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Shahar\Projects\ImproveMargin\2016-05\"/>
    </mc:Choice>
  </mc:AlternateContent>
  <bookViews>
    <workbookView xWindow="0" yWindow="0" windowWidth="7920" windowHeight="5124"/>
  </bookViews>
  <sheets>
    <sheet name="data" sheetId="1" r:id="rId1"/>
    <sheet name="site totals" sheetId="2" r:id="rId2"/>
    <sheet name="margin_ranges" sheetId="5" r:id="rId3"/>
  </sheets>
  <externalReferences>
    <externalReference r:id="rId4"/>
  </externalReferences>
  <definedNames>
    <definedName name="_xlnm._FilterDatabase" localSheetId="0" hidden="1">data!$A$9:$U$6789</definedName>
    <definedName name="margin_sheet" localSheetId="0">data!$A$9:$P$6789</definedName>
    <definedName name="margins">'[1]Optimization types'!$F$2:$F$26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U11" i="1" l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U4116" i="1"/>
  <c r="U4117" i="1"/>
  <c r="U4118" i="1"/>
  <c r="U4119" i="1"/>
  <c r="U4120" i="1"/>
  <c r="U4121" i="1"/>
  <c r="U4122" i="1"/>
  <c r="U4123" i="1"/>
  <c r="U4124" i="1"/>
  <c r="U4125" i="1"/>
  <c r="U4126" i="1"/>
  <c r="U4127" i="1"/>
  <c r="U4128" i="1"/>
  <c r="U4129" i="1"/>
  <c r="U4130" i="1"/>
  <c r="U4131" i="1"/>
  <c r="U4132" i="1"/>
  <c r="U4133" i="1"/>
  <c r="U4134" i="1"/>
  <c r="U4135" i="1"/>
  <c r="U4136" i="1"/>
  <c r="U4137" i="1"/>
  <c r="U4138" i="1"/>
  <c r="U4139" i="1"/>
  <c r="U4140" i="1"/>
  <c r="U4141" i="1"/>
  <c r="U4142" i="1"/>
  <c r="U4143" i="1"/>
  <c r="U4144" i="1"/>
  <c r="U4145" i="1"/>
  <c r="U4146" i="1"/>
  <c r="U4147" i="1"/>
  <c r="U4148" i="1"/>
  <c r="U4149" i="1"/>
  <c r="U4150" i="1"/>
  <c r="U4151" i="1"/>
  <c r="U4152" i="1"/>
  <c r="U4153" i="1"/>
  <c r="U4154" i="1"/>
  <c r="U4155" i="1"/>
  <c r="U4156" i="1"/>
  <c r="U4157" i="1"/>
  <c r="U4158" i="1"/>
  <c r="U4159" i="1"/>
  <c r="U4160" i="1"/>
  <c r="U4161" i="1"/>
  <c r="U4162" i="1"/>
  <c r="U4163" i="1"/>
  <c r="U4164" i="1"/>
  <c r="U4165" i="1"/>
  <c r="U4166" i="1"/>
  <c r="U4167" i="1"/>
  <c r="U4168" i="1"/>
  <c r="U4169" i="1"/>
  <c r="U4170" i="1"/>
  <c r="U4171" i="1"/>
  <c r="U4172" i="1"/>
  <c r="U4173" i="1"/>
  <c r="U4174" i="1"/>
  <c r="U4175" i="1"/>
  <c r="U4176" i="1"/>
  <c r="U4177" i="1"/>
  <c r="U4178" i="1"/>
  <c r="U4179" i="1"/>
  <c r="U4180" i="1"/>
  <c r="U4181" i="1"/>
  <c r="U4182" i="1"/>
  <c r="U4183" i="1"/>
  <c r="U4184" i="1"/>
  <c r="U4185" i="1"/>
  <c r="U4186" i="1"/>
  <c r="U4187" i="1"/>
  <c r="U4188" i="1"/>
  <c r="U4189" i="1"/>
  <c r="U4190" i="1"/>
  <c r="U4191" i="1"/>
  <c r="U4192" i="1"/>
  <c r="U4193" i="1"/>
  <c r="U4194" i="1"/>
  <c r="U4195" i="1"/>
  <c r="U4196" i="1"/>
  <c r="U4197" i="1"/>
  <c r="U4198" i="1"/>
  <c r="U4199" i="1"/>
  <c r="U4200" i="1"/>
  <c r="U4201" i="1"/>
  <c r="U4202" i="1"/>
  <c r="U4203" i="1"/>
  <c r="U4204" i="1"/>
  <c r="U4205" i="1"/>
  <c r="U4206" i="1"/>
  <c r="U4207" i="1"/>
  <c r="U4208" i="1"/>
  <c r="U4209" i="1"/>
  <c r="U4210" i="1"/>
  <c r="U4211" i="1"/>
  <c r="U4212" i="1"/>
  <c r="U4213" i="1"/>
  <c r="U4214" i="1"/>
  <c r="U4215" i="1"/>
  <c r="U4216" i="1"/>
  <c r="U4217" i="1"/>
  <c r="U4218" i="1"/>
  <c r="U4219" i="1"/>
  <c r="U4220" i="1"/>
  <c r="U4221" i="1"/>
  <c r="U4222" i="1"/>
  <c r="U4223" i="1"/>
  <c r="U4224" i="1"/>
  <c r="U4225" i="1"/>
  <c r="U4226" i="1"/>
  <c r="U4227" i="1"/>
  <c r="U4228" i="1"/>
  <c r="U4229" i="1"/>
  <c r="U4230" i="1"/>
  <c r="U4231" i="1"/>
  <c r="U4232" i="1"/>
  <c r="U4233" i="1"/>
  <c r="U4234" i="1"/>
  <c r="U4235" i="1"/>
  <c r="U4236" i="1"/>
  <c r="U4237" i="1"/>
  <c r="U4238" i="1"/>
  <c r="U4239" i="1"/>
  <c r="U4240" i="1"/>
  <c r="U4241" i="1"/>
  <c r="U4242" i="1"/>
  <c r="U4243" i="1"/>
  <c r="U4244" i="1"/>
  <c r="U4245" i="1"/>
  <c r="U4246" i="1"/>
  <c r="U4247" i="1"/>
  <c r="U4248" i="1"/>
  <c r="U4249" i="1"/>
  <c r="U4250" i="1"/>
  <c r="U4251" i="1"/>
  <c r="U4252" i="1"/>
  <c r="U4253" i="1"/>
  <c r="U4254" i="1"/>
  <c r="U4255" i="1"/>
  <c r="U4256" i="1"/>
  <c r="U4257" i="1"/>
  <c r="U4258" i="1"/>
  <c r="U4259" i="1"/>
  <c r="U4260" i="1"/>
  <c r="U4261" i="1"/>
  <c r="U4262" i="1"/>
  <c r="U4263" i="1"/>
  <c r="U4264" i="1"/>
  <c r="U4265" i="1"/>
  <c r="U4266" i="1"/>
  <c r="U4267" i="1"/>
  <c r="U4268" i="1"/>
  <c r="U4269" i="1"/>
  <c r="U4270" i="1"/>
  <c r="U4271" i="1"/>
  <c r="U4272" i="1"/>
  <c r="U4273" i="1"/>
  <c r="U4274" i="1"/>
  <c r="U4275" i="1"/>
  <c r="U4276" i="1"/>
  <c r="U4277" i="1"/>
  <c r="U4278" i="1"/>
  <c r="U4279" i="1"/>
  <c r="U4280" i="1"/>
  <c r="U4281" i="1"/>
  <c r="U4282" i="1"/>
  <c r="U4283" i="1"/>
  <c r="U4284" i="1"/>
  <c r="U4285" i="1"/>
  <c r="U4286" i="1"/>
  <c r="U4287" i="1"/>
  <c r="U4288" i="1"/>
  <c r="U4289" i="1"/>
  <c r="U4290" i="1"/>
  <c r="U4291" i="1"/>
  <c r="U4292" i="1"/>
  <c r="U4293" i="1"/>
  <c r="U4294" i="1"/>
  <c r="U4295" i="1"/>
  <c r="U4296" i="1"/>
  <c r="U4297" i="1"/>
  <c r="U4298" i="1"/>
  <c r="U4299" i="1"/>
  <c r="U4300" i="1"/>
  <c r="U4301" i="1"/>
  <c r="U4302" i="1"/>
  <c r="U4303" i="1"/>
  <c r="U4304" i="1"/>
  <c r="U4305" i="1"/>
  <c r="U4306" i="1"/>
  <c r="U4307" i="1"/>
  <c r="U4308" i="1"/>
  <c r="U4309" i="1"/>
  <c r="U4310" i="1"/>
  <c r="U4311" i="1"/>
  <c r="U4312" i="1"/>
  <c r="U4313" i="1"/>
  <c r="U4314" i="1"/>
  <c r="U4315" i="1"/>
  <c r="U4316" i="1"/>
  <c r="U4317" i="1"/>
  <c r="U4318" i="1"/>
  <c r="U4319" i="1"/>
  <c r="U4320" i="1"/>
  <c r="U4321" i="1"/>
  <c r="U4322" i="1"/>
  <c r="U4323" i="1"/>
  <c r="U4324" i="1"/>
  <c r="U4325" i="1"/>
  <c r="U4326" i="1"/>
  <c r="U4327" i="1"/>
  <c r="U4328" i="1"/>
  <c r="U4329" i="1"/>
  <c r="U4330" i="1"/>
  <c r="U4331" i="1"/>
  <c r="U4332" i="1"/>
  <c r="U4333" i="1"/>
  <c r="U4334" i="1"/>
  <c r="U4335" i="1"/>
  <c r="U4336" i="1"/>
  <c r="U4337" i="1"/>
  <c r="U4338" i="1"/>
  <c r="U4339" i="1"/>
  <c r="U4340" i="1"/>
  <c r="U4341" i="1"/>
  <c r="U4342" i="1"/>
  <c r="U4343" i="1"/>
  <c r="U4344" i="1"/>
  <c r="U4345" i="1"/>
  <c r="U4346" i="1"/>
  <c r="U4347" i="1"/>
  <c r="U4348" i="1"/>
  <c r="U4349" i="1"/>
  <c r="U4350" i="1"/>
  <c r="U4351" i="1"/>
  <c r="U4352" i="1"/>
  <c r="U4353" i="1"/>
  <c r="U4354" i="1"/>
  <c r="U4355" i="1"/>
  <c r="U4356" i="1"/>
  <c r="U4357" i="1"/>
  <c r="U4358" i="1"/>
  <c r="U4359" i="1"/>
  <c r="U4360" i="1"/>
  <c r="U4361" i="1"/>
  <c r="U4362" i="1"/>
  <c r="U4363" i="1"/>
  <c r="U4364" i="1"/>
  <c r="U4365" i="1"/>
  <c r="U4366" i="1"/>
  <c r="U4367" i="1"/>
  <c r="U4368" i="1"/>
  <c r="U4369" i="1"/>
  <c r="U4370" i="1"/>
  <c r="U4371" i="1"/>
  <c r="U4372" i="1"/>
  <c r="U4373" i="1"/>
  <c r="U4374" i="1"/>
  <c r="U4375" i="1"/>
  <c r="U4376" i="1"/>
  <c r="U4377" i="1"/>
  <c r="U4378" i="1"/>
  <c r="U4379" i="1"/>
  <c r="U4380" i="1"/>
  <c r="U4381" i="1"/>
  <c r="U4382" i="1"/>
  <c r="U4383" i="1"/>
  <c r="U4384" i="1"/>
  <c r="U4385" i="1"/>
  <c r="U4386" i="1"/>
  <c r="U4387" i="1"/>
  <c r="U4388" i="1"/>
  <c r="U4389" i="1"/>
  <c r="U4390" i="1"/>
  <c r="U4391" i="1"/>
  <c r="U4392" i="1"/>
  <c r="U4393" i="1"/>
  <c r="U4394" i="1"/>
  <c r="U4395" i="1"/>
  <c r="U4396" i="1"/>
  <c r="U4397" i="1"/>
  <c r="U4398" i="1"/>
  <c r="U4399" i="1"/>
  <c r="U4400" i="1"/>
  <c r="U4401" i="1"/>
  <c r="U4402" i="1"/>
  <c r="U4403" i="1"/>
  <c r="U4404" i="1"/>
  <c r="U4405" i="1"/>
  <c r="U4406" i="1"/>
  <c r="U4407" i="1"/>
  <c r="U4408" i="1"/>
  <c r="U4409" i="1"/>
  <c r="U4410" i="1"/>
  <c r="U4411" i="1"/>
  <c r="U4412" i="1"/>
  <c r="U4413" i="1"/>
  <c r="U4414" i="1"/>
  <c r="U4415" i="1"/>
  <c r="U4416" i="1"/>
  <c r="U4417" i="1"/>
  <c r="U4418" i="1"/>
  <c r="U4419" i="1"/>
  <c r="U4420" i="1"/>
  <c r="U4421" i="1"/>
  <c r="U4422" i="1"/>
  <c r="U4423" i="1"/>
  <c r="U4424" i="1"/>
  <c r="U4425" i="1"/>
  <c r="U4426" i="1"/>
  <c r="U4427" i="1"/>
  <c r="U4428" i="1"/>
  <c r="U4429" i="1"/>
  <c r="U4430" i="1"/>
  <c r="U4431" i="1"/>
  <c r="U4432" i="1"/>
  <c r="U4433" i="1"/>
  <c r="U4434" i="1"/>
  <c r="U4435" i="1"/>
  <c r="U4436" i="1"/>
  <c r="U4437" i="1"/>
  <c r="U4438" i="1"/>
  <c r="U4439" i="1"/>
  <c r="U4440" i="1"/>
  <c r="U4441" i="1"/>
  <c r="U4442" i="1"/>
  <c r="U4443" i="1"/>
  <c r="U4444" i="1"/>
  <c r="U4445" i="1"/>
  <c r="U4446" i="1"/>
  <c r="U4447" i="1"/>
  <c r="U4448" i="1"/>
  <c r="U4449" i="1"/>
  <c r="U4450" i="1"/>
  <c r="U4451" i="1"/>
  <c r="U4452" i="1"/>
  <c r="U4453" i="1"/>
  <c r="U4454" i="1"/>
  <c r="U4455" i="1"/>
  <c r="U4456" i="1"/>
  <c r="U4457" i="1"/>
  <c r="U4458" i="1"/>
  <c r="U4459" i="1"/>
  <c r="U4460" i="1"/>
  <c r="U4461" i="1"/>
  <c r="U4462" i="1"/>
  <c r="U4463" i="1"/>
  <c r="U4464" i="1"/>
  <c r="U4465" i="1"/>
  <c r="U4466" i="1"/>
  <c r="U4467" i="1"/>
  <c r="U4468" i="1"/>
  <c r="U4469" i="1"/>
  <c r="U4470" i="1"/>
  <c r="U4471" i="1"/>
  <c r="U4472" i="1"/>
  <c r="U4473" i="1"/>
  <c r="U4474" i="1"/>
  <c r="U4475" i="1"/>
  <c r="U4476" i="1"/>
  <c r="U4477" i="1"/>
  <c r="U4478" i="1"/>
  <c r="U4479" i="1"/>
  <c r="U4480" i="1"/>
  <c r="U4481" i="1"/>
  <c r="U4482" i="1"/>
  <c r="U4483" i="1"/>
  <c r="U4484" i="1"/>
  <c r="U4485" i="1"/>
  <c r="U4486" i="1"/>
  <c r="U4487" i="1"/>
  <c r="U4488" i="1"/>
  <c r="U4489" i="1"/>
  <c r="U4490" i="1"/>
  <c r="U4491" i="1"/>
  <c r="U4492" i="1"/>
  <c r="U4493" i="1"/>
  <c r="U4494" i="1"/>
  <c r="U4495" i="1"/>
  <c r="U4496" i="1"/>
  <c r="U4497" i="1"/>
  <c r="U4498" i="1"/>
  <c r="U4499" i="1"/>
  <c r="U4500" i="1"/>
  <c r="U4501" i="1"/>
  <c r="U4502" i="1"/>
  <c r="U4503" i="1"/>
  <c r="U4504" i="1"/>
  <c r="U4505" i="1"/>
  <c r="U4506" i="1"/>
  <c r="U4507" i="1"/>
  <c r="U4508" i="1"/>
  <c r="U4509" i="1"/>
  <c r="U4510" i="1"/>
  <c r="U4511" i="1"/>
  <c r="U4512" i="1"/>
  <c r="U4513" i="1"/>
  <c r="U4514" i="1"/>
  <c r="U4515" i="1"/>
  <c r="U4516" i="1"/>
  <c r="U4517" i="1"/>
  <c r="U4518" i="1"/>
  <c r="U4519" i="1"/>
  <c r="U4520" i="1"/>
  <c r="U4521" i="1"/>
  <c r="U4522" i="1"/>
  <c r="U4523" i="1"/>
  <c r="U4524" i="1"/>
  <c r="U4525" i="1"/>
  <c r="U4526" i="1"/>
  <c r="U4527" i="1"/>
  <c r="U4528" i="1"/>
  <c r="U4529" i="1"/>
  <c r="U4530" i="1"/>
  <c r="U4531" i="1"/>
  <c r="U4532" i="1"/>
  <c r="U4533" i="1"/>
  <c r="U4534" i="1"/>
  <c r="U4535" i="1"/>
  <c r="U4536" i="1"/>
  <c r="U4537" i="1"/>
  <c r="U4538" i="1"/>
  <c r="U4539" i="1"/>
  <c r="U4540" i="1"/>
  <c r="U4541" i="1"/>
  <c r="U4542" i="1"/>
  <c r="U4543" i="1"/>
  <c r="U4544" i="1"/>
  <c r="U4545" i="1"/>
  <c r="U4546" i="1"/>
  <c r="U4547" i="1"/>
  <c r="U4548" i="1"/>
  <c r="U4549" i="1"/>
  <c r="U4550" i="1"/>
  <c r="U4551" i="1"/>
  <c r="U4552" i="1"/>
  <c r="U4553" i="1"/>
  <c r="U4554" i="1"/>
  <c r="U4555" i="1"/>
  <c r="U4556" i="1"/>
  <c r="U4557" i="1"/>
  <c r="U4558" i="1"/>
  <c r="U4559" i="1"/>
  <c r="U4560" i="1"/>
  <c r="U4561" i="1"/>
  <c r="U4562" i="1"/>
  <c r="U4563" i="1"/>
  <c r="U4564" i="1"/>
  <c r="U4565" i="1"/>
  <c r="U4566" i="1"/>
  <c r="U4567" i="1"/>
  <c r="U4568" i="1"/>
  <c r="U4569" i="1"/>
  <c r="U4570" i="1"/>
  <c r="U4571" i="1"/>
  <c r="U4572" i="1"/>
  <c r="U4573" i="1"/>
  <c r="U4574" i="1"/>
  <c r="U4575" i="1"/>
  <c r="U4576" i="1"/>
  <c r="U4577" i="1"/>
  <c r="U4578" i="1"/>
  <c r="U4579" i="1"/>
  <c r="U4580" i="1"/>
  <c r="U4581" i="1"/>
  <c r="U4582" i="1"/>
  <c r="U4583" i="1"/>
  <c r="U4584" i="1"/>
  <c r="U4585" i="1"/>
  <c r="U4586" i="1"/>
  <c r="U4587" i="1"/>
  <c r="U4588" i="1"/>
  <c r="U4589" i="1"/>
  <c r="U4590" i="1"/>
  <c r="U4591" i="1"/>
  <c r="U4592" i="1"/>
  <c r="U4593" i="1"/>
  <c r="U4594" i="1"/>
  <c r="U4595" i="1"/>
  <c r="U4596" i="1"/>
  <c r="U4597" i="1"/>
  <c r="U4598" i="1"/>
  <c r="U4599" i="1"/>
  <c r="U4600" i="1"/>
  <c r="U4601" i="1"/>
  <c r="U4602" i="1"/>
  <c r="U4603" i="1"/>
  <c r="U4604" i="1"/>
  <c r="U4605" i="1"/>
  <c r="U4606" i="1"/>
  <c r="U4607" i="1"/>
  <c r="U4608" i="1"/>
  <c r="U4609" i="1"/>
  <c r="U4610" i="1"/>
  <c r="U4611" i="1"/>
  <c r="U4612" i="1"/>
  <c r="U4613" i="1"/>
  <c r="U4614" i="1"/>
  <c r="U4615" i="1"/>
  <c r="U4616" i="1"/>
  <c r="U4617" i="1"/>
  <c r="U4618" i="1"/>
  <c r="U4619" i="1"/>
  <c r="U4620" i="1"/>
  <c r="U4621" i="1"/>
  <c r="U4622" i="1"/>
  <c r="U4623" i="1"/>
  <c r="U4624" i="1"/>
  <c r="U4625" i="1"/>
  <c r="U4626" i="1"/>
  <c r="U4627" i="1"/>
  <c r="U4628" i="1"/>
  <c r="U4629" i="1"/>
  <c r="U4630" i="1"/>
  <c r="U4631" i="1"/>
  <c r="U4632" i="1"/>
  <c r="U4633" i="1"/>
  <c r="U4634" i="1"/>
  <c r="U4635" i="1"/>
  <c r="U4636" i="1"/>
  <c r="U4637" i="1"/>
  <c r="U4638" i="1"/>
  <c r="U4639" i="1"/>
  <c r="U4640" i="1"/>
  <c r="U4641" i="1"/>
  <c r="U4642" i="1"/>
  <c r="U4643" i="1"/>
  <c r="U4644" i="1"/>
  <c r="U4645" i="1"/>
  <c r="U4646" i="1"/>
  <c r="U4647" i="1"/>
  <c r="U4648" i="1"/>
  <c r="U4649" i="1"/>
  <c r="U4650" i="1"/>
  <c r="U4651" i="1"/>
  <c r="U4652" i="1"/>
  <c r="U4653" i="1"/>
  <c r="U4654" i="1"/>
  <c r="U4655" i="1"/>
  <c r="U4656" i="1"/>
  <c r="U4657" i="1"/>
  <c r="U4658" i="1"/>
  <c r="U4659" i="1"/>
  <c r="U4660" i="1"/>
  <c r="U4661" i="1"/>
  <c r="U4662" i="1"/>
  <c r="U4663" i="1"/>
  <c r="U4664" i="1"/>
  <c r="U4665" i="1"/>
  <c r="U4666" i="1"/>
  <c r="U4667" i="1"/>
  <c r="U4668" i="1"/>
  <c r="U4669" i="1"/>
  <c r="U4670" i="1"/>
  <c r="U4671" i="1"/>
  <c r="U4672" i="1"/>
  <c r="U4673" i="1"/>
  <c r="U4674" i="1"/>
  <c r="U4675" i="1"/>
  <c r="U4676" i="1"/>
  <c r="U4677" i="1"/>
  <c r="U4678" i="1"/>
  <c r="U4679" i="1"/>
  <c r="U4680" i="1"/>
  <c r="U4681" i="1"/>
  <c r="U4682" i="1"/>
  <c r="U4683" i="1"/>
  <c r="U4684" i="1"/>
  <c r="U4685" i="1"/>
  <c r="U4686" i="1"/>
  <c r="U4687" i="1"/>
  <c r="U4688" i="1"/>
  <c r="U4689" i="1"/>
  <c r="U4690" i="1"/>
  <c r="U4691" i="1"/>
  <c r="U4692" i="1"/>
  <c r="U4693" i="1"/>
  <c r="U4694" i="1"/>
  <c r="U4695" i="1"/>
  <c r="U4696" i="1"/>
  <c r="U4697" i="1"/>
  <c r="U4698" i="1"/>
  <c r="U4699" i="1"/>
  <c r="U4700" i="1"/>
  <c r="U4701" i="1"/>
  <c r="U4702" i="1"/>
  <c r="U4703" i="1"/>
  <c r="U4704" i="1"/>
  <c r="U4705" i="1"/>
  <c r="U4706" i="1"/>
  <c r="U4707" i="1"/>
  <c r="U4708" i="1"/>
  <c r="U4709" i="1"/>
  <c r="U4710" i="1"/>
  <c r="U4711" i="1"/>
  <c r="U4712" i="1"/>
  <c r="U4713" i="1"/>
  <c r="U4714" i="1"/>
  <c r="U4715" i="1"/>
  <c r="U4716" i="1"/>
  <c r="U4717" i="1"/>
  <c r="U4718" i="1"/>
  <c r="U4719" i="1"/>
  <c r="U4720" i="1"/>
  <c r="U4721" i="1"/>
  <c r="U4722" i="1"/>
  <c r="U4723" i="1"/>
  <c r="U4724" i="1"/>
  <c r="U4725" i="1"/>
  <c r="U4726" i="1"/>
  <c r="U4727" i="1"/>
  <c r="U4728" i="1"/>
  <c r="U4729" i="1"/>
  <c r="U4730" i="1"/>
  <c r="U4731" i="1"/>
  <c r="U4732" i="1"/>
  <c r="U4733" i="1"/>
  <c r="U4734" i="1"/>
  <c r="U4735" i="1"/>
  <c r="U4736" i="1"/>
  <c r="U4737" i="1"/>
  <c r="U4738" i="1"/>
  <c r="U4739" i="1"/>
  <c r="U4740" i="1"/>
  <c r="U4741" i="1"/>
  <c r="U4742" i="1"/>
  <c r="U4743" i="1"/>
  <c r="U4744" i="1"/>
  <c r="U4745" i="1"/>
  <c r="U4746" i="1"/>
  <c r="U4747" i="1"/>
  <c r="U4748" i="1"/>
  <c r="U4749" i="1"/>
  <c r="U4750" i="1"/>
  <c r="U4751" i="1"/>
  <c r="U4752" i="1"/>
  <c r="U4753" i="1"/>
  <c r="U4754" i="1"/>
  <c r="U4755" i="1"/>
  <c r="U4756" i="1"/>
  <c r="U4757" i="1"/>
  <c r="U4758" i="1"/>
  <c r="U4759" i="1"/>
  <c r="U4760" i="1"/>
  <c r="U4761" i="1"/>
  <c r="U4762" i="1"/>
  <c r="U4763" i="1"/>
  <c r="U4764" i="1"/>
  <c r="U4765" i="1"/>
  <c r="U4766" i="1"/>
  <c r="U4767" i="1"/>
  <c r="U4768" i="1"/>
  <c r="U4769" i="1"/>
  <c r="U4770" i="1"/>
  <c r="U4771" i="1"/>
  <c r="U4772" i="1"/>
  <c r="U4773" i="1"/>
  <c r="U4774" i="1"/>
  <c r="U4775" i="1"/>
  <c r="U4776" i="1"/>
  <c r="U4777" i="1"/>
  <c r="U4778" i="1"/>
  <c r="U4779" i="1"/>
  <c r="U4780" i="1"/>
  <c r="U4781" i="1"/>
  <c r="U4782" i="1"/>
  <c r="U4783" i="1"/>
  <c r="U4784" i="1"/>
  <c r="U4785" i="1"/>
  <c r="U4786" i="1"/>
  <c r="U4787" i="1"/>
  <c r="U4788" i="1"/>
  <c r="U4789" i="1"/>
  <c r="U4790" i="1"/>
  <c r="U4791" i="1"/>
  <c r="U4792" i="1"/>
  <c r="U4793" i="1"/>
  <c r="U4794" i="1"/>
  <c r="U4795" i="1"/>
  <c r="U4796" i="1"/>
  <c r="U4797" i="1"/>
  <c r="U4798" i="1"/>
  <c r="U4799" i="1"/>
  <c r="U4800" i="1"/>
  <c r="U4801" i="1"/>
  <c r="U4802" i="1"/>
  <c r="U4803" i="1"/>
  <c r="U4804" i="1"/>
  <c r="U4805" i="1"/>
  <c r="U4806" i="1"/>
  <c r="U4807" i="1"/>
  <c r="U4808" i="1"/>
  <c r="U4809" i="1"/>
  <c r="U4810" i="1"/>
  <c r="U4811" i="1"/>
  <c r="U4812" i="1"/>
  <c r="U4813" i="1"/>
  <c r="U4814" i="1"/>
  <c r="U4815" i="1"/>
  <c r="U4816" i="1"/>
  <c r="U4817" i="1"/>
  <c r="U4818" i="1"/>
  <c r="U4819" i="1"/>
  <c r="U4820" i="1"/>
  <c r="U4821" i="1"/>
  <c r="U4822" i="1"/>
  <c r="U4823" i="1"/>
  <c r="U4824" i="1"/>
  <c r="U4825" i="1"/>
  <c r="U4826" i="1"/>
  <c r="U4827" i="1"/>
  <c r="U4828" i="1"/>
  <c r="U4829" i="1"/>
  <c r="U4830" i="1"/>
  <c r="U4831" i="1"/>
  <c r="U4832" i="1"/>
  <c r="U4833" i="1"/>
  <c r="U4834" i="1"/>
  <c r="U4835" i="1"/>
  <c r="U4836" i="1"/>
  <c r="U4837" i="1"/>
  <c r="U4838" i="1"/>
  <c r="U4839" i="1"/>
  <c r="U4840" i="1"/>
  <c r="U4841" i="1"/>
  <c r="U4842" i="1"/>
  <c r="U4843" i="1"/>
  <c r="U4844" i="1"/>
  <c r="U4845" i="1"/>
  <c r="U4846" i="1"/>
  <c r="U4847" i="1"/>
  <c r="U4848" i="1"/>
  <c r="U4849" i="1"/>
  <c r="U4850" i="1"/>
  <c r="U4851" i="1"/>
  <c r="U4852" i="1"/>
  <c r="U4853" i="1"/>
  <c r="U4854" i="1"/>
  <c r="U4855" i="1"/>
  <c r="U4856" i="1"/>
  <c r="U4857" i="1"/>
  <c r="U4858" i="1"/>
  <c r="U4859" i="1"/>
  <c r="U4860" i="1"/>
  <c r="U4861" i="1"/>
  <c r="U4862" i="1"/>
  <c r="U4863" i="1"/>
  <c r="U4864" i="1"/>
  <c r="U4865" i="1"/>
  <c r="U4866" i="1"/>
  <c r="U4867" i="1"/>
  <c r="U4868" i="1"/>
  <c r="U4869" i="1"/>
  <c r="U4870" i="1"/>
  <c r="U4871" i="1"/>
  <c r="U4872" i="1"/>
  <c r="U4873" i="1"/>
  <c r="U4874" i="1"/>
  <c r="U4875" i="1"/>
  <c r="U4876" i="1"/>
  <c r="U4877" i="1"/>
  <c r="U4878" i="1"/>
  <c r="U4879" i="1"/>
  <c r="U4880" i="1"/>
  <c r="U4881" i="1"/>
  <c r="U4882" i="1"/>
  <c r="U4883" i="1"/>
  <c r="U4884" i="1"/>
  <c r="U4885" i="1"/>
  <c r="U4886" i="1"/>
  <c r="U4887" i="1"/>
  <c r="U4888" i="1"/>
  <c r="U4889" i="1"/>
  <c r="U4890" i="1"/>
  <c r="U4891" i="1"/>
  <c r="U4892" i="1"/>
  <c r="U4893" i="1"/>
  <c r="U4894" i="1"/>
  <c r="U4895" i="1"/>
  <c r="U4896" i="1"/>
  <c r="U4897" i="1"/>
  <c r="U4898" i="1"/>
  <c r="U4899" i="1"/>
  <c r="U4900" i="1"/>
  <c r="U4901" i="1"/>
  <c r="U4902" i="1"/>
  <c r="U4903" i="1"/>
  <c r="U4904" i="1"/>
  <c r="U4905" i="1"/>
  <c r="U4906" i="1"/>
  <c r="U4907" i="1"/>
  <c r="U4908" i="1"/>
  <c r="U4909" i="1"/>
  <c r="U4910" i="1"/>
  <c r="U4911" i="1"/>
  <c r="U4912" i="1"/>
  <c r="U4913" i="1"/>
  <c r="U4914" i="1"/>
  <c r="U4915" i="1"/>
  <c r="U4916" i="1"/>
  <c r="U4917" i="1"/>
  <c r="U4918" i="1"/>
  <c r="U4919" i="1"/>
  <c r="U4920" i="1"/>
  <c r="U4921" i="1"/>
  <c r="U4922" i="1"/>
  <c r="U4923" i="1"/>
  <c r="U4924" i="1"/>
  <c r="U4925" i="1"/>
  <c r="U4926" i="1"/>
  <c r="U4927" i="1"/>
  <c r="U4928" i="1"/>
  <c r="U4929" i="1"/>
  <c r="U4930" i="1"/>
  <c r="U4931" i="1"/>
  <c r="U4932" i="1"/>
  <c r="U4933" i="1"/>
  <c r="U4934" i="1"/>
  <c r="U4935" i="1"/>
  <c r="U4936" i="1"/>
  <c r="U4937" i="1"/>
  <c r="U4938" i="1"/>
  <c r="U4939" i="1"/>
  <c r="U4940" i="1"/>
  <c r="U4941" i="1"/>
  <c r="U4942" i="1"/>
  <c r="U4943" i="1"/>
  <c r="U4944" i="1"/>
  <c r="U4945" i="1"/>
  <c r="U4946" i="1"/>
  <c r="U4947" i="1"/>
  <c r="U4948" i="1"/>
  <c r="U4949" i="1"/>
  <c r="U4950" i="1"/>
  <c r="U4951" i="1"/>
  <c r="U4952" i="1"/>
  <c r="U4953" i="1"/>
  <c r="U4954" i="1"/>
  <c r="U4955" i="1"/>
  <c r="U4956" i="1"/>
  <c r="U4957" i="1"/>
  <c r="U4958" i="1"/>
  <c r="U4959" i="1"/>
  <c r="U4960" i="1"/>
  <c r="U4961" i="1"/>
  <c r="U4962" i="1"/>
  <c r="U4963" i="1"/>
  <c r="U4964" i="1"/>
  <c r="U4965" i="1"/>
  <c r="U4966" i="1"/>
  <c r="U4967" i="1"/>
  <c r="U4968" i="1"/>
  <c r="U4969" i="1"/>
  <c r="U4970" i="1"/>
  <c r="U4971" i="1"/>
  <c r="U4972" i="1"/>
  <c r="U4973" i="1"/>
  <c r="U4974" i="1"/>
  <c r="U4975" i="1"/>
  <c r="U4976" i="1"/>
  <c r="U4977" i="1"/>
  <c r="U4978" i="1"/>
  <c r="U4979" i="1"/>
  <c r="U4980" i="1"/>
  <c r="U4981" i="1"/>
  <c r="U4982" i="1"/>
  <c r="U4983" i="1"/>
  <c r="U4984" i="1"/>
  <c r="U4985" i="1"/>
  <c r="U4986" i="1"/>
  <c r="U4987" i="1"/>
  <c r="U4988" i="1"/>
  <c r="U4989" i="1"/>
  <c r="U4990" i="1"/>
  <c r="U4991" i="1"/>
  <c r="U4992" i="1"/>
  <c r="U4993" i="1"/>
  <c r="U4994" i="1"/>
  <c r="U4995" i="1"/>
  <c r="U4996" i="1"/>
  <c r="U4997" i="1"/>
  <c r="U4998" i="1"/>
  <c r="U4999" i="1"/>
  <c r="U5000" i="1"/>
  <c r="U5001" i="1"/>
  <c r="U5002" i="1"/>
  <c r="U5003" i="1"/>
  <c r="U5004" i="1"/>
  <c r="U5005" i="1"/>
  <c r="U5006" i="1"/>
  <c r="U5007" i="1"/>
  <c r="U5008" i="1"/>
  <c r="U5009" i="1"/>
  <c r="U5010" i="1"/>
  <c r="U5011" i="1"/>
  <c r="U5012" i="1"/>
  <c r="U5013" i="1"/>
  <c r="U5014" i="1"/>
  <c r="U5015" i="1"/>
  <c r="U5016" i="1"/>
  <c r="U5017" i="1"/>
  <c r="U5018" i="1"/>
  <c r="U5019" i="1"/>
  <c r="U5020" i="1"/>
  <c r="U5021" i="1"/>
  <c r="U5022" i="1"/>
  <c r="U5023" i="1"/>
  <c r="U5024" i="1"/>
  <c r="U5025" i="1"/>
  <c r="U5026" i="1"/>
  <c r="U5027" i="1"/>
  <c r="U5028" i="1"/>
  <c r="U5029" i="1"/>
  <c r="U5030" i="1"/>
  <c r="U5031" i="1"/>
  <c r="U5032" i="1"/>
  <c r="U5033" i="1"/>
  <c r="U5034" i="1"/>
  <c r="U5035" i="1"/>
  <c r="U5036" i="1"/>
  <c r="U5037" i="1"/>
  <c r="U5038" i="1"/>
  <c r="U5039" i="1"/>
  <c r="U5040" i="1"/>
  <c r="U5041" i="1"/>
  <c r="U5042" i="1"/>
  <c r="U5043" i="1"/>
  <c r="U5044" i="1"/>
  <c r="U5045" i="1"/>
  <c r="U5046" i="1"/>
  <c r="U5047" i="1"/>
  <c r="U5048" i="1"/>
  <c r="U5049" i="1"/>
  <c r="U5050" i="1"/>
  <c r="U5051" i="1"/>
  <c r="U5052" i="1"/>
  <c r="U5053" i="1"/>
  <c r="U5054" i="1"/>
  <c r="U5055" i="1"/>
  <c r="U5056" i="1"/>
  <c r="U5057" i="1"/>
  <c r="U5058" i="1"/>
  <c r="U5059" i="1"/>
  <c r="U5060" i="1"/>
  <c r="U5061" i="1"/>
  <c r="U5062" i="1"/>
  <c r="U5063" i="1"/>
  <c r="U5064" i="1"/>
  <c r="U5065" i="1"/>
  <c r="U5066" i="1"/>
  <c r="U5067" i="1"/>
  <c r="U5068" i="1"/>
  <c r="U5069" i="1"/>
  <c r="U5070" i="1"/>
  <c r="U5071" i="1"/>
  <c r="U5072" i="1"/>
  <c r="U5073" i="1"/>
  <c r="U5074" i="1"/>
  <c r="U5075" i="1"/>
  <c r="U5076" i="1"/>
  <c r="U5077" i="1"/>
  <c r="U5078" i="1"/>
  <c r="U5079" i="1"/>
  <c r="U5080" i="1"/>
  <c r="U5081" i="1"/>
  <c r="U5082" i="1"/>
  <c r="U5083" i="1"/>
  <c r="U5084" i="1"/>
  <c r="U5085" i="1"/>
  <c r="U5086" i="1"/>
  <c r="U5087" i="1"/>
  <c r="U5088" i="1"/>
  <c r="U5089" i="1"/>
  <c r="U5090" i="1"/>
  <c r="U5091" i="1"/>
  <c r="U5092" i="1"/>
  <c r="U5093" i="1"/>
  <c r="U5094" i="1"/>
  <c r="U5095" i="1"/>
  <c r="U5096" i="1"/>
  <c r="U5097" i="1"/>
  <c r="U5098" i="1"/>
  <c r="U5099" i="1"/>
  <c r="U5100" i="1"/>
  <c r="U5101" i="1"/>
  <c r="U5102" i="1"/>
  <c r="U5103" i="1"/>
  <c r="U5104" i="1"/>
  <c r="U5105" i="1"/>
  <c r="U5106" i="1"/>
  <c r="U5107" i="1"/>
  <c r="U5108" i="1"/>
  <c r="U5109" i="1"/>
  <c r="U5110" i="1"/>
  <c r="U5111" i="1"/>
  <c r="U5112" i="1"/>
  <c r="U5113" i="1"/>
  <c r="U5114" i="1"/>
  <c r="U5115" i="1"/>
  <c r="U5116" i="1"/>
  <c r="U5117" i="1"/>
  <c r="U5118" i="1"/>
  <c r="U5119" i="1"/>
  <c r="U5120" i="1"/>
  <c r="U5121" i="1"/>
  <c r="U5122" i="1"/>
  <c r="U5123" i="1"/>
  <c r="U5124" i="1"/>
  <c r="U5125" i="1"/>
  <c r="U5126" i="1"/>
  <c r="U5127" i="1"/>
  <c r="U5128" i="1"/>
  <c r="U5129" i="1"/>
  <c r="U5130" i="1"/>
  <c r="U5131" i="1"/>
  <c r="U5132" i="1"/>
  <c r="U5133" i="1"/>
  <c r="U5134" i="1"/>
  <c r="U5135" i="1"/>
  <c r="U5136" i="1"/>
  <c r="U5137" i="1"/>
  <c r="U5138" i="1"/>
  <c r="U5139" i="1"/>
  <c r="U5140" i="1"/>
  <c r="U5141" i="1"/>
  <c r="U5142" i="1"/>
  <c r="U5143" i="1"/>
  <c r="U5144" i="1"/>
  <c r="U5145" i="1"/>
  <c r="U5146" i="1"/>
  <c r="U5147" i="1"/>
  <c r="U5148" i="1"/>
  <c r="U5149" i="1"/>
  <c r="U5150" i="1"/>
  <c r="U5151" i="1"/>
  <c r="U5152" i="1"/>
  <c r="U5153" i="1"/>
  <c r="U5154" i="1"/>
  <c r="U5155" i="1"/>
  <c r="U5156" i="1"/>
  <c r="U5157" i="1"/>
  <c r="U5158" i="1"/>
  <c r="U5159" i="1"/>
  <c r="U5160" i="1"/>
  <c r="U5161" i="1"/>
  <c r="U5162" i="1"/>
  <c r="U5163" i="1"/>
  <c r="U5164" i="1"/>
  <c r="U5165" i="1"/>
  <c r="U5166" i="1"/>
  <c r="U5167" i="1"/>
  <c r="U5168" i="1"/>
  <c r="U5169" i="1"/>
  <c r="U5170" i="1"/>
  <c r="U5171" i="1"/>
  <c r="U5172" i="1"/>
  <c r="U5173" i="1"/>
  <c r="U5174" i="1"/>
  <c r="U5175" i="1"/>
  <c r="U5176" i="1"/>
  <c r="U5177" i="1"/>
  <c r="U5178" i="1"/>
  <c r="U5179" i="1"/>
  <c r="U5180" i="1"/>
  <c r="U5181" i="1"/>
  <c r="U5182" i="1"/>
  <c r="U5183" i="1"/>
  <c r="U5184" i="1"/>
  <c r="U5185" i="1"/>
  <c r="U5186" i="1"/>
  <c r="U5187" i="1"/>
  <c r="U5188" i="1"/>
  <c r="U5189" i="1"/>
  <c r="U5190" i="1"/>
  <c r="U5191" i="1"/>
  <c r="U5192" i="1"/>
  <c r="U5193" i="1"/>
  <c r="U5194" i="1"/>
  <c r="U5195" i="1"/>
  <c r="U5196" i="1"/>
  <c r="U5197" i="1"/>
  <c r="U5198" i="1"/>
  <c r="U5199" i="1"/>
  <c r="U5200" i="1"/>
  <c r="U5201" i="1"/>
  <c r="U5202" i="1"/>
  <c r="U5203" i="1"/>
  <c r="U5204" i="1"/>
  <c r="U5205" i="1"/>
  <c r="U5206" i="1"/>
  <c r="U5207" i="1"/>
  <c r="U5208" i="1"/>
  <c r="U5209" i="1"/>
  <c r="U5210" i="1"/>
  <c r="U5211" i="1"/>
  <c r="U5212" i="1"/>
  <c r="U5213" i="1"/>
  <c r="U5214" i="1"/>
  <c r="U5215" i="1"/>
  <c r="U5216" i="1"/>
  <c r="U5217" i="1"/>
  <c r="U5218" i="1"/>
  <c r="U5219" i="1"/>
  <c r="U5220" i="1"/>
  <c r="U5221" i="1"/>
  <c r="U5222" i="1"/>
  <c r="U5223" i="1"/>
  <c r="U5224" i="1"/>
  <c r="U5225" i="1"/>
  <c r="U5226" i="1"/>
  <c r="U5227" i="1"/>
  <c r="U5228" i="1"/>
  <c r="U5229" i="1"/>
  <c r="U5230" i="1"/>
  <c r="U5231" i="1"/>
  <c r="U5232" i="1"/>
  <c r="U5233" i="1"/>
  <c r="U5234" i="1"/>
  <c r="U5235" i="1"/>
  <c r="U5236" i="1"/>
  <c r="U5237" i="1"/>
  <c r="U5238" i="1"/>
  <c r="U5239" i="1"/>
  <c r="U5240" i="1"/>
  <c r="U5241" i="1"/>
  <c r="U5242" i="1"/>
  <c r="U5243" i="1"/>
  <c r="U5244" i="1"/>
  <c r="U5245" i="1"/>
  <c r="U5246" i="1"/>
  <c r="U5247" i="1"/>
  <c r="U5248" i="1"/>
  <c r="U5249" i="1"/>
  <c r="U5250" i="1"/>
  <c r="U5251" i="1"/>
  <c r="U5252" i="1"/>
  <c r="U5253" i="1"/>
  <c r="U5254" i="1"/>
  <c r="U5255" i="1"/>
  <c r="U5256" i="1"/>
  <c r="U5257" i="1"/>
  <c r="U5258" i="1"/>
  <c r="U5259" i="1"/>
  <c r="U5260" i="1"/>
  <c r="U5261" i="1"/>
  <c r="U5262" i="1"/>
  <c r="U5263" i="1"/>
  <c r="U5264" i="1"/>
  <c r="U5265" i="1"/>
  <c r="U5266" i="1"/>
  <c r="U5267" i="1"/>
  <c r="U5268" i="1"/>
  <c r="U5269" i="1"/>
  <c r="U5270" i="1"/>
  <c r="U5271" i="1"/>
  <c r="U5272" i="1"/>
  <c r="U5273" i="1"/>
  <c r="U5274" i="1"/>
  <c r="U5275" i="1"/>
  <c r="U5276" i="1"/>
  <c r="U5277" i="1"/>
  <c r="U5278" i="1"/>
  <c r="U5279" i="1"/>
  <c r="U5280" i="1"/>
  <c r="U5281" i="1"/>
  <c r="U5282" i="1"/>
  <c r="U5283" i="1"/>
  <c r="U5284" i="1"/>
  <c r="U5285" i="1"/>
  <c r="U5286" i="1"/>
  <c r="U5287" i="1"/>
  <c r="U5288" i="1"/>
  <c r="U5289" i="1"/>
  <c r="U5290" i="1"/>
  <c r="U5291" i="1"/>
  <c r="U5292" i="1"/>
  <c r="U5293" i="1"/>
  <c r="U5294" i="1"/>
  <c r="U5295" i="1"/>
  <c r="U5296" i="1"/>
  <c r="U5297" i="1"/>
  <c r="U5298" i="1"/>
  <c r="U5299" i="1"/>
  <c r="U5300" i="1"/>
  <c r="U5301" i="1"/>
  <c r="U5302" i="1"/>
  <c r="U5303" i="1"/>
  <c r="U5304" i="1"/>
  <c r="U5305" i="1"/>
  <c r="U5306" i="1"/>
  <c r="U5307" i="1"/>
  <c r="U5308" i="1"/>
  <c r="U5309" i="1"/>
  <c r="U5310" i="1"/>
  <c r="U5311" i="1"/>
  <c r="U5312" i="1"/>
  <c r="U5313" i="1"/>
  <c r="U5314" i="1"/>
  <c r="U5315" i="1"/>
  <c r="U5316" i="1"/>
  <c r="U5317" i="1"/>
  <c r="U5318" i="1"/>
  <c r="U5319" i="1"/>
  <c r="U5320" i="1"/>
  <c r="U5321" i="1"/>
  <c r="U5322" i="1"/>
  <c r="U5323" i="1"/>
  <c r="U5324" i="1"/>
  <c r="U5325" i="1"/>
  <c r="U5326" i="1"/>
  <c r="U5327" i="1"/>
  <c r="U5328" i="1"/>
  <c r="U5329" i="1"/>
  <c r="U5330" i="1"/>
  <c r="U5331" i="1"/>
  <c r="U5332" i="1"/>
  <c r="U5333" i="1"/>
  <c r="U5334" i="1"/>
  <c r="U5335" i="1"/>
  <c r="U5336" i="1"/>
  <c r="U5337" i="1"/>
  <c r="U5338" i="1"/>
  <c r="U5339" i="1"/>
  <c r="U5340" i="1"/>
  <c r="U5341" i="1"/>
  <c r="U5342" i="1"/>
  <c r="U5343" i="1"/>
  <c r="U5344" i="1"/>
  <c r="U5345" i="1"/>
  <c r="U5346" i="1"/>
  <c r="U5347" i="1"/>
  <c r="U5348" i="1"/>
  <c r="U5349" i="1"/>
  <c r="U5350" i="1"/>
  <c r="U5351" i="1"/>
  <c r="U5352" i="1"/>
  <c r="U5353" i="1"/>
  <c r="U5354" i="1"/>
  <c r="U5355" i="1"/>
  <c r="U5356" i="1"/>
  <c r="U5357" i="1"/>
  <c r="U5358" i="1"/>
  <c r="U5359" i="1"/>
  <c r="U5360" i="1"/>
  <c r="U5361" i="1"/>
  <c r="U5362" i="1"/>
  <c r="U5363" i="1"/>
  <c r="U5364" i="1"/>
  <c r="U5365" i="1"/>
  <c r="U5366" i="1"/>
  <c r="U5367" i="1"/>
  <c r="U5368" i="1"/>
  <c r="U5369" i="1"/>
  <c r="U5370" i="1"/>
  <c r="U5371" i="1"/>
  <c r="U5372" i="1"/>
  <c r="U5373" i="1"/>
  <c r="U5374" i="1"/>
  <c r="U5375" i="1"/>
  <c r="U5376" i="1"/>
  <c r="U5377" i="1"/>
  <c r="U5378" i="1"/>
  <c r="U5379" i="1"/>
  <c r="U5380" i="1"/>
  <c r="U5381" i="1"/>
  <c r="U5382" i="1"/>
  <c r="U5383" i="1"/>
  <c r="U5384" i="1"/>
  <c r="U5385" i="1"/>
  <c r="U5386" i="1"/>
  <c r="U5387" i="1"/>
  <c r="U5388" i="1"/>
  <c r="U5389" i="1"/>
  <c r="U5390" i="1"/>
  <c r="U5391" i="1"/>
  <c r="U5392" i="1"/>
  <c r="U5393" i="1"/>
  <c r="U5394" i="1"/>
  <c r="U5395" i="1"/>
  <c r="U5396" i="1"/>
  <c r="U5397" i="1"/>
  <c r="U5398" i="1"/>
  <c r="U5399" i="1"/>
  <c r="U5400" i="1"/>
  <c r="U5401" i="1"/>
  <c r="U5402" i="1"/>
  <c r="U5403" i="1"/>
  <c r="U5404" i="1"/>
  <c r="U5405" i="1"/>
  <c r="U5406" i="1"/>
  <c r="U5407" i="1"/>
  <c r="U5408" i="1"/>
  <c r="U5409" i="1"/>
  <c r="U5410" i="1"/>
  <c r="U5411" i="1"/>
  <c r="U5412" i="1"/>
  <c r="U5413" i="1"/>
  <c r="U5414" i="1"/>
  <c r="U5415" i="1"/>
  <c r="U5416" i="1"/>
  <c r="U5417" i="1"/>
  <c r="U5418" i="1"/>
  <c r="U5419" i="1"/>
  <c r="U5420" i="1"/>
  <c r="U5421" i="1"/>
  <c r="U5422" i="1"/>
  <c r="U5423" i="1"/>
  <c r="U5424" i="1"/>
  <c r="U5425" i="1"/>
  <c r="U5426" i="1"/>
  <c r="U5427" i="1"/>
  <c r="U5428" i="1"/>
  <c r="U5429" i="1"/>
  <c r="U5430" i="1"/>
  <c r="U5431" i="1"/>
  <c r="U5432" i="1"/>
  <c r="U5433" i="1"/>
  <c r="U5434" i="1"/>
  <c r="U5435" i="1"/>
  <c r="U5436" i="1"/>
  <c r="U5437" i="1"/>
  <c r="U5438" i="1"/>
  <c r="U5439" i="1"/>
  <c r="U5440" i="1"/>
  <c r="U5441" i="1"/>
  <c r="U5442" i="1"/>
  <c r="U5443" i="1"/>
  <c r="U5444" i="1"/>
  <c r="U5445" i="1"/>
  <c r="U5446" i="1"/>
  <c r="U5447" i="1"/>
  <c r="U5448" i="1"/>
  <c r="U5449" i="1"/>
  <c r="U5450" i="1"/>
  <c r="U5451" i="1"/>
  <c r="U5452" i="1"/>
  <c r="U5453" i="1"/>
  <c r="U5454" i="1"/>
  <c r="U5455" i="1"/>
  <c r="U5456" i="1"/>
  <c r="U5457" i="1"/>
  <c r="U5458" i="1"/>
  <c r="U5459" i="1"/>
  <c r="U5460" i="1"/>
  <c r="U5461" i="1"/>
  <c r="U5462" i="1"/>
  <c r="U5463" i="1"/>
  <c r="U5464" i="1"/>
  <c r="U5465" i="1"/>
  <c r="U5466" i="1"/>
  <c r="U5467" i="1"/>
  <c r="U5468" i="1"/>
  <c r="U5469" i="1"/>
  <c r="U5470" i="1"/>
  <c r="U5471" i="1"/>
  <c r="U5472" i="1"/>
  <c r="U5473" i="1"/>
  <c r="U5474" i="1"/>
  <c r="U5475" i="1"/>
  <c r="U5476" i="1"/>
  <c r="U5477" i="1"/>
  <c r="U5478" i="1"/>
  <c r="U5479" i="1"/>
  <c r="U5480" i="1"/>
  <c r="U5481" i="1"/>
  <c r="U5482" i="1"/>
  <c r="U5483" i="1"/>
  <c r="U5484" i="1"/>
  <c r="U5485" i="1"/>
  <c r="U5486" i="1"/>
  <c r="U5487" i="1"/>
  <c r="U5488" i="1"/>
  <c r="U5489" i="1"/>
  <c r="U5490" i="1"/>
  <c r="U5491" i="1"/>
  <c r="U5492" i="1"/>
  <c r="U5493" i="1"/>
  <c r="U5494" i="1"/>
  <c r="U5495" i="1"/>
  <c r="U5496" i="1"/>
  <c r="U5497" i="1"/>
  <c r="U5498" i="1"/>
  <c r="U5499" i="1"/>
  <c r="U5500" i="1"/>
  <c r="U5501" i="1"/>
  <c r="U5502" i="1"/>
  <c r="U5503" i="1"/>
  <c r="U5504" i="1"/>
  <c r="U5505" i="1"/>
  <c r="U5506" i="1"/>
  <c r="U5507" i="1"/>
  <c r="U5508" i="1"/>
  <c r="U5509" i="1"/>
  <c r="U5510" i="1"/>
  <c r="U5511" i="1"/>
  <c r="U5512" i="1"/>
  <c r="U5513" i="1"/>
  <c r="U5514" i="1"/>
  <c r="U5515" i="1"/>
  <c r="U5516" i="1"/>
  <c r="U5517" i="1"/>
  <c r="U5518" i="1"/>
  <c r="U5519" i="1"/>
  <c r="U5520" i="1"/>
  <c r="U5521" i="1"/>
  <c r="U5522" i="1"/>
  <c r="U5523" i="1"/>
  <c r="U5524" i="1"/>
  <c r="U5525" i="1"/>
  <c r="U5526" i="1"/>
  <c r="U5527" i="1"/>
  <c r="U5528" i="1"/>
  <c r="U5529" i="1"/>
  <c r="U5530" i="1"/>
  <c r="U5531" i="1"/>
  <c r="U5532" i="1"/>
  <c r="U5533" i="1"/>
  <c r="U5534" i="1"/>
  <c r="U5535" i="1"/>
  <c r="U5536" i="1"/>
  <c r="U5537" i="1"/>
  <c r="U5538" i="1"/>
  <c r="U5539" i="1"/>
  <c r="U5540" i="1"/>
  <c r="U5541" i="1"/>
  <c r="U5542" i="1"/>
  <c r="U5543" i="1"/>
  <c r="U5544" i="1"/>
  <c r="U5545" i="1"/>
  <c r="U5546" i="1"/>
  <c r="U5547" i="1"/>
  <c r="U5548" i="1"/>
  <c r="U5549" i="1"/>
  <c r="U5550" i="1"/>
  <c r="U5551" i="1"/>
  <c r="U5552" i="1"/>
  <c r="U5553" i="1"/>
  <c r="U5554" i="1"/>
  <c r="U5555" i="1"/>
  <c r="U5556" i="1"/>
  <c r="U5557" i="1"/>
  <c r="U5558" i="1"/>
  <c r="U5559" i="1"/>
  <c r="U5560" i="1"/>
  <c r="U5561" i="1"/>
  <c r="U5562" i="1"/>
  <c r="U5563" i="1"/>
  <c r="U5564" i="1"/>
  <c r="U5565" i="1"/>
  <c r="U5566" i="1"/>
  <c r="U5567" i="1"/>
  <c r="U5568" i="1"/>
  <c r="U5569" i="1"/>
  <c r="U5570" i="1"/>
  <c r="U5571" i="1"/>
  <c r="U5572" i="1"/>
  <c r="U5573" i="1"/>
  <c r="U5574" i="1"/>
  <c r="U5575" i="1"/>
  <c r="U5576" i="1"/>
  <c r="U5577" i="1"/>
  <c r="U5578" i="1"/>
  <c r="U5579" i="1"/>
  <c r="U5580" i="1"/>
  <c r="U5581" i="1"/>
  <c r="U5582" i="1"/>
  <c r="U5583" i="1"/>
  <c r="U5584" i="1"/>
  <c r="U5585" i="1"/>
  <c r="U5586" i="1"/>
  <c r="U5587" i="1"/>
  <c r="U5588" i="1"/>
  <c r="U5589" i="1"/>
  <c r="U5590" i="1"/>
  <c r="U5591" i="1"/>
  <c r="U5592" i="1"/>
  <c r="U5593" i="1"/>
  <c r="U5594" i="1"/>
  <c r="U5595" i="1"/>
  <c r="U5596" i="1"/>
  <c r="U5597" i="1"/>
  <c r="U5598" i="1"/>
  <c r="U5599" i="1"/>
  <c r="U5600" i="1"/>
  <c r="U5601" i="1"/>
  <c r="U5602" i="1"/>
  <c r="U5603" i="1"/>
  <c r="U5604" i="1"/>
  <c r="U5605" i="1"/>
  <c r="U5606" i="1"/>
  <c r="U5607" i="1"/>
  <c r="U5608" i="1"/>
  <c r="U5609" i="1"/>
  <c r="U5610" i="1"/>
  <c r="U5611" i="1"/>
  <c r="U5612" i="1"/>
  <c r="U5613" i="1"/>
  <c r="U5614" i="1"/>
  <c r="U5615" i="1"/>
  <c r="U5616" i="1"/>
  <c r="U5617" i="1"/>
  <c r="U5618" i="1"/>
  <c r="U5619" i="1"/>
  <c r="U5620" i="1"/>
  <c r="U5621" i="1"/>
  <c r="U5622" i="1"/>
  <c r="U5623" i="1"/>
  <c r="U5624" i="1"/>
  <c r="U5625" i="1"/>
  <c r="U5626" i="1"/>
  <c r="U5627" i="1"/>
  <c r="U5628" i="1"/>
  <c r="U5629" i="1"/>
  <c r="U5630" i="1"/>
  <c r="U5631" i="1"/>
  <c r="U5632" i="1"/>
  <c r="U5633" i="1"/>
  <c r="U5634" i="1"/>
  <c r="U5635" i="1"/>
  <c r="U5636" i="1"/>
  <c r="U5637" i="1"/>
  <c r="U5638" i="1"/>
  <c r="U5639" i="1"/>
  <c r="U5640" i="1"/>
  <c r="U5641" i="1"/>
  <c r="U5642" i="1"/>
  <c r="U5643" i="1"/>
  <c r="U5644" i="1"/>
  <c r="U5645" i="1"/>
  <c r="U5646" i="1"/>
  <c r="U5647" i="1"/>
  <c r="U5648" i="1"/>
  <c r="U5649" i="1"/>
  <c r="U5650" i="1"/>
  <c r="U5651" i="1"/>
  <c r="U5652" i="1"/>
  <c r="U5653" i="1"/>
  <c r="U5654" i="1"/>
  <c r="U5655" i="1"/>
  <c r="U5656" i="1"/>
  <c r="U5657" i="1"/>
  <c r="U5658" i="1"/>
  <c r="U5659" i="1"/>
  <c r="U5660" i="1"/>
  <c r="U5661" i="1"/>
  <c r="U5662" i="1"/>
  <c r="U5663" i="1"/>
  <c r="U5664" i="1"/>
  <c r="U5665" i="1"/>
  <c r="U5666" i="1"/>
  <c r="U5667" i="1"/>
  <c r="U5668" i="1"/>
  <c r="U5669" i="1"/>
  <c r="U5670" i="1"/>
  <c r="U5671" i="1"/>
  <c r="U5672" i="1"/>
  <c r="U5673" i="1"/>
  <c r="U5674" i="1"/>
  <c r="U5675" i="1"/>
  <c r="U5676" i="1"/>
  <c r="U5677" i="1"/>
  <c r="U5678" i="1"/>
  <c r="U5679" i="1"/>
  <c r="U5680" i="1"/>
  <c r="U5681" i="1"/>
  <c r="U5682" i="1"/>
  <c r="U5683" i="1"/>
  <c r="U5684" i="1"/>
  <c r="U5685" i="1"/>
  <c r="U5686" i="1"/>
  <c r="U5687" i="1"/>
  <c r="U5688" i="1"/>
  <c r="U5689" i="1"/>
  <c r="U5690" i="1"/>
  <c r="U5691" i="1"/>
  <c r="U5692" i="1"/>
  <c r="U5693" i="1"/>
  <c r="U5694" i="1"/>
  <c r="U5695" i="1"/>
  <c r="U5696" i="1"/>
  <c r="U5697" i="1"/>
  <c r="U5698" i="1"/>
  <c r="U5699" i="1"/>
  <c r="U5700" i="1"/>
  <c r="U5701" i="1"/>
  <c r="U5702" i="1"/>
  <c r="U5703" i="1"/>
  <c r="U5704" i="1"/>
  <c r="U5705" i="1"/>
  <c r="U5706" i="1"/>
  <c r="U5707" i="1"/>
  <c r="U5708" i="1"/>
  <c r="U5709" i="1"/>
  <c r="U5710" i="1"/>
  <c r="U5711" i="1"/>
  <c r="U5712" i="1"/>
  <c r="U5713" i="1"/>
  <c r="U5714" i="1"/>
  <c r="U5715" i="1"/>
  <c r="U5716" i="1"/>
  <c r="U5717" i="1"/>
  <c r="U5718" i="1"/>
  <c r="U5719" i="1"/>
  <c r="U5720" i="1"/>
  <c r="U5721" i="1"/>
  <c r="U5722" i="1"/>
  <c r="U5723" i="1"/>
  <c r="U5724" i="1"/>
  <c r="U5725" i="1"/>
  <c r="U5726" i="1"/>
  <c r="U5727" i="1"/>
  <c r="U5728" i="1"/>
  <c r="U5729" i="1"/>
  <c r="U5730" i="1"/>
  <c r="U5731" i="1"/>
  <c r="U5732" i="1"/>
  <c r="U5733" i="1"/>
  <c r="U5734" i="1"/>
  <c r="U5735" i="1"/>
  <c r="U5736" i="1"/>
  <c r="U5737" i="1"/>
  <c r="U5738" i="1"/>
  <c r="U5739" i="1"/>
  <c r="U5740" i="1"/>
  <c r="U5741" i="1"/>
  <c r="U5742" i="1"/>
  <c r="U5743" i="1"/>
  <c r="U5744" i="1"/>
  <c r="U5745" i="1"/>
  <c r="U5746" i="1"/>
  <c r="U5747" i="1"/>
  <c r="U5748" i="1"/>
  <c r="U5749" i="1"/>
  <c r="U5750" i="1"/>
  <c r="U5751" i="1"/>
  <c r="U5752" i="1"/>
  <c r="U5753" i="1"/>
  <c r="U5754" i="1"/>
  <c r="U5755" i="1"/>
  <c r="U5756" i="1"/>
  <c r="U5757" i="1"/>
  <c r="U5758" i="1"/>
  <c r="U5759" i="1"/>
  <c r="U5760" i="1"/>
  <c r="U5761" i="1"/>
  <c r="U5762" i="1"/>
  <c r="U5763" i="1"/>
  <c r="U5764" i="1"/>
  <c r="U5765" i="1"/>
  <c r="U5766" i="1"/>
  <c r="U5767" i="1"/>
  <c r="U5768" i="1"/>
  <c r="U5769" i="1"/>
  <c r="U5770" i="1"/>
  <c r="U5771" i="1"/>
  <c r="U5772" i="1"/>
  <c r="U5773" i="1"/>
  <c r="U5774" i="1"/>
  <c r="U5775" i="1"/>
  <c r="U5776" i="1"/>
  <c r="U5777" i="1"/>
  <c r="U5778" i="1"/>
  <c r="U5779" i="1"/>
  <c r="U5780" i="1"/>
  <c r="U5781" i="1"/>
  <c r="U5782" i="1"/>
  <c r="U5783" i="1"/>
  <c r="U5784" i="1"/>
  <c r="U5785" i="1"/>
  <c r="U5786" i="1"/>
  <c r="U5787" i="1"/>
  <c r="U5788" i="1"/>
  <c r="U5789" i="1"/>
  <c r="U5790" i="1"/>
  <c r="U5791" i="1"/>
  <c r="U5792" i="1"/>
  <c r="U5793" i="1"/>
  <c r="U5794" i="1"/>
  <c r="U5795" i="1"/>
  <c r="U5796" i="1"/>
  <c r="U5797" i="1"/>
  <c r="U5798" i="1"/>
  <c r="U5799" i="1"/>
  <c r="U5800" i="1"/>
  <c r="U5801" i="1"/>
  <c r="U5802" i="1"/>
  <c r="U5803" i="1"/>
  <c r="U5804" i="1"/>
  <c r="U5805" i="1"/>
  <c r="U5806" i="1"/>
  <c r="U5807" i="1"/>
  <c r="U5808" i="1"/>
  <c r="U5809" i="1"/>
  <c r="U5810" i="1"/>
  <c r="U5811" i="1"/>
  <c r="U5812" i="1"/>
  <c r="U5813" i="1"/>
  <c r="U5814" i="1"/>
  <c r="U5815" i="1"/>
  <c r="U5816" i="1"/>
  <c r="U5817" i="1"/>
  <c r="U5818" i="1"/>
  <c r="U5819" i="1"/>
  <c r="U5820" i="1"/>
  <c r="U5821" i="1"/>
  <c r="U5822" i="1"/>
  <c r="U5823" i="1"/>
  <c r="U5824" i="1"/>
  <c r="U5825" i="1"/>
  <c r="U5826" i="1"/>
  <c r="U5827" i="1"/>
  <c r="U5828" i="1"/>
  <c r="U5829" i="1"/>
  <c r="U5830" i="1"/>
  <c r="U5831" i="1"/>
  <c r="U5832" i="1"/>
  <c r="U5833" i="1"/>
  <c r="U5834" i="1"/>
  <c r="U5835" i="1"/>
  <c r="U5836" i="1"/>
  <c r="U5837" i="1"/>
  <c r="U5838" i="1"/>
  <c r="U5839" i="1"/>
  <c r="U5840" i="1"/>
  <c r="U5841" i="1"/>
  <c r="U5842" i="1"/>
  <c r="U5843" i="1"/>
  <c r="U5844" i="1"/>
  <c r="U5845" i="1"/>
  <c r="U5846" i="1"/>
  <c r="U5847" i="1"/>
  <c r="U5848" i="1"/>
  <c r="U5849" i="1"/>
  <c r="U5850" i="1"/>
  <c r="U5851" i="1"/>
  <c r="U5852" i="1"/>
  <c r="U5853" i="1"/>
  <c r="U5854" i="1"/>
  <c r="U5855" i="1"/>
  <c r="U5856" i="1"/>
  <c r="U5857" i="1"/>
  <c r="U5858" i="1"/>
  <c r="U5859" i="1"/>
  <c r="U5860" i="1"/>
  <c r="U5861" i="1"/>
  <c r="U5862" i="1"/>
  <c r="U5863" i="1"/>
  <c r="U5864" i="1"/>
  <c r="U5865" i="1"/>
  <c r="U5866" i="1"/>
  <c r="U5867" i="1"/>
  <c r="U5868" i="1"/>
  <c r="U5869" i="1"/>
  <c r="U5870" i="1"/>
  <c r="U5871" i="1"/>
  <c r="U5872" i="1"/>
  <c r="U5873" i="1"/>
  <c r="U5874" i="1"/>
  <c r="U5875" i="1"/>
  <c r="U5876" i="1"/>
  <c r="U5877" i="1"/>
  <c r="U5878" i="1"/>
  <c r="U5879" i="1"/>
  <c r="U5880" i="1"/>
  <c r="U5881" i="1"/>
  <c r="U5882" i="1"/>
  <c r="U5883" i="1"/>
  <c r="U5884" i="1"/>
  <c r="U5885" i="1"/>
  <c r="U5886" i="1"/>
  <c r="U5887" i="1"/>
  <c r="U5888" i="1"/>
  <c r="U5889" i="1"/>
  <c r="U5890" i="1"/>
  <c r="U5891" i="1"/>
  <c r="U5892" i="1"/>
  <c r="U5893" i="1"/>
  <c r="U5894" i="1"/>
  <c r="U5895" i="1"/>
  <c r="U5896" i="1"/>
  <c r="U5897" i="1"/>
  <c r="U5898" i="1"/>
  <c r="U5899" i="1"/>
  <c r="U5900" i="1"/>
  <c r="U5901" i="1"/>
  <c r="U5902" i="1"/>
  <c r="U5903" i="1"/>
  <c r="U5904" i="1"/>
  <c r="U5905" i="1"/>
  <c r="U5906" i="1"/>
  <c r="U5907" i="1"/>
  <c r="U5908" i="1"/>
  <c r="U5909" i="1"/>
  <c r="U5910" i="1"/>
  <c r="U5911" i="1"/>
  <c r="U5912" i="1"/>
  <c r="U5913" i="1"/>
  <c r="U5914" i="1"/>
  <c r="U5915" i="1"/>
  <c r="U5916" i="1"/>
  <c r="U5917" i="1"/>
  <c r="U5918" i="1"/>
  <c r="U5919" i="1"/>
  <c r="U5920" i="1"/>
  <c r="U5921" i="1"/>
  <c r="U5922" i="1"/>
  <c r="U5923" i="1"/>
  <c r="U5924" i="1"/>
  <c r="U5925" i="1"/>
  <c r="U5926" i="1"/>
  <c r="U5927" i="1"/>
  <c r="U5928" i="1"/>
  <c r="U5929" i="1"/>
  <c r="U5930" i="1"/>
  <c r="U5931" i="1"/>
  <c r="U5932" i="1"/>
  <c r="U5933" i="1"/>
  <c r="U5934" i="1"/>
  <c r="U5935" i="1"/>
  <c r="U5936" i="1"/>
  <c r="U5937" i="1"/>
  <c r="U5938" i="1"/>
  <c r="U5939" i="1"/>
  <c r="U5940" i="1"/>
  <c r="U5941" i="1"/>
  <c r="U5942" i="1"/>
  <c r="U5943" i="1"/>
  <c r="U5944" i="1"/>
  <c r="U5945" i="1"/>
  <c r="U5946" i="1"/>
  <c r="U5947" i="1"/>
  <c r="U5948" i="1"/>
  <c r="U5949" i="1"/>
  <c r="U5950" i="1"/>
  <c r="U5951" i="1"/>
  <c r="U5952" i="1"/>
  <c r="U5953" i="1"/>
  <c r="U5954" i="1"/>
  <c r="U5955" i="1"/>
  <c r="U5956" i="1"/>
  <c r="U5957" i="1"/>
  <c r="U5958" i="1"/>
  <c r="U5959" i="1"/>
  <c r="U5960" i="1"/>
  <c r="U5961" i="1"/>
  <c r="U5962" i="1"/>
  <c r="U5963" i="1"/>
  <c r="U5964" i="1"/>
  <c r="U5965" i="1"/>
  <c r="U5966" i="1"/>
  <c r="U5967" i="1"/>
  <c r="U5968" i="1"/>
  <c r="U5969" i="1"/>
  <c r="U5970" i="1"/>
  <c r="U5971" i="1"/>
  <c r="U5972" i="1"/>
  <c r="U5973" i="1"/>
  <c r="U5974" i="1"/>
  <c r="U5975" i="1"/>
  <c r="U5976" i="1"/>
  <c r="U5977" i="1"/>
  <c r="U5978" i="1"/>
  <c r="U5979" i="1"/>
  <c r="U5980" i="1"/>
  <c r="U5981" i="1"/>
  <c r="U5982" i="1"/>
  <c r="U5983" i="1"/>
  <c r="U5984" i="1"/>
  <c r="U5985" i="1"/>
  <c r="U5986" i="1"/>
  <c r="U5987" i="1"/>
  <c r="U5988" i="1"/>
  <c r="U5989" i="1"/>
  <c r="U5990" i="1"/>
  <c r="U5991" i="1"/>
  <c r="U5992" i="1"/>
  <c r="U5993" i="1"/>
  <c r="U5994" i="1"/>
  <c r="U5995" i="1"/>
  <c r="U5996" i="1"/>
  <c r="U5997" i="1"/>
  <c r="U5998" i="1"/>
  <c r="U5999" i="1"/>
  <c r="U6000" i="1"/>
  <c r="U6001" i="1"/>
  <c r="U6002" i="1"/>
  <c r="U6003" i="1"/>
  <c r="U6004" i="1"/>
  <c r="U6005" i="1"/>
  <c r="U6006" i="1"/>
  <c r="U6007" i="1"/>
  <c r="U6008" i="1"/>
  <c r="U6009" i="1"/>
  <c r="U6010" i="1"/>
  <c r="U6011" i="1"/>
  <c r="U6012" i="1"/>
  <c r="U6013" i="1"/>
  <c r="U6014" i="1"/>
  <c r="U6015" i="1"/>
  <c r="U6016" i="1"/>
  <c r="U6017" i="1"/>
  <c r="U6018" i="1"/>
  <c r="U6019" i="1"/>
  <c r="U6020" i="1"/>
  <c r="U6021" i="1"/>
  <c r="U6022" i="1"/>
  <c r="U6023" i="1"/>
  <c r="U6024" i="1"/>
  <c r="U6025" i="1"/>
  <c r="U6026" i="1"/>
  <c r="U6027" i="1"/>
  <c r="U6028" i="1"/>
  <c r="U6029" i="1"/>
  <c r="U6030" i="1"/>
  <c r="U6031" i="1"/>
  <c r="U6032" i="1"/>
  <c r="U6033" i="1"/>
  <c r="U6034" i="1"/>
  <c r="U6035" i="1"/>
  <c r="U6036" i="1"/>
  <c r="U6037" i="1"/>
  <c r="U6038" i="1"/>
  <c r="U6039" i="1"/>
  <c r="U6040" i="1"/>
  <c r="U6041" i="1"/>
  <c r="U6042" i="1"/>
  <c r="U6043" i="1"/>
  <c r="U6044" i="1"/>
  <c r="U6045" i="1"/>
  <c r="U6046" i="1"/>
  <c r="U6047" i="1"/>
  <c r="U6048" i="1"/>
  <c r="U6049" i="1"/>
  <c r="U6050" i="1"/>
  <c r="U6051" i="1"/>
  <c r="U6052" i="1"/>
  <c r="U6053" i="1"/>
  <c r="U6054" i="1"/>
  <c r="U6055" i="1"/>
  <c r="U6056" i="1"/>
  <c r="U6057" i="1"/>
  <c r="U6058" i="1"/>
  <c r="U6059" i="1"/>
  <c r="U6060" i="1"/>
  <c r="U6061" i="1"/>
  <c r="U6062" i="1"/>
  <c r="U6063" i="1"/>
  <c r="U6064" i="1"/>
  <c r="U6065" i="1"/>
  <c r="U6066" i="1"/>
  <c r="U6067" i="1"/>
  <c r="U6068" i="1"/>
  <c r="U6069" i="1"/>
  <c r="U6070" i="1"/>
  <c r="U6071" i="1"/>
  <c r="U6072" i="1"/>
  <c r="U6073" i="1"/>
  <c r="U6074" i="1"/>
  <c r="U6075" i="1"/>
  <c r="U6076" i="1"/>
  <c r="U6077" i="1"/>
  <c r="U6078" i="1"/>
  <c r="U6079" i="1"/>
  <c r="U6080" i="1"/>
  <c r="U6081" i="1"/>
  <c r="U6082" i="1"/>
  <c r="U6083" i="1"/>
  <c r="U6084" i="1"/>
  <c r="U6085" i="1"/>
  <c r="U6086" i="1"/>
  <c r="U6087" i="1"/>
  <c r="U6088" i="1"/>
  <c r="U6089" i="1"/>
  <c r="U6090" i="1"/>
  <c r="U6091" i="1"/>
  <c r="U6092" i="1"/>
  <c r="U6093" i="1"/>
  <c r="U6094" i="1"/>
  <c r="U6095" i="1"/>
  <c r="U6096" i="1"/>
  <c r="U6097" i="1"/>
  <c r="U6098" i="1"/>
  <c r="U6099" i="1"/>
  <c r="U6100" i="1"/>
  <c r="U6101" i="1"/>
  <c r="U6102" i="1"/>
  <c r="U6103" i="1"/>
  <c r="U6104" i="1"/>
  <c r="U6105" i="1"/>
  <c r="U6106" i="1"/>
  <c r="U6107" i="1"/>
  <c r="U6108" i="1"/>
  <c r="U6109" i="1"/>
  <c r="U6110" i="1"/>
  <c r="U6111" i="1"/>
  <c r="U6112" i="1"/>
  <c r="U6113" i="1"/>
  <c r="U6114" i="1"/>
  <c r="U6115" i="1"/>
  <c r="U6116" i="1"/>
  <c r="U6117" i="1"/>
  <c r="U6118" i="1"/>
  <c r="U6119" i="1"/>
  <c r="U6120" i="1"/>
  <c r="U6121" i="1"/>
  <c r="U6122" i="1"/>
  <c r="U6123" i="1"/>
  <c r="U6124" i="1"/>
  <c r="U6125" i="1"/>
  <c r="U6126" i="1"/>
  <c r="U6127" i="1"/>
  <c r="U6128" i="1"/>
  <c r="U6129" i="1"/>
  <c r="U6130" i="1"/>
  <c r="U6131" i="1"/>
  <c r="U6132" i="1"/>
  <c r="U6133" i="1"/>
  <c r="U6134" i="1"/>
  <c r="U6135" i="1"/>
  <c r="U6136" i="1"/>
  <c r="U6137" i="1"/>
  <c r="U6138" i="1"/>
  <c r="U6139" i="1"/>
  <c r="U6140" i="1"/>
  <c r="U6141" i="1"/>
  <c r="U6142" i="1"/>
  <c r="U6143" i="1"/>
  <c r="U6144" i="1"/>
  <c r="U6145" i="1"/>
  <c r="U6146" i="1"/>
  <c r="U6147" i="1"/>
  <c r="U6148" i="1"/>
  <c r="U6149" i="1"/>
  <c r="U6150" i="1"/>
  <c r="U6151" i="1"/>
  <c r="U6152" i="1"/>
  <c r="U6153" i="1"/>
  <c r="U6154" i="1"/>
  <c r="U6155" i="1"/>
  <c r="U6156" i="1"/>
  <c r="U6157" i="1"/>
  <c r="U6158" i="1"/>
  <c r="U6159" i="1"/>
  <c r="U6160" i="1"/>
  <c r="U6161" i="1"/>
  <c r="U6162" i="1"/>
  <c r="U6163" i="1"/>
  <c r="U6164" i="1"/>
  <c r="U6165" i="1"/>
  <c r="U6166" i="1"/>
  <c r="U6167" i="1"/>
  <c r="U6168" i="1"/>
  <c r="U6169" i="1"/>
  <c r="U6170" i="1"/>
  <c r="U6171" i="1"/>
  <c r="U6172" i="1"/>
  <c r="U6173" i="1"/>
  <c r="U6174" i="1"/>
  <c r="U6175" i="1"/>
  <c r="U6176" i="1"/>
  <c r="U6177" i="1"/>
  <c r="U6178" i="1"/>
  <c r="U6179" i="1"/>
  <c r="U6180" i="1"/>
  <c r="U6181" i="1"/>
  <c r="U6182" i="1"/>
  <c r="U6183" i="1"/>
  <c r="U6184" i="1"/>
  <c r="U6185" i="1"/>
  <c r="U6186" i="1"/>
  <c r="U6187" i="1"/>
  <c r="U6188" i="1"/>
  <c r="U6189" i="1"/>
  <c r="U6190" i="1"/>
  <c r="U6191" i="1"/>
  <c r="U6192" i="1"/>
  <c r="U6193" i="1"/>
  <c r="U6194" i="1"/>
  <c r="U6195" i="1"/>
  <c r="U6196" i="1"/>
  <c r="U6197" i="1"/>
  <c r="U6198" i="1"/>
  <c r="U6199" i="1"/>
  <c r="U6200" i="1"/>
  <c r="U6201" i="1"/>
  <c r="U6202" i="1"/>
  <c r="U6203" i="1"/>
  <c r="U6204" i="1"/>
  <c r="U6205" i="1"/>
  <c r="U6206" i="1"/>
  <c r="U6207" i="1"/>
  <c r="U6208" i="1"/>
  <c r="U6209" i="1"/>
  <c r="U6210" i="1"/>
  <c r="U6211" i="1"/>
  <c r="U6212" i="1"/>
  <c r="U6213" i="1"/>
  <c r="U6214" i="1"/>
  <c r="U6215" i="1"/>
  <c r="U6216" i="1"/>
  <c r="U6217" i="1"/>
  <c r="U6218" i="1"/>
  <c r="U6219" i="1"/>
  <c r="U6220" i="1"/>
  <c r="U6221" i="1"/>
  <c r="U6222" i="1"/>
  <c r="U6223" i="1"/>
  <c r="U6224" i="1"/>
  <c r="U6225" i="1"/>
  <c r="U6226" i="1"/>
  <c r="U6227" i="1"/>
  <c r="U6228" i="1"/>
  <c r="U6229" i="1"/>
  <c r="U6230" i="1"/>
  <c r="U6231" i="1"/>
  <c r="U6232" i="1"/>
  <c r="U6233" i="1"/>
  <c r="U6234" i="1"/>
  <c r="U6235" i="1"/>
  <c r="U6236" i="1"/>
  <c r="U6237" i="1"/>
  <c r="U6238" i="1"/>
  <c r="U6239" i="1"/>
  <c r="U6240" i="1"/>
  <c r="U6241" i="1"/>
  <c r="U6242" i="1"/>
  <c r="U6243" i="1"/>
  <c r="U6244" i="1"/>
  <c r="U6245" i="1"/>
  <c r="U6246" i="1"/>
  <c r="U6247" i="1"/>
  <c r="U6248" i="1"/>
  <c r="U6249" i="1"/>
  <c r="U6250" i="1"/>
  <c r="U6251" i="1"/>
  <c r="U6252" i="1"/>
  <c r="U6253" i="1"/>
  <c r="U6254" i="1"/>
  <c r="U6255" i="1"/>
  <c r="U6256" i="1"/>
  <c r="U6257" i="1"/>
  <c r="U6258" i="1"/>
  <c r="U6259" i="1"/>
  <c r="U6260" i="1"/>
  <c r="U6261" i="1"/>
  <c r="U6262" i="1"/>
  <c r="U6263" i="1"/>
  <c r="U6264" i="1"/>
  <c r="U6265" i="1"/>
  <c r="U6266" i="1"/>
  <c r="U6267" i="1"/>
  <c r="U6268" i="1"/>
  <c r="U6269" i="1"/>
  <c r="U6270" i="1"/>
  <c r="U6271" i="1"/>
  <c r="U6272" i="1"/>
  <c r="U6273" i="1"/>
  <c r="U6274" i="1"/>
  <c r="U6275" i="1"/>
  <c r="U6276" i="1"/>
  <c r="U6277" i="1"/>
  <c r="U6278" i="1"/>
  <c r="U6279" i="1"/>
  <c r="U6280" i="1"/>
  <c r="U6281" i="1"/>
  <c r="U6282" i="1"/>
  <c r="U6283" i="1"/>
  <c r="U6284" i="1"/>
  <c r="U6285" i="1"/>
  <c r="U6286" i="1"/>
  <c r="U6287" i="1"/>
  <c r="U6288" i="1"/>
  <c r="U6289" i="1"/>
  <c r="U6290" i="1"/>
  <c r="U6291" i="1"/>
  <c r="U6292" i="1"/>
  <c r="U6293" i="1"/>
  <c r="U6294" i="1"/>
  <c r="U6295" i="1"/>
  <c r="U6296" i="1"/>
  <c r="U6297" i="1"/>
  <c r="U6298" i="1"/>
  <c r="U6299" i="1"/>
  <c r="U6300" i="1"/>
  <c r="U6301" i="1"/>
  <c r="U6302" i="1"/>
  <c r="U6303" i="1"/>
  <c r="U6304" i="1"/>
  <c r="U6305" i="1"/>
  <c r="U6306" i="1"/>
  <c r="U6307" i="1"/>
  <c r="U6308" i="1"/>
  <c r="U6309" i="1"/>
  <c r="U6310" i="1"/>
  <c r="U6311" i="1"/>
  <c r="U6312" i="1"/>
  <c r="U6313" i="1"/>
  <c r="U6314" i="1"/>
  <c r="U6315" i="1"/>
  <c r="U6316" i="1"/>
  <c r="U6317" i="1"/>
  <c r="U6318" i="1"/>
  <c r="U6319" i="1"/>
  <c r="U6320" i="1"/>
  <c r="U6321" i="1"/>
  <c r="U6322" i="1"/>
  <c r="U6323" i="1"/>
  <c r="U6324" i="1"/>
  <c r="U6325" i="1"/>
  <c r="U6326" i="1"/>
  <c r="U6327" i="1"/>
  <c r="U6328" i="1"/>
  <c r="U6329" i="1"/>
  <c r="U6330" i="1"/>
  <c r="U6331" i="1"/>
  <c r="U6332" i="1"/>
  <c r="U6333" i="1"/>
  <c r="U6334" i="1"/>
  <c r="U6335" i="1"/>
  <c r="U6336" i="1"/>
  <c r="U6337" i="1"/>
  <c r="U6338" i="1"/>
  <c r="U6339" i="1"/>
  <c r="U6340" i="1"/>
  <c r="U6341" i="1"/>
  <c r="U6342" i="1"/>
  <c r="U6343" i="1"/>
  <c r="U6344" i="1"/>
  <c r="U6345" i="1"/>
  <c r="U6346" i="1"/>
  <c r="U6347" i="1"/>
  <c r="U6348" i="1"/>
  <c r="U6349" i="1"/>
  <c r="U6350" i="1"/>
  <c r="U6351" i="1"/>
  <c r="U6352" i="1"/>
  <c r="U6353" i="1"/>
  <c r="U6354" i="1"/>
  <c r="U6355" i="1"/>
  <c r="U6356" i="1"/>
  <c r="U6357" i="1"/>
  <c r="U6358" i="1"/>
  <c r="U6359" i="1"/>
  <c r="U6360" i="1"/>
  <c r="U6361" i="1"/>
  <c r="U6362" i="1"/>
  <c r="U6363" i="1"/>
  <c r="U6364" i="1"/>
  <c r="U6365" i="1"/>
  <c r="U6366" i="1"/>
  <c r="U6367" i="1"/>
  <c r="U6368" i="1"/>
  <c r="U6369" i="1"/>
  <c r="U6370" i="1"/>
  <c r="U6371" i="1"/>
  <c r="U6372" i="1"/>
  <c r="U6373" i="1"/>
  <c r="U6374" i="1"/>
  <c r="U6375" i="1"/>
  <c r="U6376" i="1"/>
  <c r="U6377" i="1"/>
  <c r="U6378" i="1"/>
  <c r="U6379" i="1"/>
  <c r="U6380" i="1"/>
  <c r="U6381" i="1"/>
  <c r="U6382" i="1"/>
  <c r="U6383" i="1"/>
  <c r="U6384" i="1"/>
  <c r="U6385" i="1"/>
  <c r="U6386" i="1"/>
  <c r="U6387" i="1"/>
  <c r="U6388" i="1"/>
  <c r="U6389" i="1"/>
  <c r="U6390" i="1"/>
  <c r="U6391" i="1"/>
  <c r="U6392" i="1"/>
  <c r="U6393" i="1"/>
  <c r="U6394" i="1"/>
  <c r="U6395" i="1"/>
  <c r="U6396" i="1"/>
  <c r="U6397" i="1"/>
  <c r="U6398" i="1"/>
  <c r="U6399" i="1"/>
  <c r="U6400" i="1"/>
  <c r="U6401" i="1"/>
  <c r="U6402" i="1"/>
  <c r="U6403" i="1"/>
  <c r="U6404" i="1"/>
  <c r="U6405" i="1"/>
  <c r="U6406" i="1"/>
  <c r="U6407" i="1"/>
  <c r="U6408" i="1"/>
  <c r="U6409" i="1"/>
  <c r="U6410" i="1"/>
  <c r="U6411" i="1"/>
  <c r="U6412" i="1"/>
  <c r="U6413" i="1"/>
  <c r="U6414" i="1"/>
  <c r="U6415" i="1"/>
  <c r="U6416" i="1"/>
  <c r="U6417" i="1"/>
  <c r="U6418" i="1"/>
  <c r="U6419" i="1"/>
  <c r="U6420" i="1"/>
  <c r="U6421" i="1"/>
  <c r="U6422" i="1"/>
  <c r="U6423" i="1"/>
  <c r="U6424" i="1"/>
  <c r="U6425" i="1"/>
  <c r="U6426" i="1"/>
  <c r="U6427" i="1"/>
  <c r="U6428" i="1"/>
  <c r="U6429" i="1"/>
  <c r="U6430" i="1"/>
  <c r="U6431" i="1"/>
  <c r="U6432" i="1"/>
  <c r="U6433" i="1"/>
  <c r="U6434" i="1"/>
  <c r="U6435" i="1"/>
  <c r="U6436" i="1"/>
  <c r="U6437" i="1"/>
  <c r="U6438" i="1"/>
  <c r="U6439" i="1"/>
  <c r="U6440" i="1"/>
  <c r="U6441" i="1"/>
  <c r="U6442" i="1"/>
  <c r="U6443" i="1"/>
  <c r="U6444" i="1"/>
  <c r="U6445" i="1"/>
  <c r="U6446" i="1"/>
  <c r="U6447" i="1"/>
  <c r="U6448" i="1"/>
  <c r="U6449" i="1"/>
  <c r="U6450" i="1"/>
  <c r="U6451" i="1"/>
  <c r="U6452" i="1"/>
  <c r="U6453" i="1"/>
  <c r="U6454" i="1"/>
  <c r="U6455" i="1"/>
  <c r="U6456" i="1"/>
  <c r="U6457" i="1"/>
  <c r="U6458" i="1"/>
  <c r="U6459" i="1"/>
  <c r="U6460" i="1"/>
  <c r="U6461" i="1"/>
  <c r="U6462" i="1"/>
  <c r="U6463" i="1"/>
  <c r="U6464" i="1"/>
  <c r="U6465" i="1"/>
  <c r="U6466" i="1"/>
  <c r="U6467" i="1"/>
  <c r="U6468" i="1"/>
  <c r="U6469" i="1"/>
  <c r="U6470" i="1"/>
  <c r="U6471" i="1"/>
  <c r="U6472" i="1"/>
  <c r="U6473" i="1"/>
  <c r="U6474" i="1"/>
  <c r="U6475" i="1"/>
  <c r="U6476" i="1"/>
  <c r="U6477" i="1"/>
  <c r="U6478" i="1"/>
  <c r="U6479" i="1"/>
  <c r="U6480" i="1"/>
  <c r="U6481" i="1"/>
  <c r="U6482" i="1"/>
  <c r="U6483" i="1"/>
  <c r="U6484" i="1"/>
  <c r="U6485" i="1"/>
  <c r="U6486" i="1"/>
  <c r="U6487" i="1"/>
  <c r="U6488" i="1"/>
  <c r="U6489" i="1"/>
  <c r="U6490" i="1"/>
  <c r="U6491" i="1"/>
  <c r="U6492" i="1"/>
  <c r="U6493" i="1"/>
  <c r="U6494" i="1"/>
  <c r="U6495" i="1"/>
  <c r="U6496" i="1"/>
  <c r="U6497" i="1"/>
  <c r="U6498" i="1"/>
  <c r="U6499" i="1"/>
  <c r="U6500" i="1"/>
  <c r="U6501" i="1"/>
  <c r="U6502" i="1"/>
  <c r="U6503" i="1"/>
  <c r="U6504" i="1"/>
  <c r="U6505" i="1"/>
  <c r="U6506" i="1"/>
  <c r="U6507" i="1"/>
  <c r="U6508" i="1"/>
  <c r="U6509" i="1"/>
  <c r="U6510" i="1"/>
  <c r="U6511" i="1"/>
  <c r="U6512" i="1"/>
  <c r="U6513" i="1"/>
  <c r="U6514" i="1"/>
  <c r="U6515" i="1"/>
  <c r="U6516" i="1"/>
  <c r="U6517" i="1"/>
  <c r="U6518" i="1"/>
  <c r="U6519" i="1"/>
  <c r="U6520" i="1"/>
  <c r="U6521" i="1"/>
  <c r="U6522" i="1"/>
  <c r="U6523" i="1"/>
  <c r="U6524" i="1"/>
  <c r="U6525" i="1"/>
  <c r="U6526" i="1"/>
  <c r="U6527" i="1"/>
  <c r="U6528" i="1"/>
  <c r="U6529" i="1"/>
  <c r="U6530" i="1"/>
  <c r="U6531" i="1"/>
  <c r="U6532" i="1"/>
  <c r="U6533" i="1"/>
  <c r="U6534" i="1"/>
  <c r="U6535" i="1"/>
  <c r="U6536" i="1"/>
  <c r="U6537" i="1"/>
  <c r="U6538" i="1"/>
  <c r="U6539" i="1"/>
  <c r="U6540" i="1"/>
  <c r="U6541" i="1"/>
  <c r="U6542" i="1"/>
  <c r="U6543" i="1"/>
  <c r="U6544" i="1"/>
  <c r="U6545" i="1"/>
  <c r="U6546" i="1"/>
  <c r="U6547" i="1"/>
  <c r="U6548" i="1"/>
  <c r="U6549" i="1"/>
  <c r="U6550" i="1"/>
  <c r="U6551" i="1"/>
  <c r="U6552" i="1"/>
  <c r="U6553" i="1"/>
  <c r="U6554" i="1"/>
  <c r="U6555" i="1"/>
  <c r="U6556" i="1"/>
  <c r="U6557" i="1"/>
  <c r="U6558" i="1"/>
  <c r="U6559" i="1"/>
  <c r="U6560" i="1"/>
  <c r="U6561" i="1"/>
  <c r="U6562" i="1"/>
  <c r="U6563" i="1"/>
  <c r="U6564" i="1"/>
  <c r="U6565" i="1"/>
  <c r="U6566" i="1"/>
  <c r="U6567" i="1"/>
  <c r="U6568" i="1"/>
  <c r="U6569" i="1"/>
  <c r="U6570" i="1"/>
  <c r="U6571" i="1"/>
  <c r="U6572" i="1"/>
  <c r="U6573" i="1"/>
  <c r="U6574" i="1"/>
  <c r="U6575" i="1"/>
  <c r="U6576" i="1"/>
  <c r="U6577" i="1"/>
  <c r="U6578" i="1"/>
  <c r="U6579" i="1"/>
  <c r="U6580" i="1"/>
  <c r="U6581" i="1"/>
  <c r="U6582" i="1"/>
  <c r="U6583" i="1"/>
  <c r="U6584" i="1"/>
  <c r="U6585" i="1"/>
  <c r="U6586" i="1"/>
  <c r="U6587" i="1"/>
  <c r="U6588" i="1"/>
  <c r="U6589" i="1"/>
  <c r="U6590" i="1"/>
  <c r="U6591" i="1"/>
  <c r="U6592" i="1"/>
  <c r="U6593" i="1"/>
  <c r="U6594" i="1"/>
  <c r="U6595" i="1"/>
  <c r="U6596" i="1"/>
  <c r="U6597" i="1"/>
  <c r="U6598" i="1"/>
  <c r="U6599" i="1"/>
  <c r="U6600" i="1"/>
  <c r="U6601" i="1"/>
  <c r="U6602" i="1"/>
  <c r="U6603" i="1"/>
  <c r="U6604" i="1"/>
  <c r="U6605" i="1"/>
  <c r="U6606" i="1"/>
  <c r="U6607" i="1"/>
  <c r="U6608" i="1"/>
  <c r="U6609" i="1"/>
  <c r="U6610" i="1"/>
  <c r="U6611" i="1"/>
  <c r="U6612" i="1"/>
  <c r="U6613" i="1"/>
  <c r="U6614" i="1"/>
  <c r="U6615" i="1"/>
  <c r="U6616" i="1"/>
  <c r="U6617" i="1"/>
  <c r="U6618" i="1"/>
  <c r="U6619" i="1"/>
  <c r="U6620" i="1"/>
  <c r="U6621" i="1"/>
  <c r="U6622" i="1"/>
  <c r="U6623" i="1"/>
  <c r="U6624" i="1"/>
  <c r="U6625" i="1"/>
  <c r="U6626" i="1"/>
  <c r="U6627" i="1"/>
  <c r="U6628" i="1"/>
  <c r="U6629" i="1"/>
  <c r="U6630" i="1"/>
  <c r="U6631" i="1"/>
  <c r="U6632" i="1"/>
  <c r="U6633" i="1"/>
  <c r="U6634" i="1"/>
  <c r="U6635" i="1"/>
  <c r="U6636" i="1"/>
  <c r="U6637" i="1"/>
  <c r="U6638" i="1"/>
  <c r="U6639" i="1"/>
  <c r="U6640" i="1"/>
  <c r="U6641" i="1"/>
  <c r="U6642" i="1"/>
  <c r="U6643" i="1"/>
  <c r="U6644" i="1"/>
  <c r="U6645" i="1"/>
  <c r="U6646" i="1"/>
  <c r="U6647" i="1"/>
  <c r="U6648" i="1"/>
  <c r="U6649" i="1"/>
  <c r="U6650" i="1"/>
  <c r="U6651" i="1"/>
  <c r="U6652" i="1"/>
  <c r="U6653" i="1"/>
  <c r="U6654" i="1"/>
  <c r="U6655" i="1"/>
  <c r="U6656" i="1"/>
  <c r="U6657" i="1"/>
  <c r="U6658" i="1"/>
  <c r="U6659" i="1"/>
  <c r="U6660" i="1"/>
  <c r="U6661" i="1"/>
  <c r="U6662" i="1"/>
  <c r="U6663" i="1"/>
  <c r="U6664" i="1"/>
  <c r="U6665" i="1"/>
  <c r="U6666" i="1"/>
  <c r="U6667" i="1"/>
  <c r="U6668" i="1"/>
  <c r="U6669" i="1"/>
  <c r="U6670" i="1"/>
  <c r="U6671" i="1"/>
  <c r="U6672" i="1"/>
  <c r="U6673" i="1"/>
  <c r="U6674" i="1"/>
  <c r="U6675" i="1"/>
  <c r="U6676" i="1"/>
  <c r="U6677" i="1"/>
  <c r="U6678" i="1"/>
  <c r="U6679" i="1"/>
  <c r="U6680" i="1"/>
  <c r="U6681" i="1"/>
  <c r="U6682" i="1"/>
  <c r="U6683" i="1"/>
  <c r="U6684" i="1"/>
  <c r="U6685" i="1"/>
  <c r="U6686" i="1"/>
  <c r="U6687" i="1"/>
  <c r="U6688" i="1"/>
  <c r="U6689" i="1"/>
  <c r="U6690" i="1"/>
  <c r="U6691" i="1"/>
  <c r="U6692" i="1"/>
  <c r="U6693" i="1"/>
  <c r="U6694" i="1"/>
  <c r="U6695" i="1"/>
  <c r="U6696" i="1"/>
  <c r="U6697" i="1"/>
  <c r="U6698" i="1"/>
  <c r="U6699" i="1"/>
  <c r="U6700" i="1"/>
  <c r="U6701" i="1"/>
  <c r="U6702" i="1"/>
  <c r="U6703" i="1"/>
  <c r="U6704" i="1"/>
  <c r="U6705" i="1"/>
  <c r="U6706" i="1"/>
  <c r="U6707" i="1"/>
  <c r="U6708" i="1"/>
  <c r="U6709" i="1"/>
  <c r="U6710" i="1"/>
  <c r="U6711" i="1"/>
  <c r="U6712" i="1"/>
  <c r="U6713" i="1"/>
  <c r="U6714" i="1"/>
  <c r="U6715" i="1"/>
  <c r="U6716" i="1"/>
  <c r="U6717" i="1"/>
  <c r="U6718" i="1"/>
  <c r="U6719" i="1"/>
  <c r="U6720" i="1"/>
  <c r="U6721" i="1"/>
  <c r="U6722" i="1"/>
  <c r="U6723" i="1"/>
  <c r="U6724" i="1"/>
  <c r="U6725" i="1"/>
  <c r="U6726" i="1"/>
  <c r="U6727" i="1"/>
  <c r="U6728" i="1"/>
  <c r="U6729" i="1"/>
  <c r="U6730" i="1"/>
  <c r="U6731" i="1"/>
  <c r="U6732" i="1"/>
  <c r="U6733" i="1"/>
  <c r="U6734" i="1"/>
  <c r="U6735" i="1"/>
  <c r="U6736" i="1"/>
  <c r="U6737" i="1"/>
  <c r="U6738" i="1"/>
  <c r="U6739" i="1"/>
  <c r="U6740" i="1"/>
  <c r="U6741" i="1"/>
  <c r="U6742" i="1"/>
  <c r="U6743" i="1"/>
  <c r="U6744" i="1"/>
  <c r="U6745" i="1"/>
  <c r="U6746" i="1"/>
  <c r="U6747" i="1"/>
  <c r="U6748" i="1"/>
  <c r="U6749" i="1"/>
  <c r="U6750" i="1"/>
  <c r="U6751" i="1"/>
  <c r="U6752" i="1"/>
  <c r="U6753" i="1"/>
  <c r="U6754" i="1"/>
  <c r="U6755" i="1"/>
  <c r="U6756" i="1"/>
  <c r="U6757" i="1"/>
  <c r="U6758" i="1"/>
  <c r="U6759" i="1"/>
  <c r="U6760" i="1"/>
  <c r="U6761" i="1"/>
  <c r="U6762" i="1"/>
  <c r="U6763" i="1"/>
  <c r="U6764" i="1"/>
  <c r="U6765" i="1"/>
  <c r="U6766" i="1"/>
  <c r="U6767" i="1"/>
  <c r="U6768" i="1"/>
  <c r="U6769" i="1"/>
  <c r="U6770" i="1"/>
  <c r="U6771" i="1"/>
  <c r="U6772" i="1"/>
  <c r="U6773" i="1"/>
  <c r="U6774" i="1"/>
  <c r="U6775" i="1"/>
  <c r="U6776" i="1"/>
  <c r="U6777" i="1"/>
  <c r="U6778" i="1"/>
  <c r="U6779" i="1"/>
  <c r="U6780" i="1"/>
  <c r="U6781" i="1"/>
  <c r="U6782" i="1"/>
  <c r="U6783" i="1"/>
  <c r="U6784" i="1"/>
  <c r="U6785" i="1"/>
  <c r="U6786" i="1"/>
  <c r="U6787" i="1"/>
  <c r="U6788" i="1"/>
  <c r="U6789" i="1"/>
  <c r="U10" i="1"/>
  <c r="V2943" i="1"/>
  <c r="Y2943" i="1" s="1"/>
  <c r="V2935" i="1"/>
  <c r="Y2935" i="1" s="1"/>
  <c r="V2927" i="1"/>
  <c r="Y2927" i="1" s="1"/>
  <c r="V2919" i="1"/>
  <c r="Y2919" i="1" s="1"/>
  <c r="V2911" i="1"/>
  <c r="Y2911" i="1" s="1"/>
  <c r="V2903" i="1"/>
  <c r="Y2903" i="1" s="1"/>
  <c r="V2895" i="1"/>
  <c r="Y2895" i="1" s="1"/>
  <c r="V2879" i="1"/>
  <c r="Y2879" i="1" s="1"/>
  <c r="V2871" i="1"/>
  <c r="Y2871" i="1" s="1"/>
  <c r="V2863" i="1"/>
  <c r="Y2863" i="1" s="1"/>
  <c r="V2847" i="1"/>
  <c r="Y2847" i="1" s="1"/>
  <c r="V2839" i="1"/>
  <c r="Y2839" i="1" s="1"/>
  <c r="V2831" i="1"/>
  <c r="Y2831" i="1" s="1"/>
  <c r="V2823" i="1"/>
  <c r="Y2823" i="1" s="1"/>
  <c r="V2815" i="1"/>
  <c r="Y2815" i="1" s="1"/>
  <c r="V2799" i="1"/>
  <c r="Y2799" i="1" s="1"/>
  <c r="V2791" i="1"/>
  <c r="Y2791" i="1" s="1"/>
  <c r="V2783" i="1"/>
  <c r="Y2783" i="1" s="1"/>
  <c r="V2775" i="1"/>
  <c r="Y2775" i="1" s="1"/>
  <c r="V2767" i="1"/>
  <c r="Y2767" i="1" s="1"/>
  <c r="V2759" i="1"/>
  <c r="Y2759" i="1" s="1"/>
  <c r="V2751" i="1"/>
  <c r="Y2751" i="1" s="1"/>
  <c r="V2743" i="1"/>
  <c r="Y2743" i="1" s="1"/>
  <c r="V2735" i="1"/>
  <c r="Y2735" i="1" s="1"/>
  <c r="V2727" i="1"/>
  <c r="Y2727" i="1" s="1"/>
  <c r="V2719" i="1"/>
  <c r="Y2719" i="1" s="1"/>
  <c r="V2703" i="1"/>
  <c r="Y2703" i="1" s="1"/>
  <c r="V2695" i="1"/>
  <c r="Y2695" i="1" s="1"/>
  <c r="V2687" i="1"/>
  <c r="Y2687" i="1" s="1"/>
  <c r="V2679" i="1"/>
  <c r="Y2679" i="1" s="1"/>
  <c r="V2671" i="1"/>
  <c r="Y2671" i="1" s="1"/>
  <c r="V2663" i="1"/>
  <c r="Y2663" i="1" s="1"/>
  <c r="V2655" i="1"/>
  <c r="Y2655" i="1" s="1"/>
  <c r="V2647" i="1"/>
  <c r="Y2647" i="1" s="1"/>
  <c r="V2639" i="1"/>
  <c r="Y2639" i="1" s="1"/>
  <c r="V2623" i="1"/>
  <c r="Y2623" i="1" s="1"/>
  <c r="V2615" i="1"/>
  <c r="Y2615" i="1" s="1"/>
  <c r="V2607" i="1"/>
  <c r="Y2607" i="1" s="1"/>
  <c r="V2591" i="1"/>
  <c r="Y2591" i="1" s="1"/>
  <c r="V2583" i="1"/>
  <c r="Y2583" i="1" s="1"/>
  <c r="V2575" i="1"/>
  <c r="Y2575" i="1" s="1"/>
  <c r="V2567" i="1"/>
  <c r="Y2567" i="1" s="1"/>
  <c r="V2559" i="1"/>
  <c r="Y2559" i="1" s="1"/>
  <c r="V2543" i="1"/>
  <c r="Y2543" i="1" s="1"/>
  <c r="V2535" i="1"/>
  <c r="Y2535" i="1" s="1"/>
  <c r="V2527" i="1"/>
  <c r="Y2527" i="1" s="1"/>
  <c r="V2519" i="1"/>
  <c r="Y2519" i="1" s="1"/>
  <c r="V2511" i="1"/>
  <c r="Y2511" i="1" s="1"/>
  <c r="V2503" i="1"/>
  <c r="Y2503" i="1" s="1"/>
  <c r="V2495" i="1"/>
  <c r="Y2495" i="1" s="1"/>
  <c r="V2487" i="1"/>
  <c r="Y2487" i="1" s="1"/>
  <c r="V2479" i="1"/>
  <c r="Y2479" i="1" s="1"/>
  <c r="V2471" i="1"/>
  <c r="Y2471" i="1" s="1"/>
  <c r="V2463" i="1"/>
  <c r="Y2463" i="1" s="1"/>
  <c r="V2447" i="1"/>
  <c r="Y2447" i="1" s="1"/>
  <c r="V2439" i="1"/>
  <c r="Y2439" i="1" s="1"/>
  <c r="V2431" i="1"/>
  <c r="Y2431" i="1" s="1"/>
  <c r="V2423" i="1"/>
  <c r="Y2423" i="1" s="1"/>
  <c r="V2415" i="1"/>
  <c r="Y2415" i="1" s="1"/>
  <c r="V2407" i="1"/>
  <c r="Y2407" i="1" s="1"/>
  <c r="V2399" i="1"/>
  <c r="Y2399" i="1" s="1"/>
  <c r="V2391" i="1"/>
  <c r="Y2391" i="1" s="1"/>
  <c r="V2383" i="1"/>
  <c r="Y2383" i="1" s="1"/>
  <c r="V2367" i="1"/>
  <c r="Y2367" i="1" s="1"/>
  <c r="V2359" i="1"/>
  <c r="Y2359" i="1" s="1"/>
  <c r="V2351" i="1"/>
  <c r="Y2351" i="1" s="1"/>
  <c r="V2335" i="1"/>
  <c r="Y2335" i="1" s="1"/>
  <c r="V2327" i="1"/>
  <c r="Y2327" i="1" s="1"/>
  <c r="V2319" i="1"/>
  <c r="Y2319" i="1" s="1"/>
  <c r="V2311" i="1"/>
  <c r="Y2311" i="1" s="1"/>
  <c r="V2303" i="1"/>
  <c r="Y2303" i="1" s="1"/>
  <c r="V2287" i="1"/>
  <c r="Y2287" i="1" s="1"/>
  <c r="V2279" i="1"/>
  <c r="Y2279" i="1" s="1"/>
  <c r="V2271" i="1"/>
  <c r="Y2271" i="1" s="1"/>
  <c r="V2263" i="1"/>
  <c r="Y2263" i="1" s="1"/>
  <c r="V2255" i="1"/>
  <c r="Y2255" i="1" s="1"/>
  <c r="V2247" i="1"/>
  <c r="Y2247" i="1" s="1"/>
  <c r="V2239" i="1"/>
  <c r="Y2239" i="1" s="1"/>
  <c r="V2231" i="1"/>
  <c r="Y2231" i="1" s="1"/>
  <c r="V2223" i="1"/>
  <c r="Y2223" i="1" s="1"/>
  <c r="V2215" i="1"/>
  <c r="Y2215" i="1" s="1"/>
  <c r="V2207" i="1"/>
  <c r="Y2207" i="1" s="1"/>
  <c r="V2191" i="1"/>
  <c r="Y2191" i="1" s="1"/>
  <c r="V2183" i="1"/>
  <c r="Y2183" i="1" s="1"/>
  <c r="V2175" i="1"/>
  <c r="Y2175" i="1" s="1"/>
  <c r="V2167" i="1"/>
  <c r="Y2167" i="1" s="1"/>
  <c r="V2159" i="1"/>
  <c r="Y2159" i="1" s="1"/>
  <c r="V2151" i="1"/>
  <c r="Y2151" i="1" s="1"/>
  <c r="V2143" i="1"/>
  <c r="Y2143" i="1" s="1"/>
  <c r="V2135" i="1"/>
  <c r="Y2135" i="1" s="1"/>
  <c r="V2127" i="1"/>
  <c r="Y2127" i="1" s="1"/>
  <c r="V2111" i="1"/>
  <c r="Y2111" i="1" s="1"/>
  <c r="V2103" i="1"/>
  <c r="Y2103" i="1" s="1"/>
  <c r="V2095" i="1"/>
  <c r="Y2095" i="1" s="1"/>
  <c r="V2079" i="1"/>
  <c r="Y2079" i="1" s="1"/>
  <c r="V2071" i="1"/>
  <c r="Y2071" i="1" s="1"/>
  <c r="V2063" i="1"/>
  <c r="Y2063" i="1" s="1"/>
  <c r="V2055" i="1"/>
  <c r="Y2055" i="1" s="1"/>
  <c r="V2047" i="1"/>
  <c r="Y2047" i="1" s="1"/>
  <c r="V2031" i="1"/>
  <c r="Y2031" i="1" s="1"/>
  <c r="V2023" i="1"/>
  <c r="Y2023" i="1" s="1"/>
  <c r="V2015" i="1"/>
  <c r="Y2015" i="1" s="1"/>
  <c r="V2007" i="1"/>
  <c r="Y2007" i="1" s="1"/>
  <c r="V1999" i="1"/>
  <c r="Y1999" i="1" s="1"/>
  <c r="V1991" i="1"/>
  <c r="Y1991" i="1" s="1"/>
  <c r="V1983" i="1"/>
  <c r="Y1983" i="1" s="1"/>
  <c r="V1975" i="1"/>
  <c r="Y1975" i="1" s="1"/>
  <c r="V1967" i="1"/>
  <c r="Y1967" i="1" s="1"/>
  <c r="V1959" i="1"/>
  <c r="Y1959" i="1" s="1"/>
  <c r="V1951" i="1"/>
  <c r="Y1951" i="1" s="1"/>
  <c r="V1935" i="1"/>
  <c r="Y1935" i="1" s="1"/>
  <c r="V1927" i="1"/>
  <c r="Y1927" i="1" s="1"/>
  <c r="V1919" i="1"/>
  <c r="Y1919" i="1" s="1"/>
  <c r="V1911" i="1"/>
  <c r="Y1911" i="1" s="1"/>
  <c r="V1903" i="1"/>
  <c r="Y1903" i="1" s="1"/>
  <c r="V1895" i="1"/>
  <c r="Y1895" i="1" s="1"/>
  <c r="V1887" i="1"/>
  <c r="Y1887" i="1" s="1"/>
  <c r="V1879" i="1"/>
  <c r="Y1879" i="1" s="1"/>
  <c r="V1871" i="1"/>
  <c r="Y1871" i="1" s="1"/>
  <c r="V1855" i="1"/>
  <c r="Y1855" i="1" s="1"/>
  <c r="V1847" i="1"/>
  <c r="Y1847" i="1" s="1"/>
  <c r="V1839" i="1"/>
  <c r="Y1839" i="1" s="1"/>
  <c r="V1823" i="1"/>
  <c r="Y1823" i="1" s="1"/>
  <c r="V1815" i="1"/>
  <c r="Y1815" i="1" s="1"/>
  <c r="V1807" i="1"/>
  <c r="Y1807" i="1" s="1"/>
  <c r="V1799" i="1"/>
  <c r="Y1799" i="1" s="1"/>
  <c r="V1791" i="1"/>
  <c r="Y1791" i="1" s="1"/>
  <c r="V1775" i="1"/>
  <c r="Y1775" i="1" s="1"/>
  <c r="V1767" i="1"/>
  <c r="Y1767" i="1" s="1"/>
  <c r="V1759" i="1"/>
  <c r="Y1759" i="1" s="1"/>
  <c r="V1751" i="1"/>
  <c r="Y1751" i="1" s="1"/>
  <c r="V1743" i="1"/>
  <c r="Y1743" i="1" s="1"/>
  <c r="V1735" i="1"/>
  <c r="Y1735" i="1" s="1"/>
  <c r="V1727" i="1"/>
  <c r="Y1727" i="1" s="1"/>
  <c r="V1719" i="1"/>
  <c r="Y1719" i="1" s="1"/>
  <c r="V1711" i="1"/>
  <c r="Y1711" i="1" s="1"/>
  <c r="V1703" i="1"/>
  <c r="Y1703" i="1" s="1"/>
  <c r="V1695" i="1"/>
  <c r="Y1695" i="1" s="1"/>
  <c r="V1679" i="1"/>
  <c r="Y1679" i="1" s="1"/>
  <c r="V1671" i="1"/>
  <c r="Y1671" i="1" s="1"/>
  <c r="V1663" i="1"/>
  <c r="Y1663" i="1" s="1"/>
  <c r="V1655" i="1"/>
  <c r="Y1655" i="1" s="1"/>
  <c r="V1647" i="1"/>
  <c r="Y1647" i="1" s="1"/>
  <c r="V1639" i="1"/>
  <c r="Y1639" i="1" s="1"/>
  <c r="V1631" i="1"/>
  <c r="Y1631" i="1" s="1"/>
  <c r="V1623" i="1"/>
  <c r="Y1623" i="1" s="1"/>
  <c r="V1615" i="1"/>
  <c r="Y1615" i="1" s="1"/>
  <c r="V1607" i="1"/>
  <c r="Y1607" i="1" s="1"/>
  <c r="V1599" i="1"/>
  <c r="Y1599" i="1" s="1"/>
  <c r="V1591" i="1"/>
  <c r="Y1591" i="1" s="1"/>
  <c r="V1583" i="1"/>
  <c r="Y1583" i="1" s="1"/>
  <c r="V1567" i="1"/>
  <c r="Y1567" i="1" s="1"/>
  <c r="V1559" i="1"/>
  <c r="Y1559" i="1" s="1"/>
  <c r="V1551" i="1"/>
  <c r="Y1551" i="1" s="1"/>
  <c r="V1543" i="1"/>
  <c r="Y1543" i="1" s="1"/>
  <c r="V1535" i="1"/>
  <c r="Y1535" i="1" s="1"/>
  <c r="V1527" i="1"/>
  <c r="Y1527" i="1" s="1"/>
  <c r="V1519" i="1"/>
  <c r="Y1519" i="1" s="1"/>
  <c r="V1511" i="1"/>
  <c r="Y1511" i="1" s="1"/>
  <c r="V1503" i="1"/>
  <c r="Y1503" i="1" s="1"/>
  <c r="V1495" i="1"/>
  <c r="Y1495" i="1" s="1"/>
  <c r="V1487" i="1"/>
  <c r="Y1487" i="1" s="1"/>
  <c r="V1479" i="1"/>
  <c r="Y1479" i="1" s="1"/>
  <c r="V1463" i="1"/>
  <c r="Y1463" i="1" s="1"/>
  <c r="V1455" i="1"/>
  <c r="Y1455" i="1" s="1"/>
  <c r="V1447" i="1"/>
  <c r="Y1447" i="1" s="1"/>
  <c r="V1439" i="1"/>
  <c r="Y1439" i="1" s="1"/>
  <c r="V1431" i="1"/>
  <c r="Y1431" i="1" s="1"/>
  <c r="V1423" i="1"/>
  <c r="Y1423" i="1" s="1"/>
  <c r="V1415" i="1"/>
  <c r="Y1415" i="1" s="1"/>
  <c r="V1407" i="1"/>
  <c r="Y1407" i="1" s="1"/>
  <c r="V1399" i="1"/>
  <c r="Y1399" i="1" s="1"/>
  <c r="V1391" i="1"/>
  <c r="Y1391" i="1" s="1"/>
  <c r="V1383" i="1"/>
  <c r="Y1383" i="1" s="1"/>
  <c r="V1375" i="1"/>
  <c r="Y1375" i="1" s="1"/>
  <c r="V1359" i="1"/>
  <c r="Y1359" i="1" s="1"/>
  <c r="V1351" i="1"/>
  <c r="Y1351" i="1" s="1"/>
  <c r="V1343" i="1"/>
  <c r="Y1343" i="1" s="1"/>
  <c r="V1327" i="1"/>
  <c r="Y1327" i="1" s="1"/>
  <c r="V1311" i="1"/>
  <c r="Y1311" i="1" s="1"/>
  <c r="V1303" i="1"/>
  <c r="Y1303" i="1" s="1"/>
  <c r="V1295" i="1"/>
  <c r="Y1295" i="1" s="1"/>
  <c r="V1287" i="1"/>
  <c r="Y1287" i="1" s="1"/>
  <c r="V1279" i="1"/>
  <c r="Y1279" i="1" s="1"/>
  <c r="V1271" i="1"/>
  <c r="Y1271" i="1" s="1"/>
  <c r="V1263" i="1"/>
  <c r="Y1263" i="1" s="1"/>
  <c r="V1255" i="1"/>
  <c r="Y1255" i="1" s="1"/>
  <c r="V1247" i="1"/>
  <c r="Y1247" i="1" s="1"/>
  <c r="V1239" i="1"/>
  <c r="Y1239" i="1" s="1"/>
  <c r="V1231" i="1"/>
  <c r="Y1231" i="1" s="1"/>
  <c r="V1223" i="1"/>
  <c r="Y1223" i="1" s="1"/>
  <c r="V1215" i="1"/>
  <c r="Y1215" i="1" s="1"/>
  <c r="V1207" i="1"/>
  <c r="Y1207" i="1" s="1"/>
  <c r="V1199" i="1"/>
  <c r="Y1199" i="1" s="1"/>
  <c r="V1191" i="1"/>
  <c r="Y1191" i="1" s="1"/>
  <c r="V1183" i="1"/>
  <c r="Y1183" i="1" s="1"/>
  <c r="V1175" i="1"/>
  <c r="Y1175" i="1" s="1"/>
  <c r="V1167" i="1"/>
  <c r="Y1167" i="1" s="1"/>
  <c r="V1159" i="1"/>
  <c r="Y1159" i="1" s="1"/>
  <c r="V1151" i="1"/>
  <c r="Y1151" i="1" s="1"/>
  <c r="V1143" i="1"/>
  <c r="Y1143" i="1" s="1"/>
  <c r="V1135" i="1"/>
  <c r="Y1135" i="1" s="1"/>
  <c r="V1127" i="1"/>
  <c r="Y1127" i="1" s="1"/>
  <c r="V1119" i="1"/>
  <c r="Y1119" i="1" s="1"/>
  <c r="V1111" i="1"/>
  <c r="Y1111" i="1" s="1"/>
  <c r="V1103" i="1"/>
  <c r="Y1103" i="1" s="1"/>
  <c r="V1095" i="1"/>
  <c r="Y1095" i="1" s="1"/>
  <c r="V1087" i="1"/>
  <c r="Y1087" i="1" s="1"/>
  <c r="V1079" i="1"/>
  <c r="Y1079" i="1" s="1"/>
  <c r="V1071" i="1"/>
  <c r="Y1071" i="1" s="1"/>
  <c r="V1055" i="1"/>
  <c r="Y1055" i="1" s="1"/>
  <c r="V1047" i="1"/>
  <c r="Y1047" i="1" s="1"/>
  <c r="V1039" i="1"/>
  <c r="Y1039" i="1" s="1"/>
  <c r="V1031" i="1"/>
  <c r="Y1031" i="1" s="1"/>
  <c r="V1023" i="1"/>
  <c r="Y1023" i="1" s="1"/>
  <c r="V1015" i="1"/>
  <c r="Y1015" i="1" s="1"/>
  <c r="V1007" i="1"/>
  <c r="Y1007" i="1" s="1"/>
  <c r="V999" i="1"/>
  <c r="Y999" i="1" s="1"/>
  <c r="V991" i="1"/>
  <c r="Y991" i="1" s="1"/>
  <c r="V983" i="1"/>
  <c r="Y983" i="1" s="1"/>
  <c r="V975" i="1"/>
  <c r="Y975" i="1" s="1"/>
  <c r="V967" i="1"/>
  <c r="Y967" i="1" s="1"/>
  <c r="V959" i="1"/>
  <c r="Y959" i="1" s="1"/>
  <c r="V951" i="1"/>
  <c r="Y951" i="1" s="1"/>
  <c r="V943" i="1"/>
  <c r="Y943" i="1" s="1"/>
  <c r="V935" i="1"/>
  <c r="Y935" i="1" s="1"/>
  <c r="V927" i="1"/>
  <c r="Y927" i="1" s="1"/>
  <c r="V919" i="1"/>
  <c r="Y919" i="1" s="1"/>
  <c r="V911" i="1"/>
  <c r="Y911" i="1" s="1"/>
  <c r="V903" i="1"/>
  <c r="Y903" i="1" s="1"/>
  <c r="V895" i="1"/>
  <c r="Y895" i="1" s="1"/>
  <c r="V887" i="1"/>
  <c r="Y887" i="1" s="1"/>
  <c r="V879" i="1"/>
  <c r="Y879" i="1" s="1"/>
  <c r="V871" i="1"/>
  <c r="Y871" i="1" s="1"/>
  <c r="V863" i="1"/>
  <c r="Y863" i="1" s="1"/>
  <c r="V855" i="1"/>
  <c r="Y855" i="1" s="1"/>
  <c r="V847" i="1"/>
  <c r="Y847" i="1" s="1"/>
  <c r="V839" i="1"/>
  <c r="Y839" i="1" s="1"/>
  <c r="V831" i="1"/>
  <c r="Y831" i="1" s="1"/>
  <c r="V823" i="1"/>
  <c r="Y823" i="1" s="1"/>
  <c r="V815" i="1"/>
  <c r="Y815" i="1" s="1"/>
  <c r="V799" i="1"/>
  <c r="Y799" i="1" s="1"/>
  <c r="V791" i="1"/>
  <c r="Y791" i="1" s="1"/>
  <c r="V783" i="1"/>
  <c r="Y783" i="1" s="1"/>
  <c r="V775" i="1"/>
  <c r="Y775" i="1" s="1"/>
  <c r="V767" i="1"/>
  <c r="Y767" i="1" s="1"/>
  <c r="V759" i="1"/>
  <c r="Y759" i="1" s="1"/>
  <c r="V751" i="1"/>
  <c r="Y751" i="1" s="1"/>
  <c r="V743" i="1"/>
  <c r="Y743" i="1" s="1"/>
  <c r="V735" i="1"/>
  <c r="Y735" i="1" s="1"/>
  <c r="V727" i="1"/>
  <c r="Y727" i="1" s="1"/>
  <c r="V719" i="1"/>
  <c r="Y719" i="1" s="1"/>
  <c r="V711" i="1"/>
  <c r="Y711" i="1" s="1"/>
  <c r="V703" i="1"/>
  <c r="Y703" i="1" s="1"/>
  <c r="V695" i="1"/>
  <c r="Y695" i="1" s="1"/>
  <c r="V687" i="1"/>
  <c r="Y687" i="1" s="1"/>
  <c r="V679" i="1"/>
  <c r="Y679" i="1" s="1"/>
  <c r="V671" i="1"/>
  <c r="Y671" i="1" s="1"/>
  <c r="V663" i="1"/>
  <c r="Y663" i="1" s="1"/>
  <c r="V655" i="1"/>
  <c r="Y655" i="1" s="1"/>
  <c r="V647" i="1"/>
  <c r="Y647" i="1" s="1"/>
  <c r="V639" i="1"/>
  <c r="Y639" i="1" s="1"/>
  <c r="V631" i="1"/>
  <c r="Y631" i="1" s="1"/>
  <c r="V623" i="1"/>
  <c r="Y623" i="1" s="1"/>
  <c r="V615" i="1"/>
  <c r="Y615" i="1" s="1"/>
  <c r="V607" i="1"/>
  <c r="Y607" i="1" s="1"/>
  <c r="V599" i="1"/>
  <c r="Y599" i="1" s="1"/>
  <c r="V591" i="1"/>
  <c r="Y591" i="1" s="1"/>
  <c r="V583" i="1"/>
  <c r="Y583" i="1" s="1"/>
  <c r="V575" i="1"/>
  <c r="Y575" i="1" s="1"/>
  <c r="V567" i="1"/>
  <c r="Y567" i="1" s="1"/>
  <c r="V559" i="1"/>
  <c r="Y559" i="1" s="1"/>
  <c r="V543" i="1"/>
  <c r="Y543" i="1" s="1"/>
  <c r="V535" i="1"/>
  <c r="Y535" i="1" s="1"/>
  <c r="V527" i="1"/>
  <c r="Y527" i="1" s="1"/>
  <c r="V519" i="1"/>
  <c r="Y519" i="1" s="1"/>
  <c r="V511" i="1"/>
  <c r="Y511" i="1" s="1"/>
  <c r="V503" i="1"/>
  <c r="Y503" i="1" s="1"/>
  <c r="V495" i="1"/>
  <c r="Y495" i="1" s="1"/>
  <c r="V487" i="1"/>
  <c r="Y487" i="1" s="1"/>
  <c r="V479" i="1"/>
  <c r="Y479" i="1" s="1"/>
  <c r="V471" i="1"/>
  <c r="Y471" i="1" s="1"/>
  <c r="V463" i="1"/>
  <c r="Y463" i="1" s="1"/>
  <c r="V455" i="1"/>
  <c r="Y455" i="1" s="1"/>
  <c r="V447" i="1"/>
  <c r="Y447" i="1" s="1"/>
  <c r="V439" i="1"/>
  <c r="Y439" i="1" s="1"/>
  <c r="V431" i="1"/>
  <c r="Y431" i="1" s="1"/>
  <c r="V423" i="1"/>
  <c r="Y423" i="1" s="1"/>
  <c r="V415" i="1"/>
  <c r="Y415" i="1" s="1"/>
  <c r="V407" i="1"/>
  <c r="Y407" i="1" s="1"/>
  <c r="V399" i="1"/>
  <c r="Y399" i="1" s="1"/>
  <c r="V391" i="1"/>
  <c r="Y391" i="1" s="1"/>
  <c r="V383" i="1"/>
  <c r="Y383" i="1" s="1"/>
  <c r="V375" i="1"/>
  <c r="Y375" i="1" s="1"/>
  <c r="V367" i="1"/>
  <c r="Y367" i="1" s="1"/>
  <c r="V359" i="1"/>
  <c r="Y359" i="1" s="1"/>
  <c r="V351" i="1"/>
  <c r="Y351" i="1" s="1"/>
  <c r="V343" i="1"/>
  <c r="Y343" i="1" s="1"/>
  <c r="V335" i="1"/>
  <c r="Y335" i="1" s="1"/>
  <c r="V327" i="1"/>
  <c r="Y327" i="1" s="1"/>
  <c r="V319" i="1"/>
  <c r="Y319" i="1" s="1"/>
  <c r="V311" i="1"/>
  <c r="Y311" i="1" s="1"/>
  <c r="V303" i="1"/>
  <c r="Y303" i="1" s="1"/>
  <c r="V287" i="1"/>
  <c r="Y287" i="1" s="1"/>
  <c r="V279" i="1"/>
  <c r="Y279" i="1" s="1"/>
  <c r="V271" i="1"/>
  <c r="Y271" i="1" s="1"/>
  <c r="V263" i="1"/>
  <c r="Y263" i="1" s="1"/>
  <c r="V255" i="1"/>
  <c r="Y255" i="1" s="1"/>
  <c r="V247" i="1"/>
  <c r="Y247" i="1" s="1"/>
  <c r="V239" i="1"/>
  <c r="Y239" i="1" s="1"/>
  <c r="V231" i="1"/>
  <c r="Y231" i="1" s="1"/>
  <c r="V223" i="1"/>
  <c r="Y223" i="1" s="1"/>
  <c r="V215" i="1"/>
  <c r="Y215" i="1" s="1"/>
  <c r="V207" i="1"/>
  <c r="Y207" i="1" s="1"/>
  <c r="V199" i="1"/>
  <c r="Y199" i="1" s="1"/>
  <c r="V191" i="1"/>
  <c r="Y191" i="1" s="1"/>
  <c r="V183" i="1"/>
  <c r="Y183" i="1" s="1"/>
  <c r="V175" i="1"/>
  <c r="Y175" i="1" s="1"/>
  <c r="V167" i="1"/>
  <c r="Y167" i="1" s="1"/>
  <c r="V159" i="1"/>
  <c r="Y159" i="1" s="1"/>
  <c r="V151" i="1"/>
  <c r="Y151" i="1" s="1"/>
  <c r="V143" i="1"/>
  <c r="Y143" i="1" s="1"/>
  <c r="V135" i="1"/>
  <c r="Y135" i="1" s="1"/>
  <c r="V127" i="1"/>
  <c r="Y127" i="1" s="1"/>
  <c r="V119" i="1"/>
  <c r="Y119" i="1" s="1"/>
  <c r="V111" i="1"/>
  <c r="Y111" i="1" s="1"/>
  <c r="V103" i="1"/>
  <c r="Y103" i="1" s="1"/>
  <c r="V95" i="1"/>
  <c r="Y95" i="1" s="1"/>
  <c r="V87" i="1"/>
  <c r="Y87" i="1" s="1"/>
  <c r="V79" i="1"/>
  <c r="Y79" i="1" s="1"/>
  <c r="V71" i="1"/>
  <c r="Y71" i="1" s="1"/>
  <c r="V63" i="1"/>
  <c r="Y63" i="1" s="1"/>
  <c r="V55" i="1"/>
  <c r="Y55" i="1" s="1"/>
  <c r="V47" i="1"/>
  <c r="Y47" i="1" s="1"/>
  <c r="V31" i="1"/>
  <c r="Y31" i="1" s="1"/>
  <c r="V23" i="1"/>
  <c r="Y23" i="1" s="1"/>
  <c r="V15" i="1"/>
  <c r="Y15" i="1" s="1"/>
  <c r="V1424" i="1"/>
  <c r="Y1424" i="1" s="1"/>
  <c r="V1432" i="1"/>
  <c r="Y1432" i="1" s="1"/>
  <c r="V1448" i="1"/>
  <c r="Y1448" i="1" s="1"/>
  <c r="V1464" i="1"/>
  <c r="Y1464" i="1" s="1"/>
  <c r="V1472" i="1"/>
  <c r="Y1472" i="1" s="1"/>
  <c r="V1488" i="1"/>
  <c r="Y1488" i="1" s="1"/>
  <c r="V1496" i="1"/>
  <c r="Y1496" i="1" s="1"/>
  <c r="V1504" i="1"/>
  <c r="Y1504" i="1" s="1"/>
  <c r="V1512" i="1"/>
  <c r="Y1512" i="1" s="1"/>
  <c r="V1544" i="1"/>
  <c r="Y1544" i="1" s="1"/>
  <c r="V1552" i="1"/>
  <c r="Y1552" i="1" s="1"/>
  <c r="V1568" i="1"/>
  <c r="Y1568" i="1" s="1"/>
  <c r="V1576" i="1"/>
  <c r="Y1576" i="1" s="1"/>
  <c r="V1584" i="1"/>
  <c r="Y1584" i="1" s="1"/>
  <c r="V1592" i="1"/>
  <c r="Y1592" i="1" s="1"/>
  <c r="V1600" i="1"/>
  <c r="Y1600" i="1" s="1"/>
  <c r="V1624" i="1"/>
  <c r="Y1624" i="1" s="1"/>
  <c r="V1632" i="1"/>
  <c r="Y1632" i="1" s="1"/>
  <c r="V1640" i="1"/>
  <c r="Y1640" i="1" s="1"/>
  <c r="V1648" i="1"/>
  <c r="Y1648" i="1" s="1"/>
  <c r="V1656" i="1"/>
  <c r="Y1656" i="1" s="1"/>
  <c r="V1672" i="1"/>
  <c r="Y1672" i="1" s="1"/>
  <c r="V1688" i="1"/>
  <c r="Y1688" i="1" s="1"/>
  <c r="V1696" i="1"/>
  <c r="Y1696" i="1" s="1"/>
  <c r="V1704" i="1"/>
  <c r="Y1704" i="1" s="1"/>
  <c r="V1712" i="1"/>
  <c r="Y1712" i="1" s="1"/>
  <c r="V1720" i="1"/>
  <c r="Y1720" i="1" s="1"/>
  <c r="V1736" i="1"/>
  <c r="Y1736" i="1" s="1"/>
  <c r="V1752" i="1"/>
  <c r="Y1752" i="1" s="1"/>
  <c r="V1760" i="1"/>
  <c r="Y1760" i="1" s="1"/>
  <c r="V1768" i="1"/>
  <c r="Y1768" i="1" s="1"/>
  <c r="V1776" i="1"/>
  <c r="Y1776" i="1" s="1"/>
  <c r="V1784" i="1"/>
  <c r="Y1784" i="1" s="1"/>
  <c r="V1800" i="1"/>
  <c r="Y1800" i="1" s="1"/>
  <c r="V1816" i="1"/>
  <c r="Y1816" i="1" s="1"/>
  <c r="V1824" i="1"/>
  <c r="Y1824" i="1" s="1"/>
  <c r="V1832" i="1"/>
  <c r="Y1832" i="1" s="1"/>
  <c r="V1840" i="1"/>
  <c r="Y1840" i="1" s="1"/>
  <c r="V1848" i="1"/>
  <c r="Y1848" i="1" s="1"/>
  <c r="V1864" i="1"/>
  <c r="Y1864" i="1" s="1"/>
  <c r="V1880" i="1"/>
  <c r="Y1880" i="1" s="1"/>
  <c r="V1888" i="1"/>
  <c r="Y1888" i="1" s="1"/>
  <c r="V1896" i="1"/>
  <c r="Y1896" i="1" s="1"/>
  <c r="V1904" i="1"/>
  <c r="Y1904" i="1" s="1"/>
  <c r="V1912" i="1"/>
  <c r="Y1912" i="1" s="1"/>
  <c r="V1928" i="1"/>
  <c r="Y1928" i="1" s="1"/>
  <c r="V1944" i="1"/>
  <c r="Y1944" i="1" s="1"/>
  <c r="V1952" i="1"/>
  <c r="Y1952" i="1" s="1"/>
  <c r="V1960" i="1"/>
  <c r="Y1960" i="1" s="1"/>
  <c r="V1968" i="1"/>
  <c r="Y1968" i="1" s="1"/>
  <c r="V1976" i="1"/>
  <c r="Y1976" i="1" s="1"/>
  <c r="V1992" i="1"/>
  <c r="Y1992" i="1" s="1"/>
  <c r="V2008" i="1"/>
  <c r="Y2008" i="1" s="1"/>
  <c r="V2016" i="1"/>
  <c r="Y2016" i="1" s="1"/>
  <c r="V2024" i="1"/>
  <c r="Y2024" i="1" s="1"/>
  <c r="V2032" i="1"/>
  <c r="Y2032" i="1" s="1"/>
  <c r="V2040" i="1"/>
  <c r="Y2040" i="1" s="1"/>
  <c r="V2056" i="1"/>
  <c r="Y2056" i="1" s="1"/>
  <c r="V2072" i="1"/>
  <c r="Y2072" i="1" s="1"/>
  <c r="V2080" i="1"/>
  <c r="Y2080" i="1" s="1"/>
  <c r="V2088" i="1"/>
  <c r="Y2088" i="1" s="1"/>
  <c r="V2096" i="1"/>
  <c r="Y2096" i="1" s="1"/>
  <c r="V2104" i="1"/>
  <c r="Y2104" i="1" s="1"/>
  <c r="V2120" i="1"/>
  <c r="Y2120" i="1" s="1"/>
  <c r="V2136" i="1"/>
  <c r="Y2136" i="1" s="1"/>
  <c r="V2144" i="1"/>
  <c r="Y2144" i="1" s="1"/>
  <c r="V2152" i="1"/>
  <c r="Y2152" i="1" s="1"/>
  <c r="V2160" i="1"/>
  <c r="Y2160" i="1" s="1"/>
  <c r="V2168" i="1"/>
  <c r="Y2168" i="1" s="1"/>
  <c r="V2184" i="1"/>
  <c r="Y2184" i="1" s="1"/>
  <c r="V2200" i="1"/>
  <c r="Y2200" i="1" s="1"/>
  <c r="V2208" i="1"/>
  <c r="Y2208" i="1" s="1"/>
  <c r="V2216" i="1"/>
  <c r="Y2216" i="1" s="1"/>
  <c r="V2224" i="1"/>
  <c r="Y2224" i="1" s="1"/>
  <c r="V2232" i="1"/>
  <c r="Y2232" i="1" s="1"/>
  <c r="V2248" i="1"/>
  <c r="Y2248" i="1" s="1"/>
  <c r="V2264" i="1"/>
  <c r="Y2264" i="1" s="1"/>
  <c r="V2272" i="1"/>
  <c r="Y2272" i="1" s="1"/>
  <c r="V2280" i="1"/>
  <c r="Y2280" i="1" s="1"/>
  <c r="V2288" i="1"/>
  <c r="Y2288" i="1" s="1"/>
  <c r="V2296" i="1"/>
  <c r="Y2296" i="1" s="1"/>
  <c r="V2312" i="1"/>
  <c r="Y2312" i="1" s="1"/>
  <c r="V2328" i="1"/>
  <c r="Y2328" i="1" s="1"/>
  <c r="V2336" i="1"/>
  <c r="Y2336" i="1" s="1"/>
  <c r="V2344" i="1"/>
  <c r="Y2344" i="1" s="1"/>
  <c r="V2352" i="1"/>
  <c r="Y2352" i="1" s="1"/>
  <c r="V2360" i="1"/>
  <c r="Y2360" i="1" s="1"/>
  <c r="V2376" i="1"/>
  <c r="Y2376" i="1" s="1"/>
  <c r="V2392" i="1"/>
  <c r="Y2392" i="1" s="1"/>
  <c r="V2400" i="1"/>
  <c r="Y2400" i="1" s="1"/>
  <c r="V2408" i="1"/>
  <c r="Y2408" i="1" s="1"/>
  <c r="V2416" i="1"/>
  <c r="Y2416" i="1" s="1"/>
  <c r="V2424" i="1"/>
  <c r="Y2424" i="1" s="1"/>
  <c r="V2440" i="1"/>
  <c r="Y2440" i="1" s="1"/>
  <c r="V2456" i="1"/>
  <c r="Y2456" i="1" s="1"/>
  <c r="V2464" i="1"/>
  <c r="Y2464" i="1" s="1"/>
  <c r="V2472" i="1"/>
  <c r="Y2472" i="1" s="1"/>
  <c r="V2480" i="1"/>
  <c r="Y2480" i="1" s="1"/>
  <c r="V2488" i="1"/>
  <c r="Y2488" i="1" s="1"/>
  <c r="V2504" i="1"/>
  <c r="Y2504" i="1" s="1"/>
  <c r="V2520" i="1"/>
  <c r="Y2520" i="1" s="1"/>
  <c r="V2528" i="1"/>
  <c r="Y2528" i="1" s="1"/>
  <c r="V2536" i="1"/>
  <c r="Y2536" i="1" s="1"/>
  <c r="V2544" i="1"/>
  <c r="Y2544" i="1" s="1"/>
  <c r="V2552" i="1"/>
  <c r="Y2552" i="1" s="1"/>
  <c r="V2568" i="1"/>
  <c r="Y2568" i="1" s="1"/>
  <c r="V2584" i="1"/>
  <c r="Y2584" i="1" s="1"/>
  <c r="V2592" i="1"/>
  <c r="Y2592" i="1" s="1"/>
  <c r="V2600" i="1"/>
  <c r="Y2600" i="1" s="1"/>
  <c r="V2608" i="1"/>
  <c r="Y2608" i="1" s="1"/>
  <c r="V2616" i="1"/>
  <c r="Y2616" i="1" s="1"/>
  <c r="V2632" i="1"/>
  <c r="Y2632" i="1" s="1"/>
  <c r="V2648" i="1"/>
  <c r="Y2648" i="1" s="1"/>
  <c r="V2656" i="1"/>
  <c r="Y2656" i="1" s="1"/>
  <c r="V2664" i="1"/>
  <c r="Y2664" i="1" s="1"/>
  <c r="V2672" i="1"/>
  <c r="Y2672" i="1" s="1"/>
  <c r="V2680" i="1"/>
  <c r="Y2680" i="1" s="1"/>
  <c r="V2696" i="1"/>
  <c r="Y2696" i="1" s="1"/>
  <c r="V2712" i="1"/>
  <c r="Y2712" i="1" s="1"/>
  <c r="V2720" i="1"/>
  <c r="Y2720" i="1" s="1"/>
  <c r="V2728" i="1"/>
  <c r="Y2728" i="1" s="1"/>
  <c r="V2736" i="1"/>
  <c r="Y2736" i="1" s="1"/>
  <c r="V2744" i="1"/>
  <c r="Y2744" i="1" s="1"/>
  <c r="V2760" i="1"/>
  <c r="Y2760" i="1" s="1"/>
  <c r="V2776" i="1"/>
  <c r="Y2776" i="1" s="1"/>
  <c r="V2784" i="1"/>
  <c r="Y2784" i="1" s="1"/>
  <c r="V2792" i="1"/>
  <c r="Y2792" i="1" s="1"/>
  <c r="V2800" i="1"/>
  <c r="Y2800" i="1" s="1"/>
  <c r="V2808" i="1"/>
  <c r="Y2808" i="1" s="1"/>
  <c r="V2824" i="1"/>
  <c r="Y2824" i="1" s="1"/>
  <c r="V2840" i="1"/>
  <c r="Y2840" i="1" s="1"/>
  <c r="V2848" i="1"/>
  <c r="Y2848" i="1" s="1"/>
  <c r="V2856" i="1"/>
  <c r="Y2856" i="1" s="1"/>
  <c r="V2864" i="1"/>
  <c r="Y2864" i="1" s="1"/>
  <c r="V2872" i="1"/>
  <c r="Y2872" i="1" s="1"/>
  <c r="V2888" i="1"/>
  <c r="Y2888" i="1" s="1"/>
  <c r="V2904" i="1"/>
  <c r="Y2904" i="1" s="1"/>
  <c r="V2912" i="1"/>
  <c r="Y2912" i="1" s="1"/>
  <c r="V2920" i="1"/>
  <c r="Y2920" i="1" s="1"/>
  <c r="V2928" i="1"/>
  <c r="Y2928" i="1" s="1"/>
  <c r="V2936" i="1"/>
  <c r="Y2936" i="1" s="1"/>
  <c r="V2887" i="1"/>
  <c r="Y2887" i="1" s="1"/>
  <c r="V2807" i="1"/>
  <c r="Y2807" i="1" s="1"/>
  <c r="V2711" i="1"/>
  <c r="Y2711" i="1" s="1"/>
  <c r="V2631" i="1"/>
  <c r="Y2631" i="1" s="1"/>
  <c r="V2551" i="1"/>
  <c r="Y2551" i="1" s="1"/>
  <c r="V2455" i="1"/>
  <c r="Y2455" i="1" s="1"/>
  <c r="V2375" i="1"/>
  <c r="Y2375" i="1" s="1"/>
  <c r="V2295" i="1"/>
  <c r="Y2295" i="1" s="1"/>
  <c r="V2199" i="1"/>
  <c r="Y2199" i="1" s="1"/>
  <c r="V2119" i="1"/>
  <c r="Y2119" i="1" s="1"/>
  <c r="V2039" i="1"/>
  <c r="Y2039" i="1" s="1"/>
  <c r="V1943" i="1"/>
  <c r="Y1943" i="1" s="1"/>
  <c r="V1863" i="1"/>
  <c r="Y1863" i="1" s="1"/>
  <c r="V1783" i="1"/>
  <c r="Y1783" i="1" s="1"/>
  <c r="V1687" i="1"/>
  <c r="Y1687" i="1" s="1"/>
  <c r="V1614" i="1"/>
  <c r="Y1614" i="1" s="1"/>
  <c r="V1598" i="1"/>
  <c r="Y1598" i="1" s="1"/>
  <c r="V1574" i="1"/>
  <c r="Y1574" i="1" s="1"/>
  <c r="V1558" i="1"/>
  <c r="Y1558" i="1" s="1"/>
  <c r="V1550" i="1"/>
  <c r="Y1550" i="1" s="1"/>
  <c r="V1542" i="1"/>
  <c r="Y1542" i="1" s="1"/>
  <c r="V1534" i="1"/>
  <c r="Y1534" i="1" s="1"/>
  <c r="V1510" i="1"/>
  <c r="Y1510" i="1" s="1"/>
  <c r="V1494" i="1"/>
  <c r="Y1494" i="1" s="1"/>
  <c r="V1486" i="1"/>
  <c r="Y1486" i="1" s="1"/>
  <c r="V1478" i="1"/>
  <c r="Y1478" i="1" s="1"/>
  <c r="V1471" i="1"/>
  <c r="Y1471" i="1" s="1"/>
  <c r="V1470" i="1"/>
  <c r="Y1470" i="1" s="1"/>
  <c r="V1446" i="1"/>
  <c r="Y1446" i="1" s="1"/>
  <c r="V1430" i="1"/>
  <c r="Y1430" i="1" s="1"/>
  <c r="V1422" i="1"/>
  <c r="Y1422" i="1" s="1"/>
  <c r="V1414" i="1"/>
  <c r="Y1414" i="1" s="1"/>
  <c r="V1406" i="1"/>
  <c r="Y1406" i="1" s="1"/>
  <c r="V1382" i="1"/>
  <c r="Y1382" i="1" s="1"/>
  <c r="V1367" i="1"/>
  <c r="Y1367" i="1" s="1"/>
  <c r="V1366" i="1"/>
  <c r="Y1366" i="1" s="1"/>
  <c r="V1358" i="1"/>
  <c r="Y1358" i="1" s="1"/>
  <c r="V1350" i="1"/>
  <c r="Y1350" i="1" s="1"/>
  <c r="V1342" i="1"/>
  <c r="Y1342" i="1" s="1"/>
  <c r="V1335" i="1"/>
  <c r="Y1335" i="1" s="1"/>
  <c r="V1318" i="1"/>
  <c r="Y1318" i="1" s="1"/>
  <c r="V1302" i="1"/>
  <c r="Y1302" i="1" s="1"/>
  <c r="V1294" i="1"/>
  <c r="Y1294" i="1" s="1"/>
  <c r="V1286" i="1"/>
  <c r="Y1286" i="1" s="1"/>
  <c r="V1278" i="1"/>
  <c r="Y1278" i="1" s="1"/>
  <c r="V1254" i="1"/>
  <c r="Y1254" i="1" s="1"/>
  <c r="V1246" i="1"/>
  <c r="Y1246" i="1" s="1"/>
  <c r="V1238" i="1"/>
  <c r="Y1238" i="1" s="1"/>
  <c r="V1230" i="1"/>
  <c r="Y1230" i="1" s="1"/>
  <c r="V1222" i="1"/>
  <c r="Y1222" i="1" s="1"/>
  <c r="V1214" i="1"/>
  <c r="Y1214" i="1" s="1"/>
  <c r="V1190" i="1"/>
  <c r="Y1190" i="1" s="1"/>
  <c r="V1182" i="1"/>
  <c r="Y1182" i="1" s="1"/>
  <c r="V1174" i="1"/>
  <c r="Y1174" i="1" s="1"/>
  <c r="V1166" i="1"/>
  <c r="Y1166" i="1" s="1"/>
  <c r="V1158" i="1"/>
  <c r="Y1158" i="1" s="1"/>
  <c r="V1150" i="1"/>
  <c r="Y1150" i="1" s="1"/>
  <c r="V1126" i="1"/>
  <c r="Y1126" i="1" s="1"/>
  <c r="V1118" i="1"/>
  <c r="Y1118" i="1" s="1"/>
  <c r="V1110" i="1"/>
  <c r="Y1110" i="1" s="1"/>
  <c r="V1102" i="1"/>
  <c r="Y1102" i="1" s="1"/>
  <c r="V1094" i="1"/>
  <c r="Y1094" i="1" s="1"/>
  <c r="V1086" i="1"/>
  <c r="Y1086" i="1" s="1"/>
  <c r="V1062" i="1"/>
  <c r="Y1062" i="1" s="1"/>
  <c r="V1054" i="1"/>
  <c r="Y1054" i="1" s="1"/>
  <c r="V1046" i="1"/>
  <c r="Y1046" i="1" s="1"/>
  <c r="V1038" i="1"/>
  <c r="Y1038" i="1" s="1"/>
  <c r="V1030" i="1"/>
  <c r="Y1030" i="1" s="1"/>
  <c r="V1022" i="1"/>
  <c r="Y1022" i="1" s="1"/>
  <c r="V998" i="1"/>
  <c r="Y998" i="1" s="1"/>
  <c r="V990" i="1"/>
  <c r="Y990" i="1" s="1"/>
  <c r="V982" i="1"/>
  <c r="Y982" i="1" s="1"/>
  <c r="V974" i="1"/>
  <c r="Y974" i="1" s="1"/>
  <c r="V966" i="1"/>
  <c r="Y966" i="1" s="1"/>
  <c r="V958" i="1"/>
  <c r="Y958" i="1" s="1"/>
  <c r="V934" i="1"/>
  <c r="Y934" i="1" s="1"/>
  <c r="V926" i="1"/>
  <c r="Y926" i="1" s="1"/>
  <c r="V918" i="1"/>
  <c r="Y918" i="1" s="1"/>
  <c r="V910" i="1"/>
  <c r="Y910" i="1" s="1"/>
  <c r="V902" i="1"/>
  <c r="Y902" i="1" s="1"/>
  <c r="V894" i="1"/>
  <c r="Y894" i="1" s="1"/>
  <c r="V870" i="1"/>
  <c r="Y870" i="1" s="1"/>
  <c r="V862" i="1"/>
  <c r="Y862" i="1" s="1"/>
  <c r="V854" i="1"/>
  <c r="Y854" i="1" s="1"/>
  <c r="V846" i="1"/>
  <c r="Y846" i="1" s="1"/>
  <c r="V838" i="1"/>
  <c r="Y838" i="1" s="1"/>
  <c r="V830" i="1"/>
  <c r="Y830" i="1" s="1"/>
  <c r="V806" i="1"/>
  <c r="Y806" i="1" s="1"/>
  <c r="V798" i="1"/>
  <c r="Y798" i="1" s="1"/>
  <c r="V790" i="1"/>
  <c r="Y790" i="1" s="1"/>
  <c r="V782" i="1"/>
  <c r="Y782" i="1" s="1"/>
  <c r="V774" i="1"/>
  <c r="Y774" i="1" s="1"/>
  <c r="V766" i="1"/>
  <c r="Y766" i="1" s="1"/>
  <c r="V742" i="1"/>
  <c r="Y742" i="1" s="1"/>
  <c r="V734" i="1"/>
  <c r="Y734" i="1" s="1"/>
  <c r="V726" i="1"/>
  <c r="Y726" i="1" s="1"/>
  <c r="V718" i="1"/>
  <c r="Y718" i="1" s="1"/>
  <c r="V710" i="1"/>
  <c r="Y710" i="1" s="1"/>
  <c r="V702" i="1"/>
  <c r="Y702" i="1" s="1"/>
  <c r="V678" i="1"/>
  <c r="Y678" i="1" s="1"/>
  <c r="V670" i="1"/>
  <c r="Y670" i="1" s="1"/>
  <c r="V662" i="1"/>
  <c r="Y662" i="1" s="1"/>
  <c r="V654" i="1"/>
  <c r="Y654" i="1" s="1"/>
  <c r="V646" i="1"/>
  <c r="Y646" i="1" s="1"/>
  <c r="V638" i="1"/>
  <c r="Y638" i="1" s="1"/>
  <c r="V614" i="1"/>
  <c r="Y614" i="1" s="1"/>
  <c r="V606" i="1"/>
  <c r="Y606" i="1" s="1"/>
  <c r="V598" i="1"/>
  <c r="Y598" i="1" s="1"/>
  <c r="V590" i="1"/>
  <c r="Y590" i="1" s="1"/>
  <c r="V582" i="1"/>
  <c r="Y582" i="1" s="1"/>
  <c r="V574" i="1"/>
  <c r="Y574" i="1" s="1"/>
  <c r="V550" i="1"/>
  <c r="Y550" i="1" s="1"/>
  <c r="V542" i="1"/>
  <c r="Y542" i="1" s="1"/>
  <c r="V534" i="1"/>
  <c r="Y534" i="1" s="1"/>
  <c r="V526" i="1"/>
  <c r="Y526" i="1" s="1"/>
  <c r="V518" i="1"/>
  <c r="Y518" i="1" s="1"/>
  <c r="V510" i="1"/>
  <c r="Y510" i="1" s="1"/>
  <c r="V486" i="1"/>
  <c r="Y486" i="1" s="1"/>
  <c r="V478" i="1"/>
  <c r="Y478" i="1" s="1"/>
  <c r="V470" i="1"/>
  <c r="Y470" i="1" s="1"/>
  <c r="V462" i="1"/>
  <c r="Y462" i="1" s="1"/>
  <c r="V454" i="1"/>
  <c r="Y454" i="1" s="1"/>
  <c r="V446" i="1"/>
  <c r="Y446" i="1" s="1"/>
  <c r="V422" i="1"/>
  <c r="Y422" i="1" s="1"/>
  <c r="V414" i="1"/>
  <c r="Y414" i="1" s="1"/>
  <c r="V406" i="1"/>
  <c r="Y406" i="1" s="1"/>
  <c r="V398" i="1"/>
  <c r="Y398" i="1" s="1"/>
  <c r="V390" i="1"/>
  <c r="Y390" i="1" s="1"/>
  <c r="V382" i="1"/>
  <c r="Y382" i="1" s="1"/>
  <c r="V358" i="1"/>
  <c r="Y358" i="1" s="1"/>
  <c r="V350" i="1"/>
  <c r="Y350" i="1" s="1"/>
  <c r="V342" i="1"/>
  <c r="Y342" i="1" s="1"/>
  <c r="V334" i="1"/>
  <c r="Y334" i="1" s="1"/>
  <c r="V326" i="1"/>
  <c r="Y326" i="1" s="1"/>
  <c r="V318" i="1"/>
  <c r="Y318" i="1" s="1"/>
  <c r="V294" i="1"/>
  <c r="Y294" i="1" s="1"/>
  <c r="V286" i="1"/>
  <c r="Y286" i="1" s="1"/>
  <c r="V278" i="1"/>
  <c r="Y278" i="1" s="1"/>
  <c r="V270" i="1"/>
  <c r="Y270" i="1" s="1"/>
  <c r="V262" i="1"/>
  <c r="Y262" i="1" s="1"/>
  <c r="V254" i="1"/>
  <c r="Y254" i="1" s="1"/>
  <c r="V230" i="1"/>
  <c r="Y230" i="1" s="1"/>
  <c r="V222" i="1"/>
  <c r="Y222" i="1" s="1"/>
  <c r="V214" i="1"/>
  <c r="Y214" i="1" s="1"/>
  <c r="V206" i="1"/>
  <c r="Y206" i="1" s="1"/>
  <c r="V198" i="1"/>
  <c r="Y198" i="1" s="1"/>
  <c r="V190" i="1"/>
  <c r="Y190" i="1" s="1"/>
  <c r="V166" i="1"/>
  <c r="Y166" i="1" s="1"/>
  <c r="V158" i="1"/>
  <c r="Y158" i="1" s="1"/>
  <c r="V150" i="1"/>
  <c r="Y150" i="1" s="1"/>
  <c r="V142" i="1"/>
  <c r="Y142" i="1" s="1"/>
  <c r="V134" i="1"/>
  <c r="Y134" i="1" s="1"/>
  <c r="V126" i="1"/>
  <c r="Y126" i="1" s="1"/>
  <c r="V102" i="1"/>
  <c r="Y102" i="1" s="1"/>
  <c r="V94" i="1"/>
  <c r="Y94" i="1" s="1"/>
  <c r="V86" i="1"/>
  <c r="Y86" i="1" s="1"/>
  <c r="V78" i="1"/>
  <c r="Y78" i="1" s="1"/>
  <c r="V70" i="1"/>
  <c r="Y70" i="1" s="1"/>
  <c r="V62" i="1"/>
  <c r="Y62" i="1" s="1"/>
  <c r="V38" i="1"/>
  <c r="Y38" i="1" s="1"/>
  <c r="V30" i="1"/>
  <c r="Y30" i="1" s="1"/>
  <c r="V22" i="1"/>
  <c r="Y22" i="1" s="1"/>
  <c r="V2855" i="1"/>
  <c r="Y2855" i="1" s="1"/>
  <c r="V2599" i="1"/>
  <c r="Y2599" i="1" s="1"/>
  <c r="V2343" i="1"/>
  <c r="Y2343" i="1" s="1"/>
  <c r="V2087" i="1"/>
  <c r="Y2087" i="1" s="1"/>
  <c r="V1831" i="1"/>
  <c r="Y1831" i="1" s="1"/>
  <c r="V1575" i="1"/>
  <c r="Y1575" i="1" s="1"/>
  <c r="V1319" i="1"/>
  <c r="Y1319" i="1" s="1"/>
  <c r="V1063" i="1"/>
  <c r="Y1063" i="1" s="1"/>
  <c r="V807" i="1"/>
  <c r="Y807" i="1" s="1"/>
  <c r="V551" i="1"/>
  <c r="Y551" i="1" s="1"/>
  <c r="V295" i="1"/>
  <c r="Y295" i="1" s="1"/>
  <c r="V39" i="1"/>
  <c r="Y39" i="1" s="1"/>
  <c r="V24" i="1"/>
  <c r="Y24" i="1" s="1"/>
  <c r="V19" i="1"/>
  <c r="Y19" i="1" s="1"/>
  <c r="V17" i="1"/>
  <c r="Y17" i="1" s="1"/>
  <c r="V16" i="1"/>
  <c r="Y16" i="1" s="1"/>
  <c r="V14" i="1"/>
  <c r="Y14" i="1" s="1"/>
  <c r="V18" i="1"/>
  <c r="Y18" i="1" s="1"/>
  <c r="V20" i="1"/>
  <c r="Y20" i="1" s="1"/>
  <c r="V21" i="1"/>
  <c r="Y21" i="1" s="1"/>
  <c r="V25" i="1"/>
  <c r="Y25" i="1" s="1"/>
  <c r="V26" i="1"/>
  <c r="Y26" i="1" s="1"/>
  <c r="V27" i="1"/>
  <c r="Y27" i="1" s="1"/>
  <c r="V28" i="1"/>
  <c r="Y28" i="1" s="1"/>
  <c r="V29" i="1"/>
  <c r="Y29" i="1" s="1"/>
  <c r="V32" i="1"/>
  <c r="Y32" i="1" s="1"/>
  <c r="V33" i="1"/>
  <c r="Y33" i="1" s="1"/>
  <c r="V34" i="1"/>
  <c r="Y34" i="1" s="1"/>
  <c r="V35" i="1"/>
  <c r="Y35" i="1" s="1"/>
  <c r="V36" i="1"/>
  <c r="Y36" i="1" s="1"/>
  <c r="V37" i="1"/>
  <c r="Y37" i="1" s="1"/>
  <c r="V40" i="1"/>
  <c r="Y40" i="1" s="1"/>
  <c r="V41" i="1"/>
  <c r="Y41" i="1" s="1"/>
  <c r="V42" i="1"/>
  <c r="Y42" i="1" s="1"/>
  <c r="V43" i="1"/>
  <c r="Y43" i="1" s="1"/>
  <c r="V44" i="1"/>
  <c r="Y44" i="1" s="1"/>
  <c r="V45" i="1"/>
  <c r="Y45" i="1" s="1"/>
  <c r="V46" i="1"/>
  <c r="Y46" i="1" s="1"/>
  <c r="V48" i="1"/>
  <c r="Y48" i="1" s="1"/>
  <c r="V49" i="1"/>
  <c r="Y49" i="1" s="1"/>
  <c r="V50" i="1"/>
  <c r="Y50" i="1" s="1"/>
  <c r="V51" i="1"/>
  <c r="Y51" i="1" s="1"/>
  <c r="V52" i="1"/>
  <c r="Y52" i="1" s="1"/>
  <c r="V53" i="1"/>
  <c r="Y53" i="1" s="1"/>
  <c r="V54" i="1"/>
  <c r="Y54" i="1" s="1"/>
  <c r="V56" i="1"/>
  <c r="Y56" i="1" s="1"/>
  <c r="V57" i="1"/>
  <c r="Y57" i="1" s="1"/>
  <c r="V58" i="1"/>
  <c r="Y58" i="1" s="1"/>
  <c r="V59" i="1"/>
  <c r="Y59" i="1" s="1"/>
  <c r="V60" i="1"/>
  <c r="Y60" i="1" s="1"/>
  <c r="V61" i="1"/>
  <c r="Y61" i="1" s="1"/>
  <c r="V64" i="1"/>
  <c r="Y64" i="1" s="1"/>
  <c r="V65" i="1"/>
  <c r="Y65" i="1" s="1"/>
  <c r="V66" i="1"/>
  <c r="Y66" i="1" s="1"/>
  <c r="V67" i="1"/>
  <c r="Y67" i="1" s="1"/>
  <c r="V68" i="1"/>
  <c r="Y68" i="1" s="1"/>
  <c r="V69" i="1"/>
  <c r="Y69" i="1" s="1"/>
  <c r="V72" i="1"/>
  <c r="Y72" i="1" s="1"/>
  <c r="V73" i="1"/>
  <c r="Y73" i="1" s="1"/>
  <c r="V74" i="1"/>
  <c r="Y74" i="1" s="1"/>
  <c r="V75" i="1"/>
  <c r="Y75" i="1" s="1"/>
  <c r="V76" i="1"/>
  <c r="Y76" i="1" s="1"/>
  <c r="V77" i="1"/>
  <c r="Y77" i="1" s="1"/>
  <c r="V80" i="1"/>
  <c r="Y80" i="1" s="1"/>
  <c r="V81" i="1"/>
  <c r="Y81" i="1" s="1"/>
  <c r="V82" i="1"/>
  <c r="Y82" i="1" s="1"/>
  <c r="V83" i="1"/>
  <c r="Y83" i="1" s="1"/>
  <c r="V84" i="1"/>
  <c r="Y84" i="1" s="1"/>
  <c r="V85" i="1"/>
  <c r="Y85" i="1" s="1"/>
  <c r="V88" i="1"/>
  <c r="Y88" i="1" s="1"/>
  <c r="V89" i="1"/>
  <c r="Y89" i="1" s="1"/>
  <c r="V90" i="1"/>
  <c r="Y90" i="1" s="1"/>
  <c r="V91" i="1"/>
  <c r="Y91" i="1" s="1"/>
  <c r="V92" i="1"/>
  <c r="Y92" i="1" s="1"/>
  <c r="V93" i="1"/>
  <c r="Y93" i="1" s="1"/>
  <c r="V96" i="1"/>
  <c r="Y96" i="1" s="1"/>
  <c r="V97" i="1"/>
  <c r="Y97" i="1" s="1"/>
  <c r="V98" i="1"/>
  <c r="Y98" i="1" s="1"/>
  <c r="V99" i="1"/>
  <c r="Y99" i="1" s="1"/>
  <c r="V100" i="1"/>
  <c r="Y100" i="1" s="1"/>
  <c r="V101" i="1"/>
  <c r="Y101" i="1" s="1"/>
  <c r="V104" i="1"/>
  <c r="Y104" i="1" s="1"/>
  <c r="V105" i="1"/>
  <c r="Y105" i="1" s="1"/>
  <c r="V106" i="1"/>
  <c r="Y106" i="1" s="1"/>
  <c r="V107" i="1"/>
  <c r="Y107" i="1" s="1"/>
  <c r="V108" i="1"/>
  <c r="Y108" i="1" s="1"/>
  <c r="V109" i="1"/>
  <c r="Y109" i="1" s="1"/>
  <c r="V110" i="1"/>
  <c r="Y110" i="1" s="1"/>
  <c r="V112" i="1"/>
  <c r="Y112" i="1" s="1"/>
  <c r="V113" i="1"/>
  <c r="Y113" i="1" s="1"/>
  <c r="V114" i="1"/>
  <c r="Y114" i="1" s="1"/>
  <c r="V115" i="1"/>
  <c r="Y115" i="1" s="1"/>
  <c r="V116" i="1"/>
  <c r="Y116" i="1" s="1"/>
  <c r="V117" i="1"/>
  <c r="Y117" i="1" s="1"/>
  <c r="V118" i="1"/>
  <c r="Y118" i="1" s="1"/>
  <c r="V120" i="1"/>
  <c r="Y120" i="1" s="1"/>
  <c r="V121" i="1"/>
  <c r="Y121" i="1" s="1"/>
  <c r="V122" i="1"/>
  <c r="Y122" i="1" s="1"/>
  <c r="V123" i="1"/>
  <c r="Y123" i="1" s="1"/>
  <c r="V124" i="1"/>
  <c r="Y124" i="1" s="1"/>
  <c r="V125" i="1"/>
  <c r="Y125" i="1" s="1"/>
  <c r="V128" i="1"/>
  <c r="Y128" i="1" s="1"/>
  <c r="V129" i="1"/>
  <c r="Y129" i="1" s="1"/>
  <c r="V130" i="1"/>
  <c r="Y130" i="1" s="1"/>
  <c r="V131" i="1"/>
  <c r="Y131" i="1" s="1"/>
  <c r="V132" i="1"/>
  <c r="Y132" i="1" s="1"/>
  <c r="V133" i="1"/>
  <c r="Y133" i="1" s="1"/>
  <c r="V136" i="1"/>
  <c r="Y136" i="1" s="1"/>
  <c r="V137" i="1"/>
  <c r="Y137" i="1" s="1"/>
  <c r="V138" i="1"/>
  <c r="Y138" i="1" s="1"/>
  <c r="V139" i="1"/>
  <c r="Y139" i="1" s="1"/>
  <c r="V140" i="1"/>
  <c r="Y140" i="1" s="1"/>
  <c r="V141" i="1"/>
  <c r="Y141" i="1" s="1"/>
  <c r="V144" i="1"/>
  <c r="Y144" i="1" s="1"/>
  <c r="V145" i="1"/>
  <c r="Y145" i="1" s="1"/>
  <c r="V146" i="1"/>
  <c r="Y146" i="1" s="1"/>
  <c r="V147" i="1"/>
  <c r="Y147" i="1" s="1"/>
  <c r="V148" i="1"/>
  <c r="Y148" i="1" s="1"/>
  <c r="V149" i="1"/>
  <c r="Y149" i="1" s="1"/>
  <c r="V152" i="1"/>
  <c r="Y152" i="1" s="1"/>
  <c r="V153" i="1"/>
  <c r="Y153" i="1" s="1"/>
  <c r="V154" i="1"/>
  <c r="Y154" i="1" s="1"/>
  <c r="V155" i="1"/>
  <c r="Y155" i="1" s="1"/>
  <c r="V156" i="1"/>
  <c r="Y156" i="1" s="1"/>
  <c r="V157" i="1"/>
  <c r="Y157" i="1" s="1"/>
  <c r="V160" i="1"/>
  <c r="Y160" i="1" s="1"/>
  <c r="V161" i="1"/>
  <c r="Y161" i="1" s="1"/>
  <c r="V162" i="1"/>
  <c r="Y162" i="1" s="1"/>
  <c r="V163" i="1"/>
  <c r="Y163" i="1" s="1"/>
  <c r="V164" i="1"/>
  <c r="Y164" i="1" s="1"/>
  <c r="V165" i="1"/>
  <c r="Y165" i="1" s="1"/>
  <c r="V168" i="1"/>
  <c r="Y168" i="1" s="1"/>
  <c r="V169" i="1"/>
  <c r="Y169" i="1" s="1"/>
  <c r="V170" i="1"/>
  <c r="Y170" i="1" s="1"/>
  <c r="V171" i="1"/>
  <c r="Y171" i="1" s="1"/>
  <c r="V172" i="1"/>
  <c r="Y172" i="1" s="1"/>
  <c r="V173" i="1"/>
  <c r="Y173" i="1" s="1"/>
  <c r="V174" i="1"/>
  <c r="Y174" i="1" s="1"/>
  <c r="V176" i="1"/>
  <c r="Y176" i="1" s="1"/>
  <c r="V177" i="1"/>
  <c r="Y177" i="1" s="1"/>
  <c r="V178" i="1"/>
  <c r="Y178" i="1" s="1"/>
  <c r="V179" i="1"/>
  <c r="Y179" i="1" s="1"/>
  <c r="V180" i="1"/>
  <c r="Y180" i="1" s="1"/>
  <c r="V181" i="1"/>
  <c r="Y181" i="1" s="1"/>
  <c r="V182" i="1"/>
  <c r="Y182" i="1" s="1"/>
  <c r="V184" i="1"/>
  <c r="Y184" i="1" s="1"/>
  <c r="V185" i="1"/>
  <c r="Y185" i="1" s="1"/>
  <c r="V186" i="1"/>
  <c r="Y186" i="1" s="1"/>
  <c r="V187" i="1"/>
  <c r="Y187" i="1" s="1"/>
  <c r="V188" i="1"/>
  <c r="Y188" i="1" s="1"/>
  <c r="V189" i="1"/>
  <c r="Y189" i="1" s="1"/>
  <c r="V192" i="1"/>
  <c r="Y192" i="1" s="1"/>
  <c r="V193" i="1"/>
  <c r="Y193" i="1" s="1"/>
  <c r="V194" i="1"/>
  <c r="Y194" i="1" s="1"/>
  <c r="V195" i="1"/>
  <c r="Y195" i="1" s="1"/>
  <c r="V196" i="1"/>
  <c r="Y196" i="1" s="1"/>
  <c r="V197" i="1"/>
  <c r="Y197" i="1" s="1"/>
  <c r="V200" i="1"/>
  <c r="Y200" i="1" s="1"/>
  <c r="V201" i="1"/>
  <c r="Y201" i="1" s="1"/>
  <c r="V202" i="1"/>
  <c r="Y202" i="1" s="1"/>
  <c r="V203" i="1"/>
  <c r="Y203" i="1" s="1"/>
  <c r="V204" i="1"/>
  <c r="Y204" i="1" s="1"/>
  <c r="V205" i="1"/>
  <c r="Y205" i="1" s="1"/>
  <c r="V208" i="1"/>
  <c r="Y208" i="1" s="1"/>
  <c r="V209" i="1"/>
  <c r="Y209" i="1" s="1"/>
  <c r="V210" i="1"/>
  <c r="Y210" i="1" s="1"/>
  <c r="V211" i="1"/>
  <c r="Y211" i="1" s="1"/>
  <c r="V212" i="1"/>
  <c r="Y212" i="1" s="1"/>
  <c r="V213" i="1"/>
  <c r="Y213" i="1" s="1"/>
  <c r="V216" i="1"/>
  <c r="Y216" i="1" s="1"/>
  <c r="V217" i="1"/>
  <c r="Y217" i="1" s="1"/>
  <c r="V218" i="1"/>
  <c r="Y218" i="1" s="1"/>
  <c r="V219" i="1"/>
  <c r="Y219" i="1" s="1"/>
  <c r="V220" i="1"/>
  <c r="Y220" i="1" s="1"/>
  <c r="V221" i="1"/>
  <c r="Y221" i="1" s="1"/>
  <c r="V224" i="1"/>
  <c r="Y224" i="1" s="1"/>
  <c r="V225" i="1"/>
  <c r="Y225" i="1" s="1"/>
  <c r="V226" i="1"/>
  <c r="Y226" i="1" s="1"/>
  <c r="V227" i="1"/>
  <c r="Y227" i="1" s="1"/>
  <c r="V228" i="1"/>
  <c r="Y228" i="1" s="1"/>
  <c r="V229" i="1"/>
  <c r="Y229" i="1" s="1"/>
  <c r="V232" i="1"/>
  <c r="Y232" i="1" s="1"/>
  <c r="V233" i="1"/>
  <c r="Y233" i="1" s="1"/>
  <c r="V234" i="1"/>
  <c r="Y234" i="1" s="1"/>
  <c r="V235" i="1"/>
  <c r="Y235" i="1" s="1"/>
  <c r="V236" i="1"/>
  <c r="Y236" i="1" s="1"/>
  <c r="V237" i="1"/>
  <c r="Y237" i="1" s="1"/>
  <c r="V238" i="1"/>
  <c r="Y238" i="1" s="1"/>
  <c r="V240" i="1"/>
  <c r="Y240" i="1" s="1"/>
  <c r="V241" i="1"/>
  <c r="Y241" i="1" s="1"/>
  <c r="V242" i="1"/>
  <c r="Y242" i="1" s="1"/>
  <c r="V243" i="1"/>
  <c r="Y243" i="1" s="1"/>
  <c r="V244" i="1"/>
  <c r="Y244" i="1" s="1"/>
  <c r="V245" i="1"/>
  <c r="Y245" i="1" s="1"/>
  <c r="V246" i="1"/>
  <c r="Y246" i="1" s="1"/>
  <c r="V248" i="1"/>
  <c r="Y248" i="1" s="1"/>
  <c r="V249" i="1"/>
  <c r="Y249" i="1" s="1"/>
  <c r="V250" i="1"/>
  <c r="Y250" i="1" s="1"/>
  <c r="V251" i="1"/>
  <c r="Y251" i="1" s="1"/>
  <c r="V252" i="1"/>
  <c r="Y252" i="1" s="1"/>
  <c r="V253" i="1"/>
  <c r="Y253" i="1" s="1"/>
  <c r="V256" i="1"/>
  <c r="Y256" i="1" s="1"/>
  <c r="V257" i="1"/>
  <c r="Y257" i="1" s="1"/>
  <c r="V258" i="1"/>
  <c r="Y258" i="1" s="1"/>
  <c r="V259" i="1"/>
  <c r="Y259" i="1" s="1"/>
  <c r="V260" i="1"/>
  <c r="Y260" i="1" s="1"/>
  <c r="V261" i="1"/>
  <c r="Y261" i="1" s="1"/>
  <c r="V264" i="1"/>
  <c r="Y264" i="1" s="1"/>
  <c r="V265" i="1"/>
  <c r="Y265" i="1" s="1"/>
  <c r="V266" i="1"/>
  <c r="Y266" i="1" s="1"/>
  <c r="V267" i="1"/>
  <c r="Y267" i="1" s="1"/>
  <c r="V268" i="1"/>
  <c r="Y268" i="1" s="1"/>
  <c r="V269" i="1"/>
  <c r="Y269" i="1" s="1"/>
  <c r="V272" i="1"/>
  <c r="Y272" i="1" s="1"/>
  <c r="V273" i="1"/>
  <c r="Y273" i="1" s="1"/>
  <c r="V274" i="1"/>
  <c r="Y274" i="1" s="1"/>
  <c r="V275" i="1"/>
  <c r="Y275" i="1" s="1"/>
  <c r="V276" i="1"/>
  <c r="Y276" i="1" s="1"/>
  <c r="V277" i="1"/>
  <c r="Y277" i="1" s="1"/>
  <c r="V280" i="1"/>
  <c r="Y280" i="1" s="1"/>
  <c r="V281" i="1"/>
  <c r="Y281" i="1" s="1"/>
  <c r="V282" i="1"/>
  <c r="Y282" i="1" s="1"/>
  <c r="V283" i="1"/>
  <c r="Y283" i="1" s="1"/>
  <c r="V284" i="1"/>
  <c r="Y284" i="1" s="1"/>
  <c r="V285" i="1"/>
  <c r="Y285" i="1" s="1"/>
  <c r="V288" i="1"/>
  <c r="Y288" i="1" s="1"/>
  <c r="V289" i="1"/>
  <c r="Y289" i="1" s="1"/>
  <c r="V290" i="1"/>
  <c r="Y290" i="1" s="1"/>
  <c r="V291" i="1"/>
  <c r="Y291" i="1" s="1"/>
  <c r="V292" i="1"/>
  <c r="Y292" i="1" s="1"/>
  <c r="V293" i="1"/>
  <c r="Y293" i="1" s="1"/>
  <c r="V296" i="1"/>
  <c r="Y296" i="1" s="1"/>
  <c r="V297" i="1"/>
  <c r="Y297" i="1" s="1"/>
  <c r="V298" i="1"/>
  <c r="Y298" i="1" s="1"/>
  <c r="V299" i="1"/>
  <c r="Y299" i="1" s="1"/>
  <c r="V300" i="1"/>
  <c r="Y300" i="1" s="1"/>
  <c r="V301" i="1"/>
  <c r="Y301" i="1" s="1"/>
  <c r="V302" i="1"/>
  <c r="Y302" i="1" s="1"/>
  <c r="V304" i="1"/>
  <c r="Y304" i="1" s="1"/>
  <c r="V305" i="1"/>
  <c r="Y305" i="1" s="1"/>
  <c r="V306" i="1"/>
  <c r="Y306" i="1" s="1"/>
  <c r="V307" i="1"/>
  <c r="Y307" i="1" s="1"/>
  <c r="V308" i="1"/>
  <c r="Y308" i="1" s="1"/>
  <c r="V309" i="1"/>
  <c r="Y309" i="1" s="1"/>
  <c r="V310" i="1"/>
  <c r="Y310" i="1" s="1"/>
  <c r="V312" i="1"/>
  <c r="Y312" i="1" s="1"/>
  <c r="V313" i="1"/>
  <c r="Y313" i="1" s="1"/>
  <c r="V314" i="1"/>
  <c r="Y314" i="1" s="1"/>
  <c r="V315" i="1"/>
  <c r="Y315" i="1" s="1"/>
  <c r="V316" i="1"/>
  <c r="Y316" i="1" s="1"/>
  <c r="V317" i="1"/>
  <c r="Y317" i="1" s="1"/>
  <c r="V320" i="1"/>
  <c r="Y320" i="1" s="1"/>
  <c r="V321" i="1"/>
  <c r="Y321" i="1" s="1"/>
  <c r="V322" i="1"/>
  <c r="Y322" i="1" s="1"/>
  <c r="V323" i="1"/>
  <c r="Y323" i="1" s="1"/>
  <c r="V324" i="1"/>
  <c r="Y324" i="1" s="1"/>
  <c r="V325" i="1"/>
  <c r="Y325" i="1" s="1"/>
  <c r="V328" i="1"/>
  <c r="Y328" i="1" s="1"/>
  <c r="V329" i="1"/>
  <c r="Y329" i="1" s="1"/>
  <c r="V330" i="1"/>
  <c r="Y330" i="1" s="1"/>
  <c r="V331" i="1"/>
  <c r="Y331" i="1" s="1"/>
  <c r="V332" i="1"/>
  <c r="Y332" i="1" s="1"/>
  <c r="V333" i="1"/>
  <c r="Y333" i="1" s="1"/>
  <c r="V336" i="1"/>
  <c r="Y336" i="1" s="1"/>
  <c r="V337" i="1"/>
  <c r="Y337" i="1" s="1"/>
  <c r="V338" i="1"/>
  <c r="Y338" i="1" s="1"/>
  <c r="V339" i="1"/>
  <c r="Y339" i="1" s="1"/>
  <c r="V340" i="1"/>
  <c r="Y340" i="1" s="1"/>
  <c r="V341" i="1"/>
  <c r="Y341" i="1" s="1"/>
  <c r="V344" i="1"/>
  <c r="Y344" i="1" s="1"/>
  <c r="V345" i="1"/>
  <c r="Y345" i="1" s="1"/>
  <c r="V346" i="1"/>
  <c r="Y346" i="1" s="1"/>
  <c r="V347" i="1"/>
  <c r="Y347" i="1" s="1"/>
  <c r="V348" i="1"/>
  <c r="Y348" i="1" s="1"/>
  <c r="V349" i="1"/>
  <c r="Y349" i="1" s="1"/>
  <c r="V352" i="1"/>
  <c r="Y352" i="1" s="1"/>
  <c r="V353" i="1"/>
  <c r="Y353" i="1" s="1"/>
  <c r="V354" i="1"/>
  <c r="Y354" i="1" s="1"/>
  <c r="V355" i="1"/>
  <c r="Y355" i="1" s="1"/>
  <c r="V356" i="1"/>
  <c r="Y356" i="1" s="1"/>
  <c r="V357" i="1"/>
  <c r="Y357" i="1" s="1"/>
  <c r="V360" i="1"/>
  <c r="Y360" i="1" s="1"/>
  <c r="V361" i="1"/>
  <c r="Y361" i="1" s="1"/>
  <c r="V362" i="1"/>
  <c r="Y362" i="1" s="1"/>
  <c r="V363" i="1"/>
  <c r="Y363" i="1" s="1"/>
  <c r="V364" i="1"/>
  <c r="Y364" i="1" s="1"/>
  <c r="V365" i="1"/>
  <c r="Y365" i="1" s="1"/>
  <c r="V366" i="1"/>
  <c r="Y366" i="1" s="1"/>
  <c r="V368" i="1"/>
  <c r="Y368" i="1" s="1"/>
  <c r="V369" i="1"/>
  <c r="Y369" i="1" s="1"/>
  <c r="V370" i="1"/>
  <c r="Y370" i="1" s="1"/>
  <c r="V371" i="1"/>
  <c r="Y371" i="1" s="1"/>
  <c r="V372" i="1"/>
  <c r="Y372" i="1" s="1"/>
  <c r="V373" i="1"/>
  <c r="Y373" i="1" s="1"/>
  <c r="V374" i="1"/>
  <c r="Y374" i="1" s="1"/>
  <c r="V376" i="1"/>
  <c r="Y376" i="1" s="1"/>
  <c r="V377" i="1"/>
  <c r="Y377" i="1" s="1"/>
  <c r="V378" i="1"/>
  <c r="Y378" i="1" s="1"/>
  <c r="V379" i="1"/>
  <c r="Y379" i="1" s="1"/>
  <c r="V380" i="1"/>
  <c r="Y380" i="1" s="1"/>
  <c r="V381" i="1"/>
  <c r="Y381" i="1" s="1"/>
  <c r="V384" i="1"/>
  <c r="Y384" i="1" s="1"/>
  <c r="V385" i="1"/>
  <c r="Y385" i="1" s="1"/>
  <c r="V386" i="1"/>
  <c r="Y386" i="1" s="1"/>
  <c r="V387" i="1"/>
  <c r="Y387" i="1" s="1"/>
  <c r="V388" i="1"/>
  <c r="Y388" i="1" s="1"/>
  <c r="V389" i="1"/>
  <c r="Y389" i="1" s="1"/>
  <c r="V392" i="1"/>
  <c r="Y392" i="1" s="1"/>
  <c r="V393" i="1"/>
  <c r="Y393" i="1" s="1"/>
  <c r="V394" i="1"/>
  <c r="Y394" i="1" s="1"/>
  <c r="V395" i="1"/>
  <c r="Y395" i="1" s="1"/>
  <c r="V396" i="1"/>
  <c r="Y396" i="1" s="1"/>
  <c r="V397" i="1"/>
  <c r="Y397" i="1" s="1"/>
  <c r="V400" i="1"/>
  <c r="Y400" i="1" s="1"/>
  <c r="V401" i="1"/>
  <c r="Y401" i="1" s="1"/>
  <c r="V402" i="1"/>
  <c r="Y402" i="1" s="1"/>
  <c r="V403" i="1"/>
  <c r="Y403" i="1" s="1"/>
  <c r="V404" i="1"/>
  <c r="Y404" i="1" s="1"/>
  <c r="V405" i="1"/>
  <c r="Y405" i="1" s="1"/>
  <c r="V408" i="1"/>
  <c r="Y408" i="1" s="1"/>
  <c r="V409" i="1"/>
  <c r="Y409" i="1" s="1"/>
  <c r="V410" i="1"/>
  <c r="Y410" i="1" s="1"/>
  <c r="V411" i="1"/>
  <c r="Y411" i="1" s="1"/>
  <c r="V412" i="1"/>
  <c r="Y412" i="1" s="1"/>
  <c r="V413" i="1"/>
  <c r="Y413" i="1" s="1"/>
  <c r="V416" i="1"/>
  <c r="Y416" i="1" s="1"/>
  <c r="V417" i="1"/>
  <c r="Y417" i="1" s="1"/>
  <c r="V418" i="1"/>
  <c r="Y418" i="1" s="1"/>
  <c r="V419" i="1"/>
  <c r="Y419" i="1" s="1"/>
  <c r="V420" i="1"/>
  <c r="Y420" i="1" s="1"/>
  <c r="V421" i="1"/>
  <c r="Y421" i="1" s="1"/>
  <c r="V424" i="1"/>
  <c r="Y424" i="1" s="1"/>
  <c r="V425" i="1"/>
  <c r="Y425" i="1" s="1"/>
  <c r="V426" i="1"/>
  <c r="Y426" i="1" s="1"/>
  <c r="V427" i="1"/>
  <c r="Y427" i="1" s="1"/>
  <c r="V428" i="1"/>
  <c r="Y428" i="1" s="1"/>
  <c r="V429" i="1"/>
  <c r="Y429" i="1" s="1"/>
  <c r="V430" i="1"/>
  <c r="Y430" i="1" s="1"/>
  <c r="V432" i="1"/>
  <c r="Y432" i="1" s="1"/>
  <c r="V433" i="1"/>
  <c r="Y433" i="1" s="1"/>
  <c r="V434" i="1"/>
  <c r="Y434" i="1" s="1"/>
  <c r="V435" i="1"/>
  <c r="Y435" i="1" s="1"/>
  <c r="V436" i="1"/>
  <c r="Y436" i="1" s="1"/>
  <c r="V437" i="1"/>
  <c r="Y437" i="1" s="1"/>
  <c r="V438" i="1"/>
  <c r="Y438" i="1" s="1"/>
  <c r="V440" i="1"/>
  <c r="Y440" i="1" s="1"/>
  <c r="V441" i="1"/>
  <c r="Y441" i="1" s="1"/>
  <c r="V442" i="1"/>
  <c r="Y442" i="1" s="1"/>
  <c r="V443" i="1"/>
  <c r="Y443" i="1" s="1"/>
  <c r="V444" i="1"/>
  <c r="Y444" i="1" s="1"/>
  <c r="V445" i="1"/>
  <c r="Y445" i="1" s="1"/>
  <c r="V448" i="1"/>
  <c r="Y448" i="1" s="1"/>
  <c r="V449" i="1"/>
  <c r="Y449" i="1" s="1"/>
  <c r="V450" i="1"/>
  <c r="Y450" i="1" s="1"/>
  <c r="V451" i="1"/>
  <c r="Y451" i="1" s="1"/>
  <c r="V452" i="1"/>
  <c r="Y452" i="1" s="1"/>
  <c r="V453" i="1"/>
  <c r="Y453" i="1" s="1"/>
  <c r="V456" i="1"/>
  <c r="Y456" i="1" s="1"/>
  <c r="V457" i="1"/>
  <c r="Y457" i="1" s="1"/>
  <c r="V458" i="1"/>
  <c r="Y458" i="1" s="1"/>
  <c r="V459" i="1"/>
  <c r="Y459" i="1" s="1"/>
  <c r="V460" i="1"/>
  <c r="Y460" i="1" s="1"/>
  <c r="V461" i="1"/>
  <c r="Y461" i="1" s="1"/>
  <c r="V464" i="1"/>
  <c r="Y464" i="1" s="1"/>
  <c r="V465" i="1"/>
  <c r="Y465" i="1" s="1"/>
  <c r="V466" i="1"/>
  <c r="Y466" i="1" s="1"/>
  <c r="V467" i="1"/>
  <c r="Y467" i="1" s="1"/>
  <c r="V468" i="1"/>
  <c r="Y468" i="1" s="1"/>
  <c r="V469" i="1"/>
  <c r="Y469" i="1" s="1"/>
  <c r="V472" i="1"/>
  <c r="Y472" i="1" s="1"/>
  <c r="V473" i="1"/>
  <c r="Y473" i="1" s="1"/>
  <c r="V474" i="1"/>
  <c r="Y474" i="1" s="1"/>
  <c r="V475" i="1"/>
  <c r="Y475" i="1" s="1"/>
  <c r="V476" i="1"/>
  <c r="Y476" i="1" s="1"/>
  <c r="V477" i="1"/>
  <c r="Y477" i="1" s="1"/>
  <c r="V480" i="1"/>
  <c r="Y480" i="1" s="1"/>
  <c r="V481" i="1"/>
  <c r="Y481" i="1" s="1"/>
  <c r="V482" i="1"/>
  <c r="Y482" i="1" s="1"/>
  <c r="V483" i="1"/>
  <c r="Y483" i="1" s="1"/>
  <c r="V484" i="1"/>
  <c r="Y484" i="1" s="1"/>
  <c r="V485" i="1"/>
  <c r="Y485" i="1" s="1"/>
  <c r="V488" i="1"/>
  <c r="Y488" i="1" s="1"/>
  <c r="V489" i="1"/>
  <c r="Y489" i="1" s="1"/>
  <c r="V490" i="1"/>
  <c r="Y490" i="1" s="1"/>
  <c r="V491" i="1"/>
  <c r="Y491" i="1" s="1"/>
  <c r="V492" i="1"/>
  <c r="Y492" i="1" s="1"/>
  <c r="V493" i="1"/>
  <c r="Y493" i="1" s="1"/>
  <c r="V494" i="1"/>
  <c r="Y494" i="1" s="1"/>
  <c r="V496" i="1"/>
  <c r="Y496" i="1" s="1"/>
  <c r="V497" i="1"/>
  <c r="Y497" i="1" s="1"/>
  <c r="V498" i="1"/>
  <c r="Y498" i="1" s="1"/>
  <c r="V499" i="1"/>
  <c r="Y499" i="1" s="1"/>
  <c r="V500" i="1"/>
  <c r="Y500" i="1" s="1"/>
  <c r="V501" i="1"/>
  <c r="Y501" i="1" s="1"/>
  <c r="V502" i="1"/>
  <c r="Y502" i="1" s="1"/>
  <c r="V504" i="1"/>
  <c r="Y504" i="1" s="1"/>
  <c r="V505" i="1"/>
  <c r="Y505" i="1" s="1"/>
  <c r="V506" i="1"/>
  <c r="Y506" i="1" s="1"/>
  <c r="V507" i="1"/>
  <c r="Y507" i="1" s="1"/>
  <c r="V508" i="1"/>
  <c r="Y508" i="1" s="1"/>
  <c r="V509" i="1"/>
  <c r="Y509" i="1" s="1"/>
  <c r="V512" i="1"/>
  <c r="Y512" i="1" s="1"/>
  <c r="V513" i="1"/>
  <c r="Y513" i="1" s="1"/>
  <c r="V514" i="1"/>
  <c r="Y514" i="1" s="1"/>
  <c r="V515" i="1"/>
  <c r="Y515" i="1" s="1"/>
  <c r="V516" i="1"/>
  <c r="Y516" i="1" s="1"/>
  <c r="V517" i="1"/>
  <c r="Y517" i="1" s="1"/>
  <c r="V520" i="1"/>
  <c r="Y520" i="1" s="1"/>
  <c r="V521" i="1"/>
  <c r="Y521" i="1" s="1"/>
  <c r="V522" i="1"/>
  <c r="Y522" i="1" s="1"/>
  <c r="V523" i="1"/>
  <c r="Y523" i="1" s="1"/>
  <c r="V524" i="1"/>
  <c r="Y524" i="1" s="1"/>
  <c r="V525" i="1"/>
  <c r="Y525" i="1" s="1"/>
  <c r="V528" i="1"/>
  <c r="Y528" i="1" s="1"/>
  <c r="V529" i="1"/>
  <c r="Y529" i="1" s="1"/>
  <c r="V530" i="1"/>
  <c r="Y530" i="1" s="1"/>
  <c r="V531" i="1"/>
  <c r="Y531" i="1" s="1"/>
  <c r="V532" i="1"/>
  <c r="Y532" i="1" s="1"/>
  <c r="V533" i="1"/>
  <c r="Y533" i="1" s="1"/>
  <c r="V536" i="1"/>
  <c r="Y536" i="1" s="1"/>
  <c r="V537" i="1"/>
  <c r="Y537" i="1" s="1"/>
  <c r="V538" i="1"/>
  <c r="Y538" i="1" s="1"/>
  <c r="V539" i="1"/>
  <c r="Y539" i="1" s="1"/>
  <c r="V540" i="1"/>
  <c r="Y540" i="1" s="1"/>
  <c r="V541" i="1"/>
  <c r="Y541" i="1" s="1"/>
  <c r="V544" i="1"/>
  <c r="Y544" i="1" s="1"/>
  <c r="V545" i="1"/>
  <c r="Y545" i="1" s="1"/>
  <c r="V546" i="1"/>
  <c r="Y546" i="1" s="1"/>
  <c r="V547" i="1"/>
  <c r="Y547" i="1" s="1"/>
  <c r="V548" i="1"/>
  <c r="Y548" i="1" s="1"/>
  <c r="V549" i="1"/>
  <c r="Y549" i="1" s="1"/>
  <c r="V552" i="1"/>
  <c r="Y552" i="1" s="1"/>
  <c r="V553" i="1"/>
  <c r="Y553" i="1" s="1"/>
  <c r="V554" i="1"/>
  <c r="Y554" i="1" s="1"/>
  <c r="V555" i="1"/>
  <c r="Y555" i="1" s="1"/>
  <c r="V556" i="1"/>
  <c r="Y556" i="1" s="1"/>
  <c r="V557" i="1"/>
  <c r="Y557" i="1" s="1"/>
  <c r="V558" i="1"/>
  <c r="Y558" i="1" s="1"/>
  <c r="V560" i="1"/>
  <c r="Y560" i="1" s="1"/>
  <c r="V561" i="1"/>
  <c r="Y561" i="1" s="1"/>
  <c r="V562" i="1"/>
  <c r="Y562" i="1" s="1"/>
  <c r="V563" i="1"/>
  <c r="Y563" i="1" s="1"/>
  <c r="V564" i="1"/>
  <c r="Y564" i="1" s="1"/>
  <c r="V565" i="1"/>
  <c r="Y565" i="1" s="1"/>
  <c r="V566" i="1"/>
  <c r="Y566" i="1" s="1"/>
  <c r="V568" i="1"/>
  <c r="Y568" i="1" s="1"/>
  <c r="V569" i="1"/>
  <c r="Y569" i="1" s="1"/>
  <c r="V570" i="1"/>
  <c r="Y570" i="1" s="1"/>
  <c r="V571" i="1"/>
  <c r="Y571" i="1" s="1"/>
  <c r="V572" i="1"/>
  <c r="Y572" i="1" s="1"/>
  <c r="V573" i="1"/>
  <c r="Y573" i="1" s="1"/>
  <c r="V576" i="1"/>
  <c r="Y576" i="1" s="1"/>
  <c r="V577" i="1"/>
  <c r="Y577" i="1" s="1"/>
  <c r="V578" i="1"/>
  <c r="Y578" i="1" s="1"/>
  <c r="V579" i="1"/>
  <c r="Y579" i="1" s="1"/>
  <c r="V580" i="1"/>
  <c r="Y580" i="1" s="1"/>
  <c r="V581" i="1"/>
  <c r="Y581" i="1" s="1"/>
  <c r="V584" i="1"/>
  <c r="Y584" i="1" s="1"/>
  <c r="V585" i="1"/>
  <c r="Y585" i="1" s="1"/>
  <c r="V586" i="1"/>
  <c r="Y586" i="1" s="1"/>
  <c r="V587" i="1"/>
  <c r="Y587" i="1" s="1"/>
  <c r="V588" i="1"/>
  <c r="Y588" i="1" s="1"/>
  <c r="V589" i="1"/>
  <c r="Y589" i="1" s="1"/>
  <c r="V592" i="1"/>
  <c r="Y592" i="1" s="1"/>
  <c r="V593" i="1"/>
  <c r="Y593" i="1" s="1"/>
  <c r="V594" i="1"/>
  <c r="Y594" i="1" s="1"/>
  <c r="V595" i="1"/>
  <c r="Y595" i="1" s="1"/>
  <c r="V596" i="1"/>
  <c r="Y596" i="1" s="1"/>
  <c r="V597" i="1"/>
  <c r="Y597" i="1" s="1"/>
  <c r="V600" i="1"/>
  <c r="Y600" i="1" s="1"/>
  <c r="V601" i="1"/>
  <c r="Y601" i="1" s="1"/>
  <c r="V602" i="1"/>
  <c r="Y602" i="1" s="1"/>
  <c r="V603" i="1"/>
  <c r="Y603" i="1" s="1"/>
  <c r="V604" i="1"/>
  <c r="Y604" i="1" s="1"/>
  <c r="V605" i="1"/>
  <c r="Y605" i="1" s="1"/>
  <c r="V608" i="1"/>
  <c r="Y608" i="1" s="1"/>
  <c r="V609" i="1"/>
  <c r="Y609" i="1" s="1"/>
  <c r="V610" i="1"/>
  <c r="Y610" i="1" s="1"/>
  <c r="V611" i="1"/>
  <c r="Y611" i="1" s="1"/>
  <c r="V612" i="1"/>
  <c r="Y612" i="1" s="1"/>
  <c r="V613" i="1"/>
  <c r="Y613" i="1" s="1"/>
  <c r="V616" i="1"/>
  <c r="Y616" i="1" s="1"/>
  <c r="V617" i="1"/>
  <c r="Y617" i="1" s="1"/>
  <c r="V618" i="1"/>
  <c r="Y618" i="1" s="1"/>
  <c r="V619" i="1"/>
  <c r="Y619" i="1" s="1"/>
  <c r="V620" i="1"/>
  <c r="Y620" i="1" s="1"/>
  <c r="V621" i="1"/>
  <c r="Y621" i="1" s="1"/>
  <c r="V622" i="1"/>
  <c r="Y622" i="1" s="1"/>
  <c r="V624" i="1"/>
  <c r="Y624" i="1" s="1"/>
  <c r="V625" i="1"/>
  <c r="Y625" i="1" s="1"/>
  <c r="V626" i="1"/>
  <c r="Y626" i="1" s="1"/>
  <c r="V627" i="1"/>
  <c r="Y627" i="1" s="1"/>
  <c r="V628" i="1"/>
  <c r="Y628" i="1" s="1"/>
  <c r="V629" i="1"/>
  <c r="Y629" i="1" s="1"/>
  <c r="V630" i="1"/>
  <c r="Y630" i="1" s="1"/>
  <c r="V632" i="1"/>
  <c r="Y632" i="1" s="1"/>
  <c r="V633" i="1"/>
  <c r="Y633" i="1" s="1"/>
  <c r="V634" i="1"/>
  <c r="Y634" i="1" s="1"/>
  <c r="V635" i="1"/>
  <c r="Y635" i="1" s="1"/>
  <c r="V636" i="1"/>
  <c r="Y636" i="1" s="1"/>
  <c r="V637" i="1"/>
  <c r="Y637" i="1" s="1"/>
  <c r="V640" i="1"/>
  <c r="Y640" i="1" s="1"/>
  <c r="V641" i="1"/>
  <c r="Y641" i="1" s="1"/>
  <c r="V642" i="1"/>
  <c r="Y642" i="1" s="1"/>
  <c r="V643" i="1"/>
  <c r="Y643" i="1" s="1"/>
  <c r="V644" i="1"/>
  <c r="Y644" i="1" s="1"/>
  <c r="V645" i="1"/>
  <c r="Y645" i="1" s="1"/>
  <c r="V648" i="1"/>
  <c r="Y648" i="1" s="1"/>
  <c r="V649" i="1"/>
  <c r="Y649" i="1" s="1"/>
  <c r="V650" i="1"/>
  <c r="Y650" i="1" s="1"/>
  <c r="V651" i="1"/>
  <c r="Y651" i="1" s="1"/>
  <c r="V652" i="1"/>
  <c r="Y652" i="1" s="1"/>
  <c r="V653" i="1"/>
  <c r="Y653" i="1" s="1"/>
  <c r="V656" i="1"/>
  <c r="Y656" i="1" s="1"/>
  <c r="V657" i="1"/>
  <c r="Y657" i="1" s="1"/>
  <c r="V658" i="1"/>
  <c r="Y658" i="1" s="1"/>
  <c r="V659" i="1"/>
  <c r="Y659" i="1" s="1"/>
  <c r="V660" i="1"/>
  <c r="Y660" i="1" s="1"/>
  <c r="V661" i="1"/>
  <c r="Y661" i="1" s="1"/>
  <c r="V664" i="1"/>
  <c r="Y664" i="1" s="1"/>
  <c r="V665" i="1"/>
  <c r="Y665" i="1" s="1"/>
  <c r="V666" i="1"/>
  <c r="Y666" i="1" s="1"/>
  <c r="V667" i="1"/>
  <c r="Y667" i="1" s="1"/>
  <c r="V668" i="1"/>
  <c r="Y668" i="1" s="1"/>
  <c r="V669" i="1"/>
  <c r="Y669" i="1" s="1"/>
  <c r="V672" i="1"/>
  <c r="Y672" i="1" s="1"/>
  <c r="V673" i="1"/>
  <c r="Y673" i="1" s="1"/>
  <c r="V674" i="1"/>
  <c r="Y674" i="1" s="1"/>
  <c r="V675" i="1"/>
  <c r="Y675" i="1" s="1"/>
  <c r="V676" i="1"/>
  <c r="Y676" i="1" s="1"/>
  <c r="V677" i="1"/>
  <c r="Y677" i="1" s="1"/>
  <c r="V680" i="1"/>
  <c r="Y680" i="1" s="1"/>
  <c r="V681" i="1"/>
  <c r="Y681" i="1" s="1"/>
  <c r="V682" i="1"/>
  <c r="Y682" i="1" s="1"/>
  <c r="V683" i="1"/>
  <c r="Y683" i="1" s="1"/>
  <c r="V684" i="1"/>
  <c r="Y684" i="1" s="1"/>
  <c r="V685" i="1"/>
  <c r="Y685" i="1" s="1"/>
  <c r="V686" i="1"/>
  <c r="Y686" i="1" s="1"/>
  <c r="V688" i="1"/>
  <c r="Y688" i="1" s="1"/>
  <c r="V689" i="1"/>
  <c r="Y689" i="1" s="1"/>
  <c r="V690" i="1"/>
  <c r="Y690" i="1" s="1"/>
  <c r="V691" i="1"/>
  <c r="Y691" i="1" s="1"/>
  <c r="V692" i="1"/>
  <c r="Y692" i="1" s="1"/>
  <c r="V693" i="1"/>
  <c r="Y693" i="1" s="1"/>
  <c r="V694" i="1"/>
  <c r="Y694" i="1" s="1"/>
  <c r="V696" i="1"/>
  <c r="Y696" i="1" s="1"/>
  <c r="V697" i="1"/>
  <c r="Y697" i="1" s="1"/>
  <c r="V698" i="1"/>
  <c r="Y698" i="1" s="1"/>
  <c r="V699" i="1"/>
  <c r="Y699" i="1" s="1"/>
  <c r="V700" i="1"/>
  <c r="Y700" i="1" s="1"/>
  <c r="V701" i="1"/>
  <c r="Y701" i="1" s="1"/>
  <c r="V704" i="1"/>
  <c r="Y704" i="1" s="1"/>
  <c r="V705" i="1"/>
  <c r="Y705" i="1" s="1"/>
  <c r="V706" i="1"/>
  <c r="Y706" i="1" s="1"/>
  <c r="V707" i="1"/>
  <c r="Y707" i="1" s="1"/>
  <c r="V708" i="1"/>
  <c r="Y708" i="1" s="1"/>
  <c r="V709" i="1"/>
  <c r="Y709" i="1" s="1"/>
  <c r="V712" i="1"/>
  <c r="Y712" i="1" s="1"/>
  <c r="V713" i="1"/>
  <c r="Y713" i="1" s="1"/>
  <c r="V714" i="1"/>
  <c r="Y714" i="1" s="1"/>
  <c r="V715" i="1"/>
  <c r="Y715" i="1" s="1"/>
  <c r="V716" i="1"/>
  <c r="Y716" i="1" s="1"/>
  <c r="V717" i="1"/>
  <c r="Y717" i="1" s="1"/>
  <c r="V720" i="1"/>
  <c r="Y720" i="1" s="1"/>
  <c r="V721" i="1"/>
  <c r="Y721" i="1" s="1"/>
  <c r="V722" i="1"/>
  <c r="Y722" i="1" s="1"/>
  <c r="V723" i="1"/>
  <c r="Y723" i="1" s="1"/>
  <c r="V724" i="1"/>
  <c r="Y724" i="1" s="1"/>
  <c r="V725" i="1"/>
  <c r="Y725" i="1" s="1"/>
  <c r="V728" i="1"/>
  <c r="Y728" i="1" s="1"/>
  <c r="V729" i="1"/>
  <c r="Y729" i="1" s="1"/>
  <c r="V730" i="1"/>
  <c r="Y730" i="1" s="1"/>
  <c r="V731" i="1"/>
  <c r="Y731" i="1" s="1"/>
  <c r="V732" i="1"/>
  <c r="Y732" i="1" s="1"/>
  <c r="V733" i="1"/>
  <c r="Y733" i="1" s="1"/>
  <c r="V736" i="1"/>
  <c r="Y736" i="1" s="1"/>
  <c r="V737" i="1"/>
  <c r="Y737" i="1" s="1"/>
  <c r="V738" i="1"/>
  <c r="Y738" i="1" s="1"/>
  <c r="V739" i="1"/>
  <c r="Y739" i="1" s="1"/>
  <c r="V740" i="1"/>
  <c r="Y740" i="1" s="1"/>
  <c r="V741" i="1"/>
  <c r="Y741" i="1" s="1"/>
  <c r="V744" i="1"/>
  <c r="Y744" i="1" s="1"/>
  <c r="V745" i="1"/>
  <c r="Y745" i="1" s="1"/>
  <c r="V746" i="1"/>
  <c r="Y746" i="1" s="1"/>
  <c r="V747" i="1"/>
  <c r="Y747" i="1" s="1"/>
  <c r="V748" i="1"/>
  <c r="Y748" i="1" s="1"/>
  <c r="V749" i="1"/>
  <c r="Y749" i="1" s="1"/>
  <c r="V750" i="1"/>
  <c r="Y750" i="1" s="1"/>
  <c r="V752" i="1"/>
  <c r="Y752" i="1" s="1"/>
  <c r="V753" i="1"/>
  <c r="Y753" i="1" s="1"/>
  <c r="V754" i="1"/>
  <c r="Y754" i="1" s="1"/>
  <c r="V755" i="1"/>
  <c r="Y755" i="1" s="1"/>
  <c r="V756" i="1"/>
  <c r="Y756" i="1" s="1"/>
  <c r="V757" i="1"/>
  <c r="Y757" i="1" s="1"/>
  <c r="V758" i="1"/>
  <c r="Y758" i="1" s="1"/>
  <c r="V760" i="1"/>
  <c r="Y760" i="1" s="1"/>
  <c r="V761" i="1"/>
  <c r="Y761" i="1" s="1"/>
  <c r="V762" i="1"/>
  <c r="Y762" i="1" s="1"/>
  <c r="V763" i="1"/>
  <c r="Y763" i="1" s="1"/>
  <c r="V764" i="1"/>
  <c r="Y764" i="1" s="1"/>
  <c r="V765" i="1"/>
  <c r="Y765" i="1" s="1"/>
  <c r="V768" i="1"/>
  <c r="Y768" i="1" s="1"/>
  <c r="V769" i="1"/>
  <c r="Y769" i="1" s="1"/>
  <c r="V770" i="1"/>
  <c r="Y770" i="1" s="1"/>
  <c r="V771" i="1"/>
  <c r="Y771" i="1" s="1"/>
  <c r="V772" i="1"/>
  <c r="Y772" i="1" s="1"/>
  <c r="V773" i="1"/>
  <c r="Y773" i="1" s="1"/>
  <c r="V776" i="1"/>
  <c r="Y776" i="1" s="1"/>
  <c r="V777" i="1"/>
  <c r="Y777" i="1" s="1"/>
  <c r="V778" i="1"/>
  <c r="Y778" i="1" s="1"/>
  <c r="V779" i="1"/>
  <c r="Y779" i="1" s="1"/>
  <c r="V780" i="1"/>
  <c r="Y780" i="1" s="1"/>
  <c r="V781" i="1"/>
  <c r="Y781" i="1" s="1"/>
  <c r="V784" i="1"/>
  <c r="Y784" i="1" s="1"/>
  <c r="V785" i="1"/>
  <c r="Y785" i="1" s="1"/>
  <c r="V786" i="1"/>
  <c r="Y786" i="1" s="1"/>
  <c r="V787" i="1"/>
  <c r="Y787" i="1" s="1"/>
  <c r="V788" i="1"/>
  <c r="Y788" i="1" s="1"/>
  <c r="V789" i="1"/>
  <c r="Y789" i="1" s="1"/>
  <c r="V792" i="1"/>
  <c r="Y792" i="1" s="1"/>
  <c r="V793" i="1"/>
  <c r="Y793" i="1" s="1"/>
  <c r="V794" i="1"/>
  <c r="Y794" i="1" s="1"/>
  <c r="V795" i="1"/>
  <c r="Y795" i="1" s="1"/>
  <c r="V796" i="1"/>
  <c r="Y796" i="1" s="1"/>
  <c r="V797" i="1"/>
  <c r="Y797" i="1" s="1"/>
  <c r="V800" i="1"/>
  <c r="Y800" i="1" s="1"/>
  <c r="V801" i="1"/>
  <c r="Y801" i="1" s="1"/>
  <c r="V802" i="1"/>
  <c r="Y802" i="1" s="1"/>
  <c r="V803" i="1"/>
  <c r="Y803" i="1" s="1"/>
  <c r="V804" i="1"/>
  <c r="Y804" i="1" s="1"/>
  <c r="V805" i="1"/>
  <c r="Y805" i="1" s="1"/>
  <c r="V808" i="1"/>
  <c r="Y808" i="1" s="1"/>
  <c r="V809" i="1"/>
  <c r="Y809" i="1" s="1"/>
  <c r="V810" i="1"/>
  <c r="Y810" i="1" s="1"/>
  <c r="V811" i="1"/>
  <c r="Y811" i="1" s="1"/>
  <c r="V812" i="1"/>
  <c r="Y812" i="1" s="1"/>
  <c r="V813" i="1"/>
  <c r="Y813" i="1" s="1"/>
  <c r="V814" i="1"/>
  <c r="Y814" i="1" s="1"/>
  <c r="V816" i="1"/>
  <c r="Y816" i="1" s="1"/>
  <c r="V817" i="1"/>
  <c r="Y817" i="1" s="1"/>
  <c r="V818" i="1"/>
  <c r="Y818" i="1" s="1"/>
  <c r="V819" i="1"/>
  <c r="Y819" i="1" s="1"/>
  <c r="V820" i="1"/>
  <c r="Y820" i="1" s="1"/>
  <c r="V821" i="1"/>
  <c r="Y821" i="1" s="1"/>
  <c r="V822" i="1"/>
  <c r="Y822" i="1" s="1"/>
  <c r="V824" i="1"/>
  <c r="Y824" i="1" s="1"/>
  <c r="V825" i="1"/>
  <c r="Y825" i="1" s="1"/>
  <c r="V826" i="1"/>
  <c r="Y826" i="1" s="1"/>
  <c r="V827" i="1"/>
  <c r="Y827" i="1" s="1"/>
  <c r="V828" i="1"/>
  <c r="Y828" i="1" s="1"/>
  <c r="V829" i="1"/>
  <c r="Y829" i="1" s="1"/>
  <c r="V832" i="1"/>
  <c r="Y832" i="1" s="1"/>
  <c r="V833" i="1"/>
  <c r="Y833" i="1" s="1"/>
  <c r="V834" i="1"/>
  <c r="Y834" i="1" s="1"/>
  <c r="V835" i="1"/>
  <c r="Y835" i="1" s="1"/>
  <c r="V836" i="1"/>
  <c r="Y836" i="1" s="1"/>
  <c r="V837" i="1"/>
  <c r="Y837" i="1" s="1"/>
  <c r="V840" i="1"/>
  <c r="Y840" i="1" s="1"/>
  <c r="V841" i="1"/>
  <c r="Y841" i="1" s="1"/>
  <c r="V842" i="1"/>
  <c r="Y842" i="1" s="1"/>
  <c r="V843" i="1"/>
  <c r="Y843" i="1" s="1"/>
  <c r="V844" i="1"/>
  <c r="Y844" i="1" s="1"/>
  <c r="V845" i="1"/>
  <c r="Y845" i="1" s="1"/>
  <c r="V848" i="1"/>
  <c r="Y848" i="1" s="1"/>
  <c r="V849" i="1"/>
  <c r="Y849" i="1" s="1"/>
  <c r="V850" i="1"/>
  <c r="Y850" i="1" s="1"/>
  <c r="V851" i="1"/>
  <c r="Y851" i="1" s="1"/>
  <c r="V852" i="1"/>
  <c r="Y852" i="1" s="1"/>
  <c r="V853" i="1"/>
  <c r="Y853" i="1" s="1"/>
  <c r="V856" i="1"/>
  <c r="Y856" i="1" s="1"/>
  <c r="V857" i="1"/>
  <c r="Y857" i="1" s="1"/>
  <c r="V858" i="1"/>
  <c r="Y858" i="1" s="1"/>
  <c r="V859" i="1"/>
  <c r="Y859" i="1" s="1"/>
  <c r="V860" i="1"/>
  <c r="Y860" i="1" s="1"/>
  <c r="V861" i="1"/>
  <c r="Y861" i="1" s="1"/>
  <c r="V864" i="1"/>
  <c r="Y864" i="1" s="1"/>
  <c r="V865" i="1"/>
  <c r="Y865" i="1" s="1"/>
  <c r="V866" i="1"/>
  <c r="Y866" i="1" s="1"/>
  <c r="V867" i="1"/>
  <c r="Y867" i="1" s="1"/>
  <c r="V868" i="1"/>
  <c r="Y868" i="1" s="1"/>
  <c r="V869" i="1"/>
  <c r="Y869" i="1" s="1"/>
  <c r="V872" i="1"/>
  <c r="Y872" i="1" s="1"/>
  <c r="V873" i="1"/>
  <c r="Y873" i="1" s="1"/>
  <c r="V874" i="1"/>
  <c r="Y874" i="1" s="1"/>
  <c r="V875" i="1"/>
  <c r="Y875" i="1" s="1"/>
  <c r="V876" i="1"/>
  <c r="Y876" i="1" s="1"/>
  <c r="V877" i="1"/>
  <c r="Y877" i="1" s="1"/>
  <c r="V878" i="1"/>
  <c r="Y878" i="1" s="1"/>
  <c r="V880" i="1"/>
  <c r="Y880" i="1" s="1"/>
  <c r="V881" i="1"/>
  <c r="Y881" i="1" s="1"/>
  <c r="V882" i="1"/>
  <c r="Y882" i="1" s="1"/>
  <c r="V883" i="1"/>
  <c r="Y883" i="1" s="1"/>
  <c r="V884" i="1"/>
  <c r="Y884" i="1" s="1"/>
  <c r="V885" i="1"/>
  <c r="Y885" i="1" s="1"/>
  <c r="V886" i="1"/>
  <c r="Y886" i="1" s="1"/>
  <c r="V888" i="1"/>
  <c r="Y888" i="1" s="1"/>
  <c r="V889" i="1"/>
  <c r="Y889" i="1" s="1"/>
  <c r="V890" i="1"/>
  <c r="Y890" i="1" s="1"/>
  <c r="V891" i="1"/>
  <c r="Y891" i="1" s="1"/>
  <c r="V892" i="1"/>
  <c r="Y892" i="1" s="1"/>
  <c r="V893" i="1"/>
  <c r="Y893" i="1" s="1"/>
  <c r="V896" i="1"/>
  <c r="Y896" i="1" s="1"/>
  <c r="V897" i="1"/>
  <c r="Y897" i="1" s="1"/>
  <c r="V898" i="1"/>
  <c r="Y898" i="1" s="1"/>
  <c r="V899" i="1"/>
  <c r="Y899" i="1" s="1"/>
  <c r="V900" i="1"/>
  <c r="Y900" i="1" s="1"/>
  <c r="V901" i="1"/>
  <c r="Y901" i="1" s="1"/>
  <c r="V904" i="1"/>
  <c r="Y904" i="1" s="1"/>
  <c r="V905" i="1"/>
  <c r="Y905" i="1" s="1"/>
  <c r="V906" i="1"/>
  <c r="Y906" i="1" s="1"/>
  <c r="V907" i="1"/>
  <c r="Y907" i="1" s="1"/>
  <c r="V908" i="1"/>
  <c r="Y908" i="1" s="1"/>
  <c r="V909" i="1"/>
  <c r="Y909" i="1" s="1"/>
  <c r="V912" i="1"/>
  <c r="Y912" i="1" s="1"/>
  <c r="V913" i="1"/>
  <c r="Y913" i="1" s="1"/>
  <c r="V914" i="1"/>
  <c r="Y914" i="1" s="1"/>
  <c r="V915" i="1"/>
  <c r="Y915" i="1" s="1"/>
  <c r="V916" i="1"/>
  <c r="Y916" i="1" s="1"/>
  <c r="V917" i="1"/>
  <c r="Y917" i="1" s="1"/>
  <c r="V920" i="1"/>
  <c r="Y920" i="1" s="1"/>
  <c r="V921" i="1"/>
  <c r="Y921" i="1" s="1"/>
  <c r="V922" i="1"/>
  <c r="Y922" i="1" s="1"/>
  <c r="V923" i="1"/>
  <c r="Y923" i="1" s="1"/>
  <c r="V924" i="1"/>
  <c r="Y924" i="1" s="1"/>
  <c r="V925" i="1"/>
  <c r="Y925" i="1" s="1"/>
  <c r="V928" i="1"/>
  <c r="Y928" i="1" s="1"/>
  <c r="V929" i="1"/>
  <c r="Y929" i="1" s="1"/>
  <c r="V930" i="1"/>
  <c r="Y930" i="1" s="1"/>
  <c r="V931" i="1"/>
  <c r="Y931" i="1" s="1"/>
  <c r="V932" i="1"/>
  <c r="Y932" i="1" s="1"/>
  <c r="V933" i="1"/>
  <c r="Y933" i="1" s="1"/>
  <c r="V936" i="1"/>
  <c r="Y936" i="1" s="1"/>
  <c r="V937" i="1"/>
  <c r="Y937" i="1" s="1"/>
  <c r="V938" i="1"/>
  <c r="Y938" i="1" s="1"/>
  <c r="V939" i="1"/>
  <c r="Y939" i="1" s="1"/>
  <c r="V940" i="1"/>
  <c r="Y940" i="1" s="1"/>
  <c r="V941" i="1"/>
  <c r="Y941" i="1" s="1"/>
  <c r="V942" i="1"/>
  <c r="Y942" i="1" s="1"/>
  <c r="V944" i="1"/>
  <c r="Y944" i="1" s="1"/>
  <c r="V945" i="1"/>
  <c r="Y945" i="1" s="1"/>
  <c r="V946" i="1"/>
  <c r="Y946" i="1" s="1"/>
  <c r="V947" i="1"/>
  <c r="Y947" i="1" s="1"/>
  <c r="V948" i="1"/>
  <c r="Y948" i="1" s="1"/>
  <c r="V949" i="1"/>
  <c r="Y949" i="1" s="1"/>
  <c r="V950" i="1"/>
  <c r="Y950" i="1" s="1"/>
  <c r="V952" i="1"/>
  <c r="Y952" i="1" s="1"/>
  <c r="V953" i="1"/>
  <c r="Y953" i="1" s="1"/>
  <c r="V954" i="1"/>
  <c r="Y954" i="1" s="1"/>
  <c r="V955" i="1"/>
  <c r="Y955" i="1" s="1"/>
  <c r="V956" i="1"/>
  <c r="Y956" i="1" s="1"/>
  <c r="V957" i="1"/>
  <c r="Y957" i="1" s="1"/>
  <c r="V960" i="1"/>
  <c r="Y960" i="1" s="1"/>
  <c r="V961" i="1"/>
  <c r="Y961" i="1" s="1"/>
  <c r="V962" i="1"/>
  <c r="Y962" i="1" s="1"/>
  <c r="V963" i="1"/>
  <c r="Y963" i="1" s="1"/>
  <c r="V964" i="1"/>
  <c r="Y964" i="1" s="1"/>
  <c r="V965" i="1"/>
  <c r="Y965" i="1" s="1"/>
  <c r="V968" i="1"/>
  <c r="Y968" i="1" s="1"/>
  <c r="V969" i="1"/>
  <c r="Y969" i="1" s="1"/>
  <c r="V970" i="1"/>
  <c r="Y970" i="1" s="1"/>
  <c r="V971" i="1"/>
  <c r="Y971" i="1" s="1"/>
  <c r="V972" i="1"/>
  <c r="Y972" i="1" s="1"/>
  <c r="V973" i="1"/>
  <c r="Y973" i="1" s="1"/>
  <c r="V976" i="1"/>
  <c r="Y976" i="1" s="1"/>
  <c r="V977" i="1"/>
  <c r="Y977" i="1" s="1"/>
  <c r="V978" i="1"/>
  <c r="Y978" i="1" s="1"/>
  <c r="V979" i="1"/>
  <c r="Y979" i="1" s="1"/>
  <c r="V980" i="1"/>
  <c r="Y980" i="1" s="1"/>
  <c r="V981" i="1"/>
  <c r="Y981" i="1" s="1"/>
  <c r="V984" i="1"/>
  <c r="Y984" i="1" s="1"/>
  <c r="V985" i="1"/>
  <c r="Y985" i="1" s="1"/>
  <c r="V986" i="1"/>
  <c r="Y986" i="1" s="1"/>
  <c r="V987" i="1"/>
  <c r="Y987" i="1" s="1"/>
  <c r="V988" i="1"/>
  <c r="Y988" i="1" s="1"/>
  <c r="V989" i="1"/>
  <c r="Y989" i="1" s="1"/>
  <c r="V992" i="1"/>
  <c r="Y992" i="1" s="1"/>
  <c r="V993" i="1"/>
  <c r="Y993" i="1" s="1"/>
  <c r="V994" i="1"/>
  <c r="Y994" i="1" s="1"/>
  <c r="V995" i="1"/>
  <c r="Y995" i="1" s="1"/>
  <c r="V996" i="1"/>
  <c r="Y996" i="1" s="1"/>
  <c r="V997" i="1"/>
  <c r="Y997" i="1" s="1"/>
  <c r="V1000" i="1"/>
  <c r="Y1000" i="1" s="1"/>
  <c r="V1001" i="1"/>
  <c r="Y1001" i="1" s="1"/>
  <c r="V1002" i="1"/>
  <c r="Y1002" i="1" s="1"/>
  <c r="V1003" i="1"/>
  <c r="Y1003" i="1" s="1"/>
  <c r="V1004" i="1"/>
  <c r="Y1004" i="1" s="1"/>
  <c r="V1005" i="1"/>
  <c r="Y1005" i="1" s="1"/>
  <c r="V1006" i="1"/>
  <c r="Y1006" i="1" s="1"/>
  <c r="V1008" i="1"/>
  <c r="Y1008" i="1" s="1"/>
  <c r="V1009" i="1"/>
  <c r="Y1009" i="1" s="1"/>
  <c r="V1010" i="1"/>
  <c r="Y1010" i="1" s="1"/>
  <c r="V1011" i="1"/>
  <c r="Y1011" i="1" s="1"/>
  <c r="V1012" i="1"/>
  <c r="Y1012" i="1" s="1"/>
  <c r="V1013" i="1"/>
  <c r="Y1013" i="1" s="1"/>
  <c r="V1014" i="1"/>
  <c r="Y1014" i="1" s="1"/>
  <c r="V1016" i="1"/>
  <c r="Y1016" i="1" s="1"/>
  <c r="V1017" i="1"/>
  <c r="Y1017" i="1" s="1"/>
  <c r="V1018" i="1"/>
  <c r="Y1018" i="1" s="1"/>
  <c r="V1019" i="1"/>
  <c r="Y1019" i="1" s="1"/>
  <c r="V1020" i="1"/>
  <c r="Y1020" i="1" s="1"/>
  <c r="V1021" i="1"/>
  <c r="Y1021" i="1" s="1"/>
  <c r="V1024" i="1"/>
  <c r="Y1024" i="1" s="1"/>
  <c r="V1025" i="1"/>
  <c r="Y1025" i="1" s="1"/>
  <c r="V1026" i="1"/>
  <c r="Y1026" i="1" s="1"/>
  <c r="V1027" i="1"/>
  <c r="Y1027" i="1" s="1"/>
  <c r="V1028" i="1"/>
  <c r="Y1028" i="1" s="1"/>
  <c r="V1029" i="1"/>
  <c r="Y1029" i="1" s="1"/>
  <c r="V1032" i="1"/>
  <c r="Y1032" i="1" s="1"/>
  <c r="V1033" i="1"/>
  <c r="Y1033" i="1" s="1"/>
  <c r="V1034" i="1"/>
  <c r="Y1034" i="1" s="1"/>
  <c r="V1035" i="1"/>
  <c r="Y1035" i="1" s="1"/>
  <c r="V1036" i="1"/>
  <c r="Y1036" i="1" s="1"/>
  <c r="V1037" i="1"/>
  <c r="Y1037" i="1" s="1"/>
  <c r="V1040" i="1"/>
  <c r="Y1040" i="1" s="1"/>
  <c r="V1041" i="1"/>
  <c r="Y1041" i="1" s="1"/>
  <c r="V1042" i="1"/>
  <c r="Y1042" i="1" s="1"/>
  <c r="V1043" i="1"/>
  <c r="Y1043" i="1" s="1"/>
  <c r="V1044" i="1"/>
  <c r="Y1044" i="1" s="1"/>
  <c r="V1045" i="1"/>
  <c r="Y1045" i="1" s="1"/>
  <c r="V1048" i="1"/>
  <c r="Y1048" i="1" s="1"/>
  <c r="V1049" i="1"/>
  <c r="Y1049" i="1" s="1"/>
  <c r="V1050" i="1"/>
  <c r="Y1050" i="1" s="1"/>
  <c r="V1051" i="1"/>
  <c r="Y1051" i="1" s="1"/>
  <c r="V1052" i="1"/>
  <c r="Y1052" i="1" s="1"/>
  <c r="V1053" i="1"/>
  <c r="Y1053" i="1" s="1"/>
  <c r="V1056" i="1"/>
  <c r="Y1056" i="1" s="1"/>
  <c r="V1057" i="1"/>
  <c r="Y1057" i="1" s="1"/>
  <c r="V1058" i="1"/>
  <c r="Y1058" i="1" s="1"/>
  <c r="V1059" i="1"/>
  <c r="Y1059" i="1" s="1"/>
  <c r="V1060" i="1"/>
  <c r="Y1060" i="1" s="1"/>
  <c r="V1061" i="1"/>
  <c r="Y1061" i="1" s="1"/>
  <c r="V1064" i="1"/>
  <c r="Y1064" i="1" s="1"/>
  <c r="V1065" i="1"/>
  <c r="Y1065" i="1" s="1"/>
  <c r="V1066" i="1"/>
  <c r="Y1066" i="1" s="1"/>
  <c r="V1067" i="1"/>
  <c r="Y1067" i="1" s="1"/>
  <c r="V1068" i="1"/>
  <c r="Y1068" i="1" s="1"/>
  <c r="V1069" i="1"/>
  <c r="Y1069" i="1" s="1"/>
  <c r="V1070" i="1"/>
  <c r="Y1070" i="1" s="1"/>
  <c r="V1072" i="1"/>
  <c r="Y1072" i="1" s="1"/>
  <c r="V1073" i="1"/>
  <c r="Y1073" i="1" s="1"/>
  <c r="V1074" i="1"/>
  <c r="Y1074" i="1" s="1"/>
  <c r="V1075" i="1"/>
  <c r="Y1075" i="1" s="1"/>
  <c r="V1076" i="1"/>
  <c r="Y1076" i="1" s="1"/>
  <c r="V1077" i="1"/>
  <c r="Y1077" i="1" s="1"/>
  <c r="V1078" i="1"/>
  <c r="Y1078" i="1" s="1"/>
  <c r="V1080" i="1"/>
  <c r="Y1080" i="1" s="1"/>
  <c r="V1081" i="1"/>
  <c r="Y1081" i="1" s="1"/>
  <c r="V1082" i="1"/>
  <c r="Y1082" i="1" s="1"/>
  <c r="V1083" i="1"/>
  <c r="Y1083" i="1" s="1"/>
  <c r="V1084" i="1"/>
  <c r="Y1084" i="1" s="1"/>
  <c r="V1085" i="1"/>
  <c r="Y1085" i="1" s="1"/>
  <c r="V1088" i="1"/>
  <c r="Y1088" i="1" s="1"/>
  <c r="V1089" i="1"/>
  <c r="Y1089" i="1" s="1"/>
  <c r="V1090" i="1"/>
  <c r="Y1090" i="1" s="1"/>
  <c r="V1091" i="1"/>
  <c r="Y1091" i="1" s="1"/>
  <c r="V1092" i="1"/>
  <c r="Y1092" i="1" s="1"/>
  <c r="V1093" i="1"/>
  <c r="Y1093" i="1" s="1"/>
  <c r="V1096" i="1"/>
  <c r="Y1096" i="1" s="1"/>
  <c r="V1097" i="1"/>
  <c r="Y1097" i="1" s="1"/>
  <c r="V1098" i="1"/>
  <c r="Y1098" i="1" s="1"/>
  <c r="V1099" i="1"/>
  <c r="Y1099" i="1" s="1"/>
  <c r="V1100" i="1"/>
  <c r="Y1100" i="1" s="1"/>
  <c r="V1101" i="1"/>
  <c r="Y1101" i="1" s="1"/>
  <c r="V1104" i="1"/>
  <c r="Y1104" i="1" s="1"/>
  <c r="V1105" i="1"/>
  <c r="Y1105" i="1" s="1"/>
  <c r="V1106" i="1"/>
  <c r="Y1106" i="1" s="1"/>
  <c r="V1107" i="1"/>
  <c r="Y1107" i="1" s="1"/>
  <c r="V1108" i="1"/>
  <c r="Y1108" i="1" s="1"/>
  <c r="V1109" i="1"/>
  <c r="Y1109" i="1" s="1"/>
  <c r="V1112" i="1"/>
  <c r="Y1112" i="1" s="1"/>
  <c r="V1113" i="1"/>
  <c r="Y1113" i="1" s="1"/>
  <c r="V1114" i="1"/>
  <c r="Y1114" i="1" s="1"/>
  <c r="V1115" i="1"/>
  <c r="Y1115" i="1" s="1"/>
  <c r="V1116" i="1"/>
  <c r="Y1116" i="1" s="1"/>
  <c r="V1117" i="1"/>
  <c r="Y1117" i="1" s="1"/>
  <c r="V1120" i="1"/>
  <c r="Y1120" i="1" s="1"/>
  <c r="V1121" i="1"/>
  <c r="Y1121" i="1" s="1"/>
  <c r="V1122" i="1"/>
  <c r="Y1122" i="1" s="1"/>
  <c r="V1123" i="1"/>
  <c r="Y1123" i="1" s="1"/>
  <c r="V1124" i="1"/>
  <c r="Y1124" i="1" s="1"/>
  <c r="V1125" i="1"/>
  <c r="Y1125" i="1" s="1"/>
  <c r="V1128" i="1"/>
  <c r="Y1128" i="1" s="1"/>
  <c r="V1129" i="1"/>
  <c r="Y1129" i="1" s="1"/>
  <c r="V1130" i="1"/>
  <c r="Y1130" i="1" s="1"/>
  <c r="V1131" i="1"/>
  <c r="Y1131" i="1" s="1"/>
  <c r="V1132" i="1"/>
  <c r="Y1132" i="1" s="1"/>
  <c r="V1133" i="1"/>
  <c r="Y1133" i="1" s="1"/>
  <c r="V1134" i="1"/>
  <c r="Y1134" i="1" s="1"/>
  <c r="V1136" i="1"/>
  <c r="Y1136" i="1" s="1"/>
  <c r="V1137" i="1"/>
  <c r="Y1137" i="1" s="1"/>
  <c r="V1138" i="1"/>
  <c r="Y1138" i="1" s="1"/>
  <c r="V1139" i="1"/>
  <c r="Y1139" i="1" s="1"/>
  <c r="V1140" i="1"/>
  <c r="Y1140" i="1" s="1"/>
  <c r="V1141" i="1"/>
  <c r="Y1141" i="1" s="1"/>
  <c r="V1142" i="1"/>
  <c r="Y1142" i="1" s="1"/>
  <c r="V1144" i="1"/>
  <c r="Y1144" i="1" s="1"/>
  <c r="V1145" i="1"/>
  <c r="Y1145" i="1" s="1"/>
  <c r="V1146" i="1"/>
  <c r="Y1146" i="1" s="1"/>
  <c r="V1147" i="1"/>
  <c r="Y1147" i="1" s="1"/>
  <c r="V1148" i="1"/>
  <c r="Y1148" i="1" s="1"/>
  <c r="V1149" i="1"/>
  <c r="Y1149" i="1" s="1"/>
  <c r="V1152" i="1"/>
  <c r="Y1152" i="1" s="1"/>
  <c r="V1153" i="1"/>
  <c r="Y1153" i="1" s="1"/>
  <c r="V1154" i="1"/>
  <c r="Y1154" i="1" s="1"/>
  <c r="V1155" i="1"/>
  <c r="Y1155" i="1" s="1"/>
  <c r="V1156" i="1"/>
  <c r="Y1156" i="1" s="1"/>
  <c r="V1157" i="1"/>
  <c r="Y1157" i="1" s="1"/>
  <c r="V1160" i="1"/>
  <c r="Y1160" i="1" s="1"/>
  <c r="V1161" i="1"/>
  <c r="Y1161" i="1" s="1"/>
  <c r="V1162" i="1"/>
  <c r="Y1162" i="1" s="1"/>
  <c r="V1163" i="1"/>
  <c r="Y1163" i="1" s="1"/>
  <c r="V1164" i="1"/>
  <c r="Y1164" i="1" s="1"/>
  <c r="V1165" i="1"/>
  <c r="Y1165" i="1" s="1"/>
  <c r="V1168" i="1"/>
  <c r="Y1168" i="1" s="1"/>
  <c r="V1169" i="1"/>
  <c r="Y1169" i="1" s="1"/>
  <c r="V1170" i="1"/>
  <c r="Y1170" i="1" s="1"/>
  <c r="V1171" i="1"/>
  <c r="Y1171" i="1" s="1"/>
  <c r="V1172" i="1"/>
  <c r="Y1172" i="1" s="1"/>
  <c r="V1173" i="1"/>
  <c r="Y1173" i="1" s="1"/>
  <c r="V1176" i="1"/>
  <c r="Y1176" i="1" s="1"/>
  <c r="V1177" i="1"/>
  <c r="Y1177" i="1" s="1"/>
  <c r="V1178" i="1"/>
  <c r="Y1178" i="1" s="1"/>
  <c r="V1179" i="1"/>
  <c r="Y1179" i="1" s="1"/>
  <c r="V1180" i="1"/>
  <c r="Y1180" i="1" s="1"/>
  <c r="V1181" i="1"/>
  <c r="Y1181" i="1" s="1"/>
  <c r="V1184" i="1"/>
  <c r="Y1184" i="1" s="1"/>
  <c r="V1185" i="1"/>
  <c r="Y1185" i="1" s="1"/>
  <c r="V1186" i="1"/>
  <c r="Y1186" i="1" s="1"/>
  <c r="V1187" i="1"/>
  <c r="Y1187" i="1" s="1"/>
  <c r="V1188" i="1"/>
  <c r="Y1188" i="1" s="1"/>
  <c r="V1189" i="1"/>
  <c r="Y1189" i="1" s="1"/>
  <c r="V1192" i="1"/>
  <c r="Y1192" i="1" s="1"/>
  <c r="V1193" i="1"/>
  <c r="Y1193" i="1" s="1"/>
  <c r="V1194" i="1"/>
  <c r="Y1194" i="1" s="1"/>
  <c r="V1195" i="1"/>
  <c r="Y1195" i="1" s="1"/>
  <c r="V1196" i="1"/>
  <c r="Y1196" i="1" s="1"/>
  <c r="V1197" i="1"/>
  <c r="Y1197" i="1" s="1"/>
  <c r="V1198" i="1"/>
  <c r="Y1198" i="1" s="1"/>
  <c r="V1200" i="1"/>
  <c r="Y1200" i="1" s="1"/>
  <c r="V1201" i="1"/>
  <c r="Y1201" i="1" s="1"/>
  <c r="V1202" i="1"/>
  <c r="Y1202" i="1" s="1"/>
  <c r="V1203" i="1"/>
  <c r="Y1203" i="1" s="1"/>
  <c r="V1204" i="1"/>
  <c r="Y1204" i="1" s="1"/>
  <c r="V1205" i="1"/>
  <c r="Y1205" i="1" s="1"/>
  <c r="V1206" i="1"/>
  <c r="Y1206" i="1" s="1"/>
  <c r="V1208" i="1"/>
  <c r="Y1208" i="1" s="1"/>
  <c r="V1209" i="1"/>
  <c r="Y1209" i="1" s="1"/>
  <c r="V1210" i="1"/>
  <c r="Y1210" i="1" s="1"/>
  <c r="V1211" i="1"/>
  <c r="Y1211" i="1" s="1"/>
  <c r="V1212" i="1"/>
  <c r="Y1212" i="1" s="1"/>
  <c r="V1213" i="1"/>
  <c r="Y1213" i="1" s="1"/>
  <c r="V1216" i="1"/>
  <c r="Y1216" i="1" s="1"/>
  <c r="V1217" i="1"/>
  <c r="Y1217" i="1" s="1"/>
  <c r="V1218" i="1"/>
  <c r="Y1218" i="1" s="1"/>
  <c r="V1219" i="1"/>
  <c r="Y1219" i="1" s="1"/>
  <c r="V1220" i="1"/>
  <c r="Y1220" i="1" s="1"/>
  <c r="V1221" i="1"/>
  <c r="Y1221" i="1" s="1"/>
  <c r="V1224" i="1"/>
  <c r="Y1224" i="1" s="1"/>
  <c r="V1225" i="1"/>
  <c r="Y1225" i="1" s="1"/>
  <c r="V1226" i="1"/>
  <c r="Y1226" i="1" s="1"/>
  <c r="V1227" i="1"/>
  <c r="Y1227" i="1" s="1"/>
  <c r="V1228" i="1"/>
  <c r="Y1228" i="1" s="1"/>
  <c r="V1229" i="1"/>
  <c r="Y1229" i="1" s="1"/>
  <c r="V1232" i="1"/>
  <c r="Y1232" i="1" s="1"/>
  <c r="V1233" i="1"/>
  <c r="Y1233" i="1" s="1"/>
  <c r="V1234" i="1"/>
  <c r="Y1234" i="1" s="1"/>
  <c r="V1235" i="1"/>
  <c r="Y1235" i="1" s="1"/>
  <c r="V1236" i="1"/>
  <c r="Y1236" i="1" s="1"/>
  <c r="V1237" i="1"/>
  <c r="Y1237" i="1" s="1"/>
  <c r="V1240" i="1"/>
  <c r="Y1240" i="1" s="1"/>
  <c r="V1241" i="1"/>
  <c r="Y1241" i="1" s="1"/>
  <c r="V1242" i="1"/>
  <c r="Y1242" i="1" s="1"/>
  <c r="V1243" i="1"/>
  <c r="Y1243" i="1" s="1"/>
  <c r="V1244" i="1"/>
  <c r="Y1244" i="1" s="1"/>
  <c r="V1245" i="1"/>
  <c r="Y1245" i="1" s="1"/>
  <c r="V1248" i="1"/>
  <c r="Y1248" i="1" s="1"/>
  <c r="V1249" i="1"/>
  <c r="Y1249" i="1" s="1"/>
  <c r="V1250" i="1"/>
  <c r="Y1250" i="1" s="1"/>
  <c r="V1251" i="1"/>
  <c r="Y1251" i="1" s="1"/>
  <c r="V1252" i="1"/>
  <c r="Y1252" i="1" s="1"/>
  <c r="V1253" i="1"/>
  <c r="Y1253" i="1" s="1"/>
  <c r="V1256" i="1"/>
  <c r="Y1256" i="1" s="1"/>
  <c r="V1257" i="1"/>
  <c r="Y1257" i="1" s="1"/>
  <c r="V1258" i="1"/>
  <c r="Y1258" i="1" s="1"/>
  <c r="V1259" i="1"/>
  <c r="Y1259" i="1" s="1"/>
  <c r="V1260" i="1"/>
  <c r="Y1260" i="1" s="1"/>
  <c r="V1261" i="1"/>
  <c r="Y1261" i="1" s="1"/>
  <c r="V1262" i="1"/>
  <c r="Y1262" i="1" s="1"/>
  <c r="V1264" i="1"/>
  <c r="Y1264" i="1" s="1"/>
  <c r="V1265" i="1"/>
  <c r="Y1265" i="1" s="1"/>
  <c r="V1266" i="1"/>
  <c r="Y1266" i="1" s="1"/>
  <c r="V1267" i="1"/>
  <c r="Y1267" i="1" s="1"/>
  <c r="V1268" i="1"/>
  <c r="Y1268" i="1" s="1"/>
  <c r="V1269" i="1"/>
  <c r="Y1269" i="1" s="1"/>
  <c r="V1270" i="1"/>
  <c r="Y1270" i="1" s="1"/>
  <c r="V1272" i="1"/>
  <c r="Y1272" i="1" s="1"/>
  <c r="V1273" i="1"/>
  <c r="Y1273" i="1" s="1"/>
  <c r="V1274" i="1"/>
  <c r="Y1274" i="1" s="1"/>
  <c r="V1275" i="1"/>
  <c r="Y1275" i="1" s="1"/>
  <c r="V1276" i="1"/>
  <c r="Y1276" i="1" s="1"/>
  <c r="V1277" i="1"/>
  <c r="Y1277" i="1" s="1"/>
  <c r="V1280" i="1"/>
  <c r="Y1280" i="1" s="1"/>
  <c r="V1281" i="1"/>
  <c r="Y1281" i="1" s="1"/>
  <c r="V1282" i="1"/>
  <c r="Y1282" i="1" s="1"/>
  <c r="V1283" i="1"/>
  <c r="Y1283" i="1" s="1"/>
  <c r="V1284" i="1"/>
  <c r="Y1284" i="1" s="1"/>
  <c r="V1285" i="1"/>
  <c r="Y1285" i="1" s="1"/>
  <c r="V1288" i="1"/>
  <c r="Y1288" i="1" s="1"/>
  <c r="V1289" i="1"/>
  <c r="Y1289" i="1" s="1"/>
  <c r="V1290" i="1"/>
  <c r="Y1290" i="1" s="1"/>
  <c r="V1291" i="1"/>
  <c r="Y1291" i="1" s="1"/>
  <c r="V1292" i="1"/>
  <c r="Y1292" i="1" s="1"/>
  <c r="V1293" i="1"/>
  <c r="Y1293" i="1" s="1"/>
  <c r="V1296" i="1"/>
  <c r="Y1296" i="1" s="1"/>
  <c r="V1297" i="1"/>
  <c r="Y1297" i="1" s="1"/>
  <c r="V1298" i="1"/>
  <c r="Y1298" i="1" s="1"/>
  <c r="V1299" i="1"/>
  <c r="Y1299" i="1" s="1"/>
  <c r="V1300" i="1"/>
  <c r="Y1300" i="1" s="1"/>
  <c r="V1301" i="1"/>
  <c r="Y1301" i="1" s="1"/>
  <c r="V1304" i="1"/>
  <c r="Y1304" i="1" s="1"/>
  <c r="V1305" i="1"/>
  <c r="Y1305" i="1" s="1"/>
  <c r="V1306" i="1"/>
  <c r="Y1306" i="1" s="1"/>
  <c r="V1307" i="1"/>
  <c r="Y1307" i="1" s="1"/>
  <c r="V1308" i="1"/>
  <c r="Y1308" i="1" s="1"/>
  <c r="V1309" i="1"/>
  <c r="Y1309" i="1" s="1"/>
  <c r="V1310" i="1"/>
  <c r="Y1310" i="1" s="1"/>
  <c r="V1312" i="1"/>
  <c r="Y1312" i="1" s="1"/>
  <c r="V1313" i="1"/>
  <c r="Y1313" i="1" s="1"/>
  <c r="V1314" i="1"/>
  <c r="Y1314" i="1" s="1"/>
  <c r="V1315" i="1"/>
  <c r="Y1315" i="1" s="1"/>
  <c r="V1316" i="1"/>
  <c r="Y1316" i="1" s="1"/>
  <c r="V1317" i="1"/>
  <c r="Y1317" i="1" s="1"/>
  <c r="V1320" i="1"/>
  <c r="Y1320" i="1" s="1"/>
  <c r="V1321" i="1"/>
  <c r="Y1321" i="1" s="1"/>
  <c r="V1322" i="1"/>
  <c r="Y1322" i="1" s="1"/>
  <c r="V1323" i="1"/>
  <c r="Y1323" i="1" s="1"/>
  <c r="V1324" i="1"/>
  <c r="Y1324" i="1" s="1"/>
  <c r="V1325" i="1"/>
  <c r="Y1325" i="1" s="1"/>
  <c r="V1326" i="1"/>
  <c r="Y1326" i="1" s="1"/>
  <c r="V1328" i="1"/>
  <c r="Y1328" i="1" s="1"/>
  <c r="V1329" i="1"/>
  <c r="Y1329" i="1" s="1"/>
  <c r="V1330" i="1"/>
  <c r="Y1330" i="1" s="1"/>
  <c r="V1331" i="1"/>
  <c r="Y1331" i="1" s="1"/>
  <c r="V1332" i="1"/>
  <c r="Y1332" i="1" s="1"/>
  <c r="V1333" i="1"/>
  <c r="Y1333" i="1" s="1"/>
  <c r="V1334" i="1"/>
  <c r="Y1334" i="1" s="1"/>
  <c r="V1336" i="1"/>
  <c r="Y1336" i="1" s="1"/>
  <c r="V1337" i="1"/>
  <c r="Y1337" i="1" s="1"/>
  <c r="V1338" i="1"/>
  <c r="Y1338" i="1" s="1"/>
  <c r="V1339" i="1"/>
  <c r="Y1339" i="1" s="1"/>
  <c r="V1340" i="1"/>
  <c r="Y1340" i="1" s="1"/>
  <c r="V1341" i="1"/>
  <c r="Y1341" i="1" s="1"/>
  <c r="V1344" i="1"/>
  <c r="Y1344" i="1" s="1"/>
  <c r="V1345" i="1"/>
  <c r="Y1345" i="1" s="1"/>
  <c r="V1346" i="1"/>
  <c r="Y1346" i="1" s="1"/>
  <c r="V1347" i="1"/>
  <c r="Y1347" i="1" s="1"/>
  <c r="V1348" i="1"/>
  <c r="Y1348" i="1" s="1"/>
  <c r="V1349" i="1"/>
  <c r="Y1349" i="1" s="1"/>
  <c r="V1352" i="1"/>
  <c r="Y1352" i="1" s="1"/>
  <c r="V1353" i="1"/>
  <c r="Y1353" i="1" s="1"/>
  <c r="V1354" i="1"/>
  <c r="Y1354" i="1" s="1"/>
  <c r="V1355" i="1"/>
  <c r="Y1355" i="1" s="1"/>
  <c r="V1356" i="1"/>
  <c r="Y1356" i="1" s="1"/>
  <c r="V1357" i="1"/>
  <c r="Y1357" i="1" s="1"/>
  <c r="V1360" i="1"/>
  <c r="Y1360" i="1" s="1"/>
  <c r="V1361" i="1"/>
  <c r="Y1361" i="1" s="1"/>
  <c r="V1362" i="1"/>
  <c r="Y1362" i="1" s="1"/>
  <c r="V1363" i="1"/>
  <c r="Y1363" i="1" s="1"/>
  <c r="V1364" i="1"/>
  <c r="Y1364" i="1" s="1"/>
  <c r="V1365" i="1"/>
  <c r="Y1365" i="1" s="1"/>
  <c r="V1368" i="1"/>
  <c r="Y1368" i="1" s="1"/>
  <c r="V1369" i="1"/>
  <c r="Y1369" i="1" s="1"/>
  <c r="V1370" i="1"/>
  <c r="Y1370" i="1" s="1"/>
  <c r="V1371" i="1"/>
  <c r="Y1371" i="1" s="1"/>
  <c r="V1372" i="1"/>
  <c r="Y1372" i="1" s="1"/>
  <c r="V1373" i="1"/>
  <c r="Y1373" i="1" s="1"/>
  <c r="V1374" i="1"/>
  <c r="Y1374" i="1" s="1"/>
  <c r="V1376" i="1"/>
  <c r="Y1376" i="1" s="1"/>
  <c r="V1377" i="1"/>
  <c r="Y1377" i="1" s="1"/>
  <c r="V1378" i="1"/>
  <c r="Y1378" i="1" s="1"/>
  <c r="V1379" i="1"/>
  <c r="Y1379" i="1" s="1"/>
  <c r="V1380" i="1"/>
  <c r="Y1380" i="1" s="1"/>
  <c r="V1381" i="1"/>
  <c r="Y1381" i="1" s="1"/>
  <c r="V1384" i="1"/>
  <c r="Y1384" i="1" s="1"/>
  <c r="V1385" i="1"/>
  <c r="Y1385" i="1" s="1"/>
  <c r="V1386" i="1"/>
  <c r="Y1386" i="1" s="1"/>
  <c r="V1387" i="1"/>
  <c r="Y1387" i="1" s="1"/>
  <c r="V1388" i="1"/>
  <c r="Y1388" i="1" s="1"/>
  <c r="V1389" i="1"/>
  <c r="Y1389" i="1" s="1"/>
  <c r="V1390" i="1"/>
  <c r="Y1390" i="1" s="1"/>
  <c r="V1392" i="1"/>
  <c r="Y1392" i="1" s="1"/>
  <c r="V1393" i="1"/>
  <c r="Y1393" i="1" s="1"/>
  <c r="V1394" i="1"/>
  <c r="Y1394" i="1" s="1"/>
  <c r="V1395" i="1"/>
  <c r="Y1395" i="1" s="1"/>
  <c r="V1396" i="1"/>
  <c r="Y1396" i="1" s="1"/>
  <c r="V1397" i="1"/>
  <c r="Y1397" i="1" s="1"/>
  <c r="V1398" i="1"/>
  <c r="Y1398" i="1" s="1"/>
  <c r="V1400" i="1"/>
  <c r="Y1400" i="1" s="1"/>
  <c r="V1401" i="1"/>
  <c r="Y1401" i="1" s="1"/>
  <c r="V1402" i="1"/>
  <c r="Y1402" i="1" s="1"/>
  <c r="V1403" i="1"/>
  <c r="Y1403" i="1" s="1"/>
  <c r="V1404" i="1"/>
  <c r="Y1404" i="1" s="1"/>
  <c r="V1405" i="1"/>
  <c r="Y1405" i="1" s="1"/>
  <c r="V1408" i="1"/>
  <c r="Y1408" i="1" s="1"/>
  <c r="V1409" i="1"/>
  <c r="Y1409" i="1" s="1"/>
  <c r="V1410" i="1"/>
  <c r="Y1410" i="1" s="1"/>
  <c r="V1411" i="1"/>
  <c r="Y1411" i="1" s="1"/>
  <c r="V1412" i="1"/>
  <c r="Y1412" i="1" s="1"/>
  <c r="V1413" i="1"/>
  <c r="Y1413" i="1" s="1"/>
  <c r="V1416" i="1"/>
  <c r="Y1416" i="1" s="1"/>
  <c r="V1417" i="1"/>
  <c r="Y1417" i="1" s="1"/>
  <c r="V1418" i="1"/>
  <c r="Y1418" i="1" s="1"/>
  <c r="V1419" i="1"/>
  <c r="Y1419" i="1" s="1"/>
  <c r="V1420" i="1"/>
  <c r="Y1420" i="1" s="1"/>
  <c r="V1421" i="1"/>
  <c r="Y1421" i="1" s="1"/>
  <c r="V1425" i="1"/>
  <c r="Y1425" i="1" s="1"/>
  <c r="V1426" i="1"/>
  <c r="Y1426" i="1" s="1"/>
  <c r="V1427" i="1"/>
  <c r="Y1427" i="1" s="1"/>
  <c r="V1428" i="1"/>
  <c r="Y1428" i="1" s="1"/>
  <c r="V1429" i="1"/>
  <c r="Y1429" i="1" s="1"/>
  <c r="V1433" i="1"/>
  <c r="Y1433" i="1" s="1"/>
  <c r="V1434" i="1"/>
  <c r="Y1434" i="1" s="1"/>
  <c r="V1435" i="1"/>
  <c r="Y1435" i="1" s="1"/>
  <c r="V1436" i="1"/>
  <c r="Y1436" i="1" s="1"/>
  <c r="V1437" i="1"/>
  <c r="Y1437" i="1" s="1"/>
  <c r="V1438" i="1"/>
  <c r="Y1438" i="1" s="1"/>
  <c r="V1440" i="1"/>
  <c r="Y1440" i="1" s="1"/>
  <c r="V1441" i="1"/>
  <c r="Y1441" i="1" s="1"/>
  <c r="V1442" i="1"/>
  <c r="Y1442" i="1" s="1"/>
  <c r="V1443" i="1"/>
  <c r="Y1443" i="1" s="1"/>
  <c r="V1444" i="1"/>
  <c r="Y1444" i="1" s="1"/>
  <c r="V1445" i="1"/>
  <c r="Y1445" i="1" s="1"/>
  <c r="V1449" i="1"/>
  <c r="Y1449" i="1" s="1"/>
  <c r="V1450" i="1"/>
  <c r="Y1450" i="1" s="1"/>
  <c r="V1451" i="1"/>
  <c r="Y1451" i="1" s="1"/>
  <c r="V1452" i="1"/>
  <c r="Y1452" i="1" s="1"/>
  <c r="V1453" i="1"/>
  <c r="Y1453" i="1" s="1"/>
  <c r="V1454" i="1"/>
  <c r="Y1454" i="1" s="1"/>
  <c r="V1456" i="1"/>
  <c r="Y1456" i="1" s="1"/>
  <c r="V1457" i="1"/>
  <c r="Y1457" i="1" s="1"/>
  <c r="V1458" i="1"/>
  <c r="Y1458" i="1" s="1"/>
  <c r="V1459" i="1"/>
  <c r="Y1459" i="1" s="1"/>
  <c r="V1460" i="1"/>
  <c r="Y1460" i="1" s="1"/>
  <c r="V1461" i="1"/>
  <c r="Y1461" i="1" s="1"/>
  <c r="V1462" i="1"/>
  <c r="Y1462" i="1" s="1"/>
  <c r="V1465" i="1"/>
  <c r="Y1465" i="1" s="1"/>
  <c r="V1466" i="1"/>
  <c r="Y1466" i="1" s="1"/>
  <c r="V1467" i="1"/>
  <c r="Y1467" i="1" s="1"/>
  <c r="V1468" i="1"/>
  <c r="Y1468" i="1" s="1"/>
  <c r="V1469" i="1"/>
  <c r="Y1469" i="1" s="1"/>
  <c r="V1473" i="1"/>
  <c r="Y1473" i="1" s="1"/>
  <c r="V1474" i="1"/>
  <c r="Y1474" i="1" s="1"/>
  <c r="V1475" i="1"/>
  <c r="Y1475" i="1" s="1"/>
  <c r="V1476" i="1"/>
  <c r="Y1476" i="1" s="1"/>
  <c r="V1477" i="1"/>
  <c r="Y1477" i="1" s="1"/>
  <c r="V1480" i="1"/>
  <c r="Y1480" i="1" s="1"/>
  <c r="V1481" i="1"/>
  <c r="Y1481" i="1" s="1"/>
  <c r="V1482" i="1"/>
  <c r="Y1482" i="1" s="1"/>
  <c r="V1483" i="1"/>
  <c r="Y1483" i="1" s="1"/>
  <c r="V1484" i="1"/>
  <c r="Y1484" i="1" s="1"/>
  <c r="V1485" i="1"/>
  <c r="Y1485" i="1" s="1"/>
  <c r="V1489" i="1"/>
  <c r="Y1489" i="1" s="1"/>
  <c r="V1490" i="1"/>
  <c r="Y1490" i="1" s="1"/>
  <c r="V1491" i="1"/>
  <c r="Y1491" i="1" s="1"/>
  <c r="V1492" i="1"/>
  <c r="Y1492" i="1" s="1"/>
  <c r="V1493" i="1"/>
  <c r="Y1493" i="1" s="1"/>
  <c r="V1497" i="1"/>
  <c r="Y1497" i="1" s="1"/>
  <c r="V1498" i="1"/>
  <c r="Y1498" i="1" s="1"/>
  <c r="V1499" i="1"/>
  <c r="Y1499" i="1" s="1"/>
  <c r="V1500" i="1"/>
  <c r="Y1500" i="1" s="1"/>
  <c r="V1501" i="1"/>
  <c r="Y1501" i="1" s="1"/>
  <c r="V1502" i="1"/>
  <c r="Y1502" i="1" s="1"/>
  <c r="V1505" i="1"/>
  <c r="Y1505" i="1" s="1"/>
  <c r="V1506" i="1"/>
  <c r="Y1506" i="1" s="1"/>
  <c r="V1507" i="1"/>
  <c r="Y1507" i="1" s="1"/>
  <c r="V1508" i="1"/>
  <c r="Y1508" i="1" s="1"/>
  <c r="V1509" i="1"/>
  <c r="Y1509" i="1" s="1"/>
  <c r="V1513" i="1"/>
  <c r="Y1513" i="1" s="1"/>
  <c r="V1514" i="1"/>
  <c r="Y1514" i="1" s="1"/>
  <c r="V1515" i="1"/>
  <c r="Y1515" i="1" s="1"/>
  <c r="V1516" i="1"/>
  <c r="Y1516" i="1" s="1"/>
  <c r="V1517" i="1"/>
  <c r="Y1517" i="1" s="1"/>
  <c r="V1518" i="1"/>
  <c r="Y1518" i="1" s="1"/>
  <c r="V1520" i="1"/>
  <c r="Y1520" i="1" s="1"/>
  <c r="V1521" i="1"/>
  <c r="Y1521" i="1" s="1"/>
  <c r="V1522" i="1"/>
  <c r="Y1522" i="1" s="1"/>
  <c r="V1523" i="1"/>
  <c r="Y1523" i="1" s="1"/>
  <c r="V1524" i="1"/>
  <c r="Y1524" i="1" s="1"/>
  <c r="V1525" i="1"/>
  <c r="Y1525" i="1" s="1"/>
  <c r="V1526" i="1"/>
  <c r="Y1526" i="1" s="1"/>
  <c r="V1528" i="1"/>
  <c r="Y1528" i="1" s="1"/>
  <c r="V1529" i="1"/>
  <c r="Y1529" i="1" s="1"/>
  <c r="V1530" i="1"/>
  <c r="Y1530" i="1" s="1"/>
  <c r="V1531" i="1"/>
  <c r="Y1531" i="1" s="1"/>
  <c r="V1532" i="1"/>
  <c r="Y1532" i="1" s="1"/>
  <c r="V1533" i="1"/>
  <c r="Y1533" i="1" s="1"/>
  <c r="V1536" i="1"/>
  <c r="Y1536" i="1" s="1"/>
  <c r="V1537" i="1"/>
  <c r="Y1537" i="1" s="1"/>
  <c r="V1538" i="1"/>
  <c r="Y1538" i="1" s="1"/>
  <c r="V1539" i="1"/>
  <c r="Y1539" i="1" s="1"/>
  <c r="V1540" i="1"/>
  <c r="Y1540" i="1" s="1"/>
  <c r="V1541" i="1"/>
  <c r="Y1541" i="1" s="1"/>
  <c r="V1545" i="1"/>
  <c r="Y1545" i="1" s="1"/>
  <c r="V1546" i="1"/>
  <c r="Y1546" i="1" s="1"/>
  <c r="V1547" i="1"/>
  <c r="Y1547" i="1" s="1"/>
  <c r="V1548" i="1"/>
  <c r="Y1548" i="1" s="1"/>
  <c r="V1549" i="1"/>
  <c r="Y1549" i="1" s="1"/>
  <c r="V1553" i="1"/>
  <c r="Y1553" i="1" s="1"/>
  <c r="V1554" i="1"/>
  <c r="Y1554" i="1" s="1"/>
  <c r="V1555" i="1"/>
  <c r="Y1555" i="1" s="1"/>
  <c r="V1556" i="1"/>
  <c r="Y1556" i="1" s="1"/>
  <c r="V1557" i="1"/>
  <c r="Y1557" i="1" s="1"/>
  <c r="V1560" i="1"/>
  <c r="Y1560" i="1" s="1"/>
  <c r="V1561" i="1"/>
  <c r="Y1561" i="1" s="1"/>
  <c r="V1562" i="1"/>
  <c r="Y1562" i="1" s="1"/>
  <c r="V1563" i="1"/>
  <c r="Y1563" i="1" s="1"/>
  <c r="V1564" i="1"/>
  <c r="Y1564" i="1" s="1"/>
  <c r="V1565" i="1"/>
  <c r="Y1565" i="1" s="1"/>
  <c r="V1566" i="1"/>
  <c r="Y1566" i="1" s="1"/>
  <c r="V1569" i="1"/>
  <c r="Y1569" i="1" s="1"/>
  <c r="V1570" i="1"/>
  <c r="Y1570" i="1" s="1"/>
  <c r="V1571" i="1"/>
  <c r="Y1571" i="1" s="1"/>
  <c r="V1572" i="1"/>
  <c r="Y1572" i="1" s="1"/>
  <c r="V1573" i="1"/>
  <c r="Y1573" i="1" s="1"/>
  <c r="V1577" i="1"/>
  <c r="Y1577" i="1" s="1"/>
  <c r="V1578" i="1"/>
  <c r="Y1578" i="1" s="1"/>
  <c r="V1579" i="1"/>
  <c r="Y1579" i="1" s="1"/>
  <c r="V1580" i="1"/>
  <c r="Y1580" i="1" s="1"/>
  <c r="V1581" i="1"/>
  <c r="Y1581" i="1" s="1"/>
  <c r="V1582" i="1"/>
  <c r="Y1582" i="1" s="1"/>
  <c r="V1585" i="1"/>
  <c r="Y1585" i="1" s="1"/>
  <c r="V1586" i="1"/>
  <c r="Y1586" i="1" s="1"/>
  <c r="V1587" i="1"/>
  <c r="Y1587" i="1" s="1"/>
  <c r="V1588" i="1"/>
  <c r="Y1588" i="1" s="1"/>
  <c r="V1589" i="1"/>
  <c r="Y1589" i="1" s="1"/>
  <c r="V1590" i="1"/>
  <c r="Y1590" i="1" s="1"/>
  <c r="V1593" i="1"/>
  <c r="Y1593" i="1" s="1"/>
  <c r="V1594" i="1"/>
  <c r="Y1594" i="1" s="1"/>
  <c r="V1595" i="1"/>
  <c r="Y1595" i="1" s="1"/>
  <c r="V1596" i="1"/>
  <c r="Y1596" i="1" s="1"/>
  <c r="V1597" i="1"/>
  <c r="Y1597" i="1" s="1"/>
  <c r="V1601" i="1"/>
  <c r="Y1601" i="1" s="1"/>
  <c r="V1602" i="1"/>
  <c r="Y1602" i="1" s="1"/>
  <c r="V1603" i="1"/>
  <c r="Y1603" i="1" s="1"/>
  <c r="V1604" i="1"/>
  <c r="Y1604" i="1" s="1"/>
  <c r="V1605" i="1"/>
  <c r="Y1605" i="1" s="1"/>
  <c r="V1606" i="1"/>
  <c r="Y1606" i="1" s="1"/>
  <c r="V1608" i="1"/>
  <c r="Y1608" i="1" s="1"/>
  <c r="V1609" i="1"/>
  <c r="Y1609" i="1" s="1"/>
  <c r="V1610" i="1"/>
  <c r="Y1610" i="1" s="1"/>
  <c r="V1611" i="1"/>
  <c r="Y1611" i="1" s="1"/>
  <c r="V1612" i="1"/>
  <c r="Y1612" i="1" s="1"/>
  <c r="V1613" i="1"/>
  <c r="Y1613" i="1" s="1"/>
  <c r="V1616" i="1"/>
  <c r="Y1616" i="1" s="1"/>
  <c r="V1617" i="1"/>
  <c r="Y1617" i="1" s="1"/>
  <c r="V1618" i="1"/>
  <c r="Y1618" i="1" s="1"/>
  <c r="V1619" i="1"/>
  <c r="Y1619" i="1" s="1"/>
  <c r="V1620" i="1"/>
  <c r="Y1620" i="1" s="1"/>
  <c r="V1621" i="1"/>
  <c r="Y1621" i="1" s="1"/>
  <c r="V1622" i="1"/>
  <c r="Y1622" i="1" s="1"/>
  <c r="V1625" i="1"/>
  <c r="Y1625" i="1" s="1"/>
  <c r="V1626" i="1"/>
  <c r="Y1626" i="1" s="1"/>
  <c r="V1627" i="1"/>
  <c r="Y1627" i="1" s="1"/>
  <c r="V1628" i="1"/>
  <c r="Y1628" i="1" s="1"/>
  <c r="V1629" i="1"/>
  <c r="Y1629" i="1" s="1"/>
  <c r="V1630" i="1"/>
  <c r="Y1630" i="1" s="1"/>
  <c r="V1633" i="1"/>
  <c r="Y1633" i="1" s="1"/>
  <c r="V1634" i="1"/>
  <c r="Y1634" i="1" s="1"/>
  <c r="V1635" i="1"/>
  <c r="Y1635" i="1" s="1"/>
  <c r="V1636" i="1"/>
  <c r="Y1636" i="1" s="1"/>
  <c r="V1637" i="1"/>
  <c r="Y1637" i="1" s="1"/>
  <c r="V1638" i="1"/>
  <c r="Y1638" i="1" s="1"/>
  <c r="V1641" i="1"/>
  <c r="Y1641" i="1" s="1"/>
  <c r="V1642" i="1"/>
  <c r="Y1642" i="1" s="1"/>
  <c r="V1643" i="1"/>
  <c r="Y1643" i="1" s="1"/>
  <c r="V1644" i="1"/>
  <c r="Y1644" i="1" s="1"/>
  <c r="V1645" i="1"/>
  <c r="Y1645" i="1" s="1"/>
  <c r="V1646" i="1"/>
  <c r="Y1646" i="1" s="1"/>
  <c r="V1649" i="1"/>
  <c r="Y1649" i="1" s="1"/>
  <c r="V1650" i="1"/>
  <c r="Y1650" i="1" s="1"/>
  <c r="V1651" i="1"/>
  <c r="Y1651" i="1" s="1"/>
  <c r="V1652" i="1"/>
  <c r="Y1652" i="1" s="1"/>
  <c r="V1653" i="1"/>
  <c r="Y1653" i="1" s="1"/>
  <c r="V1654" i="1"/>
  <c r="Y1654" i="1" s="1"/>
  <c r="V1657" i="1"/>
  <c r="Y1657" i="1" s="1"/>
  <c r="V1658" i="1"/>
  <c r="Y1658" i="1" s="1"/>
  <c r="V1659" i="1"/>
  <c r="Y1659" i="1" s="1"/>
  <c r="V1660" i="1"/>
  <c r="Y1660" i="1" s="1"/>
  <c r="V1661" i="1"/>
  <c r="Y1661" i="1" s="1"/>
  <c r="V1662" i="1"/>
  <c r="Y1662" i="1" s="1"/>
  <c r="V1664" i="1"/>
  <c r="Y1664" i="1" s="1"/>
  <c r="V1665" i="1"/>
  <c r="Y1665" i="1" s="1"/>
  <c r="V1666" i="1"/>
  <c r="Y1666" i="1" s="1"/>
  <c r="V1667" i="1"/>
  <c r="Y1667" i="1" s="1"/>
  <c r="V1668" i="1"/>
  <c r="Y1668" i="1" s="1"/>
  <c r="V1669" i="1"/>
  <c r="Y1669" i="1" s="1"/>
  <c r="V1670" i="1"/>
  <c r="Y1670" i="1" s="1"/>
  <c r="V1673" i="1"/>
  <c r="Y1673" i="1" s="1"/>
  <c r="V1674" i="1"/>
  <c r="Y1674" i="1" s="1"/>
  <c r="V1675" i="1"/>
  <c r="Y1675" i="1" s="1"/>
  <c r="V1676" i="1"/>
  <c r="Y1676" i="1" s="1"/>
  <c r="V1677" i="1"/>
  <c r="Y1677" i="1" s="1"/>
  <c r="V1678" i="1"/>
  <c r="Y1678" i="1" s="1"/>
  <c r="V1680" i="1"/>
  <c r="Y1680" i="1" s="1"/>
  <c r="V1681" i="1"/>
  <c r="Y1681" i="1" s="1"/>
  <c r="V1682" i="1"/>
  <c r="Y1682" i="1" s="1"/>
  <c r="V1683" i="1"/>
  <c r="Y1683" i="1" s="1"/>
  <c r="V1684" i="1"/>
  <c r="Y1684" i="1" s="1"/>
  <c r="V1685" i="1"/>
  <c r="Y1685" i="1" s="1"/>
  <c r="V1686" i="1"/>
  <c r="Y1686" i="1" s="1"/>
  <c r="V1689" i="1"/>
  <c r="Y1689" i="1" s="1"/>
  <c r="V1690" i="1"/>
  <c r="Y1690" i="1" s="1"/>
  <c r="V1691" i="1"/>
  <c r="Y1691" i="1" s="1"/>
  <c r="V1692" i="1"/>
  <c r="Y1692" i="1" s="1"/>
  <c r="V1693" i="1"/>
  <c r="Y1693" i="1" s="1"/>
  <c r="V1694" i="1"/>
  <c r="Y1694" i="1" s="1"/>
  <c r="V1697" i="1"/>
  <c r="Y1697" i="1" s="1"/>
  <c r="V1698" i="1"/>
  <c r="Y1698" i="1" s="1"/>
  <c r="V1699" i="1"/>
  <c r="Y1699" i="1" s="1"/>
  <c r="V1700" i="1"/>
  <c r="Y1700" i="1" s="1"/>
  <c r="V1701" i="1"/>
  <c r="Y1701" i="1" s="1"/>
  <c r="V1702" i="1"/>
  <c r="Y1702" i="1" s="1"/>
  <c r="V1705" i="1"/>
  <c r="Y1705" i="1" s="1"/>
  <c r="V1706" i="1"/>
  <c r="Y1706" i="1" s="1"/>
  <c r="V1707" i="1"/>
  <c r="Y1707" i="1" s="1"/>
  <c r="V1708" i="1"/>
  <c r="Y1708" i="1" s="1"/>
  <c r="V1709" i="1"/>
  <c r="Y1709" i="1" s="1"/>
  <c r="V1710" i="1"/>
  <c r="Y1710" i="1" s="1"/>
  <c r="V1713" i="1"/>
  <c r="Y1713" i="1" s="1"/>
  <c r="V1714" i="1"/>
  <c r="Y1714" i="1" s="1"/>
  <c r="V1715" i="1"/>
  <c r="Y1715" i="1" s="1"/>
  <c r="V1716" i="1"/>
  <c r="Y1716" i="1" s="1"/>
  <c r="V1717" i="1"/>
  <c r="Y1717" i="1" s="1"/>
  <c r="V1718" i="1"/>
  <c r="Y1718" i="1" s="1"/>
  <c r="V1721" i="1"/>
  <c r="Y1721" i="1" s="1"/>
  <c r="V1722" i="1"/>
  <c r="Y1722" i="1" s="1"/>
  <c r="V1723" i="1"/>
  <c r="Y1723" i="1" s="1"/>
  <c r="V1724" i="1"/>
  <c r="Y1724" i="1" s="1"/>
  <c r="V1725" i="1"/>
  <c r="Y1725" i="1" s="1"/>
  <c r="V1726" i="1"/>
  <c r="Y1726" i="1" s="1"/>
  <c r="V1728" i="1"/>
  <c r="Y1728" i="1" s="1"/>
  <c r="V1729" i="1"/>
  <c r="Y1729" i="1" s="1"/>
  <c r="V1730" i="1"/>
  <c r="Y1730" i="1" s="1"/>
  <c r="V1731" i="1"/>
  <c r="Y1731" i="1" s="1"/>
  <c r="V1732" i="1"/>
  <c r="Y1732" i="1" s="1"/>
  <c r="V1733" i="1"/>
  <c r="Y1733" i="1" s="1"/>
  <c r="V1734" i="1"/>
  <c r="Y1734" i="1" s="1"/>
  <c r="V1737" i="1"/>
  <c r="Y1737" i="1" s="1"/>
  <c r="V1738" i="1"/>
  <c r="Y1738" i="1" s="1"/>
  <c r="V1739" i="1"/>
  <c r="Y1739" i="1" s="1"/>
  <c r="V1740" i="1"/>
  <c r="Y1740" i="1" s="1"/>
  <c r="V1741" i="1"/>
  <c r="Y1741" i="1" s="1"/>
  <c r="V1742" i="1"/>
  <c r="Y1742" i="1" s="1"/>
  <c r="V1744" i="1"/>
  <c r="Y1744" i="1" s="1"/>
  <c r="V1745" i="1"/>
  <c r="Y1745" i="1" s="1"/>
  <c r="V1746" i="1"/>
  <c r="Y1746" i="1" s="1"/>
  <c r="V1747" i="1"/>
  <c r="Y1747" i="1" s="1"/>
  <c r="V1748" i="1"/>
  <c r="Y1748" i="1" s="1"/>
  <c r="V1749" i="1"/>
  <c r="Y1749" i="1" s="1"/>
  <c r="V1750" i="1"/>
  <c r="Y1750" i="1" s="1"/>
  <c r="V1753" i="1"/>
  <c r="Y1753" i="1" s="1"/>
  <c r="V1754" i="1"/>
  <c r="Y1754" i="1" s="1"/>
  <c r="V1755" i="1"/>
  <c r="Y1755" i="1" s="1"/>
  <c r="V1756" i="1"/>
  <c r="Y1756" i="1" s="1"/>
  <c r="V1757" i="1"/>
  <c r="Y1757" i="1" s="1"/>
  <c r="V1758" i="1"/>
  <c r="Y1758" i="1" s="1"/>
  <c r="V1761" i="1"/>
  <c r="Y1761" i="1" s="1"/>
  <c r="V1762" i="1"/>
  <c r="Y1762" i="1" s="1"/>
  <c r="V1763" i="1"/>
  <c r="Y1763" i="1" s="1"/>
  <c r="V1764" i="1"/>
  <c r="Y1764" i="1" s="1"/>
  <c r="V1765" i="1"/>
  <c r="Y1765" i="1" s="1"/>
  <c r="V1766" i="1"/>
  <c r="Y1766" i="1" s="1"/>
  <c r="V1769" i="1"/>
  <c r="Y1769" i="1" s="1"/>
  <c r="V1770" i="1"/>
  <c r="Y1770" i="1" s="1"/>
  <c r="V1771" i="1"/>
  <c r="Y1771" i="1" s="1"/>
  <c r="V1772" i="1"/>
  <c r="Y1772" i="1" s="1"/>
  <c r="V1773" i="1"/>
  <c r="Y1773" i="1" s="1"/>
  <c r="V1774" i="1"/>
  <c r="Y1774" i="1" s="1"/>
  <c r="V1777" i="1"/>
  <c r="Y1777" i="1" s="1"/>
  <c r="V1778" i="1"/>
  <c r="Y1778" i="1" s="1"/>
  <c r="V1779" i="1"/>
  <c r="Y1779" i="1" s="1"/>
  <c r="V1780" i="1"/>
  <c r="Y1780" i="1" s="1"/>
  <c r="V1781" i="1"/>
  <c r="Y1781" i="1" s="1"/>
  <c r="V1782" i="1"/>
  <c r="Y1782" i="1" s="1"/>
  <c r="V1785" i="1"/>
  <c r="Y1785" i="1" s="1"/>
  <c r="V1786" i="1"/>
  <c r="Y1786" i="1" s="1"/>
  <c r="V1787" i="1"/>
  <c r="Y1787" i="1" s="1"/>
  <c r="V1788" i="1"/>
  <c r="Y1788" i="1" s="1"/>
  <c r="V1789" i="1"/>
  <c r="Y1789" i="1" s="1"/>
  <c r="V1790" i="1"/>
  <c r="Y1790" i="1" s="1"/>
  <c r="V1792" i="1"/>
  <c r="Y1792" i="1" s="1"/>
  <c r="V1793" i="1"/>
  <c r="Y1793" i="1" s="1"/>
  <c r="V1794" i="1"/>
  <c r="Y1794" i="1" s="1"/>
  <c r="V1795" i="1"/>
  <c r="Y1795" i="1" s="1"/>
  <c r="V1796" i="1"/>
  <c r="Y1796" i="1" s="1"/>
  <c r="V1797" i="1"/>
  <c r="Y1797" i="1" s="1"/>
  <c r="V1798" i="1"/>
  <c r="Y1798" i="1" s="1"/>
  <c r="V1801" i="1"/>
  <c r="Y1801" i="1" s="1"/>
  <c r="V1802" i="1"/>
  <c r="Y1802" i="1" s="1"/>
  <c r="V1803" i="1"/>
  <c r="Y1803" i="1" s="1"/>
  <c r="V1804" i="1"/>
  <c r="Y1804" i="1" s="1"/>
  <c r="V1805" i="1"/>
  <c r="Y1805" i="1" s="1"/>
  <c r="V1806" i="1"/>
  <c r="Y1806" i="1" s="1"/>
  <c r="V1808" i="1"/>
  <c r="Y1808" i="1" s="1"/>
  <c r="V1809" i="1"/>
  <c r="Y1809" i="1" s="1"/>
  <c r="V1810" i="1"/>
  <c r="Y1810" i="1" s="1"/>
  <c r="V1811" i="1"/>
  <c r="Y1811" i="1" s="1"/>
  <c r="V1812" i="1"/>
  <c r="Y1812" i="1" s="1"/>
  <c r="V1813" i="1"/>
  <c r="Y1813" i="1" s="1"/>
  <c r="V1814" i="1"/>
  <c r="Y1814" i="1" s="1"/>
  <c r="V1817" i="1"/>
  <c r="Y1817" i="1" s="1"/>
  <c r="V1818" i="1"/>
  <c r="Y1818" i="1" s="1"/>
  <c r="V1819" i="1"/>
  <c r="Y1819" i="1" s="1"/>
  <c r="V1820" i="1"/>
  <c r="Y1820" i="1" s="1"/>
  <c r="V1821" i="1"/>
  <c r="Y1821" i="1" s="1"/>
  <c r="V1822" i="1"/>
  <c r="Y1822" i="1" s="1"/>
  <c r="V1825" i="1"/>
  <c r="Y1825" i="1" s="1"/>
  <c r="V1826" i="1"/>
  <c r="Y1826" i="1" s="1"/>
  <c r="V1827" i="1"/>
  <c r="Y1827" i="1" s="1"/>
  <c r="V1828" i="1"/>
  <c r="Y1828" i="1" s="1"/>
  <c r="V1829" i="1"/>
  <c r="Y1829" i="1" s="1"/>
  <c r="V1830" i="1"/>
  <c r="Y1830" i="1" s="1"/>
  <c r="V1833" i="1"/>
  <c r="Y1833" i="1" s="1"/>
  <c r="V1834" i="1"/>
  <c r="Y1834" i="1" s="1"/>
  <c r="V1835" i="1"/>
  <c r="Y1835" i="1" s="1"/>
  <c r="V1836" i="1"/>
  <c r="Y1836" i="1" s="1"/>
  <c r="V1837" i="1"/>
  <c r="Y1837" i="1" s="1"/>
  <c r="V1838" i="1"/>
  <c r="Y1838" i="1" s="1"/>
  <c r="V1841" i="1"/>
  <c r="Y1841" i="1" s="1"/>
  <c r="V1842" i="1"/>
  <c r="Y1842" i="1" s="1"/>
  <c r="V1843" i="1"/>
  <c r="Y1843" i="1" s="1"/>
  <c r="V1844" i="1"/>
  <c r="Y1844" i="1" s="1"/>
  <c r="V1845" i="1"/>
  <c r="Y1845" i="1" s="1"/>
  <c r="V1846" i="1"/>
  <c r="Y1846" i="1" s="1"/>
  <c r="V1849" i="1"/>
  <c r="Y1849" i="1" s="1"/>
  <c r="V1850" i="1"/>
  <c r="Y1850" i="1" s="1"/>
  <c r="V1851" i="1"/>
  <c r="Y1851" i="1" s="1"/>
  <c r="V1852" i="1"/>
  <c r="Y1852" i="1" s="1"/>
  <c r="V1853" i="1"/>
  <c r="Y1853" i="1" s="1"/>
  <c r="V1854" i="1"/>
  <c r="Y1854" i="1" s="1"/>
  <c r="V1856" i="1"/>
  <c r="Y1856" i="1" s="1"/>
  <c r="V1857" i="1"/>
  <c r="Y1857" i="1" s="1"/>
  <c r="V1858" i="1"/>
  <c r="Y1858" i="1" s="1"/>
  <c r="V1859" i="1"/>
  <c r="Y1859" i="1" s="1"/>
  <c r="V1860" i="1"/>
  <c r="Y1860" i="1" s="1"/>
  <c r="V1861" i="1"/>
  <c r="Y1861" i="1" s="1"/>
  <c r="V1862" i="1"/>
  <c r="Y1862" i="1" s="1"/>
  <c r="V1865" i="1"/>
  <c r="Y1865" i="1" s="1"/>
  <c r="V1866" i="1"/>
  <c r="Y1866" i="1" s="1"/>
  <c r="V1867" i="1"/>
  <c r="Y1867" i="1" s="1"/>
  <c r="V1868" i="1"/>
  <c r="Y1868" i="1" s="1"/>
  <c r="V1869" i="1"/>
  <c r="Y1869" i="1" s="1"/>
  <c r="V1870" i="1"/>
  <c r="Y1870" i="1" s="1"/>
  <c r="V1872" i="1"/>
  <c r="Y1872" i="1" s="1"/>
  <c r="V1873" i="1"/>
  <c r="Y1873" i="1" s="1"/>
  <c r="V1874" i="1"/>
  <c r="Y1874" i="1" s="1"/>
  <c r="V1875" i="1"/>
  <c r="Y1875" i="1" s="1"/>
  <c r="V1876" i="1"/>
  <c r="Y1876" i="1" s="1"/>
  <c r="V1877" i="1"/>
  <c r="Y1877" i="1" s="1"/>
  <c r="V1878" i="1"/>
  <c r="Y1878" i="1" s="1"/>
  <c r="V1881" i="1"/>
  <c r="Y1881" i="1" s="1"/>
  <c r="V1882" i="1"/>
  <c r="Y1882" i="1" s="1"/>
  <c r="V1883" i="1"/>
  <c r="Y1883" i="1" s="1"/>
  <c r="V1884" i="1"/>
  <c r="Y1884" i="1" s="1"/>
  <c r="V1885" i="1"/>
  <c r="Y1885" i="1" s="1"/>
  <c r="V1886" i="1"/>
  <c r="Y1886" i="1" s="1"/>
  <c r="V1889" i="1"/>
  <c r="Y1889" i="1" s="1"/>
  <c r="V1890" i="1"/>
  <c r="Y1890" i="1" s="1"/>
  <c r="V1891" i="1"/>
  <c r="Y1891" i="1" s="1"/>
  <c r="V1892" i="1"/>
  <c r="Y1892" i="1" s="1"/>
  <c r="V1893" i="1"/>
  <c r="Y1893" i="1" s="1"/>
  <c r="V1894" i="1"/>
  <c r="Y1894" i="1" s="1"/>
  <c r="V1897" i="1"/>
  <c r="Y1897" i="1" s="1"/>
  <c r="V1898" i="1"/>
  <c r="Y1898" i="1" s="1"/>
  <c r="V1899" i="1"/>
  <c r="Y1899" i="1" s="1"/>
  <c r="V1900" i="1"/>
  <c r="Y1900" i="1" s="1"/>
  <c r="V1901" i="1"/>
  <c r="Y1901" i="1" s="1"/>
  <c r="V1902" i="1"/>
  <c r="Y1902" i="1" s="1"/>
  <c r="V1905" i="1"/>
  <c r="Y1905" i="1" s="1"/>
  <c r="V1906" i="1"/>
  <c r="Y1906" i="1" s="1"/>
  <c r="V1907" i="1"/>
  <c r="Y1907" i="1" s="1"/>
  <c r="V1908" i="1"/>
  <c r="Y1908" i="1" s="1"/>
  <c r="V1909" i="1"/>
  <c r="Y1909" i="1" s="1"/>
  <c r="V1910" i="1"/>
  <c r="Y1910" i="1" s="1"/>
  <c r="V1913" i="1"/>
  <c r="Y1913" i="1" s="1"/>
  <c r="V1914" i="1"/>
  <c r="Y1914" i="1" s="1"/>
  <c r="V1915" i="1"/>
  <c r="Y1915" i="1" s="1"/>
  <c r="V1916" i="1"/>
  <c r="Y1916" i="1" s="1"/>
  <c r="V1917" i="1"/>
  <c r="Y1917" i="1" s="1"/>
  <c r="V1918" i="1"/>
  <c r="Y1918" i="1" s="1"/>
  <c r="V1920" i="1"/>
  <c r="Y1920" i="1" s="1"/>
  <c r="V1921" i="1"/>
  <c r="Y1921" i="1" s="1"/>
  <c r="V1922" i="1"/>
  <c r="Y1922" i="1" s="1"/>
  <c r="V1923" i="1"/>
  <c r="Y1923" i="1" s="1"/>
  <c r="V1924" i="1"/>
  <c r="Y1924" i="1" s="1"/>
  <c r="V1925" i="1"/>
  <c r="Y1925" i="1" s="1"/>
  <c r="V1926" i="1"/>
  <c r="Y1926" i="1" s="1"/>
  <c r="V1929" i="1"/>
  <c r="Y1929" i="1" s="1"/>
  <c r="V1930" i="1"/>
  <c r="Y1930" i="1" s="1"/>
  <c r="V1931" i="1"/>
  <c r="Y1931" i="1" s="1"/>
  <c r="V1932" i="1"/>
  <c r="Y1932" i="1" s="1"/>
  <c r="V1933" i="1"/>
  <c r="Y1933" i="1" s="1"/>
  <c r="V1934" i="1"/>
  <c r="Y1934" i="1" s="1"/>
  <c r="V1936" i="1"/>
  <c r="Y1936" i="1" s="1"/>
  <c r="V1937" i="1"/>
  <c r="Y1937" i="1" s="1"/>
  <c r="V1938" i="1"/>
  <c r="Y1938" i="1" s="1"/>
  <c r="V1939" i="1"/>
  <c r="Y1939" i="1" s="1"/>
  <c r="V1940" i="1"/>
  <c r="Y1940" i="1" s="1"/>
  <c r="V1941" i="1"/>
  <c r="Y1941" i="1" s="1"/>
  <c r="V1942" i="1"/>
  <c r="Y1942" i="1" s="1"/>
  <c r="V1945" i="1"/>
  <c r="Y1945" i="1" s="1"/>
  <c r="V1946" i="1"/>
  <c r="Y1946" i="1" s="1"/>
  <c r="V1947" i="1"/>
  <c r="Y1947" i="1" s="1"/>
  <c r="V1948" i="1"/>
  <c r="Y1948" i="1" s="1"/>
  <c r="V1949" i="1"/>
  <c r="Y1949" i="1" s="1"/>
  <c r="V1950" i="1"/>
  <c r="Y1950" i="1" s="1"/>
  <c r="V1953" i="1"/>
  <c r="Y1953" i="1" s="1"/>
  <c r="V1954" i="1"/>
  <c r="Y1954" i="1" s="1"/>
  <c r="V1955" i="1"/>
  <c r="Y1955" i="1" s="1"/>
  <c r="V1956" i="1"/>
  <c r="Y1956" i="1" s="1"/>
  <c r="V1957" i="1"/>
  <c r="Y1957" i="1" s="1"/>
  <c r="V1958" i="1"/>
  <c r="Y1958" i="1" s="1"/>
  <c r="V1961" i="1"/>
  <c r="Y1961" i="1" s="1"/>
  <c r="V1962" i="1"/>
  <c r="Y1962" i="1" s="1"/>
  <c r="V1963" i="1"/>
  <c r="Y1963" i="1" s="1"/>
  <c r="V1964" i="1"/>
  <c r="Y1964" i="1" s="1"/>
  <c r="V1965" i="1"/>
  <c r="Y1965" i="1" s="1"/>
  <c r="V1966" i="1"/>
  <c r="Y1966" i="1" s="1"/>
  <c r="V1969" i="1"/>
  <c r="Y1969" i="1" s="1"/>
  <c r="V1970" i="1"/>
  <c r="Y1970" i="1" s="1"/>
  <c r="V1971" i="1"/>
  <c r="Y1971" i="1" s="1"/>
  <c r="V1972" i="1"/>
  <c r="Y1972" i="1" s="1"/>
  <c r="V1973" i="1"/>
  <c r="Y1973" i="1" s="1"/>
  <c r="V1974" i="1"/>
  <c r="Y1974" i="1" s="1"/>
  <c r="V1977" i="1"/>
  <c r="Y1977" i="1" s="1"/>
  <c r="V1978" i="1"/>
  <c r="Y1978" i="1" s="1"/>
  <c r="V1979" i="1"/>
  <c r="Y1979" i="1" s="1"/>
  <c r="V1980" i="1"/>
  <c r="Y1980" i="1" s="1"/>
  <c r="V1981" i="1"/>
  <c r="Y1981" i="1" s="1"/>
  <c r="V1982" i="1"/>
  <c r="Y1982" i="1" s="1"/>
  <c r="V1984" i="1"/>
  <c r="Y1984" i="1" s="1"/>
  <c r="V1985" i="1"/>
  <c r="Y1985" i="1" s="1"/>
  <c r="V1986" i="1"/>
  <c r="Y1986" i="1" s="1"/>
  <c r="V1987" i="1"/>
  <c r="Y1987" i="1" s="1"/>
  <c r="V1988" i="1"/>
  <c r="Y1988" i="1" s="1"/>
  <c r="V1989" i="1"/>
  <c r="Y1989" i="1" s="1"/>
  <c r="V1990" i="1"/>
  <c r="Y1990" i="1" s="1"/>
  <c r="V1993" i="1"/>
  <c r="Y1993" i="1" s="1"/>
  <c r="V1994" i="1"/>
  <c r="Y1994" i="1" s="1"/>
  <c r="V1995" i="1"/>
  <c r="Y1995" i="1" s="1"/>
  <c r="V1996" i="1"/>
  <c r="Y1996" i="1" s="1"/>
  <c r="V1997" i="1"/>
  <c r="Y1997" i="1" s="1"/>
  <c r="V1998" i="1"/>
  <c r="Y1998" i="1" s="1"/>
  <c r="V2000" i="1"/>
  <c r="Y2000" i="1" s="1"/>
  <c r="V2001" i="1"/>
  <c r="Y2001" i="1" s="1"/>
  <c r="V2002" i="1"/>
  <c r="Y2002" i="1" s="1"/>
  <c r="V2003" i="1"/>
  <c r="Y2003" i="1" s="1"/>
  <c r="V2004" i="1"/>
  <c r="Y2004" i="1" s="1"/>
  <c r="V2005" i="1"/>
  <c r="Y2005" i="1" s="1"/>
  <c r="V2006" i="1"/>
  <c r="Y2006" i="1" s="1"/>
  <c r="V2009" i="1"/>
  <c r="Y2009" i="1" s="1"/>
  <c r="V2010" i="1"/>
  <c r="Y2010" i="1" s="1"/>
  <c r="V2011" i="1"/>
  <c r="Y2011" i="1" s="1"/>
  <c r="V2012" i="1"/>
  <c r="Y2012" i="1" s="1"/>
  <c r="V2013" i="1"/>
  <c r="Y2013" i="1" s="1"/>
  <c r="V2014" i="1"/>
  <c r="Y2014" i="1" s="1"/>
  <c r="V2017" i="1"/>
  <c r="Y2017" i="1" s="1"/>
  <c r="V2018" i="1"/>
  <c r="Y2018" i="1" s="1"/>
  <c r="V2019" i="1"/>
  <c r="Y2019" i="1" s="1"/>
  <c r="V2020" i="1"/>
  <c r="Y2020" i="1" s="1"/>
  <c r="V2021" i="1"/>
  <c r="Y2021" i="1" s="1"/>
  <c r="V2022" i="1"/>
  <c r="Y2022" i="1" s="1"/>
  <c r="V2025" i="1"/>
  <c r="Y2025" i="1" s="1"/>
  <c r="V2026" i="1"/>
  <c r="Y2026" i="1" s="1"/>
  <c r="V2027" i="1"/>
  <c r="Y2027" i="1" s="1"/>
  <c r="V2028" i="1"/>
  <c r="Y2028" i="1" s="1"/>
  <c r="V2029" i="1"/>
  <c r="Y2029" i="1" s="1"/>
  <c r="V2030" i="1"/>
  <c r="Y2030" i="1" s="1"/>
  <c r="V2033" i="1"/>
  <c r="Y2033" i="1" s="1"/>
  <c r="V2034" i="1"/>
  <c r="Y2034" i="1" s="1"/>
  <c r="V2035" i="1"/>
  <c r="Y2035" i="1" s="1"/>
  <c r="V2036" i="1"/>
  <c r="Y2036" i="1" s="1"/>
  <c r="V2037" i="1"/>
  <c r="Y2037" i="1" s="1"/>
  <c r="V2038" i="1"/>
  <c r="Y2038" i="1" s="1"/>
  <c r="V2041" i="1"/>
  <c r="Y2041" i="1" s="1"/>
  <c r="V2042" i="1"/>
  <c r="Y2042" i="1" s="1"/>
  <c r="V2043" i="1"/>
  <c r="Y2043" i="1" s="1"/>
  <c r="V2044" i="1"/>
  <c r="Y2044" i="1" s="1"/>
  <c r="V2045" i="1"/>
  <c r="Y2045" i="1" s="1"/>
  <c r="V2046" i="1"/>
  <c r="Y2046" i="1" s="1"/>
  <c r="V2048" i="1"/>
  <c r="Y2048" i="1" s="1"/>
  <c r="V2049" i="1"/>
  <c r="Y2049" i="1" s="1"/>
  <c r="V2050" i="1"/>
  <c r="Y2050" i="1" s="1"/>
  <c r="V2051" i="1"/>
  <c r="Y2051" i="1" s="1"/>
  <c r="V2052" i="1"/>
  <c r="Y2052" i="1" s="1"/>
  <c r="V2053" i="1"/>
  <c r="Y2053" i="1" s="1"/>
  <c r="V2054" i="1"/>
  <c r="Y2054" i="1" s="1"/>
  <c r="V2057" i="1"/>
  <c r="Y2057" i="1" s="1"/>
  <c r="V2058" i="1"/>
  <c r="Y2058" i="1" s="1"/>
  <c r="V2059" i="1"/>
  <c r="Y2059" i="1" s="1"/>
  <c r="V2060" i="1"/>
  <c r="Y2060" i="1" s="1"/>
  <c r="V2061" i="1"/>
  <c r="Y2061" i="1" s="1"/>
  <c r="V2062" i="1"/>
  <c r="Y2062" i="1" s="1"/>
  <c r="V2064" i="1"/>
  <c r="Y2064" i="1" s="1"/>
  <c r="V2065" i="1"/>
  <c r="Y2065" i="1" s="1"/>
  <c r="V2066" i="1"/>
  <c r="Y2066" i="1" s="1"/>
  <c r="V2067" i="1"/>
  <c r="Y2067" i="1" s="1"/>
  <c r="V2068" i="1"/>
  <c r="Y2068" i="1" s="1"/>
  <c r="V2069" i="1"/>
  <c r="Y2069" i="1" s="1"/>
  <c r="V2070" i="1"/>
  <c r="Y2070" i="1" s="1"/>
  <c r="V2073" i="1"/>
  <c r="Y2073" i="1" s="1"/>
  <c r="V2074" i="1"/>
  <c r="Y2074" i="1" s="1"/>
  <c r="V2075" i="1"/>
  <c r="Y2075" i="1" s="1"/>
  <c r="V2076" i="1"/>
  <c r="Y2076" i="1" s="1"/>
  <c r="V2077" i="1"/>
  <c r="Y2077" i="1" s="1"/>
  <c r="V2078" i="1"/>
  <c r="Y2078" i="1" s="1"/>
  <c r="V2081" i="1"/>
  <c r="Y2081" i="1" s="1"/>
  <c r="V2082" i="1"/>
  <c r="Y2082" i="1" s="1"/>
  <c r="V2083" i="1"/>
  <c r="Y2083" i="1" s="1"/>
  <c r="V2084" i="1"/>
  <c r="Y2084" i="1" s="1"/>
  <c r="V2085" i="1"/>
  <c r="Y2085" i="1" s="1"/>
  <c r="V2086" i="1"/>
  <c r="Y2086" i="1" s="1"/>
  <c r="V2089" i="1"/>
  <c r="Y2089" i="1" s="1"/>
  <c r="V2090" i="1"/>
  <c r="Y2090" i="1" s="1"/>
  <c r="V2091" i="1"/>
  <c r="Y2091" i="1" s="1"/>
  <c r="V2092" i="1"/>
  <c r="Y2092" i="1" s="1"/>
  <c r="V2093" i="1"/>
  <c r="Y2093" i="1" s="1"/>
  <c r="V2094" i="1"/>
  <c r="Y2094" i="1" s="1"/>
  <c r="V2097" i="1"/>
  <c r="Y2097" i="1" s="1"/>
  <c r="V2098" i="1"/>
  <c r="Y2098" i="1" s="1"/>
  <c r="V2099" i="1"/>
  <c r="Y2099" i="1" s="1"/>
  <c r="V2100" i="1"/>
  <c r="Y2100" i="1" s="1"/>
  <c r="V2101" i="1"/>
  <c r="Y2101" i="1" s="1"/>
  <c r="V2102" i="1"/>
  <c r="Y2102" i="1" s="1"/>
  <c r="V2105" i="1"/>
  <c r="Y2105" i="1" s="1"/>
  <c r="V2106" i="1"/>
  <c r="Y2106" i="1" s="1"/>
  <c r="V2107" i="1"/>
  <c r="Y2107" i="1" s="1"/>
  <c r="V2108" i="1"/>
  <c r="Y2108" i="1" s="1"/>
  <c r="V2109" i="1"/>
  <c r="Y2109" i="1" s="1"/>
  <c r="V2110" i="1"/>
  <c r="Y2110" i="1" s="1"/>
  <c r="V2112" i="1"/>
  <c r="Y2112" i="1" s="1"/>
  <c r="V2113" i="1"/>
  <c r="Y2113" i="1" s="1"/>
  <c r="V2114" i="1"/>
  <c r="Y2114" i="1" s="1"/>
  <c r="V2115" i="1"/>
  <c r="Y2115" i="1" s="1"/>
  <c r="V2116" i="1"/>
  <c r="Y2116" i="1" s="1"/>
  <c r="V2117" i="1"/>
  <c r="Y2117" i="1" s="1"/>
  <c r="V2118" i="1"/>
  <c r="Y2118" i="1" s="1"/>
  <c r="V2121" i="1"/>
  <c r="Y2121" i="1" s="1"/>
  <c r="V2122" i="1"/>
  <c r="Y2122" i="1" s="1"/>
  <c r="V2123" i="1"/>
  <c r="Y2123" i="1" s="1"/>
  <c r="V2124" i="1"/>
  <c r="Y2124" i="1" s="1"/>
  <c r="V2125" i="1"/>
  <c r="Y2125" i="1" s="1"/>
  <c r="V2126" i="1"/>
  <c r="Y2126" i="1" s="1"/>
  <c r="V2128" i="1"/>
  <c r="Y2128" i="1" s="1"/>
  <c r="V2129" i="1"/>
  <c r="Y2129" i="1" s="1"/>
  <c r="V2130" i="1"/>
  <c r="Y2130" i="1" s="1"/>
  <c r="V2131" i="1"/>
  <c r="Y2131" i="1" s="1"/>
  <c r="V2132" i="1"/>
  <c r="Y2132" i="1" s="1"/>
  <c r="V2133" i="1"/>
  <c r="Y2133" i="1" s="1"/>
  <c r="V2134" i="1"/>
  <c r="Y2134" i="1" s="1"/>
  <c r="V2137" i="1"/>
  <c r="Y2137" i="1" s="1"/>
  <c r="V2138" i="1"/>
  <c r="Y2138" i="1" s="1"/>
  <c r="V2139" i="1"/>
  <c r="Y2139" i="1" s="1"/>
  <c r="V2140" i="1"/>
  <c r="Y2140" i="1" s="1"/>
  <c r="V2141" i="1"/>
  <c r="Y2141" i="1" s="1"/>
  <c r="V2142" i="1"/>
  <c r="Y2142" i="1" s="1"/>
  <c r="V2145" i="1"/>
  <c r="Y2145" i="1" s="1"/>
  <c r="V2146" i="1"/>
  <c r="Y2146" i="1" s="1"/>
  <c r="V2147" i="1"/>
  <c r="Y2147" i="1" s="1"/>
  <c r="V2148" i="1"/>
  <c r="Y2148" i="1" s="1"/>
  <c r="V2149" i="1"/>
  <c r="Y2149" i="1" s="1"/>
  <c r="V2150" i="1"/>
  <c r="Y2150" i="1" s="1"/>
  <c r="V2153" i="1"/>
  <c r="Y2153" i="1" s="1"/>
  <c r="V2154" i="1"/>
  <c r="Y2154" i="1" s="1"/>
  <c r="V2155" i="1"/>
  <c r="Y2155" i="1" s="1"/>
  <c r="V2156" i="1"/>
  <c r="Y2156" i="1" s="1"/>
  <c r="V2157" i="1"/>
  <c r="Y2157" i="1" s="1"/>
  <c r="V2158" i="1"/>
  <c r="Y2158" i="1" s="1"/>
  <c r="V2161" i="1"/>
  <c r="Y2161" i="1" s="1"/>
  <c r="V2162" i="1"/>
  <c r="Y2162" i="1" s="1"/>
  <c r="V2163" i="1"/>
  <c r="Y2163" i="1" s="1"/>
  <c r="V2164" i="1"/>
  <c r="Y2164" i="1" s="1"/>
  <c r="V2165" i="1"/>
  <c r="Y2165" i="1" s="1"/>
  <c r="V2166" i="1"/>
  <c r="Y2166" i="1" s="1"/>
  <c r="V2169" i="1"/>
  <c r="Y2169" i="1" s="1"/>
  <c r="V2170" i="1"/>
  <c r="Y2170" i="1" s="1"/>
  <c r="V2171" i="1"/>
  <c r="Y2171" i="1" s="1"/>
  <c r="V2172" i="1"/>
  <c r="Y2172" i="1" s="1"/>
  <c r="V2173" i="1"/>
  <c r="Y2173" i="1" s="1"/>
  <c r="V2174" i="1"/>
  <c r="Y2174" i="1" s="1"/>
  <c r="V2176" i="1"/>
  <c r="Y2176" i="1" s="1"/>
  <c r="V2177" i="1"/>
  <c r="Y2177" i="1" s="1"/>
  <c r="V2178" i="1"/>
  <c r="Y2178" i="1" s="1"/>
  <c r="V2179" i="1"/>
  <c r="Y2179" i="1" s="1"/>
  <c r="V2180" i="1"/>
  <c r="Y2180" i="1" s="1"/>
  <c r="V2181" i="1"/>
  <c r="Y2181" i="1" s="1"/>
  <c r="V2182" i="1"/>
  <c r="Y2182" i="1" s="1"/>
  <c r="V2185" i="1"/>
  <c r="Y2185" i="1" s="1"/>
  <c r="V2186" i="1"/>
  <c r="Y2186" i="1" s="1"/>
  <c r="V2187" i="1"/>
  <c r="Y2187" i="1" s="1"/>
  <c r="V2188" i="1"/>
  <c r="Y2188" i="1" s="1"/>
  <c r="V2189" i="1"/>
  <c r="Y2189" i="1" s="1"/>
  <c r="V2190" i="1"/>
  <c r="Y2190" i="1" s="1"/>
  <c r="V2192" i="1"/>
  <c r="Y2192" i="1" s="1"/>
  <c r="V2193" i="1"/>
  <c r="Y2193" i="1" s="1"/>
  <c r="V2194" i="1"/>
  <c r="Y2194" i="1" s="1"/>
  <c r="V2195" i="1"/>
  <c r="Y2195" i="1" s="1"/>
  <c r="V2196" i="1"/>
  <c r="Y2196" i="1" s="1"/>
  <c r="V2197" i="1"/>
  <c r="Y2197" i="1" s="1"/>
  <c r="V2198" i="1"/>
  <c r="Y2198" i="1" s="1"/>
  <c r="V2201" i="1"/>
  <c r="Y2201" i="1" s="1"/>
  <c r="V2202" i="1"/>
  <c r="Y2202" i="1" s="1"/>
  <c r="V2203" i="1"/>
  <c r="Y2203" i="1" s="1"/>
  <c r="V2204" i="1"/>
  <c r="Y2204" i="1" s="1"/>
  <c r="V2205" i="1"/>
  <c r="Y2205" i="1" s="1"/>
  <c r="V2206" i="1"/>
  <c r="Y2206" i="1" s="1"/>
  <c r="V2209" i="1"/>
  <c r="Y2209" i="1" s="1"/>
  <c r="V2210" i="1"/>
  <c r="Y2210" i="1" s="1"/>
  <c r="V2211" i="1"/>
  <c r="Y2211" i="1" s="1"/>
  <c r="V2212" i="1"/>
  <c r="Y2212" i="1" s="1"/>
  <c r="V2213" i="1"/>
  <c r="Y2213" i="1" s="1"/>
  <c r="V2214" i="1"/>
  <c r="Y2214" i="1" s="1"/>
  <c r="V2217" i="1"/>
  <c r="Y2217" i="1" s="1"/>
  <c r="V2218" i="1"/>
  <c r="Y2218" i="1" s="1"/>
  <c r="V2219" i="1"/>
  <c r="Y2219" i="1" s="1"/>
  <c r="V2220" i="1"/>
  <c r="Y2220" i="1" s="1"/>
  <c r="V2221" i="1"/>
  <c r="Y2221" i="1" s="1"/>
  <c r="V2222" i="1"/>
  <c r="Y2222" i="1" s="1"/>
  <c r="V2225" i="1"/>
  <c r="Y2225" i="1" s="1"/>
  <c r="V2226" i="1"/>
  <c r="Y2226" i="1" s="1"/>
  <c r="V2227" i="1"/>
  <c r="Y2227" i="1" s="1"/>
  <c r="V2228" i="1"/>
  <c r="Y2228" i="1" s="1"/>
  <c r="V2229" i="1"/>
  <c r="Y2229" i="1" s="1"/>
  <c r="V2230" i="1"/>
  <c r="Y2230" i="1" s="1"/>
  <c r="V2233" i="1"/>
  <c r="Y2233" i="1" s="1"/>
  <c r="V2234" i="1"/>
  <c r="Y2234" i="1" s="1"/>
  <c r="V2235" i="1"/>
  <c r="Y2235" i="1" s="1"/>
  <c r="V2236" i="1"/>
  <c r="Y2236" i="1" s="1"/>
  <c r="V2237" i="1"/>
  <c r="Y2237" i="1" s="1"/>
  <c r="V2238" i="1"/>
  <c r="Y2238" i="1" s="1"/>
  <c r="V2240" i="1"/>
  <c r="Y2240" i="1" s="1"/>
  <c r="V2241" i="1"/>
  <c r="Y2241" i="1" s="1"/>
  <c r="V2242" i="1"/>
  <c r="Y2242" i="1" s="1"/>
  <c r="V2243" i="1"/>
  <c r="Y2243" i="1" s="1"/>
  <c r="V2244" i="1"/>
  <c r="Y2244" i="1" s="1"/>
  <c r="V2245" i="1"/>
  <c r="Y2245" i="1" s="1"/>
  <c r="V2246" i="1"/>
  <c r="Y2246" i="1" s="1"/>
  <c r="V2249" i="1"/>
  <c r="Y2249" i="1" s="1"/>
  <c r="V2250" i="1"/>
  <c r="Y2250" i="1" s="1"/>
  <c r="V2251" i="1"/>
  <c r="Y2251" i="1" s="1"/>
  <c r="V2252" i="1"/>
  <c r="Y2252" i="1" s="1"/>
  <c r="V2253" i="1"/>
  <c r="Y2253" i="1" s="1"/>
  <c r="V2254" i="1"/>
  <c r="Y2254" i="1" s="1"/>
  <c r="V2256" i="1"/>
  <c r="Y2256" i="1" s="1"/>
  <c r="V2257" i="1"/>
  <c r="Y2257" i="1" s="1"/>
  <c r="V2258" i="1"/>
  <c r="Y2258" i="1" s="1"/>
  <c r="V2259" i="1"/>
  <c r="Y2259" i="1" s="1"/>
  <c r="V2260" i="1"/>
  <c r="Y2260" i="1" s="1"/>
  <c r="V2261" i="1"/>
  <c r="Y2261" i="1" s="1"/>
  <c r="V2262" i="1"/>
  <c r="Y2262" i="1" s="1"/>
  <c r="V2265" i="1"/>
  <c r="Y2265" i="1" s="1"/>
  <c r="V2266" i="1"/>
  <c r="Y2266" i="1" s="1"/>
  <c r="V2267" i="1"/>
  <c r="Y2267" i="1" s="1"/>
  <c r="V2268" i="1"/>
  <c r="Y2268" i="1" s="1"/>
  <c r="V2269" i="1"/>
  <c r="Y2269" i="1" s="1"/>
  <c r="V2270" i="1"/>
  <c r="Y2270" i="1" s="1"/>
  <c r="V2273" i="1"/>
  <c r="Y2273" i="1" s="1"/>
  <c r="V2274" i="1"/>
  <c r="Y2274" i="1" s="1"/>
  <c r="V2275" i="1"/>
  <c r="Y2275" i="1" s="1"/>
  <c r="V2276" i="1"/>
  <c r="Y2276" i="1" s="1"/>
  <c r="V2277" i="1"/>
  <c r="Y2277" i="1" s="1"/>
  <c r="V2278" i="1"/>
  <c r="Y2278" i="1" s="1"/>
  <c r="V2281" i="1"/>
  <c r="Y2281" i="1" s="1"/>
  <c r="V2282" i="1"/>
  <c r="Y2282" i="1" s="1"/>
  <c r="V2283" i="1"/>
  <c r="Y2283" i="1" s="1"/>
  <c r="V2284" i="1"/>
  <c r="Y2284" i="1" s="1"/>
  <c r="V2285" i="1"/>
  <c r="Y2285" i="1" s="1"/>
  <c r="V2286" i="1"/>
  <c r="Y2286" i="1" s="1"/>
  <c r="V2289" i="1"/>
  <c r="Y2289" i="1" s="1"/>
  <c r="V2290" i="1"/>
  <c r="Y2290" i="1" s="1"/>
  <c r="V2291" i="1"/>
  <c r="Y2291" i="1" s="1"/>
  <c r="V2292" i="1"/>
  <c r="Y2292" i="1" s="1"/>
  <c r="V2293" i="1"/>
  <c r="Y2293" i="1" s="1"/>
  <c r="V2294" i="1"/>
  <c r="Y2294" i="1" s="1"/>
  <c r="V2297" i="1"/>
  <c r="Y2297" i="1" s="1"/>
  <c r="V2298" i="1"/>
  <c r="Y2298" i="1" s="1"/>
  <c r="V2299" i="1"/>
  <c r="Y2299" i="1" s="1"/>
  <c r="V2300" i="1"/>
  <c r="Y2300" i="1" s="1"/>
  <c r="V2301" i="1"/>
  <c r="Y2301" i="1" s="1"/>
  <c r="V2302" i="1"/>
  <c r="Y2302" i="1" s="1"/>
  <c r="V2304" i="1"/>
  <c r="Y2304" i="1" s="1"/>
  <c r="V2305" i="1"/>
  <c r="Y2305" i="1" s="1"/>
  <c r="V2306" i="1"/>
  <c r="Y2306" i="1" s="1"/>
  <c r="V2307" i="1"/>
  <c r="Y2307" i="1" s="1"/>
  <c r="V2308" i="1"/>
  <c r="Y2308" i="1" s="1"/>
  <c r="V2309" i="1"/>
  <c r="Y2309" i="1" s="1"/>
  <c r="V2310" i="1"/>
  <c r="Y2310" i="1" s="1"/>
  <c r="V2313" i="1"/>
  <c r="Y2313" i="1" s="1"/>
  <c r="V2314" i="1"/>
  <c r="Y2314" i="1" s="1"/>
  <c r="V2315" i="1"/>
  <c r="Y2315" i="1" s="1"/>
  <c r="V2316" i="1"/>
  <c r="Y2316" i="1" s="1"/>
  <c r="V2317" i="1"/>
  <c r="Y2317" i="1" s="1"/>
  <c r="V2318" i="1"/>
  <c r="Y2318" i="1" s="1"/>
  <c r="V2320" i="1"/>
  <c r="Y2320" i="1" s="1"/>
  <c r="V2321" i="1"/>
  <c r="Y2321" i="1" s="1"/>
  <c r="V2322" i="1"/>
  <c r="Y2322" i="1" s="1"/>
  <c r="V2323" i="1"/>
  <c r="Y2323" i="1" s="1"/>
  <c r="V2324" i="1"/>
  <c r="Y2324" i="1" s="1"/>
  <c r="V2325" i="1"/>
  <c r="Y2325" i="1" s="1"/>
  <c r="V2326" i="1"/>
  <c r="Y2326" i="1" s="1"/>
  <c r="V2329" i="1"/>
  <c r="Y2329" i="1" s="1"/>
  <c r="V2330" i="1"/>
  <c r="Y2330" i="1" s="1"/>
  <c r="V2331" i="1"/>
  <c r="Y2331" i="1" s="1"/>
  <c r="V2332" i="1"/>
  <c r="Y2332" i="1" s="1"/>
  <c r="V2333" i="1"/>
  <c r="Y2333" i="1" s="1"/>
  <c r="V2334" i="1"/>
  <c r="Y2334" i="1" s="1"/>
  <c r="V2337" i="1"/>
  <c r="Y2337" i="1" s="1"/>
  <c r="V2338" i="1"/>
  <c r="Y2338" i="1" s="1"/>
  <c r="V2339" i="1"/>
  <c r="Y2339" i="1" s="1"/>
  <c r="V2340" i="1"/>
  <c r="Y2340" i="1" s="1"/>
  <c r="V2341" i="1"/>
  <c r="Y2341" i="1" s="1"/>
  <c r="V2342" i="1"/>
  <c r="Y2342" i="1" s="1"/>
  <c r="V2345" i="1"/>
  <c r="Y2345" i="1" s="1"/>
  <c r="V2346" i="1"/>
  <c r="Y2346" i="1" s="1"/>
  <c r="V2347" i="1"/>
  <c r="Y2347" i="1" s="1"/>
  <c r="V2348" i="1"/>
  <c r="Y2348" i="1" s="1"/>
  <c r="V2349" i="1"/>
  <c r="Y2349" i="1" s="1"/>
  <c r="V2350" i="1"/>
  <c r="Y2350" i="1" s="1"/>
  <c r="V2353" i="1"/>
  <c r="Y2353" i="1" s="1"/>
  <c r="V2354" i="1"/>
  <c r="Y2354" i="1" s="1"/>
  <c r="V2355" i="1"/>
  <c r="Y2355" i="1" s="1"/>
  <c r="V2356" i="1"/>
  <c r="Y2356" i="1" s="1"/>
  <c r="V2357" i="1"/>
  <c r="Y2357" i="1" s="1"/>
  <c r="V2358" i="1"/>
  <c r="Y2358" i="1" s="1"/>
  <c r="V2361" i="1"/>
  <c r="Y2361" i="1" s="1"/>
  <c r="V2362" i="1"/>
  <c r="Y2362" i="1" s="1"/>
  <c r="V2363" i="1"/>
  <c r="Y2363" i="1" s="1"/>
  <c r="V2364" i="1"/>
  <c r="Y2364" i="1" s="1"/>
  <c r="V2365" i="1"/>
  <c r="Y2365" i="1" s="1"/>
  <c r="V2366" i="1"/>
  <c r="Y2366" i="1" s="1"/>
  <c r="V2368" i="1"/>
  <c r="Y2368" i="1" s="1"/>
  <c r="V2369" i="1"/>
  <c r="Y2369" i="1" s="1"/>
  <c r="V2370" i="1"/>
  <c r="Y2370" i="1" s="1"/>
  <c r="V2371" i="1"/>
  <c r="Y2371" i="1" s="1"/>
  <c r="V2372" i="1"/>
  <c r="Y2372" i="1" s="1"/>
  <c r="V2373" i="1"/>
  <c r="Y2373" i="1" s="1"/>
  <c r="V2374" i="1"/>
  <c r="Y2374" i="1" s="1"/>
  <c r="V2377" i="1"/>
  <c r="Y2377" i="1" s="1"/>
  <c r="V2378" i="1"/>
  <c r="Y2378" i="1" s="1"/>
  <c r="V2379" i="1"/>
  <c r="Y2379" i="1" s="1"/>
  <c r="V2380" i="1"/>
  <c r="Y2380" i="1" s="1"/>
  <c r="V2381" i="1"/>
  <c r="Y2381" i="1" s="1"/>
  <c r="V2382" i="1"/>
  <c r="Y2382" i="1" s="1"/>
  <c r="V2384" i="1"/>
  <c r="Y2384" i="1" s="1"/>
  <c r="V2385" i="1"/>
  <c r="Y2385" i="1" s="1"/>
  <c r="V2386" i="1"/>
  <c r="Y2386" i="1" s="1"/>
  <c r="V2387" i="1"/>
  <c r="Y2387" i="1" s="1"/>
  <c r="V2388" i="1"/>
  <c r="Y2388" i="1" s="1"/>
  <c r="V2389" i="1"/>
  <c r="Y2389" i="1" s="1"/>
  <c r="V2390" i="1"/>
  <c r="Y2390" i="1" s="1"/>
  <c r="V2393" i="1"/>
  <c r="Y2393" i="1" s="1"/>
  <c r="V2394" i="1"/>
  <c r="Y2394" i="1" s="1"/>
  <c r="V2395" i="1"/>
  <c r="Y2395" i="1" s="1"/>
  <c r="V2396" i="1"/>
  <c r="Y2396" i="1" s="1"/>
  <c r="V2397" i="1"/>
  <c r="Y2397" i="1" s="1"/>
  <c r="V2398" i="1"/>
  <c r="Y2398" i="1" s="1"/>
  <c r="V2401" i="1"/>
  <c r="Y2401" i="1" s="1"/>
  <c r="V2402" i="1"/>
  <c r="Y2402" i="1" s="1"/>
  <c r="V2403" i="1"/>
  <c r="Y2403" i="1" s="1"/>
  <c r="V2404" i="1"/>
  <c r="Y2404" i="1" s="1"/>
  <c r="V2405" i="1"/>
  <c r="Y2405" i="1" s="1"/>
  <c r="V2406" i="1"/>
  <c r="Y2406" i="1" s="1"/>
  <c r="V2409" i="1"/>
  <c r="Y2409" i="1" s="1"/>
  <c r="V2410" i="1"/>
  <c r="Y2410" i="1" s="1"/>
  <c r="V2411" i="1"/>
  <c r="Y2411" i="1" s="1"/>
  <c r="V2412" i="1"/>
  <c r="Y2412" i="1" s="1"/>
  <c r="V2413" i="1"/>
  <c r="Y2413" i="1" s="1"/>
  <c r="V2414" i="1"/>
  <c r="Y2414" i="1" s="1"/>
  <c r="V2417" i="1"/>
  <c r="Y2417" i="1" s="1"/>
  <c r="V2418" i="1"/>
  <c r="Y2418" i="1" s="1"/>
  <c r="V2419" i="1"/>
  <c r="Y2419" i="1" s="1"/>
  <c r="V2420" i="1"/>
  <c r="Y2420" i="1" s="1"/>
  <c r="V2421" i="1"/>
  <c r="Y2421" i="1" s="1"/>
  <c r="V2422" i="1"/>
  <c r="Y2422" i="1" s="1"/>
  <c r="V2425" i="1"/>
  <c r="Y2425" i="1" s="1"/>
  <c r="V2426" i="1"/>
  <c r="Y2426" i="1" s="1"/>
  <c r="V2427" i="1"/>
  <c r="Y2427" i="1" s="1"/>
  <c r="V2428" i="1"/>
  <c r="Y2428" i="1" s="1"/>
  <c r="V2429" i="1"/>
  <c r="Y2429" i="1" s="1"/>
  <c r="V2430" i="1"/>
  <c r="Y2430" i="1" s="1"/>
  <c r="V2432" i="1"/>
  <c r="Y2432" i="1" s="1"/>
  <c r="V2433" i="1"/>
  <c r="Y2433" i="1" s="1"/>
  <c r="V2434" i="1"/>
  <c r="Y2434" i="1" s="1"/>
  <c r="V2435" i="1"/>
  <c r="Y2435" i="1" s="1"/>
  <c r="V2436" i="1"/>
  <c r="Y2436" i="1" s="1"/>
  <c r="V2437" i="1"/>
  <c r="Y2437" i="1" s="1"/>
  <c r="V2438" i="1"/>
  <c r="Y2438" i="1" s="1"/>
  <c r="V2441" i="1"/>
  <c r="Y2441" i="1" s="1"/>
  <c r="V2442" i="1"/>
  <c r="Y2442" i="1" s="1"/>
  <c r="V2443" i="1"/>
  <c r="Y2443" i="1" s="1"/>
  <c r="V2444" i="1"/>
  <c r="Y2444" i="1" s="1"/>
  <c r="V2445" i="1"/>
  <c r="Y2445" i="1" s="1"/>
  <c r="V2446" i="1"/>
  <c r="Y2446" i="1" s="1"/>
  <c r="V2448" i="1"/>
  <c r="Y2448" i="1" s="1"/>
  <c r="V2449" i="1"/>
  <c r="Y2449" i="1" s="1"/>
  <c r="V2450" i="1"/>
  <c r="Y2450" i="1" s="1"/>
  <c r="V2451" i="1"/>
  <c r="Y2451" i="1" s="1"/>
  <c r="V2452" i="1"/>
  <c r="Y2452" i="1" s="1"/>
  <c r="V2453" i="1"/>
  <c r="Y2453" i="1" s="1"/>
  <c r="V2454" i="1"/>
  <c r="Y2454" i="1" s="1"/>
  <c r="V2457" i="1"/>
  <c r="Y2457" i="1" s="1"/>
  <c r="V2458" i="1"/>
  <c r="Y2458" i="1" s="1"/>
  <c r="V2459" i="1"/>
  <c r="Y2459" i="1" s="1"/>
  <c r="V2460" i="1"/>
  <c r="Y2460" i="1" s="1"/>
  <c r="V2461" i="1"/>
  <c r="Y2461" i="1" s="1"/>
  <c r="V2462" i="1"/>
  <c r="Y2462" i="1" s="1"/>
  <c r="V2465" i="1"/>
  <c r="Y2465" i="1" s="1"/>
  <c r="V2466" i="1"/>
  <c r="Y2466" i="1" s="1"/>
  <c r="V2467" i="1"/>
  <c r="Y2467" i="1" s="1"/>
  <c r="V2468" i="1"/>
  <c r="Y2468" i="1" s="1"/>
  <c r="V2469" i="1"/>
  <c r="Y2469" i="1" s="1"/>
  <c r="V2470" i="1"/>
  <c r="Y2470" i="1" s="1"/>
  <c r="V2473" i="1"/>
  <c r="Y2473" i="1" s="1"/>
  <c r="V2474" i="1"/>
  <c r="Y2474" i="1" s="1"/>
  <c r="V2475" i="1"/>
  <c r="Y2475" i="1" s="1"/>
  <c r="V2476" i="1"/>
  <c r="Y2476" i="1" s="1"/>
  <c r="V2477" i="1"/>
  <c r="Y2477" i="1" s="1"/>
  <c r="V2478" i="1"/>
  <c r="Y2478" i="1" s="1"/>
  <c r="V2481" i="1"/>
  <c r="Y2481" i="1" s="1"/>
  <c r="V2482" i="1"/>
  <c r="Y2482" i="1" s="1"/>
  <c r="V2483" i="1"/>
  <c r="Y2483" i="1" s="1"/>
  <c r="V2484" i="1"/>
  <c r="Y2484" i="1" s="1"/>
  <c r="V2485" i="1"/>
  <c r="Y2485" i="1" s="1"/>
  <c r="V2486" i="1"/>
  <c r="Y2486" i="1" s="1"/>
  <c r="V2489" i="1"/>
  <c r="Y2489" i="1" s="1"/>
  <c r="V2490" i="1"/>
  <c r="Y2490" i="1" s="1"/>
  <c r="V2491" i="1"/>
  <c r="Y2491" i="1" s="1"/>
  <c r="V2492" i="1"/>
  <c r="Y2492" i="1" s="1"/>
  <c r="V2493" i="1"/>
  <c r="Y2493" i="1" s="1"/>
  <c r="V2494" i="1"/>
  <c r="Y2494" i="1" s="1"/>
  <c r="V2496" i="1"/>
  <c r="Y2496" i="1" s="1"/>
  <c r="V2497" i="1"/>
  <c r="Y2497" i="1" s="1"/>
  <c r="V2498" i="1"/>
  <c r="Y2498" i="1" s="1"/>
  <c r="V2499" i="1"/>
  <c r="Y2499" i="1" s="1"/>
  <c r="V2500" i="1"/>
  <c r="Y2500" i="1" s="1"/>
  <c r="V2501" i="1"/>
  <c r="Y2501" i="1" s="1"/>
  <c r="V2502" i="1"/>
  <c r="Y2502" i="1" s="1"/>
  <c r="V2505" i="1"/>
  <c r="Y2505" i="1" s="1"/>
  <c r="V2506" i="1"/>
  <c r="Y2506" i="1" s="1"/>
  <c r="V2507" i="1"/>
  <c r="Y2507" i="1" s="1"/>
  <c r="V2508" i="1"/>
  <c r="Y2508" i="1" s="1"/>
  <c r="V2509" i="1"/>
  <c r="Y2509" i="1" s="1"/>
  <c r="V2510" i="1"/>
  <c r="Y2510" i="1" s="1"/>
  <c r="V2512" i="1"/>
  <c r="Y2512" i="1" s="1"/>
  <c r="V2513" i="1"/>
  <c r="Y2513" i="1" s="1"/>
  <c r="V2514" i="1"/>
  <c r="Y2514" i="1" s="1"/>
  <c r="V2515" i="1"/>
  <c r="Y2515" i="1" s="1"/>
  <c r="V2516" i="1"/>
  <c r="Y2516" i="1" s="1"/>
  <c r="V2517" i="1"/>
  <c r="Y2517" i="1" s="1"/>
  <c r="V2518" i="1"/>
  <c r="Y2518" i="1" s="1"/>
  <c r="V2521" i="1"/>
  <c r="Y2521" i="1" s="1"/>
  <c r="V2522" i="1"/>
  <c r="Y2522" i="1" s="1"/>
  <c r="V2523" i="1"/>
  <c r="Y2523" i="1" s="1"/>
  <c r="V2524" i="1"/>
  <c r="Y2524" i="1" s="1"/>
  <c r="V2525" i="1"/>
  <c r="Y2525" i="1" s="1"/>
  <c r="V2526" i="1"/>
  <c r="Y2526" i="1" s="1"/>
  <c r="V2529" i="1"/>
  <c r="Y2529" i="1" s="1"/>
  <c r="V2530" i="1"/>
  <c r="Y2530" i="1" s="1"/>
  <c r="V2531" i="1"/>
  <c r="Y2531" i="1" s="1"/>
  <c r="V2532" i="1"/>
  <c r="Y2532" i="1" s="1"/>
  <c r="V2533" i="1"/>
  <c r="Y2533" i="1" s="1"/>
  <c r="V2534" i="1"/>
  <c r="Y2534" i="1" s="1"/>
  <c r="V2537" i="1"/>
  <c r="Y2537" i="1" s="1"/>
  <c r="V2538" i="1"/>
  <c r="Y2538" i="1" s="1"/>
  <c r="V2539" i="1"/>
  <c r="Y2539" i="1" s="1"/>
  <c r="V2540" i="1"/>
  <c r="Y2540" i="1" s="1"/>
  <c r="V2541" i="1"/>
  <c r="Y2541" i="1" s="1"/>
  <c r="V2542" i="1"/>
  <c r="Y2542" i="1" s="1"/>
  <c r="V2545" i="1"/>
  <c r="Y2545" i="1" s="1"/>
  <c r="V2546" i="1"/>
  <c r="Y2546" i="1" s="1"/>
  <c r="V2547" i="1"/>
  <c r="Y2547" i="1" s="1"/>
  <c r="V2548" i="1"/>
  <c r="Y2548" i="1" s="1"/>
  <c r="V2549" i="1"/>
  <c r="Y2549" i="1" s="1"/>
  <c r="V2550" i="1"/>
  <c r="Y2550" i="1" s="1"/>
  <c r="V2553" i="1"/>
  <c r="Y2553" i="1" s="1"/>
  <c r="V2554" i="1"/>
  <c r="Y2554" i="1" s="1"/>
  <c r="V2555" i="1"/>
  <c r="Y2555" i="1" s="1"/>
  <c r="V2556" i="1"/>
  <c r="Y2556" i="1" s="1"/>
  <c r="V2557" i="1"/>
  <c r="Y2557" i="1" s="1"/>
  <c r="V2558" i="1"/>
  <c r="Y2558" i="1" s="1"/>
  <c r="V2560" i="1"/>
  <c r="Y2560" i="1" s="1"/>
  <c r="V2561" i="1"/>
  <c r="Y2561" i="1" s="1"/>
  <c r="V2562" i="1"/>
  <c r="Y2562" i="1" s="1"/>
  <c r="V2563" i="1"/>
  <c r="Y2563" i="1" s="1"/>
  <c r="V2564" i="1"/>
  <c r="Y2564" i="1" s="1"/>
  <c r="V2565" i="1"/>
  <c r="Y2565" i="1" s="1"/>
  <c r="V2566" i="1"/>
  <c r="Y2566" i="1" s="1"/>
  <c r="V2569" i="1"/>
  <c r="Y2569" i="1" s="1"/>
  <c r="V2570" i="1"/>
  <c r="Y2570" i="1" s="1"/>
  <c r="V2571" i="1"/>
  <c r="Y2571" i="1" s="1"/>
  <c r="V2572" i="1"/>
  <c r="Y2572" i="1" s="1"/>
  <c r="V2573" i="1"/>
  <c r="Y2573" i="1" s="1"/>
  <c r="V2574" i="1"/>
  <c r="Y2574" i="1" s="1"/>
  <c r="V2576" i="1"/>
  <c r="Y2576" i="1" s="1"/>
  <c r="V2577" i="1"/>
  <c r="Y2577" i="1" s="1"/>
  <c r="V2578" i="1"/>
  <c r="Y2578" i="1" s="1"/>
  <c r="V2579" i="1"/>
  <c r="Y2579" i="1" s="1"/>
  <c r="V2580" i="1"/>
  <c r="Y2580" i="1" s="1"/>
  <c r="V2581" i="1"/>
  <c r="Y2581" i="1" s="1"/>
  <c r="V2582" i="1"/>
  <c r="Y2582" i="1" s="1"/>
  <c r="V2585" i="1"/>
  <c r="Y2585" i="1" s="1"/>
  <c r="V2586" i="1"/>
  <c r="Y2586" i="1" s="1"/>
  <c r="V2587" i="1"/>
  <c r="Y2587" i="1" s="1"/>
  <c r="V2588" i="1"/>
  <c r="Y2588" i="1" s="1"/>
  <c r="V2589" i="1"/>
  <c r="Y2589" i="1" s="1"/>
  <c r="V2590" i="1"/>
  <c r="Y2590" i="1" s="1"/>
  <c r="V2593" i="1"/>
  <c r="Y2593" i="1" s="1"/>
  <c r="V2594" i="1"/>
  <c r="Y2594" i="1" s="1"/>
  <c r="V2595" i="1"/>
  <c r="Y2595" i="1" s="1"/>
  <c r="V2596" i="1"/>
  <c r="Y2596" i="1" s="1"/>
  <c r="V2597" i="1"/>
  <c r="Y2597" i="1" s="1"/>
  <c r="V2598" i="1"/>
  <c r="Y2598" i="1" s="1"/>
  <c r="V2601" i="1"/>
  <c r="Y2601" i="1" s="1"/>
  <c r="V2602" i="1"/>
  <c r="Y2602" i="1" s="1"/>
  <c r="V2603" i="1"/>
  <c r="Y2603" i="1" s="1"/>
  <c r="V2604" i="1"/>
  <c r="Y2604" i="1" s="1"/>
  <c r="V2605" i="1"/>
  <c r="Y2605" i="1" s="1"/>
  <c r="V2606" i="1"/>
  <c r="Y2606" i="1" s="1"/>
  <c r="V2609" i="1"/>
  <c r="Y2609" i="1" s="1"/>
  <c r="V2610" i="1"/>
  <c r="Y2610" i="1" s="1"/>
  <c r="V2611" i="1"/>
  <c r="Y2611" i="1" s="1"/>
  <c r="V2612" i="1"/>
  <c r="Y2612" i="1" s="1"/>
  <c r="V2613" i="1"/>
  <c r="Y2613" i="1" s="1"/>
  <c r="V2614" i="1"/>
  <c r="Y2614" i="1" s="1"/>
  <c r="V2617" i="1"/>
  <c r="Y2617" i="1" s="1"/>
  <c r="V2618" i="1"/>
  <c r="Y2618" i="1" s="1"/>
  <c r="V2619" i="1"/>
  <c r="Y2619" i="1" s="1"/>
  <c r="V2620" i="1"/>
  <c r="Y2620" i="1" s="1"/>
  <c r="V2621" i="1"/>
  <c r="Y2621" i="1" s="1"/>
  <c r="V2622" i="1"/>
  <c r="Y2622" i="1" s="1"/>
  <c r="V2624" i="1"/>
  <c r="Y2624" i="1" s="1"/>
  <c r="V2625" i="1"/>
  <c r="Y2625" i="1" s="1"/>
  <c r="V2626" i="1"/>
  <c r="Y2626" i="1" s="1"/>
  <c r="V2627" i="1"/>
  <c r="Y2627" i="1" s="1"/>
  <c r="V2628" i="1"/>
  <c r="Y2628" i="1" s="1"/>
  <c r="V2629" i="1"/>
  <c r="Y2629" i="1" s="1"/>
  <c r="V2630" i="1"/>
  <c r="Y2630" i="1" s="1"/>
  <c r="V2633" i="1"/>
  <c r="Y2633" i="1" s="1"/>
  <c r="V2634" i="1"/>
  <c r="Y2634" i="1" s="1"/>
  <c r="V2635" i="1"/>
  <c r="Y2635" i="1" s="1"/>
  <c r="V2636" i="1"/>
  <c r="Y2636" i="1" s="1"/>
  <c r="V2637" i="1"/>
  <c r="Y2637" i="1" s="1"/>
  <c r="V2638" i="1"/>
  <c r="Y2638" i="1" s="1"/>
  <c r="V2640" i="1"/>
  <c r="Y2640" i="1" s="1"/>
  <c r="V2641" i="1"/>
  <c r="Y2641" i="1" s="1"/>
  <c r="V2642" i="1"/>
  <c r="Y2642" i="1" s="1"/>
  <c r="V2643" i="1"/>
  <c r="Y2643" i="1" s="1"/>
  <c r="V2644" i="1"/>
  <c r="Y2644" i="1" s="1"/>
  <c r="V2645" i="1"/>
  <c r="Y2645" i="1" s="1"/>
  <c r="V2646" i="1"/>
  <c r="Y2646" i="1" s="1"/>
  <c r="V2649" i="1"/>
  <c r="Y2649" i="1" s="1"/>
  <c r="V2650" i="1"/>
  <c r="Y2650" i="1" s="1"/>
  <c r="V2651" i="1"/>
  <c r="Y2651" i="1" s="1"/>
  <c r="V2652" i="1"/>
  <c r="Y2652" i="1" s="1"/>
  <c r="V2653" i="1"/>
  <c r="Y2653" i="1" s="1"/>
  <c r="V2654" i="1"/>
  <c r="Y2654" i="1" s="1"/>
  <c r="V2657" i="1"/>
  <c r="Y2657" i="1" s="1"/>
  <c r="V2658" i="1"/>
  <c r="Y2658" i="1" s="1"/>
  <c r="V2659" i="1"/>
  <c r="Y2659" i="1" s="1"/>
  <c r="V2660" i="1"/>
  <c r="Y2660" i="1" s="1"/>
  <c r="V2661" i="1"/>
  <c r="Y2661" i="1" s="1"/>
  <c r="V2662" i="1"/>
  <c r="Y2662" i="1" s="1"/>
  <c r="V2665" i="1"/>
  <c r="Y2665" i="1" s="1"/>
  <c r="V2666" i="1"/>
  <c r="Y2666" i="1" s="1"/>
  <c r="V2667" i="1"/>
  <c r="Y2667" i="1" s="1"/>
  <c r="V2668" i="1"/>
  <c r="Y2668" i="1" s="1"/>
  <c r="V2669" i="1"/>
  <c r="Y2669" i="1" s="1"/>
  <c r="V2670" i="1"/>
  <c r="Y2670" i="1" s="1"/>
  <c r="V2673" i="1"/>
  <c r="Y2673" i="1" s="1"/>
  <c r="V2674" i="1"/>
  <c r="Y2674" i="1" s="1"/>
  <c r="V2675" i="1"/>
  <c r="Y2675" i="1" s="1"/>
  <c r="V2676" i="1"/>
  <c r="Y2676" i="1" s="1"/>
  <c r="V2677" i="1"/>
  <c r="Y2677" i="1" s="1"/>
  <c r="V2678" i="1"/>
  <c r="Y2678" i="1" s="1"/>
  <c r="V2681" i="1"/>
  <c r="Y2681" i="1" s="1"/>
  <c r="V2682" i="1"/>
  <c r="Y2682" i="1" s="1"/>
  <c r="V2683" i="1"/>
  <c r="Y2683" i="1" s="1"/>
  <c r="V2684" i="1"/>
  <c r="Y2684" i="1" s="1"/>
  <c r="V2685" i="1"/>
  <c r="Y2685" i="1" s="1"/>
  <c r="V2686" i="1"/>
  <c r="Y2686" i="1" s="1"/>
  <c r="V2688" i="1"/>
  <c r="Y2688" i="1" s="1"/>
  <c r="V2689" i="1"/>
  <c r="Y2689" i="1" s="1"/>
  <c r="V2690" i="1"/>
  <c r="Y2690" i="1" s="1"/>
  <c r="V2691" i="1"/>
  <c r="Y2691" i="1" s="1"/>
  <c r="V2692" i="1"/>
  <c r="Y2692" i="1" s="1"/>
  <c r="V2693" i="1"/>
  <c r="Y2693" i="1" s="1"/>
  <c r="V2694" i="1"/>
  <c r="Y2694" i="1" s="1"/>
  <c r="V2697" i="1"/>
  <c r="Y2697" i="1" s="1"/>
  <c r="V2698" i="1"/>
  <c r="Y2698" i="1" s="1"/>
  <c r="V2699" i="1"/>
  <c r="Y2699" i="1" s="1"/>
  <c r="V2700" i="1"/>
  <c r="Y2700" i="1" s="1"/>
  <c r="V2701" i="1"/>
  <c r="Y2701" i="1" s="1"/>
  <c r="V2702" i="1"/>
  <c r="Y2702" i="1" s="1"/>
  <c r="V2704" i="1"/>
  <c r="Y2704" i="1" s="1"/>
  <c r="V2705" i="1"/>
  <c r="Y2705" i="1" s="1"/>
  <c r="V2706" i="1"/>
  <c r="Y2706" i="1" s="1"/>
  <c r="V2707" i="1"/>
  <c r="Y2707" i="1" s="1"/>
  <c r="V2708" i="1"/>
  <c r="Y2708" i="1" s="1"/>
  <c r="V2709" i="1"/>
  <c r="Y2709" i="1" s="1"/>
  <c r="V2710" i="1"/>
  <c r="Y2710" i="1" s="1"/>
  <c r="V2713" i="1"/>
  <c r="Y2713" i="1" s="1"/>
  <c r="V2714" i="1"/>
  <c r="Y2714" i="1" s="1"/>
  <c r="V2715" i="1"/>
  <c r="Y2715" i="1" s="1"/>
  <c r="V2716" i="1"/>
  <c r="Y2716" i="1" s="1"/>
  <c r="V2717" i="1"/>
  <c r="Y2717" i="1" s="1"/>
  <c r="V2718" i="1"/>
  <c r="Y2718" i="1" s="1"/>
  <c r="V2721" i="1"/>
  <c r="Y2721" i="1" s="1"/>
  <c r="V2722" i="1"/>
  <c r="Y2722" i="1" s="1"/>
  <c r="V2723" i="1"/>
  <c r="Y2723" i="1" s="1"/>
  <c r="V2724" i="1"/>
  <c r="Y2724" i="1" s="1"/>
  <c r="V2725" i="1"/>
  <c r="Y2725" i="1" s="1"/>
  <c r="V2726" i="1"/>
  <c r="Y2726" i="1" s="1"/>
  <c r="V2729" i="1"/>
  <c r="Y2729" i="1" s="1"/>
  <c r="V2730" i="1"/>
  <c r="Y2730" i="1" s="1"/>
  <c r="V2731" i="1"/>
  <c r="Y2731" i="1" s="1"/>
  <c r="V2732" i="1"/>
  <c r="Y2732" i="1" s="1"/>
  <c r="V2733" i="1"/>
  <c r="Y2733" i="1" s="1"/>
  <c r="V2734" i="1"/>
  <c r="Y2734" i="1" s="1"/>
  <c r="V2737" i="1"/>
  <c r="Y2737" i="1" s="1"/>
  <c r="V2738" i="1"/>
  <c r="Y2738" i="1" s="1"/>
  <c r="V2739" i="1"/>
  <c r="Y2739" i="1" s="1"/>
  <c r="V2740" i="1"/>
  <c r="Y2740" i="1" s="1"/>
  <c r="V2741" i="1"/>
  <c r="Y2741" i="1" s="1"/>
  <c r="V2742" i="1"/>
  <c r="Y2742" i="1" s="1"/>
  <c r="V2745" i="1"/>
  <c r="Y2745" i="1" s="1"/>
  <c r="V2746" i="1"/>
  <c r="Y2746" i="1" s="1"/>
  <c r="V2747" i="1"/>
  <c r="Y2747" i="1" s="1"/>
  <c r="V2748" i="1"/>
  <c r="Y2748" i="1" s="1"/>
  <c r="V2749" i="1"/>
  <c r="Y2749" i="1" s="1"/>
  <c r="V2750" i="1"/>
  <c r="Y2750" i="1" s="1"/>
  <c r="V2752" i="1"/>
  <c r="Y2752" i="1" s="1"/>
  <c r="V2753" i="1"/>
  <c r="Y2753" i="1" s="1"/>
  <c r="V2754" i="1"/>
  <c r="Y2754" i="1" s="1"/>
  <c r="V2755" i="1"/>
  <c r="Y2755" i="1" s="1"/>
  <c r="V2756" i="1"/>
  <c r="Y2756" i="1" s="1"/>
  <c r="V2757" i="1"/>
  <c r="Y2757" i="1" s="1"/>
  <c r="V2758" i="1"/>
  <c r="Y2758" i="1" s="1"/>
  <c r="V2761" i="1"/>
  <c r="Y2761" i="1" s="1"/>
  <c r="V2762" i="1"/>
  <c r="Y2762" i="1" s="1"/>
  <c r="V2763" i="1"/>
  <c r="Y2763" i="1" s="1"/>
  <c r="V2764" i="1"/>
  <c r="Y2764" i="1" s="1"/>
  <c r="V2765" i="1"/>
  <c r="Y2765" i="1" s="1"/>
  <c r="V2766" i="1"/>
  <c r="Y2766" i="1" s="1"/>
  <c r="V2768" i="1"/>
  <c r="Y2768" i="1" s="1"/>
  <c r="V2769" i="1"/>
  <c r="Y2769" i="1" s="1"/>
  <c r="V2770" i="1"/>
  <c r="Y2770" i="1" s="1"/>
  <c r="V2771" i="1"/>
  <c r="Y2771" i="1" s="1"/>
  <c r="V2772" i="1"/>
  <c r="Y2772" i="1" s="1"/>
  <c r="V2773" i="1"/>
  <c r="Y2773" i="1" s="1"/>
  <c r="V2774" i="1"/>
  <c r="Y2774" i="1" s="1"/>
  <c r="V2777" i="1"/>
  <c r="Y2777" i="1" s="1"/>
  <c r="V2778" i="1"/>
  <c r="Y2778" i="1" s="1"/>
  <c r="V2779" i="1"/>
  <c r="Y2779" i="1" s="1"/>
  <c r="V2780" i="1"/>
  <c r="Y2780" i="1" s="1"/>
  <c r="V2781" i="1"/>
  <c r="Y2781" i="1" s="1"/>
  <c r="V2782" i="1"/>
  <c r="Y2782" i="1" s="1"/>
  <c r="V2785" i="1"/>
  <c r="Y2785" i="1" s="1"/>
  <c r="V2786" i="1"/>
  <c r="Y2786" i="1" s="1"/>
  <c r="V2787" i="1"/>
  <c r="Y2787" i="1" s="1"/>
  <c r="V2788" i="1"/>
  <c r="Y2788" i="1" s="1"/>
  <c r="V2789" i="1"/>
  <c r="Y2789" i="1" s="1"/>
  <c r="V2790" i="1"/>
  <c r="Y2790" i="1" s="1"/>
  <c r="V2793" i="1"/>
  <c r="Y2793" i="1" s="1"/>
  <c r="V2794" i="1"/>
  <c r="Y2794" i="1" s="1"/>
  <c r="V2795" i="1"/>
  <c r="Y2795" i="1" s="1"/>
  <c r="V2796" i="1"/>
  <c r="Y2796" i="1" s="1"/>
  <c r="V2797" i="1"/>
  <c r="Y2797" i="1" s="1"/>
  <c r="V2798" i="1"/>
  <c r="Y2798" i="1" s="1"/>
  <c r="V2801" i="1"/>
  <c r="Y2801" i="1" s="1"/>
  <c r="V2802" i="1"/>
  <c r="Y2802" i="1" s="1"/>
  <c r="V2803" i="1"/>
  <c r="Y2803" i="1" s="1"/>
  <c r="V2804" i="1"/>
  <c r="Y2804" i="1" s="1"/>
  <c r="V2805" i="1"/>
  <c r="Y2805" i="1" s="1"/>
  <c r="V2806" i="1"/>
  <c r="Y2806" i="1" s="1"/>
  <c r="V2809" i="1"/>
  <c r="Y2809" i="1" s="1"/>
  <c r="V2810" i="1"/>
  <c r="Y2810" i="1" s="1"/>
  <c r="V2811" i="1"/>
  <c r="Y2811" i="1" s="1"/>
  <c r="V2812" i="1"/>
  <c r="Y2812" i="1" s="1"/>
  <c r="V2813" i="1"/>
  <c r="Y2813" i="1" s="1"/>
  <c r="V2814" i="1"/>
  <c r="Y2814" i="1" s="1"/>
  <c r="V2816" i="1"/>
  <c r="Y2816" i="1" s="1"/>
  <c r="V2817" i="1"/>
  <c r="Y2817" i="1" s="1"/>
  <c r="V2818" i="1"/>
  <c r="Y2818" i="1" s="1"/>
  <c r="V2819" i="1"/>
  <c r="Y2819" i="1" s="1"/>
  <c r="V2820" i="1"/>
  <c r="Y2820" i="1" s="1"/>
  <c r="V2821" i="1"/>
  <c r="Y2821" i="1" s="1"/>
  <c r="V2822" i="1"/>
  <c r="Y2822" i="1" s="1"/>
  <c r="V2825" i="1"/>
  <c r="Y2825" i="1" s="1"/>
  <c r="V2826" i="1"/>
  <c r="Y2826" i="1" s="1"/>
  <c r="V2827" i="1"/>
  <c r="Y2827" i="1" s="1"/>
  <c r="V2828" i="1"/>
  <c r="Y2828" i="1" s="1"/>
  <c r="V2829" i="1"/>
  <c r="Y2829" i="1" s="1"/>
  <c r="V2830" i="1"/>
  <c r="Y2830" i="1" s="1"/>
  <c r="V2832" i="1"/>
  <c r="Y2832" i="1" s="1"/>
  <c r="V2833" i="1"/>
  <c r="Y2833" i="1" s="1"/>
  <c r="V2834" i="1"/>
  <c r="Y2834" i="1" s="1"/>
  <c r="V2835" i="1"/>
  <c r="Y2835" i="1" s="1"/>
  <c r="V2836" i="1"/>
  <c r="Y2836" i="1" s="1"/>
  <c r="V2837" i="1"/>
  <c r="Y2837" i="1" s="1"/>
  <c r="V2838" i="1"/>
  <c r="Y2838" i="1" s="1"/>
  <c r="V2841" i="1"/>
  <c r="Y2841" i="1" s="1"/>
  <c r="V2842" i="1"/>
  <c r="Y2842" i="1" s="1"/>
  <c r="V2843" i="1"/>
  <c r="Y2843" i="1" s="1"/>
  <c r="V2844" i="1"/>
  <c r="Y2844" i="1" s="1"/>
  <c r="V2845" i="1"/>
  <c r="Y2845" i="1" s="1"/>
  <c r="V2846" i="1"/>
  <c r="Y2846" i="1" s="1"/>
  <c r="V2849" i="1"/>
  <c r="Y2849" i="1" s="1"/>
  <c r="V2850" i="1"/>
  <c r="Y2850" i="1" s="1"/>
  <c r="V2851" i="1"/>
  <c r="Y2851" i="1" s="1"/>
  <c r="V2852" i="1"/>
  <c r="Y2852" i="1" s="1"/>
  <c r="V2853" i="1"/>
  <c r="Y2853" i="1" s="1"/>
  <c r="V2854" i="1"/>
  <c r="Y2854" i="1" s="1"/>
  <c r="V2857" i="1"/>
  <c r="Y2857" i="1" s="1"/>
  <c r="V2858" i="1"/>
  <c r="Y2858" i="1" s="1"/>
  <c r="V2859" i="1"/>
  <c r="Y2859" i="1" s="1"/>
  <c r="V2860" i="1"/>
  <c r="Y2860" i="1" s="1"/>
  <c r="V2861" i="1"/>
  <c r="Y2861" i="1" s="1"/>
  <c r="V2862" i="1"/>
  <c r="Y2862" i="1" s="1"/>
  <c r="V2865" i="1"/>
  <c r="Y2865" i="1" s="1"/>
  <c r="V2866" i="1"/>
  <c r="Y2866" i="1" s="1"/>
  <c r="V2867" i="1"/>
  <c r="Y2867" i="1" s="1"/>
  <c r="V2868" i="1"/>
  <c r="Y2868" i="1" s="1"/>
  <c r="V2869" i="1"/>
  <c r="Y2869" i="1" s="1"/>
  <c r="V2870" i="1"/>
  <c r="Y2870" i="1" s="1"/>
  <c r="V2873" i="1"/>
  <c r="Y2873" i="1" s="1"/>
  <c r="V2874" i="1"/>
  <c r="Y2874" i="1" s="1"/>
  <c r="V2875" i="1"/>
  <c r="Y2875" i="1" s="1"/>
  <c r="V2876" i="1"/>
  <c r="Y2876" i="1" s="1"/>
  <c r="V2877" i="1"/>
  <c r="Y2877" i="1" s="1"/>
  <c r="V2878" i="1"/>
  <c r="Y2878" i="1" s="1"/>
  <c r="V2880" i="1"/>
  <c r="Y2880" i="1" s="1"/>
  <c r="V2881" i="1"/>
  <c r="Y2881" i="1" s="1"/>
  <c r="V2882" i="1"/>
  <c r="Y2882" i="1" s="1"/>
  <c r="V2883" i="1"/>
  <c r="Y2883" i="1" s="1"/>
  <c r="V2884" i="1"/>
  <c r="Y2884" i="1" s="1"/>
  <c r="V2885" i="1"/>
  <c r="Y2885" i="1" s="1"/>
  <c r="V2886" i="1"/>
  <c r="Y2886" i="1" s="1"/>
  <c r="V2889" i="1"/>
  <c r="Y2889" i="1" s="1"/>
  <c r="V2890" i="1"/>
  <c r="Y2890" i="1" s="1"/>
  <c r="V2891" i="1"/>
  <c r="Y2891" i="1" s="1"/>
  <c r="V2892" i="1"/>
  <c r="Y2892" i="1" s="1"/>
  <c r="V2893" i="1"/>
  <c r="Y2893" i="1" s="1"/>
  <c r="V2894" i="1"/>
  <c r="Y2894" i="1" s="1"/>
  <c r="V2896" i="1"/>
  <c r="Y2896" i="1" s="1"/>
  <c r="V2897" i="1"/>
  <c r="Y2897" i="1" s="1"/>
  <c r="V2898" i="1"/>
  <c r="Y2898" i="1" s="1"/>
  <c r="V2899" i="1"/>
  <c r="Y2899" i="1" s="1"/>
  <c r="V2900" i="1"/>
  <c r="Y2900" i="1" s="1"/>
  <c r="V2901" i="1"/>
  <c r="Y2901" i="1" s="1"/>
  <c r="V2902" i="1"/>
  <c r="Y2902" i="1" s="1"/>
  <c r="V2905" i="1"/>
  <c r="Y2905" i="1" s="1"/>
  <c r="V2906" i="1"/>
  <c r="Y2906" i="1" s="1"/>
  <c r="V2907" i="1"/>
  <c r="Y2907" i="1" s="1"/>
  <c r="V2908" i="1"/>
  <c r="Y2908" i="1" s="1"/>
  <c r="V2909" i="1"/>
  <c r="Y2909" i="1" s="1"/>
  <c r="V2910" i="1"/>
  <c r="Y2910" i="1" s="1"/>
  <c r="V2913" i="1"/>
  <c r="Y2913" i="1" s="1"/>
  <c r="V2914" i="1"/>
  <c r="Y2914" i="1" s="1"/>
  <c r="V2915" i="1"/>
  <c r="Y2915" i="1" s="1"/>
  <c r="V2916" i="1"/>
  <c r="Y2916" i="1" s="1"/>
  <c r="V2917" i="1"/>
  <c r="Y2917" i="1" s="1"/>
  <c r="V2918" i="1"/>
  <c r="Y2918" i="1" s="1"/>
  <c r="V2921" i="1"/>
  <c r="Y2921" i="1" s="1"/>
  <c r="V2922" i="1"/>
  <c r="Y2922" i="1" s="1"/>
  <c r="V2923" i="1"/>
  <c r="Y2923" i="1" s="1"/>
  <c r="V2924" i="1"/>
  <c r="Y2924" i="1" s="1"/>
  <c r="V2925" i="1"/>
  <c r="Y2925" i="1" s="1"/>
  <c r="V2926" i="1"/>
  <c r="Y2926" i="1" s="1"/>
  <c r="V2929" i="1"/>
  <c r="Y2929" i="1" s="1"/>
  <c r="V2930" i="1"/>
  <c r="Y2930" i="1" s="1"/>
  <c r="V2931" i="1"/>
  <c r="Y2931" i="1" s="1"/>
  <c r="V2932" i="1"/>
  <c r="Y2932" i="1" s="1"/>
  <c r="V2933" i="1"/>
  <c r="Y2933" i="1" s="1"/>
  <c r="V2934" i="1"/>
  <c r="Y2934" i="1" s="1"/>
  <c r="V2937" i="1"/>
  <c r="Y2937" i="1" s="1"/>
  <c r="V2938" i="1"/>
  <c r="Y2938" i="1" s="1"/>
  <c r="V2939" i="1"/>
  <c r="Y2939" i="1" s="1"/>
  <c r="V2940" i="1"/>
  <c r="Y2940" i="1" s="1"/>
  <c r="V2941" i="1"/>
  <c r="Y2941" i="1" s="1"/>
  <c r="V2942" i="1"/>
  <c r="Y2942" i="1" s="1"/>
  <c r="V2944" i="1"/>
  <c r="Y2944" i="1" s="1"/>
  <c r="V2945" i="1"/>
  <c r="Y2945" i="1" s="1"/>
  <c r="V2946" i="1"/>
  <c r="Y2946" i="1" s="1"/>
  <c r="V2947" i="1"/>
  <c r="Y2947" i="1" s="1"/>
  <c r="V2948" i="1"/>
  <c r="Y2948" i="1" s="1"/>
  <c r="V2949" i="1"/>
  <c r="Y2949" i="1" s="1"/>
  <c r="V2950" i="1"/>
  <c r="Y2950" i="1" s="1"/>
  <c r="V2951" i="1"/>
  <c r="Y2951" i="1" s="1"/>
  <c r="V2952" i="1"/>
  <c r="Y2952" i="1" s="1"/>
  <c r="V2953" i="1"/>
  <c r="Y2953" i="1" s="1"/>
  <c r="V2954" i="1"/>
  <c r="Y2954" i="1" s="1"/>
  <c r="V2955" i="1"/>
  <c r="Y2955" i="1" s="1"/>
  <c r="V2956" i="1"/>
  <c r="Y2956" i="1" s="1"/>
  <c r="V2957" i="1"/>
  <c r="Y2957" i="1" s="1"/>
  <c r="V2958" i="1"/>
  <c r="Y2958" i="1" s="1"/>
  <c r="V2959" i="1"/>
  <c r="Y2959" i="1" s="1"/>
  <c r="V2960" i="1"/>
  <c r="Y2960" i="1" s="1"/>
  <c r="V2961" i="1"/>
  <c r="Y2961" i="1" s="1"/>
  <c r="V2962" i="1"/>
  <c r="Y2962" i="1" s="1"/>
  <c r="V2963" i="1"/>
  <c r="Y2963" i="1" s="1"/>
  <c r="V2964" i="1"/>
  <c r="Y2964" i="1" s="1"/>
  <c r="V2965" i="1"/>
  <c r="Y2965" i="1" s="1"/>
  <c r="V2966" i="1"/>
  <c r="Y2966" i="1" s="1"/>
  <c r="V2967" i="1"/>
  <c r="Y2967" i="1" s="1"/>
  <c r="V2968" i="1"/>
  <c r="Y2968" i="1" s="1"/>
  <c r="V2969" i="1"/>
  <c r="Y2969" i="1" s="1"/>
  <c r="V2970" i="1"/>
  <c r="Y2970" i="1" s="1"/>
  <c r="V2971" i="1"/>
  <c r="Y2971" i="1" s="1"/>
  <c r="V2972" i="1"/>
  <c r="Y2972" i="1" s="1"/>
  <c r="V2973" i="1"/>
  <c r="Y2973" i="1" s="1"/>
  <c r="V2974" i="1"/>
  <c r="Y2974" i="1" s="1"/>
  <c r="V2975" i="1"/>
  <c r="Y2975" i="1" s="1"/>
  <c r="V2976" i="1"/>
  <c r="Y2976" i="1" s="1"/>
  <c r="V2977" i="1"/>
  <c r="Y2977" i="1" s="1"/>
  <c r="V2978" i="1"/>
  <c r="Y2978" i="1" s="1"/>
  <c r="V2979" i="1"/>
  <c r="Y2979" i="1" s="1"/>
  <c r="V2980" i="1"/>
  <c r="Y2980" i="1" s="1"/>
  <c r="V2981" i="1"/>
  <c r="Y2981" i="1" s="1"/>
  <c r="V2982" i="1"/>
  <c r="Y2982" i="1" s="1"/>
  <c r="V2983" i="1"/>
  <c r="Y2983" i="1" s="1"/>
  <c r="V2984" i="1"/>
  <c r="Y2984" i="1" s="1"/>
  <c r="V2985" i="1"/>
  <c r="Y2985" i="1" s="1"/>
  <c r="V2986" i="1"/>
  <c r="Y2986" i="1" s="1"/>
  <c r="V2987" i="1"/>
  <c r="Y2987" i="1" s="1"/>
  <c r="V2988" i="1"/>
  <c r="Y2988" i="1" s="1"/>
  <c r="V2989" i="1"/>
  <c r="Y2989" i="1" s="1"/>
  <c r="V2990" i="1"/>
  <c r="Y2990" i="1" s="1"/>
  <c r="V2991" i="1"/>
  <c r="Y2991" i="1" s="1"/>
  <c r="V2992" i="1"/>
  <c r="Y2992" i="1" s="1"/>
  <c r="V2993" i="1"/>
  <c r="Y2993" i="1" s="1"/>
  <c r="V2994" i="1"/>
  <c r="Y2994" i="1" s="1"/>
  <c r="V2995" i="1"/>
  <c r="Y2995" i="1" s="1"/>
  <c r="V2996" i="1"/>
  <c r="Y2996" i="1" s="1"/>
  <c r="V2997" i="1"/>
  <c r="Y2997" i="1" s="1"/>
  <c r="V2998" i="1"/>
  <c r="Y2998" i="1" s="1"/>
  <c r="V2999" i="1"/>
  <c r="Y2999" i="1" s="1"/>
  <c r="V3000" i="1"/>
  <c r="Y3000" i="1" s="1"/>
  <c r="V3001" i="1"/>
  <c r="Y3001" i="1" s="1"/>
  <c r="V3002" i="1"/>
  <c r="Y3002" i="1" s="1"/>
  <c r="V3003" i="1"/>
  <c r="Y3003" i="1" s="1"/>
  <c r="V3004" i="1"/>
  <c r="Y3004" i="1" s="1"/>
  <c r="V3005" i="1"/>
  <c r="Y3005" i="1" s="1"/>
  <c r="V3006" i="1"/>
  <c r="Y3006" i="1" s="1"/>
  <c r="V3007" i="1"/>
  <c r="Y3007" i="1" s="1"/>
  <c r="V3008" i="1"/>
  <c r="Y3008" i="1" s="1"/>
  <c r="V3009" i="1"/>
  <c r="Y3009" i="1" s="1"/>
  <c r="V3010" i="1"/>
  <c r="Y3010" i="1" s="1"/>
  <c r="V3011" i="1"/>
  <c r="Y3011" i="1" s="1"/>
  <c r="V3012" i="1"/>
  <c r="Y3012" i="1" s="1"/>
  <c r="V3013" i="1"/>
  <c r="Y3013" i="1" s="1"/>
  <c r="V3014" i="1"/>
  <c r="Y3014" i="1" s="1"/>
  <c r="V3015" i="1"/>
  <c r="Y3015" i="1" s="1"/>
  <c r="V3016" i="1"/>
  <c r="Y3016" i="1" s="1"/>
  <c r="V3017" i="1"/>
  <c r="Y3017" i="1" s="1"/>
  <c r="V3018" i="1"/>
  <c r="Y3018" i="1" s="1"/>
  <c r="V3019" i="1"/>
  <c r="Y3019" i="1" s="1"/>
  <c r="V3020" i="1"/>
  <c r="Y3020" i="1" s="1"/>
  <c r="V3021" i="1"/>
  <c r="Y3021" i="1" s="1"/>
  <c r="V3022" i="1"/>
  <c r="Y3022" i="1" s="1"/>
  <c r="V3023" i="1"/>
  <c r="Y3023" i="1" s="1"/>
  <c r="V3024" i="1"/>
  <c r="Y3024" i="1" s="1"/>
  <c r="V3025" i="1"/>
  <c r="Y3025" i="1" s="1"/>
  <c r="V3026" i="1"/>
  <c r="Y3026" i="1" s="1"/>
  <c r="V3027" i="1"/>
  <c r="Y3027" i="1" s="1"/>
  <c r="V3028" i="1"/>
  <c r="Y3028" i="1" s="1"/>
  <c r="V3029" i="1"/>
  <c r="Y3029" i="1" s="1"/>
  <c r="V3030" i="1"/>
  <c r="Y3030" i="1" s="1"/>
  <c r="V3031" i="1"/>
  <c r="Y3031" i="1" s="1"/>
  <c r="V3032" i="1"/>
  <c r="Y3032" i="1" s="1"/>
  <c r="V3033" i="1"/>
  <c r="Y3033" i="1" s="1"/>
  <c r="V3034" i="1"/>
  <c r="Y3034" i="1" s="1"/>
  <c r="V3035" i="1"/>
  <c r="Y3035" i="1" s="1"/>
  <c r="V3036" i="1"/>
  <c r="Y3036" i="1" s="1"/>
  <c r="V3037" i="1"/>
  <c r="Y3037" i="1" s="1"/>
  <c r="V3038" i="1"/>
  <c r="Y3038" i="1" s="1"/>
  <c r="V3039" i="1"/>
  <c r="Y3039" i="1" s="1"/>
  <c r="V3040" i="1"/>
  <c r="Y3040" i="1" s="1"/>
  <c r="V3041" i="1"/>
  <c r="Y3041" i="1" s="1"/>
  <c r="V3042" i="1"/>
  <c r="Y3042" i="1" s="1"/>
  <c r="V3043" i="1"/>
  <c r="Y3043" i="1" s="1"/>
  <c r="V3044" i="1"/>
  <c r="Y3044" i="1" s="1"/>
  <c r="V3045" i="1"/>
  <c r="Y3045" i="1" s="1"/>
  <c r="V3046" i="1"/>
  <c r="Y3046" i="1" s="1"/>
  <c r="V3047" i="1"/>
  <c r="Y3047" i="1" s="1"/>
  <c r="V3048" i="1"/>
  <c r="Y3048" i="1" s="1"/>
  <c r="V3049" i="1"/>
  <c r="Y3049" i="1" s="1"/>
  <c r="V3050" i="1"/>
  <c r="Y3050" i="1" s="1"/>
  <c r="V3051" i="1"/>
  <c r="Y3051" i="1" s="1"/>
  <c r="V3052" i="1"/>
  <c r="Y3052" i="1" s="1"/>
  <c r="V3053" i="1"/>
  <c r="Y3053" i="1" s="1"/>
  <c r="V3054" i="1"/>
  <c r="Y3054" i="1" s="1"/>
  <c r="V3055" i="1"/>
  <c r="Y3055" i="1" s="1"/>
  <c r="V3056" i="1"/>
  <c r="Y3056" i="1" s="1"/>
  <c r="V3057" i="1"/>
  <c r="Y3057" i="1" s="1"/>
  <c r="V3058" i="1"/>
  <c r="Y3058" i="1" s="1"/>
  <c r="V3059" i="1"/>
  <c r="Y3059" i="1" s="1"/>
  <c r="V3060" i="1"/>
  <c r="Y3060" i="1" s="1"/>
  <c r="V3061" i="1"/>
  <c r="Y3061" i="1" s="1"/>
  <c r="V3062" i="1"/>
  <c r="Y3062" i="1" s="1"/>
  <c r="V3063" i="1"/>
  <c r="Y3063" i="1" s="1"/>
  <c r="V3064" i="1"/>
  <c r="Y3064" i="1" s="1"/>
  <c r="V3065" i="1"/>
  <c r="Y3065" i="1" s="1"/>
  <c r="V3066" i="1"/>
  <c r="Y3066" i="1" s="1"/>
  <c r="V3067" i="1"/>
  <c r="Y3067" i="1" s="1"/>
  <c r="V3068" i="1"/>
  <c r="Y3068" i="1" s="1"/>
  <c r="V3069" i="1"/>
  <c r="Y3069" i="1" s="1"/>
  <c r="V3070" i="1"/>
  <c r="Y3070" i="1" s="1"/>
  <c r="V3071" i="1"/>
  <c r="Y3071" i="1" s="1"/>
  <c r="V3072" i="1"/>
  <c r="Y3072" i="1" s="1"/>
  <c r="V3073" i="1"/>
  <c r="Y3073" i="1" s="1"/>
  <c r="V3074" i="1"/>
  <c r="Y3074" i="1" s="1"/>
  <c r="V3075" i="1"/>
  <c r="Y3075" i="1" s="1"/>
  <c r="V3076" i="1"/>
  <c r="Y3076" i="1" s="1"/>
  <c r="V3077" i="1"/>
  <c r="Y3077" i="1" s="1"/>
  <c r="V3078" i="1"/>
  <c r="Y3078" i="1" s="1"/>
  <c r="V3079" i="1"/>
  <c r="Y3079" i="1" s="1"/>
  <c r="V3080" i="1"/>
  <c r="Y3080" i="1" s="1"/>
  <c r="V3081" i="1"/>
  <c r="Y3081" i="1" s="1"/>
  <c r="V3082" i="1"/>
  <c r="Y3082" i="1" s="1"/>
  <c r="V3083" i="1"/>
  <c r="Y3083" i="1" s="1"/>
  <c r="V3084" i="1"/>
  <c r="Y3084" i="1" s="1"/>
  <c r="V3085" i="1"/>
  <c r="Y3085" i="1" s="1"/>
  <c r="V3086" i="1"/>
  <c r="Y3086" i="1" s="1"/>
  <c r="V3087" i="1"/>
  <c r="Y3087" i="1" s="1"/>
  <c r="V3088" i="1"/>
  <c r="Y3088" i="1" s="1"/>
  <c r="V3089" i="1"/>
  <c r="Y3089" i="1" s="1"/>
  <c r="V3090" i="1"/>
  <c r="Y3090" i="1" s="1"/>
  <c r="V3091" i="1"/>
  <c r="Y3091" i="1" s="1"/>
  <c r="V3092" i="1"/>
  <c r="Y3092" i="1" s="1"/>
  <c r="V3093" i="1"/>
  <c r="Y3093" i="1" s="1"/>
  <c r="V3094" i="1"/>
  <c r="Y3094" i="1" s="1"/>
  <c r="V3095" i="1"/>
  <c r="Y3095" i="1" s="1"/>
  <c r="V3096" i="1"/>
  <c r="Y3096" i="1" s="1"/>
  <c r="V3097" i="1"/>
  <c r="Y3097" i="1" s="1"/>
  <c r="V3098" i="1"/>
  <c r="Y3098" i="1" s="1"/>
  <c r="V3099" i="1"/>
  <c r="Y3099" i="1" s="1"/>
  <c r="V3100" i="1"/>
  <c r="Y3100" i="1" s="1"/>
  <c r="V3101" i="1"/>
  <c r="Y3101" i="1" s="1"/>
  <c r="V3102" i="1"/>
  <c r="Y3102" i="1" s="1"/>
  <c r="V3103" i="1"/>
  <c r="Y3103" i="1" s="1"/>
  <c r="V3104" i="1"/>
  <c r="Y3104" i="1" s="1"/>
  <c r="V3105" i="1"/>
  <c r="Y3105" i="1" s="1"/>
  <c r="V3106" i="1"/>
  <c r="Y3106" i="1" s="1"/>
  <c r="V3107" i="1"/>
  <c r="Y3107" i="1" s="1"/>
  <c r="V3108" i="1"/>
  <c r="Y3108" i="1" s="1"/>
  <c r="V3109" i="1"/>
  <c r="Y3109" i="1" s="1"/>
  <c r="V3110" i="1"/>
  <c r="Y3110" i="1" s="1"/>
  <c r="V3111" i="1"/>
  <c r="Y3111" i="1" s="1"/>
  <c r="V3112" i="1"/>
  <c r="Y3112" i="1" s="1"/>
  <c r="V3113" i="1"/>
  <c r="Y3113" i="1" s="1"/>
  <c r="V3114" i="1"/>
  <c r="Y3114" i="1" s="1"/>
  <c r="V3115" i="1"/>
  <c r="Y3115" i="1" s="1"/>
  <c r="V3116" i="1"/>
  <c r="Y3116" i="1" s="1"/>
  <c r="V3117" i="1"/>
  <c r="Y3117" i="1" s="1"/>
  <c r="V3118" i="1"/>
  <c r="Y3118" i="1" s="1"/>
  <c r="V3119" i="1"/>
  <c r="Y3119" i="1" s="1"/>
  <c r="V3120" i="1"/>
  <c r="Y3120" i="1" s="1"/>
  <c r="V3121" i="1"/>
  <c r="Y3121" i="1" s="1"/>
  <c r="V3122" i="1"/>
  <c r="Y3122" i="1" s="1"/>
  <c r="V3123" i="1"/>
  <c r="Y3123" i="1" s="1"/>
  <c r="V3124" i="1"/>
  <c r="Y3124" i="1" s="1"/>
  <c r="V3125" i="1"/>
  <c r="Y3125" i="1" s="1"/>
  <c r="V3126" i="1"/>
  <c r="Y3126" i="1" s="1"/>
  <c r="V3127" i="1"/>
  <c r="Y3127" i="1" s="1"/>
  <c r="V3128" i="1"/>
  <c r="Y3128" i="1" s="1"/>
  <c r="V3129" i="1"/>
  <c r="Y3129" i="1" s="1"/>
  <c r="V3130" i="1"/>
  <c r="Y3130" i="1" s="1"/>
  <c r="V3131" i="1"/>
  <c r="Y3131" i="1" s="1"/>
  <c r="V3132" i="1"/>
  <c r="Y3132" i="1" s="1"/>
  <c r="V3133" i="1"/>
  <c r="Y3133" i="1" s="1"/>
  <c r="V3134" i="1"/>
  <c r="Y3134" i="1" s="1"/>
  <c r="V3135" i="1"/>
  <c r="Y3135" i="1" s="1"/>
  <c r="V3136" i="1"/>
  <c r="Y3136" i="1" s="1"/>
  <c r="V3137" i="1"/>
  <c r="Y3137" i="1" s="1"/>
  <c r="V3138" i="1"/>
  <c r="Y3138" i="1" s="1"/>
  <c r="V3139" i="1"/>
  <c r="Y3139" i="1" s="1"/>
  <c r="V3140" i="1"/>
  <c r="Y3140" i="1" s="1"/>
  <c r="V3141" i="1"/>
  <c r="Y3141" i="1" s="1"/>
  <c r="V3142" i="1"/>
  <c r="Y3142" i="1" s="1"/>
  <c r="V3143" i="1"/>
  <c r="Y3143" i="1" s="1"/>
  <c r="V3144" i="1"/>
  <c r="Y3144" i="1" s="1"/>
  <c r="V3145" i="1"/>
  <c r="Y3145" i="1" s="1"/>
  <c r="V3146" i="1"/>
  <c r="Y3146" i="1" s="1"/>
  <c r="V3147" i="1"/>
  <c r="Y3147" i="1" s="1"/>
  <c r="V3148" i="1"/>
  <c r="Y3148" i="1" s="1"/>
  <c r="V3149" i="1"/>
  <c r="Y3149" i="1" s="1"/>
  <c r="V3150" i="1"/>
  <c r="Y3150" i="1" s="1"/>
  <c r="V3151" i="1"/>
  <c r="Y3151" i="1" s="1"/>
  <c r="V3152" i="1"/>
  <c r="Y3152" i="1" s="1"/>
  <c r="V3153" i="1"/>
  <c r="Y3153" i="1" s="1"/>
  <c r="V3154" i="1"/>
  <c r="Y3154" i="1" s="1"/>
  <c r="V3155" i="1"/>
  <c r="Y3155" i="1" s="1"/>
  <c r="V3156" i="1"/>
  <c r="Y3156" i="1" s="1"/>
  <c r="V3157" i="1"/>
  <c r="Y3157" i="1" s="1"/>
  <c r="V3158" i="1"/>
  <c r="Y3158" i="1" s="1"/>
  <c r="V3159" i="1"/>
  <c r="Y3159" i="1" s="1"/>
  <c r="V3160" i="1"/>
  <c r="Y3160" i="1" s="1"/>
  <c r="V3161" i="1"/>
  <c r="Y3161" i="1" s="1"/>
  <c r="V3162" i="1"/>
  <c r="Y3162" i="1" s="1"/>
  <c r="V3163" i="1"/>
  <c r="Y3163" i="1" s="1"/>
  <c r="V3164" i="1"/>
  <c r="Y3164" i="1" s="1"/>
  <c r="V3165" i="1"/>
  <c r="Y3165" i="1" s="1"/>
  <c r="V3166" i="1"/>
  <c r="Y3166" i="1" s="1"/>
  <c r="V3167" i="1"/>
  <c r="Y3167" i="1" s="1"/>
  <c r="V3168" i="1"/>
  <c r="Y3168" i="1" s="1"/>
  <c r="V3169" i="1"/>
  <c r="Y3169" i="1" s="1"/>
  <c r="V3170" i="1"/>
  <c r="Y3170" i="1" s="1"/>
  <c r="V3171" i="1"/>
  <c r="Y3171" i="1" s="1"/>
  <c r="V3172" i="1"/>
  <c r="Y3172" i="1" s="1"/>
  <c r="V3173" i="1"/>
  <c r="Y3173" i="1" s="1"/>
  <c r="V3174" i="1"/>
  <c r="Y3174" i="1" s="1"/>
  <c r="V3175" i="1"/>
  <c r="Y3175" i="1" s="1"/>
  <c r="V3176" i="1"/>
  <c r="Y3176" i="1" s="1"/>
  <c r="V3177" i="1"/>
  <c r="Y3177" i="1" s="1"/>
  <c r="V3178" i="1"/>
  <c r="Y3178" i="1" s="1"/>
  <c r="V3179" i="1"/>
  <c r="Y3179" i="1" s="1"/>
  <c r="V3180" i="1"/>
  <c r="Y3180" i="1" s="1"/>
  <c r="V3181" i="1"/>
  <c r="Y3181" i="1" s="1"/>
  <c r="V3182" i="1"/>
  <c r="Y3182" i="1" s="1"/>
  <c r="V3183" i="1"/>
  <c r="Y3183" i="1" s="1"/>
  <c r="V3184" i="1"/>
  <c r="Y3184" i="1" s="1"/>
  <c r="V3185" i="1"/>
  <c r="Y3185" i="1" s="1"/>
  <c r="V3186" i="1"/>
  <c r="Y3186" i="1" s="1"/>
  <c r="V3187" i="1"/>
  <c r="Y3187" i="1" s="1"/>
  <c r="V3188" i="1"/>
  <c r="Y3188" i="1" s="1"/>
  <c r="V3189" i="1"/>
  <c r="Y3189" i="1" s="1"/>
  <c r="V3190" i="1"/>
  <c r="Y3190" i="1" s="1"/>
  <c r="V3191" i="1"/>
  <c r="Y3191" i="1" s="1"/>
  <c r="V3192" i="1"/>
  <c r="Y3192" i="1" s="1"/>
  <c r="V3193" i="1"/>
  <c r="Y3193" i="1" s="1"/>
  <c r="V3194" i="1"/>
  <c r="Y3194" i="1" s="1"/>
  <c r="V3195" i="1"/>
  <c r="Y3195" i="1" s="1"/>
  <c r="V3196" i="1"/>
  <c r="Y3196" i="1" s="1"/>
  <c r="V3197" i="1"/>
  <c r="Y3197" i="1" s="1"/>
  <c r="V3198" i="1"/>
  <c r="Y3198" i="1" s="1"/>
  <c r="V3199" i="1"/>
  <c r="Y3199" i="1" s="1"/>
  <c r="V3200" i="1"/>
  <c r="Y3200" i="1" s="1"/>
  <c r="V3201" i="1"/>
  <c r="Y3201" i="1" s="1"/>
  <c r="V3202" i="1"/>
  <c r="Y3202" i="1" s="1"/>
  <c r="V3203" i="1"/>
  <c r="Y3203" i="1" s="1"/>
  <c r="V3204" i="1"/>
  <c r="Y3204" i="1" s="1"/>
  <c r="V3205" i="1"/>
  <c r="Y3205" i="1" s="1"/>
  <c r="V3206" i="1"/>
  <c r="Y3206" i="1" s="1"/>
  <c r="V3207" i="1"/>
  <c r="Y3207" i="1" s="1"/>
  <c r="V3208" i="1"/>
  <c r="Y3208" i="1" s="1"/>
  <c r="V3209" i="1"/>
  <c r="Y3209" i="1" s="1"/>
  <c r="V3210" i="1"/>
  <c r="Y3210" i="1" s="1"/>
  <c r="V3211" i="1"/>
  <c r="Y3211" i="1" s="1"/>
  <c r="V3212" i="1"/>
  <c r="Y3212" i="1" s="1"/>
  <c r="V3213" i="1"/>
  <c r="Y3213" i="1" s="1"/>
  <c r="V3214" i="1"/>
  <c r="Y3214" i="1" s="1"/>
  <c r="V3215" i="1"/>
  <c r="Y3215" i="1" s="1"/>
  <c r="V3216" i="1"/>
  <c r="Y3216" i="1" s="1"/>
  <c r="V3217" i="1"/>
  <c r="Y3217" i="1" s="1"/>
  <c r="V3218" i="1"/>
  <c r="Y3218" i="1" s="1"/>
  <c r="V3219" i="1"/>
  <c r="Y3219" i="1" s="1"/>
  <c r="V3220" i="1"/>
  <c r="Y3220" i="1" s="1"/>
  <c r="V3221" i="1"/>
  <c r="Y3221" i="1" s="1"/>
  <c r="V3222" i="1"/>
  <c r="Y3222" i="1" s="1"/>
  <c r="V3223" i="1"/>
  <c r="Y3223" i="1" s="1"/>
  <c r="V3224" i="1"/>
  <c r="Y3224" i="1" s="1"/>
  <c r="V3225" i="1"/>
  <c r="Y3225" i="1" s="1"/>
  <c r="V3226" i="1"/>
  <c r="Y3226" i="1" s="1"/>
  <c r="V3227" i="1"/>
  <c r="Y3227" i="1" s="1"/>
  <c r="V3228" i="1"/>
  <c r="Y3228" i="1" s="1"/>
  <c r="V3229" i="1"/>
  <c r="Y3229" i="1" s="1"/>
  <c r="V3230" i="1"/>
  <c r="Y3230" i="1" s="1"/>
  <c r="V3231" i="1"/>
  <c r="Y3231" i="1" s="1"/>
  <c r="V3232" i="1"/>
  <c r="Y3232" i="1" s="1"/>
  <c r="V3233" i="1"/>
  <c r="Y3233" i="1" s="1"/>
  <c r="V3234" i="1"/>
  <c r="Y3234" i="1" s="1"/>
  <c r="V3235" i="1"/>
  <c r="Y3235" i="1" s="1"/>
  <c r="V3236" i="1"/>
  <c r="Y3236" i="1" s="1"/>
  <c r="V3237" i="1"/>
  <c r="Y3237" i="1" s="1"/>
  <c r="V3238" i="1"/>
  <c r="Y3238" i="1" s="1"/>
  <c r="V3239" i="1"/>
  <c r="Y3239" i="1" s="1"/>
  <c r="V3240" i="1"/>
  <c r="Y3240" i="1" s="1"/>
  <c r="V3241" i="1"/>
  <c r="Y3241" i="1" s="1"/>
  <c r="V3242" i="1"/>
  <c r="Y3242" i="1" s="1"/>
  <c r="V3243" i="1"/>
  <c r="Y3243" i="1" s="1"/>
  <c r="V3244" i="1"/>
  <c r="Y3244" i="1" s="1"/>
  <c r="V3245" i="1"/>
  <c r="Y3245" i="1" s="1"/>
  <c r="V3246" i="1"/>
  <c r="Y3246" i="1" s="1"/>
  <c r="V3247" i="1"/>
  <c r="Y3247" i="1" s="1"/>
  <c r="V3248" i="1"/>
  <c r="Y3248" i="1" s="1"/>
  <c r="V3249" i="1"/>
  <c r="Y3249" i="1" s="1"/>
  <c r="V3250" i="1"/>
  <c r="Y3250" i="1" s="1"/>
  <c r="V3251" i="1"/>
  <c r="Y3251" i="1" s="1"/>
  <c r="V3252" i="1"/>
  <c r="Y3252" i="1" s="1"/>
  <c r="V3253" i="1"/>
  <c r="Y3253" i="1" s="1"/>
  <c r="V3254" i="1"/>
  <c r="Y3254" i="1" s="1"/>
  <c r="V3255" i="1"/>
  <c r="Y3255" i="1" s="1"/>
  <c r="V3256" i="1"/>
  <c r="Y3256" i="1" s="1"/>
  <c r="V3257" i="1"/>
  <c r="Y3257" i="1" s="1"/>
  <c r="V3258" i="1"/>
  <c r="Y3258" i="1" s="1"/>
  <c r="V3259" i="1"/>
  <c r="Y3259" i="1" s="1"/>
  <c r="V3260" i="1"/>
  <c r="Y3260" i="1" s="1"/>
  <c r="V3261" i="1"/>
  <c r="Y3261" i="1" s="1"/>
  <c r="V3262" i="1"/>
  <c r="Y3262" i="1" s="1"/>
  <c r="V3263" i="1"/>
  <c r="Y3263" i="1" s="1"/>
  <c r="V3264" i="1"/>
  <c r="Y3264" i="1" s="1"/>
  <c r="V3265" i="1"/>
  <c r="Y3265" i="1" s="1"/>
  <c r="V3266" i="1"/>
  <c r="Y3266" i="1" s="1"/>
  <c r="V3267" i="1"/>
  <c r="Y3267" i="1" s="1"/>
  <c r="V3268" i="1"/>
  <c r="Y3268" i="1" s="1"/>
  <c r="V3269" i="1"/>
  <c r="Y3269" i="1" s="1"/>
  <c r="V3270" i="1"/>
  <c r="Y3270" i="1" s="1"/>
  <c r="V3271" i="1"/>
  <c r="Y3271" i="1" s="1"/>
  <c r="V3272" i="1"/>
  <c r="Y3272" i="1" s="1"/>
  <c r="V3273" i="1"/>
  <c r="Y3273" i="1" s="1"/>
  <c r="V3274" i="1"/>
  <c r="Y3274" i="1" s="1"/>
  <c r="V3275" i="1"/>
  <c r="Y3275" i="1" s="1"/>
  <c r="V3276" i="1"/>
  <c r="Y3276" i="1" s="1"/>
  <c r="V3277" i="1"/>
  <c r="Y3277" i="1" s="1"/>
  <c r="V3278" i="1"/>
  <c r="Y3278" i="1" s="1"/>
  <c r="V3279" i="1"/>
  <c r="Y3279" i="1" s="1"/>
  <c r="V3280" i="1"/>
  <c r="Y3280" i="1" s="1"/>
  <c r="V3281" i="1"/>
  <c r="Y3281" i="1" s="1"/>
  <c r="V3282" i="1"/>
  <c r="Y3282" i="1" s="1"/>
  <c r="V3283" i="1"/>
  <c r="Y3283" i="1" s="1"/>
  <c r="V3284" i="1"/>
  <c r="Y3284" i="1" s="1"/>
  <c r="V3285" i="1"/>
  <c r="Y3285" i="1" s="1"/>
  <c r="V3286" i="1"/>
  <c r="Y3286" i="1" s="1"/>
  <c r="V3287" i="1"/>
  <c r="Y3287" i="1" s="1"/>
  <c r="V3288" i="1"/>
  <c r="Y3288" i="1" s="1"/>
  <c r="V3289" i="1"/>
  <c r="Y3289" i="1" s="1"/>
  <c r="V3290" i="1"/>
  <c r="Y3290" i="1" s="1"/>
  <c r="V3291" i="1"/>
  <c r="Y3291" i="1" s="1"/>
  <c r="V3292" i="1"/>
  <c r="Y3292" i="1" s="1"/>
  <c r="V3293" i="1"/>
  <c r="Y3293" i="1" s="1"/>
  <c r="V3294" i="1"/>
  <c r="Y3294" i="1" s="1"/>
  <c r="V3295" i="1"/>
  <c r="Y3295" i="1" s="1"/>
  <c r="V3296" i="1"/>
  <c r="Y3296" i="1" s="1"/>
  <c r="V3297" i="1"/>
  <c r="Y3297" i="1" s="1"/>
  <c r="V3298" i="1"/>
  <c r="Y3298" i="1" s="1"/>
  <c r="V3299" i="1"/>
  <c r="Y3299" i="1" s="1"/>
  <c r="V3300" i="1"/>
  <c r="Y3300" i="1" s="1"/>
  <c r="V3301" i="1"/>
  <c r="Y3301" i="1" s="1"/>
  <c r="V3302" i="1"/>
  <c r="Y3302" i="1" s="1"/>
  <c r="V3303" i="1"/>
  <c r="Y3303" i="1" s="1"/>
  <c r="V3304" i="1"/>
  <c r="Y3304" i="1" s="1"/>
  <c r="V3305" i="1"/>
  <c r="Y3305" i="1" s="1"/>
  <c r="V3306" i="1"/>
  <c r="Y3306" i="1" s="1"/>
  <c r="V3307" i="1"/>
  <c r="Y3307" i="1" s="1"/>
  <c r="V3308" i="1"/>
  <c r="Y3308" i="1" s="1"/>
  <c r="V3309" i="1"/>
  <c r="Y3309" i="1" s="1"/>
  <c r="V3310" i="1"/>
  <c r="Y3310" i="1" s="1"/>
  <c r="V3311" i="1"/>
  <c r="Y3311" i="1" s="1"/>
  <c r="V3312" i="1"/>
  <c r="Y3312" i="1" s="1"/>
  <c r="V3313" i="1"/>
  <c r="Y3313" i="1" s="1"/>
  <c r="V3314" i="1"/>
  <c r="Y3314" i="1" s="1"/>
  <c r="V3315" i="1"/>
  <c r="Y3315" i="1" s="1"/>
  <c r="V3316" i="1"/>
  <c r="Y3316" i="1" s="1"/>
  <c r="V3317" i="1"/>
  <c r="Y3317" i="1" s="1"/>
  <c r="V3318" i="1"/>
  <c r="Y3318" i="1" s="1"/>
  <c r="V3319" i="1"/>
  <c r="Y3319" i="1" s="1"/>
  <c r="V3320" i="1"/>
  <c r="Y3320" i="1" s="1"/>
  <c r="V3321" i="1"/>
  <c r="Y3321" i="1" s="1"/>
  <c r="V3322" i="1"/>
  <c r="Y3322" i="1" s="1"/>
  <c r="V3323" i="1"/>
  <c r="Y3323" i="1" s="1"/>
  <c r="V3324" i="1"/>
  <c r="Y3324" i="1" s="1"/>
  <c r="V3325" i="1"/>
  <c r="Y3325" i="1" s="1"/>
  <c r="V3326" i="1"/>
  <c r="Y3326" i="1" s="1"/>
  <c r="V3327" i="1"/>
  <c r="Y3327" i="1" s="1"/>
  <c r="V3328" i="1"/>
  <c r="Y3328" i="1" s="1"/>
  <c r="V3329" i="1"/>
  <c r="Y3329" i="1" s="1"/>
  <c r="V3330" i="1"/>
  <c r="Y3330" i="1" s="1"/>
  <c r="V3331" i="1"/>
  <c r="Y3331" i="1" s="1"/>
  <c r="V3332" i="1"/>
  <c r="Y3332" i="1" s="1"/>
  <c r="V3333" i="1"/>
  <c r="Y3333" i="1" s="1"/>
  <c r="V3334" i="1"/>
  <c r="Y3334" i="1" s="1"/>
  <c r="V3335" i="1"/>
  <c r="Y3335" i="1" s="1"/>
  <c r="V3336" i="1"/>
  <c r="Y3336" i="1" s="1"/>
  <c r="V3337" i="1"/>
  <c r="Y3337" i="1" s="1"/>
  <c r="V3338" i="1"/>
  <c r="Y3338" i="1" s="1"/>
  <c r="V3339" i="1"/>
  <c r="Y3339" i="1" s="1"/>
  <c r="V3340" i="1"/>
  <c r="Y3340" i="1" s="1"/>
  <c r="V3341" i="1"/>
  <c r="Y3341" i="1" s="1"/>
  <c r="V3342" i="1"/>
  <c r="Y3342" i="1" s="1"/>
  <c r="V3343" i="1"/>
  <c r="Y3343" i="1" s="1"/>
  <c r="V3344" i="1"/>
  <c r="Y3344" i="1" s="1"/>
  <c r="V3345" i="1"/>
  <c r="Y3345" i="1" s="1"/>
  <c r="V3346" i="1"/>
  <c r="Y3346" i="1" s="1"/>
  <c r="V3347" i="1"/>
  <c r="Y3347" i="1" s="1"/>
  <c r="V3348" i="1"/>
  <c r="Y3348" i="1" s="1"/>
  <c r="V3349" i="1"/>
  <c r="Y3349" i="1" s="1"/>
  <c r="V3350" i="1"/>
  <c r="Y3350" i="1" s="1"/>
  <c r="V3351" i="1"/>
  <c r="Y3351" i="1" s="1"/>
  <c r="V3352" i="1"/>
  <c r="Y3352" i="1" s="1"/>
  <c r="V3353" i="1"/>
  <c r="Y3353" i="1" s="1"/>
  <c r="V3354" i="1"/>
  <c r="Y3354" i="1" s="1"/>
  <c r="V3355" i="1"/>
  <c r="Y3355" i="1" s="1"/>
  <c r="V3356" i="1"/>
  <c r="Y3356" i="1" s="1"/>
  <c r="V3357" i="1"/>
  <c r="Y3357" i="1" s="1"/>
  <c r="V3358" i="1"/>
  <c r="Y3358" i="1" s="1"/>
  <c r="V3359" i="1"/>
  <c r="Y3359" i="1" s="1"/>
  <c r="V3360" i="1"/>
  <c r="Y3360" i="1" s="1"/>
  <c r="V3361" i="1"/>
  <c r="Y3361" i="1" s="1"/>
  <c r="V3362" i="1"/>
  <c r="Y3362" i="1" s="1"/>
  <c r="V3363" i="1"/>
  <c r="Y3363" i="1" s="1"/>
  <c r="V3364" i="1"/>
  <c r="Y3364" i="1" s="1"/>
  <c r="V3365" i="1"/>
  <c r="Y3365" i="1" s="1"/>
  <c r="V3366" i="1"/>
  <c r="Y3366" i="1" s="1"/>
  <c r="V3367" i="1"/>
  <c r="Y3367" i="1" s="1"/>
  <c r="V3368" i="1"/>
  <c r="Y3368" i="1" s="1"/>
  <c r="V3369" i="1"/>
  <c r="Y3369" i="1" s="1"/>
  <c r="V3370" i="1"/>
  <c r="Y3370" i="1" s="1"/>
  <c r="V3371" i="1"/>
  <c r="Y3371" i="1" s="1"/>
  <c r="V3372" i="1"/>
  <c r="Y3372" i="1" s="1"/>
  <c r="V3373" i="1"/>
  <c r="Y3373" i="1" s="1"/>
  <c r="V3374" i="1"/>
  <c r="Y3374" i="1" s="1"/>
  <c r="V3375" i="1"/>
  <c r="Y3375" i="1" s="1"/>
  <c r="V3376" i="1"/>
  <c r="Y3376" i="1" s="1"/>
  <c r="V3377" i="1"/>
  <c r="Y3377" i="1" s="1"/>
  <c r="V3378" i="1"/>
  <c r="Y3378" i="1" s="1"/>
  <c r="V3379" i="1"/>
  <c r="Y3379" i="1" s="1"/>
  <c r="V3380" i="1"/>
  <c r="Y3380" i="1" s="1"/>
  <c r="V3381" i="1"/>
  <c r="Y3381" i="1" s="1"/>
  <c r="V3382" i="1"/>
  <c r="Y3382" i="1" s="1"/>
  <c r="V3383" i="1"/>
  <c r="Y3383" i="1" s="1"/>
  <c r="V3384" i="1"/>
  <c r="Y3384" i="1" s="1"/>
  <c r="V3385" i="1"/>
  <c r="Y3385" i="1" s="1"/>
  <c r="V3386" i="1"/>
  <c r="Y3386" i="1" s="1"/>
  <c r="V3387" i="1"/>
  <c r="Y3387" i="1" s="1"/>
  <c r="V3388" i="1"/>
  <c r="Y3388" i="1" s="1"/>
  <c r="V3389" i="1"/>
  <c r="Y3389" i="1" s="1"/>
  <c r="V3390" i="1"/>
  <c r="Y3390" i="1" s="1"/>
  <c r="V3391" i="1"/>
  <c r="Y3391" i="1" s="1"/>
  <c r="V3392" i="1"/>
  <c r="Y3392" i="1" s="1"/>
  <c r="V3393" i="1"/>
  <c r="Y3393" i="1" s="1"/>
  <c r="V3394" i="1"/>
  <c r="Y3394" i="1" s="1"/>
  <c r="V3395" i="1"/>
  <c r="Y3395" i="1" s="1"/>
  <c r="V3396" i="1"/>
  <c r="Y3396" i="1" s="1"/>
  <c r="V3397" i="1"/>
  <c r="Y3397" i="1" s="1"/>
  <c r="V3398" i="1"/>
  <c r="Y3398" i="1" s="1"/>
  <c r="V3399" i="1"/>
  <c r="Y3399" i="1" s="1"/>
  <c r="V3400" i="1"/>
  <c r="Y3400" i="1" s="1"/>
  <c r="V3401" i="1"/>
  <c r="Y3401" i="1" s="1"/>
  <c r="V3402" i="1"/>
  <c r="Y3402" i="1" s="1"/>
  <c r="V3403" i="1"/>
  <c r="Y3403" i="1" s="1"/>
  <c r="V3404" i="1"/>
  <c r="Y3404" i="1" s="1"/>
  <c r="V3405" i="1"/>
  <c r="Y3405" i="1" s="1"/>
  <c r="V3406" i="1"/>
  <c r="Y3406" i="1" s="1"/>
  <c r="V3407" i="1"/>
  <c r="Y3407" i="1" s="1"/>
  <c r="V3408" i="1"/>
  <c r="Y3408" i="1" s="1"/>
  <c r="V3409" i="1"/>
  <c r="Y3409" i="1" s="1"/>
  <c r="V3410" i="1"/>
  <c r="Y3410" i="1" s="1"/>
  <c r="V3411" i="1"/>
  <c r="Y3411" i="1" s="1"/>
  <c r="V3412" i="1"/>
  <c r="Y3412" i="1" s="1"/>
  <c r="V3413" i="1"/>
  <c r="Y3413" i="1" s="1"/>
  <c r="V3414" i="1"/>
  <c r="Y3414" i="1" s="1"/>
  <c r="V3415" i="1"/>
  <c r="Y3415" i="1" s="1"/>
  <c r="V3416" i="1"/>
  <c r="Y3416" i="1" s="1"/>
  <c r="V3417" i="1"/>
  <c r="Y3417" i="1" s="1"/>
  <c r="V3418" i="1"/>
  <c r="Y3418" i="1" s="1"/>
  <c r="V3419" i="1"/>
  <c r="Y3419" i="1" s="1"/>
  <c r="V3420" i="1"/>
  <c r="Y3420" i="1" s="1"/>
  <c r="V3421" i="1"/>
  <c r="Y3421" i="1" s="1"/>
  <c r="V3422" i="1"/>
  <c r="Y3422" i="1" s="1"/>
  <c r="V3423" i="1"/>
  <c r="Y3423" i="1" s="1"/>
  <c r="V3424" i="1"/>
  <c r="Y3424" i="1" s="1"/>
  <c r="V3425" i="1"/>
  <c r="Y3425" i="1" s="1"/>
  <c r="V3426" i="1"/>
  <c r="Y3426" i="1" s="1"/>
  <c r="V3427" i="1"/>
  <c r="Y3427" i="1" s="1"/>
  <c r="V3428" i="1"/>
  <c r="Y3428" i="1" s="1"/>
  <c r="V3429" i="1"/>
  <c r="Y3429" i="1" s="1"/>
  <c r="V3430" i="1"/>
  <c r="Y3430" i="1" s="1"/>
  <c r="V3431" i="1"/>
  <c r="Y3431" i="1" s="1"/>
  <c r="V3432" i="1"/>
  <c r="Y3432" i="1" s="1"/>
  <c r="V3433" i="1"/>
  <c r="Y3433" i="1" s="1"/>
  <c r="V3434" i="1"/>
  <c r="Y3434" i="1" s="1"/>
  <c r="V3435" i="1"/>
  <c r="Y3435" i="1" s="1"/>
  <c r="V3436" i="1"/>
  <c r="Y3436" i="1" s="1"/>
  <c r="V3437" i="1"/>
  <c r="Y3437" i="1" s="1"/>
  <c r="V3438" i="1"/>
  <c r="Y3438" i="1" s="1"/>
  <c r="V3439" i="1"/>
  <c r="Y3439" i="1" s="1"/>
  <c r="V3440" i="1"/>
  <c r="Y3440" i="1" s="1"/>
  <c r="V3441" i="1"/>
  <c r="Y3441" i="1" s="1"/>
  <c r="V3442" i="1"/>
  <c r="Y3442" i="1" s="1"/>
  <c r="V3443" i="1"/>
  <c r="Y3443" i="1" s="1"/>
  <c r="V3444" i="1"/>
  <c r="Y3444" i="1" s="1"/>
  <c r="V3445" i="1"/>
  <c r="Y3445" i="1" s="1"/>
  <c r="V3446" i="1"/>
  <c r="Y3446" i="1" s="1"/>
  <c r="V3447" i="1"/>
  <c r="Y3447" i="1" s="1"/>
  <c r="V3448" i="1"/>
  <c r="Y3448" i="1" s="1"/>
  <c r="V3449" i="1"/>
  <c r="Y3449" i="1" s="1"/>
  <c r="V3450" i="1"/>
  <c r="Y3450" i="1" s="1"/>
  <c r="V3451" i="1"/>
  <c r="Y3451" i="1" s="1"/>
  <c r="V3452" i="1"/>
  <c r="Y3452" i="1" s="1"/>
  <c r="V3453" i="1"/>
  <c r="Y3453" i="1" s="1"/>
  <c r="V3454" i="1"/>
  <c r="Y3454" i="1" s="1"/>
  <c r="V3455" i="1"/>
  <c r="Y3455" i="1" s="1"/>
  <c r="V3456" i="1"/>
  <c r="Y3456" i="1" s="1"/>
  <c r="V3457" i="1"/>
  <c r="Y3457" i="1" s="1"/>
  <c r="V3458" i="1"/>
  <c r="Y3458" i="1" s="1"/>
  <c r="V3459" i="1"/>
  <c r="Y3459" i="1" s="1"/>
  <c r="V3460" i="1"/>
  <c r="Y3460" i="1" s="1"/>
  <c r="V3461" i="1"/>
  <c r="Y3461" i="1" s="1"/>
  <c r="V3462" i="1"/>
  <c r="Y3462" i="1" s="1"/>
  <c r="V3463" i="1"/>
  <c r="Y3463" i="1" s="1"/>
  <c r="V3464" i="1"/>
  <c r="Y3464" i="1" s="1"/>
  <c r="V3465" i="1"/>
  <c r="Y3465" i="1" s="1"/>
  <c r="V3466" i="1"/>
  <c r="Y3466" i="1" s="1"/>
  <c r="V3467" i="1"/>
  <c r="Y3467" i="1" s="1"/>
  <c r="V3468" i="1"/>
  <c r="Y3468" i="1" s="1"/>
  <c r="V3469" i="1"/>
  <c r="Y3469" i="1" s="1"/>
  <c r="V3470" i="1"/>
  <c r="Y3470" i="1" s="1"/>
  <c r="V3471" i="1"/>
  <c r="Y3471" i="1" s="1"/>
  <c r="V3472" i="1"/>
  <c r="Y3472" i="1" s="1"/>
  <c r="V3473" i="1"/>
  <c r="Y3473" i="1" s="1"/>
  <c r="V3474" i="1"/>
  <c r="Y3474" i="1" s="1"/>
  <c r="V3475" i="1"/>
  <c r="Y3475" i="1" s="1"/>
  <c r="V3476" i="1"/>
  <c r="Y3476" i="1" s="1"/>
  <c r="V3477" i="1"/>
  <c r="Y3477" i="1" s="1"/>
  <c r="V3478" i="1"/>
  <c r="Y3478" i="1" s="1"/>
  <c r="V3479" i="1"/>
  <c r="Y3479" i="1" s="1"/>
  <c r="V3480" i="1"/>
  <c r="Y3480" i="1" s="1"/>
  <c r="V3481" i="1"/>
  <c r="Y3481" i="1" s="1"/>
  <c r="V3482" i="1"/>
  <c r="Y3482" i="1" s="1"/>
  <c r="V3483" i="1"/>
  <c r="Y3483" i="1" s="1"/>
  <c r="V3484" i="1"/>
  <c r="Y3484" i="1" s="1"/>
  <c r="V3485" i="1"/>
  <c r="Y3485" i="1" s="1"/>
  <c r="V3486" i="1"/>
  <c r="Y3486" i="1" s="1"/>
  <c r="V3487" i="1"/>
  <c r="Y3487" i="1" s="1"/>
  <c r="V3488" i="1"/>
  <c r="Y3488" i="1" s="1"/>
  <c r="V3489" i="1"/>
  <c r="Y3489" i="1" s="1"/>
  <c r="V3490" i="1"/>
  <c r="Y3490" i="1" s="1"/>
  <c r="V3491" i="1"/>
  <c r="Y3491" i="1" s="1"/>
  <c r="V3492" i="1"/>
  <c r="Y3492" i="1" s="1"/>
  <c r="V3493" i="1"/>
  <c r="Y3493" i="1" s="1"/>
  <c r="V3494" i="1"/>
  <c r="Y3494" i="1" s="1"/>
  <c r="V3495" i="1"/>
  <c r="Y3495" i="1" s="1"/>
  <c r="V3496" i="1"/>
  <c r="Y3496" i="1" s="1"/>
  <c r="V3497" i="1"/>
  <c r="Y3497" i="1" s="1"/>
  <c r="V3498" i="1"/>
  <c r="Y3498" i="1" s="1"/>
  <c r="V3499" i="1"/>
  <c r="Y3499" i="1" s="1"/>
  <c r="V3500" i="1"/>
  <c r="Y3500" i="1" s="1"/>
  <c r="V3501" i="1"/>
  <c r="Y3501" i="1" s="1"/>
  <c r="V3502" i="1"/>
  <c r="Y3502" i="1" s="1"/>
  <c r="V3503" i="1"/>
  <c r="Y3503" i="1" s="1"/>
  <c r="V3504" i="1"/>
  <c r="Y3504" i="1" s="1"/>
  <c r="V3505" i="1"/>
  <c r="Y3505" i="1" s="1"/>
  <c r="V3506" i="1"/>
  <c r="Y3506" i="1" s="1"/>
  <c r="V3507" i="1"/>
  <c r="Y3507" i="1" s="1"/>
  <c r="V3508" i="1"/>
  <c r="Y3508" i="1" s="1"/>
  <c r="V3509" i="1"/>
  <c r="Y3509" i="1" s="1"/>
  <c r="V3510" i="1"/>
  <c r="Y3510" i="1" s="1"/>
  <c r="V3511" i="1"/>
  <c r="Y3511" i="1" s="1"/>
  <c r="V3512" i="1"/>
  <c r="Y3512" i="1" s="1"/>
  <c r="V3513" i="1"/>
  <c r="Y3513" i="1" s="1"/>
  <c r="V3514" i="1"/>
  <c r="Y3514" i="1" s="1"/>
  <c r="V3515" i="1"/>
  <c r="Y3515" i="1" s="1"/>
  <c r="V3516" i="1"/>
  <c r="Y3516" i="1" s="1"/>
  <c r="V3517" i="1"/>
  <c r="Y3517" i="1" s="1"/>
  <c r="V3518" i="1"/>
  <c r="Y3518" i="1" s="1"/>
  <c r="V3519" i="1"/>
  <c r="Y3519" i="1" s="1"/>
  <c r="V3520" i="1"/>
  <c r="Y3520" i="1" s="1"/>
  <c r="V3521" i="1"/>
  <c r="Y3521" i="1" s="1"/>
  <c r="V3522" i="1"/>
  <c r="Y3522" i="1" s="1"/>
  <c r="V3523" i="1"/>
  <c r="Y3523" i="1" s="1"/>
  <c r="V3524" i="1"/>
  <c r="Y3524" i="1" s="1"/>
  <c r="V3525" i="1"/>
  <c r="Y3525" i="1" s="1"/>
  <c r="V3526" i="1"/>
  <c r="Y3526" i="1" s="1"/>
  <c r="V3527" i="1"/>
  <c r="Y3527" i="1" s="1"/>
  <c r="V3528" i="1"/>
  <c r="Y3528" i="1" s="1"/>
  <c r="V3529" i="1"/>
  <c r="Y3529" i="1" s="1"/>
  <c r="V3530" i="1"/>
  <c r="Y3530" i="1" s="1"/>
  <c r="V3531" i="1"/>
  <c r="Y3531" i="1" s="1"/>
  <c r="V3532" i="1"/>
  <c r="Y3532" i="1" s="1"/>
  <c r="V3533" i="1"/>
  <c r="Y3533" i="1" s="1"/>
  <c r="V3534" i="1"/>
  <c r="Y3534" i="1" s="1"/>
  <c r="V3535" i="1"/>
  <c r="Y3535" i="1" s="1"/>
  <c r="V3536" i="1"/>
  <c r="Y3536" i="1" s="1"/>
  <c r="V3537" i="1"/>
  <c r="Y3537" i="1" s="1"/>
  <c r="V3538" i="1"/>
  <c r="Y3538" i="1" s="1"/>
  <c r="V3539" i="1"/>
  <c r="Y3539" i="1" s="1"/>
  <c r="V3540" i="1"/>
  <c r="Y3540" i="1" s="1"/>
  <c r="V3541" i="1"/>
  <c r="Y3541" i="1" s="1"/>
  <c r="V3542" i="1"/>
  <c r="Y3542" i="1" s="1"/>
  <c r="V3543" i="1"/>
  <c r="Y3543" i="1" s="1"/>
  <c r="V3544" i="1"/>
  <c r="Y3544" i="1" s="1"/>
  <c r="V3545" i="1"/>
  <c r="Y3545" i="1" s="1"/>
  <c r="V3546" i="1"/>
  <c r="Y3546" i="1" s="1"/>
  <c r="V3547" i="1"/>
  <c r="Y3547" i="1" s="1"/>
  <c r="V3548" i="1"/>
  <c r="Y3548" i="1" s="1"/>
  <c r="V3549" i="1"/>
  <c r="Y3549" i="1" s="1"/>
  <c r="V3550" i="1"/>
  <c r="Y3550" i="1" s="1"/>
  <c r="V3551" i="1"/>
  <c r="Y3551" i="1" s="1"/>
  <c r="V3552" i="1"/>
  <c r="Y3552" i="1" s="1"/>
  <c r="V3553" i="1"/>
  <c r="Y3553" i="1" s="1"/>
  <c r="V3554" i="1"/>
  <c r="Y3554" i="1" s="1"/>
  <c r="V3555" i="1"/>
  <c r="Y3555" i="1" s="1"/>
  <c r="V3556" i="1"/>
  <c r="Y3556" i="1" s="1"/>
  <c r="V3557" i="1"/>
  <c r="Y3557" i="1" s="1"/>
  <c r="V3558" i="1"/>
  <c r="Y3558" i="1" s="1"/>
  <c r="V3559" i="1"/>
  <c r="Y3559" i="1" s="1"/>
  <c r="V3560" i="1"/>
  <c r="Y3560" i="1" s="1"/>
  <c r="V3561" i="1"/>
  <c r="Y3561" i="1" s="1"/>
  <c r="V3562" i="1"/>
  <c r="Y3562" i="1" s="1"/>
  <c r="V3563" i="1"/>
  <c r="Y3563" i="1" s="1"/>
  <c r="V3564" i="1"/>
  <c r="Y3564" i="1" s="1"/>
  <c r="V3565" i="1"/>
  <c r="Y3565" i="1" s="1"/>
  <c r="V3566" i="1"/>
  <c r="Y3566" i="1" s="1"/>
  <c r="V3567" i="1"/>
  <c r="Y3567" i="1" s="1"/>
  <c r="V3568" i="1"/>
  <c r="Y3568" i="1" s="1"/>
  <c r="V3569" i="1"/>
  <c r="Y3569" i="1" s="1"/>
  <c r="V3570" i="1"/>
  <c r="Y3570" i="1" s="1"/>
  <c r="V3571" i="1"/>
  <c r="Y3571" i="1" s="1"/>
  <c r="V3572" i="1"/>
  <c r="Y3572" i="1" s="1"/>
  <c r="V3573" i="1"/>
  <c r="Y3573" i="1" s="1"/>
  <c r="V3574" i="1"/>
  <c r="Y3574" i="1" s="1"/>
  <c r="V3575" i="1"/>
  <c r="Y3575" i="1" s="1"/>
  <c r="V3576" i="1"/>
  <c r="Y3576" i="1" s="1"/>
  <c r="V3577" i="1"/>
  <c r="Y3577" i="1" s="1"/>
  <c r="V3578" i="1"/>
  <c r="Y3578" i="1" s="1"/>
  <c r="V3579" i="1"/>
  <c r="Y3579" i="1" s="1"/>
  <c r="V3580" i="1"/>
  <c r="Y3580" i="1" s="1"/>
  <c r="V3581" i="1"/>
  <c r="Y3581" i="1" s="1"/>
  <c r="V3582" i="1"/>
  <c r="Y3582" i="1" s="1"/>
  <c r="V3583" i="1"/>
  <c r="Y3583" i="1" s="1"/>
  <c r="V3584" i="1"/>
  <c r="Y3584" i="1" s="1"/>
  <c r="V3585" i="1"/>
  <c r="Y3585" i="1" s="1"/>
  <c r="V3586" i="1"/>
  <c r="Y3586" i="1" s="1"/>
  <c r="V3587" i="1"/>
  <c r="Y3587" i="1" s="1"/>
  <c r="V3588" i="1"/>
  <c r="Y3588" i="1" s="1"/>
  <c r="V3589" i="1"/>
  <c r="Y3589" i="1" s="1"/>
  <c r="V3590" i="1"/>
  <c r="Y3590" i="1" s="1"/>
  <c r="V3591" i="1"/>
  <c r="Y3591" i="1" s="1"/>
  <c r="V3592" i="1"/>
  <c r="Y3592" i="1" s="1"/>
  <c r="V3593" i="1"/>
  <c r="Y3593" i="1" s="1"/>
  <c r="V3594" i="1"/>
  <c r="Y3594" i="1" s="1"/>
  <c r="V3595" i="1"/>
  <c r="Y3595" i="1" s="1"/>
  <c r="V3596" i="1"/>
  <c r="Y3596" i="1" s="1"/>
  <c r="V3597" i="1"/>
  <c r="Y3597" i="1" s="1"/>
  <c r="V3598" i="1"/>
  <c r="Y3598" i="1" s="1"/>
  <c r="V3599" i="1"/>
  <c r="Y3599" i="1" s="1"/>
  <c r="V3600" i="1"/>
  <c r="Y3600" i="1" s="1"/>
  <c r="V3601" i="1"/>
  <c r="Y3601" i="1" s="1"/>
  <c r="V3602" i="1"/>
  <c r="Y3602" i="1" s="1"/>
  <c r="V3603" i="1"/>
  <c r="Y3603" i="1" s="1"/>
  <c r="V3604" i="1"/>
  <c r="Y3604" i="1" s="1"/>
  <c r="V3605" i="1"/>
  <c r="Y3605" i="1" s="1"/>
  <c r="V3606" i="1"/>
  <c r="Y3606" i="1" s="1"/>
  <c r="V3607" i="1"/>
  <c r="Y3607" i="1" s="1"/>
  <c r="V3608" i="1"/>
  <c r="Y3608" i="1" s="1"/>
  <c r="V3609" i="1"/>
  <c r="Y3609" i="1" s="1"/>
  <c r="V3610" i="1"/>
  <c r="Y3610" i="1" s="1"/>
  <c r="V3611" i="1"/>
  <c r="Y3611" i="1" s="1"/>
  <c r="V3612" i="1"/>
  <c r="Y3612" i="1" s="1"/>
  <c r="V3613" i="1"/>
  <c r="Y3613" i="1" s="1"/>
  <c r="V3614" i="1"/>
  <c r="Y3614" i="1" s="1"/>
  <c r="V3615" i="1"/>
  <c r="Y3615" i="1" s="1"/>
  <c r="V3616" i="1"/>
  <c r="Y3616" i="1" s="1"/>
  <c r="V3617" i="1"/>
  <c r="Y3617" i="1" s="1"/>
  <c r="V3618" i="1"/>
  <c r="Y3618" i="1" s="1"/>
  <c r="V3619" i="1"/>
  <c r="Y3619" i="1" s="1"/>
  <c r="V3620" i="1"/>
  <c r="Y3620" i="1" s="1"/>
  <c r="V3621" i="1"/>
  <c r="Y3621" i="1" s="1"/>
  <c r="V3622" i="1"/>
  <c r="Y3622" i="1" s="1"/>
  <c r="V3623" i="1"/>
  <c r="Y3623" i="1" s="1"/>
  <c r="V3624" i="1"/>
  <c r="Y3624" i="1" s="1"/>
  <c r="V3625" i="1"/>
  <c r="Y3625" i="1" s="1"/>
  <c r="V3626" i="1"/>
  <c r="Y3626" i="1" s="1"/>
  <c r="V3627" i="1"/>
  <c r="Y3627" i="1" s="1"/>
  <c r="V3628" i="1"/>
  <c r="Y3628" i="1" s="1"/>
  <c r="V3629" i="1"/>
  <c r="Y3629" i="1" s="1"/>
  <c r="V3630" i="1"/>
  <c r="Y3630" i="1" s="1"/>
  <c r="V3631" i="1"/>
  <c r="Y3631" i="1" s="1"/>
  <c r="V3632" i="1"/>
  <c r="Y3632" i="1" s="1"/>
  <c r="V3633" i="1"/>
  <c r="Y3633" i="1" s="1"/>
  <c r="V3634" i="1"/>
  <c r="Y3634" i="1" s="1"/>
  <c r="V3635" i="1"/>
  <c r="Y3635" i="1" s="1"/>
  <c r="V3636" i="1"/>
  <c r="Y3636" i="1" s="1"/>
  <c r="V3637" i="1"/>
  <c r="Y3637" i="1" s="1"/>
  <c r="V3638" i="1"/>
  <c r="Y3638" i="1" s="1"/>
  <c r="V3639" i="1"/>
  <c r="Y3639" i="1" s="1"/>
  <c r="V3640" i="1"/>
  <c r="Y3640" i="1" s="1"/>
  <c r="V3641" i="1"/>
  <c r="Y3641" i="1" s="1"/>
  <c r="V3642" i="1"/>
  <c r="Y3642" i="1" s="1"/>
  <c r="V3643" i="1"/>
  <c r="Y3643" i="1" s="1"/>
  <c r="V3644" i="1"/>
  <c r="Y3644" i="1" s="1"/>
  <c r="V3645" i="1"/>
  <c r="Y3645" i="1" s="1"/>
  <c r="V3646" i="1"/>
  <c r="Y3646" i="1" s="1"/>
  <c r="V3647" i="1"/>
  <c r="Y3647" i="1" s="1"/>
  <c r="V3648" i="1"/>
  <c r="Y3648" i="1" s="1"/>
  <c r="V3649" i="1"/>
  <c r="Y3649" i="1" s="1"/>
  <c r="V3650" i="1"/>
  <c r="Y3650" i="1" s="1"/>
  <c r="V3651" i="1"/>
  <c r="Y3651" i="1" s="1"/>
  <c r="V3652" i="1"/>
  <c r="Y3652" i="1" s="1"/>
  <c r="V3653" i="1"/>
  <c r="Y3653" i="1" s="1"/>
  <c r="V3654" i="1"/>
  <c r="Y3654" i="1" s="1"/>
  <c r="V3655" i="1"/>
  <c r="Y3655" i="1" s="1"/>
  <c r="V3656" i="1"/>
  <c r="Y3656" i="1" s="1"/>
  <c r="V3657" i="1"/>
  <c r="Y3657" i="1" s="1"/>
  <c r="V3658" i="1"/>
  <c r="Y3658" i="1" s="1"/>
  <c r="V3659" i="1"/>
  <c r="Y3659" i="1" s="1"/>
  <c r="V3660" i="1"/>
  <c r="Y3660" i="1" s="1"/>
  <c r="V3661" i="1"/>
  <c r="Y3661" i="1" s="1"/>
  <c r="V3662" i="1"/>
  <c r="Y3662" i="1" s="1"/>
  <c r="V3663" i="1"/>
  <c r="Y3663" i="1" s="1"/>
  <c r="V3664" i="1"/>
  <c r="Y3664" i="1" s="1"/>
  <c r="V3665" i="1"/>
  <c r="Y3665" i="1" s="1"/>
  <c r="V3666" i="1"/>
  <c r="Y3666" i="1" s="1"/>
  <c r="V3667" i="1"/>
  <c r="Y3667" i="1" s="1"/>
  <c r="V3668" i="1"/>
  <c r="Y3668" i="1" s="1"/>
  <c r="V3669" i="1"/>
  <c r="Y3669" i="1" s="1"/>
  <c r="V3670" i="1"/>
  <c r="Y3670" i="1" s="1"/>
  <c r="V3671" i="1"/>
  <c r="Y3671" i="1" s="1"/>
  <c r="V3672" i="1"/>
  <c r="Y3672" i="1" s="1"/>
  <c r="V3673" i="1"/>
  <c r="Y3673" i="1" s="1"/>
  <c r="V3674" i="1"/>
  <c r="Y3674" i="1" s="1"/>
  <c r="V3675" i="1"/>
  <c r="Y3675" i="1" s="1"/>
  <c r="V3676" i="1"/>
  <c r="Y3676" i="1" s="1"/>
  <c r="V3677" i="1"/>
  <c r="Y3677" i="1" s="1"/>
  <c r="V3678" i="1"/>
  <c r="Y3678" i="1" s="1"/>
  <c r="V3679" i="1"/>
  <c r="Y3679" i="1" s="1"/>
  <c r="V3680" i="1"/>
  <c r="Y3680" i="1" s="1"/>
  <c r="V3681" i="1"/>
  <c r="Y3681" i="1" s="1"/>
  <c r="V3682" i="1"/>
  <c r="Y3682" i="1" s="1"/>
  <c r="V3683" i="1"/>
  <c r="Y3683" i="1" s="1"/>
  <c r="V3684" i="1"/>
  <c r="Y3684" i="1" s="1"/>
  <c r="V3685" i="1"/>
  <c r="Y3685" i="1" s="1"/>
  <c r="V3686" i="1"/>
  <c r="Y3686" i="1" s="1"/>
  <c r="V3687" i="1"/>
  <c r="Y3687" i="1" s="1"/>
  <c r="V3688" i="1"/>
  <c r="Y3688" i="1" s="1"/>
  <c r="V3689" i="1"/>
  <c r="Y3689" i="1" s="1"/>
  <c r="V3690" i="1"/>
  <c r="Y3690" i="1" s="1"/>
  <c r="V3691" i="1"/>
  <c r="Y3691" i="1" s="1"/>
  <c r="V3692" i="1"/>
  <c r="Y3692" i="1" s="1"/>
  <c r="V3693" i="1"/>
  <c r="Y3693" i="1" s="1"/>
  <c r="V3694" i="1"/>
  <c r="Y3694" i="1" s="1"/>
  <c r="V3695" i="1"/>
  <c r="Y3695" i="1" s="1"/>
  <c r="V3696" i="1"/>
  <c r="Y3696" i="1" s="1"/>
  <c r="V3697" i="1"/>
  <c r="Y3697" i="1" s="1"/>
  <c r="V3698" i="1"/>
  <c r="Y3698" i="1" s="1"/>
  <c r="V3699" i="1"/>
  <c r="Y3699" i="1" s="1"/>
  <c r="V3700" i="1"/>
  <c r="Y3700" i="1" s="1"/>
  <c r="V3701" i="1"/>
  <c r="Y3701" i="1" s="1"/>
  <c r="V3702" i="1"/>
  <c r="Y3702" i="1" s="1"/>
  <c r="V3703" i="1"/>
  <c r="Y3703" i="1" s="1"/>
  <c r="V3704" i="1"/>
  <c r="Y3704" i="1" s="1"/>
  <c r="V3705" i="1"/>
  <c r="Y3705" i="1" s="1"/>
  <c r="V3706" i="1"/>
  <c r="Y3706" i="1" s="1"/>
  <c r="V3707" i="1"/>
  <c r="Y3707" i="1" s="1"/>
  <c r="V3708" i="1"/>
  <c r="Y3708" i="1" s="1"/>
  <c r="V3709" i="1"/>
  <c r="Y3709" i="1" s="1"/>
  <c r="V3710" i="1"/>
  <c r="Y3710" i="1" s="1"/>
  <c r="V3711" i="1"/>
  <c r="Y3711" i="1" s="1"/>
  <c r="V3712" i="1"/>
  <c r="Y3712" i="1" s="1"/>
  <c r="V3713" i="1"/>
  <c r="Y3713" i="1" s="1"/>
  <c r="V3714" i="1"/>
  <c r="Y3714" i="1" s="1"/>
  <c r="V3715" i="1"/>
  <c r="Y3715" i="1" s="1"/>
  <c r="V3716" i="1"/>
  <c r="Y3716" i="1" s="1"/>
  <c r="V3717" i="1"/>
  <c r="Y3717" i="1" s="1"/>
  <c r="V3718" i="1"/>
  <c r="Y3718" i="1" s="1"/>
  <c r="V3719" i="1"/>
  <c r="Y3719" i="1" s="1"/>
  <c r="V3720" i="1"/>
  <c r="Y3720" i="1" s="1"/>
  <c r="V3721" i="1"/>
  <c r="Y3721" i="1" s="1"/>
  <c r="V3722" i="1"/>
  <c r="Y3722" i="1" s="1"/>
  <c r="V3723" i="1"/>
  <c r="Y3723" i="1" s="1"/>
  <c r="V3724" i="1"/>
  <c r="Y3724" i="1" s="1"/>
  <c r="V3725" i="1"/>
  <c r="Y3725" i="1" s="1"/>
  <c r="V3726" i="1"/>
  <c r="Y3726" i="1" s="1"/>
  <c r="V3727" i="1"/>
  <c r="Y3727" i="1" s="1"/>
  <c r="V3728" i="1"/>
  <c r="Y3728" i="1" s="1"/>
  <c r="V3729" i="1"/>
  <c r="Y3729" i="1" s="1"/>
  <c r="V3730" i="1"/>
  <c r="Y3730" i="1" s="1"/>
  <c r="V3731" i="1"/>
  <c r="Y3731" i="1" s="1"/>
  <c r="V3732" i="1"/>
  <c r="Y3732" i="1" s="1"/>
  <c r="V3733" i="1"/>
  <c r="Y3733" i="1" s="1"/>
  <c r="V3734" i="1"/>
  <c r="Y3734" i="1" s="1"/>
  <c r="V3735" i="1"/>
  <c r="Y3735" i="1" s="1"/>
  <c r="V3736" i="1"/>
  <c r="Y3736" i="1" s="1"/>
  <c r="V3737" i="1"/>
  <c r="Y3737" i="1" s="1"/>
  <c r="V3738" i="1"/>
  <c r="Y3738" i="1" s="1"/>
  <c r="V3739" i="1"/>
  <c r="Y3739" i="1" s="1"/>
  <c r="V3740" i="1"/>
  <c r="Y3740" i="1" s="1"/>
  <c r="V3741" i="1"/>
  <c r="Y3741" i="1" s="1"/>
  <c r="V3742" i="1"/>
  <c r="Y3742" i="1" s="1"/>
  <c r="V3743" i="1"/>
  <c r="Y3743" i="1" s="1"/>
  <c r="V3744" i="1"/>
  <c r="Y3744" i="1" s="1"/>
  <c r="V3745" i="1"/>
  <c r="Y3745" i="1" s="1"/>
  <c r="V3746" i="1"/>
  <c r="Y3746" i="1" s="1"/>
  <c r="V3747" i="1"/>
  <c r="Y3747" i="1" s="1"/>
  <c r="V3748" i="1"/>
  <c r="Y3748" i="1" s="1"/>
  <c r="V3749" i="1"/>
  <c r="Y3749" i="1" s="1"/>
  <c r="V3750" i="1"/>
  <c r="Y3750" i="1" s="1"/>
  <c r="V3751" i="1"/>
  <c r="Y3751" i="1" s="1"/>
  <c r="V3752" i="1"/>
  <c r="Y3752" i="1" s="1"/>
  <c r="V3753" i="1"/>
  <c r="Y3753" i="1" s="1"/>
  <c r="V3754" i="1"/>
  <c r="Y3754" i="1" s="1"/>
  <c r="V3755" i="1"/>
  <c r="Y3755" i="1" s="1"/>
  <c r="V3756" i="1"/>
  <c r="Y3756" i="1" s="1"/>
  <c r="V3757" i="1"/>
  <c r="Y3757" i="1" s="1"/>
  <c r="V3758" i="1"/>
  <c r="Y3758" i="1" s="1"/>
  <c r="V3759" i="1"/>
  <c r="Y3759" i="1" s="1"/>
  <c r="V3760" i="1"/>
  <c r="Y3760" i="1" s="1"/>
  <c r="V3761" i="1"/>
  <c r="Y3761" i="1" s="1"/>
  <c r="V3762" i="1"/>
  <c r="Y3762" i="1" s="1"/>
  <c r="V3763" i="1"/>
  <c r="Y3763" i="1" s="1"/>
  <c r="V3764" i="1"/>
  <c r="Y3764" i="1" s="1"/>
  <c r="V3765" i="1"/>
  <c r="Y3765" i="1" s="1"/>
  <c r="V3766" i="1"/>
  <c r="Y3766" i="1" s="1"/>
  <c r="V3767" i="1"/>
  <c r="Y3767" i="1" s="1"/>
  <c r="V3768" i="1"/>
  <c r="Y3768" i="1" s="1"/>
  <c r="V3769" i="1"/>
  <c r="Y3769" i="1" s="1"/>
  <c r="V3770" i="1"/>
  <c r="Y3770" i="1" s="1"/>
  <c r="V3771" i="1"/>
  <c r="Y3771" i="1" s="1"/>
  <c r="V3772" i="1"/>
  <c r="Y3772" i="1" s="1"/>
  <c r="V3773" i="1"/>
  <c r="Y3773" i="1" s="1"/>
  <c r="V3774" i="1"/>
  <c r="Y3774" i="1" s="1"/>
  <c r="V3775" i="1"/>
  <c r="Y3775" i="1" s="1"/>
  <c r="V3776" i="1"/>
  <c r="Y3776" i="1" s="1"/>
  <c r="V3777" i="1"/>
  <c r="Y3777" i="1" s="1"/>
  <c r="V3778" i="1"/>
  <c r="Y3778" i="1" s="1"/>
  <c r="V3779" i="1"/>
  <c r="Y3779" i="1" s="1"/>
  <c r="V3780" i="1"/>
  <c r="Y3780" i="1" s="1"/>
  <c r="V3781" i="1"/>
  <c r="Y3781" i="1" s="1"/>
  <c r="V3782" i="1"/>
  <c r="Y3782" i="1" s="1"/>
  <c r="V3783" i="1"/>
  <c r="Y3783" i="1" s="1"/>
  <c r="V3784" i="1"/>
  <c r="Y3784" i="1" s="1"/>
  <c r="V3785" i="1"/>
  <c r="Y3785" i="1" s="1"/>
  <c r="V3786" i="1"/>
  <c r="Y3786" i="1" s="1"/>
  <c r="V3787" i="1"/>
  <c r="Y3787" i="1" s="1"/>
  <c r="V3788" i="1"/>
  <c r="Y3788" i="1" s="1"/>
  <c r="V3789" i="1"/>
  <c r="Y3789" i="1" s="1"/>
  <c r="V3790" i="1"/>
  <c r="Y3790" i="1" s="1"/>
  <c r="V3791" i="1"/>
  <c r="Y3791" i="1" s="1"/>
  <c r="V3792" i="1"/>
  <c r="Y3792" i="1" s="1"/>
  <c r="V3793" i="1"/>
  <c r="Y3793" i="1" s="1"/>
  <c r="V3794" i="1"/>
  <c r="Y3794" i="1" s="1"/>
  <c r="V3795" i="1"/>
  <c r="Y3795" i="1" s="1"/>
  <c r="V3796" i="1"/>
  <c r="Y3796" i="1" s="1"/>
  <c r="V3797" i="1"/>
  <c r="Y3797" i="1" s="1"/>
  <c r="V3798" i="1"/>
  <c r="Y3798" i="1" s="1"/>
  <c r="V3799" i="1"/>
  <c r="Y3799" i="1" s="1"/>
  <c r="V3800" i="1"/>
  <c r="Y3800" i="1" s="1"/>
  <c r="V3801" i="1"/>
  <c r="Y3801" i="1" s="1"/>
  <c r="V3802" i="1"/>
  <c r="Y3802" i="1" s="1"/>
  <c r="V3803" i="1"/>
  <c r="Y3803" i="1" s="1"/>
  <c r="V3804" i="1"/>
  <c r="Y3804" i="1" s="1"/>
  <c r="V3805" i="1"/>
  <c r="Y3805" i="1" s="1"/>
  <c r="V3806" i="1"/>
  <c r="Y3806" i="1" s="1"/>
  <c r="V3807" i="1"/>
  <c r="Y3807" i="1" s="1"/>
  <c r="V3808" i="1"/>
  <c r="Y3808" i="1" s="1"/>
  <c r="V3809" i="1"/>
  <c r="Y3809" i="1" s="1"/>
  <c r="V3810" i="1"/>
  <c r="Y3810" i="1" s="1"/>
  <c r="V3811" i="1"/>
  <c r="Y3811" i="1" s="1"/>
  <c r="V3812" i="1"/>
  <c r="Y3812" i="1" s="1"/>
  <c r="V3813" i="1"/>
  <c r="Y3813" i="1" s="1"/>
  <c r="V3814" i="1"/>
  <c r="Y3814" i="1" s="1"/>
  <c r="V3815" i="1"/>
  <c r="Y3815" i="1" s="1"/>
  <c r="V3816" i="1"/>
  <c r="Y3816" i="1" s="1"/>
  <c r="V3817" i="1"/>
  <c r="Y3817" i="1" s="1"/>
  <c r="V3818" i="1"/>
  <c r="Y3818" i="1" s="1"/>
  <c r="V3819" i="1"/>
  <c r="Y3819" i="1" s="1"/>
  <c r="V3820" i="1"/>
  <c r="Y3820" i="1" s="1"/>
  <c r="V3821" i="1"/>
  <c r="Y3821" i="1" s="1"/>
  <c r="V3822" i="1"/>
  <c r="Y3822" i="1" s="1"/>
  <c r="V3823" i="1"/>
  <c r="Y3823" i="1" s="1"/>
  <c r="V3824" i="1"/>
  <c r="Y3824" i="1" s="1"/>
  <c r="V3825" i="1"/>
  <c r="Y3825" i="1" s="1"/>
  <c r="V3826" i="1"/>
  <c r="Y3826" i="1" s="1"/>
  <c r="V3827" i="1"/>
  <c r="Y3827" i="1" s="1"/>
  <c r="V3828" i="1"/>
  <c r="Y3828" i="1" s="1"/>
  <c r="V3829" i="1"/>
  <c r="Y3829" i="1" s="1"/>
  <c r="V3830" i="1"/>
  <c r="Y3830" i="1" s="1"/>
  <c r="V3831" i="1"/>
  <c r="Y3831" i="1" s="1"/>
  <c r="V3832" i="1"/>
  <c r="Y3832" i="1" s="1"/>
  <c r="V3833" i="1"/>
  <c r="Y3833" i="1" s="1"/>
  <c r="V3834" i="1"/>
  <c r="Y3834" i="1" s="1"/>
  <c r="V3835" i="1"/>
  <c r="Y3835" i="1" s="1"/>
  <c r="V3836" i="1"/>
  <c r="Y3836" i="1" s="1"/>
  <c r="V3837" i="1"/>
  <c r="Y3837" i="1" s="1"/>
  <c r="V3838" i="1"/>
  <c r="Y3838" i="1" s="1"/>
  <c r="V3839" i="1"/>
  <c r="Y3839" i="1" s="1"/>
  <c r="V3840" i="1"/>
  <c r="Y3840" i="1" s="1"/>
  <c r="V3841" i="1"/>
  <c r="Y3841" i="1" s="1"/>
  <c r="V3842" i="1"/>
  <c r="Y3842" i="1" s="1"/>
  <c r="V3843" i="1"/>
  <c r="Y3843" i="1" s="1"/>
  <c r="V3844" i="1"/>
  <c r="Y3844" i="1" s="1"/>
  <c r="V3845" i="1"/>
  <c r="Y3845" i="1" s="1"/>
  <c r="V3846" i="1"/>
  <c r="Y3846" i="1" s="1"/>
  <c r="V3847" i="1"/>
  <c r="Y3847" i="1" s="1"/>
  <c r="V3848" i="1"/>
  <c r="Y3848" i="1" s="1"/>
  <c r="V3849" i="1"/>
  <c r="Y3849" i="1" s="1"/>
  <c r="V3850" i="1"/>
  <c r="Y3850" i="1" s="1"/>
  <c r="V3851" i="1"/>
  <c r="Y3851" i="1" s="1"/>
  <c r="V3852" i="1"/>
  <c r="Y3852" i="1" s="1"/>
  <c r="V3853" i="1"/>
  <c r="Y3853" i="1" s="1"/>
  <c r="V3854" i="1"/>
  <c r="Y3854" i="1" s="1"/>
  <c r="V3855" i="1"/>
  <c r="Y3855" i="1" s="1"/>
  <c r="V3856" i="1"/>
  <c r="Y3856" i="1" s="1"/>
  <c r="V3857" i="1"/>
  <c r="Y3857" i="1" s="1"/>
  <c r="V3858" i="1"/>
  <c r="Y3858" i="1" s="1"/>
  <c r="V3859" i="1"/>
  <c r="Y3859" i="1" s="1"/>
  <c r="V3860" i="1"/>
  <c r="Y3860" i="1" s="1"/>
  <c r="V3861" i="1"/>
  <c r="Y3861" i="1" s="1"/>
  <c r="V3862" i="1"/>
  <c r="Y3862" i="1" s="1"/>
  <c r="V3863" i="1"/>
  <c r="Y3863" i="1" s="1"/>
  <c r="V3864" i="1"/>
  <c r="Y3864" i="1" s="1"/>
  <c r="V3865" i="1"/>
  <c r="Y3865" i="1" s="1"/>
  <c r="V3866" i="1"/>
  <c r="Y3866" i="1" s="1"/>
  <c r="V3867" i="1"/>
  <c r="Y3867" i="1" s="1"/>
  <c r="V3868" i="1"/>
  <c r="Y3868" i="1" s="1"/>
  <c r="V3869" i="1"/>
  <c r="Y3869" i="1" s="1"/>
  <c r="V3870" i="1"/>
  <c r="Y3870" i="1" s="1"/>
  <c r="V3871" i="1"/>
  <c r="Y3871" i="1" s="1"/>
  <c r="V3872" i="1"/>
  <c r="Y3872" i="1" s="1"/>
  <c r="V3873" i="1"/>
  <c r="Y3873" i="1" s="1"/>
  <c r="V3874" i="1"/>
  <c r="Y3874" i="1" s="1"/>
  <c r="V3875" i="1"/>
  <c r="Y3875" i="1" s="1"/>
  <c r="V3876" i="1"/>
  <c r="Y3876" i="1" s="1"/>
  <c r="V3877" i="1"/>
  <c r="Y3877" i="1" s="1"/>
  <c r="V3878" i="1"/>
  <c r="Y3878" i="1" s="1"/>
  <c r="V3879" i="1"/>
  <c r="Y3879" i="1" s="1"/>
  <c r="V3880" i="1"/>
  <c r="Y3880" i="1" s="1"/>
  <c r="V3881" i="1"/>
  <c r="Y3881" i="1" s="1"/>
  <c r="V3882" i="1"/>
  <c r="Y3882" i="1" s="1"/>
  <c r="V3883" i="1"/>
  <c r="Y3883" i="1" s="1"/>
  <c r="V3884" i="1"/>
  <c r="Y3884" i="1" s="1"/>
  <c r="V3885" i="1"/>
  <c r="Y3885" i="1" s="1"/>
  <c r="V3886" i="1"/>
  <c r="Y3886" i="1" s="1"/>
  <c r="V3887" i="1"/>
  <c r="Y3887" i="1" s="1"/>
  <c r="V3888" i="1"/>
  <c r="Y3888" i="1" s="1"/>
  <c r="V3889" i="1"/>
  <c r="Y3889" i="1" s="1"/>
  <c r="V3890" i="1"/>
  <c r="Y3890" i="1" s="1"/>
  <c r="V3891" i="1"/>
  <c r="Y3891" i="1" s="1"/>
  <c r="V3892" i="1"/>
  <c r="Y3892" i="1" s="1"/>
  <c r="V3893" i="1"/>
  <c r="Y3893" i="1" s="1"/>
  <c r="V3894" i="1"/>
  <c r="Y3894" i="1" s="1"/>
  <c r="V3895" i="1"/>
  <c r="Y3895" i="1" s="1"/>
  <c r="V3896" i="1"/>
  <c r="Y3896" i="1" s="1"/>
  <c r="V3897" i="1"/>
  <c r="Y3897" i="1" s="1"/>
  <c r="V3898" i="1"/>
  <c r="Y3898" i="1" s="1"/>
  <c r="V3899" i="1"/>
  <c r="Y3899" i="1" s="1"/>
  <c r="V3900" i="1"/>
  <c r="Y3900" i="1" s="1"/>
  <c r="V3901" i="1"/>
  <c r="Y3901" i="1" s="1"/>
  <c r="V3902" i="1"/>
  <c r="Y3902" i="1" s="1"/>
  <c r="V3903" i="1"/>
  <c r="Y3903" i="1" s="1"/>
  <c r="V3904" i="1"/>
  <c r="Y3904" i="1" s="1"/>
  <c r="V3905" i="1"/>
  <c r="Y3905" i="1" s="1"/>
  <c r="V3906" i="1"/>
  <c r="Y3906" i="1" s="1"/>
  <c r="V3907" i="1"/>
  <c r="Y3907" i="1" s="1"/>
  <c r="V3908" i="1"/>
  <c r="Y3908" i="1" s="1"/>
  <c r="V3909" i="1"/>
  <c r="Y3909" i="1" s="1"/>
  <c r="V3910" i="1"/>
  <c r="Y3910" i="1" s="1"/>
  <c r="V3911" i="1"/>
  <c r="Y3911" i="1" s="1"/>
  <c r="V3912" i="1"/>
  <c r="Y3912" i="1" s="1"/>
  <c r="V3913" i="1"/>
  <c r="Y3913" i="1" s="1"/>
  <c r="V3914" i="1"/>
  <c r="Y3914" i="1" s="1"/>
  <c r="V3915" i="1"/>
  <c r="Y3915" i="1" s="1"/>
  <c r="V3916" i="1"/>
  <c r="Y3916" i="1" s="1"/>
  <c r="V3917" i="1"/>
  <c r="Y3917" i="1" s="1"/>
  <c r="V3918" i="1"/>
  <c r="Y3918" i="1" s="1"/>
  <c r="V3919" i="1"/>
  <c r="Y3919" i="1" s="1"/>
  <c r="V3920" i="1"/>
  <c r="Y3920" i="1" s="1"/>
  <c r="V3921" i="1"/>
  <c r="Y3921" i="1" s="1"/>
  <c r="V3922" i="1"/>
  <c r="Y3922" i="1" s="1"/>
  <c r="V3923" i="1"/>
  <c r="Y3923" i="1" s="1"/>
  <c r="V3924" i="1"/>
  <c r="Y3924" i="1" s="1"/>
  <c r="V3925" i="1"/>
  <c r="Y3925" i="1" s="1"/>
  <c r="V3926" i="1"/>
  <c r="Y3926" i="1" s="1"/>
  <c r="V3927" i="1"/>
  <c r="Y3927" i="1" s="1"/>
  <c r="V3928" i="1"/>
  <c r="Y3928" i="1" s="1"/>
  <c r="V3929" i="1"/>
  <c r="Y3929" i="1" s="1"/>
  <c r="V3930" i="1"/>
  <c r="Y3930" i="1" s="1"/>
  <c r="V3931" i="1"/>
  <c r="Y3931" i="1" s="1"/>
  <c r="V3932" i="1"/>
  <c r="Y3932" i="1" s="1"/>
  <c r="V3933" i="1"/>
  <c r="Y3933" i="1" s="1"/>
  <c r="V3934" i="1"/>
  <c r="Y3934" i="1" s="1"/>
  <c r="V3935" i="1"/>
  <c r="Y3935" i="1" s="1"/>
  <c r="V3936" i="1"/>
  <c r="Y3936" i="1" s="1"/>
  <c r="V3937" i="1"/>
  <c r="Y3937" i="1" s="1"/>
  <c r="V3938" i="1"/>
  <c r="Y3938" i="1" s="1"/>
  <c r="V3939" i="1"/>
  <c r="Y3939" i="1" s="1"/>
  <c r="V3940" i="1"/>
  <c r="Y3940" i="1" s="1"/>
  <c r="V3941" i="1"/>
  <c r="Y3941" i="1" s="1"/>
  <c r="V3942" i="1"/>
  <c r="Y3942" i="1" s="1"/>
  <c r="V3943" i="1"/>
  <c r="Y3943" i="1" s="1"/>
  <c r="V3944" i="1"/>
  <c r="Y3944" i="1" s="1"/>
  <c r="V3945" i="1"/>
  <c r="Y3945" i="1" s="1"/>
  <c r="V3946" i="1"/>
  <c r="Y3946" i="1" s="1"/>
  <c r="V3947" i="1"/>
  <c r="Y3947" i="1" s="1"/>
  <c r="V3948" i="1"/>
  <c r="Y3948" i="1" s="1"/>
  <c r="V3949" i="1"/>
  <c r="Y3949" i="1" s="1"/>
  <c r="V3950" i="1"/>
  <c r="Y3950" i="1" s="1"/>
  <c r="V3951" i="1"/>
  <c r="Y3951" i="1" s="1"/>
  <c r="V3952" i="1"/>
  <c r="Y3952" i="1" s="1"/>
  <c r="V3953" i="1"/>
  <c r="Y3953" i="1" s="1"/>
  <c r="V3954" i="1"/>
  <c r="Y3954" i="1" s="1"/>
  <c r="V3955" i="1"/>
  <c r="Y3955" i="1" s="1"/>
  <c r="V3956" i="1"/>
  <c r="Y3956" i="1" s="1"/>
  <c r="V3957" i="1"/>
  <c r="Y3957" i="1" s="1"/>
  <c r="V3958" i="1"/>
  <c r="Y3958" i="1" s="1"/>
  <c r="V3959" i="1"/>
  <c r="Y3959" i="1" s="1"/>
  <c r="V3960" i="1"/>
  <c r="Y3960" i="1" s="1"/>
  <c r="V3961" i="1"/>
  <c r="Y3961" i="1" s="1"/>
  <c r="V3962" i="1"/>
  <c r="Y3962" i="1" s="1"/>
  <c r="V3963" i="1"/>
  <c r="Y3963" i="1" s="1"/>
  <c r="V3964" i="1"/>
  <c r="Y3964" i="1" s="1"/>
  <c r="V3965" i="1"/>
  <c r="Y3965" i="1" s="1"/>
  <c r="V3966" i="1"/>
  <c r="Y3966" i="1" s="1"/>
  <c r="V3967" i="1"/>
  <c r="Y3967" i="1" s="1"/>
  <c r="V3968" i="1"/>
  <c r="Y3968" i="1" s="1"/>
  <c r="V3969" i="1"/>
  <c r="Y3969" i="1" s="1"/>
  <c r="V3970" i="1"/>
  <c r="Y3970" i="1" s="1"/>
  <c r="V3971" i="1"/>
  <c r="Y3971" i="1" s="1"/>
  <c r="V3972" i="1"/>
  <c r="Y3972" i="1" s="1"/>
  <c r="V3973" i="1"/>
  <c r="Y3973" i="1" s="1"/>
  <c r="V3974" i="1"/>
  <c r="Y3974" i="1" s="1"/>
  <c r="V3975" i="1"/>
  <c r="Y3975" i="1" s="1"/>
  <c r="V3976" i="1"/>
  <c r="Y3976" i="1" s="1"/>
  <c r="V3977" i="1"/>
  <c r="Y3977" i="1" s="1"/>
  <c r="V3978" i="1"/>
  <c r="Y3978" i="1" s="1"/>
  <c r="V3979" i="1"/>
  <c r="Y3979" i="1" s="1"/>
  <c r="V3980" i="1"/>
  <c r="Y3980" i="1" s="1"/>
  <c r="V3981" i="1"/>
  <c r="Y3981" i="1" s="1"/>
  <c r="V3982" i="1"/>
  <c r="Y3982" i="1" s="1"/>
  <c r="V3983" i="1"/>
  <c r="Y3983" i="1" s="1"/>
  <c r="V3984" i="1"/>
  <c r="Y3984" i="1" s="1"/>
  <c r="V3985" i="1"/>
  <c r="Y3985" i="1" s="1"/>
  <c r="V3986" i="1"/>
  <c r="Y3986" i="1" s="1"/>
  <c r="V3987" i="1"/>
  <c r="Y3987" i="1" s="1"/>
  <c r="V3988" i="1"/>
  <c r="Y3988" i="1" s="1"/>
  <c r="V3989" i="1"/>
  <c r="Y3989" i="1" s="1"/>
  <c r="V3990" i="1"/>
  <c r="Y3990" i="1" s="1"/>
  <c r="V3991" i="1"/>
  <c r="Y3991" i="1" s="1"/>
  <c r="V3992" i="1"/>
  <c r="Y3992" i="1" s="1"/>
  <c r="V3993" i="1"/>
  <c r="Y3993" i="1" s="1"/>
  <c r="V3994" i="1"/>
  <c r="Y3994" i="1" s="1"/>
  <c r="V3995" i="1"/>
  <c r="Y3995" i="1" s="1"/>
  <c r="V3996" i="1"/>
  <c r="Y3996" i="1" s="1"/>
  <c r="V3997" i="1"/>
  <c r="Y3997" i="1" s="1"/>
  <c r="V3998" i="1"/>
  <c r="Y3998" i="1" s="1"/>
  <c r="V3999" i="1"/>
  <c r="Y3999" i="1" s="1"/>
  <c r="V4000" i="1"/>
  <c r="Y4000" i="1" s="1"/>
  <c r="V4001" i="1"/>
  <c r="Y4001" i="1" s="1"/>
  <c r="V4002" i="1"/>
  <c r="Y4002" i="1" s="1"/>
  <c r="V4003" i="1"/>
  <c r="Y4003" i="1" s="1"/>
  <c r="V4004" i="1"/>
  <c r="Y4004" i="1" s="1"/>
  <c r="V4005" i="1"/>
  <c r="Y4005" i="1" s="1"/>
  <c r="V4006" i="1"/>
  <c r="Y4006" i="1" s="1"/>
  <c r="V4007" i="1"/>
  <c r="Y4007" i="1" s="1"/>
  <c r="V4008" i="1"/>
  <c r="Y4008" i="1" s="1"/>
  <c r="V4009" i="1"/>
  <c r="Y4009" i="1" s="1"/>
  <c r="V4010" i="1"/>
  <c r="Y4010" i="1" s="1"/>
  <c r="V4011" i="1"/>
  <c r="Y4011" i="1" s="1"/>
  <c r="V4012" i="1"/>
  <c r="Y4012" i="1" s="1"/>
  <c r="V4013" i="1"/>
  <c r="Y4013" i="1" s="1"/>
  <c r="V4014" i="1"/>
  <c r="Y4014" i="1" s="1"/>
  <c r="V4015" i="1"/>
  <c r="Y4015" i="1" s="1"/>
  <c r="V4016" i="1"/>
  <c r="Y4016" i="1" s="1"/>
  <c r="V4017" i="1"/>
  <c r="Y4017" i="1" s="1"/>
  <c r="V4018" i="1"/>
  <c r="Y4018" i="1" s="1"/>
  <c r="V4019" i="1"/>
  <c r="Y4019" i="1" s="1"/>
  <c r="V4020" i="1"/>
  <c r="Y4020" i="1" s="1"/>
  <c r="V4021" i="1"/>
  <c r="Y4021" i="1" s="1"/>
  <c r="V4022" i="1"/>
  <c r="Y4022" i="1" s="1"/>
  <c r="V4023" i="1"/>
  <c r="Y4023" i="1" s="1"/>
  <c r="V4024" i="1"/>
  <c r="Y4024" i="1" s="1"/>
  <c r="V4025" i="1"/>
  <c r="Y4025" i="1" s="1"/>
  <c r="V4026" i="1"/>
  <c r="Y4026" i="1" s="1"/>
  <c r="V4027" i="1"/>
  <c r="Y4027" i="1" s="1"/>
  <c r="V4028" i="1"/>
  <c r="Y4028" i="1" s="1"/>
  <c r="V4029" i="1"/>
  <c r="Y4029" i="1" s="1"/>
  <c r="V4030" i="1"/>
  <c r="Y4030" i="1" s="1"/>
  <c r="V4031" i="1"/>
  <c r="Y4031" i="1" s="1"/>
  <c r="V4032" i="1"/>
  <c r="Y4032" i="1" s="1"/>
  <c r="V4033" i="1"/>
  <c r="Y4033" i="1" s="1"/>
  <c r="V4034" i="1"/>
  <c r="Y4034" i="1" s="1"/>
  <c r="V4035" i="1"/>
  <c r="Y4035" i="1" s="1"/>
  <c r="V4036" i="1"/>
  <c r="Y4036" i="1" s="1"/>
  <c r="V4037" i="1"/>
  <c r="Y4037" i="1" s="1"/>
  <c r="V4038" i="1"/>
  <c r="Y4038" i="1" s="1"/>
  <c r="V4039" i="1"/>
  <c r="Y4039" i="1" s="1"/>
  <c r="V4040" i="1"/>
  <c r="Y4040" i="1" s="1"/>
  <c r="V4041" i="1"/>
  <c r="Y4041" i="1" s="1"/>
  <c r="V4042" i="1"/>
  <c r="Y4042" i="1" s="1"/>
  <c r="V4043" i="1"/>
  <c r="Y4043" i="1" s="1"/>
  <c r="V4044" i="1"/>
  <c r="Y4044" i="1" s="1"/>
  <c r="V4045" i="1"/>
  <c r="Y4045" i="1" s="1"/>
  <c r="V4046" i="1"/>
  <c r="Y4046" i="1" s="1"/>
  <c r="V4047" i="1"/>
  <c r="Y4047" i="1" s="1"/>
  <c r="V4048" i="1"/>
  <c r="Y4048" i="1" s="1"/>
  <c r="V4049" i="1"/>
  <c r="Y4049" i="1" s="1"/>
  <c r="V4050" i="1"/>
  <c r="Y4050" i="1" s="1"/>
  <c r="V4051" i="1"/>
  <c r="Y4051" i="1" s="1"/>
  <c r="V4052" i="1"/>
  <c r="Y4052" i="1" s="1"/>
  <c r="V4053" i="1"/>
  <c r="Y4053" i="1" s="1"/>
  <c r="V4054" i="1"/>
  <c r="Y4054" i="1" s="1"/>
  <c r="V4055" i="1"/>
  <c r="Y4055" i="1" s="1"/>
  <c r="V4056" i="1"/>
  <c r="Y4056" i="1" s="1"/>
  <c r="V4057" i="1"/>
  <c r="Y4057" i="1" s="1"/>
  <c r="V4058" i="1"/>
  <c r="Y4058" i="1" s="1"/>
  <c r="V4059" i="1"/>
  <c r="Y4059" i="1" s="1"/>
  <c r="V4060" i="1"/>
  <c r="Y4060" i="1" s="1"/>
  <c r="V4061" i="1"/>
  <c r="Y4061" i="1" s="1"/>
  <c r="V4062" i="1"/>
  <c r="Y4062" i="1" s="1"/>
  <c r="V4063" i="1"/>
  <c r="Y4063" i="1" s="1"/>
  <c r="V4064" i="1"/>
  <c r="Y4064" i="1" s="1"/>
  <c r="V4065" i="1"/>
  <c r="Y4065" i="1" s="1"/>
  <c r="V4066" i="1"/>
  <c r="Y4066" i="1" s="1"/>
  <c r="V4067" i="1"/>
  <c r="Y4067" i="1" s="1"/>
  <c r="V4068" i="1"/>
  <c r="Y4068" i="1" s="1"/>
  <c r="V4069" i="1"/>
  <c r="Y4069" i="1" s="1"/>
  <c r="V4070" i="1"/>
  <c r="Y4070" i="1" s="1"/>
  <c r="V4071" i="1"/>
  <c r="Y4071" i="1" s="1"/>
  <c r="V4072" i="1"/>
  <c r="Y4072" i="1" s="1"/>
  <c r="V4073" i="1"/>
  <c r="Y4073" i="1" s="1"/>
  <c r="V4074" i="1"/>
  <c r="Y4074" i="1" s="1"/>
  <c r="V4075" i="1"/>
  <c r="Y4075" i="1" s="1"/>
  <c r="V4076" i="1"/>
  <c r="Y4076" i="1" s="1"/>
  <c r="V4077" i="1"/>
  <c r="Y4077" i="1" s="1"/>
  <c r="V4078" i="1"/>
  <c r="Y4078" i="1" s="1"/>
  <c r="V4079" i="1"/>
  <c r="Y4079" i="1" s="1"/>
  <c r="V4080" i="1"/>
  <c r="Y4080" i="1" s="1"/>
  <c r="V4081" i="1"/>
  <c r="Y4081" i="1" s="1"/>
  <c r="V4082" i="1"/>
  <c r="Y4082" i="1" s="1"/>
  <c r="V4083" i="1"/>
  <c r="Y4083" i="1" s="1"/>
  <c r="V4084" i="1"/>
  <c r="Y4084" i="1" s="1"/>
  <c r="V4085" i="1"/>
  <c r="Y4085" i="1" s="1"/>
  <c r="V4086" i="1"/>
  <c r="Y4086" i="1" s="1"/>
  <c r="V4087" i="1"/>
  <c r="Y4087" i="1" s="1"/>
  <c r="V4088" i="1"/>
  <c r="Y4088" i="1" s="1"/>
  <c r="V4089" i="1"/>
  <c r="Y4089" i="1" s="1"/>
  <c r="V4090" i="1"/>
  <c r="Y4090" i="1" s="1"/>
  <c r="V4091" i="1"/>
  <c r="Y4091" i="1" s="1"/>
  <c r="V4092" i="1"/>
  <c r="Y4092" i="1" s="1"/>
  <c r="V4093" i="1"/>
  <c r="Y4093" i="1" s="1"/>
  <c r="V4094" i="1"/>
  <c r="Y4094" i="1" s="1"/>
  <c r="V4095" i="1"/>
  <c r="Y4095" i="1" s="1"/>
  <c r="V4096" i="1"/>
  <c r="Y4096" i="1" s="1"/>
  <c r="V4097" i="1"/>
  <c r="Y4097" i="1" s="1"/>
  <c r="V4098" i="1"/>
  <c r="Y4098" i="1" s="1"/>
  <c r="V4099" i="1"/>
  <c r="Y4099" i="1" s="1"/>
  <c r="V4100" i="1"/>
  <c r="Y4100" i="1" s="1"/>
  <c r="V4101" i="1"/>
  <c r="Y4101" i="1" s="1"/>
  <c r="V4102" i="1"/>
  <c r="Y4102" i="1" s="1"/>
  <c r="V4103" i="1"/>
  <c r="Y4103" i="1" s="1"/>
  <c r="V4104" i="1"/>
  <c r="Y4104" i="1" s="1"/>
  <c r="V4105" i="1"/>
  <c r="Y4105" i="1" s="1"/>
  <c r="V4106" i="1"/>
  <c r="Y4106" i="1" s="1"/>
  <c r="V4107" i="1"/>
  <c r="Y4107" i="1" s="1"/>
  <c r="V4108" i="1"/>
  <c r="Y4108" i="1" s="1"/>
  <c r="V4109" i="1"/>
  <c r="Y4109" i="1" s="1"/>
  <c r="V4110" i="1"/>
  <c r="Y4110" i="1" s="1"/>
  <c r="V4111" i="1"/>
  <c r="Y4111" i="1" s="1"/>
  <c r="V4112" i="1"/>
  <c r="Y4112" i="1" s="1"/>
  <c r="V4113" i="1"/>
  <c r="Y4113" i="1" s="1"/>
  <c r="V4114" i="1"/>
  <c r="Y4114" i="1" s="1"/>
  <c r="V4115" i="1"/>
  <c r="Y4115" i="1" s="1"/>
  <c r="V4116" i="1"/>
  <c r="Y4116" i="1" s="1"/>
  <c r="V4117" i="1"/>
  <c r="Y4117" i="1" s="1"/>
  <c r="V4118" i="1"/>
  <c r="Y4118" i="1" s="1"/>
  <c r="V4119" i="1"/>
  <c r="Y4119" i="1" s="1"/>
  <c r="V4120" i="1"/>
  <c r="Y4120" i="1" s="1"/>
  <c r="V4121" i="1"/>
  <c r="Y4121" i="1" s="1"/>
  <c r="V4122" i="1"/>
  <c r="Y4122" i="1" s="1"/>
  <c r="V4123" i="1"/>
  <c r="Y4123" i="1" s="1"/>
  <c r="V4124" i="1"/>
  <c r="Y4124" i="1" s="1"/>
  <c r="V4125" i="1"/>
  <c r="Y4125" i="1" s="1"/>
  <c r="V4126" i="1"/>
  <c r="Y4126" i="1" s="1"/>
  <c r="V4127" i="1"/>
  <c r="Y4127" i="1" s="1"/>
  <c r="V4128" i="1"/>
  <c r="Y4128" i="1" s="1"/>
  <c r="V4129" i="1"/>
  <c r="Y4129" i="1" s="1"/>
  <c r="V4130" i="1"/>
  <c r="Y4130" i="1" s="1"/>
  <c r="V4131" i="1"/>
  <c r="Y4131" i="1" s="1"/>
  <c r="V4132" i="1"/>
  <c r="Y4132" i="1" s="1"/>
  <c r="V4133" i="1"/>
  <c r="Y4133" i="1" s="1"/>
  <c r="V4134" i="1"/>
  <c r="Y4134" i="1" s="1"/>
  <c r="V4135" i="1"/>
  <c r="Y4135" i="1" s="1"/>
  <c r="V4136" i="1"/>
  <c r="Y4136" i="1" s="1"/>
  <c r="V4137" i="1"/>
  <c r="Y4137" i="1" s="1"/>
  <c r="V4138" i="1"/>
  <c r="Y4138" i="1" s="1"/>
  <c r="V4139" i="1"/>
  <c r="Y4139" i="1" s="1"/>
  <c r="V4140" i="1"/>
  <c r="Y4140" i="1" s="1"/>
  <c r="V4141" i="1"/>
  <c r="Y4141" i="1" s="1"/>
  <c r="V4142" i="1"/>
  <c r="Y4142" i="1" s="1"/>
  <c r="V4143" i="1"/>
  <c r="Y4143" i="1" s="1"/>
  <c r="V4144" i="1"/>
  <c r="Y4144" i="1" s="1"/>
  <c r="V4145" i="1"/>
  <c r="Y4145" i="1" s="1"/>
  <c r="V4146" i="1"/>
  <c r="Y4146" i="1" s="1"/>
  <c r="V4147" i="1"/>
  <c r="Y4147" i="1" s="1"/>
  <c r="V4148" i="1"/>
  <c r="Y4148" i="1" s="1"/>
  <c r="V4149" i="1"/>
  <c r="Y4149" i="1" s="1"/>
  <c r="V4150" i="1"/>
  <c r="Y4150" i="1" s="1"/>
  <c r="V4151" i="1"/>
  <c r="Y4151" i="1" s="1"/>
  <c r="V4152" i="1"/>
  <c r="Y4152" i="1" s="1"/>
  <c r="V4153" i="1"/>
  <c r="Y4153" i="1" s="1"/>
  <c r="V4154" i="1"/>
  <c r="Y4154" i="1" s="1"/>
  <c r="V4155" i="1"/>
  <c r="Y4155" i="1" s="1"/>
  <c r="V4156" i="1"/>
  <c r="Y4156" i="1" s="1"/>
  <c r="V4157" i="1"/>
  <c r="Y4157" i="1" s="1"/>
  <c r="V4158" i="1"/>
  <c r="Y4158" i="1" s="1"/>
  <c r="V4159" i="1"/>
  <c r="Y4159" i="1" s="1"/>
  <c r="V4160" i="1"/>
  <c r="Y4160" i="1" s="1"/>
  <c r="V4161" i="1"/>
  <c r="Y4161" i="1" s="1"/>
  <c r="V4162" i="1"/>
  <c r="Y4162" i="1" s="1"/>
  <c r="V4163" i="1"/>
  <c r="Y4163" i="1" s="1"/>
  <c r="V4164" i="1"/>
  <c r="Y4164" i="1" s="1"/>
  <c r="V4165" i="1"/>
  <c r="Y4165" i="1" s="1"/>
  <c r="V4166" i="1"/>
  <c r="Y4166" i="1" s="1"/>
  <c r="V4167" i="1"/>
  <c r="Y4167" i="1" s="1"/>
  <c r="V4168" i="1"/>
  <c r="Y4168" i="1" s="1"/>
  <c r="V4169" i="1"/>
  <c r="Y4169" i="1" s="1"/>
  <c r="V4170" i="1"/>
  <c r="Y4170" i="1" s="1"/>
  <c r="V4171" i="1"/>
  <c r="Y4171" i="1" s="1"/>
  <c r="V4172" i="1"/>
  <c r="Y4172" i="1" s="1"/>
  <c r="V4173" i="1"/>
  <c r="Y4173" i="1" s="1"/>
  <c r="V4174" i="1"/>
  <c r="Y4174" i="1" s="1"/>
  <c r="V4175" i="1"/>
  <c r="Y4175" i="1" s="1"/>
  <c r="V4176" i="1"/>
  <c r="Y4176" i="1" s="1"/>
  <c r="V4177" i="1"/>
  <c r="Y4177" i="1" s="1"/>
  <c r="V4178" i="1"/>
  <c r="Y4178" i="1" s="1"/>
  <c r="V4179" i="1"/>
  <c r="Y4179" i="1" s="1"/>
  <c r="V4180" i="1"/>
  <c r="Y4180" i="1" s="1"/>
  <c r="V4181" i="1"/>
  <c r="Y4181" i="1" s="1"/>
  <c r="V4182" i="1"/>
  <c r="Y4182" i="1" s="1"/>
  <c r="V4183" i="1"/>
  <c r="Y4183" i="1" s="1"/>
  <c r="V4184" i="1"/>
  <c r="Y4184" i="1" s="1"/>
  <c r="V4185" i="1"/>
  <c r="Y4185" i="1" s="1"/>
  <c r="V4186" i="1"/>
  <c r="Y4186" i="1" s="1"/>
  <c r="V4187" i="1"/>
  <c r="Y4187" i="1" s="1"/>
  <c r="V4188" i="1"/>
  <c r="Y4188" i="1" s="1"/>
  <c r="V4189" i="1"/>
  <c r="Y4189" i="1" s="1"/>
  <c r="V4190" i="1"/>
  <c r="Y4190" i="1" s="1"/>
  <c r="V4191" i="1"/>
  <c r="Y4191" i="1" s="1"/>
  <c r="V4192" i="1"/>
  <c r="Y4192" i="1" s="1"/>
  <c r="V4193" i="1"/>
  <c r="Y4193" i="1" s="1"/>
  <c r="V4194" i="1"/>
  <c r="Y4194" i="1" s="1"/>
  <c r="V4195" i="1"/>
  <c r="Y4195" i="1" s="1"/>
  <c r="V4196" i="1"/>
  <c r="Y4196" i="1" s="1"/>
  <c r="V4197" i="1"/>
  <c r="Y4197" i="1" s="1"/>
  <c r="V4198" i="1"/>
  <c r="Y4198" i="1" s="1"/>
  <c r="V4199" i="1"/>
  <c r="Y4199" i="1" s="1"/>
  <c r="V4200" i="1"/>
  <c r="Y4200" i="1" s="1"/>
  <c r="V4201" i="1"/>
  <c r="Y4201" i="1" s="1"/>
  <c r="V4202" i="1"/>
  <c r="Y4202" i="1" s="1"/>
  <c r="V4203" i="1"/>
  <c r="Y4203" i="1" s="1"/>
  <c r="V4204" i="1"/>
  <c r="Y4204" i="1" s="1"/>
  <c r="V4205" i="1"/>
  <c r="Y4205" i="1" s="1"/>
  <c r="V4206" i="1"/>
  <c r="Y4206" i="1" s="1"/>
  <c r="V4207" i="1"/>
  <c r="Y4207" i="1" s="1"/>
  <c r="V4208" i="1"/>
  <c r="Y4208" i="1" s="1"/>
  <c r="V4209" i="1"/>
  <c r="Y4209" i="1" s="1"/>
  <c r="V4210" i="1"/>
  <c r="Y4210" i="1" s="1"/>
  <c r="V4211" i="1"/>
  <c r="Y4211" i="1" s="1"/>
  <c r="V4212" i="1"/>
  <c r="Y4212" i="1" s="1"/>
  <c r="V4213" i="1"/>
  <c r="Y4213" i="1" s="1"/>
  <c r="V4214" i="1"/>
  <c r="Y4214" i="1" s="1"/>
  <c r="V4215" i="1"/>
  <c r="Y4215" i="1" s="1"/>
  <c r="V4216" i="1"/>
  <c r="Y4216" i="1" s="1"/>
  <c r="V4217" i="1"/>
  <c r="Y4217" i="1" s="1"/>
  <c r="V4218" i="1"/>
  <c r="Y4218" i="1" s="1"/>
  <c r="V4219" i="1"/>
  <c r="Y4219" i="1" s="1"/>
  <c r="V4220" i="1"/>
  <c r="Y4220" i="1" s="1"/>
  <c r="V4221" i="1"/>
  <c r="Y4221" i="1" s="1"/>
  <c r="V4222" i="1"/>
  <c r="Y4222" i="1" s="1"/>
  <c r="V4223" i="1"/>
  <c r="Y4223" i="1" s="1"/>
  <c r="V4224" i="1"/>
  <c r="Y4224" i="1" s="1"/>
  <c r="V4225" i="1"/>
  <c r="Y4225" i="1" s="1"/>
  <c r="V4226" i="1"/>
  <c r="Y4226" i="1" s="1"/>
  <c r="V4227" i="1"/>
  <c r="Y4227" i="1" s="1"/>
  <c r="V4228" i="1"/>
  <c r="Y4228" i="1" s="1"/>
  <c r="V4229" i="1"/>
  <c r="Y4229" i="1" s="1"/>
  <c r="V4230" i="1"/>
  <c r="Y4230" i="1" s="1"/>
  <c r="V4231" i="1"/>
  <c r="Y4231" i="1" s="1"/>
  <c r="V4232" i="1"/>
  <c r="Y4232" i="1" s="1"/>
  <c r="V4233" i="1"/>
  <c r="Y4233" i="1" s="1"/>
  <c r="V4234" i="1"/>
  <c r="Y4234" i="1" s="1"/>
  <c r="V4235" i="1"/>
  <c r="Y4235" i="1" s="1"/>
  <c r="V4236" i="1"/>
  <c r="Y4236" i="1" s="1"/>
  <c r="V4237" i="1"/>
  <c r="Y4237" i="1" s="1"/>
  <c r="V4238" i="1"/>
  <c r="Y4238" i="1" s="1"/>
  <c r="V4239" i="1"/>
  <c r="Y4239" i="1" s="1"/>
  <c r="V4240" i="1"/>
  <c r="Y4240" i="1" s="1"/>
  <c r="V4241" i="1"/>
  <c r="Y4241" i="1" s="1"/>
  <c r="V4242" i="1"/>
  <c r="Y4242" i="1" s="1"/>
  <c r="V4243" i="1"/>
  <c r="Y4243" i="1" s="1"/>
  <c r="V4244" i="1"/>
  <c r="Y4244" i="1" s="1"/>
  <c r="V4245" i="1"/>
  <c r="Y4245" i="1" s="1"/>
  <c r="V4246" i="1"/>
  <c r="Y4246" i="1" s="1"/>
  <c r="V4247" i="1"/>
  <c r="Y4247" i="1" s="1"/>
  <c r="V4248" i="1"/>
  <c r="Y4248" i="1" s="1"/>
  <c r="V4249" i="1"/>
  <c r="Y4249" i="1" s="1"/>
  <c r="V4250" i="1"/>
  <c r="Y4250" i="1" s="1"/>
  <c r="V4251" i="1"/>
  <c r="Y4251" i="1" s="1"/>
  <c r="V4252" i="1"/>
  <c r="Y4252" i="1" s="1"/>
  <c r="V4253" i="1"/>
  <c r="Y4253" i="1" s="1"/>
  <c r="V4254" i="1"/>
  <c r="Y4254" i="1" s="1"/>
  <c r="V4255" i="1"/>
  <c r="Y4255" i="1" s="1"/>
  <c r="V4256" i="1"/>
  <c r="Y4256" i="1" s="1"/>
  <c r="V4257" i="1"/>
  <c r="Y4257" i="1" s="1"/>
  <c r="V4258" i="1"/>
  <c r="Y4258" i="1" s="1"/>
  <c r="V4259" i="1"/>
  <c r="Y4259" i="1" s="1"/>
  <c r="V4260" i="1"/>
  <c r="Y4260" i="1" s="1"/>
  <c r="V4261" i="1"/>
  <c r="Y4261" i="1" s="1"/>
  <c r="V4262" i="1"/>
  <c r="Y4262" i="1" s="1"/>
  <c r="V4263" i="1"/>
  <c r="Y4263" i="1" s="1"/>
  <c r="V4264" i="1"/>
  <c r="Y4264" i="1" s="1"/>
  <c r="V4265" i="1"/>
  <c r="Y4265" i="1" s="1"/>
  <c r="V4266" i="1"/>
  <c r="Y4266" i="1" s="1"/>
  <c r="V4267" i="1"/>
  <c r="Y4267" i="1" s="1"/>
  <c r="V4268" i="1"/>
  <c r="Y4268" i="1" s="1"/>
  <c r="V4269" i="1"/>
  <c r="Y4269" i="1" s="1"/>
  <c r="V4270" i="1"/>
  <c r="Y4270" i="1" s="1"/>
  <c r="V4271" i="1"/>
  <c r="Y4271" i="1" s="1"/>
  <c r="V4272" i="1"/>
  <c r="Y4272" i="1" s="1"/>
  <c r="V4273" i="1"/>
  <c r="Y4273" i="1" s="1"/>
  <c r="V4274" i="1"/>
  <c r="Y4274" i="1" s="1"/>
  <c r="V4275" i="1"/>
  <c r="Y4275" i="1" s="1"/>
  <c r="V4276" i="1"/>
  <c r="Y4276" i="1" s="1"/>
  <c r="V4277" i="1"/>
  <c r="Y4277" i="1" s="1"/>
  <c r="V4278" i="1"/>
  <c r="Y4278" i="1" s="1"/>
  <c r="V4279" i="1"/>
  <c r="Y4279" i="1" s="1"/>
  <c r="V4280" i="1"/>
  <c r="Y4280" i="1" s="1"/>
  <c r="V4281" i="1"/>
  <c r="Y4281" i="1" s="1"/>
  <c r="V4282" i="1"/>
  <c r="Y4282" i="1" s="1"/>
  <c r="V4283" i="1"/>
  <c r="Y4283" i="1" s="1"/>
  <c r="V4284" i="1"/>
  <c r="Y4284" i="1" s="1"/>
  <c r="V4285" i="1"/>
  <c r="Y4285" i="1" s="1"/>
  <c r="V4286" i="1"/>
  <c r="Y4286" i="1" s="1"/>
  <c r="V4287" i="1"/>
  <c r="Y4287" i="1" s="1"/>
  <c r="V4288" i="1"/>
  <c r="Y4288" i="1" s="1"/>
  <c r="V4289" i="1"/>
  <c r="Y4289" i="1" s="1"/>
  <c r="V4290" i="1"/>
  <c r="Y4290" i="1" s="1"/>
  <c r="V4291" i="1"/>
  <c r="Y4291" i="1" s="1"/>
  <c r="V4292" i="1"/>
  <c r="Y4292" i="1" s="1"/>
  <c r="V4293" i="1"/>
  <c r="Y4293" i="1" s="1"/>
  <c r="V4294" i="1"/>
  <c r="Y4294" i="1" s="1"/>
  <c r="V4295" i="1"/>
  <c r="Y4295" i="1" s="1"/>
  <c r="V4296" i="1"/>
  <c r="Y4296" i="1" s="1"/>
  <c r="V4297" i="1"/>
  <c r="Y4297" i="1" s="1"/>
  <c r="V4298" i="1"/>
  <c r="Y4298" i="1" s="1"/>
  <c r="V4299" i="1"/>
  <c r="Y4299" i="1" s="1"/>
  <c r="V4300" i="1"/>
  <c r="Y4300" i="1" s="1"/>
  <c r="V4301" i="1"/>
  <c r="Y4301" i="1" s="1"/>
  <c r="V4302" i="1"/>
  <c r="Y4302" i="1" s="1"/>
  <c r="V4303" i="1"/>
  <c r="Y4303" i="1" s="1"/>
  <c r="V4304" i="1"/>
  <c r="Y4304" i="1" s="1"/>
  <c r="V4305" i="1"/>
  <c r="Y4305" i="1" s="1"/>
  <c r="V4306" i="1"/>
  <c r="Y4306" i="1" s="1"/>
  <c r="V4307" i="1"/>
  <c r="Y4307" i="1" s="1"/>
  <c r="V4308" i="1"/>
  <c r="Y4308" i="1" s="1"/>
  <c r="V4309" i="1"/>
  <c r="Y4309" i="1" s="1"/>
  <c r="V4310" i="1"/>
  <c r="Y4310" i="1" s="1"/>
  <c r="V4311" i="1"/>
  <c r="Y4311" i="1" s="1"/>
  <c r="V4312" i="1"/>
  <c r="Y4312" i="1" s="1"/>
  <c r="V4313" i="1"/>
  <c r="Y4313" i="1" s="1"/>
  <c r="V4314" i="1"/>
  <c r="Y4314" i="1" s="1"/>
  <c r="V4315" i="1"/>
  <c r="Y4315" i="1" s="1"/>
  <c r="V4316" i="1"/>
  <c r="Y4316" i="1" s="1"/>
  <c r="V4317" i="1"/>
  <c r="Y4317" i="1" s="1"/>
  <c r="V4318" i="1"/>
  <c r="Y4318" i="1" s="1"/>
  <c r="V4319" i="1"/>
  <c r="Y4319" i="1" s="1"/>
  <c r="V4320" i="1"/>
  <c r="Y4320" i="1" s="1"/>
  <c r="V4321" i="1"/>
  <c r="Y4321" i="1" s="1"/>
  <c r="V4322" i="1"/>
  <c r="Y4322" i="1" s="1"/>
  <c r="V4323" i="1"/>
  <c r="Y4323" i="1" s="1"/>
  <c r="V4324" i="1"/>
  <c r="Y4324" i="1" s="1"/>
  <c r="V4325" i="1"/>
  <c r="Y4325" i="1" s="1"/>
  <c r="V4326" i="1"/>
  <c r="Y4326" i="1" s="1"/>
  <c r="V4327" i="1"/>
  <c r="Y4327" i="1" s="1"/>
  <c r="V4328" i="1"/>
  <c r="Y4328" i="1" s="1"/>
  <c r="V4329" i="1"/>
  <c r="Y4329" i="1" s="1"/>
  <c r="V4330" i="1"/>
  <c r="Y4330" i="1" s="1"/>
  <c r="V4331" i="1"/>
  <c r="Y4331" i="1" s="1"/>
  <c r="V4332" i="1"/>
  <c r="Y4332" i="1" s="1"/>
  <c r="V4333" i="1"/>
  <c r="Y4333" i="1" s="1"/>
  <c r="V4334" i="1"/>
  <c r="Y4334" i="1" s="1"/>
  <c r="V4335" i="1"/>
  <c r="Y4335" i="1" s="1"/>
  <c r="V4336" i="1"/>
  <c r="Y4336" i="1" s="1"/>
  <c r="V4337" i="1"/>
  <c r="Y4337" i="1" s="1"/>
  <c r="V4338" i="1"/>
  <c r="Y4338" i="1" s="1"/>
  <c r="V4339" i="1"/>
  <c r="Y4339" i="1" s="1"/>
  <c r="V4340" i="1"/>
  <c r="Y4340" i="1" s="1"/>
  <c r="V4341" i="1"/>
  <c r="Y4341" i="1" s="1"/>
  <c r="V4342" i="1"/>
  <c r="Y4342" i="1" s="1"/>
  <c r="V4343" i="1"/>
  <c r="Y4343" i="1" s="1"/>
  <c r="V4344" i="1"/>
  <c r="Y4344" i="1" s="1"/>
  <c r="V4345" i="1"/>
  <c r="Y4345" i="1" s="1"/>
  <c r="V4346" i="1"/>
  <c r="Y4346" i="1" s="1"/>
  <c r="V4347" i="1"/>
  <c r="Y4347" i="1" s="1"/>
  <c r="V4348" i="1"/>
  <c r="Y4348" i="1" s="1"/>
  <c r="V4349" i="1"/>
  <c r="Y4349" i="1" s="1"/>
  <c r="V4350" i="1"/>
  <c r="Y4350" i="1" s="1"/>
  <c r="V4351" i="1"/>
  <c r="Y4351" i="1" s="1"/>
  <c r="V4352" i="1"/>
  <c r="Y4352" i="1" s="1"/>
  <c r="V4353" i="1"/>
  <c r="Y4353" i="1" s="1"/>
  <c r="V4354" i="1"/>
  <c r="Y4354" i="1" s="1"/>
  <c r="V4355" i="1"/>
  <c r="Y4355" i="1" s="1"/>
  <c r="V4356" i="1"/>
  <c r="Y4356" i="1" s="1"/>
  <c r="V4357" i="1"/>
  <c r="Y4357" i="1" s="1"/>
  <c r="V4358" i="1"/>
  <c r="Y4358" i="1" s="1"/>
  <c r="V4359" i="1"/>
  <c r="Y4359" i="1" s="1"/>
  <c r="V4360" i="1"/>
  <c r="Y4360" i="1" s="1"/>
  <c r="V4361" i="1"/>
  <c r="Y4361" i="1" s="1"/>
  <c r="V4362" i="1"/>
  <c r="Y4362" i="1" s="1"/>
  <c r="V4363" i="1"/>
  <c r="Y4363" i="1" s="1"/>
  <c r="V4364" i="1"/>
  <c r="Y4364" i="1" s="1"/>
  <c r="V4365" i="1"/>
  <c r="Y4365" i="1" s="1"/>
  <c r="V4366" i="1"/>
  <c r="Y4366" i="1" s="1"/>
  <c r="V4367" i="1"/>
  <c r="Y4367" i="1" s="1"/>
  <c r="V4368" i="1"/>
  <c r="Y4368" i="1" s="1"/>
  <c r="V4369" i="1"/>
  <c r="Y4369" i="1" s="1"/>
  <c r="V4370" i="1"/>
  <c r="Y4370" i="1" s="1"/>
  <c r="V4371" i="1"/>
  <c r="Y4371" i="1" s="1"/>
  <c r="V4372" i="1"/>
  <c r="Y4372" i="1" s="1"/>
  <c r="V4373" i="1"/>
  <c r="Y4373" i="1" s="1"/>
  <c r="V4374" i="1"/>
  <c r="Y4374" i="1" s="1"/>
  <c r="V4375" i="1"/>
  <c r="Y4375" i="1" s="1"/>
  <c r="V4376" i="1"/>
  <c r="Y4376" i="1" s="1"/>
  <c r="V4377" i="1"/>
  <c r="Y4377" i="1" s="1"/>
  <c r="V4378" i="1"/>
  <c r="Y4378" i="1" s="1"/>
  <c r="V4379" i="1"/>
  <c r="Y4379" i="1" s="1"/>
  <c r="V4380" i="1"/>
  <c r="Y4380" i="1" s="1"/>
  <c r="V4381" i="1"/>
  <c r="Y4381" i="1" s="1"/>
  <c r="V4382" i="1"/>
  <c r="Y4382" i="1" s="1"/>
  <c r="V4383" i="1"/>
  <c r="Y4383" i="1" s="1"/>
  <c r="V4384" i="1"/>
  <c r="Y4384" i="1" s="1"/>
  <c r="V4385" i="1"/>
  <c r="Y4385" i="1" s="1"/>
  <c r="V4386" i="1"/>
  <c r="Y4386" i="1" s="1"/>
  <c r="V4387" i="1"/>
  <c r="Y4387" i="1" s="1"/>
  <c r="V4388" i="1"/>
  <c r="Y4388" i="1" s="1"/>
  <c r="V4389" i="1"/>
  <c r="Y4389" i="1" s="1"/>
  <c r="V4390" i="1"/>
  <c r="Y4390" i="1" s="1"/>
  <c r="V4391" i="1"/>
  <c r="Y4391" i="1" s="1"/>
  <c r="V4392" i="1"/>
  <c r="Y4392" i="1" s="1"/>
  <c r="V4393" i="1"/>
  <c r="Y4393" i="1" s="1"/>
  <c r="V4394" i="1"/>
  <c r="Y4394" i="1" s="1"/>
  <c r="V4395" i="1"/>
  <c r="Y4395" i="1" s="1"/>
  <c r="V4396" i="1"/>
  <c r="Y4396" i="1" s="1"/>
  <c r="V4397" i="1"/>
  <c r="Y4397" i="1" s="1"/>
  <c r="V4398" i="1"/>
  <c r="Y4398" i="1" s="1"/>
  <c r="V4399" i="1"/>
  <c r="Y4399" i="1" s="1"/>
  <c r="V4400" i="1"/>
  <c r="Y4400" i="1" s="1"/>
  <c r="V4401" i="1"/>
  <c r="Y4401" i="1" s="1"/>
  <c r="V4402" i="1"/>
  <c r="Y4402" i="1" s="1"/>
  <c r="V4403" i="1"/>
  <c r="Y4403" i="1" s="1"/>
  <c r="V4404" i="1"/>
  <c r="Y4404" i="1" s="1"/>
  <c r="V4405" i="1"/>
  <c r="Y4405" i="1" s="1"/>
  <c r="V4406" i="1"/>
  <c r="Y4406" i="1" s="1"/>
  <c r="V4407" i="1"/>
  <c r="Y4407" i="1" s="1"/>
  <c r="V4408" i="1"/>
  <c r="Y4408" i="1" s="1"/>
  <c r="V4409" i="1"/>
  <c r="Y4409" i="1" s="1"/>
  <c r="V4410" i="1"/>
  <c r="Y4410" i="1" s="1"/>
  <c r="V4411" i="1"/>
  <c r="Y4411" i="1" s="1"/>
  <c r="V4412" i="1"/>
  <c r="Y4412" i="1" s="1"/>
  <c r="V4413" i="1"/>
  <c r="Y4413" i="1" s="1"/>
  <c r="V4414" i="1"/>
  <c r="Y4414" i="1" s="1"/>
  <c r="V4415" i="1"/>
  <c r="Y4415" i="1" s="1"/>
  <c r="V4416" i="1"/>
  <c r="Y4416" i="1" s="1"/>
  <c r="V4417" i="1"/>
  <c r="Y4417" i="1" s="1"/>
  <c r="V4418" i="1"/>
  <c r="Y4418" i="1" s="1"/>
  <c r="V4419" i="1"/>
  <c r="Y4419" i="1" s="1"/>
  <c r="V4420" i="1"/>
  <c r="Y4420" i="1" s="1"/>
  <c r="V4421" i="1"/>
  <c r="Y4421" i="1" s="1"/>
  <c r="V4422" i="1"/>
  <c r="Y4422" i="1" s="1"/>
  <c r="V4423" i="1"/>
  <c r="Y4423" i="1" s="1"/>
  <c r="V4424" i="1"/>
  <c r="Y4424" i="1" s="1"/>
  <c r="V4425" i="1"/>
  <c r="Y4425" i="1" s="1"/>
  <c r="V4426" i="1"/>
  <c r="Y4426" i="1" s="1"/>
  <c r="V4427" i="1"/>
  <c r="Y4427" i="1" s="1"/>
  <c r="V4428" i="1"/>
  <c r="Y4428" i="1" s="1"/>
  <c r="V4429" i="1"/>
  <c r="Y4429" i="1" s="1"/>
  <c r="V4430" i="1"/>
  <c r="Y4430" i="1" s="1"/>
  <c r="V4431" i="1"/>
  <c r="Y4431" i="1" s="1"/>
  <c r="V4432" i="1"/>
  <c r="Y4432" i="1" s="1"/>
  <c r="V4433" i="1"/>
  <c r="Y4433" i="1" s="1"/>
  <c r="V4434" i="1"/>
  <c r="Y4434" i="1" s="1"/>
  <c r="V4435" i="1"/>
  <c r="Y4435" i="1" s="1"/>
  <c r="V4436" i="1"/>
  <c r="Y4436" i="1" s="1"/>
  <c r="V4437" i="1"/>
  <c r="Y4437" i="1" s="1"/>
  <c r="V4438" i="1"/>
  <c r="Y4438" i="1" s="1"/>
  <c r="V4439" i="1"/>
  <c r="Y4439" i="1" s="1"/>
  <c r="V4440" i="1"/>
  <c r="Y4440" i="1" s="1"/>
  <c r="V4441" i="1"/>
  <c r="Y4441" i="1" s="1"/>
  <c r="V4442" i="1"/>
  <c r="Y4442" i="1" s="1"/>
  <c r="V4443" i="1"/>
  <c r="Y4443" i="1" s="1"/>
  <c r="V4444" i="1"/>
  <c r="Y4444" i="1" s="1"/>
  <c r="V4445" i="1"/>
  <c r="Y4445" i="1" s="1"/>
  <c r="V4446" i="1"/>
  <c r="Y4446" i="1" s="1"/>
  <c r="V4447" i="1"/>
  <c r="Y4447" i="1" s="1"/>
  <c r="V4448" i="1"/>
  <c r="Y4448" i="1" s="1"/>
  <c r="V4449" i="1"/>
  <c r="Y4449" i="1" s="1"/>
  <c r="V4450" i="1"/>
  <c r="Y4450" i="1" s="1"/>
  <c r="V4451" i="1"/>
  <c r="Y4451" i="1" s="1"/>
  <c r="V4452" i="1"/>
  <c r="Y4452" i="1" s="1"/>
  <c r="V4453" i="1"/>
  <c r="Y4453" i="1" s="1"/>
  <c r="V4454" i="1"/>
  <c r="Y4454" i="1" s="1"/>
  <c r="V4455" i="1"/>
  <c r="Y4455" i="1" s="1"/>
  <c r="V4456" i="1"/>
  <c r="Y4456" i="1" s="1"/>
  <c r="V4457" i="1"/>
  <c r="Y4457" i="1" s="1"/>
  <c r="V4458" i="1"/>
  <c r="Y4458" i="1" s="1"/>
  <c r="V4459" i="1"/>
  <c r="Y4459" i="1" s="1"/>
  <c r="V4460" i="1"/>
  <c r="Y4460" i="1" s="1"/>
  <c r="V4461" i="1"/>
  <c r="Y4461" i="1" s="1"/>
  <c r="V4462" i="1"/>
  <c r="Y4462" i="1" s="1"/>
  <c r="V4463" i="1"/>
  <c r="Y4463" i="1" s="1"/>
  <c r="V4464" i="1"/>
  <c r="Y4464" i="1" s="1"/>
  <c r="V4465" i="1"/>
  <c r="Y4465" i="1" s="1"/>
  <c r="V4466" i="1"/>
  <c r="Y4466" i="1" s="1"/>
  <c r="V4467" i="1"/>
  <c r="Y4467" i="1" s="1"/>
  <c r="V4468" i="1"/>
  <c r="Y4468" i="1" s="1"/>
  <c r="V4469" i="1"/>
  <c r="Y4469" i="1" s="1"/>
  <c r="V4470" i="1"/>
  <c r="Y4470" i="1" s="1"/>
  <c r="V4471" i="1"/>
  <c r="Y4471" i="1" s="1"/>
  <c r="V4472" i="1"/>
  <c r="Y4472" i="1" s="1"/>
  <c r="V4473" i="1"/>
  <c r="Y4473" i="1" s="1"/>
  <c r="V4474" i="1"/>
  <c r="Y4474" i="1" s="1"/>
  <c r="V4475" i="1"/>
  <c r="Y4475" i="1" s="1"/>
  <c r="V4476" i="1"/>
  <c r="Y4476" i="1" s="1"/>
  <c r="V4477" i="1"/>
  <c r="Y4477" i="1" s="1"/>
  <c r="V4478" i="1"/>
  <c r="Y4478" i="1" s="1"/>
  <c r="V4479" i="1"/>
  <c r="Y4479" i="1" s="1"/>
  <c r="V4480" i="1"/>
  <c r="Y4480" i="1" s="1"/>
  <c r="V4481" i="1"/>
  <c r="Y4481" i="1" s="1"/>
  <c r="V4482" i="1"/>
  <c r="Y4482" i="1" s="1"/>
  <c r="V4483" i="1"/>
  <c r="Y4483" i="1" s="1"/>
  <c r="V4484" i="1"/>
  <c r="Y4484" i="1" s="1"/>
  <c r="V4485" i="1"/>
  <c r="Y4485" i="1" s="1"/>
  <c r="V4486" i="1"/>
  <c r="Y4486" i="1" s="1"/>
  <c r="V4487" i="1"/>
  <c r="Y4487" i="1" s="1"/>
  <c r="V4488" i="1"/>
  <c r="Y4488" i="1" s="1"/>
  <c r="V4489" i="1"/>
  <c r="Y4489" i="1" s="1"/>
  <c r="V4490" i="1"/>
  <c r="Y4490" i="1" s="1"/>
  <c r="V4491" i="1"/>
  <c r="Y4491" i="1" s="1"/>
  <c r="V4492" i="1"/>
  <c r="Y4492" i="1" s="1"/>
  <c r="V4493" i="1"/>
  <c r="Y4493" i="1" s="1"/>
  <c r="V4494" i="1"/>
  <c r="Y4494" i="1" s="1"/>
  <c r="V4495" i="1"/>
  <c r="Y4495" i="1" s="1"/>
  <c r="V4496" i="1"/>
  <c r="Y4496" i="1" s="1"/>
  <c r="V4497" i="1"/>
  <c r="Y4497" i="1" s="1"/>
  <c r="V4498" i="1"/>
  <c r="Y4498" i="1" s="1"/>
  <c r="V4499" i="1"/>
  <c r="Y4499" i="1" s="1"/>
  <c r="V4500" i="1"/>
  <c r="Y4500" i="1" s="1"/>
  <c r="V4501" i="1"/>
  <c r="Y4501" i="1" s="1"/>
  <c r="V4502" i="1"/>
  <c r="Y4502" i="1" s="1"/>
  <c r="V4503" i="1"/>
  <c r="Y4503" i="1" s="1"/>
  <c r="V4504" i="1"/>
  <c r="Y4504" i="1" s="1"/>
  <c r="V4505" i="1"/>
  <c r="Y4505" i="1" s="1"/>
  <c r="V4506" i="1"/>
  <c r="Y4506" i="1" s="1"/>
  <c r="V4507" i="1"/>
  <c r="Y4507" i="1" s="1"/>
  <c r="V4508" i="1"/>
  <c r="Y4508" i="1" s="1"/>
  <c r="V4509" i="1"/>
  <c r="Y4509" i="1" s="1"/>
  <c r="V4510" i="1"/>
  <c r="Y4510" i="1" s="1"/>
  <c r="V4511" i="1"/>
  <c r="Y4511" i="1" s="1"/>
  <c r="V4512" i="1"/>
  <c r="Y4512" i="1" s="1"/>
  <c r="V4513" i="1"/>
  <c r="Y4513" i="1" s="1"/>
  <c r="V4514" i="1"/>
  <c r="Y4514" i="1" s="1"/>
  <c r="V4515" i="1"/>
  <c r="Y4515" i="1" s="1"/>
  <c r="V4516" i="1"/>
  <c r="Y4516" i="1" s="1"/>
  <c r="V4517" i="1"/>
  <c r="Y4517" i="1" s="1"/>
  <c r="V4518" i="1"/>
  <c r="Y4518" i="1" s="1"/>
  <c r="V4519" i="1"/>
  <c r="Y4519" i="1" s="1"/>
  <c r="V4520" i="1"/>
  <c r="Y4520" i="1" s="1"/>
  <c r="V4521" i="1"/>
  <c r="Y4521" i="1" s="1"/>
  <c r="V4522" i="1"/>
  <c r="Y4522" i="1" s="1"/>
  <c r="V4523" i="1"/>
  <c r="Y4523" i="1" s="1"/>
  <c r="V4524" i="1"/>
  <c r="Y4524" i="1" s="1"/>
  <c r="V4525" i="1"/>
  <c r="Y4525" i="1" s="1"/>
  <c r="V4526" i="1"/>
  <c r="Y4526" i="1" s="1"/>
  <c r="V4527" i="1"/>
  <c r="Y4527" i="1" s="1"/>
  <c r="V4528" i="1"/>
  <c r="Y4528" i="1" s="1"/>
  <c r="V4529" i="1"/>
  <c r="Y4529" i="1" s="1"/>
  <c r="V4530" i="1"/>
  <c r="Y4530" i="1" s="1"/>
  <c r="V4531" i="1"/>
  <c r="Y4531" i="1" s="1"/>
  <c r="V4532" i="1"/>
  <c r="Y4532" i="1" s="1"/>
  <c r="V4533" i="1"/>
  <c r="Y4533" i="1" s="1"/>
  <c r="V4534" i="1"/>
  <c r="Y4534" i="1" s="1"/>
  <c r="V4535" i="1"/>
  <c r="Y4535" i="1" s="1"/>
  <c r="V4536" i="1"/>
  <c r="Y4536" i="1" s="1"/>
  <c r="V4537" i="1"/>
  <c r="Y4537" i="1" s="1"/>
  <c r="V4538" i="1"/>
  <c r="Y4538" i="1" s="1"/>
  <c r="V4539" i="1"/>
  <c r="Y4539" i="1" s="1"/>
  <c r="V4540" i="1"/>
  <c r="Y4540" i="1" s="1"/>
  <c r="V4541" i="1"/>
  <c r="Y4541" i="1" s="1"/>
  <c r="V4542" i="1"/>
  <c r="Y4542" i="1" s="1"/>
  <c r="V4543" i="1"/>
  <c r="Y4543" i="1" s="1"/>
  <c r="V4544" i="1"/>
  <c r="Y4544" i="1" s="1"/>
  <c r="V4545" i="1"/>
  <c r="Y4545" i="1" s="1"/>
  <c r="V4546" i="1"/>
  <c r="Y4546" i="1" s="1"/>
  <c r="V4547" i="1"/>
  <c r="Y4547" i="1" s="1"/>
  <c r="V4548" i="1"/>
  <c r="Y4548" i="1" s="1"/>
  <c r="V4549" i="1"/>
  <c r="Y4549" i="1" s="1"/>
  <c r="V4550" i="1"/>
  <c r="Y4550" i="1" s="1"/>
  <c r="V4551" i="1"/>
  <c r="Y4551" i="1" s="1"/>
  <c r="V4552" i="1"/>
  <c r="Y4552" i="1" s="1"/>
  <c r="V4553" i="1"/>
  <c r="Y4553" i="1" s="1"/>
  <c r="V4554" i="1"/>
  <c r="Y4554" i="1" s="1"/>
  <c r="V4555" i="1"/>
  <c r="Y4555" i="1" s="1"/>
  <c r="V4556" i="1"/>
  <c r="Y4556" i="1" s="1"/>
  <c r="V4557" i="1"/>
  <c r="Y4557" i="1" s="1"/>
  <c r="V4558" i="1"/>
  <c r="Y4558" i="1" s="1"/>
  <c r="V4559" i="1"/>
  <c r="Y4559" i="1" s="1"/>
  <c r="V4560" i="1"/>
  <c r="Y4560" i="1" s="1"/>
  <c r="V4561" i="1"/>
  <c r="Y4561" i="1" s="1"/>
  <c r="V4562" i="1"/>
  <c r="Y4562" i="1" s="1"/>
  <c r="V4563" i="1"/>
  <c r="Y4563" i="1" s="1"/>
  <c r="V4564" i="1"/>
  <c r="Y4564" i="1" s="1"/>
  <c r="V4565" i="1"/>
  <c r="Y4565" i="1" s="1"/>
  <c r="V4566" i="1"/>
  <c r="Y4566" i="1" s="1"/>
  <c r="V4567" i="1"/>
  <c r="Y4567" i="1" s="1"/>
  <c r="V4568" i="1"/>
  <c r="Y4568" i="1" s="1"/>
  <c r="V4569" i="1"/>
  <c r="Y4569" i="1" s="1"/>
  <c r="V4570" i="1"/>
  <c r="Y4570" i="1" s="1"/>
  <c r="V4571" i="1"/>
  <c r="Y4571" i="1" s="1"/>
  <c r="V4572" i="1"/>
  <c r="Y4572" i="1" s="1"/>
  <c r="V4573" i="1"/>
  <c r="Y4573" i="1" s="1"/>
  <c r="V4574" i="1"/>
  <c r="Y4574" i="1" s="1"/>
  <c r="V4575" i="1"/>
  <c r="Y4575" i="1" s="1"/>
  <c r="V4576" i="1"/>
  <c r="Y4576" i="1" s="1"/>
  <c r="V4577" i="1"/>
  <c r="Y4577" i="1" s="1"/>
  <c r="V4578" i="1"/>
  <c r="Y4578" i="1" s="1"/>
  <c r="V4579" i="1"/>
  <c r="Y4579" i="1" s="1"/>
  <c r="V4580" i="1"/>
  <c r="Y4580" i="1" s="1"/>
  <c r="V4581" i="1"/>
  <c r="Y4581" i="1" s="1"/>
  <c r="V4582" i="1"/>
  <c r="Y4582" i="1" s="1"/>
  <c r="V4583" i="1"/>
  <c r="Y4583" i="1" s="1"/>
  <c r="V4584" i="1"/>
  <c r="Y4584" i="1" s="1"/>
  <c r="V4585" i="1"/>
  <c r="Y4585" i="1" s="1"/>
  <c r="V4586" i="1"/>
  <c r="Y4586" i="1" s="1"/>
  <c r="V4587" i="1"/>
  <c r="Y4587" i="1" s="1"/>
  <c r="V4588" i="1"/>
  <c r="Y4588" i="1" s="1"/>
  <c r="V4589" i="1"/>
  <c r="Y4589" i="1" s="1"/>
  <c r="V4590" i="1"/>
  <c r="Y4590" i="1" s="1"/>
  <c r="V4591" i="1"/>
  <c r="Y4591" i="1" s="1"/>
  <c r="V4592" i="1"/>
  <c r="Y4592" i="1" s="1"/>
  <c r="V4593" i="1"/>
  <c r="Y4593" i="1" s="1"/>
  <c r="V4594" i="1"/>
  <c r="Y4594" i="1" s="1"/>
  <c r="V4595" i="1"/>
  <c r="Y4595" i="1" s="1"/>
  <c r="V4596" i="1"/>
  <c r="Y4596" i="1" s="1"/>
  <c r="V4597" i="1"/>
  <c r="Y4597" i="1" s="1"/>
  <c r="V4598" i="1"/>
  <c r="Y4598" i="1" s="1"/>
  <c r="V4599" i="1"/>
  <c r="Y4599" i="1" s="1"/>
  <c r="V4600" i="1"/>
  <c r="Y4600" i="1" s="1"/>
  <c r="V4601" i="1"/>
  <c r="Y4601" i="1" s="1"/>
  <c r="V4602" i="1"/>
  <c r="Y4602" i="1" s="1"/>
  <c r="V4603" i="1"/>
  <c r="Y4603" i="1" s="1"/>
  <c r="V4604" i="1"/>
  <c r="Y4604" i="1" s="1"/>
  <c r="V4605" i="1"/>
  <c r="Y4605" i="1" s="1"/>
  <c r="V4606" i="1"/>
  <c r="Y4606" i="1" s="1"/>
  <c r="V4607" i="1"/>
  <c r="Y4607" i="1" s="1"/>
  <c r="V4608" i="1"/>
  <c r="Y4608" i="1" s="1"/>
  <c r="V4609" i="1"/>
  <c r="Y4609" i="1" s="1"/>
  <c r="V4610" i="1"/>
  <c r="Y4610" i="1" s="1"/>
  <c r="V4611" i="1"/>
  <c r="Y4611" i="1" s="1"/>
  <c r="V4612" i="1"/>
  <c r="Y4612" i="1" s="1"/>
  <c r="V4613" i="1"/>
  <c r="Y4613" i="1" s="1"/>
  <c r="V4614" i="1"/>
  <c r="Y4614" i="1" s="1"/>
  <c r="V4615" i="1"/>
  <c r="Y4615" i="1" s="1"/>
  <c r="V4616" i="1"/>
  <c r="Y4616" i="1" s="1"/>
  <c r="V4617" i="1"/>
  <c r="Y4617" i="1" s="1"/>
  <c r="V4618" i="1"/>
  <c r="Y4618" i="1" s="1"/>
  <c r="V4619" i="1"/>
  <c r="Y4619" i="1" s="1"/>
  <c r="V4620" i="1"/>
  <c r="Y4620" i="1" s="1"/>
  <c r="V4621" i="1"/>
  <c r="Y4621" i="1" s="1"/>
  <c r="V4622" i="1"/>
  <c r="Y4622" i="1" s="1"/>
  <c r="V4623" i="1"/>
  <c r="Y4623" i="1" s="1"/>
  <c r="V4624" i="1"/>
  <c r="Y4624" i="1" s="1"/>
  <c r="V4625" i="1"/>
  <c r="Y4625" i="1" s="1"/>
  <c r="V4626" i="1"/>
  <c r="Y4626" i="1" s="1"/>
  <c r="V4627" i="1"/>
  <c r="Y4627" i="1" s="1"/>
  <c r="V4628" i="1"/>
  <c r="Y4628" i="1" s="1"/>
  <c r="V4629" i="1"/>
  <c r="Y4629" i="1" s="1"/>
  <c r="V4630" i="1"/>
  <c r="Y4630" i="1" s="1"/>
  <c r="V4631" i="1"/>
  <c r="Y4631" i="1" s="1"/>
  <c r="V4632" i="1"/>
  <c r="Y4632" i="1" s="1"/>
  <c r="V4633" i="1"/>
  <c r="Y4633" i="1" s="1"/>
  <c r="V4634" i="1"/>
  <c r="Y4634" i="1" s="1"/>
  <c r="V4635" i="1"/>
  <c r="Y4635" i="1" s="1"/>
  <c r="V4636" i="1"/>
  <c r="Y4636" i="1" s="1"/>
  <c r="V4637" i="1"/>
  <c r="Y4637" i="1" s="1"/>
  <c r="V4638" i="1"/>
  <c r="Y4638" i="1" s="1"/>
  <c r="V4639" i="1"/>
  <c r="Y4639" i="1" s="1"/>
  <c r="V4640" i="1"/>
  <c r="Y4640" i="1" s="1"/>
  <c r="V4641" i="1"/>
  <c r="Y4641" i="1" s="1"/>
  <c r="V4642" i="1"/>
  <c r="Y4642" i="1" s="1"/>
  <c r="V4643" i="1"/>
  <c r="Y4643" i="1" s="1"/>
  <c r="V4644" i="1"/>
  <c r="Y4644" i="1" s="1"/>
  <c r="V4645" i="1"/>
  <c r="Y4645" i="1" s="1"/>
  <c r="V4646" i="1"/>
  <c r="Y4646" i="1" s="1"/>
  <c r="V4647" i="1"/>
  <c r="Y4647" i="1" s="1"/>
  <c r="V4648" i="1"/>
  <c r="Y4648" i="1" s="1"/>
  <c r="V4649" i="1"/>
  <c r="Y4649" i="1" s="1"/>
  <c r="V4650" i="1"/>
  <c r="Y4650" i="1" s="1"/>
  <c r="V4651" i="1"/>
  <c r="Y4651" i="1" s="1"/>
  <c r="V4652" i="1"/>
  <c r="Y4652" i="1" s="1"/>
  <c r="V4653" i="1"/>
  <c r="Y4653" i="1" s="1"/>
  <c r="V4654" i="1"/>
  <c r="Y4654" i="1" s="1"/>
  <c r="V4655" i="1"/>
  <c r="Y4655" i="1" s="1"/>
  <c r="V4656" i="1"/>
  <c r="Y4656" i="1" s="1"/>
  <c r="V4657" i="1"/>
  <c r="Y4657" i="1" s="1"/>
  <c r="V4658" i="1"/>
  <c r="Y4658" i="1" s="1"/>
  <c r="V4659" i="1"/>
  <c r="Y4659" i="1" s="1"/>
  <c r="V4660" i="1"/>
  <c r="Y4660" i="1" s="1"/>
  <c r="V4661" i="1"/>
  <c r="Y4661" i="1" s="1"/>
  <c r="V4662" i="1"/>
  <c r="Y4662" i="1" s="1"/>
  <c r="V4663" i="1"/>
  <c r="Y4663" i="1" s="1"/>
  <c r="V4664" i="1"/>
  <c r="Y4664" i="1" s="1"/>
  <c r="V4665" i="1"/>
  <c r="Y4665" i="1" s="1"/>
  <c r="V4666" i="1"/>
  <c r="Y4666" i="1" s="1"/>
  <c r="V4667" i="1"/>
  <c r="Y4667" i="1" s="1"/>
  <c r="V4668" i="1"/>
  <c r="Y4668" i="1" s="1"/>
  <c r="V4669" i="1"/>
  <c r="Y4669" i="1" s="1"/>
  <c r="V4670" i="1"/>
  <c r="Y4670" i="1" s="1"/>
  <c r="V4671" i="1"/>
  <c r="Y4671" i="1" s="1"/>
  <c r="V4672" i="1"/>
  <c r="Y4672" i="1" s="1"/>
  <c r="V4673" i="1"/>
  <c r="Y4673" i="1" s="1"/>
  <c r="V4674" i="1"/>
  <c r="Y4674" i="1" s="1"/>
  <c r="V4675" i="1"/>
  <c r="Y4675" i="1" s="1"/>
  <c r="V4676" i="1"/>
  <c r="Y4676" i="1" s="1"/>
  <c r="V4677" i="1"/>
  <c r="Y4677" i="1" s="1"/>
  <c r="V4678" i="1"/>
  <c r="Y4678" i="1" s="1"/>
  <c r="V4679" i="1"/>
  <c r="Y4679" i="1" s="1"/>
  <c r="V4680" i="1"/>
  <c r="Y4680" i="1" s="1"/>
  <c r="V4681" i="1"/>
  <c r="Y4681" i="1" s="1"/>
  <c r="V4682" i="1"/>
  <c r="Y4682" i="1" s="1"/>
  <c r="V4683" i="1"/>
  <c r="Y4683" i="1" s="1"/>
  <c r="V4684" i="1"/>
  <c r="Y4684" i="1" s="1"/>
  <c r="V4685" i="1"/>
  <c r="Y4685" i="1" s="1"/>
  <c r="V4686" i="1"/>
  <c r="Y4686" i="1" s="1"/>
  <c r="V4687" i="1"/>
  <c r="Y4687" i="1" s="1"/>
  <c r="V4688" i="1"/>
  <c r="Y4688" i="1" s="1"/>
  <c r="V4689" i="1"/>
  <c r="Y4689" i="1" s="1"/>
  <c r="V4690" i="1"/>
  <c r="Y4690" i="1" s="1"/>
  <c r="V4691" i="1"/>
  <c r="Y4691" i="1" s="1"/>
  <c r="V4692" i="1"/>
  <c r="Y4692" i="1" s="1"/>
  <c r="V4693" i="1"/>
  <c r="Y4693" i="1" s="1"/>
  <c r="V4694" i="1"/>
  <c r="Y4694" i="1" s="1"/>
  <c r="V4695" i="1"/>
  <c r="Y4695" i="1" s="1"/>
  <c r="V4696" i="1"/>
  <c r="Y4696" i="1" s="1"/>
  <c r="V4697" i="1"/>
  <c r="Y4697" i="1" s="1"/>
  <c r="V4698" i="1"/>
  <c r="Y4698" i="1" s="1"/>
  <c r="V4699" i="1"/>
  <c r="Y4699" i="1" s="1"/>
  <c r="V4700" i="1"/>
  <c r="Y4700" i="1" s="1"/>
  <c r="V4701" i="1"/>
  <c r="Y4701" i="1" s="1"/>
  <c r="V4702" i="1"/>
  <c r="Y4702" i="1" s="1"/>
  <c r="V4703" i="1"/>
  <c r="Y4703" i="1" s="1"/>
  <c r="V4704" i="1"/>
  <c r="Y4704" i="1" s="1"/>
  <c r="V4705" i="1"/>
  <c r="Y4705" i="1" s="1"/>
  <c r="V4706" i="1"/>
  <c r="Y4706" i="1" s="1"/>
  <c r="V4707" i="1"/>
  <c r="Y4707" i="1" s="1"/>
  <c r="V4708" i="1"/>
  <c r="Y4708" i="1" s="1"/>
  <c r="V4709" i="1"/>
  <c r="Y4709" i="1" s="1"/>
  <c r="V4710" i="1"/>
  <c r="Y4710" i="1" s="1"/>
  <c r="V4711" i="1"/>
  <c r="Y4711" i="1" s="1"/>
  <c r="V4712" i="1"/>
  <c r="Y4712" i="1" s="1"/>
  <c r="V4713" i="1"/>
  <c r="Y4713" i="1" s="1"/>
  <c r="V4714" i="1"/>
  <c r="Y4714" i="1" s="1"/>
  <c r="V4715" i="1"/>
  <c r="Y4715" i="1" s="1"/>
  <c r="V4716" i="1"/>
  <c r="Y4716" i="1" s="1"/>
  <c r="V4717" i="1"/>
  <c r="Y4717" i="1" s="1"/>
  <c r="V4718" i="1"/>
  <c r="Y4718" i="1" s="1"/>
  <c r="V4719" i="1"/>
  <c r="Y4719" i="1" s="1"/>
  <c r="V4720" i="1"/>
  <c r="Y4720" i="1" s="1"/>
  <c r="V4721" i="1"/>
  <c r="Y4721" i="1" s="1"/>
  <c r="V4722" i="1"/>
  <c r="Y4722" i="1" s="1"/>
  <c r="V4723" i="1"/>
  <c r="Y4723" i="1" s="1"/>
  <c r="V4724" i="1"/>
  <c r="Y4724" i="1" s="1"/>
  <c r="V4725" i="1"/>
  <c r="Y4725" i="1" s="1"/>
  <c r="V4726" i="1"/>
  <c r="Y4726" i="1" s="1"/>
  <c r="V4727" i="1"/>
  <c r="Y4727" i="1" s="1"/>
  <c r="V4728" i="1"/>
  <c r="Y4728" i="1" s="1"/>
  <c r="V4729" i="1"/>
  <c r="Y4729" i="1" s="1"/>
  <c r="V4730" i="1"/>
  <c r="Y4730" i="1" s="1"/>
  <c r="V4731" i="1"/>
  <c r="Y4731" i="1" s="1"/>
  <c r="V4732" i="1"/>
  <c r="Y4732" i="1" s="1"/>
  <c r="V4733" i="1"/>
  <c r="Y4733" i="1" s="1"/>
  <c r="V4734" i="1"/>
  <c r="Y4734" i="1" s="1"/>
  <c r="V4735" i="1"/>
  <c r="Y4735" i="1" s="1"/>
  <c r="V4736" i="1"/>
  <c r="Y4736" i="1" s="1"/>
  <c r="V4737" i="1"/>
  <c r="Y4737" i="1" s="1"/>
  <c r="V4738" i="1"/>
  <c r="Y4738" i="1" s="1"/>
  <c r="V4739" i="1"/>
  <c r="Y4739" i="1" s="1"/>
  <c r="V4740" i="1"/>
  <c r="Y4740" i="1" s="1"/>
  <c r="V4741" i="1"/>
  <c r="Y4741" i="1" s="1"/>
  <c r="V4742" i="1"/>
  <c r="Y4742" i="1" s="1"/>
  <c r="V4743" i="1"/>
  <c r="Y4743" i="1" s="1"/>
  <c r="V4744" i="1"/>
  <c r="Y4744" i="1" s="1"/>
  <c r="V4745" i="1"/>
  <c r="Y4745" i="1" s="1"/>
  <c r="V4746" i="1"/>
  <c r="Y4746" i="1" s="1"/>
  <c r="V4747" i="1"/>
  <c r="Y4747" i="1" s="1"/>
  <c r="V4748" i="1"/>
  <c r="Y4748" i="1" s="1"/>
  <c r="V4749" i="1"/>
  <c r="Y4749" i="1" s="1"/>
  <c r="V4750" i="1"/>
  <c r="Y4750" i="1" s="1"/>
  <c r="V4751" i="1"/>
  <c r="Y4751" i="1" s="1"/>
  <c r="V4752" i="1"/>
  <c r="Y4752" i="1" s="1"/>
  <c r="V4753" i="1"/>
  <c r="Y4753" i="1" s="1"/>
  <c r="V4754" i="1"/>
  <c r="Y4754" i="1" s="1"/>
  <c r="V4755" i="1"/>
  <c r="Y4755" i="1" s="1"/>
  <c r="V4756" i="1"/>
  <c r="Y4756" i="1" s="1"/>
  <c r="V4757" i="1"/>
  <c r="Y4757" i="1" s="1"/>
  <c r="V4758" i="1"/>
  <c r="Y4758" i="1" s="1"/>
  <c r="V4759" i="1"/>
  <c r="Y4759" i="1" s="1"/>
  <c r="V4760" i="1"/>
  <c r="Y4760" i="1" s="1"/>
  <c r="V4761" i="1"/>
  <c r="Y4761" i="1" s="1"/>
  <c r="V4762" i="1"/>
  <c r="Y4762" i="1" s="1"/>
  <c r="V4763" i="1"/>
  <c r="Y4763" i="1" s="1"/>
  <c r="V4764" i="1"/>
  <c r="Y4764" i="1" s="1"/>
  <c r="V4765" i="1"/>
  <c r="Y4765" i="1" s="1"/>
  <c r="V4766" i="1"/>
  <c r="Y4766" i="1" s="1"/>
  <c r="V4767" i="1"/>
  <c r="Y4767" i="1" s="1"/>
  <c r="V4768" i="1"/>
  <c r="Y4768" i="1" s="1"/>
  <c r="V4769" i="1"/>
  <c r="Y4769" i="1" s="1"/>
  <c r="V4770" i="1"/>
  <c r="Y4770" i="1" s="1"/>
  <c r="V4771" i="1"/>
  <c r="Y4771" i="1" s="1"/>
  <c r="V4772" i="1"/>
  <c r="Y4772" i="1" s="1"/>
  <c r="V4773" i="1"/>
  <c r="Y4773" i="1" s="1"/>
  <c r="V4774" i="1"/>
  <c r="Y4774" i="1" s="1"/>
  <c r="V4775" i="1"/>
  <c r="Y4775" i="1" s="1"/>
  <c r="V4776" i="1"/>
  <c r="Y4776" i="1" s="1"/>
  <c r="V4777" i="1"/>
  <c r="Y4777" i="1" s="1"/>
  <c r="V4778" i="1"/>
  <c r="Y4778" i="1" s="1"/>
  <c r="V4779" i="1"/>
  <c r="Y4779" i="1" s="1"/>
  <c r="V4780" i="1"/>
  <c r="Y4780" i="1" s="1"/>
  <c r="V4781" i="1"/>
  <c r="Y4781" i="1" s="1"/>
  <c r="V4782" i="1"/>
  <c r="Y4782" i="1" s="1"/>
  <c r="V4783" i="1"/>
  <c r="Y4783" i="1" s="1"/>
  <c r="V4784" i="1"/>
  <c r="Y4784" i="1" s="1"/>
  <c r="V4785" i="1"/>
  <c r="Y4785" i="1" s="1"/>
  <c r="V4786" i="1"/>
  <c r="Y4786" i="1" s="1"/>
  <c r="V4787" i="1"/>
  <c r="Y4787" i="1" s="1"/>
  <c r="V4788" i="1"/>
  <c r="Y4788" i="1" s="1"/>
  <c r="V4789" i="1"/>
  <c r="Y4789" i="1" s="1"/>
  <c r="V4790" i="1"/>
  <c r="Y4790" i="1" s="1"/>
  <c r="V4791" i="1"/>
  <c r="Y4791" i="1" s="1"/>
  <c r="V4792" i="1"/>
  <c r="Y4792" i="1" s="1"/>
  <c r="V4793" i="1"/>
  <c r="Y4793" i="1" s="1"/>
  <c r="V4794" i="1"/>
  <c r="Y4794" i="1" s="1"/>
  <c r="V4795" i="1"/>
  <c r="Y4795" i="1" s="1"/>
  <c r="V4796" i="1"/>
  <c r="Y4796" i="1" s="1"/>
  <c r="V4797" i="1"/>
  <c r="Y4797" i="1" s="1"/>
  <c r="V4798" i="1"/>
  <c r="Y4798" i="1" s="1"/>
  <c r="V4799" i="1"/>
  <c r="Y4799" i="1" s="1"/>
  <c r="V4800" i="1"/>
  <c r="Y4800" i="1" s="1"/>
  <c r="V4801" i="1"/>
  <c r="Y4801" i="1" s="1"/>
  <c r="V4802" i="1"/>
  <c r="Y4802" i="1" s="1"/>
  <c r="V4803" i="1"/>
  <c r="Y4803" i="1" s="1"/>
  <c r="V4804" i="1"/>
  <c r="Y4804" i="1" s="1"/>
  <c r="V4805" i="1"/>
  <c r="Y4805" i="1" s="1"/>
  <c r="V4806" i="1"/>
  <c r="Y4806" i="1" s="1"/>
  <c r="V4807" i="1"/>
  <c r="Y4807" i="1" s="1"/>
  <c r="V4808" i="1"/>
  <c r="Y4808" i="1" s="1"/>
  <c r="V4809" i="1"/>
  <c r="Y4809" i="1" s="1"/>
  <c r="V4810" i="1"/>
  <c r="Y4810" i="1" s="1"/>
  <c r="V4811" i="1"/>
  <c r="Y4811" i="1" s="1"/>
  <c r="V4812" i="1"/>
  <c r="Y4812" i="1" s="1"/>
  <c r="V4813" i="1"/>
  <c r="Y4813" i="1" s="1"/>
  <c r="V4814" i="1"/>
  <c r="Y4814" i="1" s="1"/>
  <c r="V4815" i="1"/>
  <c r="Y4815" i="1" s="1"/>
  <c r="V4816" i="1"/>
  <c r="Y4816" i="1" s="1"/>
  <c r="V4817" i="1"/>
  <c r="Y4817" i="1" s="1"/>
  <c r="V4818" i="1"/>
  <c r="Y4818" i="1" s="1"/>
  <c r="V4819" i="1"/>
  <c r="Y4819" i="1" s="1"/>
  <c r="V4820" i="1"/>
  <c r="Y4820" i="1" s="1"/>
  <c r="V4821" i="1"/>
  <c r="Y4821" i="1" s="1"/>
  <c r="V4822" i="1"/>
  <c r="Y4822" i="1" s="1"/>
  <c r="V4823" i="1"/>
  <c r="Y4823" i="1" s="1"/>
  <c r="V4824" i="1"/>
  <c r="Y4824" i="1" s="1"/>
  <c r="V4825" i="1"/>
  <c r="Y4825" i="1" s="1"/>
  <c r="V4826" i="1"/>
  <c r="Y4826" i="1" s="1"/>
  <c r="V4827" i="1"/>
  <c r="Y4827" i="1" s="1"/>
  <c r="V4828" i="1"/>
  <c r="Y4828" i="1" s="1"/>
  <c r="V4829" i="1"/>
  <c r="Y4829" i="1" s="1"/>
  <c r="V4830" i="1"/>
  <c r="Y4830" i="1" s="1"/>
  <c r="V4831" i="1"/>
  <c r="Y4831" i="1" s="1"/>
  <c r="V4832" i="1"/>
  <c r="Y4832" i="1" s="1"/>
  <c r="V4833" i="1"/>
  <c r="Y4833" i="1" s="1"/>
  <c r="V4834" i="1"/>
  <c r="Y4834" i="1" s="1"/>
  <c r="V4835" i="1"/>
  <c r="Y4835" i="1" s="1"/>
  <c r="V4836" i="1"/>
  <c r="Y4836" i="1" s="1"/>
  <c r="V4837" i="1"/>
  <c r="Y4837" i="1" s="1"/>
  <c r="V4838" i="1"/>
  <c r="Y4838" i="1" s="1"/>
  <c r="V4839" i="1"/>
  <c r="Y4839" i="1" s="1"/>
  <c r="V4840" i="1"/>
  <c r="Y4840" i="1" s="1"/>
  <c r="V4841" i="1"/>
  <c r="Y4841" i="1" s="1"/>
  <c r="V4842" i="1"/>
  <c r="Y4842" i="1" s="1"/>
  <c r="V4843" i="1"/>
  <c r="Y4843" i="1" s="1"/>
  <c r="V4844" i="1"/>
  <c r="Y4844" i="1" s="1"/>
  <c r="V4845" i="1"/>
  <c r="Y4845" i="1" s="1"/>
  <c r="V4846" i="1"/>
  <c r="Y4846" i="1" s="1"/>
  <c r="V4847" i="1"/>
  <c r="Y4847" i="1" s="1"/>
  <c r="V4848" i="1"/>
  <c r="Y4848" i="1" s="1"/>
  <c r="V4849" i="1"/>
  <c r="Y4849" i="1" s="1"/>
  <c r="V4850" i="1"/>
  <c r="Y4850" i="1" s="1"/>
  <c r="V4851" i="1"/>
  <c r="Y4851" i="1" s="1"/>
  <c r="V4852" i="1"/>
  <c r="Y4852" i="1" s="1"/>
  <c r="V4853" i="1"/>
  <c r="Y4853" i="1" s="1"/>
  <c r="V4854" i="1"/>
  <c r="Y4854" i="1" s="1"/>
  <c r="V4855" i="1"/>
  <c r="Y4855" i="1" s="1"/>
  <c r="V4856" i="1"/>
  <c r="Y4856" i="1" s="1"/>
  <c r="V4857" i="1"/>
  <c r="Y4857" i="1" s="1"/>
  <c r="V4858" i="1"/>
  <c r="Y4858" i="1" s="1"/>
  <c r="V4859" i="1"/>
  <c r="Y4859" i="1" s="1"/>
  <c r="V4860" i="1"/>
  <c r="Y4860" i="1" s="1"/>
  <c r="V4861" i="1"/>
  <c r="Y4861" i="1" s="1"/>
  <c r="V4862" i="1"/>
  <c r="Y4862" i="1" s="1"/>
  <c r="V4863" i="1"/>
  <c r="Y4863" i="1" s="1"/>
  <c r="V4864" i="1"/>
  <c r="Y4864" i="1" s="1"/>
  <c r="V4865" i="1"/>
  <c r="Y4865" i="1" s="1"/>
  <c r="V4866" i="1"/>
  <c r="Y4866" i="1" s="1"/>
  <c r="V4867" i="1"/>
  <c r="Y4867" i="1" s="1"/>
  <c r="V4868" i="1"/>
  <c r="Y4868" i="1" s="1"/>
  <c r="V4869" i="1"/>
  <c r="Y4869" i="1" s="1"/>
  <c r="V4870" i="1"/>
  <c r="Y4870" i="1" s="1"/>
  <c r="V4871" i="1"/>
  <c r="Y4871" i="1" s="1"/>
  <c r="V4872" i="1"/>
  <c r="Y4872" i="1" s="1"/>
  <c r="V4873" i="1"/>
  <c r="Y4873" i="1" s="1"/>
  <c r="V4874" i="1"/>
  <c r="Y4874" i="1" s="1"/>
  <c r="V4875" i="1"/>
  <c r="Y4875" i="1" s="1"/>
  <c r="V4876" i="1"/>
  <c r="Y4876" i="1" s="1"/>
  <c r="V4877" i="1"/>
  <c r="Y4877" i="1" s="1"/>
  <c r="V4878" i="1"/>
  <c r="Y4878" i="1" s="1"/>
  <c r="V4879" i="1"/>
  <c r="Y4879" i="1" s="1"/>
  <c r="V4880" i="1"/>
  <c r="Y4880" i="1" s="1"/>
  <c r="V4881" i="1"/>
  <c r="Y4881" i="1" s="1"/>
  <c r="V4882" i="1"/>
  <c r="Y4882" i="1" s="1"/>
  <c r="V4883" i="1"/>
  <c r="Y4883" i="1" s="1"/>
  <c r="V4884" i="1"/>
  <c r="Y4884" i="1" s="1"/>
  <c r="V4885" i="1"/>
  <c r="Y4885" i="1" s="1"/>
  <c r="V4886" i="1"/>
  <c r="Y4886" i="1" s="1"/>
  <c r="V4887" i="1"/>
  <c r="Y4887" i="1" s="1"/>
  <c r="V4888" i="1"/>
  <c r="Y4888" i="1" s="1"/>
  <c r="V4889" i="1"/>
  <c r="Y4889" i="1" s="1"/>
  <c r="V4890" i="1"/>
  <c r="Y4890" i="1" s="1"/>
  <c r="V4891" i="1"/>
  <c r="Y4891" i="1" s="1"/>
  <c r="V4892" i="1"/>
  <c r="Y4892" i="1" s="1"/>
  <c r="V4893" i="1"/>
  <c r="Y4893" i="1" s="1"/>
  <c r="V4894" i="1"/>
  <c r="Y4894" i="1" s="1"/>
  <c r="V4895" i="1"/>
  <c r="Y4895" i="1" s="1"/>
  <c r="V4896" i="1"/>
  <c r="Y4896" i="1" s="1"/>
  <c r="V4897" i="1"/>
  <c r="Y4897" i="1" s="1"/>
  <c r="V4898" i="1"/>
  <c r="Y4898" i="1" s="1"/>
  <c r="V4899" i="1"/>
  <c r="Y4899" i="1" s="1"/>
  <c r="V4900" i="1"/>
  <c r="Y4900" i="1" s="1"/>
  <c r="V4901" i="1"/>
  <c r="Y4901" i="1" s="1"/>
  <c r="V4902" i="1"/>
  <c r="Y4902" i="1" s="1"/>
  <c r="V4903" i="1"/>
  <c r="Y4903" i="1" s="1"/>
  <c r="V4904" i="1"/>
  <c r="Y4904" i="1" s="1"/>
  <c r="V4905" i="1"/>
  <c r="Y4905" i="1" s="1"/>
  <c r="V4906" i="1"/>
  <c r="Y4906" i="1" s="1"/>
  <c r="V4907" i="1"/>
  <c r="Y4907" i="1" s="1"/>
  <c r="V4908" i="1"/>
  <c r="Y4908" i="1" s="1"/>
  <c r="V4909" i="1"/>
  <c r="Y4909" i="1" s="1"/>
  <c r="V4910" i="1"/>
  <c r="Y4910" i="1" s="1"/>
  <c r="V4911" i="1"/>
  <c r="Y4911" i="1" s="1"/>
  <c r="V4912" i="1"/>
  <c r="Y4912" i="1" s="1"/>
  <c r="V4913" i="1"/>
  <c r="Y4913" i="1" s="1"/>
  <c r="V4914" i="1"/>
  <c r="Y4914" i="1" s="1"/>
  <c r="V4915" i="1"/>
  <c r="Y4915" i="1" s="1"/>
  <c r="V4916" i="1"/>
  <c r="Y4916" i="1" s="1"/>
  <c r="V4917" i="1"/>
  <c r="Y4917" i="1" s="1"/>
  <c r="V4918" i="1"/>
  <c r="Y4918" i="1" s="1"/>
  <c r="V4919" i="1"/>
  <c r="Y4919" i="1" s="1"/>
  <c r="V4920" i="1"/>
  <c r="Y4920" i="1" s="1"/>
  <c r="V4921" i="1"/>
  <c r="Y4921" i="1" s="1"/>
  <c r="V4922" i="1"/>
  <c r="Y4922" i="1" s="1"/>
  <c r="V4923" i="1"/>
  <c r="Y4923" i="1" s="1"/>
  <c r="V4924" i="1"/>
  <c r="Y4924" i="1" s="1"/>
  <c r="V4925" i="1"/>
  <c r="Y4925" i="1" s="1"/>
  <c r="V4926" i="1"/>
  <c r="Y4926" i="1" s="1"/>
  <c r="V4927" i="1"/>
  <c r="Y4927" i="1" s="1"/>
  <c r="V4928" i="1"/>
  <c r="Y4928" i="1" s="1"/>
  <c r="V4929" i="1"/>
  <c r="Y4929" i="1" s="1"/>
  <c r="V4930" i="1"/>
  <c r="Y4930" i="1" s="1"/>
  <c r="V4931" i="1"/>
  <c r="Y4931" i="1" s="1"/>
  <c r="V4932" i="1"/>
  <c r="Y4932" i="1" s="1"/>
  <c r="V4933" i="1"/>
  <c r="Y4933" i="1" s="1"/>
  <c r="V4934" i="1"/>
  <c r="Y4934" i="1" s="1"/>
  <c r="V4935" i="1"/>
  <c r="Y4935" i="1" s="1"/>
  <c r="V4936" i="1"/>
  <c r="Y4936" i="1" s="1"/>
  <c r="V4937" i="1"/>
  <c r="Y4937" i="1" s="1"/>
  <c r="V4938" i="1"/>
  <c r="Y4938" i="1" s="1"/>
  <c r="V4939" i="1"/>
  <c r="Y4939" i="1" s="1"/>
  <c r="V4940" i="1"/>
  <c r="Y4940" i="1" s="1"/>
  <c r="V4941" i="1"/>
  <c r="Y4941" i="1" s="1"/>
  <c r="V4942" i="1"/>
  <c r="Y4942" i="1" s="1"/>
  <c r="V4943" i="1"/>
  <c r="Y4943" i="1" s="1"/>
  <c r="V4944" i="1"/>
  <c r="Y4944" i="1" s="1"/>
  <c r="V4945" i="1"/>
  <c r="Y4945" i="1" s="1"/>
  <c r="V4946" i="1"/>
  <c r="Y4946" i="1" s="1"/>
  <c r="V4947" i="1"/>
  <c r="Y4947" i="1" s="1"/>
  <c r="V4948" i="1"/>
  <c r="Y4948" i="1" s="1"/>
  <c r="V4949" i="1"/>
  <c r="Y4949" i="1" s="1"/>
  <c r="V4950" i="1"/>
  <c r="Y4950" i="1" s="1"/>
  <c r="V4951" i="1"/>
  <c r="Y4951" i="1" s="1"/>
  <c r="V4952" i="1"/>
  <c r="Y4952" i="1" s="1"/>
  <c r="V4953" i="1"/>
  <c r="Y4953" i="1" s="1"/>
  <c r="V4954" i="1"/>
  <c r="Y4954" i="1" s="1"/>
  <c r="V4955" i="1"/>
  <c r="Y4955" i="1" s="1"/>
  <c r="V4956" i="1"/>
  <c r="Y4956" i="1" s="1"/>
  <c r="V4957" i="1"/>
  <c r="Y4957" i="1" s="1"/>
  <c r="V4958" i="1"/>
  <c r="Y4958" i="1" s="1"/>
  <c r="V4959" i="1"/>
  <c r="Y4959" i="1" s="1"/>
  <c r="V4960" i="1"/>
  <c r="Y4960" i="1" s="1"/>
  <c r="V4961" i="1"/>
  <c r="Y4961" i="1" s="1"/>
  <c r="V4962" i="1"/>
  <c r="Y4962" i="1" s="1"/>
  <c r="V4963" i="1"/>
  <c r="Y4963" i="1" s="1"/>
  <c r="V4964" i="1"/>
  <c r="Y4964" i="1" s="1"/>
  <c r="V4965" i="1"/>
  <c r="Y4965" i="1" s="1"/>
  <c r="V4966" i="1"/>
  <c r="Y4966" i="1" s="1"/>
  <c r="V4967" i="1"/>
  <c r="Y4967" i="1" s="1"/>
  <c r="V4968" i="1"/>
  <c r="Y4968" i="1" s="1"/>
  <c r="V4969" i="1"/>
  <c r="Y4969" i="1" s="1"/>
  <c r="V4970" i="1"/>
  <c r="Y4970" i="1" s="1"/>
  <c r="V4971" i="1"/>
  <c r="Y4971" i="1" s="1"/>
  <c r="V4972" i="1"/>
  <c r="Y4972" i="1" s="1"/>
  <c r="V4973" i="1"/>
  <c r="Y4973" i="1" s="1"/>
  <c r="V4974" i="1"/>
  <c r="Y4974" i="1" s="1"/>
  <c r="V4975" i="1"/>
  <c r="Y4975" i="1" s="1"/>
  <c r="V4976" i="1"/>
  <c r="Y4976" i="1" s="1"/>
  <c r="V4977" i="1"/>
  <c r="Y4977" i="1" s="1"/>
  <c r="V4978" i="1"/>
  <c r="Y4978" i="1" s="1"/>
  <c r="V4979" i="1"/>
  <c r="Y4979" i="1" s="1"/>
  <c r="V4980" i="1"/>
  <c r="Y4980" i="1" s="1"/>
  <c r="V4981" i="1"/>
  <c r="Y4981" i="1" s="1"/>
  <c r="V4982" i="1"/>
  <c r="Y4982" i="1" s="1"/>
  <c r="V4983" i="1"/>
  <c r="Y4983" i="1" s="1"/>
  <c r="V4984" i="1"/>
  <c r="Y4984" i="1" s="1"/>
  <c r="V4985" i="1"/>
  <c r="Y4985" i="1" s="1"/>
  <c r="V4986" i="1"/>
  <c r="Y4986" i="1" s="1"/>
  <c r="V4987" i="1"/>
  <c r="Y4987" i="1" s="1"/>
  <c r="V4988" i="1"/>
  <c r="Y4988" i="1" s="1"/>
  <c r="V4989" i="1"/>
  <c r="Y4989" i="1" s="1"/>
  <c r="V4990" i="1"/>
  <c r="Y4990" i="1" s="1"/>
  <c r="V4991" i="1"/>
  <c r="Y4991" i="1" s="1"/>
  <c r="V4992" i="1"/>
  <c r="Y4992" i="1" s="1"/>
  <c r="V4993" i="1"/>
  <c r="Y4993" i="1" s="1"/>
  <c r="V4994" i="1"/>
  <c r="Y4994" i="1" s="1"/>
  <c r="V4995" i="1"/>
  <c r="Y4995" i="1" s="1"/>
  <c r="V4996" i="1"/>
  <c r="Y4996" i="1" s="1"/>
  <c r="V4997" i="1"/>
  <c r="Y4997" i="1" s="1"/>
  <c r="V4998" i="1"/>
  <c r="Y4998" i="1" s="1"/>
  <c r="V4999" i="1"/>
  <c r="Y4999" i="1" s="1"/>
  <c r="V5000" i="1"/>
  <c r="Y5000" i="1" s="1"/>
  <c r="V5001" i="1"/>
  <c r="Y5001" i="1" s="1"/>
  <c r="V5002" i="1"/>
  <c r="Y5002" i="1" s="1"/>
  <c r="V5003" i="1"/>
  <c r="Y5003" i="1" s="1"/>
  <c r="V5004" i="1"/>
  <c r="Y5004" i="1" s="1"/>
  <c r="V5005" i="1"/>
  <c r="Y5005" i="1" s="1"/>
  <c r="V5006" i="1"/>
  <c r="Y5006" i="1" s="1"/>
  <c r="V5007" i="1"/>
  <c r="Y5007" i="1" s="1"/>
  <c r="V5008" i="1"/>
  <c r="Y5008" i="1" s="1"/>
  <c r="V5009" i="1"/>
  <c r="Y5009" i="1" s="1"/>
  <c r="V5010" i="1"/>
  <c r="Y5010" i="1" s="1"/>
  <c r="V5011" i="1"/>
  <c r="Y5011" i="1" s="1"/>
  <c r="V5012" i="1"/>
  <c r="Y5012" i="1" s="1"/>
  <c r="V5013" i="1"/>
  <c r="Y5013" i="1" s="1"/>
  <c r="V5014" i="1"/>
  <c r="Y5014" i="1" s="1"/>
  <c r="V5015" i="1"/>
  <c r="Y5015" i="1" s="1"/>
  <c r="V5016" i="1"/>
  <c r="Y5016" i="1" s="1"/>
  <c r="V5017" i="1"/>
  <c r="Y5017" i="1" s="1"/>
  <c r="V5018" i="1"/>
  <c r="Y5018" i="1" s="1"/>
  <c r="V5019" i="1"/>
  <c r="Y5019" i="1" s="1"/>
  <c r="V5020" i="1"/>
  <c r="Y5020" i="1" s="1"/>
  <c r="V5021" i="1"/>
  <c r="Y5021" i="1" s="1"/>
  <c r="V5022" i="1"/>
  <c r="Y5022" i="1" s="1"/>
  <c r="V5023" i="1"/>
  <c r="Y5023" i="1" s="1"/>
  <c r="V5024" i="1"/>
  <c r="Y5024" i="1" s="1"/>
  <c r="V5025" i="1"/>
  <c r="Y5025" i="1" s="1"/>
  <c r="V5026" i="1"/>
  <c r="Y5026" i="1" s="1"/>
  <c r="V5027" i="1"/>
  <c r="Y5027" i="1" s="1"/>
  <c r="V5028" i="1"/>
  <c r="Y5028" i="1" s="1"/>
  <c r="V5029" i="1"/>
  <c r="Y5029" i="1" s="1"/>
  <c r="V5030" i="1"/>
  <c r="Y5030" i="1" s="1"/>
  <c r="V5031" i="1"/>
  <c r="Y5031" i="1" s="1"/>
  <c r="V5032" i="1"/>
  <c r="Y5032" i="1" s="1"/>
  <c r="V5033" i="1"/>
  <c r="Y5033" i="1" s="1"/>
  <c r="V5034" i="1"/>
  <c r="Y5034" i="1" s="1"/>
  <c r="V5035" i="1"/>
  <c r="Y5035" i="1" s="1"/>
  <c r="V5036" i="1"/>
  <c r="Y5036" i="1" s="1"/>
  <c r="V5037" i="1"/>
  <c r="Y5037" i="1" s="1"/>
  <c r="V5038" i="1"/>
  <c r="Y5038" i="1" s="1"/>
  <c r="V5039" i="1"/>
  <c r="Y5039" i="1" s="1"/>
  <c r="V5040" i="1"/>
  <c r="Y5040" i="1" s="1"/>
  <c r="V5041" i="1"/>
  <c r="Y5041" i="1" s="1"/>
  <c r="V5042" i="1"/>
  <c r="Y5042" i="1" s="1"/>
  <c r="V5043" i="1"/>
  <c r="Y5043" i="1" s="1"/>
  <c r="V5044" i="1"/>
  <c r="Y5044" i="1" s="1"/>
  <c r="V5045" i="1"/>
  <c r="Y5045" i="1" s="1"/>
  <c r="V5046" i="1"/>
  <c r="Y5046" i="1" s="1"/>
  <c r="V5047" i="1"/>
  <c r="Y5047" i="1" s="1"/>
  <c r="V5048" i="1"/>
  <c r="Y5048" i="1" s="1"/>
  <c r="V5049" i="1"/>
  <c r="Y5049" i="1" s="1"/>
  <c r="V5050" i="1"/>
  <c r="Y5050" i="1" s="1"/>
  <c r="V5051" i="1"/>
  <c r="Y5051" i="1" s="1"/>
  <c r="V5052" i="1"/>
  <c r="Y5052" i="1" s="1"/>
  <c r="V5053" i="1"/>
  <c r="Y5053" i="1" s="1"/>
  <c r="V5054" i="1"/>
  <c r="Y5054" i="1" s="1"/>
  <c r="V5055" i="1"/>
  <c r="Y5055" i="1" s="1"/>
  <c r="V5056" i="1"/>
  <c r="Y5056" i="1" s="1"/>
  <c r="V5057" i="1"/>
  <c r="Y5057" i="1" s="1"/>
  <c r="V5058" i="1"/>
  <c r="Y5058" i="1" s="1"/>
  <c r="V5059" i="1"/>
  <c r="Y5059" i="1" s="1"/>
  <c r="V5060" i="1"/>
  <c r="Y5060" i="1" s="1"/>
  <c r="V5061" i="1"/>
  <c r="Y5061" i="1" s="1"/>
  <c r="V5062" i="1"/>
  <c r="Y5062" i="1" s="1"/>
  <c r="V5063" i="1"/>
  <c r="Y5063" i="1" s="1"/>
  <c r="V5064" i="1"/>
  <c r="Y5064" i="1" s="1"/>
  <c r="V5065" i="1"/>
  <c r="Y5065" i="1" s="1"/>
  <c r="V5066" i="1"/>
  <c r="Y5066" i="1" s="1"/>
  <c r="V5067" i="1"/>
  <c r="Y5067" i="1" s="1"/>
  <c r="V5068" i="1"/>
  <c r="Y5068" i="1" s="1"/>
  <c r="V5069" i="1"/>
  <c r="Y5069" i="1" s="1"/>
  <c r="V5070" i="1"/>
  <c r="Y5070" i="1" s="1"/>
  <c r="V5071" i="1"/>
  <c r="Y5071" i="1" s="1"/>
  <c r="V5072" i="1"/>
  <c r="Y5072" i="1" s="1"/>
  <c r="V5073" i="1"/>
  <c r="Y5073" i="1" s="1"/>
  <c r="V5074" i="1"/>
  <c r="Y5074" i="1" s="1"/>
  <c r="V5075" i="1"/>
  <c r="Y5075" i="1" s="1"/>
  <c r="V5076" i="1"/>
  <c r="Y5076" i="1" s="1"/>
  <c r="V5077" i="1"/>
  <c r="Y5077" i="1" s="1"/>
  <c r="V5078" i="1"/>
  <c r="Y5078" i="1" s="1"/>
  <c r="V5079" i="1"/>
  <c r="Y5079" i="1" s="1"/>
  <c r="V5080" i="1"/>
  <c r="Y5080" i="1" s="1"/>
  <c r="V5081" i="1"/>
  <c r="Y5081" i="1" s="1"/>
  <c r="V5082" i="1"/>
  <c r="Y5082" i="1" s="1"/>
  <c r="V5083" i="1"/>
  <c r="Y5083" i="1" s="1"/>
  <c r="V5084" i="1"/>
  <c r="Y5084" i="1" s="1"/>
  <c r="V5085" i="1"/>
  <c r="Y5085" i="1" s="1"/>
  <c r="V5086" i="1"/>
  <c r="Y5086" i="1" s="1"/>
  <c r="V5087" i="1"/>
  <c r="Y5087" i="1" s="1"/>
  <c r="V5088" i="1"/>
  <c r="Y5088" i="1" s="1"/>
  <c r="V5089" i="1"/>
  <c r="Y5089" i="1" s="1"/>
  <c r="V5090" i="1"/>
  <c r="Y5090" i="1" s="1"/>
  <c r="V5091" i="1"/>
  <c r="Y5091" i="1" s="1"/>
  <c r="V5092" i="1"/>
  <c r="Y5092" i="1" s="1"/>
  <c r="V5093" i="1"/>
  <c r="Y5093" i="1" s="1"/>
  <c r="V5094" i="1"/>
  <c r="Y5094" i="1" s="1"/>
  <c r="V5095" i="1"/>
  <c r="Y5095" i="1" s="1"/>
  <c r="V5096" i="1"/>
  <c r="Y5096" i="1" s="1"/>
  <c r="V5097" i="1"/>
  <c r="Y5097" i="1" s="1"/>
  <c r="V5098" i="1"/>
  <c r="Y5098" i="1" s="1"/>
  <c r="V5099" i="1"/>
  <c r="Y5099" i="1" s="1"/>
  <c r="V5100" i="1"/>
  <c r="Y5100" i="1" s="1"/>
  <c r="V5101" i="1"/>
  <c r="Y5101" i="1" s="1"/>
  <c r="V5102" i="1"/>
  <c r="Y5102" i="1" s="1"/>
  <c r="V5103" i="1"/>
  <c r="Y5103" i="1" s="1"/>
  <c r="V5104" i="1"/>
  <c r="Y5104" i="1" s="1"/>
  <c r="V5105" i="1"/>
  <c r="Y5105" i="1" s="1"/>
  <c r="V5106" i="1"/>
  <c r="Y5106" i="1" s="1"/>
  <c r="V5107" i="1"/>
  <c r="Y5107" i="1" s="1"/>
  <c r="V5108" i="1"/>
  <c r="Y5108" i="1" s="1"/>
  <c r="V5109" i="1"/>
  <c r="Y5109" i="1" s="1"/>
  <c r="V5110" i="1"/>
  <c r="Y5110" i="1" s="1"/>
  <c r="V5111" i="1"/>
  <c r="Y5111" i="1" s="1"/>
  <c r="V5112" i="1"/>
  <c r="Y5112" i="1" s="1"/>
  <c r="V5113" i="1"/>
  <c r="Y5113" i="1" s="1"/>
  <c r="V5114" i="1"/>
  <c r="Y5114" i="1" s="1"/>
  <c r="V5115" i="1"/>
  <c r="Y5115" i="1" s="1"/>
  <c r="V5116" i="1"/>
  <c r="Y5116" i="1" s="1"/>
  <c r="V5117" i="1"/>
  <c r="Y5117" i="1" s="1"/>
  <c r="V5118" i="1"/>
  <c r="Y5118" i="1" s="1"/>
  <c r="V5119" i="1"/>
  <c r="Y5119" i="1" s="1"/>
  <c r="V5120" i="1"/>
  <c r="Y5120" i="1" s="1"/>
  <c r="V5121" i="1"/>
  <c r="Y5121" i="1" s="1"/>
  <c r="V5122" i="1"/>
  <c r="Y5122" i="1" s="1"/>
  <c r="V5123" i="1"/>
  <c r="Y5123" i="1" s="1"/>
  <c r="V5124" i="1"/>
  <c r="Y5124" i="1" s="1"/>
  <c r="V5125" i="1"/>
  <c r="Y5125" i="1" s="1"/>
  <c r="V5126" i="1"/>
  <c r="Y5126" i="1" s="1"/>
  <c r="V5127" i="1"/>
  <c r="Y5127" i="1" s="1"/>
  <c r="V5128" i="1"/>
  <c r="Y5128" i="1" s="1"/>
  <c r="V5129" i="1"/>
  <c r="Y5129" i="1" s="1"/>
  <c r="V5130" i="1"/>
  <c r="Y5130" i="1" s="1"/>
  <c r="V5131" i="1"/>
  <c r="Y5131" i="1" s="1"/>
  <c r="V5132" i="1"/>
  <c r="Y5132" i="1" s="1"/>
  <c r="V5133" i="1"/>
  <c r="Y5133" i="1" s="1"/>
  <c r="V5134" i="1"/>
  <c r="Y5134" i="1" s="1"/>
  <c r="V5135" i="1"/>
  <c r="Y5135" i="1" s="1"/>
  <c r="V5136" i="1"/>
  <c r="Y5136" i="1" s="1"/>
  <c r="V5137" i="1"/>
  <c r="Y5137" i="1" s="1"/>
  <c r="V5138" i="1"/>
  <c r="Y5138" i="1" s="1"/>
  <c r="V5139" i="1"/>
  <c r="Y5139" i="1" s="1"/>
  <c r="V5140" i="1"/>
  <c r="Y5140" i="1" s="1"/>
  <c r="V5141" i="1"/>
  <c r="Y5141" i="1" s="1"/>
  <c r="V5142" i="1"/>
  <c r="Y5142" i="1" s="1"/>
  <c r="V5143" i="1"/>
  <c r="Y5143" i="1" s="1"/>
  <c r="V5144" i="1"/>
  <c r="Y5144" i="1" s="1"/>
  <c r="V5145" i="1"/>
  <c r="Y5145" i="1" s="1"/>
  <c r="V5146" i="1"/>
  <c r="Y5146" i="1" s="1"/>
  <c r="V5147" i="1"/>
  <c r="Y5147" i="1" s="1"/>
  <c r="V5148" i="1"/>
  <c r="Y5148" i="1" s="1"/>
  <c r="V5149" i="1"/>
  <c r="Y5149" i="1" s="1"/>
  <c r="V5150" i="1"/>
  <c r="Y5150" i="1" s="1"/>
  <c r="V5151" i="1"/>
  <c r="Y5151" i="1" s="1"/>
  <c r="V5152" i="1"/>
  <c r="Y5152" i="1" s="1"/>
  <c r="V5153" i="1"/>
  <c r="Y5153" i="1" s="1"/>
  <c r="V5154" i="1"/>
  <c r="Y5154" i="1" s="1"/>
  <c r="V5155" i="1"/>
  <c r="Y5155" i="1" s="1"/>
  <c r="V5156" i="1"/>
  <c r="Y5156" i="1" s="1"/>
  <c r="V5157" i="1"/>
  <c r="Y5157" i="1" s="1"/>
  <c r="V5158" i="1"/>
  <c r="Y5158" i="1" s="1"/>
  <c r="V5159" i="1"/>
  <c r="Y5159" i="1" s="1"/>
  <c r="V5160" i="1"/>
  <c r="Y5160" i="1" s="1"/>
  <c r="V5161" i="1"/>
  <c r="Y5161" i="1" s="1"/>
  <c r="V5162" i="1"/>
  <c r="Y5162" i="1" s="1"/>
  <c r="V5163" i="1"/>
  <c r="Y5163" i="1" s="1"/>
  <c r="V5164" i="1"/>
  <c r="Y5164" i="1" s="1"/>
  <c r="V5165" i="1"/>
  <c r="Y5165" i="1" s="1"/>
  <c r="V5166" i="1"/>
  <c r="Y5166" i="1" s="1"/>
  <c r="V5167" i="1"/>
  <c r="Y5167" i="1" s="1"/>
  <c r="V5168" i="1"/>
  <c r="Y5168" i="1" s="1"/>
  <c r="V5169" i="1"/>
  <c r="Y5169" i="1" s="1"/>
  <c r="V5170" i="1"/>
  <c r="Y5170" i="1" s="1"/>
  <c r="V5171" i="1"/>
  <c r="Y5171" i="1" s="1"/>
  <c r="V5172" i="1"/>
  <c r="Y5172" i="1" s="1"/>
  <c r="V5173" i="1"/>
  <c r="Y5173" i="1" s="1"/>
  <c r="V5174" i="1"/>
  <c r="Y5174" i="1" s="1"/>
  <c r="V5175" i="1"/>
  <c r="Y5175" i="1" s="1"/>
  <c r="V5176" i="1"/>
  <c r="Y5176" i="1" s="1"/>
  <c r="V5177" i="1"/>
  <c r="Y5177" i="1" s="1"/>
  <c r="V5178" i="1"/>
  <c r="Y5178" i="1" s="1"/>
  <c r="V5179" i="1"/>
  <c r="Y5179" i="1" s="1"/>
  <c r="V5180" i="1"/>
  <c r="Y5180" i="1" s="1"/>
  <c r="V5181" i="1"/>
  <c r="Y5181" i="1" s="1"/>
  <c r="V5182" i="1"/>
  <c r="Y5182" i="1" s="1"/>
  <c r="V5183" i="1"/>
  <c r="Y5183" i="1" s="1"/>
  <c r="V5184" i="1"/>
  <c r="Y5184" i="1" s="1"/>
  <c r="V5185" i="1"/>
  <c r="Y5185" i="1" s="1"/>
  <c r="V5186" i="1"/>
  <c r="Y5186" i="1" s="1"/>
  <c r="V5187" i="1"/>
  <c r="Y5187" i="1" s="1"/>
  <c r="V5188" i="1"/>
  <c r="Y5188" i="1" s="1"/>
  <c r="V5189" i="1"/>
  <c r="Y5189" i="1" s="1"/>
  <c r="V5190" i="1"/>
  <c r="Y5190" i="1" s="1"/>
  <c r="V5191" i="1"/>
  <c r="Y5191" i="1" s="1"/>
  <c r="V5192" i="1"/>
  <c r="Y5192" i="1" s="1"/>
  <c r="V5193" i="1"/>
  <c r="Y5193" i="1" s="1"/>
  <c r="V5194" i="1"/>
  <c r="Y5194" i="1" s="1"/>
  <c r="V5195" i="1"/>
  <c r="Y5195" i="1" s="1"/>
  <c r="V5196" i="1"/>
  <c r="Y5196" i="1" s="1"/>
  <c r="V5197" i="1"/>
  <c r="Y5197" i="1" s="1"/>
  <c r="V5198" i="1"/>
  <c r="Y5198" i="1" s="1"/>
  <c r="V5199" i="1"/>
  <c r="Y5199" i="1" s="1"/>
  <c r="V5200" i="1"/>
  <c r="Y5200" i="1" s="1"/>
  <c r="V5201" i="1"/>
  <c r="Y5201" i="1" s="1"/>
  <c r="V5202" i="1"/>
  <c r="Y5202" i="1" s="1"/>
  <c r="V5203" i="1"/>
  <c r="Y5203" i="1" s="1"/>
  <c r="V5204" i="1"/>
  <c r="Y5204" i="1" s="1"/>
  <c r="V5205" i="1"/>
  <c r="Y5205" i="1" s="1"/>
  <c r="V5206" i="1"/>
  <c r="Y5206" i="1" s="1"/>
  <c r="V5207" i="1"/>
  <c r="Y5207" i="1" s="1"/>
  <c r="V5208" i="1"/>
  <c r="Y5208" i="1" s="1"/>
  <c r="V5209" i="1"/>
  <c r="Y5209" i="1" s="1"/>
  <c r="V5210" i="1"/>
  <c r="Y5210" i="1" s="1"/>
  <c r="V5211" i="1"/>
  <c r="Y5211" i="1" s="1"/>
  <c r="V5212" i="1"/>
  <c r="Y5212" i="1" s="1"/>
  <c r="V5213" i="1"/>
  <c r="Y5213" i="1" s="1"/>
  <c r="V5214" i="1"/>
  <c r="Y5214" i="1" s="1"/>
  <c r="V5215" i="1"/>
  <c r="Y5215" i="1" s="1"/>
  <c r="V5216" i="1"/>
  <c r="Y5216" i="1" s="1"/>
  <c r="V5217" i="1"/>
  <c r="Y5217" i="1" s="1"/>
  <c r="V5218" i="1"/>
  <c r="Y5218" i="1" s="1"/>
  <c r="V5219" i="1"/>
  <c r="Y5219" i="1" s="1"/>
  <c r="V5220" i="1"/>
  <c r="Y5220" i="1" s="1"/>
  <c r="V5221" i="1"/>
  <c r="Y5221" i="1" s="1"/>
  <c r="V5222" i="1"/>
  <c r="Y5222" i="1" s="1"/>
  <c r="V5223" i="1"/>
  <c r="Y5223" i="1" s="1"/>
  <c r="V5224" i="1"/>
  <c r="Y5224" i="1" s="1"/>
  <c r="V5225" i="1"/>
  <c r="Y5225" i="1" s="1"/>
  <c r="V5226" i="1"/>
  <c r="Y5226" i="1" s="1"/>
  <c r="V5227" i="1"/>
  <c r="Y5227" i="1" s="1"/>
  <c r="V5228" i="1"/>
  <c r="Y5228" i="1" s="1"/>
  <c r="V5229" i="1"/>
  <c r="Y5229" i="1" s="1"/>
  <c r="V5230" i="1"/>
  <c r="Y5230" i="1" s="1"/>
  <c r="V5231" i="1"/>
  <c r="Y5231" i="1" s="1"/>
  <c r="V5232" i="1"/>
  <c r="Y5232" i="1" s="1"/>
  <c r="V5233" i="1"/>
  <c r="Y5233" i="1" s="1"/>
  <c r="V5234" i="1"/>
  <c r="Y5234" i="1" s="1"/>
  <c r="V5235" i="1"/>
  <c r="Y5235" i="1" s="1"/>
  <c r="V5236" i="1"/>
  <c r="Y5236" i="1" s="1"/>
  <c r="V5237" i="1"/>
  <c r="Y5237" i="1" s="1"/>
  <c r="V5238" i="1"/>
  <c r="Y5238" i="1" s="1"/>
  <c r="V5239" i="1"/>
  <c r="Y5239" i="1" s="1"/>
  <c r="V5240" i="1"/>
  <c r="Y5240" i="1" s="1"/>
  <c r="V5241" i="1"/>
  <c r="Y5241" i="1" s="1"/>
  <c r="V5242" i="1"/>
  <c r="Y5242" i="1" s="1"/>
  <c r="V5243" i="1"/>
  <c r="Y5243" i="1" s="1"/>
  <c r="V5244" i="1"/>
  <c r="Y5244" i="1" s="1"/>
  <c r="V5245" i="1"/>
  <c r="Y5245" i="1" s="1"/>
  <c r="V5246" i="1"/>
  <c r="Y5246" i="1" s="1"/>
  <c r="V5247" i="1"/>
  <c r="Y5247" i="1" s="1"/>
  <c r="V5248" i="1"/>
  <c r="Y5248" i="1" s="1"/>
  <c r="V5249" i="1"/>
  <c r="Y5249" i="1" s="1"/>
  <c r="V5250" i="1"/>
  <c r="Y5250" i="1" s="1"/>
  <c r="V5251" i="1"/>
  <c r="Y5251" i="1" s="1"/>
  <c r="V5252" i="1"/>
  <c r="Y5252" i="1" s="1"/>
  <c r="V5253" i="1"/>
  <c r="Y5253" i="1" s="1"/>
  <c r="V5254" i="1"/>
  <c r="Y5254" i="1" s="1"/>
  <c r="V5255" i="1"/>
  <c r="Y5255" i="1" s="1"/>
  <c r="V5256" i="1"/>
  <c r="Y5256" i="1" s="1"/>
  <c r="V5257" i="1"/>
  <c r="Y5257" i="1" s="1"/>
  <c r="V5258" i="1"/>
  <c r="Y5258" i="1" s="1"/>
  <c r="V5259" i="1"/>
  <c r="Y5259" i="1" s="1"/>
  <c r="V5260" i="1"/>
  <c r="Y5260" i="1" s="1"/>
  <c r="V5261" i="1"/>
  <c r="Y5261" i="1" s="1"/>
  <c r="V5262" i="1"/>
  <c r="Y5262" i="1" s="1"/>
  <c r="V5263" i="1"/>
  <c r="Y5263" i="1" s="1"/>
  <c r="V5264" i="1"/>
  <c r="Y5264" i="1" s="1"/>
  <c r="V5265" i="1"/>
  <c r="Y5265" i="1" s="1"/>
  <c r="V5266" i="1"/>
  <c r="Y5266" i="1" s="1"/>
  <c r="V5267" i="1"/>
  <c r="Y5267" i="1" s="1"/>
  <c r="V5268" i="1"/>
  <c r="Y5268" i="1" s="1"/>
  <c r="V5269" i="1"/>
  <c r="Y5269" i="1" s="1"/>
  <c r="V5270" i="1"/>
  <c r="Y5270" i="1" s="1"/>
  <c r="V5271" i="1"/>
  <c r="Y5271" i="1" s="1"/>
  <c r="V5272" i="1"/>
  <c r="Y5272" i="1" s="1"/>
  <c r="V5273" i="1"/>
  <c r="Y5273" i="1" s="1"/>
  <c r="V5274" i="1"/>
  <c r="Y5274" i="1" s="1"/>
  <c r="V5275" i="1"/>
  <c r="Y5275" i="1" s="1"/>
  <c r="V5276" i="1"/>
  <c r="Y5276" i="1" s="1"/>
  <c r="V5277" i="1"/>
  <c r="Y5277" i="1" s="1"/>
  <c r="V5278" i="1"/>
  <c r="Y5278" i="1" s="1"/>
  <c r="V5279" i="1"/>
  <c r="Y5279" i="1" s="1"/>
  <c r="V5280" i="1"/>
  <c r="Y5280" i="1" s="1"/>
  <c r="V5281" i="1"/>
  <c r="Y5281" i="1" s="1"/>
  <c r="V5282" i="1"/>
  <c r="Y5282" i="1" s="1"/>
  <c r="V5283" i="1"/>
  <c r="Y5283" i="1" s="1"/>
  <c r="V5284" i="1"/>
  <c r="Y5284" i="1" s="1"/>
  <c r="V5285" i="1"/>
  <c r="Y5285" i="1" s="1"/>
  <c r="V5286" i="1"/>
  <c r="Y5286" i="1" s="1"/>
  <c r="V5287" i="1"/>
  <c r="Y5287" i="1" s="1"/>
  <c r="V5288" i="1"/>
  <c r="Y5288" i="1" s="1"/>
  <c r="V5289" i="1"/>
  <c r="Y5289" i="1" s="1"/>
  <c r="V5290" i="1"/>
  <c r="Y5290" i="1" s="1"/>
  <c r="V5291" i="1"/>
  <c r="Y5291" i="1" s="1"/>
  <c r="V5292" i="1"/>
  <c r="Y5292" i="1" s="1"/>
  <c r="V5293" i="1"/>
  <c r="Y5293" i="1" s="1"/>
  <c r="V5294" i="1"/>
  <c r="Y5294" i="1" s="1"/>
  <c r="V5295" i="1"/>
  <c r="Y5295" i="1" s="1"/>
  <c r="V5296" i="1"/>
  <c r="Y5296" i="1" s="1"/>
  <c r="V5297" i="1"/>
  <c r="Y5297" i="1" s="1"/>
  <c r="V5298" i="1"/>
  <c r="Y5298" i="1" s="1"/>
  <c r="V5299" i="1"/>
  <c r="Y5299" i="1" s="1"/>
  <c r="V5300" i="1"/>
  <c r="Y5300" i="1" s="1"/>
  <c r="V5301" i="1"/>
  <c r="Y5301" i="1" s="1"/>
  <c r="V5302" i="1"/>
  <c r="Y5302" i="1" s="1"/>
  <c r="V5303" i="1"/>
  <c r="Y5303" i="1" s="1"/>
  <c r="V5304" i="1"/>
  <c r="Y5304" i="1" s="1"/>
  <c r="V5305" i="1"/>
  <c r="Y5305" i="1" s="1"/>
  <c r="V5306" i="1"/>
  <c r="Y5306" i="1" s="1"/>
  <c r="V5307" i="1"/>
  <c r="Y5307" i="1" s="1"/>
  <c r="V5308" i="1"/>
  <c r="Y5308" i="1" s="1"/>
  <c r="V5309" i="1"/>
  <c r="Y5309" i="1" s="1"/>
  <c r="V5310" i="1"/>
  <c r="Y5310" i="1" s="1"/>
  <c r="V5311" i="1"/>
  <c r="Y5311" i="1" s="1"/>
  <c r="V5312" i="1"/>
  <c r="Y5312" i="1" s="1"/>
  <c r="V5313" i="1"/>
  <c r="Y5313" i="1" s="1"/>
  <c r="V5314" i="1"/>
  <c r="Y5314" i="1" s="1"/>
  <c r="V5315" i="1"/>
  <c r="Y5315" i="1" s="1"/>
  <c r="V5316" i="1"/>
  <c r="Y5316" i="1" s="1"/>
  <c r="V5317" i="1"/>
  <c r="Y5317" i="1" s="1"/>
  <c r="V5318" i="1"/>
  <c r="Y5318" i="1" s="1"/>
  <c r="V5319" i="1"/>
  <c r="Y5319" i="1" s="1"/>
  <c r="V5320" i="1"/>
  <c r="Y5320" i="1" s="1"/>
  <c r="V5321" i="1"/>
  <c r="Y5321" i="1" s="1"/>
  <c r="V5322" i="1"/>
  <c r="Y5322" i="1" s="1"/>
  <c r="V5323" i="1"/>
  <c r="Y5323" i="1" s="1"/>
  <c r="V5324" i="1"/>
  <c r="Y5324" i="1" s="1"/>
  <c r="V5325" i="1"/>
  <c r="Y5325" i="1" s="1"/>
  <c r="V5326" i="1"/>
  <c r="Y5326" i="1" s="1"/>
  <c r="V5327" i="1"/>
  <c r="Y5327" i="1" s="1"/>
  <c r="V5328" i="1"/>
  <c r="Y5328" i="1" s="1"/>
  <c r="V5329" i="1"/>
  <c r="Y5329" i="1" s="1"/>
  <c r="V5330" i="1"/>
  <c r="Y5330" i="1" s="1"/>
  <c r="V5331" i="1"/>
  <c r="Y5331" i="1" s="1"/>
  <c r="V5332" i="1"/>
  <c r="Y5332" i="1" s="1"/>
  <c r="V5333" i="1"/>
  <c r="Y5333" i="1" s="1"/>
  <c r="V5334" i="1"/>
  <c r="Y5334" i="1" s="1"/>
  <c r="V5335" i="1"/>
  <c r="Y5335" i="1" s="1"/>
  <c r="V5336" i="1"/>
  <c r="Y5336" i="1" s="1"/>
  <c r="V5337" i="1"/>
  <c r="Y5337" i="1" s="1"/>
  <c r="V5338" i="1"/>
  <c r="Y5338" i="1" s="1"/>
  <c r="V5339" i="1"/>
  <c r="Y5339" i="1" s="1"/>
  <c r="V5340" i="1"/>
  <c r="Y5340" i="1" s="1"/>
  <c r="V5341" i="1"/>
  <c r="Y5341" i="1" s="1"/>
  <c r="V5342" i="1"/>
  <c r="Y5342" i="1" s="1"/>
  <c r="V5343" i="1"/>
  <c r="Y5343" i="1" s="1"/>
  <c r="V5344" i="1"/>
  <c r="Y5344" i="1" s="1"/>
  <c r="V5345" i="1"/>
  <c r="Y5345" i="1" s="1"/>
  <c r="V5346" i="1"/>
  <c r="Y5346" i="1" s="1"/>
  <c r="V5347" i="1"/>
  <c r="Y5347" i="1" s="1"/>
  <c r="V5348" i="1"/>
  <c r="Y5348" i="1" s="1"/>
  <c r="V5349" i="1"/>
  <c r="Y5349" i="1" s="1"/>
  <c r="V5350" i="1"/>
  <c r="Y5350" i="1" s="1"/>
  <c r="V5351" i="1"/>
  <c r="Y5351" i="1" s="1"/>
  <c r="V5352" i="1"/>
  <c r="Y5352" i="1" s="1"/>
  <c r="V5353" i="1"/>
  <c r="Y5353" i="1" s="1"/>
  <c r="V5354" i="1"/>
  <c r="Y5354" i="1" s="1"/>
  <c r="V5355" i="1"/>
  <c r="Y5355" i="1" s="1"/>
  <c r="V5356" i="1"/>
  <c r="Y5356" i="1" s="1"/>
  <c r="V5357" i="1"/>
  <c r="Y5357" i="1" s="1"/>
  <c r="V5358" i="1"/>
  <c r="Y5358" i="1" s="1"/>
  <c r="V5359" i="1"/>
  <c r="Y5359" i="1" s="1"/>
  <c r="V5360" i="1"/>
  <c r="Y5360" i="1" s="1"/>
  <c r="V5361" i="1"/>
  <c r="Y5361" i="1" s="1"/>
  <c r="V5362" i="1"/>
  <c r="Y5362" i="1" s="1"/>
  <c r="V5363" i="1"/>
  <c r="Y5363" i="1" s="1"/>
  <c r="V5364" i="1"/>
  <c r="Y5364" i="1" s="1"/>
  <c r="V5365" i="1"/>
  <c r="Y5365" i="1" s="1"/>
  <c r="V5366" i="1"/>
  <c r="Y5366" i="1" s="1"/>
  <c r="V5367" i="1"/>
  <c r="Y5367" i="1" s="1"/>
  <c r="V5368" i="1"/>
  <c r="Y5368" i="1" s="1"/>
  <c r="V5369" i="1"/>
  <c r="Y5369" i="1" s="1"/>
  <c r="V5370" i="1"/>
  <c r="Y5370" i="1" s="1"/>
  <c r="V5371" i="1"/>
  <c r="Y5371" i="1" s="1"/>
  <c r="V5372" i="1"/>
  <c r="Y5372" i="1" s="1"/>
  <c r="V5373" i="1"/>
  <c r="Y5373" i="1" s="1"/>
  <c r="V5374" i="1"/>
  <c r="Y5374" i="1" s="1"/>
  <c r="V5375" i="1"/>
  <c r="Y5375" i="1" s="1"/>
  <c r="V5376" i="1"/>
  <c r="Y5376" i="1" s="1"/>
  <c r="V5377" i="1"/>
  <c r="Y5377" i="1" s="1"/>
  <c r="V5378" i="1"/>
  <c r="Y5378" i="1" s="1"/>
  <c r="V5379" i="1"/>
  <c r="Y5379" i="1" s="1"/>
  <c r="V5380" i="1"/>
  <c r="Y5380" i="1" s="1"/>
  <c r="V5381" i="1"/>
  <c r="Y5381" i="1" s="1"/>
  <c r="V5382" i="1"/>
  <c r="Y5382" i="1" s="1"/>
  <c r="V5383" i="1"/>
  <c r="Y5383" i="1" s="1"/>
  <c r="V5384" i="1"/>
  <c r="Y5384" i="1" s="1"/>
  <c r="V5385" i="1"/>
  <c r="Y5385" i="1" s="1"/>
  <c r="V5386" i="1"/>
  <c r="Y5386" i="1" s="1"/>
  <c r="V5387" i="1"/>
  <c r="Y5387" i="1" s="1"/>
  <c r="V5388" i="1"/>
  <c r="Y5388" i="1" s="1"/>
  <c r="V5389" i="1"/>
  <c r="Y5389" i="1" s="1"/>
  <c r="V5390" i="1"/>
  <c r="Y5390" i="1" s="1"/>
  <c r="V5391" i="1"/>
  <c r="Y5391" i="1" s="1"/>
  <c r="V5392" i="1"/>
  <c r="Y5392" i="1" s="1"/>
  <c r="V5393" i="1"/>
  <c r="Y5393" i="1" s="1"/>
  <c r="V5394" i="1"/>
  <c r="Y5394" i="1" s="1"/>
  <c r="V5395" i="1"/>
  <c r="Y5395" i="1" s="1"/>
  <c r="V5396" i="1"/>
  <c r="Y5396" i="1" s="1"/>
  <c r="V5397" i="1"/>
  <c r="Y5397" i="1" s="1"/>
  <c r="V5398" i="1"/>
  <c r="Y5398" i="1" s="1"/>
  <c r="V5399" i="1"/>
  <c r="Y5399" i="1" s="1"/>
  <c r="V5400" i="1"/>
  <c r="Y5400" i="1" s="1"/>
  <c r="V5401" i="1"/>
  <c r="Y5401" i="1" s="1"/>
  <c r="V5402" i="1"/>
  <c r="Y5402" i="1" s="1"/>
  <c r="V5403" i="1"/>
  <c r="Y5403" i="1" s="1"/>
  <c r="V5404" i="1"/>
  <c r="Y5404" i="1" s="1"/>
  <c r="V5405" i="1"/>
  <c r="Y5405" i="1" s="1"/>
  <c r="V5406" i="1"/>
  <c r="Y5406" i="1" s="1"/>
  <c r="V5407" i="1"/>
  <c r="Y5407" i="1" s="1"/>
  <c r="V5408" i="1"/>
  <c r="Y5408" i="1" s="1"/>
  <c r="V5409" i="1"/>
  <c r="Y5409" i="1" s="1"/>
  <c r="V5410" i="1"/>
  <c r="Y5410" i="1" s="1"/>
  <c r="V5411" i="1"/>
  <c r="Y5411" i="1" s="1"/>
  <c r="V5412" i="1"/>
  <c r="Y5412" i="1" s="1"/>
  <c r="V5413" i="1"/>
  <c r="Y5413" i="1" s="1"/>
  <c r="V5414" i="1"/>
  <c r="Y5414" i="1" s="1"/>
  <c r="V5415" i="1"/>
  <c r="Y5415" i="1" s="1"/>
  <c r="V5416" i="1"/>
  <c r="Y5416" i="1" s="1"/>
  <c r="V5417" i="1"/>
  <c r="Y5417" i="1" s="1"/>
  <c r="V5418" i="1"/>
  <c r="Y5418" i="1" s="1"/>
  <c r="V5419" i="1"/>
  <c r="Y5419" i="1" s="1"/>
  <c r="V5420" i="1"/>
  <c r="Y5420" i="1" s="1"/>
  <c r="V5421" i="1"/>
  <c r="Y5421" i="1" s="1"/>
  <c r="V5422" i="1"/>
  <c r="Y5422" i="1" s="1"/>
  <c r="V5423" i="1"/>
  <c r="Y5423" i="1" s="1"/>
  <c r="V5424" i="1"/>
  <c r="Y5424" i="1" s="1"/>
  <c r="V5425" i="1"/>
  <c r="Y5425" i="1" s="1"/>
  <c r="V5426" i="1"/>
  <c r="Y5426" i="1" s="1"/>
  <c r="V5427" i="1"/>
  <c r="Y5427" i="1" s="1"/>
  <c r="V5428" i="1"/>
  <c r="Y5428" i="1" s="1"/>
  <c r="V5429" i="1"/>
  <c r="Y5429" i="1" s="1"/>
  <c r="V5430" i="1"/>
  <c r="Y5430" i="1" s="1"/>
  <c r="V5431" i="1"/>
  <c r="Y5431" i="1" s="1"/>
  <c r="V5432" i="1"/>
  <c r="Y5432" i="1" s="1"/>
  <c r="V5433" i="1"/>
  <c r="Y5433" i="1" s="1"/>
  <c r="V5434" i="1"/>
  <c r="Y5434" i="1" s="1"/>
  <c r="V5435" i="1"/>
  <c r="Y5435" i="1" s="1"/>
  <c r="V5436" i="1"/>
  <c r="Y5436" i="1" s="1"/>
  <c r="V5437" i="1"/>
  <c r="Y5437" i="1" s="1"/>
  <c r="V5438" i="1"/>
  <c r="Y5438" i="1" s="1"/>
  <c r="V5439" i="1"/>
  <c r="Y5439" i="1" s="1"/>
  <c r="V5440" i="1"/>
  <c r="Y5440" i="1" s="1"/>
  <c r="V5441" i="1"/>
  <c r="Y5441" i="1" s="1"/>
  <c r="V5442" i="1"/>
  <c r="Y5442" i="1" s="1"/>
  <c r="V5443" i="1"/>
  <c r="Y5443" i="1" s="1"/>
  <c r="V5444" i="1"/>
  <c r="Y5444" i="1" s="1"/>
  <c r="V5445" i="1"/>
  <c r="Y5445" i="1" s="1"/>
  <c r="V5446" i="1"/>
  <c r="Y5446" i="1" s="1"/>
  <c r="V5447" i="1"/>
  <c r="Y5447" i="1" s="1"/>
  <c r="V5448" i="1"/>
  <c r="Y5448" i="1" s="1"/>
  <c r="V5449" i="1"/>
  <c r="Y5449" i="1" s="1"/>
  <c r="V5450" i="1"/>
  <c r="Y5450" i="1" s="1"/>
  <c r="V5451" i="1"/>
  <c r="Y5451" i="1" s="1"/>
  <c r="V5452" i="1"/>
  <c r="Y5452" i="1" s="1"/>
  <c r="V5453" i="1"/>
  <c r="Y5453" i="1" s="1"/>
  <c r="V5454" i="1"/>
  <c r="Y5454" i="1" s="1"/>
  <c r="V5455" i="1"/>
  <c r="Y5455" i="1" s="1"/>
  <c r="V5456" i="1"/>
  <c r="Y5456" i="1" s="1"/>
  <c r="V5457" i="1"/>
  <c r="Y5457" i="1" s="1"/>
  <c r="V5458" i="1"/>
  <c r="Y5458" i="1" s="1"/>
  <c r="V5459" i="1"/>
  <c r="Y5459" i="1" s="1"/>
  <c r="V5460" i="1"/>
  <c r="Y5460" i="1" s="1"/>
  <c r="V5461" i="1"/>
  <c r="Y5461" i="1" s="1"/>
  <c r="V5462" i="1"/>
  <c r="Y5462" i="1" s="1"/>
  <c r="V5463" i="1"/>
  <c r="Y5463" i="1" s="1"/>
  <c r="V5464" i="1"/>
  <c r="Y5464" i="1" s="1"/>
  <c r="V5465" i="1"/>
  <c r="Y5465" i="1" s="1"/>
  <c r="V5466" i="1"/>
  <c r="Y5466" i="1" s="1"/>
  <c r="V5467" i="1"/>
  <c r="Y5467" i="1" s="1"/>
  <c r="V5468" i="1"/>
  <c r="Y5468" i="1" s="1"/>
  <c r="V5469" i="1"/>
  <c r="Y5469" i="1" s="1"/>
  <c r="V5470" i="1"/>
  <c r="Y5470" i="1" s="1"/>
  <c r="V5471" i="1"/>
  <c r="Y5471" i="1" s="1"/>
  <c r="V5472" i="1"/>
  <c r="Y5472" i="1" s="1"/>
  <c r="V5473" i="1"/>
  <c r="Y5473" i="1" s="1"/>
  <c r="V5474" i="1"/>
  <c r="Y5474" i="1" s="1"/>
  <c r="V5475" i="1"/>
  <c r="Y5475" i="1" s="1"/>
  <c r="V5476" i="1"/>
  <c r="Y5476" i="1" s="1"/>
  <c r="V5477" i="1"/>
  <c r="Y5477" i="1" s="1"/>
  <c r="V5478" i="1"/>
  <c r="Y5478" i="1" s="1"/>
  <c r="V5479" i="1"/>
  <c r="Y5479" i="1" s="1"/>
  <c r="V5480" i="1"/>
  <c r="Y5480" i="1" s="1"/>
  <c r="V5481" i="1"/>
  <c r="Y5481" i="1" s="1"/>
  <c r="V5482" i="1"/>
  <c r="Y5482" i="1" s="1"/>
  <c r="V5483" i="1"/>
  <c r="Y5483" i="1" s="1"/>
  <c r="V5484" i="1"/>
  <c r="Y5484" i="1" s="1"/>
  <c r="V5485" i="1"/>
  <c r="Y5485" i="1" s="1"/>
  <c r="V5486" i="1"/>
  <c r="Y5486" i="1" s="1"/>
  <c r="V5487" i="1"/>
  <c r="Y5487" i="1" s="1"/>
  <c r="V5488" i="1"/>
  <c r="Y5488" i="1" s="1"/>
  <c r="V5489" i="1"/>
  <c r="Y5489" i="1" s="1"/>
  <c r="V5490" i="1"/>
  <c r="Y5490" i="1" s="1"/>
  <c r="V5491" i="1"/>
  <c r="Y5491" i="1" s="1"/>
  <c r="V5492" i="1"/>
  <c r="Y5492" i="1" s="1"/>
  <c r="V5493" i="1"/>
  <c r="Y5493" i="1" s="1"/>
  <c r="V5494" i="1"/>
  <c r="Y5494" i="1" s="1"/>
  <c r="V5495" i="1"/>
  <c r="Y5495" i="1" s="1"/>
  <c r="V5496" i="1"/>
  <c r="Y5496" i="1" s="1"/>
  <c r="V5497" i="1"/>
  <c r="Y5497" i="1" s="1"/>
  <c r="V5498" i="1"/>
  <c r="Y5498" i="1" s="1"/>
  <c r="V5499" i="1"/>
  <c r="Y5499" i="1" s="1"/>
  <c r="V5500" i="1"/>
  <c r="Y5500" i="1" s="1"/>
  <c r="V5501" i="1"/>
  <c r="Y5501" i="1" s="1"/>
  <c r="V5502" i="1"/>
  <c r="Y5502" i="1" s="1"/>
  <c r="V5503" i="1"/>
  <c r="Y5503" i="1" s="1"/>
  <c r="V5504" i="1"/>
  <c r="Y5504" i="1" s="1"/>
  <c r="V5505" i="1"/>
  <c r="Y5505" i="1" s="1"/>
  <c r="V5506" i="1"/>
  <c r="Y5506" i="1" s="1"/>
  <c r="V5507" i="1"/>
  <c r="Y5507" i="1" s="1"/>
  <c r="V5508" i="1"/>
  <c r="Y5508" i="1" s="1"/>
  <c r="V5509" i="1"/>
  <c r="Y5509" i="1" s="1"/>
  <c r="V5510" i="1"/>
  <c r="Y5510" i="1" s="1"/>
  <c r="V5511" i="1"/>
  <c r="Y5511" i="1" s="1"/>
  <c r="V5512" i="1"/>
  <c r="Y5512" i="1" s="1"/>
  <c r="V5513" i="1"/>
  <c r="Y5513" i="1" s="1"/>
  <c r="V5514" i="1"/>
  <c r="Y5514" i="1" s="1"/>
  <c r="V5515" i="1"/>
  <c r="Y5515" i="1" s="1"/>
  <c r="V5516" i="1"/>
  <c r="Y5516" i="1" s="1"/>
  <c r="V5517" i="1"/>
  <c r="Y5517" i="1" s="1"/>
  <c r="V5518" i="1"/>
  <c r="Y5518" i="1" s="1"/>
  <c r="V5519" i="1"/>
  <c r="Y5519" i="1" s="1"/>
  <c r="V5520" i="1"/>
  <c r="Y5520" i="1" s="1"/>
  <c r="V5521" i="1"/>
  <c r="Y5521" i="1" s="1"/>
  <c r="V5522" i="1"/>
  <c r="Y5522" i="1" s="1"/>
  <c r="V5523" i="1"/>
  <c r="Y5523" i="1" s="1"/>
  <c r="V5524" i="1"/>
  <c r="Y5524" i="1" s="1"/>
  <c r="V5525" i="1"/>
  <c r="Y5525" i="1" s="1"/>
  <c r="V5526" i="1"/>
  <c r="Y5526" i="1" s="1"/>
  <c r="V5527" i="1"/>
  <c r="Y5527" i="1" s="1"/>
  <c r="V5528" i="1"/>
  <c r="Y5528" i="1" s="1"/>
  <c r="V5529" i="1"/>
  <c r="Y5529" i="1" s="1"/>
  <c r="V5530" i="1"/>
  <c r="Y5530" i="1" s="1"/>
  <c r="V5531" i="1"/>
  <c r="Y5531" i="1" s="1"/>
  <c r="V5532" i="1"/>
  <c r="Y5532" i="1" s="1"/>
  <c r="V5533" i="1"/>
  <c r="Y5533" i="1" s="1"/>
  <c r="V5534" i="1"/>
  <c r="Y5534" i="1" s="1"/>
  <c r="V5535" i="1"/>
  <c r="Y5535" i="1" s="1"/>
  <c r="V5536" i="1"/>
  <c r="Y5536" i="1" s="1"/>
  <c r="V5537" i="1"/>
  <c r="Y5537" i="1" s="1"/>
  <c r="V5538" i="1"/>
  <c r="Y5538" i="1" s="1"/>
  <c r="V5539" i="1"/>
  <c r="Y5539" i="1" s="1"/>
  <c r="V5540" i="1"/>
  <c r="Y5540" i="1" s="1"/>
  <c r="V5541" i="1"/>
  <c r="Y5541" i="1" s="1"/>
  <c r="V5542" i="1"/>
  <c r="Y5542" i="1" s="1"/>
  <c r="V5543" i="1"/>
  <c r="Y5543" i="1" s="1"/>
  <c r="V5544" i="1"/>
  <c r="Y5544" i="1" s="1"/>
  <c r="V5545" i="1"/>
  <c r="Y5545" i="1" s="1"/>
  <c r="V5546" i="1"/>
  <c r="Y5546" i="1" s="1"/>
  <c r="V5547" i="1"/>
  <c r="Y5547" i="1" s="1"/>
  <c r="V5548" i="1"/>
  <c r="Y5548" i="1" s="1"/>
  <c r="V5549" i="1"/>
  <c r="Y5549" i="1" s="1"/>
  <c r="V5550" i="1"/>
  <c r="Y5550" i="1" s="1"/>
  <c r="V5551" i="1"/>
  <c r="Y5551" i="1" s="1"/>
  <c r="V5552" i="1"/>
  <c r="Y5552" i="1" s="1"/>
  <c r="V5553" i="1"/>
  <c r="Y5553" i="1" s="1"/>
  <c r="V5554" i="1"/>
  <c r="Y5554" i="1" s="1"/>
  <c r="V5555" i="1"/>
  <c r="Y5555" i="1" s="1"/>
  <c r="V5556" i="1"/>
  <c r="Y5556" i="1" s="1"/>
  <c r="V5557" i="1"/>
  <c r="Y5557" i="1" s="1"/>
  <c r="V5558" i="1"/>
  <c r="Y5558" i="1" s="1"/>
  <c r="V5559" i="1"/>
  <c r="Y5559" i="1" s="1"/>
  <c r="V5560" i="1"/>
  <c r="Y5560" i="1" s="1"/>
  <c r="V5561" i="1"/>
  <c r="Y5561" i="1" s="1"/>
  <c r="V5562" i="1"/>
  <c r="Y5562" i="1" s="1"/>
  <c r="V5563" i="1"/>
  <c r="Y5563" i="1" s="1"/>
  <c r="V5564" i="1"/>
  <c r="Y5564" i="1" s="1"/>
  <c r="V5565" i="1"/>
  <c r="Y5565" i="1" s="1"/>
  <c r="V5566" i="1"/>
  <c r="Y5566" i="1" s="1"/>
  <c r="V5567" i="1"/>
  <c r="Y5567" i="1" s="1"/>
  <c r="V5568" i="1"/>
  <c r="Y5568" i="1" s="1"/>
  <c r="V5569" i="1"/>
  <c r="Y5569" i="1" s="1"/>
  <c r="V5570" i="1"/>
  <c r="Y5570" i="1" s="1"/>
  <c r="V5571" i="1"/>
  <c r="Y5571" i="1" s="1"/>
  <c r="V5572" i="1"/>
  <c r="Y5572" i="1" s="1"/>
  <c r="V5573" i="1"/>
  <c r="Y5573" i="1" s="1"/>
  <c r="V5574" i="1"/>
  <c r="Y5574" i="1" s="1"/>
  <c r="V5575" i="1"/>
  <c r="Y5575" i="1" s="1"/>
  <c r="V5576" i="1"/>
  <c r="Y5576" i="1" s="1"/>
  <c r="V5577" i="1"/>
  <c r="Y5577" i="1" s="1"/>
  <c r="V5578" i="1"/>
  <c r="Y5578" i="1" s="1"/>
  <c r="V5579" i="1"/>
  <c r="Y5579" i="1" s="1"/>
  <c r="V5580" i="1"/>
  <c r="Y5580" i="1" s="1"/>
  <c r="V5581" i="1"/>
  <c r="Y5581" i="1" s="1"/>
  <c r="V5582" i="1"/>
  <c r="Y5582" i="1" s="1"/>
  <c r="V5583" i="1"/>
  <c r="Y5583" i="1" s="1"/>
  <c r="V5584" i="1"/>
  <c r="Y5584" i="1" s="1"/>
  <c r="V5585" i="1"/>
  <c r="Y5585" i="1" s="1"/>
  <c r="V5586" i="1"/>
  <c r="Y5586" i="1" s="1"/>
  <c r="V5587" i="1"/>
  <c r="Y5587" i="1" s="1"/>
  <c r="V5588" i="1"/>
  <c r="Y5588" i="1" s="1"/>
  <c r="V5589" i="1"/>
  <c r="Y5589" i="1" s="1"/>
  <c r="V5590" i="1"/>
  <c r="Y5590" i="1" s="1"/>
  <c r="V5591" i="1"/>
  <c r="Y5591" i="1" s="1"/>
  <c r="V5592" i="1"/>
  <c r="Y5592" i="1" s="1"/>
  <c r="V5593" i="1"/>
  <c r="Y5593" i="1" s="1"/>
  <c r="V5594" i="1"/>
  <c r="Y5594" i="1" s="1"/>
  <c r="V5595" i="1"/>
  <c r="Y5595" i="1" s="1"/>
  <c r="V5596" i="1"/>
  <c r="Y5596" i="1" s="1"/>
  <c r="V5597" i="1"/>
  <c r="Y5597" i="1" s="1"/>
  <c r="V5598" i="1"/>
  <c r="Y5598" i="1" s="1"/>
  <c r="V5599" i="1"/>
  <c r="Y5599" i="1" s="1"/>
  <c r="V5600" i="1"/>
  <c r="Y5600" i="1" s="1"/>
  <c r="V5601" i="1"/>
  <c r="Y5601" i="1" s="1"/>
  <c r="V5602" i="1"/>
  <c r="Y5602" i="1" s="1"/>
  <c r="V5603" i="1"/>
  <c r="Y5603" i="1" s="1"/>
  <c r="V5604" i="1"/>
  <c r="Y5604" i="1" s="1"/>
  <c r="V5605" i="1"/>
  <c r="Y5605" i="1" s="1"/>
  <c r="V5606" i="1"/>
  <c r="Y5606" i="1" s="1"/>
  <c r="V5607" i="1"/>
  <c r="Y5607" i="1" s="1"/>
  <c r="V5608" i="1"/>
  <c r="Y5608" i="1" s="1"/>
  <c r="V5609" i="1"/>
  <c r="Y5609" i="1" s="1"/>
  <c r="V5610" i="1"/>
  <c r="Y5610" i="1" s="1"/>
  <c r="V5611" i="1"/>
  <c r="Y5611" i="1" s="1"/>
  <c r="V5612" i="1"/>
  <c r="Y5612" i="1" s="1"/>
  <c r="V5613" i="1"/>
  <c r="Y5613" i="1" s="1"/>
  <c r="V5614" i="1"/>
  <c r="Y5614" i="1" s="1"/>
  <c r="V5615" i="1"/>
  <c r="Y5615" i="1" s="1"/>
  <c r="V5616" i="1"/>
  <c r="Y5616" i="1" s="1"/>
  <c r="V5617" i="1"/>
  <c r="Y5617" i="1" s="1"/>
  <c r="V5618" i="1"/>
  <c r="Y5618" i="1" s="1"/>
  <c r="V5619" i="1"/>
  <c r="Y5619" i="1" s="1"/>
  <c r="V5620" i="1"/>
  <c r="Y5620" i="1" s="1"/>
  <c r="V5621" i="1"/>
  <c r="Y5621" i="1" s="1"/>
  <c r="V5622" i="1"/>
  <c r="Y5622" i="1" s="1"/>
  <c r="V5623" i="1"/>
  <c r="Y5623" i="1" s="1"/>
  <c r="V5624" i="1"/>
  <c r="Y5624" i="1" s="1"/>
  <c r="V5625" i="1"/>
  <c r="Y5625" i="1" s="1"/>
  <c r="V5626" i="1"/>
  <c r="Y5626" i="1" s="1"/>
  <c r="V5627" i="1"/>
  <c r="Y5627" i="1" s="1"/>
  <c r="V5628" i="1"/>
  <c r="Y5628" i="1" s="1"/>
  <c r="V5629" i="1"/>
  <c r="Y5629" i="1" s="1"/>
  <c r="V5630" i="1"/>
  <c r="Y5630" i="1" s="1"/>
  <c r="V5631" i="1"/>
  <c r="Y5631" i="1" s="1"/>
  <c r="V5632" i="1"/>
  <c r="Y5632" i="1" s="1"/>
  <c r="V5633" i="1"/>
  <c r="Y5633" i="1" s="1"/>
  <c r="V5634" i="1"/>
  <c r="Y5634" i="1" s="1"/>
  <c r="V5635" i="1"/>
  <c r="Y5635" i="1" s="1"/>
  <c r="V5636" i="1"/>
  <c r="Y5636" i="1" s="1"/>
  <c r="V5637" i="1"/>
  <c r="Y5637" i="1" s="1"/>
  <c r="V5638" i="1"/>
  <c r="Y5638" i="1" s="1"/>
  <c r="V5639" i="1"/>
  <c r="Y5639" i="1" s="1"/>
  <c r="V5640" i="1"/>
  <c r="Y5640" i="1" s="1"/>
  <c r="V5641" i="1"/>
  <c r="Y5641" i="1" s="1"/>
  <c r="V5642" i="1"/>
  <c r="Y5642" i="1" s="1"/>
  <c r="V5643" i="1"/>
  <c r="Y5643" i="1" s="1"/>
  <c r="V5644" i="1"/>
  <c r="Y5644" i="1" s="1"/>
  <c r="V5645" i="1"/>
  <c r="Y5645" i="1" s="1"/>
  <c r="V5646" i="1"/>
  <c r="Y5646" i="1" s="1"/>
  <c r="V5647" i="1"/>
  <c r="Y5647" i="1" s="1"/>
  <c r="V5648" i="1"/>
  <c r="Y5648" i="1" s="1"/>
  <c r="V5649" i="1"/>
  <c r="Y5649" i="1" s="1"/>
  <c r="V5650" i="1"/>
  <c r="Y5650" i="1" s="1"/>
  <c r="V5651" i="1"/>
  <c r="Y5651" i="1" s="1"/>
  <c r="V5652" i="1"/>
  <c r="Y5652" i="1" s="1"/>
  <c r="V5653" i="1"/>
  <c r="Y5653" i="1" s="1"/>
  <c r="V5654" i="1"/>
  <c r="Y5654" i="1" s="1"/>
  <c r="V5655" i="1"/>
  <c r="Y5655" i="1" s="1"/>
  <c r="V5656" i="1"/>
  <c r="Y5656" i="1" s="1"/>
  <c r="V5657" i="1"/>
  <c r="Y5657" i="1" s="1"/>
  <c r="V5658" i="1"/>
  <c r="Y5658" i="1" s="1"/>
  <c r="V5659" i="1"/>
  <c r="Y5659" i="1" s="1"/>
  <c r="V5660" i="1"/>
  <c r="Y5660" i="1" s="1"/>
  <c r="V5661" i="1"/>
  <c r="Y5661" i="1" s="1"/>
  <c r="V5662" i="1"/>
  <c r="Y5662" i="1" s="1"/>
  <c r="V5663" i="1"/>
  <c r="Y5663" i="1" s="1"/>
  <c r="V5664" i="1"/>
  <c r="Y5664" i="1" s="1"/>
  <c r="V5665" i="1"/>
  <c r="Y5665" i="1" s="1"/>
  <c r="V5666" i="1"/>
  <c r="Y5666" i="1" s="1"/>
  <c r="V5667" i="1"/>
  <c r="Y5667" i="1" s="1"/>
  <c r="V5668" i="1"/>
  <c r="Y5668" i="1" s="1"/>
  <c r="V5669" i="1"/>
  <c r="Y5669" i="1" s="1"/>
  <c r="V5670" i="1"/>
  <c r="Y5670" i="1" s="1"/>
  <c r="V5671" i="1"/>
  <c r="Y5671" i="1" s="1"/>
  <c r="V5672" i="1"/>
  <c r="Y5672" i="1" s="1"/>
  <c r="V5673" i="1"/>
  <c r="Y5673" i="1" s="1"/>
  <c r="V5674" i="1"/>
  <c r="Y5674" i="1" s="1"/>
  <c r="V5675" i="1"/>
  <c r="Y5675" i="1" s="1"/>
  <c r="V5676" i="1"/>
  <c r="Y5676" i="1" s="1"/>
  <c r="V5677" i="1"/>
  <c r="Y5677" i="1" s="1"/>
  <c r="V5678" i="1"/>
  <c r="Y5678" i="1" s="1"/>
  <c r="V5679" i="1"/>
  <c r="Y5679" i="1" s="1"/>
  <c r="V5680" i="1"/>
  <c r="Y5680" i="1" s="1"/>
  <c r="V5681" i="1"/>
  <c r="Y5681" i="1" s="1"/>
  <c r="V5682" i="1"/>
  <c r="Y5682" i="1" s="1"/>
  <c r="V5683" i="1"/>
  <c r="Y5683" i="1" s="1"/>
  <c r="V5684" i="1"/>
  <c r="Y5684" i="1" s="1"/>
  <c r="V5685" i="1"/>
  <c r="Y5685" i="1" s="1"/>
  <c r="V5686" i="1"/>
  <c r="Y5686" i="1" s="1"/>
  <c r="V5687" i="1"/>
  <c r="Y5687" i="1" s="1"/>
  <c r="V5688" i="1"/>
  <c r="Y5688" i="1" s="1"/>
  <c r="V5689" i="1"/>
  <c r="Y5689" i="1" s="1"/>
  <c r="V5690" i="1"/>
  <c r="Y5690" i="1" s="1"/>
  <c r="V5691" i="1"/>
  <c r="Y5691" i="1" s="1"/>
  <c r="V5692" i="1"/>
  <c r="Y5692" i="1" s="1"/>
  <c r="V5693" i="1"/>
  <c r="Y5693" i="1" s="1"/>
  <c r="V5694" i="1"/>
  <c r="Y5694" i="1" s="1"/>
  <c r="V5695" i="1"/>
  <c r="Y5695" i="1" s="1"/>
  <c r="V5696" i="1"/>
  <c r="Y5696" i="1" s="1"/>
  <c r="V5697" i="1"/>
  <c r="Y5697" i="1" s="1"/>
  <c r="V5698" i="1"/>
  <c r="Y5698" i="1" s="1"/>
  <c r="V5699" i="1"/>
  <c r="Y5699" i="1" s="1"/>
  <c r="V5700" i="1"/>
  <c r="Y5700" i="1" s="1"/>
  <c r="V5701" i="1"/>
  <c r="Y5701" i="1" s="1"/>
  <c r="V5702" i="1"/>
  <c r="Y5702" i="1" s="1"/>
  <c r="V5703" i="1"/>
  <c r="Y5703" i="1" s="1"/>
  <c r="V5704" i="1"/>
  <c r="Y5704" i="1" s="1"/>
  <c r="V5705" i="1"/>
  <c r="Y5705" i="1" s="1"/>
  <c r="V5706" i="1"/>
  <c r="Y5706" i="1" s="1"/>
  <c r="V5707" i="1"/>
  <c r="Y5707" i="1" s="1"/>
  <c r="V5708" i="1"/>
  <c r="Y5708" i="1" s="1"/>
  <c r="V5709" i="1"/>
  <c r="Y5709" i="1" s="1"/>
  <c r="V5710" i="1"/>
  <c r="Y5710" i="1" s="1"/>
  <c r="V5711" i="1"/>
  <c r="Y5711" i="1" s="1"/>
  <c r="V5712" i="1"/>
  <c r="Y5712" i="1" s="1"/>
  <c r="V5713" i="1"/>
  <c r="Y5713" i="1" s="1"/>
  <c r="V5714" i="1"/>
  <c r="Y5714" i="1" s="1"/>
  <c r="V5715" i="1"/>
  <c r="Y5715" i="1" s="1"/>
  <c r="V5716" i="1"/>
  <c r="Y5716" i="1" s="1"/>
  <c r="V5717" i="1"/>
  <c r="Y5717" i="1" s="1"/>
  <c r="V5718" i="1"/>
  <c r="Y5718" i="1" s="1"/>
  <c r="V5719" i="1"/>
  <c r="Y5719" i="1" s="1"/>
  <c r="V5720" i="1"/>
  <c r="Y5720" i="1" s="1"/>
  <c r="V5721" i="1"/>
  <c r="Y5721" i="1" s="1"/>
  <c r="V5722" i="1"/>
  <c r="Y5722" i="1" s="1"/>
  <c r="V5723" i="1"/>
  <c r="Y5723" i="1" s="1"/>
  <c r="V5724" i="1"/>
  <c r="Y5724" i="1" s="1"/>
  <c r="V5725" i="1"/>
  <c r="Y5725" i="1" s="1"/>
  <c r="V5726" i="1"/>
  <c r="Y5726" i="1" s="1"/>
  <c r="V5727" i="1"/>
  <c r="Y5727" i="1" s="1"/>
  <c r="V5728" i="1"/>
  <c r="Y5728" i="1" s="1"/>
  <c r="V5729" i="1"/>
  <c r="Y5729" i="1" s="1"/>
  <c r="V5730" i="1"/>
  <c r="Y5730" i="1" s="1"/>
  <c r="V5731" i="1"/>
  <c r="Y5731" i="1" s="1"/>
  <c r="V5732" i="1"/>
  <c r="Y5732" i="1" s="1"/>
  <c r="V5733" i="1"/>
  <c r="Y5733" i="1" s="1"/>
  <c r="V5734" i="1"/>
  <c r="Y5734" i="1" s="1"/>
  <c r="V5735" i="1"/>
  <c r="Y5735" i="1" s="1"/>
  <c r="V5736" i="1"/>
  <c r="Y5736" i="1" s="1"/>
  <c r="V5737" i="1"/>
  <c r="Y5737" i="1" s="1"/>
  <c r="V5738" i="1"/>
  <c r="Y5738" i="1" s="1"/>
  <c r="V5739" i="1"/>
  <c r="Y5739" i="1" s="1"/>
  <c r="V5740" i="1"/>
  <c r="Y5740" i="1" s="1"/>
  <c r="V5741" i="1"/>
  <c r="Y5741" i="1" s="1"/>
  <c r="V5742" i="1"/>
  <c r="Y5742" i="1" s="1"/>
  <c r="V5743" i="1"/>
  <c r="Y5743" i="1" s="1"/>
  <c r="V5744" i="1"/>
  <c r="Y5744" i="1" s="1"/>
  <c r="V5745" i="1"/>
  <c r="Y5745" i="1" s="1"/>
  <c r="V5746" i="1"/>
  <c r="Y5746" i="1" s="1"/>
  <c r="V5747" i="1"/>
  <c r="Y5747" i="1" s="1"/>
  <c r="V5748" i="1"/>
  <c r="Y5748" i="1" s="1"/>
  <c r="V5749" i="1"/>
  <c r="Y5749" i="1" s="1"/>
  <c r="V5750" i="1"/>
  <c r="Y5750" i="1" s="1"/>
  <c r="V5751" i="1"/>
  <c r="Y5751" i="1" s="1"/>
  <c r="V5752" i="1"/>
  <c r="Y5752" i="1" s="1"/>
  <c r="V5753" i="1"/>
  <c r="Y5753" i="1" s="1"/>
  <c r="V5754" i="1"/>
  <c r="Y5754" i="1" s="1"/>
  <c r="V5755" i="1"/>
  <c r="Y5755" i="1" s="1"/>
  <c r="V5756" i="1"/>
  <c r="Y5756" i="1" s="1"/>
  <c r="V5757" i="1"/>
  <c r="Y5757" i="1" s="1"/>
  <c r="V5758" i="1"/>
  <c r="Y5758" i="1" s="1"/>
  <c r="V5759" i="1"/>
  <c r="Y5759" i="1" s="1"/>
  <c r="V5760" i="1"/>
  <c r="Y5760" i="1" s="1"/>
  <c r="V5761" i="1"/>
  <c r="Y5761" i="1" s="1"/>
  <c r="V5762" i="1"/>
  <c r="Y5762" i="1" s="1"/>
  <c r="V5763" i="1"/>
  <c r="Y5763" i="1" s="1"/>
  <c r="V5764" i="1"/>
  <c r="Y5764" i="1" s="1"/>
  <c r="V5765" i="1"/>
  <c r="Y5765" i="1" s="1"/>
  <c r="V5766" i="1"/>
  <c r="Y5766" i="1" s="1"/>
  <c r="V5767" i="1"/>
  <c r="Y5767" i="1" s="1"/>
  <c r="V5768" i="1"/>
  <c r="Y5768" i="1" s="1"/>
  <c r="V5769" i="1"/>
  <c r="Y5769" i="1" s="1"/>
  <c r="V5770" i="1"/>
  <c r="Y5770" i="1" s="1"/>
  <c r="V5771" i="1"/>
  <c r="Y5771" i="1" s="1"/>
  <c r="V5772" i="1"/>
  <c r="Y5772" i="1" s="1"/>
  <c r="V5773" i="1"/>
  <c r="Y5773" i="1" s="1"/>
  <c r="V5774" i="1"/>
  <c r="Y5774" i="1" s="1"/>
  <c r="V5775" i="1"/>
  <c r="Y5775" i="1" s="1"/>
  <c r="V5776" i="1"/>
  <c r="Y5776" i="1" s="1"/>
  <c r="V5777" i="1"/>
  <c r="Y5777" i="1" s="1"/>
  <c r="V5778" i="1"/>
  <c r="Y5778" i="1" s="1"/>
  <c r="V5779" i="1"/>
  <c r="Y5779" i="1" s="1"/>
  <c r="V5780" i="1"/>
  <c r="Y5780" i="1" s="1"/>
  <c r="V5781" i="1"/>
  <c r="Y5781" i="1" s="1"/>
  <c r="V5782" i="1"/>
  <c r="Y5782" i="1" s="1"/>
  <c r="V5783" i="1"/>
  <c r="Y5783" i="1" s="1"/>
  <c r="V5784" i="1"/>
  <c r="Y5784" i="1" s="1"/>
  <c r="V5785" i="1"/>
  <c r="Y5785" i="1" s="1"/>
  <c r="V5786" i="1"/>
  <c r="Y5786" i="1" s="1"/>
  <c r="V5787" i="1"/>
  <c r="Y5787" i="1" s="1"/>
  <c r="V5788" i="1"/>
  <c r="Y5788" i="1" s="1"/>
  <c r="V5789" i="1"/>
  <c r="Y5789" i="1" s="1"/>
  <c r="V5790" i="1"/>
  <c r="Y5790" i="1" s="1"/>
  <c r="V5791" i="1"/>
  <c r="Y5791" i="1" s="1"/>
  <c r="V5792" i="1"/>
  <c r="Y5792" i="1" s="1"/>
  <c r="V5793" i="1"/>
  <c r="Y5793" i="1" s="1"/>
  <c r="V5794" i="1"/>
  <c r="Y5794" i="1" s="1"/>
  <c r="V5795" i="1"/>
  <c r="Y5795" i="1" s="1"/>
  <c r="V5796" i="1"/>
  <c r="Y5796" i="1" s="1"/>
  <c r="V5797" i="1"/>
  <c r="Y5797" i="1" s="1"/>
  <c r="V5798" i="1"/>
  <c r="Y5798" i="1" s="1"/>
  <c r="V5799" i="1"/>
  <c r="Y5799" i="1" s="1"/>
  <c r="V5800" i="1"/>
  <c r="Y5800" i="1" s="1"/>
  <c r="V5801" i="1"/>
  <c r="Y5801" i="1" s="1"/>
  <c r="V5802" i="1"/>
  <c r="Y5802" i="1" s="1"/>
  <c r="V5803" i="1"/>
  <c r="Y5803" i="1" s="1"/>
  <c r="V5804" i="1"/>
  <c r="Y5804" i="1" s="1"/>
  <c r="V5805" i="1"/>
  <c r="Y5805" i="1" s="1"/>
  <c r="V5806" i="1"/>
  <c r="Y5806" i="1" s="1"/>
  <c r="V5807" i="1"/>
  <c r="Y5807" i="1" s="1"/>
  <c r="V5808" i="1"/>
  <c r="Y5808" i="1" s="1"/>
  <c r="V5809" i="1"/>
  <c r="Y5809" i="1" s="1"/>
  <c r="V5810" i="1"/>
  <c r="Y5810" i="1" s="1"/>
  <c r="V5811" i="1"/>
  <c r="Y5811" i="1" s="1"/>
  <c r="V5812" i="1"/>
  <c r="Y5812" i="1" s="1"/>
  <c r="V5813" i="1"/>
  <c r="Y5813" i="1" s="1"/>
  <c r="V5814" i="1"/>
  <c r="Y5814" i="1" s="1"/>
  <c r="V5815" i="1"/>
  <c r="Y5815" i="1" s="1"/>
  <c r="V5816" i="1"/>
  <c r="Y5816" i="1" s="1"/>
  <c r="V5817" i="1"/>
  <c r="Y5817" i="1" s="1"/>
  <c r="V5818" i="1"/>
  <c r="Y5818" i="1" s="1"/>
  <c r="V5819" i="1"/>
  <c r="Y5819" i="1" s="1"/>
  <c r="V5820" i="1"/>
  <c r="Y5820" i="1" s="1"/>
  <c r="V5821" i="1"/>
  <c r="Y5821" i="1" s="1"/>
  <c r="V5822" i="1"/>
  <c r="Y5822" i="1" s="1"/>
  <c r="V5823" i="1"/>
  <c r="Y5823" i="1" s="1"/>
  <c r="V5824" i="1"/>
  <c r="Y5824" i="1" s="1"/>
  <c r="V5825" i="1"/>
  <c r="Y5825" i="1" s="1"/>
  <c r="V5826" i="1"/>
  <c r="Y5826" i="1" s="1"/>
  <c r="V5827" i="1"/>
  <c r="Y5827" i="1" s="1"/>
  <c r="V5828" i="1"/>
  <c r="Y5828" i="1" s="1"/>
  <c r="V5829" i="1"/>
  <c r="Y5829" i="1" s="1"/>
  <c r="V5830" i="1"/>
  <c r="Y5830" i="1" s="1"/>
  <c r="V5831" i="1"/>
  <c r="Y5831" i="1" s="1"/>
  <c r="V5832" i="1"/>
  <c r="Y5832" i="1" s="1"/>
  <c r="V5833" i="1"/>
  <c r="Y5833" i="1" s="1"/>
  <c r="V5834" i="1"/>
  <c r="Y5834" i="1" s="1"/>
  <c r="V5835" i="1"/>
  <c r="Y5835" i="1" s="1"/>
  <c r="V5836" i="1"/>
  <c r="Y5836" i="1" s="1"/>
  <c r="V5837" i="1"/>
  <c r="Y5837" i="1" s="1"/>
  <c r="V5838" i="1"/>
  <c r="Y5838" i="1" s="1"/>
  <c r="V5839" i="1"/>
  <c r="Y5839" i="1" s="1"/>
  <c r="V5840" i="1"/>
  <c r="Y5840" i="1" s="1"/>
  <c r="V5841" i="1"/>
  <c r="Y5841" i="1" s="1"/>
  <c r="V5842" i="1"/>
  <c r="Y5842" i="1" s="1"/>
  <c r="V5843" i="1"/>
  <c r="Y5843" i="1" s="1"/>
  <c r="V5844" i="1"/>
  <c r="Y5844" i="1" s="1"/>
  <c r="V5845" i="1"/>
  <c r="Y5845" i="1" s="1"/>
  <c r="V5846" i="1"/>
  <c r="Y5846" i="1" s="1"/>
  <c r="V5847" i="1"/>
  <c r="Y5847" i="1" s="1"/>
  <c r="V5848" i="1"/>
  <c r="Y5848" i="1" s="1"/>
  <c r="V5849" i="1"/>
  <c r="Y5849" i="1" s="1"/>
  <c r="V5850" i="1"/>
  <c r="Y5850" i="1" s="1"/>
  <c r="V5851" i="1"/>
  <c r="Y5851" i="1" s="1"/>
  <c r="V5852" i="1"/>
  <c r="Y5852" i="1" s="1"/>
  <c r="V5853" i="1"/>
  <c r="Y5853" i="1" s="1"/>
  <c r="V5854" i="1"/>
  <c r="Y5854" i="1" s="1"/>
  <c r="V5855" i="1"/>
  <c r="Y5855" i="1" s="1"/>
  <c r="V5856" i="1"/>
  <c r="Y5856" i="1" s="1"/>
  <c r="V5857" i="1"/>
  <c r="Y5857" i="1" s="1"/>
  <c r="V5858" i="1"/>
  <c r="Y5858" i="1" s="1"/>
  <c r="V5859" i="1"/>
  <c r="Y5859" i="1" s="1"/>
  <c r="V5860" i="1"/>
  <c r="Y5860" i="1" s="1"/>
  <c r="V5861" i="1"/>
  <c r="Y5861" i="1" s="1"/>
  <c r="V5862" i="1"/>
  <c r="Y5862" i="1" s="1"/>
  <c r="V5863" i="1"/>
  <c r="Y5863" i="1" s="1"/>
  <c r="V5864" i="1"/>
  <c r="Y5864" i="1" s="1"/>
  <c r="V5865" i="1"/>
  <c r="Y5865" i="1" s="1"/>
  <c r="V5866" i="1"/>
  <c r="Y5866" i="1" s="1"/>
  <c r="V5867" i="1"/>
  <c r="Y5867" i="1" s="1"/>
  <c r="V5868" i="1"/>
  <c r="Y5868" i="1" s="1"/>
  <c r="V5869" i="1"/>
  <c r="Y5869" i="1" s="1"/>
  <c r="V5870" i="1"/>
  <c r="Y5870" i="1" s="1"/>
  <c r="V5871" i="1"/>
  <c r="Y5871" i="1" s="1"/>
  <c r="V5872" i="1"/>
  <c r="Y5872" i="1" s="1"/>
  <c r="V5873" i="1"/>
  <c r="Y5873" i="1" s="1"/>
  <c r="V5874" i="1"/>
  <c r="Y5874" i="1" s="1"/>
  <c r="V5875" i="1"/>
  <c r="Y5875" i="1" s="1"/>
  <c r="V5876" i="1"/>
  <c r="Y5876" i="1" s="1"/>
  <c r="V5877" i="1"/>
  <c r="Y5877" i="1" s="1"/>
  <c r="V5878" i="1"/>
  <c r="Y5878" i="1" s="1"/>
  <c r="V5879" i="1"/>
  <c r="Y5879" i="1" s="1"/>
  <c r="V5880" i="1"/>
  <c r="Y5880" i="1" s="1"/>
  <c r="V5881" i="1"/>
  <c r="Y5881" i="1" s="1"/>
  <c r="V5882" i="1"/>
  <c r="Y5882" i="1" s="1"/>
  <c r="V5883" i="1"/>
  <c r="Y5883" i="1" s="1"/>
  <c r="V5884" i="1"/>
  <c r="Y5884" i="1" s="1"/>
  <c r="V5885" i="1"/>
  <c r="Y5885" i="1" s="1"/>
  <c r="V5886" i="1"/>
  <c r="Y5886" i="1" s="1"/>
  <c r="V5887" i="1"/>
  <c r="Y5887" i="1" s="1"/>
  <c r="V5888" i="1"/>
  <c r="Y5888" i="1" s="1"/>
  <c r="V5889" i="1"/>
  <c r="Y5889" i="1" s="1"/>
  <c r="V5890" i="1"/>
  <c r="Y5890" i="1" s="1"/>
  <c r="V5891" i="1"/>
  <c r="Y5891" i="1" s="1"/>
  <c r="V5892" i="1"/>
  <c r="Y5892" i="1" s="1"/>
  <c r="V5893" i="1"/>
  <c r="Y5893" i="1" s="1"/>
  <c r="V5894" i="1"/>
  <c r="Y5894" i="1" s="1"/>
  <c r="V5895" i="1"/>
  <c r="Y5895" i="1" s="1"/>
  <c r="V5896" i="1"/>
  <c r="Y5896" i="1" s="1"/>
  <c r="V5897" i="1"/>
  <c r="Y5897" i="1" s="1"/>
  <c r="V5898" i="1"/>
  <c r="Y5898" i="1" s="1"/>
  <c r="V5899" i="1"/>
  <c r="Y5899" i="1" s="1"/>
  <c r="V5900" i="1"/>
  <c r="Y5900" i="1" s="1"/>
  <c r="V5901" i="1"/>
  <c r="Y5901" i="1" s="1"/>
  <c r="V5902" i="1"/>
  <c r="Y5902" i="1" s="1"/>
  <c r="V5903" i="1"/>
  <c r="Y5903" i="1" s="1"/>
  <c r="V5904" i="1"/>
  <c r="Y5904" i="1" s="1"/>
  <c r="V5905" i="1"/>
  <c r="Y5905" i="1" s="1"/>
  <c r="V5906" i="1"/>
  <c r="Y5906" i="1" s="1"/>
  <c r="V5907" i="1"/>
  <c r="Y5907" i="1" s="1"/>
  <c r="V5908" i="1"/>
  <c r="Y5908" i="1" s="1"/>
  <c r="V5909" i="1"/>
  <c r="Y5909" i="1" s="1"/>
  <c r="V5910" i="1"/>
  <c r="Y5910" i="1" s="1"/>
  <c r="V5911" i="1"/>
  <c r="Y5911" i="1" s="1"/>
  <c r="V5912" i="1"/>
  <c r="Y5912" i="1" s="1"/>
  <c r="V5913" i="1"/>
  <c r="Y5913" i="1" s="1"/>
  <c r="V5914" i="1"/>
  <c r="Y5914" i="1" s="1"/>
  <c r="V5915" i="1"/>
  <c r="Y5915" i="1" s="1"/>
  <c r="V5916" i="1"/>
  <c r="Y5916" i="1" s="1"/>
  <c r="V5917" i="1"/>
  <c r="Y5917" i="1" s="1"/>
  <c r="V5918" i="1"/>
  <c r="Y5918" i="1" s="1"/>
  <c r="V5919" i="1"/>
  <c r="Y5919" i="1" s="1"/>
  <c r="V5920" i="1"/>
  <c r="Y5920" i="1" s="1"/>
  <c r="V5921" i="1"/>
  <c r="Y5921" i="1" s="1"/>
  <c r="V5922" i="1"/>
  <c r="Y5922" i="1" s="1"/>
  <c r="V5923" i="1"/>
  <c r="Y5923" i="1" s="1"/>
  <c r="V5924" i="1"/>
  <c r="Y5924" i="1" s="1"/>
  <c r="V5925" i="1"/>
  <c r="Y5925" i="1" s="1"/>
  <c r="V5926" i="1"/>
  <c r="Y5926" i="1" s="1"/>
  <c r="V5927" i="1"/>
  <c r="Y5927" i="1" s="1"/>
  <c r="V5928" i="1"/>
  <c r="Y5928" i="1" s="1"/>
  <c r="V5929" i="1"/>
  <c r="Y5929" i="1" s="1"/>
  <c r="V5930" i="1"/>
  <c r="Y5930" i="1" s="1"/>
  <c r="V5931" i="1"/>
  <c r="Y5931" i="1" s="1"/>
  <c r="V5932" i="1"/>
  <c r="Y5932" i="1" s="1"/>
  <c r="V5933" i="1"/>
  <c r="Y5933" i="1" s="1"/>
  <c r="V5934" i="1"/>
  <c r="Y5934" i="1" s="1"/>
  <c r="V5935" i="1"/>
  <c r="Y5935" i="1" s="1"/>
  <c r="V5936" i="1"/>
  <c r="Y5936" i="1" s="1"/>
  <c r="V5937" i="1"/>
  <c r="Y5937" i="1" s="1"/>
  <c r="V5938" i="1"/>
  <c r="Y5938" i="1" s="1"/>
  <c r="V5939" i="1"/>
  <c r="Y5939" i="1" s="1"/>
  <c r="V5940" i="1"/>
  <c r="Y5940" i="1" s="1"/>
  <c r="V5941" i="1"/>
  <c r="Y5941" i="1" s="1"/>
  <c r="V5942" i="1"/>
  <c r="Y5942" i="1" s="1"/>
  <c r="V5943" i="1"/>
  <c r="Y5943" i="1" s="1"/>
  <c r="V5944" i="1"/>
  <c r="Y5944" i="1" s="1"/>
  <c r="V5945" i="1"/>
  <c r="Y5945" i="1" s="1"/>
  <c r="V5946" i="1"/>
  <c r="Y5946" i="1" s="1"/>
  <c r="V5947" i="1"/>
  <c r="Y5947" i="1" s="1"/>
  <c r="V5948" i="1"/>
  <c r="Y5948" i="1" s="1"/>
  <c r="V5949" i="1"/>
  <c r="Y5949" i="1" s="1"/>
  <c r="V5950" i="1"/>
  <c r="Y5950" i="1" s="1"/>
  <c r="V5951" i="1"/>
  <c r="Y5951" i="1" s="1"/>
  <c r="V5952" i="1"/>
  <c r="Y5952" i="1" s="1"/>
  <c r="V5953" i="1"/>
  <c r="Y5953" i="1" s="1"/>
  <c r="V5954" i="1"/>
  <c r="Y5954" i="1" s="1"/>
  <c r="V5955" i="1"/>
  <c r="Y5955" i="1" s="1"/>
  <c r="V5956" i="1"/>
  <c r="Y5956" i="1" s="1"/>
  <c r="V5957" i="1"/>
  <c r="Y5957" i="1" s="1"/>
  <c r="V5958" i="1"/>
  <c r="Y5958" i="1" s="1"/>
  <c r="V5959" i="1"/>
  <c r="Y5959" i="1" s="1"/>
  <c r="V5960" i="1"/>
  <c r="Y5960" i="1" s="1"/>
  <c r="V5961" i="1"/>
  <c r="Y5961" i="1" s="1"/>
  <c r="V5962" i="1"/>
  <c r="Y5962" i="1" s="1"/>
  <c r="V5963" i="1"/>
  <c r="Y5963" i="1" s="1"/>
  <c r="V5964" i="1"/>
  <c r="Y5964" i="1" s="1"/>
  <c r="V5965" i="1"/>
  <c r="Y5965" i="1" s="1"/>
  <c r="V5966" i="1"/>
  <c r="Y5966" i="1" s="1"/>
  <c r="V5967" i="1"/>
  <c r="Y5967" i="1" s="1"/>
  <c r="V5968" i="1"/>
  <c r="Y5968" i="1" s="1"/>
  <c r="V5969" i="1"/>
  <c r="Y5969" i="1" s="1"/>
  <c r="V5970" i="1"/>
  <c r="Y5970" i="1" s="1"/>
  <c r="V5971" i="1"/>
  <c r="Y5971" i="1" s="1"/>
  <c r="V5972" i="1"/>
  <c r="Y5972" i="1" s="1"/>
  <c r="V5973" i="1"/>
  <c r="Y5973" i="1" s="1"/>
  <c r="V5974" i="1"/>
  <c r="Y5974" i="1" s="1"/>
  <c r="V5975" i="1"/>
  <c r="Y5975" i="1" s="1"/>
  <c r="V5976" i="1"/>
  <c r="Y5976" i="1" s="1"/>
  <c r="V5977" i="1"/>
  <c r="Y5977" i="1" s="1"/>
  <c r="V5978" i="1"/>
  <c r="Y5978" i="1" s="1"/>
  <c r="V5979" i="1"/>
  <c r="Y5979" i="1" s="1"/>
  <c r="V5980" i="1"/>
  <c r="Y5980" i="1" s="1"/>
  <c r="V5981" i="1"/>
  <c r="Y5981" i="1" s="1"/>
  <c r="V5982" i="1"/>
  <c r="Y5982" i="1" s="1"/>
  <c r="V5983" i="1"/>
  <c r="Y5983" i="1" s="1"/>
  <c r="V5984" i="1"/>
  <c r="Y5984" i="1" s="1"/>
  <c r="V5985" i="1"/>
  <c r="Y5985" i="1" s="1"/>
  <c r="V5986" i="1"/>
  <c r="Y5986" i="1" s="1"/>
  <c r="V5987" i="1"/>
  <c r="Y5987" i="1" s="1"/>
  <c r="V5988" i="1"/>
  <c r="Y5988" i="1" s="1"/>
  <c r="V5989" i="1"/>
  <c r="Y5989" i="1" s="1"/>
  <c r="V5990" i="1"/>
  <c r="Y5990" i="1" s="1"/>
  <c r="V5991" i="1"/>
  <c r="Y5991" i="1" s="1"/>
  <c r="V5992" i="1"/>
  <c r="Y5992" i="1" s="1"/>
  <c r="V5993" i="1"/>
  <c r="Y5993" i="1" s="1"/>
  <c r="V5994" i="1"/>
  <c r="Y5994" i="1" s="1"/>
  <c r="V5995" i="1"/>
  <c r="Y5995" i="1" s="1"/>
  <c r="V5996" i="1"/>
  <c r="Y5996" i="1" s="1"/>
  <c r="V5997" i="1"/>
  <c r="Y5997" i="1" s="1"/>
  <c r="V5998" i="1"/>
  <c r="Y5998" i="1" s="1"/>
  <c r="V5999" i="1"/>
  <c r="Y5999" i="1" s="1"/>
  <c r="V6000" i="1"/>
  <c r="Y6000" i="1" s="1"/>
  <c r="V6001" i="1"/>
  <c r="Y6001" i="1" s="1"/>
  <c r="V6002" i="1"/>
  <c r="Y6002" i="1" s="1"/>
  <c r="V6003" i="1"/>
  <c r="Y6003" i="1" s="1"/>
  <c r="V6004" i="1"/>
  <c r="Y6004" i="1" s="1"/>
  <c r="V6005" i="1"/>
  <c r="Y6005" i="1" s="1"/>
  <c r="V6006" i="1"/>
  <c r="Y6006" i="1" s="1"/>
  <c r="V6007" i="1"/>
  <c r="Y6007" i="1" s="1"/>
  <c r="V6008" i="1"/>
  <c r="Y6008" i="1" s="1"/>
  <c r="V6009" i="1"/>
  <c r="Y6009" i="1" s="1"/>
  <c r="V6010" i="1"/>
  <c r="Y6010" i="1" s="1"/>
  <c r="V6011" i="1"/>
  <c r="Y6011" i="1" s="1"/>
  <c r="V6012" i="1"/>
  <c r="Y6012" i="1" s="1"/>
  <c r="V6013" i="1"/>
  <c r="Y6013" i="1" s="1"/>
  <c r="V6014" i="1"/>
  <c r="Y6014" i="1" s="1"/>
  <c r="V6015" i="1"/>
  <c r="Y6015" i="1" s="1"/>
  <c r="V6016" i="1"/>
  <c r="Y6016" i="1" s="1"/>
  <c r="V6017" i="1"/>
  <c r="Y6017" i="1" s="1"/>
  <c r="V6018" i="1"/>
  <c r="Y6018" i="1" s="1"/>
  <c r="V6019" i="1"/>
  <c r="Y6019" i="1" s="1"/>
  <c r="V6020" i="1"/>
  <c r="Y6020" i="1" s="1"/>
  <c r="V6021" i="1"/>
  <c r="Y6021" i="1" s="1"/>
  <c r="V6022" i="1"/>
  <c r="Y6022" i="1" s="1"/>
  <c r="V6023" i="1"/>
  <c r="Y6023" i="1" s="1"/>
  <c r="V6024" i="1"/>
  <c r="Y6024" i="1" s="1"/>
  <c r="V6025" i="1"/>
  <c r="Y6025" i="1" s="1"/>
  <c r="V6026" i="1"/>
  <c r="Y6026" i="1" s="1"/>
  <c r="V6027" i="1"/>
  <c r="Y6027" i="1" s="1"/>
  <c r="V6028" i="1"/>
  <c r="Y6028" i="1" s="1"/>
  <c r="V6029" i="1"/>
  <c r="Y6029" i="1" s="1"/>
  <c r="V6030" i="1"/>
  <c r="Y6030" i="1" s="1"/>
  <c r="V6031" i="1"/>
  <c r="Y6031" i="1" s="1"/>
  <c r="V6032" i="1"/>
  <c r="Y6032" i="1" s="1"/>
  <c r="V6033" i="1"/>
  <c r="Y6033" i="1" s="1"/>
  <c r="V6034" i="1"/>
  <c r="Y6034" i="1" s="1"/>
  <c r="V6035" i="1"/>
  <c r="Y6035" i="1" s="1"/>
  <c r="V6036" i="1"/>
  <c r="Y6036" i="1" s="1"/>
  <c r="V6037" i="1"/>
  <c r="Y6037" i="1" s="1"/>
  <c r="V6038" i="1"/>
  <c r="Y6038" i="1" s="1"/>
  <c r="V6039" i="1"/>
  <c r="Y6039" i="1" s="1"/>
  <c r="V6040" i="1"/>
  <c r="Y6040" i="1" s="1"/>
  <c r="V6041" i="1"/>
  <c r="Y6041" i="1" s="1"/>
  <c r="V6042" i="1"/>
  <c r="Y6042" i="1" s="1"/>
  <c r="V6043" i="1"/>
  <c r="Y6043" i="1" s="1"/>
  <c r="V6044" i="1"/>
  <c r="Y6044" i="1" s="1"/>
  <c r="V6045" i="1"/>
  <c r="Y6045" i="1" s="1"/>
  <c r="V6046" i="1"/>
  <c r="Y6046" i="1" s="1"/>
  <c r="V6047" i="1"/>
  <c r="Y6047" i="1" s="1"/>
  <c r="V6048" i="1"/>
  <c r="Y6048" i="1" s="1"/>
  <c r="V6049" i="1"/>
  <c r="Y6049" i="1" s="1"/>
  <c r="V6050" i="1"/>
  <c r="Y6050" i="1" s="1"/>
  <c r="V6051" i="1"/>
  <c r="Y6051" i="1" s="1"/>
  <c r="V6052" i="1"/>
  <c r="Y6052" i="1" s="1"/>
  <c r="V6053" i="1"/>
  <c r="Y6053" i="1" s="1"/>
  <c r="V6054" i="1"/>
  <c r="Y6054" i="1" s="1"/>
  <c r="V6055" i="1"/>
  <c r="Y6055" i="1" s="1"/>
  <c r="V6056" i="1"/>
  <c r="Y6056" i="1" s="1"/>
  <c r="V6057" i="1"/>
  <c r="Y6057" i="1" s="1"/>
  <c r="V6058" i="1"/>
  <c r="Y6058" i="1" s="1"/>
  <c r="V6059" i="1"/>
  <c r="Y6059" i="1" s="1"/>
  <c r="V6060" i="1"/>
  <c r="Y6060" i="1" s="1"/>
  <c r="V6061" i="1"/>
  <c r="Y6061" i="1" s="1"/>
  <c r="V6062" i="1"/>
  <c r="Y6062" i="1" s="1"/>
  <c r="V6063" i="1"/>
  <c r="Y6063" i="1" s="1"/>
  <c r="V6064" i="1"/>
  <c r="Y6064" i="1" s="1"/>
  <c r="V6065" i="1"/>
  <c r="Y6065" i="1" s="1"/>
  <c r="V6066" i="1"/>
  <c r="Y6066" i="1" s="1"/>
  <c r="V6067" i="1"/>
  <c r="Y6067" i="1" s="1"/>
  <c r="V6068" i="1"/>
  <c r="Y6068" i="1" s="1"/>
  <c r="V6069" i="1"/>
  <c r="Y6069" i="1" s="1"/>
  <c r="V6070" i="1"/>
  <c r="Y6070" i="1" s="1"/>
  <c r="V6071" i="1"/>
  <c r="Y6071" i="1" s="1"/>
  <c r="V6072" i="1"/>
  <c r="Y6072" i="1" s="1"/>
  <c r="V6073" i="1"/>
  <c r="Y6073" i="1" s="1"/>
  <c r="V6074" i="1"/>
  <c r="Y6074" i="1" s="1"/>
  <c r="V6075" i="1"/>
  <c r="Y6075" i="1" s="1"/>
  <c r="V6076" i="1"/>
  <c r="Y6076" i="1" s="1"/>
  <c r="V6077" i="1"/>
  <c r="Y6077" i="1" s="1"/>
  <c r="V6078" i="1"/>
  <c r="Y6078" i="1" s="1"/>
  <c r="V6079" i="1"/>
  <c r="Y6079" i="1" s="1"/>
  <c r="V6080" i="1"/>
  <c r="Y6080" i="1" s="1"/>
  <c r="V6081" i="1"/>
  <c r="Y6081" i="1" s="1"/>
  <c r="V6082" i="1"/>
  <c r="Y6082" i="1" s="1"/>
  <c r="V6083" i="1"/>
  <c r="Y6083" i="1" s="1"/>
  <c r="V6084" i="1"/>
  <c r="Y6084" i="1" s="1"/>
  <c r="V6085" i="1"/>
  <c r="Y6085" i="1" s="1"/>
  <c r="V6086" i="1"/>
  <c r="Y6086" i="1" s="1"/>
  <c r="V6087" i="1"/>
  <c r="Y6087" i="1" s="1"/>
  <c r="V6088" i="1"/>
  <c r="Y6088" i="1" s="1"/>
  <c r="V6089" i="1"/>
  <c r="Y6089" i="1" s="1"/>
  <c r="V6090" i="1"/>
  <c r="Y6090" i="1" s="1"/>
  <c r="V6091" i="1"/>
  <c r="Y6091" i="1" s="1"/>
  <c r="V6092" i="1"/>
  <c r="Y6092" i="1" s="1"/>
  <c r="V6093" i="1"/>
  <c r="Y6093" i="1" s="1"/>
  <c r="V6094" i="1"/>
  <c r="Y6094" i="1" s="1"/>
  <c r="V6095" i="1"/>
  <c r="Y6095" i="1" s="1"/>
  <c r="V6096" i="1"/>
  <c r="Y6096" i="1" s="1"/>
  <c r="V6097" i="1"/>
  <c r="Y6097" i="1" s="1"/>
  <c r="V6098" i="1"/>
  <c r="Y6098" i="1" s="1"/>
  <c r="V6099" i="1"/>
  <c r="Y6099" i="1" s="1"/>
  <c r="V6100" i="1"/>
  <c r="Y6100" i="1" s="1"/>
  <c r="V6101" i="1"/>
  <c r="Y6101" i="1" s="1"/>
  <c r="V6102" i="1"/>
  <c r="Y6102" i="1" s="1"/>
  <c r="V6103" i="1"/>
  <c r="Y6103" i="1" s="1"/>
  <c r="V6104" i="1"/>
  <c r="Y6104" i="1" s="1"/>
  <c r="V6105" i="1"/>
  <c r="Y6105" i="1" s="1"/>
  <c r="V6106" i="1"/>
  <c r="Y6106" i="1" s="1"/>
  <c r="V6107" i="1"/>
  <c r="Y6107" i="1" s="1"/>
  <c r="V6108" i="1"/>
  <c r="Y6108" i="1" s="1"/>
  <c r="V6109" i="1"/>
  <c r="Y6109" i="1" s="1"/>
  <c r="V6110" i="1"/>
  <c r="Y6110" i="1" s="1"/>
  <c r="V6111" i="1"/>
  <c r="Y6111" i="1" s="1"/>
  <c r="V6112" i="1"/>
  <c r="Y6112" i="1" s="1"/>
  <c r="V6113" i="1"/>
  <c r="Y6113" i="1" s="1"/>
  <c r="V6114" i="1"/>
  <c r="Y6114" i="1" s="1"/>
  <c r="V6115" i="1"/>
  <c r="Y6115" i="1" s="1"/>
  <c r="V6116" i="1"/>
  <c r="Y6116" i="1" s="1"/>
  <c r="V6117" i="1"/>
  <c r="Y6117" i="1" s="1"/>
  <c r="V6118" i="1"/>
  <c r="Y6118" i="1" s="1"/>
  <c r="V6119" i="1"/>
  <c r="Y6119" i="1" s="1"/>
  <c r="V6120" i="1"/>
  <c r="Y6120" i="1" s="1"/>
  <c r="V6121" i="1"/>
  <c r="Y6121" i="1" s="1"/>
  <c r="V6122" i="1"/>
  <c r="Y6122" i="1" s="1"/>
  <c r="V6123" i="1"/>
  <c r="Y6123" i="1" s="1"/>
  <c r="V6124" i="1"/>
  <c r="Y6124" i="1" s="1"/>
  <c r="V6125" i="1"/>
  <c r="Y6125" i="1" s="1"/>
  <c r="V6126" i="1"/>
  <c r="Y6126" i="1" s="1"/>
  <c r="V6127" i="1"/>
  <c r="Y6127" i="1" s="1"/>
  <c r="V6128" i="1"/>
  <c r="Y6128" i="1" s="1"/>
  <c r="V6129" i="1"/>
  <c r="Y6129" i="1" s="1"/>
  <c r="V6130" i="1"/>
  <c r="Y6130" i="1" s="1"/>
  <c r="V6131" i="1"/>
  <c r="Y6131" i="1" s="1"/>
  <c r="V6132" i="1"/>
  <c r="Y6132" i="1" s="1"/>
  <c r="V6133" i="1"/>
  <c r="Y6133" i="1" s="1"/>
  <c r="V6134" i="1"/>
  <c r="Y6134" i="1" s="1"/>
  <c r="V6135" i="1"/>
  <c r="Y6135" i="1" s="1"/>
  <c r="V6136" i="1"/>
  <c r="Y6136" i="1" s="1"/>
  <c r="V6137" i="1"/>
  <c r="Y6137" i="1" s="1"/>
  <c r="V6138" i="1"/>
  <c r="Y6138" i="1" s="1"/>
  <c r="V6139" i="1"/>
  <c r="Y6139" i="1" s="1"/>
  <c r="V6140" i="1"/>
  <c r="Y6140" i="1" s="1"/>
  <c r="V6141" i="1"/>
  <c r="Y6141" i="1" s="1"/>
  <c r="V6142" i="1"/>
  <c r="Y6142" i="1" s="1"/>
  <c r="V6143" i="1"/>
  <c r="Y6143" i="1" s="1"/>
  <c r="V6144" i="1"/>
  <c r="Y6144" i="1" s="1"/>
  <c r="V6145" i="1"/>
  <c r="Y6145" i="1" s="1"/>
  <c r="V6146" i="1"/>
  <c r="Y6146" i="1" s="1"/>
  <c r="V6147" i="1"/>
  <c r="Y6147" i="1" s="1"/>
  <c r="V6148" i="1"/>
  <c r="Y6148" i="1" s="1"/>
  <c r="V6149" i="1"/>
  <c r="Y6149" i="1" s="1"/>
  <c r="V6150" i="1"/>
  <c r="Y6150" i="1" s="1"/>
  <c r="V6151" i="1"/>
  <c r="Y6151" i="1" s="1"/>
  <c r="V6152" i="1"/>
  <c r="Y6152" i="1" s="1"/>
  <c r="V6153" i="1"/>
  <c r="Y6153" i="1" s="1"/>
  <c r="V6154" i="1"/>
  <c r="Y6154" i="1" s="1"/>
  <c r="V6155" i="1"/>
  <c r="Y6155" i="1" s="1"/>
  <c r="V6156" i="1"/>
  <c r="Y6156" i="1" s="1"/>
  <c r="V6157" i="1"/>
  <c r="Y6157" i="1" s="1"/>
  <c r="V6158" i="1"/>
  <c r="Y6158" i="1" s="1"/>
  <c r="V6159" i="1"/>
  <c r="Y6159" i="1" s="1"/>
  <c r="V6160" i="1"/>
  <c r="Y6160" i="1" s="1"/>
  <c r="V6161" i="1"/>
  <c r="Y6161" i="1" s="1"/>
  <c r="V6162" i="1"/>
  <c r="Y6162" i="1" s="1"/>
  <c r="V6163" i="1"/>
  <c r="Y6163" i="1" s="1"/>
  <c r="V6164" i="1"/>
  <c r="Y6164" i="1" s="1"/>
  <c r="V6165" i="1"/>
  <c r="Y6165" i="1" s="1"/>
  <c r="V6166" i="1"/>
  <c r="Y6166" i="1" s="1"/>
  <c r="V6167" i="1"/>
  <c r="Y6167" i="1" s="1"/>
  <c r="V6168" i="1"/>
  <c r="Y6168" i="1" s="1"/>
  <c r="V6169" i="1"/>
  <c r="Y6169" i="1" s="1"/>
  <c r="V6170" i="1"/>
  <c r="Y6170" i="1" s="1"/>
  <c r="V6171" i="1"/>
  <c r="Y6171" i="1" s="1"/>
  <c r="V6172" i="1"/>
  <c r="Y6172" i="1" s="1"/>
  <c r="V6173" i="1"/>
  <c r="Y6173" i="1" s="1"/>
  <c r="V6174" i="1"/>
  <c r="Y6174" i="1" s="1"/>
  <c r="V6175" i="1"/>
  <c r="Y6175" i="1" s="1"/>
  <c r="V6176" i="1"/>
  <c r="Y6176" i="1" s="1"/>
  <c r="V6177" i="1"/>
  <c r="Y6177" i="1" s="1"/>
  <c r="V6178" i="1"/>
  <c r="Y6178" i="1" s="1"/>
  <c r="V6179" i="1"/>
  <c r="Y6179" i="1" s="1"/>
  <c r="V6180" i="1"/>
  <c r="Y6180" i="1" s="1"/>
  <c r="V6181" i="1"/>
  <c r="Y6181" i="1" s="1"/>
  <c r="V6182" i="1"/>
  <c r="Y6182" i="1" s="1"/>
  <c r="V6183" i="1"/>
  <c r="Y6183" i="1" s="1"/>
  <c r="V6184" i="1"/>
  <c r="Y6184" i="1" s="1"/>
  <c r="V6185" i="1"/>
  <c r="Y6185" i="1" s="1"/>
  <c r="V6186" i="1"/>
  <c r="Y6186" i="1" s="1"/>
  <c r="V6187" i="1"/>
  <c r="Y6187" i="1" s="1"/>
  <c r="V6188" i="1"/>
  <c r="Y6188" i="1" s="1"/>
  <c r="V6189" i="1"/>
  <c r="Y6189" i="1" s="1"/>
  <c r="V6190" i="1"/>
  <c r="Y6190" i="1" s="1"/>
  <c r="V6191" i="1"/>
  <c r="Y6191" i="1" s="1"/>
  <c r="V6192" i="1"/>
  <c r="Y6192" i="1" s="1"/>
  <c r="V6193" i="1"/>
  <c r="Y6193" i="1" s="1"/>
  <c r="V6194" i="1"/>
  <c r="Y6194" i="1" s="1"/>
  <c r="V6195" i="1"/>
  <c r="Y6195" i="1" s="1"/>
  <c r="V6196" i="1"/>
  <c r="Y6196" i="1" s="1"/>
  <c r="V6197" i="1"/>
  <c r="Y6197" i="1" s="1"/>
  <c r="V6198" i="1"/>
  <c r="Y6198" i="1" s="1"/>
  <c r="V6199" i="1"/>
  <c r="Y6199" i="1" s="1"/>
  <c r="V6200" i="1"/>
  <c r="Y6200" i="1" s="1"/>
  <c r="V6201" i="1"/>
  <c r="Y6201" i="1" s="1"/>
  <c r="V6202" i="1"/>
  <c r="Y6202" i="1" s="1"/>
  <c r="V6203" i="1"/>
  <c r="Y6203" i="1" s="1"/>
  <c r="V6204" i="1"/>
  <c r="Y6204" i="1" s="1"/>
  <c r="V6205" i="1"/>
  <c r="Y6205" i="1" s="1"/>
  <c r="V6206" i="1"/>
  <c r="Y6206" i="1" s="1"/>
  <c r="V6207" i="1"/>
  <c r="Y6207" i="1" s="1"/>
  <c r="V6208" i="1"/>
  <c r="Y6208" i="1" s="1"/>
  <c r="V6209" i="1"/>
  <c r="Y6209" i="1" s="1"/>
  <c r="V6210" i="1"/>
  <c r="Y6210" i="1" s="1"/>
  <c r="V6211" i="1"/>
  <c r="Y6211" i="1" s="1"/>
  <c r="V6212" i="1"/>
  <c r="Y6212" i="1" s="1"/>
  <c r="V6213" i="1"/>
  <c r="Y6213" i="1" s="1"/>
  <c r="V6214" i="1"/>
  <c r="Y6214" i="1" s="1"/>
  <c r="V6215" i="1"/>
  <c r="Y6215" i="1" s="1"/>
  <c r="V6216" i="1"/>
  <c r="Y6216" i="1" s="1"/>
  <c r="V6217" i="1"/>
  <c r="Y6217" i="1" s="1"/>
  <c r="V6218" i="1"/>
  <c r="Y6218" i="1" s="1"/>
  <c r="V6219" i="1"/>
  <c r="Y6219" i="1" s="1"/>
  <c r="V6220" i="1"/>
  <c r="Y6220" i="1" s="1"/>
  <c r="V6221" i="1"/>
  <c r="Y6221" i="1" s="1"/>
  <c r="V6222" i="1"/>
  <c r="Y6222" i="1" s="1"/>
  <c r="V6223" i="1"/>
  <c r="Y6223" i="1" s="1"/>
  <c r="V6224" i="1"/>
  <c r="Y6224" i="1" s="1"/>
  <c r="V6225" i="1"/>
  <c r="Y6225" i="1" s="1"/>
  <c r="V6226" i="1"/>
  <c r="Y6226" i="1" s="1"/>
  <c r="V6227" i="1"/>
  <c r="Y6227" i="1" s="1"/>
  <c r="V6228" i="1"/>
  <c r="Y6228" i="1" s="1"/>
  <c r="V6229" i="1"/>
  <c r="Y6229" i="1" s="1"/>
  <c r="V6230" i="1"/>
  <c r="Y6230" i="1" s="1"/>
  <c r="V6231" i="1"/>
  <c r="Y6231" i="1" s="1"/>
  <c r="V6232" i="1"/>
  <c r="Y6232" i="1" s="1"/>
  <c r="V6233" i="1"/>
  <c r="Y6233" i="1" s="1"/>
  <c r="V6234" i="1"/>
  <c r="Y6234" i="1" s="1"/>
  <c r="V6235" i="1"/>
  <c r="Y6235" i="1" s="1"/>
  <c r="V6236" i="1"/>
  <c r="Y6236" i="1" s="1"/>
  <c r="V6237" i="1"/>
  <c r="Y6237" i="1" s="1"/>
  <c r="V6238" i="1"/>
  <c r="Y6238" i="1" s="1"/>
  <c r="V6239" i="1"/>
  <c r="Y6239" i="1" s="1"/>
  <c r="V6240" i="1"/>
  <c r="Y6240" i="1" s="1"/>
  <c r="V6241" i="1"/>
  <c r="Y6241" i="1" s="1"/>
  <c r="V6242" i="1"/>
  <c r="Y6242" i="1" s="1"/>
  <c r="V6243" i="1"/>
  <c r="Y6243" i="1" s="1"/>
  <c r="V6244" i="1"/>
  <c r="Y6244" i="1" s="1"/>
  <c r="V6245" i="1"/>
  <c r="Y6245" i="1" s="1"/>
  <c r="V6246" i="1"/>
  <c r="Y6246" i="1" s="1"/>
  <c r="V6247" i="1"/>
  <c r="Y6247" i="1" s="1"/>
  <c r="V6248" i="1"/>
  <c r="Y6248" i="1" s="1"/>
  <c r="V6249" i="1"/>
  <c r="Y6249" i="1" s="1"/>
  <c r="V6250" i="1"/>
  <c r="Y6250" i="1" s="1"/>
  <c r="V6251" i="1"/>
  <c r="Y6251" i="1" s="1"/>
  <c r="V6252" i="1"/>
  <c r="Y6252" i="1" s="1"/>
  <c r="V6253" i="1"/>
  <c r="Y6253" i="1" s="1"/>
  <c r="V6254" i="1"/>
  <c r="Y6254" i="1" s="1"/>
  <c r="V6255" i="1"/>
  <c r="Y6255" i="1" s="1"/>
  <c r="V6256" i="1"/>
  <c r="Y6256" i="1" s="1"/>
  <c r="V6257" i="1"/>
  <c r="Y6257" i="1" s="1"/>
  <c r="V6258" i="1"/>
  <c r="Y6258" i="1" s="1"/>
  <c r="V6259" i="1"/>
  <c r="Y6259" i="1" s="1"/>
  <c r="V6260" i="1"/>
  <c r="Y6260" i="1" s="1"/>
  <c r="V6261" i="1"/>
  <c r="Y6261" i="1" s="1"/>
  <c r="V6262" i="1"/>
  <c r="Y6262" i="1" s="1"/>
  <c r="V6263" i="1"/>
  <c r="Y6263" i="1" s="1"/>
  <c r="V6264" i="1"/>
  <c r="Y6264" i="1" s="1"/>
  <c r="V6265" i="1"/>
  <c r="Y6265" i="1" s="1"/>
  <c r="V6266" i="1"/>
  <c r="Y6266" i="1" s="1"/>
  <c r="V6267" i="1"/>
  <c r="Y6267" i="1" s="1"/>
  <c r="V6268" i="1"/>
  <c r="Y6268" i="1" s="1"/>
  <c r="V6269" i="1"/>
  <c r="Y6269" i="1" s="1"/>
  <c r="V6270" i="1"/>
  <c r="Y6270" i="1" s="1"/>
  <c r="V6271" i="1"/>
  <c r="Y6271" i="1" s="1"/>
  <c r="V6272" i="1"/>
  <c r="Y6272" i="1" s="1"/>
  <c r="V6273" i="1"/>
  <c r="Y6273" i="1" s="1"/>
  <c r="V6274" i="1"/>
  <c r="Y6274" i="1" s="1"/>
  <c r="V6275" i="1"/>
  <c r="Y6275" i="1" s="1"/>
  <c r="V6276" i="1"/>
  <c r="Y6276" i="1" s="1"/>
  <c r="V6277" i="1"/>
  <c r="Y6277" i="1" s="1"/>
  <c r="V6278" i="1"/>
  <c r="Y6278" i="1" s="1"/>
  <c r="V6279" i="1"/>
  <c r="Y6279" i="1" s="1"/>
  <c r="V6280" i="1"/>
  <c r="Y6280" i="1" s="1"/>
  <c r="V6281" i="1"/>
  <c r="Y6281" i="1" s="1"/>
  <c r="V6282" i="1"/>
  <c r="Y6282" i="1" s="1"/>
  <c r="V6283" i="1"/>
  <c r="Y6283" i="1" s="1"/>
  <c r="V6284" i="1"/>
  <c r="Y6284" i="1" s="1"/>
  <c r="V6285" i="1"/>
  <c r="Y6285" i="1" s="1"/>
  <c r="V6286" i="1"/>
  <c r="Y6286" i="1" s="1"/>
  <c r="V6287" i="1"/>
  <c r="Y6287" i="1" s="1"/>
  <c r="V6288" i="1"/>
  <c r="Y6288" i="1" s="1"/>
  <c r="V6289" i="1"/>
  <c r="Y6289" i="1" s="1"/>
  <c r="V6290" i="1"/>
  <c r="Y6290" i="1" s="1"/>
  <c r="V6291" i="1"/>
  <c r="Y6291" i="1" s="1"/>
  <c r="V6292" i="1"/>
  <c r="Y6292" i="1" s="1"/>
  <c r="V6293" i="1"/>
  <c r="Y6293" i="1" s="1"/>
  <c r="V6294" i="1"/>
  <c r="Y6294" i="1" s="1"/>
  <c r="V6295" i="1"/>
  <c r="Y6295" i="1" s="1"/>
  <c r="V6296" i="1"/>
  <c r="Y6296" i="1" s="1"/>
  <c r="V6297" i="1"/>
  <c r="Y6297" i="1" s="1"/>
  <c r="V6298" i="1"/>
  <c r="Y6298" i="1" s="1"/>
  <c r="V6299" i="1"/>
  <c r="Y6299" i="1" s="1"/>
  <c r="V6300" i="1"/>
  <c r="Y6300" i="1" s="1"/>
  <c r="V6301" i="1"/>
  <c r="Y6301" i="1" s="1"/>
  <c r="V6302" i="1"/>
  <c r="Y6302" i="1" s="1"/>
  <c r="V6303" i="1"/>
  <c r="Y6303" i="1" s="1"/>
  <c r="V6304" i="1"/>
  <c r="Y6304" i="1" s="1"/>
  <c r="V6305" i="1"/>
  <c r="Y6305" i="1" s="1"/>
  <c r="V6306" i="1"/>
  <c r="Y6306" i="1" s="1"/>
  <c r="V6307" i="1"/>
  <c r="Y6307" i="1" s="1"/>
  <c r="V6308" i="1"/>
  <c r="Y6308" i="1" s="1"/>
  <c r="V6309" i="1"/>
  <c r="Y6309" i="1" s="1"/>
  <c r="V6310" i="1"/>
  <c r="Y6310" i="1" s="1"/>
  <c r="V6311" i="1"/>
  <c r="Y6311" i="1" s="1"/>
  <c r="V6312" i="1"/>
  <c r="Y6312" i="1" s="1"/>
  <c r="V6313" i="1"/>
  <c r="Y6313" i="1" s="1"/>
  <c r="V6314" i="1"/>
  <c r="Y6314" i="1" s="1"/>
  <c r="V6315" i="1"/>
  <c r="Y6315" i="1" s="1"/>
  <c r="V6316" i="1"/>
  <c r="Y6316" i="1" s="1"/>
  <c r="V6317" i="1"/>
  <c r="Y6317" i="1" s="1"/>
  <c r="V6318" i="1"/>
  <c r="Y6318" i="1" s="1"/>
  <c r="V6319" i="1"/>
  <c r="Y6319" i="1" s="1"/>
  <c r="V6320" i="1"/>
  <c r="Y6320" i="1" s="1"/>
  <c r="V6321" i="1"/>
  <c r="Y6321" i="1" s="1"/>
  <c r="V6322" i="1"/>
  <c r="Y6322" i="1" s="1"/>
  <c r="V6323" i="1"/>
  <c r="Y6323" i="1" s="1"/>
  <c r="V6324" i="1"/>
  <c r="Y6324" i="1" s="1"/>
  <c r="V6325" i="1"/>
  <c r="Y6325" i="1" s="1"/>
  <c r="V6326" i="1"/>
  <c r="Y6326" i="1" s="1"/>
  <c r="V6327" i="1"/>
  <c r="Y6327" i="1" s="1"/>
  <c r="V6328" i="1"/>
  <c r="Y6328" i="1" s="1"/>
  <c r="V6329" i="1"/>
  <c r="Y6329" i="1" s="1"/>
  <c r="V6330" i="1"/>
  <c r="Y6330" i="1" s="1"/>
  <c r="V6331" i="1"/>
  <c r="Y6331" i="1" s="1"/>
  <c r="V6332" i="1"/>
  <c r="Y6332" i="1" s="1"/>
  <c r="V6333" i="1"/>
  <c r="Y6333" i="1" s="1"/>
  <c r="V6334" i="1"/>
  <c r="Y6334" i="1" s="1"/>
  <c r="V6335" i="1"/>
  <c r="Y6335" i="1" s="1"/>
  <c r="V6336" i="1"/>
  <c r="Y6336" i="1" s="1"/>
  <c r="V6337" i="1"/>
  <c r="Y6337" i="1" s="1"/>
  <c r="V6338" i="1"/>
  <c r="Y6338" i="1" s="1"/>
  <c r="V6339" i="1"/>
  <c r="Y6339" i="1" s="1"/>
  <c r="V6340" i="1"/>
  <c r="Y6340" i="1" s="1"/>
  <c r="V6341" i="1"/>
  <c r="Y6341" i="1" s="1"/>
  <c r="V6342" i="1"/>
  <c r="Y6342" i="1" s="1"/>
  <c r="V6343" i="1"/>
  <c r="Y6343" i="1" s="1"/>
  <c r="V6344" i="1"/>
  <c r="Y6344" i="1" s="1"/>
  <c r="V6345" i="1"/>
  <c r="Y6345" i="1" s="1"/>
  <c r="V6346" i="1"/>
  <c r="Y6346" i="1" s="1"/>
  <c r="V6347" i="1"/>
  <c r="Y6347" i="1" s="1"/>
  <c r="V6348" i="1"/>
  <c r="Y6348" i="1" s="1"/>
  <c r="V6349" i="1"/>
  <c r="Y6349" i="1" s="1"/>
  <c r="V6350" i="1"/>
  <c r="Y6350" i="1" s="1"/>
  <c r="V6351" i="1"/>
  <c r="Y6351" i="1" s="1"/>
  <c r="V6352" i="1"/>
  <c r="Y6352" i="1" s="1"/>
  <c r="V6353" i="1"/>
  <c r="Y6353" i="1" s="1"/>
  <c r="V6354" i="1"/>
  <c r="Y6354" i="1" s="1"/>
  <c r="V6355" i="1"/>
  <c r="Y6355" i="1" s="1"/>
  <c r="V6356" i="1"/>
  <c r="Y6356" i="1" s="1"/>
  <c r="V6357" i="1"/>
  <c r="Y6357" i="1" s="1"/>
  <c r="V6358" i="1"/>
  <c r="Y6358" i="1" s="1"/>
  <c r="V6359" i="1"/>
  <c r="Y6359" i="1" s="1"/>
  <c r="V6360" i="1"/>
  <c r="Y6360" i="1" s="1"/>
  <c r="V6361" i="1"/>
  <c r="Y6361" i="1" s="1"/>
  <c r="V6362" i="1"/>
  <c r="Y6362" i="1" s="1"/>
  <c r="V6363" i="1"/>
  <c r="Y6363" i="1" s="1"/>
  <c r="V6364" i="1"/>
  <c r="Y6364" i="1" s="1"/>
  <c r="V6365" i="1"/>
  <c r="Y6365" i="1" s="1"/>
  <c r="V6366" i="1"/>
  <c r="Y6366" i="1" s="1"/>
  <c r="V6367" i="1"/>
  <c r="Y6367" i="1" s="1"/>
  <c r="V6368" i="1"/>
  <c r="Y6368" i="1" s="1"/>
  <c r="V6369" i="1"/>
  <c r="Y6369" i="1" s="1"/>
  <c r="V6370" i="1"/>
  <c r="Y6370" i="1" s="1"/>
  <c r="V6371" i="1"/>
  <c r="Y6371" i="1" s="1"/>
  <c r="V6372" i="1"/>
  <c r="Y6372" i="1" s="1"/>
  <c r="V6373" i="1"/>
  <c r="Y6373" i="1" s="1"/>
  <c r="V6374" i="1"/>
  <c r="Y6374" i="1" s="1"/>
  <c r="V6375" i="1"/>
  <c r="Y6375" i="1" s="1"/>
  <c r="V6376" i="1"/>
  <c r="Y6376" i="1" s="1"/>
  <c r="V6377" i="1"/>
  <c r="Y6377" i="1" s="1"/>
  <c r="V6378" i="1"/>
  <c r="Y6378" i="1" s="1"/>
  <c r="V6379" i="1"/>
  <c r="Y6379" i="1" s="1"/>
  <c r="V6380" i="1"/>
  <c r="Y6380" i="1" s="1"/>
  <c r="V6381" i="1"/>
  <c r="Y6381" i="1" s="1"/>
  <c r="V6382" i="1"/>
  <c r="Y6382" i="1" s="1"/>
  <c r="V6383" i="1"/>
  <c r="Y6383" i="1" s="1"/>
  <c r="V6384" i="1"/>
  <c r="Y6384" i="1" s="1"/>
  <c r="V6385" i="1"/>
  <c r="Y6385" i="1" s="1"/>
  <c r="V6386" i="1"/>
  <c r="Y6386" i="1" s="1"/>
  <c r="V6387" i="1"/>
  <c r="Y6387" i="1" s="1"/>
  <c r="V6388" i="1"/>
  <c r="Y6388" i="1" s="1"/>
  <c r="V6389" i="1"/>
  <c r="Y6389" i="1" s="1"/>
  <c r="V6390" i="1"/>
  <c r="Y6390" i="1" s="1"/>
  <c r="V6391" i="1"/>
  <c r="Y6391" i="1" s="1"/>
  <c r="V6392" i="1"/>
  <c r="Y6392" i="1" s="1"/>
  <c r="V6393" i="1"/>
  <c r="Y6393" i="1" s="1"/>
  <c r="V6394" i="1"/>
  <c r="Y6394" i="1" s="1"/>
  <c r="V6395" i="1"/>
  <c r="Y6395" i="1" s="1"/>
  <c r="V6396" i="1"/>
  <c r="Y6396" i="1" s="1"/>
  <c r="V6397" i="1"/>
  <c r="Y6397" i="1" s="1"/>
  <c r="V6398" i="1"/>
  <c r="Y6398" i="1" s="1"/>
  <c r="V6399" i="1"/>
  <c r="Y6399" i="1" s="1"/>
  <c r="V6400" i="1"/>
  <c r="Y6400" i="1" s="1"/>
  <c r="V6401" i="1"/>
  <c r="Y6401" i="1" s="1"/>
  <c r="V6402" i="1"/>
  <c r="Y6402" i="1" s="1"/>
  <c r="V6403" i="1"/>
  <c r="Y6403" i="1" s="1"/>
  <c r="V6404" i="1"/>
  <c r="Y6404" i="1" s="1"/>
  <c r="V6405" i="1"/>
  <c r="Y6405" i="1" s="1"/>
  <c r="V6406" i="1"/>
  <c r="Y6406" i="1" s="1"/>
  <c r="V6407" i="1"/>
  <c r="Y6407" i="1" s="1"/>
  <c r="V6408" i="1"/>
  <c r="Y6408" i="1" s="1"/>
  <c r="V6409" i="1"/>
  <c r="Y6409" i="1" s="1"/>
  <c r="V6410" i="1"/>
  <c r="Y6410" i="1" s="1"/>
  <c r="V6411" i="1"/>
  <c r="Y6411" i="1" s="1"/>
  <c r="V6412" i="1"/>
  <c r="Y6412" i="1" s="1"/>
  <c r="V6413" i="1"/>
  <c r="Y6413" i="1" s="1"/>
  <c r="V6414" i="1"/>
  <c r="Y6414" i="1" s="1"/>
  <c r="V6415" i="1"/>
  <c r="Y6415" i="1" s="1"/>
  <c r="V6416" i="1"/>
  <c r="Y6416" i="1" s="1"/>
  <c r="V6417" i="1"/>
  <c r="Y6417" i="1" s="1"/>
  <c r="V6418" i="1"/>
  <c r="Y6418" i="1" s="1"/>
  <c r="V6419" i="1"/>
  <c r="Y6419" i="1" s="1"/>
  <c r="V6420" i="1"/>
  <c r="Y6420" i="1" s="1"/>
  <c r="V6421" i="1"/>
  <c r="Y6421" i="1" s="1"/>
  <c r="V6422" i="1"/>
  <c r="Y6422" i="1" s="1"/>
  <c r="V6423" i="1"/>
  <c r="Y6423" i="1" s="1"/>
  <c r="V6424" i="1"/>
  <c r="Y6424" i="1" s="1"/>
  <c r="V6425" i="1"/>
  <c r="Y6425" i="1" s="1"/>
  <c r="V6426" i="1"/>
  <c r="Y6426" i="1" s="1"/>
  <c r="V6427" i="1"/>
  <c r="Y6427" i="1" s="1"/>
  <c r="V6428" i="1"/>
  <c r="Y6428" i="1" s="1"/>
  <c r="V6429" i="1"/>
  <c r="Y6429" i="1" s="1"/>
  <c r="V6430" i="1"/>
  <c r="Y6430" i="1" s="1"/>
  <c r="V6431" i="1"/>
  <c r="Y6431" i="1" s="1"/>
  <c r="V6432" i="1"/>
  <c r="Y6432" i="1" s="1"/>
  <c r="V6433" i="1"/>
  <c r="Y6433" i="1" s="1"/>
  <c r="V6434" i="1"/>
  <c r="Y6434" i="1" s="1"/>
  <c r="V6435" i="1"/>
  <c r="Y6435" i="1" s="1"/>
  <c r="V6436" i="1"/>
  <c r="Y6436" i="1" s="1"/>
  <c r="V6437" i="1"/>
  <c r="Y6437" i="1" s="1"/>
  <c r="V6438" i="1"/>
  <c r="Y6438" i="1" s="1"/>
  <c r="V6439" i="1"/>
  <c r="Y6439" i="1" s="1"/>
  <c r="V6440" i="1"/>
  <c r="Y6440" i="1" s="1"/>
  <c r="V6441" i="1"/>
  <c r="Y6441" i="1" s="1"/>
  <c r="V6442" i="1"/>
  <c r="Y6442" i="1" s="1"/>
  <c r="V6443" i="1"/>
  <c r="Y6443" i="1" s="1"/>
  <c r="V6444" i="1"/>
  <c r="Y6444" i="1" s="1"/>
  <c r="V6445" i="1"/>
  <c r="Y6445" i="1" s="1"/>
  <c r="V6446" i="1"/>
  <c r="Y6446" i="1" s="1"/>
  <c r="V6447" i="1"/>
  <c r="Y6447" i="1" s="1"/>
  <c r="V6448" i="1"/>
  <c r="Y6448" i="1" s="1"/>
  <c r="V6449" i="1"/>
  <c r="Y6449" i="1" s="1"/>
  <c r="V6450" i="1"/>
  <c r="Y6450" i="1" s="1"/>
  <c r="V6451" i="1"/>
  <c r="Y6451" i="1" s="1"/>
  <c r="V6452" i="1"/>
  <c r="Y6452" i="1" s="1"/>
  <c r="V6453" i="1"/>
  <c r="Y6453" i="1" s="1"/>
  <c r="V6454" i="1"/>
  <c r="Y6454" i="1" s="1"/>
  <c r="V6455" i="1"/>
  <c r="Y6455" i="1" s="1"/>
  <c r="V6456" i="1"/>
  <c r="Y6456" i="1" s="1"/>
  <c r="V6457" i="1"/>
  <c r="Y6457" i="1" s="1"/>
  <c r="V6458" i="1"/>
  <c r="Y6458" i="1" s="1"/>
  <c r="V6459" i="1"/>
  <c r="Y6459" i="1" s="1"/>
  <c r="V6460" i="1"/>
  <c r="Y6460" i="1" s="1"/>
  <c r="V6461" i="1"/>
  <c r="Y6461" i="1" s="1"/>
  <c r="V6462" i="1"/>
  <c r="Y6462" i="1" s="1"/>
  <c r="V6463" i="1"/>
  <c r="Y6463" i="1" s="1"/>
  <c r="V6464" i="1"/>
  <c r="Y6464" i="1" s="1"/>
  <c r="V6465" i="1"/>
  <c r="Y6465" i="1" s="1"/>
  <c r="V6466" i="1"/>
  <c r="Y6466" i="1" s="1"/>
  <c r="V6467" i="1"/>
  <c r="Y6467" i="1" s="1"/>
  <c r="V6468" i="1"/>
  <c r="Y6468" i="1" s="1"/>
  <c r="V6469" i="1"/>
  <c r="Y6469" i="1" s="1"/>
  <c r="V6470" i="1"/>
  <c r="Y6470" i="1" s="1"/>
  <c r="V6471" i="1"/>
  <c r="Y6471" i="1" s="1"/>
  <c r="V6472" i="1"/>
  <c r="Y6472" i="1" s="1"/>
  <c r="V6473" i="1"/>
  <c r="Y6473" i="1" s="1"/>
  <c r="V6474" i="1"/>
  <c r="Y6474" i="1" s="1"/>
  <c r="V6475" i="1"/>
  <c r="Y6475" i="1" s="1"/>
  <c r="V6476" i="1"/>
  <c r="Y6476" i="1" s="1"/>
  <c r="V6477" i="1"/>
  <c r="Y6477" i="1" s="1"/>
  <c r="V6478" i="1"/>
  <c r="Y6478" i="1" s="1"/>
  <c r="V6479" i="1"/>
  <c r="Y6479" i="1" s="1"/>
  <c r="V6480" i="1"/>
  <c r="Y6480" i="1" s="1"/>
  <c r="V6481" i="1"/>
  <c r="Y6481" i="1" s="1"/>
  <c r="V6482" i="1"/>
  <c r="Y6482" i="1" s="1"/>
  <c r="V6483" i="1"/>
  <c r="Y6483" i="1" s="1"/>
  <c r="V6484" i="1"/>
  <c r="Y6484" i="1" s="1"/>
  <c r="V6485" i="1"/>
  <c r="Y6485" i="1" s="1"/>
  <c r="V6486" i="1"/>
  <c r="Y6486" i="1" s="1"/>
  <c r="V6487" i="1"/>
  <c r="Y6487" i="1" s="1"/>
  <c r="V6488" i="1"/>
  <c r="Y6488" i="1" s="1"/>
  <c r="V6489" i="1"/>
  <c r="Y6489" i="1" s="1"/>
  <c r="V6490" i="1"/>
  <c r="Y6490" i="1" s="1"/>
  <c r="V6491" i="1"/>
  <c r="Y6491" i="1" s="1"/>
  <c r="V6492" i="1"/>
  <c r="Y6492" i="1" s="1"/>
  <c r="V6493" i="1"/>
  <c r="Y6493" i="1" s="1"/>
  <c r="V6494" i="1"/>
  <c r="Y6494" i="1" s="1"/>
  <c r="V6495" i="1"/>
  <c r="Y6495" i="1" s="1"/>
  <c r="V6496" i="1"/>
  <c r="Y6496" i="1" s="1"/>
  <c r="V6497" i="1"/>
  <c r="Y6497" i="1" s="1"/>
  <c r="V6498" i="1"/>
  <c r="Y6498" i="1" s="1"/>
  <c r="V6499" i="1"/>
  <c r="Y6499" i="1" s="1"/>
  <c r="V6500" i="1"/>
  <c r="Y6500" i="1" s="1"/>
  <c r="V6501" i="1"/>
  <c r="Y6501" i="1" s="1"/>
  <c r="V6502" i="1"/>
  <c r="Y6502" i="1" s="1"/>
  <c r="V6503" i="1"/>
  <c r="Y6503" i="1" s="1"/>
  <c r="V6504" i="1"/>
  <c r="Y6504" i="1" s="1"/>
  <c r="V6505" i="1"/>
  <c r="Y6505" i="1" s="1"/>
  <c r="V6506" i="1"/>
  <c r="Y6506" i="1" s="1"/>
  <c r="V6507" i="1"/>
  <c r="Y6507" i="1" s="1"/>
  <c r="V6508" i="1"/>
  <c r="Y6508" i="1" s="1"/>
  <c r="V6509" i="1"/>
  <c r="Y6509" i="1" s="1"/>
  <c r="V6510" i="1"/>
  <c r="Y6510" i="1" s="1"/>
  <c r="V6511" i="1"/>
  <c r="Y6511" i="1" s="1"/>
  <c r="V6512" i="1"/>
  <c r="Y6512" i="1" s="1"/>
  <c r="V6513" i="1"/>
  <c r="Y6513" i="1" s="1"/>
  <c r="V6514" i="1"/>
  <c r="Y6514" i="1" s="1"/>
  <c r="V6515" i="1"/>
  <c r="Y6515" i="1" s="1"/>
  <c r="V6516" i="1"/>
  <c r="Y6516" i="1" s="1"/>
  <c r="V6517" i="1"/>
  <c r="Y6517" i="1" s="1"/>
  <c r="V6518" i="1"/>
  <c r="Y6518" i="1" s="1"/>
  <c r="V6519" i="1"/>
  <c r="Y6519" i="1" s="1"/>
  <c r="V6520" i="1"/>
  <c r="Y6520" i="1" s="1"/>
  <c r="V6521" i="1"/>
  <c r="Y6521" i="1" s="1"/>
  <c r="V6522" i="1"/>
  <c r="Y6522" i="1" s="1"/>
  <c r="V6523" i="1"/>
  <c r="Y6523" i="1" s="1"/>
  <c r="V6524" i="1"/>
  <c r="Y6524" i="1" s="1"/>
  <c r="V6525" i="1"/>
  <c r="Y6525" i="1" s="1"/>
  <c r="V6526" i="1"/>
  <c r="Y6526" i="1" s="1"/>
  <c r="V6527" i="1"/>
  <c r="Y6527" i="1" s="1"/>
  <c r="V6528" i="1"/>
  <c r="Y6528" i="1" s="1"/>
  <c r="V6529" i="1"/>
  <c r="Y6529" i="1" s="1"/>
  <c r="V6530" i="1"/>
  <c r="Y6530" i="1" s="1"/>
  <c r="V6531" i="1"/>
  <c r="Y6531" i="1" s="1"/>
  <c r="V6532" i="1"/>
  <c r="Y6532" i="1" s="1"/>
  <c r="V6533" i="1"/>
  <c r="Y6533" i="1" s="1"/>
  <c r="V6534" i="1"/>
  <c r="Y6534" i="1" s="1"/>
  <c r="V6535" i="1"/>
  <c r="Y6535" i="1" s="1"/>
  <c r="V6536" i="1"/>
  <c r="Y6536" i="1" s="1"/>
  <c r="V6537" i="1"/>
  <c r="Y6537" i="1" s="1"/>
  <c r="V6538" i="1"/>
  <c r="Y6538" i="1" s="1"/>
  <c r="V6539" i="1"/>
  <c r="Y6539" i="1" s="1"/>
  <c r="V6540" i="1"/>
  <c r="Y6540" i="1" s="1"/>
  <c r="V6541" i="1"/>
  <c r="Y6541" i="1" s="1"/>
  <c r="V6542" i="1"/>
  <c r="Y6542" i="1" s="1"/>
  <c r="V6543" i="1"/>
  <c r="Y6543" i="1" s="1"/>
  <c r="V6544" i="1"/>
  <c r="Y6544" i="1" s="1"/>
  <c r="V6545" i="1"/>
  <c r="Y6545" i="1" s="1"/>
  <c r="V6546" i="1"/>
  <c r="Y6546" i="1" s="1"/>
  <c r="V6547" i="1"/>
  <c r="Y6547" i="1" s="1"/>
  <c r="V6548" i="1"/>
  <c r="Y6548" i="1" s="1"/>
  <c r="V6549" i="1"/>
  <c r="Y6549" i="1" s="1"/>
  <c r="V6550" i="1"/>
  <c r="Y6550" i="1" s="1"/>
  <c r="V6551" i="1"/>
  <c r="Y6551" i="1" s="1"/>
  <c r="V6552" i="1"/>
  <c r="Y6552" i="1" s="1"/>
  <c r="V6553" i="1"/>
  <c r="Y6553" i="1" s="1"/>
  <c r="V6554" i="1"/>
  <c r="Y6554" i="1" s="1"/>
  <c r="V6555" i="1"/>
  <c r="Y6555" i="1" s="1"/>
  <c r="V6556" i="1"/>
  <c r="Y6556" i="1" s="1"/>
  <c r="V6557" i="1"/>
  <c r="Y6557" i="1" s="1"/>
  <c r="V6558" i="1"/>
  <c r="Y6558" i="1" s="1"/>
  <c r="V6559" i="1"/>
  <c r="Y6559" i="1" s="1"/>
  <c r="V6560" i="1"/>
  <c r="Y6560" i="1" s="1"/>
  <c r="V6561" i="1"/>
  <c r="Y6561" i="1" s="1"/>
  <c r="V6562" i="1"/>
  <c r="Y6562" i="1" s="1"/>
  <c r="V6563" i="1"/>
  <c r="Y6563" i="1" s="1"/>
  <c r="V6564" i="1"/>
  <c r="Y6564" i="1" s="1"/>
  <c r="V6565" i="1"/>
  <c r="Y6565" i="1" s="1"/>
  <c r="V6566" i="1"/>
  <c r="Y6566" i="1" s="1"/>
  <c r="V6567" i="1"/>
  <c r="Y6567" i="1" s="1"/>
  <c r="V6568" i="1"/>
  <c r="Y6568" i="1" s="1"/>
  <c r="V6569" i="1"/>
  <c r="Y6569" i="1" s="1"/>
  <c r="V6570" i="1"/>
  <c r="Y6570" i="1" s="1"/>
  <c r="V6571" i="1"/>
  <c r="Y6571" i="1" s="1"/>
  <c r="V6572" i="1"/>
  <c r="Y6572" i="1" s="1"/>
  <c r="V6573" i="1"/>
  <c r="Y6573" i="1" s="1"/>
  <c r="V6574" i="1"/>
  <c r="Y6574" i="1" s="1"/>
  <c r="V6575" i="1"/>
  <c r="Y6575" i="1" s="1"/>
  <c r="V6576" i="1"/>
  <c r="Y6576" i="1" s="1"/>
  <c r="V6577" i="1"/>
  <c r="Y6577" i="1" s="1"/>
  <c r="V6578" i="1"/>
  <c r="Y6578" i="1" s="1"/>
  <c r="V6579" i="1"/>
  <c r="Y6579" i="1" s="1"/>
  <c r="V6580" i="1"/>
  <c r="Y6580" i="1" s="1"/>
  <c r="V6581" i="1"/>
  <c r="Y6581" i="1" s="1"/>
  <c r="V6582" i="1"/>
  <c r="Y6582" i="1" s="1"/>
  <c r="V6583" i="1"/>
  <c r="Y6583" i="1" s="1"/>
  <c r="V6584" i="1"/>
  <c r="Y6584" i="1" s="1"/>
  <c r="V6585" i="1"/>
  <c r="Y6585" i="1" s="1"/>
  <c r="V6586" i="1"/>
  <c r="Y6586" i="1" s="1"/>
  <c r="V6587" i="1"/>
  <c r="Y6587" i="1" s="1"/>
  <c r="V6588" i="1"/>
  <c r="Y6588" i="1" s="1"/>
  <c r="V6589" i="1"/>
  <c r="Y6589" i="1" s="1"/>
  <c r="V6590" i="1"/>
  <c r="Y6590" i="1" s="1"/>
  <c r="V6591" i="1"/>
  <c r="Y6591" i="1" s="1"/>
  <c r="V6592" i="1"/>
  <c r="Y6592" i="1" s="1"/>
  <c r="V6593" i="1"/>
  <c r="Y6593" i="1" s="1"/>
  <c r="V6594" i="1"/>
  <c r="Y6594" i="1" s="1"/>
  <c r="V6595" i="1"/>
  <c r="Y6595" i="1" s="1"/>
  <c r="V6596" i="1"/>
  <c r="Y6596" i="1" s="1"/>
  <c r="V6597" i="1"/>
  <c r="Y6597" i="1" s="1"/>
  <c r="V6598" i="1"/>
  <c r="Y6598" i="1" s="1"/>
  <c r="V6599" i="1"/>
  <c r="Y6599" i="1" s="1"/>
  <c r="V6600" i="1"/>
  <c r="Y6600" i="1" s="1"/>
  <c r="V6601" i="1"/>
  <c r="Y6601" i="1" s="1"/>
  <c r="V6602" i="1"/>
  <c r="Y6602" i="1" s="1"/>
  <c r="V6603" i="1"/>
  <c r="Y6603" i="1" s="1"/>
  <c r="V6604" i="1"/>
  <c r="Y6604" i="1" s="1"/>
  <c r="V6605" i="1"/>
  <c r="Y6605" i="1" s="1"/>
  <c r="V6606" i="1"/>
  <c r="Y6606" i="1" s="1"/>
  <c r="V6607" i="1"/>
  <c r="Y6607" i="1" s="1"/>
  <c r="V6608" i="1"/>
  <c r="Y6608" i="1" s="1"/>
  <c r="V6609" i="1"/>
  <c r="Y6609" i="1" s="1"/>
  <c r="V6610" i="1"/>
  <c r="Y6610" i="1" s="1"/>
  <c r="V6611" i="1"/>
  <c r="Y6611" i="1" s="1"/>
  <c r="V6612" i="1"/>
  <c r="Y6612" i="1" s="1"/>
  <c r="V6613" i="1"/>
  <c r="Y6613" i="1" s="1"/>
  <c r="V6614" i="1"/>
  <c r="Y6614" i="1" s="1"/>
  <c r="V6615" i="1"/>
  <c r="Y6615" i="1" s="1"/>
  <c r="V6616" i="1"/>
  <c r="Y6616" i="1" s="1"/>
  <c r="V6617" i="1"/>
  <c r="Y6617" i="1" s="1"/>
  <c r="V6618" i="1"/>
  <c r="Y6618" i="1" s="1"/>
  <c r="V6619" i="1"/>
  <c r="Y6619" i="1" s="1"/>
  <c r="V6620" i="1"/>
  <c r="Y6620" i="1" s="1"/>
  <c r="V6621" i="1"/>
  <c r="Y6621" i="1" s="1"/>
  <c r="V6622" i="1"/>
  <c r="Y6622" i="1" s="1"/>
  <c r="V6623" i="1"/>
  <c r="Y6623" i="1" s="1"/>
  <c r="V6624" i="1"/>
  <c r="Y6624" i="1" s="1"/>
  <c r="V6625" i="1"/>
  <c r="Y6625" i="1" s="1"/>
  <c r="V6626" i="1"/>
  <c r="Y6626" i="1" s="1"/>
  <c r="V6627" i="1"/>
  <c r="Y6627" i="1" s="1"/>
  <c r="V6628" i="1"/>
  <c r="Y6628" i="1" s="1"/>
  <c r="V6629" i="1"/>
  <c r="Y6629" i="1" s="1"/>
  <c r="V6630" i="1"/>
  <c r="Y6630" i="1" s="1"/>
  <c r="V6631" i="1"/>
  <c r="Y6631" i="1" s="1"/>
  <c r="V6632" i="1"/>
  <c r="Y6632" i="1" s="1"/>
  <c r="V6633" i="1"/>
  <c r="Y6633" i="1" s="1"/>
  <c r="V6634" i="1"/>
  <c r="Y6634" i="1" s="1"/>
  <c r="V6635" i="1"/>
  <c r="Y6635" i="1" s="1"/>
  <c r="V6636" i="1"/>
  <c r="Y6636" i="1" s="1"/>
  <c r="V6637" i="1"/>
  <c r="Y6637" i="1" s="1"/>
  <c r="V6638" i="1"/>
  <c r="Y6638" i="1" s="1"/>
  <c r="V6639" i="1"/>
  <c r="Y6639" i="1" s="1"/>
  <c r="V6640" i="1"/>
  <c r="Y6640" i="1" s="1"/>
  <c r="V6641" i="1"/>
  <c r="Y6641" i="1" s="1"/>
  <c r="V6642" i="1"/>
  <c r="Y6642" i="1" s="1"/>
  <c r="V6643" i="1"/>
  <c r="Y6643" i="1" s="1"/>
  <c r="V6644" i="1"/>
  <c r="Y6644" i="1" s="1"/>
  <c r="V6645" i="1"/>
  <c r="Y6645" i="1" s="1"/>
  <c r="V6646" i="1"/>
  <c r="Y6646" i="1" s="1"/>
  <c r="V6647" i="1"/>
  <c r="Y6647" i="1" s="1"/>
  <c r="V6648" i="1"/>
  <c r="Y6648" i="1" s="1"/>
  <c r="V6649" i="1"/>
  <c r="Y6649" i="1" s="1"/>
  <c r="V6650" i="1"/>
  <c r="Y6650" i="1" s="1"/>
  <c r="V6651" i="1"/>
  <c r="Y6651" i="1" s="1"/>
  <c r="V6652" i="1"/>
  <c r="Y6652" i="1" s="1"/>
  <c r="V6653" i="1"/>
  <c r="Y6653" i="1" s="1"/>
  <c r="V6654" i="1"/>
  <c r="Y6654" i="1" s="1"/>
  <c r="V6655" i="1"/>
  <c r="Y6655" i="1" s="1"/>
  <c r="V6656" i="1"/>
  <c r="Y6656" i="1" s="1"/>
  <c r="V6657" i="1"/>
  <c r="Y6657" i="1" s="1"/>
  <c r="V6658" i="1"/>
  <c r="Y6658" i="1" s="1"/>
  <c r="V6659" i="1"/>
  <c r="Y6659" i="1" s="1"/>
  <c r="V6660" i="1"/>
  <c r="Y6660" i="1" s="1"/>
  <c r="V6661" i="1"/>
  <c r="Y6661" i="1" s="1"/>
  <c r="V6662" i="1"/>
  <c r="Y6662" i="1" s="1"/>
  <c r="V6663" i="1"/>
  <c r="Y6663" i="1" s="1"/>
  <c r="V6664" i="1"/>
  <c r="Y6664" i="1" s="1"/>
  <c r="V6665" i="1"/>
  <c r="Y6665" i="1" s="1"/>
  <c r="V6666" i="1"/>
  <c r="Y6666" i="1" s="1"/>
  <c r="V6667" i="1"/>
  <c r="Y6667" i="1" s="1"/>
  <c r="V6668" i="1"/>
  <c r="Y6668" i="1" s="1"/>
  <c r="V6669" i="1"/>
  <c r="Y6669" i="1" s="1"/>
  <c r="V6670" i="1"/>
  <c r="Y6670" i="1" s="1"/>
  <c r="V6671" i="1"/>
  <c r="Y6671" i="1" s="1"/>
  <c r="V6672" i="1"/>
  <c r="Y6672" i="1" s="1"/>
  <c r="V6673" i="1"/>
  <c r="Y6673" i="1" s="1"/>
  <c r="V6674" i="1"/>
  <c r="Y6674" i="1" s="1"/>
  <c r="V6675" i="1"/>
  <c r="Y6675" i="1" s="1"/>
  <c r="V6676" i="1"/>
  <c r="Y6676" i="1" s="1"/>
  <c r="V6677" i="1"/>
  <c r="Y6677" i="1" s="1"/>
  <c r="V6678" i="1"/>
  <c r="Y6678" i="1" s="1"/>
  <c r="V6679" i="1"/>
  <c r="Y6679" i="1" s="1"/>
  <c r="V6680" i="1"/>
  <c r="Y6680" i="1" s="1"/>
  <c r="V6681" i="1"/>
  <c r="Y6681" i="1" s="1"/>
  <c r="V6682" i="1"/>
  <c r="Y6682" i="1" s="1"/>
  <c r="V6683" i="1"/>
  <c r="Y6683" i="1" s="1"/>
  <c r="V6684" i="1"/>
  <c r="Y6684" i="1" s="1"/>
  <c r="V6685" i="1"/>
  <c r="Y6685" i="1" s="1"/>
  <c r="V6686" i="1"/>
  <c r="Y6686" i="1" s="1"/>
  <c r="V6687" i="1"/>
  <c r="Y6687" i="1" s="1"/>
  <c r="V6688" i="1"/>
  <c r="Y6688" i="1" s="1"/>
  <c r="V6689" i="1"/>
  <c r="Y6689" i="1" s="1"/>
  <c r="V6690" i="1"/>
  <c r="Y6690" i="1" s="1"/>
  <c r="V6691" i="1"/>
  <c r="Y6691" i="1" s="1"/>
  <c r="V6692" i="1"/>
  <c r="Y6692" i="1" s="1"/>
  <c r="V6693" i="1"/>
  <c r="Y6693" i="1" s="1"/>
  <c r="V6694" i="1"/>
  <c r="Y6694" i="1" s="1"/>
  <c r="V6695" i="1"/>
  <c r="Y6695" i="1" s="1"/>
  <c r="V6696" i="1"/>
  <c r="Y6696" i="1" s="1"/>
  <c r="V6697" i="1"/>
  <c r="Y6697" i="1" s="1"/>
  <c r="V6698" i="1"/>
  <c r="Y6698" i="1" s="1"/>
  <c r="V6699" i="1"/>
  <c r="Y6699" i="1" s="1"/>
  <c r="V6700" i="1"/>
  <c r="Y6700" i="1" s="1"/>
  <c r="V6701" i="1"/>
  <c r="Y6701" i="1" s="1"/>
  <c r="V6702" i="1"/>
  <c r="Y6702" i="1" s="1"/>
  <c r="V6703" i="1"/>
  <c r="Y6703" i="1" s="1"/>
  <c r="V6704" i="1"/>
  <c r="Y6704" i="1" s="1"/>
  <c r="V6705" i="1"/>
  <c r="Y6705" i="1" s="1"/>
  <c r="V6706" i="1"/>
  <c r="Y6706" i="1" s="1"/>
  <c r="V6707" i="1"/>
  <c r="Y6707" i="1" s="1"/>
  <c r="V6708" i="1"/>
  <c r="Y6708" i="1" s="1"/>
  <c r="V6709" i="1"/>
  <c r="Y6709" i="1" s="1"/>
  <c r="V6710" i="1"/>
  <c r="Y6710" i="1" s="1"/>
  <c r="V6711" i="1"/>
  <c r="Y6711" i="1" s="1"/>
  <c r="V6712" i="1"/>
  <c r="Y6712" i="1" s="1"/>
  <c r="V6713" i="1"/>
  <c r="Y6713" i="1" s="1"/>
  <c r="V6714" i="1"/>
  <c r="Y6714" i="1" s="1"/>
  <c r="V6715" i="1"/>
  <c r="Y6715" i="1" s="1"/>
  <c r="V6716" i="1"/>
  <c r="Y6716" i="1" s="1"/>
  <c r="V6717" i="1"/>
  <c r="Y6717" i="1" s="1"/>
  <c r="V6718" i="1"/>
  <c r="Y6718" i="1" s="1"/>
  <c r="V6719" i="1"/>
  <c r="Y6719" i="1" s="1"/>
  <c r="V6720" i="1"/>
  <c r="Y6720" i="1" s="1"/>
  <c r="V6721" i="1"/>
  <c r="Y6721" i="1" s="1"/>
  <c r="V6722" i="1"/>
  <c r="Y6722" i="1" s="1"/>
  <c r="V6723" i="1"/>
  <c r="Y6723" i="1" s="1"/>
  <c r="V6724" i="1"/>
  <c r="Y6724" i="1" s="1"/>
  <c r="V6725" i="1"/>
  <c r="Y6725" i="1" s="1"/>
  <c r="V6726" i="1"/>
  <c r="Y6726" i="1" s="1"/>
  <c r="V6727" i="1"/>
  <c r="Y6727" i="1" s="1"/>
  <c r="V6728" i="1"/>
  <c r="Y6728" i="1" s="1"/>
  <c r="V6729" i="1"/>
  <c r="Y6729" i="1" s="1"/>
  <c r="V6730" i="1"/>
  <c r="Y6730" i="1" s="1"/>
  <c r="V6731" i="1"/>
  <c r="Y6731" i="1" s="1"/>
  <c r="V6732" i="1"/>
  <c r="Y6732" i="1" s="1"/>
  <c r="V6733" i="1"/>
  <c r="Y6733" i="1" s="1"/>
  <c r="V6734" i="1"/>
  <c r="Y6734" i="1" s="1"/>
  <c r="V6735" i="1"/>
  <c r="Y6735" i="1" s="1"/>
  <c r="V6736" i="1"/>
  <c r="Y6736" i="1" s="1"/>
  <c r="V6737" i="1"/>
  <c r="Y6737" i="1" s="1"/>
  <c r="V6738" i="1"/>
  <c r="Y6738" i="1" s="1"/>
  <c r="V6739" i="1"/>
  <c r="Y6739" i="1" s="1"/>
  <c r="V6740" i="1"/>
  <c r="Y6740" i="1" s="1"/>
  <c r="V6741" i="1"/>
  <c r="Y6741" i="1" s="1"/>
  <c r="V6742" i="1"/>
  <c r="Y6742" i="1" s="1"/>
  <c r="V6743" i="1"/>
  <c r="Y6743" i="1" s="1"/>
  <c r="V6744" i="1"/>
  <c r="Y6744" i="1" s="1"/>
  <c r="V6745" i="1"/>
  <c r="Y6745" i="1" s="1"/>
  <c r="V6746" i="1"/>
  <c r="Y6746" i="1" s="1"/>
  <c r="V6747" i="1"/>
  <c r="Y6747" i="1" s="1"/>
  <c r="V6748" i="1"/>
  <c r="Y6748" i="1" s="1"/>
  <c r="V6749" i="1"/>
  <c r="Y6749" i="1" s="1"/>
  <c r="V6750" i="1"/>
  <c r="Y6750" i="1" s="1"/>
  <c r="V6751" i="1"/>
  <c r="Y6751" i="1" s="1"/>
  <c r="V6752" i="1"/>
  <c r="Y6752" i="1" s="1"/>
  <c r="V6753" i="1"/>
  <c r="Y6753" i="1" s="1"/>
  <c r="V6754" i="1"/>
  <c r="Y6754" i="1" s="1"/>
  <c r="V6755" i="1"/>
  <c r="Y6755" i="1" s="1"/>
  <c r="V6756" i="1"/>
  <c r="Y6756" i="1" s="1"/>
  <c r="V6757" i="1"/>
  <c r="Y6757" i="1" s="1"/>
  <c r="V6758" i="1"/>
  <c r="Y6758" i="1" s="1"/>
  <c r="V6759" i="1"/>
  <c r="Y6759" i="1" s="1"/>
  <c r="V6760" i="1"/>
  <c r="Y6760" i="1" s="1"/>
  <c r="V6761" i="1"/>
  <c r="Y6761" i="1" s="1"/>
  <c r="V6762" i="1"/>
  <c r="Y6762" i="1" s="1"/>
  <c r="V6763" i="1"/>
  <c r="Y6763" i="1" s="1"/>
  <c r="V6764" i="1"/>
  <c r="Y6764" i="1" s="1"/>
  <c r="V6765" i="1"/>
  <c r="Y6765" i="1" s="1"/>
  <c r="V6766" i="1"/>
  <c r="Y6766" i="1" s="1"/>
  <c r="V6767" i="1"/>
  <c r="Y6767" i="1" s="1"/>
  <c r="V6768" i="1"/>
  <c r="Y6768" i="1" s="1"/>
  <c r="V6769" i="1"/>
  <c r="Y6769" i="1" s="1"/>
  <c r="V6770" i="1"/>
  <c r="Y6770" i="1" s="1"/>
  <c r="V6771" i="1"/>
  <c r="Y6771" i="1" s="1"/>
  <c r="V6772" i="1"/>
  <c r="Y6772" i="1" s="1"/>
  <c r="V6773" i="1"/>
  <c r="Y6773" i="1" s="1"/>
  <c r="V6774" i="1"/>
  <c r="Y6774" i="1" s="1"/>
  <c r="V6775" i="1"/>
  <c r="Y6775" i="1" s="1"/>
  <c r="V6776" i="1"/>
  <c r="Y6776" i="1" s="1"/>
  <c r="V6777" i="1"/>
  <c r="Y6777" i="1" s="1"/>
  <c r="V6778" i="1"/>
  <c r="Y6778" i="1" s="1"/>
  <c r="V6779" i="1"/>
  <c r="Y6779" i="1" s="1"/>
  <c r="V6780" i="1"/>
  <c r="Y6780" i="1" s="1"/>
  <c r="V6781" i="1"/>
  <c r="Y6781" i="1" s="1"/>
  <c r="V6782" i="1"/>
  <c r="Y6782" i="1" s="1"/>
  <c r="V6783" i="1"/>
  <c r="Y6783" i="1" s="1"/>
  <c r="V6784" i="1"/>
  <c r="Y6784" i="1" s="1"/>
  <c r="V6785" i="1"/>
  <c r="Y6785" i="1" s="1"/>
  <c r="V6786" i="1"/>
  <c r="Y6786" i="1" s="1"/>
  <c r="V6787" i="1"/>
  <c r="Y6787" i="1" s="1"/>
  <c r="V6788" i="1"/>
  <c r="Y6788" i="1" s="1"/>
  <c r="V6789" i="1"/>
  <c r="Y6789" i="1" s="1"/>
  <c r="V13" i="1"/>
  <c r="Y13" i="1" s="1"/>
  <c r="G13" i="5"/>
  <c r="S13" i="1"/>
  <c r="S18" i="1"/>
  <c r="T18" i="1" s="1"/>
  <c r="S14" i="1"/>
  <c r="T14" i="1" s="1"/>
  <c r="S17" i="1"/>
  <c r="T17" i="1" s="1"/>
  <c r="S15" i="1"/>
  <c r="T15" i="1" s="1"/>
  <c r="S16" i="1"/>
  <c r="T16" i="1" s="1"/>
  <c r="S12" i="1"/>
  <c r="T12" i="1" s="1"/>
  <c r="S11" i="1"/>
  <c r="T11" i="1" s="1"/>
  <c r="S22" i="1"/>
  <c r="T22" i="1" s="1"/>
  <c r="S27" i="1"/>
  <c r="T27" i="1" s="1"/>
  <c r="S21" i="1"/>
  <c r="T21" i="1" s="1"/>
  <c r="S23" i="1"/>
  <c r="T23" i="1" s="1"/>
  <c r="S24" i="1"/>
  <c r="T24" i="1" s="1"/>
  <c r="S25" i="1"/>
  <c r="T25" i="1" s="1"/>
  <c r="S26" i="1"/>
  <c r="T26" i="1" s="1"/>
  <c r="S20" i="1"/>
  <c r="T20" i="1" s="1"/>
  <c r="S19" i="1"/>
  <c r="T19" i="1" s="1"/>
  <c r="S32" i="1"/>
  <c r="T32" i="1" s="1"/>
  <c r="S36" i="1"/>
  <c r="T36" i="1" s="1"/>
  <c r="S35" i="1"/>
  <c r="T35" i="1" s="1"/>
  <c r="S37" i="1"/>
  <c r="T37" i="1" s="1"/>
  <c r="S34" i="1"/>
  <c r="T34" i="1" s="1"/>
  <c r="S30" i="1"/>
  <c r="T30" i="1" s="1"/>
  <c r="S38" i="1"/>
  <c r="T38" i="1" s="1"/>
  <c r="S39" i="1"/>
  <c r="T39" i="1" s="1"/>
  <c r="S40" i="1"/>
  <c r="T40" i="1" s="1"/>
  <c r="S41" i="1"/>
  <c r="T41" i="1" s="1"/>
  <c r="S46" i="1"/>
  <c r="T46" i="1" s="1"/>
  <c r="S42" i="1"/>
  <c r="T42" i="1" s="1"/>
  <c r="S33" i="1"/>
  <c r="T33" i="1" s="1"/>
  <c r="S44" i="1"/>
  <c r="T44" i="1" s="1"/>
  <c r="S45" i="1"/>
  <c r="T45" i="1" s="1"/>
  <c r="S43" i="1"/>
  <c r="T43" i="1" s="1"/>
  <c r="S31" i="1"/>
  <c r="T31" i="1" s="1"/>
  <c r="S29" i="1"/>
  <c r="T29" i="1" s="1"/>
  <c r="S28" i="1"/>
  <c r="T28" i="1" s="1"/>
  <c r="S49" i="1"/>
  <c r="T49" i="1" s="1"/>
  <c r="S50" i="1"/>
  <c r="T50" i="1" s="1"/>
  <c r="S65" i="1"/>
  <c r="T65" i="1" s="1"/>
  <c r="S52" i="1"/>
  <c r="T52" i="1" s="1"/>
  <c r="S68" i="1"/>
  <c r="T68" i="1" s="1"/>
  <c r="S56" i="1"/>
  <c r="T56" i="1" s="1"/>
  <c r="S53" i="1"/>
  <c r="T53" i="1" s="1"/>
  <c r="S60" i="1"/>
  <c r="T60" i="1" s="1"/>
  <c r="S57" i="1"/>
  <c r="T57" i="1" s="1"/>
  <c r="S58" i="1"/>
  <c r="T58" i="1" s="1"/>
  <c r="S59" i="1"/>
  <c r="T59" i="1" s="1"/>
  <c r="S66" i="1"/>
  <c r="T66" i="1" s="1"/>
  <c r="S63" i="1"/>
  <c r="T63" i="1" s="1"/>
  <c r="S54" i="1"/>
  <c r="T54" i="1" s="1"/>
  <c r="S61" i="1"/>
  <c r="T61" i="1" s="1"/>
  <c r="S55" i="1"/>
  <c r="T55" i="1" s="1"/>
  <c r="S67" i="1"/>
  <c r="T67" i="1" s="1"/>
  <c r="S64" i="1"/>
  <c r="T64" i="1" s="1"/>
  <c r="S51" i="1"/>
  <c r="T51" i="1" s="1"/>
  <c r="S62" i="1"/>
  <c r="T62" i="1" s="1"/>
  <c r="S48" i="1"/>
  <c r="T48" i="1" s="1"/>
  <c r="S47" i="1"/>
  <c r="T47" i="1" s="1"/>
  <c r="S71" i="1"/>
  <c r="T71" i="1" s="1"/>
  <c r="S72" i="1"/>
  <c r="T72" i="1" s="1"/>
  <c r="S73" i="1"/>
  <c r="T73" i="1" s="1"/>
  <c r="S74" i="1"/>
  <c r="T74" i="1" s="1"/>
  <c r="S75" i="1"/>
  <c r="T75" i="1" s="1"/>
  <c r="S70" i="1"/>
  <c r="T70" i="1" s="1"/>
  <c r="S69" i="1"/>
  <c r="T69" i="1" s="1"/>
  <c r="S78" i="1"/>
  <c r="T78" i="1" s="1"/>
  <c r="S79" i="1"/>
  <c r="T79" i="1" s="1"/>
  <c r="S80" i="1"/>
  <c r="T80" i="1" s="1"/>
  <c r="S77" i="1"/>
  <c r="T77" i="1" s="1"/>
  <c r="S76" i="1"/>
  <c r="T76" i="1" s="1"/>
  <c r="S83" i="1"/>
  <c r="T83" i="1" s="1"/>
  <c r="S84" i="1"/>
  <c r="T84" i="1" s="1"/>
  <c r="S82" i="1"/>
  <c r="T82" i="1" s="1"/>
  <c r="S81" i="1"/>
  <c r="T81" i="1" s="1"/>
  <c r="S87" i="1"/>
  <c r="T87" i="1" s="1"/>
  <c r="S86" i="1"/>
  <c r="T86" i="1" s="1"/>
  <c r="S85" i="1"/>
  <c r="T85" i="1" s="1"/>
  <c r="S90" i="1"/>
  <c r="T90" i="1" s="1"/>
  <c r="S94" i="1"/>
  <c r="T94" i="1" s="1"/>
  <c r="S91" i="1"/>
  <c r="T91" i="1" s="1"/>
  <c r="S92" i="1"/>
  <c r="T92" i="1" s="1"/>
  <c r="S93" i="1"/>
  <c r="T93" i="1" s="1"/>
  <c r="S89" i="1"/>
  <c r="T89" i="1" s="1"/>
  <c r="S88" i="1"/>
  <c r="T88" i="1" s="1"/>
  <c r="S98" i="1"/>
  <c r="T98" i="1" s="1"/>
  <c r="S97" i="1"/>
  <c r="T97" i="1" s="1"/>
  <c r="S99" i="1"/>
  <c r="T99" i="1" s="1"/>
  <c r="S96" i="1"/>
  <c r="T96" i="1" s="1"/>
  <c r="S95" i="1"/>
  <c r="T95" i="1" s="1"/>
  <c r="S103" i="1"/>
  <c r="T103" i="1" s="1"/>
  <c r="S102" i="1"/>
  <c r="T102" i="1" s="1"/>
  <c r="S104" i="1"/>
  <c r="T104" i="1" s="1"/>
  <c r="S101" i="1"/>
  <c r="T101" i="1" s="1"/>
  <c r="S100" i="1"/>
  <c r="T100" i="1" s="1"/>
  <c r="S107" i="1"/>
  <c r="T107" i="1" s="1"/>
  <c r="S106" i="1"/>
  <c r="T106" i="1" s="1"/>
  <c r="S105" i="1"/>
  <c r="T105" i="1" s="1"/>
  <c r="S110" i="1"/>
  <c r="T110" i="1" s="1"/>
  <c r="S113" i="1"/>
  <c r="T113" i="1" s="1"/>
  <c r="S111" i="1"/>
  <c r="T111" i="1" s="1"/>
  <c r="S112" i="1"/>
  <c r="T112" i="1" s="1"/>
  <c r="S109" i="1"/>
  <c r="T109" i="1" s="1"/>
  <c r="S108" i="1"/>
  <c r="T108" i="1" s="1"/>
  <c r="S116" i="1"/>
  <c r="T116" i="1" s="1"/>
  <c r="S117" i="1"/>
  <c r="T117" i="1" s="1"/>
  <c r="S119" i="1"/>
  <c r="T119" i="1" s="1"/>
  <c r="S118" i="1"/>
  <c r="T118" i="1" s="1"/>
  <c r="S115" i="1"/>
  <c r="T115" i="1" s="1"/>
  <c r="S114" i="1"/>
  <c r="T114" i="1" s="1"/>
  <c r="S138" i="1"/>
  <c r="T138" i="1" s="1"/>
  <c r="S139" i="1"/>
  <c r="T139" i="1" s="1"/>
  <c r="S125" i="1"/>
  <c r="T125" i="1" s="1"/>
  <c r="S140" i="1"/>
  <c r="T140" i="1" s="1"/>
  <c r="S142" i="1"/>
  <c r="T142" i="1" s="1"/>
  <c r="S129" i="1"/>
  <c r="T129" i="1" s="1"/>
  <c r="S136" i="1"/>
  <c r="T136" i="1" s="1"/>
  <c r="S133" i="1"/>
  <c r="T133" i="1" s="1"/>
  <c r="S132" i="1"/>
  <c r="T132" i="1" s="1"/>
  <c r="S127" i="1"/>
  <c r="T127" i="1" s="1"/>
  <c r="S128" i="1"/>
  <c r="T128" i="1" s="1"/>
  <c r="S135" i="1"/>
  <c r="T135" i="1" s="1"/>
  <c r="S130" i="1"/>
  <c r="T130" i="1" s="1"/>
  <c r="S123" i="1"/>
  <c r="T123" i="1" s="1"/>
  <c r="S124" i="1"/>
  <c r="T124" i="1" s="1"/>
  <c r="S134" i="1"/>
  <c r="T134" i="1" s="1"/>
  <c r="S122" i="1"/>
  <c r="T122" i="1" s="1"/>
  <c r="S126" i="1"/>
  <c r="T126" i="1" s="1"/>
  <c r="S141" i="1"/>
  <c r="T141" i="1" s="1"/>
  <c r="S131" i="1"/>
  <c r="T131" i="1" s="1"/>
  <c r="S137" i="1"/>
  <c r="T137" i="1" s="1"/>
  <c r="S121" i="1"/>
  <c r="T121" i="1" s="1"/>
  <c r="S120" i="1"/>
  <c r="T120" i="1" s="1"/>
  <c r="S146" i="1"/>
  <c r="T146" i="1" s="1"/>
  <c r="S145" i="1"/>
  <c r="T145" i="1" s="1"/>
  <c r="S147" i="1"/>
  <c r="T147" i="1" s="1"/>
  <c r="S144" i="1"/>
  <c r="T144" i="1" s="1"/>
  <c r="S143" i="1"/>
  <c r="T143" i="1" s="1"/>
  <c r="S150" i="1"/>
  <c r="T150" i="1" s="1"/>
  <c r="S149" i="1"/>
  <c r="T149" i="1" s="1"/>
  <c r="S148" i="1"/>
  <c r="T148" i="1" s="1"/>
  <c r="S153" i="1"/>
  <c r="T153" i="1" s="1"/>
  <c r="S154" i="1"/>
  <c r="T154" i="1" s="1"/>
  <c r="S155" i="1"/>
  <c r="T155" i="1" s="1"/>
  <c r="S152" i="1"/>
  <c r="T152" i="1" s="1"/>
  <c r="S151" i="1"/>
  <c r="T151" i="1" s="1"/>
  <c r="S158" i="1"/>
  <c r="T158" i="1" s="1"/>
  <c r="S159" i="1"/>
  <c r="T159" i="1" s="1"/>
  <c r="S160" i="1"/>
  <c r="T160" i="1" s="1"/>
  <c r="S157" i="1"/>
  <c r="T157" i="1" s="1"/>
  <c r="S156" i="1"/>
  <c r="T156" i="1" s="1"/>
  <c r="S165" i="1"/>
  <c r="T165" i="1" s="1"/>
  <c r="S166" i="1"/>
  <c r="T166" i="1" s="1"/>
  <c r="S164" i="1"/>
  <c r="T164" i="1" s="1"/>
  <c r="S163" i="1"/>
  <c r="T163" i="1" s="1"/>
  <c r="S162" i="1"/>
  <c r="T162" i="1" s="1"/>
  <c r="S161" i="1"/>
  <c r="T161" i="1" s="1"/>
  <c r="S169" i="1"/>
  <c r="T169" i="1" s="1"/>
  <c r="S170" i="1"/>
  <c r="T170" i="1" s="1"/>
  <c r="S168" i="1"/>
  <c r="T168" i="1" s="1"/>
  <c r="S167" i="1"/>
  <c r="T167" i="1" s="1"/>
  <c r="S230" i="1"/>
  <c r="T230" i="1" s="1"/>
  <c r="S231" i="1"/>
  <c r="T231" i="1" s="1"/>
  <c r="S173" i="1"/>
  <c r="T173" i="1" s="1"/>
  <c r="S196" i="1"/>
  <c r="T196" i="1" s="1"/>
  <c r="S232" i="1"/>
  <c r="T232" i="1" s="1"/>
  <c r="S199" i="1"/>
  <c r="T199" i="1" s="1"/>
  <c r="S233" i="1"/>
  <c r="T233" i="1" s="1"/>
  <c r="S189" i="1"/>
  <c r="T189" i="1" s="1"/>
  <c r="S234" i="1"/>
  <c r="T234" i="1" s="1"/>
  <c r="S220" i="1"/>
  <c r="T220" i="1" s="1"/>
  <c r="S179" i="1"/>
  <c r="T179" i="1" s="1"/>
  <c r="S186" i="1"/>
  <c r="T186" i="1" s="1"/>
  <c r="S235" i="1"/>
  <c r="T235" i="1" s="1"/>
  <c r="S236" i="1"/>
  <c r="T236" i="1" s="1"/>
  <c r="S237" i="1"/>
  <c r="T237" i="1" s="1"/>
  <c r="S294" i="1"/>
  <c r="T294" i="1" s="1"/>
  <c r="S238" i="1"/>
  <c r="T238" i="1" s="1"/>
  <c r="S216" i="1"/>
  <c r="T216" i="1" s="1"/>
  <c r="S295" i="1"/>
  <c r="T295" i="1" s="1"/>
  <c r="S193" i="1"/>
  <c r="T193" i="1" s="1"/>
  <c r="S188" i="1"/>
  <c r="T188" i="1" s="1"/>
  <c r="S239" i="1"/>
  <c r="T239" i="1" s="1"/>
  <c r="S221" i="1"/>
  <c r="T221" i="1" s="1"/>
  <c r="S240" i="1"/>
  <c r="T240" i="1" s="1"/>
  <c r="S219" i="1"/>
  <c r="T219" i="1" s="1"/>
  <c r="S241" i="1"/>
  <c r="T241" i="1" s="1"/>
  <c r="S242" i="1"/>
  <c r="T242" i="1" s="1"/>
  <c r="S296" i="1"/>
  <c r="T296" i="1" s="1"/>
  <c r="S306" i="1"/>
  <c r="T306" i="1" s="1"/>
  <c r="S297" i="1"/>
  <c r="T297" i="1" s="1"/>
  <c r="S310" i="1"/>
  <c r="T310" i="1" s="1"/>
  <c r="S228" i="1"/>
  <c r="T228" i="1" s="1"/>
  <c r="S317" i="1"/>
  <c r="T317" i="1" s="1"/>
  <c r="S180" i="1"/>
  <c r="T180" i="1" s="1"/>
  <c r="S301" i="1"/>
  <c r="T301" i="1" s="1"/>
  <c r="S243" i="1"/>
  <c r="T243" i="1" s="1"/>
  <c r="S176" i="1"/>
  <c r="T176" i="1" s="1"/>
  <c r="S244" i="1"/>
  <c r="T244" i="1" s="1"/>
  <c r="S174" i="1"/>
  <c r="T174" i="1" s="1"/>
  <c r="S245" i="1"/>
  <c r="T245" i="1" s="1"/>
  <c r="S205" i="1"/>
  <c r="T205" i="1" s="1"/>
  <c r="S192" i="1"/>
  <c r="T192" i="1" s="1"/>
  <c r="S302" i="1"/>
  <c r="T302" i="1" s="1"/>
  <c r="S204" i="1"/>
  <c r="T204" i="1" s="1"/>
  <c r="S307" i="1"/>
  <c r="T307" i="1" s="1"/>
  <c r="S177" i="1"/>
  <c r="T177" i="1" s="1"/>
  <c r="S182" i="1"/>
  <c r="T182" i="1" s="1"/>
  <c r="S200" i="1"/>
  <c r="T200" i="1" s="1"/>
  <c r="S246" i="1"/>
  <c r="T246" i="1" s="1"/>
  <c r="S298" i="1"/>
  <c r="T298" i="1" s="1"/>
  <c r="S206" i="1"/>
  <c r="T206" i="1" s="1"/>
  <c r="S247" i="1"/>
  <c r="T247" i="1" s="1"/>
  <c r="S207" i="1"/>
  <c r="T207" i="1" s="1"/>
  <c r="S248" i="1"/>
  <c r="T248" i="1" s="1"/>
  <c r="S249" i="1"/>
  <c r="T249" i="1" s="1"/>
  <c r="S299" i="1"/>
  <c r="T299" i="1" s="1"/>
  <c r="S250" i="1"/>
  <c r="T250" i="1" s="1"/>
  <c r="S251" i="1"/>
  <c r="T251" i="1" s="1"/>
  <c r="S316" i="1"/>
  <c r="T316" i="1" s="1"/>
  <c r="S187" i="1"/>
  <c r="T187" i="1" s="1"/>
  <c r="S208" i="1"/>
  <c r="T208" i="1" s="1"/>
  <c r="S252" i="1"/>
  <c r="T252" i="1" s="1"/>
  <c r="S253" i="1"/>
  <c r="T253" i="1" s="1"/>
  <c r="S254" i="1"/>
  <c r="T254" i="1" s="1"/>
  <c r="S255" i="1"/>
  <c r="T255" i="1" s="1"/>
  <c r="S256" i="1"/>
  <c r="T256" i="1" s="1"/>
  <c r="S224" i="1"/>
  <c r="T224" i="1" s="1"/>
  <c r="S257" i="1"/>
  <c r="T257" i="1" s="1"/>
  <c r="S197" i="1"/>
  <c r="T197" i="1" s="1"/>
  <c r="S184" i="1"/>
  <c r="T184" i="1" s="1"/>
  <c r="S198" i="1"/>
  <c r="T198" i="1" s="1"/>
  <c r="S258" i="1"/>
  <c r="T258" i="1" s="1"/>
  <c r="S201" i="1"/>
  <c r="T201" i="1" s="1"/>
  <c r="S313" i="1"/>
  <c r="T313" i="1" s="1"/>
  <c r="S209" i="1"/>
  <c r="T209" i="1" s="1"/>
  <c r="S311" i="1"/>
  <c r="T311" i="1" s="1"/>
  <c r="S203" i="1"/>
  <c r="T203" i="1" s="1"/>
  <c r="S218" i="1"/>
  <c r="T218" i="1" s="1"/>
  <c r="S259" i="1"/>
  <c r="T259" i="1" s="1"/>
  <c r="S260" i="1"/>
  <c r="T260" i="1" s="1"/>
  <c r="S261" i="1"/>
  <c r="T261" i="1" s="1"/>
  <c r="S262" i="1"/>
  <c r="T262" i="1" s="1"/>
  <c r="S214" i="1"/>
  <c r="T214" i="1" s="1"/>
  <c r="S303" i="1"/>
  <c r="T303" i="1" s="1"/>
  <c r="S263" i="1"/>
  <c r="T263" i="1" s="1"/>
  <c r="S308" i="1"/>
  <c r="T308" i="1" s="1"/>
  <c r="S293" i="1"/>
  <c r="T293" i="1" s="1"/>
  <c r="S264" i="1"/>
  <c r="T264" i="1" s="1"/>
  <c r="S226" i="1"/>
  <c r="T226" i="1" s="1"/>
  <c r="S265" i="1"/>
  <c r="T265" i="1" s="1"/>
  <c r="S266" i="1"/>
  <c r="T266" i="1" s="1"/>
  <c r="S212" i="1"/>
  <c r="T212" i="1" s="1"/>
  <c r="S267" i="1"/>
  <c r="T267" i="1" s="1"/>
  <c r="S195" i="1"/>
  <c r="T195" i="1" s="1"/>
  <c r="S268" i="1"/>
  <c r="T268" i="1" s="1"/>
  <c r="S175" i="1"/>
  <c r="T175" i="1" s="1"/>
  <c r="S210" i="1"/>
  <c r="T210" i="1" s="1"/>
  <c r="S318" i="1"/>
  <c r="T318" i="1" s="1"/>
  <c r="S194" i="1"/>
  <c r="T194" i="1" s="1"/>
  <c r="S202" i="1"/>
  <c r="T202" i="1" s="1"/>
  <c r="S269" i="1"/>
  <c r="T269" i="1" s="1"/>
  <c r="S183" i="1"/>
  <c r="T183" i="1" s="1"/>
  <c r="S227" i="1"/>
  <c r="T227" i="1" s="1"/>
  <c r="S270" i="1"/>
  <c r="T270" i="1" s="1"/>
  <c r="S185" i="1"/>
  <c r="T185" i="1" s="1"/>
  <c r="S271" i="1"/>
  <c r="T271" i="1" s="1"/>
  <c r="S312" i="1"/>
  <c r="T312" i="1" s="1"/>
  <c r="S292" i="1"/>
  <c r="T292" i="1" s="1"/>
  <c r="S304" i="1"/>
  <c r="T304" i="1" s="1"/>
  <c r="S222" i="1"/>
  <c r="T222" i="1" s="1"/>
  <c r="S211" i="1"/>
  <c r="T211" i="1" s="1"/>
  <c r="S272" i="1"/>
  <c r="T272" i="1" s="1"/>
  <c r="S178" i="1"/>
  <c r="T178" i="1" s="1"/>
  <c r="S225" i="1"/>
  <c r="T225" i="1" s="1"/>
  <c r="S273" i="1"/>
  <c r="T273" i="1" s="1"/>
  <c r="S274" i="1"/>
  <c r="T274" i="1" s="1"/>
  <c r="S275" i="1"/>
  <c r="T275" i="1" s="1"/>
  <c r="S290" i="1"/>
  <c r="T290" i="1" s="1"/>
  <c r="S276" i="1"/>
  <c r="T276" i="1" s="1"/>
  <c r="S305" i="1"/>
  <c r="T305" i="1" s="1"/>
  <c r="S300" i="1"/>
  <c r="T300" i="1" s="1"/>
  <c r="S191" i="1"/>
  <c r="T191" i="1" s="1"/>
  <c r="S229" i="1"/>
  <c r="T229" i="1" s="1"/>
  <c r="S217" i="1"/>
  <c r="T217" i="1" s="1"/>
  <c r="S314" i="1"/>
  <c r="T314" i="1" s="1"/>
  <c r="S277" i="1"/>
  <c r="T277" i="1" s="1"/>
  <c r="S291" i="1"/>
  <c r="T291" i="1" s="1"/>
  <c r="S315" i="1"/>
  <c r="T315" i="1" s="1"/>
  <c r="S190" i="1"/>
  <c r="T190" i="1" s="1"/>
  <c r="S278" i="1"/>
  <c r="T278" i="1" s="1"/>
  <c r="S215" i="1"/>
  <c r="T215" i="1" s="1"/>
  <c r="S279" i="1"/>
  <c r="T279" i="1" s="1"/>
  <c r="S280" i="1"/>
  <c r="T280" i="1" s="1"/>
  <c r="S281" i="1"/>
  <c r="T281" i="1" s="1"/>
  <c r="S223" i="1"/>
  <c r="T223" i="1" s="1"/>
  <c r="S282" i="1"/>
  <c r="T282" i="1" s="1"/>
  <c r="S283" i="1"/>
  <c r="T283" i="1" s="1"/>
  <c r="S309" i="1"/>
  <c r="T309" i="1" s="1"/>
  <c r="S284" i="1"/>
  <c r="T284" i="1" s="1"/>
  <c r="S285" i="1"/>
  <c r="T285" i="1" s="1"/>
  <c r="S213" i="1"/>
  <c r="T213" i="1" s="1"/>
  <c r="S286" i="1"/>
  <c r="T286" i="1" s="1"/>
  <c r="S287" i="1"/>
  <c r="T287" i="1" s="1"/>
  <c r="S288" i="1"/>
  <c r="T288" i="1" s="1"/>
  <c r="S181" i="1"/>
  <c r="T181" i="1" s="1"/>
  <c r="S289" i="1"/>
  <c r="T289" i="1" s="1"/>
  <c r="S172" i="1"/>
  <c r="T172" i="1" s="1"/>
  <c r="S171" i="1"/>
  <c r="T171" i="1" s="1"/>
  <c r="S324" i="1"/>
  <c r="T324" i="1" s="1"/>
  <c r="S323" i="1"/>
  <c r="T323" i="1" s="1"/>
  <c r="S322" i="1"/>
  <c r="T322" i="1" s="1"/>
  <c r="S321" i="1"/>
  <c r="T321" i="1" s="1"/>
  <c r="S320" i="1"/>
  <c r="T320" i="1" s="1"/>
  <c r="S319" i="1"/>
  <c r="T319" i="1" s="1"/>
  <c r="S329" i="1"/>
  <c r="T329" i="1" s="1"/>
  <c r="S327" i="1"/>
  <c r="T327" i="1" s="1"/>
  <c r="S328" i="1"/>
  <c r="T328" i="1" s="1"/>
  <c r="S326" i="1"/>
  <c r="T326" i="1" s="1"/>
  <c r="S325" i="1"/>
  <c r="T325" i="1" s="1"/>
  <c r="S332" i="1"/>
  <c r="T332" i="1" s="1"/>
  <c r="S336" i="1"/>
  <c r="T336" i="1" s="1"/>
  <c r="S333" i="1"/>
  <c r="T333" i="1" s="1"/>
  <c r="S335" i="1"/>
  <c r="T335" i="1" s="1"/>
  <c r="S334" i="1"/>
  <c r="T334" i="1" s="1"/>
  <c r="S331" i="1"/>
  <c r="T331" i="1" s="1"/>
  <c r="S330" i="1"/>
  <c r="T330" i="1" s="1"/>
  <c r="S347" i="1"/>
  <c r="T347" i="1" s="1"/>
  <c r="S352" i="1"/>
  <c r="T352" i="1" s="1"/>
  <c r="S340" i="1"/>
  <c r="T340" i="1" s="1"/>
  <c r="S344" i="1"/>
  <c r="T344" i="1" s="1"/>
  <c r="S351" i="1"/>
  <c r="T351" i="1" s="1"/>
  <c r="S349" i="1"/>
  <c r="T349" i="1" s="1"/>
  <c r="S346" i="1"/>
  <c r="T346" i="1" s="1"/>
  <c r="S342" i="1"/>
  <c r="T342" i="1" s="1"/>
  <c r="S341" i="1"/>
  <c r="T341" i="1" s="1"/>
  <c r="S354" i="1"/>
  <c r="T354" i="1" s="1"/>
  <c r="S348" i="1"/>
  <c r="T348" i="1" s="1"/>
  <c r="S339" i="1"/>
  <c r="T339" i="1" s="1"/>
  <c r="S345" i="1"/>
  <c r="T345" i="1" s="1"/>
  <c r="S350" i="1"/>
  <c r="T350" i="1" s="1"/>
  <c r="S343" i="1"/>
  <c r="T343" i="1" s="1"/>
  <c r="S353" i="1"/>
  <c r="T353" i="1" s="1"/>
  <c r="S355" i="1"/>
  <c r="T355" i="1" s="1"/>
  <c r="S338" i="1"/>
  <c r="T338" i="1" s="1"/>
  <c r="S337" i="1"/>
  <c r="T337" i="1" s="1"/>
  <c r="S369" i="1"/>
  <c r="T369" i="1" s="1"/>
  <c r="S368" i="1"/>
  <c r="T368" i="1" s="1"/>
  <c r="S372" i="1"/>
  <c r="T372" i="1" s="1"/>
  <c r="S359" i="1"/>
  <c r="T359" i="1" s="1"/>
  <c r="S358" i="1"/>
  <c r="T358" i="1" s="1"/>
  <c r="S360" i="1"/>
  <c r="T360" i="1" s="1"/>
  <c r="S364" i="1"/>
  <c r="T364" i="1" s="1"/>
  <c r="S371" i="1"/>
  <c r="T371" i="1" s="1"/>
  <c r="S365" i="1"/>
  <c r="T365" i="1" s="1"/>
  <c r="S362" i="1"/>
  <c r="T362" i="1" s="1"/>
  <c r="S361" i="1"/>
  <c r="T361" i="1" s="1"/>
  <c r="S370" i="1"/>
  <c r="T370" i="1" s="1"/>
  <c r="S363" i="1"/>
  <c r="T363" i="1" s="1"/>
  <c r="S367" i="1"/>
  <c r="T367" i="1" s="1"/>
  <c r="S366" i="1"/>
  <c r="T366" i="1" s="1"/>
  <c r="S357" i="1"/>
  <c r="T357" i="1" s="1"/>
  <c r="S356" i="1"/>
  <c r="T356" i="1" s="1"/>
  <c r="S381" i="1"/>
  <c r="T381" i="1" s="1"/>
  <c r="S375" i="1"/>
  <c r="T375" i="1" s="1"/>
  <c r="S382" i="1"/>
  <c r="T382" i="1" s="1"/>
  <c r="S376" i="1"/>
  <c r="T376" i="1" s="1"/>
  <c r="S377" i="1"/>
  <c r="T377" i="1" s="1"/>
  <c r="S378" i="1"/>
  <c r="T378" i="1" s="1"/>
  <c r="S383" i="1"/>
  <c r="T383" i="1" s="1"/>
  <c r="S384" i="1"/>
  <c r="T384" i="1" s="1"/>
  <c r="S385" i="1"/>
  <c r="T385" i="1" s="1"/>
  <c r="S386" i="1"/>
  <c r="T386" i="1" s="1"/>
  <c r="S379" i="1"/>
  <c r="T379" i="1" s="1"/>
  <c r="S380" i="1"/>
  <c r="T380" i="1" s="1"/>
  <c r="S374" i="1"/>
  <c r="T374" i="1" s="1"/>
  <c r="S373" i="1"/>
  <c r="T373" i="1" s="1"/>
  <c r="S389" i="1"/>
  <c r="T389" i="1" s="1"/>
  <c r="S390" i="1"/>
  <c r="T390" i="1" s="1"/>
  <c r="S391" i="1"/>
  <c r="T391" i="1" s="1"/>
  <c r="S392" i="1"/>
  <c r="T392" i="1" s="1"/>
  <c r="S388" i="1"/>
  <c r="T388" i="1" s="1"/>
  <c r="S387" i="1"/>
  <c r="T387" i="1" s="1"/>
  <c r="S395" i="1"/>
  <c r="T395" i="1" s="1"/>
  <c r="S396" i="1"/>
  <c r="T396" i="1" s="1"/>
  <c r="S397" i="1"/>
  <c r="T397" i="1" s="1"/>
  <c r="S398" i="1"/>
  <c r="T398" i="1" s="1"/>
  <c r="S394" i="1"/>
  <c r="T394" i="1" s="1"/>
  <c r="S393" i="1"/>
  <c r="T393" i="1" s="1"/>
  <c r="S401" i="1"/>
  <c r="T401" i="1" s="1"/>
  <c r="S406" i="1"/>
  <c r="T406" i="1" s="1"/>
  <c r="S402" i="1"/>
  <c r="T402" i="1" s="1"/>
  <c r="S403" i="1"/>
  <c r="T403" i="1" s="1"/>
  <c r="S404" i="1"/>
  <c r="T404" i="1" s="1"/>
  <c r="S405" i="1"/>
  <c r="T405" i="1" s="1"/>
  <c r="S400" i="1"/>
  <c r="T400" i="1" s="1"/>
  <c r="S399" i="1"/>
  <c r="T399" i="1" s="1"/>
  <c r="S410" i="1"/>
  <c r="T410" i="1" s="1"/>
  <c r="S411" i="1"/>
  <c r="T411" i="1" s="1"/>
  <c r="S409" i="1"/>
  <c r="T409" i="1" s="1"/>
  <c r="S408" i="1"/>
  <c r="T408" i="1" s="1"/>
  <c r="S407" i="1"/>
  <c r="T407" i="1" s="1"/>
  <c r="S421" i="1"/>
  <c r="T421" i="1" s="1"/>
  <c r="S417" i="1"/>
  <c r="T417" i="1" s="1"/>
  <c r="S416" i="1"/>
  <c r="T416" i="1" s="1"/>
  <c r="S420" i="1"/>
  <c r="T420" i="1" s="1"/>
  <c r="S415" i="1"/>
  <c r="T415" i="1" s="1"/>
  <c r="S419" i="1"/>
  <c r="T419" i="1" s="1"/>
  <c r="S414" i="1"/>
  <c r="T414" i="1" s="1"/>
  <c r="S418" i="1"/>
  <c r="T418" i="1" s="1"/>
  <c r="S413" i="1"/>
  <c r="T413" i="1" s="1"/>
  <c r="S412" i="1"/>
  <c r="T412" i="1" s="1"/>
  <c r="S425" i="1"/>
  <c r="T425" i="1" s="1"/>
  <c r="S424" i="1"/>
  <c r="T424" i="1" s="1"/>
  <c r="S423" i="1"/>
  <c r="T423" i="1" s="1"/>
  <c r="S422" i="1"/>
  <c r="T422" i="1" s="1"/>
  <c r="S433" i="1"/>
  <c r="T433" i="1" s="1"/>
  <c r="S431" i="1"/>
  <c r="T431" i="1" s="1"/>
  <c r="S432" i="1"/>
  <c r="T432" i="1" s="1"/>
  <c r="S429" i="1"/>
  <c r="T429" i="1" s="1"/>
  <c r="S428" i="1"/>
  <c r="T428" i="1" s="1"/>
  <c r="S430" i="1"/>
  <c r="T430" i="1" s="1"/>
  <c r="S427" i="1"/>
  <c r="T427" i="1" s="1"/>
  <c r="S426" i="1"/>
  <c r="T426" i="1" s="1"/>
  <c r="S437" i="1"/>
  <c r="T437" i="1" s="1"/>
  <c r="S438" i="1"/>
  <c r="T438" i="1" s="1"/>
  <c r="S439" i="1"/>
  <c r="T439" i="1" s="1"/>
  <c r="S436" i="1"/>
  <c r="T436" i="1" s="1"/>
  <c r="S435" i="1"/>
  <c r="T435" i="1" s="1"/>
  <c r="S434" i="1"/>
  <c r="T434" i="1" s="1"/>
  <c r="S442" i="1"/>
  <c r="T442" i="1" s="1"/>
  <c r="S443" i="1"/>
  <c r="T443" i="1" s="1"/>
  <c r="S444" i="1"/>
  <c r="T444" i="1" s="1"/>
  <c r="S441" i="1"/>
  <c r="T441" i="1" s="1"/>
  <c r="S440" i="1"/>
  <c r="T440" i="1" s="1"/>
  <c r="S449" i="1"/>
  <c r="T449" i="1" s="1"/>
  <c r="S448" i="1"/>
  <c r="T448" i="1" s="1"/>
  <c r="S447" i="1"/>
  <c r="T447" i="1" s="1"/>
  <c r="S446" i="1"/>
  <c r="T446" i="1" s="1"/>
  <c r="S445" i="1"/>
  <c r="T445" i="1" s="1"/>
  <c r="S452" i="1"/>
  <c r="T452" i="1" s="1"/>
  <c r="S451" i="1"/>
  <c r="T451" i="1" s="1"/>
  <c r="S450" i="1"/>
  <c r="T450" i="1" s="1"/>
  <c r="S457" i="1"/>
  <c r="T457" i="1" s="1"/>
  <c r="S455" i="1"/>
  <c r="T455" i="1" s="1"/>
  <c r="S456" i="1"/>
  <c r="T456" i="1" s="1"/>
  <c r="S454" i="1"/>
  <c r="T454" i="1" s="1"/>
  <c r="S453" i="1"/>
  <c r="T453" i="1" s="1"/>
  <c r="S462" i="1"/>
  <c r="T462" i="1" s="1"/>
  <c r="S460" i="1"/>
  <c r="T460" i="1" s="1"/>
  <c r="S461" i="1"/>
  <c r="T461" i="1" s="1"/>
  <c r="S459" i="1"/>
  <c r="T459" i="1" s="1"/>
  <c r="S458" i="1"/>
  <c r="T458" i="1" s="1"/>
  <c r="S563" i="1"/>
  <c r="T563" i="1" s="1"/>
  <c r="S529" i="1"/>
  <c r="T529" i="1" s="1"/>
  <c r="S467" i="1"/>
  <c r="T467" i="1" s="1"/>
  <c r="S531" i="1"/>
  <c r="T531" i="1" s="1"/>
  <c r="S547" i="1"/>
  <c r="T547" i="1" s="1"/>
  <c r="S535" i="1"/>
  <c r="T535" i="1" s="1"/>
  <c r="S548" i="1"/>
  <c r="T548" i="1" s="1"/>
  <c r="S583" i="1"/>
  <c r="T583" i="1" s="1"/>
  <c r="S468" i="1"/>
  <c r="T468" i="1" s="1"/>
  <c r="S567" i="1"/>
  <c r="T567" i="1" s="1"/>
  <c r="S549" i="1"/>
  <c r="T549" i="1" s="1"/>
  <c r="S499" i="1"/>
  <c r="T499" i="1" s="1"/>
  <c r="S469" i="1"/>
  <c r="T469" i="1" s="1"/>
  <c r="S550" i="1"/>
  <c r="T550" i="1" s="1"/>
  <c r="S500" i="1"/>
  <c r="T500" i="1" s="1"/>
  <c r="S581" i="1"/>
  <c r="T581" i="1" s="1"/>
  <c r="S551" i="1"/>
  <c r="T551" i="1" s="1"/>
  <c r="S470" i="1"/>
  <c r="T470" i="1" s="1"/>
  <c r="S471" i="1"/>
  <c r="T471" i="1" s="1"/>
  <c r="S472" i="1"/>
  <c r="T472" i="1" s="1"/>
  <c r="S552" i="1"/>
  <c r="T552" i="1" s="1"/>
  <c r="S501" i="1"/>
  <c r="T501" i="1" s="1"/>
  <c r="S473" i="1"/>
  <c r="T473" i="1" s="1"/>
  <c r="S568" i="1"/>
  <c r="T568" i="1" s="1"/>
  <c r="S525" i="1"/>
  <c r="T525" i="1" s="1"/>
  <c r="S533" i="1"/>
  <c r="T533" i="1" s="1"/>
  <c r="S578" i="1"/>
  <c r="T578" i="1" s="1"/>
  <c r="S585" i="1"/>
  <c r="T585" i="1" s="1"/>
  <c r="S474" i="1"/>
  <c r="T474" i="1" s="1"/>
  <c r="S564" i="1"/>
  <c r="T564" i="1" s="1"/>
  <c r="S536" i="1"/>
  <c r="T536" i="1" s="1"/>
  <c r="S553" i="1"/>
  <c r="T553" i="1" s="1"/>
  <c r="S577" i="1"/>
  <c r="T577" i="1" s="1"/>
  <c r="S588" i="1"/>
  <c r="T588" i="1" s="1"/>
  <c r="S554" i="1"/>
  <c r="T554" i="1" s="1"/>
  <c r="S526" i="1"/>
  <c r="T526" i="1" s="1"/>
  <c r="S537" i="1"/>
  <c r="T537" i="1" s="1"/>
  <c r="S574" i="1"/>
  <c r="T574" i="1" s="1"/>
  <c r="S566" i="1"/>
  <c r="T566" i="1" s="1"/>
  <c r="S565" i="1"/>
  <c r="T565" i="1" s="1"/>
  <c r="S475" i="1"/>
  <c r="T475" i="1" s="1"/>
  <c r="S538" i="1"/>
  <c r="T538" i="1" s="1"/>
  <c r="S582" i="1"/>
  <c r="T582" i="1" s="1"/>
  <c r="S592" i="1"/>
  <c r="T592" i="1" s="1"/>
  <c r="S530" i="1"/>
  <c r="T530" i="1" s="1"/>
  <c r="S539" i="1"/>
  <c r="T539" i="1" s="1"/>
  <c r="S562" i="1"/>
  <c r="T562" i="1" s="1"/>
  <c r="S534" i="1"/>
  <c r="T534" i="1" s="1"/>
  <c r="S465" i="1"/>
  <c r="T465" i="1" s="1"/>
  <c r="S502" i="1"/>
  <c r="T502" i="1" s="1"/>
  <c r="S476" i="1"/>
  <c r="T476" i="1" s="1"/>
  <c r="S589" i="1"/>
  <c r="T589" i="1" s="1"/>
  <c r="S477" i="1"/>
  <c r="T477" i="1" s="1"/>
  <c r="S503" i="1"/>
  <c r="T503" i="1" s="1"/>
  <c r="S555" i="1"/>
  <c r="T555" i="1" s="1"/>
  <c r="S540" i="1"/>
  <c r="T540" i="1" s="1"/>
  <c r="S478" i="1"/>
  <c r="T478" i="1" s="1"/>
  <c r="S479" i="1"/>
  <c r="T479" i="1" s="1"/>
  <c r="S480" i="1"/>
  <c r="T480" i="1" s="1"/>
  <c r="S561" i="1"/>
  <c r="T561" i="1" s="1"/>
  <c r="S590" i="1"/>
  <c r="T590" i="1" s="1"/>
  <c r="S556" i="1"/>
  <c r="T556" i="1" s="1"/>
  <c r="S504" i="1"/>
  <c r="T504" i="1" s="1"/>
  <c r="S481" i="1"/>
  <c r="T481" i="1" s="1"/>
  <c r="S541" i="1"/>
  <c r="T541" i="1" s="1"/>
  <c r="S482" i="1"/>
  <c r="T482" i="1" s="1"/>
  <c r="S586" i="1"/>
  <c r="T586" i="1" s="1"/>
  <c r="S505" i="1"/>
  <c r="T505" i="1" s="1"/>
  <c r="S569" i="1"/>
  <c r="T569" i="1" s="1"/>
  <c r="S483" i="1"/>
  <c r="T483" i="1" s="1"/>
  <c r="S506" i="1"/>
  <c r="T506" i="1" s="1"/>
  <c r="S528" i="1"/>
  <c r="T528" i="1" s="1"/>
  <c r="S484" i="1"/>
  <c r="T484" i="1" s="1"/>
  <c r="S507" i="1"/>
  <c r="T507" i="1" s="1"/>
  <c r="S485" i="1"/>
  <c r="T485" i="1" s="1"/>
  <c r="S486" i="1"/>
  <c r="T486" i="1" s="1"/>
  <c r="S522" i="1"/>
  <c r="T522" i="1" s="1"/>
  <c r="S570" i="1"/>
  <c r="T570" i="1" s="1"/>
  <c r="S508" i="1"/>
  <c r="T508" i="1" s="1"/>
  <c r="S532" i="1"/>
  <c r="T532" i="1" s="1"/>
  <c r="S576" i="1"/>
  <c r="T576" i="1" s="1"/>
  <c r="S542" i="1"/>
  <c r="T542" i="1" s="1"/>
  <c r="S509" i="1"/>
  <c r="T509" i="1" s="1"/>
  <c r="S523" i="1"/>
  <c r="T523" i="1" s="1"/>
  <c r="S557" i="1"/>
  <c r="T557" i="1" s="1"/>
  <c r="S543" i="1"/>
  <c r="T543" i="1" s="1"/>
  <c r="S580" i="1"/>
  <c r="T580" i="1" s="1"/>
  <c r="S544" i="1"/>
  <c r="T544" i="1" s="1"/>
  <c r="S510" i="1"/>
  <c r="T510" i="1" s="1"/>
  <c r="S487" i="1"/>
  <c r="T487" i="1" s="1"/>
  <c r="S488" i="1"/>
  <c r="T488" i="1" s="1"/>
  <c r="S587" i="1"/>
  <c r="T587" i="1" s="1"/>
  <c r="S571" i="1"/>
  <c r="T571" i="1" s="1"/>
  <c r="S489" i="1"/>
  <c r="T489" i="1" s="1"/>
  <c r="S490" i="1"/>
  <c r="T490" i="1" s="1"/>
  <c r="S511" i="1"/>
  <c r="T511" i="1" s="1"/>
  <c r="S573" i="1"/>
  <c r="T573" i="1" s="1"/>
  <c r="S512" i="1"/>
  <c r="T512" i="1" s="1"/>
  <c r="S513" i="1"/>
  <c r="T513" i="1" s="1"/>
  <c r="S514" i="1"/>
  <c r="T514" i="1" s="1"/>
  <c r="S515" i="1"/>
  <c r="T515" i="1" s="1"/>
  <c r="S545" i="1"/>
  <c r="T545" i="1" s="1"/>
  <c r="S516" i="1"/>
  <c r="T516" i="1" s="1"/>
  <c r="S491" i="1"/>
  <c r="T491" i="1" s="1"/>
  <c r="S492" i="1"/>
  <c r="T492" i="1" s="1"/>
  <c r="S524" i="1"/>
  <c r="T524" i="1" s="1"/>
  <c r="S517" i="1"/>
  <c r="T517" i="1" s="1"/>
  <c r="S493" i="1"/>
  <c r="T493" i="1" s="1"/>
  <c r="S527" i="1"/>
  <c r="T527" i="1" s="1"/>
  <c r="S518" i="1"/>
  <c r="T518" i="1" s="1"/>
  <c r="S494" i="1"/>
  <c r="T494" i="1" s="1"/>
  <c r="S579" i="1"/>
  <c r="T579" i="1" s="1"/>
  <c r="S495" i="1"/>
  <c r="T495" i="1" s="1"/>
  <c r="S591" i="1"/>
  <c r="T591" i="1" s="1"/>
  <c r="S496" i="1"/>
  <c r="T496" i="1" s="1"/>
  <c r="S558" i="1"/>
  <c r="T558" i="1" s="1"/>
  <c r="S559" i="1"/>
  <c r="T559" i="1" s="1"/>
  <c r="S546" i="1"/>
  <c r="T546" i="1" s="1"/>
  <c r="S575" i="1"/>
  <c r="T575" i="1" s="1"/>
  <c r="S497" i="1"/>
  <c r="T497" i="1" s="1"/>
  <c r="S572" i="1"/>
  <c r="T572" i="1" s="1"/>
  <c r="S519" i="1"/>
  <c r="T519" i="1" s="1"/>
  <c r="S520" i="1"/>
  <c r="T520" i="1" s="1"/>
  <c r="S466" i="1"/>
  <c r="T466" i="1" s="1"/>
  <c r="S498" i="1"/>
  <c r="T498" i="1" s="1"/>
  <c r="S584" i="1"/>
  <c r="T584" i="1" s="1"/>
  <c r="S521" i="1"/>
  <c r="T521" i="1" s="1"/>
  <c r="S560" i="1"/>
  <c r="T560" i="1" s="1"/>
  <c r="S464" i="1"/>
  <c r="T464" i="1" s="1"/>
  <c r="S463" i="1"/>
  <c r="T463" i="1" s="1"/>
  <c r="S595" i="1"/>
  <c r="T595" i="1" s="1"/>
  <c r="S594" i="1"/>
  <c r="T594" i="1" s="1"/>
  <c r="S593" i="1"/>
  <c r="T593" i="1" s="1"/>
  <c r="S598" i="1"/>
  <c r="T598" i="1" s="1"/>
  <c r="S599" i="1"/>
  <c r="T599" i="1" s="1"/>
  <c r="S597" i="1"/>
  <c r="T597" i="1" s="1"/>
  <c r="S596" i="1"/>
  <c r="T596" i="1" s="1"/>
  <c r="S602" i="1"/>
  <c r="T602" i="1" s="1"/>
  <c r="S603" i="1"/>
  <c r="T603" i="1" s="1"/>
  <c r="S604" i="1"/>
  <c r="T604" i="1" s="1"/>
  <c r="S605" i="1"/>
  <c r="T605" i="1" s="1"/>
  <c r="S601" i="1"/>
  <c r="T601" i="1" s="1"/>
  <c r="S600" i="1"/>
  <c r="T600" i="1" s="1"/>
  <c r="S635" i="1"/>
  <c r="T635" i="1" s="1"/>
  <c r="S621" i="1"/>
  <c r="T621" i="1" s="1"/>
  <c r="S608" i="1"/>
  <c r="T608" i="1" s="1"/>
  <c r="S626" i="1"/>
  <c r="T626" i="1" s="1"/>
  <c r="S653" i="1"/>
  <c r="T653" i="1" s="1"/>
  <c r="S613" i="1"/>
  <c r="T613" i="1" s="1"/>
  <c r="S636" i="1"/>
  <c r="T636" i="1" s="1"/>
  <c r="S654" i="1"/>
  <c r="T654" i="1" s="1"/>
  <c r="S631" i="1"/>
  <c r="T631" i="1" s="1"/>
  <c r="S623" i="1"/>
  <c r="T623" i="1" s="1"/>
  <c r="S651" i="1"/>
  <c r="T651" i="1" s="1"/>
  <c r="S610" i="1"/>
  <c r="T610" i="1" s="1"/>
  <c r="S637" i="1"/>
  <c r="T637" i="1" s="1"/>
  <c r="S638" i="1"/>
  <c r="T638" i="1" s="1"/>
  <c r="S639" i="1"/>
  <c r="T639" i="1" s="1"/>
  <c r="S640" i="1"/>
  <c r="T640" i="1" s="1"/>
  <c r="S641" i="1"/>
  <c r="T641" i="1" s="1"/>
  <c r="S661" i="1"/>
  <c r="T661" i="1" s="1"/>
  <c r="S616" i="1"/>
  <c r="T616" i="1" s="1"/>
  <c r="S655" i="1"/>
  <c r="T655" i="1" s="1"/>
  <c r="S656" i="1"/>
  <c r="T656" i="1" s="1"/>
  <c r="S650" i="1"/>
  <c r="T650" i="1" s="1"/>
  <c r="S620" i="1"/>
  <c r="T620" i="1" s="1"/>
  <c r="S625" i="1"/>
  <c r="T625" i="1" s="1"/>
  <c r="S660" i="1"/>
  <c r="T660" i="1" s="1"/>
  <c r="S649" i="1"/>
  <c r="T649" i="1" s="1"/>
  <c r="S622" i="1"/>
  <c r="T622" i="1" s="1"/>
  <c r="S648" i="1"/>
  <c r="T648" i="1" s="1"/>
  <c r="S629" i="1"/>
  <c r="T629" i="1" s="1"/>
  <c r="S619" i="1"/>
  <c r="T619" i="1" s="1"/>
  <c r="S630" i="1"/>
  <c r="T630" i="1" s="1"/>
  <c r="S618" i="1"/>
  <c r="T618" i="1" s="1"/>
  <c r="S642" i="1"/>
  <c r="T642" i="1" s="1"/>
  <c r="S662" i="1"/>
  <c r="T662" i="1" s="1"/>
  <c r="S614" i="1"/>
  <c r="T614" i="1" s="1"/>
  <c r="S643" i="1"/>
  <c r="T643" i="1" s="1"/>
  <c r="S644" i="1"/>
  <c r="T644" i="1" s="1"/>
  <c r="S615" i="1"/>
  <c r="T615" i="1" s="1"/>
  <c r="S645" i="1"/>
  <c r="T645" i="1" s="1"/>
  <c r="S657" i="1"/>
  <c r="T657" i="1" s="1"/>
  <c r="S658" i="1"/>
  <c r="T658" i="1" s="1"/>
  <c r="S633" i="1"/>
  <c r="T633" i="1" s="1"/>
  <c r="S624" i="1"/>
  <c r="T624" i="1" s="1"/>
  <c r="S627" i="1"/>
  <c r="T627" i="1" s="1"/>
  <c r="S628" i="1"/>
  <c r="T628" i="1" s="1"/>
  <c r="S632" i="1"/>
  <c r="T632" i="1" s="1"/>
  <c r="S609" i="1"/>
  <c r="T609" i="1" s="1"/>
  <c r="S646" i="1"/>
  <c r="T646" i="1" s="1"/>
  <c r="S611" i="1"/>
  <c r="T611" i="1" s="1"/>
  <c r="S647" i="1"/>
  <c r="T647" i="1" s="1"/>
  <c r="S659" i="1"/>
  <c r="T659" i="1" s="1"/>
  <c r="S652" i="1"/>
  <c r="T652" i="1" s="1"/>
  <c r="S634" i="1"/>
  <c r="T634" i="1" s="1"/>
  <c r="S612" i="1"/>
  <c r="T612" i="1" s="1"/>
  <c r="S617" i="1"/>
  <c r="T617" i="1" s="1"/>
  <c r="S607" i="1"/>
  <c r="T607" i="1" s="1"/>
  <c r="S606" i="1"/>
  <c r="T606" i="1" s="1"/>
  <c r="S665" i="1"/>
  <c r="T665" i="1" s="1"/>
  <c r="S664" i="1"/>
  <c r="T664" i="1" s="1"/>
  <c r="S663" i="1"/>
  <c r="T663" i="1" s="1"/>
  <c r="S668" i="1"/>
  <c r="T668" i="1" s="1"/>
  <c r="S669" i="1"/>
  <c r="T669" i="1" s="1"/>
  <c r="S667" i="1"/>
  <c r="T667" i="1" s="1"/>
  <c r="S666" i="1"/>
  <c r="T666" i="1" s="1"/>
  <c r="S672" i="1"/>
  <c r="T672" i="1" s="1"/>
  <c r="S673" i="1"/>
  <c r="T673" i="1" s="1"/>
  <c r="S671" i="1"/>
  <c r="T671" i="1" s="1"/>
  <c r="S670" i="1"/>
  <c r="T670" i="1" s="1"/>
  <c r="S676" i="1"/>
  <c r="T676" i="1" s="1"/>
  <c r="S675" i="1"/>
  <c r="T675" i="1" s="1"/>
  <c r="S674" i="1"/>
  <c r="T674" i="1" s="1"/>
  <c r="S680" i="1"/>
  <c r="T680" i="1" s="1"/>
  <c r="S685" i="1"/>
  <c r="T685" i="1" s="1"/>
  <c r="S679" i="1"/>
  <c r="T679" i="1" s="1"/>
  <c r="S691" i="1"/>
  <c r="T691" i="1" s="1"/>
  <c r="S689" i="1"/>
  <c r="T689" i="1" s="1"/>
  <c r="S694" i="1"/>
  <c r="T694" i="1" s="1"/>
  <c r="S681" i="1"/>
  <c r="T681" i="1" s="1"/>
  <c r="S697" i="1"/>
  <c r="T697" i="1" s="1"/>
  <c r="S686" i="1"/>
  <c r="T686" i="1" s="1"/>
  <c r="S695" i="1"/>
  <c r="T695" i="1" s="1"/>
  <c r="S696" i="1"/>
  <c r="T696" i="1" s="1"/>
  <c r="S687" i="1"/>
  <c r="T687" i="1" s="1"/>
  <c r="S690" i="1"/>
  <c r="T690" i="1" s="1"/>
  <c r="S692" i="1"/>
  <c r="T692" i="1" s="1"/>
  <c r="S682" i="1"/>
  <c r="T682" i="1" s="1"/>
  <c r="S684" i="1"/>
  <c r="T684" i="1" s="1"/>
  <c r="S688" i="1"/>
  <c r="T688" i="1" s="1"/>
  <c r="S683" i="1"/>
  <c r="T683" i="1" s="1"/>
  <c r="S693" i="1"/>
  <c r="T693" i="1" s="1"/>
  <c r="S678" i="1"/>
  <c r="T678" i="1" s="1"/>
  <c r="S677" i="1"/>
  <c r="T677" i="1" s="1"/>
  <c r="S703" i="1"/>
  <c r="T703" i="1" s="1"/>
  <c r="S701" i="1"/>
  <c r="T701" i="1" s="1"/>
  <c r="S705" i="1"/>
  <c r="T705" i="1" s="1"/>
  <c r="S704" i="1"/>
  <c r="T704" i="1" s="1"/>
  <c r="S706" i="1"/>
  <c r="T706" i="1" s="1"/>
  <c r="S700" i="1"/>
  <c r="T700" i="1" s="1"/>
  <c r="S702" i="1"/>
  <c r="T702" i="1" s="1"/>
  <c r="S699" i="1"/>
  <c r="T699" i="1" s="1"/>
  <c r="S698" i="1"/>
  <c r="T698" i="1" s="1"/>
  <c r="S712" i="1"/>
  <c r="T712" i="1" s="1"/>
  <c r="S713" i="1"/>
  <c r="T713" i="1" s="1"/>
  <c r="S720" i="1"/>
  <c r="T720" i="1" s="1"/>
  <c r="S711" i="1"/>
  <c r="T711" i="1" s="1"/>
  <c r="S714" i="1"/>
  <c r="T714" i="1" s="1"/>
  <c r="S715" i="1"/>
  <c r="T715" i="1" s="1"/>
  <c r="S716" i="1"/>
  <c r="T716" i="1" s="1"/>
  <c r="S719" i="1"/>
  <c r="T719" i="1" s="1"/>
  <c r="S724" i="1"/>
  <c r="T724" i="1" s="1"/>
  <c r="S723" i="1"/>
  <c r="T723" i="1" s="1"/>
  <c r="S709" i="1"/>
  <c r="T709" i="1" s="1"/>
  <c r="S721" i="1"/>
  <c r="T721" i="1" s="1"/>
  <c r="S717" i="1"/>
  <c r="T717" i="1" s="1"/>
  <c r="S718" i="1"/>
  <c r="T718" i="1" s="1"/>
  <c r="S710" i="1"/>
  <c r="T710" i="1" s="1"/>
  <c r="S722" i="1"/>
  <c r="T722" i="1" s="1"/>
  <c r="S725" i="1"/>
  <c r="T725" i="1" s="1"/>
  <c r="S708" i="1"/>
  <c r="T708" i="1" s="1"/>
  <c r="S707" i="1"/>
  <c r="T707" i="1" s="1"/>
  <c r="S732" i="1"/>
  <c r="T732" i="1" s="1"/>
  <c r="S730" i="1"/>
  <c r="T730" i="1" s="1"/>
  <c r="S731" i="1"/>
  <c r="T731" i="1" s="1"/>
  <c r="S729" i="1"/>
  <c r="T729" i="1" s="1"/>
  <c r="S728" i="1"/>
  <c r="T728" i="1" s="1"/>
  <c r="S733" i="1"/>
  <c r="T733" i="1" s="1"/>
  <c r="S727" i="1"/>
  <c r="T727" i="1" s="1"/>
  <c r="S726" i="1"/>
  <c r="T726" i="1" s="1"/>
  <c r="S736" i="1"/>
  <c r="T736" i="1" s="1"/>
  <c r="S739" i="1"/>
  <c r="T739" i="1" s="1"/>
  <c r="S740" i="1"/>
  <c r="T740" i="1" s="1"/>
  <c r="S741" i="1"/>
  <c r="T741" i="1" s="1"/>
  <c r="S742" i="1"/>
  <c r="T742" i="1" s="1"/>
  <c r="S737" i="1"/>
  <c r="T737" i="1" s="1"/>
  <c r="S738" i="1"/>
  <c r="T738" i="1" s="1"/>
  <c r="S735" i="1"/>
  <c r="T735" i="1" s="1"/>
  <c r="S734" i="1"/>
  <c r="T734" i="1" s="1"/>
  <c r="S745" i="1"/>
  <c r="T745" i="1" s="1"/>
  <c r="S747" i="1"/>
  <c r="T747" i="1" s="1"/>
  <c r="S746" i="1"/>
  <c r="T746" i="1" s="1"/>
  <c r="S744" i="1"/>
  <c r="T744" i="1" s="1"/>
  <c r="S743" i="1"/>
  <c r="T743" i="1" s="1"/>
  <c r="S761" i="1"/>
  <c r="T761" i="1" s="1"/>
  <c r="S750" i="1"/>
  <c r="T750" i="1" s="1"/>
  <c r="S756" i="1"/>
  <c r="T756" i="1" s="1"/>
  <c r="S752" i="1"/>
  <c r="T752" i="1" s="1"/>
  <c r="S764" i="1"/>
  <c r="T764" i="1" s="1"/>
  <c r="S768" i="1"/>
  <c r="T768" i="1" s="1"/>
  <c r="S767" i="1"/>
  <c r="T767" i="1" s="1"/>
  <c r="S758" i="1"/>
  <c r="T758" i="1" s="1"/>
  <c r="S751" i="1"/>
  <c r="T751" i="1" s="1"/>
  <c r="S766" i="1"/>
  <c r="T766" i="1" s="1"/>
  <c r="S759" i="1"/>
  <c r="T759" i="1" s="1"/>
  <c r="S763" i="1"/>
  <c r="T763" i="1" s="1"/>
  <c r="S753" i="1"/>
  <c r="T753" i="1" s="1"/>
  <c r="S760" i="1"/>
  <c r="T760" i="1" s="1"/>
  <c r="S771" i="1"/>
  <c r="T771" i="1" s="1"/>
  <c r="S757" i="1"/>
  <c r="T757" i="1" s="1"/>
  <c r="S772" i="1"/>
  <c r="T772" i="1" s="1"/>
  <c r="S754" i="1"/>
  <c r="T754" i="1" s="1"/>
  <c r="S765" i="1"/>
  <c r="T765" i="1" s="1"/>
  <c r="S755" i="1"/>
  <c r="T755" i="1" s="1"/>
  <c r="S769" i="1"/>
  <c r="T769" i="1" s="1"/>
  <c r="S770" i="1"/>
  <c r="T770" i="1" s="1"/>
  <c r="S773" i="1"/>
  <c r="T773" i="1" s="1"/>
  <c r="S774" i="1"/>
  <c r="T774" i="1" s="1"/>
  <c r="S762" i="1"/>
  <c r="T762" i="1" s="1"/>
  <c r="S749" i="1"/>
  <c r="T749" i="1" s="1"/>
  <c r="S748" i="1"/>
  <c r="T748" i="1" s="1"/>
  <c r="S777" i="1"/>
  <c r="T777" i="1" s="1"/>
  <c r="S778" i="1"/>
  <c r="T778" i="1" s="1"/>
  <c r="S779" i="1"/>
  <c r="T779" i="1" s="1"/>
  <c r="S776" i="1"/>
  <c r="T776" i="1" s="1"/>
  <c r="S775" i="1"/>
  <c r="T775" i="1" s="1"/>
  <c r="S783" i="1"/>
  <c r="T783" i="1" s="1"/>
  <c r="S784" i="1"/>
  <c r="T784" i="1" s="1"/>
  <c r="S785" i="1"/>
  <c r="T785" i="1" s="1"/>
  <c r="S782" i="1"/>
  <c r="T782" i="1" s="1"/>
  <c r="S786" i="1"/>
  <c r="T786" i="1" s="1"/>
  <c r="S787" i="1"/>
  <c r="T787" i="1" s="1"/>
  <c r="S788" i="1"/>
  <c r="T788" i="1" s="1"/>
  <c r="S789" i="1"/>
  <c r="T789" i="1" s="1"/>
  <c r="S790" i="1"/>
  <c r="T790" i="1" s="1"/>
  <c r="S781" i="1"/>
  <c r="T781" i="1" s="1"/>
  <c r="S780" i="1"/>
  <c r="T780" i="1" s="1"/>
  <c r="S794" i="1"/>
  <c r="T794" i="1" s="1"/>
  <c r="S793" i="1"/>
  <c r="T793" i="1" s="1"/>
  <c r="S795" i="1"/>
  <c r="T795" i="1" s="1"/>
  <c r="S792" i="1"/>
  <c r="T792" i="1" s="1"/>
  <c r="S791" i="1"/>
  <c r="T791" i="1" s="1"/>
  <c r="S814" i="1"/>
  <c r="T814" i="1" s="1"/>
  <c r="S843" i="1"/>
  <c r="T843" i="1" s="1"/>
  <c r="S828" i="1"/>
  <c r="T828" i="1" s="1"/>
  <c r="S810" i="1"/>
  <c r="T810" i="1" s="1"/>
  <c r="S829" i="1"/>
  <c r="T829" i="1" s="1"/>
  <c r="S834" i="1"/>
  <c r="T834" i="1" s="1"/>
  <c r="S800" i="1"/>
  <c r="T800" i="1" s="1"/>
  <c r="S838" i="1"/>
  <c r="T838" i="1" s="1"/>
  <c r="S846" i="1"/>
  <c r="T846" i="1" s="1"/>
  <c r="S832" i="1"/>
  <c r="T832" i="1" s="1"/>
  <c r="S809" i="1"/>
  <c r="T809" i="1" s="1"/>
  <c r="S833" i="1"/>
  <c r="T833" i="1" s="1"/>
  <c r="S811" i="1"/>
  <c r="T811" i="1" s="1"/>
  <c r="S825" i="1"/>
  <c r="T825" i="1" s="1"/>
  <c r="S808" i="1"/>
  <c r="T808" i="1" s="1"/>
  <c r="S818" i="1"/>
  <c r="T818" i="1" s="1"/>
  <c r="S801" i="1"/>
  <c r="T801" i="1" s="1"/>
  <c r="S812" i="1"/>
  <c r="T812" i="1" s="1"/>
  <c r="S839" i="1"/>
  <c r="T839" i="1" s="1"/>
  <c r="S822" i="1"/>
  <c r="T822" i="1" s="1"/>
  <c r="S815" i="1"/>
  <c r="T815" i="1" s="1"/>
  <c r="S844" i="1"/>
  <c r="T844" i="1" s="1"/>
  <c r="S816" i="1"/>
  <c r="T816" i="1" s="1"/>
  <c r="S836" i="1"/>
  <c r="T836" i="1" s="1"/>
  <c r="S799" i="1"/>
  <c r="T799" i="1" s="1"/>
  <c r="S807" i="1"/>
  <c r="T807" i="1" s="1"/>
  <c r="S830" i="1"/>
  <c r="T830" i="1" s="1"/>
  <c r="S840" i="1"/>
  <c r="T840" i="1" s="1"/>
  <c r="S805" i="1"/>
  <c r="T805" i="1" s="1"/>
  <c r="S849" i="1"/>
  <c r="T849" i="1" s="1"/>
  <c r="S841" i="1"/>
  <c r="T841" i="1" s="1"/>
  <c r="S850" i="1"/>
  <c r="T850" i="1" s="1"/>
  <c r="S804" i="1"/>
  <c r="T804" i="1" s="1"/>
  <c r="S821" i="1"/>
  <c r="T821" i="1" s="1"/>
  <c r="S826" i="1"/>
  <c r="T826" i="1" s="1"/>
  <c r="S803" i="1"/>
  <c r="T803" i="1" s="1"/>
  <c r="S802" i="1"/>
  <c r="T802" i="1" s="1"/>
  <c r="S847" i="1"/>
  <c r="T847" i="1" s="1"/>
  <c r="S837" i="1"/>
  <c r="T837" i="1" s="1"/>
  <c r="S831" i="1"/>
  <c r="T831" i="1" s="1"/>
  <c r="S819" i="1"/>
  <c r="T819" i="1" s="1"/>
  <c r="S842" i="1"/>
  <c r="T842" i="1" s="1"/>
  <c r="S823" i="1"/>
  <c r="T823" i="1" s="1"/>
  <c r="S820" i="1"/>
  <c r="T820" i="1" s="1"/>
  <c r="S835" i="1"/>
  <c r="T835" i="1" s="1"/>
  <c r="S798" i="1"/>
  <c r="T798" i="1" s="1"/>
  <c r="S817" i="1"/>
  <c r="T817" i="1" s="1"/>
  <c r="S824" i="1"/>
  <c r="T824" i="1" s="1"/>
  <c r="S813" i="1"/>
  <c r="T813" i="1" s="1"/>
  <c r="S806" i="1"/>
  <c r="T806" i="1" s="1"/>
  <c r="S845" i="1"/>
  <c r="T845" i="1" s="1"/>
  <c r="S848" i="1"/>
  <c r="T848" i="1" s="1"/>
  <c r="S827" i="1"/>
  <c r="T827" i="1" s="1"/>
  <c r="S797" i="1"/>
  <c r="T797" i="1" s="1"/>
  <c r="S796" i="1"/>
  <c r="T796" i="1" s="1"/>
  <c r="S853" i="1"/>
  <c r="T853" i="1" s="1"/>
  <c r="S854" i="1"/>
  <c r="T854" i="1" s="1"/>
  <c r="S852" i="1"/>
  <c r="T852" i="1" s="1"/>
  <c r="S851" i="1"/>
  <c r="T851" i="1" s="1"/>
  <c r="S857" i="1"/>
  <c r="T857" i="1" s="1"/>
  <c r="S858" i="1"/>
  <c r="T858" i="1" s="1"/>
  <c r="S859" i="1"/>
  <c r="T859" i="1" s="1"/>
  <c r="S860" i="1"/>
  <c r="T860" i="1" s="1"/>
  <c r="S856" i="1"/>
  <c r="T856" i="1" s="1"/>
  <c r="S855" i="1"/>
  <c r="T855" i="1" s="1"/>
  <c r="S864" i="1"/>
  <c r="T864" i="1" s="1"/>
  <c r="S863" i="1"/>
  <c r="T863" i="1" s="1"/>
  <c r="S865" i="1"/>
  <c r="T865" i="1" s="1"/>
  <c r="S862" i="1"/>
  <c r="T862" i="1" s="1"/>
  <c r="S861" i="1"/>
  <c r="T861" i="1" s="1"/>
  <c r="S869" i="1"/>
  <c r="T869" i="1" s="1"/>
  <c r="S870" i="1"/>
  <c r="T870" i="1" s="1"/>
  <c r="S868" i="1"/>
  <c r="T868" i="1" s="1"/>
  <c r="S867" i="1"/>
  <c r="T867" i="1" s="1"/>
  <c r="S866" i="1"/>
  <c r="T866" i="1" s="1"/>
  <c r="S873" i="1"/>
  <c r="T873" i="1" s="1"/>
  <c r="S875" i="1"/>
  <c r="T875" i="1" s="1"/>
  <c r="S876" i="1"/>
  <c r="T876" i="1" s="1"/>
  <c r="S874" i="1"/>
  <c r="T874" i="1" s="1"/>
  <c r="S872" i="1"/>
  <c r="T872" i="1" s="1"/>
  <c r="S871" i="1"/>
  <c r="T871" i="1" s="1"/>
  <c r="S879" i="1"/>
  <c r="T879" i="1" s="1"/>
  <c r="S880" i="1"/>
  <c r="T880" i="1" s="1"/>
  <c r="S881" i="1"/>
  <c r="T881" i="1" s="1"/>
  <c r="S884" i="1"/>
  <c r="T884" i="1" s="1"/>
  <c r="S882" i="1"/>
  <c r="T882" i="1" s="1"/>
  <c r="S883" i="1"/>
  <c r="T883" i="1" s="1"/>
  <c r="S878" i="1"/>
  <c r="T878" i="1" s="1"/>
  <c r="S877" i="1"/>
  <c r="T877" i="1" s="1"/>
  <c r="S887" i="1"/>
  <c r="T887" i="1" s="1"/>
  <c r="S888" i="1"/>
  <c r="T888" i="1" s="1"/>
  <c r="S889" i="1"/>
  <c r="T889" i="1" s="1"/>
  <c r="S886" i="1"/>
  <c r="T886" i="1" s="1"/>
  <c r="S885" i="1"/>
  <c r="T885" i="1" s="1"/>
  <c r="S892" i="1"/>
  <c r="T892" i="1" s="1"/>
  <c r="S894" i="1"/>
  <c r="T894" i="1" s="1"/>
  <c r="S895" i="1"/>
  <c r="T895" i="1" s="1"/>
  <c r="S893" i="1"/>
  <c r="T893" i="1" s="1"/>
  <c r="S891" i="1"/>
  <c r="T891" i="1" s="1"/>
  <c r="S890" i="1"/>
  <c r="T890" i="1" s="1"/>
  <c r="S899" i="1"/>
  <c r="T899" i="1" s="1"/>
  <c r="S905" i="1"/>
  <c r="T905" i="1" s="1"/>
  <c r="S900" i="1"/>
  <c r="T900" i="1" s="1"/>
  <c r="S898" i="1"/>
  <c r="T898" i="1" s="1"/>
  <c r="S903" i="1"/>
  <c r="T903" i="1" s="1"/>
  <c r="S904" i="1"/>
  <c r="T904" i="1" s="1"/>
  <c r="S902" i="1"/>
  <c r="T902" i="1" s="1"/>
  <c r="S901" i="1"/>
  <c r="T901" i="1" s="1"/>
  <c r="S897" i="1"/>
  <c r="T897" i="1" s="1"/>
  <c r="S896" i="1"/>
  <c r="T896" i="1" s="1"/>
  <c r="S909" i="1"/>
  <c r="T909" i="1" s="1"/>
  <c r="S908" i="1"/>
  <c r="T908" i="1" s="1"/>
  <c r="S910" i="1"/>
  <c r="T910" i="1" s="1"/>
  <c r="S911" i="1"/>
  <c r="T911" i="1" s="1"/>
  <c r="S907" i="1"/>
  <c r="T907" i="1" s="1"/>
  <c r="S906" i="1"/>
  <c r="T906" i="1" s="1"/>
  <c r="S915" i="1"/>
  <c r="T915" i="1" s="1"/>
  <c r="S916" i="1"/>
  <c r="T916" i="1" s="1"/>
  <c r="S914" i="1"/>
  <c r="T914" i="1" s="1"/>
  <c r="S913" i="1"/>
  <c r="T913" i="1" s="1"/>
  <c r="S912" i="1"/>
  <c r="T912" i="1" s="1"/>
  <c r="S928" i="1"/>
  <c r="T928" i="1" s="1"/>
  <c r="S929" i="1"/>
  <c r="T929" i="1" s="1"/>
  <c r="S935" i="1"/>
  <c r="T935" i="1" s="1"/>
  <c r="S923" i="1"/>
  <c r="T923" i="1" s="1"/>
  <c r="S936" i="1"/>
  <c r="T936" i="1" s="1"/>
  <c r="S924" i="1"/>
  <c r="T924" i="1" s="1"/>
  <c r="S930" i="1"/>
  <c r="T930" i="1" s="1"/>
  <c r="S919" i="1"/>
  <c r="T919" i="1" s="1"/>
  <c r="S920" i="1"/>
  <c r="T920" i="1" s="1"/>
  <c r="S937" i="1"/>
  <c r="T937" i="1" s="1"/>
  <c r="S934" i="1"/>
  <c r="T934" i="1" s="1"/>
  <c r="S921" i="1"/>
  <c r="T921" i="1" s="1"/>
  <c r="S925" i="1"/>
  <c r="T925" i="1" s="1"/>
  <c r="S926" i="1"/>
  <c r="T926" i="1" s="1"/>
  <c r="S927" i="1"/>
  <c r="T927" i="1" s="1"/>
  <c r="S931" i="1"/>
  <c r="T931" i="1" s="1"/>
  <c r="S932" i="1"/>
  <c r="T932" i="1" s="1"/>
  <c r="S922" i="1"/>
  <c r="T922" i="1" s="1"/>
  <c r="S933" i="1"/>
  <c r="T933" i="1" s="1"/>
  <c r="S918" i="1"/>
  <c r="T918" i="1" s="1"/>
  <c r="S917" i="1"/>
  <c r="T917" i="1" s="1"/>
  <c r="S941" i="1"/>
  <c r="T941" i="1" s="1"/>
  <c r="S942" i="1"/>
  <c r="T942" i="1" s="1"/>
  <c r="S944" i="1"/>
  <c r="T944" i="1" s="1"/>
  <c r="S940" i="1"/>
  <c r="T940" i="1" s="1"/>
  <c r="S943" i="1"/>
  <c r="T943" i="1" s="1"/>
  <c r="S939" i="1"/>
  <c r="T939" i="1" s="1"/>
  <c r="S938" i="1"/>
  <c r="T938" i="1" s="1"/>
  <c r="S947" i="1"/>
  <c r="T947" i="1" s="1"/>
  <c r="S946" i="1"/>
  <c r="T946" i="1" s="1"/>
  <c r="S945" i="1"/>
  <c r="T945" i="1" s="1"/>
  <c r="S951" i="1"/>
  <c r="T951" i="1" s="1"/>
  <c r="S950" i="1"/>
  <c r="T950" i="1" s="1"/>
  <c r="S952" i="1"/>
  <c r="T952" i="1" s="1"/>
  <c r="S949" i="1"/>
  <c r="T949" i="1" s="1"/>
  <c r="S948" i="1"/>
  <c r="T948" i="1" s="1"/>
  <c r="S956" i="1"/>
  <c r="T956" i="1" s="1"/>
  <c r="S958" i="1"/>
  <c r="T958" i="1" s="1"/>
  <c r="S959" i="1"/>
  <c r="T959" i="1" s="1"/>
  <c r="S955" i="1"/>
  <c r="T955" i="1" s="1"/>
  <c r="S957" i="1"/>
  <c r="T957" i="1" s="1"/>
  <c r="S954" i="1"/>
  <c r="T954" i="1" s="1"/>
  <c r="S953" i="1"/>
  <c r="T953" i="1" s="1"/>
  <c r="S962" i="1"/>
  <c r="T962" i="1" s="1"/>
  <c r="S963" i="1"/>
  <c r="T963" i="1" s="1"/>
  <c r="S964" i="1"/>
  <c r="T964" i="1" s="1"/>
  <c r="S961" i="1"/>
  <c r="T961" i="1" s="1"/>
  <c r="S960" i="1"/>
  <c r="T960" i="1" s="1"/>
  <c r="S967" i="1"/>
  <c r="T967" i="1" s="1"/>
  <c r="S969" i="1"/>
  <c r="T969" i="1" s="1"/>
  <c r="S970" i="1"/>
  <c r="T970" i="1" s="1"/>
  <c r="S971" i="1"/>
  <c r="T971" i="1" s="1"/>
  <c r="S972" i="1"/>
  <c r="T972" i="1" s="1"/>
  <c r="S973" i="1"/>
  <c r="T973" i="1" s="1"/>
  <c r="S974" i="1"/>
  <c r="T974" i="1" s="1"/>
  <c r="S975" i="1"/>
  <c r="T975" i="1" s="1"/>
  <c r="S976" i="1"/>
  <c r="T976" i="1" s="1"/>
  <c r="S968" i="1"/>
  <c r="T968" i="1" s="1"/>
  <c r="S977" i="1"/>
  <c r="T977" i="1" s="1"/>
  <c r="S978" i="1"/>
  <c r="T978" i="1" s="1"/>
  <c r="S966" i="1"/>
  <c r="T966" i="1" s="1"/>
  <c r="S965" i="1"/>
  <c r="T965" i="1" s="1"/>
  <c r="S982" i="1"/>
  <c r="T982" i="1" s="1"/>
  <c r="S981" i="1"/>
  <c r="T981" i="1" s="1"/>
  <c r="S980" i="1"/>
  <c r="T980" i="1" s="1"/>
  <c r="S979" i="1"/>
  <c r="T979" i="1" s="1"/>
  <c r="S985" i="1"/>
  <c r="T985" i="1" s="1"/>
  <c r="S984" i="1"/>
  <c r="T984" i="1" s="1"/>
  <c r="S983" i="1"/>
  <c r="T983" i="1" s="1"/>
  <c r="S989" i="1"/>
  <c r="T989" i="1" s="1"/>
  <c r="S988" i="1"/>
  <c r="T988" i="1" s="1"/>
  <c r="S991" i="1"/>
  <c r="T991" i="1" s="1"/>
  <c r="S990" i="1"/>
  <c r="T990" i="1" s="1"/>
  <c r="S992" i="1"/>
  <c r="T992" i="1" s="1"/>
  <c r="S987" i="1"/>
  <c r="T987" i="1" s="1"/>
  <c r="S986" i="1"/>
  <c r="T986" i="1" s="1"/>
  <c r="S995" i="1"/>
  <c r="T995" i="1" s="1"/>
  <c r="S996" i="1"/>
  <c r="T996" i="1" s="1"/>
  <c r="S998" i="1"/>
  <c r="T998" i="1" s="1"/>
  <c r="S997" i="1"/>
  <c r="T997" i="1" s="1"/>
  <c r="S994" i="1"/>
  <c r="T994" i="1" s="1"/>
  <c r="S993" i="1"/>
  <c r="T993" i="1" s="1"/>
  <c r="S1031" i="1"/>
  <c r="T1031" i="1" s="1"/>
  <c r="S1067" i="1"/>
  <c r="T1067" i="1" s="1"/>
  <c r="S1005" i="1"/>
  <c r="T1005" i="1" s="1"/>
  <c r="S1182" i="1"/>
  <c r="T1182" i="1" s="1"/>
  <c r="S1205" i="1"/>
  <c r="T1205" i="1" s="1"/>
  <c r="S1117" i="1"/>
  <c r="T1117" i="1" s="1"/>
  <c r="S1075" i="1"/>
  <c r="T1075" i="1" s="1"/>
  <c r="S1455" i="1"/>
  <c r="T1455" i="1" s="1"/>
  <c r="S1255" i="1"/>
  <c r="T1255" i="1" s="1"/>
  <c r="S1115" i="1"/>
  <c r="T1115" i="1" s="1"/>
  <c r="S1108" i="1"/>
  <c r="T1108" i="1" s="1"/>
  <c r="S1212" i="1"/>
  <c r="T1212" i="1" s="1"/>
  <c r="S1283" i="1"/>
  <c r="T1283" i="1" s="1"/>
  <c r="S1324" i="1"/>
  <c r="T1324" i="1" s="1"/>
  <c r="S1183" i="1"/>
  <c r="T1183" i="1" s="1"/>
  <c r="S1243" i="1"/>
  <c r="T1243" i="1" s="1"/>
  <c r="S1259" i="1"/>
  <c r="T1259" i="1" s="1"/>
  <c r="S1317" i="1"/>
  <c r="T1317" i="1" s="1"/>
  <c r="S1060" i="1"/>
  <c r="T1060" i="1" s="1"/>
  <c r="S1238" i="1"/>
  <c r="T1238" i="1" s="1"/>
  <c r="S1176" i="1"/>
  <c r="T1176" i="1" s="1"/>
  <c r="S1113" i="1"/>
  <c r="T1113" i="1" s="1"/>
  <c r="S1169" i="1"/>
  <c r="T1169" i="1" s="1"/>
  <c r="S1314" i="1"/>
  <c r="T1314" i="1" s="1"/>
  <c r="S1185" i="1"/>
  <c r="T1185" i="1" s="1"/>
  <c r="S1351" i="1"/>
  <c r="T1351" i="1" s="1"/>
  <c r="S1226" i="1"/>
  <c r="T1226" i="1" s="1"/>
  <c r="S1195" i="1"/>
  <c r="T1195" i="1" s="1"/>
  <c r="S1426" i="1"/>
  <c r="T1426" i="1" s="1"/>
  <c r="S1338" i="1"/>
  <c r="T1338" i="1" s="1"/>
  <c r="S1151" i="1"/>
  <c r="T1151" i="1" s="1"/>
  <c r="S1013" i="1"/>
  <c r="T1013" i="1" s="1"/>
  <c r="S1207" i="1"/>
  <c r="T1207" i="1" s="1"/>
  <c r="S1206" i="1"/>
  <c r="T1206" i="1" s="1"/>
  <c r="S1256" i="1"/>
  <c r="T1256" i="1" s="1"/>
  <c r="S1352" i="1"/>
  <c r="T1352" i="1" s="1"/>
  <c r="S1315" i="1"/>
  <c r="T1315" i="1" s="1"/>
  <c r="S1339" i="1"/>
  <c r="T1339" i="1" s="1"/>
  <c r="S1112" i="1"/>
  <c r="T1112" i="1" s="1"/>
  <c r="S1128" i="1"/>
  <c r="T1128" i="1" s="1"/>
  <c r="S1458" i="1"/>
  <c r="T1458" i="1" s="1"/>
  <c r="S1056" i="1"/>
  <c r="T1056" i="1" s="1"/>
  <c r="S1353" i="1"/>
  <c r="T1353" i="1" s="1"/>
  <c r="S1045" i="1"/>
  <c r="T1045" i="1" s="1"/>
  <c r="S1122" i="1"/>
  <c r="T1122" i="1" s="1"/>
  <c r="S1063" i="1"/>
  <c r="T1063" i="1" s="1"/>
  <c r="S1297" i="1"/>
  <c r="T1297" i="1" s="1"/>
  <c r="S1083" i="1"/>
  <c r="T1083" i="1" s="1"/>
  <c r="S1116" i="1"/>
  <c r="T1116" i="1" s="1"/>
  <c r="S1123" i="1"/>
  <c r="T1123" i="1" s="1"/>
  <c r="S1354" i="1"/>
  <c r="T1354" i="1" s="1"/>
  <c r="S1263" i="1"/>
  <c r="T1263" i="1" s="1"/>
  <c r="S1055" i="1"/>
  <c r="T1055" i="1" s="1"/>
  <c r="S1173" i="1"/>
  <c r="T1173" i="1" s="1"/>
  <c r="S1142" i="1"/>
  <c r="T1142" i="1" s="1"/>
  <c r="S1305" i="1"/>
  <c r="T1305" i="1" s="1"/>
  <c r="S1076" i="1"/>
  <c r="T1076" i="1" s="1"/>
  <c r="S1132" i="1"/>
  <c r="T1132" i="1" s="1"/>
  <c r="S1444" i="1"/>
  <c r="T1444" i="1" s="1"/>
  <c r="S1345" i="1"/>
  <c r="T1345" i="1" s="1"/>
  <c r="S1406" i="1"/>
  <c r="T1406" i="1" s="1"/>
  <c r="S1042" i="1"/>
  <c r="T1042" i="1" s="1"/>
  <c r="S1114" i="1"/>
  <c r="T1114" i="1" s="1"/>
  <c r="S1355" i="1"/>
  <c r="T1355" i="1" s="1"/>
  <c r="S1441" i="1"/>
  <c r="T1441" i="1" s="1"/>
  <c r="S1192" i="1"/>
  <c r="T1192" i="1" s="1"/>
  <c r="S1295" i="1"/>
  <c r="T1295" i="1" s="1"/>
  <c r="S1334" i="1"/>
  <c r="T1334" i="1" s="1"/>
  <c r="S1273" i="1"/>
  <c r="T1273" i="1" s="1"/>
  <c r="S1309" i="1"/>
  <c r="T1309" i="1" s="1"/>
  <c r="S1356" i="1"/>
  <c r="T1356" i="1" s="1"/>
  <c r="S1287" i="1"/>
  <c r="T1287" i="1" s="1"/>
  <c r="S1065" i="1"/>
  <c r="T1065" i="1" s="1"/>
  <c r="S1097" i="1"/>
  <c r="T1097" i="1" s="1"/>
  <c r="S1125" i="1"/>
  <c r="T1125" i="1" s="1"/>
  <c r="S1197" i="1"/>
  <c r="T1197" i="1" s="1"/>
  <c r="S1419" i="1"/>
  <c r="T1419" i="1" s="1"/>
  <c r="S1004" i="1"/>
  <c r="T1004" i="1" s="1"/>
  <c r="S1044" i="1"/>
  <c r="T1044" i="1" s="1"/>
  <c r="S1040" i="1"/>
  <c r="T1040" i="1" s="1"/>
  <c r="S1119" i="1"/>
  <c r="T1119" i="1" s="1"/>
  <c r="S1021" i="1"/>
  <c r="T1021" i="1" s="1"/>
  <c r="S1023" i="1"/>
  <c r="T1023" i="1" s="1"/>
  <c r="S1068" i="1"/>
  <c r="T1068" i="1" s="1"/>
  <c r="S1053" i="1"/>
  <c r="T1053" i="1" s="1"/>
  <c r="S1311" i="1"/>
  <c r="T1311" i="1" s="1"/>
  <c r="S1170" i="1"/>
  <c r="T1170" i="1" s="1"/>
  <c r="S1186" i="1"/>
  <c r="T1186" i="1" s="1"/>
  <c r="S1011" i="1"/>
  <c r="T1011" i="1" s="1"/>
  <c r="S1110" i="1"/>
  <c r="T1110" i="1" s="1"/>
  <c r="S1062" i="1"/>
  <c r="T1062" i="1" s="1"/>
  <c r="S1336" i="1"/>
  <c r="T1336" i="1" s="1"/>
  <c r="S1415" i="1"/>
  <c r="T1415" i="1" s="1"/>
  <c r="S1413" i="1"/>
  <c r="T1413" i="1" s="1"/>
  <c r="S1146" i="1"/>
  <c r="T1146" i="1" s="1"/>
  <c r="S1189" i="1"/>
  <c r="T1189" i="1" s="1"/>
  <c r="S1439" i="1"/>
  <c r="T1439" i="1" s="1"/>
  <c r="S1120" i="1"/>
  <c r="T1120" i="1" s="1"/>
  <c r="S1223" i="1"/>
  <c r="T1223" i="1" s="1"/>
  <c r="S1269" i="1"/>
  <c r="T1269" i="1" s="1"/>
  <c r="S1010" i="1"/>
  <c r="T1010" i="1" s="1"/>
  <c r="S1066" i="1"/>
  <c r="T1066" i="1" s="1"/>
  <c r="S1008" i="1"/>
  <c r="T1008" i="1" s="1"/>
  <c r="S1154" i="1"/>
  <c r="T1154" i="1" s="1"/>
  <c r="S1035" i="1"/>
  <c r="T1035" i="1" s="1"/>
  <c r="S1320" i="1"/>
  <c r="T1320" i="1" s="1"/>
  <c r="S1015" i="1"/>
  <c r="T1015" i="1" s="1"/>
  <c r="S1400" i="1"/>
  <c r="T1400" i="1" s="1"/>
  <c r="S1445" i="1"/>
  <c r="T1445" i="1" s="1"/>
  <c r="S1069" i="1"/>
  <c r="T1069" i="1" s="1"/>
  <c r="S1179" i="1"/>
  <c r="T1179" i="1" s="1"/>
  <c r="S1049" i="1"/>
  <c r="T1049" i="1" s="1"/>
  <c r="S1018" i="1"/>
  <c r="T1018" i="1" s="1"/>
  <c r="S1231" i="1"/>
  <c r="T1231" i="1" s="1"/>
  <c r="S1292" i="1"/>
  <c r="T1292" i="1" s="1"/>
  <c r="S1199" i="1"/>
  <c r="T1199" i="1" s="1"/>
  <c r="S1449" i="1"/>
  <c r="T1449" i="1" s="1"/>
  <c r="S1103" i="1"/>
  <c r="T1103" i="1" s="1"/>
  <c r="S1036" i="1"/>
  <c r="T1036" i="1" s="1"/>
  <c r="S1357" i="1"/>
  <c r="T1357" i="1" s="1"/>
  <c r="S1034" i="1"/>
  <c r="T1034" i="1" s="1"/>
  <c r="S1307" i="1"/>
  <c r="T1307" i="1" s="1"/>
  <c r="S1265" i="1"/>
  <c r="T1265" i="1" s="1"/>
  <c r="S1296" i="1"/>
  <c r="T1296" i="1" s="1"/>
  <c r="S1150" i="1"/>
  <c r="T1150" i="1" s="1"/>
  <c r="S1411" i="1"/>
  <c r="T1411" i="1" s="1"/>
  <c r="S1165" i="1"/>
  <c r="T1165" i="1" s="1"/>
  <c r="S1282" i="1"/>
  <c r="T1282" i="1" s="1"/>
  <c r="S1155" i="1"/>
  <c r="T1155" i="1" s="1"/>
  <c r="S1129" i="1"/>
  <c r="T1129" i="1" s="1"/>
  <c r="S1288" i="1"/>
  <c r="T1288" i="1" s="1"/>
  <c r="S1277" i="1"/>
  <c r="T1277" i="1" s="1"/>
  <c r="S1427" i="1"/>
  <c r="T1427" i="1" s="1"/>
  <c r="S1175" i="1"/>
  <c r="T1175" i="1" s="1"/>
  <c r="S1139" i="1"/>
  <c r="T1139" i="1" s="1"/>
  <c r="S1340" i="1"/>
  <c r="T1340" i="1" s="1"/>
  <c r="S1203" i="1"/>
  <c r="T1203" i="1" s="1"/>
  <c r="S1325" i="1"/>
  <c r="T1325" i="1" s="1"/>
  <c r="S1443" i="1"/>
  <c r="T1443" i="1" s="1"/>
  <c r="S1462" i="1"/>
  <c r="T1462" i="1" s="1"/>
  <c r="S1164" i="1"/>
  <c r="T1164" i="1" s="1"/>
  <c r="S1095" i="1"/>
  <c r="T1095" i="1" s="1"/>
  <c r="S1454" i="1"/>
  <c r="T1454" i="1" s="1"/>
  <c r="S1358" i="1"/>
  <c r="T1358" i="1" s="1"/>
  <c r="S1322" i="1"/>
  <c r="T1322" i="1" s="1"/>
  <c r="S1240" i="1"/>
  <c r="T1240" i="1" s="1"/>
  <c r="S1260" i="1"/>
  <c r="T1260" i="1" s="1"/>
  <c r="S1359" i="1"/>
  <c r="T1359" i="1" s="1"/>
  <c r="S1343" i="1"/>
  <c r="T1343" i="1" s="1"/>
  <c r="S1284" i="1"/>
  <c r="T1284" i="1" s="1"/>
  <c r="S1328" i="1"/>
  <c r="T1328" i="1" s="1"/>
  <c r="S1429" i="1"/>
  <c r="T1429" i="1" s="1"/>
  <c r="S1242" i="1"/>
  <c r="T1242" i="1" s="1"/>
  <c r="S1327" i="1"/>
  <c r="T1327" i="1" s="1"/>
  <c r="S1253" i="1"/>
  <c r="T1253" i="1" s="1"/>
  <c r="S1225" i="1"/>
  <c r="T1225" i="1" s="1"/>
  <c r="S1072" i="1"/>
  <c r="T1072" i="1" s="1"/>
  <c r="S1046" i="1"/>
  <c r="T1046" i="1" s="1"/>
  <c r="S1239" i="1"/>
  <c r="T1239" i="1" s="1"/>
  <c r="S1084" i="1"/>
  <c r="T1084" i="1" s="1"/>
  <c r="S1457" i="1"/>
  <c r="T1457" i="1" s="1"/>
  <c r="S1153" i="1"/>
  <c r="T1153" i="1" s="1"/>
  <c r="S1245" i="1"/>
  <c r="T1245" i="1" s="1"/>
  <c r="S1098" i="1"/>
  <c r="T1098" i="1" s="1"/>
  <c r="S1184" i="1"/>
  <c r="T1184" i="1" s="1"/>
  <c r="S1360" i="1"/>
  <c r="T1360" i="1" s="1"/>
  <c r="S1446" i="1"/>
  <c r="T1446" i="1" s="1"/>
  <c r="S1096" i="1"/>
  <c r="T1096" i="1" s="1"/>
  <c r="S1405" i="1"/>
  <c r="T1405" i="1" s="1"/>
  <c r="S1111" i="1"/>
  <c r="T1111" i="1" s="1"/>
  <c r="S1361" i="1"/>
  <c r="T1361" i="1" s="1"/>
  <c r="S1054" i="1"/>
  <c r="T1054" i="1" s="1"/>
  <c r="S1335" i="1"/>
  <c r="T1335" i="1" s="1"/>
  <c r="S1326" i="1"/>
  <c r="T1326" i="1" s="1"/>
  <c r="S1275" i="1"/>
  <c r="T1275" i="1" s="1"/>
  <c r="S1198" i="1"/>
  <c r="T1198" i="1" s="1"/>
  <c r="S1039" i="1"/>
  <c r="T1039" i="1" s="1"/>
  <c r="S1362" i="1"/>
  <c r="T1362" i="1" s="1"/>
  <c r="S1058" i="1"/>
  <c r="T1058" i="1" s="1"/>
  <c r="S1052" i="1"/>
  <c r="T1052" i="1" s="1"/>
  <c r="S1319" i="1"/>
  <c r="T1319" i="1" s="1"/>
  <c r="S1453" i="1"/>
  <c r="T1453" i="1" s="1"/>
  <c r="S1363" i="1"/>
  <c r="T1363" i="1" s="1"/>
  <c r="S1143" i="1"/>
  <c r="T1143" i="1" s="1"/>
  <c r="S1434" i="1"/>
  <c r="T1434" i="1" s="1"/>
  <c r="S1286" i="1"/>
  <c r="T1286" i="1" s="1"/>
  <c r="S1038" i="1"/>
  <c r="T1038" i="1" s="1"/>
  <c r="S1215" i="1"/>
  <c r="T1215" i="1" s="1"/>
  <c r="S1364" i="1"/>
  <c r="T1364" i="1" s="1"/>
  <c r="S1308" i="1"/>
  <c r="T1308" i="1" s="1"/>
  <c r="S1208" i="1"/>
  <c r="T1208" i="1" s="1"/>
  <c r="S1246" i="1"/>
  <c r="T1246" i="1" s="1"/>
  <c r="S1459" i="1"/>
  <c r="T1459" i="1" s="1"/>
  <c r="S1448" i="1"/>
  <c r="T1448" i="1" s="1"/>
  <c r="S1228" i="1"/>
  <c r="T1228" i="1" s="1"/>
  <c r="S1200" i="1"/>
  <c r="T1200" i="1" s="1"/>
  <c r="S1407" i="1"/>
  <c r="T1407" i="1" s="1"/>
  <c r="S1298" i="1"/>
  <c r="T1298" i="1" s="1"/>
  <c r="S1101" i="1"/>
  <c r="T1101" i="1" s="1"/>
  <c r="S1237" i="1"/>
  <c r="T1237" i="1" s="1"/>
  <c r="S1348" i="1"/>
  <c r="T1348" i="1" s="1"/>
  <c r="S1365" i="1"/>
  <c r="T1365" i="1" s="1"/>
  <c r="S1016" i="1"/>
  <c r="T1016" i="1" s="1"/>
  <c r="S1418" i="1"/>
  <c r="T1418" i="1" s="1"/>
  <c r="S1366" i="1"/>
  <c r="T1366" i="1" s="1"/>
  <c r="S1014" i="1"/>
  <c r="T1014" i="1" s="1"/>
  <c r="S1367" i="1"/>
  <c r="T1367" i="1" s="1"/>
  <c r="S1077" i="1"/>
  <c r="T1077" i="1" s="1"/>
  <c r="S1271" i="1"/>
  <c r="T1271" i="1" s="1"/>
  <c r="S1433" i="1"/>
  <c r="T1433" i="1" s="1"/>
  <c r="S1043" i="1"/>
  <c r="T1043" i="1" s="1"/>
  <c r="S1057" i="1"/>
  <c r="T1057" i="1" s="1"/>
  <c r="S1318" i="1"/>
  <c r="T1318" i="1" s="1"/>
  <c r="S1234" i="1"/>
  <c r="T1234" i="1" s="1"/>
  <c r="S1423" i="1"/>
  <c r="T1423" i="1" s="1"/>
  <c r="S1074" i="1"/>
  <c r="T1074" i="1" s="1"/>
  <c r="S1085" i="1"/>
  <c r="T1085" i="1" s="1"/>
  <c r="S1430" i="1"/>
  <c r="T1430" i="1" s="1"/>
  <c r="S1408" i="1"/>
  <c r="T1408" i="1" s="1"/>
  <c r="S1414" i="1"/>
  <c r="T1414" i="1" s="1"/>
  <c r="S1082" i="1"/>
  <c r="T1082" i="1" s="1"/>
  <c r="S1368" i="1"/>
  <c r="T1368" i="1" s="1"/>
  <c r="S1017" i="1"/>
  <c r="T1017" i="1" s="1"/>
  <c r="S1412" i="1"/>
  <c r="T1412" i="1" s="1"/>
  <c r="S1079" i="1"/>
  <c r="T1079" i="1" s="1"/>
  <c r="S1424" i="1"/>
  <c r="T1424" i="1" s="1"/>
  <c r="S1332" i="1"/>
  <c r="T1332" i="1" s="1"/>
  <c r="S1230" i="1"/>
  <c r="T1230" i="1" s="1"/>
  <c r="S1178" i="1"/>
  <c r="T1178" i="1" s="1"/>
  <c r="S1310" i="1"/>
  <c r="T1310" i="1" s="1"/>
  <c r="S1159" i="1"/>
  <c r="T1159" i="1" s="1"/>
  <c r="S1177" i="1"/>
  <c r="T1177" i="1" s="1"/>
  <c r="S1306" i="1"/>
  <c r="T1306" i="1" s="1"/>
  <c r="S1232" i="1"/>
  <c r="T1232" i="1" s="1"/>
  <c r="S1089" i="1"/>
  <c r="T1089" i="1" s="1"/>
  <c r="S1131" i="1"/>
  <c r="T1131" i="1" s="1"/>
  <c r="S1289" i="1"/>
  <c r="T1289" i="1" s="1"/>
  <c r="S1219" i="1"/>
  <c r="T1219" i="1" s="1"/>
  <c r="S1323" i="1"/>
  <c r="T1323" i="1" s="1"/>
  <c r="S1214" i="1"/>
  <c r="T1214" i="1" s="1"/>
  <c r="S1157" i="1"/>
  <c r="T1157" i="1" s="1"/>
  <c r="S1349" i="1"/>
  <c r="T1349" i="1" s="1"/>
  <c r="S1280" i="1"/>
  <c r="T1280" i="1" s="1"/>
  <c r="S1350" i="1"/>
  <c r="T1350" i="1" s="1"/>
  <c r="S1130" i="1"/>
  <c r="T1130" i="1" s="1"/>
  <c r="S1369" i="1"/>
  <c r="T1369" i="1" s="1"/>
  <c r="S1370" i="1"/>
  <c r="T1370" i="1" s="1"/>
  <c r="S1371" i="1"/>
  <c r="T1371" i="1" s="1"/>
  <c r="S1410" i="1"/>
  <c r="T1410" i="1" s="1"/>
  <c r="S1032" i="1"/>
  <c r="T1032" i="1" s="1"/>
  <c r="S1166" i="1"/>
  <c r="T1166" i="1" s="1"/>
  <c r="S1194" i="1"/>
  <c r="T1194" i="1" s="1"/>
  <c r="S1268" i="1"/>
  <c r="T1268" i="1" s="1"/>
  <c r="S1290" i="1"/>
  <c r="T1290" i="1" s="1"/>
  <c r="S1050" i="1"/>
  <c r="T1050" i="1" s="1"/>
  <c r="S1090" i="1"/>
  <c r="T1090" i="1" s="1"/>
  <c r="S1254" i="1"/>
  <c r="T1254" i="1" s="1"/>
  <c r="S1145" i="1"/>
  <c r="T1145" i="1" s="1"/>
  <c r="S1087" i="1"/>
  <c r="T1087" i="1" s="1"/>
  <c r="S1001" i="1"/>
  <c r="T1001" i="1" s="1"/>
  <c r="S1091" i="1"/>
  <c r="T1091" i="1" s="1"/>
  <c r="S1341" i="1"/>
  <c r="T1341" i="1" s="1"/>
  <c r="S1313" i="1"/>
  <c r="T1313" i="1" s="1"/>
  <c r="S1171" i="1"/>
  <c r="T1171" i="1" s="1"/>
  <c r="S1156" i="1"/>
  <c r="T1156" i="1" s="1"/>
  <c r="S1064" i="1"/>
  <c r="T1064" i="1" s="1"/>
  <c r="S1372" i="1"/>
  <c r="T1372" i="1" s="1"/>
  <c r="S1337" i="1"/>
  <c r="T1337" i="1" s="1"/>
  <c r="S1285" i="1"/>
  <c r="T1285" i="1" s="1"/>
  <c r="S1140" i="1"/>
  <c r="T1140" i="1" s="1"/>
  <c r="S1187" i="1"/>
  <c r="T1187" i="1" s="1"/>
  <c r="S1300" i="1"/>
  <c r="T1300" i="1" s="1"/>
  <c r="S1461" i="1"/>
  <c r="T1461" i="1" s="1"/>
  <c r="S1026" i="1"/>
  <c r="T1026" i="1" s="1"/>
  <c r="S1009" i="1"/>
  <c r="T1009" i="1" s="1"/>
  <c r="S1463" i="1"/>
  <c r="T1463" i="1" s="1"/>
  <c r="S1006" i="1"/>
  <c r="T1006" i="1" s="1"/>
  <c r="S1029" i="1"/>
  <c r="T1029" i="1" s="1"/>
  <c r="S1109" i="1"/>
  <c r="T1109" i="1" s="1"/>
  <c r="S1160" i="1"/>
  <c r="T1160" i="1" s="1"/>
  <c r="S1041" i="1"/>
  <c r="T1041" i="1" s="1"/>
  <c r="S1264" i="1"/>
  <c r="T1264" i="1" s="1"/>
  <c r="S1100" i="1"/>
  <c r="T1100" i="1" s="1"/>
  <c r="S1344" i="1"/>
  <c r="T1344" i="1" s="1"/>
  <c r="S1422" i="1"/>
  <c r="T1422" i="1" s="1"/>
  <c r="S1216" i="1"/>
  <c r="T1216" i="1" s="1"/>
  <c r="S1258" i="1"/>
  <c r="T1258" i="1" s="1"/>
  <c r="S1012" i="1"/>
  <c r="T1012" i="1" s="1"/>
  <c r="S1421" i="1"/>
  <c r="T1421" i="1" s="1"/>
  <c r="S1373" i="1"/>
  <c r="T1373" i="1" s="1"/>
  <c r="S1071" i="1"/>
  <c r="T1071" i="1" s="1"/>
  <c r="S1059" i="1"/>
  <c r="T1059" i="1" s="1"/>
  <c r="S1374" i="1"/>
  <c r="T1374" i="1" s="1"/>
  <c r="S1033" i="1"/>
  <c r="T1033" i="1" s="1"/>
  <c r="S1375" i="1"/>
  <c r="T1375" i="1" s="1"/>
  <c r="S1088" i="1"/>
  <c r="T1088" i="1" s="1"/>
  <c r="S1037" i="1"/>
  <c r="T1037" i="1" s="1"/>
  <c r="S1030" i="1"/>
  <c r="T1030" i="1" s="1"/>
  <c r="S1376" i="1"/>
  <c r="T1376" i="1" s="1"/>
  <c r="S1377" i="1"/>
  <c r="T1377" i="1" s="1"/>
  <c r="S1080" i="1"/>
  <c r="T1080" i="1" s="1"/>
  <c r="S1266" i="1"/>
  <c r="T1266" i="1" s="1"/>
  <c r="S1442" i="1"/>
  <c r="T1442" i="1" s="1"/>
  <c r="S1428" i="1"/>
  <c r="T1428" i="1" s="1"/>
  <c r="S1331" i="1"/>
  <c r="T1331" i="1" s="1"/>
  <c r="S1276" i="1"/>
  <c r="T1276" i="1" s="1"/>
  <c r="S1378" i="1"/>
  <c r="T1378" i="1" s="1"/>
  <c r="S1190" i="1"/>
  <c r="T1190" i="1" s="1"/>
  <c r="S1379" i="1"/>
  <c r="T1379" i="1" s="1"/>
  <c r="S1121" i="1"/>
  <c r="T1121" i="1" s="1"/>
  <c r="S1144" i="1"/>
  <c r="T1144" i="1" s="1"/>
  <c r="S1380" i="1"/>
  <c r="T1380" i="1" s="1"/>
  <c r="S1162" i="1"/>
  <c r="T1162" i="1" s="1"/>
  <c r="S1409" i="1"/>
  <c r="T1409" i="1" s="1"/>
  <c r="S1301" i="1"/>
  <c r="T1301" i="1" s="1"/>
  <c r="S1270" i="1"/>
  <c r="T1270" i="1" s="1"/>
  <c r="S1381" i="1"/>
  <c r="T1381" i="1" s="1"/>
  <c r="S1025" i="1"/>
  <c r="T1025" i="1" s="1"/>
  <c r="S1078" i="1"/>
  <c r="T1078" i="1" s="1"/>
  <c r="S1147" i="1"/>
  <c r="T1147" i="1" s="1"/>
  <c r="S1227" i="1"/>
  <c r="T1227" i="1" s="1"/>
  <c r="S1278" i="1"/>
  <c r="T1278" i="1" s="1"/>
  <c r="S1105" i="1"/>
  <c r="T1105" i="1" s="1"/>
  <c r="S1382" i="1"/>
  <c r="T1382" i="1" s="1"/>
  <c r="S1346" i="1"/>
  <c r="T1346" i="1" s="1"/>
  <c r="S1321" i="1"/>
  <c r="T1321" i="1" s="1"/>
  <c r="S1383" i="1"/>
  <c r="T1383" i="1" s="1"/>
  <c r="S1293" i="1"/>
  <c r="T1293" i="1" s="1"/>
  <c r="S1438" i="1"/>
  <c r="T1438" i="1" s="1"/>
  <c r="S1188" i="1"/>
  <c r="T1188" i="1" s="1"/>
  <c r="S1210" i="1"/>
  <c r="T1210" i="1" s="1"/>
  <c r="S1456" i="1"/>
  <c r="T1456" i="1" s="1"/>
  <c r="S1330" i="1"/>
  <c r="T1330" i="1" s="1"/>
  <c r="S1294" i="1"/>
  <c r="T1294" i="1" s="1"/>
  <c r="S1019" i="1"/>
  <c r="T1019" i="1" s="1"/>
  <c r="S1148" i="1"/>
  <c r="T1148" i="1" s="1"/>
  <c r="S1149" i="1"/>
  <c r="T1149" i="1" s="1"/>
  <c r="S1384" i="1"/>
  <c r="T1384" i="1" s="1"/>
  <c r="S1020" i="1"/>
  <c r="T1020" i="1" s="1"/>
  <c r="S1138" i="1"/>
  <c r="T1138" i="1" s="1"/>
  <c r="S1047" i="1"/>
  <c r="T1047" i="1" s="1"/>
  <c r="S1201" i="1"/>
  <c r="T1201" i="1" s="1"/>
  <c r="S1452" i="1"/>
  <c r="T1452" i="1" s="1"/>
  <c r="S1224" i="1"/>
  <c r="T1224" i="1" s="1"/>
  <c r="S1248" i="1"/>
  <c r="T1248" i="1" s="1"/>
  <c r="S1425" i="1"/>
  <c r="T1425" i="1" s="1"/>
  <c r="S1137" i="1"/>
  <c r="T1137" i="1" s="1"/>
  <c r="S1401" i="1"/>
  <c r="T1401" i="1" s="1"/>
  <c r="S1385" i="1"/>
  <c r="T1385" i="1" s="1"/>
  <c r="S1386" i="1"/>
  <c r="T1386" i="1" s="1"/>
  <c r="S1092" i="1"/>
  <c r="T1092" i="1" s="1"/>
  <c r="S1003" i="1"/>
  <c r="T1003" i="1" s="1"/>
  <c r="S1417" i="1"/>
  <c r="T1417" i="1" s="1"/>
  <c r="S1404" i="1"/>
  <c r="T1404" i="1" s="1"/>
  <c r="S1118" i="1"/>
  <c r="T1118" i="1" s="1"/>
  <c r="S1387" i="1"/>
  <c r="T1387" i="1" s="1"/>
  <c r="S1061" i="1"/>
  <c r="T1061" i="1" s="1"/>
  <c r="S1257" i="1"/>
  <c r="T1257" i="1" s="1"/>
  <c r="S1388" i="1"/>
  <c r="T1388" i="1" s="1"/>
  <c r="S1022" i="1"/>
  <c r="T1022" i="1" s="1"/>
  <c r="S1249" i="1"/>
  <c r="T1249" i="1" s="1"/>
  <c r="S1211" i="1"/>
  <c r="T1211" i="1" s="1"/>
  <c r="S1389" i="1"/>
  <c r="T1389" i="1" s="1"/>
  <c r="S1252" i="1"/>
  <c r="T1252" i="1" s="1"/>
  <c r="S1174" i="1"/>
  <c r="T1174" i="1" s="1"/>
  <c r="S1024" i="1"/>
  <c r="T1024" i="1" s="1"/>
  <c r="S1279" i="1"/>
  <c r="T1279" i="1" s="1"/>
  <c r="S1450" i="1"/>
  <c r="T1450" i="1" s="1"/>
  <c r="S1086" i="1"/>
  <c r="T1086" i="1" s="1"/>
  <c r="S1217" i="1"/>
  <c r="T1217" i="1" s="1"/>
  <c r="S1204" i="1"/>
  <c r="T1204" i="1" s="1"/>
  <c r="S1167" i="1"/>
  <c r="T1167" i="1" s="1"/>
  <c r="S1136" i="1"/>
  <c r="T1136" i="1" s="1"/>
  <c r="S1106" i="1"/>
  <c r="T1106" i="1" s="1"/>
  <c r="S1209" i="1"/>
  <c r="T1209" i="1" s="1"/>
  <c r="S1124" i="1"/>
  <c r="T1124" i="1" s="1"/>
  <c r="S1163" i="1"/>
  <c r="T1163" i="1" s="1"/>
  <c r="S1390" i="1"/>
  <c r="T1390" i="1" s="1"/>
  <c r="S1402" i="1"/>
  <c r="T1402" i="1" s="1"/>
  <c r="S1127" i="1"/>
  <c r="T1127" i="1" s="1"/>
  <c r="S1464" i="1"/>
  <c r="T1464" i="1" s="1"/>
  <c r="S1027" i="1"/>
  <c r="T1027" i="1" s="1"/>
  <c r="S1161" i="1"/>
  <c r="T1161" i="1" s="1"/>
  <c r="S1391" i="1"/>
  <c r="T1391" i="1" s="1"/>
  <c r="S1233" i="1"/>
  <c r="T1233" i="1" s="1"/>
  <c r="S1403" i="1"/>
  <c r="T1403" i="1" s="1"/>
  <c r="S1141" i="1"/>
  <c r="T1141" i="1" s="1"/>
  <c r="S1392" i="1"/>
  <c r="T1392" i="1" s="1"/>
  <c r="S1329" i="1"/>
  <c r="T1329" i="1" s="1"/>
  <c r="S1007" i="1"/>
  <c r="T1007" i="1" s="1"/>
  <c r="S1261" i="1"/>
  <c r="T1261" i="1" s="1"/>
  <c r="S1460" i="1"/>
  <c r="T1460" i="1" s="1"/>
  <c r="S1180" i="1"/>
  <c r="T1180" i="1" s="1"/>
  <c r="S1107" i="1"/>
  <c r="T1107" i="1" s="1"/>
  <c r="S1420" i="1"/>
  <c r="T1420" i="1" s="1"/>
  <c r="S1213" i="1"/>
  <c r="T1213" i="1" s="1"/>
  <c r="S1102" i="1"/>
  <c r="T1102" i="1" s="1"/>
  <c r="S1236" i="1"/>
  <c r="T1236" i="1" s="1"/>
  <c r="S1437" i="1"/>
  <c r="T1437" i="1" s="1"/>
  <c r="S1133" i="1"/>
  <c r="T1133" i="1" s="1"/>
  <c r="S1251" i="1"/>
  <c r="T1251" i="1" s="1"/>
  <c r="S1070" i="1"/>
  <c r="T1070" i="1" s="1"/>
  <c r="S1221" i="1"/>
  <c r="T1221" i="1" s="1"/>
  <c r="S1347" i="1"/>
  <c r="T1347" i="1" s="1"/>
  <c r="S1081" i="1"/>
  <c r="T1081" i="1" s="1"/>
  <c r="S1222" i="1"/>
  <c r="T1222" i="1" s="1"/>
  <c r="S1435" i="1"/>
  <c r="T1435" i="1" s="1"/>
  <c r="S1250" i="1"/>
  <c r="T1250" i="1" s="1"/>
  <c r="S1152" i="1"/>
  <c r="T1152" i="1" s="1"/>
  <c r="S1303" i="1"/>
  <c r="T1303" i="1" s="1"/>
  <c r="S1393" i="1"/>
  <c r="T1393" i="1" s="1"/>
  <c r="S1416" i="1"/>
  <c r="T1416" i="1" s="1"/>
  <c r="S1028" i="1"/>
  <c r="T1028" i="1" s="1"/>
  <c r="S1220" i="1"/>
  <c r="T1220" i="1" s="1"/>
  <c r="S1394" i="1"/>
  <c r="T1394" i="1" s="1"/>
  <c r="S1267" i="1"/>
  <c r="T1267" i="1" s="1"/>
  <c r="S1172" i="1"/>
  <c r="T1172" i="1" s="1"/>
  <c r="S1304" i="1"/>
  <c r="T1304" i="1" s="1"/>
  <c r="S1333" i="1"/>
  <c r="T1333" i="1" s="1"/>
  <c r="S1436" i="1"/>
  <c r="T1436" i="1" s="1"/>
  <c r="S1291" i="1"/>
  <c r="T1291" i="1" s="1"/>
  <c r="S1281" i="1"/>
  <c r="T1281" i="1" s="1"/>
  <c r="S1299" i="1"/>
  <c r="T1299" i="1" s="1"/>
  <c r="S1135" i="1"/>
  <c r="T1135" i="1" s="1"/>
  <c r="S1342" i="1"/>
  <c r="T1342" i="1" s="1"/>
  <c r="S1431" i="1"/>
  <c r="T1431" i="1" s="1"/>
  <c r="S1002" i="1"/>
  <c r="T1002" i="1" s="1"/>
  <c r="S1395" i="1"/>
  <c r="T1395" i="1" s="1"/>
  <c r="S1440" i="1"/>
  <c r="T1440" i="1" s="1"/>
  <c r="S1247" i="1"/>
  <c r="T1247" i="1" s="1"/>
  <c r="S1396" i="1"/>
  <c r="T1396" i="1" s="1"/>
  <c r="S1051" i="1"/>
  <c r="T1051" i="1" s="1"/>
  <c r="S1451" i="1"/>
  <c r="T1451" i="1" s="1"/>
  <c r="S1397" i="1"/>
  <c r="T1397" i="1" s="1"/>
  <c r="S1274" i="1"/>
  <c r="T1274" i="1" s="1"/>
  <c r="S1093" i="1"/>
  <c r="T1093" i="1" s="1"/>
  <c r="S1048" i="1"/>
  <c r="T1048" i="1" s="1"/>
  <c r="S1432" i="1"/>
  <c r="T1432" i="1" s="1"/>
  <c r="S1181" i="1"/>
  <c r="T1181" i="1" s="1"/>
  <c r="S1316" i="1"/>
  <c r="T1316" i="1" s="1"/>
  <c r="S1134" i="1"/>
  <c r="T1134" i="1" s="1"/>
  <c r="S1218" i="1"/>
  <c r="T1218" i="1" s="1"/>
  <c r="S1158" i="1"/>
  <c r="T1158" i="1" s="1"/>
  <c r="S1099" i="1"/>
  <c r="T1099" i="1" s="1"/>
  <c r="S1244" i="1"/>
  <c r="T1244" i="1" s="1"/>
  <c r="S1272" i="1"/>
  <c r="T1272" i="1" s="1"/>
  <c r="S1262" i="1"/>
  <c r="T1262" i="1" s="1"/>
  <c r="S1193" i="1"/>
  <c r="T1193" i="1" s="1"/>
  <c r="S1202" i="1"/>
  <c r="T1202" i="1" s="1"/>
  <c r="S1235" i="1"/>
  <c r="T1235" i="1" s="1"/>
  <c r="S1191" i="1"/>
  <c r="T1191" i="1" s="1"/>
  <c r="S1104" i="1"/>
  <c r="T1104" i="1" s="1"/>
  <c r="S1447" i="1"/>
  <c r="T1447" i="1" s="1"/>
  <c r="S1126" i="1"/>
  <c r="T1126" i="1" s="1"/>
  <c r="S1241" i="1"/>
  <c r="T1241" i="1" s="1"/>
  <c r="S1094" i="1"/>
  <c r="T1094" i="1" s="1"/>
  <c r="S1398" i="1"/>
  <c r="T1398" i="1" s="1"/>
  <c r="S1168" i="1"/>
  <c r="T1168" i="1" s="1"/>
  <c r="S1302" i="1"/>
  <c r="T1302" i="1" s="1"/>
  <c r="S1073" i="1"/>
  <c r="T1073" i="1" s="1"/>
  <c r="S1229" i="1"/>
  <c r="T1229" i="1" s="1"/>
  <c r="S1196" i="1"/>
  <c r="T1196" i="1" s="1"/>
  <c r="S1312" i="1"/>
  <c r="T1312" i="1" s="1"/>
  <c r="S1399" i="1"/>
  <c r="T1399" i="1" s="1"/>
  <c r="S1000" i="1"/>
  <c r="T1000" i="1" s="1"/>
  <c r="S999" i="1"/>
  <c r="T999" i="1" s="1"/>
  <c r="S1467" i="1"/>
  <c r="T1467" i="1" s="1"/>
  <c r="S1466" i="1"/>
  <c r="T1466" i="1" s="1"/>
  <c r="S1465" i="1"/>
  <c r="T1465" i="1" s="1"/>
  <c r="S1470" i="1"/>
  <c r="T1470" i="1" s="1"/>
  <c r="S1479" i="1"/>
  <c r="T1479" i="1" s="1"/>
  <c r="S1473" i="1"/>
  <c r="T1473" i="1" s="1"/>
  <c r="S1475" i="1"/>
  <c r="T1475" i="1" s="1"/>
  <c r="S1474" i="1"/>
  <c r="T1474" i="1" s="1"/>
  <c r="S1476" i="1"/>
  <c r="T1476" i="1" s="1"/>
  <c r="S1471" i="1"/>
  <c r="T1471" i="1" s="1"/>
  <c r="S1481" i="1"/>
  <c r="T1481" i="1" s="1"/>
  <c r="S1472" i="1"/>
  <c r="T1472" i="1" s="1"/>
  <c r="S1478" i="1"/>
  <c r="T1478" i="1" s="1"/>
  <c r="S1480" i="1"/>
  <c r="T1480" i="1" s="1"/>
  <c r="S1477" i="1"/>
  <c r="T1477" i="1" s="1"/>
  <c r="S1469" i="1"/>
  <c r="T1469" i="1" s="1"/>
  <c r="S1468" i="1"/>
  <c r="T1468" i="1" s="1"/>
  <c r="S1492" i="1"/>
  <c r="T1492" i="1" s="1"/>
  <c r="S1484" i="1"/>
  <c r="T1484" i="1" s="1"/>
  <c r="S1493" i="1"/>
  <c r="T1493" i="1" s="1"/>
  <c r="S1494" i="1"/>
  <c r="T1494" i="1" s="1"/>
  <c r="S1485" i="1"/>
  <c r="T1485" i="1" s="1"/>
  <c r="S1495" i="1"/>
  <c r="T1495" i="1" s="1"/>
  <c r="S1496" i="1"/>
  <c r="T1496" i="1" s="1"/>
  <c r="S1486" i="1"/>
  <c r="T1486" i="1" s="1"/>
  <c r="S1497" i="1"/>
  <c r="T1497" i="1" s="1"/>
  <c r="S1498" i="1"/>
  <c r="T1498" i="1" s="1"/>
  <c r="S1487" i="1"/>
  <c r="T1487" i="1" s="1"/>
  <c r="S1499" i="1"/>
  <c r="T1499" i="1" s="1"/>
  <c r="S1488" i="1"/>
  <c r="T1488" i="1" s="1"/>
  <c r="S1500" i="1"/>
  <c r="T1500" i="1" s="1"/>
  <c r="S1489" i="1"/>
  <c r="T1489" i="1" s="1"/>
  <c r="S1490" i="1"/>
  <c r="T1490" i="1" s="1"/>
  <c r="S1491" i="1"/>
  <c r="T1491" i="1" s="1"/>
  <c r="S1501" i="1"/>
  <c r="T1501" i="1" s="1"/>
  <c r="S1502" i="1"/>
  <c r="T1502" i="1" s="1"/>
  <c r="S1503" i="1"/>
  <c r="T1503" i="1" s="1"/>
  <c r="S1483" i="1"/>
  <c r="T1483" i="1" s="1"/>
  <c r="S1482" i="1"/>
  <c r="T1482" i="1" s="1"/>
  <c r="S1506" i="1"/>
  <c r="T1506" i="1" s="1"/>
  <c r="S1507" i="1"/>
  <c r="T1507" i="1" s="1"/>
  <c r="S1508" i="1"/>
  <c r="T1508" i="1" s="1"/>
  <c r="S1505" i="1"/>
  <c r="T1505" i="1" s="1"/>
  <c r="S1504" i="1"/>
  <c r="T1504" i="1" s="1"/>
  <c r="S1544" i="1"/>
  <c r="T1544" i="1" s="1"/>
  <c r="S1537" i="1"/>
  <c r="T1537" i="1" s="1"/>
  <c r="S1517" i="1"/>
  <c r="T1517" i="1" s="1"/>
  <c r="S1529" i="1"/>
  <c r="T1529" i="1" s="1"/>
  <c r="S1511" i="1"/>
  <c r="T1511" i="1" s="1"/>
  <c r="S1534" i="1"/>
  <c r="T1534" i="1" s="1"/>
  <c r="S1512" i="1"/>
  <c r="T1512" i="1" s="1"/>
  <c r="S1526" i="1"/>
  <c r="T1526" i="1" s="1"/>
  <c r="S1514" i="1"/>
  <c r="T1514" i="1" s="1"/>
  <c r="S1513" i="1"/>
  <c r="T1513" i="1" s="1"/>
  <c r="S1539" i="1"/>
  <c r="T1539" i="1" s="1"/>
  <c r="S1530" i="1"/>
  <c r="T1530" i="1" s="1"/>
  <c r="S1538" i="1"/>
  <c r="T1538" i="1" s="1"/>
  <c r="S1523" i="1"/>
  <c r="T1523" i="1" s="1"/>
  <c r="S1524" i="1"/>
  <c r="T1524" i="1" s="1"/>
  <c r="S1536" i="1"/>
  <c r="T1536" i="1" s="1"/>
  <c r="S1515" i="1"/>
  <c r="T1515" i="1" s="1"/>
  <c r="S1541" i="1"/>
  <c r="T1541" i="1" s="1"/>
  <c r="S1545" i="1"/>
  <c r="T1545" i="1" s="1"/>
  <c r="S1519" i="1"/>
  <c r="T1519" i="1" s="1"/>
  <c r="S1543" i="1"/>
  <c r="T1543" i="1" s="1"/>
  <c r="S1520" i="1"/>
  <c r="T1520" i="1" s="1"/>
  <c r="S1531" i="1"/>
  <c r="T1531" i="1" s="1"/>
  <c r="S1535" i="1"/>
  <c r="T1535" i="1" s="1"/>
  <c r="S1546" i="1"/>
  <c r="T1546" i="1" s="1"/>
  <c r="S1516" i="1"/>
  <c r="T1516" i="1" s="1"/>
  <c r="S1528" i="1"/>
  <c r="T1528" i="1" s="1"/>
  <c r="S1525" i="1"/>
  <c r="T1525" i="1" s="1"/>
  <c r="S1527" i="1"/>
  <c r="T1527" i="1" s="1"/>
  <c r="S1542" i="1"/>
  <c r="T1542" i="1" s="1"/>
  <c r="S1533" i="1"/>
  <c r="T1533" i="1" s="1"/>
  <c r="S1521" i="1"/>
  <c r="T1521" i="1" s="1"/>
  <c r="S1522" i="1"/>
  <c r="T1522" i="1" s="1"/>
  <c r="S1532" i="1"/>
  <c r="T1532" i="1" s="1"/>
  <c r="S1540" i="1"/>
  <c r="T1540" i="1" s="1"/>
  <c r="S1518" i="1"/>
  <c r="T1518" i="1" s="1"/>
  <c r="S1510" i="1"/>
  <c r="T1510" i="1" s="1"/>
  <c r="S1509" i="1"/>
  <c r="T1509" i="1" s="1"/>
  <c r="S1557" i="1"/>
  <c r="T1557" i="1" s="1"/>
  <c r="S1552" i="1"/>
  <c r="T1552" i="1" s="1"/>
  <c r="S1559" i="1"/>
  <c r="T1559" i="1" s="1"/>
  <c r="S1550" i="1"/>
  <c r="T1550" i="1" s="1"/>
  <c r="S1563" i="1"/>
  <c r="T1563" i="1" s="1"/>
  <c r="S1561" i="1"/>
  <c r="T1561" i="1" s="1"/>
  <c r="S1554" i="1"/>
  <c r="T1554" i="1" s="1"/>
  <c r="S1564" i="1"/>
  <c r="T1564" i="1" s="1"/>
  <c r="S1558" i="1"/>
  <c r="T1558" i="1" s="1"/>
  <c r="S1560" i="1"/>
  <c r="T1560" i="1" s="1"/>
  <c r="S1555" i="1"/>
  <c r="T1555" i="1" s="1"/>
  <c r="S1565" i="1"/>
  <c r="T1565" i="1" s="1"/>
  <c r="S1553" i="1"/>
  <c r="T1553" i="1" s="1"/>
  <c r="S1556" i="1"/>
  <c r="T1556" i="1" s="1"/>
  <c r="S1549" i="1"/>
  <c r="T1549" i="1" s="1"/>
  <c r="S1562" i="1"/>
  <c r="T1562" i="1" s="1"/>
  <c r="S1551" i="1"/>
  <c r="T1551" i="1" s="1"/>
  <c r="S1548" i="1"/>
  <c r="T1548" i="1" s="1"/>
  <c r="S1547" i="1"/>
  <c r="T1547" i="1" s="1"/>
  <c r="S1568" i="1"/>
  <c r="T1568" i="1" s="1"/>
  <c r="S1567" i="1"/>
  <c r="T1567" i="1" s="1"/>
  <c r="S1566" i="1"/>
  <c r="T1566" i="1" s="1"/>
  <c r="S1583" i="1"/>
  <c r="T1583" i="1" s="1"/>
  <c r="S1582" i="1"/>
  <c r="T1582" i="1" s="1"/>
  <c r="S1584" i="1"/>
  <c r="T1584" i="1" s="1"/>
  <c r="S1572" i="1"/>
  <c r="T1572" i="1" s="1"/>
  <c r="S1579" i="1"/>
  <c r="T1579" i="1" s="1"/>
  <c r="S1581" i="1"/>
  <c r="T1581" i="1" s="1"/>
  <c r="S1588" i="1"/>
  <c r="T1588" i="1" s="1"/>
  <c r="S1585" i="1"/>
  <c r="T1585" i="1" s="1"/>
  <c r="S1571" i="1"/>
  <c r="T1571" i="1" s="1"/>
  <c r="S1578" i="1"/>
  <c r="T1578" i="1" s="1"/>
  <c r="S1586" i="1"/>
  <c r="T1586" i="1" s="1"/>
  <c r="S1573" i="1"/>
  <c r="T1573" i="1" s="1"/>
  <c r="S1574" i="1"/>
  <c r="T1574" i="1" s="1"/>
  <c r="S1580" i="1"/>
  <c r="T1580" i="1" s="1"/>
  <c r="S1587" i="1"/>
  <c r="T1587" i="1" s="1"/>
  <c r="S1577" i="1"/>
  <c r="T1577" i="1" s="1"/>
  <c r="S1576" i="1"/>
  <c r="T1576" i="1" s="1"/>
  <c r="S1575" i="1"/>
  <c r="T1575" i="1" s="1"/>
  <c r="S1570" i="1"/>
  <c r="T1570" i="1" s="1"/>
  <c r="S1569" i="1"/>
  <c r="T1569" i="1" s="1"/>
  <c r="S1596" i="1"/>
  <c r="T1596" i="1" s="1"/>
  <c r="S1593" i="1"/>
  <c r="T1593" i="1" s="1"/>
  <c r="S1597" i="1"/>
  <c r="T1597" i="1" s="1"/>
  <c r="S1598" i="1"/>
  <c r="T1598" i="1" s="1"/>
  <c r="S1599" i="1"/>
  <c r="T1599" i="1" s="1"/>
  <c r="S1594" i="1"/>
  <c r="T1594" i="1" s="1"/>
  <c r="S1600" i="1"/>
  <c r="T1600" i="1" s="1"/>
  <c r="S1601" i="1"/>
  <c r="T1601" i="1" s="1"/>
  <c r="S1592" i="1"/>
  <c r="T1592" i="1" s="1"/>
  <c r="S1602" i="1"/>
  <c r="T1602" i="1" s="1"/>
  <c r="S1603" i="1"/>
  <c r="T1603" i="1" s="1"/>
  <c r="S1595" i="1"/>
  <c r="T1595" i="1" s="1"/>
  <c r="S1604" i="1"/>
  <c r="T1604" i="1" s="1"/>
  <c r="S1605" i="1"/>
  <c r="T1605" i="1" s="1"/>
  <c r="S1606" i="1"/>
  <c r="T1606" i="1" s="1"/>
  <c r="S1607" i="1"/>
  <c r="T1607" i="1" s="1"/>
  <c r="S1591" i="1"/>
  <c r="T1591" i="1" s="1"/>
  <c r="S1608" i="1"/>
  <c r="T1608" i="1" s="1"/>
  <c r="S1590" i="1"/>
  <c r="T1590" i="1" s="1"/>
  <c r="S1589" i="1"/>
  <c r="T1589" i="1" s="1"/>
  <c r="S1611" i="1"/>
  <c r="T1611" i="1" s="1"/>
  <c r="S1610" i="1"/>
  <c r="T1610" i="1" s="1"/>
  <c r="S1609" i="1"/>
  <c r="T1609" i="1" s="1"/>
  <c r="S1624" i="1"/>
  <c r="T1624" i="1" s="1"/>
  <c r="S1625" i="1"/>
  <c r="T1625" i="1" s="1"/>
  <c r="S1614" i="1"/>
  <c r="T1614" i="1" s="1"/>
  <c r="S1622" i="1"/>
  <c r="T1622" i="1" s="1"/>
  <c r="S1620" i="1"/>
  <c r="T1620" i="1" s="1"/>
  <c r="S1630" i="1"/>
  <c r="T1630" i="1" s="1"/>
  <c r="S1626" i="1"/>
  <c r="T1626" i="1" s="1"/>
  <c r="S1616" i="1"/>
  <c r="T1616" i="1" s="1"/>
  <c r="S1615" i="1"/>
  <c r="T1615" i="1" s="1"/>
  <c r="S1627" i="1"/>
  <c r="T1627" i="1" s="1"/>
  <c r="S1628" i="1"/>
  <c r="T1628" i="1" s="1"/>
  <c r="S1623" i="1"/>
  <c r="T1623" i="1" s="1"/>
  <c r="S1617" i="1"/>
  <c r="T1617" i="1" s="1"/>
  <c r="S1632" i="1"/>
  <c r="T1632" i="1" s="1"/>
  <c r="S1629" i="1"/>
  <c r="T1629" i="1" s="1"/>
  <c r="S1618" i="1"/>
  <c r="T1618" i="1" s="1"/>
  <c r="S1631" i="1"/>
  <c r="T1631" i="1" s="1"/>
  <c r="S1619" i="1"/>
  <c r="T1619" i="1" s="1"/>
  <c r="S1621" i="1"/>
  <c r="T1621" i="1" s="1"/>
  <c r="S1613" i="1"/>
  <c r="T1613" i="1" s="1"/>
  <c r="S1612" i="1"/>
  <c r="T1612" i="1" s="1"/>
  <c r="S1639" i="1"/>
  <c r="T1639" i="1" s="1"/>
  <c r="S1637" i="1"/>
  <c r="T1637" i="1" s="1"/>
  <c r="S1638" i="1"/>
  <c r="T1638" i="1" s="1"/>
  <c r="S1635" i="1"/>
  <c r="T1635" i="1" s="1"/>
  <c r="S1640" i="1"/>
  <c r="T1640" i="1" s="1"/>
  <c r="S1636" i="1"/>
  <c r="T1636" i="1" s="1"/>
  <c r="S1634" i="1"/>
  <c r="T1634" i="1" s="1"/>
  <c r="S1633" i="1"/>
  <c r="T1633" i="1" s="1"/>
  <c r="S1643" i="1"/>
  <c r="T1643" i="1" s="1"/>
  <c r="S1644" i="1"/>
  <c r="T1644" i="1" s="1"/>
  <c r="S1642" i="1"/>
  <c r="T1642" i="1" s="1"/>
  <c r="S1641" i="1"/>
  <c r="T1641" i="1" s="1"/>
  <c r="S1647" i="1"/>
  <c r="T1647" i="1" s="1"/>
  <c r="S1680" i="1"/>
  <c r="T1680" i="1" s="1"/>
  <c r="S1681" i="1"/>
  <c r="T1681" i="1" s="1"/>
  <c r="S1682" i="1"/>
  <c r="T1682" i="1" s="1"/>
  <c r="S1660" i="1"/>
  <c r="T1660" i="1" s="1"/>
  <c r="S1683" i="1"/>
  <c r="T1683" i="1" s="1"/>
  <c r="S1661" i="1"/>
  <c r="T1661" i="1" s="1"/>
  <c r="S1684" i="1"/>
  <c r="T1684" i="1" s="1"/>
  <c r="S1662" i="1"/>
  <c r="T1662" i="1" s="1"/>
  <c r="S1685" i="1"/>
  <c r="T1685" i="1" s="1"/>
  <c r="S1686" i="1"/>
  <c r="T1686" i="1" s="1"/>
  <c r="S1648" i="1"/>
  <c r="T1648" i="1" s="1"/>
  <c r="S1713" i="1"/>
  <c r="T1713" i="1" s="1"/>
  <c r="S1679" i="1"/>
  <c r="T1679" i="1" s="1"/>
  <c r="S1687" i="1"/>
  <c r="T1687" i="1" s="1"/>
  <c r="S1688" i="1"/>
  <c r="T1688" i="1" s="1"/>
  <c r="S1689" i="1"/>
  <c r="T1689" i="1" s="1"/>
  <c r="S1677" i="1"/>
  <c r="T1677" i="1" s="1"/>
  <c r="S1663" i="1"/>
  <c r="T1663" i="1" s="1"/>
  <c r="S1678" i="1"/>
  <c r="T1678" i="1" s="1"/>
  <c r="S1690" i="1"/>
  <c r="T1690" i="1" s="1"/>
  <c r="S1691" i="1"/>
  <c r="T1691" i="1" s="1"/>
  <c r="S1649" i="1"/>
  <c r="T1649" i="1" s="1"/>
  <c r="S1664" i="1"/>
  <c r="T1664" i="1" s="1"/>
  <c r="S1676" i="1"/>
  <c r="T1676" i="1" s="1"/>
  <c r="S1650" i="1"/>
  <c r="T1650" i="1" s="1"/>
  <c r="S1692" i="1"/>
  <c r="T1692" i="1" s="1"/>
  <c r="S1651" i="1"/>
  <c r="T1651" i="1" s="1"/>
  <c r="S1652" i="1"/>
  <c r="T1652" i="1" s="1"/>
  <c r="S1665" i="1"/>
  <c r="T1665" i="1" s="1"/>
  <c r="S1675" i="1"/>
  <c r="T1675" i="1" s="1"/>
  <c r="S1693" i="1"/>
  <c r="T1693" i="1" s="1"/>
  <c r="S1666" i="1"/>
  <c r="T1666" i="1" s="1"/>
  <c r="S1667" i="1"/>
  <c r="T1667" i="1" s="1"/>
  <c r="S1694" i="1"/>
  <c r="T1694" i="1" s="1"/>
  <c r="S1668" i="1"/>
  <c r="T1668" i="1" s="1"/>
  <c r="S1695" i="1"/>
  <c r="T1695" i="1" s="1"/>
  <c r="S1696" i="1"/>
  <c r="T1696" i="1" s="1"/>
  <c r="S1697" i="1"/>
  <c r="T1697" i="1" s="1"/>
  <c r="S1669" i="1"/>
  <c r="T1669" i="1" s="1"/>
  <c r="S1653" i="1"/>
  <c r="T1653" i="1" s="1"/>
  <c r="S1698" i="1"/>
  <c r="T1698" i="1" s="1"/>
  <c r="S1714" i="1"/>
  <c r="T1714" i="1" s="1"/>
  <c r="S1699" i="1"/>
  <c r="T1699" i="1" s="1"/>
  <c r="S1700" i="1"/>
  <c r="T1700" i="1" s="1"/>
  <c r="S1701" i="1"/>
  <c r="T1701" i="1" s="1"/>
  <c r="S1670" i="1"/>
  <c r="T1670" i="1" s="1"/>
  <c r="S1671" i="1"/>
  <c r="T1671" i="1" s="1"/>
  <c r="S1702" i="1"/>
  <c r="T1702" i="1" s="1"/>
  <c r="S1672" i="1"/>
  <c r="T1672" i="1" s="1"/>
  <c r="S1703" i="1"/>
  <c r="T1703" i="1" s="1"/>
  <c r="S1673" i="1"/>
  <c r="T1673" i="1" s="1"/>
  <c r="S1704" i="1"/>
  <c r="T1704" i="1" s="1"/>
  <c r="S1654" i="1"/>
  <c r="T1654" i="1" s="1"/>
  <c r="S1705" i="1"/>
  <c r="T1705" i="1" s="1"/>
  <c r="S1715" i="1"/>
  <c r="T1715" i="1" s="1"/>
  <c r="S1655" i="1"/>
  <c r="T1655" i="1" s="1"/>
  <c r="S1656" i="1"/>
  <c r="T1656" i="1" s="1"/>
  <c r="S1674" i="1"/>
  <c r="T1674" i="1" s="1"/>
  <c r="S1706" i="1"/>
  <c r="T1706" i="1" s="1"/>
  <c r="S1707" i="1"/>
  <c r="T1707" i="1" s="1"/>
  <c r="S1708" i="1"/>
  <c r="T1708" i="1" s="1"/>
  <c r="S1709" i="1"/>
  <c r="T1709" i="1" s="1"/>
  <c r="S1657" i="1"/>
  <c r="T1657" i="1" s="1"/>
  <c r="S1710" i="1"/>
  <c r="T1710" i="1" s="1"/>
  <c r="S1658" i="1"/>
  <c r="T1658" i="1" s="1"/>
  <c r="S1711" i="1"/>
  <c r="T1711" i="1" s="1"/>
  <c r="S1712" i="1"/>
  <c r="T1712" i="1" s="1"/>
  <c r="S1659" i="1"/>
  <c r="T1659" i="1" s="1"/>
  <c r="S1646" i="1"/>
  <c r="T1646" i="1" s="1"/>
  <c r="S1645" i="1"/>
  <c r="T1645" i="1" s="1"/>
  <c r="S1718" i="1"/>
  <c r="T1718" i="1" s="1"/>
  <c r="S1717" i="1"/>
  <c r="T1717" i="1" s="1"/>
  <c r="S1716" i="1"/>
  <c r="T1716" i="1" s="1"/>
  <c r="S1721" i="1"/>
  <c r="T1721" i="1" s="1"/>
  <c r="S1720" i="1"/>
  <c r="T1720" i="1" s="1"/>
  <c r="S1719" i="1"/>
  <c r="T1719" i="1" s="1"/>
  <c r="S1724" i="1"/>
  <c r="T1724" i="1" s="1"/>
  <c r="S1726" i="1"/>
  <c r="T1726" i="1" s="1"/>
  <c r="S1725" i="1"/>
  <c r="T1725" i="1" s="1"/>
  <c r="S1723" i="1"/>
  <c r="T1723" i="1" s="1"/>
  <c r="S1722" i="1"/>
  <c r="T1722" i="1" s="1"/>
  <c r="S1730" i="1"/>
  <c r="T1730" i="1" s="1"/>
  <c r="S1735" i="1"/>
  <c r="T1735" i="1" s="1"/>
  <c r="S1736" i="1"/>
  <c r="T1736" i="1" s="1"/>
  <c r="S1734" i="1"/>
  <c r="T1734" i="1" s="1"/>
  <c r="S1737" i="1"/>
  <c r="T1737" i="1" s="1"/>
  <c r="S1729" i="1"/>
  <c r="T1729" i="1" s="1"/>
  <c r="S1732" i="1"/>
  <c r="T1732" i="1" s="1"/>
  <c r="S1745" i="1"/>
  <c r="T1745" i="1" s="1"/>
  <c r="S1738" i="1"/>
  <c r="T1738" i="1" s="1"/>
  <c r="S1746" i="1"/>
  <c r="T1746" i="1" s="1"/>
  <c r="S1733" i="1"/>
  <c r="T1733" i="1" s="1"/>
  <c r="S1739" i="1"/>
  <c r="T1739" i="1" s="1"/>
  <c r="S1731" i="1"/>
  <c r="T1731" i="1" s="1"/>
  <c r="S1740" i="1"/>
  <c r="T1740" i="1" s="1"/>
  <c r="S1744" i="1"/>
  <c r="T1744" i="1" s="1"/>
  <c r="S1742" i="1"/>
  <c r="T1742" i="1" s="1"/>
  <c r="S1741" i="1"/>
  <c r="T1741" i="1" s="1"/>
  <c r="S1743" i="1"/>
  <c r="T1743" i="1" s="1"/>
  <c r="S1728" i="1"/>
  <c r="T1728" i="1" s="1"/>
  <c r="S1727" i="1"/>
  <c r="T1727" i="1" s="1"/>
  <c r="S1750" i="1"/>
  <c r="T1750" i="1" s="1"/>
  <c r="S1751" i="1"/>
  <c r="T1751" i="1" s="1"/>
  <c r="S1749" i="1"/>
  <c r="T1749" i="1" s="1"/>
  <c r="S1748" i="1"/>
  <c r="T1748" i="1" s="1"/>
  <c r="S1747" i="1"/>
  <c r="T1747" i="1" s="1"/>
  <c r="S1756" i="1"/>
  <c r="T1756" i="1" s="1"/>
  <c r="S1757" i="1"/>
  <c r="T1757" i="1" s="1"/>
  <c r="S1754" i="1"/>
  <c r="T1754" i="1" s="1"/>
  <c r="S1755" i="1"/>
  <c r="T1755" i="1" s="1"/>
  <c r="S1753" i="1"/>
  <c r="T1753" i="1" s="1"/>
  <c r="S1752" i="1"/>
  <c r="T1752" i="1" s="1"/>
  <c r="S1760" i="1"/>
  <c r="T1760" i="1" s="1"/>
  <c r="S1761" i="1"/>
  <c r="T1761" i="1" s="1"/>
  <c r="S1759" i="1"/>
  <c r="T1759" i="1" s="1"/>
  <c r="S1758" i="1"/>
  <c r="T1758" i="1" s="1"/>
  <c r="S1764" i="1"/>
  <c r="T1764" i="1" s="1"/>
  <c r="S1765" i="1"/>
  <c r="T1765" i="1" s="1"/>
  <c r="S1763" i="1"/>
  <c r="T1763" i="1" s="1"/>
  <c r="S1762" i="1"/>
  <c r="T1762" i="1" s="1"/>
  <c r="S1768" i="1"/>
  <c r="T1768" i="1" s="1"/>
  <c r="S1769" i="1"/>
  <c r="T1769" i="1" s="1"/>
  <c r="S1770" i="1"/>
  <c r="T1770" i="1" s="1"/>
  <c r="S1771" i="1"/>
  <c r="T1771" i="1" s="1"/>
  <c r="S1767" i="1"/>
  <c r="T1767" i="1" s="1"/>
  <c r="S1766" i="1"/>
  <c r="T1766" i="1" s="1"/>
  <c r="S1779" i="1"/>
  <c r="T1779" i="1" s="1"/>
  <c r="S1778" i="1"/>
  <c r="T1778" i="1" s="1"/>
  <c r="S1777" i="1"/>
  <c r="T1777" i="1" s="1"/>
  <c r="S1780" i="1"/>
  <c r="T1780" i="1" s="1"/>
  <c r="S1776" i="1"/>
  <c r="T1776" i="1" s="1"/>
  <c r="S1781" i="1"/>
  <c r="T1781" i="1" s="1"/>
  <c r="S1775" i="1"/>
  <c r="T1775" i="1" s="1"/>
  <c r="S1774" i="1"/>
  <c r="T1774" i="1" s="1"/>
  <c r="S1773" i="1"/>
  <c r="T1773" i="1" s="1"/>
  <c r="S1772" i="1"/>
  <c r="T1772" i="1" s="1"/>
  <c r="S1783" i="1"/>
  <c r="T1783" i="1" s="1"/>
  <c r="S1782" i="1"/>
  <c r="T1782" i="1" s="1"/>
  <c r="S1786" i="1"/>
  <c r="T1786" i="1" s="1"/>
  <c r="S1788" i="1"/>
  <c r="T1788" i="1" s="1"/>
  <c r="S1790" i="1"/>
  <c r="T1790" i="1" s="1"/>
  <c r="S1789" i="1"/>
  <c r="T1789" i="1" s="1"/>
  <c r="S1787" i="1"/>
  <c r="T1787" i="1" s="1"/>
  <c r="S1785" i="1"/>
  <c r="T1785" i="1" s="1"/>
  <c r="S1784" i="1"/>
  <c r="T1784" i="1" s="1"/>
  <c r="S1793" i="1"/>
  <c r="T1793" i="1" s="1"/>
  <c r="S1792" i="1"/>
  <c r="T1792" i="1" s="1"/>
  <c r="S1791" i="1"/>
  <c r="T1791" i="1" s="1"/>
  <c r="S1796" i="1"/>
  <c r="T1796" i="1" s="1"/>
  <c r="S1797" i="1"/>
  <c r="T1797" i="1" s="1"/>
  <c r="S1798" i="1"/>
  <c r="T1798" i="1" s="1"/>
  <c r="S1799" i="1"/>
  <c r="T1799" i="1" s="1"/>
  <c r="S1800" i="1"/>
  <c r="T1800" i="1" s="1"/>
  <c r="S1795" i="1"/>
  <c r="T1795" i="1" s="1"/>
  <c r="S1794" i="1"/>
  <c r="T1794" i="1" s="1"/>
  <c r="S1805" i="1"/>
  <c r="T1805" i="1" s="1"/>
  <c r="S1804" i="1"/>
  <c r="T1804" i="1" s="1"/>
  <c r="S1803" i="1"/>
  <c r="T1803" i="1" s="1"/>
  <c r="S1802" i="1"/>
  <c r="T1802" i="1" s="1"/>
  <c r="S1801" i="1"/>
  <c r="T1801" i="1" s="1"/>
  <c r="S1808" i="1"/>
  <c r="T1808" i="1" s="1"/>
  <c r="S1810" i="1"/>
  <c r="T1810" i="1" s="1"/>
  <c r="S1809" i="1"/>
  <c r="T1809" i="1" s="1"/>
  <c r="S1811" i="1"/>
  <c r="T1811" i="1" s="1"/>
  <c r="S1807" i="1"/>
  <c r="T1807" i="1" s="1"/>
  <c r="S1806" i="1"/>
  <c r="T1806" i="1" s="1"/>
  <c r="S1814" i="1"/>
  <c r="T1814" i="1" s="1"/>
  <c r="S1815" i="1"/>
  <c r="T1815" i="1" s="1"/>
  <c r="S1813" i="1"/>
  <c r="T1813" i="1" s="1"/>
  <c r="S1812" i="1"/>
  <c r="T1812" i="1" s="1"/>
  <c r="S1818" i="1"/>
  <c r="T1818" i="1" s="1"/>
  <c r="S1820" i="1"/>
  <c r="T1820" i="1" s="1"/>
  <c r="S1819" i="1"/>
  <c r="T1819" i="1" s="1"/>
  <c r="S1821" i="1"/>
  <c r="T1821" i="1" s="1"/>
  <c r="S1822" i="1"/>
  <c r="T1822" i="1" s="1"/>
  <c r="S1817" i="1"/>
  <c r="T1817" i="1" s="1"/>
  <c r="S1816" i="1"/>
  <c r="T1816" i="1" s="1"/>
  <c r="S1825" i="1"/>
  <c r="T1825" i="1" s="1"/>
  <c r="S1826" i="1"/>
  <c r="T1826" i="1" s="1"/>
  <c r="S1827" i="1"/>
  <c r="T1827" i="1" s="1"/>
  <c r="S1824" i="1"/>
  <c r="T1824" i="1" s="1"/>
  <c r="S1823" i="1"/>
  <c r="T1823" i="1" s="1"/>
  <c r="S1831" i="1"/>
  <c r="T1831" i="1" s="1"/>
  <c r="S1830" i="1"/>
  <c r="T1830" i="1" s="1"/>
  <c r="S1829" i="1"/>
  <c r="T1829" i="1" s="1"/>
  <c r="S1828" i="1"/>
  <c r="T1828" i="1" s="1"/>
  <c r="S1834" i="1"/>
  <c r="T1834" i="1" s="1"/>
  <c r="S1837" i="1"/>
  <c r="T1837" i="1" s="1"/>
  <c r="S1835" i="1"/>
  <c r="T1835" i="1" s="1"/>
  <c r="S1836" i="1"/>
  <c r="T1836" i="1" s="1"/>
  <c r="S1833" i="1"/>
  <c r="T1833" i="1" s="1"/>
  <c r="S1832" i="1"/>
  <c r="T1832" i="1" s="1"/>
  <c r="S1840" i="1"/>
  <c r="T1840" i="1" s="1"/>
  <c r="S1839" i="1"/>
  <c r="T1839" i="1" s="1"/>
  <c r="S1838" i="1"/>
  <c r="T1838" i="1" s="1"/>
  <c r="S1843" i="1"/>
  <c r="T1843" i="1" s="1"/>
  <c r="S1842" i="1"/>
  <c r="T1842" i="1" s="1"/>
  <c r="S1841" i="1"/>
  <c r="T1841" i="1" s="1"/>
  <c r="S1846" i="1"/>
  <c r="T1846" i="1" s="1"/>
  <c r="S1845" i="1"/>
  <c r="T1845" i="1" s="1"/>
  <c r="S1844" i="1"/>
  <c r="T1844" i="1" s="1"/>
  <c r="S1850" i="1"/>
  <c r="T1850" i="1" s="1"/>
  <c r="S1852" i="1"/>
  <c r="T1852" i="1" s="1"/>
  <c r="S1853" i="1"/>
  <c r="T1853" i="1" s="1"/>
  <c r="S1851" i="1"/>
  <c r="T1851" i="1" s="1"/>
  <c r="S1849" i="1"/>
  <c r="T1849" i="1" s="1"/>
  <c r="S1848" i="1"/>
  <c r="T1848" i="1" s="1"/>
  <c r="S1847" i="1"/>
  <c r="T1847" i="1" s="1"/>
  <c r="S1856" i="1"/>
  <c r="T1856" i="1" s="1"/>
  <c r="S1857" i="1"/>
  <c r="T1857" i="1" s="1"/>
  <c r="S1858" i="1"/>
  <c r="T1858" i="1" s="1"/>
  <c r="S1855" i="1"/>
  <c r="T1855" i="1" s="1"/>
  <c r="S1854" i="1"/>
  <c r="T1854" i="1" s="1"/>
  <c r="S1899" i="1"/>
  <c r="T1899" i="1" s="1"/>
  <c r="S1861" i="1"/>
  <c r="T1861" i="1" s="1"/>
  <c r="S1999" i="1"/>
  <c r="T1999" i="1" s="1"/>
  <c r="S1875" i="1"/>
  <c r="T1875" i="1" s="1"/>
  <c r="S1921" i="1"/>
  <c r="T1921" i="1" s="1"/>
  <c r="S1936" i="1"/>
  <c r="T1936" i="1" s="1"/>
  <c r="S1937" i="1"/>
  <c r="T1937" i="1" s="1"/>
  <c r="S1876" i="1"/>
  <c r="T1876" i="1" s="1"/>
  <c r="S2000" i="1"/>
  <c r="T2000" i="1" s="1"/>
  <c r="S2006" i="1"/>
  <c r="T2006" i="1" s="1"/>
  <c r="S1866" i="1"/>
  <c r="T1866" i="1" s="1"/>
  <c r="S1880" i="1"/>
  <c r="T1880" i="1" s="1"/>
  <c r="S1862" i="1"/>
  <c r="T1862" i="1" s="1"/>
  <c r="S1919" i="1"/>
  <c r="T1919" i="1" s="1"/>
  <c r="S1900" i="1"/>
  <c r="T1900" i="1" s="1"/>
  <c r="S1867" i="1"/>
  <c r="T1867" i="1" s="1"/>
  <c r="S1938" i="1"/>
  <c r="T1938" i="1" s="1"/>
  <c r="S2008" i="1"/>
  <c r="T2008" i="1" s="1"/>
  <c r="S1901" i="1"/>
  <c r="T1901" i="1" s="1"/>
  <c r="S1939" i="1"/>
  <c r="T1939" i="1" s="1"/>
  <c r="S1940" i="1"/>
  <c r="T1940" i="1" s="1"/>
  <c r="S1923" i="1"/>
  <c r="T1923" i="1" s="1"/>
  <c r="S1941" i="1"/>
  <c r="T1941" i="1" s="1"/>
  <c r="S1934" i="1"/>
  <c r="T1934" i="1" s="1"/>
  <c r="S1873" i="1"/>
  <c r="T1873" i="1" s="1"/>
  <c r="S1942" i="1"/>
  <c r="T1942" i="1" s="1"/>
  <c r="S1992" i="1"/>
  <c r="T1992" i="1" s="1"/>
  <c r="S1918" i="1"/>
  <c r="T1918" i="1" s="1"/>
  <c r="S2005" i="1"/>
  <c r="T2005" i="1" s="1"/>
  <c r="S1993" i="1"/>
  <c r="T1993" i="1" s="1"/>
  <c r="S1943" i="1"/>
  <c r="T1943" i="1" s="1"/>
  <c r="S1944" i="1"/>
  <c r="T1944" i="1" s="1"/>
  <c r="S2001" i="1"/>
  <c r="T2001" i="1" s="1"/>
  <c r="S1929" i="1"/>
  <c r="T1929" i="1" s="1"/>
  <c r="S1945" i="1"/>
  <c r="T1945" i="1" s="1"/>
  <c r="S2009" i="1"/>
  <c r="T2009" i="1" s="1"/>
  <c r="S1881" i="1"/>
  <c r="T1881" i="1" s="1"/>
  <c r="S2007" i="1"/>
  <c r="T2007" i="1" s="1"/>
  <c r="S1916" i="1"/>
  <c r="T1916" i="1" s="1"/>
  <c r="S1946" i="1"/>
  <c r="T1946" i="1" s="1"/>
  <c r="S1882" i="1"/>
  <c r="T1882" i="1" s="1"/>
  <c r="S1931" i="1"/>
  <c r="T1931" i="1" s="1"/>
  <c r="S1902" i="1"/>
  <c r="T1902" i="1" s="1"/>
  <c r="S1947" i="1"/>
  <c r="T1947" i="1" s="1"/>
  <c r="S1948" i="1"/>
  <c r="T1948" i="1" s="1"/>
  <c r="S1883" i="1"/>
  <c r="T1883" i="1" s="1"/>
  <c r="S1903" i="1"/>
  <c r="T1903" i="1" s="1"/>
  <c r="S1994" i="1"/>
  <c r="T1994" i="1" s="1"/>
  <c r="S1949" i="1"/>
  <c r="T1949" i="1" s="1"/>
  <c r="S1868" i="1"/>
  <c r="T1868" i="1" s="1"/>
  <c r="S1884" i="1"/>
  <c r="T1884" i="1" s="1"/>
  <c r="S2002" i="1"/>
  <c r="T2002" i="1" s="1"/>
  <c r="S1950" i="1"/>
  <c r="T1950" i="1" s="1"/>
  <c r="S1925" i="1"/>
  <c r="T1925" i="1" s="1"/>
  <c r="S1904" i="1"/>
  <c r="T1904" i="1" s="1"/>
  <c r="S1951" i="1"/>
  <c r="T1951" i="1" s="1"/>
  <c r="S1952" i="1"/>
  <c r="T1952" i="1" s="1"/>
  <c r="S1953" i="1"/>
  <c r="T1953" i="1" s="1"/>
  <c r="S1869" i="1"/>
  <c r="T1869" i="1" s="1"/>
  <c r="S1885" i="1"/>
  <c r="T1885" i="1" s="1"/>
  <c r="S1905" i="1"/>
  <c r="T1905" i="1" s="1"/>
  <c r="S1954" i="1"/>
  <c r="T1954" i="1" s="1"/>
  <c r="S1906" i="1"/>
  <c r="T1906" i="1" s="1"/>
  <c r="S1924" i="1"/>
  <c r="T1924" i="1" s="1"/>
  <c r="S1955" i="1"/>
  <c r="T1955" i="1" s="1"/>
  <c r="S1956" i="1"/>
  <c r="T1956" i="1" s="1"/>
  <c r="S1930" i="1"/>
  <c r="T1930" i="1" s="1"/>
  <c r="S2011" i="1"/>
  <c r="T2011" i="1" s="1"/>
  <c r="S1985" i="1"/>
  <c r="T1985" i="1" s="1"/>
  <c r="S1917" i="1"/>
  <c r="T1917" i="1" s="1"/>
  <c r="S1987" i="1"/>
  <c r="T1987" i="1" s="1"/>
  <c r="S1995" i="1"/>
  <c r="T1995" i="1" s="1"/>
  <c r="S2013" i="1"/>
  <c r="T2013" i="1" s="1"/>
  <c r="S1957" i="1"/>
  <c r="T1957" i="1" s="1"/>
  <c r="S1926" i="1"/>
  <c r="T1926" i="1" s="1"/>
  <c r="S1886" i="1"/>
  <c r="T1886" i="1" s="1"/>
  <c r="S2003" i="1"/>
  <c r="T2003" i="1" s="1"/>
  <c r="S1958" i="1"/>
  <c r="T1958" i="1" s="1"/>
  <c r="S1959" i="1"/>
  <c r="T1959" i="1" s="1"/>
  <c r="S1870" i="1"/>
  <c r="T1870" i="1" s="1"/>
  <c r="S2010" i="1"/>
  <c r="T2010" i="1" s="1"/>
  <c r="S1996" i="1"/>
  <c r="T1996" i="1" s="1"/>
  <c r="S1920" i="1"/>
  <c r="T1920" i="1" s="1"/>
  <c r="S1960" i="1"/>
  <c r="T1960" i="1" s="1"/>
  <c r="S1877" i="1"/>
  <c r="T1877" i="1" s="1"/>
  <c r="S1887" i="1"/>
  <c r="T1887" i="1" s="1"/>
  <c r="S1888" i="1"/>
  <c r="T1888" i="1" s="1"/>
  <c r="S1889" i="1"/>
  <c r="T1889" i="1" s="1"/>
  <c r="S1961" i="1"/>
  <c r="T1961" i="1" s="1"/>
  <c r="S1962" i="1"/>
  <c r="T1962" i="1" s="1"/>
  <c r="S1890" i="1"/>
  <c r="T1890" i="1" s="1"/>
  <c r="S1891" i="1"/>
  <c r="T1891" i="1" s="1"/>
  <c r="S1963" i="1"/>
  <c r="T1963" i="1" s="1"/>
  <c r="S1863" i="1"/>
  <c r="T1863" i="1" s="1"/>
  <c r="S1997" i="1"/>
  <c r="T1997" i="1" s="1"/>
  <c r="S1892" i="1"/>
  <c r="T1892" i="1" s="1"/>
  <c r="S1907" i="1"/>
  <c r="T1907" i="1" s="1"/>
  <c r="S1932" i="1"/>
  <c r="T1932" i="1" s="1"/>
  <c r="S1964" i="1"/>
  <c r="T1964" i="1" s="1"/>
  <c r="S1878" i="1"/>
  <c r="T1878" i="1" s="1"/>
  <c r="S1988" i="1"/>
  <c r="T1988" i="1" s="1"/>
  <c r="S1914" i="1"/>
  <c r="T1914" i="1" s="1"/>
  <c r="S1986" i="1"/>
  <c r="T1986" i="1" s="1"/>
  <c r="S1908" i="1"/>
  <c r="T1908" i="1" s="1"/>
  <c r="S1871" i="1"/>
  <c r="T1871" i="1" s="1"/>
  <c r="S1965" i="1"/>
  <c r="T1965" i="1" s="1"/>
  <c r="S2004" i="1"/>
  <c r="T2004" i="1" s="1"/>
  <c r="S2012" i="1"/>
  <c r="T2012" i="1" s="1"/>
  <c r="S1893" i="1"/>
  <c r="T1893" i="1" s="1"/>
  <c r="S1966" i="1"/>
  <c r="T1966" i="1" s="1"/>
  <c r="S1983" i="1"/>
  <c r="T1983" i="1" s="1"/>
  <c r="S1894" i="1"/>
  <c r="T1894" i="1" s="1"/>
  <c r="S1967" i="1"/>
  <c r="T1967" i="1" s="1"/>
  <c r="S1915" i="1"/>
  <c r="T1915" i="1" s="1"/>
  <c r="S1968" i="1"/>
  <c r="T1968" i="1" s="1"/>
  <c r="S1909" i="1"/>
  <c r="T1909" i="1" s="1"/>
  <c r="S1910" i="1"/>
  <c r="T1910" i="1" s="1"/>
  <c r="S1969" i="1"/>
  <c r="T1969" i="1" s="1"/>
  <c r="S1928" i="1"/>
  <c r="T1928" i="1" s="1"/>
  <c r="S1970" i="1"/>
  <c r="T1970" i="1" s="1"/>
  <c r="S1911" i="1"/>
  <c r="T1911" i="1" s="1"/>
  <c r="S1874" i="1"/>
  <c r="T1874" i="1" s="1"/>
  <c r="S1989" i="1"/>
  <c r="T1989" i="1" s="1"/>
  <c r="S1981" i="1"/>
  <c r="T1981" i="1" s="1"/>
  <c r="S1895" i="1"/>
  <c r="T1895" i="1" s="1"/>
  <c r="S1912" i="1"/>
  <c r="T1912" i="1" s="1"/>
  <c r="S1933" i="1"/>
  <c r="T1933" i="1" s="1"/>
  <c r="S1864" i="1"/>
  <c r="T1864" i="1" s="1"/>
  <c r="S1922" i="1"/>
  <c r="T1922" i="1" s="1"/>
  <c r="S1971" i="1"/>
  <c r="T1971" i="1" s="1"/>
  <c r="S1913" i="1"/>
  <c r="T1913" i="1" s="1"/>
  <c r="S1865" i="1"/>
  <c r="T1865" i="1" s="1"/>
  <c r="S1998" i="1"/>
  <c r="T1998" i="1" s="1"/>
  <c r="S1972" i="1"/>
  <c r="T1972" i="1" s="1"/>
  <c r="S1872" i="1"/>
  <c r="T1872" i="1" s="1"/>
  <c r="S1991" i="1"/>
  <c r="T1991" i="1" s="1"/>
  <c r="S1935" i="1"/>
  <c r="T1935" i="1" s="1"/>
  <c r="S1879" i="1"/>
  <c r="T1879" i="1" s="1"/>
  <c r="S1973" i="1"/>
  <c r="T1973" i="1" s="1"/>
  <c r="S1896" i="1"/>
  <c r="T1896" i="1" s="1"/>
  <c r="S1974" i="1"/>
  <c r="T1974" i="1" s="1"/>
  <c r="S1975" i="1"/>
  <c r="T1975" i="1" s="1"/>
  <c r="S1976" i="1"/>
  <c r="T1976" i="1" s="1"/>
  <c r="S1977" i="1"/>
  <c r="T1977" i="1" s="1"/>
  <c r="S1897" i="1"/>
  <c r="T1897" i="1" s="1"/>
  <c r="S1927" i="1"/>
  <c r="T1927" i="1" s="1"/>
  <c r="S1898" i="1"/>
  <c r="T1898" i="1" s="1"/>
  <c r="S1978" i="1"/>
  <c r="T1978" i="1" s="1"/>
  <c r="S1979" i="1"/>
  <c r="T1979" i="1" s="1"/>
  <c r="S1984" i="1"/>
  <c r="T1984" i="1" s="1"/>
  <c r="S1990" i="1"/>
  <c r="T1990" i="1" s="1"/>
  <c r="S1980" i="1"/>
  <c r="T1980" i="1" s="1"/>
  <c r="S1982" i="1"/>
  <c r="T1982" i="1" s="1"/>
  <c r="S1860" i="1"/>
  <c r="T1860" i="1" s="1"/>
  <c r="S1859" i="1"/>
  <c r="T1859" i="1" s="1"/>
  <c r="S2017" i="1"/>
  <c r="T2017" i="1" s="1"/>
  <c r="S2016" i="1"/>
  <c r="T2016" i="1" s="1"/>
  <c r="S2015" i="1"/>
  <c r="T2015" i="1" s="1"/>
  <c r="S2014" i="1"/>
  <c r="T2014" i="1" s="1"/>
  <c r="S2020" i="1"/>
  <c r="T2020" i="1" s="1"/>
  <c r="S2021" i="1"/>
  <c r="T2021" i="1" s="1"/>
  <c r="S2026" i="1"/>
  <c r="T2026" i="1" s="1"/>
  <c r="S2022" i="1"/>
  <c r="T2022" i="1" s="1"/>
  <c r="S2023" i="1"/>
  <c r="T2023" i="1" s="1"/>
  <c r="S2024" i="1"/>
  <c r="T2024" i="1" s="1"/>
  <c r="S2025" i="1"/>
  <c r="T2025" i="1" s="1"/>
  <c r="S2019" i="1"/>
  <c r="T2019" i="1" s="1"/>
  <c r="S2018" i="1"/>
  <c r="T2018" i="1" s="1"/>
  <c r="S2032" i="1"/>
  <c r="T2032" i="1" s="1"/>
  <c r="S2030" i="1"/>
  <c r="T2030" i="1" s="1"/>
  <c r="S2029" i="1"/>
  <c r="T2029" i="1" s="1"/>
  <c r="S2033" i="1"/>
  <c r="T2033" i="1" s="1"/>
  <c r="S2034" i="1"/>
  <c r="T2034" i="1" s="1"/>
  <c r="S2031" i="1"/>
  <c r="T2031" i="1" s="1"/>
  <c r="S2035" i="1"/>
  <c r="T2035" i="1" s="1"/>
  <c r="S2036" i="1"/>
  <c r="T2036" i="1" s="1"/>
  <c r="S2037" i="1"/>
  <c r="T2037" i="1" s="1"/>
  <c r="S2038" i="1"/>
  <c r="T2038" i="1" s="1"/>
  <c r="S2028" i="1"/>
  <c r="T2028" i="1" s="1"/>
  <c r="S2027" i="1"/>
  <c r="T2027" i="1" s="1"/>
  <c r="S2041" i="1"/>
  <c r="T2041" i="1" s="1"/>
  <c r="S2040" i="1"/>
  <c r="T2040" i="1" s="1"/>
  <c r="S2039" i="1"/>
  <c r="T2039" i="1" s="1"/>
  <c r="S2046" i="1"/>
  <c r="T2046" i="1" s="1"/>
  <c r="S2050" i="1"/>
  <c r="T2050" i="1" s="1"/>
  <c r="S2051" i="1"/>
  <c r="T2051" i="1" s="1"/>
  <c r="S2044" i="1"/>
  <c r="T2044" i="1" s="1"/>
  <c r="S2047" i="1"/>
  <c r="T2047" i="1" s="1"/>
  <c r="S2045" i="1"/>
  <c r="T2045" i="1" s="1"/>
  <c r="S2048" i="1"/>
  <c r="T2048" i="1" s="1"/>
  <c r="S2049" i="1"/>
  <c r="T2049" i="1" s="1"/>
  <c r="S2043" i="1"/>
  <c r="T2043" i="1" s="1"/>
  <c r="S2042" i="1"/>
  <c r="T2042" i="1" s="1"/>
  <c r="S2054" i="1"/>
  <c r="T2054" i="1" s="1"/>
  <c r="S2055" i="1"/>
  <c r="T2055" i="1" s="1"/>
  <c r="S2053" i="1"/>
  <c r="T2053" i="1" s="1"/>
  <c r="S2052" i="1"/>
  <c r="T2052" i="1" s="1"/>
  <c r="S2061" i="1"/>
  <c r="T2061" i="1" s="1"/>
  <c r="S2065" i="1"/>
  <c r="T2065" i="1" s="1"/>
  <c r="S2059" i="1"/>
  <c r="T2059" i="1" s="1"/>
  <c r="S2062" i="1"/>
  <c r="T2062" i="1" s="1"/>
  <c r="S2058" i="1"/>
  <c r="T2058" i="1" s="1"/>
  <c r="S2063" i="1"/>
  <c r="T2063" i="1" s="1"/>
  <c r="S2060" i="1"/>
  <c r="T2060" i="1" s="1"/>
  <c r="S2064" i="1"/>
  <c r="T2064" i="1" s="1"/>
  <c r="S2057" i="1"/>
  <c r="T2057" i="1" s="1"/>
  <c r="S2056" i="1"/>
  <c r="T2056" i="1" s="1"/>
  <c r="S2071" i="1"/>
  <c r="T2071" i="1" s="1"/>
  <c r="S2070" i="1"/>
  <c r="T2070" i="1" s="1"/>
  <c r="S2073" i="1"/>
  <c r="T2073" i="1" s="1"/>
  <c r="S2068" i="1"/>
  <c r="T2068" i="1" s="1"/>
  <c r="S2072" i="1"/>
  <c r="T2072" i="1" s="1"/>
  <c r="S2069" i="1"/>
  <c r="T2069" i="1" s="1"/>
  <c r="S2067" i="1"/>
  <c r="T2067" i="1" s="1"/>
  <c r="S2066" i="1"/>
  <c r="T2066" i="1" s="1"/>
  <c r="S2077" i="1"/>
  <c r="T2077" i="1" s="1"/>
  <c r="S2076" i="1"/>
  <c r="T2076" i="1" s="1"/>
  <c r="S2075" i="1"/>
  <c r="T2075" i="1" s="1"/>
  <c r="S2074" i="1"/>
  <c r="T2074" i="1" s="1"/>
  <c r="S2082" i="1"/>
  <c r="T2082" i="1" s="1"/>
  <c r="S2080" i="1"/>
  <c r="T2080" i="1" s="1"/>
  <c r="S2081" i="1"/>
  <c r="T2081" i="1" s="1"/>
  <c r="S2083" i="1"/>
  <c r="T2083" i="1" s="1"/>
  <c r="S2079" i="1"/>
  <c r="T2079" i="1" s="1"/>
  <c r="S2078" i="1"/>
  <c r="T2078" i="1" s="1"/>
  <c r="S2086" i="1"/>
  <c r="T2086" i="1" s="1"/>
  <c r="S2087" i="1"/>
  <c r="T2087" i="1" s="1"/>
  <c r="S2088" i="1"/>
  <c r="T2088" i="1" s="1"/>
  <c r="S2085" i="1"/>
  <c r="T2085" i="1" s="1"/>
  <c r="S2084" i="1"/>
  <c r="T2084" i="1" s="1"/>
  <c r="S2100" i="1"/>
  <c r="T2100" i="1" s="1"/>
  <c r="S2097" i="1"/>
  <c r="T2097" i="1" s="1"/>
  <c r="S2098" i="1"/>
  <c r="T2098" i="1" s="1"/>
  <c r="S2099" i="1"/>
  <c r="T2099" i="1" s="1"/>
  <c r="S2096" i="1"/>
  <c r="T2096" i="1" s="1"/>
  <c r="S2095" i="1"/>
  <c r="T2095" i="1" s="1"/>
  <c r="S2091" i="1"/>
  <c r="T2091" i="1" s="1"/>
  <c r="S2093" i="1"/>
  <c r="T2093" i="1" s="1"/>
  <c r="S2092" i="1"/>
  <c r="T2092" i="1" s="1"/>
  <c r="S2094" i="1"/>
  <c r="T2094" i="1" s="1"/>
  <c r="S2090" i="1"/>
  <c r="T2090" i="1" s="1"/>
  <c r="S2089" i="1"/>
  <c r="T2089" i="1" s="1"/>
  <c r="S2103" i="1"/>
  <c r="T2103" i="1" s="1"/>
  <c r="S2106" i="1"/>
  <c r="T2106" i="1" s="1"/>
  <c r="S2105" i="1"/>
  <c r="T2105" i="1" s="1"/>
  <c r="S2104" i="1"/>
  <c r="T2104" i="1" s="1"/>
  <c r="S2102" i="1"/>
  <c r="T2102" i="1" s="1"/>
  <c r="S2101" i="1"/>
  <c r="T2101" i="1" s="1"/>
  <c r="S2114" i="1"/>
  <c r="T2114" i="1" s="1"/>
  <c r="S2116" i="1"/>
  <c r="T2116" i="1" s="1"/>
  <c r="S2117" i="1"/>
  <c r="T2117" i="1" s="1"/>
  <c r="S2115" i="1"/>
  <c r="T2115" i="1" s="1"/>
  <c r="S2118" i="1"/>
  <c r="T2118" i="1" s="1"/>
  <c r="S2110" i="1"/>
  <c r="T2110" i="1" s="1"/>
  <c r="S2111" i="1"/>
  <c r="T2111" i="1" s="1"/>
  <c r="S2112" i="1"/>
  <c r="T2112" i="1" s="1"/>
  <c r="S2119" i="1"/>
  <c r="T2119" i="1" s="1"/>
  <c r="S2120" i="1"/>
  <c r="T2120" i="1" s="1"/>
  <c r="S2121" i="1"/>
  <c r="T2121" i="1" s="1"/>
  <c r="S2109" i="1"/>
  <c r="T2109" i="1" s="1"/>
  <c r="S2122" i="1"/>
  <c r="T2122" i="1" s="1"/>
  <c r="S2124" i="1"/>
  <c r="T2124" i="1" s="1"/>
  <c r="S2123" i="1"/>
  <c r="T2123" i="1" s="1"/>
  <c r="S2113" i="1"/>
  <c r="T2113" i="1" s="1"/>
  <c r="S2108" i="1"/>
  <c r="T2108" i="1" s="1"/>
  <c r="S2107" i="1"/>
  <c r="T2107" i="1" s="1"/>
  <c r="S2127" i="1"/>
  <c r="T2127" i="1" s="1"/>
  <c r="S2128" i="1"/>
  <c r="T2128" i="1" s="1"/>
  <c r="S2129" i="1"/>
  <c r="T2129" i="1" s="1"/>
  <c r="S2130" i="1"/>
  <c r="T2130" i="1" s="1"/>
  <c r="S2126" i="1"/>
  <c r="T2126" i="1" s="1"/>
  <c r="S2125" i="1"/>
  <c r="T2125" i="1" s="1"/>
  <c r="S2147" i="1"/>
  <c r="T2147" i="1" s="1"/>
  <c r="S2134" i="1"/>
  <c r="T2134" i="1" s="1"/>
  <c r="S2152" i="1"/>
  <c r="T2152" i="1" s="1"/>
  <c r="S2139" i="1"/>
  <c r="T2139" i="1" s="1"/>
  <c r="S2151" i="1"/>
  <c r="T2151" i="1" s="1"/>
  <c r="S2150" i="1"/>
  <c r="T2150" i="1" s="1"/>
  <c r="S2135" i="1"/>
  <c r="T2135" i="1" s="1"/>
  <c r="S2136" i="1"/>
  <c r="T2136" i="1" s="1"/>
  <c r="S2145" i="1"/>
  <c r="T2145" i="1" s="1"/>
  <c r="S2140" i="1"/>
  <c r="T2140" i="1" s="1"/>
  <c r="S2141" i="1"/>
  <c r="T2141" i="1" s="1"/>
  <c r="S2142" i="1"/>
  <c r="T2142" i="1" s="1"/>
  <c r="S2143" i="1"/>
  <c r="T2143" i="1" s="1"/>
  <c r="S2155" i="1"/>
  <c r="T2155" i="1" s="1"/>
  <c r="S2137" i="1"/>
  <c r="T2137" i="1" s="1"/>
  <c r="S2144" i="1"/>
  <c r="T2144" i="1" s="1"/>
  <c r="S2138" i="1"/>
  <c r="T2138" i="1" s="1"/>
  <c r="S2153" i="1"/>
  <c r="T2153" i="1" s="1"/>
  <c r="S2149" i="1"/>
  <c r="T2149" i="1" s="1"/>
  <c r="S2154" i="1"/>
  <c r="T2154" i="1" s="1"/>
  <c r="S2133" i="1"/>
  <c r="T2133" i="1" s="1"/>
  <c r="S2146" i="1"/>
  <c r="T2146" i="1" s="1"/>
  <c r="S2148" i="1"/>
  <c r="T2148" i="1" s="1"/>
  <c r="S2132" i="1"/>
  <c r="T2132" i="1" s="1"/>
  <c r="S2131" i="1"/>
  <c r="T2131" i="1" s="1"/>
  <c r="S2158" i="1"/>
  <c r="T2158" i="1" s="1"/>
  <c r="S2157" i="1"/>
  <c r="T2157" i="1" s="1"/>
  <c r="S2156" i="1"/>
  <c r="T2156" i="1" s="1"/>
  <c r="S2169" i="1"/>
  <c r="T2169" i="1" s="1"/>
  <c r="S2162" i="1"/>
  <c r="T2162" i="1" s="1"/>
  <c r="S2165" i="1"/>
  <c r="T2165" i="1" s="1"/>
  <c r="S2167" i="1"/>
  <c r="T2167" i="1" s="1"/>
  <c r="S2171" i="1"/>
  <c r="T2171" i="1" s="1"/>
  <c r="S2161" i="1"/>
  <c r="T2161" i="1" s="1"/>
  <c r="S2166" i="1"/>
  <c r="T2166" i="1" s="1"/>
  <c r="S2168" i="1"/>
  <c r="T2168" i="1" s="1"/>
  <c r="S2163" i="1"/>
  <c r="T2163" i="1" s="1"/>
  <c r="S2172" i="1"/>
  <c r="T2172" i="1" s="1"/>
  <c r="S2170" i="1"/>
  <c r="T2170" i="1" s="1"/>
  <c r="S2164" i="1"/>
  <c r="T2164" i="1" s="1"/>
  <c r="S2160" i="1"/>
  <c r="T2160" i="1" s="1"/>
  <c r="S2159" i="1"/>
  <c r="T2159" i="1" s="1"/>
  <c r="S2175" i="1"/>
  <c r="T2175" i="1" s="1"/>
  <c r="S2178" i="1"/>
  <c r="T2178" i="1" s="1"/>
  <c r="S2177" i="1"/>
  <c r="T2177" i="1" s="1"/>
  <c r="S2176" i="1"/>
  <c r="T2176" i="1" s="1"/>
  <c r="S2174" i="1"/>
  <c r="T2174" i="1" s="1"/>
  <c r="S2173" i="1"/>
  <c r="T2173" i="1" s="1"/>
  <c r="S2215" i="1"/>
  <c r="T2215" i="1" s="1"/>
  <c r="S2216" i="1"/>
  <c r="T2216" i="1" s="1"/>
  <c r="S2203" i="1"/>
  <c r="T2203" i="1" s="1"/>
  <c r="S2204" i="1"/>
  <c r="T2204" i="1" s="1"/>
  <c r="S2205" i="1"/>
  <c r="T2205" i="1" s="1"/>
  <c r="S2214" i="1"/>
  <c r="T2214" i="1" s="1"/>
  <c r="S2206" i="1"/>
  <c r="T2206" i="1" s="1"/>
  <c r="S2188" i="1"/>
  <c r="T2188" i="1" s="1"/>
  <c r="S2183" i="1"/>
  <c r="T2183" i="1" s="1"/>
  <c r="S2184" i="1"/>
  <c r="T2184" i="1" s="1"/>
  <c r="S2219" i="1"/>
  <c r="T2219" i="1" s="1"/>
  <c r="S2195" i="1"/>
  <c r="T2195" i="1" s="1"/>
  <c r="S2185" i="1"/>
  <c r="T2185" i="1" s="1"/>
  <c r="S2200" i="1"/>
  <c r="T2200" i="1" s="1"/>
  <c r="S2189" i="1"/>
  <c r="T2189" i="1" s="1"/>
  <c r="S2190" i="1"/>
  <c r="T2190" i="1" s="1"/>
  <c r="S2218" i="1"/>
  <c r="T2218" i="1" s="1"/>
  <c r="S2191" i="1"/>
  <c r="T2191" i="1" s="1"/>
  <c r="S2196" i="1"/>
  <c r="T2196" i="1" s="1"/>
  <c r="S2210" i="1"/>
  <c r="T2210" i="1" s="1"/>
  <c r="S2211" i="1"/>
  <c r="T2211" i="1" s="1"/>
  <c r="S2197" i="1"/>
  <c r="T2197" i="1" s="1"/>
  <c r="S2213" i="1"/>
  <c r="T2213" i="1" s="1"/>
  <c r="S2198" i="1"/>
  <c r="T2198" i="1" s="1"/>
  <c r="S2209" i="1"/>
  <c r="T2209" i="1" s="1"/>
  <c r="S2220" i="1"/>
  <c r="T2220" i="1" s="1"/>
  <c r="S2212" i="1"/>
  <c r="T2212" i="1" s="1"/>
  <c r="S2217" i="1"/>
  <c r="T2217" i="1" s="1"/>
  <c r="S2207" i="1"/>
  <c r="T2207" i="1" s="1"/>
  <c r="S2199" i="1"/>
  <c r="T2199" i="1" s="1"/>
  <c r="S2192" i="1"/>
  <c r="T2192" i="1" s="1"/>
  <c r="S2208" i="1"/>
  <c r="T2208" i="1" s="1"/>
  <c r="S2186" i="1"/>
  <c r="T2186" i="1" s="1"/>
  <c r="S2202" i="1"/>
  <c r="T2202" i="1" s="1"/>
  <c r="S2193" i="1"/>
  <c r="T2193" i="1" s="1"/>
  <c r="S2201" i="1"/>
  <c r="T2201" i="1" s="1"/>
  <c r="S2187" i="1"/>
  <c r="T2187" i="1" s="1"/>
  <c r="S2181" i="1"/>
  <c r="T2181" i="1" s="1"/>
  <c r="S2194" i="1"/>
  <c r="T2194" i="1" s="1"/>
  <c r="S2182" i="1"/>
  <c r="T2182" i="1" s="1"/>
  <c r="S2180" i="1"/>
  <c r="T2180" i="1" s="1"/>
  <c r="S2179" i="1"/>
  <c r="T2179" i="1" s="1"/>
  <c r="S2223" i="1"/>
  <c r="T2223" i="1" s="1"/>
  <c r="S2222" i="1"/>
  <c r="T2222" i="1" s="1"/>
  <c r="S2221" i="1"/>
  <c r="T2221" i="1" s="1"/>
  <c r="S2226" i="1"/>
  <c r="T2226" i="1" s="1"/>
  <c r="S2228" i="1"/>
  <c r="T2228" i="1" s="1"/>
  <c r="S2227" i="1"/>
  <c r="T2227" i="1" s="1"/>
  <c r="S2225" i="1"/>
  <c r="T2225" i="1" s="1"/>
  <c r="S2224" i="1"/>
  <c r="T2224" i="1" s="1"/>
  <c r="S2264" i="1"/>
  <c r="T2264" i="1" s="1"/>
  <c r="S2265" i="1"/>
  <c r="T2265" i="1" s="1"/>
  <c r="S2252" i="1"/>
  <c r="T2252" i="1" s="1"/>
  <c r="S2266" i="1"/>
  <c r="T2266" i="1" s="1"/>
  <c r="S2253" i="1"/>
  <c r="T2253" i="1" s="1"/>
  <c r="S2243" i="1"/>
  <c r="T2243" i="1" s="1"/>
  <c r="S2231" i="1"/>
  <c r="T2231" i="1" s="1"/>
  <c r="S2267" i="1"/>
  <c r="T2267" i="1" s="1"/>
  <c r="S2268" i="1"/>
  <c r="T2268" i="1" s="1"/>
  <c r="S2237" i="1"/>
  <c r="T2237" i="1" s="1"/>
  <c r="S2269" i="1"/>
  <c r="T2269" i="1" s="1"/>
  <c r="S2270" i="1"/>
  <c r="T2270" i="1" s="1"/>
  <c r="S2271" i="1"/>
  <c r="T2271" i="1" s="1"/>
  <c r="S2291" i="1"/>
  <c r="T2291" i="1" s="1"/>
  <c r="S2272" i="1"/>
  <c r="T2272" i="1" s="1"/>
  <c r="S2244" i="1"/>
  <c r="T2244" i="1" s="1"/>
  <c r="S2273" i="1"/>
  <c r="T2273" i="1" s="1"/>
  <c r="S2238" i="1"/>
  <c r="T2238" i="1" s="1"/>
  <c r="S2274" i="1"/>
  <c r="T2274" i="1" s="1"/>
  <c r="S2239" i="1"/>
  <c r="T2239" i="1" s="1"/>
  <c r="S2245" i="1"/>
  <c r="T2245" i="1" s="1"/>
  <c r="S2246" i="1"/>
  <c r="T2246" i="1" s="1"/>
  <c r="S2275" i="1"/>
  <c r="T2275" i="1" s="1"/>
  <c r="S2258" i="1"/>
  <c r="T2258" i="1" s="1"/>
  <c r="S2276" i="1"/>
  <c r="T2276" i="1" s="1"/>
  <c r="S2259" i="1"/>
  <c r="T2259" i="1" s="1"/>
  <c r="S2292" i="1"/>
  <c r="T2292" i="1" s="1"/>
  <c r="S2232" i="1"/>
  <c r="T2232" i="1" s="1"/>
  <c r="S2277" i="1"/>
  <c r="T2277" i="1" s="1"/>
  <c r="S2260" i="1"/>
  <c r="T2260" i="1" s="1"/>
  <c r="S2247" i="1"/>
  <c r="T2247" i="1" s="1"/>
  <c r="S2278" i="1"/>
  <c r="T2278" i="1" s="1"/>
  <c r="S2240" i="1"/>
  <c r="T2240" i="1" s="1"/>
  <c r="S2279" i="1"/>
  <c r="T2279" i="1" s="1"/>
  <c r="S2293" i="1"/>
  <c r="T2293" i="1" s="1"/>
  <c r="S2280" i="1"/>
  <c r="T2280" i="1" s="1"/>
  <c r="S2235" i="1"/>
  <c r="T2235" i="1" s="1"/>
  <c r="S2281" i="1"/>
  <c r="T2281" i="1" s="1"/>
  <c r="S2263" i="1"/>
  <c r="T2263" i="1" s="1"/>
  <c r="S2248" i="1"/>
  <c r="T2248" i="1" s="1"/>
  <c r="S2241" i="1"/>
  <c r="T2241" i="1" s="1"/>
  <c r="S2242" i="1"/>
  <c r="T2242" i="1" s="1"/>
  <c r="S2282" i="1"/>
  <c r="T2282" i="1" s="1"/>
  <c r="S2233" i="1"/>
  <c r="T2233" i="1" s="1"/>
  <c r="S2294" i="1"/>
  <c r="T2294" i="1" s="1"/>
  <c r="S2283" i="1"/>
  <c r="T2283" i="1" s="1"/>
  <c r="S2284" i="1"/>
  <c r="T2284" i="1" s="1"/>
  <c r="S2285" i="1"/>
  <c r="T2285" i="1" s="1"/>
  <c r="S2236" i="1"/>
  <c r="T2236" i="1" s="1"/>
  <c r="S2286" i="1"/>
  <c r="T2286" i="1" s="1"/>
  <c r="S2287" i="1"/>
  <c r="T2287" i="1" s="1"/>
  <c r="S2254" i="1"/>
  <c r="T2254" i="1" s="1"/>
  <c r="S2255" i="1"/>
  <c r="T2255" i="1" s="1"/>
  <c r="S2256" i="1"/>
  <c r="T2256" i="1" s="1"/>
  <c r="S2262" i="1"/>
  <c r="T2262" i="1" s="1"/>
  <c r="S2288" i="1"/>
  <c r="T2288" i="1" s="1"/>
  <c r="S2249" i="1"/>
  <c r="T2249" i="1" s="1"/>
  <c r="S2250" i="1"/>
  <c r="T2250" i="1" s="1"/>
  <c r="S2289" i="1"/>
  <c r="T2289" i="1" s="1"/>
  <c r="S2251" i="1"/>
  <c r="T2251" i="1" s="1"/>
  <c r="S2234" i="1"/>
  <c r="T2234" i="1" s="1"/>
  <c r="S2290" i="1"/>
  <c r="T2290" i="1" s="1"/>
  <c r="S2261" i="1"/>
  <c r="T2261" i="1" s="1"/>
  <c r="S2257" i="1"/>
  <c r="T2257" i="1" s="1"/>
  <c r="S2230" i="1"/>
  <c r="T2230" i="1" s="1"/>
  <c r="S2229" i="1"/>
  <c r="T2229" i="1" s="1"/>
  <c r="S2297" i="1"/>
  <c r="T2297" i="1" s="1"/>
  <c r="S2298" i="1"/>
  <c r="T2298" i="1" s="1"/>
  <c r="S2296" i="1"/>
  <c r="T2296" i="1" s="1"/>
  <c r="S2295" i="1"/>
  <c r="T2295" i="1" s="1"/>
  <c r="S2301" i="1"/>
  <c r="T2301" i="1" s="1"/>
  <c r="S2303" i="1"/>
  <c r="T2303" i="1" s="1"/>
  <c r="S2302" i="1"/>
  <c r="T2302" i="1" s="1"/>
  <c r="S2300" i="1"/>
  <c r="T2300" i="1" s="1"/>
  <c r="S2299" i="1"/>
  <c r="T2299" i="1" s="1"/>
  <c r="S2306" i="1"/>
  <c r="T2306" i="1" s="1"/>
  <c r="S2307" i="1"/>
  <c r="T2307" i="1" s="1"/>
  <c r="S2309" i="1"/>
  <c r="T2309" i="1" s="1"/>
  <c r="S2308" i="1"/>
  <c r="T2308" i="1" s="1"/>
  <c r="S2305" i="1"/>
  <c r="T2305" i="1" s="1"/>
  <c r="S2304" i="1"/>
  <c r="T2304" i="1" s="1"/>
  <c r="S2312" i="1"/>
  <c r="T2312" i="1" s="1"/>
  <c r="S2311" i="1"/>
  <c r="T2311" i="1" s="1"/>
  <c r="S2310" i="1"/>
  <c r="T2310" i="1" s="1"/>
  <c r="S2318" i="1"/>
  <c r="T2318" i="1" s="1"/>
  <c r="S2316" i="1"/>
  <c r="T2316" i="1" s="1"/>
  <c r="S2315" i="1"/>
  <c r="T2315" i="1" s="1"/>
  <c r="S2317" i="1"/>
  <c r="T2317" i="1" s="1"/>
  <c r="S2314" i="1"/>
  <c r="T2314" i="1" s="1"/>
  <c r="S2313" i="1"/>
  <c r="T2313" i="1" s="1"/>
  <c r="S2321" i="1"/>
  <c r="T2321" i="1" s="1"/>
  <c r="S2322" i="1"/>
  <c r="T2322" i="1" s="1"/>
  <c r="S2320" i="1"/>
  <c r="T2320" i="1" s="1"/>
  <c r="S2319" i="1"/>
  <c r="T2319" i="1" s="1"/>
  <c r="S2325" i="1"/>
  <c r="T2325" i="1" s="1"/>
  <c r="S2326" i="1"/>
  <c r="T2326" i="1" s="1"/>
  <c r="S2330" i="1"/>
  <c r="T2330" i="1" s="1"/>
  <c r="S2335" i="1"/>
  <c r="T2335" i="1" s="1"/>
  <c r="S2327" i="1"/>
  <c r="T2327" i="1" s="1"/>
  <c r="S2328" i="1"/>
  <c r="T2328" i="1" s="1"/>
  <c r="S2336" i="1"/>
  <c r="T2336" i="1" s="1"/>
  <c r="S2333" i="1"/>
  <c r="T2333" i="1" s="1"/>
  <c r="S2334" i="1"/>
  <c r="T2334" i="1" s="1"/>
  <c r="S2332" i="1"/>
  <c r="T2332" i="1" s="1"/>
  <c r="S2331" i="1"/>
  <c r="T2331" i="1" s="1"/>
  <c r="S2329" i="1"/>
  <c r="T2329" i="1" s="1"/>
  <c r="S2324" i="1"/>
  <c r="T2324" i="1" s="1"/>
  <c r="S2323" i="1"/>
  <c r="T2323" i="1" s="1"/>
  <c r="S2392" i="1"/>
  <c r="T2392" i="1" s="1"/>
  <c r="S2471" i="1"/>
  <c r="T2471" i="1" s="1"/>
  <c r="S2412" i="1"/>
  <c r="T2412" i="1" s="1"/>
  <c r="S2472" i="1"/>
  <c r="T2472" i="1" s="1"/>
  <c r="S2365" i="1"/>
  <c r="T2365" i="1" s="1"/>
  <c r="S2448" i="1"/>
  <c r="T2448" i="1" s="1"/>
  <c r="S2460" i="1"/>
  <c r="T2460" i="1" s="1"/>
  <c r="S2467" i="1"/>
  <c r="T2467" i="1" s="1"/>
  <c r="S2434" i="1"/>
  <c r="T2434" i="1" s="1"/>
  <c r="S2473" i="1"/>
  <c r="T2473" i="1" s="1"/>
  <c r="S2377" i="1"/>
  <c r="T2377" i="1" s="1"/>
  <c r="S2353" i="1"/>
  <c r="T2353" i="1" s="1"/>
  <c r="S2465" i="1"/>
  <c r="T2465" i="1" s="1"/>
  <c r="S2411" i="1"/>
  <c r="T2411" i="1" s="1"/>
  <c r="S2474" i="1"/>
  <c r="T2474" i="1" s="1"/>
  <c r="S2400" i="1"/>
  <c r="T2400" i="1" s="1"/>
  <c r="S2413" i="1"/>
  <c r="T2413" i="1" s="1"/>
  <c r="S2417" i="1"/>
  <c r="T2417" i="1" s="1"/>
  <c r="S2475" i="1"/>
  <c r="T2475" i="1" s="1"/>
  <c r="S2476" i="1"/>
  <c r="T2476" i="1" s="1"/>
  <c r="S2446" i="1"/>
  <c r="T2446" i="1" s="1"/>
  <c r="S2477" i="1"/>
  <c r="T2477" i="1" s="1"/>
  <c r="S2354" i="1"/>
  <c r="T2354" i="1" s="1"/>
  <c r="S2344" i="1"/>
  <c r="T2344" i="1" s="1"/>
  <c r="S2435" i="1"/>
  <c r="T2435" i="1" s="1"/>
  <c r="S2368" i="1"/>
  <c r="T2368" i="1" s="1"/>
  <c r="S2478" i="1"/>
  <c r="T2478" i="1" s="1"/>
  <c r="S2345" i="1"/>
  <c r="T2345" i="1" s="1"/>
  <c r="S2381" i="1"/>
  <c r="T2381" i="1" s="1"/>
  <c r="S2479" i="1"/>
  <c r="T2479" i="1" s="1"/>
  <c r="S2480" i="1"/>
  <c r="T2480" i="1" s="1"/>
  <c r="S2396" i="1"/>
  <c r="T2396" i="1" s="1"/>
  <c r="S2463" i="1"/>
  <c r="T2463" i="1" s="1"/>
  <c r="S2425" i="1"/>
  <c r="T2425" i="1" s="1"/>
  <c r="S2355" i="1"/>
  <c r="T2355" i="1" s="1"/>
  <c r="S2419" i="1"/>
  <c r="T2419" i="1" s="1"/>
  <c r="S2372" i="1"/>
  <c r="T2372" i="1" s="1"/>
  <c r="S2470" i="1"/>
  <c r="T2470" i="1" s="1"/>
  <c r="S2409" i="1"/>
  <c r="T2409" i="1" s="1"/>
  <c r="S2481" i="1"/>
  <c r="T2481" i="1" s="1"/>
  <c r="S2523" i="1"/>
  <c r="T2523" i="1" s="1"/>
  <c r="S2453" i="1"/>
  <c r="T2453" i="1" s="1"/>
  <c r="S2526" i="1"/>
  <c r="T2526" i="1" s="1"/>
  <c r="S2482" i="1"/>
  <c r="T2482" i="1" s="1"/>
  <c r="S2461" i="1"/>
  <c r="T2461" i="1" s="1"/>
  <c r="S2421" i="1"/>
  <c r="T2421" i="1" s="1"/>
  <c r="S2437" i="1"/>
  <c r="T2437" i="1" s="1"/>
  <c r="S2454" i="1"/>
  <c r="T2454" i="1" s="1"/>
  <c r="S2384" i="1"/>
  <c r="T2384" i="1" s="1"/>
  <c r="S2483" i="1"/>
  <c r="T2483" i="1" s="1"/>
  <c r="S2346" i="1"/>
  <c r="T2346" i="1" s="1"/>
  <c r="S2530" i="1"/>
  <c r="T2530" i="1" s="1"/>
  <c r="S2356" i="1"/>
  <c r="T2356" i="1" s="1"/>
  <c r="S2484" i="1"/>
  <c r="T2484" i="1" s="1"/>
  <c r="S2456" i="1"/>
  <c r="T2456" i="1" s="1"/>
  <c r="S2388" i="1"/>
  <c r="T2388" i="1" s="1"/>
  <c r="S2375" i="1"/>
  <c r="T2375" i="1" s="1"/>
  <c r="S2485" i="1"/>
  <c r="T2485" i="1" s="1"/>
  <c r="S2390" i="1"/>
  <c r="T2390" i="1" s="1"/>
  <c r="S2347" i="1"/>
  <c r="T2347" i="1" s="1"/>
  <c r="S2524" i="1"/>
  <c r="T2524" i="1" s="1"/>
  <c r="S2386" i="1"/>
  <c r="T2386" i="1" s="1"/>
  <c r="S2486" i="1"/>
  <c r="T2486" i="1" s="1"/>
  <c r="S2458" i="1"/>
  <c r="T2458" i="1" s="1"/>
  <c r="S2455" i="1"/>
  <c r="T2455" i="1" s="1"/>
  <c r="S2401" i="1"/>
  <c r="T2401" i="1" s="1"/>
  <c r="S2487" i="1"/>
  <c r="T2487" i="1" s="1"/>
  <c r="S2340" i="1"/>
  <c r="T2340" i="1" s="1"/>
  <c r="S2488" i="1"/>
  <c r="T2488" i="1" s="1"/>
  <c r="S2428" i="1"/>
  <c r="T2428" i="1" s="1"/>
  <c r="S2440" i="1"/>
  <c r="T2440" i="1" s="1"/>
  <c r="S2489" i="1"/>
  <c r="T2489" i="1" s="1"/>
  <c r="S2449" i="1"/>
  <c r="T2449" i="1" s="1"/>
  <c r="S2408" i="1"/>
  <c r="T2408" i="1" s="1"/>
  <c r="S2457" i="1"/>
  <c r="T2457" i="1" s="1"/>
  <c r="S2418" i="1"/>
  <c r="T2418" i="1" s="1"/>
  <c r="S2490" i="1"/>
  <c r="T2490" i="1" s="1"/>
  <c r="S2367" i="1"/>
  <c r="T2367" i="1" s="1"/>
  <c r="S2371" i="1"/>
  <c r="T2371" i="1" s="1"/>
  <c r="S2491" i="1"/>
  <c r="T2491" i="1" s="1"/>
  <c r="S2436" i="1"/>
  <c r="T2436" i="1" s="1"/>
  <c r="S2462" i="1"/>
  <c r="T2462" i="1" s="1"/>
  <c r="S2459" i="1"/>
  <c r="T2459" i="1" s="1"/>
  <c r="S2445" i="1"/>
  <c r="T2445" i="1" s="1"/>
  <c r="S2378" i="1"/>
  <c r="T2378" i="1" s="1"/>
  <c r="S2348" i="1"/>
  <c r="T2348" i="1" s="1"/>
  <c r="S2492" i="1"/>
  <c r="T2492" i="1" s="1"/>
  <c r="S2493" i="1"/>
  <c r="T2493" i="1" s="1"/>
  <c r="S2494" i="1"/>
  <c r="T2494" i="1" s="1"/>
  <c r="S2495" i="1"/>
  <c r="T2495" i="1" s="1"/>
  <c r="S2369" i="1"/>
  <c r="T2369" i="1" s="1"/>
  <c r="S2433" i="1"/>
  <c r="T2433" i="1" s="1"/>
  <c r="S2450" i="1"/>
  <c r="T2450" i="1" s="1"/>
  <c r="S2529" i="1"/>
  <c r="T2529" i="1" s="1"/>
  <c r="S2342" i="1"/>
  <c r="T2342" i="1" s="1"/>
  <c r="S2339" i="1"/>
  <c r="T2339" i="1" s="1"/>
  <c r="S2405" i="1"/>
  <c r="T2405" i="1" s="1"/>
  <c r="S2496" i="1"/>
  <c r="T2496" i="1" s="1"/>
  <c r="S2497" i="1"/>
  <c r="T2497" i="1" s="1"/>
  <c r="S2404" i="1"/>
  <c r="T2404" i="1" s="1"/>
  <c r="S2395" i="1"/>
  <c r="T2395" i="1" s="1"/>
  <c r="S2452" i="1"/>
  <c r="T2452" i="1" s="1"/>
  <c r="S2349" i="1"/>
  <c r="T2349" i="1" s="1"/>
  <c r="S2402" i="1"/>
  <c r="T2402" i="1" s="1"/>
  <c r="S2533" i="1"/>
  <c r="T2533" i="1" s="1"/>
  <c r="S2498" i="1"/>
  <c r="T2498" i="1" s="1"/>
  <c r="S2429" i="1"/>
  <c r="T2429" i="1" s="1"/>
  <c r="S2443" i="1"/>
  <c r="T2443" i="1" s="1"/>
  <c r="S2534" i="1"/>
  <c r="T2534" i="1" s="1"/>
  <c r="S2391" i="1"/>
  <c r="T2391" i="1" s="1"/>
  <c r="S2469" i="1"/>
  <c r="T2469" i="1" s="1"/>
  <c r="S2499" i="1"/>
  <c r="T2499" i="1" s="1"/>
  <c r="S2500" i="1"/>
  <c r="T2500" i="1" s="1"/>
  <c r="S2374" i="1"/>
  <c r="T2374" i="1" s="1"/>
  <c r="S2501" i="1"/>
  <c r="T2501" i="1" s="1"/>
  <c r="S2464" i="1"/>
  <c r="T2464" i="1" s="1"/>
  <c r="S2525" i="1"/>
  <c r="T2525" i="1" s="1"/>
  <c r="S2422" i="1"/>
  <c r="T2422" i="1" s="1"/>
  <c r="S2357" i="1"/>
  <c r="T2357" i="1" s="1"/>
  <c r="S2427" i="1"/>
  <c r="T2427" i="1" s="1"/>
  <c r="S2380" i="1"/>
  <c r="T2380" i="1" s="1"/>
  <c r="S2363" i="1"/>
  <c r="T2363" i="1" s="1"/>
  <c r="S2451" i="1"/>
  <c r="T2451" i="1" s="1"/>
  <c r="S2350" i="1"/>
  <c r="T2350" i="1" s="1"/>
  <c r="S2389" i="1"/>
  <c r="T2389" i="1" s="1"/>
  <c r="S2502" i="1"/>
  <c r="T2502" i="1" s="1"/>
  <c r="S2426" i="1"/>
  <c r="T2426" i="1" s="1"/>
  <c r="S2447" i="1"/>
  <c r="T2447" i="1" s="1"/>
  <c r="S2503" i="1"/>
  <c r="T2503" i="1" s="1"/>
  <c r="S2504" i="1"/>
  <c r="T2504" i="1" s="1"/>
  <c r="S2397" i="1"/>
  <c r="T2397" i="1" s="1"/>
  <c r="S2521" i="1"/>
  <c r="T2521" i="1" s="1"/>
  <c r="S2358" i="1"/>
  <c r="T2358" i="1" s="1"/>
  <c r="S2379" i="1"/>
  <c r="T2379" i="1" s="1"/>
  <c r="S2364" i="1"/>
  <c r="T2364" i="1" s="1"/>
  <c r="S2505" i="1"/>
  <c r="T2505" i="1" s="1"/>
  <c r="S2506" i="1"/>
  <c r="T2506" i="1" s="1"/>
  <c r="S2507" i="1"/>
  <c r="T2507" i="1" s="1"/>
  <c r="S2522" i="1"/>
  <c r="T2522" i="1" s="1"/>
  <c r="S2398" i="1"/>
  <c r="T2398" i="1" s="1"/>
  <c r="S2383" i="1"/>
  <c r="T2383" i="1" s="1"/>
  <c r="S2468" i="1"/>
  <c r="T2468" i="1" s="1"/>
  <c r="S2508" i="1"/>
  <c r="T2508" i="1" s="1"/>
  <c r="S2466" i="1"/>
  <c r="T2466" i="1" s="1"/>
  <c r="S2509" i="1"/>
  <c r="T2509" i="1" s="1"/>
  <c r="S2407" i="1"/>
  <c r="T2407" i="1" s="1"/>
  <c r="S2423" i="1"/>
  <c r="T2423" i="1" s="1"/>
  <c r="S2537" i="1"/>
  <c r="T2537" i="1" s="1"/>
  <c r="S2510" i="1"/>
  <c r="T2510" i="1" s="1"/>
  <c r="S2420" i="1"/>
  <c r="T2420" i="1" s="1"/>
  <c r="S2532" i="1"/>
  <c r="T2532" i="1" s="1"/>
  <c r="S2432" i="1"/>
  <c r="T2432" i="1" s="1"/>
  <c r="S2424" i="1"/>
  <c r="T2424" i="1" s="1"/>
  <c r="S2406" i="1"/>
  <c r="T2406" i="1" s="1"/>
  <c r="S2414" i="1"/>
  <c r="T2414" i="1" s="1"/>
  <c r="S2351" i="1"/>
  <c r="T2351" i="1" s="1"/>
  <c r="S2511" i="1"/>
  <c r="T2511" i="1" s="1"/>
  <c r="S2403" i="1"/>
  <c r="T2403" i="1" s="1"/>
  <c r="S2512" i="1"/>
  <c r="T2512" i="1" s="1"/>
  <c r="S2513" i="1"/>
  <c r="T2513" i="1" s="1"/>
  <c r="S2359" i="1"/>
  <c r="T2359" i="1" s="1"/>
  <c r="S2514" i="1"/>
  <c r="T2514" i="1" s="1"/>
  <c r="S2387" i="1"/>
  <c r="T2387" i="1" s="1"/>
  <c r="S2515" i="1"/>
  <c r="T2515" i="1" s="1"/>
  <c r="S2536" i="1"/>
  <c r="T2536" i="1" s="1"/>
  <c r="S2394" i="1"/>
  <c r="T2394" i="1" s="1"/>
  <c r="S2516" i="1"/>
  <c r="T2516" i="1" s="1"/>
  <c r="S2362" i="1"/>
  <c r="T2362" i="1" s="1"/>
  <c r="S2366" i="1"/>
  <c r="T2366" i="1" s="1"/>
  <c r="S2438" i="1"/>
  <c r="T2438" i="1" s="1"/>
  <c r="S2416" i="1"/>
  <c r="T2416" i="1" s="1"/>
  <c r="S2535" i="1"/>
  <c r="T2535" i="1" s="1"/>
  <c r="S2361" i="1"/>
  <c r="T2361" i="1" s="1"/>
  <c r="S2360" i="1"/>
  <c r="T2360" i="1" s="1"/>
  <c r="S2528" i="1"/>
  <c r="T2528" i="1" s="1"/>
  <c r="S2444" i="1"/>
  <c r="T2444" i="1" s="1"/>
  <c r="S2352" i="1"/>
  <c r="T2352" i="1" s="1"/>
  <c r="S2431" i="1"/>
  <c r="T2431" i="1" s="1"/>
  <c r="S2441" i="1"/>
  <c r="T2441" i="1" s="1"/>
  <c r="S2385" i="1"/>
  <c r="T2385" i="1" s="1"/>
  <c r="S2442" i="1"/>
  <c r="T2442" i="1" s="1"/>
  <c r="S2410" i="1"/>
  <c r="T2410" i="1" s="1"/>
  <c r="S2527" i="1"/>
  <c r="T2527" i="1" s="1"/>
  <c r="S2370" i="1"/>
  <c r="T2370" i="1" s="1"/>
  <c r="S2341" i="1"/>
  <c r="T2341" i="1" s="1"/>
  <c r="S2415" i="1"/>
  <c r="T2415" i="1" s="1"/>
  <c r="S2373" i="1"/>
  <c r="T2373" i="1" s="1"/>
  <c r="S2531" i="1"/>
  <c r="T2531" i="1" s="1"/>
  <c r="S2439" i="1"/>
  <c r="T2439" i="1" s="1"/>
  <c r="S2517" i="1"/>
  <c r="T2517" i="1" s="1"/>
  <c r="S2518" i="1"/>
  <c r="T2518" i="1" s="1"/>
  <c r="S2519" i="1"/>
  <c r="T2519" i="1" s="1"/>
  <c r="S2520" i="1"/>
  <c r="T2520" i="1" s="1"/>
  <c r="S2393" i="1"/>
  <c r="T2393" i="1" s="1"/>
  <c r="S2399" i="1"/>
  <c r="T2399" i="1" s="1"/>
  <c r="S2430" i="1"/>
  <c r="T2430" i="1" s="1"/>
  <c r="S2376" i="1"/>
  <c r="T2376" i="1" s="1"/>
  <c r="S2343" i="1"/>
  <c r="T2343" i="1" s="1"/>
  <c r="S2382" i="1"/>
  <c r="T2382" i="1" s="1"/>
  <c r="S2338" i="1"/>
  <c r="T2338" i="1" s="1"/>
  <c r="S2337" i="1"/>
  <c r="T2337" i="1" s="1"/>
  <c r="S2540" i="1"/>
  <c r="T2540" i="1" s="1"/>
  <c r="S2539" i="1"/>
  <c r="T2539" i="1" s="1"/>
  <c r="S2538" i="1"/>
  <c r="T2538" i="1" s="1"/>
  <c r="S2545" i="1"/>
  <c r="T2545" i="1" s="1"/>
  <c r="S2544" i="1"/>
  <c r="T2544" i="1" s="1"/>
  <c r="S2543" i="1"/>
  <c r="T2543" i="1" s="1"/>
  <c r="S2542" i="1"/>
  <c r="T2542" i="1" s="1"/>
  <c r="S2541" i="1"/>
  <c r="T2541" i="1" s="1"/>
  <c r="S2559" i="1"/>
  <c r="T2559" i="1" s="1"/>
  <c r="S2560" i="1"/>
  <c r="T2560" i="1" s="1"/>
  <c r="S2569" i="1"/>
  <c r="T2569" i="1" s="1"/>
  <c r="S2554" i="1"/>
  <c r="T2554" i="1" s="1"/>
  <c r="S2551" i="1"/>
  <c r="T2551" i="1" s="1"/>
  <c r="S2553" i="1"/>
  <c r="T2553" i="1" s="1"/>
  <c r="S2561" i="1"/>
  <c r="T2561" i="1" s="1"/>
  <c r="S2558" i="1"/>
  <c r="T2558" i="1" s="1"/>
  <c r="S2548" i="1"/>
  <c r="T2548" i="1" s="1"/>
  <c r="S2557" i="1"/>
  <c r="T2557" i="1" s="1"/>
  <c r="S2562" i="1"/>
  <c r="T2562" i="1" s="1"/>
  <c r="S2563" i="1"/>
  <c r="T2563" i="1" s="1"/>
  <c r="S2556" i="1"/>
  <c r="T2556" i="1" s="1"/>
  <c r="S2552" i="1"/>
  <c r="T2552" i="1" s="1"/>
  <c r="S2550" i="1"/>
  <c r="T2550" i="1" s="1"/>
  <c r="S2549" i="1"/>
  <c r="T2549" i="1" s="1"/>
  <c r="S2564" i="1"/>
  <c r="T2564" i="1" s="1"/>
  <c r="S2565" i="1"/>
  <c r="T2565" i="1" s="1"/>
  <c r="S2566" i="1"/>
  <c r="T2566" i="1" s="1"/>
  <c r="S2567" i="1"/>
  <c r="T2567" i="1" s="1"/>
  <c r="S2555" i="1"/>
  <c r="T2555" i="1" s="1"/>
  <c r="S2570" i="1"/>
  <c r="T2570" i="1" s="1"/>
  <c r="S2568" i="1"/>
  <c r="T2568" i="1" s="1"/>
  <c r="S2547" i="1"/>
  <c r="T2547" i="1" s="1"/>
  <c r="S2546" i="1"/>
  <c r="T2546" i="1" s="1"/>
  <c r="S2573" i="1"/>
  <c r="T2573" i="1" s="1"/>
  <c r="S2576" i="1"/>
  <c r="T2576" i="1" s="1"/>
  <c r="S2574" i="1"/>
  <c r="T2574" i="1" s="1"/>
  <c r="S2575" i="1"/>
  <c r="T2575" i="1" s="1"/>
  <c r="S2577" i="1"/>
  <c r="T2577" i="1" s="1"/>
  <c r="S2572" i="1"/>
  <c r="T2572" i="1" s="1"/>
  <c r="S2571" i="1"/>
  <c r="T2571" i="1" s="1"/>
  <c r="S2622" i="1"/>
  <c r="T2622" i="1" s="1"/>
  <c r="S2593" i="1"/>
  <c r="T2593" i="1" s="1"/>
  <c r="S2633" i="1"/>
  <c r="T2633" i="1" s="1"/>
  <c r="S2590" i="1"/>
  <c r="T2590" i="1" s="1"/>
  <c r="S2627" i="1"/>
  <c r="T2627" i="1" s="1"/>
  <c r="S2606" i="1"/>
  <c r="T2606" i="1" s="1"/>
  <c r="S2625" i="1"/>
  <c r="T2625" i="1" s="1"/>
  <c r="S2631" i="1"/>
  <c r="T2631" i="1" s="1"/>
  <c r="S2594" i="1"/>
  <c r="T2594" i="1" s="1"/>
  <c r="S2605" i="1"/>
  <c r="T2605" i="1" s="1"/>
  <c r="S2585" i="1"/>
  <c r="T2585" i="1" s="1"/>
  <c r="S2603" i="1"/>
  <c r="T2603" i="1" s="1"/>
  <c r="S2619" i="1"/>
  <c r="T2619" i="1" s="1"/>
  <c r="S2586" i="1"/>
  <c r="T2586" i="1" s="1"/>
  <c r="S2628" i="1"/>
  <c r="T2628" i="1" s="1"/>
  <c r="S2614" i="1"/>
  <c r="T2614" i="1" s="1"/>
  <c r="S2608" i="1"/>
  <c r="T2608" i="1" s="1"/>
  <c r="S2596" i="1"/>
  <c r="T2596" i="1" s="1"/>
  <c r="S2611" i="1"/>
  <c r="T2611" i="1" s="1"/>
  <c r="S2589" i="1"/>
  <c r="T2589" i="1" s="1"/>
  <c r="S2626" i="1"/>
  <c r="T2626" i="1" s="1"/>
  <c r="S2609" i="1"/>
  <c r="T2609" i="1" s="1"/>
  <c r="S2615" i="1"/>
  <c r="T2615" i="1" s="1"/>
  <c r="S2621" i="1"/>
  <c r="T2621" i="1" s="1"/>
  <c r="S2599" i="1"/>
  <c r="T2599" i="1" s="1"/>
  <c r="S2592" i="1"/>
  <c r="T2592" i="1" s="1"/>
  <c r="S2595" i="1"/>
  <c r="T2595" i="1" s="1"/>
  <c r="S2610" i="1"/>
  <c r="T2610" i="1" s="1"/>
  <c r="S2580" i="1"/>
  <c r="T2580" i="1" s="1"/>
  <c r="S2581" i="1"/>
  <c r="T2581" i="1" s="1"/>
  <c r="S2617" i="1"/>
  <c r="T2617" i="1" s="1"/>
  <c r="S2607" i="1"/>
  <c r="T2607" i="1" s="1"/>
  <c r="S2618" i="1"/>
  <c r="T2618" i="1" s="1"/>
  <c r="S2597" i="1"/>
  <c r="T2597" i="1" s="1"/>
  <c r="S2632" i="1"/>
  <c r="T2632" i="1" s="1"/>
  <c r="S2600" i="1"/>
  <c r="T2600" i="1" s="1"/>
  <c r="S2616" i="1"/>
  <c r="T2616" i="1" s="1"/>
  <c r="S2598" i="1"/>
  <c r="T2598" i="1" s="1"/>
  <c r="S2601" i="1"/>
  <c r="T2601" i="1" s="1"/>
  <c r="S2587" i="1"/>
  <c r="T2587" i="1" s="1"/>
  <c r="S2584" i="1"/>
  <c r="T2584" i="1" s="1"/>
  <c r="S2604" i="1"/>
  <c r="T2604" i="1" s="1"/>
  <c r="S2623" i="1"/>
  <c r="T2623" i="1" s="1"/>
  <c r="S2624" i="1"/>
  <c r="T2624" i="1" s="1"/>
  <c r="S2602" i="1"/>
  <c r="T2602" i="1" s="1"/>
  <c r="S2591" i="1"/>
  <c r="T2591" i="1" s="1"/>
  <c r="S2620" i="1"/>
  <c r="T2620" i="1" s="1"/>
  <c r="S2582" i="1"/>
  <c r="T2582" i="1" s="1"/>
  <c r="S2630" i="1"/>
  <c r="T2630" i="1" s="1"/>
  <c r="S2588" i="1"/>
  <c r="T2588" i="1" s="1"/>
  <c r="S2612" i="1"/>
  <c r="T2612" i="1" s="1"/>
  <c r="S2629" i="1"/>
  <c r="T2629" i="1" s="1"/>
  <c r="S2613" i="1"/>
  <c r="T2613" i="1" s="1"/>
  <c r="S2583" i="1"/>
  <c r="T2583" i="1" s="1"/>
  <c r="S2579" i="1"/>
  <c r="T2579" i="1" s="1"/>
  <c r="S2578" i="1"/>
  <c r="T2578" i="1" s="1"/>
  <c r="S2636" i="1"/>
  <c r="T2636" i="1" s="1"/>
  <c r="S2635" i="1"/>
  <c r="T2635" i="1" s="1"/>
  <c r="S2634" i="1"/>
  <c r="T2634" i="1" s="1"/>
  <c r="S2651" i="1"/>
  <c r="T2651" i="1" s="1"/>
  <c r="S2641" i="1"/>
  <c r="T2641" i="1" s="1"/>
  <c r="S2640" i="1"/>
  <c r="T2640" i="1" s="1"/>
  <c r="S2644" i="1"/>
  <c r="T2644" i="1" s="1"/>
  <c r="S2645" i="1"/>
  <c r="T2645" i="1" s="1"/>
  <c r="S2648" i="1"/>
  <c r="T2648" i="1" s="1"/>
  <c r="S2652" i="1"/>
  <c r="T2652" i="1" s="1"/>
  <c r="S2649" i="1"/>
  <c r="T2649" i="1" s="1"/>
  <c r="S2642" i="1"/>
  <c r="T2642" i="1" s="1"/>
  <c r="S2639" i="1"/>
  <c r="T2639" i="1" s="1"/>
  <c r="S2647" i="1"/>
  <c r="T2647" i="1" s="1"/>
  <c r="S2646" i="1"/>
  <c r="T2646" i="1" s="1"/>
  <c r="S2650" i="1"/>
  <c r="T2650" i="1" s="1"/>
  <c r="S2643" i="1"/>
  <c r="T2643" i="1" s="1"/>
  <c r="S2638" i="1"/>
  <c r="T2638" i="1" s="1"/>
  <c r="S2637" i="1"/>
  <c r="T2637" i="1" s="1"/>
  <c r="S2655" i="1"/>
  <c r="T2655" i="1" s="1"/>
  <c r="S2658" i="1"/>
  <c r="T2658" i="1" s="1"/>
  <c r="S2660" i="1"/>
  <c r="T2660" i="1" s="1"/>
  <c r="S2661" i="1"/>
  <c r="T2661" i="1" s="1"/>
  <c r="S2656" i="1"/>
  <c r="T2656" i="1" s="1"/>
  <c r="S2662" i="1"/>
  <c r="T2662" i="1" s="1"/>
  <c r="S2663" i="1"/>
  <c r="T2663" i="1" s="1"/>
  <c r="S2664" i="1"/>
  <c r="T2664" i="1" s="1"/>
  <c r="S2657" i="1"/>
  <c r="T2657" i="1" s="1"/>
  <c r="S2665" i="1"/>
  <c r="T2665" i="1" s="1"/>
  <c r="S2659" i="1"/>
  <c r="T2659" i="1" s="1"/>
  <c r="S2666" i="1"/>
  <c r="T2666" i="1" s="1"/>
  <c r="S2654" i="1"/>
  <c r="T2654" i="1" s="1"/>
  <c r="S2653" i="1"/>
  <c r="T2653" i="1" s="1"/>
  <c r="S2670" i="1"/>
  <c r="T2670" i="1" s="1"/>
  <c r="S2669" i="1"/>
  <c r="T2669" i="1" s="1"/>
  <c r="S2671" i="1"/>
  <c r="T2671" i="1" s="1"/>
  <c r="S2668" i="1"/>
  <c r="T2668" i="1" s="1"/>
  <c r="S2667" i="1"/>
  <c r="T2667" i="1" s="1"/>
  <c r="S2677" i="1"/>
  <c r="T2677" i="1" s="1"/>
  <c r="S2678" i="1"/>
  <c r="T2678" i="1" s="1"/>
  <c r="S2679" i="1"/>
  <c r="T2679" i="1" s="1"/>
  <c r="S2674" i="1"/>
  <c r="T2674" i="1" s="1"/>
  <c r="S2688" i="1"/>
  <c r="T2688" i="1" s="1"/>
  <c r="S2680" i="1"/>
  <c r="T2680" i="1" s="1"/>
  <c r="S2681" i="1"/>
  <c r="T2681" i="1" s="1"/>
  <c r="S2682" i="1"/>
  <c r="T2682" i="1" s="1"/>
  <c r="S2683" i="1"/>
  <c r="T2683" i="1" s="1"/>
  <c r="S2684" i="1"/>
  <c r="T2684" i="1" s="1"/>
  <c r="S2685" i="1"/>
  <c r="T2685" i="1" s="1"/>
  <c r="S2675" i="1"/>
  <c r="T2675" i="1" s="1"/>
  <c r="S2686" i="1"/>
  <c r="T2686" i="1" s="1"/>
  <c r="S2687" i="1"/>
  <c r="T2687" i="1" s="1"/>
  <c r="S2676" i="1"/>
  <c r="T2676" i="1" s="1"/>
  <c r="S2673" i="1"/>
  <c r="T2673" i="1" s="1"/>
  <c r="S2672" i="1"/>
  <c r="T2672" i="1" s="1"/>
  <c r="S2693" i="1"/>
  <c r="T2693" i="1" s="1"/>
  <c r="S2694" i="1"/>
  <c r="T2694" i="1" s="1"/>
  <c r="S2691" i="1"/>
  <c r="T2691" i="1" s="1"/>
  <c r="S2692" i="1"/>
  <c r="T2692" i="1" s="1"/>
  <c r="S2690" i="1"/>
  <c r="T2690" i="1" s="1"/>
  <c r="S2689" i="1"/>
  <c r="T2689" i="1" s="1"/>
  <c r="S2701" i="1"/>
  <c r="T2701" i="1" s="1"/>
  <c r="S2697" i="1"/>
  <c r="T2697" i="1" s="1"/>
  <c r="S2710" i="1"/>
  <c r="T2710" i="1" s="1"/>
  <c r="S2708" i="1"/>
  <c r="T2708" i="1" s="1"/>
  <c r="S2698" i="1"/>
  <c r="T2698" i="1" s="1"/>
  <c r="S2711" i="1"/>
  <c r="T2711" i="1" s="1"/>
  <c r="S2709" i="1"/>
  <c r="T2709" i="1" s="1"/>
  <c r="S2700" i="1"/>
  <c r="T2700" i="1" s="1"/>
  <c r="S2712" i="1"/>
  <c r="T2712" i="1" s="1"/>
  <c r="S2704" i="1"/>
  <c r="T2704" i="1" s="1"/>
  <c r="S2702" i="1"/>
  <c r="T2702" i="1" s="1"/>
  <c r="S2713" i="1"/>
  <c r="T2713" i="1" s="1"/>
  <c r="S2706" i="1"/>
  <c r="T2706" i="1" s="1"/>
  <c r="S2714" i="1"/>
  <c r="T2714" i="1" s="1"/>
  <c r="S2707" i="1"/>
  <c r="T2707" i="1" s="1"/>
  <c r="S2715" i="1"/>
  <c r="T2715" i="1" s="1"/>
  <c r="S2699" i="1"/>
  <c r="T2699" i="1" s="1"/>
  <c r="S2705" i="1"/>
  <c r="T2705" i="1" s="1"/>
  <c r="S2703" i="1"/>
  <c r="T2703" i="1" s="1"/>
  <c r="S2696" i="1"/>
  <c r="T2696" i="1" s="1"/>
  <c r="S2695" i="1"/>
  <c r="T2695" i="1" s="1"/>
  <c r="S2721" i="1"/>
  <c r="T2721" i="1" s="1"/>
  <c r="S2723" i="1"/>
  <c r="T2723" i="1" s="1"/>
  <c r="S2719" i="1"/>
  <c r="T2719" i="1" s="1"/>
  <c r="S2718" i="1"/>
  <c r="T2718" i="1" s="1"/>
  <c r="S2722" i="1"/>
  <c r="T2722" i="1" s="1"/>
  <c r="S2720" i="1"/>
  <c r="T2720" i="1" s="1"/>
  <c r="S2717" i="1"/>
  <c r="T2717" i="1" s="1"/>
  <c r="S2716" i="1"/>
  <c r="T2716" i="1" s="1"/>
  <c r="S2727" i="1"/>
  <c r="T2727" i="1" s="1"/>
  <c r="S2728" i="1"/>
  <c r="T2728" i="1" s="1"/>
  <c r="S2726" i="1"/>
  <c r="T2726" i="1" s="1"/>
  <c r="S2725" i="1"/>
  <c r="T2725" i="1" s="1"/>
  <c r="S2724" i="1"/>
  <c r="T2724" i="1" s="1"/>
  <c r="S2731" i="1"/>
  <c r="T2731" i="1" s="1"/>
  <c r="S2732" i="1"/>
  <c r="T2732" i="1" s="1"/>
  <c r="S2733" i="1"/>
  <c r="T2733" i="1" s="1"/>
  <c r="S2730" i="1"/>
  <c r="T2730" i="1" s="1"/>
  <c r="S2729" i="1"/>
  <c r="T2729" i="1" s="1"/>
  <c r="S2736" i="1"/>
  <c r="T2736" i="1" s="1"/>
  <c r="S2737" i="1"/>
  <c r="T2737" i="1" s="1"/>
  <c r="S2735" i="1"/>
  <c r="T2735" i="1" s="1"/>
  <c r="S2734" i="1"/>
  <c r="T2734" i="1" s="1"/>
  <c r="S2744" i="1"/>
  <c r="T2744" i="1" s="1"/>
  <c r="S2745" i="1"/>
  <c r="T2745" i="1" s="1"/>
  <c r="S2740" i="1"/>
  <c r="T2740" i="1" s="1"/>
  <c r="S2741" i="1"/>
  <c r="T2741" i="1" s="1"/>
  <c r="S2746" i="1"/>
  <c r="T2746" i="1" s="1"/>
  <c r="S2742" i="1"/>
  <c r="T2742" i="1" s="1"/>
  <c r="S2743" i="1"/>
  <c r="T2743" i="1" s="1"/>
  <c r="S2739" i="1"/>
  <c r="T2739" i="1" s="1"/>
  <c r="S2738" i="1"/>
  <c r="T2738" i="1" s="1"/>
  <c r="S2751" i="1"/>
  <c r="T2751" i="1" s="1"/>
  <c r="S2749" i="1"/>
  <c r="T2749" i="1" s="1"/>
  <c r="S2750" i="1"/>
  <c r="T2750" i="1" s="1"/>
  <c r="S2752" i="1"/>
  <c r="T2752" i="1" s="1"/>
  <c r="S2753" i="1"/>
  <c r="T2753" i="1" s="1"/>
  <c r="S2748" i="1"/>
  <c r="T2748" i="1" s="1"/>
  <c r="S2747" i="1"/>
  <c r="T2747" i="1" s="1"/>
  <c r="S2761" i="1"/>
  <c r="T2761" i="1" s="1"/>
  <c r="S2756" i="1"/>
  <c r="T2756" i="1" s="1"/>
  <c r="S2767" i="1"/>
  <c r="T2767" i="1" s="1"/>
  <c r="S2763" i="1"/>
  <c r="T2763" i="1" s="1"/>
  <c r="S2762" i="1"/>
  <c r="T2762" i="1" s="1"/>
  <c r="S2760" i="1"/>
  <c r="T2760" i="1" s="1"/>
  <c r="S2759" i="1"/>
  <c r="T2759" i="1" s="1"/>
  <c r="S2757" i="1"/>
  <c r="T2757" i="1" s="1"/>
  <c r="S2758" i="1"/>
  <c r="T2758" i="1" s="1"/>
  <c r="S2764" i="1"/>
  <c r="T2764" i="1" s="1"/>
  <c r="S2765" i="1"/>
  <c r="T2765" i="1" s="1"/>
  <c r="S2766" i="1"/>
  <c r="T2766" i="1" s="1"/>
  <c r="S2755" i="1"/>
  <c r="T2755" i="1" s="1"/>
  <c r="S2754" i="1"/>
  <c r="T2754" i="1" s="1"/>
  <c r="S2770" i="1"/>
  <c r="T2770" i="1" s="1"/>
  <c r="S2769" i="1"/>
  <c r="T2769" i="1" s="1"/>
  <c r="S2768" i="1"/>
  <c r="T2768" i="1" s="1"/>
  <c r="S2773" i="1"/>
  <c r="T2773" i="1" s="1"/>
  <c r="S2772" i="1"/>
  <c r="T2772" i="1" s="1"/>
  <c r="S2771" i="1"/>
  <c r="T2771" i="1" s="1"/>
  <c r="S2780" i="1"/>
  <c r="T2780" i="1" s="1"/>
  <c r="S2781" i="1"/>
  <c r="T2781" i="1" s="1"/>
  <c r="S2779" i="1"/>
  <c r="T2779" i="1" s="1"/>
  <c r="S2778" i="1"/>
  <c r="T2778" i="1" s="1"/>
  <c r="S2776" i="1"/>
  <c r="T2776" i="1" s="1"/>
  <c r="S2777" i="1"/>
  <c r="T2777" i="1" s="1"/>
  <c r="S2775" i="1"/>
  <c r="T2775" i="1" s="1"/>
  <c r="S2774" i="1"/>
  <c r="T2774" i="1" s="1"/>
  <c r="S2788" i="1"/>
  <c r="T2788" i="1" s="1"/>
  <c r="S2784" i="1"/>
  <c r="T2784" i="1" s="1"/>
  <c r="S2787" i="1"/>
  <c r="T2787" i="1" s="1"/>
  <c r="S2785" i="1"/>
  <c r="T2785" i="1" s="1"/>
  <c r="S2786" i="1"/>
  <c r="T2786" i="1" s="1"/>
  <c r="S2783" i="1"/>
  <c r="T2783" i="1" s="1"/>
  <c r="S2782" i="1"/>
  <c r="T2782" i="1" s="1"/>
  <c r="S2793" i="1"/>
  <c r="T2793" i="1" s="1"/>
  <c r="S2795" i="1"/>
  <c r="T2795" i="1" s="1"/>
  <c r="S2794" i="1"/>
  <c r="T2794" i="1" s="1"/>
  <c r="S2796" i="1"/>
  <c r="T2796" i="1" s="1"/>
  <c r="S2797" i="1"/>
  <c r="T2797" i="1" s="1"/>
  <c r="S2799" i="1"/>
  <c r="T2799" i="1" s="1"/>
  <c r="S2791" i="1"/>
  <c r="T2791" i="1" s="1"/>
  <c r="S2800" i="1"/>
  <c r="T2800" i="1" s="1"/>
  <c r="S2792" i="1"/>
  <c r="T2792" i="1" s="1"/>
  <c r="S2798" i="1"/>
  <c r="T2798" i="1" s="1"/>
  <c r="S2790" i="1"/>
  <c r="T2790" i="1" s="1"/>
  <c r="S2789" i="1"/>
  <c r="T2789" i="1" s="1"/>
  <c r="S2805" i="1"/>
  <c r="T2805" i="1" s="1"/>
  <c r="S2806" i="1"/>
  <c r="T2806" i="1" s="1"/>
  <c r="S2808" i="1"/>
  <c r="T2808" i="1" s="1"/>
  <c r="S2803" i="1"/>
  <c r="T2803" i="1" s="1"/>
  <c r="S2804" i="1"/>
  <c r="T2804" i="1" s="1"/>
  <c r="S2807" i="1"/>
  <c r="T2807" i="1" s="1"/>
  <c r="S2802" i="1"/>
  <c r="T2802" i="1" s="1"/>
  <c r="S2801" i="1"/>
  <c r="T2801" i="1" s="1"/>
  <c r="S2811" i="1"/>
  <c r="T2811" i="1" s="1"/>
  <c r="S2810" i="1"/>
  <c r="T2810" i="1" s="1"/>
  <c r="S2809" i="1"/>
  <c r="T2809" i="1" s="1"/>
  <c r="S2815" i="1"/>
  <c r="T2815" i="1" s="1"/>
  <c r="S2819" i="1"/>
  <c r="T2819" i="1" s="1"/>
  <c r="S2817" i="1"/>
  <c r="T2817" i="1" s="1"/>
  <c r="S2814" i="1"/>
  <c r="T2814" i="1" s="1"/>
  <c r="S2824" i="1"/>
  <c r="T2824" i="1" s="1"/>
  <c r="S2816" i="1"/>
  <c r="T2816" i="1" s="1"/>
  <c r="S2825" i="1"/>
  <c r="T2825" i="1" s="1"/>
  <c r="S2818" i="1"/>
  <c r="T2818" i="1" s="1"/>
  <c r="S2820" i="1"/>
  <c r="T2820" i="1" s="1"/>
  <c r="S2821" i="1"/>
  <c r="T2821" i="1" s="1"/>
  <c r="S2823" i="1"/>
  <c r="T2823" i="1" s="1"/>
  <c r="S2826" i="1"/>
  <c r="T2826" i="1" s="1"/>
  <c r="S2822" i="1"/>
  <c r="T2822" i="1" s="1"/>
  <c r="S2813" i="1"/>
  <c r="T2813" i="1" s="1"/>
  <c r="S2812" i="1"/>
  <c r="T2812" i="1" s="1"/>
  <c r="S2829" i="1"/>
  <c r="T2829" i="1" s="1"/>
  <c r="S2830" i="1"/>
  <c r="T2830" i="1" s="1"/>
  <c r="S2828" i="1"/>
  <c r="T2828" i="1" s="1"/>
  <c r="S2827" i="1"/>
  <c r="T2827" i="1" s="1"/>
  <c r="S2835" i="1"/>
  <c r="T2835" i="1" s="1"/>
  <c r="S2848" i="1"/>
  <c r="T2848" i="1" s="1"/>
  <c r="S2842" i="1"/>
  <c r="T2842" i="1" s="1"/>
  <c r="S2838" i="1"/>
  <c r="T2838" i="1" s="1"/>
  <c r="S2846" i="1"/>
  <c r="T2846" i="1" s="1"/>
  <c r="S2844" i="1"/>
  <c r="T2844" i="1" s="1"/>
  <c r="S2836" i="1"/>
  <c r="T2836" i="1" s="1"/>
  <c r="S2839" i="1"/>
  <c r="T2839" i="1" s="1"/>
  <c r="S2843" i="1"/>
  <c r="T2843" i="1" s="1"/>
  <c r="S2833" i="1"/>
  <c r="T2833" i="1" s="1"/>
  <c r="S2834" i="1"/>
  <c r="T2834" i="1" s="1"/>
  <c r="S2840" i="1"/>
  <c r="T2840" i="1" s="1"/>
  <c r="S2847" i="1"/>
  <c r="T2847" i="1" s="1"/>
  <c r="S2841" i="1"/>
  <c r="T2841" i="1" s="1"/>
  <c r="S2837" i="1"/>
  <c r="T2837" i="1" s="1"/>
  <c r="S2845" i="1"/>
  <c r="T2845" i="1" s="1"/>
  <c r="S2832" i="1"/>
  <c r="T2832" i="1" s="1"/>
  <c r="S2831" i="1"/>
  <c r="T2831" i="1" s="1"/>
  <c r="S2853" i="1"/>
  <c r="T2853" i="1" s="1"/>
  <c r="S2854" i="1"/>
  <c r="T2854" i="1" s="1"/>
  <c r="S2851" i="1"/>
  <c r="T2851" i="1" s="1"/>
  <c r="S2852" i="1"/>
  <c r="T2852" i="1" s="1"/>
  <c r="S2850" i="1"/>
  <c r="T2850" i="1" s="1"/>
  <c r="S2849" i="1"/>
  <c r="T2849" i="1" s="1"/>
  <c r="S2859" i="1"/>
  <c r="T2859" i="1" s="1"/>
  <c r="S2858" i="1"/>
  <c r="T2858" i="1" s="1"/>
  <c r="S2857" i="1"/>
  <c r="T2857" i="1" s="1"/>
  <c r="S2856" i="1"/>
  <c r="T2856" i="1" s="1"/>
  <c r="S2855" i="1"/>
  <c r="T2855" i="1" s="1"/>
  <c r="S2865" i="1"/>
  <c r="T2865" i="1" s="1"/>
  <c r="S2862" i="1"/>
  <c r="T2862" i="1" s="1"/>
  <c r="S2866" i="1"/>
  <c r="T2866" i="1" s="1"/>
  <c r="S2863" i="1"/>
  <c r="T2863" i="1" s="1"/>
  <c r="S2864" i="1"/>
  <c r="T2864" i="1" s="1"/>
  <c r="S2867" i="1"/>
  <c r="T2867" i="1" s="1"/>
  <c r="S2861" i="1"/>
  <c r="T2861" i="1" s="1"/>
  <c r="S2860" i="1"/>
  <c r="T2860" i="1" s="1"/>
  <c r="S2873" i="1"/>
  <c r="T2873" i="1" s="1"/>
  <c r="S2874" i="1"/>
  <c r="T2874" i="1" s="1"/>
  <c r="S2875" i="1"/>
  <c r="T2875" i="1" s="1"/>
  <c r="S2870" i="1"/>
  <c r="T2870" i="1" s="1"/>
  <c r="S2872" i="1"/>
  <c r="T2872" i="1" s="1"/>
  <c r="S2871" i="1"/>
  <c r="T2871" i="1" s="1"/>
  <c r="S2869" i="1"/>
  <c r="T2869" i="1" s="1"/>
  <c r="S2868" i="1"/>
  <c r="T2868" i="1" s="1"/>
  <c r="S2879" i="1"/>
  <c r="T2879" i="1" s="1"/>
  <c r="S2881" i="1"/>
  <c r="T2881" i="1" s="1"/>
  <c r="S2882" i="1"/>
  <c r="T2882" i="1" s="1"/>
  <c r="S2880" i="1"/>
  <c r="T2880" i="1" s="1"/>
  <c r="S2878" i="1"/>
  <c r="T2878" i="1" s="1"/>
  <c r="S2883" i="1"/>
  <c r="T2883" i="1" s="1"/>
  <c r="S2884" i="1"/>
  <c r="T2884" i="1" s="1"/>
  <c r="S2877" i="1"/>
  <c r="T2877" i="1" s="1"/>
  <c r="S2876" i="1"/>
  <c r="T2876" i="1" s="1"/>
  <c r="S2886" i="1"/>
  <c r="T2886" i="1" s="1"/>
  <c r="S2885" i="1"/>
  <c r="T2885" i="1" s="1"/>
  <c r="S2889" i="1"/>
  <c r="T2889" i="1" s="1"/>
  <c r="S2890" i="1"/>
  <c r="T2890" i="1" s="1"/>
  <c r="S2888" i="1"/>
  <c r="T2888" i="1" s="1"/>
  <c r="S2887" i="1"/>
  <c r="T2887" i="1" s="1"/>
  <c r="S2894" i="1"/>
  <c r="T2894" i="1" s="1"/>
  <c r="S2902" i="1"/>
  <c r="T2902" i="1" s="1"/>
  <c r="S2893" i="1"/>
  <c r="T2893" i="1" s="1"/>
  <c r="S2897" i="1"/>
  <c r="T2897" i="1" s="1"/>
  <c r="S2895" i="1"/>
  <c r="T2895" i="1" s="1"/>
  <c r="S2903" i="1"/>
  <c r="T2903" i="1" s="1"/>
  <c r="S2901" i="1"/>
  <c r="T2901" i="1" s="1"/>
  <c r="S2900" i="1"/>
  <c r="T2900" i="1" s="1"/>
  <c r="S2899" i="1"/>
  <c r="T2899" i="1" s="1"/>
  <c r="S2904" i="1"/>
  <c r="T2904" i="1" s="1"/>
  <c r="S2898" i="1"/>
  <c r="T2898" i="1" s="1"/>
  <c r="S2905" i="1"/>
  <c r="T2905" i="1" s="1"/>
  <c r="S2896" i="1"/>
  <c r="T2896" i="1" s="1"/>
  <c r="S2892" i="1"/>
  <c r="T2892" i="1" s="1"/>
  <c r="S2891" i="1"/>
  <c r="T2891" i="1" s="1"/>
  <c r="S2908" i="1"/>
  <c r="T2908" i="1" s="1"/>
  <c r="S2909" i="1"/>
  <c r="T2909" i="1" s="1"/>
  <c r="S2910" i="1"/>
  <c r="T2910" i="1" s="1"/>
  <c r="S2913" i="1"/>
  <c r="T2913" i="1" s="1"/>
  <c r="S2911" i="1"/>
  <c r="T2911" i="1" s="1"/>
  <c r="S2912" i="1"/>
  <c r="T2912" i="1" s="1"/>
  <c r="S2907" i="1"/>
  <c r="T2907" i="1" s="1"/>
  <c r="S2906" i="1"/>
  <c r="T2906" i="1" s="1"/>
  <c r="S2923" i="1"/>
  <c r="T2923" i="1" s="1"/>
  <c r="S2919" i="1"/>
  <c r="T2919" i="1" s="1"/>
  <c r="S2920" i="1"/>
  <c r="T2920" i="1" s="1"/>
  <c r="S2918" i="1"/>
  <c r="T2918" i="1" s="1"/>
  <c r="S2917" i="1"/>
  <c r="T2917" i="1" s="1"/>
  <c r="S2916" i="1"/>
  <c r="T2916" i="1" s="1"/>
  <c r="S2921" i="1"/>
  <c r="T2921" i="1" s="1"/>
  <c r="S2922" i="1"/>
  <c r="T2922" i="1" s="1"/>
  <c r="S2915" i="1"/>
  <c r="T2915" i="1" s="1"/>
  <c r="S2914" i="1"/>
  <c r="T2914" i="1" s="1"/>
  <c r="S2926" i="1"/>
  <c r="T2926" i="1" s="1"/>
  <c r="S2927" i="1"/>
  <c r="T2927" i="1" s="1"/>
  <c r="S2928" i="1"/>
  <c r="T2928" i="1" s="1"/>
  <c r="S2929" i="1"/>
  <c r="T2929" i="1" s="1"/>
  <c r="S2930" i="1"/>
  <c r="T2930" i="1" s="1"/>
  <c r="S2931" i="1"/>
  <c r="T2931" i="1" s="1"/>
  <c r="S2932" i="1"/>
  <c r="T2932" i="1" s="1"/>
  <c r="S2933" i="1"/>
  <c r="T2933" i="1" s="1"/>
  <c r="S2942" i="1"/>
  <c r="T2942" i="1" s="1"/>
  <c r="S2943" i="1"/>
  <c r="T2943" i="1" s="1"/>
  <c r="S2934" i="1"/>
  <c r="T2934" i="1" s="1"/>
  <c r="S2935" i="1"/>
  <c r="T2935" i="1" s="1"/>
  <c r="S2936" i="1"/>
  <c r="T2936" i="1" s="1"/>
  <c r="S2937" i="1"/>
  <c r="T2937" i="1" s="1"/>
  <c r="S2941" i="1"/>
  <c r="T2941" i="1" s="1"/>
  <c r="S2938" i="1"/>
  <c r="T2938" i="1" s="1"/>
  <c r="S2939" i="1"/>
  <c r="T2939" i="1" s="1"/>
  <c r="S2940" i="1"/>
  <c r="T2940" i="1" s="1"/>
  <c r="S2925" i="1"/>
  <c r="T2925" i="1" s="1"/>
  <c r="S2924" i="1"/>
  <c r="T2924" i="1" s="1"/>
  <c r="S2946" i="1"/>
  <c r="T2946" i="1" s="1"/>
  <c r="S2947" i="1"/>
  <c r="T2947" i="1" s="1"/>
  <c r="S2948" i="1"/>
  <c r="T2948" i="1" s="1"/>
  <c r="S2949" i="1"/>
  <c r="T2949" i="1" s="1"/>
  <c r="S2950" i="1"/>
  <c r="T2950" i="1" s="1"/>
  <c r="S2951" i="1"/>
  <c r="T2951" i="1" s="1"/>
  <c r="S2952" i="1"/>
  <c r="T2952" i="1" s="1"/>
  <c r="S2945" i="1"/>
  <c r="T2945" i="1" s="1"/>
  <c r="S2944" i="1"/>
  <c r="T2944" i="1" s="1"/>
  <c r="S2955" i="1"/>
  <c r="T2955" i="1" s="1"/>
  <c r="S2956" i="1"/>
  <c r="T2956" i="1" s="1"/>
  <c r="S2957" i="1"/>
  <c r="T2957" i="1" s="1"/>
  <c r="S2954" i="1"/>
  <c r="T2954" i="1" s="1"/>
  <c r="S2953" i="1"/>
  <c r="T2953" i="1" s="1"/>
  <c r="S2960" i="1"/>
  <c r="T2960" i="1" s="1"/>
  <c r="S2961" i="1"/>
  <c r="T2961" i="1" s="1"/>
  <c r="S2959" i="1"/>
  <c r="T2959" i="1" s="1"/>
  <c r="S2958" i="1"/>
  <c r="T2958" i="1" s="1"/>
  <c r="S2965" i="1"/>
  <c r="T2965" i="1" s="1"/>
  <c r="S2982" i="1"/>
  <c r="T2982" i="1" s="1"/>
  <c r="S2983" i="1"/>
  <c r="T2983" i="1" s="1"/>
  <c r="S2973" i="1"/>
  <c r="T2973" i="1" s="1"/>
  <c r="S2966" i="1"/>
  <c r="T2966" i="1" s="1"/>
  <c r="S2981" i="1"/>
  <c r="T2981" i="1" s="1"/>
  <c r="S2984" i="1"/>
  <c r="T2984" i="1" s="1"/>
  <c r="S2985" i="1"/>
  <c r="T2985" i="1" s="1"/>
  <c r="S2986" i="1"/>
  <c r="T2986" i="1" s="1"/>
  <c r="S2987" i="1"/>
  <c r="T2987" i="1" s="1"/>
  <c r="S2988" i="1"/>
  <c r="T2988" i="1" s="1"/>
  <c r="S2989" i="1"/>
  <c r="T2989" i="1" s="1"/>
  <c r="S2972" i="1"/>
  <c r="T2972" i="1" s="1"/>
  <c r="S2970" i="1"/>
  <c r="T2970" i="1" s="1"/>
  <c r="S3005" i="1"/>
  <c r="T3005" i="1" s="1"/>
  <c r="S2968" i="1"/>
  <c r="T2968" i="1" s="1"/>
  <c r="S2990" i="1"/>
  <c r="T2990" i="1" s="1"/>
  <c r="S2980" i="1"/>
  <c r="T2980" i="1" s="1"/>
  <c r="S2991" i="1"/>
  <c r="T2991" i="1" s="1"/>
  <c r="S2992" i="1"/>
  <c r="T2992" i="1" s="1"/>
  <c r="S3006" i="1"/>
  <c r="T3006" i="1" s="1"/>
  <c r="S3002" i="1"/>
  <c r="T3002" i="1" s="1"/>
  <c r="S2993" i="1"/>
  <c r="T2993" i="1" s="1"/>
  <c r="S2994" i="1"/>
  <c r="T2994" i="1" s="1"/>
  <c r="S2977" i="1"/>
  <c r="T2977" i="1" s="1"/>
  <c r="S2974" i="1"/>
  <c r="T2974" i="1" s="1"/>
  <c r="S2979" i="1"/>
  <c r="T2979" i="1" s="1"/>
  <c r="S2995" i="1"/>
  <c r="T2995" i="1" s="1"/>
  <c r="S2975" i="1"/>
  <c r="T2975" i="1" s="1"/>
  <c r="S2971" i="1"/>
  <c r="T2971" i="1" s="1"/>
  <c r="S2996" i="1"/>
  <c r="T2996" i="1" s="1"/>
  <c r="S2997" i="1"/>
  <c r="T2997" i="1" s="1"/>
  <c r="S2964" i="1"/>
  <c r="T2964" i="1" s="1"/>
  <c r="S2976" i="1"/>
  <c r="T2976" i="1" s="1"/>
  <c r="S2998" i="1"/>
  <c r="T2998" i="1" s="1"/>
  <c r="S2967" i="1"/>
  <c r="T2967" i="1" s="1"/>
  <c r="S2999" i="1"/>
  <c r="T2999" i="1" s="1"/>
  <c r="S3003" i="1"/>
  <c r="T3003" i="1" s="1"/>
  <c r="S3000" i="1"/>
  <c r="T3000" i="1" s="1"/>
  <c r="S2978" i="1"/>
  <c r="T2978" i="1" s="1"/>
  <c r="S2969" i="1"/>
  <c r="T2969" i="1" s="1"/>
  <c r="S3004" i="1"/>
  <c r="T3004" i="1" s="1"/>
  <c r="S3001" i="1"/>
  <c r="T3001" i="1" s="1"/>
  <c r="S2963" i="1"/>
  <c r="T2963" i="1" s="1"/>
  <c r="S2962" i="1"/>
  <c r="T2962" i="1" s="1"/>
  <c r="S3010" i="1"/>
  <c r="T3010" i="1" s="1"/>
  <c r="S3011" i="1"/>
  <c r="T3011" i="1" s="1"/>
  <c r="S3024" i="1"/>
  <c r="T3024" i="1" s="1"/>
  <c r="S3022" i="1"/>
  <c r="T3022" i="1" s="1"/>
  <c r="S3012" i="1"/>
  <c r="T3012" i="1" s="1"/>
  <c r="S3025" i="1"/>
  <c r="T3025" i="1" s="1"/>
  <c r="S3023" i="1"/>
  <c r="T3023" i="1" s="1"/>
  <c r="S3013" i="1"/>
  <c r="T3013" i="1" s="1"/>
  <c r="S3026" i="1"/>
  <c r="T3026" i="1" s="1"/>
  <c r="S3014" i="1"/>
  <c r="T3014" i="1" s="1"/>
  <c r="S3015" i="1"/>
  <c r="T3015" i="1" s="1"/>
  <c r="S3016" i="1"/>
  <c r="T3016" i="1" s="1"/>
  <c r="S3017" i="1"/>
  <c r="T3017" i="1" s="1"/>
  <c r="S3018" i="1"/>
  <c r="T3018" i="1" s="1"/>
  <c r="S3027" i="1"/>
  <c r="T3027" i="1" s="1"/>
  <c r="S3019" i="1"/>
  <c r="T3019" i="1" s="1"/>
  <c r="S3028" i="1"/>
  <c r="T3028" i="1" s="1"/>
  <c r="S3020" i="1"/>
  <c r="T3020" i="1" s="1"/>
  <c r="S3021" i="1"/>
  <c r="T3021" i="1" s="1"/>
  <c r="S3009" i="1"/>
  <c r="T3009" i="1" s="1"/>
  <c r="S3008" i="1"/>
  <c r="T3008" i="1" s="1"/>
  <c r="S3007" i="1"/>
  <c r="T3007" i="1" s="1"/>
  <c r="S3038" i="1"/>
  <c r="T3038" i="1" s="1"/>
  <c r="S3035" i="1"/>
  <c r="T3035" i="1" s="1"/>
  <c r="S3039" i="1"/>
  <c r="T3039" i="1" s="1"/>
  <c r="S3036" i="1"/>
  <c r="T3036" i="1" s="1"/>
  <c r="S3037" i="1"/>
  <c r="T3037" i="1" s="1"/>
  <c r="S3032" i="1"/>
  <c r="T3032" i="1" s="1"/>
  <c r="S3031" i="1"/>
  <c r="T3031" i="1" s="1"/>
  <c r="S3033" i="1"/>
  <c r="T3033" i="1" s="1"/>
  <c r="S3034" i="1"/>
  <c r="T3034" i="1" s="1"/>
  <c r="S3030" i="1"/>
  <c r="T3030" i="1" s="1"/>
  <c r="S3029" i="1"/>
  <c r="T3029" i="1" s="1"/>
  <c r="S3098" i="1"/>
  <c r="T3098" i="1" s="1"/>
  <c r="S3133" i="1"/>
  <c r="T3133" i="1" s="1"/>
  <c r="S3054" i="1"/>
  <c r="T3054" i="1" s="1"/>
  <c r="S3072" i="1"/>
  <c r="T3072" i="1" s="1"/>
  <c r="S3192" i="1"/>
  <c r="T3192" i="1" s="1"/>
  <c r="S3126" i="1"/>
  <c r="T3126" i="1" s="1"/>
  <c r="S3113" i="1"/>
  <c r="T3113" i="1" s="1"/>
  <c r="S3169" i="1"/>
  <c r="T3169" i="1" s="1"/>
  <c r="S3185" i="1"/>
  <c r="T3185" i="1" s="1"/>
  <c r="S3180" i="1"/>
  <c r="T3180" i="1" s="1"/>
  <c r="S3130" i="1"/>
  <c r="T3130" i="1" s="1"/>
  <c r="S3083" i="1"/>
  <c r="T3083" i="1" s="1"/>
  <c r="S3042" i="1"/>
  <c r="T3042" i="1" s="1"/>
  <c r="S3112" i="1"/>
  <c r="T3112" i="1" s="1"/>
  <c r="S3103" i="1"/>
  <c r="T3103" i="1" s="1"/>
  <c r="S3079" i="1"/>
  <c r="T3079" i="1" s="1"/>
  <c r="S3134" i="1"/>
  <c r="T3134" i="1" s="1"/>
  <c r="S3049" i="1"/>
  <c r="T3049" i="1" s="1"/>
  <c r="S3114" i="1"/>
  <c r="T3114" i="1" s="1"/>
  <c r="S3091" i="1"/>
  <c r="T3091" i="1" s="1"/>
  <c r="S3106" i="1"/>
  <c r="T3106" i="1" s="1"/>
  <c r="S3086" i="1"/>
  <c r="T3086" i="1" s="1"/>
  <c r="S3135" i="1"/>
  <c r="T3135" i="1" s="1"/>
  <c r="S3136" i="1"/>
  <c r="T3136" i="1" s="1"/>
  <c r="S3065" i="1"/>
  <c r="T3065" i="1" s="1"/>
  <c r="S3137" i="1"/>
  <c r="T3137" i="1" s="1"/>
  <c r="S3186" i="1"/>
  <c r="T3186" i="1" s="1"/>
  <c r="S3095" i="1"/>
  <c r="T3095" i="1" s="1"/>
  <c r="S3093" i="1"/>
  <c r="T3093" i="1" s="1"/>
  <c r="S3085" i="1"/>
  <c r="T3085" i="1" s="1"/>
  <c r="S3138" i="1"/>
  <c r="T3138" i="1" s="1"/>
  <c r="S3067" i="1"/>
  <c r="T3067" i="1" s="1"/>
  <c r="S3059" i="1"/>
  <c r="T3059" i="1" s="1"/>
  <c r="S3122" i="1"/>
  <c r="T3122" i="1" s="1"/>
  <c r="S3139" i="1"/>
  <c r="T3139" i="1" s="1"/>
  <c r="S3172" i="1"/>
  <c r="T3172" i="1" s="1"/>
  <c r="S3176" i="1"/>
  <c r="T3176" i="1" s="1"/>
  <c r="S3064" i="1"/>
  <c r="T3064" i="1" s="1"/>
  <c r="S3104" i="1"/>
  <c r="T3104" i="1" s="1"/>
  <c r="S3140" i="1"/>
  <c r="T3140" i="1" s="1"/>
  <c r="S3111" i="1"/>
  <c r="T3111" i="1" s="1"/>
  <c r="S3052" i="1"/>
  <c r="T3052" i="1" s="1"/>
  <c r="S3188" i="1"/>
  <c r="T3188" i="1" s="1"/>
  <c r="S3165" i="1"/>
  <c r="T3165" i="1" s="1"/>
  <c r="S3175" i="1"/>
  <c r="T3175" i="1" s="1"/>
  <c r="S3089" i="1"/>
  <c r="T3089" i="1" s="1"/>
  <c r="S3118" i="1"/>
  <c r="T3118" i="1" s="1"/>
  <c r="S3109" i="1"/>
  <c r="T3109" i="1" s="1"/>
  <c r="S3116" i="1"/>
  <c r="T3116" i="1" s="1"/>
  <c r="S3191" i="1"/>
  <c r="T3191" i="1" s="1"/>
  <c r="S3057" i="1"/>
  <c r="T3057" i="1" s="1"/>
  <c r="S3187" i="1"/>
  <c r="T3187" i="1" s="1"/>
  <c r="S3171" i="1"/>
  <c r="T3171" i="1" s="1"/>
  <c r="S3066" i="1"/>
  <c r="T3066" i="1" s="1"/>
  <c r="S3080" i="1"/>
  <c r="T3080" i="1" s="1"/>
  <c r="S3046" i="1"/>
  <c r="T3046" i="1" s="1"/>
  <c r="S3141" i="1"/>
  <c r="T3141" i="1" s="1"/>
  <c r="S3051" i="1"/>
  <c r="T3051" i="1" s="1"/>
  <c r="S3078" i="1"/>
  <c r="T3078" i="1" s="1"/>
  <c r="S3129" i="1"/>
  <c r="T3129" i="1" s="1"/>
  <c r="S3142" i="1"/>
  <c r="T3142" i="1" s="1"/>
  <c r="S3143" i="1"/>
  <c r="T3143" i="1" s="1"/>
  <c r="S3190" i="1"/>
  <c r="T3190" i="1" s="1"/>
  <c r="S3144" i="1"/>
  <c r="T3144" i="1" s="1"/>
  <c r="S3124" i="1"/>
  <c r="T3124" i="1" s="1"/>
  <c r="S3145" i="1"/>
  <c r="T3145" i="1" s="1"/>
  <c r="S3170" i="1"/>
  <c r="T3170" i="1" s="1"/>
  <c r="S3146" i="1"/>
  <c r="T3146" i="1" s="1"/>
  <c r="S3181" i="1"/>
  <c r="T3181" i="1" s="1"/>
  <c r="S3178" i="1"/>
  <c r="T3178" i="1" s="1"/>
  <c r="S3073" i="1"/>
  <c r="T3073" i="1" s="1"/>
  <c r="S3076" i="1"/>
  <c r="T3076" i="1" s="1"/>
  <c r="S3048" i="1"/>
  <c r="T3048" i="1" s="1"/>
  <c r="S3147" i="1"/>
  <c r="T3147" i="1" s="1"/>
  <c r="S3077" i="1"/>
  <c r="T3077" i="1" s="1"/>
  <c r="S3173" i="1"/>
  <c r="T3173" i="1" s="1"/>
  <c r="S3108" i="1"/>
  <c r="T3108" i="1" s="1"/>
  <c r="S3045" i="1"/>
  <c r="T3045" i="1" s="1"/>
  <c r="S3148" i="1"/>
  <c r="T3148" i="1" s="1"/>
  <c r="S3121" i="1"/>
  <c r="T3121" i="1" s="1"/>
  <c r="S3102" i="1"/>
  <c r="T3102" i="1" s="1"/>
  <c r="S3084" i="1"/>
  <c r="T3084" i="1" s="1"/>
  <c r="S3053" i="1"/>
  <c r="T3053" i="1" s="1"/>
  <c r="S3149" i="1"/>
  <c r="T3149" i="1" s="1"/>
  <c r="S3087" i="1"/>
  <c r="T3087" i="1" s="1"/>
  <c r="S3132" i="1"/>
  <c r="T3132" i="1" s="1"/>
  <c r="S3119" i="1"/>
  <c r="T3119" i="1" s="1"/>
  <c r="S3127" i="1"/>
  <c r="T3127" i="1" s="1"/>
  <c r="S3070" i="1"/>
  <c r="T3070" i="1" s="1"/>
  <c r="S3131" i="1"/>
  <c r="T3131" i="1" s="1"/>
  <c r="S3062" i="1"/>
  <c r="T3062" i="1" s="1"/>
  <c r="S3125" i="1"/>
  <c r="T3125" i="1" s="1"/>
  <c r="S3069" i="1"/>
  <c r="T3069" i="1" s="1"/>
  <c r="S3150" i="1"/>
  <c r="T3150" i="1" s="1"/>
  <c r="S3182" i="1"/>
  <c r="T3182" i="1" s="1"/>
  <c r="S3060" i="1"/>
  <c r="T3060" i="1" s="1"/>
  <c r="S3056" i="1"/>
  <c r="T3056" i="1" s="1"/>
  <c r="S3123" i="1"/>
  <c r="T3123" i="1" s="1"/>
  <c r="S3151" i="1"/>
  <c r="T3151" i="1" s="1"/>
  <c r="S3063" i="1"/>
  <c r="T3063" i="1" s="1"/>
  <c r="S3152" i="1"/>
  <c r="T3152" i="1" s="1"/>
  <c r="S3044" i="1"/>
  <c r="T3044" i="1" s="1"/>
  <c r="S3043" i="1"/>
  <c r="T3043" i="1" s="1"/>
  <c r="S3179" i="1"/>
  <c r="T3179" i="1" s="1"/>
  <c r="S3090" i="1"/>
  <c r="T3090" i="1" s="1"/>
  <c r="S3153" i="1"/>
  <c r="T3153" i="1" s="1"/>
  <c r="S3166" i="1"/>
  <c r="T3166" i="1" s="1"/>
  <c r="S3154" i="1"/>
  <c r="T3154" i="1" s="1"/>
  <c r="S3183" i="1"/>
  <c r="T3183" i="1" s="1"/>
  <c r="S3155" i="1"/>
  <c r="T3155" i="1" s="1"/>
  <c r="S3117" i="1"/>
  <c r="T3117" i="1" s="1"/>
  <c r="S3120" i="1"/>
  <c r="T3120" i="1" s="1"/>
  <c r="S3058" i="1"/>
  <c r="T3058" i="1" s="1"/>
  <c r="S3094" i="1"/>
  <c r="T3094" i="1" s="1"/>
  <c r="S3156" i="1"/>
  <c r="T3156" i="1" s="1"/>
  <c r="S3167" i="1"/>
  <c r="T3167" i="1" s="1"/>
  <c r="S3168" i="1"/>
  <c r="T3168" i="1" s="1"/>
  <c r="S3157" i="1"/>
  <c r="T3157" i="1" s="1"/>
  <c r="S3158" i="1"/>
  <c r="T3158" i="1" s="1"/>
  <c r="S3159" i="1"/>
  <c r="T3159" i="1" s="1"/>
  <c r="S3061" i="1"/>
  <c r="T3061" i="1" s="1"/>
  <c r="S3160" i="1"/>
  <c r="T3160" i="1" s="1"/>
  <c r="S3075" i="1"/>
  <c r="T3075" i="1" s="1"/>
  <c r="S3161" i="1"/>
  <c r="T3161" i="1" s="1"/>
  <c r="S3082" i="1"/>
  <c r="T3082" i="1" s="1"/>
  <c r="S3097" i="1"/>
  <c r="T3097" i="1" s="1"/>
  <c r="S3107" i="1"/>
  <c r="T3107" i="1" s="1"/>
  <c r="S3088" i="1"/>
  <c r="T3088" i="1" s="1"/>
  <c r="S3128" i="1"/>
  <c r="T3128" i="1" s="1"/>
  <c r="S3101" i="1"/>
  <c r="T3101" i="1" s="1"/>
  <c r="S3184" i="1"/>
  <c r="T3184" i="1" s="1"/>
  <c r="S3189" i="1"/>
  <c r="T3189" i="1" s="1"/>
  <c r="S3177" i="1"/>
  <c r="T3177" i="1" s="1"/>
  <c r="S3096" i="1"/>
  <c r="T3096" i="1" s="1"/>
  <c r="S3162" i="1"/>
  <c r="T3162" i="1" s="1"/>
  <c r="S3068" i="1"/>
  <c r="T3068" i="1" s="1"/>
  <c r="S3099" i="1"/>
  <c r="T3099" i="1" s="1"/>
  <c r="S3163" i="1"/>
  <c r="T3163" i="1" s="1"/>
  <c r="S3092" i="1"/>
  <c r="T3092" i="1" s="1"/>
  <c r="S3110" i="1"/>
  <c r="T3110" i="1" s="1"/>
  <c r="S3055" i="1"/>
  <c r="T3055" i="1" s="1"/>
  <c r="S3047" i="1"/>
  <c r="T3047" i="1" s="1"/>
  <c r="S3174" i="1"/>
  <c r="T3174" i="1" s="1"/>
  <c r="S3074" i="1"/>
  <c r="T3074" i="1" s="1"/>
  <c r="S3071" i="1"/>
  <c r="T3071" i="1" s="1"/>
  <c r="S3100" i="1"/>
  <c r="T3100" i="1" s="1"/>
  <c r="S3164" i="1"/>
  <c r="T3164" i="1" s="1"/>
  <c r="S3050" i="1"/>
  <c r="T3050" i="1" s="1"/>
  <c r="S3081" i="1"/>
  <c r="T3081" i="1" s="1"/>
  <c r="S3115" i="1"/>
  <c r="T3115" i="1" s="1"/>
  <c r="S3105" i="1"/>
  <c r="T3105" i="1" s="1"/>
  <c r="S3041" i="1"/>
  <c r="T3041" i="1" s="1"/>
  <c r="S3040" i="1"/>
  <c r="T3040" i="1" s="1"/>
  <c r="S3199" i="1"/>
  <c r="T3199" i="1" s="1"/>
  <c r="S3198" i="1"/>
  <c r="T3198" i="1" s="1"/>
  <c r="S3196" i="1"/>
  <c r="T3196" i="1" s="1"/>
  <c r="S3197" i="1"/>
  <c r="T3197" i="1" s="1"/>
  <c r="S3195" i="1"/>
  <c r="T3195" i="1" s="1"/>
  <c r="S3194" i="1"/>
  <c r="T3194" i="1" s="1"/>
  <c r="S3193" i="1"/>
  <c r="T3193" i="1" s="1"/>
  <c r="S3202" i="1"/>
  <c r="T3202" i="1" s="1"/>
  <c r="S3201" i="1"/>
  <c r="T3201" i="1" s="1"/>
  <c r="S3200" i="1"/>
  <c r="T3200" i="1" s="1"/>
  <c r="S3205" i="1"/>
  <c r="T3205" i="1" s="1"/>
  <c r="S3204" i="1"/>
  <c r="T3204" i="1" s="1"/>
  <c r="S3203" i="1"/>
  <c r="T3203" i="1" s="1"/>
  <c r="S3210" i="1"/>
  <c r="T3210" i="1" s="1"/>
  <c r="S3211" i="1"/>
  <c r="T3211" i="1" s="1"/>
  <c r="S3208" i="1"/>
  <c r="T3208" i="1" s="1"/>
  <c r="S3209" i="1"/>
  <c r="T3209" i="1" s="1"/>
  <c r="S3207" i="1"/>
  <c r="T3207" i="1" s="1"/>
  <c r="S3206" i="1"/>
  <c r="T3206" i="1" s="1"/>
  <c r="S3213" i="1"/>
  <c r="T3213" i="1" s="1"/>
  <c r="S3212" i="1"/>
  <c r="T3212" i="1" s="1"/>
  <c r="S3215" i="1"/>
  <c r="T3215" i="1" s="1"/>
  <c r="S3214" i="1"/>
  <c r="T3214" i="1" s="1"/>
  <c r="S3219" i="1"/>
  <c r="T3219" i="1" s="1"/>
  <c r="S3240" i="1"/>
  <c r="T3240" i="1" s="1"/>
  <c r="S3220" i="1"/>
  <c r="T3220" i="1" s="1"/>
  <c r="S3221" i="1"/>
  <c r="T3221" i="1" s="1"/>
  <c r="S3239" i="1"/>
  <c r="T3239" i="1" s="1"/>
  <c r="S3222" i="1"/>
  <c r="T3222" i="1" s="1"/>
  <c r="S3223" i="1"/>
  <c r="T3223" i="1" s="1"/>
  <c r="S3236" i="1"/>
  <c r="T3236" i="1" s="1"/>
  <c r="S3224" i="1"/>
  <c r="T3224" i="1" s="1"/>
  <c r="S3225" i="1"/>
  <c r="T3225" i="1" s="1"/>
  <c r="S3218" i="1"/>
  <c r="T3218" i="1" s="1"/>
  <c r="S3237" i="1"/>
  <c r="T3237" i="1" s="1"/>
  <c r="S3226" i="1"/>
  <c r="T3226" i="1" s="1"/>
  <c r="S3227" i="1"/>
  <c r="T3227" i="1" s="1"/>
  <c r="S3228" i="1"/>
  <c r="T3228" i="1" s="1"/>
  <c r="S3229" i="1"/>
  <c r="T3229" i="1" s="1"/>
  <c r="S3230" i="1"/>
  <c r="T3230" i="1" s="1"/>
  <c r="S3231" i="1"/>
  <c r="T3231" i="1" s="1"/>
  <c r="S3241" i="1"/>
  <c r="T3241" i="1" s="1"/>
  <c r="S3238" i="1"/>
  <c r="T3238" i="1" s="1"/>
  <c r="S3232" i="1"/>
  <c r="T3232" i="1" s="1"/>
  <c r="S3233" i="1"/>
  <c r="T3233" i="1" s="1"/>
  <c r="S3234" i="1"/>
  <c r="T3234" i="1" s="1"/>
  <c r="S3235" i="1"/>
  <c r="T3235" i="1" s="1"/>
  <c r="S3217" i="1"/>
  <c r="T3217" i="1" s="1"/>
  <c r="S3216" i="1"/>
  <c r="T3216" i="1" s="1"/>
  <c r="S3244" i="1"/>
  <c r="T3244" i="1" s="1"/>
  <c r="S3246" i="1"/>
  <c r="T3246" i="1" s="1"/>
  <c r="S3245" i="1"/>
  <c r="T3245" i="1" s="1"/>
  <c r="S3247" i="1"/>
  <c r="T3247" i="1" s="1"/>
  <c r="S3248" i="1"/>
  <c r="T3248" i="1" s="1"/>
  <c r="S3243" i="1"/>
  <c r="T3243" i="1" s="1"/>
  <c r="S3242" i="1"/>
  <c r="T3242" i="1" s="1"/>
  <c r="S3251" i="1"/>
  <c r="T3251" i="1" s="1"/>
  <c r="S3250" i="1"/>
  <c r="T3250" i="1" s="1"/>
  <c r="S3249" i="1"/>
  <c r="T3249" i="1" s="1"/>
  <c r="S3254" i="1"/>
  <c r="T3254" i="1" s="1"/>
  <c r="S3255" i="1"/>
  <c r="T3255" i="1" s="1"/>
  <c r="S3256" i="1"/>
  <c r="T3256" i="1" s="1"/>
  <c r="S3257" i="1"/>
  <c r="T3257" i="1" s="1"/>
  <c r="S3258" i="1"/>
  <c r="T3258" i="1" s="1"/>
  <c r="S3253" i="1"/>
  <c r="T3253" i="1" s="1"/>
  <c r="S3252" i="1"/>
  <c r="T3252" i="1" s="1"/>
  <c r="S3262" i="1"/>
  <c r="T3262" i="1" s="1"/>
  <c r="S3261" i="1"/>
  <c r="T3261" i="1" s="1"/>
  <c r="S3260" i="1"/>
  <c r="T3260" i="1" s="1"/>
  <c r="S3259" i="1"/>
  <c r="T3259" i="1" s="1"/>
  <c r="S3265" i="1"/>
  <c r="T3265" i="1" s="1"/>
  <c r="S3264" i="1"/>
  <c r="T3264" i="1" s="1"/>
  <c r="S3263" i="1"/>
  <c r="T3263" i="1" s="1"/>
  <c r="S3269" i="1"/>
  <c r="T3269" i="1" s="1"/>
  <c r="S3270" i="1"/>
  <c r="T3270" i="1" s="1"/>
  <c r="S3268" i="1"/>
  <c r="T3268" i="1" s="1"/>
  <c r="S3267" i="1"/>
  <c r="T3267" i="1" s="1"/>
  <c r="S3266" i="1"/>
  <c r="T3266" i="1" s="1"/>
  <c r="S3282" i="1"/>
  <c r="T3282" i="1" s="1"/>
  <c r="S3275" i="1"/>
  <c r="T3275" i="1" s="1"/>
  <c r="S3283" i="1"/>
  <c r="T3283" i="1" s="1"/>
  <c r="S3277" i="1"/>
  <c r="T3277" i="1" s="1"/>
  <c r="S3284" i="1"/>
  <c r="T3284" i="1" s="1"/>
  <c r="S3278" i="1"/>
  <c r="T3278" i="1" s="1"/>
  <c r="S3285" i="1"/>
  <c r="T3285" i="1" s="1"/>
  <c r="S3286" i="1"/>
  <c r="T3286" i="1" s="1"/>
  <c r="S3274" i="1"/>
  <c r="T3274" i="1" s="1"/>
  <c r="S3289" i="1"/>
  <c r="T3289" i="1" s="1"/>
  <c r="S3290" i="1"/>
  <c r="T3290" i="1" s="1"/>
  <c r="S3287" i="1"/>
  <c r="T3287" i="1" s="1"/>
  <c r="S3281" i="1"/>
  <c r="T3281" i="1" s="1"/>
  <c r="S3280" i="1"/>
  <c r="T3280" i="1" s="1"/>
  <c r="S3279" i="1"/>
  <c r="T3279" i="1" s="1"/>
  <c r="S3288" i="1"/>
  <c r="T3288" i="1" s="1"/>
  <c r="S3276" i="1"/>
  <c r="T3276" i="1" s="1"/>
  <c r="S3273" i="1"/>
  <c r="T3273" i="1" s="1"/>
  <c r="S3272" i="1"/>
  <c r="T3272" i="1" s="1"/>
  <c r="S3271" i="1"/>
  <c r="T3271" i="1" s="1"/>
  <c r="S3294" i="1"/>
  <c r="T3294" i="1" s="1"/>
  <c r="S3309" i="1"/>
  <c r="T3309" i="1" s="1"/>
  <c r="S3302" i="1"/>
  <c r="T3302" i="1" s="1"/>
  <c r="S3293" i="1"/>
  <c r="T3293" i="1" s="1"/>
  <c r="S3311" i="1"/>
  <c r="T3311" i="1" s="1"/>
  <c r="S3312" i="1"/>
  <c r="T3312" i="1" s="1"/>
  <c r="S3313" i="1"/>
  <c r="T3313" i="1" s="1"/>
  <c r="S3314" i="1"/>
  <c r="T3314" i="1" s="1"/>
  <c r="S3295" i="1"/>
  <c r="T3295" i="1" s="1"/>
  <c r="S3308" i="1"/>
  <c r="T3308" i="1" s="1"/>
  <c r="S3324" i="1"/>
  <c r="T3324" i="1" s="1"/>
  <c r="S3299" i="1"/>
  <c r="T3299" i="1" s="1"/>
  <c r="S3305" i="1"/>
  <c r="T3305" i="1" s="1"/>
  <c r="S3315" i="1"/>
  <c r="T3315" i="1" s="1"/>
  <c r="S3296" i="1"/>
  <c r="T3296" i="1" s="1"/>
  <c r="S3300" i="1"/>
  <c r="T3300" i="1" s="1"/>
  <c r="S3297" i="1"/>
  <c r="T3297" i="1" s="1"/>
  <c r="S3316" i="1"/>
  <c r="T3316" i="1" s="1"/>
  <c r="S3317" i="1"/>
  <c r="T3317" i="1" s="1"/>
  <c r="S3306" i="1"/>
  <c r="T3306" i="1" s="1"/>
  <c r="S3298" i="1"/>
  <c r="T3298" i="1" s="1"/>
  <c r="S3318" i="1"/>
  <c r="T3318" i="1" s="1"/>
  <c r="S3325" i="1"/>
  <c r="T3325" i="1" s="1"/>
  <c r="S3304" i="1"/>
  <c r="T3304" i="1" s="1"/>
  <c r="S3310" i="1"/>
  <c r="T3310" i="1" s="1"/>
  <c r="S3319" i="1"/>
  <c r="T3319" i="1" s="1"/>
  <c r="S3307" i="1"/>
  <c r="T3307" i="1" s="1"/>
  <c r="S3320" i="1"/>
  <c r="T3320" i="1" s="1"/>
  <c r="S3301" i="1"/>
  <c r="T3301" i="1" s="1"/>
  <c r="S3303" i="1"/>
  <c r="T3303" i="1" s="1"/>
  <c r="S3321" i="1"/>
  <c r="T3321" i="1" s="1"/>
  <c r="S3322" i="1"/>
  <c r="T3322" i="1" s="1"/>
  <c r="S3323" i="1"/>
  <c r="T3323" i="1" s="1"/>
  <c r="S3292" i="1"/>
  <c r="T3292" i="1" s="1"/>
  <c r="S3291" i="1"/>
  <c r="T3291" i="1" s="1"/>
  <c r="S3329" i="1"/>
  <c r="T3329" i="1" s="1"/>
  <c r="S3328" i="1"/>
  <c r="T3328" i="1" s="1"/>
  <c r="S3330" i="1"/>
  <c r="T3330" i="1" s="1"/>
  <c r="S3327" i="1"/>
  <c r="T3327" i="1" s="1"/>
  <c r="S3326" i="1"/>
  <c r="T3326" i="1" s="1"/>
  <c r="S3333" i="1"/>
  <c r="T3333" i="1" s="1"/>
  <c r="S3334" i="1"/>
  <c r="T3334" i="1" s="1"/>
  <c r="S3335" i="1"/>
  <c r="T3335" i="1" s="1"/>
  <c r="S3332" i="1"/>
  <c r="T3332" i="1" s="1"/>
  <c r="S3331" i="1"/>
  <c r="T3331" i="1" s="1"/>
  <c r="S3338" i="1"/>
  <c r="T3338" i="1" s="1"/>
  <c r="S3337" i="1"/>
  <c r="T3337" i="1" s="1"/>
  <c r="S3336" i="1"/>
  <c r="T3336" i="1" s="1"/>
  <c r="S3344" i="1"/>
  <c r="T3344" i="1" s="1"/>
  <c r="S3343" i="1"/>
  <c r="T3343" i="1" s="1"/>
  <c r="S3341" i="1"/>
  <c r="T3341" i="1" s="1"/>
  <c r="S3342" i="1"/>
  <c r="T3342" i="1" s="1"/>
  <c r="S3340" i="1"/>
  <c r="T3340" i="1" s="1"/>
  <c r="S3339" i="1"/>
  <c r="T3339" i="1" s="1"/>
  <c r="S3348" i="1"/>
  <c r="T3348" i="1" s="1"/>
  <c r="S3349" i="1"/>
  <c r="T3349" i="1" s="1"/>
  <c r="S3350" i="1"/>
  <c r="T3350" i="1" s="1"/>
  <c r="S3354" i="1"/>
  <c r="T3354" i="1" s="1"/>
  <c r="S3353" i="1"/>
  <c r="T3353" i="1" s="1"/>
  <c r="S3355" i="1"/>
  <c r="T3355" i="1" s="1"/>
  <c r="S3347" i="1"/>
  <c r="T3347" i="1" s="1"/>
  <c r="S3352" i="1"/>
  <c r="T3352" i="1" s="1"/>
  <c r="S3351" i="1"/>
  <c r="T3351" i="1" s="1"/>
  <c r="S3346" i="1"/>
  <c r="T3346" i="1" s="1"/>
  <c r="S3345" i="1"/>
  <c r="T3345" i="1" s="1"/>
  <c r="S3360" i="1"/>
  <c r="T3360" i="1" s="1"/>
  <c r="S3358" i="1"/>
  <c r="T3358" i="1" s="1"/>
  <c r="S3359" i="1"/>
  <c r="T3359" i="1" s="1"/>
  <c r="S3357" i="1"/>
  <c r="T3357" i="1" s="1"/>
  <c r="S3356" i="1"/>
  <c r="T3356" i="1" s="1"/>
  <c r="S3371" i="1"/>
  <c r="T3371" i="1" s="1"/>
  <c r="S3379" i="1"/>
  <c r="T3379" i="1" s="1"/>
  <c r="S3367" i="1"/>
  <c r="T3367" i="1" s="1"/>
  <c r="S3366" i="1"/>
  <c r="T3366" i="1" s="1"/>
  <c r="S3373" i="1"/>
  <c r="T3373" i="1" s="1"/>
  <c r="S3380" i="1"/>
  <c r="T3380" i="1" s="1"/>
  <c r="S3368" i="1"/>
  <c r="T3368" i="1" s="1"/>
  <c r="S3369" i="1"/>
  <c r="T3369" i="1" s="1"/>
  <c r="S3378" i="1"/>
  <c r="T3378" i="1" s="1"/>
  <c r="S3381" i="1"/>
  <c r="T3381" i="1" s="1"/>
  <c r="S3376" i="1"/>
  <c r="T3376" i="1" s="1"/>
  <c r="S3365" i="1"/>
  <c r="T3365" i="1" s="1"/>
  <c r="S3363" i="1"/>
  <c r="T3363" i="1" s="1"/>
  <c r="S3375" i="1"/>
  <c r="T3375" i="1" s="1"/>
  <c r="S3372" i="1"/>
  <c r="T3372" i="1" s="1"/>
  <c r="S3364" i="1"/>
  <c r="T3364" i="1" s="1"/>
  <c r="S3377" i="1"/>
  <c r="T3377" i="1" s="1"/>
  <c r="S3374" i="1"/>
  <c r="T3374" i="1" s="1"/>
  <c r="S3382" i="1"/>
  <c r="T3382" i="1" s="1"/>
  <c r="S3383" i="1"/>
  <c r="T3383" i="1" s="1"/>
  <c r="S3370" i="1"/>
  <c r="T3370" i="1" s="1"/>
  <c r="S3362" i="1"/>
  <c r="T3362" i="1" s="1"/>
  <c r="S3361" i="1"/>
  <c r="T3361" i="1" s="1"/>
  <c r="S3389" i="1"/>
  <c r="T3389" i="1" s="1"/>
  <c r="S3390" i="1"/>
  <c r="T3390" i="1" s="1"/>
  <c r="S3393" i="1"/>
  <c r="T3393" i="1" s="1"/>
  <c r="S3386" i="1"/>
  <c r="T3386" i="1" s="1"/>
  <c r="S3392" i="1"/>
  <c r="T3392" i="1" s="1"/>
  <c r="S3387" i="1"/>
  <c r="T3387" i="1" s="1"/>
  <c r="S3391" i="1"/>
  <c r="T3391" i="1" s="1"/>
  <c r="S3388" i="1"/>
  <c r="T3388" i="1" s="1"/>
  <c r="S3385" i="1"/>
  <c r="T3385" i="1" s="1"/>
  <c r="S3384" i="1"/>
  <c r="T3384" i="1" s="1"/>
  <c r="S3398" i="1"/>
  <c r="T3398" i="1" s="1"/>
  <c r="S3396" i="1"/>
  <c r="T3396" i="1" s="1"/>
  <c r="S3397" i="1"/>
  <c r="T3397" i="1" s="1"/>
  <c r="S3395" i="1"/>
  <c r="T3395" i="1" s="1"/>
  <c r="S3394" i="1"/>
  <c r="T3394" i="1" s="1"/>
  <c r="S3402" i="1"/>
  <c r="T3402" i="1" s="1"/>
  <c r="S3415" i="1"/>
  <c r="T3415" i="1" s="1"/>
  <c r="S3412" i="1"/>
  <c r="T3412" i="1" s="1"/>
  <c r="S3425" i="1"/>
  <c r="T3425" i="1" s="1"/>
  <c r="S3416" i="1"/>
  <c r="T3416" i="1" s="1"/>
  <c r="S3417" i="1"/>
  <c r="T3417" i="1" s="1"/>
  <c r="S3411" i="1"/>
  <c r="T3411" i="1" s="1"/>
  <c r="S3403" i="1"/>
  <c r="T3403" i="1" s="1"/>
  <c r="S3418" i="1"/>
  <c r="T3418" i="1" s="1"/>
  <c r="S3405" i="1"/>
  <c r="T3405" i="1" s="1"/>
  <c r="S3406" i="1"/>
  <c r="T3406" i="1" s="1"/>
  <c r="S3419" i="1"/>
  <c r="T3419" i="1" s="1"/>
  <c r="S3413" i="1"/>
  <c r="T3413" i="1" s="1"/>
  <c r="S3420" i="1"/>
  <c r="T3420" i="1" s="1"/>
  <c r="S3421" i="1"/>
  <c r="T3421" i="1" s="1"/>
  <c r="S3414" i="1"/>
  <c r="T3414" i="1" s="1"/>
  <c r="S3409" i="1"/>
  <c r="T3409" i="1" s="1"/>
  <c r="S3422" i="1"/>
  <c r="T3422" i="1" s="1"/>
  <c r="S3407" i="1"/>
  <c r="T3407" i="1" s="1"/>
  <c r="S3410" i="1"/>
  <c r="T3410" i="1" s="1"/>
  <c r="S3423" i="1"/>
  <c r="T3423" i="1" s="1"/>
  <c r="S3404" i="1"/>
  <c r="T3404" i="1" s="1"/>
  <c r="S3424" i="1"/>
  <c r="T3424" i="1" s="1"/>
  <c r="S3408" i="1"/>
  <c r="T3408" i="1" s="1"/>
  <c r="S3426" i="1"/>
  <c r="T3426" i="1" s="1"/>
  <c r="S3401" i="1"/>
  <c r="T3401" i="1" s="1"/>
  <c r="S3400" i="1"/>
  <c r="T3400" i="1" s="1"/>
  <c r="S3399" i="1"/>
  <c r="T3399" i="1" s="1"/>
  <c r="S3429" i="1"/>
  <c r="T3429" i="1" s="1"/>
  <c r="S3430" i="1"/>
  <c r="T3430" i="1" s="1"/>
  <c r="S3431" i="1"/>
  <c r="T3431" i="1" s="1"/>
  <c r="S3432" i="1"/>
  <c r="T3432" i="1" s="1"/>
  <c r="S3428" i="1"/>
  <c r="T3428" i="1" s="1"/>
  <c r="S3427" i="1"/>
  <c r="T3427" i="1" s="1"/>
  <c r="S3435" i="1"/>
  <c r="T3435" i="1" s="1"/>
  <c r="S3441" i="1"/>
  <c r="T3441" i="1" s="1"/>
  <c r="S3438" i="1"/>
  <c r="T3438" i="1" s="1"/>
  <c r="S3446" i="1"/>
  <c r="T3446" i="1" s="1"/>
  <c r="S3442" i="1"/>
  <c r="T3442" i="1" s="1"/>
  <c r="S3443" i="1"/>
  <c r="T3443" i="1" s="1"/>
  <c r="S3444" i="1"/>
  <c r="T3444" i="1" s="1"/>
  <c r="S3445" i="1"/>
  <c r="T3445" i="1" s="1"/>
  <c r="S3439" i="1"/>
  <c r="T3439" i="1" s="1"/>
  <c r="S3437" i="1"/>
  <c r="T3437" i="1" s="1"/>
  <c r="S3440" i="1"/>
  <c r="T3440" i="1" s="1"/>
  <c r="S3436" i="1"/>
  <c r="T3436" i="1" s="1"/>
  <c r="S3447" i="1"/>
  <c r="T3447" i="1" s="1"/>
  <c r="S3434" i="1"/>
  <c r="T3434" i="1" s="1"/>
  <c r="S3433" i="1"/>
  <c r="T3433" i="1" s="1"/>
  <c r="S3450" i="1"/>
  <c r="T3450" i="1" s="1"/>
  <c r="S3449" i="1"/>
  <c r="T3449" i="1" s="1"/>
  <c r="S3448" i="1"/>
  <c r="T3448" i="1" s="1"/>
  <c r="S3453" i="1"/>
  <c r="T3453" i="1" s="1"/>
  <c r="S3455" i="1"/>
  <c r="T3455" i="1" s="1"/>
  <c r="S3454" i="1"/>
  <c r="T3454" i="1" s="1"/>
  <c r="S3452" i="1"/>
  <c r="T3452" i="1" s="1"/>
  <c r="S3451" i="1"/>
  <c r="T3451" i="1" s="1"/>
  <c r="S3459" i="1"/>
  <c r="T3459" i="1" s="1"/>
  <c r="S3458" i="1"/>
  <c r="T3458" i="1" s="1"/>
  <c r="S3457" i="1"/>
  <c r="T3457" i="1" s="1"/>
  <c r="S3456" i="1"/>
  <c r="T3456" i="1" s="1"/>
  <c r="S3462" i="1"/>
  <c r="T3462" i="1" s="1"/>
  <c r="S3463" i="1"/>
  <c r="T3463" i="1" s="1"/>
  <c r="S3461" i="1"/>
  <c r="T3461" i="1" s="1"/>
  <c r="S3460" i="1"/>
  <c r="T3460" i="1" s="1"/>
  <c r="S3473" i="1"/>
  <c r="T3473" i="1" s="1"/>
  <c r="S3472" i="1"/>
  <c r="T3472" i="1" s="1"/>
  <c r="S3474" i="1"/>
  <c r="T3474" i="1" s="1"/>
  <c r="S3475" i="1"/>
  <c r="T3475" i="1" s="1"/>
  <c r="S3476" i="1"/>
  <c r="T3476" i="1" s="1"/>
  <c r="S3468" i="1"/>
  <c r="T3468" i="1" s="1"/>
  <c r="S3466" i="1"/>
  <c r="T3466" i="1" s="1"/>
  <c r="S3467" i="1"/>
  <c r="T3467" i="1" s="1"/>
  <c r="S3470" i="1"/>
  <c r="T3470" i="1" s="1"/>
  <c r="S3477" i="1"/>
  <c r="T3477" i="1" s="1"/>
  <c r="S3478" i="1"/>
  <c r="T3478" i="1" s="1"/>
  <c r="S3471" i="1"/>
  <c r="T3471" i="1" s="1"/>
  <c r="S3479" i="1"/>
  <c r="T3479" i="1" s="1"/>
  <c r="S3469" i="1"/>
  <c r="T3469" i="1" s="1"/>
  <c r="S3480" i="1"/>
  <c r="T3480" i="1" s="1"/>
  <c r="S3481" i="1"/>
  <c r="T3481" i="1" s="1"/>
  <c r="S3482" i="1"/>
  <c r="T3482" i="1" s="1"/>
  <c r="S3465" i="1"/>
  <c r="T3465" i="1" s="1"/>
  <c r="S3464" i="1"/>
  <c r="T3464" i="1" s="1"/>
  <c r="S3488" i="1"/>
  <c r="T3488" i="1" s="1"/>
  <c r="S3485" i="1"/>
  <c r="T3485" i="1" s="1"/>
  <c r="S3487" i="1"/>
  <c r="T3487" i="1" s="1"/>
  <c r="S3486" i="1"/>
  <c r="T3486" i="1" s="1"/>
  <c r="S3484" i="1"/>
  <c r="T3484" i="1" s="1"/>
  <c r="S3483" i="1"/>
  <c r="T3483" i="1" s="1"/>
  <c r="S3540" i="1"/>
  <c r="T3540" i="1" s="1"/>
  <c r="S3523" i="1"/>
  <c r="T3523" i="1" s="1"/>
  <c r="S3508" i="1"/>
  <c r="T3508" i="1" s="1"/>
  <c r="S3491" i="1"/>
  <c r="T3491" i="1" s="1"/>
  <c r="S3495" i="1"/>
  <c r="T3495" i="1" s="1"/>
  <c r="S3522" i="1"/>
  <c r="T3522" i="1" s="1"/>
  <c r="S3509" i="1"/>
  <c r="T3509" i="1" s="1"/>
  <c r="S3496" i="1"/>
  <c r="T3496" i="1" s="1"/>
  <c r="S3524" i="1"/>
  <c r="T3524" i="1" s="1"/>
  <c r="S3544" i="1"/>
  <c r="T3544" i="1" s="1"/>
  <c r="S3525" i="1"/>
  <c r="T3525" i="1" s="1"/>
  <c r="S3510" i="1"/>
  <c r="T3510" i="1" s="1"/>
  <c r="S3497" i="1"/>
  <c r="T3497" i="1" s="1"/>
  <c r="S3526" i="1"/>
  <c r="T3526" i="1" s="1"/>
  <c r="S3527" i="1"/>
  <c r="T3527" i="1" s="1"/>
  <c r="S3541" i="1"/>
  <c r="T3541" i="1" s="1"/>
  <c r="S3498" i="1"/>
  <c r="T3498" i="1" s="1"/>
  <c r="S3521" i="1"/>
  <c r="T3521" i="1" s="1"/>
  <c r="S3528" i="1"/>
  <c r="T3528" i="1" s="1"/>
  <c r="S3499" i="1"/>
  <c r="T3499" i="1" s="1"/>
  <c r="S3500" i="1"/>
  <c r="T3500" i="1" s="1"/>
  <c r="S3511" i="1"/>
  <c r="T3511" i="1" s="1"/>
  <c r="S3512" i="1"/>
  <c r="T3512" i="1" s="1"/>
  <c r="S3513" i="1"/>
  <c r="T3513" i="1" s="1"/>
  <c r="S3529" i="1"/>
  <c r="T3529" i="1" s="1"/>
  <c r="S3492" i="1"/>
  <c r="T3492" i="1" s="1"/>
  <c r="S3530" i="1"/>
  <c r="T3530" i="1" s="1"/>
  <c r="S3531" i="1"/>
  <c r="T3531" i="1" s="1"/>
  <c r="S3546" i="1"/>
  <c r="T3546" i="1" s="1"/>
  <c r="S3501" i="1"/>
  <c r="T3501" i="1" s="1"/>
  <c r="S3502" i="1"/>
  <c r="T3502" i="1" s="1"/>
  <c r="S3503" i="1"/>
  <c r="T3503" i="1" s="1"/>
  <c r="S3547" i="1"/>
  <c r="T3547" i="1" s="1"/>
  <c r="S3514" i="1"/>
  <c r="T3514" i="1" s="1"/>
  <c r="S3493" i="1"/>
  <c r="T3493" i="1" s="1"/>
  <c r="S3532" i="1"/>
  <c r="T3532" i="1" s="1"/>
  <c r="S3533" i="1"/>
  <c r="T3533" i="1" s="1"/>
  <c r="S3515" i="1"/>
  <c r="T3515" i="1" s="1"/>
  <c r="S3534" i="1"/>
  <c r="T3534" i="1" s="1"/>
  <c r="S3516" i="1"/>
  <c r="T3516" i="1" s="1"/>
  <c r="S3504" i="1"/>
  <c r="T3504" i="1" s="1"/>
  <c r="S3505" i="1"/>
  <c r="T3505" i="1" s="1"/>
  <c r="S3543" i="1"/>
  <c r="T3543" i="1" s="1"/>
  <c r="S3535" i="1"/>
  <c r="T3535" i="1" s="1"/>
  <c r="S3494" i="1"/>
  <c r="T3494" i="1" s="1"/>
  <c r="S3517" i="1"/>
  <c r="T3517" i="1" s="1"/>
  <c r="S3506" i="1"/>
  <c r="T3506" i="1" s="1"/>
  <c r="S3542" i="1"/>
  <c r="T3542" i="1" s="1"/>
  <c r="S3536" i="1"/>
  <c r="T3536" i="1" s="1"/>
  <c r="S3537" i="1"/>
  <c r="T3537" i="1" s="1"/>
  <c r="S3518" i="1"/>
  <c r="T3518" i="1" s="1"/>
  <c r="S3538" i="1"/>
  <c r="T3538" i="1" s="1"/>
  <c r="S3548" i="1"/>
  <c r="T3548" i="1" s="1"/>
  <c r="S3519" i="1"/>
  <c r="T3519" i="1" s="1"/>
  <c r="S3539" i="1"/>
  <c r="T3539" i="1" s="1"/>
  <c r="S3520" i="1"/>
  <c r="T3520" i="1" s="1"/>
  <c r="S3507" i="1"/>
  <c r="T3507" i="1" s="1"/>
  <c r="S3545" i="1"/>
  <c r="T3545" i="1" s="1"/>
  <c r="S3490" i="1"/>
  <c r="T3490" i="1" s="1"/>
  <c r="S3489" i="1"/>
  <c r="T3489" i="1" s="1"/>
  <c r="S3551" i="1"/>
  <c r="T3551" i="1" s="1"/>
  <c r="S3560" i="1"/>
  <c r="T3560" i="1" s="1"/>
  <c r="S3559" i="1"/>
  <c r="T3559" i="1" s="1"/>
  <c r="S3561" i="1"/>
  <c r="T3561" i="1" s="1"/>
  <c r="S3557" i="1"/>
  <c r="T3557" i="1" s="1"/>
  <c r="S3553" i="1"/>
  <c r="T3553" i="1" s="1"/>
  <c r="S3552" i="1"/>
  <c r="T3552" i="1" s="1"/>
  <c r="S3562" i="1"/>
  <c r="T3562" i="1" s="1"/>
  <c r="S3563" i="1"/>
  <c r="T3563" i="1" s="1"/>
  <c r="S3564" i="1"/>
  <c r="T3564" i="1" s="1"/>
  <c r="S3554" i="1"/>
  <c r="T3554" i="1" s="1"/>
  <c r="S3558" i="1"/>
  <c r="T3558" i="1" s="1"/>
  <c r="S3555" i="1"/>
  <c r="T3555" i="1" s="1"/>
  <c r="S3556" i="1"/>
  <c r="T3556" i="1" s="1"/>
  <c r="S3550" i="1"/>
  <c r="T3550" i="1" s="1"/>
  <c r="S3549" i="1"/>
  <c r="T3549" i="1" s="1"/>
  <c r="S3573" i="1"/>
  <c r="T3573" i="1" s="1"/>
  <c r="S3574" i="1"/>
  <c r="T3574" i="1" s="1"/>
  <c r="S3579" i="1"/>
  <c r="T3579" i="1" s="1"/>
  <c r="S3580" i="1"/>
  <c r="T3580" i="1" s="1"/>
  <c r="S3571" i="1"/>
  <c r="T3571" i="1" s="1"/>
  <c r="S3583" i="1"/>
  <c r="T3583" i="1" s="1"/>
  <c r="S3575" i="1"/>
  <c r="T3575" i="1" s="1"/>
  <c r="S3567" i="1"/>
  <c r="T3567" i="1" s="1"/>
  <c r="S3572" i="1"/>
  <c r="T3572" i="1" s="1"/>
  <c r="S3569" i="1"/>
  <c r="T3569" i="1" s="1"/>
  <c r="S3582" i="1"/>
  <c r="T3582" i="1" s="1"/>
  <c r="S3581" i="1"/>
  <c r="T3581" i="1" s="1"/>
  <c r="S3568" i="1"/>
  <c r="T3568" i="1" s="1"/>
  <c r="S3576" i="1"/>
  <c r="T3576" i="1" s="1"/>
  <c r="S3577" i="1"/>
  <c r="T3577" i="1" s="1"/>
  <c r="S3578" i="1"/>
  <c r="T3578" i="1" s="1"/>
  <c r="S3570" i="1"/>
  <c r="T3570" i="1" s="1"/>
  <c r="S3566" i="1"/>
  <c r="T3566" i="1" s="1"/>
  <c r="S3565" i="1"/>
  <c r="T3565" i="1" s="1"/>
  <c r="S3586" i="1"/>
  <c r="T3586" i="1" s="1"/>
  <c r="S3587" i="1"/>
  <c r="T3587" i="1" s="1"/>
  <c r="S3588" i="1"/>
  <c r="T3588" i="1" s="1"/>
  <c r="S3585" i="1"/>
  <c r="T3585" i="1" s="1"/>
  <c r="S3584" i="1"/>
  <c r="T3584" i="1" s="1"/>
  <c r="S3592" i="1"/>
  <c r="T3592" i="1" s="1"/>
  <c r="S3591" i="1"/>
  <c r="T3591" i="1" s="1"/>
  <c r="S3593" i="1"/>
  <c r="T3593" i="1" s="1"/>
  <c r="S3590" i="1"/>
  <c r="T3590" i="1" s="1"/>
  <c r="S3589" i="1"/>
  <c r="T3589" i="1" s="1"/>
  <c r="S3600" i="1"/>
  <c r="T3600" i="1" s="1"/>
  <c r="S3599" i="1"/>
  <c r="T3599" i="1" s="1"/>
  <c r="S3601" i="1"/>
  <c r="T3601" i="1" s="1"/>
  <c r="S3596" i="1"/>
  <c r="T3596" i="1" s="1"/>
  <c r="S3602" i="1"/>
  <c r="T3602" i="1" s="1"/>
  <c r="S3603" i="1"/>
  <c r="T3603" i="1" s="1"/>
  <c r="S3597" i="1"/>
  <c r="T3597" i="1" s="1"/>
  <c r="S3598" i="1"/>
  <c r="T3598" i="1" s="1"/>
  <c r="S3595" i="1"/>
  <c r="T3595" i="1" s="1"/>
  <c r="S3594" i="1"/>
  <c r="T3594" i="1" s="1"/>
  <c r="S3606" i="1"/>
  <c r="T3606" i="1" s="1"/>
  <c r="S3614" i="1"/>
  <c r="T3614" i="1" s="1"/>
  <c r="S3611" i="1"/>
  <c r="T3611" i="1" s="1"/>
  <c r="S3612" i="1"/>
  <c r="T3612" i="1" s="1"/>
  <c r="S3609" i="1"/>
  <c r="T3609" i="1" s="1"/>
  <c r="S3610" i="1"/>
  <c r="T3610" i="1" s="1"/>
  <c r="S3607" i="1"/>
  <c r="T3607" i="1" s="1"/>
  <c r="S3613" i="1"/>
  <c r="T3613" i="1" s="1"/>
  <c r="S3608" i="1"/>
  <c r="T3608" i="1" s="1"/>
  <c r="S3605" i="1"/>
  <c r="T3605" i="1" s="1"/>
  <c r="S3604" i="1"/>
  <c r="T3604" i="1" s="1"/>
  <c r="S3617" i="1"/>
  <c r="T3617" i="1" s="1"/>
  <c r="S3620" i="1"/>
  <c r="T3620" i="1" s="1"/>
  <c r="S3618" i="1"/>
  <c r="T3618" i="1" s="1"/>
  <c r="S3619" i="1"/>
  <c r="T3619" i="1" s="1"/>
  <c r="S3621" i="1"/>
  <c r="T3621" i="1" s="1"/>
  <c r="S3616" i="1"/>
  <c r="T3616" i="1" s="1"/>
  <c r="S3615" i="1"/>
  <c r="T3615" i="1" s="1"/>
  <c r="S3626" i="1"/>
  <c r="T3626" i="1" s="1"/>
  <c r="S3624" i="1"/>
  <c r="T3624" i="1" s="1"/>
  <c r="S3625" i="1"/>
  <c r="T3625" i="1" s="1"/>
  <c r="S3623" i="1"/>
  <c r="T3623" i="1" s="1"/>
  <c r="S3622" i="1"/>
  <c r="T3622" i="1" s="1"/>
  <c r="S3629" i="1"/>
  <c r="T3629" i="1" s="1"/>
  <c r="S3630" i="1"/>
  <c r="T3630" i="1" s="1"/>
  <c r="S3628" i="1"/>
  <c r="T3628" i="1" s="1"/>
  <c r="S3627" i="1"/>
  <c r="T3627" i="1" s="1"/>
  <c r="S3639" i="1"/>
  <c r="T3639" i="1" s="1"/>
  <c r="S3634" i="1"/>
  <c r="T3634" i="1" s="1"/>
  <c r="S3641" i="1"/>
  <c r="T3641" i="1" s="1"/>
  <c r="S3642" i="1"/>
  <c r="T3642" i="1" s="1"/>
  <c r="S3640" i="1"/>
  <c r="T3640" i="1" s="1"/>
  <c r="S3635" i="1"/>
  <c r="T3635" i="1" s="1"/>
  <c r="S3638" i="1"/>
  <c r="T3638" i="1" s="1"/>
  <c r="S3643" i="1"/>
  <c r="T3643" i="1" s="1"/>
  <c r="S3633" i="1"/>
  <c r="T3633" i="1" s="1"/>
  <c r="S3636" i="1"/>
  <c r="T3636" i="1" s="1"/>
  <c r="S3644" i="1"/>
  <c r="T3644" i="1" s="1"/>
  <c r="S3637" i="1"/>
  <c r="T3637" i="1" s="1"/>
  <c r="S3632" i="1"/>
  <c r="T3632" i="1" s="1"/>
  <c r="S3631" i="1"/>
  <c r="T3631" i="1" s="1"/>
  <c r="S3671" i="1"/>
  <c r="T3671" i="1" s="1"/>
  <c r="S3657" i="1"/>
  <c r="T3657" i="1" s="1"/>
  <c r="S3647" i="1"/>
  <c r="T3647" i="1" s="1"/>
  <c r="S3654" i="1"/>
  <c r="T3654" i="1" s="1"/>
  <c r="S3670" i="1"/>
  <c r="T3670" i="1" s="1"/>
  <c r="S3658" i="1"/>
  <c r="T3658" i="1" s="1"/>
  <c r="S3649" i="1"/>
  <c r="T3649" i="1" s="1"/>
  <c r="S3652" i="1"/>
  <c r="T3652" i="1" s="1"/>
  <c r="S3659" i="1"/>
  <c r="T3659" i="1" s="1"/>
  <c r="S3660" i="1"/>
  <c r="T3660" i="1" s="1"/>
  <c r="S3656" i="1"/>
  <c r="T3656" i="1" s="1"/>
  <c r="S3661" i="1"/>
  <c r="T3661" i="1" s="1"/>
  <c r="S3662" i="1"/>
  <c r="T3662" i="1" s="1"/>
  <c r="S3672" i="1"/>
  <c r="T3672" i="1" s="1"/>
  <c r="S3663" i="1"/>
  <c r="T3663" i="1" s="1"/>
  <c r="S3655" i="1"/>
  <c r="T3655" i="1" s="1"/>
  <c r="S3664" i="1"/>
  <c r="T3664" i="1" s="1"/>
  <c r="S3669" i="1"/>
  <c r="T3669" i="1" s="1"/>
  <c r="S3653" i="1"/>
  <c r="T3653" i="1" s="1"/>
  <c r="S3665" i="1"/>
  <c r="T3665" i="1" s="1"/>
  <c r="S3666" i="1"/>
  <c r="T3666" i="1" s="1"/>
  <c r="S3667" i="1"/>
  <c r="T3667" i="1" s="1"/>
  <c r="S3651" i="1"/>
  <c r="T3651" i="1" s="1"/>
  <c r="S3648" i="1"/>
  <c r="T3648" i="1" s="1"/>
  <c r="S3650" i="1"/>
  <c r="T3650" i="1" s="1"/>
  <c r="S3668" i="1"/>
  <c r="T3668" i="1" s="1"/>
  <c r="S3646" i="1"/>
  <c r="T3646" i="1" s="1"/>
  <c r="S3645" i="1"/>
  <c r="T3645" i="1" s="1"/>
  <c r="S3675" i="1"/>
  <c r="T3675" i="1" s="1"/>
  <c r="S3681" i="1"/>
  <c r="T3681" i="1" s="1"/>
  <c r="S3677" i="1"/>
  <c r="T3677" i="1" s="1"/>
  <c r="S3679" i="1"/>
  <c r="T3679" i="1" s="1"/>
  <c r="S3676" i="1"/>
  <c r="T3676" i="1" s="1"/>
  <c r="S3682" i="1"/>
  <c r="T3682" i="1" s="1"/>
  <c r="S3678" i="1"/>
  <c r="T3678" i="1" s="1"/>
  <c r="S3680" i="1"/>
  <c r="T3680" i="1" s="1"/>
  <c r="S3674" i="1"/>
  <c r="T3674" i="1" s="1"/>
  <c r="S3673" i="1"/>
  <c r="T3673" i="1" s="1"/>
  <c r="S3684" i="1"/>
  <c r="T3684" i="1" s="1"/>
  <c r="S3683" i="1"/>
  <c r="T3683" i="1" s="1"/>
  <c r="S3687" i="1"/>
  <c r="T3687" i="1" s="1"/>
  <c r="S3688" i="1"/>
  <c r="T3688" i="1" s="1"/>
  <c r="S3686" i="1"/>
  <c r="T3686" i="1" s="1"/>
  <c r="S3685" i="1"/>
  <c r="T3685" i="1" s="1"/>
  <c r="S3691" i="1"/>
  <c r="T3691" i="1" s="1"/>
  <c r="S3690" i="1"/>
  <c r="T3690" i="1" s="1"/>
  <c r="S3689" i="1"/>
  <c r="T3689" i="1" s="1"/>
  <c r="S3695" i="1"/>
  <c r="T3695" i="1" s="1"/>
  <c r="S3694" i="1"/>
  <c r="T3694" i="1" s="1"/>
  <c r="S3693" i="1"/>
  <c r="T3693" i="1" s="1"/>
  <c r="S3692" i="1"/>
  <c r="T3692" i="1" s="1"/>
  <c r="S3698" i="1"/>
  <c r="T3698" i="1" s="1"/>
  <c r="S3697" i="1"/>
  <c r="T3697" i="1" s="1"/>
  <c r="S3696" i="1"/>
  <c r="T3696" i="1" s="1"/>
  <c r="S3701" i="1"/>
  <c r="T3701" i="1" s="1"/>
  <c r="S3702" i="1"/>
  <c r="T3702" i="1" s="1"/>
  <c r="S3703" i="1"/>
  <c r="T3703" i="1" s="1"/>
  <c r="S3700" i="1"/>
  <c r="T3700" i="1" s="1"/>
  <c r="S3699" i="1"/>
  <c r="T3699" i="1" s="1"/>
  <c r="S3708" i="1"/>
  <c r="T3708" i="1" s="1"/>
  <c r="S3706" i="1"/>
  <c r="T3706" i="1" s="1"/>
  <c r="S3707" i="1"/>
  <c r="T3707" i="1" s="1"/>
  <c r="S3705" i="1"/>
  <c r="T3705" i="1" s="1"/>
  <c r="S3704" i="1"/>
  <c r="T3704" i="1" s="1"/>
  <c r="S3712" i="1"/>
  <c r="T3712" i="1" s="1"/>
  <c r="S3711" i="1"/>
  <c r="T3711" i="1" s="1"/>
  <c r="S3710" i="1"/>
  <c r="T3710" i="1" s="1"/>
  <c r="S3709" i="1"/>
  <c r="T3709" i="1" s="1"/>
  <c r="S3732" i="1"/>
  <c r="T3732" i="1" s="1"/>
  <c r="S3730" i="1"/>
  <c r="T3730" i="1" s="1"/>
  <c r="S3715" i="1"/>
  <c r="T3715" i="1" s="1"/>
  <c r="S3721" i="1"/>
  <c r="T3721" i="1" s="1"/>
  <c r="S3722" i="1"/>
  <c r="T3722" i="1" s="1"/>
  <c r="S3719" i="1"/>
  <c r="T3719" i="1" s="1"/>
  <c r="S3723" i="1"/>
  <c r="T3723" i="1" s="1"/>
  <c r="S3724" i="1"/>
  <c r="T3724" i="1" s="1"/>
  <c r="S3716" i="1"/>
  <c r="T3716" i="1" s="1"/>
  <c r="S3728" i="1"/>
  <c r="T3728" i="1" s="1"/>
  <c r="S3717" i="1"/>
  <c r="T3717" i="1" s="1"/>
  <c r="S3725" i="1"/>
  <c r="T3725" i="1" s="1"/>
  <c r="S3729" i="1"/>
  <c r="T3729" i="1" s="1"/>
  <c r="S3727" i="1"/>
  <c r="T3727" i="1" s="1"/>
  <c r="S3720" i="1"/>
  <c r="T3720" i="1" s="1"/>
  <c r="S3718" i="1"/>
  <c r="T3718" i="1" s="1"/>
  <c r="S3733" i="1"/>
  <c r="T3733" i="1" s="1"/>
  <c r="S3726" i="1"/>
  <c r="T3726" i="1" s="1"/>
  <c r="S3731" i="1"/>
  <c r="T3731" i="1" s="1"/>
  <c r="S3714" i="1"/>
  <c r="T3714" i="1" s="1"/>
  <c r="S3713" i="1"/>
  <c r="T3713" i="1" s="1"/>
  <c r="S3738" i="1"/>
  <c r="T3738" i="1" s="1"/>
  <c r="S3737" i="1"/>
  <c r="T3737" i="1" s="1"/>
  <c r="S3736" i="1"/>
  <c r="T3736" i="1" s="1"/>
  <c r="S3735" i="1"/>
  <c r="T3735" i="1" s="1"/>
  <c r="S3734" i="1"/>
  <c r="T3734" i="1" s="1"/>
  <c r="S3742" i="1"/>
  <c r="T3742" i="1" s="1"/>
  <c r="S3743" i="1"/>
  <c r="T3743" i="1" s="1"/>
  <c r="S3741" i="1"/>
  <c r="T3741" i="1" s="1"/>
  <c r="S3744" i="1"/>
  <c r="T3744" i="1" s="1"/>
  <c r="S3740" i="1"/>
  <c r="T3740" i="1" s="1"/>
  <c r="S3739" i="1"/>
  <c r="T3739" i="1" s="1"/>
  <c r="S3747" i="1"/>
  <c r="T3747" i="1" s="1"/>
  <c r="S3752" i="1"/>
  <c r="T3752" i="1" s="1"/>
  <c r="S3753" i="1"/>
  <c r="T3753" i="1" s="1"/>
  <c r="S3750" i="1"/>
  <c r="T3750" i="1" s="1"/>
  <c r="S3749" i="1"/>
  <c r="T3749" i="1" s="1"/>
  <c r="S3748" i="1"/>
  <c r="T3748" i="1" s="1"/>
  <c r="S3751" i="1"/>
  <c r="T3751" i="1" s="1"/>
  <c r="S3746" i="1"/>
  <c r="T3746" i="1" s="1"/>
  <c r="S3745" i="1"/>
  <c r="T3745" i="1" s="1"/>
  <c r="S3757" i="1"/>
  <c r="T3757" i="1" s="1"/>
  <c r="S3756" i="1"/>
  <c r="T3756" i="1" s="1"/>
  <c r="S3758" i="1"/>
  <c r="T3758" i="1" s="1"/>
  <c r="S3755" i="1"/>
  <c r="T3755" i="1" s="1"/>
  <c r="S3754" i="1"/>
  <c r="T3754" i="1" s="1"/>
  <c r="S3761" i="1"/>
  <c r="T3761" i="1" s="1"/>
  <c r="S3762" i="1"/>
  <c r="T3762" i="1" s="1"/>
  <c r="S3763" i="1"/>
  <c r="T3763" i="1" s="1"/>
  <c r="S3760" i="1"/>
  <c r="T3760" i="1" s="1"/>
  <c r="S3759" i="1"/>
  <c r="T3759" i="1" s="1"/>
  <c r="S3766" i="1"/>
  <c r="T3766" i="1" s="1"/>
  <c r="S3767" i="1"/>
  <c r="T3767" i="1" s="1"/>
  <c r="S3765" i="1"/>
  <c r="T3765" i="1" s="1"/>
  <c r="S3764" i="1"/>
  <c r="T3764" i="1" s="1"/>
  <c r="S3770" i="1"/>
  <c r="T3770" i="1" s="1"/>
  <c r="S3772" i="1"/>
  <c r="T3772" i="1" s="1"/>
  <c r="S3773" i="1"/>
  <c r="T3773" i="1" s="1"/>
  <c r="S3774" i="1"/>
  <c r="T3774" i="1" s="1"/>
  <c r="S3771" i="1"/>
  <c r="T3771" i="1" s="1"/>
  <c r="S3769" i="1"/>
  <c r="T3769" i="1" s="1"/>
  <c r="S3768" i="1"/>
  <c r="T3768" i="1" s="1"/>
  <c r="S3777" i="1"/>
  <c r="T3777" i="1" s="1"/>
  <c r="S3776" i="1"/>
  <c r="T3776" i="1" s="1"/>
  <c r="S3775" i="1"/>
  <c r="T3775" i="1" s="1"/>
  <c r="S3785" i="1"/>
  <c r="T3785" i="1" s="1"/>
  <c r="S3783" i="1"/>
  <c r="T3783" i="1" s="1"/>
  <c r="S3784" i="1"/>
  <c r="T3784" i="1" s="1"/>
  <c r="S3780" i="1"/>
  <c r="T3780" i="1" s="1"/>
  <c r="S3781" i="1"/>
  <c r="T3781" i="1" s="1"/>
  <c r="S3786" i="1"/>
  <c r="T3786" i="1" s="1"/>
  <c r="S3782" i="1"/>
  <c r="T3782" i="1" s="1"/>
  <c r="S3779" i="1"/>
  <c r="T3779" i="1" s="1"/>
  <c r="S3778" i="1"/>
  <c r="T3778" i="1" s="1"/>
  <c r="S3789" i="1"/>
  <c r="T3789" i="1" s="1"/>
  <c r="S3790" i="1"/>
  <c r="T3790" i="1" s="1"/>
  <c r="S3788" i="1"/>
  <c r="T3788" i="1" s="1"/>
  <c r="S3787" i="1"/>
  <c r="T3787" i="1" s="1"/>
  <c r="S3793" i="1"/>
  <c r="T3793" i="1" s="1"/>
  <c r="S3820" i="1"/>
  <c r="T3820" i="1" s="1"/>
  <c r="S3847" i="1"/>
  <c r="T3847" i="1" s="1"/>
  <c r="S3813" i="1"/>
  <c r="T3813" i="1" s="1"/>
  <c r="S3794" i="1"/>
  <c r="T3794" i="1" s="1"/>
  <c r="S3845" i="1"/>
  <c r="T3845" i="1" s="1"/>
  <c r="S3795" i="1"/>
  <c r="T3795" i="1" s="1"/>
  <c r="S3814" i="1"/>
  <c r="T3814" i="1" s="1"/>
  <c r="S3821" i="1"/>
  <c r="T3821" i="1" s="1"/>
  <c r="S3822" i="1"/>
  <c r="T3822" i="1" s="1"/>
  <c r="S3796" i="1"/>
  <c r="T3796" i="1" s="1"/>
  <c r="S3823" i="1"/>
  <c r="T3823" i="1" s="1"/>
  <c r="S3835" i="1"/>
  <c r="T3835" i="1" s="1"/>
  <c r="S3797" i="1"/>
  <c r="T3797" i="1" s="1"/>
  <c r="S3805" i="1"/>
  <c r="T3805" i="1" s="1"/>
  <c r="S3818" i="1"/>
  <c r="T3818" i="1" s="1"/>
  <c r="S3850" i="1"/>
  <c r="T3850" i="1" s="1"/>
  <c r="S3798" i="1"/>
  <c r="T3798" i="1" s="1"/>
  <c r="S3799" i="1"/>
  <c r="T3799" i="1" s="1"/>
  <c r="S3836" i="1"/>
  <c r="T3836" i="1" s="1"/>
  <c r="S3849" i="1"/>
  <c r="T3849" i="1" s="1"/>
  <c r="S3806" i="1"/>
  <c r="T3806" i="1" s="1"/>
  <c r="S3800" i="1"/>
  <c r="T3800" i="1" s="1"/>
  <c r="S3824" i="1"/>
  <c r="T3824" i="1" s="1"/>
  <c r="S3801" i="1"/>
  <c r="T3801" i="1" s="1"/>
  <c r="S3852" i="1"/>
  <c r="T3852" i="1" s="1"/>
  <c r="S3853" i="1"/>
  <c r="T3853" i="1" s="1"/>
  <c r="S3851" i="1"/>
  <c r="T3851" i="1" s="1"/>
  <c r="S3825" i="1"/>
  <c r="T3825" i="1" s="1"/>
  <c r="S3846" i="1"/>
  <c r="T3846" i="1" s="1"/>
  <c r="S3807" i="1"/>
  <c r="T3807" i="1" s="1"/>
  <c r="S3840" i="1"/>
  <c r="T3840" i="1" s="1"/>
  <c r="S3819" i="1"/>
  <c r="T3819" i="1" s="1"/>
  <c r="S3826" i="1"/>
  <c r="T3826" i="1" s="1"/>
  <c r="S3837" i="1"/>
  <c r="T3837" i="1" s="1"/>
  <c r="S3808" i="1"/>
  <c r="T3808" i="1" s="1"/>
  <c r="S3827" i="1"/>
  <c r="T3827" i="1" s="1"/>
  <c r="S3842" i="1"/>
  <c r="T3842" i="1" s="1"/>
  <c r="S3843" i="1"/>
  <c r="T3843" i="1" s="1"/>
  <c r="S3838" i="1"/>
  <c r="T3838" i="1" s="1"/>
  <c r="S3815" i="1"/>
  <c r="T3815" i="1" s="1"/>
  <c r="S3828" i="1"/>
  <c r="T3828" i="1" s="1"/>
  <c r="S3802" i="1"/>
  <c r="T3802" i="1" s="1"/>
  <c r="S3810" i="1"/>
  <c r="T3810" i="1" s="1"/>
  <c r="S3803" i="1"/>
  <c r="T3803" i="1" s="1"/>
  <c r="S3811" i="1"/>
  <c r="T3811" i="1" s="1"/>
  <c r="S3816" i="1"/>
  <c r="T3816" i="1" s="1"/>
  <c r="S3841" i="1"/>
  <c r="T3841" i="1" s="1"/>
  <c r="S3829" i="1"/>
  <c r="T3829" i="1" s="1"/>
  <c r="S3809" i="1"/>
  <c r="T3809" i="1" s="1"/>
  <c r="S3844" i="1"/>
  <c r="T3844" i="1" s="1"/>
  <c r="S3830" i="1"/>
  <c r="T3830" i="1" s="1"/>
  <c r="S3831" i="1"/>
  <c r="T3831" i="1" s="1"/>
  <c r="S3832" i="1"/>
  <c r="T3832" i="1" s="1"/>
  <c r="S3833" i="1"/>
  <c r="T3833" i="1" s="1"/>
  <c r="S3839" i="1"/>
  <c r="T3839" i="1" s="1"/>
  <c r="S3854" i="1"/>
  <c r="T3854" i="1" s="1"/>
  <c r="S3812" i="1"/>
  <c r="T3812" i="1" s="1"/>
  <c r="S3804" i="1"/>
  <c r="T3804" i="1" s="1"/>
  <c r="S3848" i="1"/>
  <c r="T3848" i="1" s="1"/>
  <c r="S3834" i="1"/>
  <c r="T3834" i="1" s="1"/>
  <c r="S3817" i="1"/>
  <c r="T3817" i="1" s="1"/>
  <c r="S3792" i="1"/>
  <c r="T3792" i="1" s="1"/>
  <c r="S3791" i="1"/>
  <c r="T3791" i="1" s="1"/>
  <c r="S3882" i="1"/>
  <c r="T3882" i="1" s="1"/>
  <c r="S3858" i="1"/>
  <c r="T3858" i="1" s="1"/>
  <c r="S3869" i="1"/>
  <c r="T3869" i="1" s="1"/>
  <c r="S3887" i="1"/>
  <c r="T3887" i="1" s="1"/>
  <c r="S3865" i="1"/>
  <c r="T3865" i="1" s="1"/>
  <c r="S3886" i="1"/>
  <c r="T3886" i="1" s="1"/>
  <c r="S3884" i="1"/>
  <c r="T3884" i="1" s="1"/>
  <c r="S3857" i="1"/>
  <c r="T3857" i="1" s="1"/>
  <c r="S3866" i="1"/>
  <c r="T3866" i="1" s="1"/>
  <c r="S3883" i="1"/>
  <c r="T3883" i="1" s="1"/>
  <c r="S3880" i="1"/>
  <c r="T3880" i="1" s="1"/>
  <c r="S3870" i="1"/>
  <c r="T3870" i="1" s="1"/>
  <c r="S3871" i="1"/>
  <c r="T3871" i="1" s="1"/>
  <c r="S3877" i="1"/>
  <c r="T3877" i="1" s="1"/>
  <c r="S3879" i="1"/>
  <c r="T3879" i="1" s="1"/>
  <c r="S3859" i="1"/>
  <c r="T3859" i="1" s="1"/>
  <c r="S3875" i="1"/>
  <c r="T3875" i="1" s="1"/>
  <c r="S3881" i="1"/>
  <c r="T3881" i="1" s="1"/>
  <c r="S3864" i="1"/>
  <c r="T3864" i="1" s="1"/>
  <c r="S3867" i="1"/>
  <c r="T3867" i="1" s="1"/>
  <c r="S3878" i="1"/>
  <c r="T3878" i="1" s="1"/>
  <c r="S3876" i="1"/>
  <c r="T3876" i="1" s="1"/>
  <c r="S3868" i="1"/>
  <c r="T3868" i="1" s="1"/>
  <c r="S3874" i="1"/>
  <c r="T3874" i="1" s="1"/>
  <c r="S3863" i="1"/>
  <c r="T3863" i="1" s="1"/>
  <c r="S3885" i="1"/>
  <c r="T3885" i="1" s="1"/>
  <c r="S3860" i="1"/>
  <c r="T3860" i="1" s="1"/>
  <c r="S3873" i="1"/>
  <c r="T3873" i="1" s="1"/>
  <c r="S3861" i="1"/>
  <c r="T3861" i="1" s="1"/>
  <c r="S3862" i="1"/>
  <c r="T3862" i="1" s="1"/>
  <c r="S3872" i="1"/>
  <c r="T3872" i="1" s="1"/>
  <c r="S3856" i="1"/>
  <c r="T3856" i="1" s="1"/>
  <c r="S3855" i="1"/>
  <c r="T3855" i="1" s="1"/>
  <c r="S3892" i="1"/>
  <c r="T3892" i="1" s="1"/>
  <c r="S3894" i="1"/>
  <c r="T3894" i="1" s="1"/>
  <c r="S3895" i="1"/>
  <c r="T3895" i="1" s="1"/>
  <c r="S3893" i="1"/>
  <c r="T3893" i="1" s="1"/>
  <c r="S3891" i="1"/>
  <c r="T3891" i="1" s="1"/>
  <c r="S3890" i="1"/>
  <c r="T3890" i="1" s="1"/>
  <c r="S3889" i="1"/>
  <c r="T3889" i="1" s="1"/>
  <c r="S3888" i="1"/>
  <c r="T3888" i="1" s="1"/>
  <c r="S3899" i="1"/>
  <c r="T3899" i="1" s="1"/>
  <c r="S3905" i="1"/>
  <c r="T3905" i="1" s="1"/>
  <c r="S3906" i="1"/>
  <c r="T3906" i="1" s="1"/>
  <c r="S3898" i="1"/>
  <c r="T3898" i="1" s="1"/>
  <c r="S3900" i="1"/>
  <c r="T3900" i="1" s="1"/>
  <c r="S3901" i="1"/>
  <c r="T3901" i="1" s="1"/>
  <c r="S3902" i="1"/>
  <c r="T3902" i="1" s="1"/>
  <c r="S3903" i="1"/>
  <c r="T3903" i="1" s="1"/>
  <c r="S3904" i="1"/>
  <c r="T3904" i="1" s="1"/>
  <c r="S3897" i="1"/>
  <c r="T3897" i="1" s="1"/>
  <c r="S3896" i="1"/>
  <c r="T3896" i="1" s="1"/>
  <c r="S3910" i="1"/>
  <c r="T3910" i="1" s="1"/>
  <c r="S3911" i="1"/>
  <c r="T3911" i="1" s="1"/>
  <c r="S3912" i="1"/>
  <c r="T3912" i="1" s="1"/>
  <c r="S3913" i="1"/>
  <c r="T3913" i="1" s="1"/>
  <c r="S3936" i="1"/>
  <c r="T3936" i="1" s="1"/>
  <c r="S3924" i="1"/>
  <c r="T3924" i="1" s="1"/>
  <c r="S3920" i="1"/>
  <c r="T3920" i="1" s="1"/>
  <c r="S3932" i="1"/>
  <c r="T3932" i="1" s="1"/>
  <c r="S3914" i="1"/>
  <c r="T3914" i="1" s="1"/>
  <c r="S3928" i="1"/>
  <c r="T3928" i="1" s="1"/>
  <c r="S3927" i="1"/>
  <c r="T3927" i="1" s="1"/>
  <c r="S3921" i="1"/>
  <c r="T3921" i="1" s="1"/>
  <c r="S3922" i="1"/>
  <c r="T3922" i="1" s="1"/>
  <c r="S3930" i="1"/>
  <c r="T3930" i="1" s="1"/>
  <c r="S3935" i="1"/>
  <c r="T3935" i="1" s="1"/>
  <c r="S3915" i="1"/>
  <c r="T3915" i="1" s="1"/>
  <c r="S3916" i="1"/>
  <c r="T3916" i="1" s="1"/>
  <c r="S3909" i="1"/>
  <c r="T3909" i="1" s="1"/>
  <c r="S3917" i="1"/>
  <c r="T3917" i="1" s="1"/>
  <c r="S3926" i="1"/>
  <c r="T3926" i="1" s="1"/>
  <c r="S3937" i="1"/>
  <c r="T3937" i="1" s="1"/>
  <c r="S3925" i="1"/>
  <c r="T3925" i="1" s="1"/>
  <c r="S3938" i="1"/>
  <c r="T3938" i="1" s="1"/>
  <c r="S3918" i="1"/>
  <c r="T3918" i="1" s="1"/>
  <c r="S3933" i="1"/>
  <c r="T3933" i="1" s="1"/>
  <c r="S3940" i="1"/>
  <c r="T3940" i="1" s="1"/>
  <c r="S3939" i="1"/>
  <c r="T3939" i="1" s="1"/>
  <c r="S3934" i="1"/>
  <c r="T3934" i="1" s="1"/>
  <c r="S3931" i="1"/>
  <c r="T3931" i="1" s="1"/>
  <c r="S3941" i="1"/>
  <c r="T3941" i="1" s="1"/>
  <c r="S3919" i="1"/>
  <c r="T3919" i="1" s="1"/>
  <c r="S3923" i="1"/>
  <c r="T3923" i="1" s="1"/>
  <c r="S3929" i="1"/>
  <c r="T3929" i="1" s="1"/>
  <c r="S3908" i="1"/>
  <c r="T3908" i="1" s="1"/>
  <c r="S3907" i="1"/>
  <c r="T3907" i="1" s="1"/>
  <c r="S3944" i="1"/>
  <c r="T3944" i="1" s="1"/>
  <c r="S3949" i="1"/>
  <c r="T3949" i="1" s="1"/>
  <c r="S3950" i="1"/>
  <c r="T3950" i="1" s="1"/>
  <c r="S3956" i="1"/>
  <c r="T3956" i="1" s="1"/>
  <c r="S3955" i="1"/>
  <c r="T3955" i="1" s="1"/>
  <c r="S3951" i="1"/>
  <c r="T3951" i="1" s="1"/>
  <c r="S3948" i="1"/>
  <c r="T3948" i="1" s="1"/>
  <c r="S3945" i="1"/>
  <c r="T3945" i="1" s="1"/>
  <c r="S3952" i="1"/>
  <c r="T3952" i="1" s="1"/>
  <c r="S3953" i="1"/>
  <c r="T3953" i="1" s="1"/>
  <c r="S3947" i="1"/>
  <c r="T3947" i="1" s="1"/>
  <c r="S3946" i="1"/>
  <c r="T3946" i="1" s="1"/>
  <c r="S3954" i="1"/>
  <c r="T3954" i="1" s="1"/>
  <c r="S3943" i="1"/>
  <c r="T3943" i="1" s="1"/>
  <c r="S3942" i="1"/>
  <c r="T3942" i="1" s="1"/>
  <c r="S3959" i="1"/>
  <c r="T3959" i="1" s="1"/>
  <c r="S3962" i="1"/>
  <c r="T3962" i="1" s="1"/>
  <c r="S3960" i="1"/>
  <c r="T3960" i="1" s="1"/>
  <c r="S3961" i="1"/>
  <c r="T3961" i="1" s="1"/>
  <c r="S3958" i="1"/>
  <c r="T3958" i="1" s="1"/>
  <c r="S3957" i="1"/>
  <c r="T3957" i="1" s="1"/>
  <c r="S3968" i="1"/>
  <c r="T3968" i="1" s="1"/>
  <c r="S3967" i="1"/>
  <c r="T3967" i="1" s="1"/>
  <c r="S3965" i="1"/>
  <c r="T3965" i="1" s="1"/>
  <c r="S3966" i="1"/>
  <c r="T3966" i="1" s="1"/>
  <c r="S3964" i="1"/>
  <c r="T3964" i="1" s="1"/>
  <c r="S3963" i="1"/>
  <c r="T3963" i="1" s="1"/>
  <c r="S3972" i="1"/>
  <c r="T3972" i="1" s="1"/>
  <c r="S3971" i="1"/>
  <c r="T3971" i="1" s="1"/>
  <c r="S3973" i="1"/>
  <c r="T3973" i="1" s="1"/>
  <c r="S3970" i="1"/>
  <c r="T3970" i="1" s="1"/>
  <c r="S3969" i="1"/>
  <c r="T3969" i="1" s="1"/>
  <c r="S3976" i="1"/>
  <c r="T3976" i="1" s="1"/>
  <c r="S3977" i="1"/>
  <c r="T3977" i="1" s="1"/>
  <c r="S3975" i="1"/>
  <c r="T3975" i="1" s="1"/>
  <c r="S3974" i="1"/>
  <c r="T3974" i="1" s="1"/>
  <c r="S3981" i="1"/>
  <c r="T3981" i="1" s="1"/>
  <c r="S3980" i="1"/>
  <c r="T3980" i="1" s="1"/>
  <c r="S3979" i="1"/>
  <c r="T3979" i="1" s="1"/>
  <c r="S3978" i="1"/>
  <c r="T3978" i="1" s="1"/>
  <c r="S3985" i="1"/>
  <c r="T3985" i="1" s="1"/>
  <c r="S3984" i="1"/>
  <c r="T3984" i="1" s="1"/>
  <c r="S3983" i="1"/>
  <c r="T3983" i="1" s="1"/>
  <c r="S3982" i="1"/>
  <c r="T3982" i="1" s="1"/>
  <c r="S3988" i="1"/>
  <c r="T3988" i="1" s="1"/>
  <c r="S3989" i="1"/>
  <c r="T3989" i="1" s="1"/>
  <c r="S3987" i="1"/>
  <c r="T3987" i="1" s="1"/>
  <c r="S3986" i="1"/>
  <c r="T3986" i="1" s="1"/>
  <c r="S3995" i="1"/>
  <c r="T3995" i="1" s="1"/>
  <c r="S3993" i="1"/>
  <c r="T3993" i="1" s="1"/>
  <c r="S3994" i="1"/>
  <c r="T3994" i="1" s="1"/>
  <c r="S3992" i="1"/>
  <c r="T3992" i="1" s="1"/>
  <c r="S3991" i="1"/>
  <c r="T3991" i="1" s="1"/>
  <c r="S3990" i="1"/>
  <c r="T3990" i="1" s="1"/>
  <c r="S4000" i="1"/>
  <c r="T4000" i="1" s="1"/>
  <c r="S3999" i="1"/>
  <c r="T3999" i="1" s="1"/>
  <c r="S3998" i="1"/>
  <c r="T3998" i="1" s="1"/>
  <c r="S3997" i="1"/>
  <c r="T3997" i="1" s="1"/>
  <c r="S3996" i="1"/>
  <c r="T3996" i="1" s="1"/>
  <c r="S4003" i="1"/>
  <c r="T4003" i="1" s="1"/>
  <c r="S4002" i="1"/>
  <c r="T4002" i="1" s="1"/>
  <c r="S4001" i="1"/>
  <c r="T4001" i="1" s="1"/>
  <c r="S4013" i="1"/>
  <c r="T4013" i="1" s="1"/>
  <c r="S4012" i="1"/>
  <c r="T4012" i="1" s="1"/>
  <c r="S4006" i="1"/>
  <c r="T4006" i="1" s="1"/>
  <c r="S4007" i="1"/>
  <c r="T4007" i="1" s="1"/>
  <c r="S4008" i="1"/>
  <c r="T4008" i="1" s="1"/>
  <c r="S4009" i="1"/>
  <c r="T4009" i="1" s="1"/>
  <c r="S4015" i="1"/>
  <c r="T4015" i="1" s="1"/>
  <c r="S4010" i="1"/>
  <c r="T4010" i="1" s="1"/>
  <c r="S4011" i="1"/>
  <c r="T4011" i="1" s="1"/>
  <c r="S4014" i="1"/>
  <c r="T4014" i="1" s="1"/>
  <c r="S4005" i="1"/>
  <c r="T4005" i="1" s="1"/>
  <c r="S4004" i="1"/>
  <c r="T4004" i="1" s="1"/>
  <c r="S4018" i="1"/>
  <c r="T4018" i="1" s="1"/>
  <c r="S4017" i="1"/>
  <c r="T4017" i="1" s="1"/>
  <c r="S4016" i="1"/>
  <c r="T4016" i="1" s="1"/>
  <c r="S4024" i="1"/>
  <c r="T4024" i="1" s="1"/>
  <c r="S4029" i="1"/>
  <c r="T4029" i="1" s="1"/>
  <c r="S4056" i="1"/>
  <c r="T4056" i="1" s="1"/>
  <c r="S4045" i="1"/>
  <c r="T4045" i="1" s="1"/>
  <c r="S4046" i="1"/>
  <c r="T4046" i="1" s="1"/>
  <c r="S4021" i="1"/>
  <c r="T4021" i="1" s="1"/>
  <c r="S4027" i="1"/>
  <c r="T4027" i="1" s="1"/>
  <c r="S4025" i="1"/>
  <c r="T4025" i="1" s="1"/>
  <c r="S4047" i="1"/>
  <c r="T4047" i="1" s="1"/>
  <c r="S4048" i="1"/>
  <c r="T4048" i="1" s="1"/>
  <c r="S4028" i="1"/>
  <c r="T4028" i="1" s="1"/>
  <c r="S4049" i="1"/>
  <c r="T4049" i="1" s="1"/>
  <c r="S4033" i="1"/>
  <c r="T4033" i="1" s="1"/>
  <c r="S4040" i="1"/>
  <c r="T4040" i="1" s="1"/>
  <c r="S4039" i="1"/>
  <c r="T4039" i="1" s="1"/>
  <c r="S4034" i="1"/>
  <c r="T4034" i="1" s="1"/>
  <c r="S4042" i="1"/>
  <c r="T4042" i="1" s="1"/>
  <c r="S4036" i="1"/>
  <c r="T4036" i="1" s="1"/>
  <c r="S4023" i="1"/>
  <c r="T4023" i="1" s="1"/>
  <c r="S4057" i="1"/>
  <c r="T4057" i="1" s="1"/>
  <c r="S4038" i="1"/>
  <c r="T4038" i="1" s="1"/>
  <c r="S4050" i="1"/>
  <c r="T4050" i="1" s="1"/>
  <c r="S4037" i="1"/>
  <c r="T4037" i="1" s="1"/>
  <c r="S4051" i="1"/>
  <c r="T4051" i="1" s="1"/>
  <c r="S4043" i="1"/>
  <c r="T4043" i="1" s="1"/>
  <c r="S4052" i="1"/>
  <c r="T4052" i="1" s="1"/>
  <c r="S4022" i="1"/>
  <c r="T4022" i="1" s="1"/>
  <c r="S4031" i="1"/>
  <c r="T4031" i="1" s="1"/>
  <c r="S4053" i="1"/>
  <c r="T4053" i="1" s="1"/>
  <c r="S4044" i="1"/>
  <c r="T4044" i="1" s="1"/>
  <c r="S4041" i="1"/>
  <c r="T4041" i="1" s="1"/>
  <c r="S4054" i="1"/>
  <c r="T4054" i="1" s="1"/>
  <c r="S4032" i="1"/>
  <c r="T4032" i="1" s="1"/>
  <c r="S4026" i="1"/>
  <c r="T4026" i="1" s="1"/>
  <c r="S4055" i="1"/>
  <c r="T4055" i="1" s="1"/>
  <c r="S4030" i="1"/>
  <c r="T4030" i="1" s="1"/>
  <c r="S4035" i="1"/>
  <c r="T4035" i="1" s="1"/>
  <c r="S4020" i="1"/>
  <c r="T4020" i="1" s="1"/>
  <c r="S4019" i="1"/>
  <c r="T4019" i="1" s="1"/>
  <c r="S4064" i="1"/>
  <c r="T4064" i="1" s="1"/>
  <c r="S4061" i="1"/>
  <c r="T4061" i="1" s="1"/>
  <c r="S4062" i="1"/>
  <c r="T4062" i="1" s="1"/>
  <c r="S4060" i="1"/>
  <c r="T4060" i="1" s="1"/>
  <c r="S4063" i="1"/>
  <c r="T4063" i="1" s="1"/>
  <c r="S4059" i="1"/>
  <c r="T4059" i="1" s="1"/>
  <c r="S4058" i="1"/>
  <c r="T4058" i="1" s="1"/>
  <c r="S4079" i="1"/>
  <c r="T4079" i="1" s="1"/>
  <c r="S4072" i="1"/>
  <c r="T4072" i="1" s="1"/>
  <c r="S4084" i="1"/>
  <c r="T4084" i="1" s="1"/>
  <c r="S4094" i="1"/>
  <c r="T4094" i="1" s="1"/>
  <c r="S4067" i="1"/>
  <c r="T4067" i="1" s="1"/>
  <c r="S4071" i="1"/>
  <c r="T4071" i="1" s="1"/>
  <c r="S4076" i="1"/>
  <c r="T4076" i="1" s="1"/>
  <c r="S4085" i="1"/>
  <c r="T4085" i="1" s="1"/>
  <c r="S4086" i="1"/>
  <c r="T4086" i="1" s="1"/>
  <c r="S4077" i="1"/>
  <c r="T4077" i="1" s="1"/>
  <c r="S4087" i="1"/>
  <c r="T4087" i="1" s="1"/>
  <c r="S4069" i="1"/>
  <c r="T4069" i="1" s="1"/>
  <c r="S4075" i="1"/>
  <c r="T4075" i="1" s="1"/>
  <c r="S4088" i="1"/>
  <c r="T4088" i="1" s="1"/>
  <c r="S4081" i="1"/>
  <c r="T4081" i="1" s="1"/>
  <c r="S4083" i="1"/>
  <c r="T4083" i="1" s="1"/>
  <c r="S4080" i="1"/>
  <c r="T4080" i="1" s="1"/>
  <c r="S4089" i="1"/>
  <c r="T4089" i="1" s="1"/>
  <c r="S4068" i="1"/>
  <c r="T4068" i="1" s="1"/>
  <c r="S4090" i="1"/>
  <c r="T4090" i="1" s="1"/>
  <c r="S4091" i="1"/>
  <c r="T4091" i="1" s="1"/>
  <c r="S4092" i="1"/>
  <c r="T4092" i="1" s="1"/>
  <c r="S4070" i="1"/>
  <c r="T4070" i="1" s="1"/>
  <c r="S4093" i="1"/>
  <c r="T4093" i="1" s="1"/>
  <c r="S4074" i="1"/>
  <c r="T4074" i="1" s="1"/>
  <c r="S4095" i="1"/>
  <c r="T4095" i="1" s="1"/>
  <c r="S4082" i="1"/>
  <c r="T4082" i="1" s="1"/>
  <c r="S4073" i="1"/>
  <c r="T4073" i="1" s="1"/>
  <c r="S4078" i="1"/>
  <c r="T4078" i="1" s="1"/>
  <c r="S4066" i="1"/>
  <c r="T4066" i="1" s="1"/>
  <c r="S4065" i="1"/>
  <c r="T4065" i="1" s="1"/>
  <c r="S4099" i="1"/>
  <c r="T4099" i="1" s="1"/>
  <c r="S4100" i="1"/>
  <c r="T4100" i="1" s="1"/>
  <c r="S4101" i="1"/>
  <c r="T4101" i="1" s="1"/>
  <c r="S4098" i="1"/>
  <c r="T4098" i="1" s="1"/>
  <c r="S4097" i="1"/>
  <c r="T4097" i="1" s="1"/>
  <c r="S4096" i="1"/>
  <c r="T4096" i="1" s="1"/>
  <c r="S4105" i="1"/>
  <c r="T4105" i="1" s="1"/>
  <c r="S4107" i="1"/>
  <c r="T4107" i="1" s="1"/>
  <c r="S4106" i="1"/>
  <c r="T4106" i="1" s="1"/>
  <c r="S4104" i="1"/>
  <c r="T4104" i="1" s="1"/>
  <c r="S4108" i="1"/>
  <c r="T4108" i="1" s="1"/>
  <c r="S4103" i="1"/>
  <c r="T4103" i="1" s="1"/>
  <c r="S4102" i="1"/>
  <c r="T4102" i="1" s="1"/>
  <c r="S4113" i="1"/>
  <c r="T4113" i="1" s="1"/>
  <c r="S4112" i="1"/>
  <c r="T4112" i="1" s="1"/>
  <c r="S4115" i="1"/>
  <c r="T4115" i="1" s="1"/>
  <c r="S4111" i="1"/>
  <c r="T4111" i="1" s="1"/>
  <c r="S4114" i="1"/>
  <c r="T4114" i="1" s="1"/>
  <c r="S4110" i="1"/>
  <c r="T4110" i="1" s="1"/>
  <c r="S4109" i="1"/>
  <c r="T4109" i="1" s="1"/>
  <c r="S4120" i="1"/>
  <c r="T4120" i="1" s="1"/>
  <c r="S4119" i="1"/>
  <c r="T4119" i="1" s="1"/>
  <c r="S4121" i="1"/>
  <c r="T4121" i="1" s="1"/>
  <c r="S4118" i="1"/>
  <c r="T4118" i="1" s="1"/>
  <c r="S4117" i="1"/>
  <c r="T4117" i="1" s="1"/>
  <c r="S4116" i="1"/>
  <c r="T4116" i="1" s="1"/>
  <c r="S4130" i="1"/>
  <c r="T4130" i="1" s="1"/>
  <c r="S4135" i="1"/>
  <c r="T4135" i="1" s="1"/>
  <c r="S4124" i="1"/>
  <c r="T4124" i="1" s="1"/>
  <c r="S4133" i="1"/>
  <c r="T4133" i="1" s="1"/>
  <c r="S4127" i="1"/>
  <c r="T4127" i="1" s="1"/>
  <c r="S4128" i="1"/>
  <c r="T4128" i="1" s="1"/>
  <c r="S4129" i="1"/>
  <c r="T4129" i="1" s="1"/>
  <c r="S4126" i="1"/>
  <c r="T4126" i="1" s="1"/>
  <c r="S4131" i="1"/>
  <c r="T4131" i="1" s="1"/>
  <c r="S4125" i="1"/>
  <c r="T4125" i="1" s="1"/>
  <c r="S4132" i="1"/>
  <c r="T4132" i="1" s="1"/>
  <c r="S4134" i="1"/>
  <c r="T4134" i="1" s="1"/>
  <c r="S4123" i="1"/>
  <c r="T4123" i="1" s="1"/>
  <c r="S4122" i="1"/>
  <c r="T4122" i="1" s="1"/>
  <c r="S4153" i="1"/>
  <c r="T4153" i="1" s="1"/>
  <c r="S4152" i="1"/>
  <c r="T4152" i="1" s="1"/>
  <c r="S4138" i="1"/>
  <c r="T4138" i="1" s="1"/>
  <c r="S4148" i="1"/>
  <c r="T4148" i="1" s="1"/>
  <c r="S4145" i="1"/>
  <c r="T4145" i="1" s="1"/>
  <c r="S4144" i="1"/>
  <c r="T4144" i="1" s="1"/>
  <c r="S4146" i="1"/>
  <c r="T4146" i="1" s="1"/>
  <c r="S4139" i="1"/>
  <c r="T4139" i="1" s="1"/>
  <c r="S4140" i="1"/>
  <c r="T4140" i="1" s="1"/>
  <c r="S4154" i="1"/>
  <c r="T4154" i="1" s="1"/>
  <c r="S4151" i="1"/>
  <c r="T4151" i="1" s="1"/>
  <c r="S4142" i="1"/>
  <c r="T4142" i="1" s="1"/>
  <c r="S4147" i="1"/>
  <c r="T4147" i="1" s="1"/>
  <c r="S4141" i="1"/>
  <c r="T4141" i="1" s="1"/>
  <c r="S4149" i="1"/>
  <c r="T4149" i="1" s="1"/>
  <c r="S4150" i="1"/>
  <c r="T4150" i="1" s="1"/>
  <c r="S4143" i="1"/>
  <c r="T4143" i="1" s="1"/>
  <c r="S4137" i="1"/>
  <c r="T4137" i="1" s="1"/>
  <c r="S4136" i="1"/>
  <c r="T4136" i="1" s="1"/>
  <c r="S4163" i="1"/>
  <c r="T4163" i="1" s="1"/>
  <c r="S4157" i="1"/>
  <c r="T4157" i="1" s="1"/>
  <c r="S4162" i="1"/>
  <c r="T4162" i="1" s="1"/>
  <c r="S4170" i="1"/>
  <c r="T4170" i="1" s="1"/>
  <c r="S4168" i="1"/>
  <c r="T4168" i="1" s="1"/>
  <c r="S4166" i="1"/>
  <c r="T4166" i="1" s="1"/>
  <c r="S4169" i="1"/>
  <c r="T4169" i="1" s="1"/>
  <c r="S4160" i="1"/>
  <c r="T4160" i="1" s="1"/>
  <c r="S4164" i="1"/>
  <c r="T4164" i="1" s="1"/>
  <c r="S4158" i="1"/>
  <c r="T4158" i="1" s="1"/>
  <c r="S4161" i="1"/>
  <c r="T4161" i="1" s="1"/>
  <c r="S4159" i="1"/>
  <c r="T4159" i="1" s="1"/>
  <c r="S4167" i="1"/>
  <c r="T4167" i="1" s="1"/>
  <c r="S4165" i="1"/>
  <c r="T4165" i="1" s="1"/>
  <c r="S4156" i="1"/>
  <c r="T4156" i="1" s="1"/>
  <c r="S4155" i="1"/>
  <c r="T4155" i="1" s="1"/>
  <c r="S4174" i="1"/>
  <c r="T4174" i="1" s="1"/>
  <c r="S4178" i="1"/>
  <c r="T4178" i="1" s="1"/>
  <c r="S4180" i="1"/>
  <c r="T4180" i="1" s="1"/>
  <c r="S4173" i="1"/>
  <c r="T4173" i="1" s="1"/>
  <c r="S4175" i="1"/>
  <c r="T4175" i="1" s="1"/>
  <c r="S4179" i="1"/>
  <c r="T4179" i="1" s="1"/>
  <c r="S4176" i="1"/>
  <c r="T4176" i="1" s="1"/>
  <c r="S4177" i="1"/>
  <c r="T4177" i="1" s="1"/>
  <c r="S4172" i="1"/>
  <c r="T4172" i="1" s="1"/>
  <c r="S4171" i="1"/>
  <c r="T4171" i="1" s="1"/>
  <c r="S4282" i="1"/>
  <c r="T4282" i="1" s="1"/>
  <c r="S4302" i="1"/>
  <c r="T4302" i="1" s="1"/>
  <c r="S4364" i="1"/>
  <c r="T4364" i="1" s="1"/>
  <c r="S4241" i="1"/>
  <c r="T4241" i="1" s="1"/>
  <c r="S4276" i="1"/>
  <c r="T4276" i="1" s="1"/>
  <c r="S4357" i="1"/>
  <c r="T4357" i="1" s="1"/>
  <c r="S4356" i="1"/>
  <c r="T4356" i="1" s="1"/>
  <c r="S4220" i="1"/>
  <c r="T4220" i="1" s="1"/>
  <c r="S4200" i="1"/>
  <c r="T4200" i="1" s="1"/>
  <c r="S4355" i="1"/>
  <c r="T4355" i="1" s="1"/>
  <c r="S4239" i="1"/>
  <c r="T4239" i="1" s="1"/>
  <c r="S4369" i="1"/>
  <c r="T4369" i="1" s="1"/>
  <c r="S4365" i="1"/>
  <c r="T4365" i="1" s="1"/>
  <c r="S4354" i="1"/>
  <c r="T4354" i="1" s="1"/>
  <c r="S4314" i="1"/>
  <c r="T4314" i="1" s="1"/>
  <c r="S4318" i="1"/>
  <c r="T4318" i="1" s="1"/>
  <c r="S4242" i="1"/>
  <c r="T4242" i="1" s="1"/>
  <c r="S4252" i="1"/>
  <c r="T4252" i="1" s="1"/>
  <c r="S4303" i="1"/>
  <c r="T4303" i="1" s="1"/>
  <c r="S4195" i="1"/>
  <c r="T4195" i="1" s="1"/>
  <c r="S4281" i="1"/>
  <c r="T4281" i="1" s="1"/>
  <c r="S4222" i="1"/>
  <c r="T4222" i="1" s="1"/>
  <c r="S4319" i="1"/>
  <c r="T4319" i="1" s="1"/>
  <c r="S4320" i="1"/>
  <c r="T4320" i="1" s="1"/>
  <c r="S4321" i="1"/>
  <c r="T4321" i="1" s="1"/>
  <c r="S4349" i="1"/>
  <c r="T4349" i="1" s="1"/>
  <c r="S4288" i="1"/>
  <c r="T4288" i="1" s="1"/>
  <c r="S4322" i="1"/>
  <c r="T4322" i="1" s="1"/>
  <c r="S4203" i="1"/>
  <c r="T4203" i="1" s="1"/>
  <c r="S4229" i="1"/>
  <c r="T4229" i="1" s="1"/>
  <c r="S4366" i="1"/>
  <c r="T4366" i="1" s="1"/>
  <c r="S4218" i="1"/>
  <c r="T4218" i="1" s="1"/>
  <c r="S4205" i="1"/>
  <c r="T4205" i="1" s="1"/>
  <c r="S4255" i="1"/>
  <c r="T4255" i="1" s="1"/>
  <c r="S4323" i="1"/>
  <c r="T4323" i="1" s="1"/>
  <c r="S4224" i="1"/>
  <c r="T4224" i="1" s="1"/>
  <c r="S4234" i="1"/>
  <c r="T4234" i="1" s="1"/>
  <c r="S4300" i="1"/>
  <c r="T4300" i="1" s="1"/>
  <c r="S4267" i="1"/>
  <c r="T4267" i="1" s="1"/>
  <c r="S4324" i="1"/>
  <c r="T4324" i="1" s="1"/>
  <c r="S4298" i="1"/>
  <c r="T4298" i="1" s="1"/>
  <c r="S4271" i="1"/>
  <c r="T4271" i="1" s="1"/>
  <c r="S4370" i="1"/>
  <c r="T4370" i="1" s="1"/>
  <c r="S4284" i="1"/>
  <c r="T4284" i="1" s="1"/>
  <c r="S4359" i="1"/>
  <c r="T4359" i="1" s="1"/>
  <c r="S4196" i="1"/>
  <c r="T4196" i="1" s="1"/>
  <c r="S4190" i="1"/>
  <c r="T4190" i="1" s="1"/>
  <c r="S4258" i="1"/>
  <c r="T4258" i="1" s="1"/>
  <c r="S4244" i="1"/>
  <c r="T4244" i="1" s="1"/>
  <c r="S4206" i="1"/>
  <c r="T4206" i="1" s="1"/>
  <c r="S4325" i="1"/>
  <c r="T4325" i="1" s="1"/>
  <c r="S4274" i="1"/>
  <c r="T4274" i="1" s="1"/>
  <c r="S4326" i="1"/>
  <c r="T4326" i="1" s="1"/>
  <c r="S4358" i="1"/>
  <c r="T4358" i="1" s="1"/>
  <c r="S4227" i="1"/>
  <c r="T4227" i="1" s="1"/>
  <c r="S4207" i="1"/>
  <c r="T4207" i="1" s="1"/>
  <c r="S4270" i="1"/>
  <c r="T4270" i="1" s="1"/>
  <c r="S4327" i="1"/>
  <c r="T4327" i="1" s="1"/>
  <c r="S4202" i="1"/>
  <c r="T4202" i="1" s="1"/>
  <c r="S4197" i="1"/>
  <c r="T4197" i="1" s="1"/>
  <c r="S4238" i="1"/>
  <c r="T4238" i="1" s="1"/>
  <c r="S4187" i="1"/>
  <c r="T4187" i="1" s="1"/>
  <c r="S4243" i="1"/>
  <c r="T4243" i="1" s="1"/>
  <c r="S4259" i="1"/>
  <c r="T4259" i="1" s="1"/>
  <c r="S4278" i="1"/>
  <c r="T4278" i="1" s="1"/>
  <c r="S4204" i="1"/>
  <c r="T4204" i="1" s="1"/>
  <c r="S4328" i="1"/>
  <c r="T4328" i="1" s="1"/>
  <c r="S4329" i="1"/>
  <c r="T4329" i="1" s="1"/>
  <c r="S4330" i="1"/>
  <c r="T4330" i="1" s="1"/>
  <c r="S4233" i="1"/>
  <c r="T4233" i="1" s="1"/>
  <c r="S4230" i="1"/>
  <c r="T4230" i="1" s="1"/>
  <c r="S4249" i="1"/>
  <c r="T4249" i="1" s="1"/>
  <c r="S4331" i="1"/>
  <c r="T4331" i="1" s="1"/>
  <c r="S4208" i="1"/>
  <c r="T4208" i="1" s="1"/>
  <c r="S4237" i="1"/>
  <c r="T4237" i="1" s="1"/>
  <c r="S4367" i="1"/>
  <c r="T4367" i="1" s="1"/>
  <c r="S4297" i="1"/>
  <c r="T4297" i="1" s="1"/>
  <c r="S4263" i="1"/>
  <c r="T4263" i="1" s="1"/>
  <c r="S4332" i="1"/>
  <c r="T4332" i="1" s="1"/>
  <c r="S4273" i="1"/>
  <c r="T4273" i="1" s="1"/>
  <c r="S4333" i="1"/>
  <c r="T4333" i="1" s="1"/>
  <c r="S4251" i="1"/>
  <c r="T4251" i="1" s="1"/>
  <c r="S4245" i="1"/>
  <c r="T4245" i="1" s="1"/>
  <c r="S4183" i="1"/>
  <c r="T4183" i="1" s="1"/>
  <c r="S4226" i="1"/>
  <c r="T4226" i="1" s="1"/>
  <c r="S4334" i="1"/>
  <c r="T4334" i="1" s="1"/>
  <c r="S4309" i="1"/>
  <c r="T4309" i="1" s="1"/>
  <c r="S4209" i="1"/>
  <c r="T4209" i="1" s="1"/>
  <c r="S4210" i="1"/>
  <c r="T4210" i="1" s="1"/>
  <c r="S4352" i="1"/>
  <c r="T4352" i="1" s="1"/>
  <c r="S4335" i="1"/>
  <c r="T4335" i="1" s="1"/>
  <c r="S4286" i="1"/>
  <c r="T4286" i="1" s="1"/>
  <c r="S4336" i="1"/>
  <c r="T4336" i="1" s="1"/>
  <c r="S4337" i="1"/>
  <c r="T4337" i="1" s="1"/>
  <c r="S4257" i="1"/>
  <c r="T4257" i="1" s="1"/>
  <c r="S4188" i="1"/>
  <c r="T4188" i="1" s="1"/>
  <c r="S4231" i="1"/>
  <c r="T4231" i="1" s="1"/>
  <c r="S4235" i="1"/>
  <c r="T4235" i="1" s="1"/>
  <c r="S4338" i="1"/>
  <c r="T4338" i="1" s="1"/>
  <c r="S4232" i="1"/>
  <c r="T4232" i="1" s="1"/>
  <c r="S4373" i="1"/>
  <c r="T4373" i="1" s="1"/>
  <c r="S4304" i="1"/>
  <c r="T4304" i="1" s="1"/>
  <c r="S4350" i="1"/>
  <c r="T4350" i="1" s="1"/>
  <c r="S4339" i="1"/>
  <c r="T4339" i="1" s="1"/>
  <c r="S4315" i="1"/>
  <c r="T4315" i="1" s="1"/>
  <c r="S4313" i="1"/>
  <c r="T4313" i="1" s="1"/>
  <c r="S4351" i="1"/>
  <c r="T4351" i="1" s="1"/>
  <c r="S4269" i="1"/>
  <c r="T4269" i="1" s="1"/>
  <c r="S4211" i="1"/>
  <c r="T4211" i="1" s="1"/>
  <c r="S4256" i="1"/>
  <c r="T4256" i="1" s="1"/>
  <c r="S4250" i="1"/>
  <c r="T4250" i="1" s="1"/>
  <c r="S4262" i="1"/>
  <c r="T4262" i="1" s="1"/>
  <c r="S4310" i="1"/>
  <c r="T4310" i="1" s="1"/>
  <c r="S4277" i="1"/>
  <c r="T4277" i="1" s="1"/>
  <c r="S4340" i="1"/>
  <c r="T4340" i="1" s="1"/>
  <c r="S4219" i="1"/>
  <c r="T4219" i="1" s="1"/>
  <c r="S4289" i="1"/>
  <c r="T4289" i="1" s="1"/>
  <c r="S4266" i="1"/>
  <c r="T4266" i="1" s="1"/>
  <c r="S4199" i="1"/>
  <c r="T4199" i="1" s="1"/>
  <c r="S4201" i="1"/>
  <c r="T4201" i="1" s="1"/>
  <c r="S4184" i="1"/>
  <c r="T4184" i="1" s="1"/>
  <c r="S4247" i="1"/>
  <c r="T4247" i="1" s="1"/>
  <c r="S4316" i="1"/>
  <c r="T4316" i="1" s="1"/>
  <c r="S4341" i="1"/>
  <c r="T4341" i="1" s="1"/>
  <c r="S4272" i="1"/>
  <c r="T4272" i="1" s="1"/>
  <c r="S4342" i="1"/>
  <c r="T4342" i="1" s="1"/>
  <c r="S4343" i="1"/>
  <c r="T4343" i="1" s="1"/>
  <c r="S4212" i="1"/>
  <c r="T4212" i="1" s="1"/>
  <c r="S4236" i="1"/>
  <c r="T4236" i="1" s="1"/>
  <c r="S4308" i="1"/>
  <c r="T4308" i="1" s="1"/>
  <c r="S4361" i="1"/>
  <c r="T4361" i="1" s="1"/>
  <c r="S4268" i="1"/>
  <c r="T4268" i="1" s="1"/>
  <c r="S4191" i="1"/>
  <c r="T4191" i="1" s="1"/>
  <c r="S4295" i="1"/>
  <c r="T4295" i="1" s="1"/>
  <c r="S4253" i="1"/>
  <c r="T4253" i="1" s="1"/>
  <c r="S4213" i="1"/>
  <c r="T4213" i="1" s="1"/>
  <c r="S4214" i="1"/>
  <c r="T4214" i="1" s="1"/>
  <c r="S4192" i="1"/>
  <c r="T4192" i="1" s="1"/>
  <c r="S4221" i="1"/>
  <c r="T4221" i="1" s="1"/>
  <c r="S4311" i="1"/>
  <c r="T4311" i="1" s="1"/>
  <c r="S4228" i="1"/>
  <c r="T4228" i="1" s="1"/>
  <c r="S4215" i="1"/>
  <c r="T4215" i="1" s="1"/>
  <c r="S4279" i="1"/>
  <c r="T4279" i="1" s="1"/>
  <c r="S4353" i="1"/>
  <c r="T4353" i="1" s="1"/>
  <c r="S4292" i="1"/>
  <c r="T4292" i="1" s="1"/>
  <c r="S4280" i="1"/>
  <c r="T4280" i="1" s="1"/>
  <c r="S4260" i="1"/>
  <c r="T4260" i="1" s="1"/>
  <c r="S4368" i="1"/>
  <c r="T4368" i="1" s="1"/>
  <c r="S4293" i="1"/>
  <c r="T4293" i="1" s="1"/>
  <c r="S4287" i="1"/>
  <c r="T4287" i="1" s="1"/>
  <c r="S4186" i="1"/>
  <c r="T4186" i="1" s="1"/>
  <c r="S4246" i="1"/>
  <c r="T4246" i="1" s="1"/>
  <c r="S4294" i="1"/>
  <c r="T4294" i="1" s="1"/>
  <c r="S4312" i="1"/>
  <c r="T4312" i="1" s="1"/>
  <c r="S4299" i="1"/>
  <c r="T4299" i="1" s="1"/>
  <c r="S4363" i="1"/>
  <c r="T4363" i="1" s="1"/>
  <c r="S4193" i="1"/>
  <c r="T4193" i="1" s="1"/>
  <c r="S4240" i="1"/>
  <c r="T4240" i="1" s="1"/>
  <c r="S4371" i="1"/>
  <c r="T4371" i="1" s="1"/>
  <c r="S4285" i="1"/>
  <c r="T4285" i="1" s="1"/>
  <c r="S4223" i="1"/>
  <c r="T4223" i="1" s="1"/>
  <c r="S4291" i="1"/>
  <c r="T4291" i="1" s="1"/>
  <c r="S4362" i="1"/>
  <c r="T4362" i="1" s="1"/>
  <c r="S4290" i="1"/>
  <c r="T4290" i="1" s="1"/>
  <c r="S4275" i="1"/>
  <c r="T4275" i="1" s="1"/>
  <c r="S4189" i="1"/>
  <c r="T4189" i="1" s="1"/>
  <c r="S4194" i="1"/>
  <c r="T4194" i="1" s="1"/>
  <c r="S4264" i="1"/>
  <c r="T4264" i="1" s="1"/>
  <c r="S4301" i="1"/>
  <c r="T4301" i="1" s="1"/>
  <c r="S4344" i="1"/>
  <c r="T4344" i="1" s="1"/>
  <c r="S4305" i="1"/>
  <c r="T4305" i="1" s="1"/>
  <c r="S4307" i="1"/>
  <c r="T4307" i="1" s="1"/>
  <c r="S4296" i="1"/>
  <c r="T4296" i="1" s="1"/>
  <c r="S4185" i="1"/>
  <c r="T4185" i="1" s="1"/>
  <c r="S4225" i="1"/>
  <c r="T4225" i="1" s="1"/>
  <c r="S4345" i="1"/>
  <c r="T4345" i="1" s="1"/>
  <c r="S4372" i="1"/>
  <c r="T4372" i="1" s="1"/>
  <c r="S4216" i="1"/>
  <c r="T4216" i="1" s="1"/>
  <c r="S4360" i="1"/>
  <c r="T4360" i="1" s="1"/>
  <c r="S4346" i="1"/>
  <c r="T4346" i="1" s="1"/>
  <c r="S4265" i="1"/>
  <c r="T4265" i="1" s="1"/>
  <c r="S4347" i="1"/>
  <c r="T4347" i="1" s="1"/>
  <c r="S4198" i="1"/>
  <c r="T4198" i="1" s="1"/>
  <c r="S4217" i="1"/>
  <c r="T4217" i="1" s="1"/>
  <c r="S4306" i="1"/>
  <c r="T4306" i="1" s="1"/>
  <c r="S4248" i="1"/>
  <c r="T4248" i="1" s="1"/>
  <c r="S4317" i="1"/>
  <c r="T4317" i="1" s="1"/>
  <c r="S4254" i="1"/>
  <c r="T4254" i="1" s="1"/>
  <c r="S4348" i="1"/>
  <c r="T4348" i="1" s="1"/>
  <c r="S4261" i="1"/>
  <c r="T4261" i="1" s="1"/>
  <c r="S4283" i="1"/>
  <c r="T4283" i="1" s="1"/>
  <c r="S4182" i="1"/>
  <c r="T4182" i="1" s="1"/>
  <c r="S4181" i="1"/>
  <c r="T4181" i="1" s="1"/>
  <c r="S4376" i="1"/>
  <c r="T4376" i="1" s="1"/>
  <c r="S4377" i="1"/>
  <c r="T4377" i="1" s="1"/>
  <c r="S4378" i="1"/>
  <c r="T4378" i="1" s="1"/>
  <c r="S4375" i="1"/>
  <c r="T4375" i="1" s="1"/>
  <c r="S4374" i="1"/>
  <c r="T4374" i="1" s="1"/>
  <c r="S4382" i="1"/>
  <c r="T4382" i="1" s="1"/>
  <c r="S4383" i="1"/>
  <c r="T4383" i="1" s="1"/>
  <c r="S4381" i="1"/>
  <c r="T4381" i="1" s="1"/>
  <c r="S4384" i="1"/>
  <c r="T4384" i="1" s="1"/>
  <c r="S4380" i="1"/>
  <c r="T4380" i="1" s="1"/>
  <c r="S4379" i="1"/>
  <c r="T4379" i="1" s="1"/>
  <c r="S4390" i="1"/>
  <c r="T4390" i="1" s="1"/>
  <c r="S4391" i="1"/>
  <c r="T4391" i="1" s="1"/>
  <c r="S4389" i="1"/>
  <c r="T4389" i="1" s="1"/>
  <c r="S4388" i="1"/>
  <c r="T4388" i="1" s="1"/>
  <c r="S4392" i="1"/>
  <c r="T4392" i="1" s="1"/>
  <c r="S4387" i="1"/>
  <c r="T4387" i="1" s="1"/>
  <c r="S4386" i="1"/>
  <c r="T4386" i="1" s="1"/>
  <c r="S4385" i="1"/>
  <c r="T4385" i="1" s="1"/>
  <c r="S4396" i="1"/>
  <c r="T4396" i="1" s="1"/>
  <c r="S4398" i="1"/>
  <c r="T4398" i="1" s="1"/>
  <c r="S4395" i="1"/>
  <c r="T4395" i="1" s="1"/>
  <c r="S4399" i="1"/>
  <c r="T4399" i="1" s="1"/>
  <c r="S4397" i="1"/>
  <c r="T4397" i="1" s="1"/>
  <c r="S4400" i="1"/>
  <c r="T4400" i="1" s="1"/>
  <c r="S4394" i="1"/>
  <c r="T4394" i="1" s="1"/>
  <c r="S4393" i="1"/>
  <c r="T4393" i="1" s="1"/>
  <c r="S4405" i="1"/>
  <c r="T4405" i="1" s="1"/>
  <c r="S4403" i="1"/>
  <c r="T4403" i="1" s="1"/>
  <c r="S4404" i="1"/>
  <c r="T4404" i="1" s="1"/>
  <c r="S4406" i="1"/>
  <c r="T4406" i="1" s="1"/>
  <c r="S4402" i="1"/>
  <c r="T4402" i="1" s="1"/>
  <c r="S4401" i="1"/>
  <c r="T4401" i="1" s="1"/>
  <c r="S4418" i="1"/>
  <c r="T4418" i="1" s="1"/>
  <c r="S4417" i="1"/>
  <c r="T4417" i="1" s="1"/>
  <c r="S4414" i="1"/>
  <c r="T4414" i="1" s="1"/>
  <c r="S4415" i="1"/>
  <c r="T4415" i="1" s="1"/>
  <c r="S4410" i="1"/>
  <c r="T4410" i="1" s="1"/>
  <c r="S4419" i="1"/>
  <c r="T4419" i="1" s="1"/>
  <c r="S4416" i="1"/>
  <c r="T4416" i="1" s="1"/>
  <c r="S4411" i="1"/>
  <c r="T4411" i="1" s="1"/>
  <c r="S4413" i="1"/>
  <c r="T4413" i="1" s="1"/>
  <c r="S4409" i="1"/>
  <c r="T4409" i="1" s="1"/>
  <c r="S4412" i="1"/>
  <c r="T4412" i="1" s="1"/>
  <c r="S4420" i="1"/>
  <c r="T4420" i="1" s="1"/>
  <c r="S4408" i="1"/>
  <c r="T4408" i="1" s="1"/>
  <c r="S4407" i="1"/>
  <c r="T4407" i="1" s="1"/>
  <c r="S4441" i="1"/>
  <c r="T4441" i="1" s="1"/>
  <c r="S4451" i="1"/>
  <c r="T4451" i="1" s="1"/>
  <c r="S4440" i="1"/>
  <c r="T4440" i="1" s="1"/>
  <c r="S4448" i="1"/>
  <c r="T4448" i="1" s="1"/>
  <c r="S4435" i="1"/>
  <c r="T4435" i="1" s="1"/>
  <c r="S4433" i="1"/>
  <c r="T4433" i="1" s="1"/>
  <c r="S4450" i="1"/>
  <c r="T4450" i="1" s="1"/>
  <c r="S4442" i="1"/>
  <c r="T4442" i="1" s="1"/>
  <c r="S4426" i="1"/>
  <c r="T4426" i="1" s="1"/>
  <c r="S4434" i="1"/>
  <c r="T4434" i="1" s="1"/>
  <c r="S4437" i="1"/>
  <c r="T4437" i="1" s="1"/>
  <c r="S4429" i="1"/>
  <c r="T4429" i="1" s="1"/>
  <c r="S4447" i="1"/>
  <c r="T4447" i="1" s="1"/>
  <c r="S4431" i="1"/>
  <c r="T4431" i="1" s="1"/>
  <c r="S4439" i="1"/>
  <c r="T4439" i="1" s="1"/>
  <c r="S4438" i="1"/>
  <c r="T4438" i="1" s="1"/>
  <c r="S4427" i="1"/>
  <c r="T4427" i="1" s="1"/>
  <c r="S4445" i="1"/>
  <c r="T4445" i="1" s="1"/>
  <c r="S4430" i="1"/>
  <c r="T4430" i="1" s="1"/>
  <c r="S4446" i="1"/>
  <c r="T4446" i="1" s="1"/>
  <c r="S4425" i="1"/>
  <c r="T4425" i="1" s="1"/>
  <c r="S4423" i="1"/>
  <c r="T4423" i="1" s="1"/>
  <c r="S4436" i="1"/>
  <c r="T4436" i="1" s="1"/>
  <c r="S4449" i="1"/>
  <c r="T4449" i="1" s="1"/>
  <c r="S4443" i="1"/>
  <c r="T4443" i="1" s="1"/>
  <c r="S4428" i="1"/>
  <c r="T4428" i="1" s="1"/>
  <c r="S4424" i="1"/>
  <c r="T4424" i="1" s="1"/>
  <c r="S4444" i="1"/>
  <c r="T4444" i="1" s="1"/>
  <c r="S4432" i="1"/>
  <c r="T4432" i="1" s="1"/>
  <c r="S4422" i="1"/>
  <c r="T4422" i="1" s="1"/>
  <c r="S4421" i="1"/>
  <c r="T4421" i="1" s="1"/>
  <c r="S4455" i="1"/>
  <c r="T4455" i="1" s="1"/>
  <c r="S4466" i="1"/>
  <c r="T4466" i="1" s="1"/>
  <c r="S4462" i="1"/>
  <c r="T4462" i="1" s="1"/>
  <c r="S4457" i="1"/>
  <c r="T4457" i="1" s="1"/>
  <c r="S4467" i="1"/>
  <c r="T4467" i="1" s="1"/>
  <c r="S4454" i="1"/>
  <c r="T4454" i="1" s="1"/>
  <c r="S4468" i="1"/>
  <c r="T4468" i="1" s="1"/>
  <c r="S4463" i="1"/>
  <c r="T4463" i="1" s="1"/>
  <c r="S4458" i="1"/>
  <c r="T4458" i="1" s="1"/>
  <c r="S4464" i="1"/>
  <c r="T4464" i="1" s="1"/>
  <c r="S4459" i="1"/>
  <c r="T4459" i="1" s="1"/>
  <c r="S4461" i="1"/>
  <c r="T4461" i="1" s="1"/>
  <c r="S4460" i="1"/>
  <c r="T4460" i="1" s="1"/>
  <c r="S4456" i="1"/>
  <c r="T4456" i="1" s="1"/>
  <c r="S4465" i="1"/>
  <c r="T4465" i="1" s="1"/>
  <c r="S4453" i="1"/>
  <c r="T4453" i="1" s="1"/>
  <c r="S4452" i="1"/>
  <c r="T4452" i="1" s="1"/>
  <c r="S4471" i="1"/>
  <c r="T4471" i="1" s="1"/>
  <c r="S4479" i="1"/>
  <c r="T4479" i="1" s="1"/>
  <c r="S4472" i="1"/>
  <c r="T4472" i="1" s="1"/>
  <c r="S4473" i="1"/>
  <c r="T4473" i="1" s="1"/>
  <c r="S4474" i="1"/>
  <c r="T4474" i="1" s="1"/>
  <c r="S4475" i="1"/>
  <c r="T4475" i="1" s="1"/>
  <c r="S4476" i="1"/>
  <c r="T4476" i="1" s="1"/>
  <c r="S4477" i="1"/>
  <c r="T4477" i="1" s="1"/>
  <c r="S4478" i="1"/>
  <c r="T4478" i="1" s="1"/>
  <c r="S4480" i="1"/>
  <c r="T4480" i="1" s="1"/>
  <c r="S4470" i="1"/>
  <c r="T4470" i="1" s="1"/>
  <c r="S4469" i="1"/>
  <c r="T4469" i="1" s="1"/>
  <c r="S4485" i="1"/>
  <c r="T4485" i="1" s="1"/>
  <c r="S4484" i="1"/>
  <c r="T4484" i="1" s="1"/>
  <c r="S4488" i="1"/>
  <c r="T4488" i="1" s="1"/>
  <c r="S4489" i="1"/>
  <c r="T4489" i="1" s="1"/>
  <c r="S4487" i="1"/>
  <c r="T4487" i="1" s="1"/>
  <c r="S4483" i="1"/>
  <c r="T4483" i="1" s="1"/>
  <c r="S4486" i="1"/>
  <c r="T4486" i="1" s="1"/>
  <c r="S4482" i="1"/>
  <c r="T4482" i="1" s="1"/>
  <c r="S4481" i="1"/>
  <c r="T4481" i="1" s="1"/>
  <c r="S4492" i="1"/>
  <c r="T4492" i="1" s="1"/>
  <c r="S4491" i="1"/>
  <c r="T4491" i="1" s="1"/>
  <c r="S4490" i="1"/>
  <c r="T4490" i="1" s="1"/>
  <c r="S4496" i="1"/>
  <c r="T4496" i="1" s="1"/>
  <c r="S4495" i="1"/>
  <c r="T4495" i="1" s="1"/>
  <c r="S4494" i="1"/>
  <c r="T4494" i="1" s="1"/>
  <c r="S4493" i="1"/>
  <c r="T4493" i="1" s="1"/>
  <c r="S4499" i="1"/>
  <c r="T4499" i="1" s="1"/>
  <c r="S4500" i="1"/>
  <c r="T4500" i="1" s="1"/>
  <c r="S4498" i="1"/>
  <c r="T4498" i="1" s="1"/>
  <c r="S4497" i="1"/>
  <c r="T4497" i="1" s="1"/>
  <c r="S4503" i="1"/>
  <c r="T4503" i="1" s="1"/>
  <c r="S4504" i="1"/>
  <c r="T4504" i="1" s="1"/>
  <c r="S4507" i="1"/>
  <c r="T4507" i="1" s="1"/>
  <c r="S4506" i="1"/>
  <c r="T4506" i="1" s="1"/>
  <c r="S4505" i="1"/>
  <c r="T4505" i="1" s="1"/>
  <c r="S4502" i="1"/>
  <c r="T4502" i="1" s="1"/>
  <c r="S4501" i="1"/>
  <c r="T4501" i="1" s="1"/>
  <c r="S4513" i="1"/>
  <c r="T4513" i="1" s="1"/>
  <c r="S4528" i="1"/>
  <c r="T4528" i="1" s="1"/>
  <c r="S4510" i="1"/>
  <c r="T4510" i="1" s="1"/>
  <c r="S4524" i="1"/>
  <c r="T4524" i="1" s="1"/>
  <c r="S4520" i="1"/>
  <c r="T4520" i="1" s="1"/>
  <c r="S4522" i="1"/>
  <c r="T4522" i="1" s="1"/>
  <c r="S4523" i="1"/>
  <c r="T4523" i="1" s="1"/>
  <c r="S4531" i="1"/>
  <c r="T4531" i="1" s="1"/>
  <c r="S4529" i="1"/>
  <c r="T4529" i="1" s="1"/>
  <c r="S4511" i="1"/>
  <c r="T4511" i="1" s="1"/>
  <c r="S4516" i="1"/>
  <c r="T4516" i="1" s="1"/>
  <c r="S4530" i="1"/>
  <c r="T4530" i="1" s="1"/>
  <c r="S4517" i="1"/>
  <c r="T4517" i="1" s="1"/>
  <c r="S4535" i="1"/>
  <c r="T4535" i="1" s="1"/>
  <c r="S4518" i="1"/>
  <c r="T4518" i="1" s="1"/>
  <c r="S4514" i="1"/>
  <c r="T4514" i="1" s="1"/>
  <c r="S4525" i="1"/>
  <c r="T4525" i="1" s="1"/>
  <c r="S4515" i="1"/>
  <c r="T4515" i="1" s="1"/>
  <c r="S4537" i="1"/>
  <c r="T4537" i="1" s="1"/>
  <c r="S4536" i="1"/>
  <c r="T4536" i="1" s="1"/>
  <c r="S4534" i="1"/>
  <c r="T4534" i="1" s="1"/>
  <c r="S4532" i="1"/>
  <c r="T4532" i="1" s="1"/>
  <c r="S4519" i="1"/>
  <c r="T4519" i="1" s="1"/>
  <c r="S4521" i="1"/>
  <c r="T4521" i="1" s="1"/>
  <c r="S4533" i="1"/>
  <c r="T4533" i="1" s="1"/>
  <c r="S4512" i="1"/>
  <c r="T4512" i="1" s="1"/>
  <c r="S4526" i="1"/>
  <c r="T4526" i="1" s="1"/>
  <c r="S4527" i="1"/>
  <c r="T4527" i="1" s="1"/>
  <c r="S4509" i="1"/>
  <c r="T4509" i="1" s="1"/>
  <c r="S4508" i="1"/>
  <c r="T4508" i="1" s="1"/>
  <c r="S4559" i="1"/>
  <c r="T4559" i="1" s="1"/>
  <c r="S4545" i="1"/>
  <c r="T4545" i="1" s="1"/>
  <c r="S4558" i="1"/>
  <c r="T4558" i="1" s="1"/>
  <c r="S4553" i="1"/>
  <c r="T4553" i="1" s="1"/>
  <c r="S4556" i="1"/>
  <c r="T4556" i="1" s="1"/>
  <c r="S4552" i="1"/>
  <c r="T4552" i="1" s="1"/>
  <c r="S4540" i="1"/>
  <c r="T4540" i="1" s="1"/>
  <c r="S4555" i="1"/>
  <c r="T4555" i="1" s="1"/>
  <c r="S4550" i="1"/>
  <c r="T4550" i="1" s="1"/>
  <c r="S4548" i="1"/>
  <c r="T4548" i="1" s="1"/>
  <c r="S4551" i="1"/>
  <c r="T4551" i="1" s="1"/>
  <c r="S4541" i="1"/>
  <c r="T4541" i="1" s="1"/>
  <c r="S4549" i="1"/>
  <c r="T4549" i="1" s="1"/>
  <c r="S4557" i="1"/>
  <c r="T4557" i="1" s="1"/>
  <c r="S4560" i="1"/>
  <c r="T4560" i="1" s="1"/>
  <c r="S4554" i="1"/>
  <c r="T4554" i="1" s="1"/>
  <c r="S4547" i="1"/>
  <c r="T4547" i="1" s="1"/>
  <c r="S4542" i="1"/>
  <c r="T4542" i="1" s="1"/>
  <c r="S4546" i="1"/>
  <c r="T4546" i="1" s="1"/>
  <c r="S4543" i="1"/>
  <c r="T4543" i="1" s="1"/>
  <c r="S4544" i="1"/>
  <c r="T4544" i="1" s="1"/>
  <c r="S4539" i="1"/>
  <c r="T4539" i="1" s="1"/>
  <c r="S4538" i="1"/>
  <c r="T4538" i="1" s="1"/>
  <c r="S4562" i="1"/>
  <c r="T4562" i="1" s="1"/>
  <c r="S4561" i="1"/>
  <c r="T4561" i="1" s="1"/>
  <c r="S4566" i="1"/>
  <c r="T4566" i="1" s="1"/>
  <c r="S4565" i="1"/>
  <c r="T4565" i="1" s="1"/>
  <c r="S4564" i="1"/>
  <c r="T4564" i="1" s="1"/>
  <c r="S4563" i="1"/>
  <c r="T4563" i="1" s="1"/>
  <c r="S4570" i="1"/>
  <c r="T4570" i="1" s="1"/>
  <c r="S4569" i="1"/>
  <c r="T4569" i="1" s="1"/>
  <c r="S4568" i="1"/>
  <c r="T4568" i="1" s="1"/>
  <c r="S4567" i="1"/>
  <c r="T4567" i="1" s="1"/>
  <c r="S4575" i="1"/>
  <c r="T4575" i="1" s="1"/>
  <c r="S4573" i="1"/>
  <c r="T4573" i="1" s="1"/>
  <c r="S4574" i="1"/>
  <c r="T4574" i="1" s="1"/>
  <c r="S4572" i="1"/>
  <c r="T4572" i="1" s="1"/>
  <c r="S4571" i="1"/>
  <c r="T4571" i="1" s="1"/>
  <c r="S4578" i="1"/>
  <c r="T4578" i="1" s="1"/>
  <c r="S4581" i="1"/>
  <c r="T4581" i="1" s="1"/>
  <c r="S4579" i="1"/>
  <c r="T4579" i="1" s="1"/>
  <c r="S4582" i="1"/>
  <c r="T4582" i="1" s="1"/>
  <c r="S4580" i="1"/>
  <c r="T4580" i="1" s="1"/>
  <c r="S4577" i="1"/>
  <c r="T4577" i="1" s="1"/>
  <c r="S4576" i="1"/>
  <c r="T4576" i="1" s="1"/>
  <c r="S4585" i="1"/>
  <c r="T4585" i="1" s="1"/>
  <c r="S4584" i="1"/>
  <c r="T4584" i="1" s="1"/>
  <c r="S4583" i="1"/>
  <c r="T4583" i="1" s="1"/>
  <c r="S4588" i="1"/>
  <c r="T4588" i="1" s="1"/>
  <c r="S4589" i="1"/>
  <c r="T4589" i="1" s="1"/>
  <c r="S4587" i="1"/>
  <c r="T4587" i="1" s="1"/>
  <c r="S4586" i="1"/>
  <c r="T4586" i="1" s="1"/>
  <c r="S4593" i="1"/>
  <c r="T4593" i="1" s="1"/>
  <c r="S4595" i="1"/>
  <c r="T4595" i="1" s="1"/>
  <c r="S4592" i="1"/>
  <c r="T4592" i="1" s="1"/>
  <c r="S4594" i="1"/>
  <c r="T4594" i="1" s="1"/>
  <c r="S4591" i="1"/>
  <c r="T4591" i="1" s="1"/>
  <c r="S4590" i="1"/>
  <c r="T4590" i="1" s="1"/>
  <c r="S4602" i="1"/>
  <c r="T4602" i="1" s="1"/>
  <c r="S4601" i="1"/>
  <c r="T4601" i="1" s="1"/>
  <c r="S4598" i="1"/>
  <c r="T4598" i="1" s="1"/>
  <c r="S4600" i="1"/>
  <c r="T4600" i="1" s="1"/>
  <c r="S4599" i="1"/>
  <c r="T4599" i="1" s="1"/>
  <c r="S4597" i="1"/>
  <c r="T4597" i="1" s="1"/>
  <c r="S4596" i="1"/>
  <c r="T4596" i="1" s="1"/>
  <c r="S4607" i="1"/>
  <c r="T4607" i="1" s="1"/>
  <c r="S4606" i="1"/>
  <c r="T4606" i="1" s="1"/>
  <c r="S4605" i="1"/>
  <c r="T4605" i="1" s="1"/>
  <c r="S4608" i="1"/>
  <c r="T4608" i="1" s="1"/>
  <c r="S4604" i="1"/>
  <c r="T4604" i="1" s="1"/>
  <c r="S4603" i="1"/>
  <c r="T4603" i="1" s="1"/>
  <c r="S4611" i="1"/>
  <c r="T4611" i="1" s="1"/>
  <c r="S4612" i="1"/>
  <c r="T4612" i="1" s="1"/>
  <c r="S4610" i="1"/>
  <c r="T4610" i="1" s="1"/>
  <c r="S4609" i="1"/>
  <c r="T4609" i="1" s="1"/>
  <c r="S4616" i="1"/>
  <c r="T4616" i="1" s="1"/>
  <c r="S4617" i="1"/>
  <c r="T4617" i="1" s="1"/>
  <c r="S4615" i="1"/>
  <c r="T4615" i="1" s="1"/>
  <c r="S4618" i="1"/>
  <c r="T4618" i="1" s="1"/>
  <c r="S4614" i="1"/>
  <c r="T4614" i="1" s="1"/>
  <c r="S4613" i="1"/>
  <c r="T4613" i="1" s="1"/>
  <c r="S4624" i="1"/>
  <c r="T4624" i="1" s="1"/>
  <c r="S4621" i="1"/>
  <c r="T4621" i="1" s="1"/>
  <c r="S4625" i="1"/>
  <c r="T4625" i="1" s="1"/>
  <c r="S4622" i="1"/>
  <c r="T4622" i="1" s="1"/>
  <c r="S4623" i="1"/>
  <c r="T4623" i="1" s="1"/>
  <c r="S4620" i="1"/>
  <c r="T4620" i="1" s="1"/>
  <c r="S4619" i="1"/>
  <c r="T4619" i="1" s="1"/>
  <c r="S4628" i="1"/>
  <c r="T4628" i="1" s="1"/>
  <c r="S4630" i="1"/>
  <c r="T4630" i="1" s="1"/>
  <c r="S4629" i="1"/>
  <c r="T4629" i="1" s="1"/>
  <c r="S4631" i="1"/>
  <c r="T4631" i="1" s="1"/>
  <c r="S4627" i="1"/>
  <c r="T4627" i="1" s="1"/>
  <c r="S4626" i="1"/>
  <c r="T4626" i="1" s="1"/>
  <c r="S4634" i="1"/>
  <c r="T4634" i="1" s="1"/>
  <c r="S4644" i="1"/>
  <c r="T4644" i="1" s="1"/>
  <c r="S4635" i="1"/>
  <c r="T4635" i="1" s="1"/>
  <c r="S4636" i="1"/>
  <c r="T4636" i="1" s="1"/>
  <c r="S4637" i="1"/>
  <c r="T4637" i="1" s="1"/>
  <c r="S4638" i="1"/>
  <c r="T4638" i="1" s="1"/>
  <c r="S4639" i="1"/>
  <c r="T4639" i="1" s="1"/>
  <c r="S4640" i="1"/>
  <c r="T4640" i="1" s="1"/>
  <c r="S4641" i="1"/>
  <c r="T4641" i="1" s="1"/>
  <c r="S4642" i="1"/>
  <c r="T4642" i="1" s="1"/>
  <c r="S4643" i="1"/>
  <c r="T4643" i="1" s="1"/>
  <c r="S4633" i="1"/>
  <c r="T4633" i="1" s="1"/>
  <c r="S4632" i="1"/>
  <c r="T4632" i="1" s="1"/>
  <c r="S4647" i="1"/>
  <c r="T4647" i="1" s="1"/>
  <c r="S4648" i="1"/>
  <c r="T4648" i="1" s="1"/>
  <c r="S4649" i="1"/>
  <c r="T4649" i="1" s="1"/>
  <c r="S4646" i="1"/>
  <c r="T4646" i="1" s="1"/>
  <c r="S4645" i="1"/>
  <c r="T4645" i="1" s="1"/>
  <c r="S4659" i="1"/>
  <c r="T4659" i="1" s="1"/>
  <c r="S4660" i="1"/>
  <c r="T4660" i="1" s="1"/>
  <c r="S4661" i="1"/>
  <c r="T4661" i="1" s="1"/>
  <c r="S4662" i="1"/>
  <c r="T4662" i="1" s="1"/>
  <c r="S4663" i="1"/>
  <c r="T4663" i="1" s="1"/>
  <c r="S4658" i="1"/>
  <c r="T4658" i="1" s="1"/>
  <c r="S4664" i="1"/>
  <c r="T4664" i="1" s="1"/>
  <c r="S4665" i="1"/>
  <c r="T4665" i="1" s="1"/>
  <c r="S4681" i="1"/>
  <c r="T4681" i="1" s="1"/>
  <c r="S4652" i="1"/>
  <c r="T4652" i="1" s="1"/>
  <c r="S4680" i="1"/>
  <c r="T4680" i="1" s="1"/>
  <c r="S4666" i="1"/>
  <c r="T4666" i="1" s="1"/>
  <c r="S4667" i="1"/>
  <c r="T4667" i="1" s="1"/>
  <c r="S4668" i="1"/>
  <c r="T4668" i="1" s="1"/>
  <c r="S4669" i="1"/>
  <c r="T4669" i="1" s="1"/>
  <c r="S4670" i="1"/>
  <c r="T4670" i="1" s="1"/>
  <c r="S4671" i="1"/>
  <c r="T4671" i="1" s="1"/>
  <c r="S4653" i="1"/>
  <c r="T4653" i="1" s="1"/>
  <c r="S4672" i="1"/>
  <c r="T4672" i="1" s="1"/>
  <c r="S4673" i="1"/>
  <c r="T4673" i="1" s="1"/>
  <c r="S4677" i="1"/>
  <c r="T4677" i="1" s="1"/>
  <c r="S4678" i="1"/>
  <c r="T4678" i="1" s="1"/>
  <c r="S4674" i="1"/>
  <c r="T4674" i="1" s="1"/>
  <c r="S4654" i="1"/>
  <c r="T4654" i="1" s="1"/>
  <c r="S4655" i="1"/>
  <c r="T4655" i="1" s="1"/>
  <c r="S4675" i="1"/>
  <c r="T4675" i="1" s="1"/>
  <c r="S4676" i="1"/>
  <c r="T4676" i="1" s="1"/>
  <c r="S4679" i="1"/>
  <c r="T4679" i="1" s="1"/>
  <c r="S4657" i="1"/>
  <c r="T4657" i="1" s="1"/>
  <c r="S4656" i="1"/>
  <c r="T4656" i="1" s="1"/>
  <c r="S4651" i="1"/>
  <c r="T4651" i="1" s="1"/>
  <c r="S4650" i="1"/>
  <c r="T4650" i="1" s="1"/>
  <c r="S4687" i="1"/>
  <c r="T4687" i="1" s="1"/>
  <c r="S4684" i="1"/>
  <c r="T4684" i="1" s="1"/>
  <c r="S4686" i="1"/>
  <c r="T4686" i="1" s="1"/>
  <c r="S4685" i="1"/>
  <c r="T4685" i="1" s="1"/>
  <c r="S4683" i="1"/>
  <c r="T4683" i="1" s="1"/>
  <c r="S4682" i="1"/>
  <c r="T4682" i="1" s="1"/>
  <c r="S4690" i="1"/>
  <c r="T4690" i="1" s="1"/>
  <c r="S4691" i="1"/>
  <c r="T4691" i="1" s="1"/>
  <c r="S4689" i="1"/>
  <c r="T4689" i="1" s="1"/>
  <c r="S4688" i="1"/>
  <c r="T4688" i="1" s="1"/>
  <c r="S4695" i="1"/>
  <c r="T4695" i="1" s="1"/>
  <c r="S4694" i="1"/>
  <c r="T4694" i="1" s="1"/>
  <c r="S4693" i="1"/>
  <c r="T4693" i="1" s="1"/>
  <c r="S4692" i="1"/>
  <c r="T4692" i="1" s="1"/>
  <c r="S4698" i="1"/>
  <c r="T4698" i="1" s="1"/>
  <c r="S4699" i="1"/>
  <c r="T4699" i="1" s="1"/>
  <c r="S4697" i="1"/>
  <c r="T4697" i="1" s="1"/>
  <c r="S4696" i="1"/>
  <c r="T4696" i="1" s="1"/>
  <c r="S4704" i="1"/>
  <c r="T4704" i="1" s="1"/>
  <c r="S4706" i="1"/>
  <c r="T4706" i="1" s="1"/>
  <c r="S4702" i="1"/>
  <c r="T4702" i="1" s="1"/>
  <c r="S4703" i="1"/>
  <c r="T4703" i="1" s="1"/>
  <c r="S4705" i="1"/>
  <c r="T4705" i="1" s="1"/>
  <c r="S4701" i="1"/>
  <c r="T4701" i="1" s="1"/>
  <c r="S4700" i="1"/>
  <c r="T4700" i="1" s="1"/>
  <c r="S4709" i="1"/>
  <c r="T4709" i="1" s="1"/>
  <c r="S4710" i="1"/>
  <c r="T4710" i="1" s="1"/>
  <c r="S4708" i="1"/>
  <c r="T4708" i="1" s="1"/>
  <c r="S4707" i="1"/>
  <c r="T4707" i="1" s="1"/>
  <c r="S4714" i="1"/>
  <c r="T4714" i="1" s="1"/>
  <c r="S4720" i="1"/>
  <c r="T4720" i="1" s="1"/>
  <c r="S4713" i="1"/>
  <c r="T4713" i="1" s="1"/>
  <c r="S4721" i="1"/>
  <c r="T4721" i="1" s="1"/>
  <c r="S4722" i="1"/>
  <c r="T4722" i="1" s="1"/>
  <c r="S4724" i="1"/>
  <c r="T4724" i="1" s="1"/>
  <c r="S4725" i="1"/>
  <c r="T4725" i="1" s="1"/>
  <c r="S4715" i="1"/>
  <c r="T4715" i="1" s="1"/>
  <c r="S4723" i="1"/>
  <c r="T4723" i="1" s="1"/>
  <c r="S4729" i="1"/>
  <c r="T4729" i="1" s="1"/>
  <c r="S4726" i="1"/>
  <c r="T4726" i="1" s="1"/>
  <c r="S4716" i="1"/>
  <c r="T4716" i="1" s="1"/>
  <c r="S4727" i="1"/>
  <c r="T4727" i="1" s="1"/>
  <c r="S4717" i="1"/>
  <c r="T4717" i="1" s="1"/>
  <c r="S4718" i="1"/>
  <c r="T4718" i="1" s="1"/>
  <c r="S4728" i="1"/>
  <c r="T4728" i="1" s="1"/>
  <c r="S4719" i="1"/>
  <c r="T4719" i="1" s="1"/>
  <c r="S4712" i="1"/>
  <c r="T4712" i="1" s="1"/>
  <c r="S4711" i="1"/>
  <c r="T4711" i="1" s="1"/>
  <c r="S4743" i="1"/>
  <c r="T4743" i="1" s="1"/>
  <c r="S4746" i="1"/>
  <c r="T4746" i="1" s="1"/>
  <c r="S4744" i="1"/>
  <c r="T4744" i="1" s="1"/>
  <c r="S4747" i="1"/>
  <c r="T4747" i="1" s="1"/>
  <c r="S4734" i="1"/>
  <c r="T4734" i="1" s="1"/>
  <c r="S4742" i="1"/>
  <c r="T4742" i="1" s="1"/>
  <c r="S4739" i="1"/>
  <c r="T4739" i="1" s="1"/>
  <c r="S4741" i="1"/>
  <c r="T4741" i="1" s="1"/>
  <c r="S4736" i="1"/>
  <c r="T4736" i="1" s="1"/>
  <c r="S4738" i="1"/>
  <c r="T4738" i="1" s="1"/>
  <c r="S4735" i="1"/>
  <c r="T4735" i="1" s="1"/>
  <c r="S4745" i="1"/>
  <c r="T4745" i="1" s="1"/>
  <c r="S4732" i="1"/>
  <c r="T4732" i="1" s="1"/>
  <c r="S4740" i="1"/>
  <c r="T4740" i="1" s="1"/>
  <c r="S4748" i="1"/>
  <c r="T4748" i="1" s="1"/>
  <c r="S4737" i="1"/>
  <c r="T4737" i="1" s="1"/>
  <c r="S4733" i="1"/>
  <c r="T4733" i="1" s="1"/>
  <c r="S4731" i="1"/>
  <c r="T4731" i="1" s="1"/>
  <c r="S4730" i="1"/>
  <c r="T4730" i="1" s="1"/>
  <c r="S4751" i="1"/>
  <c r="T4751" i="1" s="1"/>
  <c r="S4752" i="1"/>
  <c r="T4752" i="1" s="1"/>
  <c r="S4753" i="1"/>
  <c r="T4753" i="1" s="1"/>
  <c r="S4754" i="1"/>
  <c r="T4754" i="1" s="1"/>
  <c r="S4750" i="1"/>
  <c r="T4750" i="1" s="1"/>
  <c r="S4749" i="1"/>
  <c r="T4749" i="1" s="1"/>
  <c r="S4762" i="1"/>
  <c r="T4762" i="1" s="1"/>
  <c r="S4757" i="1"/>
  <c r="T4757" i="1" s="1"/>
  <c r="S4763" i="1"/>
  <c r="T4763" i="1" s="1"/>
  <c r="S4760" i="1"/>
  <c r="T4760" i="1" s="1"/>
  <c r="S4759" i="1"/>
  <c r="T4759" i="1" s="1"/>
  <c r="S4758" i="1"/>
  <c r="T4758" i="1" s="1"/>
  <c r="S4761" i="1"/>
  <c r="T4761" i="1" s="1"/>
  <c r="S4756" i="1"/>
  <c r="T4756" i="1" s="1"/>
  <c r="S4755" i="1"/>
  <c r="T4755" i="1" s="1"/>
  <c r="S4768" i="1"/>
  <c r="T4768" i="1" s="1"/>
  <c r="S4771" i="1"/>
  <c r="T4771" i="1" s="1"/>
  <c r="S4769" i="1"/>
  <c r="T4769" i="1" s="1"/>
  <c r="S4766" i="1"/>
  <c r="T4766" i="1" s="1"/>
  <c r="S4770" i="1"/>
  <c r="T4770" i="1" s="1"/>
  <c r="S4767" i="1"/>
  <c r="T4767" i="1" s="1"/>
  <c r="S4765" i="1"/>
  <c r="T4765" i="1" s="1"/>
  <c r="S4764" i="1"/>
  <c r="T4764" i="1" s="1"/>
  <c r="S4775" i="1"/>
  <c r="T4775" i="1" s="1"/>
  <c r="S4774" i="1"/>
  <c r="T4774" i="1" s="1"/>
  <c r="S4773" i="1"/>
  <c r="T4773" i="1" s="1"/>
  <c r="S4772" i="1"/>
  <c r="T4772" i="1" s="1"/>
  <c r="S4780" i="1"/>
  <c r="T4780" i="1" s="1"/>
  <c r="S4778" i="1"/>
  <c r="T4778" i="1" s="1"/>
  <c r="S4779" i="1"/>
  <c r="T4779" i="1" s="1"/>
  <c r="S4781" i="1"/>
  <c r="T4781" i="1" s="1"/>
  <c r="S4782" i="1"/>
  <c r="T4782" i="1" s="1"/>
  <c r="S4777" i="1"/>
  <c r="T4777" i="1" s="1"/>
  <c r="S4776" i="1"/>
  <c r="T4776" i="1" s="1"/>
  <c r="S4785" i="1"/>
  <c r="T4785" i="1" s="1"/>
  <c r="S4787" i="1"/>
  <c r="T4787" i="1" s="1"/>
  <c r="S4786" i="1"/>
  <c r="T4786" i="1" s="1"/>
  <c r="S4784" i="1"/>
  <c r="T4784" i="1" s="1"/>
  <c r="S4783" i="1"/>
  <c r="T4783" i="1" s="1"/>
  <c r="S4817" i="1"/>
  <c r="T4817" i="1" s="1"/>
  <c r="S4809" i="1"/>
  <c r="T4809" i="1" s="1"/>
  <c r="S4805" i="1"/>
  <c r="T4805" i="1" s="1"/>
  <c r="S4799" i="1"/>
  <c r="T4799" i="1" s="1"/>
  <c r="S4790" i="1"/>
  <c r="T4790" i="1" s="1"/>
  <c r="S4791" i="1"/>
  <c r="T4791" i="1" s="1"/>
  <c r="S4807" i="1"/>
  <c r="T4807" i="1" s="1"/>
  <c r="S4795" i="1"/>
  <c r="T4795" i="1" s="1"/>
  <c r="S4813" i="1"/>
  <c r="T4813" i="1" s="1"/>
  <c r="S4806" i="1"/>
  <c r="T4806" i="1" s="1"/>
  <c r="S4804" i="1"/>
  <c r="T4804" i="1" s="1"/>
  <c r="S4812" i="1"/>
  <c r="T4812" i="1" s="1"/>
  <c r="S4792" i="1"/>
  <c r="T4792" i="1" s="1"/>
  <c r="S4810" i="1"/>
  <c r="T4810" i="1" s="1"/>
  <c r="S4814" i="1"/>
  <c r="T4814" i="1" s="1"/>
  <c r="S4793" i="1"/>
  <c r="T4793" i="1" s="1"/>
  <c r="S4801" i="1"/>
  <c r="T4801" i="1" s="1"/>
  <c r="S4808" i="1"/>
  <c r="T4808" i="1" s="1"/>
  <c r="S4794" i="1"/>
  <c r="T4794" i="1" s="1"/>
  <c r="S4796" i="1"/>
  <c r="T4796" i="1" s="1"/>
  <c r="S4797" i="1"/>
  <c r="T4797" i="1" s="1"/>
  <c r="S4803" i="1"/>
  <c r="T4803" i="1" s="1"/>
  <c r="S4811" i="1"/>
  <c r="T4811" i="1" s="1"/>
  <c r="S4815" i="1"/>
  <c r="T4815" i="1" s="1"/>
  <c r="S4798" i="1"/>
  <c r="T4798" i="1" s="1"/>
  <c r="S4816" i="1"/>
  <c r="T4816" i="1" s="1"/>
  <c r="S4800" i="1"/>
  <c r="T4800" i="1" s="1"/>
  <c r="S4802" i="1"/>
  <c r="T4802" i="1" s="1"/>
  <c r="S4789" i="1"/>
  <c r="T4789" i="1" s="1"/>
  <c r="S4788" i="1"/>
  <c r="T4788" i="1" s="1"/>
  <c r="S4820" i="1"/>
  <c r="T4820" i="1" s="1"/>
  <c r="S4819" i="1"/>
  <c r="T4819" i="1" s="1"/>
  <c r="S4818" i="1"/>
  <c r="T4818" i="1" s="1"/>
  <c r="S4852" i="1"/>
  <c r="T4852" i="1" s="1"/>
  <c r="S4853" i="1"/>
  <c r="T4853" i="1" s="1"/>
  <c r="S4854" i="1"/>
  <c r="T4854" i="1" s="1"/>
  <c r="S4855" i="1"/>
  <c r="T4855" i="1" s="1"/>
  <c r="S4902" i="1"/>
  <c r="T4902" i="1" s="1"/>
  <c r="S4903" i="1"/>
  <c r="T4903" i="1" s="1"/>
  <c r="S4841" i="1"/>
  <c r="T4841" i="1" s="1"/>
  <c r="S4845" i="1"/>
  <c r="T4845" i="1" s="1"/>
  <c r="S4823" i="1"/>
  <c r="T4823" i="1" s="1"/>
  <c r="S4904" i="1"/>
  <c r="T4904" i="1" s="1"/>
  <c r="S4856" i="1"/>
  <c r="T4856" i="1" s="1"/>
  <c r="S4857" i="1"/>
  <c r="T4857" i="1" s="1"/>
  <c r="S4858" i="1"/>
  <c r="T4858" i="1" s="1"/>
  <c r="S4859" i="1"/>
  <c r="T4859" i="1" s="1"/>
  <c r="S4918" i="1"/>
  <c r="T4918" i="1" s="1"/>
  <c r="S4905" i="1"/>
  <c r="T4905" i="1" s="1"/>
  <c r="S4846" i="1"/>
  <c r="T4846" i="1" s="1"/>
  <c r="S4919" i="1"/>
  <c r="T4919" i="1" s="1"/>
  <c r="S4920" i="1"/>
  <c r="T4920" i="1" s="1"/>
  <c r="S4860" i="1"/>
  <c r="T4860" i="1" s="1"/>
  <c r="S4849" i="1"/>
  <c r="T4849" i="1" s="1"/>
  <c r="S4927" i="1"/>
  <c r="T4927" i="1" s="1"/>
  <c r="S4916" i="1"/>
  <c r="T4916" i="1" s="1"/>
  <c r="S4921" i="1"/>
  <c r="T4921" i="1" s="1"/>
  <c r="S4839" i="1"/>
  <c r="T4839" i="1" s="1"/>
  <c r="S4832" i="1"/>
  <c r="T4832" i="1" s="1"/>
  <c r="S4824" i="1"/>
  <c r="T4824" i="1" s="1"/>
  <c r="S4837" i="1"/>
  <c r="T4837" i="1" s="1"/>
  <c r="S4937" i="1"/>
  <c r="T4937" i="1" s="1"/>
  <c r="S4922" i="1"/>
  <c r="T4922" i="1" s="1"/>
  <c r="S4861" i="1"/>
  <c r="T4861" i="1" s="1"/>
  <c r="S4838" i="1"/>
  <c r="T4838" i="1" s="1"/>
  <c r="S4848" i="1"/>
  <c r="T4848" i="1" s="1"/>
  <c r="S4836" i="1"/>
  <c r="T4836" i="1" s="1"/>
  <c r="S4912" i="1"/>
  <c r="T4912" i="1" s="1"/>
  <c r="S4862" i="1"/>
  <c r="T4862" i="1" s="1"/>
  <c r="S4863" i="1"/>
  <c r="T4863" i="1" s="1"/>
  <c r="S4864" i="1"/>
  <c r="T4864" i="1" s="1"/>
  <c r="S4917" i="1"/>
  <c r="T4917" i="1" s="1"/>
  <c r="S4923" i="1"/>
  <c r="T4923" i="1" s="1"/>
  <c r="S4915" i="1"/>
  <c r="T4915" i="1" s="1"/>
  <c r="S4828" i="1"/>
  <c r="T4828" i="1" s="1"/>
  <c r="S4865" i="1"/>
  <c r="T4865" i="1" s="1"/>
  <c r="S4906" i="1"/>
  <c r="T4906" i="1" s="1"/>
  <c r="S4847" i="1"/>
  <c r="T4847" i="1" s="1"/>
  <c r="S4935" i="1"/>
  <c r="T4935" i="1" s="1"/>
  <c r="S4866" i="1"/>
  <c r="T4866" i="1" s="1"/>
  <c r="S4867" i="1"/>
  <c r="T4867" i="1" s="1"/>
  <c r="S4868" i="1"/>
  <c r="T4868" i="1" s="1"/>
  <c r="S4869" i="1"/>
  <c r="T4869" i="1" s="1"/>
  <c r="S4907" i="1"/>
  <c r="T4907" i="1" s="1"/>
  <c r="S4908" i="1"/>
  <c r="T4908" i="1" s="1"/>
  <c r="S4870" i="1"/>
  <c r="T4870" i="1" s="1"/>
  <c r="S4936" i="1"/>
  <c r="T4936" i="1" s="1"/>
  <c r="S4871" i="1"/>
  <c r="T4871" i="1" s="1"/>
  <c r="S4924" i="1"/>
  <c r="T4924" i="1" s="1"/>
  <c r="S4872" i="1"/>
  <c r="T4872" i="1" s="1"/>
  <c r="S4873" i="1"/>
  <c r="T4873" i="1" s="1"/>
  <c r="S4874" i="1"/>
  <c r="T4874" i="1" s="1"/>
  <c r="S4833" i="1"/>
  <c r="T4833" i="1" s="1"/>
  <c r="S4825" i="1"/>
  <c r="T4825" i="1" s="1"/>
  <c r="S4850" i="1"/>
  <c r="T4850" i="1" s="1"/>
  <c r="S4909" i="1"/>
  <c r="T4909" i="1" s="1"/>
  <c r="S4875" i="1"/>
  <c r="T4875" i="1" s="1"/>
  <c r="S4876" i="1"/>
  <c r="T4876" i="1" s="1"/>
  <c r="S4826" i="1"/>
  <c r="T4826" i="1" s="1"/>
  <c r="S4829" i="1"/>
  <c r="T4829" i="1" s="1"/>
  <c r="S4877" i="1"/>
  <c r="T4877" i="1" s="1"/>
  <c r="S4878" i="1"/>
  <c r="T4878" i="1" s="1"/>
  <c r="S4879" i="1"/>
  <c r="T4879" i="1" s="1"/>
  <c r="S4932" i="1"/>
  <c r="T4932" i="1" s="1"/>
  <c r="S4928" i="1"/>
  <c r="T4928" i="1" s="1"/>
  <c r="S4831" i="1"/>
  <c r="T4831" i="1" s="1"/>
  <c r="S4834" i="1"/>
  <c r="T4834" i="1" s="1"/>
  <c r="S4880" i="1"/>
  <c r="T4880" i="1" s="1"/>
  <c r="S4881" i="1"/>
  <c r="T4881" i="1" s="1"/>
  <c r="S4925" i="1"/>
  <c r="T4925" i="1" s="1"/>
  <c r="S4910" i="1"/>
  <c r="T4910" i="1" s="1"/>
  <c r="S4882" i="1"/>
  <c r="T4882" i="1" s="1"/>
  <c r="S4934" i="1"/>
  <c r="T4934" i="1" s="1"/>
  <c r="S4835" i="1"/>
  <c r="T4835" i="1" s="1"/>
  <c r="S4843" i="1"/>
  <c r="T4843" i="1" s="1"/>
  <c r="S4883" i="1"/>
  <c r="T4883" i="1" s="1"/>
  <c r="S4926" i="1"/>
  <c r="T4926" i="1" s="1"/>
  <c r="S4827" i="1"/>
  <c r="T4827" i="1" s="1"/>
  <c r="S4884" i="1"/>
  <c r="T4884" i="1" s="1"/>
  <c r="S4885" i="1"/>
  <c r="T4885" i="1" s="1"/>
  <c r="S4844" i="1"/>
  <c r="T4844" i="1" s="1"/>
  <c r="S4929" i="1"/>
  <c r="T4929" i="1" s="1"/>
  <c r="S4886" i="1"/>
  <c r="T4886" i="1" s="1"/>
  <c r="S4887" i="1"/>
  <c r="T4887" i="1" s="1"/>
  <c r="S4840" i="1"/>
  <c r="T4840" i="1" s="1"/>
  <c r="S4888" i="1"/>
  <c r="T4888" i="1" s="1"/>
  <c r="S4889" i="1"/>
  <c r="T4889" i="1" s="1"/>
  <c r="S4890" i="1"/>
  <c r="T4890" i="1" s="1"/>
  <c r="S4911" i="1"/>
  <c r="T4911" i="1" s="1"/>
  <c r="S4891" i="1"/>
  <c r="T4891" i="1" s="1"/>
  <c r="S4892" i="1"/>
  <c r="T4892" i="1" s="1"/>
  <c r="S4893" i="1"/>
  <c r="T4893" i="1" s="1"/>
  <c r="S4842" i="1"/>
  <c r="T4842" i="1" s="1"/>
  <c r="S4851" i="1"/>
  <c r="T4851" i="1" s="1"/>
  <c r="S4894" i="1"/>
  <c r="T4894" i="1" s="1"/>
  <c r="S4930" i="1"/>
  <c r="T4930" i="1" s="1"/>
  <c r="S4895" i="1"/>
  <c r="T4895" i="1" s="1"/>
  <c r="S4933" i="1"/>
  <c r="T4933" i="1" s="1"/>
  <c r="S4938" i="1"/>
  <c r="T4938" i="1" s="1"/>
  <c r="S4830" i="1"/>
  <c r="T4830" i="1" s="1"/>
  <c r="S4896" i="1"/>
  <c r="T4896" i="1" s="1"/>
  <c r="S4913" i="1"/>
  <c r="T4913" i="1" s="1"/>
  <c r="S4897" i="1"/>
  <c r="T4897" i="1" s="1"/>
  <c r="S4898" i="1"/>
  <c r="T4898" i="1" s="1"/>
  <c r="S4899" i="1"/>
  <c r="T4899" i="1" s="1"/>
  <c r="S4900" i="1"/>
  <c r="T4900" i="1" s="1"/>
  <c r="S4914" i="1"/>
  <c r="T4914" i="1" s="1"/>
  <c r="S4901" i="1"/>
  <c r="T4901" i="1" s="1"/>
  <c r="S4931" i="1"/>
  <c r="T4931" i="1" s="1"/>
  <c r="S4822" i="1"/>
  <c r="T4822" i="1" s="1"/>
  <c r="S4821" i="1"/>
  <c r="T4821" i="1" s="1"/>
  <c r="S4941" i="1"/>
  <c r="T4941" i="1" s="1"/>
  <c r="S4940" i="1"/>
  <c r="T4940" i="1" s="1"/>
  <c r="S4939" i="1"/>
  <c r="T4939" i="1" s="1"/>
  <c r="S4947" i="1"/>
  <c r="T4947" i="1" s="1"/>
  <c r="S4946" i="1"/>
  <c r="T4946" i="1" s="1"/>
  <c r="S4944" i="1"/>
  <c r="T4944" i="1" s="1"/>
  <c r="S4948" i="1"/>
  <c r="T4948" i="1" s="1"/>
  <c r="S4945" i="1"/>
  <c r="T4945" i="1" s="1"/>
  <c r="S4943" i="1"/>
  <c r="T4943" i="1" s="1"/>
  <c r="S4942" i="1"/>
  <c r="T4942" i="1" s="1"/>
  <c r="S4950" i="1"/>
  <c r="T4950" i="1" s="1"/>
  <c r="S4949" i="1"/>
  <c r="T4949" i="1" s="1"/>
  <c r="S4954" i="1"/>
  <c r="T4954" i="1" s="1"/>
  <c r="S4953" i="1"/>
  <c r="T4953" i="1" s="1"/>
  <c r="S4952" i="1"/>
  <c r="T4952" i="1" s="1"/>
  <c r="S4951" i="1"/>
  <c r="T4951" i="1" s="1"/>
  <c r="S4957" i="1"/>
  <c r="T4957" i="1" s="1"/>
  <c r="S4958" i="1"/>
  <c r="T4958" i="1" s="1"/>
  <c r="S4956" i="1"/>
  <c r="T4956" i="1" s="1"/>
  <c r="S4955" i="1"/>
  <c r="T4955" i="1" s="1"/>
  <c r="S4973" i="1"/>
  <c r="T4973" i="1" s="1"/>
  <c r="S4967" i="1"/>
  <c r="T4967" i="1" s="1"/>
  <c r="S4970" i="1"/>
  <c r="T4970" i="1" s="1"/>
  <c r="S4963" i="1"/>
  <c r="T4963" i="1" s="1"/>
  <c r="S4972" i="1"/>
  <c r="T4972" i="1" s="1"/>
  <c r="S4964" i="1"/>
  <c r="T4964" i="1" s="1"/>
  <c r="S4965" i="1"/>
  <c r="T4965" i="1" s="1"/>
  <c r="S4966" i="1"/>
  <c r="T4966" i="1" s="1"/>
  <c r="S4969" i="1"/>
  <c r="T4969" i="1" s="1"/>
  <c r="S4968" i="1"/>
  <c r="T4968" i="1" s="1"/>
  <c r="S4971" i="1"/>
  <c r="T4971" i="1" s="1"/>
  <c r="S4962" i="1"/>
  <c r="T4962" i="1" s="1"/>
  <c r="S4961" i="1"/>
  <c r="T4961" i="1" s="1"/>
  <c r="S4960" i="1"/>
  <c r="T4960" i="1" s="1"/>
  <c r="S4959" i="1"/>
  <c r="T4959" i="1" s="1"/>
  <c r="S4981" i="1"/>
  <c r="T4981" i="1" s="1"/>
  <c r="S4989" i="1"/>
  <c r="T4989" i="1" s="1"/>
  <c r="S4986" i="1"/>
  <c r="T4986" i="1" s="1"/>
  <c r="S4988" i="1"/>
  <c r="T4988" i="1" s="1"/>
  <c r="S4979" i="1"/>
  <c r="T4979" i="1" s="1"/>
  <c r="S4984" i="1"/>
  <c r="T4984" i="1" s="1"/>
  <c r="S4977" i="1"/>
  <c r="T4977" i="1" s="1"/>
  <c r="S4982" i="1"/>
  <c r="T4982" i="1" s="1"/>
  <c r="S4987" i="1"/>
  <c r="T4987" i="1" s="1"/>
  <c r="S4978" i="1"/>
  <c r="T4978" i="1" s="1"/>
  <c r="S4980" i="1"/>
  <c r="T4980" i="1" s="1"/>
  <c r="S4983" i="1"/>
  <c r="T4983" i="1" s="1"/>
  <c r="S4976" i="1"/>
  <c r="T4976" i="1" s="1"/>
  <c r="S4985" i="1"/>
  <c r="T4985" i="1" s="1"/>
  <c r="S4975" i="1"/>
  <c r="T4975" i="1" s="1"/>
  <c r="S4974" i="1"/>
  <c r="T4974" i="1" s="1"/>
  <c r="S4996" i="1"/>
  <c r="T4996" i="1" s="1"/>
  <c r="S4994" i="1"/>
  <c r="T4994" i="1" s="1"/>
  <c r="S4995" i="1"/>
  <c r="T4995" i="1" s="1"/>
  <c r="S4992" i="1"/>
  <c r="T4992" i="1" s="1"/>
  <c r="S4993" i="1"/>
  <c r="T4993" i="1" s="1"/>
  <c r="S4991" i="1"/>
  <c r="T4991" i="1" s="1"/>
  <c r="S4990" i="1"/>
  <c r="T4990" i="1" s="1"/>
  <c r="S5001" i="1"/>
  <c r="T5001" i="1" s="1"/>
  <c r="S5000" i="1"/>
  <c r="T5000" i="1" s="1"/>
  <c r="S4999" i="1"/>
  <c r="T4999" i="1" s="1"/>
  <c r="S4998" i="1"/>
  <c r="T4998" i="1" s="1"/>
  <c r="S4997" i="1"/>
  <c r="T4997" i="1" s="1"/>
  <c r="S5004" i="1"/>
  <c r="T5004" i="1" s="1"/>
  <c r="S5005" i="1"/>
  <c r="T5005" i="1" s="1"/>
  <c r="S5006" i="1"/>
  <c r="T5006" i="1" s="1"/>
  <c r="S5003" i="1"/>
  <c r="T5003" i="1" s="1"/>
  <c r="S5002" i="1"/>
  <c r="T5002" i="1" s="1"/>
  <c r="S5010" i="1"/>
  <c r="T5010" i="1" s="1"/>
  <c r="S5011" i="1"/>
  <c r="T5011" i="1" s="1"/>
  <c r="S5009" i="1"/>
  <c r="T5009" i="1" s="1"/>
  <c r="S5008" i="1"/>
  <c r="T5008" i="1" s="1"/>
  <c r="S5007" i="1"/>
  <c r="T5007" i="1" s="1"/>
  <c r="S5014" i="1"/>
  <c r="T5014" i="1" s="1"/>
  <c r="S5013" i="1"/>
  <c r="T5013" i="1" s="1"/>
  <c r="S5012" i="1"/>
  <c r="T5012" i="1" s="1"/>
  <c r="S5019" i="1"/>
  <c r="T5019" i="1" s="1"/>
  <c r="S5018" i="1"/>
  <c r="T5018" i="1" s="1"/>
  <c r="S5017" i="1"/>
  <c r="T5017" i="1" s="1"/>
  <c r="S5021" i="1"/>
  <c r="T5021" i="1" s="1"/>
  <c r="S5026" i="1"/>
  <c r="T5026" i="1" s="1"/>
  <c r="S5023" i="1"/>
  <c r="T5023" i="1" s="1"/>
  <c r="S5020" i="1"/>
  <c r="T5020" i="1" s="1"/>
  <c r="S5022" i="1"/>
  <c r="T5022" i="1" s="1"/>
  <c r="S5024" i="1"/>
  <c r="T5024" i="1" s="1"/>
  <c r="S5027" i="1"/>
  <c r="T5027" i="1" s="1"/>
  <c r="S5025" i="1"/>
  <c r="T5025" i="1" s="1"/>
  <c r="S5016" i="1"/>
  <c r="T5016" i="1" s="1"/>
  <c r="S5015" i="1"/>
  <c r="T5015" i="1" s="1"/>
  <c r="S5034" i="1"/>
  <c r="T5034" i="1" s="1"/>
  <c r="S5030" i="1"/>
  <c r="T5030" i="1" s="1"/>
  <c r="S5031" i="1"/>
  <c r="T5031" i="1" s="1"/>
  <c r="S5037" i="1"/>
  <c r="T5037" i="1" s="1"/>
  <c r="S5035" i="1"/>
  <c r="T5035" i="1" s="1"/>
  <c r="S5036" i="1"/>
  <c r="T5036" i="1" s="1"/>
  <c r="S5032" i="1"/>
  <c r="T5032" i="1" s="1"/>
  <c r="S5033" i="1"/>
  <c r="T5033" i="1" s="1"/>
  <c r="S5029" i="1"/>
  <c r="T5029" i="1" s="1"/>
  <c r="S5028" i="1"/>
  <c r="T5028" i="1" s="1"/>
  <c r="S5048" i="1"/>
  <c r="T5048" i="1" s="1"/>
  <c r="S5044" i="1"/>
  <c r="T5044" i="1" s="1"/>
  <c r="S5043" i="1"/>
  <c r="T5043" i="1" s="1"/>
  <c r="S5040" i="1"/>
  <c r="T5040" i="1" s="1"/>
  <c r="S5041" i="1"/>
  <c r="T5041" i="1" s="1"/>
  <c r="S5047" i="1"/>
  <c r="T5047" i="1" s="1"/>
  <c r="S5045" i="1"/>
  <c r="T5045" i="1" s="1"/>
  <c r="S5046" i="1"/>
  <c r="T5046" i="1" s="1"/>
  <c r="S5042" i="1"/>
  <c r="T5042" i="1" s="1"/>
  <c r="S5039" i="1"/>
  <c r="T5039" i="1" s="1"/>
  <c r="S5038" i="1"/>
  <c r="T5038" i="1" s="1"/>
  <c r="S5055" i="1"/>
  <c r="T5055" i="1" s="1"/>
  <c r="S5051" i="1"/>
  <c r="T5051" i="1" s="1"/>
  <c r="S5052" i="1"/>
  <c r="T5052" i="1" s="1"/>
  <c r="S5053" i="1"/>
  <c r="T5053" i="1" s="1"/>
  <c r="S5056" i="1"/>
  <c r="T5056" i="1" s="1"/>
  <c r="S5060" i="1"/>
  <c r="T5060" i="1" s="1"/>
  <c r="S5061" i="1"/>
  <c r="T5061" i="1" s="1"/>
  <c r="S5057" i="1"/>
  <c r="T5057" i="1" s="1"/>
  <c r="S5064" i="1"/>
  <c r="T5064" i="1" s="1"/>
  <c r="S5058" i="1"/>
  <c r="T5058" i="1" s="1"/>
  <c r="S5059" i="1"/>
  <c r="T5059" i="1" s="1"/>
  <c r="S5063" i="1"/>
  <c r="T5063" i="1" s="1"/>
  <c r="S5062" i="1"/>
  <c r="T5062" i="1" s="1"/>
  <c r="S5054" i="1"/>
  <c r="T5054" i="1" s="1"/>
  <c r="S5050" i="1"/>
  <c r="T5050" i="1" s="1"/>
  <c r="S5049" i="1"/>
  <c r="T5049" i="1" s="1"/>
  <c r="S5068" i="1"/>
  <c r="T5068" i="1" s="1"/>
  <c r="S5067" i="1"/>
  <c r="T5067" i="1" s="1"/>
  <c r="S5066" i="1"/>
  <c r="T5066" i="1" s="1"/>
  <c r="S5065" i="1"/>
  <c r="T5065" i="1" s="1"/>
  <c r="S5071" i="1"/>
  <c r="T5071" i="1" s="1"/>
  <c r="S5072" i="1"/>
  <c r="T5072" i="1" s="1"/>
  <c r="S5070" i="1"/>
  <c r="T5070" i="1" s="1"/>
  <c r="S5069" i="1"/>
  <c r="T5069" i="1" s="1"/>
  <c r="S5075" i="1"/>
  <c r="T5075" i="1" s="1"/>
  <c r="S5082" i="1"/>
  <c r="T5082" i="1" s="1"/>
  <c r="S5076" i="1"/>
  <c r="T5076" i="1" s="1"/>
  <c r="S5081" i="1"/>
  <c r="T5081" i="1" s="1"/>
  <c r="S5080" i="1"/>
  <c r="T5080" i="1" s="1"/>
  <c r="S5077" i="1"/>
  <c r="T5077" i="1" s="1"/>
  <c r="S5079" i="1"/>
  <c r="T5079" i="1" s="1"/>
  <c r="S5083" i="1"/>
  <c r="T5083" i="1" s="1"/>
  <c r="S5084" i="1"/>
  <c r="T5084" i="1" s="1"/>
  <c r="S5078" i="1"/>
  <c r="T5078" i="1" s="1"/>
  <c r="S5074" i="1"/>
  <c r="T5074" i="1" s="1"/>
  <c r="S5073" i="1"/>
  <c r="T5073" i="1" s="1"/>
  <c r="S5087" i="1"/>
  <c r="T5087" i="1" s="1"/>
  <c r="S5086" i="1"/>
  <c r="T5086" i="1" s="1"/>
  <c r="S5085" i="1"/>
  <c r="T5085" i="1" s="1"/>
  <c r="S5090" i="1"/>
  <c r="T5090" i="1" s="1"/>
  <c r="S5089" i="1"/>
  <c r="T5089" i="1" s="1"/>
  <c r="S5088" i="1"/>
  <c r="T5088" i="1" s="1"/>
  <c r="S5093" i="1"/>
  <c r="T5093" i="1" s="1"/>
  <c r="S5092" i="1"/>
  <c r="T5092" i="1" s="1"/>
  <c r="S5091" i="1"/>
  <c r="T5091" i="1" s="1"/>
  <c r="S5096" i="1"/>
  <c r="T5096" i="1" s="1"/>
  <c r="S5097" i="1"/>
  <c r="T5097" i="1" s="1"/>
  <c r="S5095" i="1"/>
  <c r="T5095" i="1" s="1"/>
  <c r="S5094" i="1"/>
  <c r="T5094" i="1" s="1"/>
  <c r="S5113" i="1"/>
  <c r="T5113" i="1" s="1"/>
  <c r="S5110" i="1"/>
  <c r="T5110" i="1" s="1"/>
  <c r="S5100" i="1"/>
  <c r="T5100" i="1" s="1"/>
  <c r="S5115" i="1"/>
  <c r="T5115" i="1" s="1"/>
  <c r="S5109" i="1"/>
  <c r="T5109" i="1" s="1"/>
  <c r="S5111" i="1"/>
  <c r="T5111" i="1" s="1"/>
  <c r="S5102" i="1"/>
  <c r="T5102" i="1" s="1"/>
  <c r="S5107" i="1"/>
  <c r="T5107" i="1" s="1"/>
  <c r="S5105" i="1"/>
  <c r="T5105" i="1" s="1"/>
  <c r="S5103" i="1"/>
  <c r="T5103" i="1" s="1"/>
  <c r="S5117" i="1"/>
  <c r="T5117" i="1" s="1"/>
  <c r="S5116" i="1"/>
  <c r="T5116" i="1" s="1"/>
  <c r="S5106" i="1"/>
  <c r="T5106" i="1" s="1"/>
  <c r="S5108" i="1"/>
  <c r="T5108" i="1" s="1"/>
  <c r="S5101" i="1"/>
  <c r="T5101" i="1" s="1"/>
  <c r="S5112" i="1"/>
  <c r="T5112" i="1" s="1"/>
  <c r="S5114" i="1"/>
  <c r="T5114" i="1" s="1"/>
  <c r="S5104" i="1"/>
  <c r="T5104" i="1" s="1"/>
  <c r="S5099" i="1"/>
  <c r="T5099" i="1" s="1"/>
  <c r="S5098" i="1"/>
  <c r="T5098" i="1" s="1"/>
  <c r="S5122" i="1"/>
  <c r="T5122" i="1" s="1"/>
  <c r="S5121" i="1"/>
  <c r="T5121" i="1" s="1"/>
  <c r="S5120" i="1"/>
  <c r="T5120" i="1" s="1"/>
  <c r="S5123" i="1"/>
  <c r="T5123" i="1" s="1"/>
  <c r="S5119" i="1"/>
  <c r="T5119" i="1" s="1"/>
  <c r="S5118" i="1"/>
  <c r="T5118" i="1" s="1"/>
  <c r="S5127" i="1"/>
  <c r="T5127" i="1" s="1"/>
  <c r="S5126" i="1"/>
  <c r="T5126" i="1" s="1"/>
  <c r="S5130" i="1"/>
  <c r="T5130" i="1" s="1"/>
  <c r="S5128" i="1"/>
  <c r="T5128" i="1" s="1"/>
  <c r="S5129" i="1"/>
  <c r="T5129" i="1" s="1"/>
  <c r="S5125" i="1"/>
  <c r="T5125" i="1" s="1"/>
  <c r="S5124" i="1"/>
  <c r="T5124" i="1" s="1"/>
  <c r="S5142" i="1"/>
  <c r="T5142" i="1" s="1"/>
  <c r="S5136" i="1"/>
  <c r="T5136" i="1" s="1"/>
  <c r="S5133" i="1"/>
  <c r="T5133" i="1" s="1"/>
  <c r="S5137" i="1"/>
  <c r="T5137" i="1" s="1"/>
  <c r="S5148" i="1"/>
  <c r="T5148" i="1" s="1"/>
  <c r="S5158" i="1"/>
  <c r="T5158" i="1" s="1"/>
  <c r="S5146" i="1"/>
  <c r="T5146" i="1" s="1"/>
  <c r="S5153" i="1"/>
  <c r="T5153" i="1" s="1"/>
  <c r="S5156" i="1"/>
  <c r="T5156" i="1" s="1"/>
  <c r="S5143" i="1"/>
  <c r="T5143" i="1" s="1"/>
  <c r="S5141" i="1"/>
  <c r="T5141" i="1" s="1"/>
  <c r="S5163" i="1"/>
  <c r="T5163" i="1" s="1"/>
  <c r="S5140" i="1"/>
  <c r="T5140" i="1" s="1"/>
  <c r="S5138" i="1"/>
  <c r="T5138" i="1" s="1"/>
  <c r="S5162" i="1"/>
  <c r="T5162" i="1" s="1"/>
  <c r="S5134" i="1"/>
  <c r="T5134" i="1" s="1"/>
  <c r="S5135" i="1"/>
  <c r="T5135" i="1" s="1"/>
  <c r="S5168" i="1"/>
  <c r="T5168" i="1" s="1"/>
  <c r="S5144" i="1"/>
  <c r="T5144" i="1" s="1"/>
  <c r="S5157" i="1"/>
  <c r="T5157" i="1" s="1"/>
  <c r="S5150" i="1"/>
  <c r="T5150" i="1" s="1"/>
  <c r="S5147" i="1"/>
  <c r="T5147" i="1" s="1"/>
  <c r="S5164" i="1"/>
  <c r="T5164" i="1" s="1"/>
  <c r="S5160" i="1"/>
  <c r="T5160" i="1" s="1"/>
  <c r="S5166" i="1"/>
  <c r="T5166" i="1" s="1"/>
  <c r="S5139" i="1"/>
  <c r="T5139" i="1" s="1"/>
  <c r="S5149" i="1"/>
  <c r="T5149" i="1" s="1"/>
  <c r="S5161" i="1"/>
  <c r="T5161" i="1" s="1"/>
  <c r="S5159" i="1"/>
  <c r="T5159" i="1" s="1"/>
  <c r="S5154" i="1"/>
  <c r="T5154" i="1" s="1"/>
  <c r="S5155" i="1"/>
  <c r="T5155" i="1" s="1"/>
  <c r="S5165" i="1"/>
  <c r="T5165" i="1" s="1"/>
  <c r="S5145" i="1"/>
  <c r="T5145" i="1" s="1"/>
  <c r="S5167" i="1"/>
  <c r="T5167" i="1" s="1"/>
  <c r="S5152" i="1"/>
  <c r="T5152" i="1" s="1"/>
  <c r="S5151" i="1"/>
  <c r="T5151" i="1" s="1"/>
  <c r="S5132" i="1"/>
  <c r="T5132" i="1" s="1"/>
  <c r="S5131" i="1"/>
  <c r="T5131" i="1" s="1"/>
  <c r="S5171" i="1"/>
  <c r="T5171" i="1" s="1"/>
  <c r="S5170" i="1"/>
  <c r="T5170" i="1" s="1"/>
  <c r="S5169" i="1"/>
  <c r="T5169" i="1" s="1"/>
  <c r="S5199" i="1"/>
  <c r="T5199" i="1" s="1"/>
  <c r="S5198" i="1"/>
  <c r="T5198" i="1" s="1"/>
  <c r="S5193" i="1"/>
  <c r="T5193" i="1" s="1"/>
  <c r="S5186" i="1"/>
  <c r="T5186" i="1" s="1"/>
  <c r="S5180" i="1"/>
  <c r="T5180" i="1" s="1"/>
  <c r="S5174" i="1"/>
  <c r="T5174" i="1" s="1"/>
  <c r="S5177" i="1"/>
  <c r="T5177" i="1" s="1"/>
  <c r="S5181" i="1"/>
  <c r="T5181" i="1" s="1"/>
  <c r="S5200" i="1"/>
  <c r="T5200" i="1" s="1"/>
  <c r="S5175" i="1"/>
  <c r="T5175" i="1" s="1"/>
  <c r="S5187" i="1"/>
  <c r="T5187" i="1" s="1"/>
  <c r="S5178" i="1"/>
  <c r="T5178" i="1" s="1"/>
  <c r="S5201" i="1"/>
  <c r="T5201" i="1" s="1"/>
  <c r="S5188" i="1"/>
  <c r="T5188" i="1" s="1"/>
  <c r="S5202" i="1"/>
  <c r="T5202" i="1" s="1"/>
  <c r="S5189" i="1"/>
  <c r="T5189" i="1" s="1"/>
  <c r="S5176" i="1"/>
  <c r="T5176" i="1" s="1"/>
  <c r="S5182" i="1"/>
  <c r="T5182" i="1" s="1"/>
  <c r="S5205" i="1"/>
  <c r="T5205" i="1" s="1"/>
  <c r="S5190" i="1"/>
  <c r="T5190" i="1" s="1"/>
  <c r="S5183" i="1"/>
  <c r="T5183" i="1" s="1"/>
  <c r="S5203" i="1"/>
  <c r="T5203" i="1" s="1"/>
  <c r="S5194" i="1"/>
  <c r="T5194" i="1" s="1"/>
  <c r="S5204" i="1"/>
  <c r="T5204" i="1" s="1"/>
  <c r="S5184" i="1"/>
  <c r="T5184" i="1" s="1"/>
  <c r="S5195" i="1"/>
  <c r="T5195" i="1" s="1"/>
  <c r="S5206" i="1"/>
  <c r="T5206" i="1" s="1"/>
  <c r="S5191" i="1"/>
  <c r="T5191" i="1" s="1"/>
  <c r="S5185" i="1"/>
  <c r="T5185" i="1" s="1"/>
  <c r="S5197" i="1"/>
  <c r="T5197" i="1" s="1"/>
  <c r="S5192" i="1"/>
  <c r="T5192" i="1" s="1"/>
  <c r="S5179" i="1"/>
  <c r="T5179" i="1" s="1"/>
  <c r="S5196" i="1"/>
  <c r="T5196" i="1" s="1"/>
  <c r="S5173" i="1"/>
  <c r="T5173" i="1" s="1"/>
  <c r="S5172" i="1"/>
  <c r="T5172" i="1" s="1"/>
  <c r="S5209" i="1"/>
  <c r="T5209" i="1" s="1"/>
  <c r="S5210" i="1"/>
  <c r="T5210" i="1" s="1"/>
  <c r="S5211" i="1"/>
  <c r="T5211" i="1" s="1"/>
  <c r="S5208" i="1"/>
  <c r="T5208" i="1" s="1"/>
  <c r="S5207" i="1"/>
  <c r="T5207" i="1" s="1"/>
  <c r="S5215" i="1"/>
  <c r="T5215" i="1" s="1"/>
  <c r="S5216" i="1"/>
  <c r="T5216" i="1" s="1"/>
  <c r="S5214" i="1"/>
  <c r="T5214" i="1" s="1"/>
  <c r="S5213" i="1"/>
  <c r="T5213" i="1" s="1"/>
  <c r="S5212" i="1"/>
  <c r="T5212" i="1" s="1"/>
  <c r="S5219" i="1"/>
  <c r="T5219" i="1" s="1"/>
  <c r="S5218" i="1"/>
  <c r="T5218" i="1" s="1"/>
  <c r="S5217" i="1"/>
  <c r="T5217" i="1" s="1"/>
  <c r="S5222" i="1"/>
  <c r="T5222" i="1" s="1"/>
  <c r="S5223" i="1"/>
  <c r="T5223" i="1" s="1"/>
  <c r="S5221" i="1"/>
  <c r="T5221" i="1" s="1"/>
  <c r="S5220" i="1"/>
  <c r="T5220" i="1" s="1"/>
  <c r="S5226" i="1"/>
  <c r="T5226" i="1" s="1"/>
  <c r="S5227" i="1"/>
  <c r="T5227" i="1" s="1"/>
  <c r="S5228" i="1"/>
  <c r="T5228" i="1" s="1"/>
  <c r="S5225" i="1"/>
  <c r="T5225" i="1" s="1"/>
  <c r="S5224" i="1"/>
  <c r="T5224" i="1" s="1"/>
  <c r="S5231" i="1"/>
  <c r="T5231" i="1" s="1"/>
  <c r="S5232" i="1"/>
  <c r="T5232" i="1" s="1"/>
  <c r="S5230" i="1"/>
  <c r="T5230" i="1" s="1"/>
  <c r="S5229" i="1"/>
  <c r="T5229" i="1" s="1"/>
  <c r="S5236" i="1"/>
  <c r="T5236" i="1" s="1"/>
  <c r="S5235" i="1"/>
  <c r="T5235" i="1" s="1"/>
  <c r="S5234" i="1"/>
  <c r="T5234" i="1" s="1"/>
  <c r="S5233" i="1"/>
  <c r="T5233" i="1" s="1"/>
  <c r="S5255" i="1"/>
  <c r="T5255" i="1" s="1"/>
  <c r="S5240" i="1"/>
  <c r="T5240" i="1" s="1"/>
  <c r="S5247" i="1"/>
  <c r="T5247" i="1" s="1"/>
  <c r="S5248" i="1"/>
  <c r="T5248" i="1" s="1"/>
  <c r="S5244" i="1"/>
  <c r="T5244" i="1" s="1"/>
  <c r="S5239" i="1"/>
  <c r="T5239" i="1" s="1"/>
  <c r="S5249" i="1"/>
  <c r="T5249" i="1" s="1"/>
  <c r="S5245" i="1"/>
  <c r="T5245" i="1" s="1"/>
  <c r="S5254" i="1"/>
  <c r="T5254" i="1" s="1"/>
  <c r="S5256" i="1"/>
  <c r="T5256" i="1" s="1"/>
  <c r="S5246" i="1"/>
  <c r="T5246" i="1" s="1"/>
  <c r="S5250" i="1"/>
  <c r="T5250" i="1" s="1"/>
  <c r="S5241" i="1"/>
  <c r="T5241" i="1" s="1"/>
  <c r="S5252" i="1"/>
  <c r="T5252" i="1" s="1"/>
  <c r="S5251" i="1"/>
  <c r="T5251" i="1" s="1"/>
  <c r="S5243" i="1"/>
  <c r="T5243" i="1" s="1"/>
  <c r="S5257" i="1"/>
  <c r="T5257" i="1" s="1"/>
  <c r="S5242" i="1"/>
  <c r="T5242" i="1" s="1"/>
  <c r="S5253" i="1"/>
  <c r="T5253" i="1" s="1"/>
  <c r="S5238" i="1"/>
  <c r="T5238" i="1" s="1"/>
  <c r="S5237" i="1"/>
  <c r="T5237" i="1" s="1"/>
  <c r="S5259" i="1"/>
  <c r="T5259" i="1" s="1"/>
  <c r="S5258" i="1"/>
  <c r="T5258" i="1" s="1"/>
  <c r="S5263" i="1"/>
  <c r="T5263" i="1" s="1"/>
  <c r="S5262" i="1"/>
  <c r="T5262" i="1" s="1"/>
  <c r="S5261" i="1"/>
  <c r="T5261" i="1" s="1"/>
  <c r="S5260" i="1"/>
  <c r="T5260" i="1" s="1"/>
  <c r="S5266" i="1"/>
  <c r="T5266" i="1" s="1"/>
  <c r="S5267" i="1"/>
  <c r="T5267" i="1" s="1"/>
  <c r="S5268" i="1"/>
  <c r="T5268" i="1" s="1"/>
  <c r="S5265" i="1"/>
  <c r="T5265" i="1" s="1"/>
  <c r="S5264" i="1"/>
  <c r="T5264" i="1" s="1"/>
  <c r="S5271" i="1"/>
  <c r="T5271" i="1" s="1"/>
  <c r="S5272" i="1"/>
  <c r="T5272" i="1" s="1"/>
  <c r="S5270" i="1"/>
  <c r="T5270" i="1" s="1"/>
  <c r="S5269" i="1"/>
  <c r="T5269" i="1" s="1"/>
  <c r="S5275" i="1"/>
  <c r="T5275" i="1" s="1"/>
  <c r="S5274" i="1"/>
  <c r="T5274" i="1" s="1"/>
  <c r="S5273" i="1"/>
  <c r="T5273" i="1" s="1"/>
  <c r="S5279" i="1"/>
  <c r="T5279" i="1" s="1"/>
  <c r="S5278" i="1"/>
  <c r="T5278" i="1" s="1"/>
  <c r="S5277" i="1"/>
  <c r="T5277" i="1" s="1"/>
  <c r="S5276" i="1"/>
  <c r="T5276" i="1" s="1"/>
  <c r="S5285" i="1"/>
  <c r="T5285" i="1" s="1"/>
  <c r="S5282" i="1"/>
  <c r="T5282" i="1" s="1"/>
  <c r="S5284" i="1"/>
  <c r="T5284" i="1" s="1"/>
  <c r="S5283" i="1"/>
  <c r="T5283" i="1" s="1"/>
  <c r="S5281" i="1"/>
  <c r="T5281" i="1" s="1"/>
  <c r="S5280" i="1"/>
  <c r="T5280" i="1" s="1"/>
  <c r="S5288" i="1"/>
  <c r="T5288" i="1" s="1"/>
  <c r="S5287" i="1"/>
  <c r="T5287" i="1" s="1"/>
  <c r="S5286" i="1"/>
  <c r="T5286" i="1" s="1"/>
  <c r="S5291" i="1"/>
  <c r="T5291" i="1" s="1"/>
  <c r="S5292" i="1"/>
  <c r="T5292" i="1" s="1"/>
  <c r="S5293" i="1"/>
  <c r="T5293" i="1" s="1"/>
  <c r="S5290" i="1"/>
  <c r="T5290" i="1" s="1"/>
  <c r="S5289" i="1"/>
  <c r="T5289" i="1" s="1"/>
  <c r="S5297" i="1"/>
  <c r="T5297" i="1" s="1"/>
  <c r="S5296" i="1"/>
  <c r="T5296" i="1" s="1"/>
  <c r="S5298" i="1"/>
  <c r="T5298" i="1" s="1"/>
  <c r="S5295" i="1"/>
  <c r="T5295" i="1" s="1"/>
  <c r="S5294" i="1"/>
  <c r="T5294" i="1" s="1"/>
  <c r="S5395" i="1"/>
  <c r="T5395" i="1" s="1"/>
  <c r="S5320" i="1"/>
  <c r="T5320" i="1" s="1"/>
  <c r="S5310" i="1"/>
  <c r="T5310" i="1" s="1"/>
  <c r="S5331" i="1"/>
  <c r="T5331" i="1" s="1"/>
  <c r="S5333" i="1"/>
  <c r="T5333" i="1" s="1"/>
  <c r="S5334" i="1"/>
  <c r="T5334" i="1" s="1"/>
  <c r="S5401" i="1"/>
  <c r="T5401" i="1" s="1"/>
  <c r="S5335" i="1"/>
  <c r="T5335" i="1" s="1"/>
  <c r="S5336" i="1"/>
  <c r="T5336" i="1" s="1"/>
  <c r="S5403" i="1"/>
  <c r="T5403" i="1" s="1"/>
  <c r="S5316" i="1"/>
  <c r="T5316" i="1" s="1"/>
  <c r="S5332" i="1"/>
  <c r="T5332" i="1" s="1"/>
  <c r="S5372" i="1"/>
  <c r="T5372" i="1" s="1"/>
  <c r="S5373" i="1"/>
  <c r="T5373" i="1" s="1"/>
  <c r="S5400" i="1"/>
  <c r="T5400" i="1" s="1"/>
  <c r="S5313" i="1"/>
  <c r="T5313" i="1" s="1"/>
  <c r="S5337" i="1"/>
  <c r="T5337" i="1" s="1"/>
  <c r="S5305" i="1"/>
  <c r="T5305" i="1" s="1"/>
  <c r="S5374" i="1"/>
  <c r="T5374" i="1" s="1"/>
  <c r="S5380" i="1"/>
  <c r="T5380" i="1" s="1"/>
  <c r="S5311" i="1"/>
  <c r="T5311" i="1" s="1"/>
  <c r="S5398" i="1"/>
  <c r="T5398" i="1" s="1"/>
  <c r="S5304" i="1"/>
  <c r="T5304" i="1" s="1"/>
  <c r="S5375" i="1"/>
  <c r="T5375" i="1" s="1"/>
  <c r="S5307" i="1"/>
  <c r="T5307" i="1" s="1"/>
  <c r="S5328" i="1"/>
  <c r="T5328" i="1" s="1"/>
  <c r="S5338" i="1"/>
  <c r="T5338" i="1" s="1"/>
  <c r="S5339" i="1"/>
  <c r="T5339" i="1" s="1"/>
  <c r="S5301" i="1"/>
  <c r="T5301" i="1" s="1"/>
  <c r="S5340" i="1"/>
  <c r="T5340" i="1" s="1"/>
  <c r="S5341" i="1"/>
  <c r="T5341" i="1" s="1"/>
  <c r="S5396" i="1"/>
  <c r="T5396" i="1" s="1"/>
  <c r="S5342" i="1"/>
  <c r="T5342" i="1" s="1"/>
  <c r="S5302" i="1"/>
  <c r="T5302" i="1" s="1"/>
  <c r="S5315" i="1"/>
  <c r="T5315" i="1" s="1"/>
  <c r="S5314" i="1"/>
  <c r="T5314" i="1" s="1"/>
  <c r="S5317" i="1"/>
  <c r="T5317" i="1" s="1"/>
  <c r="S5343" i="1"/>
  <c r="T5343" i="1" s="1"/>
  <c r="S5327" i="1"/>
  <c r="T5327" i="1" s="1"/>
  <c r="S5344" i="1"/>
  <c r="T5344" i="1" s="1"/>
  <c r="S5345" i="1"/>
  <c r="T5345" i="1" s="1"/>
  <c r="S5394" i="1"/>
  <c r="T5394" i="1" s="1"/>
  <c r="S5324" i="1"/>
  <c r="T5324" i="1" s="1"/>
  <c r="S5346" i="1"/>
  <c r="T5346" i="1" s="1"/>
  <c r="S5347" i="1"/>
  <c r="T5347" i="1" s="1"/>
  <c r="S5323" i="1"/>
  <c r="T5323" i="1" s="1"/>
  <c r="S5348" i="1"/>
  <c r="T5348" i="1" s="1"/>
  <c r="S5386" i="1"/>
  <c r="T5386" i="1" s="1"/>
  <c r="S5376" i="1"/>
  <c r="T5376" i="1" s="1"/>
  <c r="S5349" i="1"/>
  <c r="T5349" i="1" s="1"/>
  <c r="S5350" i="1"/>
  <c r="T5350" i="1" s="1"/>
  <c r="S5351" i="1"/>
  <c r="T5351" i="1" s="1"/>
  <c r="S5303" i="1"/>
  <c r="T5303" i="1" s="1"/>
  <c r="S5352" i="1"/>
  <c r="T5352" i="1" s="1"/>
  <c r="S5382" i="1"/>
  <c r="T5382" i="1" s="1"/>
  <c r="S5325" i="1"/>
  <c r="T5325" i="1" s="1"/>
  <c r="S5353" i="1"/>
  <c r="T5353" i="1" s="1"/>
  <c r="S5308" i="1"/>
  <c r="T5308" i="1" s="1"/>
  <c r="S5312" i="1"/>
  <c r="T5312" i="1" s="1"/>
  <c r="S5387" i="1"/>
  <c r="T5387" i="1" s="1"/>
  <c r="S5381" i="1"/>
  <c r="T5381" i="1" s="1"/>
  <c r="S5354" i="1"/>
  <c r="T5354" i="1" s="1"/>
  <c r="S5355" i="1"/>
  <c r="T5355" i="1" s="1"/>
  <c r="S5356" i="1"/>
  <c r="T5356" i="1" s="1"/>
  <c r="S5357" i="1"/>
  <c r="T5357" i="1" s="1"/>
  <c r="S5330" i="1"/>
  <c r="T5330" i="1" s="1"/>
  <c r="S5377" i="1"/>
  <c r="T5377" i="1" s="1"/>
  <c r="S5358" i="1"/>
  <c r="T5358" i="1" s="1"/>
  <c r="S5388" i="1"/>
  <c r="T5388" i="1" s="1"/>
  <c r="S5329" i="1"/>
  <c r="T5329" i="1" s="1"/>
  <c r="S5309" i="1"/>
  <c r="T5309" i="1" s="1"/>
  <c r="S5389" i="1"/>
  <c r="T5389" i="1" s="1"/>
  <c r="S5321" i="1"/>
  <c r="T5321" i="1" s="1"/>
  <c r="S5397" i="1"/>
  <c r="T5397" i="1" s="1"/>
  <c r="S5359" i="1"/>
  <c r="T5359" i="1" s="1"/>
  <c r="S5319" i="1"/>
  <c r="T5319" i="1" s="1"/>
  <c r="S5360" i="1"/>
  <c r="T5360" i="1" s="1"/>
  <c r="S5383" i="1"/>
  <c r="T5383" i="1" s="1"/>
  <c r="S5361" i="1"/>
  <c r="T5361" i="1" s="1"/>
  <c r="S5390" i="1"/>
  <c r="T5390" i="1" s="1"/>
  <c r="S5362" i="1"/>
  <c r="T5362" i="1" s="1"/>
  <c r="S5391" i="1"/>
  <c r="T5391" i="1" s="1"/>
  <c r="S5363" i="1"/>
  <c r="T5363" i="1" s="1"/>
  <c r="S5399" i="1"/>
  <c r="T5399" i="1" s="1"/>
  <c r="S5364" i="1"/>
  <c r="T5364" i="1" s="1"/>
  <c r="S5384" i="1"/>
  <c r="T5384" i="1" s="1"/>
  <c r="S5365" i="1"/>
  <c r="T5365" i="1" s="1"/>
  <c r="S5322" i="1"/>
  <c r="T5322" i="1" s="1"/>
  <c r="S5402" i="1"/>
  <c r="T5402" i="1" s="1"/>
  <c r="S5366" i="1"/>
  <c r="T5366" i="1" s="1"/>
  <c r="S5378" i="1"/>
  <c r="T5378" i="1" s="1"/>
  <c r="S5385" i="1"/>
  <c r="T5385" i="1" s="1"/>
  <c r="S5306" i="1"/>
  <c r="T5306" i="1" s="1"/>
  <c r="S5367" i="1"/>
  <c r="T5367" i="1" s="1"/>
  <c r="S5368" i="1"/>
  <c r="T5368" i="1" s="1"/>
  <c r="S5369" i="1"/>
  <c r="T5369" i="1" s="1"/>
  <c r="S5370" i="1"/>
  <c r="T5370" i="1" s="1"/>
  <c r="S5371" i="1"/>
  <c r="T5371" i="1" s="1"/>
  <c r="S5318" i="1"/>
  <c r="T5318" i="1" s="1"/>
  <c r="S5379" i="1"/>
  <c r="T5379" i="1" s="1"/>
  <c r="S5326" i="1"/>
  <c r="T5326" i="1" s="1"/>
  <c r="S5392" i="1"/>
  <c r="T5392" i="1" s="1"/>
  <c r="S5393" i="1"/>
  <c r="T5393" i="1" s="1"/>
  <c r="S5300" i="1"/>
  <c r="T5300" i="1" s="1"/>
  <c r="S5299" i="1"/>
  <c r="T5299" i="1" s="1"/>
  <c r="S5406" i="1"/>
  <c r="T5406" i="1" s="1"/>
  <c r="S5407" i="1"/>
  <c r="T5407" i="1" s="1"/>
  <c r="S5405" i="1"/>
  <c r="T5405" i="1" s="1"/>
  <c r="S5404" i="1"/>
  <c r="T5404" i="1" s="1"/>
  <c r="S5417" i="1"/>
  <c r="T5417" i="1" s="1"/>
  <c r="S5414" i="1"/>
  <c r="T5414" i="1" s="1"/>
  <c r="S5415" i="1"/>
  <c r="T5415" i="1" s="1"/>
  <c r="S5411" i="1"/>
  <c r="T5411" i="1" s="1"/>
  <c r="S5410" i="1"/>
  <c r="T5410" i="1" s="1"/>
  <c r="S5412" i="1"/>
  <c r="T5412" i="1" s="1"/>
  <c r="S5413" i="1"/>
  <c r="T5413" i="1" s="1"/>
  <c r="S5416" i="1"/>
  <c r="T5416" i="1" s="1"/>
  <c r="S5409" i="1"/>
  <c r="T5409" i="1" s="1"/>
  <c r="S5408" i="1"/>
  <c r="T5408" i="1" s="1"/>
  <c r="S5420" i="1"/>
  <c r="T5420" i="1" s="1"/>
  <c r="S5423" i="1"/>
  <c r="T5423" i="1" s="1"/>
  <c r="S5425" i="1"/>
  <c r="T5425" i="1" s="1"/>
  <c r="S5424" i="1"/>
  <c r="T5424" i="1" s="1"/>
  <c r="S5421" i="1"/>
  <c r="T5421" i="1" s="1"/>
  <c r="S5422" i="1"/>
  <c r="T5422" i="1" s="1"/>
  <c r="S5419" i="1"/>
  <c r="T5419" i="1" s="1"/>
  <c r="S5418" i="1"/>
  <c r="T5418" i="1" s="1"/>
  <c r="S5428" i="1"/>
  <c r="T5428" i="1" s="1"/>
  <c r="S5429" i="1"/>
  <c r="T5429" i="1" s="1"/>
  <c r="S5427" i="1"/>
  <c r="T5427" i="1" s="1"/>
  <c r="S5426" i="1"/>
  <c r="T5426" i="1" s="1"/>
  <c r="S5432" i="1"/>
  <c r="T5432" i="1" s="1"/>
  <c r="S5433" i="1"/>
  <c r="T5433" i="1" s="1"/>
  <c r="S5449" i="1"/>
  <c r="T5449" i="1" s="1"/>
  <c r="S5434" i="1"/>
  <c r="T5434" i="1" s="1"/>
  <c r="S5435" i="1"/>
  <c r="T5435" i="1" s="1"/>
  <c r="S5436" i="1"/>
  <c r="T5436" i="1" s="1"/>
  <c r="S5437" i="1"/>
  <c r="T5437" i="1" s="1"/>
  <c r="S5438" i="1"/>
  <c r="T5438" i="1" s="1"/>
  <c r="S5439" i="1"/>
  <c r="T5439" i="1" s="1"/>
  <c r="S5450" i="1"/>
  <c r="T5450" i="1" s="1"/>
  <c r="S5440" i="1"/>
  <c r="T5440" i="1" s="1"/>
  <c r="S5441" i="1"/>
  <c r="T5441" i="1" s="1"/>
  <c r="S5442" i="1"/>
  <c r="T5442" i="1" s="1"/>
  <c r="S5443" i="1"/>
  <c r="T5443" i="1" s="1"/>
  <c r="S5444" i="1"/>
  <c r="T5444" i="1" s="1"/>
  <c r="S5445" i="1"/>
  <c r="T5445" i="1" s="1"/>
  <c r="S5446" i="1"/>
  <c r="T5446" i="1" s="1"/>
  <c r="S5447" i="1"/>
  <c r="T5447" i="1" s="1"/>
  <c r="S5448" i="1"/>
  <c r="T5448" i="1" s="1"/>
  <c r="S5431" i="1"/>
  <c r="T5431" i="1" s="1"/>
  <c r="S5430" i="1"/>
  <c r="T5430" i="1" s="1"/>
  <c r="S5454" i="1"/>
  <c r="T5454" i="1" s="1"/>
  <c r="S5453" i="1"/>
  <c r="T5453" i="1" s="1"/>
  <c r="S5452" i="1"/>
  <c r="T5452" i="1" s="1"/>
  <c r="S5451" i="1"/>
  <c r="T5451" i="1" s="1"/>
  <c r="S5457" i="1"/>
  <c r="T5457" i="1" s="1"/>
  <c r="S5456" i="1"/>
  <c r="T5456" i="1" s="1"/>
  <c r="S5455" i="1"/>
  <c r="T5455" i="1" s="1"/>
  <c r="S5531" i="1"/>
  <c r="T5531" i="1" s="1"/>
  <c r="S5545" i="1"/>
  <c r="T5545" i="1" s="1"/>
  <c r="S5502" i="1"/>
  <c r="T5502" i="1" s="1"/>
  <c r="S5483" i="1"/>
  <c r="T5483" i="1" s="1"/>
  <c r="S5487" i="1"/>
  <c r="T5487" i="1" s="1"/>
  <c r="S5477" i="1"/>
  <c r="T5477" i="1" s="1"/>
  <c r="S5503" i="1"/>
  <c r="T5503" i="1" s="1"/>
  <c r="S5563" i="1"/>
  <c r="T5563" i="1" s="1"/>
  <c r="S5462" i="1"/>
  <c r="T5462" i="1" s="1"/>
  <c r="S5504" i="1"/>
  <c r="T5504" i="1" s="1"/>
  <c r="S5533" i="1"/>
  <c r="T5533" i="1" s="1"/>
  <c r="S5495" i="1"/>
  <c r="T5495" i="1" s="1"/>
  <c r="S5579" i="1"/>
  <c r="T5579" i="1" s="1"/>
  <c r="S5468" i="1"/>
  <c r="T5468" i="1" s="1"/>
  <c r="S5505" i="1"/>
  <c r="T5505" i="1" s="1"/>
  <c r="S5573" i="1"/>
  <c r="T5573" i="1" s="1"/>
  <c r="S5479" i="1"/>
  <c r="T5479" i="1" s="1"/>
  <c r="S5543" i="1"/>
  <c r="T5543" i="1" s="1"/>
  <c r="S5546" i="1"/>
  <c r="T5546" i="1" s="1"/>
  <c r="S5484" i="1"/>
  <c r="T5484" i="1" s="1"/>
  <c r="S5547" i="1"/>
  <c r="T5547" i="1" s="1"/>
  <c r="S5506" i="1"/>
  <c r="T5506" i="1" s="1"/>
  <c r="S5564" i="1"/>
  <c r="T5564" i="1" s="1"/>
  <c r="S5537" i="1"/>
  <c r="T5537" i="1" s="1"/>
  <c r="S5507" i="1"/>
  <c r="T5507" i="1" s="1"/>
  <c r="S5508" i="1"/>
  <c r="T5508" i="1" s="1"/>
  <c r="S5509" i="1"/>
  <c r="T5509" i="1" s="1"/>
  <c r="S5467" i="1"/>
  <c r="T5467" i="1" s="1"/>
  <c r="S5470" i="1"/>
  <c r="T5470" i="1" s="1"/>
  <c r="S5548" i="1"/>
  <c r="T5548" i="1" s="1"/>
  <c r="S5471" i="1"/>
  <c r="T5471" i="1" s="1"/>
  <c r="S5549" i="1"/>
  <c r="T5549" i="1" s="1"/>
  <c r="S5535" i="1"/>
  <c r="T5535" i="1" s="1"/>
  <c r="S5510" i="1"/>
  <c r="T5510" i="1" s="1"/>
  <c r="S5574" i="1"/>
  <c r="T5574" i="1" s="1"/>
  <c r="S5475" i="1"/>
  <c r="T5475" i="1" s="1"/>
  <c r="S5550" i="1"/>
  <c r="T5550" i="1" s="1"/>
  <c r="S5530" i="1"/>
  <c r="T5530" i="1" s="1"/>
  <c r="S5494" i="1"/>
  <c r="T5494" i="1" s="1"/>
  <c r="S5465" i="1"/>
  <c r="T5465" i="1" s="1"/>
  <c r="S5496" i="1"/>
  <c r="T5496" i="1" s="1"/>
  <c r="S5551" i="1"/>
  <c r="T5551" i="1" s="1"/>
  <c r="S5501" i="1"/>
  <c r="T5501" i="1" s="1"/>
  <c r="S5580" i="1"/>
  <c r="T5580" i="1" s="1"/>
  <c r="S5491" i="1"/>
  <c r="T5491" i="1" s="1"/>
  <c r="S5511" i="1"/>
  <c r="T5511" i="1" s="1"/>
  <c r="S5552" i="1"/>
  <c r="T5552" i="1" s="1"/>
  <c r="S5527" i="1"/>
  <c r="T5527" i="1" s="1"/>
  <c r="S5490" i="1"/>
  <c r="T5490" i="1" s="1"/>
  <c r="S5499" i="1"/>
  <c r="T5499" i="1" s="1"/>
  <c r="S5565" i="1"/>
  <c r="T5565" i="1" s="1"/>
  <c r="S5473" i="1"/>
  <c r="T5473" i="1" s="1"/>
  <c r="S5566" i="1"/>
  <c r="T5566" i="1" s="1"/>
  <c r="S5567" i="1"/>
  <c r="T5567" i="1" s="1"/>
  <c r="S5553" i="1"/>
  <c r="T5553" i="1" s="1"/>
  <c r="S5532" i="1"/>
  <c r="T5532" i="1" s="1"/>
  <c r="S5540" i="1"/>
  <c r="T5540" i="1" s="1"/>
  <c r="S5542" i="1"/>
  <c r="T5542" i="1" s="1"/>
  <c r="S5576" i="1"/>
  <c r="T5576" i="1" s="1"/>
  <c r="S5476" i="1"/>
  <c r="T5476" i="1" s="1"/>
  <c r="S5577" i="1"/>
  <c r="T5577" i="1" s="1"/>
  <c r="S5460" i="1"/>
  <c r="T5460" i="1" s="1"/>
  <c r="S5512" i="1"/>
  <c r="T5512" i="1" s="1"/>
  <c r="S5568" i="1"/>
  <c r="T5568" i="1" s="1"/>
  <c r="S5581" i="1"/>
  <c r="T5581" i="1" s="1"/>
  <c r="S5513" i="1"/>
  <c r="T5513" i="1" s="1"/>
  <c r="S5482" i="1"/>
  <c r="T5482" i="1" s="1"/>
  <c r="S5582" i="1"/>
  <c r="T5582" i="1" s="1"/>
  <c r="S5514" i="1"/>
  <c r="T5514" i="1" s="1"/>
  <c r="S5534" i="1"/>
  <c r="T5534" i="1" s="1"/>
  <c r="S5493" i="1"/>
  <c r="T5493" i="1" s="1"/>
  <c r="S5466" i="1"/>
  <c r="T5466" i="1" s="1"/>
  <c r="S5515" i="1"/>
  <c r="T5515" i="1" s="1"/>
  <c r="S5480" i="1"/>
  <c r="T5480" i="1" s="1"/>
  <c r="S5498" i="1"/>
  <c r="T5498" i="1" s="1"/>
  <c r="S5544" i="1"/>
  <c r="T5544" i="1" s="1"/>
  <c r="S5554" i="1"/>
  <c r="T5554" i="1" s="1"/>
  <c r="S5555" i="1"/>
  <c r="T5555" i="1" s="1"/>
  <c r="S5463" i="1"/>
  <c r="T5463" i="1" s="1"/>
  <c r="S5538" i="1"/>
  <c r="T5538" i="1" s="1"/>
  <c r="S5461" i="1"/>
  <c r="T5461" i="1" s="1"/>
  <c r="S5489" i="1"/>
  <c r="T5489" i="1" s="1"/>
  <c r="S5472" i="1"/>
  <c r="T5472" i="1" s="1"/>
  <c r="S5516" i="1"/>
  <c r="T5516" i="1" s="1"/>
  <c r="S5528" i="1"/>
  <c r="T5528" i="1" s="1"/>
  <c r="S5497" i="1"/>
  <c r="T5497" i="1" s="1"/>
  <c r="S5486" i="1"/>
  <c r="T5486" i="1" s="1"/>
  <c r="S5517" i="1"/>
  <c r="T5517" i="1" s="1"/>
  <c r="S5518" i="1"/>
  <c r="T5518" i="1" s="1"/>
  <c r="S5485" i="1"/>
  <c r="T5485" i="1" s="1"/>
  <c r="S5488" i="1"/>
  <c r="T5488" i="1" s="1"/>
  <c r="S5572" i="1"/>
  <c r="T5572" i="1" s="1"/>
  <c r="S5575" i="1"/>
  <c r="T5575" i="1" s="1"/>
  <c r="S5481" i="1"/>
  <c r="T5481" i="1" s="1"/>
  <c r="S5556" i="1"/>
  <c r="T5556" i="1" s="1"/>
  <c r="S5557" i="1"/>
  <c r="T5557" i="1" s="1"/>
  <c r="S5578" i="1"/>
  <c r="T5578" i="1" s="1"/>
  <c r="S5474" i="1"/>
  <c r="T5474" i="1" s="1"/>
  <c r="S5571" i="1"/>
  <c r="T5571" i="1" s="1"/>
  <c r="S5469" i="1"/>
  <c r="T5469" i="1" s="1"/>
  <c r="S5478" i="1"/>
  <c r="T5478" i="1" s="1"/>
  <c r="S5558" i="1"/>
  <c r="T5558" i="1" s="1"/>
  <c r="S5519" i="1"/>
  <c r="T5519" i="1" s="1"/>
  <c r="S5559" i="1"/>
  <c r="T5559" i="1" s="1"/>
  <c r="S5492" i="1"/>
  <c r="T5492" i="1" s="1"/>
  <c r="S5560" i="1"/>
  <c r="T5560" i="1" s="1"/>
  <c r="S5569" i="1"/>
  <c r="T5569" i="1" s="1"/>
  <c r="S5520" i="1"/>
  <c r="T5520" i="1" s="1"/>
  <c r="S5521" i="1"/>
  <c r="T5521" i="1" s="1"/>
  <c r="S5541" i="1"/>
  <c r="T5541" i="1" s="1"/>
  <c r="S5536" i="1"/>
  <c r="T5536" i="1" s="1"/>
  <c r="S5522" i="1"/>
  <c r="T5522" i="1" s="1"/>
  <c r="S5523" i="1"/>
  <c r="T5523" i="1" s="1"/>
  <c r="S5529" i="1"/>
  <c r="T5529" i="1" s="1"/>
  <c r="S5524" i="1"/>
  <c r="T5524" i="1" s="1"/>
  <c r="S5561" i="1"/>
  <c r="T5561" i="1" s="1"/>
  <c r="S5562" i="1"/>
  <c r="T5562" i="1" s="1"/>
  <c r="S5500" i="1"/>
  <c r="T5500" i="1" s="1"/>
  <c r="S5525" i="1"/>
  <c r="T5525" i="1" s="1"/>
  <c r="S5464" i="1"/>
  <c r="T5464" i="1" s="1"/>
  <c r="S5570" i="1"/>
  <c r="T5570" i="1" s="1"/>
  <c r="S5526" i="1"/>
  <c r="T5526" i="1" s="1"/>
  <c r="S5539" i="1"/>
  <c r="T5539" i="1" s="1"/>
  <c r="S5459" i="1"/>
  <c r="T5459" i="1" s="1"/>
  <c r="S5458" i="1"/>
  <c r="T5458" i="1" s="1"/>
  <c r="S5642" i="1"/>
  <c r="T5642" i="1" s="1"/>
  <c r="S5594" i="1"/>
  <c r="T5594" i="1" s="1"/>
  <c r="S5590" i="1"/>
  <c r="T5590" i="1" s="1"/>
  <c r="S5595" i="1"/>
  <c r="T5595" i="1" s="1"/>
  <c r="S5585" i="1"/>
  <c r="T5585" i="1" s="1"/>
  <c r="S5591" i="1"/>
  <c r="T5591" i="1" s="1"/>
  <c r="S5596" i="1"/>
  <c r="T5596" i="1" s="1"/>
  <c r="S5597" i="1"/>
  <c r="T5597" i="1" s="1"/>
  <c r="S5598" i="1"/>
  <c r="T5598" i="1" s="1"/>
  <c r="S5599" i="1"/>
  <c r="T5599" i="1" s="1"/>
  <c r="S5600" i="1"/>
  <c r="T5600" i="1" s="1"/>
  <c r="S5601" i="1"/>
  <c r="T5601" i="1" s="1"/>
  <c r="S5602" i="1"/>
  <c r="T5602" i="1" s="1"/>
  <c r="S5603" i="1"/>
  <c r="T5603" i="1" s="1"/>
  <c r="S5604" i="1"/>
  <c r="T5604" i="1" s="1"/>
  <c r="S5605" i="1"/>
  <c r="T5605" i="1" s="1"/>
  <c r="S5606" i="1"/>
  <c r="T5606" i="1" s="1"/>
  <c r="S5607" i="1"/>
  <c r="T5607" i="1" s="1"/>
  <c r="S5637" i="1"/>
  <c r="T5637" i="1" s="1"/>
  <c r="S5608" i="1"/>
  <c r="T5608" i="1" s="1"/>
  <c r="S5609" i="1"/>
  <c r="T5609" i="1" s="1"/>
  <c r="S5610" i="1"/>
  <c r="T5610" i="1" s="1"/>
  <c r="S5611" i="1"/>
  <c r="T5611" i="1" s="1"/>
  <c r="S5612" i="1"/>
  <c r="T5612" i="1" s="1"/>
  <c r="S5613" i="1"/>
  <c r="T5613" i="1" s="1"/>
  <c r="S5614" i="1"/>
  <c r="T5614" i="1" s="1"/>
  <c r="S5586" i="1"/>
  <c r="T5586" i="1" s="1"/>
  <c r="S5587" i="1"/>
  <c r="T5587" i="1" s="1"/>
  <c r="S5615" i="1"/>
  <c r="T5615" i="1" s="1"/>
  <c r="S5638" i="1"/>
  <c r="T5638" i="1" s="1"/>
  <c r="S5639" i="1"/>
  <c r="T5639" i="1" s="1"/>
  <c r="S5616" i="1"/>
  <c r="T5616" i="1" s="1"/>
  <c r="S5617" i="1"/>
  <c r="T5617" i="1" s="1"/>
  <c r="S5618" i="1"/>
  <c r="T5618" i="1" s="1"/>
  <c r="S5619" i="1"/>
  <c r="T5619" i="1" s="1"/>
  <c r="S5620" i="1"/>
  <c r="T5620" i="1" s="1"/>
  <c r="S5621" i="1"/>
  <c r="T5621" i="1" s="1"/>
  <c r="S5640" i="1"/>
  <c r="T5640" i="1" s="1"/>
  <c r="S5622" i="1"/>
  <c r="T5622" i="1" s="1"/>
  <c r="S5588" i="1"/>
  <c r="T5588" i="1" s="1"/>
  <c r="S5623" i="1"/>
  <c r="T5623" i="1" s="1"/>
  <c r="S5593" i="1"/>
  <c r="T5593" i="1" s="1"/>
  <c r="S5624" i="1"/>
  <c r="T5624" i="1" s="1"/>
  <c r="S5625" i="1"/>
  <c r="T5625" i="1" s="1"/>
  <c r="S5626" i="1"/>
  <c r="T5626" i="1" s="1"/>
  <c r="S5627" i="1"/>
  <c r="T5627" i="1" s="1"/>
  <c r="S5628" i="1"/>
  <c r="T5628" i="1" s="1"/>
  <c r="S5641" i="1"/>
  <c r="T5641" i="1" s="1"/>
  <c r="S5629" i="1"/>
  <c r="T5629" i="1" s="1"/>
  <c r="S5592" i="1"/>
  <c r="T5592" i="1" s="1"/>
  <c r="S5630" i="1"/>
  <c r="T5630" i="1" s="1"/>
  <c r="S5631" i="1"/>
  <c r="T5631" i="1" s="1"/>
  <c r="S5632" i="1"/>
  <c r="T5632" i="1" s="1"/>
  <c r="S5633" i="1"/>
  <c r="T5633" i="1" s="1"/>
  <c r="S5589" i="1"/>
  <c r="T5589" i="1" s="1"/>
  <c r="S5634" i="1"/>
  <c r="T5634" i="1" s="1"/>
  <c r="S5635" i="1"/>
  <c r="T5635" i="1" s="1"/>
  <c r="S5636" i="1"/>
  <c r="T5636" i="1" s="1"/>
  <c r="S5584" i="1"/>
  <c r="T5584" i="1" s="1"/>
  <c r="S5583" i="1"/>
  <c r="T5583" i="1" s="1"/>
  <c r="S5649" i="1"/>
  <c r="T5649" i="1" s="1"/>
  <c r="S5645" i="1"/>
  <c r="T5645" i="1" s="1"/>
  <c r="S5650" i="1"/>
  <c r="T5650" i="1" s="1"/>
  <c r="S5646" i="1"/>
  <c r="T5646" i="1" s="1"/>
  <c r="S5647" i="1"/>
  <c r="T5647" i="1" s="1"/>
  <c r="S5648" i="1"/>
  <c r="T5648" i="1" s="1"/>
  <c r="S5644" i="1"/>
  <c r="T5644" i="1" s="1"/>
  <c r="S5643" i="1"/>
  <c r="T5643" i="1" s="1"/>
  <c r="S5655" i="1"/>
  <c r="T5655" i="1" s="1"/>
  <c r="S5653" i="1"/>
  <c r="T5653" i="1" s="1"/>
  <c r="S5654" i="1"/>
  <c r="T5654" i="1" s="1"/>
  <c r="S5652" i="1"/>
  <c r="T5652" i="1" s="1"/>
  <c r="S5651" i="1"/>
  <c r="T5651" i="1" s="1"/>
  <c r="S5658" i="1"/>
  <c r="T5658" i="1" s="1"/>
  <c r="S5659" i="1"/>
  <c r="T5659" i="1" s="1"/>
  <c r="S5657" i="1"/>
  <c r="T5657" i="1" s="1"/>
  <c r="S5656" i="1"/>
  <c r="T5656" i="1" s="1"/>
  <c r="S5662" i="1"/>
  <c r="T5662" i="1" s="1"/>
  <c r="S5663" i="1"/>
  <c r="T5663" i="1" s="1"/>
  <c r="S5661" i="1"/>
  <c r="T5661" i="1" s="1"/>
  <c r="S5660" i="1"/>
  <c r="T5660" i="1" s="1"/>
  <c r="S5666" i="1"/>
  <c r="T5666" i="1" s="1"/>
  <c r="S5667" i="1"/>
  <c r="T5667" i="1" s="1"/>
  <c r="S5668" i="1"/>
  <c r="T5668" i="1" s="1"/>
  <c r="S5665" i="1"/>
  <c r="T5665" i="1" s="1"/>
  <c r="S5664" i="1"/>
  <c r="T5664" i="1" s="1"/>
  <c r="S5671" i="1"/>
  <c r="T5671" i="1" s="1"/>
  <c r="S5672" i="1"/>
  <c r="T5672" i="1" s="1"/>
  <c r="S5673" i="1"/>
  <c r="T5673" i="1" s="1"/>
  <c r="S5674" i="1"/>
  <c r="T5674" i="1" s="1"/>
  <c r="S5675" i="1"/>
  <c r="T5675" i="1" s="1"/>
  <c r="S5676" i="1"/>
  <c r="T5676" i="1" s="1"/>
  <c r="S5670" i="1"/>
  <c r="T5670" i="1" s="1"/>
  <c r="S5669" i="1"/>
  <c r="T5669" i="1" s="1"/>
  <c r="S5680" i="1"/>
  <c r="T5680" i="1" s="1"/>
  <c r="S5679" i="1"/>
  <c r="T5679" i="1" s="1"/>
  <c r="S5678" i="1"/>
  <c r="T5678" i="1" s="1"/>
  <c r="S5677" i="1"/>
  <c r="T5677" i="1" s="1"/>
  <c r="S5683" i="1"/>
  <c r="T5683" i="1" s="1"/>
  <c r="S5682" i="1"/>
  <c r="T5682" i="1" s="1"/>
  <c r="S5681" i="1"/>
  <c r="T5681" i="1" s="1"/>
  <c r="S5686" i="1"/>
  <c r="T5686" i="1" s="1"/>
  <c r="S5687" i="1"/>
  <c r="T5687" i="1" s="1"/>
  <c r="S5688" i="1"/>
  <c r="T5688" i="1" s="1"/>
  <c r="S5685" i="1"/>
  <c r="T5685" i="1" s="1"/>
  <c r="S5684" i="1"/>
  <c r="T5684" i="1" s="1"/>
  <c r="S5693" i="1"/>
  <c r="T5693" i="1" s="1"/>
  <c r="S5694" i="1"/>
  <c r="T5694" i="1" s="1"/>
  <c r="S5692" i="1"/>
  <c r="T5692" i="1" s="1"/>
  <c r="S5695" i="1"/>
  <c r="T5695" i="1" s="1"/>
  <c r="S5691" i="1"/>
  <c r="T5691" i="1" s="1"/>
  <c r="S5690" i="1"/>
  <c r="T5690" i="1" s="1"/>
  <c r="S5689" i="1"/>
  <c r="T5689" i="1" s="1"/>
  <c r="S5699" i="1"/>
  <c r="T5699" i="1" s="1"/>
  <c r="S5698" i="1"/>
  <c r="T5698" i="1" s="1"/>
  <c r="S5697" i="1"/>
  <c r="T5697" i="1" s="1"/>
  <c r="S5696" i="1"/>
  <c r="T5696" i="1" s="1"/>
  <c r="S5705" i="1"/>
  <c r="T5705" i="1" s="1"/>
  <c r="S5711" i="1"/>
  <c r="T5711" i="1" s="1"/>
  <c r="S5704" i="1"/>
  <c r="T5704" i="1" s="1"/>
  <c r="S5707" i="1"/>
  <c r="T5707" i="1" s="1"/>
  <c r="S5713" i="1"/>
  <c r="T5713" i="1" s="1"/>
  <c r="S5720" i="1"/>
  <c r="T5720" i="1" s="1"/>
  <c r="S5714" i="1"/>
  <c r="T5714" i="1" s="1"/>
  <c r="S5708" i="1"/>
  <c r="T5708" i="1" s="1"/>
  <c r="S5721" i="1"/>
  <c r="T5721" i="1" s="1"/>
  <c r="S5715" i="1"/>
  <c r="T5715" i="1" s="1"/>
  <c r="S5712" i="1"/>
  <c r="T5712" i="1" s="1"/>
  <c r="S5722" i="1"/>
  <c r="T5722" i="1" s="1"/>
  <c r="S5723" i="1"/>
  <c r="T5723" i="1" s="1"/>
  <c r="S5718" i="1"/>
  <c r="T5718" i="1" s="1"/>
  <c r="S5724" i="1"/>
  <c r="T5724" i="1" s="1"/>
  <c r="S5725" i="1"/>
  <c r="T5725" i="1" s="1"/>
  <c r="S5703" i="1"/>
  <c r="T5703" i="1" s="1"/>
  <c r="S5716" i="1"/>
  <c r="T5716" i="1" s="1"/>
  <c r="S5726" i="1"/>
  <c r="T5726" i="1" s="1"/>
  <c r="S5717" i="1"/>
  <c r="T5717" i="1" s="1"/>
  <c r="S5719" i="1"/>
  <c r="T5719" i="1" s="1"/>
  <c r="S5702" i="1"/>
  <c r="T5702" i="1" s="1"/>
  <c r="S5709" i="1"/>
  <c r="T5709" i="1" s="1"/>
  <c r="S5710" i="1"/>
  <c r="T5710" i="1" s="1"/>
  <c r="S5706" i="1"/>
  <c r="T5706" i="1" s="1"/>
  <c r="S5701" i="1"/>
  <c r="T5701" i="1" s="1"/>
  <c r="S5700" i="1"/>
  <c r="T5700" i="1" s="1"/>
  <c r="S5731" i="1"/>
  <c r="T5731" i="1" s="1"/>
  <c r="S5730" i="1"/>
  <c r="T5730" i="1" s="1"/>
  <c r="S5729" i="1"/>
  <c r="T5729" i="1" s="1"/>
  <c r="S5732" i="1"/>
  <c r="T5732" i="1" s="1"/>
  <c r="S5728" i="1"/>
  <c r="T5728" i="1" s="1"/>
  <c r="S5727" i="1"/>
  <c r="T5727" i="1" s="1"/>
  <c r="S5738" i="1"/>
  <c r="T5738" i="1" s="1"/>
  <c r="S5739" i="1"/>
  <c r="T5739" i="1" s="1"/>
  <c r="S5740" i="1"/>
  <c r="T5740" i="1" s="1"/>
  <c r="S5737" i="1"/>
  <c r="T5737" i="1" s="1"/>
  <c r="S5736" i="1"/>
  <c r="T5736" i="1" s="1"/>
  <c r="S5741" i="1"/>
  <c r="T5741" i="1" s="1"/>
  <c r="S5735" i="1"/>
  <c r="T5735" i="1" s="1"/>
  <c r="S5734" i="1"/>
  <c r="T5734" i="1" s="1"/>
  <c r="S5733" i="1"/>
  <c r="T5733" i="1" s="1"/>
  <c r="S5746" i="1"/>
  <c r="T5746" i="1" s="1"/>
  <c r="S5744" i="1"/>
  <c r="T5744" i="1" s="1"/>
  <c r="S5748" i="1"/>
  <c r="T5748" i="1" s="1"/>
  <c r="S5747" i="1"/>
  <c r="T5747" i="1" s="1"/>
  <c r="S5745" i="1"/>
  <c r="T5745" i="1" s="1"/>
  <c r="S5743" i="1"/>
  <c r="T5743" i="1" s="1"/>
  <c r="S5742" i="1"/>
  <c r="T5742" i="1" s="1"/>
  <c r="S5753" i="1"/>
  <c r="T5753" i="1" s="1"/>
  <c r="S5751" i="1"/>
  <c r="T5751" i="1" s="1"/>
  <c r="S5758" i="1"/>
  <c r="T5758" i="1" s="1"/>
  <c r="S5752" i="1"/>
  <c r="T5752" i="1" s="1"/>
  <c r="S5754" i="1"/>
  <c r="T5754" i="1" s="1"/>
  <c r="S5757" i="1"/>
  <c r="T5757" i="1" s="1"/>
  <c r="S5755" i="1"/>
  <c r="T5755" i="1" s="1"/>
  <c r="S5756" i="1"/>
  <c r="T5756" i="1" s="1"/>
  <c r="S5750" i="1"/>
  <c r="T5750" i="1" s="1"/>
  <c r="S5749" i="1"/>
  <c r="T5749" i="1" s="1"/>
  <c r="S5761" i="1"/>
  <c r="T5761" i="1" s="1"/>
  <c r="S5762" i="1"/>
  <c r="T5762" i="1" s="1"/>
  <c r="S5760" i="1"/>
  <c r="T5760" i="1" s="1"/>
  <c r="S5759" i="1"/>
  <c r="T5759" i="1" s="1"/>
  <c r="S5765" i="1"/>
  <c r="T5765" i="1" s="1"/>
  <c r="S5766" i="1"/>
  <c r="T5766" i="1" s="1"/>
  <c r="S5768" i="1"/>
  <c r="T5768" i="1" s="1"/>
  <c r="S5769" i="1"/>
  <c r="T5769" i="1" s="1"/>
  <c r="S5767" i="1"/>
  <c r="T5767" i="1" s="1"/>
  <c r="S5764" i="1"/>
  <c r="T5764" i="1" s="1"/>
  <c r="S5763" i="1"/>
  <c r="T5763" i="1" s="1"/>
  <c r="S5772" i="1"/>
  <c r="T5772" i="1" s="1"/>
  <c r="S5773" i="1"/>
  <c r="T5773" i="1" s="1"/>
  <c r="S5771" i="1"/>
  <c r="T5771" i="1" s="1"/>
  <c r="S5770" i="1"/>
  <c r="T5770" i="1" s="1"/>
  <c r="S5780" i="1"/>
  <c r="T5780" i="1" s="1"/>
  <c r="S5781" i="1"/>
  <c r="T5781" i="1" s="1"/>
  <c r="S5782" i="1"/>
  <c r="T5782" i="1" s="1"/>
  <c r="S5783" i="1"/>
  <c r="T5783" i="1" s="1"/>
  <c r="S5784" i="1"/>
  <c r="T5784" i="1" s="1"/>
  <c r="S5779" i="1"/>
  <c r="T5779" i="1" s="1"/>
  <c r="S5778" i="1"/>
  <c r="T5778" i="1" s="1"/>
  <c r="S5777" i="1"/>
  <c r="T5777" i="1" s="1"/>
  <c r="S5776" i="1"/>
  <c r="T5776" i="1" s="1"/>
  <c r="S5775" i="1"/>
  <c r="T5775" i="1" s="1"/>
  <c r="S5774" i="1"/>
  <c r="T5774" i="1" s="1"/>
  <c r="S5792" i="1"/>
  <c r="T5792" i="1" s="1"/>
  <c r="S5794" i="1"/>
  <c r="T5794" i="1" s="1"/>
  <c r="S5788" i="1"/>
  <c r="T5788" i="1" s="1"/>
  <c r="S5793" i="1"/>
  <c r="T5793" i="1" s="1"/>
  <c r="S5787" i="1"/>
  <c r="T5787" i="1" s="1"/>
  <c r="S5789" i="1"/>
  <c r="T5789" i="1" s="1"/>
  <c r="S5790" i="1"/>
  <c r="T5790" i="1" s="1"/>
  <c r="S5791" i="1"/>
  <c r="T5791" i="1" s="1"/>
  <c r="S5786" i="1"/>
  <c r="T5786" i="1" s="1"/>
  <c r="S5785" i="1"/>
  <c r="T5785" i="1" s="1"/>
  <c r="S5797" i="1"/>
  <c r="T5797" i="1" s="1"/>
  <c r="S5798" i="1"/>
  <c r="T5798" i="1" s="1"/>
  <c r="S5799" i="1"/>
  <c r="T5799" i="1" s="1"/>
  <c r="S5796" i="1"/>
  <c r="T5796" i="1" s="1"/>
  <c r="S5795" i="1"/>
  <c r="T5795" i="1" s="1"/>
  <c r="S5804" i="1"/>
  <c r="T5804" i="1" s="1"/>
  <c r="S5806" i="1"/>
  <c r="T5806" i="1" s="1"/>
  <c r="S5811" i="1"/>
  <c r="T5811" i="1" s="1"/>
  <c r="S5807" i="1"/>
  <c r="T5807" i="1" s="1"/>
  <c r="S5808" i="1"/>
  <c r="T5808" i="1" s="1"/>
  <c r="S5805" i="1"/>
  <c r="T5805" i="1" s="1"/>
  <c r="S5812" i="1"/>
  <c r="T5812" i="1" s="1"/>
  <c r="S5809" i="1"/>
  <c r="T5809" i="1" s="1"/>
  <c r="S5814" i="1"/>
  <c r="T5814" i="1" s="1"/>
  <c r="S5815" i="1"/>
  <c r="T5815" i="1" s="1"/>
  <c r="S5810" i="1"/>
  <c r="T5810" i="1" s="1"/>
  <c r="S5813" i="1"/>
  <c r="T5813" i="1" s="1"/>
  <c r="S5803" i="1"/>
  <c r="T5803" i="1" s="1"/>
  <c r="S5802" i="1"/>
  <c r="T5802" i="1" s="1"/>
  <c r="S5801" i="1"/>
  <c r="T5801" i="1" s="1"/>
  <c r="S5800" i="1"/>
  <c r="T5800" i="1" s="1"/>
  <c r="S5818" i="1"/>
  <c r="T5818" i="1" s="1"/>
  <c r="S5819" i="1"/>
  <c r="T5819" i="1" s="1"/>
  <c r="S5817" i="1"/>
  <c r="T5817" i="1" s="1"/>
  <c r="S5816" i="1"/>
  <c r="T5816" i="1" s="1"/>
  <c r="S5822" i="1"/>
  <c r="T5822" i="1" s="1"/>
  <c r="S5823" i="1"/>
  <c r="T5823" i="1" s="1"/>
  <c r="S5821" i="1"/>
  <c r="T5821" i="1" s="1"/>
  <c r="S5820" i="1"/>
  <c r="T5820" i="1" s="1"/>
  <c r="S5829" i="1"/>
  <c r="T5829" i="1" s="1"/>
  <c r="S5827" i="1"/>
  <c r="T5827" i="1" s="1"/>
  <c r="S5830" i="1"/>
  <c r="T5830" i="1" s="1"/>
  <c r="S5826" i="1"/>
  <c r="T5826" i="1" s="1"/>
  <c r="S5828" i="1"/>
  <c r="T5828" i="1" s="1"/>
  <c r="S5825" i="1"/>
  <c r="T5825" i="1" s="1"/>
  <c r="S5824" i="1"/>
  <c r="T5824" i="1" s="1"/>
  <c r="S5833" i="1"/>
  <c r="T5833" i="1" s="1"/>
  <c r="S5832" i="1"/>
  <c r="T5832" i="1" s="1"/>
  <c r="S5831" i="1"/>
  <c r="T5831" i="1" s="1"/>
  <c r="S5836" i="1"/>
  <c r="T5836" i="1" s="1"/>
  <c r="S5835" i="1"/>
  <c r="T5835" i="1" s="1"/>
  <c r="S5834" i="1"/>
  <c r="T5834" i="1" s="1"/>
  <c r="S5839" i="1"/>
  <c r="T5839" i="1" s="1"/>
  <c r="S5838" i="1"/>
  <c r="T5838" i="1" s="1"/>
  <c r="S5837" i="1"/>
  <c r="T5837" i="1" s="1"/>
  <c r="S5842" i="1"/>
  <c r="T5842" i="1" s="1"/>
  <c r="S5843" i="1"/>
  <c r="T5843" i="1" s="1"/>
  <c r="S5844" i="1"/>
  <c r="T5844" i="1" s="1"/>
  <c r="S5845" i="1"/>
  <c r="T5845" i="1" s="1"/>
  <c r="S5841" i="1"/>
  <c r="T5841" i="1" s="1"/>
  <c r="S5840" i="1"/>
  <c r="T5840" i="1" s="1"/>
  <c r="S5848" i="1"/>
  <c r="T5848" i="1" s="1"/>
  <c r="S5849" i="1"/>
  <c r="T5849" i="1" s="1"/>
  <c r="S5847" i="1"/>
  <c r="T5847" i="1" s="1"/>
  <c r="S5846" i="1"/>
  <c r="T5846" i="1" s="1"/>
  <c r="S5852" i="1"/>
  <c r="T5852" i="1" s="1"/>
  <c r="S5853" i="1"/>
  <c r="T5853" i="1" s="1"/>
  <c r="S5851" i="1"/>
  <c r="T5851" i="1" s="1"/>
  <c r="S5850" i="1"/>
  <c r="T5850" i="1" s="1"/>
  <c r="S5861" i="1"/>
  <c r="T5861" i="1" s="1"/>
  <c r="S5858" i="1"/>
  <c r="T5858" i="1" s="1"/>
  <c r="S5860" i="1"/>
  <c r="T5860" i="1" s="1"/>
  <c r="S5859" i="1"/>
  <c r="T5859" i="1" s="1"/>
  <c r="S5856" i="1"/>
  <c r="T5856" i="1" s="1"/>
  <c r="S5857" i="1"/>
  <c r="T5857" i="1" s="1"/>
  <c r="S5855" i="1"/>
  <c r="T5855" i="1" s="1"/>
  <c r="S5854" i="1"/>
  <c r="T5854" i="1" s="1"/>
  <c r="S5868" i="1"/>
  <c r="T5868" i="1" s="1"/>
  <c r="S5864" i="1"/>
  <c r="T5864" i="1" s="1"/>
  <c r="S5869" i="1"/>
  <c r="T5869" i="1" s="1"/>
  <c r="S5874" i="1"/>
  <c r="T5874" i="1" s="1"/>
  <c r="S5871" i="1"/>
  <c r="T5871" i="1" s="1"/>
  <c r="S5865" i="1"/>
  <c r="T5865" i="1" s="1"/>
  <c r="S5872" i="1"/>
  <c r="T5872" i="1" s="1"/>
  <c r="S5873" i="1"/>
  <c r="T5873" i="1" s="1"/>
  <c r="S5870" i="1"/>
  <c r="T5870" i="1" s="1"/>
  <c r="S5867" i="1"/>
  <c r="T5867" i="1" s="1"/>
  <c r="S5866" i="1"/>
  <c r="T5866" i="1" s="1"/>
  <c r="S5863" i="1"/>
  <c r="T5863" i="1" s="1"/>
  <c r="S5862" i="1"/>
  <c r="T5862" i="1" s="1"/>
  <c r="S5879" i="1"/>
  <c r="T5879" i="1" s="1"/>
  <c r="S5877" i="1"/>
  <c r="T5877" i="1" s="1"/>
  <c r="S5880" i="1"/>
  <c r="T5880" i="1" s="1"/>
  <c r="S5878" i="1"/>
  <c r="T5878" i="1" s="1"/>
  <c r="S5876" i="1"/>
  <c r="T5876" i="1" s="1"/>
  <c r="S5875" i="1"/>
  <c r="T5875" i="1" s="1"/>
  <c r="S5885" i="1"/>
  <c r="T5885" i="1" s="1"/>
  <c r="S5883" i="1"/>
  <c r="T5883" i="1" s="1"/>
  <c r="S5884" i="1"/>
  <c r="T5884" i="1" s="1"/>
  <c r="S5882" i="1"/>
  <c r="T5882" i="1" s="1"/>
  <c r="S5881" i="1"/>
  <c r="T5881" i="1" s="1"/>
  <c r="S5900" i="1"/>
  <c r="T5900" i="1" s="1"/>
  <c r="S5915" i="1"/>
  <c r="T5915" i="1" s="1"/>
  <c r="S5906" i="1"/>
  <c r="T5906" i="1" s="1"/>
  <c r="S5901" i="1"/>
  <c r="T5901" i="1" s="1"/>
  <c r="S5896" i="1"/>
  <c r="T5896" i="1" s="1"/>
  <c r="S5907" i="1"/>
  <c r="T5907" i="1" s="1"/>
  <c r="S5910" i="1"/>
  <c r="T5910" i="1" s="1"/>
  <c r="S5911" i="1"/>
  <c r="T5911" i="1" s="1"/>
  <c r="S5899" i="1"/>
  <c r="T5899" i="1" s="1"/>
  <c r="S5897" i="1"/>
  <c r="T5897" i="1" s="1"/>
  <c r="S5912" i="1"/>
  <c r="T5912" i="1" s="1"/>
  <c r="S5902" i="1"/>
  <c r="T5902" i="1" s="1"/>
  <c r="S5913" i="1"/>
  <c r="T5913" i="1" s="1"/>
  <c r="S5888" i="1"/>
  <c r="T5888" i="1" s="1"/>
  <c r="S5903" i="1"/>
  <c r="T5903" i="1" s="1"/>
  <c r="S5905" i="1"/>
  <c r="T5905" i="1" s="1"/>
  <c r="S5898" i="1"/>
  <c r="T5898" i="1" s="1"/>
  <c r="S5914" i="1"/>
  <c r="T5914" i="1" s="1"/>
  <c r="S5908" i="1"/>
  <c r="T5908" i="1" s="1"/>
  <c r="S5892" i="1"/>
  <c r="T5892" i="1" s="1"/>
  <c r="S5889" i="1"/>
  <c r="T5889" i="1" s="1"/>
  <c r="S5904" i="1"/>
  <c r="T5904" i="1" s="1"/>
  <c r="S5909" i="1"/>
  <c r="T5909" i="1" s="1"/>
  <c r="S5893" i="1"/>
  <c r="T5893" i="1" s="1"/>
  <c r="S5895" i="1"/>
  <c r="T5895" i="1" s="1"/>
  <c r="S5894" i="1"/>
  <c r="T5894" i="1" s="1"/>
  <c r="S5891" i="1"/>
  <c r="T5891" i="1" s="1"/>
  <c r="S5890" i="1"/>
  <c r="T5890" i="1" s="1"/>
  <c r="S5887" i="1"/>
  <c r="T5887" i="1" s="1"/>
  <c r="S5886" i="1"/>
  <c r="T5886" i="1" s="1"/>
  <c r="S5918" i="1"/>
  <c r="T5918" i="1" s="1"/>
  <c r="S5919" i="1"/>
  <c r="T5919" i="1" s="1"/>
  <c r="S5920" i="1"/>
  <c r="T5920" i="1" s="1"/>
  <c r="S5921" i="1"/>
  <c r="T5921" i="1" s="1"/>
  <c r="S5922" i="1"/>
  <c r="T5922" i="1" s="1"/>
  <c r="S5923" i="1"/>
  <c r="T5923" i="1" s="1"/>
  <c r="S5924" i="1"/>
  <c r="T5924" i="1" s="1"/>
  <c r="S5925" i="1"/>
  <c r="T5925" i="1" s="1"/>
  <c r="S5917" i="1"/>
  <c r="T5917" i="1" s="1"/>
  <c r="S5916" i="1"/>
  <c r="T5916" i="1" s="1"/>
  <c r="S5928" i="1"/>
  <c r="T5928" i="1" s="1"/>
  <c r="S5930" i="1"/>
  <c r="T5930" i="1" s="1"/>
  <c r="S5931" i="1"/>
  <c r="T5931" i="1" s="1"/>
  <c r="S5932" i="1"/>
  <c r="T5932" i="1" s="1"/>
  <c r="S5929" i="1"/>
  <c r="T5929" i="1" s="1"/>
  <c r="S5933" i="1"/>
  <c r="T5933" i="1" s="1"/>
  <c r="S5934" i="1"/>
  <c r="T5934" i="1" s="1"/>
  <c r="S5927" i="1"/>
  <c r="T5927" i="1" s="1"/>
  <c r="S5926" i="1"/>
  <c r="T5926" i="1" s="1"/>
  <c r="S5937" i="1"/>
  <c r="T5937" i="1" s="1"/>
  <c r="S5936" i="1"/>
  <c r="T5936" i="1" s="1"/>
  <c r="S5935" i="1"/>
  <c r="T5935" i="1" s="1"/>
  <c r="S5942" i="1"/>
  <c r="T5942" i="1" s="1"/>
  <c r="S5943" i="1"/>
  <c r="T5943" i="1" s="1"/>
  <c r="S5945" i="1"/>
  <c r="T5945" i="1" s="1"/>
  <c r="S5941" i="1"/>
  <c r="T5941" i="1" s="1"/>
  <c r="S5944" i="1"/>
  <c r="T5944" i="1" s="1"/>
  <c r="S5940" i="1"/>
  <c r="T5940" i="1" s="1"/>
  <c r="S5939" i="1"/>
  <c r="T5939" i="1" s="1"/>
  <c r="S5938" i="1"/>
  <c r="T5938" i="1" s="1"/>
  <c r="S5954" i="1"/>
  <c r="T5954" i="1" s="1"/>
  <c r="S5952" i="1"/>
  <c r="T5952" i="1" s="1"/>
  <c r="S5950" i="1"/>
  <c r="T5950" i="1" s="1"/>
  <c r="S5951" i="1"/>
  <c r="T5951" i="1" s="1"/>
  <c r="S5949" i="1"/>
  <c r="T5949" i="1" s="1"/>
  <c r="S5948" i="1"/>
  <c r="T5948" i="1" s="1"/>
  <c r="S5953" i="1"/>
  <c r="T5953" i="1" s="1"/>
  <c r="S5947" i="1"/>
  <c r="T5947" i="1" s="1"/>
  <c r="S5946" i="1"/>
  <c r="T5946" i="1" s="1"/>
  <c r="S5958" i="1"/>
  <c r="T5958" i="1" s="1"/>
  <c r="S5962" i="1"/>
  <c r="T5962" i="1" s="1"/>
  <c r="S5961" i="1"/>
  <c r="T5961" i="1" s="1"/>
  <c r="S5960" i="1"/>
  <c r="T5960" i="1" s="1"/>
  <c r="S5959" i="1"/>
  <c r="T5959" i="1" s="1"/>
  <c r="S5957" i="1"/>
  <c r="T5957" i="1" s="1"/>
  <c r="S5956" i="1"/>
  <c r="T5956" i="1" s="1"/>
  <c r="S5955" i="1"/>
  <c r="T5955" i="1" s="1"/>
  <c r="S5965" i="1"/>
  <c r="T5965" i="1" s="1"/>
  <c r="S5966" i="1"/>
  <c r="T5966" i="1" s="1"/>
  <c r="S5964" i="1"/>
  <c r="T5964" i="1" s="1"/>
  <c r="S5963" i="1"/>
  <c r="T5963" i="1" s="1"/>
  <c r="S5969" i="1"/>
  <c r="T5969" i="1" s="1"/>
  <c r="S5970" i="1"/>
  <c r="T5970" i="1" s="1"/>
  <c r="S5968" i="1"/>
  <c r="T5968" i="1" s="1"/>
  <c r="S5967" i="1"/>
  <c r="T5967" i="1" s="1"/>
  <c r="S5974" i="1"/>
  <c r="T5974" i="1" s="1"/>
  <c r="S5975" i="1"/>
  <c r="T5975" i="1" s="1"/>
  <c r="S5973" i="1"/>
  <c r="T5973" i="1" s="1"/>
  <c r="S5977" i="1"/>
  <c r="T5977" i="1" s="1"/>
  <c r="S5976" i="1"/>
  <c r="T5976" i="1" s="1"/>
  <c r="S5972" i="1"/>
  <c r="T5972" i="1" s="1"/>
  <c r="S5971" i="1"/>
  <c r="T5971" i="1" s="1"/>
  <c r="S5980" i="1"/>
  <c r="T5980" i="1" s="1"/>
  <c r="S5979" i="1"/>
  <c r="T5979" i="1" s="1"/>
  <c r="S5978" i="1"/>
  <c r="T5978" i="1" s="1"/>
  <c r="S5983" i="1"/>
  <c r="T5983" i="1" s="1"/>
  <c r="S5985" i="1"/>
  <c r="T5985" i="1" s="1"/>
  <c r="S5984" i="1"/>
  <c r="T5984" i="1" s="1"/>
  <c r="S5982" i="1"/>
  <c r="T5982" i="1" s="1"/>
  <c r="S5981" i="1"/>
  <c r="T5981" i="1" s="1"/>
  <c r="S5989" i="1"/>
  <c r="T5989" i="1" s="1"/>
  <c r="S5988" i="1"/>
  <c r="T5988" i="1" s="1"/>
  <c r="S5987" i="1"/>
  <c r="T5987" i="1" s="1"/>
  <c r="S5986" i="1"/>
  <c r="T5986" i="1" s="1"/>
  <c r="S5993" i="1"/>
  <c r="T5993" i="1" s="1"/>
  <c r="S5994" i="1"/>
  <c r="T5994" i="1" s="1"/>
  <c r="S5992" i="1"/>
  <c r="T5992" i="1" s="1"/>
  <c r="S5991" i="1"/>
  <c r="T5991" i="1" s="1"/>
  <c r="S5990" i="1"/>
  <c r="T5990" i="1" s="1"/>
  <c r="S5998" i="1"/>
  <c r="T5998" i="1" s="1"/>
  <c r="S5997" i="1"/>
  <c r="T5997" i="1" s="1"/>
  <c r="S5996" i="1"/>
  <c r="T5996" i="1" s="1"/>
  <c r="S5995" i="1"/>
  <c r="T5995" i="1" s="1"/>
  <c r="S6003" i="1"/>
  <c r="T6003" i="1" s="1"/>
  <c r="S6005" i="1"/>
  <c r="T6005" i="1" s="1"/>
  <c r="S6004" i="1"/>
  <c r="T6004" i="1" s="1"/>
  <c r="S6001" i="1"/>
  <c r="T6001" i="1" s="1"/>
  <c r="S6002" i="1"/>
  <c r="T6002" i="1" s="1"/>
  <c r="S6000" i="1"/>
  <c r="T6000" i="1" s="1"/>
  <c r="S5999" i="1"/>
  <c r="T5999" i="1" s="1"/>
  <c r="S6009" i="1"/>
  <c r="T6009" i="1" s="1"/>
  <c r="S6008" i="1"/>
  <c r="T6008" i="1" s="1"/>
  <c r="S6007" i="1"/>
  <c r="T6007" i="1" s="1"/>
  <c r="S6006" i="1"/>
  <c r="T6006" i="1" s="1"/>
  <c r="S6013" i="1"/>
  <c r="T6013" i="1" s="1"/>
  <c r="S6012" i="1"/>
  <c r="T6012" i="1" s="1"/>
  <c r="S6011" i="1"/>
  <c r="T6011" i="1" s="1"/>
  <c r="S6010" i="1"/>
  <c r="T6010" i="1" s="1"/>
  <c r="S6024" i="1"/>
  <c r="T6024" i="1" s="1"/>
  <c r="S6019" i="1"/>
  <c r="T6019" i="1" s="1"/>
  <c r="S6027" i="1"/>
  <c r="T6027" i="1" s="1"/>
  <c r="S6028" i="1"/>
  <c r="T6028" i="1" s="1"/>
  <c r="S6020" i="1"/>
  <c r="T6020" i="1" s="1"/>
  <c r="S6021" i="1"/>
  <c r="T6021" i="1" s="1"/>
  <c r="S6018" i="1"/>
  <c r="T6018" i="1" s="1"/>
  <c r="S6023" i="1"/>
  <c r="T6023" i="1" s="1"/>
  <c r="S6022" i="1"/>
  <c r="T6022" i="1" s="1"/>
  <c r="S6016" i="1"/>
  <c r="T6016" i="1" s="1"/>
  <c r="S6026" i="1"/>
  <c r="T6026" i="1" s="1"/>
  <c r="S6029" i="1"/>
  <c r="T6029" i="1" s="1"/>
  <c r="S6025" i="1"/>
  <c r="T6025" i="1" s="1"/>
  <c r="S6017" i="1"/>
  <c r="T6017" i="1" s="1"/>
  <c r="S6015" i="1"/>
  <c r="T6015" i="1" s="1"/>
  <c r="S6014" i="1"/>
  <c r="T6014" i="1" s="1"/>
  <c r="S6032" i="1"/>
  <c r="T6032" i="1" s="1"/>
  <c r="S6031" i="1"/>
  <c r="T6031" i="1" s="1"/>
  <c r="S6030" i="1"/>
  <c r="T6030" i="1" s="1"/>
  <c r="S6034" i="1"/>
  <c r="T6034" i="1" s="1"/>
  <c r="S6033" i="1"/>
  <c r="T6033" i="1" s="1"/>
  <c r="S6037" i="1"/>
  <c r="T6037" i="1" s="1"/>
  <c r="S6038" i="1"/>
  <c r="T6038" i="1" s="1"/>
  <c r="S6039" i="1"/>
  <c r="T6039" i="1" s="1"/>
  <c r="S6036" i="1"/>
  <c r="T6036" i="1" s="1"/>
  <c r="S6035" i="1"/>
  <c r="T6035" i="1" s="1"/>
  <c r="S6042" i="1"/>
  <c r="T6042" i="1" s="1"/>
  <c r="S6044" i="1"/>
  <c r="T6044" i="1" s="1"/>
  <c r="S6043" i="1"/>
  <c r="T6043" i="1" s="1"/>
  <c r="S6041" i="1"/>
  <c r="T6041" i="1" s="1"/>
  <c r="S6040" i="1"/>
  <c r="T6040" i="1" s="1"/>
  <c r="S6047" i="1"/>
  <c r="T6047" i="1" s="1"/>
  <c r="S6048" i="1"/>
  <c r="T6048" i="1" s="1"/>
  <c r="S6046" i="1"/>
  <c r="T6046" i="1" s="1"/>
  <c r="S6045" i="1"/>
  <c r="T6045" i="1" s="1"/>
  <c r="S6053" i="1"/>
  <c r="T6053" i="1" s="1"/>
  <c r="S6052" i="1"/>
  <c r="T6052" i="1" s="1"/>
  <c r="S6051" i="1"/>
  <c r="T6051" i="1" s="1"/>
  <c r="S6050" i="1"/>
  <c r="T6050" i="1" s="1"/>
  <c r="S6049" i="1"/>
  <c r="T6049" i="1" s="1"/>
  <c r="S6055" i="1"/>
  <c r="T6055" i="1" s="1"/>
  <c r="S6054" i="1"/>
  <c r="T6054" i="1" s="1"/>
  <c r="S6064" i="1"/>
  <c r="T6064" i="1" s="1"/>
  <c r="S6061" i="1"/>
  <c r="T6061" i="1" s="1"/>
  <c r="S6058" i="1"/>
  <c r="T6058" i="1" s="1"/>
  <c r="S6060" i="1"/>
  <c r="T6060" i="1" s="1"/>
  <c r="S6063" i="1"/>
  <c r="T6063" i="1" s="1"/>
  <c r="S6062" i="1"/>
  <c r="T6062" i="1" s="1"/>
  <c r="S6059" i="1"/>
  <c r="T6059" i="1" s="1"/>
  <c r="S6057" i="1"/>
  <c r="T6057" i="1" s="1"/>
  <c r="S6056" i="1"/>
  <c r="T6056" i="1" s="1"/>
  <c r="S6066" i="1"/>
  <c r="T6066" i="1" s="1"/>
  <c r="S6065" i="1"/>
  <c r="T6065" i="1" s="1"/>
  <c r="S6069" i="1"/>
  <c r="T6069" i="1" s="1"/>
  <c r="S6074" i="1"/>
  <c r="T6074" i="1" s="1"/>
  <c r="S6073" i="1"/>
  <c r="T6073" i="1" s="1"/>
  <c r="S6072" i="1"/>
  <c r="T6072" i="1" s="1"/>
  <c r="S6070" i="1"/>
  <c r="T6070" i="1" s="1"/>
  <c r="S6077" i="1"/>
  <c r="T6077" i="1" s="1"/>
  <c r="S6078" i="1"/>
  <c r="T6078" i="1" s="1"/>
  <c r="S6075" i="1"/>
  <c r="T6075" i="1" s="1"/>
  <c r="S6071" i="1"/>
  <c r="T6071" i="1" s="1"/>
  <c r="S6076" i="1"/>
  <c r="T6076" i="1" s="1"/>
  <c r="S6068" i="1"/>
  <c r="T6068" i="1" s="1"/>
  <c r="S6067" i="1"/>
  <c r="T6067" i="1" s="1"/>
  <c r="S6084" i="1"/>
  <c r="T6084" i="1" s="1"/>
  <c r="S6082" i="1"/>
  <c r="T6082" i="1" s="1"/>
  <c r="S6085" i="1"/>
  <c r="T6085" i="1" s="1"/>
  <c r="S6087" i="1"/>
  <c r="T6087" i="1" s="1"/>
  <c r="S6086" i="1"/>
  <c r="T6086" i="1" s="1"/>
  <c r="S6081" i="1"/>
  <c r="T6081" i="1" s="1"/>
  <c r="S6083" i="1"/>
  <c r="T6083" i="1" s="1"/>
  <c r="S6080" i="1"/>
  <c r="T6080" i="1" s="1"/>
  <c r="S6079" i="1"/>
  <c r="T6079" i="1" s="1"/>
  <c r="S6090" i="1"/>
  <c r="T6090" i="1" s="1"/>
  <c r="S6089" i="1"/>
  <c r="T6089" i="1" s="1"/>
  <c r="S6088" i="1"/>
  <c r="T6088" i="1" s="1"/>
  <c r="S6095" i="1"/>
  <c r="T6095" i="1" s="1"/>
  <c r="S6093" i="1"/>
  <c r="T6093" i="1" s="1"/>
  <c r="S6094" i="1"/>
  <c r="T6094" i="1" s="1"/>
  <c r="S6092" i="1"/>
  <c r="T6092" i="1" s="1"/>
  <c r="S6091" i="1"/>
  <c r="T6091" i="1" s="1"/>
  <c r="S6099" i="1"/>
  <c r="T6099" i="1" s="1"/>
  <c r="S6100" i="1"/>
  <c r="T6100" i="1" s="1"/>
  <c r="S6098" i="1"/>
  <c r="T6098" i="1" s="1"/>
  <c r="S6103" i="1"/>
  <c r="T6103" i="1" s="1"/>
  <c r="S6101" i="1"/>
  <c r="T6101" i="1" s="1"/>
  <c r="S6102" i="1"/>
  <c r="T6102" i="1" s="1"/>
  <c r="S6097" i="1"/>
  <c r="T6097" i="1" s="1"/>
  <c r="S6096" i="1"/>
  <c r="T6096" i="1" s="1"/>
  <c r="S6108" i="1"/>
  <c r="T6108" i="1" s="1"/>
  <c r="S6107" i="1"/>
  <c r="T6107" i="1" s="1"/>
  <c r="S6106" i="1"/>
  <c r="T6106" i="1" s="1"/>
  <c r="S6105" i="1"/>
  <c r="T6105" i="1" s="1"/>
  <c r="S6104" i="1"/>
  <c r="T6104" i="1" s="1"/>
  <c r="S6114" i="1"/>
  <c r="T6114" i="1" s="1"/>
  <c r="S6122" i="1"/>
  <c r="T6122" i="1" s="1"/>
  <c r="S6115" i="1"/>
  <c r="T6115" i="1" s="1"/>
  <c r="S6116" i="1"/>
  <c r="T6116" i="1" s="1"/>
  <c r="S6124" i="1"/>
  <c r="T6124" i="1" s="1"/>
  <c r="S6123" i="1"/>
  <c r="T6123" i="1" s="1"/>
  <c r="S6125" i="1"/>
  <c r="T6125" i="1" s="1"/>
  <c r="S6121" i="1"/>
  <c r="T6121" i="1" s="1"/>
  <c r="S6111" i="1"/>
  <c r="T6111" i="1" s="1"/>
  <c r="S6112" i="1"/>
  <c r="T6112" i="1" s="1"/>
  <c r="S6120" i="1"/>
  <c r="T6120" i="1" s="1"/>
  <c r="S6113" i="1"/>
  <c r="T6113" i="1" s="1"/>
  <c r="S6118" i="1"/>
  <c r="T6118" i="1" s="1"/>
  <c r="S6117" i="1"/>
  <c r="T6117" i="1" s="1"/>
  <c r="S6126" i="1"/>
  <c r="T6126" i="1" s="1"/>
  <c r="S6127" i="1"/>
  <c r="T6127" i="1" s="1"/>
  <c r="S6119" i="1"/>
  <c r="T6119" i="1" s="1"/>
  <c r="S6110" i="1"/>
  <c r="T6110" i="1" s="1"/>
  <c r="S6109" i="1"/>
  <c r="T6109" i="1" s="1"/>
  <c r="S6130" i="1"/>
  <c r="T6130" i="1" s="1"/>
  <c r="S6129" i="1"/>
  <c r="T6129" i="1" s="1"/>
  <c r="S6128" i="1"/>
  <c r="T6128" i="1" s="1"/>
  <c r="S6135" i="1"/>
  <c r="T6135" i="1" s="1"/>
  <c r="S6134" i="1"/>
  <c r="T6134" i="1" s="1"/>
  <c r="S6133" i="1"/>
  <c r="T6133" i="1" s="1"/>
  <c r="S6132" i="1"/>
  <c r="T6132" i="1" s="1"/>
  <c r="S6131" i="1"/>
  <c r="T6131" i="1" s="1"/>
  <c r="S6142" i="1"/>
  <c r="T6142" i="1" s="1"/>
  <c r="S6138" i="1"/>
  <c r="T6138" i="1" s="1"/>
  <c r="S6144" i="1"/>
  <c r="T6144" i="1" s="1"/>
  <c r="S6139" i="1"/>
  <c r="T6139" i="1" s="1"/>
  <c r="S6143" i="1"/>
  <c r="T6143" i="1" s="1"/>
  <c r="S6140" i="1"/>
  <c r="T6140" i="1" s="1"/>
  <c r="S6145" i="1"/>
  <c r="T6145" i="1" s="1"/>
  <c r="S6141" i="1"/>
  <c r="T6141" i="1" s="1"/>
  <c r="S6137" i="1"/>
  <c r="T6137" i="1" s="1"/>
  <c r="S6136" i="1"/>
  <c r="T6136" i="1" s="1"/>
  <c r="S6150" i="1"/>
  <c r="T6150" i="1" s="1"/>
  <c r="S6151" i="1"/>
  <c r="T6151" i="1" s="1"/>
  <c r="S6148" i="1"/>
  <c r="T6148" i="1" s="1"/>
  <c r="S6149" i="1"/>
  <c r="T6149" i="1" s="1"/>
  <c r="S6147" i="1"/>
  <c r="T6147" i="1" s="1"/>
  <c r="S6146" i="1"/>
  <c r="T6146" i="1" s="1"/>
  <c r="S6155" i="1"/>
  <c r="T6155" i="1" s="1"/>
  <c r="S6154" i="1"/>
  <c r="T6154" i="1" s="1"/>
  <c r="S6153" i="1"/>
  <c r="T6153" i="1" s="1"/>
  <c r="S6152" i="1"/>
  <c r="T6152" i="1" s="1"/>
  <c r="S6158" i="1"/>
  <c r="T6158" i="1" s="1"/>
  <c r="S6157" i="1"/>
  <c r="T6157" i="1" s="1"/>
  <c r="S6156" i="1"/>
  <c r="T6156" i="1" s="1"/>
  <c r="S6162" i="1"/>
  <c r="T6162" i="1" s="1"/>
  <c r="S6161" i="1"/>
  <c r="T6161" i="1" s="1"/>
  <c r="S6163" i="1"/>
  <c r="T6163" i="1" s="1"/>
  <c r="S6164" i="1"/>
  <c r="T6164" i="1" s="1"/>
  <c r="S6160" i="1"/>
  <c r="T6160" i="1" s="1"/>
  <c r="S6159" i="1"/>
  <c r="T6159" i="1" s="1"/>
  <c r="S6167" i="1"/>
  <c r="T6167" i="1" s="1"/>
  <c r="S6168" i="1"/>
  <c r="T6168" i="1" s="1"/>
  <c r="S6169" i="1"/>
  <c r="T6169" i="1" s="1"/>
  <c r="S6166" i="1"/>
  <c r="T6166" i="1" s="1"/>
  <c r="S6165" i="1"/>
  <c r="T6165" i="1" s="1"/>
  <c r="S6172" i="1"/>
  <c r="T6172" i="1" s="1"/>
  <c r="S6173" i="1"/>
  <c r="T6173" i="1" s="1"/>
  <c r="S6171" i="1"/>
  <c r="T6171" i="1" s="1"/>
  <c r="S6170" i="1"/>
  <c r="T6170" i="1" s="1"/>
  <c r="S6177" i="1"/>
  <c r="T6177" i="1" s="1"/>
  <c r="S6179" i="1"/>
  <c r="T6179" i="1" s="1"/>
  <c r="S6178" i="1"/>
  <c r="T6178" i="1" s="1"/>
  <c r="S6176" i="1"/>
  <c r="T6176" i="1" s="1"/>
  <c r="S6180" i="1"/>
  <c r="T6180" i="1" s="1"/>
  <c r="S6175" i="1"/>
  <c r="T6175" i="1" s="1"/>
  <c r="S6174" i="1"/>
  <c r="T6174" i="1" s="1"/>
  <c r="S6196" i="1"/>
  <c r="T6196" i="1" s="1"/>
  <c r="S6183" i="1"/>
  <c r="T6183" i="1" s="1"/>
  <c r="S6184" i="1"/>
  <c r="T6184" i="1" s="1"/>
  <c r="S6197" i="1"/>
  <c r="T6197" i="1" s="1"/>
  <c r="S6185" i="1"/>
  <c r="T6185" i="1" s="1"/>
  <c r="S6186" i="1"/>
  <c r="T6186" i="1" s="1"/>
  <c r="S6187" i="1"/>
  <c r="T6187" i="1" s="1"/>
  <c r="S6188" i="1"/>
  <c r="T6188" i="1" s="1"/>
  <c r="S6189" i="1"/>
  <c r="T6189" i="1" s="1"/>
  <c r="S6190" i="1"/>
  <c r="T6190" i="1" s="1"/>
  <c r="S6191" i="1"/>
  <c r="T6191" i="1" s="1"/>
  <c r="S6192" i="1"/>
  <c r="T6192" i="1" s="1"/>
  <c r="S6193" i="1"/>
  <c r="T6193" i="1" s="1"/>
  <c r="S6194" i="1"/>
  <c r="T6194" i="1" s="1"/>
  <c r="S6195" i="1"/>
  <c r="T6195" i="1" s="1"/>
  <c r="S6182" i="1"/>
  <c r="T6182" i="1" s="1"/>
  <c r="S6181" i="1"/>
  <c r="T6181" i="1" s="1"/>
  <c r="S6200" i="1"/>
  <c r="T6200" i="1" s="1"/>
  <c r="S6199" i="1"/>
  <c r="T6199" i="1" s="1"/>
  <c r="S6198" i="1"/>
  <c r="T6198" i="1" s="1"/>
  <c r="S6203" i="1"/>
  <c r="T6203" i="1" s="1"/>
  <c r="S6202" i="1"/>
  <c r="T6202" i="1" s="1"/>
  <c r="S6201" i="1"/>
  <c r="T6201" i="1" s="1"/>
  <c r="S6206" i="1"/>
  <c r="T6206" i="1" s="1"/>
  <c r="S6205" i="1"/>
  <c r="T6205" i="1" s="1"/>
  <c r="S6204" i="1"/>
  <c r="T6204" i="1" s="1"/>
  <c r="S6213" i="1"/>
  <c r="T6213" i="1" s="1"/>
  <c r="S6214" i="1"/>
  <c r="T6214" i="1" s="1"/>
  <c r="S6210" i="1"/>
  <c r="T6210" i="1" s="1"/>
  <c r="S6209" i="1"/>
  <c r="T6209" i="1" s="1"/>
  <c r="S6211" i="1"/>
  <c r="T6211" i="1" s="1"/>
  <c r="S6212" i="1"/>
  <c r="T6212" i="1" s="1"/>
  <c r="S6208" i="1"/>
  <c r="T6208" i="1" s="1"/>
  <c r="S6207" i="1"/>
  <c r="T6207" i="1" s="1"/>
  <c r="S6217" i="1"/>
  <c r="T6217" i="1" s="1"/>
  <c r="S6216" i="1"/>
  <c r="T6216" i="1" s="1"/>
  <c r="S6215" i="1"/>
  <c r="T6215" i="1" s="1"/>
  <c r="S6226" i="1"/>
  <c r="T6226" i="1" s="1"/>
  <c r="S6227" i="1"/>
  <c r="T6227" i="1" s="1"/>
  <c r="S6224" i="1"/>
  <c r="T6224" i="1" s="1"/>
  <c r="S6220" i="1"/>
  <c r="T6220" i="1" s="1"/>
  <c r="S6228" i="1"/>
  <c r="T6228" i="1" s="1"/>
  <c r="S6222" i="1"/>
  <c r="T6222" i="1" s="1"/>
  <c r="S6229" i="1"/>
  <c r="T6229" i="1" s="1"/>
  <c r="S6225" i="1"/>
  <c r="T6225" i="1" s="1"/>
  <c r="S6221" i="1"/>
  <c r="T6221" i="1" s="1"/>
  <c r="S6223" i="1"/>
  <c r="T6223" i="1" s="1"/>
  <c r="S6219" i="1"/>
  <c r="T6219" i="1" s="1"/>
  <c r="S6218" i="1"/>
  <c r="T6218" i="1" s="1"/>
  <c r="S6240" i="1"/>
  <c r="T6240" i="1" s="1"/>
  <c r="S6239" i="1"/>
  <c r="T6239" i="1" s="1"/>
  <c r="S6235" i="1"/>
  <c r="T6235" i="1" s="1"/>
  <c r="S6233" i="1"/>
  <c r="T6233" i="1" s="1"/>
  <c r="S6234" i="1"/>
  <c r="T6234" i="1" s="1"/>
  <c r="S6237" i="1"/>
  <c r="T6237" i="1" s="1"/>
  <c r="S6238" i="1"/>
  <c r="T6238" i="1" s="1"/>
  <c r="S6232" i="1"/>
  <c r="T6232" i="1" s="1"/>
  <c r="S6236" i="1"/>
  <c r="T6236" i="1" s="1"/>
  <c r="S6231" i="1"/>
  <c r="T6231" i="1" s="1"/>
  <c r="S6230" i="1"/>
  <c r="T6230" i="1" s="1"/>
  <c r="S6244" i="1"/>
  <c r="T6244" i="1" s="1"/>
  <c r="S6243" i="1"/>
  <c r="T6243" i="1" s="1"/>
  <c r="S6242" i="1"/>
  <c r="T6242" i="1" s="1"/>
  <c r="S6241" i="1"/>
  <c r="T6241" i="1" s="1"/>
  <c r="S6248" i="1"/>
  <c r="T6248" i="1" s="1"/>
  <c r="S6247" i="1"/>
  <c r="T6247" i="1" s="1"/>
  <c r="S6249" i="1"/>
  <c r="T6249" i="1" s="1"/>
  <c r="S6250" i="1"/>
  <c r="T6250" i="1" s="1"/>
  <c r="S6246" i="1"/>
  <c r="T6246" i="1" s="1"/>
  <c r="S6245" i="1"/>
  <c r="T6245" i="1" s="1"/>
  <c r="S6255" i="1"/>
  <c r="T6255" i="1" s="1"/>
  <c r="S6253" i="1"/>
  <c r="T6253" i="1" s="1"/>
  <c r="S6256" i="1"/>
  <c r="T6256" i="1" s="1"/>
  <c r="S6254" i="1"/>
  <c r="T6254" i="1" s="1"/>
  <c r="S6252" i="1"/>
  <c r="T6252" i="1" s="1"/>
  <c r="S6251" i="1"/>
  <c r="T6251" i="1" s="1"/>
  <c r="S6267" i="1"/>
  <c r="T6267" i="1" s="1"/>
  <c r="S6268" i="1"/>
  <c r="T6268" i="1" s="1"/>
  <c r="S6269" i="1"/>
  <c r="T6269" i="1" s="1"/>
  <c r="S6266" i="1"/>
  <c r="T6266" i="1" s="1"/>
  <c r="S6265" i="1"/>
  <c r="T6265" i="1" s="1"/>
  <c r="S6259" i="1"/>
  <c r="T6259" i="1" s="1"/>
  <c r="S6260" i="1"/>
  <c r="T6260" i="1" s="1"/>
  <c r="S6264" i="1"/>
  <c r="T6264" i="1" s="1"/>
  <c r="S6262" i="1"/>
  <c r="T6262" i="1" s="1"/>
  <c r="S6263" i="1"/>
  <c r="T6263" i="1" s="1"/>
  <c r="S6261" i="1"/>
  <c r="T6261" i="1" s="1"/>
  <c r="S6258" i="1"/>
  <c r="T6258" i="1" s="1"/>
  <c r="S6257" i="1"/>
  <c r="T6257" i="1" s="1"/>
  <c r="S6272" i="1"/>
  <c r="T6272" i="1" s="1"/>
  <c r="S6273" i="1"/>
  <c r="T6273" i="1" s="1"/>
  <c r="S6271" i="1"/>
  <c r="T6271" i="1" s="1"/>
  <c r="S6270" i="1"/>
  <c r="T6270" i="1" s="1"/>
  <c r="S6279" i="1"/>
  <c r="T6279" i="1" s="1"/>
  <c r="S6276" i="1"/>
  <c r="T6276" i="1" s="1"/>
  <c r="S6278" i="1"/>
  <c r="T6278" i="1" s="1"/>
  <c r="S6280" i="1"/>
  <c r="T6280" i="1" s="1"/>
  <c r="S6277" i="1"/>
  <c r="T6277" i="1" s="1"/>
  <c r="S6275" i="1"/>
  <c r="T6275" i="1" s="1"/>
  <c r="S6274" i="1"/>
  <c r="T6274" i="1" s="1"/>
  <c r="S6292" i="1"/>
  <c r="T6292" i="1" s="1"/>
  <c r="S6287" i="1"/>
  <c r="T6287" i="1" s="1"/>
  <c r="S6291" i="1"/>
  <c r="T6291" i="1" s="1"/>
  <c r="S6284" i="1"/>
  <c r="T6284" i="1" s="1"/>
  <c r="S6289" i="1"/>
  <c r="T6289" i="1" s="1"/>
  <c r="S6290" i="1"/>
  <c r="T6290" i="1" s="1"/>
  <c r="S6285" i="1"/>
  <c r="T6285" i="1" s="1"/>
  <c r="S6288" i="1"/>
  <c r="T6288" i="1" s="1"/>
  <c r="S6286" i="1"/>
  <c r="T6286" i="1" s="1"/>
  <c r="S6283" i="1"/>
  <c r="T6283" i="1" s="1"/>
  <c r="S6282" i="1"/>
  <c r="T6282" i="1" s="1"/>
  <c r="S6281" i="1"/>
  <c r="T6281" i="1" s="1"/>
  <c r="S6300" i="1"/>
  <c r="T6300" i="1" s="1"/>
  <c r="S6298" i="1"/>
  <c r="T6298" i="1" s="1"/>
  <c r="S6295" i="1"/>
  <c r="T6295" i="1" s="1"/>
  <c r="S6299" i="1"/>
  <c r="T6299" i="1" s="1"/>
  <c r="S6296" i="1"/>
  <c r="T6296" i="1" s="1"/>
  <c r="S6302" i="1"/>
  <c r="T6302" i="1" s="1"/>
  <c r="S6301" i="1"/>
  <c r="T6301" i="1" s="1"/>
  <c r="S6297" i="1"/>
  <c r="T6297" i="1" s="1"/>
  <c r="S6294" i="1"/>
  <c r="T6294" i="1" s="1"/>
  <c r="S6293" i="1"/>
  <c r="T6293" i="1" s="1"/>
  <c r="S6319" i="1"/>
  <c r="T6319" i="1" s="1"/>
  <c r="S6313" i="1"/>
  <c r="T6313" i="1" s="1"/>
  <c r="S6305" i="1"/>
  <c r="T6305" i="1" s="1"/>
  <c r="S6307" i="1"/>
  <c r="T6307" i="1" s="1"/>
  <c r="S6320" i="1"/>
  <c r="T6320" i="1" s="1"/>
  <c r="S6322" i="1"/>
  <c r="T6322" i="1" s="1"/>
  <c r="S6311" i="1"/>
  <c r="T6311" i="1" s="1"/>
  <c r="S6316" i="1"/>
  <c r="T6316" i="1" s="1"/>
  <c r="S6312" i="1"/>
  <c r="T6312" i="1" s="1"/>
  <c r="S6314" i="1"/>
  <c r="T6314" i="1" s="1"/>
  <c r="S6308" i="1"/>
  <c r="T6308" i="1" s="1"/>
  <c r="S6309" i="1"/>
  <c r="T6309" i="1" s="1"/>
  <c r="S6306" i="1"/>
  <c r="T6306" i="1" s="1"/>
  <c r="S6315" i="1"/>
  <c r="T6315" i="1" s="1"/>
  <c r="S6321" i="1"/>
  <c r="T6321" i="1" s="1"/>
  <c r="S6318" i="1"/>
  <c r="T6318" i="1" s="1"/>
  <c r="S6310" i="1"/>
  <c r="T6310" i="1" s="1"/>
  <c r="S6317" i="1"/>
  <c r="T6317" i="1" s="1"/>
  <c r="S6304" i="1"/>
  <c r="T6304" i="1" s="1"/>
  <c r="S6303" i="1"/>
  <c r="T6303" i="1" s="1"/>
  <c r="S6327" i="1"/>
  <c r="T6327" i="1" s="1"/>
  <c r="S6325" i="1"/>
  <c r="T6325" i="1" s="1"/>
  <c r="S6326" i="1"/>
  <c r="T6326" i="1" s="1"/>
  <c r="S6324" i="1"/>
  <c r="T6324" i="1" s="1"/>
  <c r="S6323" i="1"/>
  <c r="T6323" i="1" s="1"/>
  <c r="S6330" i="1"/>
  <c r="T6330" i="1" s="1"/>
  <c r="S6339" i="1"/>
  <c r="T6339" i="1" s="1"/>
  <c r="S6333" i="1"/>
  <c r="T6333" i="1" s="1"/>
  <c r="S6336" i="1"/>
  <c r="T6336" i="1" s="1"/>
  <c r="S6337" i="1"/>
  <c r="T6337" i="1" s="1"/>
  <c r="S6332" i="1"/>
  <c r="T6332" i="1" s="1"/>
  <c r="S6331" i="1"/>
  <c r="T6331" i="1" s="1"/>
  <c r="S6335" i="1"/>
  <c r="T6335" i="1" s="1"/>
  <c r="S6338" i="1"/>
  <c r="T6338" i="1" s="1"/>
  <c r="S6334" i="1"/>
  <c r="T6334" i="1" s="1"/>
  <c r="S6329" i="1"/>
  <c r="T6329" i="1" s="1"/>
  <c r="S6328" i="1"/>
  <c r="T6328" i="1" s="1"/>
  <c r="S6343" i="1"/>
  <c r="T6343" i="1" s="1"/>
  <c r="S6342" i="1"/>
  <c r="T6342" i="1" s="1"/>
  <c r="S6341" i="1"/>
  <c r="T6341" i="1" s="1"/>
  <c r="S6340" i="1"/>
  <c r="T6340" i="1" s="1"/>
  <c r="S6346" i="1"/>
  <c r="T6346" i="1" s="1"/>
  <c r="S6347" i="1"/>
  <c r="T6347" i="1" s="1"/>
  <c r="S6348" i="1"/>
  <c r="T6348" i="1" s="1"/>
  <c r="S6345" i="1"/>
  <c r="T6345" i="1" s="1"/>
  <c r="S6344" i="1"/>
  <c r="T6344" i="1" s="1"/>
  <c r="S6353" i="1"/>
  <c r="T6353" i="1" s="1"/>
  <c r="S6351" i="1"/>
  <c r="T6351" i="1" s="1"/>
  <c r="S6352" i="1"/>
  <c r="T6352" i="1" s="1"/>
  <c r="S6350" i="1"/>
  <c r="T6350" i="1" s="1"/>
  <c r="S6349" i="1"/>
  <c r="T6349" i="1" s="1"/>
  <c r="S6356" i="1"/>
  <c r="T6356" i="1" s="1"/>
  <c r="S6357" i="1"/>
  <c r="T6357" i="1" s="1"/>
  <c r="S6358" i="1"/>
  <c r="T6358" i="1" s="1"/>
  <c r="S6359" i="1"/>
  <c r="T6359" i="1" s="1"/>
  <c r="S6355" i="1"/>
  <c r="T6355" i="1" s="1"/>
  <c r="S6354" i="1"/>
  <c r="T6354" i="1" s="1"/>
  <c r="S6362" i="1"/>
  <c r="T6362" i="1" s="1"/>
  <c r="S6363" i="1"/>
  <c r="T6363" i="1" s="1"/>
  <c r="S6361" i="1"/>
  <c r="T6361" i="1" s="1"/>
  <c r="S6360" i="1"/>
  <c r="T6360" i="1" s="1"/>
  <c r="S6368" i="1"/>
  <c r="T6368" i="1" s="1"/>
  <c r="S6366" i="1"/>
  <c r="T6366" i="1" s="1"/>
  <c r="S6367" i="1"/>
  <c r="T6367" i="1" s="1"/>
  <c r="S6365" i="1"/>
  <c r="T6365" i="1" s="1"/>
  <c r="S6364" i="1"/>
  <c r="T6364" i="1" s="1"/>
  <c r="S6374" i="1"/>
  <c r="T6374" i="1" s="1"/>
  <c r="S6375" i="1"/>
  <c r="T6375" i="1" s="1"/>
  <c r="S6376" i="1"/>
  <c r="T6376" i="1" s="1"/>
  <c r="S6377" i="1"/>
  <c r="T6377" i="1" s="1"/>
  <c r="S6371" i="1"/>
  <c r="T6371" i="1" s="1"/>
  <c r="S6378" i="1"/>
  <c r="T6378" i="1" s="1"/>
  <c r="S6379" i="1"/>
  <c r="T6379" i="1" s="1"/>
  <c r="S6373" i="1"/>
  <c r="T6373" i="1" s="1"/>
  <c r="S6372" i="1"/>
  <c r="T6372" i="1" s="1"/>
  <c r="S6380" i="1"/>
  <c r="T6380" i="1" s="1"/>
  <c r="S6381" i="1"/>
  <c r="T6381" i="1" s="1"/>
  <c r="S6382" i="1"/>
  <c r="T6382" i="1" s="1"/>
  <c r="S6370" i="1"/>
  <c r="T6370" i="1" s="1"/>
  <c r="S6369" i="1"/>
  <c r="T6369" i="1" s="1"/>
  <c r="S6385" i="1"/>
  <c r="T6385" i="1" s="1"/>
  <c r="S6386" i="1"/>
  <c r="T6386" i="1" s="1"/>
  <c r="S6387" i="1"/>
  <c r="T6387" i="1" s="1"/>
  <c r="S6388" i="1"/>
  <c r="T6388" i="1" s="1"/>
  <c r="S6389" i="1"/>
  <c r="T6389" i="1" s="1"/>
  <c r="S6390" i="1"/>
  <c r="T6390" i="1" s="1"/>
  <c r="S6391" i="1"/>
  <c r="T6391" i="1" s="1"/>
  <c r="S6392" i="1"/>
  <c r="T6392" i="1" s="1"/>
  <c r="S6384" i="1"/>
  <c r="T6384" i="1" s="1"/>
  <c r="S6383" i="1"/>
  <c r="T6383" i="1" s="1"/>
  <c r="S6395" i="1"/>
  <c r="T6395" i="1" s="1"/>
  <c r="S6396" i="1"/>
  <c r="T6396" i="1" s="1"/>
  <c r="S6397" i="1"/>
  <c r="T6397" i="1" s="1"/>
  <c r="S6394" i="1"/>
  <c r="T6394" i="1" s="1"/>
  <c r="S6393" i="1"/>
  <c r="T6393" i="1" s="1"/>
  <c r="S6400" i="1"/>
  <c r="T6400" i="1" s="1"/>
  <c r="S6401" i="1"/>
  <c r="T6401" i="1" s="1"/>
  <c r="S6402" i="1"/>
  <c r="T6402" i="1" s="1"/>
  <c r="S6403" i="1"/>
  <c r="T6403" i="1" s="1"/>
  <c r="S6399" i="1"/>
  <c r="T6399" i="1" s="1"/>
  <c r="S6398" i="1"/>
  <c r="T6398" i="1" s="1"/>
  <c r="S6406" i="1"/>
  <c r="T6406" i="1" s="1"/>
  <c r="S6409" i="1"/>
  <c r="T6409" i="1" s="1"/>
  <c r="S6408" i="1"/>
  <c r="T6408" i="1" s="1"/>
  <c r="S6407" i="1"/>
  <c r="T6407" i="1" s="1"/>
  <c r="S6405" i="1"/>
  <c r="T6405" i="1" s="1"/>
  <c r="S6404" i="1"/>
  <c r="T6404" i="1" s="1"/>
  <c r="S6413" i="1"/>
  <c r="T6413" i="1" s="1"/>
  <c r="S6412" i="1"/>
  <c r="T6412" i="1" s="1"/>
  <c r="S6411" i="1"/>
  <c r="T6411" i="1" s="1"/>
  <c r="S6410" i="1"/>
  <c r="T6410" i="1" s="1"/>
  <c r="S6417" i="1"/>
  <c r="T6417" i="1" s="1"/>
  <c r="S6418" i="1"/>
  <c r="T6418" i="1" s="1"/>
  <c r="S6419" i="1"/>
  <c r="T6419" i="1" s="1"/>
  <c r="S6416" i="1"/>
  <c r="T6416" i="1" s="1"/>
  <c r="S6415" i="1"/>
  <c r="T6415" i="1" s="1"/>
  <c r="S6414" i="1"/>
  <c r="T6414" i="1" s="1"/>
  <c r="S6422" i="1"/>
  <c r="T6422" i="1" s="1"/>
  <c r="S6423" i="1"/>
  <c r="T6423" i="1" s="1"/>
  <c r="S6421" i="1"/>
  <c r="T6421" i="1" s="1"/>
  <c r="S6420" i="1"/>
  <c r="T6420" i="1" s="1"/>
  <c r="S6427" i="1"/>
  <c r="T6427" i="1" s="1"/>
  <c r="S6433" i="1"/>
  <c r="T6433" i="1" s="1"/>
  <c r="S6428" i="1"/>
  <c r="T6428" i="1" s="1"/>
  <c r="S6429" i="1"/>
  <c r="T6429" i="1" s="1"/>
  <c r="S6430" i="1"/>
  <c r="T6430" i="1" s="1"/>
  <c r="S6426" i="1"/>
  <c r="T6426" i="1" s="1"/>
  <c r="S6431" i="1"/>
  <c r="T6431" i="1" s="1"/>
  <c r="S6432" i="1"/>
  <c r="T6432" i="1" s="1"/>
  <c r="S6425" i="1"/>
  <c r="T6425" i="1" s="1"/>
  <c r="S6424" i="1"/>
  <c r="T6424" i="1" s="1"/>
  <c r="S6436" i="1"/>
  <c r="T6436" i="1" s="1"/>
  <c r="S6437" i="1"/>
  <c r="T6437" i="1" s="1"/>
  <c r="S6435" i="1"/>
  <c r="T6435" i="1" s="1"/>
  <c r="S6434" i="1"/>
  <c r="T6434" i="1" s="1"/>
  <c r="S6440" i="1"/>
  <c r="T6440" i="1" s="1"/>
  <c r="S6443" i="1"/>
  <c r="T6443" i="1" s="1"/>
  <c r="S6441" i="1"/>
  <c r="T6441" i="1" s="1"/>
  <c r="S6442" i="1"/>
  <c r="T6442" i="1" s="1"/>
  <c r="S6439" i="1"/>
  <c r="T6439" i="1" s="1"/>
  <c r="S6438" i="1"/>
  <c r="T6438" i="1" s="1"/>
  <c r="S6446" i="1"/>
  <c r="T6446" i="1" s="1"/>
  <c r="S6445" i="1"/>
  <c r="T6445" i="1" s="1"/>
  <c r="S6444" i="1"/>
  <c r="T6444" i="1" s="1"/>
  <c r="S6449" i="1"/>
  <c r="T6449" i="1" s="1"/>
  <c r="S6452" i="1"/>
  <c r="T6452" i="1" s="1"/>
  <c r="S6451" i="1"/>
  <c r="T6451" i="1" s="1"/>
  <c r="S6450" i="1"/>
  <c r="T6450" i="1" s="1"/>
  <c r="S6448" i="1"/>
  <c r="T6448" i="1" s="1"/>
  <c r="S6447" i="1"/>
  <c r="T6447" i="1" s="1"/>
  <c r="S6455" i="1"/>
  <c r="T6455" i="1" s="1"/>
  <c r="S6454" i="1"/>
  <c r="T6454" i="1" s="1"/>
  <c r="S6453" i="1"/>
  <c r="T6453" i="1" s="1"/>
  <c r="S6458" i="1"/>
  <c r="T6458" i="1" s="1"/>
  <c r="S6459" i="1"/>
  <c r="T6459" i="1" s="1"/>
  <c r="S6460" i="1"/>
  <c r="T6460" i="1" s="1"/>
  <c r="S6461" i="1"/>
  <c r="T6461" i="1" s="1"/>
  <c r="S6457" i="1"/>
  <c r="T6457" i="1" s="1"/>
  <c r="S6456" i="1"/>
  <c r="T6456" i="1" s="1"/>
  <c r="S6465" i="1"/>
  <c r="T6465" i="1" s="1"/>
  <c r="S6464" i="1"/>
  <c r="T6464" i="1" s="1"/>
  <c r="S6463" i="1"/>
  <c r="T6463" i="1" s="1"/>
  <c r="S6462" i="1"/>
  <c r="T6462" i="1" s="1"/>
  <c r="S6468" i="1"/>
  <c r="T6468" i="1" s="1"/>
  <c r="S6469" i="1"/>
  <c r="T6469" i="1" s="1"/>
  <c r="S6472" i="1"/>
  <c r="T6472" i="1" s="1"/>
  <c r="S6470" i="1"/>
  <c r="T6470" i="1" s="1"/>
  <c r="S6471" i="1"/>
  <c r="T6471" i="1" s="1"/>
  <c r="S6467" i="1"/>
  <c r="T6467" i="1" s="1"/>
  <c r="S6466" i="1"/>
  <c r="T6466" i="1" s="1"/>
  <c r="S6475" i="1"/>
  <c r="T6475" i="1" s="1"/>
  <c r="S6477" i="1"/>
  <c r="T6477" i="1" s="1"/>
  <c r="S6476" i="1"/>
  <c r="T6476" i="1" s="1"/>
  <c r="S6478" i="1"/>
  <c r="T6478" i="1" s="1"/>
  <c r="S6474" i="1"/>
  <c r="T6474" i="1" s="1"/>
  <c r="S6473" i="1"/>
  <c r="T6473" i="1" s="1"/>
  <c r="S6481" i="1"/>
  <c r="T6481" i="1" s="1"/>
  <c r="S6480" i="1"/>
  <c r="T6480" i="1" s="1"/>
  <c r="S6479" i="1"/>
  <c r="T6479" i="1" s="1"/>
  <c r="S6505" i="1"/>
  <c r="T6505" i="1" s="1"/>
  <c r="S6495" i="1"/>
  <c r="T6495" i="1" s="1"/>
  <c r="S6504" i="1"/>
  <c r="T6504" i="1" s="1"/>
  <c r="S6491" i="1"/>
  <c r="T6491" i="1" s="1"/>
  <c r="S6496" i="1"/>
  <c r="T6496" i="1" s="1"/>
  <c r="S6484" i="1"/>
  <c r="T6484" i="1" s="1"/>
  <c r="S6497" i="1"/>
  <c r="T6497" i="1" s="1"/>
  <c r="S6509" i="1"/>
  <c r="T6509" i="1" s="1"/>
  <c r="S6485" i="1"/>
  <c r="T6485" i="1" s="1"/>
  <c r="S6494" i="1"/>
  <c r="T6494" i="1" s="1"/>
  <c r="S6510" i="1"/>
  <c r="T6510" i="1" s="1"/>
  <c r="S6487" i="1"/>
  <c r="T6487" i="1" s="1"/>
  <c r="S6506" i="1"/>
  <c r="T6506" i="1" s="1"/>
  <c r="S6498" i="1"/>
  <c r="T6498" i="1" s="1"/>
  <c r="S6486" i="1"/>
  <c r="T6486" i="1" s="1"/>
  <c r="S6503" i="1"/>
  <c r="T6503" i="1" s="1"/>
  <c r="S6507" i="1"/>
  <c r="T6507" i="1" s="1"/>
  <c r="S6499" i="1"/>
  <c r="T6499" i="1" s="1"/>
  <c r="S6500" i="1"/>
  <c r="T6500" i="1" s="1"/>
  <c r="S6501" i="1"/>
  <c r="T6501" i="1" s="1"/>
  <c r="S6502" i="1"/>
  <c r="T6502" i="1" s="1"/>
  <c r="S6492" i="1"/>
  <c r="T6492" i="1" s="1"/>
  <c r="S6493" i="1"/>
  <c r="T6493" i="1" s="1"/>
  <c r="S6489" i="1"/>
  <c r="T6489" i="1" s="1"/>
  <c r="S6490" i="1"/>
  <c r="T6490" i="1" s="1"/>
  <c r="S6488" i="1"/>
  <c r="T6488" i="1" s="1"/>
  <c r="S6508" i="1"/>
  <c r="T6508" i="1" s="1"/>
  <c r="S6483" i="1"/>
  <c r="T6483" i="1" s="1"/>
  <c r="S6482" i="1"/>
  <c r="T6482" i="1" s="1"/>
  <c r="S6513" i="1"/>
  <c r="T6513" i="1" s="1"/>
  <c r="S6514" i="1"/>
  <c r="T6514" i="1" s="1"/>
  <c r="S6515" i="1"/>
  <c r="T6515" i="1" s="1"/>
  <c r="S6512" i="1"/>
  <c r="T6512" i="1" s="1"/>
  <c r="S6511" i="1"/>
  <c r="T6511" i="1" s="1"/>
  <c r="S6519" i="1"/>
  <c r="T6519" i="1" s="1"/>
  <c r="S6524" i="1"/>
  <c r="T6524" i="1" s="1"/>
  <c r="S6522" i="1"/>
  <c r="T6522" i="1" s="1"/>
  <c r="S6521" i="1"/>
  <c r="T6521" i="1" s="1"/>
  <c r="S6523" i="1"/>
  <c r="T6523" i="1" s="1"/>
  <c r="S6520" i="1"/>
  <c r="T6520" i="1" s="1"/>
  <c r="S6518" i="1"/>
  <c r="T6518" i="1" s="1"/>
  <c r="S6517" i="1"/>
  <c r="T6517" i="1" s="1"/>
  <c r="S6516" i="1"/>
  <c r="T6516" i="1" s="1"/>
  <c r="S6527" i="1"/>
  <c r="T6527" i="1" s="1"/>
  <c r="S6526" i="1"/>
  <c r="T6526" i="1" s="1"/>
  <c r="S6525" i="1"/>
  <c r="T6525" i="1" s="1"/>
  <c r="S6534" i="1"/>
  <c r="T6534" i="1" s="1"/>
  <c r="S6539" i="1"/>
  <c r="T6539" i="1" s="1"/>
  <c r="S6540" i="1"/>
  <c r="T6540" i="1" s="1"/>
  <c r="S6531" i="1"/>
  <c r="T6531" i="1" s="1"/>
  <c r="S6530" i="1"/>
  <c r="T6530" i="1" s="1"/>
  <c r="S6535" i="1"/>
  <c r="T6535" i="1" s="1"/>
  <c r="S6538" i="1"/>
  <c r="T6538" i="1" s="1"/>
  <c r="S6533" i="1"/>
  <c r="T6533" i="1" s="1"/>
  <c r="S6537" i="1"/>
  <c r="T6537" i="1" s="1"/>
  <c r="S6536" i="1"/>
  <c r="T6536" i="1" s="1"/>
  <c r="S6532" i="1"/>
  <c r="T6532" i="1" s="1"/>
  <c r="S6529" i="1"/>
  <c r="T6529" i="1" s="1"/>
  <c r="S6528" i="1"/>
  <c r="T6528" i="1" s="1"/>
  <c r="S6548" i="1"/>
  <c r="T6548" i="1" s="1"/>
  <c r="S6543" i="1"/>
  <c r="T6543" i="1" s="1"/>
  <c r="S6549" i="1"/>
  <c r="T6549" i="1" s="1"/>
  <c r="S6544" i="1"/>
  <c r="T6544" i="1" s="1"/>
  <c r="S6550" i="1"/>
  <c r="T6550" i="1" s="1"/>
  <c r="S6545" i="1"/>
  <c r="T6545" i="1" s="1"/>
  <c r="S6552" i="1"/>
  <c r="T6552" i="1" s="1"/>
  <c r="S6553" i="1"/>
  <c r="T6553" i="1" s="1"/>
  <c r="S6546" i="1"/>
  <c r="T6546" i="1" s="1"/>
  <c r="S6551" i="1"/>
  <c r="T6551" i="1" s="1"/>
  <c r="S6547" i="1"/>
  <c r="T6547" i="1" s="1"/>
  <c r="S6542" i="1"/>
  <c r="T6542" i="1" s="1"/>
  <c r="S6541" i="1"/>
  <c r="T6541" i="1" s="1"/>
  <c r="S6556" i="1"/>
  <c r="T6556" i="1" s="1"/>
  <c r="S6564" i="1"/>
  <c r="T6564" i="1" s="1"/>
  <c r="S6559" i="1"/>
  <c r="T6559" i="1" s="1"/>
  <c r="S6560" i="1"/>
  <c r="T6560" i="1" s="1"/>
  <c r="S6561" i="1"/>
  <c r="T6561" i="1" s="1"/>
  <c r="S6565" i="1"/>
  <c r="T6565" i="1" s="1"/>
  <c r="S6557" i="1"/>
  <c r="T6557" i="1" s="1"/>
  <c r="S6562" i="1"/>
  <c r="T6562" i="1" s="1"/>
  <c r="S6563" i="1"/>
  <c r="T6563" i="1" s="1"/>
  <c r="S6558" i="1"/>
  <c r="T6558" i="1" s="1"/>
  <c r="S6555" i="1"/>
  <c r="T6555" i="1" s="1"/>
  <c r="S6554" i="1"/>
  <c r="T6554" i="1" s="1"/>
  <c r="S6568" i="1"/>
  <c r="T6568" i="1" s="1"/>
  <c r="S6569" i="1"/>
  <c r="T6569" i="1" s="1"/>
  <c r="S6570" i="1"/>
  <c r="T6570" i="1" s="1"/>
  <c r="S6571" i="1"/>
  <c r="T6571" i="1" s="1"/>
  <c r="S6567" i="1"/>
  <c r="T6567" i="1" s="1"/>
  <c r="S6566" i="1"/>
  <c r="T6566" i="1" s="1"/>
  <c r="S6577" i="1"/>
  <c r="T6577" i="1" s="1"/>
  <c r="S6574" i="1"/>
  <c r="T6574" i="1" s="1"/>
  <c r="S6575" i="1"/>
  <c r="T6575" i="1" s="1"/>
  <c r="S6576" i="1"/>
  <c r="T6576" i="1" s="1"/>
  <c r="S6573" i="1"/>
  <c r="T6573" i="1" s="1"/>
  <c r="S6572" i="1"/>
  <c r="T6572" i="1" s="1"/>
  <c r="S6585" i="1"/>
  <c r="T6585" i="1" s="1"/>
  <c r="S6581" i="1"/>
  <c r="T6581" i="1" s="1"/>
  <c r="S6582" i="1"/>
  <c r="T6582" i="1" s="1"/>
  <c r="S6583" i="1"/>
  <c r="T6583" i="1" s="1"/>
  <c r="S6580" i="1"/>
  <c r="T6580" i="1" s="1"/>
  <c r="S6584" i="1"/>
  <c r="T6584" i="1" s="1"/>
  <c r="S6579" i="1"/>
  <c r="T6579" i="1" s="1"/>
  <c r="S6578" i="1"/>
  <c r="T6578" i="1" s="1"/>
  <c r="S6592" i="1"/>
  <c r="T6592" i="1" s="1"/>
  <c r="S6593" i="1"/>
  <c r="T6593" i="1" s="1"/>
  <c r="S6588" i="1"/>
  <c r="T6588" i="1" s="1"/>
  <c r="S6589" i="1"/>
  <c r="T6589" i="1" s="1"/>
  <c r="S6590" i="1"/>
  <c r="T6590" i="1" s="1"/>
  <c r="S6591" i="1"/>
  <c r="T6591" i="1" s="1"/>
  <c r="S6587" i="1"/>
  <c r="T6587" i="1" s="1"/>
  <c r="S6586" i="1"/>
  <c r="T6586" i="1" s="1"/>
  <c r="S6601" i="1"/>
  <c r="T6601" i="1" s="1"/>
  <c r="S6598" i="1"/>
  <c r="T6598" i="1" s="1"/>
  <c r="S6599" i="1"/>
  <c r="T6599" i="1" s="1"/>
  <c r="S6597" i="1"/>
  <c r="T6597" i="1" s="1"/>
  <c r="S6596" i="1"/>
  <c r="T6596" i="1" s="1"/>
  <c r="S6600" i="1"/>
  <c r="T6600" i="1" s="1"/>
  <c r="S6595" i="1"/>
  <c r="T6595" i="1" s="1"/>
  <c r="S6594" i="1"/>
  <c r="T6594" i="1" s="1"/>
  <c r="S6604" i="1"/>
  <c r="T6604" i="1" s="1"/>
  <c r="S6605" i="1"/>
  <c r="T6605" i="1" s="1"/>
  <c r="S6606" i="1"/>
  <c r="T6606" i="1" s="1"/>
  <c r="S6607" i="1"/>
  <c r="T6607" i="1" s="1"/>
  <c r="S6603" i="1"/>
  <c r="T6603" i="1" s="1"/>
  <c r="S6602" i="1"/>
  <c r="T6602" i="1" s="1"/>
  <c r="S6610" i="1"/>
  <c r="T6610" i="1" s="1"/>
  <c r="S6611" i="1"/>
  <c r="T6611" i="1" s="1"/>
  <c r="S6609" i="1"/>
  <c r="T6609" i="1" s="1"/>
  <c r="S6608" i="1"/>
  <c r="T6608" i="1" s="1"/>
  <c r="S6615" i="1"/>
  <c r="T6615" i="1" s="1"/>
  <c r="S6616" i="1"/>
  <c r="T6616" i="1" s="1"/>
  <c r="S6614" i="1"/>
  <c r="T6614" i="1" s="1"/>
  <c r="S6613" i="1"/>
  <c r="T6613" i="1" s="1"/>
  <c r="S6612" i="1"/>
  <c r="T6612" i="1" s="1"/>
  <c r="S6621" i="1"/>
  <c r="T6621" i="1" s="1"/>
  <c r="S6622" i="1"/>
  <c r="T6622" i="1" s="1"/>
  <c r="S6624" i="1"/>
  <c r="T6624" i="1" s="1"/>
  <c r="S6625" i="1"/>
  <c r="T6625" i="1" s="1"/>
  <c r="S6619" i="1"/>
  <c r="T6619" i="1" s="1"/>
  <c r="S6623" i="1"/>
  <c r="T6623" i="1" s="1"/>
  <c r="S6620" i="1"/>
  <c r="T6620" i="1" s="1"/>
  <c r="S6618" i="1"/>
  <c r="T6618" i="1" s="1"/>
  <c r="S6617" i="1"/>
  <c r="T6617" i="1" s="1"/>
  <c r="S6637" i="1"/>
  <c r="T6637" i="1" s="1"/>
  <c r="S6628" i="1"/>
  <c r="T6628" i="1" s="1"/>
  <c r="S6635" i="1"/>
  <c r="T6635" i="1" s="1"/>
  <c r="S6629" i="1"/>
  <c r="T6629" i="1" s="1"/>
  <c r="S6632" i="1"/>
  <c r="T6632" i="1" s="1"/>
  <c r="S6634" i="1"/>
  <c r="T6634" i="1" s="1"/>
  <c r="S6636" i="1"/>
  <c r="T6636" i="1" s="1"/>
  <c r="S6633" i="1"/>
  <c r="T6633" i="1" s="1"/>
  <c r="S6631" i="1"/>
  <c r="T6631" i="1" s="1"/>
  <c r="S6630" i="1"/>
  <c r="T6630" i="1" s="1"/>
  <c r="S6627" i="1"/>
  <c r="T6627" i="1" s="1"/>
  <c r="S6626" i="1"/>
  <c r="T6626" i="1" s="1"/>
  <c r="S6640" i="1"/>
  <c r="T6640" i="1" s="1"/>
  <c r="S6641" i="1"/>
  <c r="T6641" i="1" s="1"/>
  <c r="S6639" i="1"/>
  <c r="T6639" i="1" s="1"/>
  <c r="S6638" i="1"/>
  <c r="T6638" i="1" s="1"/>
  <c r="S6644" i="1"/>
  <c r="T6644" i="1" s="1"/>
  <c r="S6645" i="1"/>
  <c r="T6645" i="1" s="1"/>
  <c r="S6646" i="1"/>
  <c r="T6646" i="1" s="1"/>
  <c r="S6643" i="1"/>
  <c r="T6643" i="1" s="1"/>
  <c r="S6642" i="1"/>
  <c r="T6642" i="1" s="1"/>
  <c r="S6650" i="1"/>
  <c r="T6650" i="1" s="1"/>
  <c r="S6649" i="1"/>
  <c r="T6649" i="1" s="1"/>
  <c r="S6651" i="1"/>
  <c r="T6651" i="1" s="1"/>
  <c r="S6648" i="1"/>
  <c r="T6648" i="1" s="1"/>
  <c r="S6647" i="1"/>
  <c r="T6647" i="1" s="1"/>
  <c r="S6659" i="1"/>
  <c r="T6659" i="1" s="1"/>
  <c r="S6654" i="1"/>
  <c r="T6654" i="1" s="1"/>
  <c r="S6660" i="1"/>
  <c r="T6660" i="1" s="1"/>
  <c r="S6657" i="1"/>
  <c r="T6657" i="1" s="1"/>
  <c r="S6658" i="1"/>
  <c r="T6658" i="1" s="1"/>
  <c r="S6655" i="1"/>
  <c r="T6655" i="1" s="1"/>
  <c r="S6656" i="1"/>
  <c r="T6656" i="1" s="1"/>
  <c r="S6661" i="1"/>
  <c r="T6661" i="1" s="1"/>
  <c r="S6653" i="1"/>
  <c r="T6653" i="1" s="1"/>
  <c r="S6652" i="1"/>
  <c r="T6652" i="1" s="1"/>
  <c r="S6664" i="1"/>
  <c r="T6664" i="1" s="1"/>
  <c r="S6665" i="1"/>
  <c r="T6665" i="1" s="1"/>
  <c r="S6666" i="1"/>
  <c r="T6666" i="1" s="1"/>
  <c r="S6663" i="1"/>
  <c r="T6663" i="1" s="1"/>
  <c r="S6662" i="1"/>
  <c r="T6662" i="1" s="1"/>
  <c r="S6669" i="1"/>
  <c r="T6669" i="1" s="1"/>
  <c r="S6671" i="1"/>
  <c r="T6671" i="1" s="1"/>
  <c r="S6670" i="1"/>
  <c r="T6670" i="1" s="1"/>
  <c r="S6672" i="1"/>
  <c r="T6672" i="1" s="1"/>
  <c r="S6668" i="1"/>
  <c r="T6668" i="1" s="1"/>
  <c r="S6667" i="1"/>
  <c r="T6667" i="1" s="1"/>
  <c r="S6675" i="1"/>
  <c r="T6675" i="1" s="1"/>
  <c r="S6674" i="1"/>
  <c r="T6674" i="1" s="1"/>
  <c r="S6673" i="1"/>
  <c r="T6673" i="1" s="1"/>
  <c r="S6678" i="1"/>
  <c r="T6678" i="1" s="1"/>
  <c r="S6677" i="1"/>
  <c r="T6677" i="1" s="1"/>
  <c r="S6676" i="1"/>
  <c r="T6676" i="1" s="1"/>
  <c r="S6681" i="1"/>
  <c r="T6681" i="1" s="1"/>
  <c r="S6680" i="1"/>
  <c r="T6680" i="1" s="1"/>
  <c r="S6679" i="1"/>
  <c r="T6679" i="1" s="1"/>
  <c r="S6684" i="1"/>
  <c r="T6684" i="1" s="1"/>
  <c r="S6685" i="1"/>
  <c r="T6685" i="1" s="1"/>
  <c r="S6686" i="1"/>
  <c r="T6686" i="1" s="1"/>
  <c r="S6683" i="1"/>
  <c r="T6683" i="1" s="1"/>
  <c r="S6682" i="1"/>
  <c r="T6682" i="1" s="1"/>
  <c r="S6690" i="1"/>
  <c r="T6690" i="1" s="1"/>
  <c r="S6689" i="1"/>
  <c r="T6689" i="1" s="1"/>
  <c r="S6688" i="1"/>
  <c r="T6688" i="1" s="1"/>
  <c r="S6687" i="1"/>
  <c r="T6687" i="1" s="1"/>
  <c r="S6697" i="1"/>
  <c r="T6697" i="1" s="1"/>
  <c r="S6696" i="1"/>
  <c r="T6696" i="1" s="1"/>
  <c r="S6698" i="1"/>
  <c r="T6698" i="1" s="1"/>
  <c r="S6693" i="1"/>
  <c r="T6693" i="1" s="1"/>
  <c r="S6694" i="1"/>
  <c r="T6694" i="1" s="1"/>
  <c r="S6699" i="1"/>
  <c r="T6699" i="1" s="1"/>
  <c r="S6695" i="1"/>
  <c r="T6695" i="1" s="1"/>
  <c r="S6692" i="1"/>
  <c r="T6692" i="1" s="1"/>
  <c r="S6691" i="1"/>
  <c r="T6691" i="1" s="1"/>
  <c r="S6702" i="1"/>
  <c r="T6702" i="1" s="1"/>
  <c r="S6701" i="1"/>
  <c r="T6701" i="1" s="1"/>
  <c r="S6700" i="1"/>
  <c r="T6700" i="1" s="1"/>
  <c r="S6709" i="1"/>
  <c r="T6709" i="1" s="1"/>
  <c r="S6705" i="1"/>
  <c r="T6705" i="1" s="1"/>
  <c r="S6706" i="1"/>
  <c r="T6706" i="1" s="1"/>
  <c r="S6707" i="1"/>
  <c r="T6707" i="1" s="1"/>
  <c r="S6708" i="1"/>
  <c r="T6708" i="1" s="1"/>
  <c r="S6704" i="1"/>
  <c r="T6704" i="1" s="1"/>
  <c r="S6703" i="1"/>
  <c r="T6703" i="1" s="1"/>
  <c r="S6712" i="1"/>
  <c r="T6712" i="1" s="1"/>
  <c r="S6713" i="1"/>
  <c r="T6713" i="1" s="1"/>
  <c r="S6711" i="1"/>
  <c r="T6711" i="1" s="1"/>
  <c r="S6710" i="1"/>
  <c r="T6710" i="1" s="1"/>
  <c r="S6716" i="1"/>
  <c r="T6716" i="1" s="1"/>
  <c r="S6717" i="1"/>
  <c r="T6717" i="1" s="1"/>
  <c r="S6719" i="1"/>
  <c r="T6719" i="1" s="1"/>
  <c r="S6720" i="1"/>
  <c r="T6720" i="1" s="1"/>
  <c r="S6718" i="1"/>
  <c r="T6718" i="1" s="1"/>
  <c r="S6715" i="1"/>
  <c r="T6715" i="1" s="1"/>
  <c r="S6714" i="1"/>
  <c r="T6714" i="1" s="1"/>
  <c r="S6725" i="1"/>
  <c r="T6725" i="1" s="1"/>
  <c r="S6724" i="1"/>
  <c r="T6724" i="1" s="1"/>
  <c r="S6723" i="1"/>
  <c r="T6723" i="1" s="1"/>
  <c r="S6726" i="1"/>
  <c r="T6726" i="1" s="1"/>
  <c r="S6722" i="1"/>
  <c r="T6722" i="1" s="1"/>
  <c r="S6721" i="1"/>
  <c r="T6721" i="1" s="1"/>
  <c r="S6731" i="1"/>
  <c r="T6731" i="1" s="1"/>
  <c r="S6729" i="1"/>
  <c r="T6729" i="1" s="1"/>
  <c r="S6730" i="1"/>
  <c r="T6730" i="1" s="1"/>
  <c r="S6728" i="1"/>
  <c r="T6728" i="1" s="1"/>
  <c r="S6727" i="1"/>
  <c r="T6727" i="1" s="1"/>
  <c r="S6734" i="1"/>
  <c r="T6734" i="1" s="1"/>
  <c r="S6737" i="1"/>
  <c r="T6737" i="1" s="1"/>
  <c r="S6735" i="1"/>
  <c r="T6735" i="1" s="1"/>
  <c r="S6736" i="1"/>
  <c r="T6736" i="1" s="1"/>
  <c r="S6733" i="1"/>
  <c r="T6733" i="1" s="1"/>
  <c r="S6732" i="1"/>
  <c r="T6732" i="1" s="1"/>
  <c r="S6740" i="1"/>
  <c r="T6740" i="1" s="1"/>
  <c r="S6741" i="1"/>
  <c r="T6741" i="1" s="1"/>
  <c r="S6742" i="1"/>
  <c r="T6742" i="1" s="1"/>
  <c r="S6753" i="1"/>
  <c r="T6753" i="1" s="1"/>
  <c r="S6743" i="1"/>
  <c r="T6743" i="1" s="1"/>
  <c r="S6744" i="1"/>
  <c r="T6744" i="1" s="1"/>
  <c r="S6754" i="1"/>
  <c r="T6754" i="1" s="1"/>
  <c r="S6745" i="1"/>
  <c r="T6745" i="1" s="1"/>
  <c r="S6746" i="1"/>
  <c r="T6746" i="1" s="1"/>
  <c r="S6747" i="1"/>
  <c r="T6747" i="1" s="1"/>
  <c r="S6748" i="1"/>
  <c r="T6748" i="1" s="1"/>
  <c r="S6749" i="1"/>
  <c r="T6749" i="1" s="1"/>
  <c r="S6750" i="1"/>
  <c r="T6750" i="1" s="1"/>
  <c r="S6751" i="1"/>
  <c r="T6751" i="1" s="1"/>
  <c r="S6752" i="1"/>
  <c r="T6752" i="1" s="1"/>
  <c r="S6739" i="1"/>
  <c r="T6739" i="1" s="1"/>
  <c r="S6738" i="1"/>
  <c r="T6738" i="1" s="1"/>
  <c r="S6757" i="1"/>
  <c r="T6757" i="1" s="1"/>
  <c r="S6756" i="1"/>
  <c r="T6756" i="1" s="1"/>
  <c r="S6755" i="1"/>
  <c r="T6755" i="1" s="1"/>
  <c r="S6760" i="1"/>
  <c r="T6760" i="1" s="1"/>
  <c r="S6759" i="1"/>
  <c r="T6759" i="1" s="1"/>
  <c r="S6758" i="1"/>
  <c r="T6758" i="1" s="1"/>
  <c r="S6766" i="1"/>
  <c r="T6766" i="1" s="1"/>
  <c r="S6765" i="1"/>
  <c r="T6765" i="1" s="1"/>
  <c r="S6769" i="1"/>
  <c r="T6769" i="1" s="1"/>
  <c r="S6767" i="1"/>
  <c r="T6767" i="1" s="1"/>
  <c r="S6763" i="1"/>
  <c r="T6763" i="1" s="1"/>
  <c r="S6764" i="1"/>
  <c r="T6764" i="1" s="1"/>
  <c r="S6768" i="1"/>
  <c r="T6768" i="1" s="1"/>
  <c r="S6762" i="1"/>
  <c r="T6762" i="1" s="1"/>
  <c r="S6761" i="1"/>
  <c r="T6761" i="1" s="1"/>
  <c r="S6772" i="1"/>
  <c r="T6772" i="1" s="1"/>
  <c r="S6771" i="1"/>
  <c r="T6771" i="1" s="1"/>
  <c r="S6770" i="1"/>
  <c r="T6770" i="1" s="1"/>
  <c r="S6774" i="1"/>
  <c r="T6774" i="1" s="1"/>
  <c r="S6773" i="1"/>
  <c r="T6773" i="1" s="1"/>
  <c r="S6777" i="1"/>
  <c r="T6777" i="1" s="1"/>
  <c r="S6776" i="1"/>
  <c r="T6776" i="1" s="1"/>
  <c r="S6775" i="1"/>
  <c r="T6775" i="1" s="1"/>
  <c r="S6780" i="1"/>
  <c r="T6780" i="1" s="1"/>
  <c r="S6779" i="1"/>
  <c r="T6779" i="1" s="1"/>
  <c r="S6778" i="1"/>
  <c r="T6778" i="1" s="1"/>
  <c r="S6783" i="1"/>
  <c r="T6783" i="1" s="1"/>
  <c r="S6784" i="1"/>
  <c r="T6784" i="1" s="1"/>
  <c r="S6782" i="1"/>
  <c r="T6782" i="1" s="1"/>
  <c r="S6781" i="1"/>
  <c r="T6781" i="1" s="1"/>
  <c r="S6787" i="1"/>
  <c r="T6787" i="1" s="1"/>
  <c r="S6788" i="1"/>
  <c r="T6788" i="1" s="1"/>
  <c r="S6789" i="1"/>
  <c r="T6789" i="1" s="1"/>
  <c r="S6786" i="1"/>
  <c r="T6786" i="1" s="1"/>
  <c r="S6785" i="1"/>
  <c r="T6785" i="1" s="1"/>
  <c r="S10" i="1"/>
  <c r="T10" i="1" s="1"/>
  <c r="T13" i="1"/>
  <c r="D6" i="5"/>
  <c r="D7" i="5"/>
  <c r="D8" i="5"/>
  <c r="D9" i="5"/>
  <c r="D10" i="5"/>
  <c r="D5" i="5"/>
  <c r="R10" i="1"/>
  <c r="R6785" i="1"/>
  <c r="R6786" i="1"/>
  <c r="R6789" i="1"/>
  <c r="R6788" i="1"/>
  <c r="R6787" i="1"/>
  <c r="R6781" i="1"/>
  <c r="R6782" i="1"/>
  <c r="R6784" i="1"/>
  <c r="R6783" i="1"/>
  <c r="R6778" i="1"/>
  <c r="R6779" i="1"/>
  <c r="R6780" i="1"/>
  <c r="R6775" i="1"/>
  <c r="R6776" i="1"/>
  <c r="R6777" i="1"/>
  <c r="R6773" i="1"/>
  <c r="R6774" i="1"/>
  <c r="R6770" i="1"/>
  <c r="R6771" i="1"/>
  <c r="R6772" i="1"/>
  <c r="R6761" i="1"/>
  <c r="R6762" i="1"/>
  <c r="R6768" i="1"/>
  <c r="R6764" i="1"/>
  <c r="R6763" i="1"/>
  <c r="R6767" i="1"/>
  <c r="R6769" i="1"/>
  <c r="R6765" i="1"/>
  <c r="R6766" i="1"/>
  <c r="R6758" i="1"/>
  <c r="R6759" i="1"/>
  <c r="R6760" i="1"/>
  <c r="R6755" i="1"/>
  <c r="R6756" i="1"/>
  <c r="R6757" i="1"/>
  <c r="R6738" i="1"/>
  <c r="R6739" i="1"/>
  <c r="R6752" i="1"/>
  <c r="R6751" i="1"/>
  <c r="R6750" i="1"/>
  <c r="R6749" i="1"/>
  <c r="R6748" i="1"/>
  <c r="R6747" i="1"/>
  <c r="R6746" i="1"/>
  <c r="R6745" i="1"/>
  <c r="R6754" i="1"/>
  <c r="R6744" i="1"/>
  <c r="R6743" i="1"/>
  <c r="R6753" i="1"/>
  <c r="R6742" i="1"/>
  <c r="R6741" i="1"/>
  <c r="R6740" i="1"/>
  <c r="R6732" i="1"/>
  <c r="R6733" i="1"/>
  <c r="R6736" i="1"/>
  <c r="R6735" i="1"/>
  <c r="R6737" i="1"/>
  <c r="R6734" i="1"/>
  <c r="R6727" i="1"/>
  <c r="R6728" i="1"/>
  <c r="R6730" i="1"/>
  <c r="R6729" i="1"/>
  <c r="R6731" i="1"/>
  <c r="R6721" i="1"/>
  <c r="R6722" i="1"/>
  <c r="R6726" i="1"/>
  <c r="R6723" i="1"/>
  <c r="R6724" i="1"/>
  <c r="R6725" i="1"/>
  <c r="R6714" i="1"/>
  <c r="R6715" i="1"/>
  <c r="R6718" i="1"/>
  <c r="R6720" i="1"/>
  <c r="R6719" i="1"/>
  <c r="R6717" i="1"/>
  <c r="R6716" i="1"/>
  <c r="R6710" i="1"/>
  <c r="R6711" i="1"/>
  <c r="R6713" i="1"/>
  <c r="R6712" i="1"/>
  <c r="R6703" i="1"/>
  <c r="R6704" i="1"/>
  <c r="R6708" i="1"/>
  <c r="R6707" i="1"/>
  <c r="R6706" i="1"/>
  <c r="R6705" i="1"/>
  <c r="R6709" i="1"/>
  <c r="R6700" i="1"/>
  <c r="R6701" i="1"/>
  <c r="R6702" i="1"/>
  <c r="R6691" i="1"/>
  <c r="R6692" i="1"/>
  <c r="R6695" i="1"/>
  <c r="R6699" i="1"/>
  <c r="R6694" i="1"/>
  <c r="R6693" i="1"/>
  <c r="R6698" i="1"/>
  <c r="R6696" i="1"/>
  <c r="R6697" i="1"/>
  <c r="R6687" i="1"/>
  <c r="R6688" i="1"/>
  <c r="R6689" i="1"/>
  <c r="R6690" i="1"/>
  <c r="R6682" i="1"/>
  <c r="R6683" i="1"/>
  <c r="R6686" i="1"/>
  <c r="R6685" i="1"/>
  <c r="R6684" i="1"/>
  <c r="R6679" i="1"/>
  <c r="R6680" i="1"/>
  <c r="R6681" i="1"/>
  <c r="R6676" i="1"/>
  <c r="R6677" i="1"/>
  <c r="R6678" i="1"/>
  <c r="R6673" i="1"/>
  <c r="R6674" i="1"/>
  <c r="R6675" i="1"/>
  <c r="R6667" i="1"/>
  <c r="R6668" i="1"/>
  <c r="R6672" i="1"/>
  <c r="R6670" i="1"/>
  <c r="R6671" i="1"/>
  <c r="R6669" i="1"/>
  <c r="R6662" i="1"/>
  <c r="R6663" i="1"/>
  <c r="R6666" i="1"/>
  <c r="R6665" i="1"/>
  <c r="R6664" i="1"/>
  <c r="R6652" i="1"/>
  <c r="R6653" i="1"/>
  <c r="R6661" i="1"/>
  <c r="R6656" i="1"/>
  <c r="R6655" i="1"/>
  <c r="R6658" i="1"/>
  <c r="R6657" i="1"/>
  <c r="R6660" i="1"/>
  <c r="R6654" i="1"/>
  <c r="R6659" i="1"/>
  <c r="R6647" i="1"/>
  <c r="R6648" i="1"/>
  <c r="R6651" i="1"/>
  <c r="R6649" i="1"/>
  <c r="R6650" i="1"/>
  <c r="R6642" i="1"/>
  <c r="R6643" i="1"/>
  <c r="R6646" i="1"/>
  <c r="R6645" i="1"/>
  <c r="R6644" i="1"/>
  <c r="R6638" i="1"/>
  <c r="R6639" i="1"/>
  <c r="R6641" i="1"/>
  <c r="R6640" i="1"/>
  <c r="R6626" i="1"/>
  <c r="R6627" i="1"/>
  <c r="R6630" i="1"/>
  <c r="R6631" i="1"/>
  <c r="R6633" i="1"/>
  <c r="R6636" i="1"/>
  <c r="R6634" i="1"/>
  <c r="R6632" i="1"/>
  <c r="R6629" i="1"/>
  <c r="R6635" i="1"/>
  <c r="R6628" i="1"/>
  <c r="R6637" i="1"/>
  <c r="R6617" i="1"/>
  <c r="R6618" i="1"/>
  <c r="R6620" i="1"/>
  <c r="R6623" i="1"/>
  <c r="R6619" i="1"/>
  <c r="R6625" i="1"/>
  <c r="R6624" i="1"/>
  <c r="R6622" i="1"/>
  <c r="R6621" i="1"/>
  <c r="R6612" i="1"/>
  <c r="R6613" i="1"/>
  <c r="R6614" i="1"/>
  <c r="R6616" i="1"/>
  <c r="R6615" i="1"/>
  <c r="R6608" i="1"/>
  <c r="R6609" i="1"/>
  <c r="R6611" i="1"/>
  <c r="R6610" i="1"/>
  <c r="R6602" i="1"/>
  <c r="R6603" i="1"/>
  <c r="R6607" i="1"/>
  <c r="R6606" i="1"/>
  <c r="R6605" i="1"/>
  <c r="R6604" i="1"/>
  <c r="R6594" i="1"/>
  <c r="R6595" i="1"/>
  <c r="R6600" i="1"/>
  <c r="R6596" i="1"/>
  <c r="R6597" i="1"/>
  <c r="R6599" i="1"/>
  <c r="R6598" i="1"/>
  <c r="R6601" i="1"/>
  <c r="R6586" i="1"/>
  <c r="R6587" i="1"/>
  <c r="R6591" i="1"/>
  <c r="R6590" i="1"/>
  <c r="R6589" i="1"/>
  <c r="R6588" i="1"/>
  <c r="R6593" i="1"/>
  <c r="R6592" i="1"/>
  <c r="R6578" i="1"/>
  <c r="R6579" i="1"/>
  <c r="R6584" i="1"/>
  <c r="R6580" i="1"/>
  <c r="R6583" i="1"/>
  <c r="R6582" i="1"/>
  <c r="R6581" i="1"/>
  <c r="R6585" i="1"/>
  <c r="R6572" i="1"/>
  <c r="R6573" i="1"/>
  <c r="R6576" i="1"/>
  <c r="R6575" i="1"/>
  <c r="R6574" i="1"/>
  <c r="R6577" i="1"/>
  <c r="R6566" i="1"/>
  <c r="R6567" i="1"/>
  <c r="R6571" i="1"/>
  <c r="R6570" i="1"/>
  <c r="R6569" i="1"/>
  <c r="R6568" i="1"/>
  <c r="R6554" i="1"/>
  <c r="R6555" i="1"/>
  <c r="R6558" i="1"/>
  <c r="R6563" i="1"/>
  <c r="R6562" i="1"/>
  <c r="R6557" i="1"/>
  <c r="R6565" i="1"/>
  <c r="R6561" i="1"/>
  <c r="R6560" i="1"/>
  <c r="R6559" i="1"/>
  <c r="R6564" i="1"/>
  <c r="R6556" i="1"/>
  <c r="R6541" i="1"/>
  <c r="R6542" i="1"/>
  <c r="R6547" i="1"/>
  <c r="R6551" i="1"/>
  <c r="R6546" i="1"/>
  <c r="R6553" i="1"/>
  <c r="R6552" i="1"/>
  <c r="R6545" i="1"/>
  <c r="R6550" i="1"/>
  <c r="R6544" i="1"/>
  <c r="R6549" i="1"/>
  <c r="R6543" i="1"/>
  <c r="R6548" i="1"/>
  <c r="R6528" i="1"/>
  <c r="R6529" i="1"/>
  <c r="R6532" i="1"/>
  <c r="R6536" i="1"/>
  <c r="R6537" i="1"/>
  <c r="R6533" i="1"/>
  <c r="R6538" i="1"/>
  <c r="R6535" i="1"/>
  <c r="R6530" i="1"/>
  <c r="R6531" i="1"/>
  <c r="R6540" i="1"/>
  <c r="R6539" i="1"/>
  <c r="R6534" i="1"/>
  <c r="R6525" i="1"/>
  <c r="R6526" i="1"/>
  <c r="R6527" i="1"/>
  <c r="R6516" i="1"/>
  <c r="R6517" i="1"/>
  <c r="R6518" i="1"/>
  <c r="R6520" i="1"/>
  <c r="R6523" i="1"/>
  <c r="R6521" i="1"/>
  <c r="R6522" i="1"/>
  <c r="R6524" i="1"/>
  <c r="R6519" i="1"/>
  <c r="R6511" i="1"/>
  <c r="R6512" i="1"/>
  <c r="R6515" i="1"/>
  <c r="R6514" i="1"/>
  <c r="R6513" i="1"/>
  <c r="R6482" i="1"/>
  <c r="R6483" i="1"/>
  <c r="R6508" i="1"/>
  <c r="R6488" i="1"/>
  <c r="R6490" i="1"/>
  <c r="R6489" i="1"/>
  <c r="R6493" i="1"/>
  <c r="R6492" i="1"/>
  <c r="R6502" i="1"/>
  <c r="R6501" i="1"/>
  <c r="R6500" i="1"/>
  <c r="R6499" i="1"/>
  <c r="R6507" i="1"/>
  <c r="R6503" i="1"/>
  <c r="R6486" i="1"/>
  <c r="R6498" i="1"/>
  <c r="R6506" i="1"/>
  <c r="R6487" i="1"/>
  <c r="R6510" i="1"/>
  <c r="R6494" i="1"/>
  <c r="R6485" i="1"/>
  <c r="R6509" i="1"/>
  <c r="R6497" i="1"/>
  <c r="R6484" i="1"/>
  <c r="R6496" i="1"/>
  <c r="R6491" i="1"/>
  <c r="R6504" i="1"/>
  <c r="R6495" i="1"/>
  <c r="R6505" i="1"/>
  <c r="R6479" i="1"/>
  <c r="R6480" i="1"/>
  <c r="R6481" i="1"/>
  <c r="R6473" i="1"/>
  <c r="R6474" i="1"/>
  <c r="R6478" i="1"/>
  <c r="R6476" i="1"/>
  <c r="R6477" i="1"/>
  <c r="R6475" i="1"/>
  <c r="R6466" i="1"/>
  <c r="R6467" i="1"/>
  <c r="R6471" i="1"/>
  <c r="R6470" i="1"/>
  <c r="R6472" i="1"/>
  <c r="R6469" i="1"/>
  <c r="R6468" i="1"/>
  <c r="R6462" i="1"/>
  <c r="R6463" i="1"/>
  <c r="R6464" i="1"/>
  <c r="R6465" i="1"/>
  <c r="R6456" i="1"/>
  <c r="R6457" i="1"/>
  <c r="R6461" i="1"/>
  <c r="R6460" i="1"/>
  <c r="R6459" i="1"/>
  <c r="R6458" i="1"/>
  <c r="R6453" i="1"/>
  <c r="R6454" i="1"/>
  <c r="R6455" i="1"/>
  <c r="R6447" i="1"/>
  <c r="R6448" i="1"/>
  <c r="R6450" i="1"/>
  <c r="R6451" i="1"/>
  <c r="R6452" i="1"/>
  <c r="R6449" i="1"/>
  <c r="R6444" i="1"/>
  <c r="R6445" i="1"/>
  <c r="R6446" i="1"/>
  <c r="R6438" i="1"/>
  <c r="R6439" i="1"/>
  <c r="R6442" i="1"/>
  <c r="R6441" i="1"/>
  <c r="R6443" i="1"/>
  <c r="R6440" i="1"/>
  <c r="R6434" i="1"/>
  <c r="R6435" i="1"/>
  <c r="R6437" i="1"/>
  <c r="R6436" i="1"/>
  <c r="R6424" i="1"/>
  <c r="R6425" i="1"/>
  <c r="R6432" i="1"/>
  <c r="R6431" i="1"/>
  <c r="R6426" i="1"/>
  <c r="R6430" i="1"/>
  <c r="R6429" i="1"/>
  <c r="R6428" i="1"/>
  <c r="R6433" i="1"/>
  <c r="R6427" i="1"/>
  <c r="R6420" i="1"/>
  <c r="R6421" i="1"/>
  <c r="R6423" i="1"/>
  <c r="R6422" i="1"/>
  <c r="R6414" i="1"/>
  <c r="R6415" i="1"/>
  <c r="R6416" i="1"/>
  <c r="R6419" i="1"/>
  <c r="R6418" i="1"/>
  <c r="R6417" i="1"/>
  <c r="R6410" i="1"/>
  <c r="R6411" i="1"/>
  <c r="R6412" i="1"/>
  <c r="R6413" i="1"/>
  <c r="R6404" i="1"/>
  <c r="R6405" i="1"/>
  <c r="R6407" i="1"/>
  <c r="R6408" i="1"/>
  <c r="R6409" i="1"/>
  <c r="R6406" i="1"/>
  <c r="R6398" i="1"/>
  <c r="R6399" i="1"/>
  <c r="R6403" i="1"/>
  <c r="R6402" i="1"/>
  <c r="R6401" i="1"/>
  <c r="R6400" i="1"/>
  <c r="R6393" i="1"/>
  <c r="R6394" i="1"/>
  <c r="R6397" i="1"/>
  <c r="R6396" i="1"/>
  <c r="R6395" i="1"/>
  <c r="R6383" i="1"/>
  <c r="R6384" i="1"/>
  <c r="R6392" i="1"/>
  <c r="R6391" i="1"/>
  <c r="R6390" i="1"/>
  <c r="R6389" i="1"/>
  <c r="R6388" i="1"/>
  <c r="R6387" i="1"/>
  <c r="R6386" i="1"/>
  <c r="R6385" i="1"/>
  <c r="R6369" i="1"/>
  <c r="R6370" i="1"/>
  <c r="R6382" i="1"/>
  <c r="R6381" i="1"/>
  <c r="R6380" i="1"/>
  <c r="R6372" i="1"/>
  <c r="R6373" i="1"/>
  <c r="R6379" i="1"/>
  <c r="R6378" i="1"/>
  <c r="R6371" i="1"/>
  <c r="R6377" i="1"/>
  <c r="R6376" i="1"/>
  <c r="R6375" i="1"/>
  <c r="R6374" i="1"/>
  <c r="R6364" i="1"/>
  <c r="R6365" i="1"/>
  <c r="R6367" i="1"/>
  <c r="R6366" i="1"/>
  <c r="R6368" i="1"/>
  <c r="R6360" i="1"/>
  <c r="R6361" i="1"/>
  <c r="R6363" i="1"/>
  <c r="R6362" i="1"/>
  <c r="R6354" i="1"/>
  <c r="R6355" i="1"/>
  <c r="R6359" i="1"/>
  <c r="R6358" i="1"/>
  <c r="R6357" i="1"/>
  <c r="R6356" i="1"/>
  <c r="R6349" i="1"/>
  <c r="R6350" i="1"/>
  <c r="R6352" i="1"/>
  <c r="R6351" i="1"/>
  <c r="R6353" i="1"/>
  <c r="R6344" i="1"/>
  <c r="R6345" i="1"/>
  <c r="R6348" i="1"/>
  <c r="R6347" i="1"/>
  <c r="R6346" i="1"/>
  <c r="R6340" i="1"/>
  <c r="R6341" i="1"/>
  <c r="R6342" i="1"/>
  <c r="R6343" i="1"/>
  <c r="R6328" i="1"/>
  <c r="R6329" i="1"/>
  <c r="R6334" i="1"/>
  <c r="R6338" i="1"/>
  <c r="R6335" i="1"/>
  <c r="R6331" i="1"/>
  <c r="R6332" i="1"/>
  <c r="R6337" i="1"/>
  <c r="R6336" i="1"/>
  <c r="R6333" i="1"/>
  <c r="R6339" i="1"/>
  <c r="R6330" i="1"/>
  <c r="R6323" i="1"/>
  <c r="R6324" i="1"/>
  <c r="R6326" i="1"/>
  <c r="R6325" i="1"/>
  <c r="R6327" i="1"/>
  <c r="R6303" i="1"/>
  <c r="R6304" i="1"/>
  <c r="R6317" i="1"/>
  <c r="R6310" i="1"/>
  <c r="R6318" i="1"/>
  <c r="R6321" i="1"/>
  <c r="R6315" i="1"/>
  <c r="R6306" i="1"/>
  <c r="R6309" i="1"/>
  <c r="R6308" i="1"/>
  <c r="R6314" i="1"/>
  <c r="R6312" i="1"/>
  <c r="R6316" i="1"/>
  <c r="R6311" i="1"/>
  <c r="R6322" i="1"/>
  <c r="R6320" i="1"/>
  <c r="R6307" i="1"/>
  <c r="R6305" i="1"/>
  <c r="R6313" i="1"/>
  <c r="R6319" i="1"/>
  <c r="R6293" i="1"/>
  <c r="R6294" i="1"/>
  <c r="R6297" i="1"/>
  <c r="R6301" i="1"/>
  <c r="R6302" i="1"/>
  <c r="R6296" i="1"/>
  <c r="R6299" i="1"/>
  <c r="R6295" i="1"/>
  <c r="R6298" i="1"/>
  <c r="R6300" i="1"/>
  <c r="R6281" i="1"/>
  <c r="R6282" i="1"/>
  <c r="R6283" i="1"/>
  <c r="R6286" i="1"/>
  <c r="R6288" i="1"/>
  <c r="R6285" i="1"/>
  <c r="R6290" i="1"/>
  <c r="R6289" i="1"/>
  <c r="R6284" i="1"/>
  <c r="R6291" i="1"/>
  <c r="R6287" i="1"/>
  <c r="R6292" i="1"/>
  <c r="R6274" i="1"/>
  <c r="R6275" i="1"/>
  <c r="R6277" i="1"/>
  <c r="R6280" i="1"/>
  <c r="R6278" i="1"/>
  <c r="R6276" i="1"/>
  <c r="R6279" i="1"/>
  <c r="R6270" i="1"/>
  <c r="R6271" i="1"/>
  <c r="R6273" i="1"/>
  <c r="R6272" i="1"/>
  <c r="R6257" i="1"/>
  <c r="R6258" i="1"/>
  <c r="R6261" i="1"/>
  <c r="R6263" i="1"/>
  <c r="R6262" i="1"/>
  <c r="R6264" i="1"/>
  <c r="R6260" i="1"/>
  <c r="R6259" i="1"/>
  <c r="R6265" i="1"/>
  <c r="R6266" i="1"/>
  <c r="R6269" i="1"/>
  <c r="R6268" i="1"/>
  <c r="R6267" i="1"/>
  <c r="R6251" i="1"/>
  <c r="R6252" i="1"/>
  <c r="R6254" i="1"/>
  <c r="R6256" i="1"/>
  <c r="R6253" i="1"/>
  <c r="R6255" i="1"/>
  <c r="R6245" i="1"/>
  <c r="R6246" i="1"/>
  <c r="R6250" i="1"/>
  <c r="R6249" i="1"/>
  <c r="R6247" i="1"/>
  <c r="R6248" i="1"/>
  <c r="R6241" i="1"/>
  <c r="R6242" i="1"/>
  <c r="R6243" i="1"/>
  <c r="R6244" i="1"/>
  <c r="R6230" i="1"/>
  <c r="R6231" i="1"/>
  <c r="R6236" i="1"/>
  <c r="R6232" i="1"/>
  <c r="R6238" i="1"/>
  <c r="R6237" i="1"/>
  <c r="R6234" i="1"/>
  <c r="R6233" i="1"/>
  <c r="R6235" i="1"/>
  <c r="R6239" i="1"/>
  <c r="R6240" i="1"/>
  <c r="R6218" i="1"/>
  <c r="R6219" i="1"/>
  <c r="R6223" i="1"/>
  <c r="R6221" i="1"/>
  <c r="R6225" i="1"/>
  <c r="R6229" i="1"/>
  <c r="R6222" i="1"/>
  <c r="R6228" i="1"/>
  <c r="R6220" i="1"/>
  <c r="R6224" i="1"/>
  <c r="R6227" i="1"/>
  <c r="R6226" i="1"/>
  <c r="R6215" i="1"/>
  <c r="R6216" i="1"/>
  <c r="R6217" i="1"/>
  <c r="R6207" i="1"/>
  <c r="R6208" i="1"/>
  <c r="R6212" i="1"/>
  <c r="R6211" i="1"/>
  <c r="R6209" i="1"/>
  <c r="R6210" i="1"/>
  <c r="R6214" i="1"/>
  <c r="R6213" i="1"/>
  <c r="R6204" i="1"/>
  <c r="R6205" i="1"/>
  <c r="R6206" i="1"/>
  <c r="R6201" i="1"/>
  <c r="R6202" i="1"/>
  <c r="R6203" i="1"/>
  <c r="R6198" i="1"/>
  <c r="R6199" i="1"/>
  <c r="R6200" i="1"/>
  <c r="R6181" i="1"/>
  <c r="R6182" i="1"/>
  <c r="R6195" i="1"/>
  <c r="R6194" i="1"/>
  <c r="R6193" i="1"/>
  <c r="R6192" i="1"/>
  <c r="R6191" i="1"/>
  <c r="R6190" i="1"/>
  <c r="R6189" i="1"/>
  <c r="R6188" i="1"/>
  <c r="R6187" i="1"/>
  <c r="R6186" i="1"/>
  <c r="R6185" i="1"/>
  <c r="R6197" i="1"/>
  <c r="R6184" i="1"/>
  <c r="R6183" i="1"/>
  <c r="R6196" i="1"/>
  <c r="R6174" i="1"/>
  <c r="R6175" i="1"/>
  <c r="R6180" i="1"/>
  <c r="R6176" i="1"/>
  <c r="R6178" i="1"/>
  <c r="R6179" i="1"/>
  <c r="R6177" i="1"/>
  <c r="R6170" i="1"/>
  <c r="R6171" i="1"/>
  <c r="R6173" i="1"/>
  <c r="R6172" i="1"/>
  <c r="R6165" i="1"/>
  <c r="R6166" i="1"/>
  <c r="R6169" i="1"/>
  <c r="R6168" i="1"/>
  <c r="R6167" i="1"/>
  <c r="R6159" i="1"/>
  <c r="R6160" i="1"/>
  <c r="R6164" i="1"/>
  <c r="R6163" i="1"/>
  <c r="R6161" i="1"/>
  <c r="R6162" i="1"/>
  <c r="R6156" i="1"/>
  <c r="R6157" i="1"/>
  <c r="R6158" i="1"/>
  <c r="R6152" i="1"/>
  <c r="R6153" i="1"/>
  <c r="R6154" i="1"/>
  <c r="R6155" i="1"/>
  <c r="R6146" i="1"/>
  <c r="R6147" i="1"/>
  <c r="R6149" i="1"/>
  <c r="R6148" i="1"/>
  <c r="R6151" i="1"/>
  <c r="R6150" i="1"/>
  <c r="R6136" i="1"/>
  <c r="R6137" i="1"/>
  <c r="R6141" i="1"/>
  <c r="R6145" i="1"/>
  <c r="R6140" i="1"/>
  <c r="R6143" i="1"/>
  <c r="R6139" i="1"/>
  <c r="R6144" i="1"/>
  <c r="R6138" i="1"/>
  <c r="R6142" i="1"/>
  <c r="R6131" i="1"/>
  <c r="R6132" i="1"/>
  <c r="R6133" i="1"/>
  <c r="R6134" i="1"/>
  <c r="R6135" i="1"/>
  <c r="R6128" i="1"/>
  <c r="R6129" i="1"/>
  <c r="R6130" i="1"/>
  <c r="R6109" i="1"/>
  <c r="R6110" i="1"/>
  <c r="R6119" i="1"/>
  <c r="R6127" i="1"/>
  <c r="R6126" i="1"/>
  <c r="R6117" i="1"/>
  <c r="R6118" i="1"/>
  <c r="R6113" i="1"/>
  <c r="R6120" i="1"/>
  <c r="R6112" i="1"/>
  <c r="R6111" i="1"/>
  <c r="R6121" i="1"/>
  <c r="R6125" i="1"/>
  <c r="R6123" i="1"/>
  <c r="R6124" i="1"/>
  <c r="R6116" i="1"/>
  <c r="R6115" i="1"/>
  <c r="R6122" i="1"/>
  <c r="R6114" i="1"/>
  <c r="R6104" i="1"/>
  <c r="R6105" i="1"/>
  <c r="R6106" i="1"/>
  <c r="R6107" i="1"/>
  <c r="R6108" i="1"/>
  <c r="R6096" i="1"/>
  <c r="R6097" i="1"/>
  <c r="R6102" i="1"/>
  <c r="R6101" i="1"/>
  <c r="R6103" i="1"/>
  <c r="R6098" i="1"/>
  <c r="R6100" i="1"/>
  <c r="R6099" i="1"/>
  <c r="R6091" i="1"/>
  <c r="R6092" i="1"/>
  <c r="R6094" i="1"/>
  <c r="R6093" i="1"/>
  <c r="R6095" i="1"/>
  <c r="R6088" i="1"/>
  <c r="R6089" i="1"/>
  <c r="R6090" i="1"/>
  <c r="R6079" i="1"/>
  <c r="R6080" i="1"/>
  <c r="R6083" i="1"/>
  <c r="R6081" i="1"/>
  <c r="R6086" i="1"/>
  <c r="R6087" i="1"/>
  <c r="R6085" i="1"/>
  <c r="R6082" i="1"/>
  <c r="R6084" i="1"/>
  <c r="R6067" i="1"/>
  <c r="R6068" i="1"/>
  <c r="R6076" i="1"/>
  <c r="R6071" i="1"/>
  <c r="R6075" i="1"/>
  <c r="R6078" i="1"/>
  <c r="R6077" i="1"/>
  <c r="R6070" i="1"/>
  <c r="R6072" i="1"/>
  <c r="R6073" i="1"/>
  <c r="R6074" i="1"/>
  <c r="R6069" i="1"/>
  <c r="R6065" i="1"/>
  <c r="R6066" i="1"/>
  <c r="R6056" i="1"/>
  <c r="R6057" i="1"/>
  <c r="R6059" i="1"/>
  <c r="R6062" i="1"/>
  <c r="R6063" i="1"/>
  <c r="R6060" i="1"/>
  <c r="R6058" i="1"/>
  <c r="R6061" i="1"/>
  <c r="R6064" i="1"/>
  <c r="R6054" i="1"/>
  <c r="R6055" i="1"/>
  <c r="R6049" i="1"/>
  <c r="R6050" i="1"/>
  <c r="R6051" i="1"/>
  <c r="R6052" i="1"/>
  <c r="R6053" i="1"/>
  <c r="R6045" i="1"/>
  <c r="R6046" i="1"/>
  <c r="R6048" i="1"/>
  <c r="R6047" i="1"/>
  <c r="R6040" i="1"/>
  <c r="R6041" i="1"/>
  <c r="R6043" i="1"/>
  <c r="R6044" i="1"/>
  <c r="R6042" i="1"/>
  <c r="R6035" i="1"/>
  <c r="R6036" i="1"/>
  <c r="R6039" i="1"/>
  <c r="R6038" i="1"/>
  <c r="R6037" i="1"/>
  <c r="R6033" i="1"/>
  <c r="R6034" i="1"/>
  <c r="R6030" i="1"/>
  <c r="R6031" i="1"/>
  <c r="R6032" i="1"/>
  <c r="R6014" i="1"/>
  <c r="R6015" i="1"/>
  <c r="R6017" i="1"/>
  <c r="R6025" i="1"/>
  <c r="R6029" i="1"/>
  <c r="R6026" i="1"/>
  <c r="R6016" i="1"/>
  <c r="R6022" i="1"/>
  <c r="R6023" i="1"/>
  <c r="R6018" i="1"/>
  <c r="R6021" i="1"/>
  <c r="R6020" i="1"/>
  <c r="R6028" i="1"/>
  <c r="R6027" i="1"/>
  <c r="R6019" i="1"/>
  <c r="R6024" i="1"/>
  <c r="R6010" i="1"/>
  <c r="R6011" i="1"/>
  <c r="R6012" i="1"/>
  <c r="R6013" i="1"/>
  <c r="R6006" i="1"/>
  <c r="R6007" i="1"/>
  <c r="R6008" i="1"/>
  <c r="R6009" i="1"/>
  <c r="R5999" i="1"/>
  <c r="R6000" i="1"/>
  <c r="R6002" i="1"/>
  <c r="R6001" i="1"/>
  <c r="R6004" i="1"/>
  <c r="R6005" i="1"/>
  <c r="R6003" i="1"/>
  <c r="R5995" i="1"/>
  <c r="R5996" i="1"/>
  <c r="R5997" i="1"/>
  <c r="R5998" i="1"/>
  <c r="R5990" i="1"/>
  <c r="R5991" i="1"/>
  <c r="R5992" i="1"/>
  <c r="R5994" i="1"/>
  <c r="R5993" i="1"/>
  <c r="R5986" i="1"/>
  <c r="R5987" i="1"/>
  <c r="R5988" i="1"/>
  <c r="R5989" i="1"/>
  <c r="R5981" i="1"/>
  <c r="R5982" i="1"/>
  <c r="R5984" i="1"/>
  <c r="R5985" i="1"/>
  <c r="R5983" i="1"/>
  <c r="R5978" i="1"/>
  <c r="R5979" i="1"/>
  <c r="R5980" i="1"/>
  <c r="R5971" i="1"/>
  <c r="R5972" i="1"/>
  <c r="R5976" i="1"/>
  <c r="R5977" i="1"/>
  <c r="R5973" i="1"/>
  <c r="R5975" i="1"/>
  <c r="R5974" i="1"/>
  <c r="R5967" i="1"/>
  <c r="R5968" i="1"/>
  <c r="R5970" i="1"/>
  <c r="R5969" i="1"/>
  <c r="R5963" i="1"/>
  <c r="R5964" i="1"/>
  <c r="R5966" i="1"/>
  <c r="R5965" i="1"/>
  <c r="R5955" i="1"/>
  <c r="R5956" i="1"/>
  <c r="R5957" i="1"/>
  <c r="R5959" i="1"/>
  <c r="R5960" i="1"/>
  <c r="R5961" i="1"/>
  <c r="R5962" i="1"/>
  <c r="R5958" i="1"/>
  <c r="R5946" i="1"/>
  <c r="R5947" i="1"/>
  <c r="R5953" i="1"/>
  <c r="R5948" i="1"/>
  <c r="R5949" i="1"/>
  <c r="R5951" i="1"/>
  <c r="R5950" i="1"/>
  <c r="R5952" i="1"/>
  <c r="R5954" i="1"/>
  <c r="R5938" i="1"/>
  <c r="R5939" i="1"/>
  <c r="R5940" i="1"/>
  <c r="R5944" i="1"/>
  <c r="R5941" i="1"/>
  <c r="R5945" i="1"/>
  <c r="R5943" i="1"/>
  <c r="R5942" i="1"/>
  <c r="R5935" i="1"/>
  <c r="R5936" i="1"/>
  <c r="R5937" i="1"/>
  <c r="R5926" i="1"/>
  <c r="R5927" i="1"/>
  <c r="R5934" i="1"/>
  <c r="R5933" i="1"/>
  <c r="R5929" i="1"/>
  <c r="R5932" i="1"/>
  <c r="R5931" i="1"/>
  <c r="R5930" i="1"/>
  <c r="R5928" i="1"/>
  <c r="R5916" i="1"/>
  <c r="R5917" i="1"/>
  <c r="R5925" i="1"/>
  <c r="R5924" i="1"/>
  <c r="R5923" i="1"/>
  <c r="R5922" i="1"/>
  <c r="R5921" i="1"/>
  <c r="R5920" i="1"/>
  <c r="R5919" i="1"/>
  <c r="R5918" i="1"/>
  <c r="R5886" i="1"/>
  <c r="R5887" i="1"/>
  <c r="R5890" i="1"/>
  <c r="R5891" i="1"/>
  <c r="R5894" i="1"/>
  <c r="R5895" i="1"/>
  <c r="R5893" i="1"/>
  <c r="R5909" i="1"/>
  <c r="R5904" i="1"/>
  <c r="R5889" i="1"/>
  <c r="R5892" i="1"/>
  <c r="R5908" i="1"/>
  <c r="R5914" i="1"/>
  <c r="R5898" i="1"/>
  <c r="R5905" i="1"/>
  <c r="R5903" i="1"/>
  <c r="R5888" i="1"/>
  <c r="R5913" i="1"/>
  <c r="R5902" i="1"/>
  <c r="R5912" i="1"/>
  <c r="R5897" i="1"/>
  <c r="R5899" i="1"/>
  <c r="R5911" i="1"/>
  <c r="R5910" i="1"/>
  <c r="R5907" i="1"/>
  <c r="R5896" i="1"/>
  <c r="R5901" i="1"/>
  <c r="R5906" i="1"/>
  <c r="R5915" i="1"/>
  <c r="R5900" i="1"/>
  <c r="R5881" i="1"/>
  <c r="R5882" i="1"/>
  <c r="R5884" i="1"/>
  <c r="R5883" i="1"/>
  <c r="R5885" i="1"/>
  <c r="R5875" i="1"/>
  <c r="R5876" i="1"/>
  <c r="R5878" i="1"/>
  <c r="R5880" i="1"/>
  <c r="R5877" i="1"/>
  <c r="R5879" i="1"/>
  <c r="R5862" i="1"/>
  <c r="R5863" i="1"/>
  <c r="R5866" i="1"/>
  <c r="R5867" i="1"/>
  <c r="R5870" i="1"/>
  <c r="R5873" i="1"/>
  <c r="R5872" i="1"/>
  <c r="R5865" i="1"/>
  <c r="R5871" i="1"/>
  <c r="R5874" i="1"/>
  <c r="R5869" i="1"/>
  <c r="R5864" i="1"/>
  <c r="R5868" i="1"/>
  <c r="R5854" i="1"/>
  <c r="R5855" i="1"/>
  <c r="R5857" i="1"/>
  <c r="R5856" i="1"/>
  <c r="R5859" i="1"/>
  <c r="R5860" i="1"/>
  <c r="R5858" i="1"/>
  <c r="R5861" i="1"/>
  <c r="R5850" i="1"/>
  <c r="R5851" i="1"/>
  <c r="R5853" i="1"/>
  <c r="R5852" i="1"/>
  <c r="R5846" i="1"/>
  <c r="R5847" i="1"/>
  <c r="R5849" i="1"/>
  <c r="R5848" i="1"/>
  <c r="R5840" i="1"/>
  <c r="R5841" i="1"/>
  <c r="R5845" i="1"/>
  <c r="R5844" i="1"/>
  <c r="R5843" i="1"/>
  <c r="R5842" i="1"/>
  <c r="R5837" i="1"/>
  <c r="R5838" i="1"/>
  <c r="R5839" i="1"/>
  <c r="R5834" i="1"/>
  <c r="R5835" i="1"/>
  <c r="R5836" i="1"/>
  <c r="R5831" i="1"/>
  <c r="R5832" i="1"/>
  <c r="R5833" i="1"/>
  <c r="R5824" i="1"/>
  <c r="R5825" i="1"/>
  <c r="R5828" i="1"/>
  <c r="R5826" i="1"/>
  <c r="R5830" i="1"/>
  <c r="R5827" i="1"/>
  <c r="R5829" i="1"/>
  <c r="R5820" i="1"/>
  <c r="R5821" i="1"/>
  <c r="R5823" i="1"/>
  <c r="R5822" i="1"/>
  <c r="R5816" i="1"/>
  <c r="R5817" i="1"/>
  <c r="R5819" i="1"/>
  <c r="R5818" i="1"/>
  <c r="R5800" i="1"/>
  <c r="R5801" i="1"/>
  <c r="R5802" i="1"/>
  <c r="R5803" i="1"/>
  <c r="R5813" i="1"/>
  <c r="R5810" i="1"/>
  <c r="R5815" i="1"/>
  <c r="R5814" i="1"/>
  <c r="R5809" i="1"/>
  <c r="R5812" i="1"/>
  <c r="R5805" i="1"/>
  <c r="R5808" i="1"/>
  <c r="R5807" i="1"/>
  <c r="R5811" i="1"/>
  <c r="R5806" i="1"/>
  <c r="R5804" i="1"/>
  <c r="R5795" i="1"/>
  <c r="R5796" i="1"/>
  <c r="R5799" i="1"/>
  <c r="R5798" i="1"/>
  <c r="R5797" i="1"/>
  <c r="R5785" i="1"/>
  <c r="R5786" i="1"/>
  <c r="R5791" i="1"/>
  <c r="R5790" i="1"/>
  <c r="R5789" i="1"/>
  <c r="R5787" i="1"/>
  <c r="R5793" i="1"/>
  <c r="R5788" i="1"/>
  <c r="R5794" i="1"/>
  <c r="R5792" i="1"/>
  <c r="R5774" i="1"/>
  <c r="R5775" i="1"/>
  <c r="R5776" i="1"/>
  <c r="R5777" i="1"/>
  <c r="R5778" i="1"/>
  <c r="R5779" i="1"/>
  <c r="R5784" i="1"/>
  <c r="R5783" i="1"/>
  <c r="R5782" i="1"/>
  <c r="R5781" i="1"/>
  <c r="R5780" i="1"/>
  <c r="R5770" i="1"/>
  <c r="R5771" i="1"/>
  <c r="R5773" i="1"/>
  <c r="R5772" i="1"/>
  <c r="R5763" i="1"/>
  <c r="R5764" i="1"/>
  <c r="R5767" i="1"/>
  <c r="R5769" i="1"/>
  <c r="R5768" i="1"/>
  <c r="R5766" i="1"/>
  <c r="R5765" i="1"/>
  <c r="R5759" i="1"/>
  <c r="R5760" i="1"/>
  <c r="R5762" i="1"/>
  <c r="R5761" i="1"/>
  <c r="R5749" i="1"/>
  <c r="R5750" i="1"/>
  <c r="R5756" i="1"/>
  <c r="R5755" i="1"/>
  <c r="R5757" i="1"/>
  <c r="R5754" i="1"/>
  <c r="R5752" i="1"/>
  <c r="R5758" i="1"/>
  <c r="R5751" i="1"/>
  <c r="R5753" i="1"/>
  <c r="R5742" i="1"/>
  <c r="R5743" i="1"/>
  <c r="R5745" i="1"/>
  <c r="R5747" i="1"/>
  <c r="R5748" i="1"/>
  <c r="R5744" i="1"/>
  <c r="R5746" i="1"/>
  <c r="R5733" i="1"/>
  <c r="R5734" i="1"/>
  <c r="R5735" i="1"/>
  <c r="R5741" i="1"/>
  <c r="R5736" i="1"/>
  <c r="R5737" i="1"/>
  <c r="R5740" i="1"/>
  <c r="R5739" i="1"/>
  <c r="R5738" i="1"/>
  <c r="R5727" i="1"/>
  <c r="R5728" i="1"/>
  <c r="R5732" i="1"/>
  <c r="R5729" i="1"/>
  <c r="R5730" i="1"/>
  <c r="R5731" i="1"/>
  <c r="R5700" i="1"/>
  <c r="R5701" i="1"/>
  <c r="R5706" i="1"/>
  <c r="R5710" i="1"/>
  <c r="R5709" i="1"/>
  <c r="R5702" i="1"/>
  <c r="R5719" i="1"/>
  <c r="R5717" i="1"/>
  <c r="R5726" i="1"/>
  <c r="R5716" i="1"/>
  <c r="R5703" i="1"/>
  <c r="R5725" i="1"/>
  <c r="R5724" i="1"/>
  <c r="R5718" i="1"/>
  <c r="R5723" i="1"/>
  <c r="R5722" i="1"/>
  <c r="R5712" i="1"/>
  <c r="R5715" i="1"/>
  <c r="R5721" i="1"/>
  <c r="R5708" i="1"/>
  <c r="R5714" i="1"/>
  <c r="R5720" i="1"/>
  <c r="R5713" i="1"/>
  <c r="R5707" i="1"/>
  <c r="R5704" i="1"/>
  <c r="R5711" i="1"/>
  <c r="R5705" i="1"/>
  <c r="R5696" i="1"/>
  <c r="R5697" i="1"/>
  <c r="R5698" i="1"/>
  <c r="R5699" i="1"/>
  <c r="R5689" i="1"/>
  <c r="R5690" i="1"/>
  <c r="R5691" i="1"/>
  <c r="R5695" i="1"/>
  <c r="R5692" i="1"/>
  <c r="R5694" i="1"/>
  <c r="R5693" i="1"/>
  <c r="R5684" i="1"/>
  <c r="R5685" i="1"/>
  <c r="R5688" i="1"/>
  <c r="R5687" i="1"/>
  <c r="R5686" i="1"/>
  <c r="R5681" i="1"/>
  <c r="R5682" i="1"/>
  <c r="R5683" i="1"/>
  <c r="R5677" i="1"/>
  <c r="R5678" i="1"/>
  <c r="R5679" i="1"/>
  <c r="R5680" i="1"/>
  <c r="R5669" i="1"/>
  <c r="R5670" i="1"/>
  <c r="R5676" i="1"/>
  <c r="R5675" i="1"/>
  <c r="R5674" i="1"/>
  <c r="R5673" i="1"/>
  <c r="R5672" i="1"/>
  <c r="R5671" i="1"/>
  <c r="R5664" i="1"/>
  <c r="R5665" i="1"/>
  <c r="R5668" i="1"/>
  <c r="R5667" i="1"/>
  <c r="R5666" i="1"/>
  <c r="R5660" i="1"/>
  <c r="R5661" i="1"/>
  <c r="R5663" i="1"/>
  <c r="R5662" i="1"/>
  <c r="R5656" i="1"/>
  <c r="R5657" i="1"/>
  <c r="R5659" i="1"/>
  <c r="R5658" i="1"/>
  <c r="R5651" i="1"/>
  <c r="R5652" i="1"/>
  <c r="R5654" i="1"/>
  <c r="R5653" i="1"/>
  <c r="R5655" i="1"/>
  <c r="R5643" i="1"/>
  <c r="R5644" i="1"/>
  <c r="R5648" i="1"/>
  <c r="R5647" i="1"/>
  <c r="R5646" i="1"/>
  <c r="R5650" i="1"/>
  <c r="R5645" i="1"/>
  <c r="R5649" i="1"/>
  <c r="R5583" i="1"/>
  <c r="R5584" i="1"/>
  <c r="R5636" i="1"/>
  <c r="R5635" i="1"/>
  <c r="R5634" i="1"/>
  <c r="R5589" i="1"/>
  <c r="R5633" i="1"/>
  <c r="R5632" i="1"/>
  <c r="R5631" i="1"/>
  <c r="R5630" i="1"/>
  <c r="R5592" i="1"/>
  <c r="R5629" i="1"/>
  <c r="R5641" i="1"/>
  <c r="R5628" i="1"/>
  <c r="R5627" i="1"/>
  <c r="R5626" i="1"/>
  <c r="R5625" i="1"/>
  <c r="R5624" i="1"/>
  <c r="R5593" i="1"/>
  <c r="R5623" i="1"/>
  <c r="R5588" i="1"/>
  <c r="R5622" i="1"/>
  <c r="R5640" i="1"/>
  <c r="R5621" i="1"/>
  <c r="R5620" i="1"/>
  <c r="R5619" i="1"/>
  <c r="R5618" i="1"/>
  <c r="R5617" i="1"/>
  <c r="R5616" i="1"/>
  <c r="R5639" i="1"/>
  <c r="R5638" i="1"/>
  <c r="R5615" i="1"/>
  <c r="R5587" i="1"/>
  <c r="R5586" i="1"/>
  <c r="R5614" i="1"/>
  <c r="R5613" i="1"/>
  <c r="R5612" i="1"/>
  <c r="R5611" i="1"/>
  <c r="R5610" i="1"/>
  <c r="R5609" i="1"/>
  <c r="R5608" i="1"/>
  <c r="R5637" i="1"/>
  <c r="R5607" i="1"/>
  <c r="R5606" i="1"/>
  <c r="R5605" i="1"/>
  <c r="R5604" i="1"/>
  <c r="R5603" i="1"/>
  <c r="R5602" i="1"/>
  <c r="R5601" i="1"/>
  <c r="R5600" i="1"/>
  <c r="R5599" i="1"/>
  <c r="R5598" i="1"/>
  <c r="R5597" i="1"/>
  <c r="R5596" i="1"/>
  <c r="R5591" i="1"/>
  <c r="R5585" i="1"/>
  <c r="R5595" i="1"/>
  <c r="R5590" i="1"/>
  <c r="R5594" i="1"/>
  <c r="R5642" i="1"/>
  <c r="R5458" i="1"/>
  <c r="R5459" i="1"/>
  <c r="R5539" i="1"/>
  <c r="R5526" i="1"/>
  <c r="R5570" i="1"/>
  <c r="R5464" i="1"/>
  <c r="R5525" i="1"/>
  <c r="R5500" i="1"/>
  <c r="R5562" i="1"/>
  <c r="R5561" i="1"/>
  <c r="R5524" i="1"/>
  <c r="R5529" i="1"/>
  <c r="R5523" i="1"/>
  <c r="R5522" i="1"/>
  <c r="R5536" i="1"/>
  <c r="R5541" i="1"/>
  <c r="R5521" i="1"/>
  <c r="R5520" i="1"/>
  <c r="R5569" i="1"/>
  <c r="R5560" i="1"/>
  <c r="R5492" i="1"/>
  <c r="R5559" i="1"/>
  <c r="R5519" i="1"/>
  <c r="R5558" i="1"/>
  <c r="R5478" i="1"/>
  <c r="R5469" i="1"/>
  <c r="R5571" i="1"/>
  <c r="R5474" i="1"/>
  <c r="R5578" i="1"/>
  <c r="R5557" i="1"/>
  <c r="R5556" i="1"/>
  <c r="R5481" i="1"/>
  <c r="R5575" i="1"/>
  <c r="R5572" i="1"/>
  <c r="R5488" i="1"/>
  <c r="R5485" i="1"/>
  <c r="R5518" i="1"/>
  <c r="R5517" i="1"/>
  <c r="R5486" i="1"/>
  <c r="R5497" i="1"/>
  <c r="R5528" i="1"/>
  <c r="R5516" i="1"/>
  <c r="R5472" i="1"/>
  <c r="R5489" i="1"/>
  <c r="R5461" i="1"/>
  <c r="R5538" i="1"/>
  <c r="R5463" i="1"/>
  <c r="R5555" i="1"/>
  <c r="R5554" i="1"/>
  <c r="R5544" i="1"/>
  <c r="R5498" i="1"/>
  <c r="R5480" i="1"/>
  <c r="R5515" i="1"/>
  <c r="R5466" i="1"/>
  <c r="R5493" i="1"/>
  <c r="R5534" i="1"/>
  <c r="R5514" i="1"/>
  <c r="R5582" i="1"/>
  <c r="R5482" i="1"/>
  <c r="R5513" i="1"/>
  <c r="R5581" i="1"/>
  <c r="R5568" i="1"/>
  <c r="R5512" i="1"/>
  <c r="R5460" i="1"/>
  <c r="R5577" i="1"/>
  <c r="R5476" i="1"/>
  <c r="R5576" i="1"/>
  <c r="R5542" i="1"/>
  <c r="R5540" i="1"/>
  <c r="R5532" i="1"/>
  <c r="R5553" i="1"/>
  <c r="R5567" i="1"/>
  <c r="R5566" i="1"/>
  <c r="R5473" i="1"/>
  <c r="R5565" i="1"/>
  <c r="R5499" i="1"/>
  <c r="R5490" i="1"/>
  <c r="R5527" i="1"/>
  <c r="R5552" i="1"/>
  <c r="R5511" i="1"/>
  <c r="R5491" i="1"/>
  <c r="R5580" i="1"/>
  <c r="R5501" i="1"/>
  <c r="R5551" i="1"/>
  <c r="R5496" i="1"/>
  <c r="R5465" i="1"/>
  <c r="R5494" i="1"/>
  <c r="R5530" i="1"/>
  <c r="R5550" i="1"/>
  <c r="R5475" i="1"/>
  <c r="R5574" i="1"/>
  <c r="R5510" i="1"/>
  <c r="R5535" i="1"/>
  <c r="R5549" i="1"/>
  <c r="R5471" i="1"/>
  <c r="R5548" i="1"/>
  <c r="R5470" i="1"/>
  <c r="R5467" i="1"/>
  <c r="R5509" i="1"/>
  <c r="R5508" i="1"/>
  <c r="R5507" i="1"/>
  <c r="R5537" i="1"/>
  <c r="R5564" i="1"/>
  <c r="R5506" i="1"/>
  <c r="R5547" i="1"/>
  <c r="R5484" i="1"/>
  <c r="R5546" i="1"/>
  <c r="R5543" i="1"/>
  <c r="R5479" i="1"/>
  <c r="R5573" i="1"/>
  <c r="R5505" i="1"/>
  <c r="R5468" i="1"/>
  <c r="R5579" i="1"/>
  <c r="R5495" i="1"/>
  <c r="R5533" i="1"/>
  <c r="R5504" i="1"/>
  <c r="R5462" i="1"/>
  <c r="R5563" i="1"/>
  <c r="R5503" i="1"/>
  <c r="R5477" i="1"/>
  <c r="R5487" i="1"/>
  <c r="R5483" i="1"/>
  <c r="R5502" i="1"/>
  <c r="R5545" i="1"/>
  <c r="R5531" i="1"/>
  <c r="R5455" i="1"/>
  <c r="R5456" i="1"/>
  <c r="R5457" i="1"/>
  <c r="R5451" i="1"/>
  <c r="R5452" i="1"/>
  <c r="R5453" i="1"/>
  <c r="R5454" i="1"/>
  <c r="R5430" i="1"/>
  <c r="R5431" i="1"/>
  <c r="R5448" i="1"/>
  <c r="R5447" i="1"/>
  <c r="R5446" i="1"/>
  <c r="R5445" i="1"/>
  <c r="R5444" i="1"/>
  <c r="R5443" i="1"/>
  <c r="R5442" i="1"/>
  <c r="R5441" i="1"/>
  <c r="R5440" i="1"/>
  <c r="R5450" i="1"/>
  <c r="R5439" i="1"/>
  <c r="R5438" i="1"/>
  <c r="R5437" i="1"/>
  <c r="R5436" i="1"/>
  <c r="R5435" i="1"/>
  <c r="R5434" i="1"/>
  <c r="R5449" i="1"/>
  <c r="R5433" i="1"/>
  <c r="R5432" i="1"/>
  <c r="R5426" i="1"/>
  <c r="R5427" i="1"/>
  <c r="R5429" i="1"/>
  <c r="R5428" i="1"/>
  <c r="R5418" i="1"/>
  <c r="R5419" i="1"/>
  <c r="R5422" i="1"/>
  <c r="R5421" i="1"/>
  <c r="R5424" i="1"/>
  <c r="R5425" i="1"/>
  <c r="R5423" i="1"/>
  <c r="R5420" i="1"/>
  <c r="R5408" i="1"/>
  <c r="R5409" i="1"/>
  <c r="R5416" i="1"/>
  <c r="R5413" i="1"/>
  <c r="R5412" i="1"/>
  <c r="R5410" i="1"/>
  <c r="R5411" i="1"/>
  <c r="R5415" i="1"/>
  <c r="R5414" i="1"/>
  <c r="R5417" i="1"/>
  <c r="R5404" i="1"/>
  <c r="R5405" i="1"/>
  <c r="R5407" i="1"/>
  <c r="R5406" i="1"/>
  <c r="R5299" i="1"/>
  <c r="R5300" i="1"/>
  <c r="R5393" i="1"/>
  <c r="R5392" i="1"/>
  <c r="R5326" i="1"/>
  <c r="R5379" i="1"/>
  <c r="R5318" i="1"/>
  <c r="R5371" i="1"/>
  <c r="R5370" i="1"/>
  <c r="R5369" i="1"/>
  <c r="R5368" i="1"/>
  <c r="R5367" i="1"/>
  <c r="R5306" i="1"/>
  <c r="R5385" i="1"/>
  <c r="R5378" i="1"/>
  <c r="R5366" i="1"/>
  <c r="R5402" i="1"/>
  <c r="R5322" i="1"/>
  <c r="R5365" i="1"/>
  <c r="R5384" i="1"/>
  <c r="R5364" i="1"/>
  <c r="R5399" i="1"/>
  <c r="R5363" i="1"/>
  <c r="R5391" i="1"/>
  <c r="R5362" i="1"/>
  <c r="R5390" i="1"/>
  <c r="R5361" i="1"/>
  <c r="R5383" i="1"/>
  <c r="R5360" i="1"/>
  <c r="R5319" i="1"/>
  <c r="R5359" i="1"/>
  <c r="R5397" i="1"/>
  <c r="R5321" i="1"/>
  <c r="R5389" i="1"/>
  <c r="R5309" i="1"/>
  <c r="R5329" i="1"/>
  <c r="R5388" i="1"/>
  <c r="R5358" i="1"/>
  <c r="R5377" i="1"/>
  <c r="R5330" i="1"/>
  <c r="R5357" i="1"/>
  <c r="R5356" i="1"/>
  <c r="R5355" i="1"/>
  <c r="R5354" i="1"/>
  <c r="R5381" i="1"/>
  <c r="R5387" i="1"/>
  <c r="R5312" i="1"/>
  <c r="R5308" i="1"/>
  <c r="R5353" i="1"/>
  <c r="R5325" i="1"/>
  <c r="R5382" i="1"/>
  <c r="R5352" i="1"/>
  <c r="R5303" i="1"/>
  <c r="R5351" i="1"/>
  <c r="R5350" i="1"/>
  <c r="R5349" i="1"/>
  <c r="R5376" i="1"/>
  <c r="R5386" i="1"/>
  <c r="R5348" i="1"/>
  <c r="R5323" i="1"/>
  <c r="R5347" i="1"/>
  <c r="R5346" i="1"/>
  <c r="R5324" i="1"/>
  <c r="R5394" i="1"/>
  <c r="R5345" i="1"/>
  <c r="R5344" i="1"/>
  <c r="R5327" i="1"/>
  <c r="R5343" i="1"/>
  <c r="R5317" i="1"/>
  <c r="R5314" i="1"/>
  <c r="R5315" i="1"/>
  <c r="R5302" i="1"/>
  <c r="R5342" i="1"/>
  <c r="R5396" i="1"/>
  <c r="R5341" i="1"/>
  <c r="R5340" i="1"/>
  <c r="R5301" i="1"/>
  <c r="R5339" i="1"/>
  <c r="R5338" i="1"/>
  <c r="R5328" i="1"/>
  <c r="R5307" i="1"/>
  <c r="R5375" i="1"/>
  <c r="R5304" i="1"/>
  <c r="R5398" i="1"/>
  <c r="R5311" i="1"/>
  <c r="R5380" i="1"/>
  <c r="R5374" i="1"/>
  <c r="R5305" i="1"/>
  <c r="R5337" i="1"/>
  <c r="R5313" i="1"/>
  <c r="R5400" i="1"/>
  <c r="R5373" i="1"/>
  <c r="R5372" i="1"/>
  <c r="R5332" i="1"/>
  <c r="R5316" i="1"/>
  <c r="R5403" i="1"/>
  <c r="R5336" i="1"/>
  <c r="R5335" i="1"/>
  <c r="R5401" i="1"/>
  <c r="R5334" i="1"/>
  <c r="R5333" i="1"/>
  <c r="R5331" i="1"/>
  <c r="R5310" i="1"/>
  <c r="R5320" i="1"/>
  <c r="R5395" i="1"/>
  <c r="R5294" i="1"/>
  <c r="R5295" i="1"/>
  <c r="R5298" i="1"/>
  <c r="R5296" i="1"/>
  <c r="R5297" i="1"/>
  <c r="R5289" i="1"/>
  <c r="R5290" i="1"/>
  <c r="R5293" i="1"/>
  <c r="R5292" i="1"/>
  <c r="R5291" i="1"/>
  <c r="R5286" i="1"/>
  <c r="R5287" i="1"/>
  <c r="R5288" i="1"/>
  <c r="R5280" i="1"/>
  <c r="R5281" i="1"/>
  <c r="R5283" i="1"/>
  <c r="R5284" i="1"/>
  <c r="R5282" i="1"/>
  <c r="R5285" i="1"/>
  <c r="R5276" i="1"/>
  <c r="R5277" i="1"/>
  <c r="R5278" i="1"/>
  <c r="R5279" i="1"/>
  <c r="R5273" i="1"/>
  <c r="R5274" i="1"/>
  <c r="R5275" i="1"/>
  <c r="R5269" i="1"/>
  <c r="R5270" i="1"/>
  <c r="R5272" i="1"/>
  <c r="R5271" i="1"/>
  <c r="R5264" i="1"/>
  <c r="R5265" i="1"/>
  <c r="R5268" i="1"/>
  <c r="R5267" i="1"/>
  <c r="R5266" i="1"/>
  <c r="R5260" i="1"/>
  <c r="R5261" i="1"/>
  <c r="R5262" i="1"/>
  <c r="R5263" i="1"/>
  <c r="R5258" i="1"/>
  <c r="R5259" i="1"/>
  <c r="R5237" i="1"/>
  <c r="R5238" i="1"/>
  <c r="R5253" i="1"/>
  <c r="R5242" i="1"/>
  <c r="R5257" i="1"/>
  <c r="R5243" i="1"/>
  <c r="R5251" i="1"/>
  <c r="R5252" i="1"/>
  <c r="R5241" i="1"/>
  <c r="R5250" i="1"/>
  <c r="R5246" i="1"/>
  <c r="R5256" i="1"/>
  <c r="R5254" i="1"/>
  <c r="R5245" i="1"/>
  <c r="R5249" i="1"/>
  <c r="R5239" i="1"/>
  <c r="R5244" i="1"/>
  <c r="R5248" i="1"/>
  <c r="R5247" i="1"/>
  <c r="R5240" i="1"/>
  <c r="R5255" i="1"/>
  <c r="R5233" i="1"/>
  <c r="R5234" i="1"/>
  <c r="R5235" i="1"/>
  <c r="R5236" i="1"/>
  <c r="R5229" i="1"/>
  <c r="R5230" i="1"/>
  <c r="R5232" i="1"/>
  <c r="R5231" i="1"/>
  <c r="R5224" i="1"/>
  <c r="R5225" i="1"/>
  <c r="R5228" i="1"/>
  <c r="R5227" i="1"/>
  <c r="R5226" i="1"/>
  <c r="R5220" i="1"/>
  <c r="R5221" i="1"/>
  <c r="R5223" i="1"/>
  <c r="R5222" i="1"/>
  <c r="R5217" i="1"/>
  <c r="R5218" i="1"/>
  <c r="R5219" i="1"/>
  <c r="R5212" i="1"/>
  <c r="R5213" i="1"/>
  <c r="R5214" i="1"/>
  <c r="R5216" i="1"/>
  <c r="R5215" i="1"/>
  <c r="R5207" i="1"/>
  <c r="R5208" i="1"/>
  <c r="R5211" i="1"/>
  <c r="R5210" i="1"/>
  <c r="R5209" i="1"/>
  <c r="R5172" i="1"/>
  <c r="R5173" i="1"/>
  <c r="R5196" i="1"/>
  <c r="R5179" i="1"/>
  <c r="R5192" i="1"/>
  <c r="R5197" i="1"/>
  <c r="R5185" i="1"/>
  <c r="R5191" i="1"/>
  <c r="R5206" i="1"/>
  <c r="R5195" i="1"/>
  <c r="R5184" i="1"/>
  <c r="R5204" i="1"/>
  <c r="R5194" i="1"/>
  <c r="R5203" i="1"/>
  <c r="R5183" i="1"/>
  <c r="R5190" i="1"/>
  <c r="R5205" i="1"/>
  <c r="R5182" i="1"/>
  <c r="R5176" i="1"/>
  <c r="R5189" i="1"/>
  <c r="R5202" i="1"/>
  <c r="R5188" i="1"/>
  <c r="R5201" i="1"/>
  <c r="R5178" i="1"/>
  <c r="R5187" i="1"/>
  <c r="R5175" i="1"/>
  <c r="R5200" i="1"/>
  <c r="R5181" i="1"/>
  <c r="R5177" i="1"/>
  <c r="R5174" i="1"/>
  <c r="R5180" i="1"/>
  <c r="R5186" i="1"/>
  <c r="R5193" i="1"/>
  <c r="R5198" i="1"/>
  <c r="R5199" i="1"/>
  <c r="R5169" i="1"/>
  <c r="R5170" i="1"/>
  <c r="R5171" i="1"/>
  <c r="R5131" i="1"/>
  <c r="R5132" i="1"/>
  <c r="R5151" i="1"/>
  <c r="R5152" i="1"/>
  <c r="R5167" i="1"/>
  <c r="R5145" i="1"/>
  <c r="R5165" i="1"/>
  <c r="R5155" i="1"/>
  <c r="R5154" i="1"/>
  <c r="R5159" i="1"/>
  <c r="R5161" i="1"/>
  <c r="R5149" i="1"/>
  <c r="R5139" i="1"/>
  <c r="R5166" i="1"/>
  <c r="R5160" i="1"/>
  <c r="R5164" i="1"/>
  <c r="R5147" i="1"/>
  <c r="R5150" i="1"/>
  <c r="R5157" i="1"/>
  <c r="R5144" i="1"/>
  <c r="R5168" i="1"/>
  <c r="R5135" i="1"/>
  <c r="R5134" i="1"/>
  <c r="R5162" i="1"/>
  <c r="R5138" i="1"/>
  <c r="R5140" i="1"/>
  <c r="R5163" i="1"/>
  <c r="R5141" i="1"/>
  <c r="R5143" i="1"/>
  <c r="R5156" i="1"/>
  <c r="R5153" i="1"/>
  <c r="R5146" i="1"/>
  <c r="R5158" i="1"/>
  <c r="R5148" i="1"/>
  <c r="R5137" i="1"/>
  <c r="R5133" i="1"/>
  <c r="R5136" i="1"/>
  <c r="R5142" i="1"/>
  <c r="R5124" i="1"/>
  <c r="R5125" i="1"/>
  <c r="R5129" i="1"/>
  <c r="R5128" i="1"/>
  <c r="R5130" i="1"/>
  <c r="R5126" i="1"/>
  <c r="R5127" i="1"/>
  <c r="R5118" i="1"/>
  <c r="R5119" i="1"/>
  <c r="R5123" i="1"/>
  <c r="R5120" i="1"/>
  <c r="R5121" i="1"/>
  <c r="R5122" i="1"/>
  <c r="R5098" i="1"/>
  <c r="R5099" i="1"/>
  <c r="R5104" i="1"/>
  <c r="R5114" i="1"/>
  <c r="R5112" i="1"/>
  <c r="R5101" i="1"/>
  <c r="R5108" i="1"/>
  <c r="R5106" i="1"/>
  <c r="R5116" i="1"/>
  <c r="R5117" i="1"/>
  <c r="R5103" i="1"/>
  <c r="R5105" i="1"/>
  <c r="R5107" i="1"/>
  <c r="R5102" i="1"/>
  <c r="R5111" i="1"/>
  <c r="R5109" i="1"/>
  <c r="R5115" i="1"/>
  <c r="R5100" i="1"/>
  <c r="R5110" i="1"/>
  <c r="R5113" i="1"/>
  <c r="R5094" i="1"/>
  <c r="R5095" i="1"/>
  <c r="R5097" i="1"/>
  <c r="R5096" i="1"/>
  <c r="R5091" i="1"/>
  <c r="R5092" i="1"/>
  <c r="R5093" i="1"/>
  <c r="R5088" i="1"/>
  <c r="R5089" i="1"/>
  <c r="R5090" i="1"/>
  <c r="R5085" i="1"/>
  <c r="R5086" i="1"/>
  <c r="R5087" i="1"/>
  <c r="R5073" i="1"/>
  <c r="R5074" i="1"/>
  <c r="R5078" i="1"/>
  <c r="R5084" i="1"/>
  <c r="R5083" i="1"/>
  <c r="R5079" i="1"/>
  <c r="R5077" i="1"/>
  <c r="R5080" i="1"/>
  <c r="R5081" i="1"/>
  <c r="R5076" i="1"/>
  <c r="R5082" i="1"/>
  <c r="R5075" i="1"/>
  <c r="R5069" i="1"/>
  <c r="R5070" i="1"/>
  <c r="R5072" i="1"/>
  <c r="R5071" i="1"/>
  <c r="R5065" i="1"/>
  <c r="R5066" i="1"/>
  <c r="R5067" i="1"/>
  <c r="R5068" i="1"/>
  <c r="R5049" i="1"/>
  <c r="R5050" i="1"/>
  <c r="R5054" i="1"/>
  <c r="R5062" i="1"/>
  <c r="R5063" i="1"/>
  <c r="R5059" i="1"/>
  <c r="R5058" i="1"/>
  <c r="R5064" i="1"/>
  <c r="R5057" i="1"/>
  <c r="R5061" i="1"/>
  <c r="R5060" i="1"/>
  <c r="R5056" i="1"/>
  <c r="R5053" i="1"/>
  <c r="R5052" i="1"/>
  <c r="R5051" i="1"/>
  <c r="R5055" i="1"/>
  <c r="R5038" i="1"/>
  <c r="R5039" i="1"/>
  <c r="R5042" i="1"/>
  <c r="R5046" i="1"/>
  <c r="R5045" i="1"/>
  <c r="R5047" i="1"/>
  <c r="R5041" i="1"/>
  <c r="R5040" i="1"/>
  <c r="R5043" i="1"/>
  <c r="R5044" i="1"/>
  <c r="R5048" i="1"/>
  <c r="R5028" i="1"/>
  <c r="R5029" i="1"/>
  <c r="R5033" i="1"/>
  <c r="R5032" i="1"/>
  <c r="R5036" i="1"/>
  <c r="R5035" i="1"/>
  <c r="R5037" i="1"/>
  <c r="R5031" i="1"/>
  <c r="R5030" i="1"/>
  <c r="R5034" i="1"/>
  <c r="R5015" i="1"/>
  <c r="R5016" i="1"/>
  <c r="R5025" i="1"/>
  <c r="R5027" i="1"/>
  <c r="R5024" i="1"/>
  <c r="R5022" i="1"/>
  <c r="R5020" i="1"/>
  <c r="R5023" i="1"/>
  <c r="R5026" i="1"/>
  <c r="R5021" i="1"/>
  <c r="R5017" i="1"/>
  <c r="R5018" i="1"/>
  <c r="R5019" i="1"/>
  <c r="R5012" i="1"/>
  <c r="R5013" i="1"/>
  <c r="R5014" i="1"/>
  <c r="R5007" i="1"/>
  <c r="R5008" i="1"/>
  <c r="R5009" i="1"/>
  <c r="R5011" i="1"/>
  <c r="R5010" i="1"/>
  <c r="R5002" i="1"/>
  <c r="R5003" i="1"/>
  <c r="R5006" i="1"/>
  <c r="R5005" i="1"/>
  <c r="R5004" i="1"/>
  <c r="R4997" i="1"/>
  <c r="R4998" i="1"/>
  <c r="R4999" i="1"/>
  <c r="R5000" i="1"/>
  <c r="R5001" i="1"/>
  <c r="R4990" i="1"/>
  <c r="R4991" i="1"/>
  <c r="R4993" i="1"/>
  <c r="R4992" i="1"/>
  <c r="R4995" i="1"/>
  <c r="R4994" i="1"/>
  <c r="R4996" i="1"/>
  <c r="R4974" i="1"/>
  <c r="R4975" i="1"/>
  <c r="R4985" i="1"/>
  <c r="R4976" i="1"/>
  <c r="R4983" i="1"/>
  <c r="R4980" i="1"/>
  <c r="R4978" i="1"/>
  <c r="R4987" i="1"/>
  <c r="R4982" i="1"/>
  <c r="R4977" i="1"/>
  <c r="R4984" i="1"/>
  <c r="R4979" i="1"/>
  <c r="R4988" i="1"/>
  <c r="R4986" i="1"/>
  <c r="R4989" i="1"/>
  <c r="R4981" i="1"/>
  <c r="R4959" i="1"/>
  <c r="R4960" i="1"/>
  <c r="R4961" i="1"/>
  <c r="R4962" i="1"/>
  <c r="R4971" i="1"/>
  <c r="R4968" i="1"/>
  <c r="R4969" i="1"/>
  <c r="R4966" i="1"/>
  <c r="R4965" i="1"/>
  <c r="R4964" i="1"/>
  <c r="R4972" i="1"/>
  <c r="R4963" i="1"/>
  <c r="R4970" i="1"/>
  <c r="R4967" i="1"/>
  <c r="R4973" i="1"/>
  <c r="R4955" i="1"/>
  <c r="R4956" i="1"/>
  <c r="R4958" i="1"/>
  <c r="R4957" i="1"/>
  <c r="R4951" i="1"/>
  <c r="R4952" i="1"/>
  <c r="R4953" i="1"/>
  <c r="R4954" i="1"/>
  <c r="R4949" i="1"/>
  <c r="R4950" i="1"/>
  <c r="R4942" i="1"/>
  <c r="R4943" i="1"/>
  <c r="R4945" i="1"/>
  <c r="R4948" i="1"/>
  <c r="R4944" i="1"/>
  <c r="R4946" i="1"/>
  <c r="R4947" i="1"/>
  <c r="R4939" i="1"/>
  <c r="R4940" i="1"/>
  <c r="R4941" i="1"/>
  <c r="R4821" i="1"/>
  <c r="R4822" i="1"/>
  <c r="R4931" i="1"/>
  <c r="R4901" i="1"/>
  <c r="R4914" i="1"/>
  <c r="R4900" i="1"/>
  <c r="R4899" i="1"/>
  <c r="R4898" i="1"/>
  <c r="R4897" i="1"/>
  <c r="R4913" i="1"/>
  <c r="R4896" i="1"/>
  <c r="R4830" i="1"/>
  <c r="R4938" i="1"/>
  <c r="R4933" i="1"/>
  <c r="R4895" i="1"/>
  <c r="R4930" i="1"/>
  <c r="R4894" i="1"/>
  <c r="R4851" i="1"/>
  <c r="R4842" i="1"/>
  <c r="R4893" i="1"/>
  <c r="R4892" i="1"/>
  <c r="R4891" i="1"/>
  <c r="R4911" i="1"/>
  <c r="R4890" i="1"/>
  <c r="R4889" i="1"/>
  <c r="R4888" i="1"/>
  <c r="R4840" i="1"/>
  <c r="R4887" i="1"/>
  <c r="R4886" i="1"/>
  <c r="R4929" i="1"/>
  <c r="R4844" i="1"/>
  <c r="R4885" i="1"/>
  <c r="R4884" i="1"/>
  <c r="R4827" i="1"/>
  <c r="R4926" i="1"/>
  <c r="R4883" i="1"/>
  <c r="R4843" i="1"/>
  <c r="R4835" i="1"/>
  <c r="R4934" i="1"/>
  <c r="R4882" i="1"/>
  <c r="R4910" i="1"/>
  <c r="R4925" i="1"/>
  <c r="R4881" i="1"/>
  <c r="R4880" i="1"/>
  <c r="R4834" i="1"/>
  <c r="R4831" i="1"/>
  <c r="R4928" i="1"/>
  <c r="R4932" i="1"/>
  <c r="R4879" i="1"/>
  <c r="R4878" i="1"/>
  <c r="R4877" i="1"/>
  <c r="R4829" i="1"/>
  <c r="R4826" i="1"/>
  <c r="R4876" i="1"/>
  <c r="R4875" i="1"/>
  <c r="R4909" i="1"/>
  <c r="R4850" i="1"/>
  <c r="R4825" i="1"/>
  <c r="R4833" i="1"/>
  <c r="R4874" i="1"/>
  <c r="R4873" i="1"/>
  <c r="R4872" i="1"/>
  <c r="R4924" i="1"/>
  <c r="R4871" i="1"/>
  <c r="R4936" i="1"/>
  <c r="R4870" i="1"/>
  <c r="R4908" i="1"/>
  <c r="R4907" i="1"/>
  <c r="R4869" i="1"/>
  <c r="R4868" i="1"/>
  <c r="R4867" i="1"/>
  <c r="R4866" i="1"/>
  <c r="R4935" i="1"/>
  <c r="R4847" i="1"/>
  <c r="R4906" i="1"/>
  <c r="R4865" i="1"/>
  <c r="R4828" i="1"/>
  <c r="R4915" i="1"/>
  <c r="R4923" i="1"/>
  <c r="R4917" i="1"/>
  <c r="R4864" i="1"/>
  <c r="R4863" i="1"/>
  <c r="R4862" i="1"/>
  <c r="R4912" i="1"/>
  <c r="R4836" i="1"/>
  <c r="R4848" i="1"/>
  <c r="R4838" i="1"/>
  <c r="R4861" i="1"/>
  <c r="R4922" i="1"/>
  <c r="R4937" i="1"/>
  <c r="R4837" i="1"/>
  <c r="R4824" i="1"/>
  <c r="R4832" i="1"/>
  <c r="R4839" i="1"/>
  <c r="R4921" i="1"/>
  <c r="R4916" i="1"/>
  <c r="R4927" i="1"/>
  <c r="R4849" i="1"/>
  <c r="R4860" i="1"/>
  <c r="R4920" i="1"/>
  <c r="R4919" i="1"/>
  <c r="R4846" i="1"/>
  <c r="R4905" i="1"/>
  <c r="R4918" i="1"/>
  <c r="R4859" i="1"/>
  <c r="R4858" i="1"/>
  <c r="R4857" i="1"/>
  <c r="R4856" i="1"/>
  <c r="R4904" i="1"/>
  <c r="R4823" i="1"/>
  <c r="R4845" i="1"/>
  <c r="R4841" i="1"/>
  <c r="R4903" i="1"/>
  <c r="R4902" i="1"/>
  <c r="R4855" i="1"/>
  <c r="R4854" i="1"/>
  <c r="R4853" i="1"/>
  <c r="R4852" i="1"/>
  <c r="R4818" i="1"/>
  <c r="R4819" i="1"/>
  <c r="R4820" i="1"/>
  <c r="R4788" i="1"/>
  <c r="R4789" i="1"/>
  <c r="R4802" i="1"/>
  <c r="R4800" i="1"/>
  <c r="R4816" i="1"/>
  <c r="R4798" i="1"/>
  <c r="R4815" i="1"/>
  <c r="R4811" i="1"/>
  <c r="R4803" i="1"/>
  <c r="R4797" i="1"/>
  <c r="R4796" i="1"/>
  <c r="R4794" i="1"/>
  <c r="R4808" i="1"/>
  <c r="R4801" i="1"/>
  <c r="R4793" i="1"/>
  <c r="R4814" i="1"/>
  <c r="R4810" i="1"/>
  <c r="R4792" i="1"/>
  <c r="R4812" i="1"/>
  <c r="R4804" i="1"/>
  <c r="R4806" i="1"/>
  <c r="R4813" i="1"/>
  <c r="R4795" i="1"/>
  <c r="R4807" i="1"/>
  <c r="R4791" i="1"/>
  <c r="R4790" i="1"/>
  <c r="R4799" i="1"/>
  <c r="R4805" i="1"/>
  <c r="R4809" i="1"/>
  <c r="R4817" i="1"/>
  <c r="R4783" i="1"/>
  <c r="R4784" i="1"/>
  <c r="R4786" i="1"/>
  <c r="R4787" i="1"/>
  <c r="R4785" i="1"/>
  <c r="R4776" i="1"/>
  <c r="R4777" i="1"/>
  <c r="R4782" i="1"/>
  <c r="R4781" i="1"/>
  <c r="R4779" i="1"/>
  <c r="R4778" i="1"/>
  <c r="R4780" i="1"/>
  <c r="R4772" i="1"/>
  <c r="R4773" i="1"/>
  <c r="R4774" i="1"/>
  <c r="R4775" i="1"/>
  <c r="R4764" i="1"/>
  <c r="R4765" i="1"/>
  <c r="R4767" i="1"/>
  <c r="R4770" i="1"/>
  <c r="R4766" i="1"/>
  <c r="R4769" i="1"/>
  <c r="R4771" i="1"/>
  <c r="R4768" i="1"/>
  <c r="R4755" i="1"/>
  <c r="R4756" i="1"/>
  <c r="R4761" i="1"/>
  <c r="R4758" i="1"/>
  <c r="R4759" i="1"/>
  <c r="R4760" i="1"/>
  <c r="R4763" i="1"/>
  <c r="R4757" i="1"/>
  <c r="R4762" i="1"/>
  <c r="R4749" i="1"/>
  <c r="R4750" i="1"/>
  <c r="R4754" i="1"/>
  <c r="R4753" i="1"/>
  <c r="R4752" i="1"/>
  <c r="R4751" i="1"/>
  <c r="R4730" i="1"/>
  <c r="R4731" i="1"/>
  <c r="R4733" i="1"/>
  <c r="R4737" i="1"/>
  <c r="R4748" i="1"/>
  <c r="R4740" i="1"/>
  <c r="R4732" i="1"/>
  <c r="R4745" i="1"/>
  <c r="R4735" i="1"/>
  <c r="R4738" i="1"/>
  <c r="R4736" i="1"/>
  <c r="R4741" i="1"/>
  <c r="R4739" i="1"/>
  <c r="R4742" i="1"/>
  <c r="R4734" i="1"/>
  <c r="R4747" i="1"/>
  <c r="R4744" i="1"/>
  <c r="R4746" i="1"/>
  <c r="R4743" i="1"/>
  <c r="R4711" i="1"/>
  <c r="R4712" i="1"/>
  <c r="R4719" i="1"/>
  <c r="R4728" i="1"/>
  <c r="R4718" i="1"/>
  <c r="R4717" i="1"/>
  <c r="R4727" i="1"/>
  <c r="R4716" i="1"/>
  <c r="R4726" i="1"/>
  <c r="R4729" i="1"/>
  <c r="R4723" i="1"/>
  <c r="R4715" i="1"/>
  <c r="R4725" i="1"/>
  <c r="R4724" i="1"/>
  <c r="R4722" i="1"/>
  <c r="R4721" i="1"/>
  <c r="R4713" i="1"/>
  <c r="R4720" i="1"/>
  <c r="R4714" i="1"/>
  <c r="R4707" i="1"/>
  <c r="R4708" i="1"/>
  <c r="R4710" i="1"/>
  <c r="R4709" i="1"/>
  <c r="R4700" i="1"/>
  <c r="R4701" i="1"/>
  <c r="R4705" i="1"/>
  <c r="R4703" i="1"/>
  <c r="R4702" i="1"/>
  <c r="R4706" i="1"/>
  <c r="R4704" i="1"/>
  <c r="R4696" i="1"/>
  <c r="R4697" i="1"/>
  <c r="R4699" i="1"/>
  <c r="R4698" i="1"/>
  <c r="R4692" i="1"/>
  <c r="R4693" i="1"/>
  <c r="R4694" i="1"/>
  <c r="R4695" i="1"/>
  <c r="R4688" i="1"/>
  <c r="R4689" i="1"/>
  <c r="R4691" i="1"/>
  <c r="R4690" i="1"/>
  <c r="R4682" i="1"/>
  <c r="R4683" i="1"/>
  <c r="R4685" i="1"/>
  <c r="R4686" i="1"/>
  <c r="R4684" i="1"/>
  <c r="R4687" i="1"/>
  <c r="R4650" i="1"/>
  <c r="R4651" i="1"/>
  <c r="R4656" i="1"/>
  <c r="R4657" i="1"/>
  <c r="R4679" i="1"/>
  <c r="R4676" i="1"/>
  <c r="R4675" i="1"/>
  <c r="R4655" i="1"/>
  <c r="R4654" i="1"/>
  <c r="R4674" i="1"/>
  <c r="R4678" i="1"/>
  <c r="R4677" i="1"/>
  <c r="R4673" i="1"/>
  <c r="R4672" i="1"/>
  <c r="R4653" i="1"/>
  <c r="R4671" i="1"/>
  <c r="R4670" i="1"/>
  <c r="R4669" i="1"/>
  <c r="R4668" i="1"/>
  <c r="R4667" i="1"/>
  <c r="R4666" i="1"/>
  <c r="R4680" i="1"/>
  <c r="R4652" i="1"/>
  <c r="R4681" i="1"/>
  <c r="R4665" i="1"/>
  <c r="R4664" i="1"/>
  <c r="R4658" i="1"/>
  <c r="R4663" i="1"/>
  <c r="R4662" i="1"/>
  <c r="R4661" i="1"/>
  <c r="R4660" i="1"/>
  <c r="R4659" i="1"/>
  <c r="R4645" i="1"/>
  <c r="R4646" i="1"/>
  <c r="R4649" i="1"/>
  <c r="R4648" i="1"/>
  <c r="R4647" i="1"/>
  <c r="R4632" i="1"/>
  <c r="R4633" i="1"/>
  <c r="R4643" i="1"/>
  <c r="R4642" i="1"/>
  <c r="R4641" i="1"/>
  <c r="R4640" i="1"/>
  <c r="R4639" i="1"/>
  <c r="R4638" i="1"/>
  <c r="R4637" i="1"/>
  <c r="R4636" i="1"/>
  <c r="R4635" i="1"/>
  <c r="R4644" i="1"/>
  <c r="R4634" i="1"/>
  <c r="R4626" i="1"/>
  <c r="R4627" i="1"/>
  <c r="R4631" i="1"/>
  <c r="R4629" i="1"/>
  <c r="R4630" i="1"/>
  <c r="R4628" i="1"/>
  <c r="R4619" i="1"/>
  <c r="R4620" i="1"/>
  <c r="R4623" i="1"/>
  <c r="R4622" i="1"/>
  <c r="R4625" i="1"/>
  <c r="R4621" i="1"/>
  <c r="R4624" i="1"/>
  <c r="R4613" i="1"/>
  <c r="R4614" i="1"/>
  <c r="R4618" i="1"/>
  <c r="R4615" i="1"/>
  <c r="R4617" i="1"/>
  <c r="R4616" i="1"/>
  <c r="R4609" i="1"/>
  <c r="R4610" i="1"/>
  <c r="R4612" i="1"/>
  <c r="R4611" i="1"/>
  <c r="R4603" i="1"/>
  <c r="R4604" i="1"/>
  <c r="R4608" i="1"/>
  <c r="R4605" i="1"/>
  <c r="R4606" i="1"/>
  <c r="R4607" i="1"/>
  <c r="R4596" i="1"/>
  <c r="R4597" i="1"/>
  <c r="R4599" i="1"/>
  <c r="R4600" i="1"/>
  <c r="R4598" i="1"/>
  <c r="R4601" i="1"/>
  <c r="R4602" i="1"/>
  <c r="R4590" i="1"/>
  <c r="R4591" i="1"/>
  <c r="R4594" i="1"/>
  <c r="R4592" i="1"/>
  <c r="R4595" i="1"/>
  <c r="R4593" i="1"/>
  <c r="R4586" i="1"/>
  <c r="R4587" i="1"/>
  <c r="R4589" i="1"/>
  <c r="R4588" i="1"/>
  <c r="R4583" i="1"/>
  <c r="R4584" i="1"/>
  <c r="R4585" i="1"/>
  <c r="R4576" i="1"/>
  <c r="R4577" i="1"/>
  <c r="R4580" i="1"/>
  <c r="R4582" i="1"/>
  <c r="R4579" i="1"/>
  <c r="R4581" i="1"/>
  <c r="R4578" i="1"/>
  <c r="R4571" i="1"/>
  <c r="R4572" i="1"/>
  <c r="R4574" i="1"/>
  <c r="R4573" i="1"/>
  <c r="R4575" i="1"/>
  <c r="R4567" i="1"/>
  <c r="R4568" i="1"/>
  <c r="R4569" i="1"/>
  <c r="R4570" i="1"/>
  <c r="R4563" i="1"/>
  <c r="R4564" i="1"/>
  <c r="R4565" i="1"/>
  <c r="R4566" i="1"/>
  <c r="R4561" i="1"/>
  <c r="R4562" i="1"/>
  <c r="R4538" i="1"/>
  <c r="R4539" i="1"/>
  <c r="R4544" i="1"/>
  <c r="R4543" i="1"/>
  <c r="R4546" i="1"/>
  <c r="R4542" i="1"/>
  <c r="R4547" i="1"/>
  <c r="R4554" i="1"/>
  <c r="R4560" i="1"/>
  <c r="R4557" i="1"/>
  <c r="R4549" i="1"/>
  <c r="R4541" i="1"/>
  <c r="R4551" i="1"/>
  <c r="R4548" i="1"/>
  <c r="R4550" i="1"/>
  <c r="R4555" i="1"/>
  <c r="R4540" i="1"/>
  <c r="R4552" i="1"/>
  <c r="R4556" i="1"/>
  <c r="R4553" i="1"/>
  <c r="R4558" i="1"/>
  <c r="R4545" i="1"/>
  <c r="R4559" i="1"/>
  <c r="R4508" i="1"/>
  <c r="R4509" i="1"/>
  <c r="R4527" i="1"/>
  <c r="R4526" i="1"/>
  <c r="R4512" i="1"/>
  <c r="R4533" i="1"/>
  <c r="R4521" i="1"/>
  <c r="R4519" i="1"/>
  <c r="R4532" i="1"/>
  <c r="R4534" i="1"/>
  <c r="R4536" i="1"/>
  <c r="R4537" i="1"/>
  <c r="R4515" i="1"/>
  <c r="R4525" i="1"/>
  <c r="R4514" i="1"/>
  <c r="R4518" i="1"/>
  <c r="R4535" i="1"/>
  <c r="R4517" i="1"/>
  <c r="R4530" i="1"/>
  <c r="R4516" i="1"/>
  <c r="R4511" i="1"/>
  <c r="R4529" i="1"/>
  <c r="R4531" i="1"/>
  <c r="R4523" i="1"/>
  <c r="R4522" i="1"/>
  <c r="R4520" i="1"/>
  <c r="R4524" i="1"/>
  <c r="R4510" i="1"/>
  <c r="R4528" i="1"/>
  <c r="R4513" i="1"/>
  <c r="R4501" i="1"/>
  <c r="R4502" i="1"/>
  <c r="R4505" i="1"/>
  <c r="R4506" i="1"/>
  <c r="R4507" i="1"/>
  <c r="R4504" i="1"/>
  <c r="R4503" i="1"/>
  <c r="R4497" i="1"/>
  <c r="R4498" i="1"/>
  <c r="R4500" i="1"/>
  <c r="R4499" i="1"/>
  <c r="R4493" i="1"/>
  <c r="R4494" i="1"/>
  <c r="R4495" i="1"/>
  <c r="R4496" i="1"/>
  <c r="R4490" i="1"/>
  <c r="R4491" i="1"/>
  <c r="R4492" i="1"/>
  <c r="R4481" i="1"/>
  <c r="R4482" i="1"/>
  <c r="R4486" i="1"/>
  <c r="R4483" i="1"/>
  <c r="R4487" i="1"/>
  <c r="R4489" i="1"/>
  <c r="R4488" i="1"/>
  <c r="R4484" i="1"/>
  <c r="R4485" i="1"/>
  <c r="R4469" i="1"/>
  <c r="R4470" i="1"/>
  <c r="R4480" i="1"/>
  <c r="R4478" i="1"/>
  <c r="R4477" i="1"/>
  <c r="R4476" i="1"/>
  <c r="R4475" i="1"/>
  <c r="R4474" i="1"/>
  <c r="R4473" i="1"/>
  <c r="R4472" i="1"/>
  <c r="R4479" i="1"/>
  <c r="R4471" i="1"/>
  <c r="R4452" i="1"/>
  <c r="R4453" i="1"/>
  <c r="R4465" i="1"/>
  <c r="R4456" i="1"/>
  <c r="R4460" i="1"/>
  <c r="R4461" i="1"/>
  <c r="R4459" i="1"/>
  <c r="R4464" i="1"/>
  <c r="R4458" i="1"/>
  <c r="R4463" i="1"/>
  <c r="R4468" i="1"/>
  <c r="R4454" i="1"/>
  <c r="R4467" i="1"/>
  <c r="R4457" i="1"/>
  <c r="R4462" i="1"/>
  <c r="R4466" i="1"/>
  <c r="R4455" i="1"/>
  <c r="R4421" i="1"/>
  <c r="R4422" i="1"/>
  <c r="R4432" i="1"/>
  <c r="R4444" i="1"/>
  <c r="R4424" i="1"/>
  <c r="R4428" i="1"/>
  <c r="R4443" i="1"/>
  <c r="R4449" i="1"/>
  <c r="R4436" i="1"/>
  <c r="R4423" i="1"/>
  <c r="R4425" i="1"/>
  <c r="R4446" i="1"/>
  <c r="R4430" i="1"/>
  <c r="R4445" i="1"/>
  <c r="R4427" i="1"/>
  <c r="R4438" i="1"/>
  <c r="R4439" i="1"/>
  <c r="R4431" i="1"/>
  <c r="R4447" i="1"/>
  <c r="R4429" i="1"/>
  <c r="R4437" i="1"/>
  <c r="R4434" i="1"/>
  <c r="R4426" i="1"/>
  <c r="R4442" i="1"/>
  <c r="R4450" i="1"/>
  <c r="R4433" i="1"/>
  <c r="R4435" i="1"/>
  <c r="R4448" i="1"/>
  <c r="R4440" i="1"/>
  <c r="R4451" i="1"/>
  <c r="R4441" i="1"/>
  <c r="R4407" i="1"/>
  <c r="R4408" i="1"/>
  <c r="R4420" i="1"/>
  <c r="R4412" i="1"/>
  <c r="R4409" i="1"/>
  <c r="R4413" i="1"/>
  <c r="R4411" i="1"/>
  <c r="R4416" i="1"/>
  <c r="R4419" i="1"/>
  <c r="R4410" i="1"/>
  <c r="R4415" i="1"/>
  <c r="R4414" i="1"/>
  <c r="R4417" i="1"/>
  <c r="R4418" i="1"/>
  <c r="R4401" i="1"/>
  <c r="R4402" i="1"/>
  <c r="R4406" i="1"/>
  <c r="R4404" i="1"/>
  <c r="R4403" i="1"/>
  <c r="R4405" i="1"/>
  <c r="R4393" i="1"/>
  <c r="R4394" i="1"/>
  <c r="R4400" i="1"/>
  <c r="R4397" i="1"/>
  <c r="R4399" i="1"/>
  <c r="R4395" i="1"/>
  <c r="R4398" i="1"/>
  <c r="R4396" i="1"/>
  <c r="R4385" i="1"/>
  <c r="R4386" i="1"/>
  <c r="R4387" i="1"/>
  <c r="R4392" i="1"/>
  <c r="R4388" i="1"/>
  <c r="R4389" i="1"/>
  <c r="R4391" i="1"/>
  <c r="R4390" i="1"/>
  <c r="R4379" i="1"/>
  <c r="R4380" i="1"/>
  <c r="R4384" i="1"/>
  <c r="R4381" i="1"/>
  <c r="R4383" i="1"/>
  <c r="R4382" i="1"/>
  <c r="R4374" i="1"/>
  <c r="R4375" i="1"/>
  <c r="R4378" i="1"/>
  <c r="R4377" i="1"/>
  <c r="R4376" i="1"/>
  <c r="R4181" i="1"/>
  <c r="R4182" i="1"/>
  <c r="R4283" i="1"/>
  <c r="R4261" i="1"/>
  <c r="R4348" i="1"/>
  <c r="R4254" i="1"/>
  <c r="R4317" i="1"/>
  <c r="R4248" i="1"/>
  <c r="R4306" i="1"/>
  <c r="R4217" i="1"/>
  <c r="R4198" i="1"/>
  <c r="R4347" i="1"/>
  <c r="R4265" i="1"/>
  <c r="R4346" i="1"/>
  <c r="R4360" i="1"/>
  <c r="R4216" i="1"/>
  <c r="R4372" i="1"/>
  <c r="R4345" i="1"/>
  <c r="R4225" i="1"/>
  <c r="R4185" i="1"/>
  <c r="R4296" i="1"/>
  <c r="R4307" i="1"/>
  <c r="R4305" i="1"/>
  <c r="R4344" i="1"/>
  <c r="R4301" i="1"/>
  <c r="R4264" i="1"/>
  <c r="R4194" i="1"/>
  <c r="R4189" i="1"/>
  <c r="R4275" i="1"/>
  <c r="R4290" i="1"/>
  <c r="R4362" i="1"/>
  <c r="R4291" i="1"/>
  <c r="R4223" i="1"/>
  <c r="R4285" i="1"/>
  <c r="R4371" i="1"/>
  <c r="R4240" i="1"/>
  <c r="R4193" i="1"/>
  <c r="R4363" i="1"/>
  <c r="R4299" i="1"/>
  <c r="R4312" i="1"/>
  <c r="R4294" i="1"/>
  <c r="R4246" i="1"/>
  <c r="R4186" i="1"/>
  <c r="R4287" i="1"/>
  <c r="R4293" i="1"/>
  <c r="R4368" i="1"/>
  <c r="R4260" i="1"/>
  <c r="R4280" i="1"/>
  <c r="R4292" i="1"/>
  <c r="R4353" i="1"/>
  <c r="R4279" i="1"/>
  <c r="R4215" i="1"/>
  <c r="R4228" i="1"/>
  <c r="R4311" i="1"/>
  <c r="R4221" i="1"/>
  <c r="R4192" i="1"/>
  <c r="R4214" i="1"/>
  <c r="R4213" i="1"/>
  <c r="R4253" i="1"/>
  <c r="R4295" i="1"/>
  <c r="R4191" i="1"/>
  <c r="R4268" i="1"/>
  <c r="R4361" i="1"/>
  <c r="R4308" i="1"/>
  <c r="R4236" i="1"/>
  <c r="R4212" i="1"/>
  <c r="R4343" i="1"/>
  <c r="R4342" i="1"/>
  <c r="R4272" i="1"/>
  <c r="R4341" i="1"/>
  <c r="R4316" i="1"/>
  <c r="R4247" i="1"/>
  <c r="R4184" i="1"/>
  <c r="R4201" i="1"/>
  <c r="R4199" i="1"/>
  <c r="R4266" i="1"/>
  <c r="R4289" i="1"/>
  <c r="R4219" i="1"/>
  <c r="R4340" i="1"/>
  <c r="R4277" i="1"/>
  <c r="R4310" i="1"/>
  <c r="R4262" i="1"/>
  <c r="R4250" i="1"/>
  <c r="R4256" i="1"/>
  <c r="R4211" i="1"/>
  <c r="R4269" i="1"/>
  <c r="R4351" i="1"/>
  <c r="R4313" i="1"/>
  <c r="R4315" i="1"/>
  <c r="R4339" i="1"/>
  <c r="R4350" i="1"/>
  <c r="R4304" i="1"/>
  <c r="R4373" i="1"/>
  <c r="R4232" i="1"/>
  <c r="R4338" i="1"/>
  <c r="R4235" i="1"/>
  <c r="R4231" i="1"/>
  <c r="R4188" i="1"/>
  <c r="R4257" i="1"/>
  <c r="R4337" i="1"/>
  <c r="R4336" i="1"/>
  <c r="R4286" i="1"/>
  <c r="R4335" i="1"/>
  <c r="R4352" i="1"/>
  <c r="R4210" i="1"/>
  <c r="R4209" i="1"/>
  <c r="R4309" i="1"/>
  <c r="R4334" i="1"/>
  <c r="R4226" i="1"/>
  <c r="R4183" i="1"/>
  <c r="R4245" i="1"/>
  <c r="R4251" i="1"/>
  <c r="R4333" i="1"/>
  <c r="R4273" i="1"/>
  <c r="R4332" i="1"/>
  <c r="R4263" i="1"/>
  <c r="R4297" i="1"/>
  <c r="R4367" i="1"/>
  <c r="R4237" i="1"/>
  <c r="R4208" i="1"/>
  <c r="R4331" i="1"/>
  <c r="R4249" i="1"/>
  <c r="R4230" i="1"/>
  <c r="R4233" i="1"/>
  <c r="R4330" i="1"/>
  <c r="R4329" i="1"/>
  <c r="R4328" i="1"/>
  <c r="R4204" i="1"/>
  <c r="R4278" i="1"/>
  <c r="R4259" i="1"/>
  <c r="R4243" i="1"/>
  <c r="R4187" i="1"/>
  <c r="R4238" i="1"/>
  <c r="R4197" i="1"/>
  <c r="R4202" i="1"/>
  <c r="R4327" i="1"/>
  <c r="R4270" i="1"/>
  <c r="R4207" i="1"/>
  <c r="R4227" i="1"/>
  <c r="R4358" i="1"/>
  <c r="R4326" i="1"/>
  <c r="R4274" i="1"/>
  <c r="R4325" i="1"/>
  <c r="R4206" i="1"/>
  <c r="R4244" i="1"/>
  <c r="R4258" i="1"/>
  <c r="R4190" i="1"/>
  <c r="R4196" i="1"/>
  <c r="R4359" i="1"/>
  <c r="R4284" i="1"/>
  <c r="R4370" i="1"/>
  <c r="R4271" i="1"/>
  <c r="R4298" i="1"/>
  <c r="R4324" i="1"/>
  <c r="R4267" i="1"/>
  <c r="R4300" i="1"/>
  <c r="R4234" i="1"/>
  <c r="R4224" i="1"/>
  <c r="R4323" i="1"/>
  <c r="R4255" i="1"/>
  <c r="R4205" i="1"/>
  <c r="R4218" i="1"/>
  <c r="R4366" i="1"/>
  <c r="R4229" i="1"/>
  <c r="R4203" i="1"/>
  <c r="R4322" i="1"/>
  <c r="R4288" i="1"/>
  <c r="R4349" i="1"/>
  <c r="R4321" i="1"/>
  <c r="R4320" i="1"/>
  <c r="R4319" i="1"/>
  <c r="R4222" i="1"/>
  <c r="R4281" i="1"/>
  <c r="R4195" i="1"/>
  <c r="R4303" i="1"/>
  <c r="R4252" i="1"/>
  <c r="R4242" i="1"/>
  <c r="R4318" i="1"/>
  <c r="R4314" i="1"/>
  <c r="R4354" i="1"/>
  <c r="R4365" i="1"/>
  <c r="R4369" i="1"/>
  <c r="R4239" i="1"/>
  <c r="R4355" i="1"/>
  <c r="R4200" i="1"/>
  <c r="R4220" i="1"/>
  <c r="R4356" i="1"/>
  <c r="R4357" i="1"/>
  <c r="R4276" i="1"/>
  <c r="R4241" i="1"/>
  <c r="R4364" i="1"/>
  <c r="R4302" i="1"/>
  <c r="R4282" i="1"/>
  <c r="R4171" i="1"/>
  <c r="R4172" i="1"/>
  <c r="R4177" i="1"/>
  <c r="R4176" i="1"/>
  <c r="R4179" i="1"/>
  <c r="R4175" i="1"/>
  <c r="R4173" i="1"/>
  <c r="R4180" i="1"/>
  <c r="R4178" i="1"/>
  <c r="R4174" i="1"/>
  <c r="R4155" i="1"/>
  <c r="R4156" i="1"/>
  <c r="R4165" i="1"/>
  <c r="R4167" i="1"/>
  <c r="R4159" i="1"/>
  <c r="R4161" i="1"/>
  <c r="R4158" i="1"/>
  <c r="R4164" i="1"/>
  <c r="R4160" i="1"/>
  <c r="R4169" i="1"/>
  <c r="R4166" i="1"/>
  <c r="R4168" i="1"/>
  <c r="R4170" i="1"/>
  <c r="R4162" i="1"/>
  <c r="R4157" i="1"/>
  <c r="R4163" i="1"/>
  <c r="R4136" i="1"/>
  <c r="R4137" i="1"/>
  <c r="R4143" i="1"/>
  <c r="R4150" i="1"/>
  <c r="R4149" i="1"/>
  <c r="R4141" i="1"/>
  <c r="R4147" i="1"/>
  <c r="R4142" i="1"/>
  <c r="R4151" i="1"/>
  <c r="R4154" i="1"/>
  <c r="R4140" i="1"/>
  <c r="R4139" i="1"/>
  <c r="R4146" i="1"/>
  <c r="R4144" i="1"/>
  <c r="R4145" i="1"/>
  <c r="R4148" i="1"/>
  <c r="R4138" i="1"/>
  <c r="R4152" i="1"/>
  <c r="R4153" i="1"/>
  <c r="R4122" i="1"/>
  <c r="R4123" i="1"/>
  <c r="R4134" i="1"/>
  <c r="R4132" i="1"/>
  <c r="R4125" i="1"/>
  <c r="R4131" i="1"/>
  <c r="R4126" i="1"/>
  <c r="R4129" i="1"/>
  <c r="R4128" i="1"/>
  <c r="R4127" i="1"/>
  <c r="R4133" i="1"/>
  <c r="R4124" i="1"/>
  <c r="R4135" i="1"/>
  <c r="R4130" i="1"/>
  <c r="R4116" i="1"/>
  <c r="R4117" i="1"/>
  <c r="R4118" i="1"/>
  <c r="R4121" i="1"/>
  <c r="R4119" i="1"/>
  <c r="R4120" i="1"/>
  <c r="R4109" i="1"/>
  <c r="R4110" i="1"/>
  <c r="R4114" i="1"/>
  <c r="R4111" i="1"/>
  <c r="R4115" i="1"/>
  <c r="R4112" i="1"/>
  <c r="R4113" i="1"/>
  <c r="R4102" i="1"/>
  <c r="R4103" i="1"/>
  <c r="R4108" i="1"/>
  <c r="R4104" i="1"/>
  <c r="R4106" i="1"/>
  <c r="R4107" i="1"/>
  <c r="R4105" i="1"/>
  <c r="R4096" i="1"/>
  <c r="R4097" i="1"/>
  <c r="R4098" i="1"/>
  <c r="R4101" i="1"/>
  <c r="R4100" i="1"/>
  <c r="R4099" i="1"/>
  <c r="R4065" i="1"/>
  <c r="R4066" i="1"/>
  <c r="R4078" i="1"/>
  <c r="R4073" i="1"/>
  <c r="R4082" i="1"/>
  <c r="R4095" i="1"/>
  <c r="R4074" i="1"/>
  <c r="R4093" i="1"/>
  <c r="R4070" i="1"/>
  <c r="R4092" i="1"/>
  <c r="R4091" i="1"/>
  <c r="R4090" i="1"/>
  <c r="R4068" i="1"/>
  <c r="R4089" i="1"/>
  <c r="R4080" i="1"/>
  <c r="R4083" i="1"/>
  <c r="R4081" i="1"/>
  <c r="R4088" i="1"/>
  <c r="R4075" i="1"/>
  <c r="R4069" i="1"/>
  <c r="R4087" i="1"/>
  <c r="R4077" i="1"/>
  <c r="R4086" i="1"/>
  <c r="R4085" i="1"/>
  <c r="R4076" i="1"/>
  <c r="R4071" i="1"/>
  <c r="R4067" i="1"/>
  <c r="R4094" i="1"/>
  <c r="R4084" i="1"/>
  <c r="R4072" i="1"/>
  <c r="R4079" i="1"/>
  <c r="R4058" i="1"/>
  <c r="R4059" i="1"/>
  <c r="R4063" i="1"/>
  <c r="R4060" i="1"/>
  <c r="R4062" i="1"/>
  <c r="R4061" i="1"/>
  <c r="R4064" i="1"/>
  <c r="R4019" i="1"/>
  <c r="R4020" i="1"/>
  <c r="R4035" i="1"/>
  <c r="R4030" i="1"/>
  <c r="R4055" i="1"/>
  <c r="R4026" i="1"/>
  <c r="R4032" i="1"/>
  <c r="R4054" i="1"/>
  <c r="R4041" i="1"/>
  <c r="R4044" i="1"/>
  <c r="R4053" i="1"/>
  <c r="R4031" i="1"/>
  <c r="R4022" i="1"/>
  <c r="R4052" i="1"/>
  <c r="R4043" i="1"/>
  <c r="R4051" i="1"/>
  <c r="R4037" i="1"/>
  <c r="R4050" i="1"/>
  <c r="R4038" i="1"/>
  <c r="R4057" i="1"/>
  <c r="R4023" i="1"/>
  <c r="R4036" i="1"/>
  <c r="R4042" i="1"/>
  <c r="R4034" i="1"/>
  <c r="R4039" i="1"/>
  <c r="R4040" i="1"/>
  <c r="R4033" i="1"/>
  <c r="R4049" i="1"/>
  <c r="R4028" i="1"/>
  <c r="R4048" i="1"/>
  <c r="R4047" i="1"/>
  <c r="R4025" i="1"/>
  <c r="R4027" i="1"/>
  <c r="R4021" i="1"/>
  <c r="R4046" i="1"/>
  <c r="R4045" i="1"/>
  <c r="R4056" i="1"/>
  <c r="R4029" i="1"/>
  <c r="R4024" i="1"/>
  <c r="R4016" i="1"/>
  <c r="R4017" i="1"/>
  <c r="R4018" i="1"/>
  <c r="R4004" i="1"/>
  <c r="R4005" i="1"/>
  <c r="R4014" i="1"/>
  <c r="R4011" i="1"/>
  <c r="R4010" i="1"/>
  <c r="R4015" i="1"/>
  <c r="R4009" i="1"/>
  <c r="R4008" i="1"/>
  <c r="R4007" i="1"/>
  <c r="R4006" i="1"/>
  <c r="R4012" i="1"/>
  <c r="R4013" i="1"/>
  <c r="R4001" i="1"/>
  <c r="R4002" i="1"/>
  <c r="R4003" i="1"/>
  <c r="R3996" i="1"/>
  <c r="R3997" i="1"/>
  <c r="R3998" i="1"/>
  <c r="R3999" i="1"/>
  <c r="R4000" i="1"/>
  <c r="R3990" i="1"/>
  <c r="R3991" i="1"/>
  <c r="R3992" i="1"/>
  <c r="R3994" i="1"/>
  <c r="R3993" i="1"/>
  <c r="R3995" i="1"/>
  <c r="R3986" i="1"/>
  <c r="R3987" i="1"/>
  <c r="R3989" i="1"/>
  <c r="R3988" i="1"/>
  <c r="R3982" i="1"/>
  <c r="R3983" i="1"/>
  <c r="R3984" i="1"/>
  <c r="R3985" i="1"/>
  <c r="R3978" i="1"/>
  <c r="R3979" i="1"/>
  <c r="R3980" i="1"/>
  <c r="R3981" i="1"/>
  <c r="R3974" i="1"/>
  <c r="R3975" i="1"/>
  <c r="R3977" i="1"/>
  <c r="R3976" i="1"/>
  <c r="R3969" i="1"/>
  <c r="R3970" i="1"/>
  <c r="R3973" i="1"/>
  <c r="R3971" i="1"/>
  <c r="R3972" i="1"/>
  <c r="R3963" i="1"/>
  <c r="R3964" i="1"/>
  <c r="R3966" i="1"/>
  <c r="R3965" i="1"/>
  <c r="R3967" i="1"/>
  <c r="R3968" i="1"/>
  <c r="R3957" i="1"/>
  <c r="R3958" i="1"/>
  <c r="R3961" i="1"/>
  <c r="R3960" i="1"/>
  <c r="R3962" i="1"/>
  <c r="R3959" i="1"/>
  <c r="R3942" i="1"/>
  <c r="R3943" i="1"/>
  <c r="R3954" i="1"/>
  <c r="R3946" i="1"/>
  <c r="R3947" i="1"/>
  <c r="R3953" i="1"/>
  <c r="R3952" i="1"/>
  <c r="R3945" i="1"/>
  <c r="R3948" i="1"/>
  <c r="R3951" i="1"/>
  <c r="R3955" i="1"/>
  <c r="R3956" i="1"/>
  <c r="R3950" i="1"/>
  <c r="R3949" i="1"/>
  <c r="R3944" i="1"/>
  <c r="R3907" i="1"/>
  <c r="R3908" i="1"/>
  <c r="R3929" i="1"/>
  <c r="R3923" i="1"/>
  <c r="R3919" i="1"/>
  <c r="R3941" i="1"/>
  <c r="R3931" i="1"/>
  <c r="R3934" i="1"/>
  <c r="R3939" i="1"/>
  <c r="R3940" i="1"/>
  <c r="R3933" i="1"/>
  <c r="R3918" i="1"/>
  <c r="R3938" i="1"/>
  <c r="R3925" i="1"/>
  <c r="R3937" i="1"/>
  <c r="R3926" i="1"/>
  <c r="R3917" i="1"/>
  <c r="R3909" i="1"/>
  <c r="R3916" i="1"/>
  <c r="R3915" i="1"/>
  <c r="R3935" i="1"/>
  <c r="R3930" i="1"/>
  <c r="R3922" i="1"/>
  <c r="R3921" i="1"/>
  <c r="R3927" i="1"/>
  <c r="R3928" i="1"/>
  <c r="R3914" i="1"/>
  <c r="R3932" i="1"/>
  <c r="R3920" i="1"/>
  <c r="R3924" i="1"/>
  <c r="R3936" i="1"/>
  <c r="R3913" i="1"/>
  <c r="R3912" i="1"/>
  <c r="R3911" i="1"/>
  <c r="R3910" i="1"/>
  <c r="R3896" i="1"/>
  <c r="R3897" i="1"/>
  <c r="R3904" i="1"/>
  <c r="R3903" i="1"/>
  <c r="R3902" i="1"/>
  <c r="R3901" i="1"/>
  <c r="R3900" i="1"/>
  <c r="R3898" i="1"/>
  <c r="R3906" i="1"/>
  <c r="R3905" i="1"/>
  <c r="R3899" i="1"/>
  <c r="R3888" i="1"/>
  <c r="R3889" i="1"/>
  <c r="R3890" i="1"/>
  <c r="R3891" i="1"/>
  <c r="R3893" i="1"/>
  <c r="R3895" i="1"/>
  <c r="R3894" i="1"/>
  <c r="R3892" i="1"/>
  <c r="R3855" i="1"/>
  <c r="R3856" i="1"/>
  <c r="R3872" i="1"/>
  <c r="R3862" i="1"/>
  <c r="R3861" i="1"/>
  <c r="R3873" i="1"/>
  <c r="R3860" i="1"/>
  <c r="R3885" i="1"/>
  <c r="R3863" i="1"/>
  <c r="R3874" i="1"/>
  <c r="R3868" i="1"/>
  <c r="R3876" i="1"/>
  <c r="R3878" i="1"/>
  <c r="R3867" i="1"/>
  <c r="R3864" i="1"/>
  <c r="R3881" i="1"/>
  <c r="R3875" i="1"/>
  <c r="R3859" i="1"/>
  <c r="R3879" i="1"/>
  <c r="R3877" i="1"/>
  <c r="R3871" i="1"/>
  <c r="R3870" i="1"/>
  <c r="R3880" i="1"/>
  <c r="R3883" i="1"/>
  <c r="R3866" i="1"/>
  <c r="R3857" i="1"/>
  <c r="R3884" i="1"/>
  <c r="R3886" i="1"/>
  <c r="R3865" i="1"/>
  <c r="R3887" i="1"/>
  <c r="R3869" i="1"/>
  <c r="R3858" i="1"/>
  <c r="R3882" i="1"/>
  <c r="R3791" i="1"/>
  <c r="R3792" i="1"/>
  <c r="R3817" i="1"/>
  <c r="R3834" i="1"/>
  <c r="R3848" i="1"/>
  <c r="R3804" i="1"/>
  <c r="R3812" i="1"/>
  <c r="R3854" i="1"/>
  <c r="R3839" i="1"/>
  <c r="R3833" i="1"/>
  <c r="R3832" i="1"/>
  <c r="R3831" i="1"/>
  <c r="R3830" i="1"/>
  <c r="R3844" i="1"/>
  <c r="R3809" i="1"/>
  <c r="R3829" i="1"/>
  <c r="R3841" i="1"/>
  <c r="R3816" i="1"/>
  <c r="R3811" i="1"/>
  <c r="R3803" i="1"/>
  <c r="R3810" i="1"/>
  <c r="R3802" i="1"/>
  <c r="R3828" i="1"/>
  <c r="R3815" i="1"/>
  <c r="R3838" i="1"/>
  <c r="R3843" i="1"/>
  <c r="R3842" i="1"/>
  <c r="R3827" i="1"/>
  <c r="R3808" i="1"/>
  <c r="R3837" i="1"/>
  <c r="R3826" i="1"/>
  <c r="R3819" i="1"/>
  <c r="R3840" i="1"/>
  <c r="R3807" i="1"/>
  <c r="R3846" i="1"/>
  <c r="R3825" i="1"/>
  <c r="R3851" i="1"/>
  <c r="R3853" i="1"/>
  <c r="R3852" i="1"/>
  <c r="R3801" i="1"/>
  <c r="R3824" i="1"/>
  <c r="R3800" i="1"/>
  <c r="R3806" i="1"/>
  <c r="R3849" i="1"/>
  <c r="R3836" i="1"/>
  <c r="R3799" i="1"/>
  <c r="R3798" i="1"/>
  <c r="R3850" i="1"/>
  <c r="R3818" i="1"/>
  <c r="R3805" i="1"/>
  <c r="R3797" i="1"/>
  <c r="R3835" i="1"/>
  <c r="R3823" i="1"/>
  <c r="R3796" i="1"/>
  <c r="R3822" i="1"/>
  <c r="R3821" i="1"/>
  <c r="R3814" i="1"/>
  <c r="R3795" i="1"/>
  <c r="R3845" i="1"/>
  <c r="R3794" i="1"/>
  <c r="R3813" i="1"/>
  <c r="R3847" i="1"/>
  <c r="R3820" i="1"/>
  <c r="R3793" i="1"/>
  <c r="R3787" i="1"/>
  <c r="R3788" i="1"/>
  <c r="R3790" i="1"/>
  <c r="R3789" i="1"/>
  <c r="R3778" i="1"/>
  <c r="R3779" i="1"/>
  <c r="R3782" i="1"/>
  <c r="R3786" i="1"/>
  <c r="R3781" i="1"/>
  <c r="R3780" i="1"/>
  <c r="R3784" i="1"/>
  <c r="R3783" i="1"/>
  <c r="R3785" i="1"/>
  <c r="R3775" i="1"/>
  <c r="R3776" i="1"/>
  <c r="R3777" i="1"/>
  <c r="R3768" i="1"/>
  <c r="R3769" i="1"/>
  <c r="R3771" i="1"/>
  <c r="R3774" i="1"/>
  <c r="R3773" i="1"/>
  <c r="R3772" i="1"/>
  <c r="R3770" i="1"/>
  <c r="R3764" i="1"/>
  <c r="R3765" i="1"/>
  <c r="R3767" i="1"/>
  <c r="R3766" i="1"/>
  <c r="R3759" i="1"/>
  <c r="R3760" i="1"/>
  <c r="R3763" i="1"/>
  <c r="R3762" i="1"/>
  <c r="R3761" i="1"/>
  <c r="R3754" i="1"/>
  <c r="R3755" i="1"/>
  <c r="R3758" i="1"/>
  <c r="R3756" i="1"/>
  <c r="R3757" i="1"/>
  <c r="R3745" i="1"/>
  <c r="R3746" i="1"/>
  <c r="R3751" i="1"/>
  <c r="R3748" i="1"/>
  <c r="R3749" i="1"/>
  <c r="R3750" i="1"/>
  <c r="R3753" i="1"/>
  <c r="R3752" i="1"/>
  <c r="R3747" i="1"/>
  <c r="R3739" i="1"/>
  <c r="R3740" i="1"/>
  <c r="R3744" i="1"/>
  <c r="R3741" i="1"/>
  <c r="R3743" i="1"/>
  <c r="R3742" i="1"/>
  <c r="R3734" i="1"/>
  <c r="R3735" i="1"/>
  <c r="R3736" i="1"/>
  <c r="R3737" i="1"/>
  <c r="R3738" i="1"/>
  <c r="R3713" i="1"/>
  <c r="R3714" i="1"/>
  <c r="R3731" i="1"/>
  <c r="R3726" i="1"/>
  <c r="R3733" i="1"/>
  <c r="R3718" i="1"/>
  <c r="R3720" i="1"/>
  <c r="R3727" i="1"/>
  <c r="R3729" i="1"/>
  <c r="R3725" i="1"/>
  <c r="R3717" i="1"/>
  <c r="R3728" i="1"/>
  <c r="R3716" i="1"/>
  <c r="R3724" i="1"/>
  <c r="R3723" i="1"/>
  <c r="R3719" i="1"/>
  <c r="R3722" i="1"/>
  <c r="R3721" i="1"/>
  <c r="R3715" i="1"/>
  <c r="R3730" i="1"/>
  <c r="R3732" i="1"/>
  <c r="R3709" i="1"/>
  <c r="R3710" i="1"/>
  <c r="R3711" i="1"/>
  <c r="R3712" i="1"/>
  <c r="R3704" i="1"/>
  <c r="R3705" i="1"/>
  <c r="R3707" i="1"/>
  <c r="R3706" i="1"/>
  <c r="R3708" i="1"/>
  <c r="R3699" i="1"/>
  <c r="R3700" i="1"/>
  <c r="R3703" i="1"/>
  <c r="R3702" i="1"/>
  <c r="R3701" i="1"/>
  <c r="R3696" i="1"/>
  <c r="R3697" i="1"/>
  <c r="R3698" i="1"/>
  <c r="R3692" i="1"/>
  <c r="R3693" i="1"/>
  <c r="R3694" i="1"/>
  <c r="R3695" i="1"/>
  <c r="R3689" i="1"/>
  <c r="R3690" i="1"/>
  <c r="R3691" i="1"/>
  <c r="R3685" i="1"/>
  <c r="R3686" i="1"/>
  <c r="R3688" i="1"/>
  <c r="R3687" i="1"/>
  <c r="R3683" i="1"/>
  <c r="R3684" i="1"/>
  <c r="R3673" i="1"/>
  <c r="R3674" i="1"/>
  <c r="R3680" i="1"/>
  <c r="R3678" i="1"/>
  <c r="R3682" i="1"/>
  <c r="R3676" i="1"/>
  <c r="R3679" i="1"/>
  <c r="R3677" i="1"/>
  <c r="R3681" i="1"/>
  <c r="R3675" i="1"/>
  <c r="R3645" i="1"/>
  <c r="R3646" i="1"/>
  <c r="R3668" i="1"/>
  <c r="R3650" i="1"/>
  <c r="R3648" i="1"/>
  <c r="R3651" i="1"/>
  <c r="R3667" i="1"/>
  <c r="R3666" i="1"/>
  <c r="R3665" i="1"/>
  <c r="R3653" i="1"/>
  <c r="R3669" i="1"/>
  <c r="R3664" i="1"/>
  <c r="R3655" i="1"/>
  <c r="R3663" i="1"/>
  <c r="R3672" i="1"/>
  <c r="R3662" i="1"/>
  <c r="R3661" i="1"/>
  <c r="R3656" i="1"/>
  <c r="R3660" i="1"/>
  <c r="R3659" i="1"/>
  <c r="R3652" i="1"/>
  <c r="R3649" i="1"/>
  <c r="R3658" i="1"/>
  <c r="R3670" i="1"/>
  <c r="R3654" i="1"/>
  <c r="R3647" i="1"/>
  <c r="R3657" i="1"/>
  <c r="R3671" i="1"/>
  <c r="R3631" i="1"/>
  <c r="R3632" i="1"/>
  <c r="R3637" i="1"/>
  <c r="R3644" i="1"/>
  <c r="R3636" i="1"/>
  <c r="R3633" i="1"/>
  <c r="R3643" i="1"/>
  <c r="R3638" i="1"/>
  <c r="R3635" i="1"/>
  <c r="R3640" i="1"/>
  <c r="R3642" i="1"/>
  <c r="R3641" i="1"/>
  <c r="R3634" i="1"/>
  <c r="R3639" i="1"/>
  <c r="R3627" i="1"/>
  <c r="R3628" i="1"/>
  <c r="R3630" i="1"/>
  <c r="R3629" i="1"/>
  <c r="R3622" i="1"/>
  <c r="R3623" i="1"/>
  <c r="R3625" i="1"/>
  <c r="R3624" i="1"/>
  <c r="R3626" i="1"/>
  <c r="R3615" i="1"/>
  <c r="R3616" i="1"/>
  <c r="R3621" i="1"/>
  <c r="R3619" i="1"/>
  <c r="R3618" i="1"/>
  <c r="R3620" i="1"/>
  <c r="R3617" i="1"/>
  <c r="R3604" i="1"/>
  <c r="R3605" i="1"/>
  <c r="R3608" i="1"/>
  <c r="R3613" i="1"/>
  <c r="R3607" i="1"/>
  <c r="R3610" i="1"/>
  <c r="R3609" i="1"/>
  <c r="R3612" i="1"/>
  <c r="R3611" i="1"/>
  <c r="R3614" i="1"/>
  <c r="R3606" i="1"/>
  <c r="R3594" i="1"/>
  <c r="R3595" i="1"/>
  <c r="R3598" i="1"/>
  <c r="R3597" i="1"/>
  <c r="R3603" i="1"/>
  <c r="R3602" i="1"/>
  <c r="R3596" i="1"/>
  <c r="R3601" i="1"/>
  <c r="R3599" i="1"/>
  <c r="R3600" i="1"/>
  <c r="R3589" i="1"/>
  <c r="R3590" i="1"/>
  <c r="R3593" i="1"/>
  <c r="R3591" i="1"/>
  <c r="R3592" i="1"/>
  <c r="R3584" i="1"/>
  <c r="R3585" i="1"/>
  <c r="R3588" i="1"/>
  <c r="R3587" i="1"/>
  <c r="R3586" i="1"/>
  <c r="R3565" i="1"/>
  <c r="R3566" i="1"/>
  <c r="R3570" i="1"/>
  <c r="R3578" i="1"/>
  <c r="R3577" i="1"/>
  <c r="R3576" i="1"/>
  <c r="R3568" i="1"/>
  <c r="R3581" i="1"/>
  <c r="R3582" i="1"/>
  <c r="R3569" i="1"/>
  <c r="R3572" i="1"/>
  <c r="R3567" i="1"/>
  <c r="R3575" i="1"/>
  <c r="R3583" i="1"/>
  <c r="R3571" i="1"/>
  <c r="R3580" i="1"/>
  <c r="R3579" i="1"/>
  <c r="R3574" i="1"/>
  <c r="R3573" i="1"/>
  <c r="R3549" i="1"/>
  <c r="R3550" i="1"/>
  <c r="R3556" i="1"/>
  <c r="R3555" i="1"/>
  <c r="R3558" i="1"/>
  <c r="R3554" i="1"/>
  <c r="R3564" i="1"/>
  <c r="R3563" i="1"/>
  <c r="R3562" i="1"/>
  <c r="R3552" i="1"/>
  <c r="R3553" i="1"/>
  <c r="R3557" i="1"/>
  <c r="R3561" i="1"/>
  <c r="R3559" i="1"/>
  <c r="R3560" i="1"/>
  <c r="R3551" i="1"/>
  <c r="R3489" i="1"/>
  <c r="R3490" i="1"/>
  <c r="R3545" i="1"/>
  <c r="R3507" i="1"/>
  <c r="R3520" i="1"/>
  <c r="R3539" i="1"/>
  <c r="R3519" i="1"/>
  <c r="R3548" i="1"/>
  <c r="R3538" i="1"/>
  <c r="R3518" i="1"/>
  <c r="R3537" i="1"/>
  <c r="R3536" i="1"/>
  <c r="R3542" i="1"/>
  <c r="R3506" i="1"/>
  <c r="R3517" i="1"/>
  <c r="R3494" i="1"/>
  <c r="R3535" i="1"/>
  <c r="R3543" i="1"/>
  <c r="R3505" i="1"/>
  <c r="R3504" i="1"/>
  <c r="R3516" i="1"/>
  <c r="R3534" i="1"/>
  <c r="R3515" i="1"/>
  <c r="R3533" i="1"/>
  <c r="R3532" i="1"/>
  <c r="R3493" i="1"/>
  <c r="R3514" i="1"/>
  <c r="R3547" i="1"/>
  <c r="R3503" i="1"/>
  <c r="R3502" i="1"/>
  <c r="R3501" i="1"/>
  <c r="R3546" i="1"/>
  <c r="R3531" i="1"/>
  <c r="R3530" i="1"/>
  <c r="R3492" i="1"/>
  <c r="R3529" i="1"/>
  <c r="R3513" i="1"/>
  <c r="R3512" i="1"/>
  <c r="R3511" i="1"/>
  <c r="R3500" i="1"/>
  <c r="R3499" i="1"/>
  <c r="R3528" i="1"/>
  <c r="R3521" i="1"/>
  <c r="R3498" i="1"/>
  <c r="R3541" i="1"/>
  <c r="R3527" i="1"/>
  <c r="R3526" i="1"/>
  <c r="R3497" i="1"/>
  <c r="R3510" i="1"/>
  <c r="R3525" i="1"/>
  <c r="R3544" i="1"/>
  <c r="R3524" i="1"/>
  <c r="R3496" i="1"/>
  <c r="R3509" i="1"/>
  <c r="R3522" i="1"/>
  <c r="R3495" i="1"/>
  <c r="R3491" i="1"/>
  <c r="R3508" i="1"/>
  <c r="R3523" i="1"/>
  <c r="R3540" i="1"/>
  <c r="R3483" i="1"/>
  <c r="R3484" i="1"/>
  <c r="R3486" i="1"/>
  <c r="R3487" i="1"/>
  <c r="R3485" i="1"/>
  <c r="R3488" i="1"/>
  <c r="R3464" i="1"/>
  <c r="R3465" i="1"/>
  <c r="R3482" i="1"/>
  <c r="R3481" i="1"/>
  <c r="R3480" i="1"/>
  <c r="R3469" i="1"/>
  <c r="R3479" i="1"/>
  <c r="R3471" i="1"/>
  <c r="R3478" i="1"/>
  <c r="R3477" i="1"/>
  <c r="R3470" i="1"/>
  <c r="R3467" i="1"/>
  <c r="R3466" i="1"/>
  <c r="R3468" i="1"/>
  <c r="R3476" i="1"/>
  <c r="R3475" i="1"/>
  <c r="R3474" i="1"/>
  <c r="R3472" i="1"/>
  <c r="R3473" i="1"/>
  <c r="R3460" i="1"/>
  <c r="R3461" i="1"/>
  <c r="R3463" i="1"/>
  <c r="R3462" i="1"/>
  <c r="R3456" i="1"/>
  <c r="R3457" i="1"/>
  <c r="R3458" i="1"/>
  <c r="R3459" i="1"/>
  <c r="R3451" i="1"/>
  <c r="R3452" i="1"/>
  <c r="R3454" i="1"/>
  <c r="R3455" i="1"/>
  <c r="R3453" i="1"/>
  <c r="R3448" i="1"/>
  <c r="R3449" i="1"/>
  <c r="R3450" i="1"/>
  <c r="R3433" i="1"/>
  <c r="R3434" i="1"/>
  <c r="R3447" i="1"/>
  <c r="R3436" i="1"/>
  <c r="R3440" i="1"/>
  <c r="R3437" i="1"/>
  <c r="R3439" i="1"/>
  <c r="R3445" i="1"/>
  <c r="R3444" i="1"/>
  <c r="R3443" i="1"/>
  <c r="R3442" i="1"/>
  <c r="R3446" i="1"/>
  <c r="R3438" i="1"/>
  <c r="R3441" i="1"/>
  <c r="R3435" i="1"/>
  <c r="R3427" i="1"/>
  <c r="R3428" i="1"/>
  <c r="R3432" i="1"/>
  <c r="R3431" i="1"/>
  <c r="R3430" i="1"/>
  <c r="R3429" i="1"/>
  <c r="R3399" i="1"/>
  <c r="R3400" i="1"/>
  <c r="R3401" i="1"/>
  <c r="R3426" i="1"/>
  <c r="R3408" i="1"/>
  <c r="R3424" i="1"/>
  <c r="R3404" i="1"/>
  <c r="R3423" i="1"/>
  <c r="R3410" i="1"/>
  <c r="R3407" i="1"/>
  <c r="R3422" i="1"/>
  <c r="R3409" i="1"/>
  <c r="R3414" i="1"/>
  <c r="R3421" i="1"/>
  <c r="R3420" i="1"/>
  <c r="R3413" i="1"/>
  <c r="R3419" i="1"/>
  <c r="R3406" i="1"/>
  <c r="R3405" i="1"/>
  <c r="R3418" i="1"/>
  <c r="R3403" i="1"/>
  <c r="R3411" i="1"/>
  <c r="R3417" i="1"/>
  <c r="R3416" i="1"/>
  <c r="R3425" i="1"/>
  <c r="R3412" i="1"/>
  <c r="R3415" i="1"/>
  <c r="R3402" i="1"/>
  <c r="R3394" i="1"/>
  <c r="R3395" i="1"/>
  <c r="R3397" i="1"/>
  <c r="R3396" i="1"/>
  <c r="R3398" i="1"/>
  <c r="R3384" i="1"/>
  <c r="R3385" i="1"/>
  <c r="R3388" i="1"/>
  <c r="R3391" i="1"/>
  <c r="R3387" i="1"/>
  <c r="R3392" i="1"/>
  <c r="R3386" i="1"/>
  <c r="R3393" i="1"/>
  <c r="R3390" i="1"/>
  <c r="R3389" i="1"/>
  <c r="R3361" i="1"/>
  <c r="R3362" i="1"/>
  <c r="R3370" i="1"/>
  <c r="R3383" i="1"/>
  <c r="R3382" i="1"/>
  <c r="R3374" i="1"/>
  <c r="R3377" i="1"/>
  <c r="R3364" i="1"/>
  <c r="R3372" i="1"/>
  <c r="R3375" i="1"/>
  <c r="R3363" i="1"/>
  <c r="R3365" i="1"/>
  <c r="R3376" i="1"/>
  <c r="R3381" i="1"/>
  <c r="R3378" i="1"/>
  <c r="R3369" i="1"/>
  <c r="R3368" i="1"/>
  <c r="R3380" i="1"/>
  <c r="R3373" i="1"/>
  <c r="R3366" i="1"/>
  <c r="R3367" i="1"/>
  <c r="R3379" i="1"/>
  <c r="R3371" i="1"/>
  <c r="R3356" i="1"/>
  <c r="R3357" i="1"/>
  <c r="R3359" i="1"/>
  <c r="R3358" i="1"/>
  <c r="R3360" i="1"/>
  <c r="R3345" i="1"/>
  <c r="R3346" i="1"/>
  <c r="R3351" i="1"/>
  <c r="R3352" i="1"/>
  <c r="R3347" i="1"/>
  <c r="R3355" i="1"/>
  <c r="R3353" i="1"/>
  <c r="R3354" i="1"/>
  <c r="R3350" i="1"/>
  <c r="R3349" i="1"/>
  <c r="R3348" i="1"/>
  <c r="R3339" i="1"/>
  <c r="R3340" i="1"/>
  <c r="R3342" i="1"/>
  <c r="R3341" i="1"/>
  <c r="R3343" i="1"/>
  <c r="R3344" i="1"/>
  <c r="R3336" i="1"/>
  <c r="R3337" i="1"/>
  <c r="R3338" i="1"/>
  <c r="R3331" i="1"/>
  <c r="R3332" i="1"/>
  <c r="R3335" i="1"/>
  <c r="R3334" i="1"/>
  <c r="R3333" i="1"/>
  <c r="R3326" i="1"/>
  <c r="R3327" i="1"/>
  <c r="R3330" i="1"/>
  <c r="R3328" i="1"/>
  <c r="R3329" i="1"/>
  <c r="R3291" i="1"/>
  <c r="R3292" i="1"/>
  <c r="R3323" i="1"/>
  <c r="R3322" i="1"/>
  <c r="R3321" i="1"/>
  <c r="R3303" i="1"/>
  <c r="R3301" i="1"/>
  <c r="R3320" i="1"/>
  <c r="R3307" i="1"/>
  <c r="R3319" i="1"/>
  <c r="R3310" i="1"/>
  <c r="R3304" i="1"/>
  <c r="R3325" i="1"/>
  <c r="R3318" i="1"/>
  <c r="R3298" i="1"/>
  <c r="R3306" i="1"/>
  <c r="R3317" i="1"/>
  <c r="R3316" i="1"/>
  <c r="R3297" i="1"/>
  <c r="R3300" i="1"/>
  <c r="R3296" i="1"/>
  <c r="R3315" i="1"/>
  <c r="R3305" i="1"/>
  <c r="R3299" i="1"/>
  <c r="R3324" i="1"/>
  <c r="R3308" i="1"/>
  <c r="R3295" i="1"/>
  <c r="R3314" i="1"/>
  <c r="R3313" i="1"/>
  <c r="R3312" i="1"/>
  <c r="R3311" i="1"/>
  <c r="R3293" i="1"/>
  <c r="R3302" i="1"/>
  <c r="R3309" i="1"/>
  <c r="R3294" i="1"/>
  <c r="R3271" i="1"/>
  <c r="R3272" i="1"/>
  <c r="R3273" i="1"/>
  <c r="R3276" i="1"/>
  <c r="R3288" i="1"/>
  <c r="R3279" i="1"/>
  <c r="R3280" i="1"/>
  <c r="R3281" i="1"/>
  <c r="R3287" i="1"/>
  <c r="R3290" i="1"/>
  <c r="R3289" i="1"/>
  <c r="R3274" i="1"/>
  <c r="R3286" i="1"/>
  <c r="R3285" i="1"/>
  <c r="R3278" i="1"/>
  <c r="R3284" i="1"/>
  <c r="R3277" i="1"/>
  <c r="R3283" i="1"/>
  <c r="R3275" i="1"/>
  <c r="R3282" i="1"/>
  <c r="R3266" i="1"/>
  <c r="R3267" i="1"/>
  <c r="R3268" i="1"/>
  <c r="R3270" i="1"/>
  <c r="R3269" i="1"/>
  <c r="R3263" i="1"/>
  <c r="R3264" i="1"/>
  <c r="R3265" i="1"/>
  <c r="R3259" i="1"/>
  <c r="R3260" i="1"/>
  <c r="R3261" i="1"/>
  <c r="R3262" i="1"/>
  <c r="R3252" i="1"/>
  <c r="R3253" i="1"/>
  <c r="R3258" i="1"/>
  <c r="R3257" i="1"/>
  <c r="R3256" i="1"/>
  <c r="R3255" i="1"/>
  <c r="R3254" i="1"/>
  <c r="R3249" i="1"/>
  <c r="R3250" i="1"/>
  <c r="R3251" i="1"/>
  <c r="R3242" i="1"/>
  <c r="R3243" i="1"/>
  <c r="R3248" i="1"/>
  <c r="R3247" i="1"/>
  <c r="R3245" i="1"/>
  <c r="R3246" i="1"/>
  <c r="R3244" i="1"/>
  <c r="R3216" i="1"/>
  <c r="R3217" i="1"/>
  <c r="R3235" i="1"/>
  <c r="R3234" i="1"/>
  <c r="R3233" i="1"/>
  <c r="R3232" i="1"/>
  <c r="R3238" i="1"/>
  <c r="R3241" i="1"/>
  <c r="R3231" i="1"/>
  <c r="R3230" i="1"/>
  <c r="R3229" i="1"/>
  <c r="R3228" i="1"/>
  <c r="R3227" i="1"/>
  <c r="R3226" i="1"/>
  <c r="R3237" i="1"/>
  <c r="R3218" i="1"/>
  <c r="R3225" i="1"/>
  <c r="R3224" i="1"/>
  <c r="R3236" i="1"/>
  <c r="R3223" i="1"/>
  <c r="R3222" i="1"/>
  <c r="R3239" i="1"/>
  <c r="R3221" i="1"/>
  <c r="R3220" i="1"/>
  <c r="R3240" i="1"/>
  <c r="R3219" i="1"/>
  <c r="R3214" i="1"/>
  <c r="R3215" i="1"/>
  <c r="R3212" i="1"/>
  <c r="R3213" i="1"/>
  <c r="R3206" i="1"/>
  <c r="R3207" i="1"/>
  <c r="R3209" i="1"/>
  <c r="R3208" i="1"/>
  <c r="R3211" i="1"/>
  <c r="R3210" i="1"/>
  <c r="R3203" i="1"/>
  <c r="R3204" i="1"/>
  <c r="R3205" i="1"/>
  <c r="R3200" i="1"/>
  <c r="R3201" i="1"/>
  <c r="R3202" i="1"/>
  <c r="R3193" i="1"/>
  <c r="R3194" i="1"/>
  <c r="R3195" i="1"/>
  <c r="R3197" i="1"/>
  <c r="R3196" i="1"/>
  <c r="R3198" i="1"/>
  <c r="R3199" i="1"/>
  <c r="R3040" i="1"/>
  <c r="R3041" i="1"/>
  <c r="R3105" i="1"/>
  <c r="R3115" i="1"/>
  <c r="R3081" i="1"/>
  <c r="R3050" i="1"/>
  <c r="R3164" i="1"/>
  <c r="R3100" i="1"/>
  <c r="R3071" i="1"/>
  <c r="R3074" i="1"/>
  <c r="R3174" i="1"/>
  <c r="R3047" i="1"/>
  <c r="R3055" i="1"/>
  <c r="R3110" i="1"/>
  <c r="R3092" i="1"/>
  <c r="R3163" i="1"/>
  <c r="R3099" i="1"/>
  <c r="R3068" i="1"/>
  <c r="R3162" i="1"/>
  <c r="R3096" i="1"/>
  <c r="R3177" i="1"/>
  <c r="R3189" i="1"/>
  <c r="R3184" i="1"/>
  <c r="R3101" i="1"/>
  <c r="R3128" i="1"/>
  <c r="R3088" i="1"/>
  <c r="R3107" i="1"/>
  <c r="R3097" i="1"/>
  <c r="R3082" i="1"/>
  <c r="R3161" i="1"/>
  <c r="R3075" i="1"/>
  <c r="R3160" i="1"/>
  <c r="R3061" i="1"/>
  <c r="R3159" i="1"/>
  <c r="R3158" i="1"/>
  <c r="R3157" i="1"/>
  <c r="R3168" i="1"/>
  <c r="R3167" i="1"/>
  <c r="R3156" i="1"/>
  <c r="R3094" i="1"/>
  <c r="R3058" i="1"/>
  <c r="R3120" i="1"/>
  <c r="R3117" i="1"/>
  <c r="R3155" i="1"/>
  <c r="R3183" i="1"/>
  <c r="R3154" i="1"/>
  <c r="R3166" i="1"/>
  <c r="R3153" i="1"/>
  <c r="R3090" i="1"/>
  <c r="R3179" i="1"/>
  <c r="R3043" i="1"/>
  <c r="R3044" i="1"/>
  <c r="R3152" i="1"/>
  <c r="R3063" i="1"/>
  <c r="R3151" i="1"/>
  <c r="R3123" i="1"/>
  <c r="R3056" i="1"/>
  <c r="R3060" i="1"/>
  <c r="R3182" i="1"/>
  <c r="R3150" i="1"/>
  <c r="R3069" i="1"/>
  <c r="R3125" i="1"/>
  <c r="R3062" i="1"/>
  <c r="R3131" i="1"/>
  <c r="R3070" i="1"/>
  <c r="R3127" i="1"/>
  <c r="R3119" i="1"/>
  <c r="R3132" i="1"/>
  <c r="R3087" i="1"/>
  <c r="R3149" i="1"/>
  <c r="R3053" i="1"/>
  <c r="R3084" i="1"/>
  <c r="R3102" i="1"/>
  <c r="R3121" i="1"/>
  <c r="R3148" i="1"/>
  <c r="R3045" i="1"/>
  <c r="R3108" i="1"/>
  <c r="R3173" i="1"/>
  <c r="R3077" i="1"/>
  <c r="R3147" i="1"/>
  <c r="R3048" i="1"/>
  <c r="R3076" i="1"/>
  <c r="R3073" i="1"/>
  <c r="R3178" i="1"/>
  <c r="R3181" i="1"/>
  <c r="R3146" i="1"/>
  <c r="R3170" i="1"/>
  <c r="R3145" i="1"/>
  <c r="R3124" i="1"/>
  <c r="R3144" i="1"/>
  <c r="R3190" i="1"/>
  <c r="R3143" i="1"/>
  <c r="R3142" i="1"/>
  <c r="R3129" i="1"/>
  <c r="R3078" i="1"/>
  <c r="R3051" i="1"/>
  <c r="R3141" i="1"/>
  <c r="R3046" i="1"/>
  <c r="R3080" i="1"/>
  <c r="R3066" i="1"/>
  <c r="R3171" i="1"/>
  <c r="R3187" i="1"/>
  <c r="R3057" i="1"/>
  <c r="R3191" i="1"/>
  <c r="R3116" i="1"/>
  <c r="R3109" i="1"/>
  <c r="R3118" i="1"/>
  <c r="R3089" i="1"/>
  <c r="R3175" i="1"/>
  <c r="R3165" i="1"/>
  <c r="R3188" i="1"/>
  <c r="R3052" i="1"/>
  <c r="R3111" i="1"/>
  <c r="R3140" i="1"/>
  <c r="R3104" i="1"/>
  <c r="R3064" i="1"/>
  <c r="R3176" i="1"/>
  <c r="R3172" i="1"/>
  <c r="R3139" i="1"/>
  <c r="R3122" i="1"/>
  <c r="R3059" i="1"/>
  <c r="R3067" i="1"/>
  <c r="R3138" i="1"/>
  <c r="R3085" i="1"/>
  <c r="R3093" i="1"/>
  <c r="R3095" i="1"/>
  <c r="R3186" i="1"/>
  <c r="R3137" i="1"/>
  <c r="R3065" i="1"/>
  <c r="R3136" i="1"/>
  <c r="R3135" i="1"/>
  <c r="R3086" i="1"/>
  <c r="R3106" i="1"/>
  <c r="R3091" i="1"/>
  <c r="R3114" i="1"/>
  <c r="R3049" i="1"/>
  <c r="R3134" i="1"/>
  <c r="R3079" i="1"/>
  <c r="R3103" i="1"/>
  <c r="R3112" i="1"/>
  <c r="R3042" i="1"/>
  <c r="R3083" i="1"/>
  <c r="R3130" i="1"/>
  <c r="R3180" i="1"/>
  <c r="R3185" i="1"/>
  <c r="R3169" i="1"/>
  <c r="R3113" i="1"/>
  <c r="R3126" i="1"/>
  <c r="R3192" i="1"/>
  <c r="R3072" i="1"/>
  <c r="R3054" i="1"/>
  <c r="R3133" i="1"/>
  <c r="R3098" i="1"/>
  <c r="R3029" i="1"/>
  <c r="R3030" i="1"/>
  <c r="R3034" i="1"/>
  <c r="R3033" i="1"/>
  <c r="R3031" i="1"/>
  <c r="R3032" i="1"/>
  <c r="R3037" i="1"/>
  <c r="R3036" i="1"/>
  <c r="R3039" i="1"/>
  <c r="R3035" i="1"/>
  <c r="R3038" i="1"/>
  <c r="R3007" i="1"/>
  <c r="R3008" i="1"/>
  <c r="R3009" i="1"/>
  <c r="R3021" i="1"/>
  <c r="R3020" i="1"/>
  <c r="R3028" i="1"/>
  <c r="R3019" i="1"/>
  <c r="R3027" i="1"/>
  <c r="R3018" i="1"/>
  <c r="R3017" i="1"/>
  <c r="R3016" i="1"/>
  <c r="R3015" i="1"/>
  <c r="R3014" i="1"/>
  <c r="R3026" i="1"/>
  <c r="R3013" i="1"/>
  <c r="R3023" i="1"/>
  <c r="R3025" i="1"/>
  <c r="R3012" i="1"/>
  <c r="R3022" i="1"/>
  <c r="R3024" i="1"/>
  <c r="R3011" i="1"/>
  <c r="R3010" i="1"/>
  <c r="R2962" i="1"/>
  <c r="R2963" i="1"/>
  <c r="R3001" i="1"/>
  <c r="R3004" i="1"/>
  <c r="R2969" i="1"/>
  <c r="R2978" i="1"/>
  <c r="R3000" i="1"/>
  <c r="R3003" i="1"/>
  <c r="R2999" i="1"/>
  <c r="R2967" i="1"/>
  <c r="R2998" i="1"/>
  <c r="R2976" i="1"/>
  <c r="R2964" i="1"/>
  <c r="R2997" i="1"/>
  <c r="R2996" i="1"/>
  <c r="R2971" i="1"/>
  <c r="R2975" i="1"/>
  <c r="R2995" i="1"/>
  <c r="R2979" i="1"/>
  <c r="R2974" i="1"/>
  <c r="R2977" i="1"/>
  <c r="R2994" i="1"/>
  <c r="R2993" i="1"/>
  <c r="R3002" i="1"/>
  <c r="R3006" i="1"/>
  <c r="R2992" i="1"/>
  <c r="R2991" i="1"/>
  <c r="R2980" i="1"/>
  <c r="R2990" i="1"/>
  <c r="R2968" i="1"/>
  <c r="R3005" i="1"/>
  <c r="R2970" i="1"/>
  <c r="R2972" i="1"/>
  <c r="R2989" i="1"/>
  <c r="R2988" i="1"/>
  <c r="R2987" i="1"/>
  <c r="R2986" i="1"/>
  <c r="R2985" i="1"/>
  <c r="R2984" i="1"/>
  <c r="R2981" i="1"/>
  <c r="R2966" i="1"/>
  <c r="R2973" i="1"/>
  <c r="R2983" i="1"/>
  <c r="R2982" i="1"/>
  <c r="R2965" i="1"/>
  <c r="R2958" i="1"/>
  <c r="R2959" i="1"/>
  <c r="R2961" i="1"/>
  <c r="R2960" i="1"/>
  <c r="R2953" i="1"/>
  <c r="R2954" i="1"/>
  <c r="R2957" i="1"/>
  <c r="R2956" i="1"/>
  <c r="R2955" i="1"/>
  <c r="R2944" i="1"/>
  <c r="R2945" i="1"/>
  <c r="R2952" i="1"/>
  <c r="R2951" i="1"/>
  <c r="R2950" i="1"/>
  <c r="R2949" i="1"/>
  <c r="R2948" i="1"/>
  <c r="R2947" i="1"/>
  <c r="R2946" i="1"/>
  <c r="R2924" i="1"/>
  <c r="R2925" i="1"/>
  <c r="R2940" i="1"/>
  <c r="R2939" i="1"/>
  <c r="R2938" i="1"/>
  <c r="R2941" i="1"/>
  <c r="R2937" i="1"/>
  <c r="R2936" i="1"/>
  <c r="R2935" i="1"/>
  <c r="R2934" i="1"/>
  <c r="R2943" i="1"/>
  <c r="R2942" i="1"/>
  <c r="R2933" i="1"/>
  <c r="R2932" i="1"/>
  <c r="R2931" i="1"/>
  <c r="R2930" i="1"/>
  <c r="R2929" i="1"/>
  <c r="R2928" i="1"/>
  <c r="R2927" i="1"/>
  <c r="R2926" i="1"/>
  <c r="R2914" i="1"/>
  <c r="R2915" i="1"/>
  <c r="R2922" i="1"/>
  <c r="R2921" i="1"/>
  <c r="R2916" i="1"/>
  <c r="R2917" i="1"/>
  <c r="R2918" i="1"/>
  <c r="R2920" i="1"/>
  <c r="R2919" i="1"/>
  <c r="R2923" i="1"/>
  <c r="R2906" i="1"/>
  <c r="R2907" i="1"/>
  <c r="R2912" i="1"/>
  <c r="R2911" i="1"/>
  <c r="R2913" i="1"/>
  <c r="R2910" i="1"/>
  <c r="R2909" i="1"/>
  <c r="R2908" i="1"/>
  <c r="R2891" i="1"/>
  <c r="R2892" i="1"/>
  <c r="R2896" i="1"/>
  <c r="R2905" i="1"/>
  <c r="R2898" i="1"/>
  <c r="R2904" i="1"/>
  <c r="R2899" i="1"/>
  <c r="R2900" i="1"/>
  <c r="R2901" i="1"/>
  <c r="R2903" i="1"/>
  <c r="R2895" i="1"/>
  <c r="R2897" i="1"/>
  <c r="R2893" i="1"/>
  <c r="R2902" i="1"/>
  <c r="R2894" i="1"/>
  <c r="R2887" i="1"/>
  <c r="R2888" i="1"/>
  <c r="R2890" i="1"/>
  <c r="R2889" i="1"/>
  <c r="R2885" i="1"/>
  <c r="R2886" i="1"/>
  <c r="R2876" i="1"/>
  <c r="R2877" i="1"/>
  <c r="R2884" i="1"/>
  <c r="R2883" i="1"/>
  <c r="R2878" i="1"/>
  <c r="R2880" i="1"/>
  <c r="R2882" i="1"/>
  <c r="R2881" i="1"/>
  <c r="R2879" i="1"/>
  <c r="R2868" i="1"/>
  <c r="R2869" i="1"/>
  <c r="R2871" i="1"/>
  <c r="R2872" i="1"/>
  <c r="R2870" i="1"/>
  <c r="R2875" i="1"/>
  <c r="R2874" i="1"/>
  <c r="R2873" i="1"/>
  <c r="R2860" i="1"/>
  <c r="R2861" i="1"/>
  <c r="R2867" i="1"/>
  <c r="R2864" i="1"/>
  <c r="R2863" i="1"/>
  <c r="R2866" i="1"/>
  <c r="R2862" i="1"/>
  <c r="R2865" i="1"/>
  <c r="R2855" i="1"/>
  <c r="R2856" i="1"/>
  <c r="R2857" i="1"/>
  <c r="R2858" i="1"/>
  <c r="R2859" i="1"/>
  <c r="R2849" i="1"/>
  <c r="R2850" i="1"/>
  <c r="R2852" i="1"/>
  <c r="R2851" i="1"/>
  <c r="R2854" i="1"/>
  <c r="R2853" i="1"/>
  <c r="R2831" i="1"/>
  <c r="R2832" i="1"/>
  <c r="R2845" i="1"/>
  <c r="R2837" i="1"/>
  <c r="R2841" i="1"/>
  <c r="R2847" i="1"/>
  <c r="R2840" i="1"/>
  <c r="R2834" i="1"/>
  <c r="R2833" i="1"/>
  <c r="R2843" i="1"/>
  <c r="R2839" i="1"/>
  <c r="R2836" i="1"/>
  <c r="R2844" i="1"/>
  <c r="R2846" i="1"/>
  <c r="R2838" i="1"/>
  <c r="R2842" i="1"/>
  <c r="R2848" i="1"/>
  <c r="R2835" i="1"/>
  <c r="R2827" i="1"/>
  <c r="R2828" i="1"/>
  <c r="R2830" i="1"/>
  <c r="R2829" i="1"/>
  <c r="R2812" i="1"/>
  <c r="R2813" i="1"/>
  <c r="R2822" i="1"/>
  <c r="R2826" i="1"/>
  <c r="R2823" i="1"/>
  <c r="R2821" i="1"/>
  <c r="R2820" i="1"/>
  <c r="R2818" i="1"/>
  <c r="R2825" i="1"/>
  <c r="R2816" i="1"/>
  <c r="R2824" i="1"/>
  <c r="R2814" i="1"/>
  <c r="R2817" i="1"/>
  <c r="R2819" i="1"/>
  <c r="R2815" i="1"/>
  <c r="R2809" i="1"/>
  <c r="R2810" i="1"/>
  <c r="R2811" i="1"/>
  <c r="R2801" i="1"/>
  <c r="R2802" i="1"/>
  <c r="R2807" i="1"/>
  <c r="R2804" i="1"/>
  <c r="R2803" i="1"/>
  <c r="R2808" i="1"/>
  <c r="R2806" i="1"/>
  <c r="R2805" i="1"/>
  <c r="R2789" i="1"/>
  <c r="R2790" i="1"/>
  <c r="R2798" i="1"/>
  <c r="R2792" i="1"/>
  <c r="R2800" i="1"/>
  <c r="R2791" i="1"/>
  <c r="R2799" i="1"/>
  <c r="R2797" i="1"/>
  <c r="R2796" i="1"/>
  <c r="R2794" i="1"/>
  <c r="R2795" i="1"/>
  <c r="R2793" i="1"/>
  <c r="R2782" i="1"/>
  <c r="R2783" i="1"/>
  <c r="R2786" i="1"/>
  <c r="R2785" i="1"/>
  <c r="R2787" i="1"/>
  <c r="R2784" i="1"/>
  <c r="R2788" i="1"/>
  <c r="R2774" i="1"/>
  <c r="R2775" i="1"/>
  <c r="R2777" i="1"/>
  <c r="R2776" i="1"/>
  <c r="R2778" i="1"/>
  <c r="R2779" i="1"/>
  <c r="R2781" i="1"/>
  <c r="R2780" i="1"/>
  <c r="R2771" i="1"/>
  <c r="R2772" i="1"/>
  <c r="R2773" i="1"/>
  <c r="R2768" i="1"/>
  <c r="R2769" i="1"/>
  <c r="R2770" i="1"/>
  <c r="R2754" i="1"/>
  <c r="R2755" i="1"/>
  <c r="R2766" i="1"/>
  <c r="R2765" i="1"/>
  <c r="R2764" i="1"/>
  <c r="R2758" i="1"/>
  <c r="R2757" i="1"/>
  <c r="R2759" i="1"/>
  <c r="R2760" i="1"/>
  <c r="R2762" i="1"/>
  <c r="R2763" i="1"/>
  <c r="R2767" i="1"/>
  <c r="R2756" i="1"/>
  <c r="R2761" i="1"/>
  <c r="R2747" i="1"/>
  <c r="R2748" i="1"/>
  <c r="R2753" i="1"/>
  <c r="R2752" i="1"/>
  <c r="R2750" i="1"/>
  <c r="R2749" i="1"/>
  <c r="R2751" i="1"/>
  <c r="R2738" i="1"/>
  <c r="R2739" i="1"/>
  <c r="R2743" i="1"/>
  <c r="R2742" i="1"/>
  <c r="R2746" i="1"/>
  <c r="R2741" i="1"/>
  <c r="R2740" i="1"/>
  <c r="R2745" i="1"/>
  <c r="R2744" i="1"/>
  <c r="R2734" i="1"/>
  <c r="R2735" i="1"/>
  <c r="R2737" i="1"/>
  <c r="R2736" i="1"/>
  <c r="R2729" i="1"/>
  <c r="R2730" i="1"/>
  <c r="R2733" i="1"/>
  <c r="R2732" i="1"/>
  <c r="R2731" i="1"/>
  <c r="R2724" i="1"/>
  <c r="R2725" i="1"/>
  <c r="R2726" i="1"/>
  <c r="R2728" i="1"/>
  <c r="R2727" i="1"/>
  <c r="R2716" i="1"/>
  <c r="R2717" i="1"/>
  <c r="R2720" i="1"/>
  <c r="R2722" i="1"/>
  <c r="R2718" i="1"/>
  <c r="R2719" i="1"/>
  <c r="R2723" i="1"/>
  <c r="R2721" i="1"/>
  <c r="R2695" i="1"/>
  <c r="R2696" i="1"/>
  <c r="R2703" i="1"/>
  <c r="R2705" i="1"/>
  <c r="R2699" i="1"/>
  <c r="R2715" i="1"/>
  <c r="R2707" i="1"/>
  <c r="R2714" i="1"/>
  <c r="R2706" i="1"/>
  <c r="R2713" i="1"/>
  <c r="R2702" i="1"/>
  <c r="R2704" i="1"/>
  <c r="R2712" i="1"/>
  <c r="R2700" i="1"/>
  <c r="R2709" i="1"/>
  <c r="R2711" i="1"/>
  <c r="R2698" i="1"/>
  <c r="R2708" i="1"/>
  <c r="R2710" i="1"/>
  <c r="R2697" i="1"/>
  <c r="R2701" i="1"/>
  <c r="R2689" i="1"/>
  <c r="R2690" i="1"/>
  <c r="R2692" i="1"/>
  <c r="R2691" i="1"/>
  <c r="R2694" i="1"/>
  <c r="R2693" i="1"/>
  <c r="R2672" i="1"/>
  <c r="R2673" i="1"/>
  <c r="R2676" i="1"/>
  <c r="R2687" i="1"/>
  <c r="R2686" i="1"/>
  <c r="R2675" i="1"/>
  <c r="R2685" i="1"/>
  <c r="R2684" i="1"/>
  <c r="R2683" i="1"/>
  <c r="R2682" i="1"/>
  <c r="R2681" i="1"/>
  <c r="R2680" i="1"/>
  <c r="R2688" i="1"/>
  <c r="R2674" i="1"/>
  <c r="R2679" i="1"/>
  <c r="R2678" i="1"/>
  <c r="R2677" i="1"/>
  <c r="R2667" i="1"/>
  <c r="R2668" i="1"/>
  <c r="R2671" i="1"/>
  <c r="R2669" i="1"/>
  <c r="R2670" i="1"/>
  <c r="R2653" i="1"/>
  <c r="R2654" i="1"/>
  <c r="R2666" i="1"/>
  <c r="R2659" i="1"/>
  <c r="R2665" i="1"/>
  <c r="R2657" i="1"/>
  <c r="R2664" i="1"/>
  <c r="R2663" i="1"/>
  <c r="R2662" i="1"/>
  <c r="R2656" i="1"/>
  <c r="R2661" i="1"/>
  <c r="R2660" i="1"/>
  <c r="R2658" i="1"/>
  <c r="R2655" i="1"/>
  <c r="R2637" i="1"/>
  <c r="R2638" i="1"/>
  <c r="R2643" i="1"/>
  <c r="R2650" i="1"/>
  <c r="R2646" i="1"/>
  <c r="R2647" i="1"/>
  <c r="R2639" i="1"/>
  <c r="R2642" i="1"/>
  <c r="R2649" i="1"/>
  <c r="R2652" i="1"/>
  <c r="R2648" i="1"/>
  <c r="R2645" i="1"/>
  <c r="R2644" i="1"/>
  <c r="R2640" i="1"/>
  <c r="R2641" i="1"/>
  <c r="R2651" i="1"/>
  <c r="R2634" i="1"/>
  <c r="R2635" i="1"/>
  <c r="R2636" i="1"/>
  <c r="R2578" i="1"/>
  <c r="R2579" i="1"/>
  <c r="R2583" i="1"/>
  <c r="R2613" i="1"/>
  <c r="R2629" i="1"/>
  <c r="R2612" i="1"/>
  <c r="R2588" i="1"/>
  <c r="R2630" i="1"/>
  <c r="R2582" i="1"/>
  <c r="R2620" i="1"/>
  <c r="R2591" i="1"/>
  <c r="R2602" i="1"/>
  <c r="R2624" i="1"/>
  <c r="R2623" i="1"/>
  <c r="R2604" i="1"/>
  <c r="R2584" i="1"/>
  <c r="R2587" i="1"/>
  <c r="R2601" i="1"/>
  <c r="R2598" i="1"/>
  <c r="R2616" i="1"/>
  <c r="R2600" i="1"/>
  <c r="R2632" i="1"/>
  <c r="R2597" i="1"/>
  <c r="R2618" i="1"/>
  <c r="R2607" i="1"/>
  <c r="R2617" i="1"/>
  <c r="R2581" i="1"/>
  <c r="R2580" i="1"/>
  <c r="R2610" i="1"/>
  <c r="R2595" i="1"/>
  <c r="R2592" i="1"/>
  <c r="R2599" i="1"/>
  <c r="R2621" i="1"/>
  <c r="R2615" i="1"/>
  <c r="R2609" i="1"/>
  <c r="R2626" i="1"/>
  <c r="R2589" i="1"/>
  <c r="R2611" i="1"/>
  <c r="R2596" i="1"/>
  <c r="R2608" i="1"/>
  <c r="R2614" i="1"/>
  <c r="R2628" i="1"/>
  <c r="R2586" i="1"/>
  <c r="R2619" i="1"/>
  <c r="R2603" i="1"/>
  <c r="R2585" i="1"/>
  <c r="R2605" i="1"/>
  <c r="R2594" i="1"/>
  <c r="R2631" i="1"/>
  <c r="R2625" i="1"/>
  <c r="R2606" i="1"/>
  <c r="R2627" i="1"/>
  <c r="R2590" i="1"/>
  <c r="R2633" i="1"/>
  <c r="R2593" i="1"/>
  <c r="R2622" i="1"/>
  <c r="R2571" i="1"/>
  <c r="R2572" i="1"/>
  <c r="R2577" i="1"/>
  <c r="R2575" i="1"/>
  <c r="R2574" i="1"/>
  <c r="R2576" i="1"/>
  <c r="R2573" i="1"/>
  <c r="R2546" i="1"/>
  <c r="R2547" i="1"/>
  <c r="R2568" i="1"/>
  <c r="R2570" i="1"/>
  <c r="R2555" i="1"/>
  <c r="R2567" i="1"/>
  <c r="R2566" i="1"/>
  <c r="R2565" i="1"/>
  <c r="R2564" i="1"/>
  <c r="R2549" i="1"/>
  <c r="R2550" i="1"/>
  <c r="R2552" i="1"/>
  <c r="R2556" i="1"/>
  <c r="R2563" i="1"/>
  <c r="R2562" i="1"/>
  <c r="R2557" i="1"/>
  <c r="R2548" i="1"/>
  <c r="R2558" i="1"/>
  <c r="R2561" i="1"/>
  <c r="R2553" i="1"/>
  <c r="R2551" i="1"/>
  <c r="R2554" i="1"/>
  <c r="R2569" i="1"/>
  <c r="R2560" i="1"/>
  <c r="R2559" i="1"/>
  <c r="R2541" i="1"/>
  <c r="R2542" i="1"/>
  <c r="R2543" i="1"/>
  <c r="R2544" i="1"/>
  <c r="R2545" i="1"/>
  <c r="R2538" i="1"/>
  <c r="R2539" i="1"/>
  <c r="R2540" i="1"/>
  <c r="R2337" i="1"/>
  <c r="R2338" i="1"/>
  <c r="R2382" i="1"/>
  <c r="R2343" i="1"/>
  <c r="R2376" i="1"/>
  <c r="R2430" i="1"/>
  <c r="R2399" i="1"/>
  <c r="R2393" i="1"/>
  <c r="R2520" i="1"/>
  <c r="R2519" i="1"/>
  <c r="R2518" i="1"/>
  <c r="R2517" i="1"/>
  <c r="R2439" i="1"/>
  <c r="R2531" i="1"/>
  <c r="R2373" i="1"/>
  <c r="R2415" i="1"/>
  <c r="R2341" i="1"/>
  <c r="R2370" i="1"/>
  <c r="R2527" i="1"/>
  <c r="R2410" i="1"/>
  <c r="R2442" i="1"/>
  <c r="R2385" i="1"/>
  <c r="R2441" i="1"/>
  <c r="R2431" i="1"/>
  <c r="R2352" i="1"/>
  <c r="R2444" i="1"/>
  <c r="R2528" i="1"/>
  <c r="R2360" i="1"/>
  <c r="R2361" i="1"/>
  <c r="R2535" i="1"/>
  <c r="R2416" i="1"/>
  <c r="R2438" i="1"/>
  <c r="R2366" i="1"/>
  <c r="R2362" i="1"/>
  <c r="R2516" i="1"/>
  <c r="R2394" i="1"/>
  <c r="R2536" i="1"/>
  <c r="R2515" i="1"/>
  <c r="R2387" i="1"/>
  <c r="R2514" i="1"/>
  <c r="R2359" i="1"/>
  <c r="R2513" i="1"/>
  <c r="R2512" i="1"/>
  <c r="R2403" i="1"/>
  <c r="R2511" i="1"/>
  <c r="R2351" i="1"/>
  <c r="R2414" i="1"/>
  <c r="R2406" i="1"/>
  <c r="R2424" i="1"/>
  <c r="R2432" i="1"/>
  <c r="R2532" i="1"/>
  <c r="R2420" i="1"/>
  <c r="R2510" i="1"/>
  <c r="R2537" i="1"/>
  <c r="R2423" i="1"/>
  <c r="R2407" i="1"/>
  <c r="R2509" i="1"/>
  <c r="R2466" i="1"/>
  <c r="R2508" i="1"/>
  <c r="R2468" i="1"/>
  <c r="R2383" i="1"/>
  <c r="R2398" i="1"/>
  <c r="R2522" i="1"/>
  <c r="R2507" i="1"/>
  <c r="R2506" i="1"/>
  <c r="R2505" i="1"/>
  <c r="R2364" i="1"/>
  <c r="R2379" i="1"/>
  <c r="R2358" i="1"/>
  <c r="R2521" i="1"/>
  <c r="R2397" i="1"/>
  <c r="R2504" i="1"/>
  <c r="R2503" i="1"/>
  <c r="R2447" i="1"/>
  <c r="R2426" i="1"/>
  <c r="R2502" i="1"/>
  <c r="R2389" i="1"/>
  <c r="R2350" i="1"/>
  <c r="R2451" i="1"/>
  <c r="R2363" i="1"/>
  <c r="R2380" i="1"/>
  <c r="R2427" i="1"/>
  <c r="R2357" i="1"/>
  <c r="R2422" i="1"/>
  <c r="R2525" i="1"/>
  <c r="R2464" i="1"/>
  <c r="R2501" i="1"/>
  <c r="R2374" i="1"/>
  <c r="R2500" i="1"/>
  <c r="R2499" i="1"/>
  <c r="R2469" i="1"/>
  <c r="R2391" i="1"/>
  <c r="R2534" i="1"/>
  <c r="R2443" i="1"/>
  <c r="R2429" i="1"/>
  <c r="R2498" i="1"/>
  <c r="R2533" i="1"/>
  <c r="R2402" i="1"/>
  <c r="R2349" i="1"/>
  <c r="R2452" i="1"/>
  <c r="R2395" i="1"/>
  <c r="R2404" i="1"/>
  <c r="R2497" i="1"/>
  <c r="R2496" i="1"/>
  <c r="R2405" i="1"/>
  <c r="R2339" i="1"/>
  <c r="R2342" i="1"/>
  <c r="R2529" i="1"/>
  <c r="R2450" i="1"/>
  <c r="R2433" i="1"/>
  <c r="R2369" i="1"/>
  <c r="R2495" i="1"/>
  <c r="R2494" i="1"/>
  <c r="R2493" i="1"/>
  <c r="R2492" i="1"/>
  <c r="R2348" i="1"/>
  <c r="R2378" i="1"/>
  <c r="R2445" i="1"/>
  <c r="R2459" i="1"/>
  <c r="R2462" i="1"/>
  <c r="R2436" i="1"/>
  <c r="R2491" i="1"/>
  <c r="R2371" i="1"/>
  <c r="R2367" i="1"/>
  <c r="R2490" i="1"/>
  <c r="R2418" i="1"/>
  <c r="R2457" i="1"/>
  <c r="R2408" i="1"/>
  <c r="R2449" i="1"/>
  <c r="R2489" i="1"/>
  <c r="R2440" i="1"/>
  <c r="R2428" i="1"/>
  <c r="R2488" i="1"/>
  <c r="R2340" i="1"/>
  <c r="R2487" i="1"/>
  <c r="R2401" i="1"/>
  <c r="R2455" i="1"/>
  <c r="R2458" i="1"/>
  <c r="R2486" i="1"/>
  <c r="R2386" i="1"/>
  <c r="R2524" i="1"/>
  <c r="R2347" i="1"/>
  <c r="R2390" i="1"/>
  <c r="R2485" i="1"/>
  <c r="R2375" i="1"/>
  <c r="R2388" i="1"/>
  <c r="R2456" i="1"/>
  <c r="R2484" i="1"/>
  <c r="R2356" i="1"/>
  <c r="R2530" i="1"/>
  <c r="R2346" i="1"/>
  <c r="R2483" i="1"/>
  <c r="R2384" i="1"/>
  <c r="R2454" i="1"/>
  <c r="R2437" i="1"/>
  <c r="R2421" i="1"/>
  <c r="R2461" i="1"/>
  <c r="R2482" i="1"/>
  <c r="R2526" i="1"/>
  <c r="R2453" i="1"/>
  <c r="R2523" i="1"/>
  <c r="R2481" i="1"/>
  <c r="R2409" i="1"/>
  <c r="R2470" i="1"/>
  <c r="R2372" i="1"/>
  <c r="R2419" i="1"/>
  <c r="R2355" i="1"/>
  <c r="R2425" i="1"/>
  <c r="R2463" i="1"/>
  <c r="R2396" i="1"/>
  <c r="R2480" i="1"/>
  <c r="R2479" i="1"/>
  <c r="R2381" i="1"/>
  <c r="R2345" i="1"/>
  <c r="R2478" i="1"/>
  <c r="R2368" i="1"/>
  <c r="R2435" i="1"/>
  <c r="R2344" i="1"/>
  <c r="R2354" i="1"/>
  <c r="R2477" i="1"/>
  <c r="R2446" i="1"/>
  <c r="R2476" i="1"/>
  <c r="R2475" i="1"/>
  <c r="R2417" i="1"/>
  <c r="R2413" i="1"/>
  <c r="R2400" i="1"/>
  <c r="R2474" i="1"/>
  <c r="R2411" i="1"/>
  <c r="R2465" i="1"/>
  <c r="R2353" i="1"/>
  <c r="R2377" i="1"/>
  <c r="R2473" i="1"/>
  <c r="R2434" i="1"/>
  <c r="R2467" i="1"/>
  <c r="R2460" i="1"/>
  <c r="R2448" i="1"/>
  <c r="R2365" i="1"/>
  <c r="R2472" i="1"/>
  <c r="R2412" i="1"/>
  <c r="R2471" i="1"/>
  <c r="R2392" i="1"/>
  <c r="R2323" i="1"/>
  <c r="R2324" i="1"/>
  <c r="R2329" i="1"/>
  <c r="R2331" i="1"/>
  <c r="R2332" i="1"/>
  <c r="R2334" i="1"/>
  <c r="R2333" i="1"/>
  <c r="R2336" i="1"/>
  <c r="R2328" i="1"/>
  <c r="R2327" i="1"/>
  <c r="R2335" i="1"/>
  <c r="R2330" i="1"/>
  <c r="R2326" i="1"/>
  <c r="R2325" i="1"/>
  <c r="R2319" i="1"/>
  <c r="R2320" i="1"/>
  <c r="R2322" i="1"/>
  <c r="R2321" i="1"/>
  <c r="R2313" i="1"/>
  <c r="R2314" i="1"/>
  <c r="R2317" i="1"/>
  <c r="R2315" i="1"/>
  <c r="R2316" i="1"/>
  <c r="R2318" i="1"/>
  <c r="R2310" i="1"/>
  <c r="R2311" i="1"/>
  <c r="R2312" i="1"/>
  <c r="R2304" i="1"/>
  <c r="R2305" i="1"/>
  <c r="R2308" i="1"/>
  <c r="R2309" i="1"/>
  <c r="R2307" i="1"/>
  <c r="R2306" i="1"/>
  <c r="R2299" i="1"/>
  <c r="R2300" i="1"/>
  <c r="R2302" i="1"/>
  <c r="R2303" i="1"/>
  <c r="R2301" i="1"/>
  <c r="R2295" i="1"/>
  <c r="R2296" i="1"/>
  <c r="R2298" i="1"/>
  <c r="R2297" i="1"/>
  <c r="R2229" i="1"/>
  <c r="R2230" i="1"/>
  <c r="R2257" i="1"/>
  <c r="R2261" i="1"/>
  <c r="R2290" i="1"/>
  <c r="R2234" i="1"/>
  <c r="R2251" i="1"/>
  <c r="R2289" i="1"/>
  <c r="R2250" i="1"/>
  <c r="R2249" i="1"/>
  <c r="R2288" i="1"/>
  <c r="R2262" i="1"/>
  <c r="R2256" i="1"/>
  <c r="R2255" i="1"/>
  <c r="R2254" i="1"/>
  <c r="R2287" i="1"/>
  <c r="R2286" i="1"/>
  <c r="R2236" i="1"/>
  <c r="R2285" i="1"/>
  <c r="R2284" i="1"/>
  <c r="R2283" i="1"/>
  <c r="R2294" i="1"/>
  <c r="R2233" i="1"/>
  <c r="R2282" i="1"/>
  <c r="R2242" i="1"/>
  <c r="R2241" i="1"/>
  <c r="R2248" i="1"/>
  <c r="R2263" i="1"/>
  <c r="R2281" i="1"/>
  <c r="R2235" i="1"/>
  <c r="R2280" i="1"/>
  <c r="R2293" i="1"/>
  <c r="R2279" i="1"/>
  <c r="R2240" i="1"/>
  <c r="R2278" i="1"/>
  <c r="R2247" i="1"/>
  <c r="R2260" i="1"/>
  <c r="R2277" i="1"/>
  <c r="R2232" i="1"/>
  <c r="R2292" i="1"/>
  <c r="R2259" i="1"/>
  <c r="R2276" i="1"/>
  <c r="R2258" i="1"/>
  <c r="R2275" i="1"/>
  <c r="R2246" i="1"/>
  <c r="R2245" i="1"/>
  <c r="R2239" i="1"/>
  <c r="R2274" i="1"/>
  <c r="R2238" i="1"/>
  <c r="R2273" i="1"/>
  <c r="R2244" i="1"/>
  <c r="R2272" i="1"/>
  <c r="R2291" i="1"/>
  <c r="R2271" i="1"/>
  <c r="R2270" i="1"/>
  <c r="R2269" i="1"/>
  <c r="R2237" i="1"/>
  <c r="R2268" i="1"/>
  <c r="R2267" i="1"/>
  <c r="R2231" i="1"/>
  <c r="R2243" i="1"/>
  <c r="R2253" i="1"/>
  <c r="R2266" i="1"/>
  <c r="R2252" i="1"/>
  <c r="R2265" i="1"/>
  <c r="R2264" i="1"/>
  <c r="R2224" i="1"/>
  <c r="R2225" i="1"/>
  <c r="R2227" i="1"/>
  <c r="R2228" i="1"/>
  <c r="R2226" i="1"/>
  <c r="R2221" i="1"/>
  <c r="R2222" i="1"/>
  <c r="R2223" i="1"/>
  <c r="R2179" i="1"/>
  <c r="R2180" i="1"/>
  <c r="R2182" i="1"/>
  <c r="R2194" i="1"/>
  <c r="R2181" i="1"/>
  <c r="R2187" i="1"/>
  <c r="R2201" i="1"/>
  <c r="R2193" i="1"/>
  <c r="R2202" i="1"/>
  <c r="R2186" i="1"/>
  <c r="R2208" i="1"/>
  <c r="R2192" i="1"/>
  <c r="R2199" i="1"/>
  <c r="R2207" i="1"/>
  <c r="R2217" i="1"/>
  <c r="R2212" i="1"/>
  <c r="R2220" i="1"/>
  <c r="R2209" i="1"/>
  <c r="R2198" i="1"/>
  <c r="R2213" i="1"/>
  <c r="R2197" i="1"/>
  <c r="R2211" i="1"/>
  <c r="R2210" i="1"/>
  <c r="R2196" i="1"/>
  <c r="R2191" i="1"/>
  <c r="R2218" i="1"/>
  <c r="R2190" i="1"/>
  <c r="R2189" i="1"/>
  <c r="R2200" i="1"/>
  <c r="R2185" i="1"/>
  <c r="R2195" i="1"/>
  <c r="R2219" i="1"/>
  <c r="R2184" i="1"/>
  <c r="R2183" i="1"/>
  <c r="R2188" i="1"/>
  <c r="R2206" i="1"/>
  <c r="R2214" i="1"/>
  <c r="R2205" i="1"/>
  <c r="R2204" i="1"/>
  <c r="R2203" i="1"/>
  <c r="R2216" i="1"/>
  <c r="R2215" i="1"/>
  <c r="R2173" i="1"/>
  <c r="R2174" i="1"/>
  <c r="R2176" i="1"/>
  <c r="R2177" i="1"/>
  <c r="R2178" i="1"/>
  <c r="R2175" i="1"/>
  <c r="R2159" i="1"/>
  <c r="R2160" i="1"/>
  <c r="R2164" i="1"/>
  <c r="R2170" i="1"/>
  <c r="R2172" i="1"/>
  <c r="R2163" i="1"/>
  <c r="R2168" i="1"/>
  <c r="R2166" i="1"/>
  <c r="R2161" i="1"/>
  <c r="R2171" i="1"/>
  <c r="R2167" i="1"/>
  <c r="R2165" i="1"/>
  <c r="R2162" i="1"/>
  <c r="R2169" i="1"/>
  <c r="R2156" i="1"/>
  <c r="R2157" i="1"/>
  <c r="R2158" i="1"/>
  <c r="R2131" i="1"/>
  <c r="R2132" i="1"/>
  <c r="R2148" i="1"/>
  <c r="R2146" i="1"/>
  <c r="R2133" i="1"/>
  <c r="R2154" i="1"/>
  <c r="R2149" i="1"/>
  <c r="R2153" i="1"/>
  <c r="R2138" i="1"/>
  <c r="R2144" i="1"/>
  <c r="R2137" i="1"/>
  <c r="R2155" i="1"/>
  <c r="R2143" i="1"/>
  <c r="R2142" i="1"/>
  <c r="R2141" i="1"/>
  <c r="R2140" i="1"/>
  <c r="R2145" i="1"/>
  <c r="R2136" i="1"/>
  <c r="R2135" i="1"/>
  <c r="R2150" i="1"/>
  <c r="R2151" i="1"/>
  <c r="R2139" i="1"/>
  <c r="R2152" i="1"/>
  <c r="R2134" i="1"/>
  <c r="R2147" i="1"/>
  <c r="R2125" i="1"/>
  <c r="R2126" i="1"/>
  <c r="R2130" i="1"/>
  <c r="R2129" i="1"/>
  <c r="R2128" i="1"/>
  <c r="R2127" i="1"/>
  <c r="R2107" i="1"/>
  <c r="R2108" i="1"/>
  <c r="R2113" i="1"/>
  <c r="R2123" i="1"/>
  <c r="R2124" i="1"/>
  <c r="R2122" i="1"/>
  <c r="R2109" i="1"/>
  <c r="R2121" i="1"/>
  <c r="R2120" i="1"/>
  <c r="R2119" i="1"/>
  <c r="R2112" i="1"/>
  <c r="R2111" i="1"/>
  <c r="R2110" i="1"/>
  <c r="R2118" i="1"/>
  <c r="R2115" i="1"/>
  <c r="R2117" i="1"/>
  <c r="R2116" i="1"/>
  <c r="R2114" i="1"/>
  <c r="R2101" i="1"/>
  <c r="R2102" i="1"/>
  <c r="R2104" i="1"/>
  <c r="R2105" i="1"/>
  <c r="R2106" i="1"/>
  <c r="R2103" i="1"/>
  <c r="R2089" i="1"/>
  <c r="R2090" i="1"/>
  <c r="R2094" i="1"/>
  <c r="R2092" i="1"/>
  <c r="R2093" i="1"/>
  <c r="R2091" i="1"/>
  <c r="R2095" i="1"/>
  <c r="R2096" i="1"/>
  <c r="R2099" i="1"/>
  <c r="R2098" i="1"/>
  <c r="R2097" i="1"/>
  <c r="R2100" i="1"/>
  <c r="R2084" i="1"/>
  <c r="R2085" i="1"/>
  <c r="R2088" i="1"/>
  <c r="R2087" i="1"/>
  <c r="R2086" i="1"/>
  <c r="R2078" i="1"/>
  <c r="R2079" i="1"/>
  <c r="R2083" i="1"/>
  <c r="R2081" i="1"/>
  <c r="R2080" i="1"/>
  <c r="R2082" i="1"/>
  <c r="R2074" i="1"/>
  <c r="R2075" i="1"/>
  <c r="R2076" i="1"/>
  <c r="R2077" i="1"/>
  <c r="R2066" i="1"/>
  <c r="R2067" i="1"/>
  <c r="R2069" i="1"/>
  <c r="R2072" i="1"/>
  <c r="R2068" i="1"/>
  <c r="R2073" i="1"/>
  <c r="R2070" i="1"/>
  <c r="R2071" i="1"/>
  <c r="R2056" i="1"/>
  <c r="R2057" i="1"/>
  <c r="R2064" i="1"/>
  <c r="R2060" i="1"/>
  <c r="R2063" i="1"/>
  <c r="R2058" i="1"/>
  <c r="R2062" i="1"/>
  <c r="R2059" i="1"/>
  <c r="R2065" i="1"/>
  <c r="R2061" i="1"/>
  <c r="R2052" i="1"/>
  <c r="R2053" i="1"/>
  <c r="R2055" i="1"/>
  <c r="R2054" i="1"/>
  <c r="R2042" i="1"/>
  <c r="R2043" i="1"/>
  <c r="R2049" i="1"/>
  <c r="R2048" i="1"/>
  <c r="R2045" i="1"/>
  <c r="R2047" i="1"/>
  <c r="R2044" i="1"/>
  <c r="R2051" i="1"/>
  <c r="R2050" i="1"/>
  <c r="R2046" i="1"/>
  <c r="R2039" i="1"/>
  <c r="R2040" i="1"/>
  <c r="R2041" i="1"/>
  <c r="R2027" i="1"/>
  <c r="R2028" i="1"/>
  <c r="R2038" i="1"/>
  <c r="R2037" i="1"/>
  <c r="R2036" i="1"/>
  <c r="R2035" i="1"/>
  <c r="R2031" i="1"/>
  <c r="R2034" i="1"/>
  <c r="R2033" i="1"/>
  <c r="R2029" i="1"/>
  <c r="R2030" i="1"/>
  <c r="R2032" i="1"/>
  <c r="R2018" i="1"/>
  <c r="R2019" i="1"/>
  <c r="R2025" i="1"/>
  <c r="R2024" i="1"/>
  <c r="R2023" i="1"/>
  <c r="R2022" i="1"/>
  <c r="R2026" i="1"/>
  <c r="R2021" i="1"/>
  <c r="R2020" i="1"/>
  <c r="R2014" i="1"/>
  <c r="R2015" i="1"/>
  <c r="R2016" i="1"/>
  <c r="R2017" i="1"/>
  <c r="R1859" i="1"/>
  <c r="R1860" i="1"/>
  <c r="R1982" i="1"/>
  <c r="R1980" i="1"/>
  <c r="R1990" i="1"/>
  <c r="R1984" i="1"/>
  <c r="R1979" i="1"/>
  <c r="R1978" i="1"/>
  <c r="R1898" i="1"/>
  <c r="R1927" i="1"/>
  <c r="R1897" i="1"/>
  <c r="R1977" i="1"/>
  <c r="R1976" i="1"/>
  <c r="R1975" i="1"/>
  <c r="R1974" i="1"/>
  <c r="R1896" i="1"/>
  <c r="R1973" i="1"/>
  <c r="R1879" i="1"/>
  <c r="R1935" i="1"/>
  <c r="R1991" i="1"/>
  <c r="R1872" i="1"/>
  <c r="R1972" i="1"/>
  <c r="R1998" i="1"/>
  <c r="R1865" i="1"/>
  <c r="R1913" i="1"/>
  <c r="R1971" i="1"/>
  <c r="R1922" i="1"/>
  <c r="R1864" i="1"/>
  <c r="R1933" i="1"/>
  <c r="R1912" i="1"/>
  <c r="R1895" i="1"/>
  <c r="R1981" i="1"/>
  <c r="R1989" i="1"/>
  <c r="R1874" i="1"/>
  <c r="R1911" i="1"/>
  <c r="R1970" i="1"/>
  <c r="R1928" i="1"/>
  <c r="R1969" i="1"/>
  <c r="R1910" i="1"/>
  <c r="R1909" i="1"/>
  <c r="R1968" i="1"/>
  <c r="R1915" i="1"/>
  <c r="R1967" i="1"/>
  <c r="R1894" i="1"/>
  <c r="R1983" i="1"/>
  <c r="R1966" i="1"/>
  <c r="R1893" i="1"/>
  <c r="R2012" i="1"/>
  <c r="R2004" i="1"/>
  <c r="R1965" i="1"/>
  <c r="R1871" i="1"/>
  <c r="R1908" i="1"/>
  <c r="R1986" i="1"/>
  <c r="R1914" i="1"/>
  <c r="R1988" i="1"/>
  <c r="R1878" i="1"/>
  <c r="R1964" i="1"/>
  <c r="R1932" i="1"/>
  <c r="R1907" i="1"/>
  <c r="R1892" i="1"/>
  <c r="R1997" i="1"/>
  <c r="R1863" i="1"/>
  <c r="R1963" i="1"/>
  <c r="R1891" i="1"/>
  <c r="R1890" i="1"/>
  <c r="R1962" i="1"/>
  <c r="R1961" i="1"/>
  <c r="R1889" i="1"/>
  <c r="R1888" i="1"/>
  <c r="R1887" i="1"/>
  <c r="R1877" i="1"/>
  <c r="R1960" i="1"/>
  <c r="R1920" i="1"/>
  <c r="R1996" i="1"/>
  <c r="R2010" i="1"/>
  <c r="R1870" i="1"/>
  <c r="R1959" i="1"/>
  <c r="R1958" i="1"/>
  <c r="R2003" i="1"/>
  <c r="R1886" i="1"/>
  <c r="R1926" i="1"/>
  <c r="R1957" i="1"/>
  <c r="R2013" i="1"/>
  <c r="R1995" i="1"/>
  <c r="R1987" i="1"/>
  <c r="R1917" i="1"/>
  <c r="R1985" i="1"/>
  <c r="R2011" i="1"/>
  <c r="R1930" i="1"/>
  <c r="R1956" i="1"/>
  <c r="R1955" i="1"/>
  <c r="R1924" i="1"/>
  <c r="R1906" i="1"/>
  <c r="R1954" i="1"/>
  <c r="R1905" i="1"/>
  <c r="R1885" i="1"/>
  <c r="R1869" i="1"/>
  <c r="R1953" i="1"/>
  <c r="R1952" i="1"/>
  <c r="R1951" i="1"/>
  <c r="R1904" i="1"/>
  <c r="R1925" i="1"/>
  <c r="R1950" i="1"/>
  <c r="R2002" i="1"/>
  <c r="R1884" i="1"/>
  <c r="R1868" i="1"/>
  <c r="R1949" i="1"/>
  <c r="R1994" i="1"/>
  <c r="R1903" i="1"/>
  <c r="R1883" i="1"/>
  <c r="R1948" i="1"/>
  <c r="R1947" i="1"/>
  <c r="R1902" i="1"/>
  <c r="R1931" i="1"/>
  <c r="R1882" i="1"/>
  <c r="R1946" i="1"/>
  <c r="R1916" i="1"/>
  <c r="R2007" i="1"/>
  <c r="R1881" i="1"/>
  <c r="R2009" i="1"/>
  <c r="R1945" i="1"/>
  <c r="R1929" i="1"/>
  <c r="R2001" i="1"/>
  <c r="R1944" i="1"/>
  <c r="R1943" i="1"/>
  <c r="R1993" i="1"/>
  <c r="R2005" i="1"/>
  <c r="R1918" i="1"/>
  <c r="R1992" i="1"/>
  <c r="R1942" i="1"/>
  <c r="R1873" i="1"/>
  <c r="R1934" i="1"/>
  <c r="R1941" i="1"/>
  <c r="R1923" i="1"/>
  <c r="R1940" i="1"/>
  <c r="R1939" i="1"/>
  <c r="R1901" i="1"/>
  <c r="R2008" i="1"/>
  <c r="R1938" i="1"/>
  <c r="R1867" i="1"/>
  <c r="R1900" i="1"/>
  <c r="R1919" i="1"/>
  <c r="R1862" i="1"/>
  <c r="R1880" i="1"/>
  <c r="R1866" i="1"/>
  <c r="R2006" i="1"/>
  <c r="R2000" i="1"/>
  <c r="R1876" i="1"/>
  <c r="R1937" i="1"/>
  <c r="R1936" i="1"/>
  <c r="R1921" i="1"/>
  <c r="R1875" i="1"/>
  <c r="R1999" i="1"/>
  <c r="R1861" i="1"/>
  <c r="R1899" i="1"/>
  <c r="R1854" i="1"/>
  <c r="R1855" i="1"/>
  <c r="R1858" i="1"/>
  <c r="R1857" i="1"/>
  <c r="R1856" i="1"/>
  <c r="R1847" i="1"/>
  <c r="R1848" i="1"/>
  <c r="R1849" i="1"/>
  <c r="R1851" i="1"/>
  <c r="R1853" i="1"/>
  <c r="R1852" i="1"/>
  <c r="R1850" i="1"/>
  <c r="R1844" i="1"/>
  <c r="R1845" i="1"/>
  <c r="R1846" i="1"/>
  <c r="R1841" i="1"/>
  <c r="R1842" i="1"/>
  <c r="R1843" i="1"/>
  <c r="R1838" i="1"/>
  <c r="R1839" i="1"/>
  <c r="R1840" i="1"/>
  <c r="R1832" i="1"/>
  <c r="R1833" i="1"/>
  <c r="R1836" i="1"/>
  <c r="R1835" i="1"/>
  <c r="R1837" i="1"/>
  <c r="R1834" i="1"/>
  <c r="R1828" i="1"/>
  <c r="R1829" i="1"/>
  <c r="R1830" i="1"/>
  <c r="R1831" i="1"/>
  <c r="R1823" i="1"/>
  <c r="R1824" i="1"/>
  <c r="R1827" i="1"/>
  <c r="R1826" i="1"/>
  <c r="R1825" i="1"/>
  <c r="R1816" i="1"/>
  <c r="R1817" i="1"/>
  <c r="R1822" i="1"/>
  <c r="R1821" i="1"/>
  <c r="R1819" i="1"/>
  <c r="R1820" i="1"/>
  <c r="R1818" i="1"/>
  <c r="R1812" i="1"/>
  <c r="R1813" i="1"/>
  <c r="R1815" i="1"/>
  <c r="R1814" i="1"/>
  <c r="R1806" i="1"/>
  <c r="R1807" i="1"/>
  <c r="R1811" i="1"/>
  <c r="R1809" i="1"/>
  <c r="R1810" i="1"/>
  <c r="R1808" i="1"/>
  <c r="R1801" i="1"/>
  <c r="R1802" i="1"/>
  <c r="R1803" i="1"/>
  <c r="R1804" i="1"/>
  <c r="R1805" i="1"/>
  <c r="R1794" i="1"/>
  <c r="R1795" i="1"/>
  <c r="R1800" i="1"/>
  <c r="R1799" i="1"/>
  <c r="R1798" i="1"/>
  <c r="R1797" i="1"/>
  <c r="R1796" i="1"/>
  <c r="R1791" i="1"/>
  <c r="R1792" i="1"/>
  <c r="R1793" i="1"/>
  <c r="R1784" i="1"/>
  <c r="R1785" i="1"/>
  <c r="R1787" i="1"/>
  <c r="R1789" i="1"/>
  <c r="R1790" i="1"/>
  <c r="R1788" i="1"/>
  <c r="R1786" i="1"/>
  <c r="R1782" i="1"/>
  <c r="R1783" i="1"/>
  <c r="R1772" i="1"/>
  <c r="R1773" i="1"/>
  <c r="R1774" i="1"/>
  <c r="R1775" i="1"/>
  <c r="R1781" i="1"/>
  <c r="R1776" i="1"/>
  <c r="R1780" i="1"/>
  <c r="R1777" i="1"/>
  <c r="R1778" i="1"/>
  <c r="R1779" i="1"/>
  <c r="R1766" i="1"/>
  <c r="R1767" i="1"/>
  <c r="R1771" i="1"/>
  <c r="R1770" i="1"/>
  <c r="R1769" i="1"/>
  <c r="R1768" i="1"/>
  <c r="R1762" i="1"/>
  <c r="R1763" i="1"/>
  <c r="R1765" i="1"/>
  <c r="R1764" i="1"/>
  <c r="R1758" i="1"/>
  <c r="R1759" i="1"/>
  <c r="R1761" i="1"/>
  <c r="R1760" i="1"/>
  <c r="R1752" i="1"/>
  <c r="R1753" i="1"/>
  <c r="R1755" i="1"/>
  <c r="R1754" i="1"/>
  <c r="R1757" i="1"/>
  <c r="R1756" i="1"/>
  <c r="R1747" i="1"/>
  <c r="R1748" i="1"/>
  <c r="R1749" i="1"/>
  <c r="R1751" i="1"/>
  <c r="R1750" i="1"/>
  <c r="R1727" i="1"/>
  <c r="R1728" i="1"/>
  <c r="R1743" i="1"/>
  <c r="R1741" i="1"/>
  <c r="R1742" i="1"/>
  <c r="R1744" i="1"/>
  <c r="R1740" i="1"/>
  <c r="R1731" i="1"/>
  <c r="R1739" i="1"/>
  <c r="R1733" i="1"/>
  <c r="R1746" i="1"/>
  <c r="R1738" i="1"/>
  <c r="R1745" i="1"/>
  <c r="R1732" i="1"/>
  <c r="R1729" i="1"/>
  <c r="R1737" i="1"/>
  <c r="R1734" i="1"/>
  <c r="R1736" i="1"/>
  <c r="R1735" i="1"/>
  <c r="R1730" i="1"/>
  <c r="R1722" i="1"/>
  <c r="R1723" i="1"/>
  <c r="R1725" i="1"/>
  <c r="R1726" i="1"/>
  <c r="R1724" i="1"/>
  <c r="R1719" i="1"/>
  <c r="R1720" i="1"/>
  <c r="R1721" i="1"/>
  <c r="R1716" i="1"/>
  <c r="R1717" i="1"/>
  <c r="R1718" i="1"/>
  <c r="R1645" i="1"/>
  <c r="R1646" i="1"/>
  <c r="R1659" i="1"/>
  <c r="R1712" i="1"/>
  <c r="R1711" i="1"/>
  <c r="R1658" i="1"/>
  <c r="R1710" i="1"/>
  <c r="R1657" i="1"/>
  <c r="R1709" i="1"/>
  <c r="R1708" i="1"/>
  <c r="R1707" i="1"/>
  <c r="R1706" i="1"/>
  <c r="R1674" i="1"/>
  <c r="R1656" i="1"/>
  <c r="R1655" i="1"/>
  <c r="R1715" i="1"/>
  <c r="R1705" i="1"/>
  <c r="R1654" i="1"/>
  <c r="R1704" i="1"/>
  <c r="R1673" i="1"/>
  <c r="R1703" i="1"/>
  <c r="R1672" i="1"/>
  <c r="R1702" i="1"/>
  <c r="R1671" i="1"/>
  <c r="R1670" i="1"/>
  <c r="R1701" i="1"/>
  <c r="R1700" i="1"/>
  <c r="R1699" i="1"/>
  <c r="R1714" i="1"/>
  <c r="R1698" i="1"/>
  <c r="R1653" i="1"/>
  <c r="R1669" i="1"/>
  <c r="R1697" i="1"/>
  <c r="R1696" i="1"/>
  <c r="R1695" i="1"/>
  <c r="R1668" i="1"/>
  <c r="R1694" i="1"/>
  <c r="R1667" i="1"/>
  <c r="R1666" i="1"/>
  <c r="R1693" i="1"/>
  <c r="R1675" i="1"/>
  <c r="R1665" i="1"/>
  <c r="R1652" i="1"/>
  <c r="R1651" i="1"/>
  <c r="R1692" i="1"/>
  <c r="R1650" i="1"/>
  <c r="R1676" i="1"/>
  <c r="R1664" i="1"/>
  <c r="R1649" i="1"/>
  <c r="R1691" i="1"/>
  <c r="R1690" i="1"/>
  <c r="R1678" i="1"/>
  <c r="R1663" i="1"/>
  <c r="R1677" i="1"/>
  <c r="R1689" i="1"/>
  <c r="R1688" i="1"/>
  <c r="R1687" i="1"/>
  <c r="R1679" i="1"/>
  <c r="R1713" i="1"/>
  <c r="R1648" i="1"/>
  <c r="R1686" i="1"/>
  <c r="R1685" i="1"/>
  <c r="R1662" i="1"/>
  <c r="R1684" i="1"/>
  <c r="R1661" i="1"/>
  <c r="R1683" i="1"/>
  <c r="R1660" i="1"/>
  <c r="R1682" i="1"/>
  <c r="R1681" i="1"/>
  <c r="R1680" i="1"/>
  <c r="R1647" i="1"/>
  <c r="R1641" i="1"/>
  <c r="R1642" i="1"/>
  <c r="R1644" i="1"/>
  <c r="R1643" i="1"/>
  <c r="R1633" i="1"/>
  <c r="R1634" i="1"/>
  <c r="R1636" i="1"/>
  <c r="R1640" i="1"/>
  <c r="R1635" i="1"/>
  <c r="R1638" i="1"/>
  <c r="R1637" i="1"/>
  <c r="R1639" i="1"/>
  <c r="R1612" i="1"/>
  <c r="R1613" i="1"/>
  <c r="R1621" i="1"/>
  <c r="R1619" i="1"/>
  <c r="R1631" i="1"/>
  <c r="R1618" i="1"/>
  <c r="R1629" i="1"/>
  <c r="R1632" i="1"/>
  <c r="R1617" i="1"/>
  <c r="R1623" i="1"/>
  <c r="R1628" i="1"/>
  <c r="R1627" i="1"/>
  <c r="R1615" i="1"/>
  <c r="R1616" i="1"/>
  <c r="R1626" i="1"/>
  <c r="R1630" i="1"/>
  <c r="R1620" i="1"/>
  <c r="R1622" i="1"/>
  <c r="R1614" i="1"/>
  <c r="R1625" i="1"/>
  <c r="R1624" i="1"/>
  <c r="R1609" i="1"/>
  <c r="R1610" i="1"/>
  <c r="R1611" i="1"/>
  <c r="R1589" i="1"/>
  <c r="R1590" i="1"/>
  <c r="R1608" i="1"/>
  <c r="R1591" i="1"/>
  <c r="R1607" i="1"/>
  <c r="R1606" i="1"/>
  <c r="R1605" i="1"/>
  <c r="R1604" i="1"/>
  <c r="R1595" i="1"/>
  <c r="R1603" i="1"/>
  <c r="R1602" i="1"/>
  <c r="R1592" i="1"/>
  <c r="R1601" i="1"/>
  <c r="R1600" i="1"/>
  <c r="R1594" i="1"/>
  <c r="R1599" i="1"/>
  <c r="R1598" i="1"/>
  <c r="R1597" i="1"/>
  <c r="R1593" i="1"/>
  <c r="R1596" i="1"/>
  <c r="R1569" i="1"/>
  <c r="R1570" i="1"/>
  <c r="R1575" i="1"/>
  <c r="R1576" i="1"/>
  <c r="R1577" i="1"/>
  <c r="R1587" i="1"/>
  <c r="R1580" i="1"/>
  <c r="R1574" i="1"/>
  <c r="R1573" i="1"/>
  <c r="R1586" i="1"/>
  <c r="R1578" i="1"/>
  <c r="R1571" i="1"/>
  <c r="R1585" i="1"/>
  <c r="R1588" i="1"/>
  <c r="R1581" i="1"/>
  <c r="R1579" i="1"/>
  <c r="R1572" i="1"/>
  <c r="R1584" i="1"/>
  <c r="R1582" i="1"/>
  <c r="R1583" i="1"/>
  <c r="R1566" i="1"/>
  <c r="R1567" i="1"/>
  <c r="R1568" i="1"/>
  <c r="R1547" i="1"/>
  <c r="R1548" i="1"/>
  <c r="R1551" i="1"/>
  <c r="R1562" i="1"/>
  <c r="R1549" i="1"/>
  <c r="R1556" i="1"/>
  <c r="R1553" i="1"/>
  <c r="R1565" i="1"/>
  <c r="R1555" i="1"/>
  <c r="R1560" i="1"/>
  <c r="R1558" i="1"/>
  <c r="R1564" i="1"/>
  <c r="R1554" i="1"/>
  <c r="R1561" i="1"/>
  <c r="R1563" i="1"/>
  <c r="R1550" i="1"/>
  <c r="R1559" i="1"/>
  <c r="R1552" i="1"/>
  <c r="R1557" i="1"/>
  <c r="R1509" i="1"/>
  <c r="R1510" i="1"/>
  <c r="R1518" i="1"/>
  <c r="R1540" i="1"/>
  <c r="R1532" i="1"/>
  <c r="R1522" i="1"/>
  <c r="R1521" i="1"/>
  <c r="R1533" i="1"/>
  <c r="R1542" i="1"/>
  <c r="R1527" i="1"/>
  <c r="R1525" i="1"/>
  <c r="R1528" i="1"/>
  <c r="R1516" i="1"/>
  <c r="R1546" i="1"/>
  <c r="R1535" i="1"/>
  <c r="R1531" i="1"/>
  <c r="R1520" i="1"/>
  <c r="R1543" i="1"/>
  <c r="R1519" i="1"/>
  <c r="R1545" i="1"/>
  <c r="R1541" i="1"/>
  <c r="R1515" i="1"/>
  <c r="R1536" i="1"/>
  <c r="R1524" i="1"/>
  <c r="R1523" i="1"/>
  <c r="R1538" i="1"/>
  <c r="R1530" i="1"/>
  <c r="R1539" i="1"/>
  <c r="R1513" i="1"/>
  <c r="R1514" i="1"/>
  <c r="R1526" i="1"/>
  <c r="R1512" i="1"/>
  <c r="R1534" i="1"/>
  <c r="R1511" i="1"/>
  <c r="R1529" i="1"/>
  <c r="R1517" i="1"/>
  <c r="R1537" i="1"/>
  <c r="R1544" i="1"/>
  <c r="R1504" i="1"/>
  <c r="R1505" i="1"/>
  <c r="R1508" i="1"/>
  <c r="R1507" i="1"/>
  <c r="R1506" i="1"/>
  <c r="R1482" i="1"/>
  <c r="R1483" i="1"/>
  <c r="R1503" i="1"/>
  <c r="R1502" i="1"/>
  <c r="R1501" i="1"/>
  <c r="R1491" i="1"/>
  <c r="R1490" i="1"/>
  <c r="R1489" i="1"/>
  <c r="R1500" i="1"/>
  <c r="R1488" i="1"/>
  <c r="R1499" i="1"/>
  <c r="R1487" i="1"/>
  <c r="R1498" i="1"/>
  <c r="R1497" i="1"/>
  <c r="R1486" i="1"/>
  <c r="R1496" i="1"/>
  <c r="R1495" i="1"/>
  <c r="R1485" i="1"/>
  <c r="R1494" i="1"/>
  <c r="R1493" i="1"/>
  <c r="R1484" i="1"/>
  <c r="R1492" i="1"/>
  <c r="R1468" i="1"/>
  <c r="R1469" i="1"/>
  <c r="R1477" i="1"/>
  <c r="R1480" i="1"/>
  <c r="R1478" i="1"/>
  <c r="R1472" i="1"/>
  <c r="R1481" i="1"/>
  <c r="R1471" i="1"/>
  <c r="R1476" i="1"/>
  <c r="R1474" i="1"/>
  <c r="R1475" i="1"/>
  <c r="R1473" i="1"/>
  <c r="R1479" i="1"/>
  <c r="R1470" i="1"/>
  <c r="R1465" i="1"/>
  <c r="R1466" i="1"/>
  <c r="R1467" i="1"/>
  <c r="R999" i="1"/>
  <c r="R1000" i="1"/>
  <c r="R1399" i="1"/>
  <c r="R1312" i="1"/>
  <c r="R1196" i="1"/>
  <c r="R1229" i="1"/>
  <c r="R1073" i="1"/>
  <c r="R1302" i="1"/>
  <c r="R1168" i="1"/>
  <c r="R1398" i="1"/>
  <c r="R1094" i="1"/>
  <c r="R1241" i="1"/>
  <c r="R1126" i="1"/>
  <c r="R1447" i="1"/>
  <c r="R1104" i="1"/>
  <c r="R1191" i="1"/>
  <c r="R1235" i="1"/>
  <c r="R1202" i="1"/>
  <c r="R1193" i="1"/>
  <c r="R1262" i="1"/>
  <c r="R1272" i="1"/>
  <c r="R1244" i="1"/>
  <c r="R1099" i="1"/>
  <c r="R1158" i="1"/>
  <c r="R1218" i="1"/>
  <c r="R1134" i="1"/>
  <c r="R1316" i="1"/>
  <c r="R1181" i="1"/>
  <c r="R1432" i="1"/>
  <c r="R1048" i="1"/>
  <c r="R1093" i="1"/>
  <c r="R1274" i="1"/>
  <c r="R1397" i="1"/>
  <c r="R1451" i="1"/>
  <c r="R1051" i="1"/>
  <c r="R1396" i="1"/>
  <c r="R1247" i="1"/>
  <c r="R1440" i="1"/>
  <c r="R1395" i="1"/>
  <c r="R1002" i="1"/>
  <c r="R1431" i="1"/>
  <c r="R1342" i="1"/>
  <c r="R1135" i="1"/>
  <c r="R1299" i="1"/>
  <c r="R1281" i="1"/>
  <c r="R1291" i="1"/>
  <c r="R1436" i="1"/>
  <c r="R1333" i="1"/>
  <c r="R1304" i="1"/>
  <c r="R1172" i="1"/>
  <c r="R1267" i="1"/>
  <c r="R1394" i="1"/>
  <c r="R1220" i="1"/>
  <c r="R1028" i="1"/>
  <c r="R1416" i="1"/>
  <c r="R1393" i="1"/>
  <c r="R1303" i="1"/>
  <c r="R1152" i="1"/>
  <c r="R1250" i="1"/>
  <c r="R1435" i="1"/>
  <c r="R1222" i="1"/>
  <c r="R1081" i="1"/>
  <c r="R1347" i="1"/>
  <c r="R1221" i="1"/>
  <c r="R1070" i="1"/>
  <c r="R1251" i="1"/>
  <c r="R1133" i="1"/>
  <c r="R1437" i="1"/>
  <c r="R1236" i="1"/>
  <c r="R1102" i="1"/>
  <c r="R1213" i="1"/>
  <c r="R1420" i="1"/>
  <c r="R1107" i="1"/>
  <c r="R1180" i="1"/>
  <c r="R1460" i="1"/>
  <c r="R1261" i="1"/>
  <c r="R1007" i="1"/>
  <c r="R1329" i="1"/>
  <c r="R1392" i="1"/>
  <c r="R1141" i="1"/>
  <c r="R1403" i="1"/>
  <c r="R1233" i="1"/>
  <c r="R1391" i="1"/>
  <c r="R1161" i="1"/>
  <c r="R1027" i="1"/>
  <c r="R1464" i="1"/>
  <c r="R1127" i="1"/>
  <c r="R1402" i="1"/>
  <c r="R1390" i="1"/>
  <c r="R1163" i="1"/>
  <c r="R1124" i="1"/>
  <c r="R1209" i="1"/>
  <c r="R1106" i="1"/>
  <c r="R1136" i="1"/>
  <c r="R1167" i="1"/>
  <c r="R1204" i="1"/>
  <c r="R1217" i="1"/>
  <c r="R1086" i="1"/>
  <c r="R1450" i="1"/>
  <c r="R1279" i="1"/>
  <c r="R1024" i="1"/>
  <c r="R1174" i="1"/>
  <c r="R1252" i="1"/>
  <c r="R1389" i="1"/>
  <c r="R1211" i="1"/>
  <c r="R1249" i="1"/>
  <c r="R1022" i="1"/>
  <c r="R1388" i="1"/>
  <c r="R1257" i="1"/>
  <c r="R1061" i="1"/>
  <c r="R1387" i="1"/>
  <c r="R1118" i="1"/>
  <c r="R1404" i="1"/>
  <c r="R1417" i="1"/>
  <c r="R1003" i="1"/>
  <c r="R1092" i="1"/>
  <c r="R1386" i="1"/>
  <c r="R1385" i="1"/>
  <c r="R1401" i="1"/>
  <c r="R1137" i="1"/>
  <c r="R1425" i="1"/>
  <c r="R1248" i="1"/>
  <c r="R1224" i="1"/>
  <c r="R1452" i="1"/>
  <c r="R1201" i="1"/>
  <c r="R1047" i="1"/>
  <c r="R1138" i="1"/>
  <c r="R1020" i="1"/>
  <c r="R1384" i="1"/>
  <c r="R1149" i="1"/>
  <c r="R1148" i="1"/>
  <c r="R1019" i="1"/>
  <c r="R1294" i="1"/>
  <c r="R1330" i="1"/>
  <c r="R1456" i="1"/>
  <c r="R1210" i="1"/>
  <c r="R1188" i="1"/>
  <c r="R1438" i="1"/>
  <c r="R1293" i="1"/>
  <c r="R1383" i="1"/>
  <c r="R1321" i="1"/>
  <c r="R1346" i="1"/>
  <c r="R1382" i="1"/>
  <c r="R1105" i="1"/>
  <c r="R1278" i="1"/>
  <c r="R1227" i="1"/>
  <c r="R1147" i="1"/>
  <c r="R1078" i="1"/>
  <c r="R1025" i="1"/>
  <c r="R1381" i="1"/>
  <c r="R1270" i="1"/>
  <c r="R1301" i="1"/>
  <c r="R1409" i="1"/>
  <c r="R1162" i="1"/>
  <c r="R1380" i="1"/>
  <c r="R1144" i="1"/>
  <c r="R1121" i="1"/>
  <c r="R1379" i="1"/>
  <c r="R1190" i="1"/>
  <c r="R1378" i="1"/>
  <c r="R1276" i="1"/>
  <c r="R1331" i="1"/>
  <c r="R1428" i="1"/>
  <c r="R1442" i="1"/>
  <c r="R1266" i="1"/>
  <c r="R1080" i="1"/>
  <c r="R1377" i="1"/>
  <c r="R1376" i="1"/>
  <c r="R1030" i="1"/>
  <c r="R1037" i="1"/>
  <c r="R1088" i="1"/>
  <c r="R1375" i="1"/>
  <c r="R1033" i="1"/>
  <c r="R1374" i="1"/>
  <c r="R1059" i="1"/>
  <c r="R1071" i="1"/>
  <c r="R1373" i="1"/>
  <c r="R1421" i="1"/>
  <c r="R1012" i="1"/>
  <c r="R1258" i="1"/>
  <c r="R1216" i="1"/>
  <c r="R1422" i="1"/>
  <c r="R1344" i="1"/>
  <c r="R1100" i="1"/>
  <c r="R1264" i="1"/>
  <c r="R1041" i="1"/>
  <c r="R1160" i="1"/>
  <c r="R1109" i="1"/>
  <c r="R1029" i="1"/>
  <c r="R1006" i="1"/>
  <c r="R1463" i="1"/>
  <c r="R1009" i="1"/>
  <c r="R1026" i="1"/>
  <c r="R1461" i="1"/>
  <c r="R1300" i="1"/>
  <c r="R1187" i="1"/>
  <c r="R1140" i="1"/>
  <c r="R1285" i="1"/>
  <c r="R1337" i="1"/>
  <c r="R1372" i="1"/>
  <c r="R1064" i="1"/>
  <c r="R1156" i="1"/>
  <c r="R1171" i="1"/>
  <c r="R1313" i="1"/>
  <c r="R1341" i="1"/>
  <c r="R1091" i="1"/>
  <c r="R1001" i="1"/>
  <c r="R1087" i="1"/>
  <c r="R1145" i="1"/>
  <c r="R1254" i="1"/>
  <c r="R1090" i="1"/>
  <c r="R1050" i="1"/>
  <c r="R1290" i="1"/>
  <c r="R1268" i="1"/>
  <c r="R1194" i="1"/>
  <c r="R1166" i="1"/>
  <c r="R1032" i="1"/>
  <c r="R1410" i="1"/>
  <c r="R1371" i="1"/>
  <c r="R1370" i="1"/>
  <c r="R1369" i="1"/>
  <c r="R1130" i="1"/>
  <c r="R1350" i="1"/>
  <c r="R1280" i="1"/>
  <c r="R1349" i="1"/>
  <c r="R1157" i="1"/>
  <c r="R1214" i="1"/>
  <c r="R1323" i="1"/>
  <c r="R1219" i="1"/>
  <c r="R1289" i="1"/>
  <c r="R1131" i="1"/>
  <c r="R1089" i="1"/>
  <c r="R1232" i="1"/>
  <c r="R1306" i="1"/>
  <c r="R1177" i="1"/>
  <c r="R1159" i="1"/>
  <c r="R1310" i="1"/>
  <c r="R1178" i="1"/>
  <c r="R1230" i="1"/>
  <c r="R1332" i="1"/>
  <c r="R1424" i="1"/>
  <c r="R1079" i="1"/>
  <c r="R1412" i="1"/>
  <c r="R1017" i="1"/>
  <c r="R1368" i="1"/>
  <c r="R1082" i="1"/>
  <c r="R1414" i="1"/>
  <c r="R1408" i="1"/>
  <c r="R1430" i="1"/>
  <c r="R1085" i="1"/>
  <c r="R1074" i="1"/>
  <c r="R1423" i="1"/>
  <c r="R1234" i="1"/>
  <c r="R1318" i="1"/>
  <c r="R1057" i="1"/>
  <c r="R1043" i="1"/>
  <c r="R1433" i="1"/>
  <c r="R1271" i="1"/>
  <c r="R1077" i="1"/>
  <c r="R1367" i="1"/>
  <c r="R1014" i="1"/>
  <c r="R1366" i="1"/>
  <c r="R1418" i="1"/>
  <c r="R1016" i="1"/>
  <c r="R1365" i="1"/>
  <c r="R1348" i="1"/>
  <c r="R1237" i="1"/>
  <c r="R1101" i="1"/>
  <c r="R1298" i="1"/>
  <c r="R1407" i="1"/>
  <c r="R1200" i="1"/>
  <c r="R1228" i="1"/>
  <c r="R1448" i="1"/>
  <c r="R1459" i="1"/>
  <c r="R1246" i="1"/>
  <c r="R1208" i="1"/>
  <c r="R1308" i="1"/>
  <c r="R1364" i="1"/>
  <c r="R1215" i="1"/>
  <c r="R1038" i="1"/>
  <c r="R1286" i="1"/>
  <c r="R1434" i="1"/>
  <c r="R1143" i="1"/>
  <c r="R1363" i="1"/>
  <c r="R1453" i="1"/>
  <c r="R1319" i="1"/>
  <c r="R1052" i="1"/>
  <c r="R1058" i="1"/>
  <c r="R1362" i="1"/>
  <c r="R1039" i="1"/>
  <c r="R1198" i="1"/>
  <c r="R1275" i="1"/>
  <c r="R1326" i="1"/>
  <c r="R1335" i="1"/>
  <c r="R1054" i="1"/>
  <c r="R1361" i="1"/>
  <c r="R1111" i="1"/>
  <c r="R1405" i="1"/>
  <c r="R1096" i="1"/>
  <c r="R1446" i="1"/>
  <c r="R1360" i="1"/>
  <c r="R1184" i="1"/>
  <c r="R1098" i="1"/>
  <c r="R1245" i="1"/>
  <c r="R1153" i="1"/>
  <c r="R1457" i="1"/>
  <c r="R1084" i="1"/>
  <c r="R1239" i="1"/>
  <c r="R1046" i="1"/>
  <c r="R1072" i="1"/>
  <c r="R1225" i="1"/>
  <c r="R1253" i="1"/>
  <c r="R1327" i="1"/>
  <c r="R1242" i="1"/>
  <c r="R1429" i="1"/>
  <c r="R1328" i="1"/>
  <c r="R1284" i="1"/>
  <c r="R1343" i="1"/>
  <c r="R1359" i="1"/>
  <c r="R1260" i="1"/>
  <c r="R1240" i="1"/>
  <c r="R1322" i="1"/>
  <c r="R1358" i="1"/>
  <c r="R1454" i="1"/>
  <c r="R1095" i="1"/>
  <c r="R1164" i="1"/>
  <c r="R1462" i="1"/>
  <c r="R1443" i="1"/>
  <c r="R1325" i="1"/>
  <c r="R1203" i="1"/>
  <c r="R1340" i="1"/>
  <c r="R1139" i="1"/>
  <c r="R1175" i="1"/>
  <c r="R1427" i="1"/>
  <c r="R1277" i="1"/>
  <c r="R1288" i="1"/>
  <c r="R1129" i="1"/>
  <c r="R1155" i="1"/>
  <c r="R1282" i="1"/>
  <c r="R1165" i="1"/>
  <c r="R1411" i="1"/>
  <c r="R1150" i="1"/>
  <c r="R1296" i="1"/>
  <c r="R1265" i="1"/>
  <c r="R1307" i="1"/>
  <c r="R1034" i="1"/>
  <c r="R1357" i="1"/>
  <c r="R1036" i="1"/>
  <c r="R1103" i="1"/>
  <c r="R1449" i="1"/>
  <c r="R1199" i="1"/>
  <c r="R1292" i="1"/>
  <c r="R1231" i="1"/>
  <c r="R1018" i="1"/>
  <c r="R1049" i="1"/>
  <c r="R1179" i="1"/>
  <c r="R1069" i="1"/>
  <c r="R1445" i="1"/>
  <c r="R1400" i="1"/>
  <c r="R1015" i="1"/>
  <c r="R1320" i="1"/>
  <c r="R1035" i="1"/>
  <c r="R1154" i="1"/>
  <c r="R1008" i="1"/>
  <c r="R1066" i="1"/>
  <c r="R1010" i="1"/>
  <c r="R1269" i="1"/>
  <c r="R1223" i="1"/>
  <c r="R1120" i="1"/>
  <c r="R1439" i="1"/>
  <c r="R1189" i="1"/>
  <c r="R1146" i="1"/>
  <c r="R1413" i="1"/>
  <c r="R1415" i="1"/>
  <c r="R1336" i="1"/>
  <c r="R1062" i="1"/>
  <c r="R1110" i="1"/>
  <c r="R1011" i="1"/>
  <c r="R1186" i="1"/>
  <c r="R1170" i="1"/>
  <c r="R1311" i="1"/>
  <c r="R1053" i="1"/>
  <c r="R1068" i="1"/>
  <c r="R1023" i="1"/>
  <c r="R1021" i="1"/>
  <c r="R1119" i="1"/>
  <c r="R1040" i="1"/>
  <c r="R1044" i="1"/>
  <c r="R1004" i="1"/>
  <c r="R1419" i="1"/>
  <c r="R1197" i="1"/>
  <c r="R1125" i="1"/>
  <c r="R1097" i="1"/>
  <c r="R1065" i="1"/>
  <c r="R1287" i="1"/>
  <c r="R1356" i="1"/>
  <c r="R1309" i="1"/>
  <c r="R1273" i="1"/>
  <c r="R1334" i="1"/>
  <c r="R1295" i="1"/>
  <c r="R1192" i="1"/>
  <c r="R1441" i="1"/>
  <c r="R1355" i="1"/>
  <c r="R1114" i="1"/>
  <c r="R1042" i="1"/>
  <c r="R1406" i="1"/>
  <c r="R1345" i="1"/>
  <c r="R1444" i="1"/>
  <c r="R1132" i="1"/>
  <c r="R1076" i="1"/>
  <c r="R1305" i="1"/>
  <c r="R1142" i="1"/>
  <c r="R1173" i="1"/>
  <c r="R1055" i="1"/>
  <c r="R1263" i="1"/>
  <c r="R1354" i="1"/>
  <c r="R1123" i="1"/>
  <c r="R1116" i="1"/>
  <c r="R1083" i="1"/>
  <c r="R1297" i="1"/>
  <c r="R1063" i="1"/>
  <c r="R1122" i="1"/>
  <c r="R1045" i="1"/>
  <c r="R1353" i="1"/>
  <c r="R1056" i="1"/>
  <c r="R1458" i="1"/>
  <c r="R1128" i="1"/>
  <c r="R1112" i="1"/>
  <c r="R1339" i="1"/>
  <c r="R1315" i="1"/>
  <c r="R1352" i="1"/>
  <c r="R1256" i="1"/>
  <c r="R1206" i="1"/>
  <c r="R1207" i="1"/>
  <c r="R1013" i="1"/>
  <c r="R1151" i="1"/>
  <c r="R1338" i="1"/>
  <c r="R1426" i="1"/>
  <c r="R1195" i="1"/>
  <c r="R1226" i="1"/>
  <c r="R1351" i="1"/>
  <c r="R1185" i="1"/>
  <c r="R1314" i="1"/>
  <c r="R1169" i="1"/>
  <c r="R1113" i="1"/>
  <c r="R1176" i="1"/>
  <c r="R1238" i="1"/>
  <c r="R1060" i="1"/>
  <c r="R1317" i="1"/>
  <c r="R1259" i="1"/>
  <c r="R1243" i="1"/>
  <c r="R1183" i="1"/>
  <c r="R1324" i="1"/>
  <c r="R1283" i="1"/>
  <c r="R1212" i="1"/>
  <c r="R1108" i="1"/>
  <c r="R1115" i="1"/>
  <c r="R1255" i="1"/>
  <c r="R1455" i="1"/>
  <c r="R1075" i="1"/>
  <c r="R1117" i="1"/>
  <c r="R1205" i="1"/>
  <c r="R1182" i="1"/>
  <c r="R1005" i="1"/>
  <c r="R1067" i="1"/>
  <c r="R1031" i="1"/>
  <c r="R993" i="1"/>
  <c r="R994" i="1"/>
  <c r="R997" i="1"/>
  <c r="R998" i="1"/>
  <c r="R996" i="1"/>
  <c r="R995" i="1"/>
  <c r="R986" i="1"/>
  <c r="R987" i="1"/>
  <c r="R992" i="1"/>
  <c r="R990" i="1"/>
  <c r="R991" i="1"/>
  <c r="R988" i="1"/>
  <c r="R989" i="1"/>
  <c r="R983" i="1"/>
  <c r="R984" i="1"/>
  <c r="R985" i="1"/>
  <c r="R979" i="1"/>
  <c r="R980" i="1"/>
  <c r="R981" i="1"/>
  <c r="R982" i="1"/>
  <c r="R965" i="1"/>
  <c r="R966" i="1"/>
  <c r="R978" i="1"/>
  <c r="R977" i="1"/>
  <c r="R968" i="1"/>
  <c r="R976" i="1"/>
  <c r="R975" i="1"/>
  <c r="R974" i="1"/>
  <c r="R973" i="1"/>
  <c r="R972" i="1"/>
  <c r="R971" i="1"/>
  <c r="R970" i="1"/>
  <c r="R969" i="1"/>
  <c r="R967" i="1"/>
  <c r="R960" i="1"/>
  <c r="R961" i="1"/>
  <c r="R964" i="1"/>
  <c r="R963" i="1"/>
  <c r="R962" i="1"/>
  <c r="R953" i="1"/>
  <c r="R954" i="1"/>
  <c r="R957" i="1"/>
  <c r="R955" i="1"/>
  <c r="R959" i="1"/>
  <c r="R958" i="1"/>
  <c r="R956" i="1"/>
  <c r="R948" i="1"/>
  <c r="R949" i="1"/>
  <c r="R952" i="1"/>
  <c r="R950" i="1"/>
  <c r="R951" i="1"/>
  <c r="R945" i="1"/>
  <c r="R946" i="1"/>
  <c r="R947" i="1"/>
  <c r="R938" i="1"/>
  <c r="R939" i="1"/>
  <c r="R943" i="1"/>
  <c r="R940" i="1"/>
  <c r="R944" i="1"/>
  <c r="R942" i="1"/>
  <c r="R941" i="1"/>
  <c r="R917" i="1"/>
  <c r="R918" i="1"/>
  <c r="R933" i="1"/>
  <c r="R922" i="1"/>
  <c r="R932" i="1"/>
  <c r="R931" i="1"/>
  <c r="R927" i="1"/>
  <c r="R926" i="1"/>
  <c r="R925" i="1"/>
  <c r="R921" i="1"/>
  <c r="R934" i="1"/>
  <c r="R937" i="1"/>
  <c r="R920" i="1"/>
  <c r="R919" i="1"/>
  <c r="R930" i="1"/>
  <c r="R924" i="1"/>
  <c r="R936" i="1"/>
  <c r="R923" i="1"/>
  <c r="R935" i="1"/>
  <c r="R929" i="1"/>
  <c r="R928" i="1"/>
  <c r="R912" i="1"/>
  <c r="R913" i="1"/>
  <c r="R914" i="1"/>
  <c r="R916" i="1"/>
  <c r="R915" i="1"/>
  <c r="R906" i="1"/>
  <c r="R907" i="1"/>
  <c r="R911" i="1"/>
  <c r="R910" i="1"/>
  <c r="R908" i="1"/>
  <c r="R909" i="1"/>
  <c r="R896" i="1"/>
  <c r="R897" i="1"/>
  <c r="R901" i="1"/>
  <c r="R902" i="1"/>
  <c r="R904" i="1"/>
  <c r="R903" i="1"/>
  <c r="R898" i="1"/>
  <c r="R900" i="1"/>
  <c r="R905" i="1"/>
  <c r="R899" i="1"/>
  <c r="R890" i="1"/>
  <c r="R891" i="1"/>
  <c r="R893" i="1"/>
  <c r="R895" i="1"/>
  <c r="R894" i="1"/>
  <c r="R892" i="1"/>
  <c r="R885" i="1"/>
  <c r="R886" i="1"/>
  <c r="R889" i="1"/>
  <c r="R888" i="1"/>
  <c r="R887" i="1"/>
  <c r="R877" i="1"/>
  <c r="R878" i="1"/>
  <c r="R883" i="1"/>
  <c r="R882" i="1"/>
  <c r="R884" i="1"/>
  <c r="R881" i="1"/>
  <c r="R880" i="1"/>
  <c r="R879" i="1"/>
  <c r="R871" i="1"/>
  <c r="R872" i="1"/>
  <c r="R874" i="1"/>
  <c r="R876" i="1"/>
  <c r="R875" i="1"/>
  <c r="R873" i="1"/>
  <c r="R866" i="1"/>
  <c r="R867" i="1"/>
  <c r="R868" i="1"/>
  <c r="R870" i="1"/>
  <c r="R869" i="1"/>
  <c r="R861" i="1"/>
  <c r="R862" i="1"/>
  <c r="R865" i="1"/>
  <c r="R863" i="1"/>
  <c r="R864" i="1"/>
  <c r="R855" i="1"/>
  <c r="R856" i="1"/>
  <c r="R860" i="1"/>
  <c r="R859" i="1"/>
  <c r="R858" i="1"/>
  <c r="R857" i="1"/>
  <c r="R851" i="1"/>
  <c r="R852" i="1"/>
  <c r="R854" i="1"/>
  <c r="R853" i="1"/>
  <c r="R796" i="1"/>
  <c r="R797" i="1"/>
  <c r="R827" i="1"/>
  <c r="R848" i="1"/>
  <c r="R845" i="1"/>
  <c r="R806" i="1"/>
  <c r="R813" i="1"/>
  <c r="R824" i="1"/>
  <c r="R817" i="1"/>
  <c r="R798" i="1"/>
  <c r="R835" i="1"/>
  <c r="R820" i="1"/>
  <c r="R823" i="1"/>
  <c r="R842" i="1"/>
  <c r="R819" i="1"/>
  <c r="R831" i="1"/>
  <c r="R837" i="1"/>
  <c r="R847" i="1"/>
  <c r="R802" i="1"/>
  <c r="R803" i="1"/>
  <c r="R826" i="1"/>
  <c r="R821" i="1"/>
  <c r="R804" i="1"/>
  <c r="R850" i="1"/>
  <c r="R841" i="1"/>
  <c r="R849" i="1"/>
  <c r="R805" i="1"/>
  <c r="R840" i="1"/>
  <c r="R830" i="1"/>
  <c r="R807" i="1"/>
  <c r="R799" i="1"/>
  <c r="R836" i="1"/>
  <c r="R816" i="1"/>
  <c r="R844" i="1"/>
  <c r="R815" i="1"/>
  <c r="R822" i="1"/>
  <c r="R839" i="1"/>
  <c r="R812" i="1"/>
  <c r="R801" i="1"/>
  <c r="R818" i="1"/>
  <c r="R808" i="1"/>
  <c r="R825" i="1"/>
  <c r="R811" i="1"/>
  <c r="R833" i="1"/>
  <c r="R809" i="1"/>
  <c r="R832" i="1"/>
  <c r="R846" i="1"/>
  <c r="R838" i="1"/>
  <c r="R800" i="1"/>
  <c r="R834" i="1"/>
  <c r="R829" i="1"/>
  <c r="R810" i="1"/>
  <c r="R828" i="1"/>
  <c r="R843" i="1"/>
  <c r="R814" i="1"/>
  <c r="R791" i="1"/>
  <c r="R792" i="1"/>
  <c r="R795" i="1"/>
  <c r="R793" i="1"/>
  <c r="R794" i="1"/>
  <c r="R780" i="1"/>
  <c r="R781" i="1"/>
  <c r="R790" i="1"/>
  <c r="R789" i="1"/>
  <c r="R788" i="1"/>
  <c r="R787" i="1"/>
  <c r="R786" i="1"/>
  <c r="R782" i="1"/>
  <c r="R785" i="1"/>
  <c r="R784" i="1"/>
  <c r="R783" i="1"/>
  <c r="R775" i="1"/>
  <c r="R776" i="1"/>
  <c r="R779" i="1"/>
  <c r="R778" i="1"/>
  <c r="R777" i="1"/>
  <c r="R748" i="1"/>
  <c r="R749" i="1"/>
  <c r="R762" i="1"/>
  <c r="R774" i="1"/>
  <c r="R773" i="1"/>
  <c r="R770" i="1"/>
  <c r="R769" i="1"/>
  <c r="R755" i="1"/>
  <c r="R765" i="1"/>
  <c r="R754" i="1"/>
  <c r="R772" i="1"/>
  <c r="R757" i="1"/>
  <c r="R771" i="1"/>
  <c r="R760" i="1"/>
  <c r="R753" i="1"/>
  <c r="R763" i="1"/>
  <c r="R759" i="1"/>
  <c r="R766" i="1"/>
  <c r="R751" i="1"/>
  <c r="R758" i="1"/>
  <c r="R767" i="1"/>
  <c r="R768" i="1"/>
  <c r="R764" i="1"/>
  <c r="R752" i="1"/>
  <c r="R756" i="1"/>
  <c r="R750" i="1"/>
  <c r="R761" i="1"/>
  <c r="R743" i="1"/>
  <c r="R744" i="1"/>
  <c r="R746" i="1"/>
  <c r="R747" i="1"/>
  <c r="R745" i="1"/>
  <c r="R734" i="1"/>
  <c r="R735" i="1"/>
  <c r="R738" i="1"/>
  <c r="R737" i="1"/>
  <c r="R742" i="1"/>
  <c r="R741" i="1"/>
  <c r="R740" i="1"/>
  <c r="R739" i="1"/>
  <c r="R736" i="1"/>
  <c r="R726" i="1"/>
  <c r="R727" i="1"/>
  <c r="R733" i="1"/>
  <c r="R728" i="1"/>
  <c r="R729" i="1"/>
  <c r="R731" i="1"/>
  <c r="R730" i="1"/>
  <c r="R732" i="1"/>
  <c r="R707" i="1"/>
  <c r="R708" i="1"/>
  <c r="R725" i="1"/>
  <c r="R722" i="1"/>
  <c r="R710" i="1"/>
  <c r="R718" i="1"/>
  <c r="R717" i="1"/>
  <c r="R721" i="1"/>
  <c r="R709" i="1"/>
  <c r="R723" i="1"/>
  <c r="R724" i="1"/>
  <c r="R719" i="1"/>
  <c r="R716" i="1"/>
  <c r="R715" i="1"/>
  <c r="R714" i="1"/>
  <c r="R711" i="1"/>
  <c r="R720" i="1"/>
  <c r="R713" i="1"/>
  <c r="R712" i="1"/>
  <c r="R698" i="1"/>
  <c r="R699" i="1"/>
  <c r="R702" i="1"/>
  <c r="R700" i="1"/>
  <c r="R706" i="1"/>
  <c r="R704" i="1"/>
  <c r="R705" i="1"/>
  <c r="R701" i="1"/>
  <c r="R703" i="1"/>
  <c r="R677" i="1"/>
  <c r="R678" i="1"/>
  <c r="R693" i="1"/>
  <c r="R683" i="1"/>
  <c r="R688" i="1"/>
  <c r="R684" i="1"/>
  <c r="R682" i="1"/>
  <c r="R692" i="1"/>
  <c r="R690" i="1"/>
  <c r="R687" i="1"/>
  <c r="R696" i="1"/>
  <c r="R695" i="1"/>
  <c r="R686" i="1"/>
  <c r="R697" i="1"/>
  <c r="R681" i="1"/>
  <c r="R694" i="1"/>
  <c r="R689" i="1"/>
  <c r="R691" i="1"/>
  <c r="R679" i="1"/>
  <c r="R685" i="1"/>
  <c r="R680" i="1"/>
  <c r="R674" i="1"/>
  <c r="R675" i="1"/>
  <c r="R676" i="1"/>
  <c r="R670" i="1"/>
  <c r="R671" i="1"/>
  <c r="R673" i="1"/>
  <c r="R672" i="1"/>
  <c r="R666" i="1"/>
  <c r="R667" i="1"/>
  <c r="R669" i="1"/>
  <c r="R668" i="1"/>
  <c r="R663" i="1"/>
  <c r="R664" i="1"/>
  <c r="R665" i="1"/>
  <c r="R606" i="1"/>
  <c r="R607" i="1"/>
  <c r="R617" i="1"/>
  <c r="R612" i="1"/>
  <c r="R634" i="1"/>
  <c r="R652" i="1"/>
  <c r="R659" i="1"/>
  <c r="R647" i="1"/>
  <c r="R611" i="1"/>
  <c r="R646" i="1"/>
  <c r="R609" i="1"/>
  <c r="R632" i="1"/>
  <c r="R628" i="1"/>
  <c r="R627" i="1"/>
  <c r="R624" i="1"/>
  <c r="R633" i="1"/>
  <c r="R658" i="1"/>
  <c r="R657" i="1"/>
  <c r="R645" i="1"/>
  <c r="R615" i="1"/>
  <c r="R644" i="1"/>
  <c r="R643" i="1"/>
  <c r="R614" i="1"/>
  <c r="R662" i="1"/>
  <c r="R642" i="1"/>
  <c r="R618" i="1"/>
  <c r="R630" i="1"/>
  <c r="R619" i="1"/>
  <c r="R629" i="1"/>
  <c r="R648" i="1"/>
  <c r="R622" i="1"/>
  <c r="R649" i="1"/>
  <c r="R660" i="1"/>
  <c r="R625" i="1"/>
  <c r="R620" i="1"/>
  <c r="R650" i="1"/>
  <c r="R656" i="1"/>
  <c r="R655" i="1"/>
  <c r="R616" i="1"/>
  <c r="R661" i="1"/>
  <c r="R641" i="1"/>
  <c r="R640" i="1"/>
  <c r="R639" i="1"/>
  <c r="R638" i="1"/>
  <c r="R637" i="1"/>
  <c r="R610" i="1"/>
  <c r="R651" i="1"/>
  <c r="R623" i="1"/>
  <c r="R631" i="1"/>
  <c r="R654" i="1"/>
  <c r="R636" i="1"/>
  <c r="R613" i="1"/>
  <c r="R653" i="1"/>
  <c r="R626" i="1"/>
  <c r="R608" i="1"/>
  <c r="R621" i="1"/>
  <c r="R635" i="1"/>
  <c r="R600" i="1"/>
  <c r="R601" i="1"/>
  <c r="R605" i="1"/>
  <c r="R604" i="1"/>
  <c r="R603" i="1"/>
  <c r="R602" i="1"/>
  <c r="R596" i="1"/>
  <c r="R597" i="1"/>
  <c r="R599" i="1"/>
  <c r="R598" i="1"/>
  <c r="R593" i="1"/>
  <c r="R594" i="1"/>
  <c r="R595" i="1"/>
  <c r="R463" i="1"/>
  <c r="R464" i="1"/>
  <c r="R560" i="1"/>
  <c r="R521" i="1"/>
  <c r="R584" i="1"/>
  <c r="R498" i="1"/>
  <c r="R466" i="1"/>
  <c r="R520" i="1"/>
  <c r="R519" i="1"/>
  <c r="R572" i="1"/>
  <c r="R497" i="1"/>
  <c r="R575" i="1"/>
  <c r="R546" i="1"/>
  <c r="R559" i="1"/>
  <c r="R558" i="1"/>
  <c r="R496" i="1"/>
  <c r="R591" i="1"/>
  <c r="R495" i="1"/>
  <c r="R579" i="1"/>
  <c r="R494" i="1"/>
  <c r="R518" i="1"/>
  <c r="R527" i="1"/>
  <c r="R493" i="1"/>
  <c r="R517" i="1"/>
  <c r="R524" i="1"/>
  <c r="R492" i="1"/>
  <c r="R491" i="1"/>
  <c r="R516" i="1"/>
  <c r="R545" i="1"/>
  <c r="R515" i="1"/>
  <c r="R514" i="1"/>
  <c r="R513" i="1"/>
  <c r="R512" i="1"/>
  <c r="R573" i="1"/>
  <c r="R511" i="1"/>
  <c r="R490" i="1"/>
  <c r="R489" i="1"/>
  <c r="R571" i="1"/>
  <c r="R587" i="1"/>
  <c r="R488" i="1"/>
  <c r="R487" i="1"/>
  <c r="R510" i="1"/>
  <c r="R544" i="1"/>
  <c r="R580" i="1"/>
  <c r="R543" i="1"/>
  <c r="R557" i="1"/>
  <c r="R523" i="1"/>
  <c r="R509" i="1"/>
  <c r="R542" i="1"/>
  <c r="R576" i="1"/>
  <c r="R532" i="1"/>
  <c r="R508" i="1"/>
  <c r="R570" i="1"/>
  <c r="R522" i="1"/>
  <c r="R486" i="1"/>
  <c r="R485" i="1"/>
  <c r="R507" i="1"/>
  <c r="R484" i="1"/>
  <c r="R528" i="1"/>
  <c r="R506" i="1"/>
  <c r="R483" i="1"/>
  <c r="R569" i="1"/>
  <c r="R505" i="1"/>
  <c r="R586" i="1"/>
  <c r="R482" i="1"/>
  <c r="R541" i="1"/>
  <c r="R481" i="1"/>
  <c r="R504" i="1"/>
  <c r="R556" i="1"/>
  <c r="R590" i="1"/>
  <c r="R561" i="1"/>
  <c r="R480" i="1"/>
  <c r="R479" i="1"/>
  <c r="R478" i="1"/>
  <c r="R540" i="1"/>
  <c r="R555" i="1"/>
  <c r="R503" i="1"/>
  <c r="R477" i="1"/>
  <c r="R589" i="1"/>
  <c r="R476" i="1"/>
  <c r="R502" i="1"/>
  <c r="R465" i="1"/>
  <c r="R534" i="1"/>
  <c r="R562" i="1"/>
  <c r="R539" i="1"/>
  <c r="R530" i="1"/>
  <c r="R592" i="1"/>
  <c r="R582" i="1"/>
  <c r="R538" i="1"/>
  <c r="R475" i="1"/>
  <c r="R565" i="1"/>
  <c r="R566" i="1"/>
  <c r="R574" i="1"/>
  <c r="R537" i="1"/>
  <c r="R526" i="1"/>
  <c r="R554" i="1"/>
  <c r="R588" i="1"/>
  <c r="R577" i="1"/>
  <c r="R553" i="1"/>
  <c r="R536" i="1"/>
  <c r="R564" i="1"/>
  <c r="R474" i="1"/>
  <c r="R585" i="1"/>
  <c r="R578" i="1"/>
  <c r="R533" i="1"/>
  <c r="R525" i="1"/>
  <c r="R568" i="1"/>
  <c r="R473" i="1"/>
  <c r="R501" i="1"/>
  <c r="R552" i="1"/>
  <c r="R472" i="1"/>
  <c r="R471" i="1"/>
  <c r="R470" i="1"/>
  <c r="R551" i="1"/>
  <c r="R581" i="1"/>
  <c r="R500" i="1"/>
  <c r="R550" i="1"/>
  <c r="R469" i="1"/>
  <c r="R499" i="1"/>
  <c r="R549" i="1"/>
  <c r="R567" i="1"/>
  <c r="R468" i="1"/>
  <c r="R583" i="1"/>
  <c r="R548" i="1"/>
  <c r="R535" i="1"/>
  <c r="R547" i="1"/>
  <c r="R531" i="1"/>
  <c r="R467" i="1"/>
  <c r="R529" i="1"/>
  <c r="R563" i="1"/>
  <c r="R458" i="1"/>
  <c r="R459" i="1"/>
  <c r="R461" i="1"/>
  <c r="R460" i="1"/>
  <c r="R462" i="1"/>
  <c r="R453" i="1"/>
  <c r="R454" i="1"/>
  <c r="R456" i="1"/>
  <c r="R455" i="1"/>
  <c r="R457" i="1"/>
  <c r="R450" i="1"/>
  <c r="R451" i="1"/>
  <c r="R452" i="1"/>
  <c r="R445" i="1"/>
  <c r="R446" i="1"/>
  <c r="R447" i="1"/>
  <c r="R448" i="1"/>
  <c r="R449" i="1"/>
  <c r="R440" i="1"/>
  <c r="R441" i="1"/>
  <c r="R444" i="1"/>
  <c r="R443" i="1"/>
  <c r="R442" i="1"/>
  <c r="R434" i="1"/>
  <c r="R435" i="1"/>
  <c r="R436" i="1"/>
  <c r="R439" i="1"/>
  <c r="R438" i="1"/>
  <c r="R437" i="1"/>
  <c r="R426" i="1"/>
  <c r="R427" i="1"/>
  <c r="R430" i="1"/>
  <c r="R428" i="1"/>
  <c r="R429" i="1"/>
  <c r="R432" i="1"/>
  <c r="R431" i="1"/>
  <c r="R433" i="1"/>
  <c r="R422" i="1"/>
  <c r="R423" i="1"/>
  <c r="R424" i="1"/>
  <c r="R425" i="1"/>
  <c r="R412" i="1"/>
  <c r="R413" i="1"/>
  <c r="R418" i="1"/>
  <c r="R414" i="1"/>
  <c r="R419" i="1"/>
  <c r="R415" i="1"/>
  <c r="R420" i="1"/>
  <c r="R416" i="1"/>
  <c r="R417" i="1"/>
  <c r="R421" i="1"/>
  <c r="R407" i="1"/>
  <c r="R408" i="1"/>
  <c r="R409" i="1"/>
  <c r="R411" i="1"/>
  <c r="R410" i="1"/>
  <c r="R399" i="1"/>
  <c r="R400" i="1"/>
  <c r="R405" i="1"/>
  <c r="R404" i="1"/>
  <c r="R403" i="1"/>
  <c r="R402" i="1"/>
  <c r="R406" i="1"/>
  <c r="R401" i="1"/>
  <c r="R393" i="1"/>
  <c r="R394" i="1"/>
  <c r="R398" i="1"/>
  <c r="R397" i="1"/>
  <c r="R396" i="1"/>
  <c r="R395" i="1"/>
  <c r="R387" i="1"/>
  <c r="R388" i="1"/>
  <c r="R392" i="1"/>
  <c r="R391" i="1"/>
  <c r="R390" i="1"/>
  <c r="R389" i="1"/>
  <c r="R373" i="1"/>
  <c r="R374" i="1"/>
  <c r="R380" i="1"/>
  <c r="R379" i="1"/>
  <c r="R386" i="1"/>
  <c r="R385" i="1"/>
  <c r="R384" i="1"/>
  <c r="R383" i="1"/>
  <c r="R378" i="1"/>
  <c r="R377" i="1"/>
  <c r="R376" i="1"/>
  <c r="R382" i="1"/>
  <c r="R375" i="1"/>
  <c r="R381" i="1"/>
  <c r="R356" i="1"/>
  <c r="R357" i="1"/>
  <c r="R366" i="1"/>
  <c r="R367" i="1"/>
  <c r="R363" i="1"/>
  <c r="R370" i="1"/>
  <c r="R361" i="1"/>
  <c r="R362" i="1"/>
  <c r="R365" i="1"/>
  <c r="R371" i="1"/>
  <c r="R364" i="1"/>
  <c r="R360" i="1"/>
  <c r="R358" i="1"/>
  <c r="R359" i="1"/>
  <c r="R372" i="1"/>
  <c r="R368" i="1"/>
  <c r="R369" i="1"/>
  <c r="R337" i="1"/>
  <c r="R338" i="1"/>
  <c r="R355" i="1"/>
  <c r="R353" i="1"/>
  <c r="R343" i="1"/>
  <c r="R350" i="1"/>
  <c r="R345" i="1"/>
  <c r="R339" i="1"/>
  <c r="R348" i="1"/>
  <c r="R354" i="1"/>
  <c r="R341" i="1"/>
  <c r="R342" i="1"/>
  <c r="R346" i="1"/>
  <c r="R349" i="1"/>
  <c r="R351" i="1"/>
  <c r="R344" i="1"/>
  <c r="R340" i="1"/>
  <c r="R352" i="1"/>
  <c r="R347" i="1"/>
  <c r="R330" i="1"/>
  <c r="R331" i="1"/>
  <c r="R334" i="1"/>
  <c r="R335" i="1"/>
  <c r="R333" i="1"/>
  <c r="R336" i="1"/>
  <c r="R332" i="1"/>
  <c r="R325" i="1"/>
  <c r="R326" i="1"/>
  <c r="R328" i="1"/>
  <c r="R327" i="1"/>
  <c r="R329" i="1"/>
  <c r="R319" i="1"/>
  <c r="R320" i="1"/>
  <c r="R321" i="1"/>
  <c r="R322" i="1"/>
  <c r="R323" i="1"/>
  <c r="R324" i="1"/>
  <c r="R171" i="1"/>
  <c r="R172" i="1"/>
  <c r="R289" i="1"/>
  <c r="R181" i="1"/>
  <c r="R288" i="1"/>
  <c r="R287" i="1"/>
  <c r="R286" i="1"/>
  <c r="R213" i="1"/>
  <c r="R285" i="1"/>
  <c r="R284" i="1"/>
  <c r="R309" i="1"/>
  <c r="R283" i="1"/>
  <c r="R282" i="1"/>
  <c r="R223" i="1"/>
  <c r="R281" i="1"/>
  <c r="R280" i="1"/>
  <c r="R279" i="1"/>
  <c r="R215" i="1"/>
  <c r="R278" i="1"/>
  <c r="R190" i="1"/>
  <c r="R315" i="1"/>
  <c r="R291" i="1"/>
  <c r="R277" i="1"/>
  <c r="R314" i="1"/>
  <c r="R217" i="1"/>
  <c r="R229" i="1"/>
  <c r="R191" i="1"/>
  <c r="R300" i="1"/>
  <c r="R305" i="1"/>
  <c r="R276" i="1"/>
  <c r="R290" i="1"/>
  <c r="R275" i="1"/>
  <c r="R274" i="1"/>
  <c r="R273" i="1"/>
  <c r="R225" i="1"/>
  <c r="R178" i="1"/>
  <c r="R272" i="1"/>
  <c r="R211" i="1"/>
  <c r="R222" i="1"/>
  <c r="R304" i="1"/>
  <c r="R292" i="1"/>
  <c r="R312" i="1"/>
  <c r="R271" i="1"/>
  <c r="R185" i="1"/>
  <c r="R270" i="1"/>
  <c r="R227" i="1"/>
  <c r="R183" i="1"/>
  <c r="R269" i="1"/>
  <c r="R202" i="1"/>
  <c r="R194" i="1"/>
  <c r="R318" i="1"/>
  <c r="R210" i="1"/>
  <c r="R175" i="1"/>
  <c r="R268" i="1"/>
  <c r="R195" i="1"/>
  <c r="R267" i="1"/>
  <c r="R212" i="1"/>
  <c r="R266" i="1"/>
  <c r="R265" i="1"/>
  <c r="R226" i="1"/>
  <c r="R264" i="1"/>
  <c r="R293" i="1"/>
  <c r="R308" i="1"/>
  <c r="R263" i="1"/>
  <c r="R303" i="1"/>
  <c r="R214" i="1"/>
  <c r="R262" i="1"/>
  <c r="R261" i="1"/>
  <c r="R260" i="1"/>
  <c r="R259" i="1"/>
  <c r="R218" i="1"/>
  <c r="R203" i="1"/>
  <c r="R311" i="1"/>
  <c r="R209" i="1"/>
  <c r="R313" i="1"/>
  <c r="R201" i="1"/>
  <c r="R258" i="1"/>
  <c r="R198" i="1"/>
  <c r="R184" i="1"/>
  <c r="R197" i="1"/>
  <c r="R257" i="1"/>
  <c r="R224" i="1"/>
  <c r="R256" i="1"/>
  <c r="R255" i="1"/>
  <c r="R254" i="1"/>
  <c r="R253" i="1"/>
  <c r="R252" i="1"/>
  <c r="R208" i="1"/>
  <c r="R187" i="1"/>
  <c r="R316" i="1"/>
  <c r="R251" i="1"/>
  <c r="R250" i="1"/>
  <c r="R299" i="1"/>
  <c r="R249" i="1"/>
  <c r="R248" i="1"/>
  <c r="R207" i="1"/>
  <c r="R247" i="1"/>
  <c r="R206" i="1"/>
  <c r="R298" i="1"/>
  <c r="R246" i="1"/>
  <c r="R200" i="1"/>
  <c r="R182" i="1"/>
  <c r="R177" i="1"/>
  <c r="R307" i="1"/>
  <c r="R204" i="1"/>
  <c r="R302" i="1"/>
  <c r="R192" i="1"/>
  <c r="R205" i="1"/>
  <c r="R245" i="1"/>
  <c r="R174" i="1"/>
  <c r="R244" i="1"/>
  <c r="R176" i="1"/>
  <c r="R243" i="1"/>
  <c r="R301" i="1"/>
  <c r="R180" i="1"/>
  <c r="R317" i="1"/>
  <c r="R228" i="1"/>
  <c r="R310" i="1"/>
  <c r="R297" i="1"/>
  <c r="R306" i="1"/>
  <c r="R296" i="1"/>
  <c r="R242" i="1"/>
  <c r="R241" i="1"/>
  <c r="R219" i="1"/>
  <c r="R240" i="1"/>
  <c r="R221" i="1"/>
  <c r="R239" i="1"/>
  <c r="R188" i="1"/>
  <c r="R193" i="1"/>
  <c r="R295" i="1"/>
  <c r="R216" i="1"/>
  <c r="R238" i="1"/>
  <c r="R294" i="1"/>
  <c r="R237" i="1"/>
  <c r="R236" i="1"/>
  <c r="R235" i="1"/>
  <c r="R186" i="1"/>
  <c r="R179" i="1"/>
  <c r="R220" i="1"/>
  <c r="R234" i="1"/>
  <c r="R189" i="1"/>
  <c r="R233" i="1"/>
  <c r="R199" i="1"/>
  <c r="R232" i="1"/>
  <c r="R196" i="1"/>
  <c r="R173" i="1"/>
  <c r="R231" i="1"/>
  <c r="R230" i="1"/>
  <c r="R167" i="1"/>
  <c r="R168" i="1"/>
  <c r="R170" i="1"/>
  <c r="R169" i="1"/>
  <c r="R161" i="1"/>
  <c r="R162" i="1"/>
  <c r="R163" i="1"/>
  <c r="R164" i="1"/>
  <c r="R166" i="1"/>
  <c r="R165" i="1"/>
  <c r="R156" i="1"/>
  <c r="R157" i="1"/>
  <c r="R160" i="1"/>
  <c r="R159" i="1"/>
  <c r="R158" i="1"/>
  <c r="R151" i="1"/>
  <c r="R152" i="1"/>
  <c r="R155" i="1"/>
  <c r="R154" i="1"/>
  <c r="R153" i="1"/>
  <c r="R148" i="1"/>
  <c r="R149" i="1"/>
  <c r="R150" i="1"/>
  <c r="R143" i="1"/>
  <c r="R144" i="1"/>
  <c r="R147" i="1"/>
  <c r="R145" i="1"/>
  <c r="R146" i="1"/>
  <c r="R120" i="1"/>
  <c r="R121" i="1"/>
  <c r="R137" i="1"/>
  <c r="R131" i="1"/>
  <c r="R141" i="1"/>
  <c r="R126" i="1"/>
  <c r="R122" i="1"/>
  <c r="R134" i="1"/>
  <c r="R124" i="1"/>
  <c r="R123" i="1"/>
  <c r="R130" i="1"/>
  <c r="R135" i="1"/>
  <c r="R128" i="1"/>
  <c r="R127" i="1"/>
  <c r="R132" i="1"/>
  <c r="R133" i="1"/>
  <c r="R136" i="1"/>
  <c r="R129" i="1"/>
  <c r="R142" i="1"/>
  <c r="R140" i="1"/>
  <c r="R125" i="1"/>
  <c r="R139" i="1"/>
  <c r="R138" i="1"/>
  <c r="R114" i="1"/>
  <c r="R115" i="1"/>
  <c r="R118" i="1"/>
  <c r="R119" i="1"/>
  <c r="R117" i="1"/>
  <c r="R116" i="1"/>
  <c r="R108" i="1"/>
  <c r="R109" i="1"/>
  <c r="R112" i="1"/>
  <c r="R111" i="1"/>
  <c r="R113" i="1"/>
  <c r="R110" i="1"/>
  <c r="R105" i="1"/>
  <c r="R106" i="1"/>
  <c r="R107" i="1"/>
  <c r="R100" i="1"/>
  <c r="R101" i="1"/>
  <c r="R104" i="1"/>
  <c r="R102" i="1"/>
  <c r="R103" i="1"/>
  <c r="R95" i="1"/>
  <c r="R96" i="1"/>
  <c r="R99" i="1"/>
  <c r="R97" i="1"/>
  <c r="R98" i="1"/>
  <c r="R88" i="1"/>
  <c r="R89" i="1"/>
  <c r="R93" i="1"/>
  <c r="R92" i="1"/>
  <c r="R91" i="1"/>
  <c r="R94" i="1"/>
  <c r="R90" i="1"/>
  <c r="R85" i="1"/>
  <c r="R86" i="1"/>
  <c r="R87" i="1"/>
  <c r="R81" i="1"/>
  <c r="R82" i="1"/>
  <c r="R84" i="1"/>
  <c r="R83" i="1"/>
  <c r="R76" i="1"/>
  <c r="R77" i="1"/>
  <c r="R80" i="1"/>
  <c r="R79" i="1"/>
  <c r="R78" i="1"/>
  <c r="R69" i="1"/>
  <c r="R70" i="1"/>
  <c r="R75" i="1"/>
  <c r="R74" i="1"/>
  <c r="R73" i="1"/>
  <c r="R72" i="1"/>
  <c r="R71" i="1"/>
  <c r="R47" i="1"/>
  <c r="R48" i="1"/>
  <c r="R62" i="1"/>
  <c r="R51" i="1"/>
  <c r="R64" i="1"/>
  <c r="R67" i="1"/>
  <c r="R55" i="1"/>
  <c r="R61" i="1"/>
  <c r="R54" i="1"/>
  <c r="R63" i="1"/>
  <c r="R66" i="1"/>
  <c r="R59" i="1"/>
  <c r="R58" i="1"/>
  <c r="R57" i="1"/>
  <c r="R60" i="1"/>
  <c r="R53" i="1"/>
  <c r="R56" i="1"/>
  <c r="R68" i="1"/>
  <c r="R52" i="1"/>
  <c r="R65" i="1"/>
  <c r="R50" i="1"/>
  <c r="R49" i="1"/>
  <c r="R28" i="1"/>
  <c r="R29" i="1"/>
  <c r="R31" i="1"/>
  <c r="R43" i="1"/>
  <c r="R45" i="1"/>
  <c r="R44" i="1"/>
  <c r="R33" i="1"/>
  <c r="R42" i="1"/>
  <c r="R46" i="1"/>
  <c r="R41" i="1"/>
  <c r="R40" i="1"/>
  <c r="R39" i="1"/>
  <c r="R38" i="1"/>
  <c r="R30" i="1"/>
  <c r="R34" i="1"/>
  <c r="R37" i="1"/>
  <c r="R35" i="1"/>
  <c r="R36" i="1"/>
  <c r="R32" i="1"/>
  <c r="R19" i="1"/>
  <c r="R20" i="1"/>
  <c r="R26" i="1"/>
  <c r="R25" i="1"/>
  <c r="R24" i="1"/>
  <c r="R23" i="1"/>
  <c r="R21" i="1"/>
  <c r="R27" i="1"/>
  <c r="R22" i="1"/>
  <c r="R11" i="1"/>
  <c r="R12" i="1"/>
  <c r="R16" i="1"/>
  <c r="R15" i="1"/>
  <c r="R17" i="1"/>
  <c r="R14" i="1"/>
  <c r="R18" i="1"/>
  <c r="R13" i="1"/>
  <c r="O2" i="1" l="1"/>
  <c r="P2" i="1"/>
</calcChain>
</file>

<file path=xl/connections.xml><?xml version="1.0" encoding="utf-8"?>
<connections xmlns="http://schemas.openxmlformats.org/spreadsheetml/2006/main">
  <connection id="1" name="margin_sheet" type="6" refreshedVersion="5" background="1" saveData="1">
    <textPr codePage="437" sourceFile="C:\Shahar\Projects\ImproveMargin\2016-05\margin_sheet_may8.csv" comma="1">
      <textFields count="17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<sst xmlns="http://schemas.openxmlformats.org/spreadsheetml/2006/main" count="39582" uniqueCount="12407">
  <si>
    <t>row_type</t>
  </si>
  <si>
    <t>username</t>
  </si>
  <si>
    <t>sitename</t>
  </si>
  <si>
    <t>placement_id</t>
  </si>
  <si>
    <t>placement_name</t>
  </si>
  <si>
    <t>revshare_objective</t>
  </si>
  <si>
    <t>percent_under_optimization</t>
  </si>
  <si>
    <t>KImps_per_day</t>
  </si>
  <si>
    <t>Kserved_per_day</t>
  </si>
  <si>
    <t>revenue_last_month</t>
  </si>
  <si>
    <t>profit_last_month</t>
  </si>
  <si>
    <t>fill</t>
  </si>
  <si>
    <t>total_ecpm</t>
  </si>
  <si>
    <t>floor_price</t>
  </si>
  <si>
    <t>optimization_goal_type</t>
  </si>
  <si>
    <t>max_margin</t>
  </si>
  <si>
    <t>current_revshare</t>
  </si>
  <si>
    <t>placement</t>
  </si>
  <si>
    <t>a.arsenovic.sg@gmail.com</t>
  </si>
  <si>
    <t>Hawtcelebs.com</t>
  </si>
  <si>
    <t>4e4e9cb906442da070ea573d5b4b6c33</t>
  </si>
  <si>
    <t>Celebzz.com 160x600</t>
  </si>
  <si>
    <t>Balanced (Type B)</t>
  </si>
  <si>
    <t>7800af4b751cf8ccc1b22d72104fd09a</t>
  </si>
  <si>
    <t>Extravaganzi.com 300x250</t>
  </si>
  <si>
    <t>90758c18e15137499cbb557059bc779c</t>
  </si>
  <si>
    <t>Celebzz.com 728x90</t>
  </si>
  <si>
    <t>9df0f201bbe9bb33297180784b8b276d</t>
  </si>
  <si>
    <t>Hawtcelebs.com 300x250</t>
  </si>
  <si>
    <t>d7028a1769e7bdab8448db4367ca32cd</t>
  </si>
  <si>
    <t>Hawtcelebs.com 160x600</t>
  </si>
  <si>
    <t>e10e70a8ba63a6456161a43d4418a5bc</t>
  </si>
  <si>
    <t>Celebzz.com 300x250</t>
  </si>
  <si>
    <t>site</t>
  </si>
  <si>
    <t>## total ##</t>
  </si>
  <si>
    <t>user</t>
  </si>
  <si>
    <t>aaron.beck@crowdgather.com</t>
  </si>
  <si>
    <t>Crowdgather.com</t>
  </si>
  <si>
    <t>12325ec267f871d864093cf69c1e9dbe</t>
  </si>
  <si>
    <t>Komoona-Freeforums-INTL 728x90</t>
  </si>
  <si>
    <t>1af63b50c96f4f6897d6e294c9b2d559</t>
  </si>
  <si>
    <t>Komoona-Yuku-INTL 300x250</t>
  </si>
  <si>
    <t>584b2faacfb286265900241d57a3cc22</t>
  </si>
  <si>
    <t>Komoona-Freeforums-US 728x90</t>
  </si>
  <si>
    <t>bac8f0776c2b20a7ba8ea5b05874d66d</t>
  </si>
  <si>
    <t>Komoona-Yuku-US 728x90</t>
  </si>
  <si>
    <t>e7f30fca27b33ea5dad535e08434ceab</t>
  </si>
  <si>
    <t>Komoona-Yuku-INTL 728x90</t>
  </si>
  <si>
    <t>f678b95f2879a6f8b92f41a31bb9c6fb</t>
  </si>
  <si>
    <t>Komoona-Freeforums-INTL 300x250</t>
  </si>
  <si>
    <t>ff8845a9840e414404f887c16594dccf</t>
  </si>
  <si>
    <t>Komoona-Yuku-US 300x250</t>
  </si>
  <si>
    <t>abhishek@core2digital.com</t>
  </si>
  <si>
    <t>Core2Digital (tubetamil.com)</t>
  </si>
  <si>
    <t>09b65cd0621b12a767de4b35b0f7b32e</t>
  </si>
  <si>
    <t>Ibtimes.co.in 300x250</t>
  </si>
  <si>
    <t>0eab321999c5bd60c19ab895329cf401</t>
  </si>
  <si>
    <t>Newindianexpress.com 300x250</t>
  </si>
  <si>
    <t>1881a94a09f75f5b9ac0fe72795ff68a</t>
  </si>
  <si>
    <t>Ibtimes.co.in 728x90</t>
  </si>
  <si>
    <t>1c798a014ba39ea9d247eb1928bf30dd</t>
  </si>
  <si>
    <t>Newindianexpress.com 728x90</t>
  </si>
  <si>
    <t>1eda2f3b9d14691e61ac604dc16978e2</t>
  </si>
  <si>
    <t>Bartamanpatrika.com 300x250</t>
  </si>
  <si>
    <t>2c5d0e066fb753ded6ad03336af16c18</t>
  </si>
  <si>
    <t>Sandesh.com 300x250</t>
  </si>
  <si>
    <t>44d333812c77ecd54bd91f731881dfae</t>
  </si>
  <si>
    <t>Tolivelugu.com 300x250</t>
  </si>
  <si>
    <t>5ed9fdc9bb8939887cf001556cd38c2f</t>
  </si>
  <si>
    <t>Kannadaprabha.com 300x250</t>
  </si>
  <si>
    <t>5f11e2e496adcc68022156efee835871</t>
  </si>
  <si>
    <t>Deepika.com 300x250</t>
  </si>
  <si>
    <t>89e74bc09138cfcf46b644baf43bbbf1</t>
  </si>
  <si>
    <t>Deccanherald.com 728x90</t>
  </si>
  <si>
    <t>9b37e9bcae3e5d3be818e86dcd64508a</t>
  </si>
  <si>
    <t>Dinamani.com 300x250</t>
  </si>
  <si>
    <t>c270a0c63c75d21d347492eb627615cb</t>
  </si>
  <si>
    <t>Fullonsms.com 300x250</t>
  </si>
  <si>
    <t>cc7f4e0acecf8d4f6789e03201964254</t>
  </si>
  <si>
    <t>Dinamani.com 728x90</t>
  </si>
  <si>
    <t>f81ee2a644a32462450bfe01ea6903e0</t>
  </si>
  <si>
    <t>Rashtradeepika.com 300x250</t>
  </si>
  <si>
    <t>f8cc2816c13d668637c7f2899f2b63b2</t>
  </si>
  <si>
    <t>Fullonsms.com 728x90</t>
  </si>
  <si>
    <t>accounts@inspirusmedia.com</t>
  </si>
  <si>
    <t>Inspirus Media (gamebanshee.com)</t>
  </si>
  <si>
    <t>02eae93a1b58192e3d6bfcfb0f9c4fc0</t>
  </si>
  <si>
    <t>Veryhangry.com 160x600</t>
  </si>
  <si>
    <t>03d07c070ea12bf9c51503e57d933f2f</t>
  </si>
  <si>
    <t>Brainfall.com 300x250</t>
  </si>
  <si>
    <t>111476b13dd357a39b66ed1d86f8e374</t>
  </si>
  <si>
    <t>Brainfall.com 300x600</t>
  </si>
  <si>
    <t>Fill Over Margin (Type A)</t>
  </si>
  <si>
    <t>1647af303a5deb33f291eb079f0e67cc</t>
  </si>
  <si>
    <t>Brainfall.com 160x600</t>
  </si>
  <si>
    <t>Maximize Fill (Type A+)</t>
  </si>
  <si>
    <t>195723e02b8b5e70c1d5f240f6b70e6f</t>
  </si>
  <si>
    <t>Brainfall.com 728x90</t>
  </si>
  <si>
    <t>19ff9a08ef56b9a3b6ef2195ee2609e6</t>
  </si>
  <si>
    <t>Rumorfix.com 160x600</t>
  </si>
  <si>
    <t>2b898abc9d2d5aebcae2edd417d37336</t>
  </si>
  <si>
    <t>Desimania.net 728x90</t>
  </si>
  <si>
    <t>2e6d4a5ed5a2bbd8ef89a9e902f30493</t>
  </si>
  <si>
    <t>Rumorfix.com 300x250</t>
  </si>
  <si>
    <t>33ef8e11742324bf554beca199661d72</t>
  </si>
  <si>
    <t>Streetinsider.com 300x250</t>
  </si>
  <si>
    <t>40e5ab9d2eede7bd6ae8f8ef67cfe90d</t>
  </si>
  <si>
    <t>Veryhangry.com 728x90</t>
  </si>
  <si>
    <t>4743148202588b07f5e7a8788d844d9a</t>
  </si>
  <si>
    <t>Viralboom.com 160x600</t>
  </si>
  <si>
    <t>76f97c1cb0a8d79b8df3d4ae82a06efa</t>
  </si>
  <si>
    <t>Viralboom.com 300x250</t>
  </si>
  <si>
    <t>87193788e4d44591e40d87a8b51babf5</t>
  </si>
  <si>
    <t>Thehealthyhomeeconomist.com 160x600</t>
  </si>
  <si>
    <t>8e33b2839d4f99ab81bf4af665be3f7b</t>
  </si>
  <si>
    <t>Viralboom.com 728x90</t>
  </si>
  <si>
    <t>943487cf057f47097449d6ef7a41c374</t>
  </si>
  <si>
    <t>Rumorfix.com 728x90</t>
  </si>
  <si>
    <t>d2f6b58c4276e0f4132c7a0543661122</t>
  </si>
  <si>
    <t>Veryhangry.com 300x250</t>
  </si>
  <si>
    <t>e9e375ac8c839951c2503444578c7a33</t>
  </si>
  <si>
    <t>Thehealthyhomeeconomist.com 728x90</t>
  </si>
  <si>
    <t>f53bd50073761c00096072841ec9c670</t>
  </si>
  <si>
    <t>Thehealthyhomeeconomist.com 300x250</t>
  </si>
  <si>
    <t>fd9ffcb8d73e47d15e6f2236bb976b11</t>
  </si>
  <si>
    <t>Positiveboost.com 728x90</t>
  </si>
  <si>
    <t>fe106b4afdf1afe94fa690632f148f11</t>
  </si>
  <si>
    <t>Desimania.net 300x250</t>
  </si>
  <si>
    <t>adam.lovallo@hexagram.com</t>
  </si>
  <si>
    <t>Hexagram (scribol.com)</t>
  </si>
  <si>
    <t>10f3599e399aad325e8aa28c89e9fdc4</t>
  </si>
  <si>
    <t>Scribol.com NEW 300x250</t>
  </si>
  <si>
    <t>5ab431923cdabed6e662c5c82265184d</t>
  </si>
  <si>
    <t>Newravel.com 300x250</t>
  </si>
  <si>
    <t>88f8afaa3a3db00683e3c60ef9f98113</t>
  </si>
  <si>
    <t>Newravel.com 728x90</t>
  </si>
  <si>
    <t>97420da317e5acafd8b61e47578ca68b</t>
  </si>
  <si>
    <t>Scribol.com 300x250</t>
  </si>
  <si>
    <t>c9d16ead0d5d054cb59ebfb1b830cb95</t>
  </si>
  <si>
    <t>Scribol.com 728x90</t>
  </si>
  <si>
    <t>adam.n.cale@gmail.com</t>
  </si>
  <si>
    <t>Teamuscellular.com</t>
  </si>
  <si>
    <t>1673d395e9f2f656acca5aa4949c19a4</t>
  </si>
  <si>
    <t>TUSCC Bottom 2 300x250</t>
  </si>
  <si>
    <t>aa41a09d0d8b914cde7a80885e2523d3</t>
  </si>
  <si>
    <t>TUSCC Bottom 1 300x250</t>
  </si>
  <si>
    <t>d266b9b13f658f07986138582d02afed</t>
  </si>
  <si>
    <t>TUSCC Header 728x90</t>
  </si>
  <si>
    <t>adevalbray@beepjob.com</t>
  </si>
  <si>
    <t>Beepjob (Beepjob.co.uk)</t>
  </si>
  <si>
    <t>7d51daa6ba74a25f29fa4a848e267e43</t>
  </si>
  <si>
    <t>Beepjob.com 728x90</t>
  </si>
  <si>
    <t>e3e75f822ac29f92d48071025ea25e23</t>
  </si>
  <si>
    <t>Beepjob.com 300x250</t>
  </si>
  <si>
    <t>adi@scaleopt.com</t>
  </si>
  <si>
    <t>Nowbuzzing.com</t>
  </si>
  <si>
    <t>cc5b1c1c8509559feeaff12526563147</t>
  </si>
  <si>
    <t>Nowbuzzing.com 300x250</t>
  </si>
  <si>
    <t>adidamrevenue@gmail.com</t>
  </si>
  <si>
    <t>memenova.com</t>
  </si>
  <si>
    <t>02b7e92e38d1dfdd78e3c525cb7fec16</t>
  </si>
  <si>
    <t>Memenova.com 160x600</t>
  </si>
  <si>
    <t>Gentle Margin Over Fill (Type C+)</t>
  </si>
  <si>
    <t>0491fa8023e4a7c6ec238475a541ea34</t>
  </si>
  <si>
    <t>517ceceaa6b4f4e62251eccedcfdfb04</t>
  </si>
  <si>
    <t>Memenova.com #2 728x90</t>
  </si>
  <si>
    <t>63119703474164a37a7802a06f1ae688</t>
  </si>
  <si>
    <t>Memenova.com 300x250</t>
  </si>
  <si>
    <t>951d8100d4b28e1b6cc0c844c319b9cf</t>
  </si>
  <si>
    <t>Memenova.com 728x90</t>
  </si>
  <si>
    <t>admin@adaptnetwork.com</t>
  </si>
  <si>
    <t>ADAPT Network (Adaptnetwork.com)</t>
  </si>
  <si>
    <t>2cd087b545b430cf957a37591e8f6ca0</t>
  </si>
  <si>
    <t>Adaptnetwork.com 300x250 BTF</t>
  </si>
  <si>
    <t>3940b5722ca9b2c818a70c96cc2db6a2</t>
  </si>
  <si>
    <t>Adaptnetwork.com 300x250 ATF</t>
  </si>
  <si>
    <t>admin@africeleb.com</t>
  </si>
  <si>
    <t>Africeleb.com</t>
  </si>
  <si>
    <t>007a53a31f1b3465d4cba74391cff35d</t>
  </si>
  <si>
    <t>Afrikmag.com ROW 300x250</t>
  </si>
  <si>
    <t>73f4da4962f530c02a2daa4e7e0870dd</t>
  </si>
  <si>
    <t>Afrikmag.com 300x250</t>
  </si>
  <si>
    <t>e58d3076f197839e709ca446187e1d2f</t>
  </si>
  <si>
    <t>Afrikmag.com ROW 728x90</t>
  </si>
  <si>
    <t>admin@aperture-online.com</t>
  </si>
  <si>
    <t>Toptrendbuzz.com</t>
  </si>
  <si>
    <t>8a8a66064cc40efb9c0c3af69c4f4a63</t>
  </si>
  <si>
    <t>Toptrendbuzz.com 728x90</t>
  </si>
  <si>
    <t>admin@batoto.com</t>
  </si>
  <si>
    <t>Bato.to</t>
  </si>
  <si>
    <t>0a03f81a5a93004ead32e9d03e479e32</t>
  </si>
  <si>
    <t>Bato.to 728x90</t>
  </si>
  <si>
    <t>308471feef9b1c51f9491b4836d9c607</t>
  </si>
  <si>
    <t>Bato.to 160x600</t>
  </si>
  <si>
    <t>7f7bc71a6ac2f02d627b3c8d7de9e051</t>
  </si>
  <si>
    <t>Bato.to 300x250</t>
  </si>
  <si>
    <t>b010a039f91ada71d6f7288447b7fb2c</t>
  </si>
  <si>
    <t>Bato.to Mobile 300x250</t>
  </si>
  <si>
    <t>admin@bitcoinclix.com</t>
  </si>
  <si>
    <t>Bitcoinclix.com</t>
  </si>
  <si>
    <t>admin@bredons.fr</t>
  </si>
  <si>
    <t>Bvoltaire.fr</t>
  </si>
  <si>
    <t>89922a461dddb6a5b1fa03fd80b6498a</t>
  </si>
  <si>
    <t>Bvoltaire.fr HEADER 728x90</t>
  </si>
  <si>
    <t>91424ed1f25d44c6b70fc53508926766</t>
  </si>
  <si>
    <t>Bvoltaire.fr ARTICLE SIDEBAR 300x600</t>
  </si>
  <si>
    <t>cfd01abc889a68caa10913bd7fac6093</t>
  </si>
  <si>
    <t>Bvoltaire.fr AUTEUR 160x600</t>
  </si>
  <si>
    <t>eda4210de465cefb74191ea694127d1e</t>
  </si>
  <si>
    <t>Bvoltaire.fr ARTICLE TOP 300x250</t>
  </si>
  <si>
    <t>admin@clutchcity.net</t>
  </si>
  <si>
    <t>Clutchfans.net</t>
  </si>
  <si>
    <t>0306ba65dbede773c55b17f9b6dfe252</t>
  </si>
  <si>
    <t>4 - Level2 300x250</t>
  </si>
  <si>
    <t>099288331661194de5f306fb5fa54f0a</t>
  </si>
  <si>
    <t>CE - Bottom Tier 300x250</t>
  </si>
  <si>
    <t>0e81587e7299d6a5304106d80b15ad0b</t>
  </si>
  <si>
    <t>0 - Level3 300x250</t>
  </si>
  <si>
    <t>1813b9954c9c71f0a86aa9643057bdc4</t>
  </si>
  <si>
    <t>CD - Front Page - Houston Texans 300x250</t>
  </si>
  <si>
    <t>2403407a190148e10f216477df269fc5</t>
  </si>
  <si>
    <t>Clutchfans.com 300x250</t>
  </si>
  <si>
    <t>3f5033ddf69df6f9b2f366b30c94cfec</t>
  </si>
  <si>
    <t>C - ELITE Tier (Front Page - Houston Rockets) 300x250</t>
  </si>
  <si>
    <t>4082d99784ac6956a7338c15fd244e9a</t>
  </si>
  <si>
    <t>3 - Level1 300x250</t>
  </si>
  <si>
    <t>4aed805ad078d802c46c7c36a887ba52</t>
  </si>
  <si>
    <t>2 - Level2 300x250</t>
  </si>
  <si>
    <t>522170985d37fd30e319376792ac8cf3</t>
  </si>
  <si>
    <t>C - ELITE Tier 728x90</t>
  </si>
  <si>
    <t>64a0d4c9f80535d0691f995a1329d279</t>
  </si>
  <si>
    <t>A - Spot#1 300x250</t>
  </si>
  <si>
    <t>72182b626f344aba2acdd1d3f5eb2ddd</t>
  </si>
  <si>
    <t>B - Middle Tier 728x90</t>
  </si>
  <si>
    <t>7957ed50d78d9b51f4ec41fe60f73029</t>
  </si>
  <si>
    <t>A - Spot#1 728x90</t>
  </si>
  <si>
    <t>7dd74982612a9b978197e6747afabd98</t>
  </si>
  <si>
    <t>3 - Level3 300x250</t>
  </si>
  <si>
    <t>8f83712116087810c8a4815626c4e695</t>
  </si>
  <si>
    <t>0 - Level2 300x250</t>
  </si>
  <si>
    <t>a69ad59e72a7bd9bbcdf04e02f7fa6db</t>
  </si>
  <si>
    <t>3 - Level2 300x250</t>
  </si>
  <si>
    <t>b3df9971c9cb5118ca4b1f7ea72fe934</t>
  </si>
  <si>
    <t>4 - CD - Bottom Right 300x250</t>
  </si>
  <si>
    <t>c16eb9c12b2625e38c362850c986a338</t>
  </si>
  <si>
    <t>CD - Front Page - Houston Astros 300x250</t>
  </si>
  <si>
    <t>d2df89f6436acc997da4ad57b9568f1d</t>
  </si>
  <si>
    <t>2 - Level3 300x250</t>
  </si>
  <si>
    <t>da8fa3414fed5e935cc412321109b910</t>
  </si>
  <si>
    <t>2 - Level1 300x250</t>
  </si>
  <si>
    <t>de2cad77a04c348bb47db8941279cb4e</t>
  </si>
  <si>
    <t>0 - Level1 300x250</t>
  </si>
  <si>
    <t>fbc512e54a6d502b6f8700bee813f528</t>
  </si>
  <si>
    <t>4 - Level3 300x250</t>
  </si>
  <si>
    <t>admin@conversationexchange.com</t>
  </si>
  <si>
    <t>Conversationexchange.com</t>
  </si>
  <si>
    <t>05fa45caa11b2b607e835f1bf0a2b4ed</t>
  </si>
  <si>
    <t>CE 320x50</t>
  </si>
  <si>
    <t>4c329f1762a7f62194a1f814fa7abd2c</t>
  </si>
  <si>
    <t>CE 728x90</t>
  </si>
  <si>
    <t>c557f118a46e512aaa2e4ca5e5732570</t>
  </si>
  <si>
    <t>CE 160x600</t>
  </si>
  <si>
    <t>admin@cooltechlists.com</t>
  </si>
  <si>
    <t>Cooltechlists.com</t>
  </si>
  <si>
    <t>421787f6128931782172c8e99d65905a</t>
  </si>
  <si>
    <t>Cooltechlists.com BTF 728x90</t>
  </si>
  <si>
    <t>admin@golsn.com</t>
  </si>
  <si>
    <t>Golsn.com</t>
  </si>
  <si>
    <t>468aa6fbbfc69f66e784e6587e5223d4</t>
  </si>
  <si>
    <t>Golsn.com 300x250</t>
  </si>
  <si>
    <t>d8e39e76c8b451bf853f31f6ac4da84e</t>
  </si>
  <si>
    <t>Golsn.com 728x90</t>
  </si>
  <si>
    <t>f660145672dbff7c936e084914a3e1a4</t>
  </si>
  <si>
    <t>Golsn.com 160x600</t>
  </si>
  <si>
    <t>admin@instantfundas.com</t>
  </si>
  <si>
    <t>instantfundas.com</t>
  </si>
  <si>
    <t>5815178ebc7942efc88b8ababe71fcd9</t>
  </si>
  <si>
    <t>Amusingplanet.com USA 300x250</t>
  </si>
  <si>
    <t>bf4b8c3f44227d7e368942a72f793b3f</t>
  </si>
  <si>
    <t>Amusingplanet.com WW 728x90</t>
  </si>
  <si>
    <t>d5559fa2566bd7790e6220ac24744e53</t>
  </si>
  <si>
    <t>Instantfundas.com USA</t>
  </si>
  <si>
    <t>admin@mobilism.org</t>
  </si>
  <si>
    <t>Mobilism.org</t>
  </si>
  <si>
    <t>3340fbe7f778a36b1a28aeac47b3cd5d</t>
  </si>
  <si>
    <t>Mobilads.org 160x600</t>
  </si>
  <si>
    <t>815ca0fd9949af04e05d9176b55061c9</t>
  </si>
  <si>
    <t>Mobilads.org BTF 728x90</t>
  </si>
  <si>
    <t>b9000eb02e15cf982c7de8f581d3d9ab</t>
  </si>
  <si>
    <t>Mobilads.org 300x250</t>
  </si>
  <si>
    <t>c6455355089b48ec890adb851a434b93</t>
  </si>
  <si>
    <t>Mobilads.org 728x90</t>
  </si>
  <si>
    <t>admin@moviegalleri.net</t>
  </si>
  <si>
    <t>Moviegalleri.net</t>
  </si>
  <si>
    <t>4033f11047b5aecf9b25de44d8a8e23a</t>
  </si>
  <si>
    <t>Moviegalleri.net Top</t>
  </si>
  <si>
    <t>765a03eb73c9c69a23a402e0fe3790a6</t>
  </si>
  <si>
    <t>Moviegalleri.net Top 728x90</t>
  </si>
  <si>
    <t>admin@news247.info</t>
  </si>
  <si>
    <t>News247.info</t>
  </si>
  <si>
    <t>00bb8fcc15a3c18edb634d75db80bb03</t>
  </si>
  <si>
    <t>Cyclingnews.com 728x90</t>
  </si>
  <si>
    <t>01ab6422571dc1c02e1cc77f040a92fb</t>
  </si>
  <si>
    <t>Nicoclub.com Mobile 320x50</t>
  </si>
  <si>
    <t>030c703be1cce00de9de5afc5fa9fae8</t>
  </si>
  <si>
    <t>I10.biz 300x250</t>
  </si>
  <si>
    <t>092a848155cd8fd583695fa3c4906778</t>
  </si>
  <si>
    <t>Athletic.net 728x90</t>
  </si>
  <si>
    <t>09a2ceeaaf784a87904598323acd17b9</t>
  </si>
  <si>
    <t>Viralfact.com 728x90</t>
  </si>
  <si>
    <t>0acab2436d82c577fdbf197e501151f7</t>
  </si>
  <si>
    <t>Vnexpress.net Mobile Global 300x250</t>
  </si>
  <si>
    <t>10a17d5e17a6f1ff427e3439e05b3085</t>
  </si>
  <si>
    <t>Dailycamera.com 300x250</t>
  </si>
  <si>
    <t>10f8ca764c24ed7fac90186b5da18116</t>
  </si>
  <si>
    <t>24h.com.vn 160x600</t>
  </si>
  <si>
    <t>1114510a18dcfde5810aad937630866d</t>
  </si>
  <si>
    <t>Gridironnow.com 728x90</t>
  </si>
  <si>
    <t>11a075d8b5febbb953d5ad6ad4bdeda4</t>
  </si>
  <si>
    <t>Athletic.net 160x600</t>
  </si>
  <si>
    <t>11a6cadd66e6aca43f4848d0b4be87a9</t>
  </si>
  <si>
    <t>Myanimelist.net 160x600</t>
  </si>
  <si>
    <t>129359f6dfa419a4a6eb5b5fd68d20f4</t>
  </si>
  <si>
    <t>Ngoisao.net Mobile Global 320x50</t>
  </si>
  <si>
    <t>1299f535275f667a329a734ffaaa55e9</t>
  </si>
  <si>
    <t>Jobshq.com 728x90</t>
  </si>
  <si>
    <t>13209b45de487104bda557318f30ce2f</t>
  </si>
  <si>
    <t>Insanevisions.com 300x250</t>
  </si>
  <si>
    <t>1324c75c1cb9ccf8be8b838debca47af</t>
  </si>
  <si>
    <t>Theolympian.com 300x250</t>
  </si>
  <si>
    <t>14523d82654713195d6f0b89d5ebe49a</t>
  </si>
  <si>
    <t>Beautyden.com 300x250</t>
  </si>
  <si>
    <t>168640a2d5b4f4d38123e5bd4fa0871f</t>
  </si>
  <si>
    <t>Foodchinese.com 728x90</t>
  </si>
  <si>
    <t>16fc071aab1b94cf87035621a66a357c</t>
  </si>
  <si>
    <t>Yuku.com 300x250</t>
  </si>
  <si>
    <t>188f9455c5e7c4923a1043023d28150f</t>
  </si>
  <si>
    <t>Beautyden.com 160x600</t>
  </si>
  <si>
    <t>1b7bf2a019cf5c3dcac933592a27eb04</t>
  </si>
  <si>
    <t>Freetranslation.com 160x600</t>
  </si>
  <si>
    <t>1c2ae69a1c6bdb154f7be52a4b37b56f</t>
  </si>
  <si>
    <t>Athletic.net 300x250</t>
  </si>
  <si>
    <t>1e0f84dc49a678135be7e16dc0f1e8db</t>
  </si>
  <si>
    <t>Viralfact.com 300x250</t>
  </si>
  <si>
    <t>1f699bec31d2fff1db8e057088c5e72f</t>
  </si>
  <si>
    <t>Vitalk.vn Mobile Global 300x250</t>
  </si>
  <si>
    <t>247ec2e8bb12ebee0e413c4b492244d9</t>
  </si>
  <si>
    <t>Gridironnow.com Mobile 300x250</t>
  </si>
  <si>
    <t>25fb8a5138333ce8e56e8a0119b6d311</t>
  </si>
  <si>
    <t>Athletic.net Mobile 320x50</t>
  </si>
  <si>
    <t>26d9ef1d751b921736a7e8ad06b0015e</t>
  </si>
  <si>
    <t>2851048ee8f7c65e716fc91226f606df</t>
  </si>
  <si>
    <t>Jobshq.com 160x600</t>
  </si>
  <si>
    <t>2919565c9f12b4d0a98b57beed3d2336</t>
  </si>
  <si>
    <t>Cyclingnews.com 160x600</t>
  </si>
  <si>
    <t>2b84d905945f262c00461a4b867fbba2</t>
  </si>
  <si>
    <t>Junkyarddog.com 728x90</t>
  </si>
  <si>
    <t>2d762fd71dd09231c59600e2b52f2db6</t>
  </si>
  <si>
    <t>Papercraftsquare.com 300x250</t>
  </si>
  <si>
    <t>2e0b96b0a5ecbb80146bc06772dd202f</t>
  </si>
  <si>
    <t>Junkyarddog.com 300x250</t>
  </si>
  <si>
    <t>330423cd874ac9d94a9b179cc4c8b361</t>
  </si>
  <si>
    <t>Sheekyforums.com 300x250</t>
  </si>
  <si>
    <t>3375d1657f3c061e78034ce9d2b3f183</t>
  </si>
  <si>
    <t>Quackit.com 300x250</t>
  </si>
  <si>
    <t>34566493a977a2aa446a4ba23d55d93e</t>
  </si>
  <si>
    <t>2star.tv 728x90</t>
  </si>
  <si>
    <t>382f9670eb5522c1f8bb9fc35a258dd8</t>
  </si>
  <si>
    <t>Undergradsuccess.com 300x250</t>
  </si>
  <si>
    <t>3830aadbd326435feebe9d42835ee626</t>
  </si>
  <si>
    <t>I10.biz 728x90</t>
  </si>
  <si>
    <t>3902aade28641d416cceb5d74ecf5213</t>
  </si>
  <si>
    <t>390cd03d3b1a0ced37b3e4aa30d0299e</t>
  </si>
  <si>
    <t>I10.biz 160x600</t>
  </si>
  <si>
    <t>39a6d7169f5931b5a4650a948860efec</t>
  </si>
  <si>
    <t>Tentonhammer.com 728x90</t>
  </si>
  <si>
    <t>39bba9b52f2335e828e3c317a6b2165b</t>
  </si>
  <si>
    <t>Nicoclub.com 300x250</t>
  </si>
  <si>
    <t>3a60917b568276df376ec4bdcfaf2df9</t>
  </si>
  <si>
    <t>Thesimsresource.com 300x250</t>
  </si>
  <si>
    <t>3cd97bdf0b50a88be68b56a4fdb2d171</t>
  </si>
  <si>
    <t>24h.com.vn 300x250</t>
  </si>
  <si>
    <t>3dd66cbeb3d7737ee1154d67913e7ea3</t>
  </si>
  <si>
    <t>Atvfan.com 728x90</t>
  </si>
  <si>
    <t>3e14c3d5b633d18c14979bdfb7c8dfca</t>
  </si>
  <si>
    <t>Yuku.com 728x90</t>
  </si>
  <si>
    <t>40381154434f36b3c44a69d0406dad79</t>
  </si>
  <si>
    <t>Sheekyforums.com 729x80</t>
  </si>
  <si>
    <t>455739e3768e292b0b20e9a670529437</t>
  </si>
  <si>
    <t>Vitalk.vn Global 300x250</t>
  </si>
  <si>
    <t>466d5078ed95872f66ac314b65a81ee7</t>
  </si>
  <si>
    <t>Foodchinese.com 300x250</t>
  </si>
  <si>
    <t>48d13111344ade28cce870262fd7bc72</t>
  </si>
  <si>
    <t>Myanimelist.net 300x250</t>
  </si>
  <si>
    <t>4926b9529d8a31aef730a47c5700ab5a</t>
  </si>
  <si>
    <t>Vnexpress.net Global 300x600</t>
  </si>
  <si>
    <t>4b285026ffb60a294d30f1a206e6c1d7</t>
  </si>
  <si>
    <t>Freetranslation.com 300x250</t>
  </si>
  <si>
    <t>4d95b7e112851f9b88da1baf7127ef3f</t>
  </si>
  <si>
    <t>Vitalk.vn Global 160x600</t>
  </si>
  <si>
    <t>506336a686c7039a0801329b791bcb0a</t>
  </si>
  <si>
    <t>Layover.com 728x90</t>
  </si>
  <si>
    <t>53789b24647aa1b81396ee87d9996fb0</t>
  </si>
  <si>
    <t>Pilotonline.com 300x250</t>
  </si>
  <si>
    <t>53b59e9dcc49bd55e3dd4a0e6cf9d104</t>
  </si>
  <si>
    <t>Miniclip.com 160x600</t>
  </si>
  <si>
    <t>54736573255af3098dfbe76803b81a3c</t>
  </si>
  <si>
    <t>Dynastyhiphop.com 160x600</t>
  </si>
  <si>
    <t>593de27efd166b5d2af5286c49d32095</t>
  </si>
  <si>
    <t>Gridironnow.com Mobile 320x50</t>
  </si>
  <si>
    <t>5c4f0bbccd5290d54b272a9cfc492c36</t>
  </si>
  <si>
    <t>Atvfan.com 160x600</t>
  </si>
  <si>
    <t>5ed398be19c144a36e087c4c33dfa13d</t>
  </si>
  <si>
    <t>Vitalk.vn Mobile Global 320x50</t>
  </si>
  <si>
    <t>630fa2178789b1a9e4429db021003810</t>
  </si>
  <si>
    <t>Runnerspace.com Mobile 300x250</t>
  </si>
  <si>
    <t>63826b35ac719e31cf5f1247fe975ef5</t>
  </si>
  <si>
    <t>65372e8fa6b79bc444d5411d24bec56e</t>
  </si>
  <si>
    <t>Undergradsuccess.com 728x90</t>
  </si>
  <si>
    <t>66e9fa458a712ce7868b1ac2d0b09d8f</t>
  </si>
  <si>
    <t>Newratings.com 300x250</t>
  </si>
  <si>
    <t>670d91df7875d87aef0f414a49f31c04</t>
  </si>
  <si>
    <t>Churchstaffing.com 728x90</t>
  </si>
  <si>
    <t>693ef4212c7387f84ac413c72604efdf</t>
  </si>
  <si>
    <t>Gridironnow.com 300x250</t>
  </si>
  <si>
    <t>6ba2ae0d6118c4b88be4ec16b4e23701</t>
  </si>
  <si>
    <t>Nicoclub.com 160x600</t>
  </si>
  <si>
    <t>710f2468b848e0ab4f185e043a731064</t>
  </si>
  <si>
    <t>Checkingcreditcard.com 300x250</t>
  </si>
  <si>
    <t>7467d2b67dd21a4d1f083d630481631d</t>
  </si>
  <si>
    <t>Onlocationvacations.com 300x250</t>
  </si>
  <si>
    <t>78226966e057f8770bf506a376e24ffc</t>
  </si>
  <si>
    <t>Vnexpress.net Global 728x90</t>
  </si>
  <si>
    <t>790c96cb0e8695feea981d5a39e83a1b</t>
  </si>
  <si>
    <t>Freeforums.org 728x90</t>
  </si>
  <si>
    <t>79b32172eabfb00ba472b8cbc0c47a0c</t>
  </si>
  <si>
    <t>Dynastyhiphop.com 728x90</t>
  </si>
  <si>
    <t>8007f29cdfb8e0682c64c60cc3b611ab</t>
  </si>
  <si>
    <t>Highrated.net 300x250</t>
  </si>
  <si>
    <t>80d39dd877070195e6908c7da38b07ec</t>
  </si>
  <si>
    <t>Miniclip.com 300x250</t>
  </si>
  <si>
    <t>82ede9c03cf4738816a1c29abd0a9351</t>
  </si>
  <si>
    <t>Ngoisao.net Global 300x600</t>
  </si>
  <si>
    <t>837b01b7aef8566903b7e74d88d10611</t>
  </si>
  <si>
    <t>Quackit.com 728x90</t>
  </si>
  <si>
    <t>85d06d81d0cf97085338a3edeba7a6e7</t>
  </si>
  <si>
    <t>Vnexpress.net Mobile Global 320x50</t>
  </si>
  <si>
    <t>89b62a5cc6f437a89d87e807a2be9dec</t>
  </si>
  <si>
    <t>Spring.org.uk 160x600</t>
  </si>
  <si>
    <t>8b9869ec1196eec5bddc87fbad20c781</t>
  </si>
  <si>
    <t>Churchstaffing.com 160x600</t>
  </si>
  <si>
    <t>8c05b4e8a07e9161ffb82a75a3fc7ea9</t>
  </si>
  <si>
    <t>Star-telegram.com 300x250</t>
  </si>
  <si>
    <t>8fc4014ebeea0fae6d68d3ae405c2af8</t>
  </si>
  <si>
    <t>Dynastyhiphop.com 300x250</t>
  </si>
  <si>
    <t>9156761b0f95eb63254d8797591d7fcd</t>
  </si>
  <si>
    <t>Washingtonmonthly.com 300x250</t>
  </si>
  <si>
    <t>92b366ac2a3305d8ffd84722e839a285</t>
  </si>
  <si>
    <t>Thesimsresource.com 728x90</t>
  </si>
  <si>
    <t>940d0398fdeea6181aabfe3f6675c046</t>
  </si>
  <si>
    <t>Registerguard.com 300x250</t>
  </si>
  <si>
    <t>9429f6150c83f791683d593a76dc8d1f</t>
  </si>
  <si>
    <t>Strategypage.com 300x250</t>
  </si>
  <si>
    <t>9790da642cd47c31691f94704077b977</t>
  </si>
  <si>
    <t>Eurweb.com 728x90</t>
  </si>
  <si>
    <t>97abac7658bb22f851a220c7192fc4c3</t>
  </si>
  <si>
    <t>All-moto-brands.com 728x90</t>
  </si>
  <si>
    <t>98f0ee23b44efd2a222289112f171d1a</t>
  </si>
  <si>
    <t>Sweatpantsandcoffee.com 728x90</t>
  </si>
  <si>
    <t>99818ef60ef31136a0bb32a86c183b0b</t>
  </si>
  <si>
    <t>Insanevisions.com 160x600</t>
  </si>
  <si>
    <t>9b04104b10571aa769f00f7e375d4a67</t>
  </si>
  <si>
    <t>Tentonhammer.com 300x250</t>
  </si>
  <si>
    <t>9d4de98be76ce7f307d7ed5d8ac30bf9</t>
  </si>
  <si>
    <t>News247.info 728x90</t>
  </si>
  <si>
    <t>9dbfb30f213ee22eb9158bc3be551837</t>
  </si>
  <si>
    <t>Newratings.com 728x90</t>
  </si>
  <si>
    <t>9ea03ef479a62a4b817ece42b5d079d9</t>
  </si>
  <si>
    <t>Ngoisao.net Mobile Global 300x250</t>
  </si>
  <si>
    <t>Margin Over Fill (Type C)</t>
  </si>
  <si>
    <t>9f935f03107b95ce99de80b234c812e4</t>
  </si>
  <si>
    <t>Threepercenternation.com 728x90</t>
  </si>
  <si>
    <t>a44f0f5f4294166b92a48182e40a0cbf</t>
  </si>
  <si>
    <t>Beautyden.com 728x90</t>
  </si>
  <si>
    <t>a485ca8b8ae55ede42153d4ac0b11010</t>
  </si>
  <si>
    <t>Ngoisao.net Global 300x250</t>
  </si>
  <si>
    <t>a56d9165619095db07b376122f721a2a</t>
  </si>
  <si>
    <t>Atvfan.com 300x250</t>
  </si>
  <si>
    <t>ab95ca9d433fd35d56922aaf499c4425</t>
  </si>
  <si>
    <t>Eurweb.com 300x250</t>
  </si>
  <si>
    <t>b20c1094048f0737cbca8df9c145ef6a</t>
  </si>
  <si>
    <t>Freeforums.org 300x250</t>
  </si>
  <si>
    <t>b5e6a841361653a2d82f4eeff4f26c90</t>
  </si>
  <si>
    <t>Checkingcreditcard.com 728x90</t>
  </si>
  <si>
    <t>b5ff3ba0088fda78e2932a207e521b8d</t>
  </si>
  <si>
    <t>Spring.org.uk 300x250</t>
  </si>
  <si>
    <t>b96813e85bc7b2168ec3585c6bea3426</t>
  </si>
  <si>
    <t>Vnexpress.net Global 300x250</t>
  </si>
  <si>
    <t>c0c68e48d8446560bd27cf01e657d690</t>
  </si>
  <si>
    <t>Justsofun.com 728x90</t>
  </si>
  <si>
    <t>c189b3d4a822c7af1f4c361fa3d83b33</t>
  </si>
  <si>
    <t>News247.info ATF 160x600</t>
  </si>
  <si>
    <t>c18baab4f6305cb23ec60a5786f4382b</t>
  </si>
  <si>
    <t>Palmbeachpost.com 300x250</t>
  </si>
  <si>
    <t>c30a68ae2f81b5418880e716e4b0e10c</t>
  </si>
  <si>
    <t>Strategypage.com 728x90</t>
  </si>
  <si>
    <t>c39f3c8709cdb4f2805bdbd5c594dbaa</t>
  </si>
  <si>
    <t>Ngoisao.net 300x250</t>
  </si>
  <si>
    <t>c9cbc860767f17900b04603fd138d5f2</t>
  </si>
  <si>
    <t>Runnerspace.com 728x90</t>
  </si>
  <si>
    <t>ca6bd83e549846cee36631e00899c556</t>
  </si>
  <si>
    <t>Designsponge.com 728x90</t>
  </si>
  <si>
    <t>cdd28310f42845e7b41d49734a25a384</t>
  </si>
  <si>
    <t>Wannasmile.com 728x90</t>
  </si>
  <si>
    <t>d14372a45acdbc9b710aaad4e1c1f6be</t>
  </si>
  <si>
    <t>2star.tv 300x250</t>
  </si>
  <si>
    <t>d1559249df1ff11c81aa7b5486f8a79f</t>
  </si>
  <si>
    <t>Runnerspace.com Mobile 320x50</t>
  </si>
  <si>
    <t>d236a6647a06e441795e0f5175dc046e</t>
  </si>
  <si>
    <t>Foodchinese.com 160x600</t>
  </si>
  <si>
    <t>d4cbf74996336db6228a0c702402e379</t>
  </si>
  <si>
    <t>Onlineathens.com 300x250</t>
  </si>
  <si>
    <t>d70fdec5f97579ea4df911c239e55915</t>
  </si>
  <si>
    <t>All-moto-brands.com 300x250</t>
  </si>
  <si>
    <t>daf2eec832aa92785116cb9866078351</t>
  </si>
  <si>
    <t>Newratings.com 160x600</t>
  </si>
  <si>
    <t>dcab29b7bfffc92619728834b80b9781</t>
  </si>
  <si>
    <t>Insanevisions.com 728x90</t>
  </si>
  <si>
    <t>dee221987ce63514e2fbdd4be1c0fbfb</t>
  </si>
  <si>
    <t>Junkyarddog.com 160x600</t>
  </si>
  <si>
    <t>df2ea728767c39a6f4871f23a57067c4</t>
  </si>
  <si>
    <t>Vnexpress.net Global 160x600</t>
  </si>
  <si>
    <t>dfb80ba92827507a4997361d26a85f5d</t>
  </si>
  <si>
    <t>Athletic.net Mobile 300x250</t>
  </si>
  <si>
    <t>dfd06d551b52aee39ca7dd44fffc10e8</t>
  </si>
  <si>
    <t>Designsponge.com 160x600</t>
  </si>
  <si>
    <t>e02321d3c1f0d763fafe6a53bba50787</t>
  </si>
  <si>
    <t>Strategypage.com 160x600</t>
  </si>
  <si>
    <t>e2e178f64330ad0676086152aeba0257</t>
  </si>
  <si>
    <t>Adn.com 300x250</t>
  </si>
  <si>
    <t>e4c64ee8c2c4b22b54d8893b75f9855c</t>
  </si>
  <si>
    <t>Freetranslation.com 728x90</t>
  </si>
  <si>
    <t>e6810faac15bf8ad63a43f7dd02f2e1d</t>
  </si>
  <si>
    <t>Quackit.com 160x600</t>
  </si>
  <si>
    <t>e820fc5fde35f86a506fa6a23374257c</t>
  </si>
  <si>
    <t>Designsponge.com 300x250</t>
  </si>
  <si>
    <t>ea86121f25c76277529d7e5fc2cb7724</t>
  </si>
  <si>
    <t>Layover.com 160x600</t>
  </si>
  <si>
    <t>ead56121f40ff4d0e0707e23d849199b</t>
  </si>
  <si>
    <t>Ngoisao.net Global 728x90</t>
  </si>
  <si>
    <t>eae29117d2c6aa46b3bd477c2ac03393</t>
  </si>
  <si>
    <t>Justsofun.com 300x250</t>
  </si>
  <si>
    <t>eb58c557891373fe5e3afc5ffa23171d</t>
  </si>
  <si>
    <t>Tentonhammer.com 160x600</t>
  </si>
  <si>
    <t>ed7e4b0278c47c5e520c3e9822c5a4f8</t>
  </si>
  <si>
    <t>Viralfact.com 160x600</t>
  </si>
  <si>
    <t>efc12666c8e2a62ee3546e3bb80e8990</t>
  </si>
  <si>
    <t>Nicoclub.com 728x90</t>
  </si>
  <si>
    <t>f0babb38e99ea62af4b62a6b158a35a8</t>
  </si>
  <si>
    <t>Checkingcreditcard.com 160x600</t>
  </si>
  <si>
    <t>f25d0e1933875a65226e2ad7ad2cb323</t>
  </si>
  <si>
    <t>Thehayride.com 300x250</t>
  </si>
  <si>
    <t>f2f33ab3b3c56cba95828a43d0a9ab17</t>
  </si>
  <si>
    <t>Miniclip.com 728x90</t>
  </si>
  <si>
    <t>f467962be926f88ce9d7f10a47247a66</t>
  </si>
  <si>
    <t>Undergradsuccess.com 160x600</t>
  </si>
  <si>
    <t>f529cfcf4506ccec72b3f1427346c7b6</t>
  </si>
  <si>
    <t>All-moto-brands.com 160x600</t>
  </si>
  <si>
    <t>Iotwreport.com 160x600</t>
  </si>
  <si>
    <t>f613cef6effdf5b93a4d4a49499d6d05</t>
  </si>
  <si>
    <t>24h.com.vn 728x90</t>
  </si>
  <si>
    <t>f71da52a375e140f64603f79f41afa23</t>
  </si>
  <si>
    <t>Churchstaffing.com 300x250</t>
  </si>
  <si>
    <t>f7597dfbd3bec80d610dafcebd12709b</t>
  </si>
  <si>
    <t>f896452c9459436a10bd082b68631cc2</t>
  </si>
  <si>
    <t>Jobshq.com 300x250</t>
  </si>
  <si>
    <t>fa9f9011168e2b55b7a02174c262a906</t>
  </si>
  <si>
    <t>News247.info 300x250</t>
  </si>
  <si>
    <t>fff0f91d50edbd783bfd0328e2c7ccd4</t>
  </si>
  <si>
    <t>Cyclingnews.com 300x250</t>
  </si>
  <si>
    <t>admin@opposingviews.com</t>
  </si>
  <si>
    <t>Opposingviews.com</t>
  </si>
  <si>
    <t>59d2af2ab571e1cc0244bbc3b54b0511</t>
  </si>
  <si>
    <t>Hypun.com Mobile 320x50_1</t>
  </si>
  <si>
    <t>9c3776cb0be0651ce0f796cc54001368</t>
  </si>
  <si>
    <t>Hypun.com 728x90_1</t>
  </si>
  <si>
    <t>a3151e0aea28ef84f9848efdd16082e3</t>
  </si>
  <si>
    <t>Hypun.com 300x250_1</t>
  </si>
  <si>
    <t>f879141160340bc7e0052bcf34f4ea3f</t>
  </si>
  <si>
    <t>Hypun.com 300x250</t>
  </si>
  <si>
    <t>admin@pastebin.com</t>
  </si>
  <si>
    <t>Pastebin.com</t>
  </si>
  <si>
    <t>09ae0c36f822f29f441e4188aae85875</t>
  </si>
  <si>
    <t>Pastebin.com 300x250</t>
  </si>
  <si>
    <t>388644b5037886c287dc7806258bd6b6</t>
  </si>
  <si>
    <t>Pastebin.com 728x90</t>
  </si>
  <si>
    <t>48fc063694c701cfc119bd6ca0530fa5</t>
  </si>
  <si>
    <t>Pastebin.com 160x600</t>
  </si>
  <si>
    <t>admin@preventionpulse.com</t>
  </si>
  <si>
    <t>Preventionpulse.com</t>
  </si>
  <si>
    <t>04b0758564cc18a37873337aabfbcf9b</t>
  </si>
  <si>
    <t>Preventionpulse.com #2 300x250</t>
  </si>
  <si>
    <t>0ede54c05f2e6cd7c21eef46f0240853</t>
  </si>
  <si>
    <t>Preventionpulse.com #4 300x250</t>
  </si>
  <si>
    <t>3eaebfed092dedcdab2b01390994b693</t>
  </si>
  <si>
    <t>Preventionpulse.com #3 300x250</t>
  </si>
  <si>
    <t>934424d61807a6d825eba71ea0600ca5</t>
  </si>
  <si>
    <t>Preventionpulse.com 300x250</t>
  </si>
  <si>
    <t>aff3607d90471a4153b5dda5af5bdf08</t>
  </si>
  <si>
    <t>Preventionpulse.com 728x90</t>
  </si>
  <si>
    <t>admin@sharewareonsale.com</t>
  </si>
  <si>
    <t>ShareWareonsale (Sharewareonsale.com)</t>
  </si>
  <si>
    <t>1275a02e67186e2a56e11e68260e12b3</t>
  </si>
  <si>
    <t>Dottech.org Tier 3 #3 300x250</t>
  </si>
  <si>
    <t>3b40bdbd7efedcad5e313803095a74d3</t>
  </si>
  <si>
    <t>Dottech.org #1 300x250</t>
  </si>
  <si>
    <t>461028a43b55a1d0fabd31fadd93e2d0</t>
  </si>
  <si>
    <t>Dottech.org Tier 2 #3 300x250</t>
  </si>
  <si>
    <t>4b68fbfa6f3646fea2d68d51eea1eb7b</t>
  </si>
  <si>
    <t>Dottech.org #4 300x250</t>
  </si>
  <si>
    <t>619b4b56d2779603f43b824a523e2ada</t>
  </si>
  <si>
    <t>Dottech.org Tier 3 #4 300x250</t>
  </si>
  <si>
    <t>7740108636dbd66b9a22292881c1c4bd</t>
  </si>
  <si>
    <t>Dottech.org 728x90</t>
  </si>
  <si>
    <t>8be907cbed2c3e9086ab1148ba35a58e</t>
  </si>
  <si>
    <t>Dottech.org Tier 2 #1 300x250</t>
  </si>
  <si>
    <t>a8b3eca61cdfb59e977917a96ac51989</t>
  </si>
  <si>
    <t>Dottech.org Tier 2 728x90</t>
  </si>
  <si>
    <t>b89587fe08be111be7e75b109bd5a437</t>
  </si>
  <si>
    <t>Dottech.org 160x600</t>
  </si>
  <si>
    <t>bf1b86095c703bfcd8c1e52022641695</t>
  </si>
  <si>
    <t>Dottech.org #3 300x250</t>
  </si>
  <si>
    <t>c157b86dd08f30427afe81dcf72ff9e8</t>
  </si>
  <si>
    <t>Dottech.org Tier 3 #1 300x250</t>
  </si>
  <si>
    <t>c40b58fe7dc922ec6fb54b6717ad3460</t>
  </si>
  <si>
    <t>Dottech.org Tier 3 160x600</t>
  </si>
  <si>
    <t>ca244cbb915b0302ad076c76484cee3f</t>
  </si>
  <si>
    <t>Dottech.org Tier 2 160x600</t>
  </si>
  <si>
    <t>cb6247b96766770b4a70a67a22c9626a</t>
  </si>
  <si>
    <t>Dottech.org Tier 2 #4 300x250</t>
  </si>
  <si>
    <t>d338616f3e7350f7437c3a2135fdb589</t>
  </si>
  <si>
    <t>Dottech.org Tier 3 #2 300x250</t>
  </si>
  <si>
    <t>de92b91c13a79e8dafbd0fc4a5df063c</t>
  </si>
  <si>
    <t>Dottech.org #2 300x250</t>
  </si>
  <si>
    <t>fcb7c4e056357f87fade1204d7731e82</t>
  </si>
  <si>
    <t>Dottech.org Tier 3 728x90</t>
  </si>
  <si>
    <t>admin@shrugmedia.com</t>
  </si>
  <si>
    <t>Shrug Media (theshrug.net)</t>
  </si>
  <si>
    <t>00f411eda75a124b9e57299792cfb03e</t>
  </si>
  <si>
    <t>Theshrug.com Tier 1 ATF 728x90</t>
  </si>
  <si>
    <t>04f2f8608fafea33c71b357393b08b2f</t>
  </si>
  <si>
    <t>Americangg.net Tier 1 BTF 728x90</t>
  </si>
  <si>
    <t>0dbc0d164bb556baa29be450367f4839</t>
  </si>
  <si>
    <t>Theshrug.com Tier 2 ATF 728x90</t>
  </si>
  <si>
    <t>2fddfaf681b8d2624394e735f73754e2</t>
  </si>
  <si>
    <t>Americangg.net Tier 3 ATF 728x90</t>
  </si>
  <si>
    <t>30f79a3e6af1fd5f54eb271292a5a5d5</t>
  </si>
  <si>
    <t>Americangg.net Tier 3 BTF 728x90</t>
  </si>
  <si>
    <t>482dce076a6fc1e437ad0aaef08de43e</t>
  </si>
  <si>
    <t>Americangg.net Tier 1 BTF -#2- 728x90</t>
  </si>
  <si>
    <t>6e67481cbe66e4eaff29c7de3a2c3bb7</t>
  </si>
  <si>
    <t>Theshrug.com Tier 3 BTF 728x90</t>
  </si>
  <si>
    <t>7d58b08235b9b264e9a076e781d0bdd4</t>
  </si>
  <si>
    <t>Americangg.net Tier 1 ATF 728x90</t>
  </si>
  <si>
    <t>9a88cc58b785571d8eed79e5078a3207</t>
  </si>
  <si>
    <t>Americangg.net Tier 2 BTF 728x90</t>
  </si>
  <si>
    <t>9e436d3519fefc5d14339a74194c7955</t>
  </si>
  <si>
    <t>Theshrug.com Tier 1 BTF 728x90</t>
  </si>
  <si>
    <t>a989207d9c04ac0fa775feabf42cd6ff</t>
  </si>
  <si>
    <t>Americangg.net Tier 2 BTF -#2- 728x90</t>
  </si>
  <si>
    <t>b9d65da312d420dab019db016a81f08c</t>
  </si>
  <si>
    <t>Theshrug.com Tier 3 ATF 728x90</t>
  </si>
  <si>
    <t>c701220732130e0df87641d9394ecabf</t>
  </si>
  <si>
    <t>Americangg.net Tier 3 BTF -#2- 728x90</t>
  </si>
  <si>
    <t>f0f3211700d2b771460718e33412b657</t>
  </si>
  <si>
    <t>Theshrug.com Tier 2 BTF 728x90</t>
  </si>
  <si>
    <t>fe35b8f983cab8826f4a22d704997bd2</t>
  </si>
  <si>
    <t>Americangg.net Tier 2 ATF 728x90</t>
  </si>
  <si>
    <t>admin@yestoapps.com</t>
  </si>
  <si>
    <t>FashionScope.com</t>
  </si>
  <si>
    <t>59868317272407c0d64cdc5f539f91ef</t>
  </si>
  <si>
    <t>FashionScope.com 728x90</t>
  </si>
  <si>
    <t>5a577e774773fb38efcc1c0cb8a2b9e4</t>
  </si>
  <si>
    <t>Glamourpost.com 300x250</t>
  </si>
  <si>
    <t>71ef8072df8650a2adce846a96384aa0</t>
  </si>
  <si>
    <t>Topfashionwear.com 728x90</t>
  </si>
  <si>
    <t>76fc05461d7559295b7d4b10a0c05339</t>
  </si>
  <si>
    <t>Glamourpost.com 160x600</t>
  </si>
  <si>
    <t>78399623ca0ac4a4811757f99ed5f68e</t>
  </si>
  <si>
    <t>FashionScope.com 160x600</t>
  </si>
  <si>
    <t>7ac151736f84d7ced74a1a2ed7e6ed86</t>
  </si>
  <si>
    <t>Topfashionwear.com 300x250</t>
  </si>
  <si>
    <t>7f83a423dffe20eab2927fdedca74c79</t>
  </si>
  <si>
    <t>Fashionnewbie.com 728x90</t>
  </si>
  <si>
    <t>81cf6e4ce458cf19cd24eb1f60f9dc8e</t>
  </si>
  <si>
    <t>Fashionnewbie.com 160x600</t>
  </si>
  <si>
    <t>8b6a9da22992c9f8259c6ced4568c20d</t>
  </si>
  <si>
    <t>Topfashionwear.com 160x600</t>
  </si>
  <si>
    <t>d54ee4a7f68815a2a505072458e274f6</t>
  </si>
  <si>
    <t>Fashionnewbie.com 300x250</t>
  </si>
  <si>
    <t>e4c117efbfccb444abeaa153d27d9e29</t>
  </si>
  <si>
    <t>FashionScope.com 300x250</t>
  </si>
  <si>
    <t>fdfa412ec96390af450f749cffa68b34</t>
  </si>
  <si>
    <t>Glamourpost.com 728x90</t>
  </si>
  <si>
    <t>adops@hipwooddigital.com</t>
  </si>
  <si>
    <t>UsedEverywhere.com (Usedvictoria.com)</t>
  </si>
  <si>
    <t>0906ebf49bbfd690b79960e96edb39a1</t>
  </si>
  <si>
    <t>Usedvictoria.com Mobile LB 320x50</t>
  </si>
  <si>
    <t>2be1fe8eb01617388a4bdc8854e6054a</t>
  </si>
  <si>
    <t>Usedvictoria.com ATF 300x250</t>
  </si>
  <si>
    <t>adops@tamilo.com</t>
  </si>
  <si>
    <t>Tamilo.com</t>
  </si>
  <si>
    <t>16121bf184704a78ae8e6facce9ceeb2</t>
  </si>
  <si>
    <t>Tamilo.com English Speaking 300x250</t>
  </si>
  <si>
    <t>6cf70ddc16dcc7a202ccd2c028a90358</t>
  </si>
  <si>
    <t>Tamilo.com English Speaking 728x90</t>
  </si>
  <si>
    <t>71f84ab5dded68d1de7d8bf4068d94f0</t>
  </si>
  <si>
    <t>Tamilo.com ROW 160x600</t>
  </si>
  <si>
    <t>ca9e1df51f8d4b77e12a720ad6d83ca9</t>
  </si>
  <si>
    <t>Tamilo.com ROW 300x250</t>
  </si>
  <si>
    <t>db01ce3fe8a2b828a6e5c2f1313fea41</t>
  </si>
  <si>
    <t>Tamilo.com English Speaking 160x600</t>
  </si>
  <si>
    <t>e8338e401c53b8d0ba10ce399224ade1</t>
  </si>
  <si>
    <t>Tamilo.com ROW 728x90</t>
  </si>
  <si>
    <t>ads@recomhub.com</t>
  </si>
  <si>
    <t>Recomhub.com</t>
  </si>
  <si>
    <t>423d2481c85926380b2cbaf6e91a6451</t>
  </si>
  <si>
    <t>Recomhub-halfpage</t>
  </si>
  <si>
    <t>5ec1156927ecee04e147c2e4dd7c0440</t>
  </si>
  <si>
    <t>6cff3838624c6377403ac4e9dd8cd9b7</t>
  </si>
  <si>
    <t>Recomhub</t>
  </si>
  <si>
    <t>ads@skillbrains.com</t>
  </si>
  <si>
    <t>Prnt.sc</t>
  </si>
  <si>
    <t>36a26004e6a78f6be6f635a79ced97b6</t>
  </si>
  <si>
    <t>Prnt.sc BR/SP/MX 300x250</t>
  </si>
  <si>
    <t>38fa4180edeb399a2d5e0c2384e2b7a1</t>
  </si>
  <si>
    <t>Prntscr.com BR/SP/MX 300x250</t>
  </si>
  <si>
    <t>9182d61c63b969baaf2794e1b3b3b28c</t>
  </si>
  <si>
    <t>Prntscr.com BR/SP/MX 728x90</t>
  </si>
  <si>
    <t>9f4ca28204b419dcfd87cb51f5a7bb1c</t>
  </si>
  <si>
    <t>Prnt.sc BR/SP/MX 728x90</t>
  </si>
  <si>
    <t>aa8d383e9f8fa0890207ae0531cc2f82</t>
  </si>
  <si>
    <t>Prntscr.com FR/DE/RU 300x250</t>
  </si>
  <si>
    <t>e0422c6158f94edc20a47f89485a69a6</t>
  </si>
  <si>
    <t>Prntscr.com FR/DE/RU 728x90</t>
  </si>
  <si>
    <t>f6694d8cfe48a96cde7404e91315440c</t>
  </si>
  <si>
    <t>Prntscr.com UK/US/CA/AU 300x250</t>
  </si>
  <si>
    <t>f8e5a0e09434d880875558384a2f610e</t>
  </si>
  <si>
    <t>Prntscr.com UK/US/CA/AU 728x90</t>
  </si>
  <si>
    <t>ads@sportsplays.com</t>
  </si>
  <si>
    <t>Sportsplays.com</t>
  </si>
  <si>
    <t>8c980ba85a4c2e40537855699ca0e11c</t>
  </si>
  <si>
    <t>Sportsplays.com 300x250</t>
  </si>
  <si>
    <t>beb740f14d2ada7e88c4ecde7af3b958</t>
  </si>
  <si>
    <t>Sportsplays.com 728x90</t>
  </si>
  <si>
    <t>adv@holahola.cc</t>
  </si>
  <si>
    <t>Holahola.cc</t>
  </si>
  <si>
    <t>28e56dfcfdca2a2345aafac9c59b41aa</t>
  </si>
  <si>
    <t>Holahola.cc Top_Right US 300x250</t>
  </si>
  <si>
    <t>5bfbdbc37372a2ef7efdc5894442c2b7</t>
  </si>
  <si>
    <t>Holahola.cc After 1st photo US 728x90</t>
  </si>
  <si>
    <t>691891d8a12e2b79121e5f24a889573d</t>
  </si>
  <si>
    <t>Holahola.cc Sidebar 2 US 300x250</t>
  </si>
  <si>
    <t>8780a8ab3b015d14cce683785a6e9903</t>
  </si>
  <si>
    <t>Holahola.cc Sidebar 2 LATAM 300x250</t>
  </si>
  <si>
    <t>c02997dc6899dbaf872e1aa60f33c1f6</t>
  </si>
  <si>
    <t>Holahola.cc Top_Right LATAM 300x250</t>
  </si>
  <si>
    <t>f7c0b30716f659e7d640093c54ef4683</t>
  </si>
  <si>
    <t>Holahola.cc After 1st photo LATAM 728x90</t>
  </si>
  <si>
    <t>advertisement@technewstoday.com</t>
  </si>
  <si>
    <t>Qineqt Health Inc (TechNewsToday.com)</t>
  </si>
  <si>
    <t>27a2925a2215e546cb2a5454b2362bfc</t>
  </si>
  <si>
    <t>Businessfinancenews.com #3 300x250</t>
  </si>
  <si>
    <t>6ed90ee178d3c60c53b836dae0b79691</t>
  </si>
  <si>
    <t>Technewstoday.com #2 300x250</t>
  </si>
  <si>
    <t>bb49613cec1af69b28ae49e2f4552315</t>
  </si>
  <si>
    <t>Businessfinancenews.com US, CA, UK, AU 300x250</t>
  </si>
  <si>
    <t>dd68ec22333de7581cfaec5d987b3014</t>
  </si>
  <si>
    <t>Businessfinancenews.com #2 300x250</t>
  </si>
  <si>
    <t>advertising@boredbug.com</t>
  </si>
  <si>
    <t>Boredbug.com</t>
  </si>
  <si>
    <t>482d75a41984efeae369d37740a2d5f2</t>
  </si>
  <si>
    <t>Tenafterfive.com 728x90</t>
  </si>
  <si>
    <t>e47d17b4069756057df270f7356c32f2</t>
  </si>
  <si>
    <t>Tenafterfive.com #2 728x90</t>
  </si>
  <si>
    <t>e745810f00185e551518f9e39c2b44ae</t>
  </si>
  <si>
    <t>Tenafterfive.com 300x250</t>
  </si>
  <si>
    <t>advertising@cafepharma.com</t>
  </si>
  <si>
    <t>Cafepharma, Inc (Cafepharma.com)</t>
  </si>
  <si>
    <t>4ce6d8a2194c05d7e74095b13e96cb0b</t>
  </si>
  <si>
    <t>Cafepharma.com 300x250 front ATF</t>
  </si>
  <si>
    <t>d72e8edf794ac29414d5c5e6312d57ca</t>
  </si>
  <si>
    <t>Cafepharma.com 728x90 board leader BTF</t>
  </si>
  <si>
    <t>eb34b3ec200e8d021c97274b1114bfdc</t>
  </si>
  <si>
    <t>Cafepharma.com 160x600 board top sky</t>
  </si>
  <si>
    <t>advt.purbelinews@gmail.com</t>
  </si>
  <si>
    <t>purbelinews.com</t>
  </si>
  <si>
    <t>bf02be4c7e74c6f890892c9dd7047e56</t>
  </si>
  <si>
    <t>Purbelinews.com 300x250</t>
  </si>
  <si>
    <t>aetchells@imaging-resource.com</t>
  </si>
  <si>
    <t>Imaging-resource.com</t>
  </si>
  <si>
    <t>741e68beadc299a35c89398f2a9fd7f4</t>
  </si>
  <si>
    <t>Imaging-resource.com ROW 300x250</t>
  </si>
  <si>
    <t>929f2dbb4ed19ceb4da639dd5430b86b</t>
  </si>
  <si>
    <t>Imaging-resource.com US 300x250</t>
  </si>
  <si>
    <t>c095d86f3a83f9bcc6ee45b0f3a8a1ba</t>
  </si>
  <si>
    <t>Imaging-resource.com  US 728x90</t>
  </si>
  <si>
    <t>affiliate@nster.com</t>
  </si>
  <si>
    <t>News.nster.com</t>
  </si>
  <si>
    <t>1226b176286efb6c9eb378b5df070ff0</t>
  </si>
  <si>
    <t>News.nster.com 728x90</t>
  </si>
  <si>
    <t>25bbeed6dea76a8421010ed55f222827</t>
  </si>
  <si>
    <t>News.nster.com 300x250</t>
  </si>
  <si>
    <t>6672f857e560af2dd353b3bab9133488</t>
  </si>
  <si>
    <t>News.nster.com Desktop 300x250</t>
  </si>
  <si>
    <t>agoldberg@hotpopnow.com</t>
  </si>
  <si>
    <t>HotPopNow, Inc. (Spikey.com)</t>
  </si>
  <si>
    <t>02e6bbf91db74fc5bb0d19cf0823032f</t>
  </si>
  <si>
    <t>Hotpopcooking.com #2 728x90</t>
  </si>
  <si>
    <t>03cdd5ec8a30108d4a9538cf90e29e16</t>
  </si>
  <si>
    <t>Hotpoppets.com Mobile 1 300x250</t>
  </si>
  <si>
    <t>041c677ef944cc6862337eb1b279495f</t>
  </si>
  <si>
    <t>Hotpoptravel.com 300x250_2</t>
  </si>
  <si>
    <t>04805f3d136407ee77252fbdab868c6b</t>
  </si>
  <si>
    <t>Zingery.com_2 300x250</t>
  </si>
  <si>
    <t>0547870fe7dbbf0c3e3917ddcc9f22c8</t>
  </si>
  <si>
    <t>Hotpoplifestyle.com 300x250</t>
  </si>
  <si>
    <t>05a6bdfda352988486b298254dc146f0</t>
  </si>
  <si>
    <t>Viralrip.com Mobile #2 300x250</t>
  </si>
  <si>
    <t>08d2d4139af7ab4835099cf509ceddb6</t>
  </si>
  <si>
    <t>Hotpopbuzz.com Mobile 300x250</t>
  </si>
  <si>
    <t>098852052bc788016c41d2156ca0a192</t>
  </si>
  <si>
    <t>Spikey.com 300x600</t>
  </si>
  <si>
    <t>0b79389128fe84b047428388cfe79da7</t>
  </si>
  <si>
    <t>Hotpopfitness.com 728x90</t>
  </si>
  <si>
    <t>0b984340abe9c491d216f7fa48f9edcf</t>
  </si>
  <si>
    <t>Hotpopfood.com 300x250_1</t>
  </si>
  <si>
    <t>0eb8a5470275e890ce77712ae3fac448</t>
  </si>
  <si>
    <t>Buzztales.com 300x600</t>
  </si>
  <si>
    <t>0fc387f39cadc057608865f7b117eaf0</t>
  </si>
  <si>
    <t>Hotpopmoney.com 300x600</t>
  </si>
  <si>
    <t>101067c39995ca700e7c49986b8cd1cf</t>
  </si>
  <si>
    <t>Hotpopbuzz.com 160x600</t>
  </si>
  <si>
    <t>10843bfb034f0093d82da56e0cf5bbb3</t>
  </si>
  <si>
    <t>Hotpopbuzz.com 300x250</t>
  </si>
  <si>
    <t>10d90317919fa28bf7dff33a161e7224</t>
  </si>
  <si>
    <t>Hotpopmoney.com 300x250</t>
  </si>
  <si>
    <t>11e6a1a2177fa688803c0d1384a2fdcf</t>
  </si>
  <si>
    <t>Hotpopparenting.com #2 300x250</t>
  </si>
  <si>
    <t>13836dd411055350a67fa5ec9ae38a49</t>
  </si>
  <si>
    <t>Viralhotzone.com #2 728x90</t>
  </si>
  <si>
    <t>189f2ecae67c0904fd4fae21cc15380b</t>
  </si>
  <si>
    <t>Hotpopfitness.com 160x600</t>
  </si>
  <si>
    <t>192bc470db213d896b99042119ccd51f</t>
  </si>
  <si>
    <t>Hotpopcars.com 300x250_1</t>
  </si>
  <si>
    <t>1a0677d5b3396d5b8e65124676ff7ac3</t>
  </si>
  <si>
    <t>Hotpopgamer.com 300x250_1</t>
  </si>
  <si>
    <t>1be8c0ea9355dbeef5ea193cb6a07b09</t>
  </si>
  <si>
    <t>Viralhotzone.com #1 728x90</t>
  </si>
  <si>
    <t>1da1976d50b115486a1435d01fcb725c</t>
  </si>
  <si>
    <t>Hotpopgamer.com 728x90_1</t>
  </si>
  <si>
    <t>1dac03f46c4d11f725eb93f1059aa15d</t>
  </si>
  <si>
    <t>Hotpoptech.com 300x250</t>
  </si>
  <si>
    <t>21f1bba876a0e75de69418d83893c23e</t>
  </si>
  <si>
    <t>Hotpopfood.com 300x250_2</t>
  </si>
  <si>
    <t>23250b72d9c7fc14290cdcb0529b3d85</t>
  </si>
  <si>
    <t>Hotpoptech.com #2 300x250</t>
  </si>
  <si>
    <t>314884ce8fa3c713a99bb5a1689aad9c</t>
  </si>
  <si>
    <t>Hotpopbeauty.com 160x600</t>
  </si>
  <si>
    <t>36445060918cdbd4136daed71cac8171</t>
  </si>
  <si>
    <t>Zingery.com 160x600</t>
  </si>
  <si>
    <t>36ab283c7aefdc0d30a14b8bdac2d8ec</t>
  </si>
  <si>
    <t>Spikey.com Mobile__1 728x90</t>
  </si>
  <si>
    <t>36c9a8af0d82987279aa0c9bef289e8d</t>
  </si>
  <si>
    <t>Hotpoptech.com 160x600</t>
  </si>
  <si>
    <t>3a620e8711267b435d8ae23524fa95c8</t>
  </si>
  <si>
    <t>Hotpopmovies.com #2 728x90</t>
  </si>
  <si>
    <t>3bb273eac302ba985e4f54e2fc403beb</t>
  </si>
  <si>
    <t>Hotpopfitness.com Mobile 728x90</t>
  </si>
  <si>
    <t>3d36a1a6a87fd331344e62572380a04a</t>
  </si>
  <si>
    <t>Hotpopmovies.com Mobile 728x90</t>
  </si>
  <si>
    <t>3e12454b84527321f993e85d04d5c93f</t>
  </si>
  <si>
    <t>Zingery.com_1 728x90</t>
  </si>
  <si>
    <t>3f735c795030aaf0801d06a93f04bfa0</t>
  </si>
  <si>
    <t>Spikey.com ΓÇï_1 300x250</t>
  </si>
  <si>
    <t>3f834d1c0f1d29b2b05228a98dec97df</t>
  </si>
  <si>
    <t>Hotpopparenting.com Mobile 728x90</t>
  </si>
  <si>
    <t>40a775979a4eb8d72b1f4cc5ea331645</t>
  </si>
  <si>
    <t>Hotpopmoney.com #2 300x250</t>
  </si>
  <si>
    <t>44fa5991d3020db6e0ba8891c536fed2</t>
  </si>
  <si>
    <t>Hotpoptech.com Mobile 728x90</t>
  </si>
  <si>
    <t>461b64fab55ceacb87aa6d81edb76cfc</t>
  </si>
  <si>
    <t>Hotpoplifestyle.com #2 300x250</t>
  </si>
  <si>
    <t>47308cd826da36698a0e45ab91267368</t>
  </si>
  <si>
    <t>Hotpopcooking.com #2 300x250</t>
  </si>
  <si>
    <t>4801c83c565679711da6e56c1b8677d2</t>
  </si>
  <si>
    <t>Hotpopcooking.com 300x250</t>
  </si>
  <si>
    <t>4d10b60646d7a1cefcb01fface9d73f5</t>
  </si>
  <si>
    <t>Hotpopcars.com 728x90_1</t>
  </si>
  <si>
    <t>4f3cc05311f9dd29239a375dd0453715</t>
  </si>
  <si>
    <t>Zingery.com 300x600</t>
  </si>
  <si>
    <t>4fe05c329c9ced6a81fc71afe7888aba</t>
  </si>
  <si>
    <t>Hotpopfood.com 728x90_1</t>
  </si>
  <si>
    <t>54db7c52b89f1aa4e022d739899e0859</t>
  </si>
  <si>
    <t>Spikey.com Mobile__1 300x250</t>
  </si>
  <si>
    <t>574d76d1248096b2011f98f3574dd7c2</t>
  </si>
  <si>
    <t>Hotpopbeauty.com #2 728x90</t>
  </si>
  <si>
    <t>57c5cc560fb97546347360ec9910c3b6</t>
  </si>
  <si>
    <t>Viralrip.com 160x600</t>
  </si>
  <si>
    <t>57c8e3f1ce26c9caa8cc75f5da3efc06</t>
  </si>
  <si>
    <t>Hotpopfood.com 728x90_2</t>
  </si>
  <si>
    <t>5aad736c858d80530a1c3d77d644ab9f</t>
  </si>
  <si>
    <t>Buzztales.com #2 300x250</t>
  </si>
  <si>
    <t>5cb73ee5fe348016f7907a4ebba7d7ec</t>
  </si>
  <si>
    <t>Hotpoptravel.com 300x250_1</t>
  </si>
  <si>
    <t>5e7147cbd86203ac8c3ae01e6313870c</t>
  </si>
  <si>
    <t>Hotpopmovies.com #2 300x250</t>
  </si>
  <si>
    <t>5eaeeaa57e4d67272df2d2cd5ee5c970</t>
  </si>
  <si>
    <t>Hotpoplifestyle.com 160x600</t>
  </si>
  <si>
    <t>644825632f2d7cb634ea12ddef6c9f68</t>
  </si>
  <si>
    <t>Spikey.com Mobile__2 300x250</t>
  </si>
  <si>
    <t>688bcffd83b7b85d669d23cfdb2f8801</t>
  </si>
  <si>
    <t>Hotpopcooking.com 728x90</t>
  </si>
  <si>
    <t>69de729535bf201ebf3b1a2dec799027</t>
  </si>
  <si>
    <t>Hotpopcars.com Mobile 300x250_1</t>
  </si>
  <si>
    <t>69e6e456d6dc935e4b90d9e1163f3816</t>
  </si>
  <si>
    <t>Buzztales.com 300x250</t>
  </si>
  <si>
    <t>6a8f1fabaf0f34016741ed72e9804690</t>
  </si>
  <si>
    <t>Hotpopparenting.com Mobile 300x250</t>
  </si>
  <si>
    <t>6be88129b444d6e32e469caf0f0f6f70</t>
  </si>
  <si>
    <t>Hotpopcooking.com 300x600</t>
  </si>
  <si>
    <t>6cf9da1484899a82cf4abff0c7c321a8</t>
  </si>
  <si>
    <t>Hotpopcooking.com 160x600</t>
  </si>
  <si>
    <t>6d2b41cc6a6f5391637e634db815f8d4</t>
  </si>
  <si>
    <t>Hotpoppets.com Mobile 1 728x90</t>
  </si>
  <si>
    <t>6d7010eadc4e83a2589a969a6b69057c</t>
  </si>
  <si>
    <t>Hotpopbuzz.com 300x600</t>
  </si>
  <si>
    <t>706504022310de98740431f7119822d8</t>
  </si>
  <si>
    <t>Spikey.com_2 728x90</t>
  </si>
  <si>
    <t>71267430d27ac05fb4db016cc62e50c2</t>
  </si>
  <si>
    <t>Viralrip.com Mobile #1 300x250</t>
  </si>
  <si>
    <t>72d9342f1b8c63c741c946aa7b92cd41</t>
  </si>
  <si>
    <t>Hotpopmovies.com 300x250</t>
  </si>
  <si>
    <t>739990d4328a570b54bb40725d218abe</t>
  </si>
  <si>
    <t>Hotpopmovies.com 160x600</t>
  </si>
  <si>
    <t>74f8534c950197f34e8396954176902b</t>
  </si>
  <si>
    <t>Viralrip.com #1 728x90</t>
  </si>
  <si>
    <t>77087d85f092474411e89579ea3b4a76</t>
  </si>
  <si>
    <t>Hotpoptech.com 728x90</t>
  </si>
  <si>
    <t>7b513ef61acd203ac907aaf046a947ba</t>
  </si>
  <si>
    <t>Spikey.com_1 728x90</t>
  </si>
  <si>
    <t>7e9a357969ac8c49a31d2b6209245c2f</t>
  </si>
  <si>
    <t>Hotpoptech.com 300x600</t>
  </si>
  <si>
    <t>7ead89874831582a00fde42ec2c84f20</t>
  </si>
  <si>
    <t>Zingery.com Mobile__2 728x90</t>
  </si>
  <si>
    <t>8319f5b851827cf7432f354361b19598</t>
  </si>
  <si>
    <t>Hotpopbuzz.com #2 300x250</t>
  </si>
  <si>
    <t>86255bda32e9a7c76e113f7271a835c8</t>
  </si>
  <si>
    <t>Hotpopmoney.com 160x600</t>
  </si>
  <si>
    <t>871682ab973b80910df717bce5f9bf9f</t>
  </si>
  <si>
    <t>Viralhotzone.com #1 300x250</t>
  </si>
  <si>
    <t>8933f2c536d68e78434a779d9ebb6ff6</t>
  </si>
  <si>
    <t>Hotpoplifestyle.com 300x600</t>
  </si>
  <si>
    <t>8f0b32e196d80d91e4c6d5fe34676a7f</t>
  </si>
  <si>
    <t>Hotpopfitness.com #2 728x90</t>
  </si>
  <si>
    <t>8f5cd06f6b41cb4102b5106ff84bf14f</t>
  </si>
  <si>
    <t>Hotpoptravel.com 300x600</t>
  </si>
  <si>
    <t>96730d8877b892fccc5251564a14fb65</t>
  </si>
  <si>
    <t>Hotpopmovies.com 300x600</t>
  </si>
  <si>
    <t>9761d5829563ade1b90f826a8d9e89fa</t>
  </si>
  <si>
    <t>Hotpopfitness.com #2 300x250</t>
  </si>
  <si>
    <t>9b0469a5d68c353a27e3841b99813586</t>
  </si>
  <si>
    <t>Zingery.com_2 728x90</t>
  </si>
  <si>
    <t>9d006412da572a7ae17d52ddc6781e5e</t>
  </si>
  <si>
    <t>Hotpopgamer.com 160x600</t>
  </si>
  <si>
    <t>9decb328e96723cadd71670a1ac19280</t>
  </si>
  <si>
    <t>Hotpopmovies.com 728x90</t>
  </si>
  <si>
    <t>9e698752243ac51ac2f180da96b7b82a</t>
  </si>
  <si>
    <t>Hotpopbeauty.com #2 300x250</t>
  </si>
  <si>
    <t>9ef5552f8588c28a5554ecbcdd74ff8a</t>
  </si>
  <si>
    <t>Hotpopbuzz.com 728x90</t>
  </si>
  <si>
    <t>ae7f9ebf49933db8411bd839706a377b</t>
  </si>
  <si>
    <t>Hotpopmoney.com 728x90</t>
  </si>
  <si>
    <t>af073590acdf39173e5b992d66598778</t>
  </si>
  <si>
    <t>Hotpopparenting.com #2 728x90</t>
  </si>
  <si>
    <t>af9d96779e5755305b1066f1ef67e8e3</t>
  </si>
  <si>
    <t>Hotpopbuzz.com Mobile 728x90</t>
  </si>
  <si>
    <t>afd305061107a6c8d47aed2ef6ce5453</t>
  </si>
  <si>
    <t>Buzztales.com 160x600</t>
  </si>
  <si>
    <t>b350047d7c5fc09953906b8f1fd8c212</t>
  </si>
  <si>
    <t>Hotpopparenting.com 300x250</t>
  </si>
  <si>
    <t>b354e237463949eb1a3968d7fa6bcb07</t>
  </si>
  <si>
    <t>Hotpopparenting.com 300x600</t>
  </si>
  <si>
    <t>b645949ae6e92e7536310d75ab9df15a</t>
  </si>
  <si>
    <t>Hotpopcars.com 728x90_2</t>
  </si>
  <si>
    <t>b8c9bc6d094101d0f94e5298c3328829</t>
  </si>
  <si>
    <t>Hotpopbeauty.com 300x600</t>
  </si>
  <si>
    <t>bb162c5eae4c14a510cffdd6ca152ad6</t>
  </si>
  <si>
    <t>Hotpopgamer.com 728x90_2</t>
  </si>
  <si>
    <t>bd5b2b3ae52eff423da75b94ce050c62</t>
  </si>
  <si>
    <t>Spikey.com 160x600</t>
  </si>
  <si>
    <t>bd68a1ccc2db45c209270c5402ba7b8e</t>
  </si>
  <si>
    <t>Hotpopfood.com 300x600</t>
  </si>
  <si>
    <t>bf35af461b5a6fd1fa6440122304ad3a</t>
  </si>
  <si>
    <t>Hotpopcars.com 300x600</t>
  </si>
  <si>
    <t>c234d4dcd76b3b2e1245cebbde2e57d5</t>
  </si>
  <si>
    <t>Hotpopcars.com Mobile 300x250_2</t>
  </si>
  <si>
    <t>c2d40d551d03f0dc9449decd3abfe839</t>
  </si>
  <si>
    <t>Hotpopmoney.com #2 728x90</t>
  </si>
  <si>
    <t>c481caea49ad8ae20c80b36a82e2aabf</t>
  </si>
  <si>
    <t>Buzztales.com #2 728x90</t>
  </si>
  <si>
    <t>c62ccf21825dacf8eed0013889d5b7e7</t>
  </si>
  <si>
    <t>Hotpopmovies.com Mobile 300x250</t>
  </si>
  <si>
    <t>c706a1c1921357e818c77533356525d6</t>
  </si>
  <si>
    <t>Hotpopcars.com 300x250_2</t>
  </si>
  <si>
    <t>c716686a37742e515d822b1037de353e</t>
  </si>
  <si>
    <t>Hotpopgamer.com 300x250_2</t>
  </si>
  <si>
    <t>c72f70f37958bd1ed4e5bb80858441bd</t>
  </si>
  <si>
    <t>Hotpoplifestyle.com 728x90</t>
  </si>
  <si>
    <t>c7377b944bddb6dc7fa8971feb2bb2fc</t>
  </si>
  <si>
    <t>Viralhotzone.com #2 300x250</t>
  </si>
  <si>
    <t>c7d7b1492be16d869d58bae5c9d6f375</t>
  </si>
  <si>
    <t>Buzztales.com 728x90</t>
  </si>
  <si>
    <t>cb1bd4d29e38c5f1b0dc31d64780470a</t>
  </si>
  <si>
    <t>Hotpopparenting.com 728x90</t>
  </si>
  <si>
    <t>cb8b782baede1a208d411a02280f0d44</t>
  </si>
  <si>
    <t>Hotpopbeauty.com 300x250</t>
  </si>
  <si>
    <t>cfe01221e6fe562bbd88db23a09f5376</t>
  </si>
  <si>
    <t>Hotpoptech.com #2 728x90</t>
  </si>
  <si>
    <t>d1bf0f023ea679ea17d007c941060489</t>
  </si>
  <si>
    <t>Hotpopfitness.com 300x250</t>
  </si>
  <si>
    <t>d1e2022fd7701110c0f509b118349b76</t>
  </si>
  <si>
    <t>Hotpoptravel.com 728x90_1</t>
  </si>
  <si>
    <t>d2217a39a542a48e4c718cc11d20ec67</t>
  </si>
  <si>
    <t>Hotpoplifestyle.com #2 728x90</t>
  </si>
  <si>
    <t>d37cbc3abbc5ed60dcb54dc7c3bbb1e1</t>
  </si>
  <si>
    <t>Hotpoppets.com 160x600</t>
  </si>
  <si>
    <t>d43737352f72f4708cf08faf64edc2e7</t>
  </si>
  <si>
    <t>Hotpoptravel.com 728x90_2</t>
  </si>
  <si>
    <t>d9d8ec4a3e3503e70ff087c2122ebda3</t>
  </si>
  <si>
    <t>Zingery.com_1 300x250</t>
  </si>
  <si>
    <t>da17a514a6887028c16729d101bdaa64</t>
  </si>
  <si>
    <t>Hotpopfitness.com 300x600</t>
  </si>
  <si>
    <t>db8e3dc9713da97979fe5aff51058f2d</t>
  </si>
  <si>
    <t>Spikey.com_2 300x250</t>
  </si>
  <si>
    <t>dc9cffa520b431e74ae3987c7f9dac4c</t>
  </si>
  <si>
    <t>Hotpopparenting.com 160x600</t>
  </si>
  <si>
    <t>dff11aea31995c078a85bd25515c3096</t>
  </si>
  <si>
    <t>Hotpoptech.com Mobile 300x250</t>
  </si>
  <si>
    <t>e31a1d8cd8d7b50e0ac59e9072e045f4</t>
  </si>
  <si>
    <t>Hotpoppets.com Mobile 2 300x250</t>
  </si>
  <si>
    <t>e73055216ac2e270a1c9bc56955e301f</t>
  </si>
  <si>
    <t>Hotpoppets.com Mobile 2 728x90</t>
  </si>
  <si>
    <t>e9a22db57d65afa1e8169b3222435a60</t>
  </si>
  <si>
    <t>Hotpopbuzz.com #2 728x90</t>
  </si>
  <si>
    <t>ea5cb5f279a48f8fe2a0483c8f0bec42</t>
  </si>
  <si>
    <t>Hotpoptravel.com 160x600</t>
  </si>
  <si>
    <t>ed519b458b596ea1e3b83a84e55b62bf</t>
  </si>
  <si>
    <t>Hotpopfood.com 160x600</t>
  </si>
  <si>
    <t>ee0ecdeba50e28c2b27470be187a33d7</t>
  </si>
  <si>
    <t>Hotpopcars.com 160x600</t>
  </si>
  <si>
    <t>f12a53284a91e5102d7a7c6e5b23aaad</t>
  </si>
  <si>
    <t>Hotpopgamer.com 300x600</t>
  </si>
  <si>
    <t>f1d574e4ec4ea2706553a275f5d20974</t>
  </si>
  <si>
    <t>Hotpoppets.com 300x600</t>
  </si>
  <si>
    <t>f4b82b1696fbd6a63d14b3dd3eadcff4</t>
  </si>
  <si>
    <t>Viralrip.com 300x600</t>
  </si>
  <si>
    <t>fbdc3396284b1ff4ed60019e784a3dde</t>
  </si>
  <si>
    <t>Spikey.com Mobile__2 728x90</t>
  </si>
  <si>
    <t>fe4266440d7f9af23177cbba787d5f18</t>
  </si>
  <si>
    <t>Hotpopbeauty.com 728x90</t>
  </si>
  <si>
    <t>fedc2725f9ee6f3950ce88467d5dbb44</t>
  </si>
  <si>
    <t>Viralrip.com #2 728x90</t>
  </si>
  <si>
    <t>ahmed@footballmedia.com</t>
  </si>
  <si>
    <t>Football Media (soccerlens.com)</t>
  </si>
  <si>
    <t>ajonline55@gmail.com</t>
  </si>
  <si>
    <t>Wired Media (Gymplan.com)</t>
  </si>
  <si>
    <t>26c91a4bfc1aabbdb9bcf64281d2e78f</t>
  </si>
  <si>
    <t>Godviral.com 728x90</t>
  </si>
  <si>
    <t>akashs@abpnews.in</t>
  </si>
  <si>
    <t>ABP NEWS NETWORK PVT. LTD.</t>
  </si>
  <si>
    <t>38abd0b36efeabf9133fa8cb1c584d20</t>
  </si>
  <si>
    <t>Abplive.in Mobile US 300x250</t>
  </si>
  <si>
    <t>e3051f72699f17a188c72c62bc27213a</t>
  </si>
  <si>
    <t>Abplive.in Mobile IN 300x250</t>
  </si>
  <si>
    <t>alan.boodman@verizon.net</t>
  </si>
  <si>
    <t>Racing-reference.info</t>
  </si>
  <si>
    <t>6ee446dd6018fda0945fd9367d9bf60a</t>
  </si>
  <si>
    <t>Racing-reference.info 300x250</t>
  </si>
  <si>
    <t>c9fcf27ed7e8d2c946a92ffff96d436c</t>
  </si>
  <si>
    <t>Racing-reference.info BTF 728x90</t>
  </si>
  <si>
    <t>d9344bcd4dad8b23d754d35381798a02</t>
  </si>
  <si>
    <t>Racing-reference.info ATF 728x90</t>
  </si>
  <si>
    <t>ddb0d37c7143c2e3503f140c481f9011</t>
  </si>
  <si>
    <t>Racing-reference.info 160x600</t>
  </si>
  <si>
    <t>albert@baronsmedia.com</t>
  </si>
  <si>
    <t>Barons Media (Hypster.com)</t>
  </si>
  <si>
    <t>0249ba809d4da184429f4659f37b8bee</t>
  </si>
  <si>
    <t>Cover32.com #2 300x250</t>
  </si>
  <si>
    <t>072592d1edc09d11394a6816b8e4aadd</t>
  </si>
  <si>
    <t>Best-horror-movies.com 160x600</t>
  </si>
  <si>
    <t>0b5a1a0a5ad7dffe6f4e6159b746d50d</t>
  </si>
  <si>
    <t>Koalasplayground.com 728x90</t>
  </si>
  <si>
    <t>19135334067e8cb47bab59ead2be35e1</t>
  </si>
  <si>
    <t>Firstpost.com 728x90</t>
  </si>
  <si>
    <t>1e6d034bcf095d0c51d235a6a424b647</t>
  </si>
  <si>
    <t>Diversiontv.com 728x90</t>
  </si>
  <si>
    <t>2bbe480c9bfe1942d84eb6af30467bbd</t>
  </si>
  <si>
    <t>Cover32.com #5 300x250</t>
  </si>
  <si>
    <t>3239d3ea8d051f245b71387bc443bee9</t>
  </si>
  <si>
    <t>Openstudy.com 300x250</t>
  </si>
  <si>
    <t>331b44f159a129e544317792407bc9ba</t>
  </si>
  <si>
    <t>Best-horror-movies.com 300x250</t>
  </si>
  <si>
    <t>45394e7391dc3aedaaee52f874ac1f60</t>
  </si>
  <si>
    <t>Baseballprospectus.com #1 300x600</t>
  </si>
  <si>
    <t>53326f2a05781f3935dd0bde1cdcaade</t>
  </si>
  <si>
    <t>Homemade-gifts-made-easy.com 300x250</t>
  </si>
  <si>
    <t>609b35b69efde9c7712ddba6c6c2eded</t>
  </si>
  <si>
    <t>Baseballprospectus.com #1 300x250</t>
  </si>
  <si>
    <t>66a95c31c47ab40fbd9b4dd09927291b</t>
  </si>
  <si>
    <t>Titlecapitalization.com 728x90</t>
  </si>
  <si>
    <t>6bc549ae7f614f34a8a4fcce5f901de5</t>
  </si>
  <si>
    <t>Cover32.com #4 300x250</t>
  </si>
  <si>
    <t>6ec7b35a4e3d34e534373fa81af8f647</t>
  </si>
  <si>
    <t>Dramabeans.com #2 728x90</t>
  </si>
  <si>
    <t>7f36fe9a305e915937e2322e3c7e1595</t>
  </si>
  <si>
    <t>Allaccess.com 160x600</t>
  </si>
  <si>
    <t>8433e2c793b58b5335d959231351c865</t>
  </si>
  <si>
    <t>Segundamano.mx 160x600</t>
  </si>
  <si>
    <t>868bf3f9b2a04dbab0f6eb960a6eb953</t>
  </si>
  <si>
    <t>Cougarboard.com 300x250</t>
  </si>
  <si>
    <t>894d14d1526c6500ac65ffaf61ca420a</t>
  </si>
  <si>
    <t>Openstudy.com 160x600</t>
  </si>
  <si>
    <t>8bb669aefef2b0cb5f9eabc590b1098b</t>
  </si>
  <si>
    <t>Titlecapitalization.com Right 160x600</t>
  </si>
  <si>
    <t>8dfd0f765411de4fcd4a185ecdab51f8</t>
  </si>
  <si>
    <t>Gowilkes.com 300x250 ATF</t>
  </si>
  <si>
    <t>8e7aeffea2cb9cf3e9c86f278603d330</t>
  </si>
  <si>
    <t>Lapatilla.com 300x250</t>
  </si>
  <si>
    <t>90f154d1dda497870b17441ec0228e21</t>
  </si>
  <si>
    <t>Allaccess.com 728x90</t>
  </si>
  <si>
    <t>9eccc397d1ff6c8384de56f0607b6beb</t>
  </si>
  <si>
    <t>Dramabeans.com 728x90</t>
  </si>
  <si>
    <t>9f829c12e5ab2fee3524c3780913022d</t>
  </si>
  <si>
    <t>Titlecapitalization.com Left 160x600</t>
  </si>
  <si>
    <t>a90827c0a974653e9c1ca465f0f37a0c</t>
  </si>
  <si>
    <t>Openstudy.com 300x600</t>
  </si>
  <si>
    <t>ac8ed8a64cca8dee994e36f4cef1f09f</t>
  </si>
  <si>
    <t>Evite.com 728x90</t>
  </si>
  <si>
    <t>Margin Over Fill (Low Fill - Type G)</t>
  </si>
  <si>
    <t>adf299c3e1bae71e52e034cd3fefa3c0</t>
  </si>
  <si>
    <t>Gearculture.com 728x90</t>
  </si>
  <si>
    <t>b04ff57a20aa511036e001f38fee7406</t>
  </si>
  <si>
    <t>Diversiontv.com 300x250</t>
  </si>
  <si>
    <t>b1925af3ab53e501ccc438d3d0b91590</t>
  </si>
  <si>
    <t>Openstudy.com 728x90</t>
  </si>
  <si>
    <t>b27e55fc23912c222844d093b8d39e63</t>
  </si>
  <si>
    <t>Cover32.com #3 300x250</t>
  </si>
  <si>
    <t>c076987b4970be6ee41e7e3a5c1826de</t>
  </si>
  <si>
    <t>Gowilkes.com 728x90 BTF</t>
  </si>
  <si>
    <t>c8d1ed90bd667ef9fd3d5f6091264135</t>
  </si>
  <si>
    <t>Liveweatherblogs.com 300x250</t>
  </si>
  <si>
    <t>d108320f9dbb5b5e929e19af739b28b3</t>
  </si>
  <si>
    <t>Segundamano.mx 728x90</t>
  </si>
  <si>
    <t>d71aa72118c2797e007e596f392f82f0</t>
  </si>
  <si>
    <t>Baseballprospectus.com #1 728x90</t>
  </si>
  <si>
    <t>d8aefd90d1ed22f95ef6e67d795875ca</t>
  </si>
  <si>
    <t>Cover32.com #6 300x250</t>
  </si>
  <si>
    <t>dc064973ea135303be8760a1c2cbe669</t>
  </si>
  <si>
    <t>Koalasplayground.com 300x250</t>
  </si>
  <si>
    <t>e3cd4ba8f8b351bc97edd750c8d9207b</t>
  </si>
  <si>
    <t>Dramabeans.com #2 300x250</t>
  </si>
  <si>
    <t>ed70afcb34481ee12795350b5958d8f9</t>
  </si>
  <si>
    <t>Yobeat.com 300x250</t>
  </si>
  <si>
    <t>eecc9d531b6f2e13f7e342ab8fd66921</t>
  </si>
  <si>
    <t>Cover32.com 300x250</t>
  </si>
  <si>
    <t>f43e6ce6977bbb00b40257307caa31ba</t>
  </si>
  <si>
    <t>Cougarboard.com 728x90</t>
  </si>
  <si>
    <t>f7eac15b3a7f9ed0b1f50bf3a93a5d23</t>
  </si>
  <si>
    <t>Dramabeans.com 300x250</t>
  </si>
  <si>
    <t>f9ce35f5a5454a7108a6173d0ffc9b97</t>
  </si>
  <si>
    <t>fc4d30ca7b0fa98bf563cb3a93554eb5</t>
  </si>
  <si>
    <t>Yobeat.com 728x90</t>
  </si>
  <si>
    <t>alec@greatergood.com</t>
  </si>
  <si>
    <t>Greater Good Inc (12tomatoes.com)</t>
  </si>
  <si>
    <t>bbde6565d2c9e2651237738488b60d31</t>
  </si>
  <si>
    <t>Dustyoldthing.com 300x250</t>
  </si>
  <si>
    <t>alex@physorg.com</t>
  </si>
  <si>
    <t>phys.org</t>
  </si>
  <si>
    <t>43c8d7a2a41fbc88fe533a025b858df9</t>
  </si>
  <si>
    <t>Phys.org 728x90</t>
  </si>
  <si>
    <t>67908867da10f0610c3bf2e2fc9400e6</t>
  </si>
  <si>
    <t>Phys.org RB 300x250</t>
  </si>
  <si>
    <t>alexander.azarov@clickio.com</t>
  </si>
  <si>
    <t>Clickio (chimerarevo.com)</t>
  </si>
  <si>
    <t>20097f7937ac97e557eda052c69d0ff4</t>
  </si>
  <si>
    <t>Chimerarevo.com 300x250</t>
  </si>
  <si>
    <t>b4e2035b41fafcd18a95f150106d9acc</t>
  </si>
  <si>
    <t>Chimerarevo.com #2 300x250</t>
  </si>
  <si>
    <t>alichaudhry@urdupoint.com</t>
  </si>
  <si>
    <t>Urdupoint.com</t>
  </si>
  <si>
    <t>3b914c171e0981b52d01ef6ad75f5c5b</t>
  </si>
  <si>
    <t>Urdupoint.com 300x250 (ADX)</t>
  </si>
  <si>
    <t>alimehdipak@gmail.com</t>
  </si>
  <si>
    <t>Lolzepic.com</t>
  </si>
  <si>
    <t>14180ede98171daab89214a219333537</t>
  </si>
  <si>
    <t>9gid.com 160x600one tair 6</t>
  </si>
  <si>
    <t>227512249304866ef69a5c6a17799661</t>
  </si>
  <si>
    <t>9gid 300x250 tier 5</t>
  </si>
  <si>
    <t>23383fa5b0fa14ea7c1ea0d5cf478d26</t>
  </si>
  <si>
    <t>9gid 160x600two tier 6</t>
  </si>
  <si>
    <t>296f25a18e59cfa97cedab712d409261</t>
  </si>
  <si>
    <t>9gid.com Tier 2 #2 160x600</t>
  </si>
  <si>
    <t>2a7d74fecbf15972a6fa8bcde0aa2c57</t>
  </si>
  <si>
    <t>9gid.com Tier 2 300x250</t>
  </si>
  <si>
    <t>309e33b78bbb5f37338d0f0fc3d54ce7</t>
  </si>
  <si>
    <t>9gid.com 160x600two Tiar 5</t>
  </si>
  <si>
    <t>427371f2c8fe0f8b1ff74f1d0fafcd29</t>
  </si>
  <si>
    <t>9gid.com Header Tier 7 728x90</t>
  </si>
  <si>
    <t>49c7790ef5681148bbe09a4c99306e26</t>
  </si>
  <si>
    <t>9gid.com header Tier 5 728x90</t>
  </si>
  <si>
    <t>54f60fff0a30dc124b1f37d05112b920</t>
  </si>
  <si>
    <t>9gid.com footer Tier 5 728x90</t>
  </si>
  <si>
    <t>6c2fe3d7b7f01a0a2e3141a593bfb2b9</t>
  </si>
  <si>
    <t>9gid.com 160x600one Tier 5</t>
  </si>
  <si>
    <t>74b8306deae287fe72b880722c55a40c</t>
  </si>
  <si>
    <t>9gid.com Tier 2 #2 728x90</t>
  </si>
  <si>
    <t>9d6044b8cc82da0b98bc3b63e6cd97f8</t>
  </si>
  <si>
    <t>9gid.com Tier 2 #2 300x250</t>
  </si>
  <si>
    <t>a0a1dc0fa3a9d9ac333f12ac22aaad86</t>
  </si>
  <si>
    <t>9gid.com 300x250two tier 5</t>
  </si>
  <si>
    <t>ca5737b353d9c957371b477f68a9c320</t>
  </si>
  <si>
    <t>9gid.com Header728x900  tair 6</t>
  </si>
  <si>
    <t>d0d74ee7c93d9034961adbc837eb6f09</t>
  </si>
  <si>
    <t>9gid.com Tier 2 728x90</t>
  </si>
  <si>
    <t>dfde289da9a5fa006bc100a5f75acab8</t>
  </si>
  <si>
    <t>9gid.com Tier 2 160x600</t>
  </si>
  <si>
    <t>ee4bf99d1bd498c8db3c4ec4ce41dfa3</t>
  </si>
  <si>
    <t>9gid.com 300x250</t>
  </si>
  <si>
    <t>f43bf929ce5abb7d01d482a259aa9814</t>
  </si>
  <si>
    <t>9gid.com 300x250 tair 6</t>
  </si>
  <si>
    <t>f61330698c5a824fa5d1a4b3eeb3f227</t>
  </si>
  <si>
    <t>9gid.com 160x600</t>
  </si>
  <si>
    <t>amazingmediallc@gmail.com</t>
  </si>
  <si>
    <t>Amazing Media LLC (koobuzz.com)</t>
  </si>
  <si>
    <t>4d3c5efce1cdf521d37c01a5595c08ec</t>
  </si>
  <si>
    <t>Poxer.com 728x90</t>
  </si>
  <si>
    <t>7f0cab1623f20e59cff17c2d72b1180e</t>
  </si>
  <si>
    <t>Koobuzz.com News Bottom 728x90</t>
  </si>
  <si>
    <t>9b0c8b5d0fa451851f2bc6472aa5657e</t>
  </si>
  <si>
    <t>KooBuzz News Top Rail 300x250</t>
  </si>
  <si>
    <t>e22cbc527308803d54e1faa138a38599</t>
  </si>
  <si>
    <t>Poxer.com 300x250</t>
  </si>
  <si>
    <t>amir.khalil2.70@gmail.com</t>
  </si>
  <si>
    <t>Stickyday.com</t>
  </si>
  <si>
    <t>0c46011da571ac8dfcb39884d861ab97</t>
  </si>
  <si>
    <t>Dayherald.com Sidebar Top 300x250</t>
  </si>
  <si>
    <t>107d11d746503d4273104464d8517d54</t>
  </si>
  <si>
    <t>Masterherald.com Sidebar Bottom 300x250</t>
  </si>
  <si>
    <t>148185b02ba6514cd0f6e94443249f6c</t>
  </si>
  <si>
    <t>Stickyday.com Sticky Format Sidebar Bottom 300x250</t>
  </si>
  <si>
    <t>1e29479397bae13b94cea35eef352f17</t>
  </si>
  <si>
    <t>Stickyday.com Sticky Format Sidebar Middle 300x250</t>
  </si>
  <si>
    <t>45af3b9aeaf17879fb4603066532f072</t>
  </si>
  <si>
    <t>Stickyday.com 728x90</t>
  </si>
  <si>
    <t>5b07e8ca8a944d660b2ff08fd750e8f7</t>
  </si>
  <si>
    <t>Dayherald.com Sidebar Bottom 300x250</t>
  </si>
  <si>
    <t>5b0bce9525533c0f48a1b957812bd306</t>
  </si>
  <si>
    <t>Masterherald.com Sidebar Middle 300x250</t>
  </si>
  <si>
    <t>5ba33a013933200e406f1601cc67a4aa</t>
  </si>
  <si>
    <t>Stickyday.com Sticky Format Middle 728x90</t>
  </si>
  <si>
    <t>7d1e6707abf87461550298d894f5275a</t>
  </si>
  <si>
    <t>Stickyday.com 300x250</t>
  </si>
  <si>
    <t>922e34c4341125aa652b814efc1169d9</t>
  </si>
  <si>
    <t>Stickyday.com Sticky Format Sidebar Top 300x250</t>
  </si>
  <si>
    <t>a22669f464a9e82eb75083e5f798b8ea</t>
  </si>
  <si>
    <t>Stickyday.com #3 300x250</t>
  </si>
  <si>
    <t>a394bde587f13cf7452314b6e844648c</t>
  </si>
  <si>
    <t>Stickyday.com Sticky Format Bottom 728x90</t>
  </si>
  <si>
    <t>bf9ccfc50a5f4cae22b0b840b5789056</t>
  </si>
  <si>
    <t>Masterherald.com Mobile Bottom 300x250</t>
  </si>
  <si>
    <t>c1fb1a01581e05703aaa1826abbccaa9</t>
  </si>
  <si>
    <t>Masterherald.com Sidebar Top 300x250</t>
  </si>
  <si>
    <t>cde12fd88feb28a180ca9322e44e9249</t>
  </si>
  <si>
    <t>Dayherald.com Mobile Bottom 300x250</t>
  </si>
  <si>
    <t>f30f0b586255813ee79faf929e1268f6</t>
  </si>
  <si>
    <t>Stickyday.com #2 728x90</t>
  </si>
  <si>
    <t>f5ad83afe63e7e3fe905c04ad57374ab</t>
  </si>
  <si>
    <t>Stickyday.com #2 300x250</t>
  </si>
  <si>
    <t>amit@digitaladvertising.com</t>
  </si>
  <si>
    <t>Raut Media (freenewsheadlines.com)</t>
  </si>
  <si>
    <t>1af0f1e0c31933f02d84300ed6d608ba</t>
  </si>
  <si>
    <t>Yourdailydip.com Header 728x90</t>
  </si>
  <si>
    <t>2dc911e14c350266136339141675dd23</t>
  </si>
  <si>
    <t>Yourdailydip.com Mobile Under Content 320x50</t>
  </si>
  <si>
    <t>78e4477e4837d7a9c02b58bbe07802ca</t>
  </si>
  <si>
    <t>Yourdailydip.com Mobile Header 320x50</t>
  </si>
  <si>
    <t>c4a413dc85e05433b6121c8c92a97e5e</t>
  </si>
  <si>
    <t>Yourdailydip.com Under Content Right 300x250</t>
  </si>
  <si>
    <t>f8fe5bab3059b46bf5fff6816530fde9</t>
  </si>
  <si>
    <t>Yourdailydip.com Under Content 728x90</t>
  </si>
  <si>
    <t>an@fidelity-media.com</t>
  </si>
  <si>
    <t>Fidelity Media (playstationlifestyle.net)</t>
  </si>
  <si>
    <t>22bb54edeb247e28e3f461663d714b74</t>
  </si>
  <si>
    <t>Popyard.com 728x90</t>
  </si>
  <si>
    <t>56b2287631c87b949831a78b1507e673</t>
  </si>
  <si>
    <t>9d4c042546b983f303ad5b53e3ff2055</t>
  </si>
  <si>
    <t>Popyard.com Tier 2 728x90</t>
  </si>
  <si>
    <t>9f66e7c7463d36a654abd6e4a66cd3af</t>
  </si>
  <si>
    <t>Popyard.com Tier 2 160x600</t>
  </si>
  <si>
    <t>acf69bcba4395bc773f97df942fa6841</t>
  </si>
  <si>
    <t>Bridgebase.com Tier 2 160x600</t>
  </si>
  <si>
    <t>b9c8dc090a7ca4631dccee0b45dd0628</t>
  </si>
  <si>
    <t>Popyard.com 160x600</t>
  </si>
  <si>
    <t>f183f75b7b161e555453a7b0e613bf13</t>
  </si>
  <si>
    <t>Popyard.com 300x250</t>
  </si>
  <si>
    <t>andreiasantos@7graus.com</t>
  </si>
  <si>
    <t>Bibliaon.com</t>
  </si>
  <si>
    <t>04b8d0f05028c89335870aebc0b74cf5</t>
  </si>
  <si>
    <t>Pensador.uol.com.br 300x250</t>
  </si>
  <si>
    <t>52a6df21e24daa351b09aee11391278a</t>
  </si>
  <si>
    <t>Medicoresponde.com.br 300x250</t>
  </si>
  <si>
    <t>c956d096a91dc6e176ad09207406f687</t>
  </si>
  <si>
    <t>Medicoresponde.com.br 728x90</t>
  </si>
  <si>
    <t>andrew@blankslate.com</t>
  </si>
  <si>
    <t>BlankSlate</t>
  </si>
  <si>
    <t>05ffb45841cb9052ea62e281cc2c9f43</t>
  </si>
  <si>
    <t>Popville.com Mobile ATF 320x50</t>
  </si>
  <si>
    <t>092b5a26145d390325e87bbe71e9fc15</t>
  </si>
  <si>
    <t>Brownstoner.com ATF 300x250</t>
  </si>
  <si>
    <t>1320970a0376b76fd6ea439453db1a1f</t>
  </si>
  <si>
    <t>Siborrealtors.com BTF 300x250</t>
  </si>
  <si>
    <t>2ebe6529276b39743f222f51fb2dde8b</t>
  </si>
  <si>
    <t>Siborrealtors.com ATF 728x90</t>
  </si>
  <si>
    <t>3cde98e34a13650b76ca9cf015e86aad</t>
  </si>
  <si>
    <t>Candysdirt.com Mobile ATF 320x50</t>
  </si>
  <si>
    <t>4d3159cf92e865119a183166db229ff7</t>
  </si>
  <si>
    <t>Swamplot.com BTF 300x250</t>
  </si>
  <si>
    <t>57ed9b594d1074f6fb04eb1c0e25ec46</t>
  </si>
  <si>
    <t>Brightestyoungthings.com ATF 300x250</t>
  </si>
  <si>
    <t>589d03c2d20c580f2f1fd9bfa5a115f5</t>
  </si>
  <si>
    <t>Popville.com ATF 300x250</t>
  </si>
  <si>
    <t>59cbc0b04523ad4c0ccea2ec4bb7a35c</t>
  </si>
  <si>
    <t>Popville.com ATF 728x90</t>
  </si>
  <si>
    <t>630d484ecf4f100192617c75b1088157</t>
  </si>
  <si>
    <t>Swamplot.com ATF 728x90</t>
  </si>
  <si>
    <t>63f05eb27509a52e0fe6fd515ba73915</t>
  </si>
  <si>
    <t>Popville.com BTF 300x250</t>
  </si>
  <si>
    <t>6b0303062929c7fbd48ae88ea694da0f</t>
  </si>
  <si>
    <t>Smorgasburg.com BTF 300x250</t>
  </si>
  <si>
    <t>72074e9bbbb3081e7c9943478ffaded1</t>
  </si>
  <si>
    <t>Brooklynflea.com ATF 300x250</t>
  </si>
  <si>
    <t>75d31b391e6e14edb04ba2422a19319e</t>
  </si>
  <si>
    <t>Jerseydigs.com Mobile 320x50</t>
  </si>
  <si>
    <t>778afea9d2a8a4b0be6ba633cdada712</t>
  </si>
  <si>
    <t>Brooklynflea.com BTF 300x250</t>
  </si>
  <si>
    <t>8d3da409fb5b875be08684f9729cdc1c</t>
  </si>
  <si>
    <t>Jerseydigs.com 300x250</t>
  </si>
  <si>
    <t>8ee58974a1176055fb9721b2429368cc</t>
  </si>
  <si>
    <t>Swamplot.com ATF 300x250</t>
  </si>
  <si>
    <t>a13fcc77758345f145ba2b2f71828750</t>
  </si>
  <si>
    <t>Brooklynbased.com ATF 728x90</t>
  </si>
  <si>
    <t>a3b84beb00b8f2cee6b01e3439fbd5a1</t>
  </si>
  <si>
    <t>Brooklynbased.com Mobile ATF 320x50</t>
  </si>
  <si>
    <t>b055b40b9427a358c2a1f8dfb5bba97a</t>
  </si>
  <si>
    <t>Brooklynbased.com ATF 300x250</t>
  </si>
  <si>
    <t>b1d6f6f8633f02fb55fc4e679da81367</t>
  </si>
  <si>
    <t>Smorgasburg.com ATF 300x250</t>
  </si>
  <si>
    <t>babf1f4f735cc0718bf92b27c1d307a9</t>
  </si>
  <si>
    <t>Jerseydigs.com 728x90</t>
  </si>
  <si>
    <t>c1fc0eee3293ec37388b3c46b5b3a44d</t>
  </si>
  <si>
    <t>Brownstoner.com ATF 728x90</t>
  </si>
  <si>
    <t>e32aeaadb6457bc80007b6027c455e38</t>
  </si>
  <si>
    <t>Candysdirt.com BTF 300x250</t>
  </si>
  <si>
    <t>andrew@realgoodmedia.com</t>
  </si>
  <si>
    <t>Real Good Media (gossiptrend.com)</t>
  </si>
  <si>
    <t>458b2db0a3866da8b053b351bf45f213</t>
  </si>
  <si>
    <t>Gossiptrend.com 300x250</t>
  </si>
  <si>
    <t>d82d9a38ef80cadf076c1d07f62f0699</t>
  </si>
  <si>
    <t>Gossiptrend.com Mobile 320x50</t>
  </si>
  <si>
    <t>ee00276b7cf636eb631f61f5a513d674</t>
  </si>
  <si>
    <t>Gossiptrend.com 728x90</t>
  </si>
  <si>
    <t>andrzej.marciniak@yieldriser.com</t>
  </si>
  <si>
    <t>Yieldriser (demotywatory.pl)</t>
  </si>
  <si>
    <t>1f7b287def061595491b58725e2bd52a</t>
  </si>
  <si>
    <t>4o_Demotywatory.pl 300x250 right ART</t>
  </si>
  <si>
    <t>567de93e9f23aa220d4890f7d0cd4c61</t>
  </si>
  <si>
    <t>Exsite.pl 728x90</t>
  </si>
  <si>
    <t>90db5bb62a47c663ac0665068f0cd250</t>
  </si>
  <si>
    <t>Joemonster.org 160x600</t>
  </si>
  <si>
    <t>9b36a095bf3ff00edd67c8342db10bd4</t>
  </si>
  <si>
    <t>4o_Demotywatory.pl 300x250 left ART</t>
  </si>
  <si>
    <t>9fe9c06dc46c45badba266fc9b11b0e7</t>
  </si>
  <si>
    <t>4o_Demotywatory.pl 336x280</t>
  </si>
  <si>
    <t>b53af81c7c05604b0ed3fa9f9a3cdf76</t>
  </si>
  <si>
    <t>popularnie_single_300x250_head_mobile</t>
  </si>
  <si>
    <t>c7cef02fcee18f4625c245645a0f6534</t>
  </si>
  <si>
    <t>Exsite.pl 300x250</t>
  </si>
  <si>
    <t>f14fa6ffadc6c9d046b26713b83992ba</t>
  </si>
  <si>
    <t>4p_joemonster.org 300x250 nowy</t>
  </si>
  <si>
    <t>f37579d4828699a0d9402894bb91721f</t>
  </si>
  <si>
    <t>dziennik.pl_300x600_SG_desktop</t>
  </si>
  <si>
    <t>andy.fishwick@potential.co.uk</t>
  </si>
  <si>
    <t>Timetobreak Ltd (gleems.com)</t>
  </si>
  <si>
    <t>65d427a03715ad971879f32147958347</t>
  </si>
  <si>
    <t>Pixte.com 728x90</t>
  </si>
  <si>
    <t>bb45ca04b7f1e132c3d89b294c243c81</t>
  </si>
  <si>
    <t>Pixte.com BTF 300x250</t>
  </si>
  <si>
    <t>d1e6b026e368c3b48e8cefe70319e25e</t>
  </si>
  <si>
    <t>Pixte.com ATF 300x250</t>
  </si>
  <si>
    <t>andy@socialholicnetwork.com</t>
  </si>
  <si>
    <t>ViralSmash.org</t>
  </si>
  <si>
    <t>04ef9ef44e100d0dba87c96a96dade73</t>
  </si>
  <si>
    <t>Blessthislist.com BTF-2 300x250</t>
  </si>
  <si>
    <t>0c5f88af9d4bb851569aa6afa3122b50</t>
  </si>
  <si>
    <t>Fitstylelife.com ATF 300x250</t>
  </si>
  <si>
    <t>0dd815a1b0664df8b50426bd93d5ff4f</t>
  </si>
  <si>
    <t>Boredlion.com BTF-Tier2 300x250</t>
  </si>
  <si>
    <t>227d42f8991a41be976b46f358b90b32</t>
  </si>
  <si>
    <t>Mycarconnector.com ATF 300x250</t>
  </si>
  <si>
    <t>22e42ba19e2adf83c818f3301c975eaf</t>
  </si>
  <si>
    <t>Resharable.org BTF 300x250</t>
  </si>
  <si>
    <t>2699bdfa3f74e043fc6a3310ed11f69a</t>
  </si>
  <si>
    <t>Viralworld.net BTF 300x250</t>
  </si>
  <si>
    <t>2773784c65234d632676f4beda3d16e2</t>
  </si>
  <si>
    <t>Thewebtrovert.com BTF 728x90</t>
  </si>
  <si>
    <t>39ce801107b713c3a0362df0aa1f0cd9</t>
  </si>
  <si>
    <t>Wildceleb.com BTF-2 300x250</t>
  </si>
  <si>
    <t>3b3d423369784f534e2fd7ec226f8568</t>
  </si>
  <si>
    <t>Idistracted.net BTF-2 300x250</t>
  </si>
  <si>
    <t>401f862df346d68fd0392f6f7318ccb8</t>
  </si>
  <si>
    <t>Wildceleb.com BTF 728x90</t>
  </si>
  <si>
    <t>41a8d3640dcc025dc426361f8ff5ca89</t>
  </si>
  <si>
    <t>Viralworld.net BTF-Tier2 300x250</t>
  </si>
  <si>
    <t>4248d3803994d9be7b1b672c9a513ecc</t>
  </si>
  <si>
    <t>Idistracted.net Mobile 300x250</t>
  </si>
  <si>
    <t>42e3560ac146b483a8105cd0ee5ecfbd</t>
  </si>
  <si>
    <t>Trendbait.com BTF 728x90</t>
  </si>
  <si>
    <t>4a635e20797109326126aae8a216606a</t>
  </si>
  <si>
    <t>Viralworld.net BTF 728x90</t>
  </si>
  <si>
    <t>50d7d270eb22f9f4f31c103ea1170486</t>
  </si>
  <si>
    <t>Fitstylelife.com BTF 300x250</t>
  </si>
  <si>
    <t>56b32779631bae9e52085b2a437e73bf</t>
  </si>
  <si>
    <t>Blessthislist.com BTF 300x250</t>
  </si>
  <si>
    <t>5825f62cc32f4815d31761ebc322abd3</t>
  </si>
  <si>
    <t>Mycarconnector.com ATF 728x90</t>
  </si>
  <si>
    <t>5ebb1c5e443d993ab96e5bed3ee67107</t>
  </si>
  <si>
    <t>Trendbait.com ATF 728x90</t>
  </si>
  <si>
    <t>60c575b71e0d45daa25812ecf3ec0ab8</t>
  </si>
  <si>
    <t>Idistracted.net ATF 728x90</t>
  </si>
  <si>
    <t>60ed3994d971817b25241e43a069ed15</t>
  </si>
  <si>
    <t>Lolboom.net ATF 728x90</t>
  </si>
  <si>
    <t>6873616b7c603be7b4acde2af958a82f</t>
  </si>
  <si>
    <t>Trendbait.com BTF 300x250</t>
  </si>
  <si>
    <t>718a4f5f660195ae71ee3ea748a88d4a</t>
  </si>
  <si>
    <t>Fitstylelife.com BTF 728x90</t>
  </si>
  <si>
    <t>772c9e20b863915da966deff08c3c163</t>
  </si>
  <si>
    <t>Blessthislist.com BTF 728x90</t>
  </si>
  <si>
    <t>7cf6290ce7e103cad37b1ad7f7bf97f8</t>
  </si>
  <si>
    <t>Lolboom.net BTF 728x90</t>
  </si>
  <si>
    <t>7fa51a6ffee20e0058ba94a80661d9ea</t>
  </si>
  <si>
    <t>Funnygov.com ATF 728x90</t>
  </si>
  <si>
    <t>814a8368163421502d41ea2d379876b8</t>
  </si>
  <si>
    <t>Trendbait.com ATF 300x250</t>
  </si>
  <si>
    <t>84c32f12a61c7ce0833ad03a8b12c1c9</t>
  </si>
  <si>
    <t>Bluelionsports.com BTF 728x90</t>
  </si>
  <si>
    <t>8840fe7e1463f84b96938b2c0ddbf2d6</t>
  </si>
  <si>
    <t>Bluelionsports.com BTF 300x250</t>
  </si>
  <si>
    <t>8b72b6233b71900c1aa29b990d6da4c9</t>
  </si>
  <si>
    <t>Funnygov.com BTF 728x90</t>
  </si>
  <si>
    <t>921f80c293f5f3ebe69ea6d24c13cd46</t>
  </si>
  <si>
    <t>Wildceleb.com Mobile 300x250</t>
  </si>
  <si>
    <t>9507812f736e64f65a9db835ea9dee7e</t>
  </si>
  <si>
    <t>Fitstylelife.com ATF 728x90</t>
  </si>
  <si>
    <t>9edc2e44652d5ef74e7d544b9390f4f6</t>
  </si>
  <si>
    <t>Resharable.org ATF 300x250</t>
  </si>
  <si>
    <t>a1e6274c3d9756935b4958248a9ed1e2</t>
  </si>
  <si>
    <t>Thebrofessional.net BTF-2 300x250</t>
  </si>
  <si>
    <t>a2e8491a31c6832e16206e9dc251406a</t>
  </si>
  <si>
    <t>Viralworld.net ATF 728x90</t>
  </si>
  <si>
    <t>aed3ed68b76bf127e192c10a0be256e8</t>
  </si>
  <si>
    <t>Thewebtrovert.com ATF 728x90</t>
  </si>
  <si>
    <t>af556273e06ed63ff5eab7d76b21cb01</t>
  </si>
  <si>
    <t>Mycarconnector.com BTF 728x90</t>
  </si>
  <si>
    <t>b66ed58a8b25b2f1c9f97d3fdf5f7eaf</t>
  </si>
  <si>
    <t>Idistracted.net BTF 728x90</t>
  </si>
  <si>
    <t>bcd12d5a4c3dbbb5f7bc09bc55ae5662</t>
  </si>
  <si>
    <t>Wildceleb.com ATF 728x90</t>
  </si>
  <si>
    <t>c1396882d638631fb004ea387b92e60a</t>
  </si>
  <si>
    <t>Bluelionsports.com ATF 728x90</t>
  </si>
  <si>
    <t>c214af25e20d0455d168320cd2bed656</t>
  </si>
  <si>
    <t>Funnygov.com BTF-2 300x250</t>
  </si>
  <si>
    <t>c3d1eb4a14d63103d5f16f7162bd9851</t>
  </si>
  <si>
    <t>Resharable.org BTF 728x90</t>
  </si>
  <si>
    <t>c6c7ef08daa7ca576bfef39d7e4fc25f</t>
  </si>
  <si>
    <t>Lolboom.net BTF 300x250</t>
  </si>
  <si>
    <t>cbe0d1f23d94b01d5be27112aa65678f</t>
  </si>
  <si>
    <t>Viralworld.net ATF 300x250</t>
  </si>
  <si>
    <t>cfb6d757ed983e5a19726d492e4f1efc</t>
  </si>
  <si>
    <t>Resharable.org ATF 728x90</t>
  </si>
  <si>
    <t>d62ef546206361557a52820cada59800</t>
  </si>
  <si>
    <t>Boredlion.com BTF-2 300x250</t>
  </si>
  <si>
    <t>de8fb8a4117bec00fc07f4cfe1aee135</t>
  </si>
  <si>
    <t>Wildceleb.com Mobile 320x50</t>
  </si>
  <si>
    <t>df0083af4748a70d64c1d368b820ebbc</t>
  </si>
  <si>
    <t>Mycarconnector.com BTF 300x250</t>
  </si>
  <si>
    <t>e72f09d8022416a19af6ad442b09769e</t>
  </si>
  <si>
    <t>Bluelionsports.com ATF 300x250</t>
  </si>
  <si>
    <t>fcad34f2f3e22c1435a8b5704679c78f</t>
  </si>
  <si>
    <t>Lolboom.net ATF 300x250</t>
  </si>
  <si>
    <t>andy@traffiqexchange.com</t>
  </si>
  <si>
    <t>Traffiq Exchange (uproxx.com)</t>
  </si>
  <si>
    <t>24a3ed456f166d9d40be11f810280398</t>
  </si>
  <si>
    <t>Teachertube.com 300x250</t>
  </si>
  <si>
    <t>b03932e56b9489faeeef674d605cecf6</t>
  </si>
  <si>
    <t>Teachertube.com 728x90</t>
  </si>
  <si>
    <t>antar@soundmeup.com</t>
  </si>
  <si>
    <t>Soundmeup.com</t>
  </si>
  <si>
    <t>5a8791d56bf2b0c2ffb46d194f85c678</t>
  </si>
  <si>
    <t>Soundmeup.com MX 300x250</t>
  </si>
  <si>
    <t>7561f01021f9a8d1e390bf0e436e637c</t>
  </si>
  <si>
    <t>Soundmeup.com USA 300x250</t>
  </si>
  <si>
    <t>7be317e8c0ef4dc8841d1b2011092bbc</t>
  </si>
  <si>
    <t>Soundmeup.com MX 728x90</t>
  </si>
  <si>
    <t>914862856c7fbb78f74fb092d3d8f3db</t>
  </si>
  <si>
    <t>Soundmeup.com USA 728x90</t>
  </si>
  <si>
    <t>anthony@wlkholdings.com</t>
  </si>
  <si>
    <t>WLK Holdings</t>
  </si>
  <si>
    <t>6db75ccf471c791f5c5952dcb3fa03a8</t>
  </si>
  <si>
    <t>Mobilelikez.com #3 300x250</t>
  </si>
  <si>
    <t>6f977c1e77dd5833f67101baafbb4ba9</t>
  </si>
  <si>
    <t>Mobilelikez.com #2 300x250</t>
  </si>
  <si>
    <t>8253fe5075058b85cdfee35c4cd2ce8a</t>
  </si>
  <si>
    <t>Mobilelikez.com 300x250</t>
  </si>
  <si>
    <t>aquiroga@batangamedia.com</t>
  </si>
  <si>
    <t>Batanga Media (Bolsademulher.com)</t>
  </si>
  <si>
    <t>aran@nbadraft.net</t>
  </si>
  <si>
    <t>Nbadraft.net</t>
  </si>
  <si>
    <t>535b06dd6273d2ee4a7ccf65e4256d0e</t>
  </si>
  <si>
    <t>Nbadraft.net 160x600</t>
  </si>
  <si>
    <t>b47c890df4b4adbe1e5b61b3598738bf</t>
  </si>
  <si>
    <t>Nbadraft.net #2 728x90</t>
  </si>
  <si>
    <t>c78c70704cdad03439bb55307dc7d83b</t>
  </si>
  <si>
    <t>Nbadraft.net 728x90</t>
  </si>
  <si>
    <t>d4ecbb9d04fd598ea6ff2f9766a6f03a</t>
  </si>
  <si>
    <t>Nbadraft.net 300x250</t>
  </si>
  <si>
    <t>arditkrasniqi@fungo-shpk.com</t>
  </si>
  <si>
    <t>publicfunny.com</t>
  </si>
  <si>
    <t>09f5541c2d4fe65a9bbd8e3c9e1a6fcc</t>
  </si>
  <si>
    <t>Publicfunny.com 300x250</t>
  </si>
  <si>
    <t>1e41afc228701e0de3c9f79fd2a5a638</t>
  </si>
  <si>
    <t>Ukfunny.com 300x250</t>
  </si>
  <si>
    <t>4dec6e09b2caff9563123da521a93e8b</t>
  </si>
  <si>
    <t>Laughwithus.me 300x250</t>
  </si>
  <si>
    <t>95a35f494c3dbe5be5588b30a75062bd</t>
  </si>
  <si>
    <t>Publicfunny.com #2 300x250</t>
  </si>
  <si>
    <t>f8ae37bb7d5b88e6ae585f12f14e4c52</t>
  </si>
  <si>
    <t>Laughwithus.me #2 300x250</t>
  </si>
  <si>
    <t>faa904cb4b6194ea420d9567ffee8c0c</t>
  </si>
  <si>
    <t>Ukfunny.com #2 300x250</t>
  </si>
  <si>
    <t>arfintonny@gmail.com</t>
  </si>
  <si>
    <t>Rupcare.com</t>
  </si>
  <si>
    <t>8ea1e435a4cbd681cd56362fa7dd1607</t>
  </si>
  <si>
    <t>Rupcare.com 160x600</t>
  </si>
  <si>
    <t>ab57890874777e7471a05195bd2311ff</t>
  </si>
  <si>
    <t>Rupcare.com 728x90</t>
  </si>
  <si>
    <t>d38a23a113665abb568fcb013588963b</t>
  </si>
  <si>
    <t>Rupcare.com 300x250</t>
  </si>
  <si>
    <t>aron@solspot.com</t>
  </si>
  <si>
    <t>Solspot.com</t>
  </si>
  <si>
    <t>2a514c9020c15bb301d7d6aa6d4a29aa</t>
  </si>
  <si>
    <t>Solspot.com #2</t>
  </si>
  <si>
    <t>8fcf1cdc1001055734f91e5e2ac22fd3</t>
  </si>
  <si>
    <t>cad762a0a2dd3fe2dd5cc139fce7aed9</t>
  </si>
  <si>
    <t>f95fc66180fb813d3d508fe9e6c27082</t>
  </si>
  <si>
    <t>arran@wizzed.com</t>
  </si>
  <si>
    <t>Wizzed.com</t>
  </si>
  <si>
    <t>3978dfac781e6491e1ea50227b96a988</t>
  </si>
  <si>
    <t>Mozomotors.com #2 300x250</t>
  </si>
  <si>
    <t>3e30b6e55d48c57b21e632066111d40c</t>
  </si>
  <si>
    <t>Mozomotors.com #4 300x250</t>
  </si>
  <si>
    <t>52e2d420a53f233b65b33b8e7080eee8</t>
  </si>
  <si>
    <t>Mozomotors.com #3 300x250</t>
  </si>
  <si>
    <t>6a839e312e4818d553102087b596c7da</t>
  </si>
  <si>
    <t>Mozomotors.com #1 728x90</t>
  </si>
  <si>
    <t>bdfe5696d328624717bec7d60a16a9d7</t>
  </si>
  <si>
    <t>Sportsmozo.com #3 300x250</t>
  </si>
  <si>
    <t>bf763ced4014a01c2469bcb957a33e21</t>
  </si>
  <si>
    <t>Sportsmozo.com #1 728x90</t>
  </si>
  <si>
    <t>e77bc59eeae8a25820ef958b3f0aa86c</t>
  </si>
  <si>
    <t>Sportsmozo.com #4 300x250</t>
  </si>
  <si>
    <t>f6e36febd46aed81542530230c7f1976</t>
  </si>
  <si>
    <t>Mozomotors.com #1 300x250</t>
  </si>
  <si>
    <t>articlesbase.ltd@gmail.com</t>
  </si>
  <si>
    <t>Articlesbase.com</t>
  </si>
  <si>
    <t>58821b7ab3df197196d04881797cfbaa</t>
  </si>
  <si>
    <t>Artigonal.com Video 300x250</t>
  </si>
  <si>
    <t>8a787f93d853eeb5fda1aea420b258ed</t>
  </si>
  <si>
    <t>Articlesbase.com Video 300x250</t>
  </si>
  <si>
    <t>a26c29a4e10bbeaf04d9389b0c4b0d17</t>
  </si>
  <si>
    <t>Artigonal.com 300x600</t>
  </si>
  <si>
    <t>b3050cd83453b7d0bf62bc44752752ed</t>
  </si>
  <si>
    <t>Articlesbase.com 300x600</t>
  </si>
  <si>
    <t>asiantown@gmail.com</t>
  </si>
  <si>
    <t>Asiantown.net</t>
  </si>
  <si>
    <t>052cc2cf628f271cfbf8e72112ad64d4</t>
  </si>
  <si>
    <t>Blog.asiantown.net 300x250</t>
  </si>
  <si>
    <t>11f14c53f288cc116668ae78155eb634</t>
  </si>
  <si>
    <t>News.asiantown.net 300x250</t>
  </si>
  <si>
    <t>1e3cd822434de3db947c45a12c43d60e</t>
  </si>
  <si>
    <t>Asiantown.net 300x250</t>
  </si>
  <si>
    <t>aviv@keebali.com</t>
  </si>
  <si>
    <t>Keebali</t>
  </si>
  <si>
    <t>0b7c1feedcb98e6d3d175a5979cfd718</t>
  </si>
  <si>
    <t>Tech-recipes.com 728x90</t>
  </si>
  <si>
    <t>18d159d5090af62f62d2f917734f8e70</t>
  </si>
  <si>
    <t>Ps3hax.net #3 300x250</t>
  </si>
  <si>
    <t>1bf45f6cd16fb4898a2444a991ad2cd9</t>
  </si>
  <si>
    <t>Laaloosh 160x600</t>
  </si>
  <si>
    <t>2f32af840ef3bac79f6f23f5f950b89c</t>
  </si>
  <si>
    <t>Ps3hax.net #2 728x90</t>
  </si>
  <si>
    <t>3bcabde8e92ba2f74879a9c291cc5f8a</t>
  </si>
  <si>
    <t>Lifewithdogs.tv 300x250</t>
  </si>
  <si>
    <t>49bd5911e338d676822305b013c497b6</t>
  </si>
  <si>
    <t>Laaloosh 300x250</t>
  </si>
  <si>
    <t>5538cfa1ff764dc313a60bb8b8594e2f</t>
  </si>
  <si>
    <t>Tech-recipes.com 300x250</t>
  </si>
  <si>
    <t>5af98b2adc5e65fe1acb689f7c217a53</t>
  </si>
  <si>
    <t>Ps3hax.net #2 300x250</t>
  </si>
  <si>
    <t>5e65c7096000fe5aa997e24de321d3dc</t>
  </si>
  <si>
    <t>Ps3hax.net 728x90</t>
  </si>
  <si>
    <t>8b041d4af22dc2b847156f4d0af9a8ab</t>
  </si>
  <si>
    <t>DreamViews 160x600</t>
  </si>
  <si>
    <t>8c90ed3a232da93dd2cfccac5a29c5dd</t>
  </si>
  <si>
    <t>Ps3hax.net 160x600</t>
  </si>
  <si>
    <t>8d5a00194e83ee3873f650b3c06e340f</t>
  </si>
  <si>
    <t>Dashhacks.com 300x250</t>
  </si>
  <si>
    <t>9fde9a760feb2693a0b2410e564d5782</t>
  </si>
  <si>
    <t>Justpushstart 300x250</t>
  </si>
  <si>
    <t>bde76df25e3a7313ea84be078fef8ccf</t>
  </si>
  <si>
    <t>Qj.net 300x250</t>
  </si>
  <si>
    <t>da0db452f58a4f85954bf78840f82552</t>
  </si>
  <si>
    <t>Reptileforums 728x90</t>
  </si>
  <si>
    <t>dd2625b056b2d45c9ab15d1dd7f1ae91</t>
  </si>
  <si>
    <t>Ps3hax.net 300x250</t>
  </si>
  <si>
    <t>ed47cbb9b076015a319f78ef43b688d1</t>
  </si>
  <si>
    <t>Tech-recipes.com 160x600</t>
  </si>
  <si>
    <t>baoky999@gmail.com</t>
  </si>
  <si>
    <t>Mangahappy.com</t>
  </si>
  <si>
    <t>2b3e3e46ab3abba3cc011eab2b9788be</t>
  </si>
  <si>
    <t>Mangahappy.com Mobile 320x50</t>
  </si>
  <si>
    <t>3f5f6b9b2154a3a91dbc7228cfc521d5</t>
  </si>
  <si>
    <t>9079c161256a7c731f898d7dd5c8d5ff</t>
  </si>
  <si>
    <t>a5b564769ff7692f9497c008ffbd2250</t>
  </si>
  <si>
    <t>df1616c3dca1f2d7556eee8a706f17b4</t>
  </si>
  <si>
    <t>bastienvans@gmail.com</t>
  </si>
  <si>
    <t>Csgo.steamanalyst.com</t>
  </si>
  <si>
    <t>efc3feaa87cd20e5b5341fd05799be81</t>
  </si>
  <si>
    <t>Csgo.steamanalyst.com #2 728x90</t>
  </si>
  <si>
    <t>bboigienman@softissimo.com</t>
  </si>
  <si>
    <t>Reverso.net</t>
  </si>
  <si>
    <t>3c095adc6bab41ac2d9e0efabcf97bfd</t>
  </si>
  <si>
    <t>Reverso.net Lexibase ATF1 300x250</t>
  </si>
  <si>
    <t>52498c9a078f49a849e750a535ef505e</t>
  </si>
  <si>
    <t>Reverso.net Home et Resultat 300x250</t>
  </si>
  <si>
    <t>5a5f5108b0db7e879024bf6bbdce9724</t>
  </si>
  <si>
    <t>Mobile.reverso.net Mobile 320x50</t>
  </si>
  <si>
    <t>bboughton@360ops.com</t>
  </si>
  <si>
    <t>Mugshots.com</t>
  </si>
  <si>
    <t>063abdd8c00b8b5687c341d7d375b7b9</t>
  </si>
  <si>
    <t>Mugshots.com Mobile ATF 320x50</t>
  </si>
  <si>
    <t>7b11e4ad96984bb1e233bc798c89f577</t>
  </si>
  <si>
    <t>Mugshots.com 300x250 ATF</t>
  </si>
  <si>
    <t>a6fbde600a241b501aaa06f2a147aa8d</t>
  </si>
  <si>
    <t>Mugshots.com Mobile ATF 300x250</t>
  </si>
  <si>
    <t>b2d12f090eaf245992312f3afec4eacf</t>
  </si>
  <si>
    <t>Mugshots.com 160x600</t>
  </si>
  <si>
    <t>f1e0565c8986bed75227955f4fbd117f</t>
  </si>
  <si>
    <t>Mugshots.com Mobile BTF 300x250</t>
  </si>
  <si>
    <t>bchuen@froppit.com</t>
  </si>
  <si>
    <t>Froppit Inc. (AccessTheStars.com)</t>
  </si>
  <si>
    <t>29664500057fe58152a6e9a8adecaf89</t>
  </si>
  <si>
    <t>Accessthestars.com 300x250</t>
  </si>
  <si>
    <t>8d3f5e615a7251daeeac5fc39e2e3e79</t>
  </si>
  <si>
    <t>Accessthestars.com 728x90</t>
  </si>
  <si>
    <t>bd74d8216092119afbcaac5c0ada7bc5</t>
  </si>
  <si>
    <t>Accessthestars.com #2 300x250</t>
  </si>
  <si>
    <t>bdev@petbloglife.com</t>
  </si>
  <si>
    <t>Petbloglife.com</t>
  </si>
  <si>
    <t>019f20bbd76d2e896977341ee0b345ba</t>
  </si>
  <si>
    <t>$$1.50 Menemag.com 728x90</t>
  </si>
  <si>
    <t>0d905a365959b454c0aa48cbffbb6d44</t>
  </si>
  <si>
    <t>2720e1fcffa22e682248e0f6d210b996</t>
  </si>
  <si>
    <t>$$$$$0.50 Menemag.com #2 300x250</t>
  </si>
  <si>
    <t>3cb69dbf3abffa6c5bc89812d7011286</t>
  </si>
  <si>
    <t>$0.38 Petbloglife.com #2 300x250</t>
  </si>
  <si>
    <t>4445f1513a3ca4756a180da8316f1f7a</t>
  </si>
  <si>
    <t>$$1.50Menemag.com 300x250</t>
  </si>
  <si>
    <t>4f9b6c1a14309ae0820e2b078fffb96a</t>
  </si>
  <si>
    <t>$0.38 Petbloglife.com #2 728x90</t>
  </si>
  <si>
    <t>99cc588f55fcaaa5197cc4b83f83ee79</t>
  </si>
  <si>
    <t>$$$$$0.50 Pregnanny.com #2 300x250</t>
  </si>
  <si>
    <t>9d7840cfaea1dc3bd1e64bfcf002760f</t>
  </si>
  <si>
    <t>$$$$$0.50 Menemag.com #2 728x90</t>
  </si>
  <si>
    <t>b57d6e6d5384cc6edf81f2fa9f7f7937</t>
  </si>
  <si>
    <t>c970ca670c7d848b308d40e61ff13409</t>
  </si>
  <si>
    <t>$$$1.50 Pregnanny.com 728x90</t>
  </si>
  <si>
    <t>dfc677e284201fdfff797ca2fc079313</t>
  </si>
  <si>
    <t>$$$1.50 Pregnanny.com 300x250</t>
  </si>
  <si>
    <t>efe2f077ffa3a1314ecf5b7538e3aa19</t>
  </si>
  <si>
    <t>$$$$$0.50 Pregnanny.com #2 728x90</t>
  </si>
  <si>
    <t>bdoseck@gmail.com</t>
  </si>
  <si>
    <t>Popnom.com</t>
  </si>
  <si>
    <t>e5f8c7e0fa49ebfeb14c2a2ffec8c099</t>
  </si>
  <si>
    <t>Popnom.com Mobile - 2 - 300x250</t>
  </si>
  <si>
    <t>eade23615dce873bcdf9ea613ed1a111</t>
  </si>
  <si>
    <t>PN-TB-728x90-2</t>
  </si>
  <si>
    <t>belalonline@hotmail.com</t>
  </si>
  <si>
    <t>Justgirlythings.co</t>
  </si>
  <si>
    <t>03e4635da971064fc7d9869e27482e80</t>
  </si>
  <si>
    <t>Justgirlythings.co 300x250</t>
  </si>
  <si>
    <t>ben.ospino@stockhouse.com</t>
  </si>
  <si>
    <t>Stockhouse.com</t>
  </si>
  <si>
    <t>2fd67d202701d40fe07d9d4845ec16b6</t>
  </si>
  <si>
    <t>Stockhouse.com passbacks 728x90</t>
  </si>
  <si>
    <t>8a92aba91b88296b8f9f58ec408b187a</t>
  </si>
  <si>
    <t>Adzerk 300x250</t>
  </si>
  <si>
    <t>b4cc9d68b6bc8e454f60cd18706ec528</t>
  </si>
  <si>
    <t>adzerk 728x90</t>
  </si>
  <si>
    <t>ef52e414080671ac8f47fcde9d385bbf</t>
  </si>
  <si>
    <t>Stockhouse.com passbacks 300x250</t>
  </si>
  <si>
    <t>fd4a03c539ebe05e0db07ebad8c7c9d6</t>
  </si>
  <si>
    <t>Adzerk 300x600</t>
  </si>
  <si>
    <t>bendapp22@gmail.com</t>
  </si>
  <si>
    <t>Toonova.com</t>
  </si>
  <si>
    <t>03d3842a560548ac6264b0f6d336136b</t>
  </si>
  <si>
    <t>Animenova.org:cpmstar 728x90</t>
  </si>
  <si>
    <t>1756ec7f78996638172e6384e1abbeff</t>
  </si>
  <si>
    <t>Animetoon.org 728x90</t>
  </si>
  <si>
    <t>60c35a6438930c2ba9e7d3d04059c3ad</t>
  </si>
  <si>
    <t>Animetoon.org 300x250</t>
  </si>
  <si>
    <t>64e2cd9d3b6cd7d36618ab3930fe0ff3</t>
  </si>
  <si>
    <t>Animenova.org:cpmstar 300x250</t>
  </si>
  <si>
    <t>betsy@blackboxmediaus.com</t>
  </si>
  <si>
    <t>Black Box Media dba Local Media Advisor</t>
  </si>
  <si>
    <t>003f5336bf61eec51a3d9e85c9dc6b6e</t>
  </si>
  <si>
    <t>Gadsdentimes.com ATF HMG-Gadsden 300x250</t>
  </si>
  <si>
    <t>0056f83a6ae8376d4ea24598876c4353</t>
  </si>
  <si>
    <t>Ocala.com ATF HMG-Ocala 728x90</t>
  </si>
  <si>
    <t>005bc2087102505569c1f507395ea22e</t>
  </si>
  <si>
    <t>Theeagle.com BH Media B 300x250</t>
  </si>
  <si>
    <t>006068e9f1c7b989cd15d95343b248e1</t>
  </si>
  <si>
    <t>chillicothegazette.com BTF 300x250</t>
  </si>
  <si>
    <t>01bcd7c00f38ca5af1542dea14d2f3e7</t>
  </si>
  <si>
    <t>Fox2now.com BTF 300x250</t>
  </si>
  <si>
    <t>02c4bd15398ea11deaffe08599043fd2</t>
  </si>
  <si>
    <t>Thv11.com ATF 728x90</t>
  </si>
  <si>
    <t>0309bbe07aa52776fbc9eee50c6dfa53</t>
  </si>
  <si>
    <t>Journalnow.com BTF 728x90</t>
  </si>
  <si>
    <t>07015f5544e0233b7fc8cc9b5b25ad3f</t>
  </si>
  <si>
    <t>thestarpress.com ATF 300x250</t>
  </si>
  <si>
    <t>071171e779e36380469ae47b77858fbe</t>
  </si>
  <si>
    <t>The-dispatch.com ATF Lexington 300x250</t>
  </si>
  <si>
    <t>0763e282db0e35db02a08be98f8fb3e8</t>
  </si>
  <si>
    <t>Omaha.com ATF 728x90</t>
  </si>
  <si>
    <t>076be9620d7b793f2f592cedef5aa407</t>
  </si>
  <si>
    <t>Telegram.com 728x90</t>
  </si>
  <si>
    <t>07c44abe777924257ff534d6e2c42d25</t>
  </si>
  <si>
    <t>News-journalonline.com ATF HMG-Daytona 300x250</t>
  </si>
  <si>
    <t>0a72aa64a8f7c17d5cbcc58ea166281d</t>
  </si>
  <si>
    <t>Kgw.com ATF 300x250</t>
  </si>
  <si>
    <t>0bb9de316a10e1666d58e77c46014083</t>
  </si>
  <si>
    <t>democratandchronicle.com BTF 728x90</t>
  </si>
  <si>
    <t>0d01faeeb8dcb56e4c2d1e90728cabc9</t>
  </si>
  <si>
    <t>Wtvr.com ATF 300x250</t>
  </si>
  <si>
    <t>0d38e8dad63aa50f66088958bd676cec</t>
  </si>
  <si>
    <t>Wnep.com BTF 300x250</t>
  </si>
  <si>
    <t>0d74b0cb40835957b4f48335d7be3f0d</t>
  </si>
  <si>
    <t>Greenbaypressgazette.com BTF 300x250</t>
  </si>
  <si>
    <t>0dfa33075575d3d6c922619a399ed8af</t>
  </si>
  <si>
    <t>Nptelegraph.com ATF 728x90</t>
  </si>
  <si>
    <t>0f1f552e84ca4d67c0a1050f7d762b77</t>
  </si>
  <si>
    <t>Wtkr.com BTF 300x250</t>
  </si>
  <si>
    <t>0f2728574f9278ab975355e7a2159e4e</t>
  </si>
  <si>
    <t>Wzzm13.com ATF 728x90</t>
  </si>
  <si>
    <t>0fa45d7ceb4ba04b7aaf0c12a5d3ed89</t>
  </si>
  <si>
    <t>Richmond.com richmond 728x90</t>
  </si>
  <si>
    <t>10b8ec7418f1c3aeba68032668040b10</t>
  </si>
  <si>
    <t>Q13fox.com ATF 728x90</t>
  </si>
  <si>
    <t>11ad3fba81f52be35e19ac9d94dcdea2</t>
  </si>
  <si>
    <t>Greensboro.com 728x90</t>
  </si>
  <si>
    <t>125d3882fc2f7e04023e352b5c0f413d</t>
  </si>
  <si>
    <t>Press-citizen.com BTF 300x250</t>
  </si>
  <si>
    <t>1318553fad1fd5af6f8d2235ec731e8c</t>
  </si>
  <si>
    <t>Postandcourier.com BTF 728x90</t>
  </si>
  <si>
    <t>1321390d5ac89368bf12059e6f918e96</t>
  </si>
  <si>
    <t>The-dispatch.com BTF Lexington 160x600</t>
  </si>
  <si>
    <t>1340572a0cd201d867842956eb1bbc18</t>
  </si>
  <si>
    <t>Khou.com ATF 300x250</t>
  </si>
  <si>
    <t>137c3c912c9737ad5365823b88b7e2dc</t>
  </si>
  <si>
    <t>Shelbystar.com ATF  HMG-Shelby 728x90</t>
  </si>
  <si>
    <t>13b262fe4b6ab26e50fe11d3946eb839</t>
  </si>
  <si>
    <t>Dailyunion.com BENN BTF 728x90</t>
  </si>
  <si>
    <t>13fab49192181b0e49442984cc560b5d</t>
  </si>
  <si>
    <t>Greensboro.com BH Media A 300x250</t>
  </si>
  <si>
    <t>1409c72e90706daac6d62c9f6479b868</t>
  </si>
  <si>
    <t>Nwfdailynews.com ATF  NWFDailyNews 300x250</t>
  </si>
  <si>
    <t>14108a41e56f091487950d051b6557b3</t>
  </si>
  <si>
    <t>Theledger.com BTF Lakeland 728x90</t>
  </si>
  <si>
    <t>14d8673e391b03c7fcd34f7b66fc0d80</t>
  </si>
  <si>
    <t>Azcentral.com BTF 728x90</t>
  </si>
  <si>
    <t>14d8daade3d49c3b9bf20ab0aa841ab8</t>
  </si>
  <si>
    <t>Q13fox.com ATF 300x250</t>
  </si>
  <si>
    <t>158ec7fa9e4c058509c31f16e5b01e82</t>
  </si>
  <si>
    <t>Lexch.com BTF 728x90</t>
  </si>
  <si>
    <t>15b6d15a49b18e93c3e628754ce2fdae</t>
  </si>
  <si>
    <t>Roanoke.com ATF 300x250</t>
  </si>
  <si>
    <t>15e956bfecee94619f922de6ca310b42</t>
  </si>
  <si>
    <t>Fox17online.com ATF 728x90</t>
  </si>
  <si>
    <t>16cfead10ebde583a03b4f9e66f8ea65</t>
  </si>
  <si>
    <t>Wacotrib.com ATF 300x250</t>
  </si>
  <si>
    <t>1700774e79b6a43da9c3a94f9c6d9075</t>
  </si>
  <si>
    <t>Delawareonline.com ATF 300x250</t>
  </si>
  <si>
    <t>170cfdf2a6bfac3bf324b52f920ecb89</t>
  </si>
  <si>
    <t>Jdnews.com ATF 728x90</t>
  </si>
  <si>
    <t>17b6d719ed4279b8fd6215505ca944d2</t>
  </si>
  <si>
    <t>Shorenewstoday.com BH Media B 300x250</t>
  </si>
  <si>
    <t>181c6fbad96bcdbd1677439128a8116f</t>
  </si>
  <si>
    <t>9news.com ATF 728x90</t>
  </si>
  <si>
    <t>184a2611f4a2ecddaaa9ad71a95e537e</t>
  </si>
  <si>
    <t>Ktla.com BTF 300x250</t>
  </si>
  <si>
    <t>18dcefa2311dc16e4baaad27e3539c71</t>
  </si>
  <si>
    <t>jconline.com BTF 300x250</t>
  </si>
  <si>
    <t>19c89bd27b20d17c225741baa69f044c</t>
  </si>
  <si>
    <t>Ksby.com BTF 728x90</t>
  </si>
  <si>
    <t>1a133c41088a94d8e3ecdc1a875a4029</t>
  </si>
  <si>
    <t>Fox13now.com ATF 728x90</t>
  </si>
  <si>
    <t>1a15fce9fb3b50349c2281623109fc31</t>
  </si>
  <si>
    <t>rgj.com BTF 728x90</t>
  </si>
  <si>
    <t>1b81a792138a3f5521eca1027e027c43</t>
  </si>
  <si>
    <t>Ocala.com Mid HMG-Ocala 300x250</t>
  </si>
  <si>
    <t>1b85d789a3d83798888c1b76e5498f55</t>
  </si>
  <si>
    <t>Fredericksburg.com BH Media B 728x90</t>
  </si>
  <si>
    <t>1b9cb70f7821ae5f263e4981408bbf50</t>
  </si>
  <si>
    <t>Post-gazette.com Pittsburgh BTF 160x600</t>
  </si>
  <si>
    <t>1ba132c858e604cd61f8041910dc8f48</t>
  </si>
  <si>
    <t>Statesville.com BTF 300x250</t>
  </si>
  <si>
    <t>1bebd8226401a9537008c36811cd85c6</t>
  </si>
  <si>
    <t>Whnt.com ATF 728x90</t>
  </si>
  <si>
    <t>1c28e917450e6710b7e47b46005bd132</t>
  </si>
  <si>
    <t>Pix11.com BTF 300x250</t>
  </si>
  <si>
    <t>1c8923023fb1aa63bf048dff3ef53244</t>
  </si>
  <si>
    <t>Wtvr.com ATF 728x90</t>
  </si>
  <si>
    <t>1cf4fa1351c09f63d535cae528e01398</t>
  </si>
  <si>
    <t>Starnewsonline.com ATF Wilmington 728x90</t>
  </si>
  <si>
    <t>1d22ee00feba2de0d8cfa26738b84b9a</t>
  </si>
  <si>
    <t>Katc.com BTF 300x250</t>
  </si>
  <si>
    <t>1dfde672599f933e80528a6e60f722d7</t>
  </si>
  <si>
    <t>Gatorsports.com BTF GatorSports 160x600</t>
  </si>
  <si>
    <t>1f3a1541127a18f24bc2f1f0933f790a</t>
  </si>
  <si>
    <t>Newsherald.com ATF HMG-NewsHerald 300x250</t>
  </si>
  <si>
    <t>1f3dcb89eef30750fd19a054b242a611</t>
  </si>
  <si>
    <t>tallahassee.com BTF 300x250</t>
  </si>
  <si>
    <t>1fe6ccd222d479d4a3f972835f8defd0</t>
  </si>
  <si>
    <t>Mountaineagle.com 300x250</t>
  </si>
  <si>
    <t>206e1083b61e0894db17a91feeb0b768</t>
  </si>
  <si>
    <t>5newsonline.com Tribune B 300x250</t>
  </si>
  <si>
    <t>2083e50a85876f5363414e44ec586390</t>
  </si>
  <si>
    <t>desmoinesregister.com BTF 728x90</t>
  </si>
  <si>
    <t>20d58fa0ea4ee522fa60825d4f50429d</t>
  </si>
  <si>
    <t>Starnewsonline.com BTF Wilmington 728x90</t>
  </si>
  <si>
    <t>20dbfb9a8ad5da4707455858f1011140</t>
  </si>
  <si>
    <t>Kfor.com ATF 728x90</t>
  </si>
  <si>
    <t>20f7574d208ecf4e69c31fec3b1538b2</t>
  </si>
  <si>
    <t>Oanow.com ATF 300x250</t>
  </si>
  <si>
    <t>21a04a0272a58ec73ad8fc825a4c5b0c</t>
  </si>
  <si>
    <t>Gainesville.com BTF Gainesville 728x90</t>
  </si>
  <si>
    <t>21a59fbb166c5fb0f5e85974d806322a</t>
  </si>
  <si>
    <t>Tennessean.com BTF 728x90</t>
  </si>
  <si>
    <t>21b26387cc226f550495a805a8645470</t>
  </si>
  <si>
    <t>Fredericksburg.com BH Media A 300x250</t>
  </si>
  <si>
    <t>21eec5421358dba35ddf6ba0b52b3bb2</t>
  </si>
  <si>
    <t>Kvue.com ATF 300x250</t>
  </si>
  <si>
    <t>22af6eade94ce74a9924b67ba86f75c6</t>
  </si>
  <si>
    <t>Swvatoday.com BTF 728x90</t>
  </si>
  <si>
    <t>234109ec26baa747672b56efd946c4c8</t>
  </si>
  <si>
    <t>Thetimesnews.com ATF HMG-TimesNews 300x250</t>
  </si>
  <si>
    <t>259b5e52b1ea09f441a0f9a4333a6c2f</t>
  </si>
  <si>
    <t>delmarvanow.com ATF 300x250</t>
  </si>
  <si>
    <t>270371417ad1c12706854b27d900038e</t>
  </si>
  <si>
    <t>Azcentral.com ATF 300x250</t>
  </si>
  <si>
    <t>28663fef695ffde280368902756652c5</t>
  </si>
  <si>
    <t>Theeagle.com BH Media A 300x250</t>
  </si>
  <si>
    <t>29667675a29659d35bc48b0076fdad2e</t>
  </si>
  <si>
    <t>Pressdemocrat.com BTF PressDem-B 300x250</t>
  </si>
  <si>
    <t>2a1560fc2ad1dfef35523d5080efe1d0</t>
  </si>
  <si>
    <t>Houmatoday.com ATF Houma 728x90</t>
  </si>
  <si>
    <t>2b9ec81baa09d1108f04287d0c7d79b7</t>
  </si>
  <si>
    <t>Starnewsonline.com ATF Wilmington 300x250</t>
  </si>
  <si>
    <t>2c0ef2a17bae3eee840a472cb392ce2b</t>
  </si>
  <si>
    <t>Southernminn.com BENN BTF 300x250</t>
  </si>
  <si>
    <t>2c9dca6633e68415d46d6e1a7a26af1a</t>
  </si>
  <si>
    <t>Wgntv.com BTF 300x250</t>
  </si>
  <si>
    <t>2ce3665f25b626271f4cb1895d69be45</t>
  </si>
  <si>
    <t>Mansfieldnewsjournal.com BTF 728x90</t>
  </si>
  <si>
    <t>2d5430fc70a678a65461fce4ed929327</t>
  </si>
  <si>
    <t>Press-citizen.com ATF 300x250</t>
  </si>
  <si>
    <t>2de7aa9a835e2ad8ccb10df7ee625521</t>
  </si>
  <si>
    <t>Fox5sandiego.com BTF 728x90</t>
  </si>
  <si>
    <t>2e6ac2e2e28ca5d10d163c0a36dd0137</t>
  </si>
  <si>
    <t>Nwfdailynews.com BTF NWFDailyNews 728x90</t>
  </si>
  <si>
    <t>2f7a9626994f94c2d280832766058143</t>
  </si>
  <si>
    <t>Myfox8.com BTF 728x90</t>
  </si>
  <si>
    <t>2faeacf885bc8a25378780f4a2716ac2</t>
  </si>
  <si>
    <t>Herald-citizen.com BENN ATF 728x90</t>
  </si>
  <si>
    <t>2fe7d8ccd29536c67a8262cb212559c1</t>
  </si>
  <si>
    <t>Indystar.com BTF 300x250</t>
  </si>
  <si>
    <t>3003a3261fed6fdc2a6a9dffdf461ed8</t>
  </si>
  <si>
    <t>Martinsvillebulletin.com BH Media B 300x250</t>
  </si>
  <si>
    <t>3242c95f2803cd73deadd96d7c639740</t>
  </si>
  <si>
    <t>Hickoryrecord.com BTF 300x250</t>
  </si>
  <si>
    <t>335059b52a9b864e37d26c85de166eee</t>
  </si>
  <si>
    <t>Fox13now.com ATF 300x250</t>
  </si>
  <si>
    <t>33b92f9e6582d6b79dbe9fceb37c596f</t>
  </si>
  <si>
    <t>Wreg.com ATF 728x90</t>
  </si>
  <si>
    <t>34952b7ac4debdbf2ff75b64e811aa0a</t>
  </si>
  <si>
    <t>Hometownlife.com BTF 728x90</t>
  </si>
  <si>
    <t>358fa7bde6b602466df34d962bd3d95d</t>
  </si>
  <si>
    <t>Ktla.com ATF 728x90</t>
  </si>
  <si>
    <t>35c52546ab8f1cf5c0b618dfa2669b5a</t>
  </si>
  <si>
    <t>Wisconsinrapidstribune.com NP ATF 300x250</t>
  </si>
  <si>
    <t>3637ae4de1494babde3e45200648e763</t>
  </si>
  <si>
    <t>Examiner.org BENN ATF 300x250</t>
  </si>
  <si>
    <t>3748d6cc3dfa6cb6f9f81073f20e9293</t>
  </si>
  <si>
    <t>Nonpareilonline.com ATF 300x250</t>
  </si>
  <si>
    <t>37d0a17d723a9c8e8ac7bb992e87b831</t>
  </si>
  <si>
    <t>Nonpareilonline.com BTF 300x250</t>
  </si>
  <si>
    <t>37ec77fbf4711c65df6048c9871446ef</t>
  </si>
  <si>
    <t>Wreg.com BTF 300x250</t>
  </si>
  <si>
    <t>38243d49ac9c93aaf5d832a2895e3c35</t>
  </si>
  <si>
    <t>Scnow.com ATF 728x90</t>
  </si>
  <si>
    <t>38431f4d09f1bd883a8205cdcc518a6b</t>
  </si>
  <si>
    <t>Wilmingtonmugshots.com BTF 728x90</t>
  </si>
  <si>
    <t>390602c756dbff2bf2ff6976d4c28deb</t>
  </si>
  <si>
    <t>Post-gazette.com BTF Pittsburgh 300x250</t>
  </si>
  <si>
    <t>390ef16ecef18210eea1c54844f0095d</t>
  </si>
  <si>
    <t>Theledger.com BTF Lakeland 160x600</t>
  </si>
  <si>
    <t>39b75f65cc717b9e3d2f20d0c5d60f8e</t>
  </si>
  <si>
    <t>Dailycomet.com BTF 728x90</t>
  </si>
  <si>
    <t>3a13fca45b75e79e8e42b1b05435d87d</t>
  </si>
  <si>
    <t>Mcdowellnews.com BH Media A 728x90</t>
  </si>
  <si>
    <t>3cf04fc38be63e044293339cafd82562</t>
  </si>
  <si>
    <t>Pittsburgh T1 BTF 728x90</t>
  </si>
  <si>
    <t>3cf58f8ca1c243db157803eb3de13ecf</t>
  </si>
  <si>
    <t>Shelbystar.com ATF HMG-Shelby 300x250</t>
  </si>
  <si>
    <t>3de88d4c7895be37c9e2b7489f4bc16e</t>
  </si>
  <si>
    <t>Mugshotsgainesville.com ATF 728x90</t>
  </si>
  <si>
    <t>3e7595d9f782bbc1ca0951d4b39f3285</t>
  </si>
  <si>
    <t>Mugshotsgainesville.com BTF 728x90</t>
  </si>
  <si>
    <t>3fe6d00d35226f607fef1d3c22444a3a</t>
  </si>
  <si>
    <t>Kare11.com ATF 728x90</t>
  </si>
  <si>
    <t>405a25612f5939e5a2f66f4c48767eb4</t>
  </si>
  <si>
    <t>App.com BTF 728x90</t>
  </si>
  <si>
    <t>4061dc55c7a29ff2b3233687a1d4b1c5</t>
  </si>
  <si>
    <t>Azcentral.com BTF 300x250</t>
  </si>
  <si>
    <t>409133dd829acc1e03e47c08413533b3</t>
  </si>
  <si>
    <t>Thetimesnews.com BTF HMG-TimesNews 728x90</t>
  </si>
  <si>
    <t>40dd0b236b8ce5e109ad483d1100e224</t>
  </si>
  <si>
    <t>Roanoke.com ATF 728x90</t>
  </si>
  <si>
    <t>40ed06e58bcc92acae266c495acd8c63</t>
  </si>
  <si>
    <t>Mugshotsocala.com BTF 728x90</t>
  </si>
  <si>
    <t>4160f4e520792a798d58747bd7a4786c</t>
  </si>
  <si>
    <t>Thefranklinnewspost.com BH Media B 300x250</t>
  </si>
  <si>
    <t>418670298f903068163d4d68e49dfd58</t>
  </si>
  <si>
    <t>Pressofatlanticcity.com BTF 300x250</t>
  </si>
  <si>
    <t>41ce41d18d6912fab766ebbee7c79dae</t>
  </si>
  <si>
    <t>Godanriver.com BTF 728x90</t>
  </si>
  <si>
    <t>41f15973af811c9546b05dc487543965</t>
  </si>
  <si>
    <t>Myfox8.com BTF 300x250</t>
  </si>
  <si>
    <t>4400f7f4286e321a8acdb71c7cc2e694</t>
  </si>
  <si>
    <t>Goupstate.com BTF Spartanburg 728x90</t>
  </si>
  <si>
    <t>440f24b6fd4a6b9fdfb3ddfee8c094f1</t>
  </si>
  <si>
    <t>Waynetimes.com BENN BTF 160x600</t>
  </si>
  <si>
    <t>44ceea6677c4d74eebec808fae157108</t>
  </si>
  <si>
    <t>Theeagle.com 728x90</t>
  </si>
  <si>
    <t>454b457f9295fc35e06052c78c4ca95a</t>
  </si>
  <si>
    <t>Hickoryrecord.com ATF 300x250</t>
  </si>
  <si>
    <t>46ea6bfb94519036d16b2e840f8f29ce</t>
  </si>
  <si>
    <t>Dailycomet.com BTF 160x600</t>
  </si>
  <si>
    <t>4742d40d1057867c8f6bd714a4a38a58</t>
  </si>
  <si>
    <t>Theledger.com MID Lakeland 300x250</t>
  </si>
  <si>
    <t>47a57ce478f84fbf25f98900cda81141</t>
  </si>
  <si>
    <t>Godanriver.com BTF 300x250</t>
  </si>
  <si>
    <t>47aadc93cb2aa5b68dd2197664a1aa56</t>
  </si>
  <si>
    <t>Krtv.com Evening Post BTF 300x250</t>
  </si>
  <si>
    <t>48360e45e01f1547fc70070ef0b3e4f2</t>
  </si>
  <si>
    <t>Kinston.com BTF 728x90</t>
  </si>
  <si>
    <t>49eeed1f1beefeca0781dabdf90c18fa</t>
  </si>
  <si>
    <t>Whotv.com BTF 300x250</t>
  </si>
  <si>
    <t>4a1a8c1d4020aa0e8cd2b564c36b0147</t>
  </si>
  <si>
    <t>Fox59.com BTF 728x90</t>
  </si>
  <si>
    <t>4a9ed6242e6b158321a8a73bbe445505</t>
  </si>
  <si>
    <t>jconline.com ATF 300x250</t>
  </si>
  <si>
    <t>4aa8bf941e08dbfd0d9140e4d1744098</t>
  </si>
  <si>
    <t>Katc.com BTF 728x90</t>
  </si>
  <si>
    <t>4b8c14a1134b2b13fdce693123045e86</t>
  </si>
  <si>
    <t>Hickoryrecord.com ATF 728x90</t>
  </si>
  <si>
    <t>4ceb18fbfcf1cbeaec956f8a5d1dcc8f</t>
  </si>
  <si>
    <t>Wacotrib.com ATF 728x90</t>
  </si>
  <si>
    <t>4d63ad59b66bfd0e30704f6b433bae7b</t>
  </si>
  <si>
    <t>tallahassee.com BTF 728x90</t>
  </si>
  <si>
    <t>4d783cf54b552be6e8771f038283d954</t>
  </si>
  <si>
    <t>Detroitnews.com OPX 300x250</t>
  </si>
  <si>
    <t>4dc92f322d470eb0e9478b8b9fba5a2f</t>
  </si>
  <si>
    <t>Kvoa.com Evening Post BTF 728x90</t>
  </si>
  <si>
    <t>4e3fbfd4d859546e597d437a037ec379</t>
  </si>
  <si>
    <t>Wacotrib.com BTF 300x250</t>
  </si>
  <si>
    <t>4e843b25f79447a14c6e4974a4c58586</t>
  </si>
  <si>
    <t>Pittsburgh T1 BTF 160x600</t>
  </si>
  <si>
    <t>4f5d3151cfd5c47aa840f030a688c416</t>
  </si>
  <si>
    <t>Wnep.com BTF 728x90</t>
  </si>
  <si>
    <t>50853b6a1ecdabf3821feeaa8835813b</t>
  </si>
  <si>
    <t>Fox43.com Tribune B 300x250</t>
  </si>
  <si>
    <t>51b0c83fcd6e4e8aac050611cfea7a86</t>
  </si>
  <si>
    <t>Fox13now.com BTF 300x250</t>
  </si>
  <si>
    <t>526840d46459230648ae48e4c45c0dac</t>
  </si>
  <si>
    <t>clarionledger.com ATF 300x250</t>
  </si>
  <si>
    <t>528d1adc8f3f52cd52056b0a12e2a5ec</t>
  </si>
  <si>
    <t>News-journalonline.com ATF HMG-Daytona 728x90</t>
  </si>
  <si>
    <t>535cd4a84f4eaa436d394d941ed8b854</t>
  </si>
  <si>
    <t>thetimesherald.com ATF 300x250</t>
  </si>
  <si>
    <t>53c93f764304040d4f201357c38e3fb9</t>
  </si>
  <si>
    <t>Gadsdentimes.com ATF HMG-Gadsden 728x90</t>
  </si>
  <si>
    <t>53dcd5d9a85e39a95e8edd2e2d072ddc</t>
  </si>
  <si>
    <t>Pix11.com ATF 300x250</t>
  </si>
  <si>
    <t>53f3ff573a4d0ade083b9e5c4cfc048a</t>
  </si>
  <si>
    <t>Delawareonline.com BTF 728x90</t>
  </si>
  <si>
    <t>54e709cf8ad70c09aaf2c0d56aa709ef</t>
  </si>
  <si>
    <t>Whotv.com BTF 728x90</t>
  </si>
  <si>
    <t>555fea3342f923d8522f542e88d0b92f</t>
  </si>
  <si>
    <t>Kgw.com ATF 728x90</t>
  </si>
  <si>
    <t>559d9d9be4d1d333f952c670ca0e85f3</t>
  </si>
  <si>
    <t>Legacy.com Gannett ATF 728x90</t>
  </si>
  <si>
    <t>55cc016bab3268e74f8749079d6b3194</t>
  </si>
  <si>
    <t>Ktvb.com ATF 300x250</t>
  </si>
  <si>
    <t>55ff7a36932058c82b55bd347016a318</t>
  </si>
  <si>
    <t>The-dispatch.com BTF Lexington 728x90</t>
  </si>
  <si>
    <t>569549cd74c2a364bbe6094b4c3ed183</t>
  </si>
  <si>
    <t>Gastongazette.com ATF  HMG-Gaston 300x250</t>
  </si>
  <si>
    <t>57d3b0da8b875bd992c6959ca5ceeac1</t>
  </si>
  <si>
    <t>Kdvr.com ATF 728x90</t>
  </si>
  <si>
    <t>57dd80d0eea1d56df0f107dd87b561e3</t>
  </si>
  <si>
    <t>Gadsdentimes.com MID HMG-Gadsden 300x250</t>
  </si>
  <si>
    <t>58003751221798f865c87e213087509f</t>
  </si>
  <si>
    <t>Omaha.com BTF 300x250</t>
  </si>
  <si>
    <t>5828e1bac43502d3bb40de362f58ccc9</t>
  </si>
  <si>
    <t>Legacy.com BTF 300x250</t>
  </si>
  <si>
    <t>5a28a80aa55613d60c863c3f59e90f57</t>
  </si>
  <si>
    <t>Southernminn.com BENN BTF 728x90</t>
  </si>
  <si>
    <t>5ac1a00f277d9fe22229d8e2cc6a9b51</t>
  </si>
  <si>
    <t>Herald-citizen.com BENN ATF 300x250</t>
  </si>
  <si>
    <t>5b39d6b40795c9833f1c13d4e2894285</t>
  </si>
  <si>
    <t>Desmoinesregister.com ATF 300x250</t>
  </si>
  <si>
    <t>5b9d0bfd8a695d569c0fae639b16ea5a</t>
  </si>
  <si>
    <t>Wfaa.com ATF 728x90</t>
  </si>
  <si>
    <t>5bf8015b04c351c3fca6116b2242281d</t>
  </si>
  <si>
    <t>Mcdowellnews.com BH Media B 300x250</t>
  </si>
  <si>
    <t>5c81156772af74111ec5a55e81a75337</t>
  </si>
  <si>
    <t>Freep.com BTF 728x90</t>
  </si>
  <si>
    <t>5cb6782a45ddbd68e004eafc82eb646f</t>
  </si>
  <si>
    <t>Ktla.com ATF 300x250</t>
  </si>
  <si>
    <t>5dbab125f39bd1030355e870fe174de9</t>
  </si>
  <si>
    <t>Dailycomet.com MID 300x250</t>
  </si>
  <si>
    <t>5ecdd443a0ac1e4da6f09519af360551</t>
  </si>
  <si>
    <t>lansingstatejournal.com BTF 728x90</t>
  </si>
  <si>
    <t>5f2aa6c45b90e724ad82969d189545cd</t>
  </si>
  <si>
    <t>Zap2it.com ATF 728x90</t>
  </si>
  <si>
    <t>608b2e2a2c8a6929d6f6106982b56132</t>
  </si>
  <si>
    <t>Toledo-A_box ATF 300x250</t>
  </si>
  <si>
    <t>61233fff3811b9684b1242dccb56636b</t>
  </si>
  <si>
    <t>Fox61.com Tribune B 728x90</t>
  </si>
  <si>
    <t>61506633a0eb1cb3496b293f8148151f</t>
  </si>
  <si>
    <t>Wisconsinrapidstribune.com BTF 728x90</t>
  </si>
  <si>
    <t>617b3e63c14847292d6e7e5558efff32</t>
  </si>
  <si>
    <t>Lohud.com 728x90</t>
  </si>
  <si>
    <t>61a865890ffa34e7b389ad9e1b53a8d5</t>
  </si>
  <si>
    <t>Omaha.com ATF 300x250</t>
  </si>
  <si>
    <t>6297cba2e6b4ba6ad5e926a317bbb2c9</t>
  </si>
  <si>
    <t>Fox40.com Tribune B 728x90</t>
  </si>
  <si>
    <t>63a427296d7b42b24f392aee2d072b32</t>
  </si>
  <si>
    <t>Wreg.com ATF 300x250</t>
  </si>
  <si>
    <t>63cea2c1d7c732cd09b6d5b925559280</t>
  </si>
  <si>
    <t>Godanriver.com ATF 300x250</t>
  </si>
  <si>
    <t>64a823a1b5ea16fca64fb942e02d436e</t>
  </si>
  <si>
    <t>Fox6now.com BTF 300x250</t>
  </si>
  <si>
    <t>64b0605060be4650e740c9c1f3a5b1a0</t>
  </si>
  <si>
    <t>Dailycomet.com ATF 728x90</t>
  </si>
  <si>
    <t>65def78b02514c0ffc3d52f235c45c3b</t>
  </si>
  <si>
    <t>Toledo-A_leader ATF 728x90</t>
  </si>
  <si>
    <t>66985e4853195f2979ebb4b602f4fdf1</t>
  </si>
  <si>
    <t>Yorknewstimes.com BTF 728x90</t>
  </si>
  <si>
    <t>66b39b700a5fd183b7a79896ea4f480e</t>
  </si>
  <si>
    <t>Wdtimes.com BENN BTF 728x90</t>
  </si>
  <si>
    <t>672c590eac5c8ad13193f24928126d07</t>
  </si>
  <si>
    <t>Heraldtribune.com ATF Leader Sarasota 728x90</t>
  </si>
  <si>
    <t>674565d2d2afd86189440e24fb29f2fc</t>
  </si>
  <si>
    <t>Houmatoday.com MID Houma 300x250</t>
  </si>
  <si>
    <t>6750ef891b322fb0b2faf2fe3695709d</t>
  </si>
  <si>
    <t>Jdnews.com BTF 728x90</t>
  </si>
  <si>
    <t>68b08ecdb4f45c07c5c5a2c8bdba749a</t>
  </si>
  <si>
    <t>Whotv.com ATF 728x90</t>
  </si>
  <si>
    <t>696a44ce2f58deb3518ace4f8e93ae71</t>
  </si>
  <si>
    <t>newarkadvocate.com BTF 728x90</t>
  </si>
  <si>
    <t>69713c912c3b31a9896d8950084a71cb</t>
  </si>
  <si>
    <t>Freep.com ATF 300x250</t>
  </si>
  <si>
    <t>6a8cd627d57040be75798a5ccdc40c8b</t>
  </si>
  <si>
    <t>Scnow.com ATF 300x250</t>
  </si>
  <si>
    <t>6b8f3ea1d74fe4762516569b74545ffd</t>
  </si>
  <si>
    <t>Theledger.com ATF Lakeland 728x90</t>
  </si>
  <si>
    <t>6c3fc72d6c43e37fa18286931f8df61e</t>
  </si>
  <si>
    <t>Gainesville.com ATF Gainesville 300x250</t>
  </si>
  <si>
    <t>6c56a149a24d32f937521110b4fccca9</t>
  </si>
  <si>
    <t>postcrescent.com BTF 300x250</t>
  </si>
  <si>
    <t>6c96dd89f24f67ad41d36530008cd462</t>
  </si>
  <si>
    <t>Ragbrai.com 728x90</t>
  </si>
  <si>
    <t>6d0f24c2f35d52978239af64176dc472</t>
  </si>
  <si>
    <t>greenbaypressgazette.com BTF 728x90</t>
  </si>
  <si>
    <t>6d60f5a821d230a45afdcb9bba52e4b7</t>
  </si>
  <si>
    <t>Blueridgenow.com BTF 728x90</t>
  </si>
  <si>
    <t>6d8125d62c9329a6907fbcb1a7ffd149</t>
  </si>
  <si>
    <t>Starherald.com BTF 728x90</t>
  </si>
  <si>
    <t>6db6a64e44f01b84ea1fa0b525752fe6</t>
  </si>
  <si>
    <t>Kfor.com BTF 728x90</t>
  </si>
  <si>
    <t>6ddce782943c7682ac6506d7ec111765</t>
  </si>
  <si>
    <t>Fredericksburg.com BH Media A 728x90</t>
  </si>
  <si>
    <t>6e4d0dcf03477fe34b37f07d91ab8399</t>
  </si>
  <si>
    <t>thestarpress.com BTF 300x250</t>
  </si>
  <si>
    <t>6e7dcc97d2b06020e021ac75043cda2b</t>
  </si>
  <si>
    <t>Newsherald.com ATF  HMG-NewsHerald 728x90</t>
  </si>
  <si>
    <t>6ec8ce017f30e7ab652ead24a8da16da</t>
  </si>
  <si>
    <t>Myfox8.com ATF 728x90</t>
  </si>
  <si>
    <t>6ee39812ab247dfffb13d51e65b41c08</t>
  </si>
  <si>
    <t>Pix11.com ATF 728x90</t>
  </si>
  <si>
    <t>6fbb5229bd2b6634753f50a5c17159be</t>
  </si>
  <si>
    <t>Gainesville.com BTF Gainesville 160x600</t>
  </si>
  <si>
    <t>7071fe1089b97cf9446ce5c2d040aa33</t>
  </si>
  <si>
    <t>Gatorsports.com MID GatorSports 300x250</t>
  </si>
  <si>
    <t>70ac451fc605439abf8244fccffd13ef</t>
  </si>
  <si>
    <t>Fox4kc.com BTF 728x90</t>
  </si>
  <si>
    <t>7130f168fb2dbd0089312fabd6cda44d</t>
  </si>
  <si>
    <t>Theleafchronicle.com ATF 300x250</t>
  </si>
  <si>
    <t>72936424f6f73ff6f0032712a9c8cc7a</t>
  </si>
  <si>
    <t>Roanoke.com BTF 300x250</t>
  </si>
  <si>
    <t>72bdeed9bdf5a09bcaa91eebada74dc0</t>
  </si>
  <si>
    <t>Fox6now.com ATF 728x90</t>
  </si>
  <si>
    <t>72e691097df5e4ff12b67e4769e01f61</t>
  </si>
  <si>
    <t>Newsadvance.com BTF 728x90</t>
  </si>
  <si>
    <t>7395de5fe5e9c7464065bba2b917f407</t>
  </si>
  <si>
    <t>burlingtonfreepress.com BTF 300x250</t>
  </si>
  <si>
    <t>74409999f721fe7ac66771e2c5c85955</t>
  </si>
  <si>
    <t>Nptelegraph.com ATF 300x250</t>
  </si>
  <si>
    <t>745bc7a25048abc22a9d5a55d53baea1</t>
  </si>
  <si>
    <t>Oanow.com ATF 728x90</t>
  </si>
  <si>
    <t>7476a8b4a09a3ea1998953f70bff5224</t>
  </si>
  <si>
    <t>Kfor.com BTF 300x250</t>
  </si>
  <si>
    <t>747ebeabf4310811dc11d661001b61ac</t>
  </si>
  <si>
    <t>Newsadvance.com ATF 728x90</t>
  </si>
  <si>
    <t>7498565e0919c2bcefe537a9f808362c</t>
  </si>
  <si>
    <t>Khou.com ATF 728x90</t>
  </si>
  <si>
    <t>74fe8b977cfe864365c21f843726b783</t>
  </si>
  <si>
    <t>Packersnews.com MID 300x250</t>
  </si>
  <si>
    <t>757fff196746ecbb5af83879b7539717</t>
  </si>
  <si>
    <t>Myfox8.com ATF 300x250</t>
  </si>
  <si>
    <t>77125d9e41fa85ac71e44ab95ce4c070</t>
  </si>
  <si>
    <t>Pittsburgh T1 BTF 300x250</t>
  </si>
  <si>
    <t>78b178f3bb9feda7da5ff1845fddc584</t>
  </si>
  <si>
    <t>Mugshotsgainesville.com BTF 160x600</t>
  </si>
  <si>
    <t>78f68a029e66614c3a2c821dd1a562a5</t>
  </si>
  <si>
    <t>Nonpareilonline.com BTF 728x90</t>
  </si>
  <si>
    <t>7a124e6b4d51ed5c2b364f17771426e3</t>
  </si>
  <si>
    <t>Mountaineagle.com 728x90</t>
  </si>
  <si>
    <t>7ab6b0538c83a63f0ca30497c7c5914e</t>
  </si>
  <si>
    <t>Gadsdentimes.com BTF HMG-Gadsden 160x600</t>
  </si>
  <si>
    <t>7b33003881f19a687c4e44e263d38245</t>
  </si>
  <si>
    <t>Wgntv.com BTF 728x90</t>
  </si>
  <si>
    <t>7b8a54574f6ec18f13180792eb1f15b5</t>
  </si>
  <si>
    <t>Fox2now.com BTF 728x90</t>
  </si>
  <si>
    <t>7bfb207f8049a9f2f43f0bbaa40b73b8</t>
  </si>
  <si>
    <t>Chicagoweathercenter.com ATF 728x90</t>
  </si>
  <si>
    <t>7d5968091ebb83dd7497f9c0e9e5de28</t>
  </si>
  <si>
    <t>Fox8.com BTF 300x250</t>
  </si>
  <si>
    <t>8060f9d9546bc13202e9741ffb3fc6fa</t>
  </si>
  <si>
    <t>Heraldtribune.com BTF Sarasota 728x90</t>
  </si>
  <si>
    <t>8092f2486b1a4c9867beeb246cc25d6a</t>
  </si>
  <si>
    <t>Fox8.com BTF 728x90</t>
  </si>
  <si>
    <t>827a041328f7452bf6a1454e3c15b123</t>
  </si>
  <si>
    <t>Whnt.com BTF 300x250</t>
  </si>
  <si>
    <t>83a2d329cd0d1d9444b75271b2102638</t>
  </si>
  <si>
    <t>Oanow.com BTF 300x250</t>
  </si>
  <si>
    <t>84a6acdc50284c659c01ccb1e1450283</t>
  </si>
  <si>
    <t>Mugshotsocala.com BTF 160x600</t>
  </si>
  <si>
    <t>84ce784099270397211aa5d0deb8a95d</t>
  </si>
  <si>
    <t>Hickoryrecord.com BTF 728x90</t>
  </si>
  <si>
    <t>85aeb1c22cc37a194fc9359b51544c3b</t>
  </si>
  <si>
    <t>Legacy.com BTF 728x90</t>
  </si>
  <si>
    <t>863136ef152dd1a3d52e242c9a21e1b2</t>
  </si>
  <si>
    <t>Dailycommercial.com 160x600</t>
  </si>
  <si>
    <t>87a56244171840f074f498060fdfdbc2</t>
  </si>
  <si>
    <t>Martinsvillebulletin.com BH Media B 728x90</t>
  </si>
  <si>
    <t>88c709a3ad2f9621d2241936f2e7def2</t>
  </si>
  <si>
    <t>Koaa.com Evening Post BTF 300x250</t>
  </si>
  <si>
    <t>892e0177c553ba828c33774d04896428</t>
  </si>
  <si>
    <t>Fox2now.com ATF 728x90</t>
  </si>
  <si>
    <t>89741f93414682336014ff81c3866181</t>
  </si>
  <si>
    <t>Krtv.com Evening Post BTF 728x90</t>
  </si>
  <si>
    <t>89be5eb0f6e9e952654a23ab67574dbe</t>
  </si>
  <si>
    <t>The-dispatch.com ATF Lexington 728x90</t>
  </si>
  <si>
    <t>8abf03dcd1221d1127a6146081b18807</t>
  </si>
  <si>
    <t>Ocala.com ATF HMG-Ocala 300x250</t>
  </si>
  <si>
    <t>8afae14cbf2a4516222885ae14171459</t>
  </si>
  <si>
    <t>Starnewsonline.com BTF Wilmington 160x600</t>
  </si>
  <si>
    <t>8b4fef30e9679919101c189d8e420cc1</t>
  </si>
  <si>
    <t>Tulsaworld.com BTF 300x250</t>
  </si>
  <si>
    <t>8b50dc91e1347f5a4b901f9863d00d1c</t>
  </si>
  <si>
    <t>Independenttribune.com BTF 300x250</t>
  </si>
  <si>
    <t>8c1aa213bf418f7b59676c7d0ca5bb17</t>
  </si>
  <si>
    <t>Statesmanjournal.com BTF 728x90</t>
  </si>
  <si>
    <t>8c73fc13613ce133604997777a7adc65</t>
  </si>
  <si>
    <t>Legacy.com MID 300x250</t>
  </si>
  <si>
    <t>8cbbe3971382303d2a755bf8e0925ee0</t>
  </si>
  <si>
    <t>Pix11.com BTF 728x90</t>
  </si>
  <si>
    <t>8fc1de76e7ee36c4ef6c8b6b5abd1b45</t>
  </si>
  <si>
    <t>Toledo-B_leader BTF 728x90</t>
  </si>
  <si>
    <t>8fdb586dbda553f09c6af43f322b67ef</t>
  </si>
  <si>
    <t>Morganton.com BTF 728x90</t>
  </si>
  <si>
    <t>930599c8109712ea608f575018b0747e</t>
  </si>
  <si>
    <t>Cincinnati.com BTF 300x250</t>
  </si>
  <si>
    <t>93d476562d7eb8f0e59b11b75f25a984</t>
  </si>
  <si>
    <t>Fox59.com ATF 728x90</t>
  </si>
  <si>
    <t>9409ed50a6211cbcb7b1ed37c7521046</t>
  </si>
  <si>
    <t>Ocala.com BTF 160x600</t>
  </si>
  <si>
    <t>9415088a03510c626aee3875af3f23da</t>
  </si>
  <si>
    <t>Post-gazette.com ATF Pittsburgh 300x250</t>
  </si>
  <si>
    <t>94d8e46f9343ae9771e5fcd523327b9e</t>
  </si>
  <si>
    <t>Whotv.com ATF 300x250</t>
  </si>
  <si>
    <t>9534285853970033862d7973abd54dce</t>
  </si>
  <si>
    <t>Fox61.com Tribune B 300x250</t>
  </si>
  <si>
    <t>96207895e0894301c8e7ed898ca4089f</t>
  </si>
  <si>
    <t>Wqad.com Tribune B 300x250</t>
  </si>
  <si>
    <t>96374e459ad2a8b40db1b980a9a81d21</t>
  </si>
  <si>
    <t>sheboyganpress.com BTF 300x250</t>
  </si>
  <si>
    <t>966357b80f4661bd7f36671a864b7c09</t>
  </si>
  <si>
    <t>Scnow.com BTF 300x250</t>
  </si>
  <si>
    <t>97783f2a62d5caeadd066bb2b20d03c3</t>
  </si>
  <si>
    <t>chillicothegazette.com ATF 300x250</t>
  </si>
  <si>
    <t>9801bf43a33df3531dcdcc6358c565ba</t>
  </si>
  <si>
    <t>Indystar.com ATF 300x250</t>
  </si>
  <si>
    <t>98e77a8007920d3b9d2739cd5fa49f83</t>
  </si>
  <si>
    <t>Ocala.com BTF HMG-Ocala 728x90</t>
  </si>
  <si>
    <t>98f2cb610300f11cb13770717a37ce08</t>
  </si>
  <si>
    <t>Newsadvance.com BTF 300x250</t>
  </si>
  <si>
    <t>995056b6e8b09c58abef18ac295721a5</t>
  </si>
  <si>
    <t>Blueridgenow.com ATF 728x90</t>
  </si>
  <si>
    <t>9ae3185b4d07cffce980126c172db49d</t>
  </si>
  <si>
    <t>Ktla.com BTF 728x90</t>
  </si>
  <si>
    <t>9b3cb07244aadaf7f4ee32e3115a85ae</t>
  </si>
  <si>
    <t>Fox17online.com ATF 300x250</t>
  </si>
  <si>
    <t>9cf6ab28d8e74d0a7b9de3fbacec7528</t>
  </si>
  <si>
    <t>13wmaz.com ATF 300x250</t>
  </si>
  <si>
    <t>9d002963b2ed4ec2bd5a9658c8a09e26</t>
  </si>
  <si>
    <t>Katc.com ATF 728x90</t>
  </si>
  <si>
    <t>9dc7d07d74b9963dfd796c26e04851ef</t>
  </si>
  <si>
    <t>Houmatoday.com ATF Houma 300x250</t>
  </si>
  <si>
    <t>9ed32a954be7d1c074083acac5258a72</t>
  </si>
  <si>
    <t>Chicagoweathercenter.com BTF 300x250</t>
  </si>
  <si>
    <t>9ed77f13143714a5aeffcb06b1c55e28</t>
  </si>
  <si>
    <t>Q13fox.com BTF 728x90</t>
  </si>
  <si>
    <t>9f05d6c89d0036e972d90c0b98bb670c</t>
  </si>
  <si>
    <t>Fox59.com BTF 300x250</t>
  </si>
  <si>
    <t>9f2b8612b0af64168f863e7308636c91</t>
  </si>
  <si>
    <t>lansingstatejournal.com ATF 300x250</t>
  </si>
  <si>
    <t>9f69c8edec8efc1bc8ea5664fe57ce48</t>
  </si>
  <si>
    <t>Fox17online.com BTF 300x250</t>
  </si>
  <si>
    <t>a20633158032e25257c86b22e694b5b2</t>
  </si>
  <si>
    <t>Fox6now.com BTF 728x90</t>
  </si>
  <si>
    <t>a2401d80a77f7cc8a55f9aa2f9e7d9a2</t>
  </si>
  <si>
    <t>Wnep.com ATF 728x90</t>
  </si>
  <si>
    <t>a269877aad1a429b00bfed7b07abd106</t>
  </si>
  <si>
    <t>5newsonline.com Tribune A 728x90</t>
  </si>
  <si>
    <t>a3fb84c5249e6f5bd4bd654742a3a70b</t>
  </si>
  <si>
    <t>Mugshotsocala.com ATF 728x90</t>
  </si>
  <si>
    <t>a47beff12782ad2f59c7b3fc92c1374d</t>
  </si>
  <si>
    <t>Detroitnews.com BTF 728x90</t>
  </si>
  <si>
    <t>a4a89b8af35bab6f1b9eb9d98542eb12</t>
  </si>
  <si>
    <t>Postandcourier.com ATF 728x90</t>
  </si>
  <si>
    <t>a50a3f70ac8cc6ed98872cd418010b43</t>
  </si>
  <si>
    <t>Clarionledger.com BTF 728x90</t>
  </si>
  <si>
    <t>a59c5c2ad648daa580539a79b5b71d69</t>
  </si>
  <si>
    <t>Thejobnetwork.com 728x90</t>
  </si>
  <si>
    <t>a5d7d29128dcc448331382e1a2dc3e6b</t>
  </si>
  <si>
    <t>Mooresvilletribune.com BTF 300x250</t>
  </si>
  <si>
    <t>a5f016677d2a46d5a61c74e95e82eb49</t>
  </si>
  <si>
    <t>Legacy.com ATF 728x90</t>
  </si>
  <si>
    <t>a5f7009dca7c80ad0f66f2d6062d55b9</t>
  </si>
  <si>
    <t>floridatoday.com ATF 300x250</t>
  </si>
  <si>
    <t>a8a33443ba9a60db098042705693b5c8</t>
  </si>
  <si>
    <t>Fox43.com Tribune A 728x90</t>
  </si>
  <si>
    <t>a8cbd8a71bbea551593b27471c58e202</t>
  </si>
  <si>
    <t>C-ville.com BENN BTF 300x250</t>
  </si>
  <si>
    <t>a9398df2b84ad05667f983212e2b0565</t>
  </si>
  <si>
    <t>Tulsaworld.com ATF 728x90</t>
  </si>
  <si>
    <t>aa44cf6e68bb7c5eb7db10b7d6621ca2</t>
  </si>
  <si>
    <t>Cincinnati.com ATF 300x250</t>
  </si>
  <si>
    <t>aabd59221bcf611acfdc4b244fa5bf55</t>
  </si>
  <si>
    <t>Thetimesnews.com ATF HMG-TimesNews 728x90</t>
  </si>
  <si>
    <t>ab3bb950c77bb1d6b5eac8fc3bae7633</t>
  </si>
  <si>
    <t>Tennessean.com BTF 300x250</t>
  </si>
  <si>
    <t>ab4a3e43805cff6c684fb67335a758f6</t>
  </si>
  <si>
    <t>Dailyprogress.com ATF 300x250</t>
  </si>
  <si>
    <t>ab69e79660b1acfcf9d51d36bb778502</t>
  </si>
  <si>
    <t>Kdvr.com ATF 300x250</t>
  </si>
  <si>
    <t>ac47a456afdf98cc74c3bacc1cbf189f</t>
  </si>
  <si>
    <t>Cw39.com Tribune B 728x90</t>
  </si>
  <si>
    <t>ac523a4838369271fc713be4c7431c30</t>
  </si>
  <si>
    <t>Fox8.com ATF 300x250</t>
  </si>
  <si>
    <t>ac707b142c9f90500a1d1ee8c8808324</t>
  </si>
  <si>
    <t>5newsonline.com Tribune B 728x90</t>
  </si>
  <si>
    <t>ac92132ebb3f59af3bc336b578c54a28</t>
  </si>
  <si>
    <t>Wbir.com ATF 728x90</t>
  </si>
  <si>
    <t>ace0d353de61ca8ae1e799bd3abb8508</t>
  </si>
  <si>
    <t>Goupstate.com ATF Spartanburg 728x90</t>
  </si>
  <si>
    <t>ace285276cb00a9b9ed5a30b67859ce5</t>
  </si>
  <si>
    <t>Heraldcourier.com BH Media B 728x90</t>
  </si>
  <si>
    <t>ace4b154fcf8aaaf4a33a0299a7e3199</t>
  </si>
  <si>
    <t>Wreg.com BTF 728x90</t>
  </si>
  <si>
    <t>acedf6471a87a001cbbf0b4fca692ef2</t>
  </si>
  <si>
    <t>Goupstate.com BTF Spartanburg 160x600</t>
  </si>
  <si>
    <t>ad6aad9d4b514cd69dbff21a67f84f00</t>
  </si>
  <si>
    <t>Indystar.com BTF 728x90</t>
  </si>
  <si>
    <t>ae22ab995bfeaf96f4145dfe128ff197</t>
  </si>
  <si>
    <t>Martinsvillebulletin.com BH Media A 728x90</t>
  </si>
  <si>
    <t>af4b023f5ebbc2a547ac55a76f3e538f</t>
  </si>
  <si>
    <t>King5.com ATF 300x250</t>
  </si>
  <si>
    <t>afa5846aa5f9ffbedd9fc8c2a2524c4f</t>
  </si>
  <si>
    <t>Fox4kc.com ATF 300x250</t>
  </si>
  <si>
    <t>afe437e893c1d22b856018cb49bfc802</t>
  </si>
  <si>
    <t>Post-gazette.com BTF  Pittsbugh 728x90</t>
  </si>
  <si>
    <t>b0701b4cbf212e4da037420a5dc9e751</t>
  </si>
  <si>
    <t>Theindependent.com BTF 300x250</t>
  </si>
  <si>
    <t>b09b6f13020ec85912f085693d8950dc</t>
  </si>
  <si>
    <t>Kearneyhub.com BTF 728x90</t>
  </si>
  <si>
    <t>b0ea7f8407941c959c17debf38aba848</t>
  </si>
  <si>
    <t>Starherald.com BTF 300x250</t>
  </si>
  <si>
    <t>b125f606eaa6e9dc81b6f2a56347c0ea</t>
  </si>
  <si>
    <t>Careerbuilder.com 728x90</t>
  </si>
  <si>
    <t>b2d005f06518ad3db27a519fa10681f7</t>
  </si>
  <si>
    <t>Wilmingtonmugshots.com MID 300x250</t>
  </si>
  <si>
    <t>b3584b787ab1656f9005f2b4bededdfd</t>
  </si>
  <si>
    <t>Fredericksburg.com BH Media B 300x250</t>
  </si>
  <si>
    <t>b377d8205a5a5d28cd07968b5105bdf0</t>
  </si>
  <si>
    <t>Wtvr.com BTF 300x250</t>
  </si>
  <si>
    <t>b4034bb531b2643daf662fe0510a215d</t>
  </si>
  <si>
    <t>Scnow.com BTF 728x90</t>
  </si>
  <si>
    <t>b423f1bf8e657cfda1c74f39259b297c</t>
  </si>
  <si>
    <t>Gastongazette.com ATF  HMG-Gaston 728x90</t>
  </si>
  <si>
    <t>b4809355338f943db24f023fa84dbf09</t>
  </si>
  <si>
    <t>Gastongazette.com BTF  HMG-Gaston 728x90</t>
  </si>
  <si>
    <t>b5b8d0913dec573297a890fbfcc669a6</t>
  </si>
  <si>
    <t>pal-item.com ATF 300x250</t>
  </si>
  <si>
    <t>b6046f870e26ca1ceac2088e1756a066</t>
  </si>
  <si>
    <t>Statesville.com ATF 300x250</t>
  </si>
  <si>
    <t>b610e112289519de353774d665a71d54</t>
  </si>
  <si>
    <t>Heraldtribune.com ATF BOX Sarasota 300x250</t>
  </si>
  <si>
    <t>b6f7e46c01b3f34e2e3e2586259acfec</t>
  </si>
  <si>
    <t>Goupstate.com ATF Spartanburg 300x250</t>
  </si>
  <si>
    <t>b833bc7bc818f03a2819dbcad62e18d9</t>
  </si>
  <si>
    <t>Postandcourier.com BTF 300x250</t>
  </si>
  <si>
    <t>b85c581115a6b5d0cadf73b91bfa592f</t>
  </si>
  <si>
    <t>Nptelegraph.com BTF 300x250</t>
  </si>
  <si>
    <t>b870df9531ae36cefd9cf18e22b7f34e</t>
  </si>
  <si>
    <t>Tennessean.com ATF 300x250</t>
  </si>
  <si>
    <t>b929130a5903d30832cd300b996a7e8d</t>
  </si>
  <si>
    <t>Wfaa.com ATF 300x250</t>
  </si>
  <si>
    <t>b967eafe7ce28dfdd4a4ee37771939b0</t>
  </si>
  <si>
    <t>Fox2now.com ATF 300x250</t>
  </si>
  <si>
    <t>baa9864d2e7baeae43eb6cfff922eb43</t>
  </si>
  <si>
    <t>Houmatoday.com BTF Houma 160x600</t>
  </si>
  <si>
    <t>bab6d653e5731889eaf17d81b5b65ec6</t>
  </si>
  <si>
    <t>Independenttribune.com BTF 728x90</t>
  </si>
  <si>
    <t>bae632c0e25e547e844eb9b8ef165b03</t>
  </si>
  <si>
    <t>Newsadvance.com ATF 300x250</t>
  </si>
  <si>
    <t>bc02821762f5bf8b05c68a5ebd24b310</t>
  </si>
  <si>
    <t>Kbzk.com 728x90</t>
  </si>
  <si>
    <t>bc0bdfc2aabf0c58b4006f75070ebdd5</t>
  </si>
  <si>
    <t>Fox40.com Tribune A 728x90</t>
  </si>
  <si>
    <t>bc45e3a203a698cd4edce3035ab191d0</t>
  </si>
  <si>
    <t>Koaa.com Evening Post BTF 728x90</t>
  </si>
  <si>
    <t>bc93fb900e21802451915b7ef449c9c8</t>
  </si>
  <si>
    <t>Godanriver.com ATF 728x90</t>
  </si>
  <si>
    <t>bceabb2cd9231a0346d6acdd4c377ef4</t>
  </si>
  <si>
    <t>Statesville.com ATF 728x90</t>
  </si>
  <si>
    <t>c04f80b0587f419357c20a0848912b21</t>
  </si>
  <si>
    <t>Cincinnati.com BTF 728x90</t>
  </si>
  <si>
    <t>c20355b71f3bed3abbcfd01c9d39e6f3</t>
  </si>
  <si>
    <t>Roanoke.com BTF 728x90</t>
  </si>
  <si>
    <t>c3fef66664a9dd8b15f83baa4907e661</t>
  </si>
  <si>
    <t>Fox43.com Tribune B 728x90</t>
  </si>
  <si>
    <t>c448251ba286abe331c67bb3dee611f4</t>
  </si>
  <si>
    <t>Telegram.com HMG A 300x250</t>
  </si>
  <si>
    <t>c44e4f095ab9688b19a38f43f15bac34</t>
  </si>
  <si>
    <t>King5.com ATF 728x90</t>
  </si>
  <si>
    <t>c453d8582af4d19bc999d6a14772c924</t>
  </si>
  <si>
    <t>Thefranklinnewspost.com BH Media B 728x90</t>
  </si>
  <si>
    <t>c45aa3df0f5ea783f5f710f261028903</t>
  </si>
  <si>
    <t>Kdvr.com BTF 300x250</t>
  </si>
  <si>
    <t>c472ea20ccfc99b76ec3605d519cdb0a</t>
  </si>
  <si>
    <t>Examiner.org BENN BTF 728x90</t>
  </si>
  <si>
    <t>c4c6ac66339e75ffb1a84c9a73e6ab94</t>
  </si>
  <si>
    <t>The-dispatch.com MID Lexington 300x250</t>
  </si>
  <si>
    <t>c54075cf06eb63dfe20ee76328a1fdc8</t>
  </si>
  <si>
    <t>Postandcourier.com ATF 300x250</t>
  </si>
  <si>
    <t>c5c333f37535794f27886b1e21c7c2d1</t>
  </si>
  <si>
    <t>Houmatoday.com BTF Houma 728x90</t>
  </si>
  <si>
    <t>c66f291a94b3164ff1f29dccb7dd179e</t>
  </si>
  <si>
    <t>Dailyprogress.com ATF 728x90</t>
  </si>
  <si>
    <t>c69d98516432d240df99fe900721bac2</t>
  </si>
  <si>
    <t>Starnewsonline.com MID Wilmington 300x250</t>
  </si>
  <si>
    <t>c6ca33595a19641a2e6186f40ba1e713</t>
  </si>
  <si>
    <t>Post-gazette.com ATF Pittsburgh 728x90</t>
  </si>
  <si>
    <t>c73ede66c391231b4aced9936cc5a726</t>
  </si>
  <si>
    <t>Blueridgenow.com MID 300x250</t>
  </si>
  <si>
    <t>c7a79550a5cdf1eafb8ceb1480d578be</t>
  </si>
  <si>
    <t>Heraldtribune.com BTF SKY Sarasota 160x600</t>
  </si>
  <si>
    <t>c7cf5eca9025195cf8b7d387bda9a692</t>
  </si>
  <si>
    <t>Dailyunion.com BENN BTF 300x250</t>
  </si>
  <si>
    <t>c8e8a0437976b3adbd21dcf4529e3003</t>
  </si>
  <si>
    <t>Ksby.com BTF 300x250</t>
  </si>
  <si>
    <t>c8fc024163628337b87be6ae12ae7bf8</t>
  </si>
  <si>
    <t>Gainesville.com ATF Gainesville 728x90</t>
  </si>
  <si>
    <t>c9fd0fb0e179972f82d50c121f6fa0d0</t>
  </si>
  <si>
    <t>Theindependent.com BTF 728x90</t>
  </si>
  <si>
    <t>caa385783aab0ebb875399ca937eafd1</t>
  </si>
  <si>
    <t>Delawareonline.com BTF 300x250</t>
  </si>
  <si>
    <t>cb42397b1118e08fa7f016197b9a0217</t>
  </si>
  <si>
    <t>Statesville.com BTF 728x90</t>
  </si>
  <si>
    <t>cca708fc2059946b030e24acc58c6b1b</t>
  </si>
  <si>
    <t>Pittsburgh T1 ATF 300x250</t>
  </si>
  <si>
    <t>cdacd424d38a875e4a95bb57d8d02580</t>
  </si>
  <si>
    <t>Gainesville.com MID Gainesville 300x250</t>
  </si>
  <si>
    <t>ce5cd33f5efd0d05b50dcf7f8cf11869</t>
  </si>
  <si>
    <t>Dailycommercial.com 728x90</t>
  </si>
  <si>
    <t>cf08f2000e272df2af998f517bedf8a5</t>
  </si>
  <si>
    <t>Yorknewstimes.com BTF 300x250</t>
  </si>
  <si>
    <t>cf7fdbb66af797824ec95d63ef0a2de0</t>
  </si>
  <si>
    <t>Mugshotsocala.com MID 300x250</t>
  </si>
  <si>
    <t>d0fac6434b30cdf9111cfbadcff2ad97</t>
  </si>
  <si>
    <t>Kearneyhub.com BTF 300x250</t>
  </si>
  <si>
    <t>d26b211acde7d04f5605e4c9a2f5fdf7</t>
  </si>
  <si>
    <t>Desmoinesregister.com ATF 728x90</t>
  </si>
  <si>
    <t>d29afdac991ba701cd7537162e6f5d33</t>
  </si>
  <si>
    <t>Shorenewstoday.com BH Media B 728x90</t>
  </si>
  <si>
    <t>d2a1debb523316d1b769d467e73f4e77</t>
  </si>
  <si>
    <t>Mugshotsgainesville.com MID 300x250</t>
  </si>
  <si>
    <t>d42795353435294d201438e35e704a10</t>
  </si>
  <si>
    <t>Tuscaloosanews.com BTF Tuscaloosa 160x600</t>
  </si>
  <si>
    <t>d48a433a947496d88687a58d8bc7e3e8</t>
  </si>
  <si>
    <t>Swvatoday.com BTF 300x250</t>
  </si>
  <si>
    <t>d4d25aeba6b2d9c9c06255d7428cb2e4</t>
  </si>
  <si>
    <t>Kristv.com Evening Post BTF 300x250</t>
  </si>
  <si>
    <t>d506b7e19cfdb11030b4c5772118f36f</t>
  </si>
  <si>
    <t>Fox13now.com BTF 728x90</t>
  </si>
  <si>
    <t>d52e35c750d5eb4a6659a38f8e39d6a0</t>
  </si>
  <si>
    <t>Kdvr.com BTF 728x90</t>
  </si>
  <si>
    <t>d53be58e1aa081c19b6cf693054352aa</t>
  </si>
  <si>
    <t>Wgntv.com ATF 728x90</t>
  </si>
  <si>
    <t>d56011c270f4baade5623b3b060c2c9b</t>
  </si>
  <si>
    <t>Fox59.com ATF 300x250</t>
  </si>
  <si>
    <t>d691eb32f9600ce4725540682f990733</t>
  </si>
  <si>
    <t>9news.com ATF 300x250</t>
  </si>
  <si>
    <t>d7ffbefc3d88eb53a696753b90c6b67a</t>
  </si>
  <si>
    <t>Newsherald.com BTF HMG-NewsHerald 728x90</t>
  </si>
  <si>
    <t>d98fdc29268ad8b45d858c82b81c10c7</t>
  </si>
  <si>
    <t>Dothaneagle.com BTF 300x250</t>
  </si>
  <si>
    <t>d9aa1c15885934e5c963863b5b2543a3</t>
  </si>
  <si>
    <t>Gatorsports.com ATF Leader GatorSports 728x90</t>
  </si>
  <si>
    <t>db2af70f2f151c703445e9865857e023</t>
  </si>
  <si>
    <t>Examiner.org BENN ATF 728x90</t>
  </si>
  <si>
    <t>dbd5b54226febc5f459c484624a5600a</t>
  </si>
  <si>
    <t>Shelbystar.com BTF HMG-Shelby 728x90</t>
  </si>
  <si>
    <t>dc4744391c2c924344ddf53436ec7c35</t>
  </si>
  <si>
    <t>Wtvr.com BTF 728x90</t>
  </si>
  <si>
    <t>dd627119ff104b4e643f18337f289222</t>
  </si>
  <si>
    <t>argusleader.com BTF 728x90</t>
  </si>
  <si>
    <t>de9498dc9fcb82f74e78d52405f453b3</t>
  </si>
  <si>
    <t>Dothaneagle.com BTF 728x90</t>
  </si>
  <si>
    <t>df3b5b8072417e28c7a0e4c49ca9696b</t>
  </si>
  <si>
    <t>Dailyprogress.com BTF 728x90</t>
  </si>
  <si>
    <t>df432e793d576dd0b78a90adf6c65a65</t>
  </si>
  <si>
    <t>Kearneyhub.com ATF 728x90</t>
  </si>
  <si>
    <t>dffe56ee22c4388bb832c49fe77c6358</t>
  </si>
  <si>
    <t>Gadsdentimes.com BTF HMG-Gadsden 728x90</t>
  </si>
  <si>
    <t>dffe59a75da2ba7abc13bfd12a0a1a66</t>
  </si>
  <si>
    <t>Fox5sandiego.com ATF 728x90</t>
  </si>
  <si>
    <t>dfff7d64b2a269258f8967cba454a273</t>
  </si>
  <si>
    <t>Fox4kc.com BTF 300x250</t>
  </si>
  <si>
    <t>e322e40a1e200f910a63bd3c68b32759</t>
  </si>
  <si>
    <t>greatfallstribune.com ATF 300x250</t>
  </si>
  <si>
    <t>e3cff7998338a521f87d9aeb6fe2a3a0</t>
  </si>
  <si>
    <t>clarionledger.com BTF 300x250</t>
  </si>
  <si>
    <t>e5c738ed6d756cd1622cc6e337f085d4</t>
  </si>
  <si>
    <t>Martinsvillebulletin.com BH Media A 300x250</t>
  </si>
  <si>
    <t>e61bc360b5eb9b87b2e1f1aa198c09c1</t>
  </si>
  <si>
    <t>desmoinesregister.com BTF 300x250</t>
  </si>
  <si>
    <t>e6ba0536e48c8d65e65f91446209cca7</t>
  </si>
  <si>
    <t>Greensboro.com BH Media B 300x250</t>
  </si>
  <si>
    <t>e81c93ba29b5f9e233e28dcbd7a576b1</t>
  </si>
  <si>
    <t>Wgntv.com ATF 300x250</t>
  </si>
  <si>
    <t>e83acea5947bf85bdda80009b0695e8d</t>
  </si>
  <si>
    <t>Heraldcourier.com BH Media B 300x250</t>
  </si>
  <si>
    <t>e866d81dab3c81e6d1ab6b3ff54bf914</t>
  </si>
  <si>
    <t>Fox4kc.com ATF 728x90</t>
  </si>
  <si>
    <t>e9debdbc165af6a925b2ed6cace8c5f7</t>
  </si>
  <si>
    <t>Fox6now.com ATF 300x250</t>
  </si>
  <si>
    <t>e9e1b124cf43b3a39eb2157fdfbe475f</t>
  </si>
  <si>
    <t>Nonpareilonline.com ATF 728x90</t>
  </si>
  <si>
    <t>e9fc6284bb38af3149260d7d5427ed1d</t>
  </si>
  <si>
    <t>Morganton.com ATF 300x250</t>
  </si>
  <si>
    <t>ea7b03e94e28c7f87ef74a3c1501a529</t>
  </si>
  <si>
    <t>Newbernsj.com BTF 728x90</t>
  </si>
  <si>
    <t>eaa7200eb70161cc7e5de7d57573572f</t>
  </si>
  <si>
    <t>Nptelegraph.com BTF 728x90</t>
  </si>
  <si>
    <t>eac34e21b19ce9d24ce1f664f00097fc</t>
  </si>
  <si>
    <t>Dailyprogress.com BTF 300x250</t>
  </si>
  <si>
    <t>ec29c8681842339999b1179353b5724c</t>
  </si>
  <si>
    <t>Toledo-B_box BTF 300x250</t>
  </si>
  <si>
    <t>ec3888c0ec5c776402e5eab0e83c373b</t>
  </si>
  <si>
    <t>Whnt.com BTF 728x90</t>
  </si>
  <si>
    <t>ec61d5fce878491559eb4e3d628a0859</t>
  </si>
  <si>
    <t>Legacy.com Gannett BTF 728x90</t>
  </si>
  <si>
    <t>ed11345555df3572eca5179f60d2cb81</t>
  </si>
  <si>
    <t>Newbernsj.com ATF 728x90</t>
  </si>
  <si>
    <t>ed89dcc514a9fe32fd3710c6910213ed</t>
  </si>
  <si>
    <t>Oanow.com BTF 728x90</t>
  </si>
  <si>
    <t>edc9b72479c664685b3c5e2eb22474a2</t>
  </si>
  <si>
    <t>Mcdowellnews.com BH Media B 728x90</t>
  </si>
  <si>
    <t>ee50249c7e977a48e255fa8a572e27f2</t>
  </si>
  <si>
    <t>coloradoan.com BTF 728x90</t>
  </si>
  <si>
    <t>eeaab98f3663afb6c50ba743384398e2</t>
  </si>
  <si>
    <t>Kbzk.com Evening Post BTF 300x250</t>
  </si>
  <si>
    <t>eeabb535bb5dc8cb792de0d12ab8781d</t>
  </si>
  <si>
    <t>Gatorsports.com ATF GatorSports 300x250</t>
  </si>
  <si>
    <t>ef157d79ba1196e2bc42dbf37f3d6d67</t>
  </si>
  <si>
    <t>Morganton.com ATF 728x90</t>
  </si>
  <si>
    <t>ef4e47876bde554c9028e20ca07ac0bd</t>
  </si>
  <si>
    <t>Kare11.com ATF 300x250</t>
  </si>
  <si>
    <t>f1aa6caa986f3cd8acecd388d663ab2e</t>
  </si>
  <si>
    <t>Kfor.com ATF 300x250</t>
  </si>
  <si>
    <t>f23b8c121f682878df6bdf965e0642b8</t>
  </si>
  <si>
    <t>13wmaz.com ATF 728x90</t>
  </si>
  <si>
    <t>f2c54d6e9adfbf6cfd9481f8915fae21</t>
  </si>
  <si>
    <t>Fox8.com ATF 728x90</t>
  </si>
  <si>
    <t>f44c2be9a84c8d21edd083b043817af7</t>
  </si>
  <si>
    <t>Fox17online.com BTF 728x90</t>
  </si>
  <si>
    <t>f5fbb3d6cc6d627c36b75f39bb2a30a4</t>
  </si>
  <si>
    <t>News-journalonline.com BTF HMG-Daytona 728x90</t>
  </si>
  <si>
    <t>f6654ba48ed9919ca310a4651f74c06a</t>
  </si>
  <si>
    <t>Chicagoweathercenter.com ATF 300x250</t>
  </si>
  <si>
    <t>f6b60297b026d198fb3f00641e98b60e</t>
  </si>
  <si>
    <t>Goupstate.com MID Spartanburg 300x250</t>
  </si>
  <si>
    <t>f75bccf8b92123a2522652c4415d5398</t>
  </si>
  <si>
    <t>Freep.com BTF 300x250</t>
  </si>
  <si>
    <t>f7b1726d0353412df0be313938f76016</t>
  </si>
  <si>
    <t>floridatoday.com BTF 300x250</t>
  </si>
  <si>
    <t>f879b0652b97592234d2df0bf80d4041</t>
  </si>
  <si>
    <t>Fox5sandiego.com BTF 300x250</t>
  </si>
  <si>
    <t>f8d13dee97c2c1ae9c40040710fef40f</t>
  </si>
  <si>
    <t>Morganton.com BTF 300x250</t>
  </si>
  <si>
    <t>f8fbe6ad8bc5f2d0c5ef17c13cd85e3f</t>
  </si>
  <si>
    <t>Kvue.com ATF 728x90</t>
  </si>
  <si>
    <t>f94788af6574d0f46c5c2260e40626d2</t>
  </si>
  <si>
    <t>Fox5sandiego.com ATF 300x250</t>
  </si>
  <si>
    <t>f9d82383158469107c22aa9dfa7b77e2</t>
  </si>
  <si>
    <t>Q13fox.com BTF 300x250</t>
  </si>
  <si>
    <t>fa523d9dfcaaa12eb68a95ef5a2264dc</t>
  </si>
  <si>
    <t>Journalnow.com BTF 300x250</t>
  </si>
  <si>
    <t>fae7f49960358861d968ff0353f085c0</t>
  </si>
  <si>
    <t>Kinston.com ATF 728x90</t>
  </si>
  <si>
    <t>fb0fbc18bce72924ed3b315b2e3c2fc5</t>
  </si>
  <si>
    <t>Blueridgenow.com BTF 160x600</t>
  </si>
  <si>
    <t>fb134084bc6767819ac27ee5e9dd4665</t>
  </si>
  <si>
    <t>Jcfloridan.com BTF 300x250</t>
  </si>
  <si>
    <t>fb1f697a15527324f9357dede03a0e11</t>
  </si>
  <si>
    <t>Theledger.com ATF Lakeland 300x250</t>
  </si>
  <si>
    <t>fc5cd01e369bc8e909b0a9bdecdb4db2</t>
  </si>
  <si>
    <t>Ktvq.com 300x250</t>
  </si>
  <si>
    <t>fcb6fb8d030e2b69a341a0cc18e551c1</t>
  </si>
  <si>
    <t>Ktvq.com 728x90</t>
  </si>
  <si>
    <t>fcf6b5978b73095573e877e4437e50ce</t>
  </si>
  <si>
    <t>Pittsburgh T1 ATF 728x90</t>
  </si>
  <si>
    <t>fde4fd73f78d2592321aeebbc05241e0</t>
  </si>
  <si>
    <t>citizen-times.com BTF 728x90</t>
  </si>
  <si>
    <t>fe2abb32e08f8ccd8ed032d39ab67101</t>
  </si>
  <si>
    <t>Chieftain.com 728x90</t>
  </si>
  <si>
    <t>fe349ea985e083e677185eadeaf53991</t>
  </si>
  <si>
    <t>Pressdemocrat.com BTF PressDem-B 728x90</t>
  </si>
  <si>
    <t>fe567dd1ec0102a4763e18c772af5340</t>
  </si>
  <si>
    <t>Kvoa.com Evening Post BTF 300x250</t>
  </si>
  <si>
    <t>fe5b5dcfa3c2577ae875f5dbec45283d</t>
  </si>
  <si>
    <t>Legacy.com Gannett 300x250</t>
  </si>
  <si>
    <t>ff25184c89baf20f5cc69a9314b47119</t>
  </si>
  <si>
    <t>Mcdowellnews.com BH Media A 300x250</t>
  </si>
  <si>
    <t>bidnessetc@bidnessetc.com</t>
  </si>
  <si>
    <t>Bidnessetc.com</t>
  </si>
  <si>
    <t>biuro@webshark.pl</t>
  </si>
  <si>
    <t>Kontrowersje.net</t>
  </si>
  <si>
    <t>782006170fcb9a23c591e9c7f8f4d7f7</t>
  </si>
  <si>
    <t>Playody.com 300x250</t>
  </si>
  <si>
    <t>bizdev@mrs101.com</t>
  </si>
  <si>
    <t>Mrs101.com</t>
  </si>
  <si>
    <t>1b69eced9a5a99c4e830da2b02aa404a</t>
  </si>
  <si>
    <t>Womensappeal.com #2 728x90</t>
  </si>
  <si>
    <t>42781145727975daaeae91745ed45a90</t>
  </si>
  <si>
    <t>Allfordiva.com 160x600</t>
  </si>
  <si>
    <t>4f4eb84c13b41317678b188a1dc31cca</t>
  </si>
  <si>
    <t>Allfordiva.com #2 728x90</t>
  </si>
  <si>
    <t>51363e0b62f28421517af8e42acd7675</t>
  </si>
  <si>
    <t>Womensappeal.com #2 300x250</t>
  </si>
  <si>
    <t>5a4d06812e0a548af0f81249da982bed</t>
  </si>
  <si>
    <t>Allfordiva.com #2 300x250</t>
  </si>
  <si>
    <t>5ca99eb1045e23fde88a7b7e953f02fe</t>
  </si>
  <si>
    <t>Womensappeal.com 728x90</t>
  </si>
  <si>
    <t>8d89e139cd7f6d37340a8af0e13d464a</t>
  </si>
  <si>
    <t>Allfordiva.com #2 160x600</t>
  </si>
  <si>
    <t>9c2473cee8802b8f87341cc8a4e259cb</t>
  </si>
  <si>
    <t>Allfordiva.com 728x90</t>
  </si>
  <si>
    <t>b80a2020ee0238e64b29901e82c8bce9</t>
  </si>
  <si>
    <t>Womensappeal.com #2 160x600</t>
  </si>
  <si>
    <t>bb1f2c9f10fee7700122f2c8bf335723</t>
  </si>
  <si>
    <t>Womensappeal.com 300x250</t>
  </si>
  <si>
    <t>bb32b2679f3bbea00bf9e01053744347</t>
  </si>
  <si>
    <t>Allfordiva.com 300x250</t>
  </si>
  <si>
    <t>c6f6477df46d4cec4bb3883d753185b1</t>
  </si>
  <si>
    <t>Womensappeal.com 160x600</t>
  </si>
  <si>
    <t>blevine@pmc.com</t>
  </si>
  <si>
    <t>PMC (Variety.com)</t>
  </si>
  <si>
    <t>150f0f61defe9322b4fababb63b5ef60</t>
  </si>
  <si>
    <t>Bgr.com Mobile 320x50</t>
  </si>
  <si>
    <t>47f1b09156a37e2297678d0db6374f03</t>
  </si>
  <si>
    <t>Variety.com 300x250</t>
  </si>
  <si>
    <t>6699450a6945bed877451bd9533f4c52</t>
  </si>
  <si>
    <t>Bgr.com Mobile 300x250</t>
  </si>
  <si>
    <t>7327a5e3b0466a4a30c22a4ea929eb45</t>
  </si>
  <si>
    <t>Tvline.com 300x250</t>
  </si>
  <si>
    <t>78eb1ab851982cabbc1ccda79c6b70ea</t>
  </si>
  <si>
    <t>Tvline.com Mobile 300x250</t>
  </si>
  <si>
    <t>8718f54242d61bce9139d577a68e2f23</t>
  </si>
  <si>
    <t>Tvline.com 728x90</t>
  </si>
  <si>
    <t>938e626fb7038676173929d52e1f35a8</t>
  </si>
  <si>
    <t>Variety.com Mobile 300x250</t>
  </si>
  <si>
    <t>a1903dcc541e1095fd0f4273441420a4</t>
  </si>
  <si>
    <t>Deadline.com Mobile 320x50</t>
  </si>
  <si>
    <t>ab85c93278393999e5297ea412956b93</t>
  </si>
  <si>
    <t>Hollywoodlife.com 728x90</t>
  </si>
  <si>
    <t>ae4f316dcab48275bca4bf5f3772938c</t>
  </si>
  <si>
    <t>Hollywoodlife.com Mobile 300x250</t>
  </si>
  <si>
    <t>b90bca32a68ee445b867da61d785f445</t>
  </si>
  <si>
    <t>Tvline.com Mobile 320x50</t>
  </si>
  <si>
    <t>bd92e27fb0137b8965eec2b67c6f5ee8</t>
  </si>
  <si>
    <t>Hollywoodlife.com 300x250</t>
  </si>
  <si>
    <t>c6d53c300136da7fe5805e0891dba65c</t>
  </si>
  <si>
    <t>Deadline.com 300x250</t>
  </si>
  <si>
    <t>cf5bc73cb4e695547edb30122093e987</t>
  </si>
  <si>
    <t>Bgr.com 300x250</t>
  </si>
  <si>
    <t>e15c886f7b6693ba0cb302d0b97c81d6</t>
  </si>
  <si>
    <t>Variety.com 728x90</t>
  </si>
  <si>
    <t>f1b55608bf00826c1589076229490b2d</t>
  </si>
  <si>
    <t>Variety.com Mobile 320x50</t>
  </si>
  <si>
    <t>f1c6b4c00985e1378ca09afcdbe4c429</t>
  </si>
  <si>
    <t>Deadline.com 728x90</t>
  </si>
  <si>
    <t>f9be84ee64391ebcefeb9983493b18bb</t>
  </si>
  <si>
    <t>Deadline.com Mobile 300x250</t>
  </si>
  <si>
    <t>fe93406ca2f5555bab471c50b36b84c0</t>
  </si>
  <si>
    <t>Hollywoodlife.com Mobile 320x50</t>
  </si>
  <si>
    <t>ffa095d787d148de6005b44cbd696f78</t>
  </si>
  <si>
    <t>Bgr.com 728x90</t>
  </si>
  <si>
    <t>boris@borisnyc.com</t>
  </si>
  <si>
    <t>MyTopFace.com</t>
  </si>
  <si>
    <t>272e6cde8f37dcaf7b06078ee72725a3</t>
  </si>
  <si>
    <t>Mytopface.com #3 300x250</t>
  </si>
  <si>
    <t>4d52585903205a1fecdcabab3a02d807</t>
  </si>
  <si>
    <t>Mytopface.com 160x600</t>
  </si>
  <si>
    <t>80fbaea94660950ae7623e9261cea33e</t>
  </si>
  <si>
    <t>Mytopface.com 300x250</t>
  </si>
  <si>
    <t>brad@equinenow.com</t>
  </si>
  <si>
    <t>Equinenow.com</t>
  </si>
  <si>
    <t>04205abd1070e1399c642cee94ac3dfe</t>
  </si>
  <si>
    <t>Dogs Browse Rt Sidebar Upper 300x250</t>
  </si>
  <si>
    <t>06062c86668c9bbf63a16983336db8b0</t>
  </si>
  <si>
    <t>Equine Browse Rt Sidebar Lower 728x90</t>
  </si>
  <si>
    <t>09995db0752895ba23588a3663d615f0</t>
  </si>
  <si>
    <t>Dogs Browse Bottom 728x90</t>
  </si>
  <si>
    <t>1ac5931b63eff7c1c82e71f818b0e5ea</t>
  </si>
  <si>
    <t>Dogs Browse Bottom 300x250</t>
  </si>
  <si>
    <t>26a32504f367a136f51512631f4ff164</t>
  </si>
  <si>
    <t>Dogs Browse Middle 728x90</t>
  </si>
  <si>
    <t>3bdf3dd60af1499649590b9ef2fdcca6</t>
  </si>
  <si>
    <t>Dogs Browse Rt Sidebar Lower 160x600</t>
  </si>
  <si>
    <t>3e4c385baa366d2520c872f21648a2ed</t>
  </si>
  <si>
    <t>Dogs Ad Detail Leaderboard 300x250</t>
  </si>
  <si>
    <t>4c004e626220242adf21f7c54700c24b</t>
  </si>
  <si>
    <t>Equine Ad Detail Rt Sidebar Upper ROS 160x600</t>
  </si>
  <si>
    <t>59760249d0ed910ef8557b9c633c9b49</t>
  </si>
  <si>
    <t>Equine Ad Detail Rt Sidebar Lower 728x90</t>
  </si>
  <si>
    <t>654c2320157eaaf8ad11209b96087111</t>
  </si>
  <si>
    <t>Equine Ad Detail Leaderboard 300x250</t>
  </si>
  <si>
    <t>6fd239b03ce8a8248102406b4a7acf1e</t>
  </si>
  <si>
    <t>Equine Browse Rt Sidebar Upper 160x600</t>
  </si>
  <si>
    <t>7807160f8d05af45c036200336d71eac</t>
  </si>
  <si>
    <t>Dogs Ad Detail Rectangle 300x250</t>
  </si>
  <si>
    <t>8516d4311b718ae8584b75e78ffe6a63</t>
  </si>
  <si>
    <t>Dogs Browse Rt Sidebar Upper 728x90</t>
  </si>
  <si>
    <t>85231e35b9a9d5096ad4630e0520cbdc</t>
  </si>
  <si>
    <t>Dogs Browse Rt Sidebar Upper 160x600</t>
  </si>
  <si>
    <t>8598e4b53e6debc130ff8a9b691272e6</t>
  </si>
  <si>
    <t>Equine Ad Detail Rectangle 300x250</t>
  </si>
  <si>
    <t>869a9f9d6abdb29059010bcfc5811641</t>
  </si>
  <si>
    <t>Equine Browse Rt Sidebar Lower 160x600</t>
  </si>
  <si>
    <t>882e752759f60fb59ca494c766b547cd</t>
  </si>
  <si>
    <t>Dogs Browse Rt Sidebar Lower 300x250</t>
  </si>
  <si>
    <t>8ba3ad5f02e4827587d50decbd07bd53</t>
  </si>
  <si>
    <t>Equine Browse Bottom ROS 300x250</t>
  </si>
  <si>
    <t>9e7751a65bee24f55ef2d6c1a40131f3</t>
  </si>
  <si>
    <t>Equine Browse Rt Sidebar Lower 300x250</t>
  </si>
  <si>
    <t>9f792b16bb4ca80f5e19357639468c38</t>
  </si>
  <si>
    <t>Dogs Ad Detail Rt Sidebar Upper 160x600</t>
  </si>
  <si>
    <t>9fae52d31a69681808502dad8cb3538b</t>
  </si>
  <si>
    <t>Dogs Ad Detail Rt Sidebar Upper 300x250</t>
  </si>
  <si>
    <t>a310d54b3f3652fa9da5edf6a475a3b5</t>
  </si>
  <si>
    <t>Equine Browse Middle ROS 728x90</t>
  </si>
  <si>
    <t>b2b2eed0e333485f03da91def7b86866</t>
  </si>
  <si>
    <t>Equine Browse Rt Sidebar Upper 300x250</t>
  </si>
  <si>
    <t>bf84b7ffe3b86ed686eeb82826864535</t>
  </si>
  <si>
    <t>Dogs Browse Middle 300x250</t>
  </si>
  <si>
    <t>c4cb5cb192c9e82adae9816e7a90468f</t>
  </si>
  <si>
    <t>Equine Home Skyscraper 300x250</t>
  </si>
  <si>
    <t>d5f384cc6a766072919ce533e38dbdb3</t>
  </si>
  <si>
    <t>Equine Ad Detail Rt Sidebar Upper ROS 300x250</t>
  </si>
  <si>
    <t>df9dde190d2fbcdf898410418957e600</t>
  </si>
  <si>
    <t>Equine Browse Bottom ROS 728x90</t>
  </si>
  <si>
    <t>e27a1419b7925e2ed5714cde04f3b120</t>
  </si>
  <si>
    <t>Dogs Browse Left Sidebar 160x600</t>
  </si>
  <si>
    <t>e6b10e1268f1efc642fce452570d7311</t>
  </si>
  <si>
    <t>Equine Ad Detail Leaderboard 728x90</t>
  </si>
  <si>
    <t>e933b64bc112039b15f881c9fa037451</t>
  </si>
  <si>
    <t>Equine Browse Middle ROS 300x250</t>
  </si>
  <si>
    <t>eb89dc2de9e531e8451c2ab8a47561d5</t>
  </si>
  <si>
    <t>Equine Ad Detail Rt Sidebar Lower 160x600</t>
  </si>
  <si>
    <t>f51fea548d65bf60217bf6483a6bd188</t>
  </si>
  <si>
    <t>Equine Browse Left Sidebar ROS 160x600</t>
  </si>
  <si>
    <t>f6f0d6cec526c72b742b0dab74901d7a</t>
  </si>
  <si>
    <t>Bikes Browse Left Sidebar 160x600</t>
  </si>
  <si>
    <t>faaf024aa7a25c2f58c866ff8fd28725</t>
  </si>
  <si>
    <t>Equine Home Skyscraper 300x600</t>
  </si>
  <si>
    <t>fbc950713b07eb755d72d1369946aac5</t>
  </si>
  <si>
    <t>Equine Browse Rt Sidebar Upper 728x90</t>
  </si>
  <si>
    <t>fbf2996c090a2d2a34135c60aea0fae6</t>
  </si>
  <si>
    <t>Dogs Ad Detail Leaderboard 728x90</t>
  </si>
  <si>
    <t>brandon@sktmarketing.com</t>
  </si>
  <si>
    <t>SKT Marketing (allviralthings.com)</t>
  </si>
  <si>
    <t>08b4bf71033c98160cc67db2ab9bbd5c</t>
  </si>
  <si>
    <t>EXW-rightRailC-Komoona-300x250_Desktop</t>
  </si>
  <si>
    <t>1964d0e7560c5b8454a19bfd1181b420</t>
  </si>
  <si>
    <t>THL-aboveNavA--Komoona-728x90_Desktop</t>
  </si>
  <si>
    <t>2f516b0e5bd2e17f57cc3804b0b10be2</t>
  </si>
  <si>
    <t>THL-belowTitleA-Komoona-728x90_Desktop</t>
  </si>
  <si>
    <t>45253ac92d7748b2f0b566f84f071236</t>
  </si>
  <si>
    <t>CTT-belowTtitleA-Komoona-728x90_Desktop</t>
  </si>
  <si>
    <t>4cad877b99722c8c3459a6312c4a8365</t>
  </si>
  <si>
    <t>TVL-belowNavB-Komoona-728x90_Desktop</t>
  </si>
  <si>
    <t>56cce3f846a079dc69bb3b9ea67a28b6</t>
  </si>
  <si>
    <t>EXW-rightRailA-Komoona-300x600_Desktop</t>
  </si>
  <si>
    <t>61f0aa863a7e4aaa1f8c5434453966d8</t>
  </si>
  <si>
    <t>THL-rightRailA-Komoona-Desktop_300x600</t>
  </si>
  <si>
    <t>7998989870828d6f273437bccc285557</t>
  </si>
  <si>
    <t>EXW-belowTitleA-Komoona-728x90_Desktop</t>
  </si>
  <si>
    <t>79b2ceced0d2750a64268fb3ef84abb8</t>
  </si>
  <si>
    <t>THL-aboveNavA-Komoona-300x250_Mobile</t>
  </si>
  <si>
    <t>7b6bf4861600f17d1b6daaad1cb54484</t>
  </si>
  <si>
    <t>THL-belowTitleA-Komoona-300x250_Mobile</t>
  </si>
  <si>
    <t>9541d56290e34e1b71f072fddd870d1f</t>
  </si>
  <si>
    <t>TVL-rightRailC-Komoona-300x250_Mobile</t>
  </si>
  <si>
    <t>9b65cb88dc9b394560f47aee9b9adc4d</t>
  </si>
  <si>
    <t>TVL-rightRailC-Komoona-300x600_Desktop</t>
  </si>
  <si>
    <t>9c357e6c102d748082216b2c6b26240f</t>
  </si>
  <si>
    <t>THL-belowNavA-PB--Komoona-728x90_Desktop</t>
  </si>
  <si>
    <t>d185d888e1855e254c5f728a703ee651</t>
  </si>
  <si>
    <t>RTT-aboveNavB-Komoona-300x50_mobile</t>
  </si>
  <si>
    <t>d26720d893112d86c4fc9ed73720048c</t>
  </si>
  <si>
    <t>EXW-rightRailC-Komoona-300x250_Mobile</t>
  </si>
  <si>
    <t>f90b81012b79621ab0939ac4b730a4cd</t>
  </si>
  <si>
    <t>TVL-belowNavC-Komoona-728x90_Desktop</t>
  </si>
  <si>
    <t>breno@bmbraga.com</t>
  </si>
  <si>
    <t>Clickgratis.com.br</t>
  </si>
  <si>
    <t>107a7efd00eae797215c4c6268a38fa8</t>
  </si>
  <si>
    <t>Clickgratis.com.br 300x250</t>
  </si>
  <si>
    <t>brett.keeler@solutionswide.com</t>
  </si>
  <si>
    <t>SolutionsWide (Viewmixed.com)</t>
  </si>
  <si>
    <t>15f51d95ab2762a655325cd5f6a01b10</t>
  </si>
  <si>
    <t>Okceleb.com Komoona_728x90_OK 0D</t>
  </si>
  <si>
    <t>77f19daaa829ab7b68cf0dc6086c3f87</t>
  </si>
  <si>
    <t>Uberceleb.com ΓÇïKomoona_728x90_UC 0D</t>
  </si>
  <si>
    <t>7b6374671b2809cca88fd7ed8e5cc0f1</t>
  </si>
  <si>
    <t>AllRookie.com AR_5D_FS_ 728x90</t>
  </si>
  <si>
    <t>8fcdbe4aebe2d9487fa5a1ab36fa1ffa</t>
  </si>
  <si>
    <t>Okceleb.com Komoona_728x90_OK 2D</t>
  </si>
  <si>
    <t>9d783cb5bd2968c4c6c59d78da2ee741</t>
  </si>
  <si>
    <t>Zonable.com Komoona_728x90_ZO 0D</t>
  </si>
  <si>
    <t>b07849242022d1e88769b00f6501cbd4</t>
  </si>
  <si>
    <t>Udderlypettable.com UP_2D_FS_ 728x90</t>
  </si>
  <si>
    <t>b293ba0fe555a26d9a7dcab476741f54</t>
  </si>
  <si>
    <t>BB_2D_FS_KM_ 300x250</t>
  </si>
  <si>
    <t>d5088903b2349928cc1b6f75e73af88a</t>
  </si>
  <si>
    <t>Uberceleb.com ΓÇïKomoona_300x250_UC 4D</t>
  </si>
  <si>
    <t>d53b70393a9d9869b335f01a320e66f5</t>
  </si>
  <si>
    <t>Uberceleb.com ΓÇïKomoona_728x90_UC 5D</t>
  </si>
  <si>
    <t>d68777262f7d012e66fbde8975c3c147</t>
  </si>
  <si>
    <t>Zonable.com Komoona_160x600_ZO 1D</t>
  </si>
  <si>
    <t>de74e974875c30278b92940688da1aa4</t>
  </si>
  <si>
    <t>Zonable.com Komoona_160x600_ZO 2D</t>
  </si>
  <si>
    <t>dfc529631b0f62a3a9c11e49deefc6cd</t>
  </si>
  <si>
    <t>BB_4M_FS_KM_ 300x250</t>
  </si>
  <si>
    <t>e1c8bf25c65b5effbe39aca9351f650d</t>
  </si>
  <si>
    <t>Uberceleb.com ΓÇïKomoona_728x90_UC 2D</t>
  </si>
  <si>
    <t>edd4fe6d7432cbae8817e57d542f1830</t>
  </si>
  <si>
    <t>Uberceleb.com ΓÇïKomoona_300x250_UC 3D</t>
  </si>
  <si>
    <t>bros@thebrosite.com</t>
  </si>
  <si>
    <t>Thebrosite.com</t>
  </si>
  <si>
    <t>0335ba9d84c52854806158620d9128f5</t>
  </si>
  <si>
    <t>$$0.55 Mostlynews.com 300x250</t>
  </si>
  <si>
    <t>047553f7cd617be16b30347e6ef1a4e7</t>
  </si>
  <si>
    <t>$$1.50 Therapyofhappiness.com 728x90</t>
  </si>
  <si>
    <t>1b9b9a56d2bf684ff82b8925070e7daf</t>
  </si>
  <si>
    <t>$0.36 300x250 Thebrosite.com</t>
  </si>
  <si>
    <t>33e259fe03a03e4db328e96a2f0db573</t>
  </si>
  <si>
    <t>$1.00 Bigmoneyreport.com 728x90</t>
  </si>
  <si>
    <t>4b7cb5cb1218c46aa248f807062c6cf6</t>
  </si>
  <si>
    <t>$$0.50 Therapyofhappiness.com #2 728x90</t>
  </si>
  <si>
    <t>53c5a90588151cfab60b3b563189b494</t>
  </si>
  <si>
    <t>$$$0.25 Mostlynews.com 300x250</t>
  </si>
  <si>
    <t>55809e0b0fa1c19b2ed04d9ac13e09a8</t>
  </si>
  <si>
    <t>$$$0.25 Mostlynews.com 728x90</t>
  </si>
  <si>
    <t>68b645b7e74283cf703a6ba73d475b2e</t>
  </si>
  <si>
    <t>$1.00 Bigmoneyreport.com 300x250</t>
  </si>
  <si>
    <t>6f826d300e3c57fde5e69b3d612ac732</t>
  </si>
  <si>
    <t>$$1.00 Mostlynews.com 728x90</t>
  </si>
  <si>
    <t>81ad69fc33ca5d1a0ba71c92adc41078</t>
  </si>
  <si>
    <t>$0.50 Bigmoneyreport.com #2 728x90</t>
  </si>
  <si>
    <t>8da30a386542891eb1d0f993c3679e8f</t>
  </si>
  <si>
    <t>$$0.50 Therapyofhappiness.com #2 300x250</t>
  </si>
  <si>
    <t>917407ed0ad9f7ff200c50f7ee0b86ef</t>
  </si>
  <si>
    <t>$$1.50 Therapyofhappiness.com 300x250</t>
  </si>
  <si>
    <t>ac8fadaed2ef936c3670579ae5e58626</t>
  </si>
  <si>
    <t>$$1.00 Mostlynews.com 300x250</t>
  </si>
  <si>
    <t>b0b6c3903c28ac421790200e6d49dee3</t>
  </si>
  <si>
    <t>Thebrosite.com 728x90</t>
  </si>
  <si>
    <t>cd303e8b390760e41ed7eccb3a2a92df</t>
  </si>
  <si>
    <t>$0.36 728x90 Thebrosite.com</t>
  </si>
  <si>
    <t>d45c05ceea7582e560e4c7e3dabb3115</t>
  </si>
  <si>
    <t>$0.50 Bigmoneyreport.com #2 300x250</t>
  </si>
  <si>
    <t>d507dbbf0ca325f8b4f5178a93eaacd2</t>
  </si>
  <si>
    <t>$$0.55 Mostlynews.com  728x90</t>
  </si>
  <si>
    <t>e3891852cf8ac41496ee37f91e07ab61</t>
  </si>
  <si>
    <t>Thebrosite.com 300x250</t>
  </si>
  <si>
    <t>bruno.bocchi@grumft.com</t>
  </si>
  <si>
    <t>Grumft (Otvfoco.com.br)</t>
  </si>
  <si>
    <t>f8d268c01bb8a0aeac4fd65113bd5d86</t>
  </si>
  <si>
    <t>Sine.com.br 728x90</t>
  </si>
  <si>
    <t>bruno@chena.com</t>
  </si>
  <si>
    <t>XYZ Networks (Mundo.com)</t>
  </si>
  <si>
    <t>047eda33c31f7ce89c72a705aaa12999</t>
  </si>
  <si>
    <t>Br.mundo.com Mobile #1 300x250</t>
  </si>
  <si>
    <t>10f0095305226aab2f615d38138aa4ad</t>
  </si>
  <si>
    <t>Clasificados.com 300x600</t>
  </si>
  <si>
    <t>208a434802ed00ee04003c87dd3a0de0</t>
  </si>
  <si>
    <t>Mundo.com Mobile #3 300x250</t>
  </si>
  <si>
    <t>23f10be973a8e69e44e54a78907a1d68</t>
  </si>
  <si>
    <t>Mundo.com LATAM #1 300x250</t>
  </si>
  <si>
    <t>25603e97a154177febb3cbce3d85769a</t>
  </si>
  <si>
    <t>Mundo.com LATAM #2 300x250</t>
  </si>
  <si>
    <t>271f006c1c27e49d8ff6b4def47268c7</t>
  </si>
  <si>
    <t>BR.mundo.com #1 300x250</t>
  </si>
  <si>
    <t>5027f49028e812521833a9f6cbefcade</t>
  </si>
  <si>
    <t>Clasificados.com #2 728x90</t>
  </si>
  <si>
    <t>5ab84d5b911973333ed952e6879406d0</t>
  </si>
  <si>
    <t>EN.Mundo.com US #1 300x250</t>
  </si>
  <si>
    <t>613cb0a24f955f132650db6cc8dcf1c6</t>
  </si>
  <si>
    <t>Mundo.com Mobile #2 300x250</t>
  </si>
  <si>
    <t>846d8cb2a50361c306d71d34a8ff34a1</t>
  </si>
  <si>
    <t>Clasificados.com LATAM #2 300x250</t>
  </si>
  <si>
    <t>a084e110a20b8f890b296f504e4a70cd</t>
  </si>
  <si>
    <t>Clasificados.com LATAM 300x250</t>
  </si>
  <si>
    <t>a7a38befad2da2f746ecc98ba897f884</t>
  </si>
  <si>
    <t>Mundo.com 2 728x90</t>
  </si>
  <si>
    <t>aaf63f6d0994479c18d87635f0418f66</t>
  </si>
  <si>
    <t>EN.Mundo.com US #2 300x250</t>
  </si>
  <si>
    <t>adb40d4d1b1eb9c42165c12c244ec025</t>
  </si>
  <si>
    <t>BR.mundo.com #2 300x250</t>
  </si>
  <si>
    <t>ae417b9e62e76f64efb123e12a48dfe2</t>
  </si>
  <si>
    <t>Clasificados.com 728x90</t>
  </si>
  <si>
    <t>c6de6ddee3ceeacebccd950631bb581c</t>
  </si>
  <si>
    <t>EN.mundo.com #1 728x90</t>
  </si>
  <si>
    <t>f0950ab754febd3d9d795a366118f514</t>
  </si>
  <si>
    <t>BR.mundo.com 728x90</t>
  </si>
  <si>
    <t>f546c402a75c27fc0b2f1a6f9119c580</t>
  </si>
  <si>
    <t>Mundo.com 1 728x90</t>
  </si>
  <si>
    <t>fcb6ec49102af37b5253dd1a5ea4343e</t>
  </si>
  <si>
    <t>Mundo.com Mobile #1 300x250</t>
  </si>
  <si>
    <t>bryant@offbeat.capital</t>
  </si>
  <si>
    <t>Tubereplay.com</t>
  </si>
  <si>
    <t>138b1c94ca3c7157a42c02f2d778bedd</t>
  </si>
  <si>
    <t>Replay Page_Middle Banner_728x90</t>
  </si>
  <si>
    <t>2b5511f0e75c29e65c7bd113ddebd173</t>
  </si>
  <si>
    <t>Replay_page_Top_Banner_728x90</t>
  </si>
  <si>
    <t>8e4880a625c6b7529dadaff3be8b7ad0</t>
  </si>
  <si>
    <t>Replay Page_Left Skyscraper</t>
  </si>
  <si>
    <t>d2b0b6ac605f89957cb1af6143dc8072</t>
  </si>
  <si>
    <t>Replay Page_Right Skyscraper_160x600</t>
  </si>
  <si>
    <t>e56bb987a520d327738cb1a35164f867</t>
  </si>
  <si>
    <t>Replay Page_Left Box</t>
  </si>
  <si>
    <t>f72721f8d3d562ace9f102809bb917ca</t>
  </si>
  <si>
    <t>Replay page_bottom right_300x250</t>
  </si>
  <si>
    <t>buchen@spin.de</t>
  </si>
  <si>
    <t>Spin.de</t>
  </si>
  <si>
    <t>1f4ffc4095df453821a15d18368128f2</t>
  </si>
  <si>
    <t>Spin.de 728x90</t>
  </si>
  <si>
    <t>9bd50084affbc34f977025a09b1f4787</t>
  </si>
  <si>
    <t>Spin.de #2 728x90</t>
  </si>
  <si>
    <t>business@howtocookthat.net</t>
  </si>
  <si>
    <t>Howtocookthat.net</t>
  </si>
  <si>
    <t>c.evans@agamediagroup.com</t>
  </si>
  <si>
    <t>AGA Media Group (fuse.tv)</t>
  </si>
  <si>
    <t>006ca7025078fbabad7ff1eb7f2febee</t>
  </si>
  <si>
    <t>Dollardays.com 728x90</t>
  </si>
  <si>
    <t>012f9bae8bdf9ed896dc8cea8a967730</t>
  </si>
  <si>
    <t>Allenwestrepublic.com 300x250</t>
  </si>
  <si>
    <t>017d44b470fa0815b8f7bb5f792895dc</t>
  </si>
  <si>
    <t>Mindjolt.com 160x600</t>
  </si>
  <si>
    <t>026ec7618aa003d789465b7373f4e5fb</t>
  </si>
  <si>
    <t>Mousebreaker.com 160x600</t>
  </si>
  <si>
    <t>041116263a19e3507c12a12f423bf133</t>
  </si>
  <si>
    <t>Geekfill.com 728x90</t>
  </si>
  <si>
    <t>04fba6fff6257f9161c5538c1b51b9c6</t>
  </si>
  <si>
    <t>Idahostatesman.com 300x250</t>
  </si>
  <si>
    <t>0638e0b6284de3e3b49770f29dba9d4f</t>
  </si>
  <si>
    <t>Geekfill.com 300x250</t>
  </si>
  <si>
    <t>0c5971f2916db7e83e3125b8eff95ac6</t>
  </si>
  <si>
    <t>Idahostatesman.com 728x90</t>
  </si>
  <si>
    <t>0ea55e75742de7eb7fae0b27903eaa32</t>
  </si>
  <si>
    <t>Dollardays.com 160x600</t>
  </si>
  <si>
    <t>17e9b5f351285950a6b372ee2a28c7e3</t>
  </si>
  <si>
    <t>Allenwestrepublic.com 160x600</t>
  </si>
  <si>
    <t>1d28708a3da3781b511622c2e7834508</t>
  </si>
  <si>
    <t>Firstcoastnews.com 728x90</t>
  </si>
  <si>
    <t>29b49c57d2d5cb90813857fa6c805b6a</t>
  </si>
  <si>
    <t>Cbs8.com 300x250</t>
  </si>
  <si>
    <t>307f0849b02ca371d145d6f926c3d823</t>
  </si>
  <si>
    <t>Abcactionnews.com 300x250</t>
  </si>
  <si>
    <t>30836ba801aeeb4f049d4ea899e334ee</t>
  </si>
  <si>
    <t>Solomid.net 160x600</t>
  </si>
  <si>
    <t>3b47fddc66a39002efa5226f4cf54435</t>
  </si>
  <si>
    <t>Twoplayergames.org 728x90</t>
  </si>
  <si>
    <t>3c0c66a370f89e3187d9ba3a9ffc6ac7</t>
  </si>
  <si>
    <t>Pixte.com 300x250</t>
  </si>
  <si>
    <t>45b1e2d361dfaae76211bc04d7184a69</t>
  </si>
  <si>
    <t>Mousebreaker.com 728x90</t>
  </si>
  <si>
    <t>45df942a7daec7eed4dd0dfa2670b02f</t>
  </si>
  <si>
    <t>Dailystar.com.lb 160x600</t>
  </si>
  <si>
    <t>46110e9ec82374c05f1ddd1838cacd78</t>
  </si>
  <si>
    <t>Funimation.com 300x250</t>
  </si>
  <si>
    <t>46e79be0f1d317ed08b40fba99f4b58e</t>
  </si>
  <si>
    <t>Steamykitchen.com 160x600</t>
  </si>
  <si>
    <t>4a667885b85bfe8c09ad12b4b229bc6a</t>
  </si>
  <si>
    <t>Fox13now.com 728x90</t>
  </si>
  <si>
    <t>5033e1dd1fe73c2c4f0f964d25f0d6d3</t>
  </si>
  <si>
    <t>Fbschedules.com 160x600</t>
  </si>
  <si>
    <t>51c137b0cd0b04742e953f648179f97d</t>
  </si>
  <si>
    <t>Naldzgraphics.net 728x90</t>
  </si>
  <si>
    <t>5540ee6d632c0426a3c45ce14b8b929a</t>
  </si>
  <si>
    <t>Footballfancast.com 160x600</t>
  </si>
  <si>
    <t>55b95b71d82a73a36582c221621c50fe</t>
  </si>
  <si>
    <t>Mousebreaker.com 300x250</t>
  </si>
  <si>
    <t>56441feaa9f7a06aa7ad2d25f1ef30d6</t>
  </si>
  <si>
    <t>Fuse.tv 300x250</t>
  </si>
  <si>
    <t>57074794bf29d898db84f2333a526a7b</t>
  </si>
  <si>
    <t>Fbschedules.com 300x250</t>
  </si>
  <si>
    <t>5a7350608d4d1d52df2192e8822aec78</t>
  </si>
  <si>
    <t>Solomid.net 728x90</t>
  </si>
  <si>
    <t>5c5024d7474b81b720d9866b5fd63537</t>
  </si>
  <si>
    <t>Funimation.com 728x90</t>
  </si>
  <si>
    <t>5f544f2e05fd9a3fc20049a8f1a3f2e4</t>
  </si>
  <si>
    <t>Funimation.com 160x600</t>
  </si>
  <si>
    <t>6345f63b2656e71410dae30aa3735d56</t>
  </si>
  <si>
    <t>Solomid.net 300x250</t>
  </si>
  <si>
    <t>65cbaa13bb5d327da7215f94267d0af7</t>
  </si>
  <si>
    <t>Steamykitchen.com 728x90</t>
  </si>
  <si>
    <t>6de449eda70ca0e4f670b9b47909c7d4</t>
  </si>
  <si>
    <t>Cbs8.com 160x600</t>
  </si>
  <si>
    <t>722a7f7ab1c58fc7fad8612040999643</t>
  </si>
  <si>
    <t>Fantasyfootballscout.co.uk 728x90</t>
  </si>
  <si>
    <t>730953851bf796cfe09664780f2b41da</t>
  </si>
  <si>
    <t>Tdpri.com 728x90</t>
  </si>
  <si>
    <t>7a7487abd65a5248d34156e23c7f3358</t>
  </si>
  <si>
    <t>Fuse.tv 728x90</t>
  </si>
  <si>
    <t>7bd05f5c1c90a9640108b969d397c56f</t>
  </si>
  <si>
    <t>Fox13now.com 160x600</t>
  </si>
  <si>
    <t>7d462b13de7683719363c5a46d96f198</t>
  </si>
  <si>
    <t>Tdpri.com 300x250</t>
  </si>
  <si>
    <t>821f437e0d88a063f5032997b9ad0916</t>
  </si>
  <si>
    <t>Tdpri.com 160x600</t>
  </si>
  <si>
    <t>8735eaf67919aed4c0deec6d44f0e8a3</t>
  </si>
  <si>
    <t>Footballfancast.com 728x90</t>
  </si>
  <si>
    <t>89633a261e44a8f0d6bdb7b892b9dc5f</t>
  </si>
  <si>
    <t>8bf536a3d03ca6408cc262e33e47596f</t>
  </si>
  <si>
    <t>Twoplayergames.org 300x250</t>
  </si>
  <si>
    <t>8cba86d8c69e5cc107b97dbf096fc7f7</t>
  </si>
  <si>
    <t>Abcactionnews.com 160x600</t>
  </si>
  <si>
    <t>9e4518cee253ffecc322f1e3ac121e36</t>
  </si>
  <si>
    <t>Mindjolt.com 300x250</t>
  </si>
  <si>
    <t>a000af7f5033b47dfcc6d0d57fa5a0a3</t>
  </si>
  <si>
    <t>Fbschedules.com 728x90</t>
  </si>
  <si>
    <t>a2f4c5fdadf480756e5f6635bcd4bd24</t>
  </si>
  <si>
    <t>Allenwestrepublic.com 728x90</t>
  </si>
  <si>
    <t>a8a0df637640c68e6a9ee9983f220bab</t>
  </si>
  <si>
    <t>Naldzgraphics.net 160x600</t>
  </si>
  <si>
    <t>a9dc490dae9e040927a7f784c7347644</t>
  </si>
  <si>
    <t>Fuse.tv 160x600</t>
  </si>
  <si>
    <t>af9f4b97a1c4be646ca66c55a86513c9</t>
  </si>
  <si>
    <t>Abcactionnews.com 728x90</t>
  </si>
  <si>
    <t>b1212ebba00876a41b4a5208191ff7d7</t>
  </si>
  <si>
    <t>Naldzgraphics.net 300x250</t>
  </si>
  <si>
    <t>b56512d1b8df4920fdd697526f24ada2</t>
  </si>
  <si>
    <t>Fox13now.com 300x250</t>
  </si>
  <si>
    <t>bb279f575527a1a007e66e1d9f0b8b04</t>
  </si>
  <si>
    <t>bdc006d5cd7b85e75cfb1f57798a621b</t>
  </si>
  <si>
    <t>Steamykitchen.com 300x250</t>
  </si>
  <si>
    <t>c015ea435fd9befec76878b68fb3f5eb</t>
  </si>
  <si>
    <t>Dollardays.com 300x250</t>
  </si>
  <si>
    <t>c321ffed35dbebf411e867eb8c81c9bd</t>
  </si>
  <si>
    <t>Dailystar.com.lb 728x90</t>
  </si>
  <si>
    <t>cb851d92d1a6d66e2b0580675f93479f</t>
  </si>
  <si>
    <t>Firstcoastnews.com 160x600</t>
  </si>
  <si>
    <t>cd4db8458c703a2bc9cbdbc6c083150c</t>
  </si>
  <si>
    <t>d273c28560f5161142f56b84483848fa</t>
  </si>
  <si>
    <t>Geekfill.com 160x600</t>
  </si>
  <si>
    <t>d40507055fbf11d54b0845ee8fde7345</t>
  </si>
  <si>
    <t>Footballfancast.com 300x250</t>
  </si>
  <si>
    <t>e0c571099d96ce9e5af0f794a4d622a0</t>
  </si>
  <si>
    <t>e4d2154feced10cd8d06be479d764ece</t>
  </si>
  <si>
    <t>Twoplayergames.org 160x600</t>
  </si>
  <si>
    <t>e9ce16365d1b5d3fcf7a70bc517b3c64</t>
  </si>
  <si>
    <t>Idahostatesman.com 160x600</t>
  </si>
  <si>
    <t>e9dc47e44bd1624f8f8848f4afd08ae0</t>
  </si>
  <si>
    <t>Mindjolt.com 728x90</t>
  </si>
  <si>
    <t>f60b8fca95e1a0c4062107ed7db56134</t>
  </si>
  <si>
    <t>Fantasyfootballscout.co.uk 300x250</t>
  </si>
  <si>
    <t>f68c9255d14e2494a93cb6278d4b043d</t>
  </si>
  <si>
    <t>Firstcoastnews.com 300x250</t>
  </si>
  <si>
    <t>fcbe44ff3ea731e0a53937709e6097c0</t>
  </si>
  <si>
    <t>Fantasyfootballscout.co.uk 160x600</t>
  </si>
  <si>
    <t>fe854eca9adb800f45942d85d825755d</t>
  </si>
  <si>
    <t>Pixte.com 160x600</t>
  </si>
  <si>
    <t>fef5cc810754ff8f0465298ac2146c16</t>
  </si>
  <si>
    <t>Dailystar.com.lb 300x250</t>
  </si>
  <si>
    <t>ff53027d6cf7449c03ae978f015a0d67</t>
  </si>
  <si>
    <t>Cbs8.com 728x90</t>
  </si>
  <si>
    <t>caitlin@designsponge.com</t>
  </si>
  <si>
    <t>Designsponge.com</t>
  </si>
  <si>
    <t>94e8a5eeb18842e69bd4903b38ee1102</t>
  </si>
  <si>
    <t>Designsponge.com_ 300x250</t>
  </si>
  <si>
    <t>cameron@flamingtext.com</t>
  </si>
  <si>
    <t>Flamingtext.com</t>
  </si>
  <si>
    <t>4c7176edac0337c274ec1d2b627ffbbd</t>
  </si>
  <si>
    <t>Flamingtext.com 160x600</t>
  </si>
  <si>
    <t>caroline.yates@potential.co.uk</t>
  </si>
  <si>
    <t>Us.gratefulgoose.com</t>
  </si>
  <si>
    <t>0d85662db9d3eac454de633c00c154cd</t>
  </si>
  <si>
    <t>Pebble.co.uk 728x90</t>
  </si>
  <si>
    <t>8bb315075c459d0eff883ef1cb50f833</t>
  </si>
  <si>
    <t>Us.gratefulgoose.com 160x600</t>
  </si>
  <si>
    <t>d6562271e2002b231ad5bef6f502032d</t>
  </si>
  <si>
    <t>I.gratefulgoose.com 728x90</t>
  </si>
  <si>
    <t>cartoons8.ad@gmail.com</t>
  </si>
  <si>
    <t>cartoons8.co</t>
  </si>
  <si>
    <t>0a33bdf09324d26b210ace3cbf1c6273</t>
  </si>
  <si>
    <t>Fairytailgo.me 300x250</t>
  </si>
  <si>
    <t>13dd127a365950877a7f6b6bca9bcba4</t>
  </si>
  <si>
    <t>Narutoget.biz 300x250</t>
  </si>
  <si>
    <t>1ac2bb2275d2c80bda2cf41ae76b9a8b</t>
  </si>
  <si>
    <t>Dragonballgo.co 160x600</t>
  </si>
  <si>
    <t>1c4403693a079bd3cdeab1fd5699bd0f</t>
  </si>
  <si>
    <t>Onepunchmango.me 160x600</t>
  </si>
  <si>
    <t>28e3aa601fb53da6f74c57fc01ec12f9</t>
  </si>
  <si>
    <t>Dragonballgo.co 300x250</t>
  </si>
  <si>
    <t>36d4294005c2ed501f8541f1165336b3</t>
  </si>
  <si>
    <t>Fairytailgo.me 728x90</t>
  </si>
  <si>
    <t>39065632a5654e4e36aa0ed48fe408d8</t>
  </si>
  <si>
    <t>Onepunchmango.me 300x250</t>
  </si>
  <si>
    <t>3dce63a3abe37363261626244dab04b1</t>
  </si>
  <si>
    <t>Cartoons8.co 160x600</t>
  </si>
  <si>
    <t>433501d817a110f30c3aa2f3b5ab41c1</t>
  </si>
  <si>
    <t>Narutoget.biz 160x600</t>
  </si>
  <si>
    <t>7545baad64adb112d1517106e0254da5</t>
  </si>
  <si>
    <t>Cartoons8.co 728x90</t>
  </si>
  <si>
    <t>958abe0fc2f672c8865dabe4e58b70c0</t>
  </si>
  <si>
    <t>Fairytailgo.me 160x600</t>
  </si>
  <si>
    <t>c349f51ddb5822ea2b974be58a28b915</t>
  </si>
  <si>
    <t>Watchop.us 728x90</t>
  </si>
  <si>
    <t>d4103a7eb09f110059a2190a9f563a49</t>
  </si>
  <si>
    <t>Onepunchmango.me 728x90</t>
  </si>
  <si>
    <t>dffbfdbee8ce44cd63e729f06905b8c9</t>
  </si>
  <si>
    <t>Dragonballgo.co 728x90</t>
  </si>
  <si>
    <t>ef67c2b20f0185d6eb0b872d91e3e225</t>
  </si>
  <si>
    <t>Watchop.us 300x250</t>
  </si>
  <si>
    <t>f2e81cd58e14969d102b8472dacd9f7f</t>
  </si>
  <si>
    <t>Watchop.us 160x600</t>
  </si>
  <si>
    <t>f3070761e577f3b37dbcdbe1890041d6</t>
  </si>
  <si>
    <t>Narutoget.biz 728x90</t>
  </si>
  <si>
    <t>fe0cc73186e17b52867f342f000ffa53</t>
  </si>
  <si>
    <t>Cartoons8.co 300x250</t>
  </si>
  <si>
    <t>cdb.ciddi@gmail.com</t>
  </si>
  <si>
    <t>Tuttowrestling.com</t>
  </si>
  <si>
    <t>90f0976ebd80e9a5dffdf6688ad52f99</t>
  </si>
  <si>
    <t>Tuttowrestling.com 300x250</t>
  </si>
  <si>
    <t>de986c5605f8d941be57295b3c9c39f5</t>
  </si>
  <si>
    <t>Tuttowrestling.com 728x90</t>
  </si>
  <si>
    <t>e5900b8d44b16bf52577cbd59f93fcc5</t>
  </si>
  <si>
    <t>Tuttowrestling.com Mobile 300x50</t>
  </si>
  <si>
    <t>chad.shmukler@gmail.com</t>
  </si>
  <si>
    <t>Iphonefaq.org</t>
  </si>
  <si>
    <t>1eefa5a32a35fca4ccf81486b5fd395c</t>
  </si>
  <si>
    <t>iPhoneFAQ Leaderboard</t>
  </si>
  <si>
    <t>911b73ba5a4fd6e659cdb914b7ed2a1b</t>
  </si>
  <si>
    <t>iPhoneFAQ Leaderboard (small)</t>
  </si>
  <si>
    <t>b57aebcba4b0d6783e908bb3feb4a82e</t>
  </si>
  <si>
    <t>iPhoneFAQ Half Page</t>
  </si>
  <si>
    <t>ec8fbaa7471fa7ac9d095497fdf61872</t>
  </si>
  <si>
    <t>iPhoneFAQ Medium Rectangle</t>
  </si>
  <si>
    <t>charles.strauss@arcamax.com</t>
  </si>
  <si>
    <t>Arcamax.com</t>
  </si>
  <si>
    <t>7c8bd1ef0b9f89ad432762fb0c85f39c</t>
  </si>
  <si>
    <t>Arcamax.com Tablet 728x90</t>
  </si>
  <si>
    <t>ad917b125d6f33cd7dc21a5a332acce1</t>
  </si>
  <si>
    <t>Arcamax.com Tablet 160x600</t>
  </si>
  <si>
    <t>chiragnikose123@gmail.com</t>
  </si>
  <si>
    <t>Reviewchain.com</t>
  </si>
  <si>
    <t>055d7ae6e739c76e04c25d8e2463e0e3</t>
  </si>
  <si>
    <t>Large rectangle 2 middle 2 300x250</t>
  </si>
  <si>
    <t>225cbeeb7243faf505f9f3c2d7a6af21</t>
  </si>
  <si>
    <t>Top #2 300x250</t>
  </si>
  <si>
    <t>chris@code9media.com</t>
  </si>
  <si>
    <t>Code9 Media (Worldtimeserver.com)</t>
  </si>
  <si>
    <t>09061ba4e19fe26a1e498e9ab21df020</t>
  </si>
  <si>
    <t>Pythonforbeginners.com Sidebar 300x250 #1</t>
  </si>
  <si>
    <t>1899b1bd8b99fcc3f9f045aaa3a44804</t>
  </si>
  <si>
    <t>Pythonforbeginners.com Sidebar 300x250 #2</t>
  </si>
  <si>
    <t>2117880878900603716a5fb2aaa1b1b3</t>
  </si>
  <si>
    <t>Worldtimeserver.com Sidebar 300x250 #2</t>
  </si>
  <si>
    <t>4e81cc1ee96cb53f3c476f843a187df2</t>
  </si>
  <si>
    <t>WTS Mobile Sidebar 300x250</t>
  </si>
  <si>
    <t>8da966ef92660fadd74ab1545fd4a288</t>
  </si>
  <si>
    <t>WTS Top 728x90</t>
  </si>
  <si>
    <t>d90603efdecec1ba5a22f323cf9f8855</t>
  </si>
  <si>
    <t>Worldtimeserver.com 300x600</t>
  </si>
  <si>
    <t>e3fbd03b79c4ec3b43ec0a8428a74f7d</t>
  </si>
  <si>
    <t>Pythonforbeginners.com 728x90</t>
  </si>
  <si>
    <t>f66ad7c3047244f168a253068570a214</t>
  </si>
  <si>
    <t>Pythonforbeginners.com 300x600</t>
  </si>
  <si>
    <t>chris@sevdotcom.ae</t>
  </si>
  <si>
    <t>Clicksco (kyaboss.com)</t>
  </si>
  <si>
    <t>chris@soledadmedia.com</t>
  </si>
  <si>
    <t>Soledad Media Group (omgwhut.com)</t>
  </si>
  <si>
    <t>1a98931ee3d2c650b0d91df5bec6af62</t>
  </si>
  <si>
    <t>Historythings.com 728x90</t>
  </si>
  <si>
    <t>5ece826d0431d08e5da88dc0b5aeaaa5</t>
  </si>
  <si>
    <t>Historygarage.com 300x250</t>
  </si>
  <si>
    <t>749459910d4ab1be775b3ed6464fa34a</t>
  </si>
  <si>
    <t>Historygarage.com 728x90</t>
  </si>
  <si>
    <t>cc66e3b13da5962b7a6fde2bcd1fe945</t>
  </si>
  <si>
    <t>Omgwhut.com 300x250</t>
  </si>
  <si>
    <t>dec6bc7b6447039d734e95309d80c7af</t>
  </si>
  <si>
    <t>Historythings.com 300x250</t>
  </si>
  <si>
    <t>Christoph.Witt@creatiwitty-ug.de</t>
  </si>
  <si>
    <t>Einfach-hunderbar.de</t>
  </si>
  <si>
    <t>fbd64905e9c7c426a52217be373fb006</t>
  </si>
  <si>
    <t>Einfach-hunderbar.de 300x600</t>
  </si>
  <si>
    <t>christopher@scallywagandvagabond.com</t>
  </si>
  <si>
    <t>scallywagandvagabond.com</t>
  </si>
  <si>
    <t>0032caf3cbc1ad4fcc7949eca8eaf0b0</t>
  </si>
  <si>
    <t>Scallywagandvagabond.com RON AdUnit_F 300x250</t>
  </si>
  <si>
    <t>0ef727f240e9db368a8f359712f0b403</t>
  </si>
  <si>
    <t>Scallywagandvagabond.com RON AdUnit_C 300x250</t>
  </si>
  <si>
    <t>48175a1902ef645ddb9dd471b14e2bc4</t>
  </si>
  <si>
    <t>Scallywagandvagabond.com RON AdUnit_A 728x90</t>
  </si>
  <si>
    <t>a96db4ec45e91b422ca07eef8e77b3de</t>
  </si>
  <si>
    <t>Scallywagandvagabond.com RON AdUnit_D 300x250</t>
  </si>
  <si>
    <t>c2af1772eec9c0d13b503bd207b42a28</t>
  </si>
  <si>
    <t>Scallywagandvagabond.com RON AdUnit_E 300x250</t>
  </si>
  <si>
    <t>citador@gmail.com</t>
  </si>
  <si>
    <t>Citador.pt</t>
  </si>
  <si>
    <t>56eca24ac43ab817b7968b6dce38a3f1</t>
  </si>
  <si>
    <t>KomoonaCitadorTopBanner 728x90</t>
  </si>
  <si>
    <t>a9a160478ff533eb529833d70ecb592e</t>
  </si>
  <si>
    <t>KomoonaCitadorMRec 300x250</t>
  </si>
  <si>
    <t>c31f6309808e2a5395c3a7a103e299ee</t>
  </si>
  <si>
    <t>KomoonaCitadorFooterMobile 320x50</t>
  </si>
  <si>
    <t>claudia@studymode.com</t>
  </si>
  <si>
    <t>Buenastareas.com</t>
  </si>
  <si>
    <t>1a952a68a90b97f24d788ecd995ceced</t>
  </si>
  <si>
    <t>Etudier.com 300x250</t>
  </si>
  <si>
    <t>3a5ea10f8e663a69d3c7909d80a4b8d9</t>
  </si>
  <si>
    <t>Buenastareas.com MX ATF 728x90</t>
  </si>
  <si>
    <t>a1b479b626cd86e617cf9c6ea45fc85f</t>
  </si>
  <si>
    <t>Buenastareas.com MX ATF 300x250</t>
  </si>
  <si>
    <t>a62d7416c989ffa354a6eeba2c03acb8</t>
  </si>
  <si>
    <t>Etudier.com 728x90</t>
  </si>
  <si>
    <t>cnelson@perk.com</t>
  </si>
  <si>
    <t>Healthliving.today</t>
  </si>
  <si>
    <t>27e3ef0135f4a26c4721dae7ea1de007</t>
  </si>
  <si>
    <t>Healthliving.today 728x90</t>
  </si>
  <si>
    <t>4512a1c78f60324066d3072e1a302fca</t>
  </si>
  <si>
    <t>Wheelscene.com Lower 300x250</t>
  </si>
  <si>
    <t>4ee890e2b367c3d6d724d94248228c77</t>
  </si>
  <si>
    <t>Lifemix.today 300x250</t>
  </si>
  <si>
    <t>681af7f5d38f79c9756814f5062d2893</t>
  </si>
  <si>
    <t>Wheelscene.com 300x250</t>
  </si>
  <si>
    <t>970a925fb1c96a948e66cd299fba791e</t>
  </si>
  <si>
    <t>Wheelscene.com Mobile 300x250</t>
  </si>
  <si>
    <t>colin@thetrendspotter.net</t>
  </si>
  <si>
    <t>Thetrendspotter.net</t>
  </si>
  <si>
    <t>2d3f12209e62bb5ca82a16468da3314e</t>
  </si>
  <si>
    <t>Thetrendspotter.net 728x90 Header</t>
  </si>
  <si>
    <t>a02df7d5e4f90b0ba0259538ce000084</t>
  </si>
  <si>
    <t>Thetrendspotter.net 300x600</t>
  </si>
  <si>
    <t>e6c5c3811e5fa6accba9a52e714549c3</t>
  </si>
  <si>
    <t>Thetrendspotter.net Mobile 300x250</t>
  </si>
  <si>
    <t>contact@buzzissime.com</t>
  </si>
  <si>
    <t>Buzzissime.com (dagelijksfun.com)</t>
  </si>
  <si>
    <t>4a5ba073084adf2bd24875d7375c791d</t>
  </si>
  <si>
    <t>Dagelijksfun.com BTF 728x90</t>
  </si>
  <si>
    <t>baf6859d617943c943384806dabb545c</t>
  </si>
  <si>
    <t>Dagelijksfun.com ATF 728x90</t>
  </si>
  <si>
    <t>contact@designmedia.in</t>
  </si>
  <si>
    <t>Sathyamonline.com</t>
  </si>
  <si>
    <t>130c55c7bc44c2005fa6490cd8bd2a06</t>
  </si>
  <si>
    <t>Sathyamonline.com 160x600</t>
  </si>
  <si>
    <t>6887ecd633d25db9af4aa4f65f388304</t>
  </si>
  <si>
    <t>Sathyamonline.com 300x600</t>
  </si>
  <si>
    <t>9eb87990c7bc8e1f0421a724eeb6bca9</t>
  </si>
  <si>
    <t>Sathyamonline.com 300x250</t>
  </si>
  <si>
    <t>af71c238bfda5b49bac83ae7a2256906</t>
  </si>
  <si>
    <t>Sathyamonline.com 728x90</t>
  </si>
  <si>
    <t>contact@interestingengineering.com</t>
  </si>
  <si>
    <t>Interestingengineering.com</t>
  </si>
  <si>
    <t>b96591e0e01aad86098e8abdf9898483</t>
  </si>
  <si>
    <t>Interestingengineering.com 300x250</t>
  </si>
  <si>
    <t>contact@killsometime.com</t>
  </si>
  <si>
    <t>Killsometime.com</t>
  </si>
  <si>
    <t>80dd191c7595a88cd32bffe9d2e5af9a</t>
  </si>
  <si>
    <t>contact@lanistaconcepts.com</t>
  </si>
  <si>
    <t>Lanistaconcepts.com</t>
  </si>
  <si>
    <t>1c3ae89495bb6f2903b0c9271e97895a</t>
  </si>
  <si>
    <t>WDOSide3_AP 300x250</t>
  </si>
  <si>
    <t>4df413ae83c25639a64f676e8753c21f</t>
  </si>
  <si>
    <t>WDOSide_AP 160x600</t>
  </si>
  <si>
    <t>b0451dded97a2eccbf095c59f6975956</t>
  </si>
  <si>
    <t>WDOSide1_AP 300x250</t>
  </si>
  <si>
    <t>e3612b95f9a366b1de5215d4a623bc34</t>
  </si>
  <si>
    <t>WDOSide2_AP 300x250</t>
  </si>
  <si>
    <t>fdcbdfaaf4cc6f87a62501069a74b613</t>
  </si>
  <si>
    <t>WDOHeader_AP 728x90</t>
  </si>
  <si>
    <t>contact@mangapark.com</t>
  </si>
  <si>
    <t>Mangapark.me</t>
  </si>
  <si>
    <t>9e98f65cb772133c88363e5563f7b9ab</t>
  </si>
  <si>
    <t>Mangapark.me 728x90</t>
  </si>
  <si>
    <t>d9738e84c72d9c6ea5b8d35d7fb41163</t>
  </si>
  <si>
    <t>Mangapark.me 160x600</t>
  </si>
  <si>
    <t>f1c0a55e87404c385824616bc6b917da</t>
  </si>
  <si>
    <t>Mangapark.me 300x250</t>
  </si>
  <si>
    <t>contact@media-clic.com</t>
  </si>
  <si>
    <t>Media Clic (buzzfil.com)</t>
  </si>
  <si>
    <t>00349e6467b5b9c28464e1c7dfff165f</t>
  </si>
  <si>
    <t>Cestmamanquilafait.com 728x90</t>
  </si>
  <si>
    <t>008ef74913ecc730d4a70e4bd31430b3</t>
  </si>
  <si>
    <t>Buzzfil.net BTF 728x90</t>
  </si>
  <si>
    <t>05c5fc88d7b3d5601682adf011ea588d</t>
  </si>
  <si>
    <t>Asie360.com ATF 728x90</t>
  </si>
  <si>
    <t>06492273e3e4482067bac6aac711d698</t>
  </si>
  <si>
    <t>Amourdecuisine.fr ATF 728x90</t>
  </si>
  <si>
    <t>0b38c5b51c0f6d0ea11f3220c2a7d83d</t>
  </si>
  <si>
    <t>Malekal.com ATF 728x90</t>
  </si>
  <si>
    <t>109d6a2cc3b2d8cc269d6b1085690c60</t>
  </si>
  <si>
    <t>Basketsession.com BTF 300x250</t>
  </si>
  <si>
    <t>1107491ea51ec91310f39a00da2d09cc</t>
  </si>
  <si>
    <t>Tricksofnature.com BTF 300x250</t>
  </si>
  <si>
    <t>1a42220711425841ab8497c16f46f7b6</t>
  </si>
  <si>
    <t>Abc-tabs.com 300x250</t>
  </si>
  <si>
    <t>1ca9e0a8b8932ed486c47c2f74794f93</t>
  </si>
  <si>
    <t>Amourdecuisine.fr BTF 300x250</t>
  </si>
  <si>
    <t>1ec4e6011c7133b8b24468ffe4798759</t>
  </si>
  <si>
    <t>Aidersonprochain.com ATF 300x250</t>
  </si>
  <si>
    <t>20bcd67d7c17d7c70484a66fa4bd416f</t>
  </si>
  <si>
    <t>Nosprofs.com ATF 300x250</t>
  </si>
  <si>
    <t>20d7c7b77b60607fe2e60cc04f71793d</t>
  </si>
  <si>
    <t>Extase-y.com ATF 728x90</t>
  </si>
  <si>
    <t>20eebc99c08e2ec5669e56e0cfc43d01</t>
  </si>
  <si>
    <t>Amourdecuisine.fr BTF 728x90</t>
  </si>
  <si>
    <t>259c7c8338991b9055784cd7e1af6ac4</t>
  </si>
  <si>
    <t>Extase-y.com BTF 300x250</t>
  </si>
  <si>
    <t>267d525fb6d800569d631ed9c064baae</t>
  </si>
  <si>
    <t>Notre-planete.info BTF 300x250</t>
  </si>
  <si>
    <t>284f393fe44ae5a1491930f06200675a</t>
  </si>
  <si>
    <t>Onsaitcequonveutquonsache.com ATF 728x90</t>
  </si>
  <si>
    <t>2911b59e68e435ed66e9539027f5e908</t>
  </si>
  <si>
    <t>Nintendo-master.com BTF 728x90</t>
  </si>
  <si>
    <t>2c87024b73f1c599bbbc9f32d6cea274</t>
  </si>
  <si>
    <t>Basket-infos.com 300x250</t>
  </si>
  <si>
    <t>2fbc874c9f5306bf5a0560962df08b16</t>
  </si>
  <si>
    <t>Europe-israel.org BTF 728x90</t>
  </si>
  <si>
    <t>300ce86ef89b12b7629e64be1f346da2</t>
  </si>
  <si>
    <t>Parlonsgeek.com ATF 728x90</t>
  </si>
  <si>
    <t>305ecd7e88c929437b968056e506763b</t>
  </si>
  <si>
    <t>Jeux-geographiques.com 728x90</t>
  </si>
  <si>
    <t>307cd441f4eaa81af77a9f48ee70991e</t>
  </si>
  <si>
    <t>Preventionsante.org ATF 728x90</t>
  </si>
  <si>
    <t>32447eea73a68ec1333d3c612a14cf1b</t>
  </si>
  <si>
    <t>Ogaming.tv ATF 300x250</t>
  </si>
  <si>
    <t>33aef1e1ec877cff4d15ba9cda2c31ff</t>
  </si>
  <si>
    <t>Brocabrac.fr ATF 728x90</t>
  </si>
  <si>
    <t>3626caece13f5ecb22868e6f243b097e</t>
  </si>
  <si>
    <t>Citation-celebre.com ATF 728x90</t>
  </si>
  <si>
    <t>3963fc59a022225ac1723586e1181770</t>
  </si>
  <si>
    <t>Asie360.com BTF 728x90</t>
  </si>
  <si>
    <t>3e55a9bb91ae0bff62c009500b88a027</t>
  </si>
  <si>
    <t>Telesatellite.com ATF 728x90</t>
  </si>
  <si>
    <t>4180f3a3c351d3588dc1ea2ed7ed4d3a</t>
  </si>
  <si>
    <t>Preventionsante.org ATF 300x250</t>
  </si>
  <si>
    <t>4331370a3d8dbaa09dff863c01cc4ac4</t>
  </si>
  <si>
    <t>Cestmamanquilafait.com BTF 300x250</t>
  </si>
  <si>
    <t>442783395a214b190a8c15781d24abaa</t>
  </si>
  <si>
    <t>Asie360.com ATF 300x250</t>
  </si>
  <si>
    <t>4521f3a300f4d3eebfe7bf6d88b9a993</t>
  </si>
  <si>
    <t>Europe-israel.org ATF 728x90</t>
  </si>
  <si>
    <t>45d008c694132aa70dd7dc40108c82fd</t>
  </si>
  <si>
    <t>Mygsm.fr 300x250</t>
  </si>
  <si>
    <t>4862c5f69598670a200858f4426da6a6</t>
  </si>
  <si>
    <t>Dofawa.fr 300x250</t>
  </si>
  <si>
    <t>49091a44b13ee146b8f2dc04c48b5483</t>
  </si>
  <si>
    <t>Buzzfil.net ATF 300x250</t>
  </si>
  <si>
    <t>4996c319940fe2cf0d9b6574c547d05c</t>
  </si>
  <si>
    <t>Softmaroc.org 300x250</t>
  </si>
  <si>
    <t>4aa31af4ed0c0f569a96652cd1898f4f</t>
  </si>
  <si>
    <t>Tricksofnature.com ATF 300x250</t>
  </si>
  <si>
    <t>4c985335b6171af948b51beecff47446</t>
  </si>
  <si>
    <t>Dealerdunet.fr BTF 728x90</t>
  </si>
  <si>
    <t>50942ccd08303c77cdc6afeab931409c</t>
  </si>
  <si>
    <t>Nintendo-master.com ATF 728x90</t>
  </si>
  <si>
    <t>5231271ac55f5b864206228a63561afa</t>
  </si>
  <si>
    <t>Palaiszelda.com ATF 728x90</t>
  </si>
  <si>
    <t>524f7707a21ed83c8854ec98b4bbaede</t>
  </si>
  <si>
    <t>Tricksofnature.com ATF 728x90</t>
  </si>
  <si>
    <t>530d96cbb6277390ca0a39289379605b</t>
  </si>
  <si>
    <t>Citation-celebre.com ATF 300x250</t>
  </si>
  <si>
    <t>53e0c9423f1b0acbb672f410c231cff1</t>
  </si>
  <si>
    <t>Mygsm.fr 728x90</t>
  </si>
  <si>
    <t>53f701769d987b6f8896876e53584579</t>
  </si>
  <si>
    <t>Dofus2.org ATF 300x250</t>
  </si>
  <si>
    <t>5663a1def04532ce6e715dac328da4f0</t>
  </si>
  <si>
    <t>Sky-future.net BTF 300x250</t>
  </si>
  <si>
    <t>56d489e93c1aafdea42c78be0177e135</t>
  </si>
  <si>
    <t>Dofus2.org ATF 728x90</t>
  </si>
  <si>
    <t>57d49c44735e711a5caae9faa08375f7</t>
  </si>
  <si>
    <t>Buzzsport.fr 300x250</t>
  </si>
  <si>
    <t>59610addc072fb3430b3fe93444006f3</t>
  </si>
  <si>
    <t>Buzzsport.fr 728x90</t>
  </si>
  <si>
    <t>5b5b7e91b8b2c6508ea39ed2fb581878</t>
  </si>
  <si>
    <t>Europe-israel.org ATF 300x250</t>
  </si>
  <si>
    <t>5e5a595273a28a9ad2534f401a2ce4f0</t>
  </si>
  <si>
    <t>Mesinspirationsculinaires.com BTF 300x250</t>
  </si>
  <si>
    <t>5f18222f66a4eca834a7aebfd19c0d67</t>
  </si>
  <si>
    <t>Sujetsetcorriges.fr 728x90</t>
  </si>
  <si>
    <t>5f92a9f55ad27afcee47ca76731336c8</t>
  </si>
  <si>
    <t>Jesuismort.com ATF 728x90</t>
  </si>
  <si>
    <t>609059076159193d48feed38c7045dea</t>
  </si>
  <si>
    <t>Jesuismort.com BTF 728x90</t>
  </si>
  <si>
    <t>655b83022a4db1500463bb9f3ff16c72</t>
  </si>
  <si>
    <t>Codefille.com ATF 728x90</t>
  </si>
  <si>
    <t>65bc59c717822cd64b13c82c8482c3ea</t>
  </si>
  <si>
    <t>P-pokemon.com ATF 728x90</t>
  </si>
  <si>
    <t>688fa4557e18f7ba2e815f8b3dda6f9e</t>
  </si>
  <si>
    <t>Conseilsveterinaire.com 300x250</t>
  </si>
  <si>
    <t>6e36ea0ed6ba5b8b418bc2d19ce49ac7</t>
  </si>
  <si>
    <t>Nosprofs.com BTF 300x250</t>
  </si>
  <si>
    <t>6f17e31c8d7fde0551f53bd0c99114e9</t>
  </si>
  <si>
    <t>Aryanalibris.com ATF 300x250</t>
  </si>
  <si>
    <t>7003fb68e902e0a2b4f691c93a075696</t>
  </si>
  <si>
    <t>Sujetsetcorriges.fr 300x250</t>
  </si>
  <si>
    <t>7104b50e7cc5d99b322a32c7991505e0</t>
  </si>
  <si>
    <t>Mesinspirationsculinaires.com 300x250</t>
  </si>
  <si>
    <t>72db37e37e56c0a3198f5586be79facc</t>
  </si>
  <si>
    <t>Lapressegalactique.com ATF 728x90</t>
  </si>
  <si>
    <t>77c20cdf7d47e1cac3b95826bda7d17f</t>
  </si>
  <si>
    <t>Onsaitcequonveutquonsache.com ATF 300x250</t>
  </si>
  <si>
    <t>77fe52b80ed6b3e59aa48a8f436842c8</t>
  </si>
  <si>
    <t>Ogaming.tv ATF 728x90</t>
  </si>
  <si>
    <t>7a155c440eb27fa0fbba14abbc81ff57</t>
  </si>
  <si>
    <t>Medias-presse.info BTF 728x90</t>
  </si>
  <si>
    <t>7b868a16ad2cd66910cfc1e961b21e19</t>
  </si>
  <si>
    <t>Foot-sur7.fr 728x90</t>
  </si>
  <si>
    <t>7ddbfb3cb16508dde268e71e0fc26d31</t>
  </si>
  <si>
    <t>Extase-y.com ATF 300x250</t>
  </si>
  <si>
    <t>7e61329a062dee5faa1cfbb5165edad0</t>
  </si>
  <si>
    <t>Lesrecettesderatiba.com 300x250</t>
  </si>
  <si>
    <t>7f07de90e16783328a47f041ff976f87</t>
  </si>
  <si>
    <t>Ville-ideale.com 300x250</t>
  </si>
  <si>
    <t>7f2714fc63f7d6ade1c94df208aea33c</t>
  </si>
  <si>
    <t>Mesinspirationsculinaires.com BTF 728x90</t>
  </si>
  <si>
    <t>8086e293ccf640ac2c540a8b41797a62</t>
  </si>
  <si>
    <t>Citation-celebre.com BTF 728x90</t>
  </si>
  <si>
    <t>80e918feec11e948a4e3440474601c6d</t>
  </si>
  <si>
    <t>Asie360.com BTF 300x250</t>
  </si>
  <si>
    <t>814cabd19e5add2e98cf5086ac8bf807</t>
  </si>
  <si>
    <t>Lesrecettesderatiba.com 728x90</t>
  </si>
  <si>
    <t>828fa4684de166b7ac931bc62b524d42</t>
  </si>
  <si>
    <t>Astuces-et-trucs.fr 300x250</t>
  </si>
  <si>
    <t>838e120a986058d196e029a88a4a32b2</t>
  </si>
  <si>
    <t>Aryanalibris.com BTF 728x90</t>
  </si>
  <si>
    <t>83a97c465a89c7856f5a9a52956c11bf</t>
  </si>
  <si>
    <t>Spin-off.fr ATF 728x90</t>
  </si>
  <si>
    <t>84ec58802c2957d4fee3cccc116716cf</t>
  </si>
  <si>
    <t>Aidersonprochain.com ATF 728x90</t>
  </si>
  <si>
    <t>853b97ba7a22c8a70c63b0b113311978</t>
  </si>
  <si>
    <t>Culture-informatique.net 300x250</t>
  </si>
  <si>
    <t>865c0b03186d1c87175fa1563e3d6233</t>
  </si>
  <si>
    <t>Bonjourdefrance.com ATF 728x90</t>
  </si>
  <si>
    <t>8730465ee7a99e442cc65c94a0239fb3</t>
  </si>
  <si>
    <t>P-pokemon.com BTF 300x250</t>
  </si>
  <si>
    <t>8789d179da2634233136a62dbf52de8d</t>
  </si>
  <si>
    <t>Sky-future.net ATF 300x250</t>
  </si>
  <si>
    <t>88e99fa339d3956b416eba919b860dcc</t>
  </si>
  <si>
    <t>Lesjoyauxdesherazade.com 300x250</t>
  </si>
  <si>
    <t>89f79fbf0b0f62d463300f42120187c4</t>
  </si>
  <si>
    <t>Bibliboom.com 300x250</t>
  </si>
  <si>
    <t>8c9ca24e00d5b4bdcb48d039188c62c7</t>
  </si>
  <si>
    <t>Extase-y.com BTF 728x90</t>
  </si>
  <si>
    <t>8db891ecdab347737b283a229f5844bd</t>
  </si>
  <si>
    <t>Plugngeek.net 300x250</t>
  </si>
  <si>
    <t>94ad0adb29bb0478192cd44f5df7c019</t>
  </si>
  <si>
    <t>Astuces-et-trucs.fr 728x90</t>
  </si>
  <si>
    <t>965730548e40a205edb1970d852878d9</t>
  </si>
  <si>
    <t>Visorando.com ATF 728x90</t>
  </si>
  <si>
    <t>985bcb61573c93a44e1aa6593ac0a5f6</t>
  </si>
  <si>
    <t>Ville-ideale.com BTF 728x90</t>
  </si>
  <si>
    <t>9869e90baa624b0ace3938fb38f77429</t>
  </si>
  <si>
    <t>Cinemapassion.com 728x90</t>
  </si>
  <si>
    <t>98f46ffdace3295fbf418cc5a79f707b</t>
  </si>
  <si>
    <t>Ville-ideale.com BTF 300x250</t>
  </si>
  <si>
    <t>994f0e273c27cdc17cf4174f08ec6443</t>
  </si>
  <si>
    <t>Dealerdunet.fr ATF 728x90</t>
  </si>
  <si>
    <t>9a69594f772217fd438b07b93af1fc9e</t>
  </si>
  <si>
    <t>Notre-planete.info 300x250</t>
  </si>
  <si>
    <t>9b407287b502bc74142d25b19f67ce41</t>
  </si>
  <si>
    <t>Nosprofs.com BTF 728x90</t>
  </si>
  <si>
    <t>9b7c863e08ec575f8133e022bd5b05d9</t>
  </si>
  <si>
    <t>Zoneasoluces.fr 300x250</t>
  </si>
  <si>
    <t>9d5ef3f4c89e84df316a5bcc9d45934a</t>
  </si>
  <si>
    <t>Lesjoyauxdesherazade.com BTF 300x250</t>
  </si>
  <si>
    <t>9fecde6748d5441a93e1e3f53e50f712</t>
  </si>
  <si>
    <t>Visorando.com BTF 728x90</t>
  </si>
  <si>
    <t>a11c9188e01eee078f13ca20bec7294b</t>
  </si>
  <si>
    <t>P-pokemon.com BTF 728x90</t>
  </si>
  <si>
    <t>a205d2c8df592b4df227f4e5c2cac53d</t>
  </si>
  <si>
    <t>Ogaming.tv BTF 728x90</t>
  </si>
  <si>
    <t>a426aaf4fbd0c650287d7a3efc5dabe0</t>
  </si>
  <si>
    <t>Malekal.com BTF 728x90</t>
  </si>
  <si>
    <t>a4ec7cfd8f893b0865fbdd5547cfcd31</t>
  </si>
  <si>
    <t>Lesjoyauxdesherazade.com 728x90</t>
  </si>
  <si>
    <t>a6f451532a102a49c44ad4154c245ba1</t>
  </si>
  <si>
    <t>Brocabrac.fr BTF 728x90</t>
  </si>
  <si>
    <t>a736f27ee54ff8fe9181e549dab5e7c8</t>
  </si>
  <si>
    <t>Bvoltaire.fr ATF 728x90</t>
  </si>
  <si>
    <t>ae27b28a61757fa722a43e2af480b938</t>
  </si>
  <si>
    <t>Codefille.com BTF 300x250</t>
  </si>
  <si>
    <t>b28feb120e0a560566ec834ee8a4e361</t>
  </si>
  <si>
    <t>Softmaroc.org BTF 728x90</t>
  </si>
  <si>
    <t>b3bdd0e649c833e6601e757c57f941b8</t>
  </si>
  <si>
    <t>Nintendo-master.com BTF 300x250</t>
  </si>
  <si>
    <t>b6a2d416d0fb59e144bfa3c87abcbb0c</t>
  </si>
  <si>
    <t>Culture-informatique.net BTF 300x250</t>
  </si>
  <si>
    <t>b7a4884c8e12e74b307204fac956c61d</t>
  </si>
  <si>
    <t>Tricksofnature.com BTF 728x90</t>
  </si>
  <si>
    <t>b8e3179aa6d127a37e9ef5eddb68e547</t>
  </si>
  <si>
    <t>Cestmamanquilafait.com 300x250</t>
  </si>
  <si>
    <t>bbf8c99e7c0b266277e35d1108df23fa</t>
  </si>
  <si>
    <t>Lesucresale-doumsouhaib.com 728x90</t>
  </si>
  <si>
    <t>bd7207efb12fe03ad0ace3ebaf7442e3</t>
  </si>
  <si>
    <t>Aryanalibris.com ATF 728x90</t>
  </si>
  <si>
    <t>c1e2fa514669a4fbf1e9c231f3253f0b</t>
  </si>
  <si>
    <t>Abc-tabs.com BTF 300x250</t>
  </si>
  <si>
    <t>c21129d4e1e0956d86469f001b0f1883</t>
  </si>
  <si>
    <t>Abc-tabs.com 728x90</t>
  </si>
  <si>
    <t>c24175a40babd2c2c257959af00e22ea</t>
  </si>
  <si>
    <t>Nosprofs.com ATF 728x90</t>
  </si>
  <si>
    <t>c4fddf9df491329701869b27f7b8ffd1</t>
  </si>
  <si>
    <t>Pblv.org ATF 728x90</t>
  </si>
  <si>
    <t>c5e1e8e9c4f3495540f6d9dfd7cc59b2</t>
  </si>
  <si>
    <t>Jesuismort.com ATF 300x250</t>
  </si>
  <si>
    <t>c69df65878bf291b318f3cf5d467df4f</t>
  </si>
  <si>
    <t>Ogaming.tv BTF 300x250</t>
  </si>
  <si>
    <t>c91183885e6e9d2dd8f070629c559c6e</t>
  </si>
  <si>
    <t>Spin-off.fr BTF 728x90</t>
  </si>
  <si>
    <t>ccd1b9da46934ca0c225e1d6d9517b41</t>
  </si>
  <si>
    <t>Mesinspirationsculinaires.com 728x90</t>
  </si>
  <si>
    <t>ce344ba2e678066df85b22f871f6e9de</t>
  </si>
  <si>
    <t>Aidersonprochain.com BTF 300x250</t>
  </si>
  <si>
    <t>cf54022c1c74f1cec9687155369b81c5</t>
  </si>
  <si>
    <t>P-pokemon.com ATF 300x250</t>
  </si>
  <si>
    <t>d0ac99258ecde8f621ac295501742329</t>
  </si>
  <si>
    <t>Bibliboom.com 728x90</t>
  </si>
  <si>
    <t>d2174277c1b65971209e71146b719ba7</t>
  </si>
  <si>
    <t>Buzzfil.net BTF 300x250</t>
  </si>
  <si>
    <t>d2ebbadd46e98f08ee9cc5de49cb20a8</t>
  </si>
  <si>
    <t>Basketsession.com 300x250</t>
  </si>
  <si>
    <t>d6320648497bd97a3e35c74b959cda87</t>
  </si>
  <si>
    <t>Nintendo-master.com ATF 300x250</t>
  </si>
  <si>
    <t>d638729757a5bd0819b01ffbf1330f01</t>
  </si>
  <si>
    <t>Bvoltaire.fr BTF 728x90</t>
  </si>
  <si>
    <t>d6b77a2789f105c28748979e30edc5ef</t>
  </si>
  <si>
    <t>Foot-sur7.fr BTF 728x90</t>
  </si>
  <si>
    <t>d6f7bee222f4602d4f357e5c3e5c3cec</t>
  </si>
  <si>
    <t>Telesatellite.com BTF 728x90</t>
  </si>
  <si>
    <t>d84c03b5e8ef0f0a3ba3df1e81650ee4</t>
  </si>
  <si>
    <t>Dofus2.org BTF 728x90</t>
  </si>
  <si>
    <t>d9a58a120f83ddfbbc989a100b28bb3c</t>
  </si>
  <si>
    <t>Notre-planete.info 728x90</t>
  </si>
  <si>
    <t>d9b0f4efb683bd6b8b398414d36f9822</t>
  </si>
  <si>
    <t>Amourdecuisine.fr ATF 300x250</t>
  </si>
  <si>
    <t>df0c89fac8d69eacf3c545bc563f69ee</t>
  </si>
  <si>
    <t>Lapressegalactique.com BTF 728x90</t>
  </si>
  <si>
    <t>df2a0ab615b02b608698e4c249f73781</t>
  </si>
  <si>
    <t>Medias-presse.info 728x90</t>
  </si>
  <si>
    <t>e0f0099e48a556bfa36e56ded0782cae</t>
  </si>
  <si>
    <t>Plugngeek.net 728x90</t>
  </si>
  <si>
    <t>e7b73019e5e2f2eb37a2d53ecf265264</t>
  </si>
  <si>
    <t>Abc-tabs.com BTF 728x90</t>
  </si>
  <si>
    <t>ec2f11ec29c0e86d39a750264351a61b</t>
  </si>
  <si>
    <t>Bonjourdefrance.com BTF 728x90</t>
  </si>
  <si>
    <t>edd948d81999ee7d9175bd4c9b9f37b7</t>
  </si>
  <si>
    <t>Citation-celebre.com BTF 300x250</t>
  </si>
  <si>
    <t>eedd8b4c2cc0196b0ca7e5063639ee63</t>
  </si>
  <si>
    <t>Palaiszelda.com ATF 300x250</t>
  </si>
  <si>
    <t>ef767250ce52d0867a6f1b8d59ad2bca</t>
  </si>
  <si>
    <t>Codefille.com ATF 300x250</t>
  </si>
  <si>
    <t>effcad3aeefbd9bc9b534c695d1293dc</t>
  </si>
  <si>
    <t>Onsaitcequonveutquonsache.com BTF 300x250</t>
  </si>
  <si>
    <t>f1fd0f85399d0c521a6670f6bd17a9e8</t>
  </si>
  <si>
    <t>Europe-israel.org BTF 300x250</t>
  </si>
  <si>
    <t>f39c839b9ea4d587b2e0f1124b2a6893</t>
  </si>
  <si>
    <t>Codefille.com BTF 728x90</t>
  </si>
  <si>
    <t>f50548356000c8d1335b99641ed2c216</t>
  </si>
  <si>
    <t>Aidersonprochain.com BTF 728x90</t>
  </si>
  <si>
    <t>f61993014493a6748f1c2017735237fc</t>
  </si>
  <si>
    <t>Notre-planete.info BTF 728x90</t>
  </si>
  <si>
    <t>fa95ae1f9b3a60d9700faec194c248aa</t>
  </si>
  <si>
    <t>Cinemapassion.com 300x250</t>
  </si>
  <si>
    <t>fad23d2c159513df65b7335ece3f255a</t>
  </si>
  <si>
    <t>Onsaitcequonveutquonsache.com BTF 728x90</t>
  </si>
  <si>
    <t>fb9730eb28961b7d22449bccd9ddd46e</t>
  </si>
  <si>
    <t>Jesuismort.com BTF 300x250</t>
  </si>
  <si>
    <t>fce4b11b6e39ef5054e12ec1571a87a5</t>
  </si>
  <si>
    <t>Basketsession.com BTF 728x90</t>
  </si>
  <si>
    <t>fd1a559c5c618a4341c1844501ccc1bf</t>
  </si>
  <si>
    <t>Lesucresale-doumsouhaib.com 300x250</t>
  </si>
  <si>
    <t>fd3ce480d16ab76d9d3b9a83cd35b1a3</t>
  </si>
  <si>
    <t>C-fait-maison.fr BTF 300x250</t>
  </si>
  <si>
    <t>fea195f4ca4d797617bb7f7fcac02c9b</t>
  </si>
  <si>
    <t>C-fait-maison.fr ATF 300x250</t>
  </si>
  <si>
    <t>contact@mindpause.co</t>
  </si>
  <si>
    <t>mindpause.co</t>
  </si>
  <si>
    <t>75216e32aa6817916e848c35b991adf1</t>
  </si>
  <si>
    <t>Mindpause.co 728x90</t>
  </si>
  <si>
    <t>cb0072c793252ac8d1c50484193c3f00</t>
  </si>
  <si>
    <t>Mindpause.co Tier 2 728x90</t>
  </si>
  <si>
    <t>contact@positivr.fr</t>
  </si>
  <si>
    <t>TRIBELEADR (positivr.fr)</t>
  </si>
  <si>
    <t>60814f56fcbc1d01a36fa8eb7ea420b5</t>
  </si>
  <si>
    <t>Positivr.fr BTF 728x90</t>
  </si>
  <si>
    <t>6478f0c89126bf01f6613eacc1424965</t>
  </si>
  <si>
    <t>Positivr.fr BUZZ BOTTOM 300x250</t>
  </si>
  <si>
    <t>a246e7d5ed93b53b7f4a95791c159159</t>
  </si>
  <si>
    <t>Positivr.fr Buzz 300x600</t>
  </si>
  <si>
    <t>a2fcab98ef25f759c5748e4b0765edbd</t>
  </si>
  <si>
    <t>Positivr.fr RG BOTTOM 728x90</t>
  </si>
  <si>
    <t>da3328dd26836ef1a5a07c6ca3ae5b4d</t>
  </si>
  <si>
    <t>Positivr.fr RG BOTTOM 300x250</t>
  </si>
  <si>
    <t>da978ecfea94debd5cb2f77d56801973</t>
  </si>
  <si>
    <t>Positivr.fr BUZZ BOTTOM 728x90</t>
  </si>
  <si>
    <t>eb55b1c69299c5c9378cb920ffc8692c</t>
  </si>
  <si>
    <t>Positivr.fr RG MIDDLE 300x250</t>
  </si>
  <si>
    <t>contact@strategicdigitalcontent.com</t>
  </si>
  <si>
    <t>New.tipsybartender.com</t>
  </si>
  <si>
    <t>1273a71b4da7a7c5e4337c21bf5dfb13</t>
  </si>
  <si>
    <t>Zone 13</t>
  </si>
  <si>
    <t>286345580156a44e06168ec5c3cd8a97</t>
  </si>
  <si>
    <t>Zone 3 and 8</t>
  </si>
  <si>
    <t>2a1d5c217e4640493e0ad1599c1d7037</t>
  </si>
  <si>
    <t>Zone 11</t>
  </si>
  <si>
    <t>2eca24f8fe777f1f7bd713e7b4724648</t>
  </si>
  <si>
    <t>Zone 2 and 7</t>
  </si>
  <si>
    <t>7466240644e60ce0d223c57b4f930e0e</t>
  </si>
  <si>
    <t>Zone 14</t>
  </si>
  <si>
    <t>7d4fb626fe791c7028434e0bbe448e26</t>
  </si>
  <si>
    <t>Zone 4 and 9</t>
  </si>
  <si>
    <t>828478b12815ac8dfa3e7e0aca2ed407</t>
  </si>
  <si>
    <t>Zone 5 and 10</t>
  </si>
  <si>
    <t>a72c52c7f8145312d1dce3023c77eb83</t>
  </si>
  <si>
    <t>Zone 6 - Mobile Header</t>
  </si>
  <si>
    <t>abd1ea64b4be7c7498ef74b95da325ef</t>
  </si>
  <si>
    <t>Zone 1</t>
  </si>
  <si>
    <t>f37fec163fe1997c7a7c528fb6de72d8</t>
  </si>
  <si>
    <t>Zone 12 300x600</t>
  </si>
  <si>
    <t>contact@telechargerunevideo.com</t>
  </si>
  <si>
    <t>Telechargerunevideo.com</t>
  </si>
  <si>
    <t>8bad0532f67e48fb03cf84e3e057ac82</t>
  </si>
  <si>
    <t>Telechargerunevideo.com 728x90</t>
  </si>
  <si>
    <t>contact@yaoiotaku.com</t>
  </si>
  <si>
    <t>Yaoiotaku.com</t>
  </si>
  <si>
    <t>2a036c133caeb696cba95babc0823230</t>
  </si>
  <si>
    <t>Yaoiotaku.com #3 300x250</t>
  </si>
  <si>
    <t>420e994ef27b611b3a5e2d9573ae195b</t>
  </si>
  <si>
    <t>Mangareado.com #1 728x90</t>
  </si>
  <si>
    <t>4256a9ce971595be81b8ae9206ca917e</t>
  </si>
  <si>
    <t>Yaoiotaku.com #1 300x250</t>
  </si>
  <si>
    <t>682d1779819dcdb474e74bcd496c0048</t>
  </si>
  <si>
    <t>Yaoiotaku.com #6 300x250</t>
  </si>
  <si>
    <t>9abfae0fdc394994d7a95c333883eb50</t>
  </si>
  <si>
    <t>Mangareado.com #1 300x250</t>
  </si>
  <si>
    <t>c84110079ea2b922d7c92b147fccc3c9</t>
  </si>
  <si>
    <t>Mangareado.com #3 300x250</t>
  </si>
  <si>
    <t>d126b3c5ec9106d91cbbe42d3deff28d</t>
  </si>
  <si>
    <t>Yaoiotaku.com #4 300x250</t>
  </si>
  <si>
    <t>e0ccebf8ac59813bfdcb0e347a72724a</t>
  </si>
  <si>
    <t>Yaoiotaku.com #1 728x90</t>
  </si>
  <si>
    <t>contas@desenvolveweb.com.br</t>
  </si>
  <si>
    <t>Desenvolve Web (oficinadanet.com.br)</t>
  </si>
  <si>
    <t>0665f56fb4eda5a38f4c43f047de1bed</t>
  </si>
  <si>
    <t>300x250</t>
  </si>
  <si>
    <t>4e741ac0576f33906ded15fc11a3d909</t>
  </si>
  <si>
    <t>728x90</t>
  </si>
  <si>
    <t>contato@noticiasautomotivas.com.br</t>
  </si>
  <si>
    <t>Noticiasautomotivas.com.br</t>
  </si>
  <si>
    <t>31ecda061d9792accdb6470300457a4c</t>
  </si>
  <si>
    <t>970x250</t>
  </si>
  <si>
    <t>38ef4834607767e077e734dfb6d3d3d1</t>
  </si>
  <si>
    <t>Lateral 300x600</t>
  </si>
  <si>
    <t>612bf0ce5b7a2b3663fd4639a0b92ff9</t>
  </si>
  <si>
    <t>Topo</t>
  </si>
  <si>
    <t>695a87b44affeba05510f7d9f50064f8</t>
  </si>
  <si>
    <t>Abaixo post 2</t>
  </si>
  <si>
    <t>6a801da136fadeb06cc947b750757d07</t>
  </si>
  <si>
    <t>Dentro post</t>
  </si>
  <si>
    <t>d276bc69a488113641457ec072486521</t>
  </si>
  <si>
    <t>Lateral</t>
  </si>
  <si>
    <t>d292be2b9723dfb3f23e5e0c0337ae5c</t>
  </si>
  <si>
    <t>Abaixo post</t>
  </si>
  <si>
    <t>d6438fb3e807656a53ffa9fed3815e7e</t>
  </si>
  <si>
    <t>Rodape home e single</t>
  </si>
  <si>
    <t>contato@seriemaniacos.com.br</t>
  </si>
  <si>
    <t>Seriemaniacos.com.br</t>
  </si>
  <si>
    <t>5000e59db885df3b09d69ca9a298d369</t>
  </si>
  <si>
    <t>Seriemaniacos.tv #3 300x250</t>
  </si>
  <si>
    <t>557141b41e1f202bb17f08182a9c5bb0</t>
  </si>
  <si>
    <t>Seriemaniacos.tv #6 300x250</t>
  </si>
  <si>
    <t>8c54fea4bbf5ab913914110a2433e139</t>
  </si>
  <si>
    <t>Seriemaniacos.tv #7 300x250</t>
  </si>
  <si>
    <t>aabfd5c13508a2598825b7860790e78d</t>
  </si>
  <si>
    <t>Seriemaniacos.tv #4 300x250</t>
  </si>
  <si>
    <t>c5e437fcaad59fa7051bdd43a0365bcc</t>
  </si>
  <si>
    <t>Seriemaniacos.tv 728x90</t>
  </si>
  <si>
    <t>ee81dcb6ed5906654890ed6480907c20</t>
  </si>
  <si>
    <t>Seriemaniacos.tv 300x600</t>
  </si>
  <si>
    <t>coolest@adnimation.com</t>
  </si>
  <si>
    <t>Shippony Group Nevada, Inc (Coolest-birthday-cakes.com)</t>
  </si>
  <si>
    <t>84efdc08592725fdea695203ec09d504</t>
  </si>
  <si>
    <t>Coolest-kid-birthday-parties.com 300x250</t>
  </si>
  <si>
    <t>8904a8e7630dec19e78bdf5ba003eda4</t>
  </si>
  <si>
    <t>300X250 ALL SITE 300x250</t>
  </si>
  <si>
    <t>cpati@indimusictv.com</t>
  </si>
  <si>
    <t>Indimusic.tv</t>
  </si>
  <si>
    <t>craig.velez@rd.com</t>
  </si>
  <si>
    <t>Reader's Digest (rd.com)</t>
  </si>
  <si>
    <t>60210329d7b6eee25f8d80fb0a6a9c8f</t>
  </si>
  <si>
    <t>Rd.com 728x90</t>
  </si>
  <si>
    <t>6b3e1cce52511fd91d67ee0e2eeba834</t>
  </si>
  <si>
    <t>Rd.com ATF 300x250</t>
  </si>
  <si>
    <t>8250d72a3690196849e81362ac31c7ce</t>
  </si>
  <si>
    <t>Rd.com BTF 300x250</t>
  </si>
  <si>
    <t>958f5f53e041293caab1b60dd1ad427a</t>
  </si>
  <si>
    <t>Tasteofhome.com 728x90</t>
  </si>
  <si>
    <t>craig@mmorpg.com</t>
  </si>
  <si>
    <t>Mmorpg.com</t>
  </si>
  <si>
    <t>184b13aab2e8088a2cd43bd4b530902d</t>
  </si>
  <si>
    <t>Mmorpg.com 160x600</t>
  </si>
  <si>
    <t>1b378464b4c17935dac6410a7e04a6d3</t>
  </si>
  <si>
    <t>Mmorpg.com 300x250</t>
  </si>
  <si>
    <t>a21993b13eff0c296888c45eda734978</t>
  </si>
  <si>
    <t>Mmorpg.com 728x90</t>
  </si>
  <si>
    <t>creativeboyankit@gmail.com</t>
  </si>
  <si>
    <t>Insistpost.com</t>
  </si>
  <si>
    <t>csutherland1@viggle.com</t>
  </si>
  <si>
    <t>Viggle Rewards Inc. (viggle.tv)</t>
  </si>
  <si>
    <t>53a646babfb1054014e27021c457a4b2</t>
  </si>
  <si>
    <t>Perk.tv 728x90</t>
  </si>
  <si>
    <t>55a74bef4895d9a1c93020721832306c</t>
  </si>
  <si>
    <t>Perk.tv 300x250</t>
  </si>
  <si>
    <t>ea146766dde2027ad5162c8b8b35b9d6</t>
  </si>
  <si>
    <t>Viggle.tv 728x90</t>
  </si>
  <si>
    <t>f7f8506c489abe66ff319070957cb186</t>
  </si>
  <si>
    <t>Viggle.tv 300x250</t>
  </si>
  <si>
    <t>csutherland@viggle.com</t>
  </si>
  <si>
    <t>Wetpaint.com</t>
  </si>
  <si>
    <t>557875f4d1c80b8062b6f6be90a43f46</t>
  </si>
  <si>
    <t>Wetpaint.com Desktop 300x250</t>
  </si>
  <si>
    <t>9ae236675bf41dbbab81b2d5c13dcbb3</t>
  </si>
  <si>
    <t>Wetpaint.com Mobile 320x50</t>
  </si>
  <si>
    <t>b541cb1e87bab094c116e3d46adc0a77</t>
  </si>
  <si>
    <t>Wetpaint.com Desktop 728x90</t>
  </si>
  <si>
    <t>c5c7622edd8929c968b4a1051237b94b</t>
  </si>
  <si>
    <t>Wetpaint.com Mobile 300x250</t>
  </si>
  <si>
    <t>cyberalone@msn.com</t>
  </si>
  <si>
    <t>Watchcartoononline.com</t>
  </si>
  <si>
    <t>5bd76146a3022b2ef1d41f8efb5c6561</t>
  </si>
  <si>
    <t>Watchcartoononline.com US, UK, CA, AU 160x600</t>
  </si>
  <si>
    <t>d19e4ca7ceb07d04c80f41902a5bfaa8</t>
  </si>
  <si>
    <t>Watchcartoononline.com US, UK, CA, AU 300x250</t>
  </si>
  <si>
    <t>efc9c6106d7bd7d95033a4366e77f60c</t>
  </si>
  <si>
    <t>Watchcartoononline.com US, UK, CA, AU 728x90</t>
  </si>
  <si>
    <t>dan@broadscaler.com</t>
  </si>
  <si>
    <t>Doctortopics.com</t>
  </si>
  <si>
    <t>dan@newsbarber.com</t>
  </si>
  <si>
    <t>Newsbarber.com</t>
  </si>
  <si>
    <t>09fe01608a286fbc093ec177ee5e5f88</t>
  </si>
  <si>
    <t>Newsbarber.com 300x250</t>
  </si>
  <si>
    <t>10ce10a92ea9e41c6c513f9a2f95fc32</t>
  </si>
  <si>
    <t>Newsbarber.com Tier 2 300x250</t>
  </si>
  <si>
    <t>15e9bce03cc7c2a0705bd10976e98645</t>
  </si>
  <si>
    <t>Newsbarber.com Tier 2 728x90</t>
  </si>
  <si>
    <t>264fe560872a6592dd22d52d311412dc</t>
  </si>
  <si>
    <t>Newsbarber.com 728x90</t>
  </si>
  <si>
    <t>40e777ee44d1a0a348ce3859d71bb134</t>
  </si>
  <si>
    <t>Tweakingtricks.com Tier 2 160x600</t>
  </si>
  <si>
    <t>436496e73f1fd7e711f4a6846542b7ae</t>
  </si>
  <si>
    <t>Tweakingtricks.com 300x600</t>
  </si>
  <si>
    <t>46b54c294bf421fcdadcad82af6ee349</t>
  </si>
  <si>
    <t>Tweakingtricks.com 728x90</t>
  </si>
  <si>
    <t>5642f2fef7c38664982b7647fb4bc3de</t>
  </si>
  <si>
    <t>Tweakingtricks.com 160x600</t>
  </si>
  <si>
    <t>8afa07c0cef9404e99a6951f7df86f93</t>
  </si>
  <si>
    <t>Tweakingtricks.com Tier 2 728x90</t>
  </si>
  <si>
    <t>9c0c6eeb2ef6da9b90054685008701c5</t>
  </si>
  <si>
    <t>Newsbarber.com Tier 2 300x600</t>
  </si>
  <si>
    <t>cf79a6c816a766a309f24101fbe7ae89</t>
  </si>
  <si>
    <t>Newsbarber.com Tier 2 160x600</t>
  </si>
  <si>
    <t>d147cd151b830e192002d95fe36395a4</t>
  </si>
  <si>
    <t>Newsbarber.com 160x600</t>
  </si>
  <si>
    <t>d4ddd45a1fa5631871a9410972798ffb</t>
  </si>
  <si>
    <t>Tweakingtricks.com Tier 2 300x600</t>
  </si>
  <si>
    <t>ed713194028f92dae42790466780f860</t>
  </si>
  <si>
    <t>Newsbarber.com 300x600</t>
  </si>
  <si>
    <t>f1d3d0b1f52ca96a911a3f6bd8acb2f6</t>
  </si>
  <si>
    <t>Tweakingtricks.com Tier 2 300x250</t>
  </si>
  <si>
    <t>fa7b1b1b7a26841d3aac597196d7284e</t>
  </si>
  <si>
    <t>Tweakingtricks.com 300x250</t>
  </si>
  <si>
    <t>dan@shup.com</t>
  </si>
  <si>
    <t>Camelcamelcamel.com</t>
  </si>
  <si>
    <t>46342780e8a86321b547770ee92e47ae</t>
  </si>
  <si>
    <t>Skyscraper - No Adsense - Right</t>
  </si>
  <si>
    <t>89b0e0098e0431b41071d51e6bbe6836</t>
  </si>
  <si>
    <t>Footer - No Adsense - 728</t>
  </si>
  <si>
    <t>e397cad896fe1b2fde9349802fc07ec2</t>
  </si>
  <si>
    <t>Skyscraper - No Adsense - Left</t>
  </si>
  <si>
    <t>ec7f31cd00d69b3660c268ecf206096a</t>
  </si>
  <si>
    <t>Header - No Adsense - 728</t>
  </si>
  <si>
    <t>danavidar@gmail.com</t>
  </si>
  <si>
    <t>Caliser.com</t>
  </si>
  <si>
    <t>031cf09b362b4e3cfe01f2ccfd024755</t>
  </si>
  <si>
    <t>Chainraise.com First 300x250</t>
  </si>
  <si>
    <t>10cef4926cce86f780f3891bfd376377</t>
  </si>
  <si>
    <t>Ripbird.com Logo 728x90</t>
  </si>
  <si>
    <t>1b8eb86167019d117af2a4ea073a5386</t>
  </si>
  <si>
    <t>Chiefbox.com Right Side 1 300x250</t>
  </si>
  <si>
    <t>1dbdb767189e7bfa171110816e1ff00c</t>
  </si>
  <si>
    <t>Ripbird.com Recommendation 2 728x90</t>
  </si>
  <si>
    <t>21f5fc4a2d7f0776a7ed39ef9a4e6ca3</t>
  </si>
  <si>
    <t>Ripbird.com Right Side 2 300x250</t>
  </si>
  <si>
    <t>35298edd886a40527a450317e6192522</t>
  </si>
  <si>
    <t>Walletgroove.com Footer 01 300x250</t>
  </si>
  <si>
    <t>3a44893b2ff65af8cb6dfe1d3d072010</t>
  </si>
  <si>
    <t>Caliser.com Right Side 1 300x250</t>
  </si>
  <si>
    <t>41aacc55e268cb6a6af2a23816b04852</t>
  </si>
  <si>
    <t>Caliser.com Logo T2 (Max Fill) 728x90</t>
  </si>
  <si>
    <t>444f17a5395aed6fc64cc8a0ec89aece</t>
  </si>
  <si>
    <t>Ripbird.com Right Side 1 300x250</t>
  </si>
  <si>
    <t>4bb2e0898b265a59777742f61cdf0ccd</t>
  </si>
  <si>
    <t>Caliser.com Right Side 1 T2 (Max Fill) 300x250</t>
  </si>
  <si>
    <t>50569764ce06243950f54974c314fc23</t>
  </si>
  <si>
    <t>Tigerfunk.com Right Side 2  300x250</t>
  </si>
  <si>
    <t>55574c24d7a2a74ee7b5baf93ddedb33</t>
  </si>
  <si>
    <t>Walletgroove.com Below Content 728x90</t>
  </si>
  <si>
    <t>6d2c5a927ef122f7cd89b3a6bc7378e0</t>
  </si>
  <si>
    <t>Tigerfunk.com Logo2 728x90</t>
  </si>
  <si>
    <t>6d5e754133a5624805c0b914c5e0755a</t>
  </si>
  <si>
    <t>Walletgroove.com Side Bar #2 300x250</t>
  </si>
  <si>
    <t>71971b9205ceb6ee1fa4ae5a61ddf0a3</t>
  </si>
  <si>
    <t>Ripbird.com logo2 728x90</t>
  </si>
  <si>
    <t>79bb5502735e2032fb35afd4e6d39ed8</t>
  </si>
  <si>
    <t>Ripbird.com Right Side 3 300x250</t>
  </si>
  <si>
    <t>909a1ce2de9b357c15ece9ecb4616ba9</t>
  </si>
  <si>
    <t>Caliser.com Logo 728x90</t>
  </si>
  <si>
    <t>9d9211da25b8a2e50c46be3f849c0f7b</t>
  </si>
  <si>
    <t>Walletgroove.com Side Bar 300x250</t>
  </si>
  <si>
    <t>a03836c57ae3051bfd956f330d72ed7f</t>
  </si>
  <si>
    <t>Walletgroove.com Footer 02 300x250</t>
  </si>
  <si>
    <t>b2014e798b799c1176d86a0b7fd509d1</t>
  </si>
  <si>
    <t>Ripbird.com Recommendation 1 728x90</t>
  </si>
  <si>
    <t>cde0eadbcde063ac938a6ddef8bd1765</t>
  </si>
  <si>
    <t>Celebseven.com 728x90</t>
  </si>
  <si>
    <t>ddd5d3a19ab8c081ac185f1cff1e00f9</t>
  </si>
  <si>
    <t>Chainraise.com 300x600</t>
  </si>
  <si>
    <t>fb42c5d10fd92e3b4bad3c046af9c509</t>
  </si>
  <si>
    <t>Walletgroove.com Side Bar 300x600</t>
  </si>
  <si>
    <t>dani@monetizemore.com</t>
  </si>
  <si>
    <t>Bigsoccer.com</t>
  </si>
  <si>
    <t>b024ec91fa67c9aec746fc0f2acfc23c</t>
  </si>
  <si>
    <t>Bigsoccer.com BTF US 728x90</t>
  </si>
  <si>
    <t>daniel.aharonoff@broadscaler.com</t>
  </si>
  <si>
    <t>Mahalo.com</t>
  </si>
  <si>
    <t>03c27f65a6c6c5537383f4405182ea37</t>
  </si>
  <si>
    <t>Indymusic.tv Tier 1 300x250</t>
  </si>
  <si>
    <t>30bde80b4dfddf88a989361ce06bd016</t>
  </si>
  <si>
    <t>Moviescoop.tv Tier 2 300x250</t>
  </si>
  <si>
    <t>52cc904247457df47b15015a96175ee6</t>
  </si>
  <si>
    <t>Moviescoop.tv Tier 1 728x90</t>
  </si>
  <si>
    <t>63fab70fc7ebe4932221c44a904fe4bb</t>
  </si>
  <si>
    <t>Lifestylz.tv Tier 1 300x250</t>
  </si>
  <si>
    <t>6e2e0bd31dabe92a756ae638437c1e3e</t>
  </si>
  <si>
    <t>Moviecli.ps Tier 1 300x250</t>
  </si>
  <si>
    <t>96c5eac52c53cfcf1b95a44e61197e06</t>
  </si>
  <si>
    <t>Sportly.tv ATF 728x90</t>
  </si>
  <si>
    <t>9a1c9627f9e31a1c9c8320fbc54a2a92</t>
  </si>
  <si>
    <t>Sportly.tv Tier 1 300x250</t>
  </si>
  <si>
    <t>a98781d761faaa070fa85853c8e4a918</t>
  </si>
  <si>
    <t>Lifestylz.tv Tier 1 728x90</t>
  </si>
  <si>
    <t>b13e184efd977de75df2effa342b3f6a</t>
  </si>
  <si>
    <t>Swagbucks.com 728x90</t>
  </si>
  <si>
    <t>c3f7e21a3f52cf03ed2d56c608db1d97</t>
  </si>
  <si>
    <t>Moviecli.ps Tier 1 728x90</t>
  </si>
  <si>
    <t>d0430039ae7e04ca33fcc7bfca156c18</t>
  </si>
  <si>
    <t>Moviescoop.tv Tier 1 300x250</t>
  </si>
  <si>
    <t>f95469c36d67090592ce4513f909151c</t>
  </si>
  <si>
    <t>Indymusic.tv Tier 1 728x90</t>
  </si>
  <si>
    <t>daniel.yaronsky@adbluedigital.com</t>
  </si>
  <si>
    <t>Adbluedigital Ltd (cafepharma.com)</t>
  </si>
  <si>
    <t>01e0597aacfeb46459d64371732c560b</t>
  </si>
  <si>
    <t>Whitepages.com Set 3 728x90</t>
  </si>
  <si>
    <t>adbe6c6f2d8b80f23b915daecc25987a</t>
  </si>
  <si>
    <t>Grammarist.com 300x250</t>
  </si>
  <si>
    <t>bb7ff629c8a7c027ed7fcf7dc6c237c8</t>
  </si>
  <si>
    <t>Whitepages.com Set 3 300x250</t>
  </si>
  <si>
    <t>daniel@inquisitr.com</t>
  </si>
  <si>
    <t>Inquisitr.com</t>
  </si>
  <si>
    <t>03932d66637d396843a00d741fd3808c</t>
  </si>
  <si>
    <t>PB_KOM_IQ_C_BTF2_ 300x250</t>
  </si>
  <si>
    <t>08050f0ec22de78e21b9fed08c02b115</t>
  </si>
  <si>
    <t>New_IQ_KOM_C_BTF_ 728x90</t>
  </si>
  <si>
    <t>0b596fe0d80921f8f64cf33aaf2c40f2</t>
  </si>
  <si>
    <t>PB_KOM_IQ_HP_MOB_ATF_300x250</t>
  </si>
  <si>
    <t>139affc1ae629092a7d9acd36557429f</t>
  </si>
  <si>
    <t>PB_KOM_IQ_C_MOB_320x50</t>
  </si>
  <si>
    <t>18c68a202c78e7d9999100f8abac34c7</t>
  </si>
  <si>
    <t>New_IQ_KOM_HP_MOB_BTF2_ 300x250</t>
  </si>
  <si>
    <t>1c36189d534fac9b57208103bffe2b23</t>
  </si>
  <si>
    <t>QT_T2_C_BTF1_KOM 300x250</t>
  </si>
  <si>
    <t>2d3a4cc3c67dca2c600782323af297e3</t>
  </si>
  <si>
    <t>PB_KOM_IQ_C_ATF_ 728x90</t>
  </si>
  <si>
    <t>2d86c966ba1936316f5c2f46086a10ca</t>
  </si>
  <si>
    <t>PB_KOM_IQ_C_MOB_BTF2_300x250</t>
  </si>
  <si>
    <t>33cb54f23bef9f0f3f22c03e931b5faa</t>
  </si>
  <si>
    <t>PB_KOM_IQ_C_MOB_BTF5_300x250</t>
  </si>
  <si>
    <t>368e0fcccc64b410342fa97219042791</t>
  </si>
  <si>
    <t>New_IQ_KOM_C_ATF_ 300x250</t>
  </si>
  <si>
    <t>3c8e477f7a98402a588fd5551ccabcff</t>
  </si>
  <si>
    <t>New_IQ_KOM_HP_BTF_ 728x90</t>
  </si>
  <si>
    <t>4216f0169b4e7d7dd7ac05271ed1f36b</t>
  </si>
  <si>
    <t>QT_T1_C_BTF2_KOM 300x250</t>
  </si>
  <si>
    <t>4a176ee86d8eef875953de8bfbd7f064</t>
  </si>
  <si>
    <t>New_IQ_KOM_C_MOB_BTF4_300x250</t>
  </si>
  <si>
    <t>4eb156ccb98a4b414bf1c8d12d4b179f</t>
  </si>
  <si>
    <t>QT_T1_H_BTF3_KOM 300x250</t>
  </si>
  <si>
    <t>53068b21a0704d24223644f0d930af48</t>
  </si>
  <si>
    <t>PB_KOM_IQ_C_MOB_BTF4_ 300x250</t>
  </si>
  <si>
    <t>56e73dafc96afd2f8d5de262c903a2a0</t>
  </si>
  <si>
    <t>New_IQ_KOM_HP_BTF2_ 300x600</t>
  </si>
  <si>
    <t>6d9fd31416f324bd3f047b470282306f</t>
  </si>
  <si>
    <t>QT_T1_C_BTF1_KOM 300x250</t>
  </si>
  <si>
    <t>717b7f2bc38049bebe4678acc0729395</t>
  </si>
  <si>
    <t>New_IQ_KOM_C_MOB_BTF5_300x250</t>
  </si>
  <si>
    <t>75379a382b62dcdb5b938574bf2c788d</t>
  </si>
  <si>
    <t>New_IQ_KOM_C_MOB_In_Content_ 300x250</t>
  </si>
  <si>
    <t>78ab233309dc385d84b1824874ac13e2</t>
  </si>
  <si>
    <t>New_IQ_KOM_C_BTF2_ 300x250</t>
  </si>
  <si>
    <t>821c5ab5a662a45b2ff9b32555e138ca</t>
  </si>
  <si>
    <t>New_IQ_KOM_C_MOB_BTF2_ 300x250</t>
  </si>
  <si>
    <t>8a97ff75214bbc2c4132ab60ed069a20</t>
  </si>
  <si>
    <t>New_IQ_KOM_HP_ATF_ 728x90</t>
  </si>
  <si>
    <t>9e5c7560de20f485c9fbcce2bb2d1eeb</t>
  </si>
  <si>
    <t>New_IQ_KOM_C_MOB_In_Content_2_300x250</t>
  </si>
  <si>
    <t>a047ac266733c50f88043e246bb563c7</t>
  </si>
  <si>
    <t>PB_KOM_IQ_C_MOB_In_Content_300x250</t>
  </si>
  <si>
    <t>a17f29627c135ba20cde1a8ca1b24f8f</t>
  </si>
  <si>
    <t>PB_KOM_IQ_HP_MOB_BTF_ 300x250</t>
  </si>
  <si>
    <t>a3217d2c34e793436ca994211dd46544</t>
  </si>
  <si>
    <t>New_IQ_KOM_HP_MOB_BTF_ 300x250</t>
  </si>
  <si>
    <t>ac67200a8065c83e43b694d60561d372</t>
  </si>
  <si>
    <t>New_IQ_KOM_HP_BTF1_ 300x600</t>
  </si>
  <si>
    <t>b099e27c6d929509f67c5a04cca99000</t>
  </si>
  <si>
    <t>New_IQ_KOM_C_ATF_ 728x90</t>
  </si>
  <si>
    <t>bfb4c65b82577315b216e2617f46a475</t>
  </si>
  <si>
    <t>New_IQ_KOM_HP_MOB_ATF_ 300x250</t>
  </si>
  <si>
    <t>ca63b0d8bb8d811c0a386065e9008615</t>
  </si>
  <si>
    <t>PB_KOM_IQ_C_ATF_300x250</t>
  </si>
  <si>
    <t>caf5887a8fa6ec598d061ad42fca7bea</t>
  </si>
  <si>
    <t>QT_T2_C_BTF2_KOM 300x250</t>
  </si>
  <si>
    <t>cdfbdfc30d3ea59e55587d2ba49710a5</t>
  </si>
  <si>
    <t>PB_KOM_IQ_C_MOB_In_Content_2_300x250</t>
  </si>
  <si>
    <t>d63135fe9a88fddc2ef223b5d3b5bd5a</t>
  </si>
  <si>
    <t>New_IQ_KOM_C_MOB_BTF3_ 300x250</t>
  </si>
  <si>
    <t>e26ddac6e5246f8424bbefde4e59540e</t>
  </si>
  <si>
    <t>QT_T1_H_BTF4_KOM 300x250</t>
  </si>
  <si>
    <t>e3ea36ad59e09cb85600fb449a810423</t>
  </si>
  <si>
    <t>New_IQ_KOM_C_MOB_ 320x50</t>
  </si>
  <si>
    <t>e4193627f2ffb9e0a0e25a45e27b2dc9</t>
  </si>
  <si>
    <t>New_IQ_KOM_Sticky_Footer_728x90</t>
  </si>
  <si>
    <t>f183f58e25d694c9aa1f9201ca79a3c2</t>
  </si>
  <si>
    <t>PB_KOM_IQ_C_BTF_ 728x90</t>
  </si>
  <si>
    <t>f377d5448539a9a4760ca49df50da92d</t>
  </si>
  <si>
    <t>PB_KOM_IQ_C_MOB_BTF3_300x250</t>
  </si>
  <si>
    <t>fed7e1ecb321991dea176156e264d810</t>
  </si>
  <si>
    <t>New_IQ_KOM_C_BTF_ 300x250</t>
  </si>
  <si>
    <t>daniel@trendblog.net</t>
  </si>
  <si>
    <t>Trendblog.net</t>
  </si>
  <si>
    <t>3cca8c4776122bca0c40962dd8df9b5b</t>
  </si>
  <si>
    <t>Sidebar #2 300x250</t>
  </si>
  <si>
    <t>dasortpin@live.com</t>
  </si>
  <si>
    <t>Dasort.com</t>
  </si>
  <si>
    <t>39a29197be0612d77f878088cccddd52</t>
  </si>
  <si>
    <t>Dasort.com #2</t>
  </si>
  <si>
    <t>3cda4d892ba42a6bb35d53cc9ae5f170</t>
  </si>
  <si>
    <t>523e1bbd42c3f7e166eb84d480332a5f</t>
  </si>
  <si>
    <t>Dasort.com #3</t>
  </si>
  <si>
    <t>davaugust@gmail.com</t>
  </si>
  <si>
    <t>Shareaproject.com</t>
  </si>
  <si>
    <t>dave@tri.media</t>
  </si>
  <si>
    <t xml:space="preserve">Tri Media (Tattoo.com) </t>
  </si>
  <si>
    <t>0b6b0373560f5edd7c2380b06edacb00</t>
  </si>
  <si>
    <t>Ridertalk.com BTF 728x90</t>
  </si>
  <si>
    <t>0c7ce03177c6e787c6bb9d05dc46d303</t>
  </si>
  <si>
    <t>Moviecodex.com BTF New 300x250</t>
  </si>
  <si>
    <t>0e5d9910a13eedb2beb2abbe391d08ca</t>
  </si>
  <si>
    <t>Tattoo ATF 728x90</t>
  </si>
  <si>
    <t>17171073e0afb8a1864e85f6021c81d8</t>
  </si>
  <si>
    <t>Celebritygossipgirls.com ATF 728x90</t>
  </si>
  <si>
    <t>1932ad7cbc37f2e2c6ad23cd74ce8b8c</t>
  </si>
  <si>
    <t>Tattoo ATF 300x250</t>
  </si>
  <si>
    <t>19cef91341b687bc6d2c6b5d6dff4b4b</t>
  </si>
  <si>
    <t>Celebtop10.com BTF 300x250</t>
  </si>
  <si>
    <t>1aa02d21083cf48c6c7a1922d879bbbd</t>
  </si>
  <si>
    <t>Top10stoday.com ATF 300x250</t>
  </si>
  <si>
    <t>1db72f42e7bcfbaa4e7ef6db7cfbb50d</t>
  </si>
  <si>
    <t>Chunk ATF #1 160x600</t>
  </si>
  <si>
    <t>1df4870c993f84f467d1da23cf32f343</t>
  </si>
  <si>
    <t>Vailbloom.com BTF New 300x250</t>
  </si>
  <si>
    <t>1e8029a5b1fbd2a00811dc70ffa1d858</t>
  </si>
  <si>
    <t>Top10stoday.com BTF 300x250</t>
  </si>
  <si>
    <t>1f9a8fa9f5a29c609089556b9c442c2e</t>
  </si>
  <si>
    <t>Secretinnerbeauty.com BTF 728x90</t>
  </si>
  <si>
    <t>1fee07aaf4fdcb669d8696d9fcf1527c</t>
  </si>
  <si>
    <t>Chunk ATF 300x250</t>
  </si>
  <si>
    <t>206df9f69a8916ab09539a25d2f1f788</t>
  </si>
  <si>
    <t>Secretinnerbeauty.com ATF 300x250</t>
  </si>
  <si>
    <t>2b6784efeb1e07bc4394dd679fea38c2</t>
  </si>
  <si>
    <t>Ridertalk.com BTF 300x250</t>
  </si>
  <si>
    <t>2d9598a50e922a97aef6b443cb7d978a</t>
  </si>
  <si>
    <t>Chunk BTF 728x90</t>
  </si>
  <si>
    <t>2e3900030d479d6d04a52ed14cbd657b</t>
  </si>
  <si>
    <t>Exploretastetravel.com ATF 728x90</t>
  </si>
  <si>
    <t>33aa261e3a0e2c30cc723e023bc949e3</t>
  </si>
  <si>
    <t>Chunk ATF 728x90</t>
  </si>
  <si>
    <t>344819a052e815261c1ae5500a79bd01</t>
  </si>
  <si>
    <t>Ladmansion.com BTF 300x250</t>
  </si>
  <si>
    <t>36a9686dec48f010e329ff56f4fb1c70</t>
  </si>
  <si>
    <t>Celebritygossipgirls.com BTF 300x250</t>
  </si>
  <si>
    <t>3853f19cf215a1902dd5efb06c868bf8</t>
  </si>
  <si>
    <t>Exploretastetravel.com BTF 728x90</t>
  </si>
  <si>
    <t>486ec462121e030fad27ff3f471d9411</t>
  </si>
  <si>
    <t>Ladmansion.com BTF 728x90</t>
  </si>
  <si>
    <t>4ecda5d99b0616f0ff0af2de7a035654</t>
  </si>
  <si>
    <t>Celebtop10.com BTF 728x90</t>
  </si>
  <si>
    <t>51d51007d3a3ab5df3d5555eaf5981b4</t>
  </si>
  <si>
    <t>Ridertalk.com ATF 300x250</t>
  </si>
  <si>
    <t>5c861af8ac0a4bb89273564caa6c7c3e</t>
  </si>
  <si>
    <t>Celebritygossipgirls.com ATF 300x250</t>
  </si>
  <si>
    <t>5e1d963e76c0a5af4481cf207d9c4fdf</t>
  </si>
  <si>
    <t>GeekNation 728x90 BTF</t>
  </si>
  <si>
    <t>652f0ac9f6a3687afb7d53b756e059cc</t>
  </si>
  <si>
    <t>Moviecodex.com ATF 728x90</t>
  </si>
  <si>
    <t>65872f8bb1ed229d62978ab0aa0c15f8</t>
  </si>
  <si>
    <t>Ridertalk.com ATF 728x90</t>
  </si>
  <si>
    <t>6704a8c1ddee33730c14a5c6f57b34f1</t>
  </si>
  <si>
    <t>Hiptreks BTF 300x250</t>
  </si>
  <si>
    <t>6bcad9b12b7a7b08f5d4932325459675</t>
  </si>
  <si>
    <t>Moviecodex.com ATF 160x600</t>
  </si>
  <si>
    <t>6d666f254bdfedbb61653aefef61d60d</t>
  </si>
  <si>
    <t>Celebritygossipgirls.com BTF 728x90</t>
  </si>
  <si>
    <t>705f13fc153ef67611cc5ce46598f003</t>
  </si>
  <si>
    <t>Exploretastetravel.com ATF 300x250</t>
  </si>
  <si>
    <t>7850484c4ff938f201eef1cad7d51cd2</t>
  </si>
  <si>
    <t>Ladmansion.com BTF New 300x250</t>
  </si>
  <si>
    <t>87f096f6bde4ac40907c73b94f077103</t>
  </si>
  <si>
    <t>Secretinnerbeauty.com ATF 728x90</t>
  </si>
  <si>
    <t>94da76c895144cf0ac51e4c910838e64</t>
  </si>
  <si>
    <t>Moviecodex.com ATF 300x250</t>
  </si>
  <si>
    <t>9bbc066fcbfeac7d149efc7e1ad1b32e</t>
  </si>
  <si>
    <t>Vailbloom.com BTF 300x250</t>
  </si>
  <si>
    <t>a2d7e16a79f772ea2f742f7d3cfacfd1</t>
  </si>
  <si>
    <t>GeekNation 728x90 ATF</t>
  </si>
  <si>
    <t>a401b81bf45a4ce54b1e6aa73c4d7837</t>
  </si>
  <si>
    <t>Celebtop10.com ATF 300x250</t>
  </si>
  <si>
    <t>a4c60732277a25f676989a27cf911f78</t>
  </si>
  <si>
    <t>Top10stoday.com BTF 728x90</t>
  </si>
  <si>
    <t>a50a494e4bde6687f8e87548e80fb2f0</t>
  </si>
  <si>
    <t>Ladmansion.com ATF 728x90</t>
  </si>
  <si>
    <t>a7289b0811b3a7bf7576bde2e1bd1529</t>
  </si>
  <si>
    <t>Chunk BTF 300x250</t>
  </si>
  <si>
    <t>a87d120a96467a33bb68922568236610</t>
  </si>
  <si>
    <t>Top10stoday.com ATF 728x90</t>
  </si>
  <si>
    <t>c16225f8f50128d6c2820237faafcc44</t>
  </si>
  <si>
    <t>Vailbloom.com BTF 160x600</t>
  </si>
  <si>
    <t>c97a6bc0b982298d36f16da7f1a36a44</t>
  </si>
  <si>
    <t>Top10stoday.com BTF New 300x250</t>
  </si>
  <si>
    <t>cde096d7e3c496109b3dc5866e0e4dcf</t>
  </si>
  <si>
    <t>Vailbloom.com BTF 728x90</t>
  </si>
  <si>
    <t>d1c871d51c48304086ababb63099c099</t>
  </si>
  <si>
    <t>Hiptreks BTF 728x90</t>
  </si>
  <si>
    <t>d444ebecfd69ceb63c20edd8731a9ad1</t>
  </si>
  <si>
    <t>Tattoo BTF 160x600</t>
  </si>
  <si>
    <t>d4d732d4947dc2d344de6815fa9edb80</t>
  </si>
  <si>
    <t>Secretinnerbeauty.com BTF 300x250</t>
  </si>
  <si>
    <t>d5de0c58da9c664861ec77807faba5db</t>
  </si>
  <si>
    <t>Tattoo BTF 300x250</t>
  </si>
  <si>
    <t>d6e6284f83d4f0f567ceccfc8d0b90f4</t>
  </si>
  <si>
    <t>Tattoo BTF 728x90</t>
  </si>
  <si>
    <t>d70f4dc04097001546afe55b869293d8</t>
  </si>
  <si>
    <t>Hiptreks  ATF 300x250</t>
  </si>
  <si>
    <t>e385c4b2181515b41772625b15c22d17</t>
  </si>
  <si>
    <t>Vailbloom.com ATF 300x250</t>
  </si>
  <si>
    <t>e4507c1e10199bc89658fe1648e3f621</t>
  </si>
  <si>
    <t>Moviecodex.com BTF 728x90</t>
  </si>
  <si>
    <t>e47ecd8e760efc4b649eb3133de1bfa2</t>
  </si>
  <si>
    <t>Ladmansion.com ATF 300x250</t>
  </si>
  <si>
    <t>e57a8cafe15f8e0430d0b56577335faf</t>
  </si>
  <si>
    <t>Secretinnerbeauty.com BTF2 300x250</t>
  </si>
  <si>
    <t>e798c88228da609f3665b1f0bdd91831</t>
  </si>
  <si>
    <t>Celebtop10.com ATF 728x90</t>
  </si>
  <si>
    <t>f23f22d3011fe39c0c39e354d7f02a79</t>
  </si>
  <si>
    <t>Top10stoday.com ATF 160x600</t>
  </si>
  <si>
    <t>f4d4c9e0c20ef546a94c6c7058777468</t>
  </si>
  <si>
    <t>Exploretastetravel.com BTF New 300x250</t>
  </si>
  <si>
    <t>fc6e3002a9dcb64090086ab084a4c5c3</t>
  </si>
  <si>
    <t>Hiptreks ATF 728x90</t>
  </si>
  <si>
    <t>fc7b47d0c89ff514621f5517139b5f23</t>
  </si>
  <si>
    <t>Tattoo Mobile 300x250</t>
  </si>
  <si>
    <t>daveschererpwi@gmail.com</t>
  </si>
  <si>
    <t>PWInsider.com</t>
  </si>
  <si>
    <t>72c11d90fb86065537ff2fe6d0d18648</t>
  </si>
  <si>
    <t>Pwinsider.com 300x250</t>
  </si>
  <si>
    <t>c1a52eba868b300f5c7634710f5e816e</t>
  </si>
  <si>
    <t>Pwinsider.com 728x90</t>
  </si>
  <si>
    <t>david@adpile.net</t>
  </si>
  <si>
    <t>Adpile (Viraltide.com)</t>
  </si>
  <si>
    <t>28da40641b34017cc7773f90704961fc</t>
  </si>
  <si>
    <t>VT_Komoona_300x250_ATF</t>
  </si>
  <si>
    <t>9ed0874bf9603bd029b0fa862a2dd793</t>
  </si>
  <si>
    <t>VT_Komoona_300x250_BTF</t>
  </si>
  <si>
    <t>d865f358e013825bbc9db6b50b6feba2</t>
  </si>
  <si>
    <t>VT_Komoona_300x250_Inner</t>
  </si>
  <si>
    <t>David@Bott.net</t>
  </si>
  <si>
    <t>Dbstalk.com</t>
  </si>
  <si>
    <t>10b4d7e4f26ea616a2a6bdd7a38bfe64</t>
  </si>
  <si>
    <t>Tivo LB 2</t>
  </si>
  <si>
    <t>4e286726f709db2929406637b0182f8f</t>
  </si>
  <si>
    <t>Tivo Wide Sky 2 160x600</t>
  </si>
  <si>
    <t>683f25cc33bc8b3befae4cc9e8e22722</t>
  </si>
  <si>
    <t>Tivo LB 1</t>
  </si>
  <si>
    <t>9c8e51bdf5432144a50c0b30ba35ab26</t>
  </si>
  <si>
    <t>Tivo Wide Sky 1 160x600</t>
  </si>
  <si>
    <t>david@maverickmedia.eu</t>
  </si>
  <si>
    <t>Maverick Media (lifetipsfortravel.com)</t>
  </si>
  <si>
    <t>4598d374fff8cbb663022a6921149f45</t>
  </si>
  <si>
    <t>Lifetipsfortravel.com Mobile 300x250</t>
  </si>
  <si>
    <t>david@popcrunch.net</t>
  </si>
  <si>
    <t>Popcrunch.com</t>
  </si>
  <si>
    <t>07a73b14e6f428b5eb7f0cc3dd8ff3c8</t>
  </si>
  <si>
    <t>Popcrunch.com US ATF 300x250</t>
  </si>
  <si>
    <t>11ec544c229aead02630f57dfaacd542</t>
  </si>
  <si>
    <t>Popcrunch.com US ATF #2 728x90</t>
  </si>
  <si>
    <t>27ac8a8184e9125d70eb7368a9deeaf8</t>
  </si>
  <si>
    <t>Popcrunch.com US ATF #2 300x250</t>
  </si>
  <si>
    <t>7e1716a7f92367a45a823c9520c368f8</t>
  </si>
  <si>
    <t>Popcrunch.com US ATF 728x90</t>
  </si>
  <si>
    <t>david@tokyobase.net</t>
  </si>
  <si>
    <t>Mangabase.co</t>
  </si>
  <si>
    <t>8e4085228ba3f3c1092f04495604524a</t>
  </si>
  <si>
    <t>Mangabase.net 728x90</t>
  </si>
  <si>
    <t>feabd99b80b7863b1144760a2433f301</t>
  </si>
  <si>
    <t>Narutobase.net</t>
  </si>
  <si>
    <t>david@tripandleisure.com</t>
  </si>
  <si>
    <t>Freethoughtcafe.com</t>
  </si>
  <si>
    <t>03c66412cfcb8fb5188463304fa3cd60</t>
  </si>
  <si>
    <t>Fashionstuds.com Tier 2 300x250</t>
  </si>
  <si>
    <t>0fa9d1dcb75279b4ba922e88d7c0812b</t>
  </si>
  <si>
    <t>Easynutritionplans.com Tier 2 300x250</t>
  </si>
  <si>
    <t>2030784201c22513f4d012f3d6429e70</t>
  </si>
  <si>
    <t>Easynutritionplans.com Tier 1 300x250</t>
  </si>
  <si>
    <t>2c89f1f19727da84914bfff73560cd5a</t>
  </si>
  <si>
    <t>Fashionstuds.com Tier 1 728x90</t>
  </si>
  <si>
    <t>3ce4d5dbc326d7587ae8afdb35975333</t>
  </si>
  <si>
    <t>Easynutritionplans.com Tier 2 728x90</t>
  </si>
  <si>
    <t>66ffd4e1833da1cd9b200e298a31aa7d</t>
  </si>
  <si>
    <t>Fashionstuds.com Tier 2 728x90</t>
  </si>
  <si>
    <t>82164a73afc4b6075a690a1efb1de6b1</t>
  </si>
  <si>
    <t>Easynutritionplans.com Tier 1 728x90</t>
  </si>
  <si>
    <t>8dcefd69bc41f73bbbc7405fb79c8e79</t>
  </si>
  <si>
    <t>Easynutritionplans.com Tier 1 160x600</t>
  </si>
  <si>
    <t>a05580fe52845f8f24b2ba8f51a7272d</t>
  </si>
  <si>
    <t>Fashionstuds.com Tier 1 160x600</t>
  </si>
  <si>
    <t>e0e07b478447969f0aa9613b210e5ad6</t>
  </si>
  <si>
    <t>Fashionstuds.com Tier 1 300x250</t>
  </si>
  <si>
    <t>e1f6f3ebadd27d912e113833be29acc9</t>
  </si>
  <si>
    <t>Easynutritionplans.com Tier 2 160x600</t>
  </si>
  <si>
    <t>f1454eeded7ce561d334ed79bae4191a</t>
  </si>
  <si>
    <t>Fashionstuds.com Tier 2 160x600</t>
  </si>
  <si>
    <t>dawid.wasniowski@adsparc.com</t>
  </si>
  <si>
    <t>AdSparc (dailymotion.com)</t>
  </si>
  <si>
    <t>00521fe07231bb828490168510f77dff</t>
  </si>
  <si>
    <t>News18.com KMN2 300x600</t>
  </si>
  <si>
    <t>0057f6cb501105fb66e2b446a70a90f3</t>
  </si>
  <si>
    <t>Bollywoodlife.com-728x90_KMN</t>
  </si>
  <si>
    <t>031426cbe34a27c49cfce8f6513bd5b5</t>
  </si>
  <si>
    <t>Advance_NJ_BTF_Direct_Mobile_Tile2_300x250_KMN</t>
  </si>
  <si>
    <t>03de118fabd341dcf7ac52b05310fb37</t>
  </si>
  <si>
    <t>NIE-dinamani.com- 728x90</t>
  </si>
  <si>
    <t>040a44f2ee43be65bae7d7955fc80a10</t>
  </si>
  <si>
    <t>Midianews.com.br _KMN_ 300x250</t>
  </si>
  <si>
    <t>0643fba6f2a7e627200408294f9fcaf3</t>
  </si>
  <si>
    <t>Advance_NJ_BTF_Direct_Mobile_Tile5_300x250_KMN</t>
  </si>
  <si>
    <t>0aac9ba6bae9dc179c07e8b85ea5e924</t>
  </si>
  <si>
    <t>Gamepressure.com BTF 300x250 KMN2</t>
  </si>
  <si>
    <t>0bc816aa38c5c95dca99baec8028e4e5</t>
  </si>
  <si>
    <t>News18.com ME KMN 300x250</t>
  </si>
  <si>
    <t>0bea47243ec402f220cd805826248a66</t>
  </si>
  <si>
    <t>Firstpost.com _KMN_300x250</t>
  </si>
  <si>
    <t>0c26e48d0dc96dff3330bc7d03836dee</t>
  </si>
  <si>
    <t>Gumtree_AU_KMN3_300x600</t>
  </si>
  <si>
    <t>0c331836f5344578830833d9010371b9</t>
  </si>
  <si>
    <t>Yourcareeverywhere_mob_300x250_KMN</t>
  </si>
  <si>
    <t>0fc7fd5584d7ac5c2a26d25a2ebabca6</t>
  </si>
  <si>
    <t>Hollywoodlife.com ROW 300x250 KMN2</t>
  </si>
  <si>
    <t>1406bee91eb29e7fafbe53bb8d95c916</t>
  </si>
  <si>
    <t>Gamepressure.com 300x250 UK BTF KMN</t>
  </si>
  <si>
    <t>167246aa8930f07fd858519ce672debd</t>
  </si>
  <si>
    <t>Youscube.com_728x90_KMN</t>
  </si>
  <si>
    <t>191cfce49edf03d1a8b582b54324d0a5</t>
  </si>
  <si>
    <t>Advance_NJ_BTF_Direct_Web_RectangleBelow_300x250_KMN</t>
  </si>
  <si>
    <t>1928c32460502fdcc50d9ded21ed062a</t>
  </si>
  <si>
    <t>Webdunia.com KMN 300x250</t>
  </si>
  <si>
    <t>1eed64e6c20586cac66431eb68f9a1bc</t>
  </si>
  <si>
    <t>Hollywoodtuna.com _300x250_KMN</t>
  </si>
  <si>
    <t>215154c023f026bafb26232ee7461854</t>
  </si>
  <si>
    <t>Youscube.com_728x90_KMN2</t>
  </si>
  <si>
    <t>2421f922ad61ea961ac6e40b19380ea5</t>
  </si>
  <si>
    <t>Advance_NJ_BTF_Direct_Mobile_Tile4_300x250_KMN</t>
  </si>
  <si>
    <t>258065a86a8738dee3f362461f94857c</t>
  </si>
  <si>
    <t>NIE-dinamani.com-KMN3-300x250</t>
  </si>
  <si>
    <t>26bc14c012c5e3837fac7977d7a7d706</t>
  </si>
  <si>
    <t>Urdupoint.com _KMN2_EU_ 300x250</t>
  </si>
  <si>
    <t>27b30fa416bf89a079507ef52f4fdc68</t>
  </si>
  <si>
    <t>Javedch.com _KMN2_ 300x250</t>
  </si>
  <si>
    <t>2865f24d636ed9dac65bcf0e811e51d8</t>
  </si>
  <si>
    <t>EMGN.com_Native_300x250_KMN_PB_WF</t>
  </si>
  <si>
    <t>287c47ed292085e92e8c876d7685f1b4</t>
  </si>
  <si>
    <t>Tribune.com.pk ATF 728x90</t>
  </si>
  <si>
    <t>2c2040e165e5bb65065d4fb6f7f41c0f</t>
  </si>
  <si>
    <t>Dynomove.com_KMN_300x250</t>
  </si>
  <si>
    <t>2c316cad2de8f3233496cd5a1871264f</t>
  </si>
  <si>
    <t>Gamepressure.com 300x250 KMN</t>
  </si>
  <si>
    <t>2c416aff8f3eedeb0fe6c9cd9f7e4a1d</t>
  </si>
  <si>
    <t>AllAfrica_728x90_D_US/CA_KMN</t>
  </si>
  <si>
    <t>2c45757ef305cea24ea45c93962ef73f</t>
  </si>
  <si>
    <t>Wwtdd.com Mobile _KMN2_ 300x250</t>
  </si>
  <si>
    <t>2d65bcb500948d4dcfb9c6062f35dd3b</t>
  </si>
  <si>
    <t>Urdupoint.com_300x250_KMN</t>
  </si>
  <si>
    <t>2f70da14076f425aa1b6c5d02f732278</t>
  </si>
  <si>
    <t>Advance_NJ_BTF_Direct_Web_Marketing1_300x250_KMN</t>
  </si>
  <si>
    <t>2fca1cadce30cbbb7eafcf56790f390b</t>
  </si>
  <si>
    <t>Thelocal.de _KMN_ 300x250</t>
  </si>
  <si>
    <t>31e3b639db997f8d7e83326f859e4639</t>
  </si>
  <si>
    <t>Gumtree.com.au Mobile _AU_MW_KMN2_ 300x250</t>
  </si>
  <si>
    <t>3241c1ed3732ffc1363859a9c3f741dd</t>
  </si>
  <si>
    <t>Javedch.com _KMN_EU_ 728x90</t>
  </si>
  <si>
    <t>32425b7787bf8ac3121828e8aa7c10c9</t>
  </si>
  <si>
    <t>Diyncrafts.com NS_Mob_KMN1 728x90</t>
  </si>
  <si>
    <t>3571452761c66f356df360e972b14705</t>
  </si>
  <si>
    <t>Todayslifestyle.com LM_Desk_KMN_ 300x250</t>
  </si>
  <si>
    <t>35a4b07710acc35e4ab0a89a954f0fa2</t>
  </si>
  <si>
    <t>Diply_Dsk_CNT_Ad3_728x90_Tier 1_KMN</t>
  </si>
  <si>
    <t>3ae111a021fa408bf76d2a1e3315cc71</t>
  </si>
  <si>
    <t>9gag.com KMN 728x90</t>
  </si>
  <si>
    <t>3c46aea7c1dae95183ef2f4b636897dc</t>
  </si>
  <si>
    <t>Queerty.com_300x250_KMN</t>
  </si>
  <si>
    <t>3e4a12f8189df8d611d6cd6a5b5c3eb2</t>
  </si>
  <si>
    <t>Moneycontrol.com - 300x250_KMN</t>
  </si>
  <si>
    <t>3e90faab5df02da234c2c7a6b8fbd295</t>
  </si>
  <si>
    <t>Diyncrafts.com NS_Desk_KMN2 728x90</t>
  </si>
  <si>
    <t>3fc42afd9f96391c10918966ed47a9fa</t>
  </si>
  <si>
    <t>Diply_Dsk_CNT_Ad1_728x90_Tier 1_KMN</t>
  </si>
  <si>
    <t>402503b8c8a072bc683fa6c20e267a4e</t>
  </si>
  <si>
    <t>News18.com KMN 300x600</t>
  </si>
  <si>
    <t>4080914d254058bfaa8c273082b9272b</t>
  </si>
  <si>
    <t>India.com - 728x90_KMN</t>
  </si>
  <si>
    <t>47934f249b52806a8b732fce000f5f80</t>
  </si>
  <si>
    <t>9gag.com 300x250 KMN2</t>
  </si>
  <si>
    <t>481092d0878895cb3f23e7fbb243f5a6</t>
  </si>
  <si>
    <t>DNA - 728x90_KMN</t>
  </si>
  <si>
    <t>4a3f54c614940ee5f4ce189aeb98bb5a</t>
  </si>
  <si>
    <t>IB_Healthboards.com _KMN_ 728x90</t>
  </si>
  <si>
    <t>4aa1aad8f19c038ebefe8aa041d1d877</t>
  </si>
  <si>
    <t>Firstpost.com_KMN_300x600</t>
  </si>
  <si>
    <t>4aec47aeec013626183fe3201d949f28</t>
  </si>
  <si>
    <t>Diply_Dsk_Sid_Ad2_300x250_Tier 1_KMN</t>
  </si>
  <si>
    <t>4c80c7830e34e427fb774118e442e453</t>
  </si>
  <si>
    <t>Hollywoodlife.com 300x250 KMN2</t>
  </si>
  <si>
    <t>4ec83cc0508227c9d0806218adfe7b1d</t>
  </si>
  <si>
    <t>EMGN-S-300x250-BTF3</t>
  </si>
  <si>
    <t>500b7b9bd786452f1020784e9392d1ed</t>
  </si>
  <si>
    <t>Wwtdd.com _Desk_KMN_ 300x250</t>
  </si>
  <si>
    <t>5326821ab5f027aa7abe317782b3a8ac</t>
  </si>
  <si>
    <t>Hollywoodtuna.com _300x250_KMN2</t>
  </si>
  <si>
    <t>54eae412e901bcf6767b018562f22ac0</t>
  </si>
  <si>
    <t>557067c5f474611c39cff023db27de83</t>
  </si>
  <si>
    <t>NIE-kannadaprabha.com- 300x250</t>
  </si>
  <si>
    <t>57016217a44d32ccaabfdee921cf5d12</t>
  </si>
  <si>
    <t>Queerty.com_160x600_KMN</t>
  </si>
  <si>
    <t>58b8ba344fced08f03f8191d601ec0cc</t>
  </si>
  <si>
    <t>Advance_NJ_ATF_Direct_Mobile_Tile1_320x50_KMN</t>
  </si>
  <si>
    <t>5a2961638547827b3149f48ab0e2994d</t>
  </si>
  <si>
    <t>Cyclerlife.com_KMN_300x250</t>
  </si>
  <si>
    <t>5fa493c981c7d5d4afe2dc239b370ea7</t>
  </si>
  <si>
    <t>News18.com KMN2 728x90</t>
  </si>
  <si>
    <t>6045e19e1de86fe81d69b29a028149db</t>
  </si>
  <si>
    <t>Hollywoodtuna.com _728x90_KMN</t>
  </si>
  <si>
    <t>66b512e0501f4a7a1a8ae839b11784d6</t>
  </si>
  <si>
    <t>IB_Weddingbee.com _KMN_ 300x250</t>
  </si>
  <si>
    <t>6918a652870946ff6f6adf090b0febb8</t>
  </si>
  <si>
    <t>AllAfrica_300x250_D_US/CA_KMN</t>
  </si>
  <si>
    <t>6a9a5dc4efd965540e361dede2d62347</t>
  </si>
  <si>
    <t>Thelocal.de _KMN_ 728x90</t>
  </si>
  <si>
    <t>6b599664addf9cd54b52fe5b4ab98356</t>
  </si>
  <si>
    <t>Mobilitypress_300x250_KMN</t>
  </si>
  <si>
    <t>6bbf077374ec0a807f8e271913e3d2fb</t>
  </si>
  <si>
    <t>Javedch.com_300x250_KMN</t>
  </si>
  <si>
    <t>6bbfff9e4244157348e004b510040756</t>
  </si>
  <si>
    <t>Youscube.com_300x250_KMN2</t>
  </si>
  <si>
    <t>6ce2993c2785ed4e0684e2f96893efd3</t>
  </si>
  <si>
    <t>Philly.com_728x90_US_KMN2</t>
  </si>
  <si>
    <t>6e08b0c2f0ad2eebd0f7e0798222da5d</t>
  </si>
  <si>
    <t>IB_Weddingbee.com _KMN_ 728x90</t>
  </si>
  <si>
    <t>6ecc276d4f438e27092ec2cd6941157a</t>
  </si>
  <si>
    <t>Topix.com_728x90_KMN</t>
  </si>
  <si>
    <t>6f01363020d05a8984ac5b56312a774c</t>
  </si>
  <si>
    <t>IB_Healthboards.com _KMN_ 300x250</t>
  </si>
  <si>
    <t>6f4f0dd8d1743286e45d6bc10beeafbc</t>
  </si>
  <si>
    <t>Yourcareeverywhere_dsktp_160x600_KMN</t>
  </si>
  <si>
    <t>6fcddde3f881ef082c7d082a6ff1bf33</t>
  </si>
  <si>
    <t>Gumtree-AU- 160x600</t>
  </si>
  <si>
    <t>7001c38150861bd78dd15b7da80ad31e</t>
  </si>
  <si>
    <t>Advance_NJ_BTF_Direct_Web_Tile3_300x250_KMN</t>
  </si>
  <si>
    <t>74cd6f7693caebd4901f099abebb4628</t>
  </si>
  <si>
    <t>Live2100.com_KMN_300x250</t>
  </si>
  <si>
    <t>76381b23e741d885b5fb281e147b3e32</t>
  </si>
  <si>
    <t>Gamepressure.com ATF 300x250 KMN</t>
  </si>
  <si>
    <t>768046ce5e5d2b091407b06d756bdb3b</t>
  </si>
  <si>
    <t>Express.pk 728x90</t>
  </si>
  <si>
    <t>781a5757564932fcfa7f1fca6ddacc8d</t>
  </si>
  <si>
    <t>Topix.com_300x250_KMN</t>
  </si>
  <si>
    <t>7b015bd1c33afe622df9cfc1334a3db0</t>
  </si>
  <si>
    <t>IBTimes-IN-ATF- 728x90</t>
  </si>
  <si>
    <t>7b654f783e0eedf4e13b6c437228059d</t>
  </si>
  <si>
    <t>News18.com ME KMN 728x90</t>
  </si>
  <si>
    <t>7eedfb4d32af4b0de2c154d49e60b044</t>
  </si>
  <si>
    <t>AllAfrica_300x600_D_US/CA_KMN</t>
  </si>
  <si>
    <t>809fe90de6ac7944a2a49167187089cd</t>
  </si>
  <si>
    <t>NIE-kannadaprabha.com- 728x90</t>
  </si>
  <si>
    <t>842bf70073f2c15221727c355c88c089</t>
  </si>
  <si>
    <t>Revistaforum.com.br _KMN_ 300x250</t>
  </si>
  <si>
    <t>84ec03cd85b67b9a73b2275d05b856e5</t>
  </si>
  <si>
    <t>Topix.com_160x600_KMN</t>
  </si>
  <si>
    <t>8592d1fbdfe4323ac7c953e248178670</t>
  </si>
  <si>
    <t>Hollywoodtuna.com _728x90_KMN2</t>
  </si>
  <si>
    <t>86356a8925df9f8320c1fcffeb840006</t>
  </si>
  <si>
    <t>Diply_Dsk_Hdr_Ad1_728x90_T1_KMN</t>
  </si>
  <si>
    <t>8736441120edc14d5fa286ab6b59e070</t>
  </si>
  <si>
    <t>Ligastars.com _KMN_ 300x250</t>
  </si>
  <si>
    <t>8a6e00467e2389521096782153c7d243</t>
  </si>
  <si>
    <t>India.com - 160x600_KMN</t>
  </si>
  <si>
    <t>8aeea1be3e3a3760276a0984914ffac0</t>
  </si>
  <si>
    <t>Bollywoodlife.com-300x250_KMN</t>
  </si>
  <si>
    <t>8bff78a5869d7456a12b4e0ecb9fed42</t>
  </si>
  <si>
    <t>Firstpost.com_728x90_KMN2</t>
  </si>
  <si>
    <t>8cb9b980ab2042a62684df094042a4c5</t>
  </si>
  <si>
    <t>Gumtree.com.au -AU-BTF_KMN2_ 728x90</t>
  </si>
  <si>
    <t>8d0d54e61c63c97a5c7a0c447f35b109</t>
  </si>
  <si>
    <t>EMGN.com_Native_300x250_KMN2_PB_WF</t>
  </si>
  <si>
    <t>8dbc5f1da019f20fae5a9b5e7ccbaa5f</t>
  </si>
  <si>
    <t>Urdupoint.com _KMN_ME_ 300x250</t>
  </si>
  <si>
    <t>8e815d90fc2223b3bbf431c8ab1fb14a</t>
  </si>
  <si>
    <t>Gamepressure.com BTF 728x90 KMN2</t>
  </si>
  <si>
    <t>8e8d24b5f2ab397a4b8b43c68a761114</t>
  </si>
  <si>
    <t>AllAfrica_300x250_D_UK/AU_KMN</t>
  </si>
  <si>
    <t>8f1c997da02c3f5d3f331157b1b3d1f3</t>
  </si>
  <si>
    <t>Hollywoodlife.com KMN 300x250</t>
  </si>
  <si>
    <t>90720f3b154b824022d05d7058e7aabd</t>
  </si>
  <si>
    <t>IB_Doityourself.com _KMN_ 728x90</t>
  </si>
  <si>
    <t>9139c982cd6712d071965aa3802439a8</t>
  </si>
  <si>
    <t>Thelocal.se _KMN_ 728x90</t>
  </si>
  <si>
    <t>929536bc5f5ea89aeca64da7a19e043e</t>
  </si>
  <si>
    <t>Celebwild.com 728x90</t>
  </si>
  <si>
    <t>9311e63b7754089b41677d2dfc796086</t>
  </si>
  <si>
    <t>Naointendo.com.br _KMN_ 728x90</t>
  </si>
  <si>
    <t>93b1b02a7067a794c47966ab057960e0</t>
  </si>
  <si>
    <t>Urdupoint.com _ME_KMN2_ 300x250</t>
  </si>
  <si>
    <t>93f32fd0a956a79127a049e0de720d6b</t>
  </si>
  <si>
    <t>NIE-dinamani.com- 300x250</t>
  </si>
  <si>
    <t>9487830062fefd0cf578f114b126e675</t>
  </si>
  <si>
    <t>Deccanherald.com 300x250</t>
  </si>
  <si>
    <t>948e35d45a785385903741d35c5a69e7</t>
  </si>
  <si>
    <t>Egotastic_Desk_300x250_KMN2</t>
  </si>
  <si>
    <t>9547be3387c27399dcb571d5f5ba48b4</t>
  </si>
  <si>
    <t>Creaders.net_UK-AU_728x90_KMN2</t>
  </si>
  <si>
    <t>95e4c351aa7138559753dde222eaad7d</t>
  </si>
  <si>
    <t>Wordfind.com KMN 728x90</t>
  </si>
  <si>
    <t>960568023cd11e60e6cb42fa5cccb10c</t>
  </si>
  <si>
    <t>Gamepressure.com 728x90 UK BTF KMN</t>
  </si>
  <si>
    <t>966b660f008d328b941a5934aff857d7</t>
  </si>
  <si>
    <t>Dinamani.com KMN2 728x90</t>
  </si>
  <si>
    <t>96a3058b432bad9b4bdabc523e8ba3c6</t>
  </si>
  <si>
    <t>Egotastic.com _KMN_ 300x250</t>
  </si>
  <si>
    <t>96f839842906bbd98a787ca366ec1093</t>
  </si>
  <si>
    <t>Ink361.com_dsk_300x250_KMN</t>
  </si>
  <si>
    <t>9733ffaaa1a11c3cf151c63e37f7942e</t>
  </si>
  <si>
    <t>Gumtree.com.au Mobile _AU_MW_KMN2_ 320x50</t>
  </si>
  <si>
    <t>98f6571e4da48d43eedf0ffff7e725fd</t>
  </si>
  <si>
    <t>Gumtree-AU-ATF- 728x90</t>
  </si>
  <si>
    <t>9b077be98c0ba744c8af6dc0957c7262</t>
  </si>
  <si>
    <t>cricketcountry.com-728x90_KMN</t>
  </si>
  <si>
    <t>9b4c1372a43b6eb0690e278170f29f5d</t>
  </si>
  <si>
    <t>Areah.com.br _KMN_ 300x250</t>
  </si>
  <si>
    <t>9ccad446e25e52be7b0f8fec6d8f0bf1</t>
  </si>
  <si>
    <t>Moneycontrol.com KMN2 728x90</t>
  </si>
  <si>
    <t>9e13f4b92796695de8795ef02e727b61</t>
  </si>
  <si>
    <t>Moneycontrol.com KMN2 300x250</t>
  </si>
  <si>
    <t>9f0f0a7d4107894f2863289e4ccf3863</t>
  </si>
  <si>
    <t>Javedch.com _KMN2_EU_ 728x90</t>
  </si>
  <si>
    <t>a047bd399b75c129f17091c8241e993d</t>
  </si>
  <si>
    <t>Febreteen.com.br_300x250_KMN</t>
  </si>
  <si>
    <t>a2c8d1ba129a329e0870ea7e5c0f224a</t>
  </si>
  <si>
    <t>AllAfrica_728x90_D_UK/AU_KMN</t>
  </si>
  <si>
    <t>a3fec86e40e016902f713297823bb10d</t>
  </si>
  <si>
    <t>Advance_NJ_ATF_Direct_Web_Leaderboard_728x90_KMN</t>
  </si>
  <si>
    <t>a4bf858e73ffbd1af43b997acf192648</t>
  </si>
  <si>
    <t>Moneycontrol.com - 728x90_KMN</t>
  </si>
  <si>
    <t>a697e99c4891010bc7b35025cd0741a0</t>
  </si>
  <si>
    <t>Gumtree-AU- 300x250</t>
  </si>
  <si>
    <t>a97694bc6329798a27e8443c01ff7db4</t>
  </si>
  <si>
    <t>Gamepressure.com 728x90 KMN</t>
  </si>
  <si>
    <t>aec5494c0142263ec0aabcae6de1a02f</t>
  </si>
  <si>
    <t>9gag.com KMN 300x250</t>
  </si>
  <si>
    <t>b15745a1bf46bc3441550f65e9cb0e14</t>
  </si>
  <si>
    <t>News18.com _KMN_ 300x250</t>
  </si>
  <si>
    <t>b17e2e3a3cd4d3d3c3f037a807b3efe2</t>
  </si>
  <si>
    <t>Wwtdd.com _KMN2_ 300x600</t>
  </si>
  <si>
    <t>b1e173ca345829c8d0bcd00d7c6d3b53</t>
  </si>
  <si>
    <t>Kannadaprabha.com KMN2 300x250</t>
  </si>
  <si>
    <t>b29c15ebe8d4a7b436c2b23b171092fe</t>
  </si>
  <si>
    <t>Express.com.pk ATF 728x90</t>
  </si>
  <si>
    <t>b31f83ceaf4612f7e7349fb5cca5af12</t>
  </si>
  <si>
    <t>Queerty.com_728x90_KMN</t>
  </si>
  <si>
    <t>b5c0105763a47caaf9496f749ea89d89</t>
  </si>
  <si>
    <t>Ink361.com_mob_300x250_KMN</t>
  </si>
  <si>
    <t>b873c9a5a0f73c63cf14ecc7769155dc</t>
  </si>
  <si>
    <t>Cyclerlife.com_KMN2_300x250</t>
  </si>
  <si>
    <t>b87939caf94ca275abf8d5660ed1d1b1</t>
  </si>
  <si>
    <t>Dinamani.com KMN2 300x250</t>
  </si>
  <si>
    <t>b8bdceb9279d19536fad6b80e42ad28f</t>
  </si>
  <si>
    <t>Yourcareeverywhere_dsktp_728x90_KMN</t>
  </si>
  <si>
    <t>b956a25bf522d3dbb2c0b8aeeb92385d</t>
  </si>
  <si>
    <t>Diyncrafts.com NS_Desk_KMN1 728x90</t>
  </si>
  <si>
    <t>b999eacaa06228bef9700183b1c8f505</t>
  </si>
  <si>
    <t>Gumtree.com.au _AU_KMN2_ 300x600</t>
  </si>
  <si>
    <t>ba86efe2dc4be276ae774965902befa6</t>
  </si>
  <si>
    <t>News18.com _KMN_ 728x90</t>
  </si>
  <si>
    <t>bc060644f6bb1b52c862fdff6928a1f9</t>
  </si>
  <si>
    <t>Gumtree.com.au_AU_MW_ 320x50</t>
  </si>
  <si>
    <t>bd62bf7d5f61c88ec18395302850d897</t>
  </si>
  <si>
    <t>AllAfrica_320x50_M_US/CA_KMN</t>
  </si>
  <si>
    <t>bf727e18f3d3187d885cff46c49f691f</t>
  </si>
  <si>
    <t>Yourcareeverywhere_dsktp_300x250_KMN</t>
  </si>
  <si>
    <t>bff9b60ee368085652c17f23a8a096ad</t>
  </si>
  <si>
    <t>Dnaindia.com _KMN2 728x90</t>
  </si>
  <si>
    <t>c003f0603419fdf5e51133b7c9bd0f7f</t>
  </si>
  <si>
    <t>Redetv.uol.com.br _KMN_300x600</t>
  </si>
  <si>
    <t>c18210b0fee4b60aa88e55f7986ef0e8</t>
  </si>
  <si>
    <t>Wordfind.com KMN 300x250</t>
  </si>
  <si>
    <t>c217b382bd0bb7d88db412a2974e82de</t>
  </si>
  <si>
    <t>Gumtree.com.au -AU-ATF_KMN2_ 728x90</t>
  </si>
  <si>
    <t>c223dcaa2d23bb791e03d1389b680a85</t>
  </si>
  <si>
    <t>Firstpost.com _KMN_728x90</t>
  </si>
  <si>
    <t>c388b5a85c0be4bdcf952bbc30237cfe</t>
  </si>
  <si>
    <t>Gamepressure.com ATF 728x90 KMN</t>
  </si>
  <si>
    <t>c3d4ad1578f9ec6917c01baead717b48</t>
  </si>
  <si>
    <t>Superlutas.com.br _KMN_ 300x250</t>
  </si>
  <si>
    <t>c4c0b94ea60540e8c672d1628a800968</t>
  </si>
  <si>
    <t>Cyclerlife.com_KMN2_728x90</t>
  </si>
  <si>
    <t>c67ca5f4ca9d0bece1cc76b3397282cf</t>
  </si>
  <si>
    <t>India.com - 300x250_KMN</t>
  </si>
  <si>
    <t>c7dfbbb336c98c995e6ee5ea12825118</t>
  </si>
  <si>
    <t>Gumtree.com.au _AU_KMN_ 300x600</t>
  </si>
  <si>
    <t>c92eb57f33aa1ffb9c9ddc33a694fabb</t>
  </si>
  <si>
    <t>Ligastars.com _KMN_ 728x90</t>
  </si>
  <si>
    <t>ca10b37c64e76a851fbd503b7a3f2aa3</t>
  </si>
  <si>
    <t>Redetv.uol.com.br _KMN_728x90</t>
  </si>
  <si>
    <t>cafac4f81c5552c690d94f76e07bb5ec</t>
  </si>
  <si>
    <t>Youscube.com_300x250_KMN</t>
  </si>
  <si>
    <t>cbba06e6a19430a01b8ffd9a3f0848da</t>
  </si>
  <si>
    <t>News18.com KMN2 300x250</t>
  </si>
  <si>
    <t>cd826b9b21efacc07d5447a1b150e0f1</t>
  </si>
  <si>
    <t>Mobilitypress_728x90_KMN</t>
  </si>
  <si>
    <t>d374c5fac1b7399a8bccffa2446d5403</t>
  </si>
  <si>
    <t>Gumtree.com.au _AU_MW_ 300x250</t>
  </si>
  <si>
    <t>d5f6205d8a7aed80360c80159ef7bb95</t>
  </si>
  <si>
    <t>d774d527d31b3d081a48305c5e2f30ee</t>
  </si>
  <si>
    <t>Cyclerlife.com_KMN_728x90</t>
  </si>
  <si>
    <t>d848e615c697e028a4b28d9e1ba5bdfd</t>
  </si>
  <si>
    <t>Hollywoodlife.com ROW KMN 300x250</t>
  </si>
  <si>
    <t>da4f848dc28647c62412fec16d4bd17f</t>
  </si>
  <si>
    <t>Hugogloss.com 300x250</t>
  </si>
  <si>
    <t>db8df09efb60b53adbfb64a08efb9ea4</t>
  </si>
  <si>
    <t>Advance_NJ_BTF_Direct_Web_Marketing2_300x250_KMN</t>
  </si>
  <si>
    <t>dcb1edbd0666e900a61b060c148645d6</t>
  </si>
  <si>
    <t>Sify.com KMN 300x250</t>
  </si>
  <si>
    <t>e08f7dfcdf9d117fb7988f7e67f5c5f8</t>
  </si>
  <si>
    <t>Gumtree-AU-BTF- 728x90</t>
  </si>
  <si>
    <t>e153daaf260d70a38f72a142c06e4265</t>
  </si>
  <si>
    <t>Hollywoodlife.com 728x90 KMN2</t>
  </si>
  <si>
    <t>e2ef2b2e76cabacfeb4051d0b256bd78</t>
  </si>
  <si>
    <t>Urdupoint.com _KMN2_ 300x250</t>
  </si>
  <si>
    <t>e3656c891bfd92891e93d5acb0d10f27</t>
  </si>
  <si>
    <t>Gumtree.com.au -AU_KMN2_ 300x250</t>
  </si>
  <si>
    <t>e423e4cc2cb3b5851a5c3998e39509a5</t>
  </si>
  <si>
    <t>IB_Doityourself.com _KMN_ 300x250</t>
  </si>
  <si>
    <t>e4a2ee2dcb0927135819e5c0ebd48efa</t>
  </si>
  <si>
    <t>Wwtdd.com _KMN_ 300x600</t>
  </si>
  <si>
    <t>e528ef82112ef68b58848a59df9208e7</t>
  </si>
  <si>
    <t>Creaders.net_UK-AU_300x250_KMN</t>
  </si>
  <si>
    <t>e6336395d6110e50c2a5442779399842</t>
  </si>
  <si>
    <t>Creaders.net_UK-AU_728x90_KMN</t>
  </si>
  <si>
    <t>e7ed357b80b1e53f4a41ee1f68e0aff6</t>
  </si>
  <si>
    <t>Philly.com _KMN_US 728x90</t>
  </si>
  <si>
    <t>e96d0f833375bfc896eec8b35cf600c8</t>
  </si>
  <si>
    <t>Sify.com KMN 728x90</t>
  </si>
  <si>
    <t>e9d49ab2c089c329150dc185994cb1fa</t>
  </si>
  <si>
    <t>Express.com.pk BTF 728x90</t>
  </si>
  <si>
    <t>eb515a5eb69a4b8c14b87bea32177349</t>
  </si>
  <si>
    <t>Webdunia.com KMN 728x90</t>
  </si>
  <si>
    <t>ebd50c5572c491ad581407916daf313b</t>
  </si>
  <si>
    <t>Naointendo.com.br _KMN_ 300x250</t>
  </si>
  <si>
    <t>ee16557ba3b3182e2b9b10fbcacc23fb</t>
  </si>
  <si>
    <t>Creaders.net_UK-AU_160x600_KMN</t>
  </si>
  <si>
    <t>ee1f94d27669799e0d965c0881dfc752</t>
  </si>
  <si>
    <t>DNA - 300x250_KMN</t>
  </si>
  <si>
    <t>f1550a986cf067ada4345530dcc67ac8</t>
  </si>
  <si>
    <t>Advance_NJ_BTF_Direct_Web_Rectangle2_300x250_KMN</t>
  </si>
  <si>
    <t>f288494b219c81f8da28734c87d590af</t>
  </si>
  <si>
    <t>AllAfrica_300x250_D_AFR_KMN</t>
  </si>
  <si>
    <t>f499f129bf1b14f9bf8d996251f6074c</t>
  </si>
  <si>
    <t>Urdupoint.com _KMN_EU_ 300x250</t>
  </si>
  <si>
    <t>f51a5cd4ec93e332fbb2fb001e70ff22</t>
  </si>
  <si>
    <t>Hollywoodlife.com KMN 728x90</t>
  </si>
  <si>
    <t>f52666e546bb4e629d6aa50a047df2fb</t>
  </si>
  <si>
    <t>Yourcareeverywhere_mob_320x50_KMN</t>
  </si>
  <si>
    <t>f5319d4c0e2ba66a77fb851b0d419d6f</t>
  </si>
  <si>
    <t>Advance_NJ_ATF_Direct_Web_Rectangle_300x250_KMN</t>
  </si>
  <si>
    <t>f6f92ae42b62f3c0e3865e1c63ad7a84</t>
  </si>
  <si>
    <t>Dnaindia.com _KMN2 300x250</t>
  </si>
  <si>
    <t>f79d503b68808acbd1acf13805fa7f3d</t>
  </si>
  <si>
    <t>Thelocal.se _KMN_ 300x250</t>
  </si>
  <si>
    <t>fa8ab328d5533b19252dbf2b77c482e2</t>
  </si>
  <si>
    <t>Tribune.com.pk 300x250</t>
  </si>
  <si>
    <t>fd49b4dbcaf43364c28d5fe62746bbd9</t>
  </si>
  <si>
    <t>Diply_Dsk_CNT_Ad1_728x90_Tier 1_KMN2</t>
  </si>
  <si>
    <t>fdbb47eebcde8f3e014a40b3d6cf8df2</t>
  </si>
  <si>
    <t>AllAfrica_728x90_D_US/CA_KMN2</t>
  </si>
  <si>
    <t>dazz@vg-resource.com</t>
  </si>
  <si>
    <t>spriters-resource.com</t>
  </si>
  <si>
    <t>5011f2c020497497e24264d55c0ed5d7</t>
  </si>
  <si>
    <t>Models-resource.com #2 728x90</t>
  </si>
  <si>
    <t>dcogen@theunlockr.com</t>
  </si>
  <si>
    <t>Theunlockr.com</t>
  </si>
  <si>
    <t>267bbb111bcb80bb8ef6f5e71a6d5555</t>
  </si>
  <si>
    <t>*TheUnlockr In-Article Ad 2</t>
  </si>
  <si>
    <t>2f3f413d141164a85ea242e14900e2db</t>
  </si>
  <si>
    <t>*TheUnlockr Mobile Leaderboard 1</t>
  </si>
  <si>
    <t>7498356c5ed91975fa9f92c611f5a689</t>
  </si>
  <si>
    <t>*TheUnlockr In-Article Ad 1</t>
  </si>
  <si>
    <t>debra@digikulture.com</t>
  </si>
  <si>
    <t>Lifed.com</t>
  </si>
  <si>
    <t>044acab7cbca4e3621de6c4492bfdc8c</t>
  </si>
  <si>
    <t>LFD MOB G BTF3 300x250 Komoona</t>
  </si>
  <si>
    <t>175246979c1f2f3241e9f50c4a21ffc8</t>
  </si>
  <si>
    <t>LFD T2 G BTF3 300x250 Komoona</t>
  </si>
  <si>
    <t>1ded68610812aa677d7e635bf51789b0</t>
  </si>
  <si>
    <t>LFD MOB G ATF V 320x50 Komoona</t>
  </si>
  <si>
    <t>204db79bd6955a04cd2d1dade703cee0</t>
  </si>
  <si>
    <t>LFD MOB G ATF V 320x50 Test</t>
  </si>
  <si>
    <t>24ddfdfea60f90f4c49dc848c97701a7</t>
  </si>
  <si>
    <t>LFD MOB G BTF5 300x250 Komoona</t>
  </si>
  <si>
    <t>31727ff9505bef6dfc16e36ef631b504</t>
  </si>
  <si>
    <t>LFD T2 MOB G ATF V 320x50 Komoona</t>
  </si>
  <si>
    <t>4139f0eec562d1e021fe9b057e08fd3a</t>
  </si>
  <si>
    <t>LFD MOB G BTF2 300x250 Komoona</t>
  </si>
  <si>
    <t>4a49ac88732ff32c6d910488757b2fc4</t>
  </si>
  <si>
    <t>LFD G BTF3 300x250 Komoona</t>
  </si>
  <si>
    <t>5602170e92057c38f11aefb458836f2e</t>
  </si>
  <si>
    <t>LFD MOB G BTF4 300x250 Komoona</t>
  </si>
  <si>
    <t>5edfa445328fff0b46db341c19cf0c7e</t>
  </si>
  <si>
    <t>LFD T2 G BTF2 300x250 Komoona</t>
  </si>
  <si>
    <t>6f5b8f2c55cff42364cf04b436bab341</t>
  </si>
  <si>
    <t>LFD PB Sticky Footer 728x90</t>
  </si>
  <si>
    <t>6fa60efdd4bee795103c28572ee81ece</t>
  </si>
  <si>
    <t>LFD G BTF2 300x250 Komoona</t>
  </si>
  <si>
    <t>7885b8bd33ca8371524b1fba9301595b</t>
  </si>
  <si>
    <t>LFD MOB G BTF5 300x250 Test</t>
  </si>
  <si>
    <t>83f630b91ff31519972c1e97659f2eed</t>
  </si>
  <si>
    <t>LFD G BTF V 300x250 Komoona</t>
  </si>
  <si>
    <t>8adc57c8da95bebe9965e15db6af2996</t>
  </si>
  <si>
    <t>LFD G ATF V 728x90 Komoona</t>
  </si>
  <si>
    <t>8d5feff3c06d721021715da755b7e865</t>
  </si>
  <si>
    <t>LFD T2 G BTF V 300x250 Komoona</t>
  </si>
  <si>
    <t>8fde556b000a5253e2e3cffc6ba49f24</t>
  </si>
  <si>
    <t>LFD T2 G ATF1 300x250 Komoona</t>
  </si>
  <si>
    <t>94c293d73561cc3da7aa3132003574d5</t>
  </si>
  <si>
    <t>LFD T2 MOB G BTF5 300x250 Komoona</t>
  </si>
  <si>
    <t>a797c03e5d9bb396a85c78c5e9f6cf49</t>
  </si>
  <si>
    <t>LFD T2 G ATF V 728x90 Komoona</t>
  </si>
  <si>
    <t>bd8096908bf2de69e922c2ba105cb698</t>
  </si>
  <si>
    <t>LFD G ATF1 300x250 Komoona</t>
  </si>
  <si>
    <t>c00ea012eff55623e7e13edb54802195</t>
  </si>
  <si>
    <t>LFD T2 MOB G BTF4 300x250 Komoona</t>
  </si>
  <si>
    <t>e0ea6a36caf66da709c8391530ff3902</t>
  </si>
  <si>
    <t>LFD T2 MOB G BTF3 300x250 Komoona</t>
  </si>
  <si>
    <t>decmediatakeover@gmail.com</t>
  </si>
  <si>
    <t>DEC Media (shockjock.me)</t>
  </si>
  <si>
    <t>1d15181c0cfc7938f5775a4dc3982c55</t>
  </si>
  <si>
    <t>Egoforshow.com 160x600</t>
  </si>
  <si>
    <t>252e0762c8c7e3a1c5c9b345f80058ad</t>
  </si>
  <si>
    <t>Egoforshow.com 728x90</t>
  </si>
  <si>
    <t>549412f84841a38d953c281cc181875f</t>
  </si>
  <si>
    <t>Egoforshow.com 300x250</t>
  </si>
  <si>
    <t>8886e59b4803f75937520600848964d2</t>
  </si>
  <si>
    <t>Egoforshow.com #2 160x600</t>
  </si>
  <si>
    <t>ab3b3a845c35f8e306bb6c7e47eaa0a3</t>
  </si>
  <si>
    <t>Egoforshow.com #3 300x250</t>
  </si>
  <si>
    <t>demand@jcartermarketing.com</t>
  </si>
  <si>
    <t>J Carter Marketing (sltrib.com)</t>
  </si>
  <si>
    <t>00df50c2703e8dff2b61a132db2b64fb</t>
  </si>
  <si>
    <t>Okmagazine.com 300x250</t>
  </si>
  <si>
    <t>056128aac86feff39a5f3d0e9fe7fcf5</t>
  </si>
  <si>
    <t>Okmagazine.com 728x90</t>
  </si>
  <si>
    <t>05a33f9ba981bf6b4411d0dd55eb803a</t>
  </si>
  <si>
    <t>Tarot.com 300x250</t>
  </si>
  <si>
    <t>1027f50818f9d1058865f3898a3cc1c4</t>
  </si>
  <si>
    <t>Wktv.com 728x90</t>
  </si>
  <si>
    <t>1a8f309cedc909296cfc383d1881e1f9</t>
  </si>
  <si>
    <t>Care2.com 728x90</t>
  </si>
  <si>
    <t>1d6972b176963d6b2204d001441fcdcf</t>
  </si>
  <si>
    <t>21a05e90f8a27d3ea4f58ef03d55560d</t>
  </si>
  <si>
    <t>262e1e8552ef65b4a83f79910a6ae0dd</t>
  </si>
  <si>
    <t>Khou.com 300x250</t>
  </si>
  <si>
    <t>2699333f1ad34454f12c70d8d81ebc70</t>
  </si>
  <si>
    <t>Whitepages.com 160x600</t>
  </si>
  <si>
    <t>27360a0ee73f058f4c43d31c58e73286</t>
  </si>
  <si>
    <t>Grandforksherald.com 160x600</t>
  </si>
  <si>
    <t>28ad3d0d89510f563a74fbf806f76540</t>
  </si>
  <si>
    <t>Diply.com 728x90</t>
  </si>
  <si>
    <t>2b11aafcbd5d016773554632a7f15c6e</t>
  </si>
  <si>
    <t>Channel3000.com 300x250</t>
  </si>
  <si>
    <t>2c09b6546f688477a6514c7744b27ac5</t>
  </si>
  <si>
    <t>K12reader.com 728x90</t>
  </si>
  <si>
    <t>2d62cf72450353bdc0442b7da4390dd6</t>
  </si>
  <si>
    <t>Ksdk.com 728x90</t>
  </si>
  <si>
    <t>38ca481c18ca5c56f9789df42a7f177c</t>
  </si>
  <si>
    <t>Diply.com 300x250</t>
  </si>
  <si>
    <t>42eb8766de2e55b205b39ffa79f664ba</t>
  </si>
  <si>
    <t>Sltrib.com 300x250</t>
  </si>
  <si>
    <t>4ea322792b7ca09f9b480602db248109</t>
  </si>
  <si>
    <t>Sltrib.com 728x90</t>
  </si>
  <si>
    <t>53ebf69f08dea5aac54635ce5aaba1ee</t>
  </si>
  <si>
    <t>Towleroad.com 160x600</t>
  </si>
  <si>
    <t>63ed909321ee4129c281d8640eab5df3</t>
  </si>
  <si>
    <t>Duluthnewstribune.com 728x90</t>
  </si>
  <si>
    <t>6cfdd376e611a4ca7b8189c1f78d6dc3</t>
  </si>
  <si>
    <t>Mitchellrepublic.com 728x90</t>
  </si>
  <si>
    <t>72d751e07c09f931fde76b952a24506e</t>
  </si>
  <si>
    <t>Wtva.com 300x250</t>
  </si>
  <si>
    <t>7bf90fd02d60e6601bd744952071daf9</t>
  </si>
  <si>
    <t>Whitepages.com 728x90</t>
  </si>
  <si>
    <t>7c1d4f4080320b361b96309c205c0a83</t>
  </si>
  <si>
    <t>Weatherbug.com 300x250</t>
  </si>
  <si>
    <t>7ffe5bf3552b71751e4d609479c178df</t>
  </si>
  <si>
    <t>Inforum.com 300x250</t>
  </si>
  <si>
    <t>857762c41afe5cbfcccd29256571c751</t>
  </si>
  <si>
    <t>Timesleader.com 300x250</t>
  </si>
  <si>
    <t>a2d758951be553867084c84bc95124cd</t>
  </si>
  <si>
    <t>Diply.com UK 300x250</t>
  </si>
  <si>
    <t>a85725e06d9d36a28e1ef7effd654cb2</t>
  </si>
  <si>
    <t>Wtva.com 728x90</t>
  </si>
  <si>
    <t>a9d4fc6140fd24cb03ecb76ccd0d52a5</t>
  </si>
  <si>
    <t>9news.com 728x90</t>
  </si>
  <si>
    <t>aa34a0b0e91b9f9a6d3089e00b47b602</t>
  </si>
  <si>
    <t>Wktv.com 300x250</t>
  </si>
  <si>
    <t>ad087eaf593cc2a8988e29f572f2105e</t>
  </si>
  <si>
    <t>Duluthnewstribune.com 300x250</t>
  </si>
  <si>
    <t>bef2b5775ff1e67be3535795d8e0d2eb</t>
  </si>
  <si>
    <t>Grandforksherald.com 300x250</t>
  </si>
  <si>
    <t>bfb044d23606384c93eb889981e48002</t>
  </si>
  <si>
    <t>9news.com 300x250</t>
  </si>
  <si>
    <t>c649c66b58de12a67af2182465c6e17d</t>
  </si>
  <si>
    <t>Timesleader.com 728x90</t>
  </si>
  <si>
    <t>c7c299a132d5c5603730aa595fc879fe</t>
  </si>
  <si>
    <t>Towleroad.com 728x90</t>
  </si>
  <si>
    <t>c8d03b0b72f90adfe55a8cdf0cc11570</t>
  </si>
  <si>
    <t>Kare11.com 728x90</t>
  </si>
  <si>
    <t>cbb5612f0ae04c0adea952af2fe00eb9</t>
  </si>
  <si>
    <t>Khou.com 728x90</t>
  </si>
  <si>
    <t>d131f15970d0a38698c3a0771cfcdcfb</t>
  </si>
  <si>
    <t>Kare11.com 300x250</t>
  </si>
  <si>
    <t>d76deaa61a1410d68c0332edb7d0310d</t>
  </si>
  <si>
    <t>Grandforksherald.com 728x90</t>
  </si>
  <si>
    <t>da6b12aed92d89845aee39d5a0a37da8</t>
  </si>
  <si>
    <t>Diply.com UK 728x90</t>
  </si>
  <si>
    <t>e433503730b722d846556b22c8e8f5ae</t>
  </si>
  <si>
    <t>Care2.com 300x250</t>
  </si>
  <si>
    <t>e4a986d680e494340dcce0c7b58bba6c</t>
  </si>
  <si>
    <t>Towleroad.com 300x250</t>
  </si>
  <si>
    <t>ec19cebac3c9bc6859827165529a6eb0</t>
  </si>
  <si>
    <t>Math-aids.com 728x90</t>
  </si>
  <si>
    <t>ec46f7217c5e2756c4c85dc99defabd8</t>
  </si>
  <si>
    <t>Duluthnewstribune.com 160x600</t>
  </si>
  <si>
    <t>ec5d18bd2b0a6f53535e53b49dc70b79</t>
  </si>
  <si>
    <t>Ksdk.com 300x250</t>
  </si>
  <si>
    <t>ec725a5f64d09646c7e00c93595ce33d</t>
  </si>
  <si>
    <t>Inforum.com 160x600</t>
  </si>
  <si>
    <t>ecb6f444b5b8aadaded6c1d683e20971</t>
  </si>
  <si>
    <t>Math-aids.com 160x600</t>
  </si>
  <si>
    <t>ef363a26b56606d93ec3e5149537d01a</t>
  </si>
  <si>
    <t>Inforum.com 728x90</t>
  </si>
  <si>
    <t>f88386898d6394fc2f4bc6a92f08f61f</t>
  </si>
  <si>
    <t>Weatherbug.com 160x600</t>
  </si>
  <si>
    <t>derek@wallstcheatsheet.com</t>
  </si>
  <si>
    <t>WallStCheatSheet.com</t>
  </si>
  <si>
    <t>03b7215de280988ceffc52599456bc43</t>
  </si>
  <si>
    <t>Cheatsheet OB ATF L1 Mobile 320x50</t>
  </si>
  <si>
    <t>22ebbcc01c64763f35aa9eb96831934f</t>
  </si>
  <si>
    <t>Cheatsheet.com BTF 728x90</t>
  </si>
  <si>
    <t>283f87bee8a833c2b9c2666f2f5aa418</t>
  </si>
  <si>
    <t>Cheatsheet.com OB 728x90</t>
  </si>
  <si>
    <t>47da7528ff15c7ef4cbb02b2b809f141</t>
  </si>
  <si>
    <t>Cheatsheet.com OB 160x600</t>
  </si>
  <si>
    <t>4b2670a28ec8cccb7e4a3cb140b55f5e</t>
  </si>
  <si>
    <t>Cheatsheet OB BB1 Mobile 300x250</t>
  </si>
  <si>
    <t>617a74fc969438a702d9cc61cc730be3</t>
  </si>
  <si>
    <t>Cheatsheet.com LB 1 728x90</t>
  </si>
  <si>
    <t>6b3f2df778665e09641da00db91c8253</t>
  </si>
  <si>
    <t>Cheatsheet ATF L1 Mobile 320x50</t>
  </si>
  <si>
    <t>7484c4cd723df0d1d9bb39ca908339a1</t>
  </si>
  <si>
    <t>Cheatsheet.com OB BTF 300x600</t>
  </si>
  <si>
    <t>9866712ec45bcb155933e74e8421e7ce</t>
  </si>
  <si>
    <t>Cheatsheet.com OB 300x250</t>
  </si>
  <si>
    <t>9ae742991f451fb21c6369f45ac34829</t>
  </si>
  <si>
    <t>Cheatsheet.com BB1.5 300x250</t>
  </si>
  <si>
    <t>ab1f847c56dae9dc1582c8a67606b76c</t>
  </si>
  <si>
    <t>Cheatsheet.com OB BTF 728x90</t>
  </si>
  <si>
    <t>cc0d14b02ce3214a42fd63b51f9b13c0</t>
  </si>
  <si>
    <t>Cheatsheet.com BTF 300x600</t>
  </si>
  <si>
    <t>e0ce34a17a0da3abc2162373fa4d2052</t>
  </si>
  <si>
    <t>Cheatsheet BB1 Mobile 300x250</t>
  </si>
  <si>
    <t>fbdbaf1bf4c4bd78460fb070c8fa60b4</t>
  </si>
  <si>
    <t>Cheatsheet.com Skyscraper 1 160x600</t>
  </si>
  <si>
    <t>derrick@aventd.com</t>
  </si>
  <si>
    <t>Onlinevideoconverter.com</t>
  </si>
  <si>
    <t>0f490a80fcd5965f0fdfef16ac64687e</t>
  </si>
  <si>
    <t>Onlinevideoconverter.com BTF ROW #1 - 300x250</t>
  </si>
  <si>
    <t>2087d2e0d80d78f60358194af39d217e</t>
  </si>
  <si>
    <t>Onlinevideoconverter.com 300x250 #1 - T3</t>
  </si>
  <si>
    <t>32459061efe9bccd49447fa84c637f44</t>
  </si>
  <si>
    <t>Onlinevideoconverter.com 728x90 #1 - T1</t>
  </si>
  <si>
    <t>3499ae2a03f3db87fdf1556efe8a8d11</t>
  </si>
  <si>
    <t>Onlinevideoconverter.com 300x250 #1 - T2</t>
  </si>
  <si>
    <t>4b30d330255fe7f1ea64e844f346a640</t>
  </si>
  <si>
    <t>Onlinevideoconverter.com 300x250 #1 - T1</t>
  </si>
  <si>
    <t>6447ca28aad4a24b8511a6cc942cd74c</t>
  </si>
  <si>
    <t>Onlinevideoconverter.com 728x90 #2 - T1</t>
  </si>
  <si>
    <t>6fbf11a91f934cce037d425cafc13706</t>
  </si>
  <si>
    <t>Onlinevideoconverter.com 728x90 #2 - T3</t>
  </si>
  <si>
    <t>790d3872919024676c22fc370d0dba19</t>
  </si>
  <si>
    <t>Onlinevideoconverter.com 728x90 #2 - T2</t>
  </si>
  <si>
    <t>8482b7b6ad2516358399ac7a2247ffd6</t>
  </si>
  <si>
    <t>Onlinevideoconverter.com 728x90 #1 - T3</t>
  </si>
  <si>
    <t>960dea4cb731264e8cb6d3b7431d7be3</t>
  </si>
  <si>
    <t>Onlinevideoconverter.com BTF US #1 - 728x90</t>
  </si>
  <si>
    <t>ac7acb109cb8de79d825c61b5df46e9a</t>
  </si>
  <si>
    <t>Onlinevideoconverter.com BTF US #1 - 300x250</t>
  </si>
  <si>
    <t>f58d00557a55011d52d782dc78ac32ed</t>
  </si>
  <si>
    <t>Onlinevideoconverter.com 728x90 #1 - T2</t>
  </si>
  <si>
    <t>designmag.fr@gmail.com</t>
  </si>
  <si>
    <t>Designmag.fr</t>
  </si>
  <si>
    <t>593e31407aa405da4449b974e3ced448</t>
  </si>
  <si>
    <t>Designmag.fr 300x600</t>
  </si>
  <si>
    <t>8e7042a8ec1db7ce7a17629389e050a8</t>
  </si>
  <si>
    <t>Designmag.fr 728x90</t>
  </si>
  <si>
    <t>9cde8946e55674ebe042a961133d9a92</t>
  </si>
  <si>
    <t>Designmag.fr 160x600</t>
  </si>
  <si>
    <t>destination@lifewithtravel.com</t>
  </si>
  <si>
    <t>Lifewithtravel.com</t>
  </si>
  <si>
    <t>022b5e31a804474cf3de6f204fdccb10</t>
  </si>
  <si>
    <t>Fitnessrestored.com INT 300x250</t>
  </si>
  <si>
    <t>20a66611eab115261b53b7273dbd7994</t>
  </si>
  <si>
    <t>Fitnessrestored.com INT 160x600</t>
  </si>
  <si>
    <t>55160c17bf6dbb31b2e9e36f720a1317</t>
  </si>
  <si>
    <t>Lifewithtravel.com INT 300x250</t>
  </si>
  <si>
    <t>6642feb2c60978f95eae00bdfcdcae38</t>
  </si>
  <si>
    <t>Lifewithtravel.com 160x600</t>
  </si>
  <si>
    <t>8568bd491fb35fbe5feac78deb19b9d0</t>
  </si>
  <si>
    <t>Lifewithtravel.com INT 160x600</t>
  </si>
  <si>
    <t>a5ccb785d1bd0dd3d67bc7456b6a85d5</t>
  </si>
  <si>
    <t>Lifewithtravel.com #2 728x90</t>
  </si>
  <si>
    <t>aeb0b96b74c920653e9ff3ab04fa0876</t>
  </si>
  <si>
    <t>Fitnessrestored.com 160x600</t>
  </si>
  <si>
    <t>bcc93de5bf1e62b70b38b898cb57aa37</t>
  </si>
  <si>
    <t>Fitnessrestored.com 728x90</t>
  </si>
  <si>
    <t>c39aadd8082cac9c3c7dda56f2732203</t>
  </si>
  <si>
    <t>Lifewithtravel.com INT 728x90</t>
  </si>
  <si>
    <t>c96f04c21949c575f7d5e3ed2bab4283</t>
  </si>
  <si>
    <t>Lifewithtravel.com #2 160x600</t>
  </si>
  <si>
    <t>ce1955b68212f4d3101a3628b9d67b3f</t>
  </si>
  <si>
    <t>Lifewithtravel.com #2 300x250</t>
  </si>
  <si>
    <t>cf1ef31212ebe57048929feaec2dd72a</t>
  </si>
  <si>
    <t>Lifewithtravel.com 300x250</t>
  </si>
  <si>
    <t>d1b9f750e1f9e8262206f6b5188941e4</t>
  </si>
  <si>
    <t>Fitnessrestored.com 300x250</t>
  </si>
  <si>
    <t>d1e8e61332777cf17a469b3f27aebb03</t>
  </si>
  <si>
    <t>Fitnessrestored.com INT 728x90</t>
  </si>
  <si>
    <t>f32a4b06ea481e1d3b80c95cb7143e41</t>
  </si>
  <si>
    <t>Lifewithtravel.com 728x90</t>
  </si>
  <si>
    <t>dfox@calkins.com</t>
  </si>
  <si>
    <t>Calkins</t>
  </si>
  <si>
    <t>0bdacc360ee13c91ecaf6a73466ef683</t>
  </si>
  <si>
    <t>Burlingtoncountytimes.com BTF 300x250</t>
  </si>
  <si>
    <t>78820a54d7402a4efa16d4c8165fce5c</t>
  </si>
  <si>
    <t>Buckscountycouriertimes.com BTF 300x250</t>
  </si>
  <si>
    <t>a7471118201efc0fb22ca2f9f430a4e8</t>
  </si>
  <si>
    <t>Theintell.com 300x600</t>
  </si>
  <si>
    <t>b8bbf5c27e5dbf3f989dadd149eb0e8e</t>
  </si>
  <si>
    <t>Theintell.com BTF 300x250</t>
  </si>
  <si>
    <t>dhassinger@dlh.net</t>
  </si>
  <si>
    <t>Dlh.net</t>
  </si>
  <si>
    <t>01deb85574e391a51ffaaf46c4ba56cc</t>
  </si>
  <si>
    <t>Dlh.net Tier 1 US&amp;UK 970x250</t>
  </si>
  <si>
    <t>0af7288911b0219c476787d5e8e8ee99</t>
  </si>
  <si>
    <t>Dlh.net ROW 728x90</t>
  </si>
  <si>
    <t>0b49700a8c518d75487c7bb81e2386d0</t>
  </si>
  <si>
    <t>Dlh.net E. EUR 300x250</t>
  </si>
  <si>
    <t>0bcde43138ef0851d12e73b65ce598aa</t>
  </si>
  <si>
    <t>Dlh.net W. Europe  300x600</t>
  </si>
  <si>
    <t>2a890b3d4fa1bf5cca5566f223855ac8</t>
  </si>
  <si>
    <t>Dlh.net ROW 160x600</t>
  </si>
  <si>
    <t>3b395d08aeb3ef6ae509848236f8d3e5</t>
  </si>
  <si>
    <t>Dlh.net BR 160x600</t>
  </si>
  <si>
    <t>57017fc22d181b7b7c369d194ed45a4c</t>
  </si>
  <si>
    <t>Dlh.net W.Europe 160x600</t>
  </si>
  <si>
    <t>a0b9e7f20f355417a6c052bfa7039f4f</t>
  </si>
  <si>
    <t>Dlh.net Tier 1 US&amp;UK 300x600</t>
  </si>
  <si>
    <t>ac8dd806ee19a935972461bbd4226bea</t>
  </si>
  <si>
    <t>Dlh.net BR 728x90</t>
  </si>
  <si>
    <t>bdc649a7fdde8975eedab05735ed494b</t>
  </si>
  <si>
    <t>Dlh.net W.Europe 728x90</t>
  </si>
  <si>
    <t>be47c0cb152932ac3c32169ad99cbba4</t>
  </si>
  <si>
    <t>Dlh.net W. Europe  970x250</t>
  </si>
  <si>
    <t>c7b87cd7c1ed5256aff5c5a8a7df3617</t>
  </si>
  <si>
    <t>Dlh.net E. EUR 160x600</t>
  </si>
  <si>
    <t>cd7de1cd89f074ab6f1be0c7dde4e193</t>
  </si>
  <si>
    <t>Dlh.net Tier 1 US&amp;UK 160x600</t>
  </si>
  <si>
    <t>cf7a6c1180d8ff2e97681d367b3e9491</t>
  </si>
  <si>
    <t>Dlh.net E. EUR 728x90</t>
  </si>
  <si>
    <t>d44e998a0471b6394da7331e59cef423</t>
  </si>
  <si>
    <t>Dlh.net W.Europe 300x250</t>
  </si>
  <si>
    <t>dc5c2bf9494e9e621ee418391b01aec9</t>
  </si>
  <si>
    <t>Dlh.net BR 300x250</t>
  </si>
  <si>
    <t>de2f43e2a63a8a47670ae5bef5622bd9</t>
  </si>
  <si>
    <t>Dlh.net ROW 300x250</t>
  </si>
  <si>
    <t>e2aeb1196d4436fb442f771f8cbbbceb</t>
  </si>
  <si>
    <t>Dlh.net Tier 1 US&amp;UK 300x250</t>
  </si>
  <si>
    <t>e960746f96c935af53b884e2687cd24b</t>
  </si>
  <si>
    <t>Dlh.net Tier 1 US&amp;UK 728x90</t>
  </si>
  <si>
    <t>dhruvan2510@gmail.com</t>
  </si>
  <si>
    <t>bloggersarena.com</t>
  </si>
  <si>
    <t>007f3a45ebb73838c1d7628d4b9dbb05</t>
  </si>
  <si>
    <t>Helpytips.com #2 300x250</t>
  </si>
  <si>
    <t>090354ab6b3f206747ac7a9f56805ed8</t>
  </si>
  <si>
    <t>Bloggersarena.com K1P 300x250</t>
  </si>
  <si>
    <t>4915b645a4e8cd4d3f907df1b4d8b1e9</t>
  </si>
  <si>
    <t>Helpytips.com #1 300x250</t>
  </si>
  <si>
    <t>96804fb1311a7ab4af43929a2cc4eaa2</t>
  </si>
  <si>
    <t>Bloggersarena.com N1 300x250</t>
  </si>
  <si>
    <t>e38bd8eb7a5d2d1b1075b954194d4b6a</t>
  </si>
  <si>
    <t>Bloggersarena.com</t>
  </si>
  <si>
    <t>ee3c55024b0b75f5420763bfacb46273</t>
  </si>
  <si>
    <t>Bloggersarena.com #2</t>
  </si>
  <si>
    <t>didarnstu@gmail.com</t>
  </si>
  <si>
    <t>amitumi.com</t>
  </si>
  <si>
    <t>1bb2a4b42062beaa1170061670282953</t>
  </si>
  <si>
    <t>Amitumi.com 160x600</t>
  </si>
  <si>
    <t>3d43d38c997e7c5a71e7109fc422783a</t>
  </si>
  <si>
    <t>Amitumi.com 300x250</t>
  </si>
  <si>
    <t>9b7388ed712775b0c21d392b6b2bc2b8</t>
  </si>
  <si>
    <t>Amitumi.com 728x90</t>
  </si>
  <si>
    <t>digicamroom@yahoo.co.jp</t>
  </si>
  <si>
    <t>Unixmanga.net</t>
  </si>
  <si>
    <t>4d23b4a6071aa798bcbdc2b9ed0304f7</t>
  </si>
  <si>
    <t>Unixmanga.nl 300x250</t>
  </si>
  <si>
    <t>5ba1bb0b48e5856793a454a49599a186</t>
  </si>
  <si>
    <t>Unixmanga.nl 160x600</t>
  </si>
  <si>
    <t>6efab53a029e53e2549fac317ee4a969</t>
  </si>
  <si>
    <t>Unixmanga.nl 728x90</t>
  </si>
  <si>
    <t>dreuzinfo@gmail.com</t>
  </si>
  <si>
    <t>Dreuz.info</t>
  </si>
  <si>
    <t>61eece7e7272e79dc4e22e77f11f02dd</t>
  </si>
  <si>
    <t>Dreuz.info 300x250</t>
  </si>
  <si>
    <t>6307a1d62c506f88f82b2f8027f6cc1f</t>
  </si>
  <si>
    <t>Dreuz.info 728x90</t>
  </si>
  <si>
    <t>dubbedonline@gmail.com</t>
  </si>
  <si>
    <t>dubbedonline.me</t>
  </si>
  <si>
    <t>0fe43943b355ee6dc6227886b5e1ac8b</t>
  </si>
  <si>
    <t>Dubonline.tv usa uk ca au 728x90</t>
  </si>
  <si>
    <t>34b960019bbebd2c7bed6db5855a6526</t>
  </si>
  <si>
    <t>Dubbedepisodeshd.net #2 728x90</t>
  </si>
  <si>
    <t>41f5e39fbc11577101a7fdc27a8355e6</t>
  </si>
  <si>
    <t>Dubbedepisodeshd.net #2 300x250</t>
  </si>
  <si>
    <t>6eec5405d4648775429a246c7c72e8c3</t>
  </si>
  <si>
    <t>Dubonline.tv usa uk ca au 300x250</t>
  </si>
  <si>
    <t>7afc63bd722da9fadf5ff181fe4ea984</t>
  </si>
  <si>
    <t>Dubbedanimehd.co 728x90</t>
  </si>
  <si>
    <t>8d227917ae3707b69535c69d4ae8cc47</t>
  </si>
  <si>
    <t>Dubbedanimehd.co 300x250</t>
  </si>
  <si>
    <t>a5c8547257bcb09813d8eb0f1fba61f8</t>
  </si>
  <si>
    <t>Dubonline.tv Mobile usa uk ca au 320x50</t>
  </si>
  <si>
    <t>duforex@gmail.com</t>
  </si>
  <si>
    <t>Mangahop.com</t>
  </si>
  <si>
    <t>1e0b2fb6be853b67bba11123ea506682</t>
  </si>
  <si>
    <t>Mangaice.com #2 728x90</t>
  </si>
  <si>
    <t>743e28d4461bdbe163d13a7340f7a979</t>
  </si>
  <si>
    <t>Mangamap.com 728x90</t>
  </si>
  <si>
    <t>9e84ee37de7756b38ffb28bf4519fcfa</t>
  </si>
  <si>
    <t>Mangamap.com #2 300x250</t>
  </si>
  <si>
    <t>db251409378c91995f4d9eabb1c64948</t>
  </si>
  <si>
    <t>Mangaice.com 728x90</t>
  </si>
  <si>
    <t>fd0d1a6b2a59872fea06e3faae96d000</t>
  </si>
  <si>
    <t>Mangaice.com 300x250</t>
  </si>
  <si>
    <t>editor@fansshare.com</t>
  </si>
  <si>
    <t>Fansshare.com</t>
  </si>
  <si>
    <t>078ae7be7be35caa9c04d8d26352019c</t>
  </si>
  <si>
    <t>Fansshare.com Tier 1 US 160x600</t>
  </si>
  <si>
    <t>0a8fab0feb9ef36d7449f5f7e4c17bb8</t>
  </si>
  <si>
    <t>Fansshare.com US 160x600</t>
  </si>
  <si>
    <t>30508bf29225224043b5eb8dab06abd6</t>
  </si>
  <si>
    <t>Fansshare.com INT 728x90</t>
  </si>
  <si>
    <t>42d5e1c29bf458d5122bf92a0fa1cc3c</t>
  </si>
  <si>
    <t>Fansshare.com Tier 1 INT 728x90</t>
  </si>
  <si>
    <t>66c4673241d9dcd7d5f18be3ae5c0f1f</t>
  </si>
  <si>
    <t>Fansshare.com Tier 1 US 300x250</t>
  </si>
  <si>
    <t>88fd365878d50587924c8387d2411749</t>
  </si>
  <si>
    <t>Fansshare.com US 300x250</t>
  </si>
  <si>
    <t>a236cb3820a9078403cd60e8489f2317</t>
  </si>
  <si>
    <t>Fansshare.com US 728x90</t>
  </si>
  <si>
    <t>b831ae81a0b9d2a94a0cf717739c876d</t>
  </si>
  <si>
    <t>Fansshare.com Tier 1 US 728x90</t>
  </si>
  <si>
    <t>c89b93816c4f04c866ab7796c39d4166</t>
  </si>
  <si>
    <t>Fansshare.com Tier 1 INT 160x600</t>
  </si>
  <si>
    <t>cbfd0f7b2f0c9a88093862f041c72407</t>
  </si>
  <si>
    <t>Fansshare.com Tier 1 INT 300x250</t>
  </si>
  <si>
    <t>f6949188d3c1fb931a1881e317df2488</t>
  </si>
  <si>
    <t>Fansshare.com INT 160x600</t>
  </si>
  <si>
    <t>editor@foreignpolicyjournal.com</t>
  </si>
  <si>
    <t>Foreignpolicyjournal.com</t>
  </si>
  <si>
    <t>df1a145fb2835b2c05b54220021bbf37</t>
  </si>
  <si>
    <t>Foreignpolicyjournal.com 300x250</t>
  </si>
  <si>
    <t>eduardo@invernet.com.br</t>
  </si>
  <si>
    <t>Forumptd.com</t>
  </si>
  <si>
    <t>d10120cb93c54665e6bff04531ab99e1</t>
  </si>
  <si>
    <t>Forumptd.com 300x250</t>
  </si>
  <si>
    <t>efehakan@yahoo.com</t>
  </si>
  <si>
    <t>Cizgifilmizlesen.com</t>
  </si>
  <si>
    <t>egmediabrokers1@gmail.com</t>
  </si>
  <si>
    <t>Eldestapeweb.com</t>
  </si>
  <si>
    <t>14d2d961b760cd009d18da25acae9a29</t>
  </si>
  <si>
    <t>Eldestapeweb.com 300x250</t>
  </si>
  <si>
    <t>a921fd4a685a733141ce1ce234933cca</t>
  </si>
  <si>
    <t>Eldestapeweb.com 160x600</t>
  </si>
  <si>
    <t>egmediabrokers@gmail.com</t>
  </si>
  <si>
    <t>EG Media Brokers (rock.com.ar)</t>
  </si>
  <si>
    <t>d1e18912eb4c03efee4c0d270cae0618</t>
  </si>
  <si>
    <t>Rock.com.ar 300x250</t>
  </si>
  <si>
    <t>ef8657b01a749740b94d993e29308000</t>
  </si>
  <si>
    <t>Rock.com.ar 728x90</t>
  </si>
  <si>
    <t>ekisel@vacationidea.com</t>
  </si>
  <si>
    <t>Vacationidea Inc (vacationidea.com)</t>
  </si>
  <si>
    <t>371960ca1872757895184fc2a704e76a</t>
  </si>
  <si>
    <t>1Vacationidea.com 300x250 slide5 no</t>
  </si>
  <si>
    <t>6e353182dfb4514f2a7924953a0c4d70</t>
  </si>
  <si>
    <t>Vacationidea.com 300x600</t>
  </si>
  <si>
    <t>9ce0d38850bfa5349e46f90e4f46b5b7</t>
  </si>
  <si>
    <t>Vacationidea.com #4 300x250 slide17</t>
  </si>
  <si>
    <t>a28b4de4f73ba41337c87b1a4f739437</t>
  </si>
  <si>
    <t>Vacationidea.com slide25 300x250 crit and contextw</t>
  </si>
  <si>
    <t>f4046cd90b36b7fabb61a7c37b2bd933</t>
  </si>
  <si>
    <t>1Vacationidea.com 300x250 VacationIdea-ROS-300x250</t>
  </si>
  <si>
    <t>elena.shustina@promt.ru</t>
  </si>
  <si>
    <t>Promt (online-translator.com)</t>
  </si>
  <si>
    <t>285e8f6a3ee27e2db06ab437e3761915</t>
  </si>
  <si>
    <t>Translate.ru Mobile BTF 320x50</t>
  </si>
  <si>
    <t>4279233e4cc3a5448ed7ea4efa53b51d</t>
  </si>
  <si>
    <t>Online-translator.com 728x90</t>
  </si>
  <si>
    <t>5220d2c715b3a2cf938fa3125982cd99</t>
  </si>
  <si>
    <t>Translate.ru New 728x90</t>
  </si>
  <si>
    <t>624daa2143a10684f21a2c9f42e4a06f</t>
  </si>
  <si>
    <t>Online-translator.com Mobile 300x250</t>
  </si>
  <si>
    <t>79c068d9918bf676c3001a295bc0670d</t>
  </si>
  <si>
    <t>Online-translator.com 300x250</t>
  </si>
  <si>
    <t>9ef4270ba0d3b38499ee70c31871f494</t>
  </si>
  <si>
    <t>Translate.ru 728x90</t>
  </si>
  <si>
    <t>a3f667a3ebf4ca1820c74434a09881d5</t>
  </si>
  <si>
    <t>Online-translator.com Mobile ATF 320x50</t>
  </si>
  <si>
    <t>a8e1ccf60440ac3c015fb63584ed4efd</t>
  </si>
  <si>
    <t>Translate.ru Mobile 300x250</t>
  </si>
  <si>
    <t>bbe3f1621171dbf783f19f843a445dc1</t>
  </si>
  <si>
    <t>Translate.ru Mobile ATF 320x50</t>
  </si>
  <si>
    <t>elitenet2002@yahoo.com</t>
  </si>
  <si>
    <t>Gotceleb.com</t>
  </si>
  <si>
    <t>2cc95cdb51129ab1985844580079fc72</t>
  </si>
  <si>
    <t>Fabzz.com 300x250</t>
  </si>
  <si>
    <t>92fb239dadc66e55edd74402cef116b9</t>
  </si>
  <si>
    <t>Fabmansion.com BTF 300x250</t>
  </si>
  <si>
    <t>9632fe8ce1f9ba8a9eb5fccfcf4c9772</t>
  </si>
  <si>
    <t>Gotceleb.com BTF 728x90</t>
  </si>
  <si>
    <t>a70ffb1c9d1c161d9f5f55e171d9a872</t>
  </si>
  <si>
    <t>Gotceleb.com 300x250</t>
  </si>
  <si>
    <t>a90457900d11c14617d8534aa5cf8869</t>
  </si>
  <si>
    <t>Gotceleb.com 728x90</t>
  </si>
  <si>
    <t>bd7e9f890a30a383c6202d02a11c7b2b</t>
  </si>
  <si>
    <t>Fabzz.com BTF 300x250</t>
  </si>
  <si>
    <t>emmanuel@bocalista.com</t>
  </si>
  <si>
    <t>Bocalista.com</t>
  </si>
  <si>
    <t>10a058711db4dbc41898c137b0c1323b</t>
  </si>
  <si>
    <t>Bocalista.com 300x250</t>
  </si>
  <si>
    <t>eonekim@gmail.com</t>
  </si>
  <si>
    <t>korvideo.com</t>
  </si>
  <si>
    <t>01550b70409ce6172ebf454bcc0b0f54</t>
  </si>
  <si>
    <t>Korvideo.com 728x90</t>
  </si>
  <si>
    <t>06faa7dc7c7da0699ed4f08e213a6597</t>
  </si>
  <si>
    <t>Jvlink.net 300x250</t>
  </si>
  <si>
    <t>16d63f3fa9e7ac80fc33bc34978dbf4e</t>
  </si>
  <si>
    <t>Korvideo.net 728x90</t>
  </si>
  <si>
    <t>211fec92e689217f6ea6a0e96cfdc15c</t>
  </si>
  <si>
    <t>Korvideo.net 160x600</t>
  </si>
  <si>
    <t>39bb0d29cfdc195e3cc332577508f244</t>
  </si>
  <si>
    <t>Joovideo.com 728x90</t>
  </si>
  <si>
    <t>5326022f23198b0cc3722f71ddf58320</t>
  </si>
  <si>
    <t>Korvideo.com 300x250</t>
  </si>
  <si>
    <t>58307c8827db8e68c732005533e45696</t>
  </si>
  <si>
    <t>Joovideo.net 160x600</t>
  </si>
  <si>
    <t>590f1c37d40fe1fa17c884e4c49d0efc</t>
  </si>
  <si>
    <t>Korvideo.net 300x250</t>
  </si>
  <si>
    <t>80f3dc937877849d66dd4ef6b2bafd9c</t>
  </si>
  <si>
    <t>Joovideo.com 160x600</t>
  </si>
  <si>
    <t>874d09cafdf551e62745bb3ca5030959</t>
  </si>
  <si>
    <t>Joovideo.net 300x250</t>
  </si>
  <si>
    <t>9cb0471b07026ae0d349d928e3f1b130</t>
  </si>
  <si>
    <t>Korvideo.com 160x600</t>
  </si>
  <si>
    <t>c6422b07511fe2e57f21dcc7d72c8131</t>
  </si>
  <si>
    <t>Joovideo.com 300x250</t>
  </si>
  <si>
    <t>d86a9be122c1e08d64506dd7cfc94d16</t>
  </si>
  <si>
    <t>Joovideo.net 728x90</t>
  </si>
  <si>
    <t>erik.oehler@nationalfootballpost.com</t>
  </si>
  <si>
    <t>Nationalfootballpost.com</t>
  </si>
  <si>
    <t>2da40682cd0db81615bef44cabdf0b72</t>
  </si>
  <si>
    <t>Nationalfootballpost.com siderail 300x250</t>
  </si>
  <si>
    <t>38bcfb7d4ca97d174a787196700bbbcf</t>
  </si>
  <si>
    <t>Nationalfootballpost.com BTF 300x250</t>
  </si>
  <si>
    <t>eselling.limited@gmail.com</t>
  </si>
  <si>
    <t>Thecelebritylane.com</t>
  </si>
  <si>
    <t>1a5877ca84af38d24598f15ddb45c0d3</t>
  </si>
  <si>
    <t>CLd 2nd right</t>
  </si>
  <si>
    <t>240cbcbcb94241d8e7a6581589db6f64</t>
  </si>
  <si>
    <t>CLd above nav 300x250</t>
  </si>
  <si>
    <t>5b312292d9e2b624fef3208e13f9cba9</t>
  </si>
  <si>
    <t>CLt top</t>
  </si>
  <si>
    <t>66af3814a568f3a3db9f79a1c656a999</t>
  </si>
  <si>
    <t>LLd 2nd right</t>
  </si>
  <si>
    <t>7c309868d9a063ce53f0e1e7b7ccc9f6</t>
  </si>
  <si>
    <t>LLd above nav 300x250</t>
  </si>
  <si>
    <t>87b9ce1868209818ecd2d74a73f590b2</t>
  </si>
  <si>
    <t>LLt above nav 300x250</t>
  </si>
  <si>
    <t>92ee931d2bfe99ec839f9d0e83339d00</t>
  </si>
  <si>
    <t>CLm top</t>
  </si>
  <si>
    <t>b143805b11eba92c51c3dbdd2fecc394</t>
  </si>
  <si>
    <t>LLt top</t>
  </si>
  <si>
    <t>bcd77451dca1d56a80147cdba1cc52f9</t>
  </si>
  <si>
    <t>CLd top right 300x250</t>
  </si>
  <si>
    <t>c128a72c8b5514bdfbaf1c2bfede6f6c</t>
  </si>
  <si>
    <t>CLd 3rd right</t>
  </si>
  <si>
    <t>c50e0688bb175c0a0b3399bd39e76f08</t>
  </si>
  <si>
    <t>LLd - top</t>
  </si>
  <si>
    <t>c6e1f75e6917a6c5ccf6208973e8ed91</t>
  </si>
  <si>
    <t>LLd 3rd right</t>
  </si>
  <si>
    <t>de1619c94b55ebf82254e085a01d6d67</t>
  </si>
  <si>
    <t>LLm top</t>
  </si>
  <si>
    <t>fb2fdbedfae89166dd52f82fe9e781d7</t>
  </si>
  <si>
    <t>LLd - top right</t>
  </si>
  <si>
    <t>fdeed307377852655ad55a7938c8bc55</t>
  </si>
  <si>
    <t>CLd top 728x90</t>
  </si>
  <si>
    <t>evolvexmb@gmail.com</t>
  </si>
  <si>
    <t>Naruspot.net</t>
  </si>
  <si>
    <t>24ba9f1a8196b9b95b2458a20ae08967</t>
  </si>
  <si>
    <t>Animejolt.com 728x90</t>
  </si>
  <si>
    <t>8023b327ae8651467ab6674bd571e8e9</t>
  </si>
  <si>
    <t>Animejolt.com 300x250</t>
  </si>
  <si>
    <t>ba4f1dc295c315dafe686586a532d3a1</t>
  </si>
  <si>
    <t>Arcadespot.com 728x90</t>
  </si>
  <si>
    <t>f47ef7fc23fd63771b890068e941a4d5</t>
  </si>
  <si>
    <t>Arcadespot.com 300x250</t>
  </si>
  <si>
    <t>eymatsuki@gmail.com</t>
  </si>
  <si>
    <t>Boatos.org</t>
  </si>
  <si>
    <t>52220ed42fc452091bab9ba1af854bd3</t>
  </si>
  <si>
    <t>Boatos.org dentro post 2 300x250</t>
  </si>
  <si>
    <t>85d27197771470c602499f369485fa3a</t>
  </si>
  <si>
    <t>Boatos.org direita 1 300x250</t>
  </si>
  <si>
    <t>cb25ec46645386d253761fcfd1e4f7ff</t>
  </si>
  <si>
    <t>Boatos.org 300x600</t>
  </si>
  <si>
    <t>fachtali@gmail.com</t>
  </si>
  <si>
    <t>Watchfomny.com</t>
  </si>
  <si>
    <t>55ec2f23cf206b3962f57500e619e9ec</t>
  </si>
  <si>
    <t>Watchfomny.tv 728x90</t>
  </si>
  <si>
    <t>72892419249686f4ba66f003efbd5f1a</t>
  </si>
  <si>
    <t>Watchfomny.tv 300x600</t>
  </si>
  <si>
    <t>940800467f34bd7f7ceca62088fdfc4b</t>
  </si>
  <si>
    <t>300x250 Mobile</t>
  </si>
  <si>
    <t>98bf0d1b5da2a2423c985862a091ce00</t>
  </si>
  <si>
    <t>Watchfomny.tv 300x250</t>
  </si>
  <si>
    <t>c05e6f231796d1ac930e1d2b89fe201e</t>
  </si>
  <si>
    <t>Watchfomny.tv Mobile 320x50</t>
  </si>
  <si>
    <t>d044cdff1d702f6d5676e9ef228f6b83</t>
  </si>
  <si>
    <t>Watchfomny.tv 160x600</t>
  </si>
  <si>
    <t>fairblack@gmail.com</t>
  </si>
  <si>
    <t>3dsiso.com</t>
  </si>
  <si>
    <t>129a63dcf692f1dc040143972d394fbe</t>
  </si>
  <si>
    <t>Ps3iso.com 728x90</t>
  </si>
  <si>
    <t>2c5ac67552170661655e0dd7097ec64e</t>
  </si>
  <si>
    <t>Xbox360iso.com 728x90</t>
  </si>
  <si>
    <t>517f19bc5faf8b7966bed060c703137b</t>
  </si>
  <si>
    <t>3dsiso.com 728x90</t>
  </si>
  <si>
    <t>52838e5e150994ace7ffcd6bd58c9048</t>
  </si>
  <si>
    <t>3dsiso.com #2 728x90</t>
  </si>
  <si>
    <t>7a8834bbf6b661d1be45d9b1dbe2e060</t>
  </si>
  <si>
    <t>3dsiso.com 300x250</t>
  </si>
  <si>
    <t>fashionback@fashionback.com</t>
  </si>
  <si>
    <t>Fashionback.com</t>
  </si>
  <si>
    <t>12a13e8b6970790a15924db78a44ef09</t>
  </si>
  <si>
    <t>Fashionback.com Tier 2 728x90</t>
  </si>
  <si>
    <t>1d05a9f4dd56eedadfe580108fc4648c</t>
  </si>
  <si>
    <t>Fashionback.com Tier 2 300x250</t>
  </si>
  <si>
    <t>39bdfdc95be0f922bc4a5a5e38981540</t>
  </si>
  <si>
    <t>Fashionback.com 160x600</t>
  </si>
  <si>
    <t>40df45fe3753864eb22c6872c80889c9</t>
  </si>
  <si>
    <t>Fashionback.com 728x90</t>
  </si>
  <si>
    <t>6d45266bfe6721511ef2183b3e02e242</t>
  </si>
  <si>
    <t>Fashionback.com 300x250</t>
  </si>
  <si>
    <t>863a0ac09d2940c64812bdd4417851da</t>
  </si>
  <si>
    <t>Fashionback.com Tier 3 728x90</t>
  </si>
  <si>
    <t>ee321e234487cab43b8b386bf2367a9c</t>
  </si>
  <si>
    <t>Fashionback.com Tier 3 300x250</t>
  </si>
  <si>
    <t>fcavalieri@3dgames.com.ar</t>
  </si>
  <si>
    <t>3dgames.com.ar</t>
  </si>
  <si>
    <t>finance@ultimate-guitar.com</t>
  </si>
  <si>
    <t>Ultimate-guitar.com</t>
  </si>
  <si>
    <t>05f8c12f9aee941e6d85b87f67404542</t>
  </si>
  <si>
    <t>Ultimate-guitar.com Mobile 300x250</t>
  </si>
  <si>
    <t>28dd6e6a455869ddb0a38c49fd54b4eb</t>
  </si>
  <si>
    <t>Ultimate-guitar.com WEU 728x90</t>
  </si>
  <si>
    <t>3beae2ff6027199a3ebd9cb01d96661b</t>
  </si>
  <si>
    <t>Ultimate-guitar.com US 300x250</t>
  </si>
  <si>
    <t>3ce0447c6ddff02642d2923e58eeb725</t>
  </si>
  <si>
    <t>Ultimate-guitar.com UK 728x90</t>
  </si>
  <si>
    <t>70d81454fb8e27eeb2bd27cb324bf2d6</t>
  </si>
  <si>
    <t>Ultimate-guitar.com WEU 300x250</t>
  </si>
  <si>
    <t>76ddd44094f1148f16fd0b8b99da5f92</t>
  </si>
  <si>
    <t>Ultimate-guitar.com UK 300x250</t>
  </si>
  <si>
    <t>84a0a70cc7efd6d14b507a39155e2a9e</t>
  </si>
  <si>
    <t>Ultimate-guitar.com AU 728x90</t>
  </si>
  <si>
    <t>a0aec20f99a70afdb8eac523779f859f</t>
  </si>
  <si>
    <t>Ultimate-guitar.com AU 300x250</t>
  </si>
  <si>
    <t>b0d14fe6f6dbb20d50be552cf82fec94</t>
  </si>
  <si>
    <t>Ultimate-guitar.com US 160x600</t>
  </si>
  <si>
    <t>b312a395e7c2cc0752adc1497346d519</t>
  </si>
  <si>
    <t>Ultimate-guitar.com UK 160x600</t>
  </si>
  <si>
    <t>b66a4156f541b481c3b3a6a8f8006b1f</t>
  </si>
  <si>
    <t>Ultimate-guitar.com US 728x90</t>
  </si>
  <si>
    <t>de96df517c08bce422b429ea92ab6a5f</t>
  </si>
  <si>
    <t>Ultimate-guitar.com AU 160x600</t>
  </si>
  <si>
    <t>deaf56cb4924b528536a4c503ce66f53</t>
  </si>
  <si>
    <t>Ultimate-guitar.com WEU 160x600</t>
  </si>
  <si>
    <t>fourscoredigital@gmail.com</t>
  </si>
  <si>
    <t>FourScoreDigital (grabien.com)</t>
  </si>
  <si>
    <t>622011c7b1685a4f24409ca7d7b91237</t>
  </si>
  <si>
    <t>Babesbikesrods.com 728x90</t>
  </si>
  <si>
    <t>65914de33d1f023260f29d2f9cb3e466</t>
  </si>
  <si>
    <t>Babesbikesrods.com 160x600</t>
  </si>
  <si>
    <t>696b89e53e01542a78791bce0b26550d</t>
  </si>
  <si>
    <t>Thehayride.com 160x600</t>
  </si>
  <si>
    <t>816bf05916a381d048beb5e57750f662</t>
  </si>
  <si>
    <t>Iotwreport.com 300x250</t>
  </si>
  <si>
    <t>86a41b2461be31ae3b7fa21c701a6cef</t>
  </si>
  <si>
    <t>9a35981917bf995462392fe7f91aa35b</t>
  </si>
  <si>
    <t>fppt@fppt.com</t>
  </si>
  <si>
    <t>Free-power-point-templates.com</t>
  </si>
  <si>
    <t>258f7cad1bba12dae92f4804f7cb424d</t>
  </si>
  <si>
    <t>Free-power-point-templates.com BTF 300x250</t>
  </si>
  <si>
    <t>2919ef11f00caf95c9d9810b4b22e108</t>
  </si>
  <si>
    <t>Free-power-point-templates.com UK_US ATF 160x600</t>
  </si>
  <si>
    <t>65ea0a19e38a0b976f6532c8e36791bd</t>
  </si>
  <si>
    <t>Free-power-point-templates.com ATF 160x600</t>
  </si>
  <si>
    <t>73df54521c82bea0f7733a107bb24d02</t>
  </si>
  <si>
    <t>Free-power-point-templates.com ATF 728x90</t>
  </si>
  <si>
    <t>849b2eff6cb14386cf1b595517048c5b</t>
  </si>
  <si>
    <t>Free-power-point-templates.com UK_US ATF 728x90</t>
  </si>
  <si>
    <t>e6cae1a447eb2ff009aeac8381e807d7</t>
  </si>
  <si>
    <t>Free-power-point-templates.com UK_US BTF 300x250</t>
  </si>
  <si>
    <t>f6698d0c9c13b3c244c178dc2a2bcd17</t>
  </si>
  <si>
    <t>Free-power-point-templates.com ATF 300x250</t>
  </si>
  <si>
    <t>f6f95a5877e534b73aea8cb05af7befe</t>
  </si>
  <si>
    <t>Free-power-point-templates.com UK_US ATF 300x250</t>
  </si>
  <si>
    <t>fr@bitlanders.com</t>
  </si>
  <si>
    <t>Bitlanders.com</t>
  </si>
  <si>
    <t>0429a8c291d0d75992a86cf2fe7ecd86</t>
  </si>
  <si>
    <t>Sportivy.com 728x90</t>
  </si>
  <si>
    <t>07aee95b075beca2da5574861e7d03e8</t>
  </si>
  <si>
    <t>Documentaty.com 728x90</t>
  </si>
  <si>
    <t>09c999d797352c2bab46ad95daef50a5</t>
  </si>
  <si>
    <t>Comediaty.com 300x250</t>
  </si>
  <si>
    <t>0affe92a53911294cf8fe616f42b47f0</t>
  </si>
  <si>
    <t>Conversaty.com 728x90</t>
  </si>
  <si>
    <t>34e82d85bbc04fb13e182cd2770bec90</t>
  </si>
  <si>
    <t>Sportivy.com 300x250</t>
  </si>
  <si>
    <t>5f7dacfa08fe44cc5e73c284d5da20a2</t>
  </si>
  <si>
    <t>Animaty.com 728x90</t>
  </si>
  <si>
    <t>76a137b2dee8be9699a11982f0e5a7ae</t>
  </si>
  <si>
    <t>Silentyarn.com 300x250</t>
  </si>
  <si>
    <t>95af555ec6ba271b717160435fd2b563</t>
  </si>
  <si>
    <t>Suspensaty.com 300x250</t>
  </si>
  <si>
    <t>9fb239e6516b0cc9c62352e68349f32c</t>
  </si>
  <si>
    <t>Storiesontheweb.com 300x250</t>
  </si>
  <si>
    <t>afc5c29a59b67e672db7ddc4c17419fe</t>
  </si>
  <si>
    <t>Storiesontheweb.com 728x90</t>
  </si>
  <si>
    <t>b1788e4f52c5c2925cd013c837780c5d</t>
  </si>
  <si>
    <t>Bravame.com 300x250</t>
  </si>
  <si>
    <t>bd95b2609476c06d955567997cfea32b</t>
  </si>
  <si>
    <t>Conversaty.com 300x250</t>
  </si>
  <si>
    <t>c581f7c4dbf85c539951e16c1b9ee7d2</t>
  </si>
  <si>
    <t>Bravame.com 728x90</t>
  </si>
  <si>
    <t>d84c8663c85f73abc19e0b7faf9181ef</t>
  </si>
  <si>
    <t>Animaty.com 300x250</t>
  </si>
  <si>
    <t>d8c4fbbdd16435a349f78b1c0cee1516</t>
  </si>
  <si>
    <t>Silentyarn.com 728x90</t>
  </si>
  <si>
    <t>dcc6cdfbf46937fb6d1a520e5c394739</t>
  </si>
  <si>
    <t>Documentaty.com 300x250</t>
  </si>
  <si>
    <t>f0065fcb76821c91e46bc04a71f1583b</t>
  </si>
  <si>
    <t>Suspensaty.com 728x90</t>
  </si>
  <si>
    <t>f51f955ec6cdb33df71a5483dade621f</t>
  </si>
  <si>
    <t>Comediaty.com 728x90</t>
  </si>
  <si>
    <t>franchot.hutchinson@gmgvegas.com</t>
  </si>
  <si>
    <t>GreenSpun Media Group (lasvegassun.com)</t>
  </si>
  <si>
    <t>0ddd4c3334dbdbca563e89c85ed1c3a8</t>
  </si>
  <si>
    <t>Vegasinc.com Mobile 320x50</t>
  </si>
  <si>
    <t>1531ab75851ed1f6195d79794c8b7355</t>
  </si>
  <si>
    <t>Lasvegassun.com Mobile 320x50</t>
  </si>
  <si>
    <t>2499b110430cd20b7d498e6d5ee71aef</t>
  </si>
  <si>
    <t>LasVegasSun 728x90</t>
  </si>
  <si>
    <t>8e2f3d0a7075983d8d9a0e00e1f7e324</t>
  </si>
  <si>
    <t>Lasvegasweekly.com Mobile 320x50</t>
  </si>
  <si>
    <t>bbcf434e01b85ee02eab8bdd8fc63653</t>
  </si>
  <si>
    <t>lasvegasweekly 300x250</t>
  </si>
  <si>
    <t>e18449ba6b1a1ca29bb995fa05873d7c</t>
  </si>
  <si>
    <t>LasVegasSun 300x250</t>
  </si>
  <si>
    <t>ecc20b8ea726fe5df4caad487a776d54</t>
  </si>
  <si>
    <t>lasvegasweekly 728x90</t>
  </si>
  <si>
    <t>freakoutnation@gmail.com</t>
  </si>
  <si>
    <t>Freakoutnation.com</t>
  </si>
  <si>
    <t>21b393d88b1af1e0ec483288b147b269</t>
  </si>
  <si>
    <t>Freakoutnation.com 300x250</t>
  </si>
  <si>
    <t>7432c5e03d542befe7e067c9ac0552c2</t>
  </si>
  <si>
    <t>Freakoutnation.com 300x600</t>
  </si>
  <si>
    <t>f85a7170fe278699791f1839cfee0b36</t>
  </si>
  <si>
    <t>Freakoutnation.com #2 728x90</t>
  </si>
  <si>
    <t>freeroms@hotmail.com</t>
  </si>
  <si>
    <t>Freeroms.com</t>
  </si>
  <si>
    <t>144a4cf21cf998eb3b6e06f6d827289b</t>
  </si>
  <si>
    <t>Freeroms.com 160x600</t>
  </si>
  <si>
    <t>8a1b393e37b91ee7a4b9775a8aff411f</t>
  </si>
  <si>
    <t>Freeroms.com 300x250</t>
  </si>
  <si>
    <t>gareth@rtk.io</t>
  </si>
  <si>
    <t>RTK Media (Buzztache.com)</t>
  </si>
  <si>
    <t>0c0459b47f773130a4472383cf1b37b4</t>
  </si>
  <si>
    <t>9gid_2 HB 728x90</t>
  </si>
  <si>
    <t>0d3b18314166461eba21a407a07852d8</t>
  </si>
  <si>
    <t>Buzzamin.com HB T1 300x250</t>
  </si>
  <si>
    <t>0e81c10e352a99af27a17c51c2c13ae1</t>
  </si>
  <si>
    <t>Viralguppy HB T2 728x90</t>
  </si>
  <si>
    <t>1771b1708cb41520deacad47bac6548b</t>
  </si>
  <si>
    <t>9gid HB 160x600</t>
  </si>
  <si>
    <t>1ee3ab97c45afa862b1faa795a6549da</t>
  </si>
  <si>
    <t>Yourdailydip HB 300x250</t>
  </si>
  <si>
    <t>1ee5a16141e7cbd79eb6deffe2b0a85c</t>
  </si>
  <si>
    <t>UrbanTabloid Tag C 300x250</t>
  </si>
  <si>
    <t>319a48f64a0b3ae756c06746179ea6f7</t>
  </si>
  <si>
    <t>Todaysbuzz HB MB1 300x250</t>
  </si>
  <si>
    <t>36608fab89e8767013ea1d431fee5a33</t>
  </si>
  <si>
    <t>Positivedaily HB 160x600</t>
  </si>
  <si>
    <t>3f9ae5f4c4754b21e6004f4f06b4f178</t>
  </si>
  <si>
    <t>Sharedable HB T1 300x250</t>
  </si>
  <si>
    <t>4ef5da21b865196fc1c59a2b933f9391</t>
  </si>
  <si>
    <t>YourDailyDip HB T2 300x250</t>
  </si>
  <si>
    <t>5aa1f8088aa31380febcd1dd021f3e9e</t>
  </si>
  <si>
    <t>Sharedable HB T2 300x250</t>
  </si>
  <si>
    <t>5ab7000f2363e2390011e883bec85a1e</t>
  </si>
  <si>
    <t>Sharedable HB T2 728x90</t>
  </si>
  <si>
    <t>5c132546d84ce3f21a48a2fdf92cc358</t>
  </si>
  <si>
    <t>TheBlaze_ENG 300x250</t>
  </si>
  <si>
    <t>608786c439b454b277fa449100ddbff7</t>
  </si>
  <si>
    <t>9gid HB 728x90</t>
  </si>
  <si>
    <t>7c3f3b1b14637e01c244b55053ac55fb</t>
  </si>
  <si>
    <t>Equibase Regular BTF 300x250</t>
  </si>
  <si>
    <t>8c3e3a3601324fe258d8d1323aae5cf9</t>
  </si>
  <si>
    <t>Positivedaily HB T1 300x250</t>
  </si>
  <si>
    <t>8e4b88cc3b26c69ac63db93f3521a37f</t>
  </si>
  <si>
    <t>Equibase Regular BTF 728x90</t>
  </si>
  <si>
    <t>8f26da85ed81bf213c8db10b0e302d3e</t>
  </si>
  <si>
    <t>Viralguppy HB T1 728x90</t>
  </si>
  <si>
    <t>97e5c9fe359ef881112287a435946c20</t>
  </si>
  <si>
    <t>Positivedaily HB T2 300x250</t>
  </si>
  <si>
    <t>a7f508263efd9d4f1b8d92cb17da98e6</t>
  </si>
  <si>
    <t>9gid_2 300x250</t>
  </si>
  <si>
    <t>ab695aa36e4f056cf470f1c839477950</t>
  </si>
  <si>
    <t>Viralguppy HB T1 160x600</t>
  </si>
  <si>
    <t>af9ce2cdfb8ec763f2516c2c798a1549</t>
  </si>
  <si>
    <t>Todaysbuzz HB T2 300x250</t>
  </si>
  <si>
    <t>b849819491b40aa96b79a3dc9d969cbc</t>
  </si>
  <si>
    <t>UrbanTabloid Tag F 300x250</t>
  </si>
  <si>
    <t>ba614f27d1598ef2d0880b0b46d89d47</t>
  </si>
  <si>
    <t>UrbanTabloid Tag A 300x250</t>
  </si>
  <si>
    <t>be477b6e42cd31684324c2aa9f4332bd</t>
  </si>
  <si>
    <t>TheBlaze_RAJ 300x250</t>
  </si>
  <si>
    <t>bfbaa6e72c73c9cd53f8a7a05272e169</t>
  </si>
  <si>
    <t>TodaysBuzz HB 300x600</t>
  </si>
  <si>
    <t>c18a51285016515541780746d43aa4eb</t>
  </si>
  <si>
    <t>Sportschew</t>
  </si>
  <si>
    <t>cbc8be466c3575e0a3a6d3104929a2ba</t>
  </si>
  <si>
    <t>TheBlaze_RAJ 160x600</t>
  </si>
  <si>
    <t>d0a0d2f0f82d7420dda2af03ed9448df</t>
  </si>
  <si>
    <t>Sharedable HB T1 160x600</t>
  </si>
  <si>
    <t>d236cb9fff95a4d2ed1a005cc905611f</t>
  </si>
  <si>
    <t>YourDailyDip HB T3 300x250</t>
  </si>
  <si>
    <t>d3c40b341ff9e46f5f24dd2a22b811d7</t>
  </si>
  <si>
    <t>Buzzamin.com HB T1 160x600</t>
  </si>
  <si>
    <t>df905b019dffe6f21b18bfa46846a8d0</t>
  </si>
  <si>
    <t>UrbanTabloid Tag B 160x600</t>
  </si>
  <si>
    <t>dfa5190c338660d89a92b1ac5dd56f84</t>
  </si>
  <si>
    <t>TodaysBuzz HB BTW 728x90</t>
  </si>
  <si>
    <t>e045f85fb3861836408a4bbfe6257566</t>
  </si>
  <si>
    <t>9gid_2 HB 160x600</t>
  </si>
  <si>
    <t>f04fbb9d923a2606390979e7deab251c</t>
  </si>
  <si>
    <t>TodaysBuzz HB 728x90</t>
  </si>
  <si>
    <t>f2df9150572b93f21b1fbb4a47190d94</t>
  </si>
  <si>
    <t>Todaysbuzz HB T1 300x250</t>
  </si>
  <si>
    <t>f95f0a77129eb1a49afe3d8271241055</t>
  </si>
  <si>
    <t>9gid HB 300x250</t>
  </si>
  <si>
    <t>fbd7fdf026820aa964238439d098a895</t>
  </si>
  <si>
    <t>Sportschew.com US</t>
  </si>
  <si>
    <t>fe0f3ad71c5b515922411a142548af67</t>
  </si>
  <si>
    <t>Buzzamin.com HB T2 300x250</t>
  </si>
  <si>
    <t>garrett@philosophyforums.com</t>
  </si>
  <si>
    <t>Memegen.com</t>
  </si>
  <si>
    <t>0f25c16d3a91d6066f042a4ce8b4c0c3</t>
  </si>
  <si>
    <t>Steeringnews.com 300x250</t>
  </si>
  <si>
    <t>156ee3b3835e3908d2e73b780cfca6e6</t>
  </si>
  <si>
    <t>Jailbreakiosx.com 728x90</t>
  </si>
  <si>
    <t>1bac7895edf3b751ef6245e52b12c747</t>
  </si>
  <si>
    <t>Ktopia.net 728x90</t>
  </si>
  <si>
    <t>3debab5578c750bde045a030d52b116c</t>
  </si>
  <si>
    <t>Steeringnews.com 728x90</t>
  </si>
  <si>
    <t>49709d84be75f1bd827483655c0e502a</t>
  </si>
  <si>
    <t>Gametrone.com 300x600</t>
  </si>
  <si>
    <t>4e4fe0bb6e80a236115513db9ff436f5</t>
  </si>
  <si>
    <t>Ktopia.net 160x600</t>
  </si>
  <si>
    <t>5ea9ee0a122c65657eb23110a5bb61ff</t>
  </si>
  <si>
    <t>Ktopia.net 300x600</t>
  </si>
  <si>
    <t>63b5930b49a209b2a7db6ae8341785ef</t>
  </si>
  <si>
    <t>Steeringnews.com 300x600</t>
  </si>
  <si>
    <t>6cbf4de78c02fc0f8fc28e1fd3b1f465</t>
  </si>
  <si>
    <t>Gametrone.com 300x250</t>
  </si>
  <si>
    <t>7286c894bc238cd0ed09cfa08675d78e</t>
  </si>
  <si>
    <t>Philosophyforums.com 300x250</t>
  </si>
  <si>
    <t>825a0894a6a9c964435b79ff2c84941a</t>
  </si>
  <si>
    <t>Philosophyforums.com 728x90</t>
  </si>
  <si>
    <t>8c2243798a556a8ed40c9bd2d7210007</t>
  </si>
  <si>
    <t>Jailbreakiosx.com 300x250</t>
  </si>
  <si>
    <t>8e74578a90f033882849dd41dadb7935</t>
  </si>
  <si>
    <t>Philosophyforums.com 300x600</t>
  </si>
  <si>
    <t>b90a72a5ca53fbf48a38d60375729569</t>
  </si>
  <si>
    <t>Jailbreakiosx.com 160x600</t>
  </si>
  <si>
    <t>b9a6e84422d357bdad905b288dc943d5</t>
  </si>
  <si>
    <t>Gametrone.com 728x90</t>
  </si>
  <si>
    <t>d0e8d5922346b3ee939e3d0b3a01f401</t>
  </si>
  <si>
    <t>Gametrone.com 160x600</t>
  </si>
  <si>
    <t>deee9ab6b62b5ea6786c2f49523da63d</t>
  </si>
  <si>
    <t>Jailbreakiosx.com 300x600</t>
  </si>
  <si>
    <t>f3e5b0f1e31dbf7ce20566f1a8487523</t>
  </si>
  <si>
    <t>Philosophyforums.com 160x600</t>
  </si>
  <si>
    <t>fd53d0dc4fe4a1d7a8d82a4be3e41186</t>
  </si>
  <si>
    <t>Steeringnews.com 160x600</t>
  </si>
  <si>
    <t>ff7c881df7f0c9d1cffd3b1018edb2fc</t>
  </si>
  <si>
    <t>Ktopia.net 300x250</t>
  </si>
  <si>
    <t>giorgo.paizanis@sulake.com</t>
  </si>
  <si>
    <t>Sulake (habbo.com)</t>
  </si>
  <si>
    <t>giovanni.altafini@webtechmedia.com.br</t>
  </si>
  <si>
    <t>Webtech media (cvc.com.br)</t>
  </si>
  <si>
    <t>1af50136dca4d80dbb179ac5682b1e35</t>
  </si>
  <si>
    <t>Ibahia.com 300x250</t>
  </si>
  <si>
    <t>59f85704bca000832a61bca6a3651ac2</t>
  </si>
  <si>
    <t>Opovo.com.br 300x250</t>
  </si>
  <si>
    <t>8830154fc451e5840eebce8d59fcdbd3</t>
  </si>
  <si>
    <t>Ibahia.com 728x90</t>
  </si>
  <si>
    <t>c524adc046f5ec2e3f53183e221ebd89</t>
  </si>
  <si>
    <t>Maishoroscopo.com.br 300x250</t>
  </si>
  <si>
    <t>cd240bc24268fcc355e248f5a3e465ef</t>
  </si>
  <si>
    <t>Midianews.com.br 160x600</t>
  </si>
  <si>
    <t>d46dc2e34820caab83b664ff52d10200</t>
  </si>
  <si>
    <t>Baixaki.com.br 300x250</t>
  </si>
  <si>
    <t>d95e64d96080bd28bc6d9cfa552c7e3f</t>
  </si>
  <si>
    <t>Cartacapital.com.br 300x250</t>
  </si>
  <si>
    <t>giuseppe.martoriello@sparcmedia.com</t>
  </si>
  <si>
    <t>SparcMedia PTY (nodq.com)</t>
  </si>
  <si>
    <t>054c8d6e19feb8645a12741d5caa2ccd</t>
  </si>
  <si>
    <t>RON2-US-YEH-1.4-Lv3-160_lifewithtravel.com</t>
  </si>
  <si>
    <t>0739f6b7eecec9d888ce872baccdc8d7</t>
  </si>
  <si>
    <t>RON2-US-ORD-1.4-Lv3-300_greatandhra.com</t>
  </si>
  <si>
    <t>074a3e03b6b6294664f1063998ba018c</t>
  </si>
  <si>
    <t>RON6-US-SOV-1.2-LV1.5-300x250_Pch.com</t>
  </si>
  <si>
    <t>08583a2c794ef8294b5ef2594f4a8e52</t>
  </si>
  <si>
    <t>0983a9d243c32e9bf57046fd087b88bf</t>
  </si>
  <si>
    <t>RON1-ES-MAN-2.1-Lv2-728x90_meetthedeals</t>
  </si>
  <si>
    <t>0aa9fbbb5bb03124be024f3697204355</t>
  </si>
  <si>
    <t>RON2-US-YEH-1.8-Lv3-728_jellyshare.com</t>
  </si>
  <si>
    <t>0aaec9ca0a4578a01a2117b1bde20283</t>
  </si>
  <si>
    <t>RON3-UK-ADT-1.6-LV1-300_engadget.com</t>
  </si>
  <si>
    <t>0bdfa2f81f0acffa82f9a7468337c5da</t>
  </si>
  <si>
    <t>RON6-UK-MAN-1.1-LV1.1-300_meetthedeals.com</t>
  </si>
  <si>
    <t>0eef5fe4e3b8fe52d3fbd610c3ea3edf</t>
  </si>
  <si>
    <t>RON2-US-ORD-1.3-Lv1.5-300_tolivelugu.com</t>
  </si>
  <si>
    <t>116559f3cf6c5fdcd12b458d51fc29d7</t>
  </si>
  <si>
    <t>RON3-SE-PUB-1.2-LV2.5-728_Websta.me</t>
  </si>
  <si>
    <t>1396cd2667b4a77e3a1370b6c41653b4</t>
  </si>
  <si>
    <t>RON3-SE-CPX-1.1-LV1.5-728_memecenter.com</t>
  </si>
  <si>
    <t>184c9050a7a2864c7c75a76ae04478f2</t>
  </si>
  <si>
    <t>RON3-GL-ADT-2.2-LV3-728_techcrunch.com</t>
  </si>
  <si>
    <t>198df7d1f36842fe310a7535282d984e</t>
  </si>
  <si>
    <t>RON2-CA-MAN-1.3-Lv2-300x600_Meetthedeals.com</t>
  </si>
  <si>
    <t>1a53e47320c617535a7c21f518c45c4d</t>
  </si>
  <si>
    <t>RON2-US-YEH-1.7.1-Lv3-300_wuxiaworld.com</t>
  </si>
  <si>
    <t>1c8444aa3c3be7153d8b92ef9d4a6039</t>
  </si>
  <si>
    <t>RON7-UK-CPX-1.2-LV1-300_memecenter.com</t>
  </si>
  <si>
    <t>1df3749f6859eab64bd49569f80227ee</t>
  </si>
  <si>
    <t>RON1-US-MAN-2.2-Lv2-600_meetthedeals.com</t>
  </si>
  <si>
    <t>1e44797075db6a22724bbcb3a64947f6</t>
  </si>
  <si>
    <t>RON3-IT-MAN-1.1-LV1.5-300_meetthedeals.com</t>
  </si>
  <si>
    <t>1f95917b95f9a6959278208c7cd4cb12</t>
  </si>
  <si>
    <t>RON6-NL-IMD-1.2-LV3.5-728x90_Weeronline.nl</t>
  </si>
  <si>
    <t>2034975f5d7508b441e10e70ae1454c7</t>
  </si>
  <si>
    <t>RON6-US-CPX-1.2-Lv1.1-728_memecenter.com</t>
  </si>
  <si>
    <t>216868e93e7eb46945bdb99a6ae803e9</t>
  </si>
  <si>
    <t>RON3-UK-ADT-2.1-LV1.5-300_aol.co.uk</t>
  </si>
  <si>
    <t>27f009d88219313f0d835bdfa9cdae79</t>
  </si>
  <si>
    <t>RON3-IT-ZOD-1.7-LV1.5-728_diariodelweb.it</t>
  </si>
  <si>
    <t>294421591812024e780bfe15e9bda533</t>
  </si>
  <si>
    <t>RON1-T1-HIM-1.1-Lv2_300_Seloger.com</t>
  </si>
  <si>
    <t>2a0f0689b9ca88582e0e56b82bbf8506</t>
  </si>
  <si>
    <t>RON1-PL-ADM-1.1-Lv2-300x250_Niezalezna.pl</t>
  </si>
  <si>
    <t>2b2615e3627c9adf0d14c138e6a61cfc</t>
  </si>
  <si>
    <t>RON6-UK-MAN-1.1-LV1.1-728_meetthedeals.com</t>
  </si>
  <si>
    <t>2c5319ef15902c51e62fda32b34ab664</t>
  </si>
  <si>
    <t>RON3-UK-ADT-1.3-LV5-300_techcrunch.com</t>
  </si>
  <si>
    <t>329034dae61c2f44a21a2e42979e971e</t>
  </si>
  <si>
    <t>RON3-IT-ZOD-1.9-LV0.75-728_calciomercato.com</t>
  </si>
  <si>
    <t>34d273334030a009dcbe50e4e15c4566</t>
  </si>
  <si>
    <t>RON6-US-SOV-1.2-LV1.5-160x600_Pch.com</t>
  </si>
  <si>
    <t>36b18c76fe9e88d9b785851654f7dea2</t>
  </si>
  <si>
    <t>RON6-NO-ADT-1.1-LV3.5-728_engadget.com</t>
  </si>
  <si>
    <t>39b9ba995d350a9602292dba27941359</t>
  </si>
  <si>
    <t>RON2-US-ORD-1.2-Lv1.5-300_tubetamil.com</t>
  </si>
  <si>
    <t>39eb4c1cdde57f09d648fc77caf50844</t>
  </si>
  <si>
    <t>RON6-CA-SOV-1.2-LV4.25-728x90_Merriam-webster.com</t>
  </si>
  <si>
    <t>3b06e795db2bdb26d2136bf4d46e6ba2</t>
  </si>
  <si>
    <t>RON3-UK-ADT-1.1-LV1.5-728_huffingtonpost.co.uk</t>
  </si>
  <si>
    <t>3c9a456ab938a8a5f2c2163ada3fa5d4</t>
  </si>
  <si>
    <t>RON7-UK-PUB-1-LV2.5-300_independent.co.uk</t>
  </si>
  <si>
    <t>3d1049bf88a0cd4eb405984178996e53</t>
  </si>
  <si>
    <t>RON1-US-TGF-1.3-Lv5-728x90_Diply.com</t>
  </si>
  <si>
    <t>3e78778eefdd09f796087aad6b58e7f3</t>
  </si>
  <si>
    <t>RON7-US-PUB-1.1-LV1.5-300_cnn.com</t>
  </si>
  <si>
    <t>3f7f2145bd554c70835ab73f25f73d4b</t>
  </si>
  <si>
    <t>RON1-DE-YEH-1.1-LV2-300_wuxiaworld.com</t>
  </si>
  <si>
    <t>4078b7a34479bd1b299c1b22c8e41578</t>
  </si>
  <si>
    <t>RON6-US-CPX-1.22-Lv3.5-160_memecenter.com</t>
  </si>
  <si>
    <t>413753b6735d53cac89107c9bad04027</t>
  </si>
  <si>
    <t>RON6-UK-MAN-1.1-LV1.1-160_meetthedeals.com</t>
  </si>
  <si>
    <t>46d104aa0e2380c701ad4cb9fcf7db34</t>
  </si>
  <si>
    <t>RON2-US-YEH-1.6-Lv5.5-160_stayfitfoods.com</t>
  </si>
  <si>
    <t>47a8015f333d232b975a6cc7dee72774</t>
  </si>
  <si>
    <t>RON3-UK-ADT-1.6-LV1-728_engadget.com</t>
  </si>
  <si>
    <t>495422d271244baac6ba1b57c46fdcd8</t>
  </si>
  <si>
    <t>RON1-US-MAN-2.1-Lv2-160_meetthedeals.com</t>
  </si>
  <si>
    <t>4e18d13668a34602900931ee4873252c</t>
  </si>
  <si>
    <t>51b644e47d513286f6d5729043a9fb27</t>
  </si>
  <si>
    <t>RON6-UK-MAN-1.1-LV1.1-300x600_Meetthedeals.com</t>
  </si>
  <si>
    <t>52e916c620507b5e2562737a0ec2349c</t>
  </si>
  <si>
    <t>RON2-US-ADV-1.4-Lv2.5-160_flyordie.com</t>
  </si>
  <si>
    <t>56e31f02a1ad6fe02b5dce204d739247</t>
  </si>
  <si>
    <t>RON2-US-ORD-1.2-Lv1.5-160_tubetamil.com</t>
  </si>
  <si>
    <t>579e5a54cf4d680678e72459ecd1e50c</t>
  </si>
  <si>
    <t>RON6-NO-ADT-1.1-LV3.5-300_engadget.com</t>
  </si>
  <si>
    <t>5a94ea8cb5f04b83c46403239178100a</t>
  </si>
  <si>
    <t>5b4f9dd0ec6ca418ea2e03fd82201a76</t>
  </si>
  <si>
    <t>RON2-CA-YEH-1.7-Lv3-300_wuxiaworld.com</t>
  </si>
  <si>
    <t>5d1ca9a322a1aa48d34a745c3f0106ba</t>
  </si>
  <si>
    <t>RON6-NL-IMD-1.2-LV1.5-728_weeronline.nl</t>
  </si>
  <si>
    <t>5dd226cd57c5f67643c38e37773f52ec</t>
  </si>
  <si>
    <t>RON3-UK-ADT-2.1-LV1.5-728_aol.co.uk</t>
  </si>
  <si>
    <t>603b70a3656a573f21edda62aa6ae4ba</t>
  </si>
  <si>
    <t>RON6-CA-SOV-1.2-LV2-300_merriam-webster.com</t>
  </si>
  <si>
    <t>6243b2c77addaf96497b301802780a53</t>
  </si>
  <si>
    <t>RON2-US-YEH-1.6-Lv5.5-728_stayfitfoods.com</t>
  </si>
  <si>
    <t>6321be21dd6e2fdaa700bafd454f1c3b</t>
  </si>
  <si>
    <t>RON2-CA-CPX-1.2-Lv6-728_memecenter.com</t>
  </si>
  <si>
    <t>6455f77f5f35b29fc23bb204fb3bee2a</t>
  </si>
  <si>
    <t>RON2-US-YEH-1.6-Lv5.5-300_stayfitfoods.com</t>
  </si>
  <si>
    <t>6679a1402caacc976570b6c00be5eda7</t>
  </si>
  <si>
    <t>RON3-UK-ADT-1.6-LV4-728_engadget.com</t>
  </si>
  <si>
    <t>66ae182e8b7752803e2fa5917fcb7815</t>
  </si>
  <si>
    <t>RON3-IT-PUB-1.2-LV1.5-160_libero.it</t>
  </si>
  <si>
    <t>67225feac8c5555b8405deca4a4ae07f</t>
  </si>
  <si>
    <t>RON3-IT-ZOD-1.9-LV2.5-300_calciomercato.com</t>
  </si>
  <si>
    <t>673e8cb2f96d22bfb0a86b9cbbd32483</t>
  </si>
  <si>
    <t>RON2-US-YEH-1.6-Lv3-160_stayfitfoods.com</t>
  </si>
  <si>
    <t>695cd6e349f16929ee1411f67b226a6c</t>
  </si>
  <si>
    <t>6af7eddc895b5ec57bf36a22dc790465</t>
  </si>
  <si>
    <t>RON3-UK-ADT-1.1-LV2.5-300_huffingtonpost.co.uk</t>
  </si>
  <si>
    <t>6bc96d10b166ca273f7e640148a6e2fa</t>
  </si>
  <si>
    <t>RON3-IT-PUB-1.2-LV1.5-300_libero.it</t>
  </si>
  <si>
    <t>6e00fdd9d6ed4c4d0abc668860980375</t>
  </si>
  <si>
    <t>RON3-IT-ZOD-1.9-LV0.75-300_calciomercato.com</t>
  </si>
  <si>
    <t>6eed9b29b253853fb09b62545829c545</t>
  </si>
  <si>
    <t>RON2-US-YEH-1.7-Lv3-300_wuxiaworld.com</t>
  </si>
  <si>
    <t>6f5aef4535f0398df4d98784e97f5eed</t>
  </si>
  <si>
    <t>RON6-US-CPX-1.21-Lv3.5-300x250_Memecenter.com</t>
  </si>
  <si>
    <t>6fa07df34c024d1c98b0c789e71b319a</t>
  </si>
  <si>
    <t>RON1-PL-ADM-1.1-Lv2-728x90_Niezalezna.pl</t>
  </si>
  <si>
    <t>7170dee03c23efd388eaa85f476030ae</t>
  </si>
  <si>
    <t>RON3-UK-ADT-1.1-LV1.5-300_huffingtonpost.co.uk</t>
  </si>
  <si>
    <t>73d301b5f123d9b61bfd9a32e6bbf9d9</t>
  </si>
  <si>
    <t>RON3-UK-ADT-1.6-LV4-300_engadget.com</t>
  </si>
  <si>
    <t>774f158642dbd8b2d441aa44746f8f14</t>
  </si>
  <si>
    <t>RON2-US-YEH-1.4-Lv3-728_lifewithtravel.com</t>
  </si>
  <si>
    <t>7766016673bba4a33b030f828dcdf70c</t>
  </si>
  <si>
    <t>7bb99b7be017effbdd9f950423c01aa3</t>
  </si>
  <si>
    <t>RON2-FR-HIM-1.1-Lv4.5-300_seloger.com</t>
  </si>
  <si>
    <t>7bd10072776c6dab54994454387bcc85</t>
  </si>
  <si>
    <t>RON2-CA-CPX-1.2-Lv6-300_memecenter.com</t>
  </si>
  <si>
    <t>7fc39ed25f044908281a1b351774c243</t>
  </si>
  <si>
    <t>RON3-UK-ADT-1.3-LV1.5-728_techcrunch.com</t>
  </si>
  <si>
    <t>80f7652915e51ce4fd819036acd5779f</t>
  </si>
  <si>
    <t>8327c0b0860fb769c7151e72e1990749</t>
  </si>
  <si>
    <t>RON6-US-CPX-1.2-Lv2.5-728_memecenter.com</t>
  </si>
  <si>
    <t>854b317fab5629e63628dd2b8929ee72</t>
  </si>
  <si>
    <t>RON2-US-ADV-1.2-Lv0.7-160_myfridgefood.com</t>
  </si>
  <si>
    <t>869042e37ba8971eeecd9577f6a3ff3c</t>
  </si>
  <si>
    <t>RON7-UK-ADV-2-LV4-160_flyordie.com</t>
  </si>
  <si>
    <t>8a820f758b9683fab1876364abd29cc7</t>
  </si>
  <si>
    <t>RON3-IT-MAN-1.1-LV1.5-300x600-Meetthedeals.com</t>
  </si>
  <si>
    <t>8b4ab11ec1916468819a2fb0d976ee25</t>
  </si>
  <si>
    <t>8cfbfe5702a5c24916680a67008f2d71</t>
  </si>
  <si>
    <t>RON1-US-MAN-2.1-Lv2-300_meetthedeals.com</t>
  </si>
  <si>
    <t>8f6443b8344ee8a8ada14cb2919ba73b</t>
  </si>
  <si>
    <t>RON3-GL-ADT-2.2-LV3-300_techcrunch.com</t>
  </si>
  <si>
    <t>904a9a609819cb5fceb1fccc34c5a384</t>
  </si>
  <si>
    <t>RON6-US-CPX-1.21-Lv2.5-300_memecenter.com</t>
  </si>
  <si>
    <t>9320aeafd27fe190a8fa32cfbeb025c1</t>
  </si>
  <si>
    <t>96d8642d9285db7ad14b88180111ec36</t>
  </si>
  <si>
    <t>RON5-IN-APN-1.1-LV3.5-728x90_Greatandhra.com</t>
  </si>
  <si>
    <t>9849250dadbb0e73fc4f748066506fdc</t>
  </si>
  <si>
    <t>RON7-UK-CPX-1.2-LV3-728_Memecenter.com</t>
  </si>
  <si>
    <t>9a24f1d754e553f7ab0b9824066adbda</t>
  </si>
  <si>
    <t>RON6-CA-SOV-1.2-LV4.25-300x250_Merriam-webster.com</t>
  </si>
  <si>
    <t>9d94a26ab87c32177f824a7c45090ff8</t>
  </si>
  <si>
    <t>RON3-IT-MAN-1.1-LV1.5-160_meetthedeals.com</t>
  </si>
  <si>
    <t>9e4fdc41e87adeca8fe84525c43643a0</t>
  </si>
  <si>
    <t>RON2-US-YEH-1.6-Lv3-300_stayfitfoods.com</t>
  </si>
  <si>
    <t>9ea3127ed760976b4e8039243984c29f</t>
  </si>
  <si>
    <t>RON6-US-CPX-1.22-Lv1-160_memecenter.com</t>
  </si>
  <si>
    <t>9eeac61baba34a9a90a5d0b7e2680a33</t>
  </si>
  <si>
    <t>RON3-SE-CPX-1.1-LV1.5-160_memecenter.com</t>
  </si>
  <si>
    <t>9ff1056fdf07f1f89c49bc27fb36372f</t>
  </si>
  <si>
    <t>RON3-UK-ADT-1.1-LV2.5-728_huffingtonpost.co.uk</t>
  </si>
  <si>
    <t>a021b4fa3ff3c62b79637b870c00d5a9</t>
  </si>
  <si>
    <t>RON2-CA-MAN-1.3-Lv2-300x250_Meetthedeals.com</t>
  </si>
  <si>
    <t>ade2875c47c1a7b2b4cad7741b694b45</t>
  </si>
  <si>
    <t>RON6-US-CPX-1.2-Lv4-728_memecenter.com</t>
  </si>
  <si>
    <t>aec9cc8449e6320aa4f5f174c5f05d4e</t>
  </si>
  <si>
    <t>RON2-US-ADM-1.2-Lv5.5-300_businessinsider.com</t>
  </si>
  <si>
    <t>aecc1e85f2453ae0f0982aa692a1d35f</t>
  </si>
  <si>
    <t>RON1-US-MAN-2.1-Lv6-300x250_Meetthedeals.com</t>
  </si>
  <si>
    <t>afb4e99f69ad3347145c26bb8e345a61</t>
  </si>
  <si>
    <t>RON6-NL-IMD-1.22-LV1.5-300_weeronline.nl</t>
  </si>
  <si>
    <t>b0f725e993fed5323a1947818e27d58e</t>
  </si>
  <si>
    <t>RON2-US-ADM-1.2-Lv5.5-160_businessinsider.com</t>
  </si>
  <si>
    <t>b23e7ddd3ee0a47229bda862d45d95b7</t>
  </si>
  <si>
    <t>RON7-UK-CPX-1.2-LV1-728_memecenter.com</t>
  </si>
  <si>
    <t>b459469d27033794f8b260ef34d364d7</t>
  </si>
  <si>
    <t>RON3-UK-ADT-1.3-LV1.5-300_techcrunch.com</t>
  </si>
  <si>
    <t>b4701c1e93a6902106a1585251ff46e8</t>
  </si>
  <si>
    <t>RON5-IN-APN-1.1-LV3.5-300x250_Greatandhra.com</t>
  </si>
  <si>
    <t>b5ae784eb4783385c48ea039e1c2a334</t>
  </si>
  <si>
    <t>RON7-UK-PUB-1.2-LV1-300_standard.co.uk</t>
  </si>
  <si>
    <t>b6e270d5fef376309c1a9c95330dda90</t>
  </si>
  <si>
    <t>RON1-US-MAN-2.1-Lv6-160x600_Meetthedeals.com</t>
  </si>
  <si>
    <t>b6fe83f870c857633b931e6b8146853f</t>
  </si>
  <si>
    <t>RON2-US-YEH-1.6-Lv3-728_stayfitfoods.com</t>
  </si>
  <si>
    <t>ba8f5d11d98cb3ac46a18113d83c6183</t>
  </si>
  <si>
    <t>RON1-US-MAN-2.1-Lv6-728x90_Meetthedeals.com</t>
  </si>
  <si>
    <t>bb8b4b6eeef98ec16499a5a66907d86f</t>
  </si>
  <si>
    <t>RON3-IT-ZOD-1.7-LV1.5-160_diariodelweb.it</t>
  </si>
  <si>
    <t>bbe0bbba2db41ac9d1f23b2883dd5560</t>
  </si>
  <si>
    <t>c07bf6f0b181353e517cee15666254ee</t>
  </si>
  <si>
    <t>RON6-CA-SOV-1.2-LV2-728_merriam-webster.com</t>
  </si>
  <si>
    <t>c1a3878cf18db2aa101507f3473b32e9</t>
  </si>
  <si>
    <t>RON2-CA-MAN-1.3-Lv2-160x600_Meetthedeals.com</t>
  </si>
  <si>
    <t>c46e88279108c1456d52da0500c6736c</t>
  </si>
  <si>
    <t>RON2-CA-CPX-1.2-Lv2-728_memecenter.com</t>
  </si>
  <si>
    <t>ce23709cd4f579bc375c67c381df7358</t>
  </si>
  <si>
    <t>RON3-IT-PUB-1.2-LV1.5-728_libero.it</t>
  </si>
  <si>
    <t>ce4e6369ac67fb36aa5c485426181250</t>
  </si>
  <si>
    <t>RON6-US-CPX-1.21-Lv1.1-300_memecenter.com</t>
  </si>
  <si>
    <t>cecc6ee3204f1041826fdcd6117b6557</t>
  </si>
  <si>
    <t>RON3-IT-MAN-1.1-LV1.5-728_meetthedeals.com</t>
  </si>
  <si>
    <t>d04af16c6f0fa34f7b54f1bedbdb1514</t>
  </si>
  <si>
    <t>d14a2b5e90c0e57bdbdf15fe68e3b15f</t>
  </si>
  <si>
    <t>RON1-DE-HIM-1.1-Lv2-300_seloger.com</t>
  </si>
  <si>
    <t>d2cbae33a3abec4979f128b1b5ebd20f</t>
  </si>
  <si>
    <t>d3435730537feda01d135d32891ace32</t>
  </si>
  <si>
    <t>RON1-US-MAN-2.1-Lv2-728_meetthedeals.com</t>
  </si>
  <si>
    <t>d45b6fd41805903a76c6c96e564f6c5f</t>
  </si>
  <si>
    <t>d598201cad0f86ceda40757ebc0aba56</t>
  </si>
  <si>
    <t>RON2-FR-ADV-1.2-Lv3-160_flyordie.com</t>
  </si>
  <si>
    <t>d8340a8460c640133dffd379ad9b3a3e</t>
  </si>
  <si>
    <t>RON2-US-ADV-1.4-Lv2.5-728_flyordie.com</t>
  </si>
  <si>
    <t>d8ac6b6d68c41b566572bc75b9c39ca6</t>
  </si>
  <si>
    <t>RON2-US-ADM-1.2-Lv5.5-728_businessinsider.com</t>
  </si>
  <si>
    <t>db73455b96e74afd79ec63b255605cb4</t>
  </si>
  <si>
    <t>RON2-US-ORD-1.2-Lv1.5-728_tubetamil.com</t>
  </si>
  <si>
    <t>dc316a575297e058595e4e2cb85790e6</t>
  </si>
  <si>
    <t>RON2-US-YEH-1.3-Lv2.5-300_huskermax.com</t>
  </si>
  <si>
    <t>dccfb064b79f2e26cdf71b84b10c5282</t>
  </si>
  <si>
    <t>RON6-NL-IMD-1.2-LV6.5-728_weeronline.nl</t>
  </si>
  <si>
    <t>e14b7cfd99197486d87309b2757aaaa5</t>
  </si>
  <si>
    <t>RON2-BR-APN-1-Lv2.5-160x600_Flyordie.com</t>
  </si>
  <si>
    <t>e5d0c5bfbcc6f1d233546f6d5d565cf1</t>
  </si>
  <si>
    <t>RON2-CA-MAN-1.3-Lv2-728x90_Meetthedeals.com</t>
  </si>
  <si>
    <t>eaa5e4b7272b608f0f4978e8c80828b4</t>
  </si>
  <si>
    <t>RON2-CA-CPX-1.2-Lv6-160_memecenter.com</t>
  </si>
  <si>
    <t>eaf80165a202d5382e6eab74893613cf</t>
  </si>
  <si>
    <t>RON2-CA-CPX-1.2-Lv2-300_memecenter.com</t>
  </si>
  <si>
    <t>eb9fa6727b8ae7b4ffa8d52231294d45</t>
  </si>
  <si>
    <t>RON3-IT-ZOD-1.7-LV1.5-300_diariodelweb.it</t>
  </si>
  <si>
    <t>edc823eb9df7fa0a7c4180d11ad37090</t>
  </si>
  <si>
    <t>RON2-GL-ADV-1.2-Lv3-160x600_Flyordie.com</t>
  </si>
  <si>
    <t>edd4d504956a2e78bb46d802427781e7</t>
  </si>
  <si>
    <t>RON7-US-PUB-1.6-LV0.5-300_lifescript.com</t>
  </si>
  <si>
    <t>ef39ec2db9392aa08ebafe0e00c533e0</t>
  </si>
  <si>
    <t>RON3-IT-ZOD-1.9-LV2.5-728_calciomercato.com</t>
  </si>
  <si>
    <t>ef8c7a056d012241f14c1d6f5ac0bc74</t>
  </si>
  <si>
    <t>RON2-US-ORD-1.4-Lv3-728_greatandhra.com</t>
  </si>
  <si>
    <t>f14238455386e1ddb909bb7f4e0598e8</t>
  </si>
  <si>
    <t>RON2-US-YEH-1.8-Lv3-300_jellyshare.com</t>
  </si>
  <si>
    <t>fd76df79ca88af771bd389f87497de72</t>
  </si>
  <si>
    <t>ffa74ee314aef8be530c21dab0e46a8f</t>
  </si>
  <si>
    <t>RON2-CA-CPX-1.2-Lv2-160_memecenter.com</t>
  </si>
  <si>
    <t>gordon.moore@cardinal-it.co.uk</t>
  </si>
  <si>
    <t>Ja606.co.uk</t>
  </si>
  <si>
    <t>11f714990532cdae6f027aeb5e1b94e7</t>
  </si>
  <si>
    <t>Ja606.co.uk #2 160x600</t>
  </si>
  <si>
    <t>4259f9648146ab0e46ca2f8fe3fe7653</t>
  </si>
  <si>
    <t>Ja606.co.uk 160x600</t>
  </si>
  <si>
    <t>9d0dfe10285db76d03f7e195791ee06a</t>
  </si>
  <si>
    <t>Ja606.co.uk 300x600</t>
  </si>
  <si>
    <t>ee6164433ba00774e6515d4a6d85a7c2</t>
  </si>
  <si>
    <t>Ja606.co.uk 728x90</t>
  </si>
  <si>
    <t>f4bc116711d2b93963eb482db70a410a</t>
  </si>
  <si>
    <t>Ja606.co.uk #2 300x600</t>
  </si>
  <si>
    <t>gossiponthis@gmail.com</t>
  </si>
  <si>
    <t>Gossiponthis.com</t>
  </si>
  <si>
    <t>461fd70f906c103557308fab6d4d49f8</t>
  </si>
  <si>
    <t>Gossiponthis.com 300x250</t>
  </si>
  <si>
    <t>gpy6529@gmail.com</t>
  </si>
  <si>
    <t>Dimplify.com</t>
  </si>
  <si>
    <t>c0dd07bb733a4ce949484aab96916906</t>
  </si>
  <si>
    <t>Dimplify.com 300x250</t>
  </si>
  <si>
    <t>gracey@monetizemore.com</t>
  </si>
  <si>
    <t>Twentytwowords.com</t>
  </si>
  <si>
    <t>054af277b557b8b9447175758663cf8d</t>
  </si>
  <si>
    <t>Sidebar3_BTF_ 300x600</t>
  </si>
  <si>
    <t>4e363f42ee8483da2a22e02272207029</t>
  </si>
  <si>
    <t>22w_Header_ATF_ 728x90</t>
  </si>
  <si>
    <t>521ac2b3f10133952785e856be58c03d</t>
  </si>
  <si>
    <t>22w_Sidebar2_BTF_ 300x250</t>
  </si>
  <si>
    <t>8b4f3f6b4b898853b0063b04cbd7f5ed</t>
  </si>
  <si>
    <t>Mobile_Tier1_PB_US CA UK AU_ 320x50</t>
  </si>
  <si>
    <t>grant.brown@rantmn.com</t>
  </si>
  <si>
    <t>RantMN.com</t>
  </si>
  <si>
    <t>grayson@levy.org.il</t>
  </si>
  <si>
    <t>gatestoneinstitute.org</t>
  </si>
  <si>
    <t>13af616df570ecc265a5209f22b099da</t>
  </si>
  <si>
    <t>Gatestoneinstitute.org 2 300x250</t>
  </si>
  <si>
    <t>322e3ab1783321b69b5d14090e9216c8</t>
  </si>
  <si>
    <t>English #3</t>
  </si>
  <si>
    <t>gumsum7855@gmail.com</t>
  </si>
  <si>
    <t>Vowgag.com</t>
  </si>
  <si>
    <t>04e74242afac79a8593a70517b0db87e</t>
  </si>
  <si>
    <t>Dipbuz.com #2 300x250</t>
  </si>
  <si>
    <t>1ecc83a0e21fabe09d1492196084742a</t>
  </si>
  <si>
    <t>Vowgag.com #2 300x250</t>
  </si>
  <si>
    <t>287d2af242a1b230d2e29e18e7b207cb</t>
  </si>
  <si>
    <t>Dipbuz.com 728x90</t>
  </si>
  <si>
    <t>3b5327b13aad5ab040fa6121e8707540</t>
  </si>
  <si>
    <t>Viralgsp.com #2 728x90</t>
  </si>
  <si>
    <t>5f341d5413596fe0d4d8a5097368a808</t>
  </si>
  <si>
    <t>Vowgag.com #2 728x90</t>
  </si>
  <si>
    <t>67537a02fc4a2fa027eb778ade5a2eb9</t>
  </si>
  <si>
    <t>Viralgsp.com 300x250</t>
  </si>
  <si>
    <t>700408463ea984c7829dbb89b63cc9ef</t>
  </si>
  <si>
    <t>Dipbuz.com #2 160x600</t>
  </si>
  <si>
    <t>7d2801f1be6e4c6070fc54498dca21d5</t>
  </si>
  <si>
    <t>Vowgag.com 160x600</t>
  </si>
  <si>
    <t>88ab7823315267d462b60b37979a9229</t>
  </si>
  <si>
    <t>Vowgag.com #2 160x600</t>
  </si>
  <si>
    <t>8919cf27b89b5892b40339d187482624</t>
  </si>
  <si>
    <t>Dipbuz.com 160x600</t>
  </si>
  <si>
    <t>8b019f5b91a898a0639c420808a0456e</t>
  </si>
  <si>
    <t>Vowgag.com 300x250</t>
  </si>
  <si>
    <t>93edb0a7968538224e4fdc02e2574727</t>
  </si>
  <si>
    <t>Viralgsp.com #2 300x250</t>
  </si>
  <si>
    <t>95d2866e276b07377ddfb0cab9c3daec</t>
  </si>
  <si>
    <t>Buzzmad.com 300x250</t>
  </si>
  <si>
    <t>a649a6881d359f1f2faf083d5a7cdf88</t>
  </si>
  <si>
    <t>Viralgsp.com #2 160x600</t>
  </si>
  <si>
    <t>adb676320c8745e6b4fc043c672986a0</t>
  </si>
  <si>
    <t>Buzzmad.com 728x90</t>
  </si>
  <si>
    <t>b8acff3a15c27839a007050bd597bbe2</t>
  </si>
  <si>
    <t>Buzzmad.com #2 300x250</t>
  </si>
  <si>
    <t>bafbbc511baa85906a0fc34c3a6a3a58</t>
  </si>
  <si>
    <t>Buzzmad.com 160x600</t>
  </si>
  <si>
    <t>c1b3c23a6eb05ad03cf4012285400d73</t>
  </si>
  <si>
    <t>Dipbuz.com #2 728x90</t>
  </si>
  <si>
    <t>ce613a371907b5f94f55a4eb566c3daa</t>
  </si>
  <si>
    <t>Vowgag.com 728x90</t>
  </si>
  <si>
    <t>d73ee503af2055ffa86a1838e23e9d1f</t>
  </si>
  <si>
    <t>Viralgsp.com 160x600</t>
  </si>
  <si>
    <t>da92ba6443163e28fb75812bf7feb470</t>
  </si>
  <si>
    <t>Buzzmad.com #2 728x90</t>
  </si>
  <si>
    <t>e8fdffeb02d71f1174b522a743ba18ef</t>
  </si>
  <si>
    <t>Viralgsp.com 728x90</t>
  </si>
  <si>
    <t>edb39c40be8cd6caf6d16f2cde788180</t>
  </si>
  <si>
    <t>Buzzmad.com #2 160x600</t>
  </si>
  <si>
    <t>fe23a4758f83db202841ad778d5ed96f</t>
  </si>
  <si>
    <t>Dipbuz.com 300x250</t>
  </si>
  <si>
    <t>hagwebsites@gmail.com</t>
  </si>
  <si>
    <t>Hagshama Keebali Investments Two (Biology-online.org)</t>
  </si>
  <si>
    <t>harald.koch@webconomy.com</t>
  </si>
  <si>
    <t>Astroportal.com</t>
  </si>
  <si>
    <t>3d88fc841d9ebbe8f9e0ee40badaf4b5</t>
  </si>
  <si>
    <t>Astroportal.com 300x600</t>
  </si>
  <si>
    <t>harrison@mindtankmedia.com</t>
  </si>
  <si>
    <t>Mind Tank Media (autooverload.com)</t>
  </si>
  <si>
    <t>00b47bb25149a2de74c1b612cf1cbe2f</t>
  </si>
  <si>
    <t>Autooverload.com 160x600 ATF</t>
  </si>
  <si>
    <t>0d6abd66cc9e6c45b9dbf8afd362b141</t>
  </si>
  <si>
    <t>Autooverload.com 300x250 ATF</t>
  </si>
  <si>
    <t>2766dbddf422194fe2d64bdb5e7f0314</t>
  </si>
  <si>
    <t>Autooverload.com 728x90 ATF</t>
  </si>
  <si>
    <t>7d6dc1953f96d5ea14089d8336ac0295</t>
  </si>
  <si>
    <t>Autooverload.com 728x90 BTF</t>
  </si>
  <si>
    <t>88766b721a762994a2835c3a1970d7fe</t>
  </si>
  <si>
    <t>Autooverload.com 300x250 BTF</t>
  </si>
  <si>
    <t>harsit.jain@123greetings-inc.com</t>
  </si>
  <si>
    <t>123 Greetings Inc (123greetings.com)</t>
  </si>
  <si>
    <t>8ec1151504c26be656466574bdbecd27</t>
  </si>
  <si>
    <t>123greetings.com CA, UK, AU 300x250</t>
  </si>
  <si>
    <t>bbe3900b44bdda87514a138379c49f2d</t>
  </si>
  <si>
    <t>123greetings.com ROW 300x250</t>
  </si>
  <si>
    <t>healthyandnaturalworld@gmail.com</t>
  </si>
  <si>
    <t>healthyandnaturalworld.com</t>
  </si>
  <si>
    <t>8f1883dfb45ea39820773f2b3da48ccf</t>
  </si>
  <si>
    <t>Healthyandnaturalworld.com BTF 300x250</t>
  </si>
  <si>
    <t>healthyrecipesblog@gmail.com</t>
  </si>
  <si>
    <t>healthyrecipesblogs.com</t>
  </si>
  <si>
    <t>b39dad4f867dcb1d880636a1eb7d6658</t>
  </si>
  <si>
    <t>Healthyrecipesblogs.com #2 300x250</t>
  </si>
  <si>
    <t>e8b1ca28a327f05cc4fb0a8bdac7f07b</t>
  </si>
  <si>
    <t>Healthyrecipesblogs.com 300x250</t>
  </si>
  <si>
    <t>fdab7c832658d8f66c1ed2b55462b29d</t>
  </si>
  <si>
    <t>Healthyrecipesblogs.com 160x600</t>
  </si>
  <si>
    <t>hello@eatthis.today</t>
  </si>
  <si>
    <t>Eatthis.today</t>
  </si>
  <si>
    <t>1ade68406714b6beb332a9b450dc73a8</t>
  </si>
  <si>
    <t>Fastfoodarmy.com #3 300x250</t>
  </si>
  <si>
    <t>23d13aeb7256018a3076ad03fe07e8c2</t>
  </si>
  <si>
    <t>Blogofpink.com #2 728x90</t>
  </si>
  <si>
    <t>286ce83d21b4e584b51833541b5bbed8</t>
  </si>
  <si>
    <t>Blogofpink.com #2 160x600</t>
  </si>
  <si>
    <t>30323b717e0faf85f864bd58d13a0212</t>
  </si>
  <si>
    <t>Dishdamsel.com 300x250</t>
  </si>
  <si>
    <t>32dddbae37652cd9d38b8d53c2b27acc</t>
  </si>
  <si>
    <t>Fastfoodarmy.com #2 728x90</t>
  </si>
  <si>
    <t>4b2578e91dd8839c9e486dedf0ec7f3f</t>
  </si>
  <si>
    <t>Blogofpink.com 300x250</t>
  </si>
  <si>
    <t>5d6d24ddd1b879923698e8b360bd84a7</t>
  </si>
  <si>
    <t>Fastfoodarmy.com #2 300x250</t>
  </si>
  <si>
    <t>6af58e3e6c0d84fea27fe42f0c85ad93</t>
  </si>
  <si>
    <t>Fastfoodarmy.com #3 728x90</t>
  </si>
  <si>
    <t>7258d9a7d114fd44af4312127861cc1c</t>
  </si>
  <si>
    <t>Dishdamsel.com #2 160x600</t>
  </si>
  <si>
    <t>8e9aa7c87d116f2d8e020aa8ed074ff6</t>
  </si>
  <si>
    <t>Fastfoodarmy.com 300x250</t>
  </si>
  <si>
    <t>93ca960279440f70e4da9afd12030b7f</t>
  </si>
  <si>
    <t>Dishdamsel.com 160x600</t>
  </si>
  <si>
    <t>9effd9d4cfcee3e3a1a5e0b629a3039d</t>
  </si>
  <si>
    <t>Dishdamsel.com 728x90</t>
  </si>
  <si>
    <t>a46fb5b5cc5434f0f7cc6b6be6901dda</t>
  </si>
  <si>
    <t>Dishdamsel.com #2 300x250</t>
  </si>
  <si>
    <t>c4bc19016b3ad747636d4322c7e0e9ed</t>
  </si>
  <si>
    <t>Blogofpink.com 160x600</t>
  </si>
  <si>
    <t>cdd3b13f742c89c6daf0cd2742774718</t>
  </si>
  <si>
    <t>Fastfoodarmy.com 728x90</t>
  </si>
  <si>
    <t>db8b65e18f6f05ddf9ff68c4bd0d786e</t>
  </si>
  <si>
    <t>Blogofpink.com 728x90</t>
  </si>
  <si>
    <t>df4f4340d5225c717f021bab151742b5</t>
  </si>
  <si>
    <t>Blogofpink.com #2 300x250</t>
  </si>
  <si>
    <t>e4d021693f2be67d3b975da19de7dba0</t>
  </si>
  <si>
    <t>Dishdamsel.com #2 728x90</t>
  </si>
  <si>
    <t>hello@newormedia.com</t>
  </si>
  <si>
    <t>Newormedia (mytechinterviews.com)</t>
  </si>
  <si>
    <t>18a56cfa4dd90acd4f267133dd62fe58</t>
  </si>
  <si>
    <t>90s411.com #2 728x90</t>
  </si>
  <si>
    <t>237f6ba91a506eb69a791c047e3d822f</t>
  </si>
  <si>
    <t>Soccergaming.com 300x250</t>
  </si>
  <si>
    <t>27691e68360f8e1708e55f6c6c7df9bf</t>
  </si>
  <si>
    <t>Soccergaming.com 160x600</t>
  </si>
  <si>
    <t>29a01a06e4c77a60fea7e86cc67917a3</t>
  </si>
  <si>
    <t>Calculus-help.com 300x250</t>
  </si>
  <si>
    <t>3e832088fef24242645ae83bdff63d3e</t>
  </si>
  <si>
    <t>House-crazy.com 728x90</t>
  </si>
  <si>
    <t>4328c0a2981ea12d63e785104d2e1e22</t>
  </si>
  <si>
    <t>Thelistlove.com 728x90</t>
  </si>
  <si>
    <t>44c6078a24a14b0d21665ba19e5d4f53</t>
  </si>
  <si>
    <t>Thelistlove.com #2 728x90</t>
  </si>
  <si>
    <t>4a782945fc6a8a63ca0e35b4cd11002b</t>
  </si>
  <si>
    <t>Calculus-help.com 728x90</t>
  </si>
  <si>
    <t>4f426eb6e3322cf59fd672e162ace56e</t>
  </si>
  <si>
    <t>Mytechinterviews.com #2 728x90</t>
  </si>
  <si>
    <t>51d4f24bafc70609e51fceffd191903f</t>
  </si>
  <si>
    <t>Pesgaming.com 728x90</t>
  </si>
  <si>
    <t>5530bfe38e846fcbfd204e06ba512dee</t>
  </si>
  <si>
    <t>Soccergaming.com 728x90</t>
  </si>
  <si>
    <t>55f5a063c7c593148afa3f8747f1db24</t>
  </si>
  <si>
    <t>Pesgaming.com #2 728x90</t>
  </si>
  <si>
    <t>57dede04560dbb583b8480f830a34f5a</t>
  </si>
  <si>
    <t>Pesgaming.com 160x600</t>
  </si>
  <si>
    <t>60e9217013bbf2493b1ad16909113286</t>
  </si>
  <si>
    <t>Thelistlove.com 160x600</t>
  </si>
  <si>
    <t>68458018abe283c9f05ae1e64cbac476</t>
  </si>
  <si>
    <t>Mytechinterviews.com 300x250</t>
  </si>
  <si>
    <t>6ed71f3eaef54428b46fde564cb20578</t>
  </si>
  <si>
    <t>Lyricsreg.com 300x250</t>
  </si>
  <si>
    <t>76d603b72dade1fc14c6789ce48aba48</t>
  </si>
  <si>
    <t>90s411.com #2 300x250</t>
  </si>
  <si>
    <t>7b5f307c527bda6b6170d43684620b0a</t>
  </si>
  <si>
    <t>Soccergaming.com #2 728x90</t>
  </si>
  <si>
    <t>8b468ccb11b7754de173bd1f09d2a25a</t>
  </si>
  <si>
    <t>Thelistlove.com #2 300x250</t>
  </si>
  <si>
    <t>98ed89582a332b9d83d4b9d3c6f724d9</t>
  </si>
  <si>
    <t>Lyricsreg.com 160x600</t>
  </si>
  <si>
    <t>a93caa46bff7cdbe08c1a0f9d857c178</t>
  </si>
  <si>
    <t>Mytechinterviews.com 160x600</t>
  </si>
  <si>
    <t>ab555826451216c89502f570ff712fdb</t>
  </si>
  <si>
    <t>Thelistlove.com 300x250</t>
  </si>
  <si>
    <t>b4c27f7af91f64767da984d28ba59b3d</t>
  </si>
  <si>
    <t>Pesgaming.com 300x250</t>
  </si>
  <si>
    <t>b597f814ed1a78335b8b17c4bee73ed4</t>
  </si>
  <si>
    <t>Lyricsreg.com 728x90</t>
  </si>
  <si>
    <t>ba693a66581ddf94b67d4f3e6a66ef7a</t>
  </si>
  <si>
    <t>90s411.com 160x600</t>
  </si>
  <si>
    <t>c5cb083975c477828e3a2b7080774f89</t>
  </si>
  <si>
    <t>House-crazy.com #2 728x90</t>
  </si>
  <si>
    <t>d7df3da07a5b238d55cce15a93ed212a</t>
  </si>
  <si>
    <t>Mytechinterviews.com 728x90</t>
  </si>
  <si>
    <t>daaad57aa82f064fce651cb5b8ef4157</t>
  </si>
  <si>
    <t>Lyricsreg.com #2 728x90</t>
  </si>
  <si>
    <t>db195b0d2cbd1ea7b89b156722c2ecba</t>
  </si>
  <si>
    <t>Lyricsreg.com #2 300x250</t>
  </si>
  <si>
    <t>db26cd29f722dd74b591ca5591f52860</t>
  </si>
  <si>
    <t>90s411.com 728x90</t>
  </si>
  <si>
    <t>e2b14dfdcc82a9857502abd706e5f983</t>
  </si>
  <si>
    <t>90s411.com 300x250</t>
  </si>
  <si>
    <t>f08ce7363e2fbf189e1a7ef4ababfffa</t>
  </si>
  <si>
    <t>Calculus-help.com #2 300x250</t>
  </si>
  <si>
    <t>hello@twitrcovers.com</t>
  </si>
  <si>
    <t>Twitrcovers.com</t>
  </si>
  <si>
    <t>22bc811b1c27dd966e517c01b741912c</t>
  </si>
  <si>
    <t>Twitrcovers.com ATF 728x90</t>
  </si>
  <si>
    <t>ac3a7be2a558199b3b2a7c675c7182eb</t>
  </si>
  <si>
    <t>Twitrcovers.com BTF 300x250</t>
  </si>
  <si>
    <t>da56447c9fac1516b12475c280e3b21a</t>
  </si>
  <si>
    <t>Mobileswall.com ATF 728x90</t>
  </si>
  <si>
    <t>helnamath@yahoo.com</t>
  </si>
  <si>
    <t>Lovlose.com</t>
  </si>
  <si>
    <t>44a25b777d9db65869f90ffa811fc7cf</t>
  </si>
  <si>
    <t>Lekgag.com 728x90</t>
  </si>
  <si>
    <t>5e3d66ea3939f01820d25d6b54912805</t>
  </si>
  <si>
    <t>Lekgag.com 300x250</t>
  </si>
  <si>
    <t>bfc8b427aa7fcca3f778d709124cc02a</t>
  </si>
  <si>
    <t>Lekgag.com 160x600</t>
  </si>
  <si>
    <t>help@lipsum.com</t>
  </si>
  <si>
    <t>Lipsum.com</t>
  </si>
  <si>
    <t>152788abd83d0b3c0dbb2cce9edbc7ad</t>
  </si>
  <si>
    <t>Lipsum.com 728x90</t>
  </si>
  <si>
    <t>hetalj@rediff.co.in</t>
  </si>
  <si>
    <t>Rediff.com</t>
  </si>
  <si>
    <t>0b414dc8880eec8f195851522ed2d4ba</t>
  </si>
  <si>
    <t>Money.rediff.com USA 160x600</t>
  </si>
  <si>
    <t>24981f0e61340118e8ed68237014826a</t>
  </si>
  <si>
    <t>Rediff.com USA ATF 300x250</t>
  </si>
  <si>
    <t>a8601ecf748a2939ec5c06721f417e39</t>
  </si>
  <si>
    <t>Money.rediff.com USA 728x90</t>
  </si>
  <si>
    <t>b87c042e984a0880d679af4af61fdd70</t>
  </si>
  <si>
    <t>Money.rediff.com USA 300x250</t>
  </si>
  <si>
    <t>hetalrj@rediffmail.com</t>
  </si>
  <si>
    <t>Rediff.com AU UK CA</t>
  </si>
  <si>
    <t>0244a04e619536dcc8906a641ce54cb2</t>
  </si>
  <si>
    <t>Rediff.com AU 300x250</t>
  </si>
  <si>
    <t>056e32f3759d818b8beaf5f1c965655e</t>
  </si>
  <si>
    <t>Money.rediff.com UK BTF 160x600</t>
  </si>
  <si>
    <t>0c776e6e334d4fb0602265df039bfef1</t>
  </si>
  <si>
    <t>Ia.rediff.com AU ATF 728x90</t>
  </si>
  <si>
    <t>0da1820ad3844315863cfd82cf9f0c79</t>
  </si>
  <si>
    <t>Shopping.rediff.com AU ATF 160x600</t>
  </si>
  <si>
    <t>117cca8c2989ad031fc1b71f7458c2e1</t>
  </si>
  <si>
    <t>Money.rediff.com CA ATF 160x600</t>
  </si>
  <si>
    <t>1aa8a2148e226d0380a05e09254cacc1</t>
  </si>
  <si>
    <t>Money.rediff.com CA ATF 728x90</t>
  </si>
  <si>
    <t>2a10efea6b3d3784fdedf971a86c258f</t>
  </si>
  <si>
    <t>Shopping.rediff.com UK ATF 300x250</t>
  </si>
  <si>
    <t>2c97e85576759cd92ecb1a841470fe26</t>
  </si>
  <si>
    <t>Money.rediff.com CA BTF 300x250</t>
  </si>
  <si>
    <t>heymangaxyz@gmail.com</t>
  </si>
  <si>
    <t>Heymanga.xyz</t>
  </si>
  <si>
    <t>4cc732637c3a8db83c045ecab1d8a5d1</t>
  </si>
  <si>
    <t>300x250 AD</t>
  </si>
  <si>
    <t>5d0881662d61e8ab16acaad418c41056</t>
  </si>
  <si>
    <t>160x600 AD</t>
  </si>
  <si>
    <t>bcee54739532a20c5516cc486ef71af3</t>
  </si>
  <si>
    <t>728x90 AD TAG</t>
  </si>
  <si>
    <t>hi@viralscape.com</t>
  </si>
  <si>
    <t>Viralscape.com</t>
  </si>
  <si>
    <t>21707f734adc3c640b34a30f0574d30b</t>
  </si>
  <si>
    <t>Pandaloft.com Ad 300x250</t>
  </si>
  <si>
    <t>2ba1d549ec0839a2b7342a7b948c3908</t>
  </si>
  <si>
    <t>Quizly.co Leaderboard 728x90</t>
  </si>
  <si>
    <t>38c5a286847919212f7f0d5afbb26e89</t>
  </si>
  <si>
    <t>Pandaloft.com Ad 2 300x250</t>
  </si>
  <si>
    <t>3d62b5fc4b06ef336133d897f3c9aa8a</t>
  </si>
  <si>
    <t>Quizly.co Ad 2 300x250</t>
  </si>
  <si>
    <t>3ebb8e92d6d7d41f7672579242cafa63</t>
  </si>
  <si>
    <t>Viralscape.com Sidebar 3 300x250</t>
  </si>
  <si>
    <t>3fee6103212e27c549770c721c070162</t>
  </si>
  <si>
    <t>Quizly.co Sidebar 1 300x250</t>
  </si>
  <si>
    <t>536528c7d03adad136be2a88c639eeb8</t>
  </si>
  <si>
    <t>Pandaloft.com Sidebar 2 300x250</t>
  </si>
  <si>
    <t>80cf29bb1790da16d8322b9ff489ad70</t>
  </si>
  <si>
    <t>Pandaloft.com Sidebar 3 300x250</t>
  </si>
  <si>
    <t>9eebba143626817d2fa5b2c8c3852a77</t>
  </si>
  <si>
    <t>Viralscape.com Ad Tier</t>
  </si>
  <si>
    <t>9f2ab4d69f6fad0ac5a0f0175623929b</t>
  </si>
  <si>
    <t>Viralscape.com Ad 2 300x250</t>
  </si>
  <si>
    <t>a8ec8657a9c76a7c9afa1e92549a8f86</t>
  </si>
  <si>
    <t>Quizly.co Sidebar 3 300x250</t>
  </si>
  <si>
    <t>a9b7f70c788404bf831630e4b40ac881</t>
  </si>
  <si>
    <t>Quizly.co Sidebar 2 300x250</t>
  </si>
  <si>
    <t>ab7432efa35b42a686f7b3ee597e9a08</t>
  </si>
  <si>
    <t>Pandaloft.com Leaderboard 728x90</t>
  </si>
  <si>
    <t>af2f8358fbeb5f5d8e9e56e6ca8a4f36</t>
  </si>
  <si>
    <t>Quizly.co Ad Tier</t>
  </si>
  <si>
    <t>bf1572048755c0f8624cd13f75676bdc</t>
  </si>
  <si>
    <t>Viralscape.com Leaderboard 728x90</t>
  </si>
  <si>
    <t>c4c27f443c9165c7e2ea79bcdff1dd51</t>
  </si>
  <si>
    <t>Viralscape.com Sidebar 4 300x250</t>
  </si>
  <si>
    <t>d8d16105c18789fe2d74182e39faaf03</t>
  </si>
  <si>
    <t>Quizly.co Ad 300x250</t>
  </si>
  <si>
    <t>dbdfd9aede9c526663378cfd6af400b2</t>
  </si>
  <si>
    <t>Viralscape.com Ad 300x250</t>
  </si>
  <si>
    <t>e4409e5f30740f8e804eb89eb3d1d003</t>
  </si>
  <si>
    <t>Quizly.co Leaderboard Tier</t>
  </si>
  <si>
    <t>e5e92478d7c9031d65bbcb224b2968c0</t>
  </si>
  <si>
    <t>Viralscape.com Sidebar 300x250</t>
  </si>
  <si>
    <t>f0b2543344a56daf8543b1c218e79422</t>
  </si>
  <si>
    <t>Pandaloft.com Sidebar 1 300x250</t>
  </si>
  <si>
    <t>hui@ddc.com</t>
  </si>
  <si>
    <t>DDC (newarena.com)</t>
  </si>
  <si>
    <t>08d1506b4311e3eee77a83d2f1d52bc3</t>
  </si>
  <si>
    <t>NewArena_LB_Bottom_728x90</t>
  </si>
  <si>
    <t>18e40eb3e7c506b55daabb8c05da87f9</t>
  </si>
  <si>
    <t>NewArena_MPU_RightRail2_300x250</t>
  </si>
  <si>
    <t>af145948f412722e18537489e1c9c91a</t>
  </si>
  <si>
    <t>NewArena_LB_Top_320x50</t>
  </si>
  <si>
    <t>b1a6b1947faacc9f2a3ef2d33fff0cae</t>
  </si>
  <si>
    <t>NewArena_LB_InContent1_300x250</t>
  </si>
  <si>
    <t>b5143ccf999ce56c8575f9a7e4091100</t>
  </si>
  <si>
    <t>NewArena_MPU_RightRail1_300x250</t>
  </si>
  <si>
    <t>e8f47bbc56f2dd82a07110cf18b1fdc6</t>
  </si>
  <si>
    <t>NewArena_LB_Bottom_300x250</t>
  </si>
  <si>
    <t>fd27b8cfaf83aef1327dd653d263438a</t>
  </si>
  <si>
    <t>NewArena_LB_InContent2_300x250</t>
  </si>
  <si>
    <t>ian@ijam-media.co.uk</t>
  </si>
  <si>
    <t>I-Jam Media (jamesedition.com)</t>
  </si>
  <si>
    <t>3b9bd7b8f14252a9d822690abbb12837</t>
  </si>
  <si>
    <t>Magicseaweed.com 728x90</t>
  </si>
  <si>
    <t>4abcfb7f77f454c4613d950ffef6d549</t>
  </si>
  <si>
    <t>Magicseaweed.com US 300x250</t>
  </si>
  <si>
    <t>9a2198c5b5546aa5a344605a660f22f3</t>
  </si>
  <si>
    <t>Magicseaweed.com 300x600</t>
  </si>
  <si>
    <t>ian@vmis.nl</t>
  </si>
  <si>
    <t>Justfashiontips.com</t>
  </si>
  <si>
    <t>072762ce875885bdd9ce52a59d197c6d</t>
  </si>
  <si>
    <t>JFS - 728x90 WEU BTF</t>
  </si>
  <si>
    <t>0a4642e55ba4cd9dfbda79a6cc4482ba</t>
  </si>
  <si>
    <t>TFT - EEU BTF 728x90</t>
  </si>
  <si>
    <t>0c592d049fdc4ca27eb939488c6e87c8</t>
  </si>
  <si>
    <t>JFS - 300x250 EEU MTF</t>
  </si>
  <si>
    <t>12a98b4e5cf99ca4352a253fd7edd29d</t>
  </si>
  <si>
    <t>TFT - USA MTF 300x250</t>
  </si>
  <si>
    <t>1a4554cf3fb611d5acd9c0c3a884626b</t>
  </si>
  <si>
    <t>TFT - ATF-ALL FALLBACK 300x250</t>
  </si>
  <si>
    <t>276f8a4cb71e1d5380929a22060b49e7</t>
  </si>
  <si>
    <t>TFT - USA BTF 300x250</t>
  </si>
  <si>
    <t>280f5e57a6cc40e4c6293101062b27ca</t>
  </si>
  <si>
    <t>TFT - WEU MTF 300x250</t>
  </si>
  <si>
    <t>29d7b6a40ec7e4d7d71453268a5f0fae</t>
  </si>
  <si>
    <t>JFS - 300x250 USA BTF</t>
  </si>
  <si>
    <t>41d33949c75accbc3657781e427b734d</t>
  </si>
  <si>
    <t>TFT - EEU MTF 300x250</t>
  </si>
  <si>
    <t>51507d8e660b7b6f5408586f3cf40a72</t>
  </si>
  <si>
    <t>JFS - 728x90 USA BTF</t>
  </si>
  <si>
    <t>5278852736c2c6d1144b64cda02011c7</t>
  </si>
  <si>
    <t>JFS - 300x250 EEU ATF</t>
  </si>
  <si>
    <t>54c09a1edc1d11928001ae936174d7d9</t>
  </si>
  <si>
    <t>TFT - USA ATF 300x250</t>
  </si>
  <si>
    <t>632924fb22870acc19b15fc96137d517</t>
  </si>
  <si>
    <t>JFS - 300x250 ATF-ALL FALLBACK</t>
  </si>
  <si>
    <t>73deef5b069fb5ead8d13df8ce24aba4</t>
  </si>
  <si>
    <t>TFT - EEU BTF 300x250</t>
  </si>
  <si>
    <t>7973050f1fcae4317d4e63d6918ef0d8</t>
  </si>
  <si>
    <t>TFT - EEU ATF 300x250</t>
  </si>
  <si>
    <t>82ed0406237cec3a76ecb43e4f461fc9</t>
  </si>
  <si>
    <t>JFS - 300x250 WEU MTF</t>
  </si>
  <si>
    <t>88abae8e591718af84e8df1f3c541008</t>
  </si>
  <si>
    <t>JFS - 300x250 WEU ATF</t>
  </si>
  <si>
    <t>8b559d42b63c708ede89ef7ebfc0dcb9</t>
  </si>
  <si>
    <t>TFT - WEU BTF 728x90</t>
  </si>
  <si>
    <t>ad75964b42be837c9f95ba9918622275</t>
  </si>
  <si>
    <t>JFS - 300x250 USA MTF</t>
  </si>
  <si>
    <t>ba1e56c8606d73fa4696e12e08d3653f</t>
  </si>
  <si>
    <t>JFS - 728x90 EEU BTF</t>
  </si>
  <si>
    <t>bdc6895e56386800410c594e2718c1d5</t>
  </si>
  <si>
    <t>TFT - WEU BTF 300x250</t>
  </si>
  <si>
    <t>cfbbf3b13260f1f70599812a8694a82b</t>
  </si>
  <si>
    <t>JFS - 300x250 USA ATF</t>
  </si>
  <si>
    <t>cfeb44f589ee5d97b76d602769cd211e</t>
  </si>
  <si>
    <t>TFT - USA BTF 728x90</t>
  </si>
  <si>
    <t>d3ce81ef6359356d6641f3e5eda5f067</t>
  </si>
  <si>
    <t>JFS - 300x250 EEU BTF</t>
  </si>
  <si>
    <t>d8833a144c1a4dcea63f8237bd6cb228</t>
  </si>
  <si>
    <t>TFT - WEU ATF 300x250</t>
  </si>
  <si>
    <t>f4822071920ecb3fe187fd6dd69c545c</t>
  </si>
  <si>
    <t>JFS - 300x250 WEU BTF</t>
  </si>
  <si>
    <t>ibadullah25@aim.com</t>
  </si>
  <si>
    <t>Lolzzepic.com</t>
  </si>
  <si>
    <t>ignacio@kassis.com.ar</t>
  </si>
  <si>
    <t>PrecioLandia.com</t>
  </si>
  <si>
    <t>656a91bbba3164c8b80dc69ca543e301</t>
  </si>
  <si>
    <t>PrecioLandia.com ATF 728x90</t>
  </si>
  <si>
    <t>98382d5db8745d5ef4bfcb154b344543</t>
  </si>
  <si>
    <t>Preciolandia.com BTF 160x600</t>
  </si>
  <si>
    <t>9ae43f21434c5daa23f40e4cf6158ebe</t>
  </si>
  <si>
    <t>PrecioLandia.com ATF 300x250</t>
  </si>
  <si>
    <t>e917c0933ac80b56a834fdd4422f8615</t>
  </si>
  <si>
    <t>Preciolandia.com BTF 728x90</t>
  </si>
  <si>
    <t>igor@berezmedia.com</t>
  </si>
  <si>
    <t>Berez Media, LLC (Onlinechic.com)</t>
  </si>
  <si>
    <t>15f4774fb8009fb4cf1436e733f57c5a</t>
  </si>
  <si>
    <t>Localglamour.com ATF 300x250</t>
  </si>
  <si>
    <t>37ebbf3d13d4a13bd8e08b3e5286091f</t>
  </si>
  <si>
    <t>Prommafia.com ATF 728x90</t>
  </si>
  <si>
    <t>4fafdba55a9edb2a1980547baefcc712</t>
  </si>
  <si>
    <t>Prommafia.com ATF 300x600</t>
  </si>
  <si>
    <t>5dc2234d08c95e4094b1b9b366500f78</t>
  </si>
  <si>
    <t>Brainorbeauty.com 728x90</t>
  </si>
  <si>
    <t>64e2dd4589ad2155cf6c8d642340e9c7</t>
  </si>
  <si>
    <t>Localglamour.com ATF 728x90</t>
  </si>
  <si>
    <t>7918691d50d4f252b47eea342fea3d0c</t>
  </si>
  <si>
    <t>Onlinechic.com ATF 300x250</t>
  </si>
  <si>
    <t>7dde661722c1893498291abe438cc6de</t>
  </si>
  <si>
    <t>Prommafia.com ATF 300x250</t>
  </si>
  <si>
    <t>880faa0693fd3fb145396df2236e1077</t>
  </si>
  <si>
    <t>Onlinechic.com ATF 160x600</t>
  </si>
  <si>
    <t>abad579657fa2e98a81b392dbfcea16e</t>
  </si>
  <si>
    <t>Onlinechic.com ATF 728x90</t>
  </si>
  <si>
    <t>b1689090294c8a3f5720510f4a3db0f2</t>
  </si>
  <si>
    <t>Brainorbeauty.com 300x250</t>
  </si>
  <si>
    <t>d6e742e4a15c8c91408a801bda486f88</t>
  </si>
  <si>
    <t>Prommafia.com ATF 160x600</t>
  </si>
  <si>
    <t>e8f83ea48302b051a9faeb31da60d192</t>
  </si>
  <si>
    <t>Localglamour.com BTF 160x600</t>
  </si>
  <si>
    <t>f4595a52b4e6a14d608dababf3b0896d</t>
  </si>
  <si>
    <t>Brainorbeauty.com 160x600</t>
  </si>
  <si>
    <t>ilovecoffee.jp@gmail.com</t>
  </si>
  <si>
    <t>I Love Coffee (en.ilovecoffee.jp)</t>
  </si>
  <si>
    <t>3657add9d75a480a29797dd1ddabede6</t>
  </si>
  <si>
    <t>En.ilovecoffee.jp 300x250</t>
  </si>
  <si>
    <t>info.keepinspiringme@gmail.com</t>
  </si>
  <si>
    <t>Keepinspiring.me</t>
  </si>
  <si>
    <t>2ceec30c154ba7f286fb208849deb695</t>
  </si>
  <si>
    <t>Keepinspiring.me 728x90</t>
  </si>
  <si>
    <t>7a1f95039dd5cb65def82abf96538c77</t>
  </si>
  <si>
    <t>Keepinspiring.me 300x250</t>
  </si>
  <si>
    <t>c0ec11ce6384fc7803e7f46c2c4d9d40</t>
  </si>
  <si>
    <t>Keepinspiring.me 300x600</t>
  </si>
  <si>
    <t>info@bankersreview.com</t>
  </si>
  <si>
    <t>Bankersreview.com</t>
  </si>
  <si>
    <t>info@brightlinemedia.net</t>
  </si>
  <si>
    <t>Bright Line Media</t>
  </si>
  <si>
    <t>dd4f3ecf481dd0a46c4b6676b770e7a6</t>
  </si>
  <si>
    <t>Readysethealth.com ATF 300x250</t>
  </si>
  <si>
    <t>info@cutepetlove.com</t>
  </si>
  <si>
    <t>Cutepetlove.com</t>
  </si>
  <si>
    <t>05b7865d775808997683311d7285479f</t>
  </si>
  <si>
    <t>Mommytrender.com 728x90</t>
  </si>
  <si>
    <t>125c6c03fc991fdf18df5f121d204f30</t>
  </si>
  <si>
    <t>Mommytrender.com #2 728x90</t>
  </si>
  <si>
    <t>58049598ff2f5f91af40164591179c58</t>
  </si>
  <si>
    <t>Fancybrideness.com 300x250</t>
  </si>
  <si>
    <t>715e3f3ae37d47e4dd1e944e31b0a0a7</t>
  </si>
  <si>
    <t>Mommytrender.com #3 300x250</t>
  </si>
  <si>
    <t>7a4a19fb24aee1b94c8b4d69e90782b3</t>
  </si>
  <si>
    <t>Mommytrender.com #2 300x250</t>
  </si>
  <si>
    <t>95c7431561f5a7a7c51ceea62680e20c</t>
  </si>
  <si>
    <t>$$0.45 Burgerchamp.com 300x250</t>
  </si>
  <si>
    <t>9a216fc799768bd9aee26646f94875cd</t>
  </si>
  <si>
    <t>Fancybrideness.com #2 728x90</t>
  </si>
  <si>
    <t>a032bb8fabd97b8c6e7c21f01f53449a</t>
  </si>
  <si>
    <t>Fancybrideness.com #2 300x250</t>
  </si>
  <si>
    <t>a1e2ff87bede13475217f1902679d07d</t>
  </si>
  <si>
    <t>Mommytrender.com 160x600</t>
  </si>
  <si>
    <t>a99cacc28e85b8413a4802a1480cac88</t>
  </si>
  <si>
    <t>Mommytrender.com 300x250</t>
  </si>
  <si>
    <t>abdee1a386d66b5e07ff32d39156a78b</t>
  </si>
  <si>
    <t>$$1.15 Burgerchamp.com 728x90</t>
  </si>
  <si>
    <t>c29e1a5e4c3c114662fe8f28d2e04382</t>
  </si>
  <si>
    <t>Fancybrideness.com 728x90</t>
  </si>
  <si>
    <t>c33c4cf758a8dc9d12485fc15e3285a7</t>
  </si>
  <si>
    <t>Mommytrender.com #3 728x90</t>
  </si>
  <si>
    <t>cd0d2ede31c6f1064d0a02bab6c1b8ed</t>
  </si>
  <si>
    <t>$$0.45 Burgerchamp.com 728x90</t>
  </si>
  <si>
    <t>df3fca6b233499782ce52f89901a246b</t>
  </si>
  <si>
    <t>Mommytrender.com #3 160x600</t>
  </si>
  <si>
    <t>e69854d4372b6d2cbfd9d6a806cef5aa</t>
  </si>
  <si>
    <t>Mommytrender.com #2 160x600</t>
  </si>
  <si>
    <t>f5468398cb28d274c59d4beff9b35ae4</t>
  </si>
  <si>
    <t>$$1.15 Burgerchamp.com 300x250</t>
  </si>
  <si>
    <t>info@detoxifyandenergize.com</t>
  </si>
  <si>
    <t>Detoxifyandenergize.com</t>
  </si>
  <si>
    <t>005ef45f08c68dd1227325574abda664</t>
  </si>
  <si>
    <t>Detoxifyandenergize.com 728x90</t>
  </si>
  <si>
    <t>08427b06fd44304048c20bc3b4c7f247</t>
  </si>
  <si>
    <t>Detoxifyandenergize.com #2 728x90</t>
  </si>
  <si>
    <t>ac27e760b7d2d9923a82fdd0b0f3d6e2</t>
  </si>
  <si>
    <t>Detoxifyandenergize.com 300x250</t>
  </si>
  <si>
    <t>ec1e228624ba9082fb58210b215e328f</t>
  </si>
  <si>
    <t>Detoxifyandenergize.com #2 300x250</t>
  </si>
  <si>
    <t>info@digitaldoormedia.com</t>
  </si>
  <si>
    <t>Digital Door Media</t>
  </si>
  <si>
    <t>03fc2dc616b2137efd8a8cdeebf883e6</t>
  </si>
  <si>
    <t>Hiddenplaybook.com 728x90</t>
  </si>
  <si>
    <t>07e57769ac0b322020c3be386507256f</t>
  </si>
  <si>
    <t>Thetravelerguru.com 728x90</t>
  </si>
  <si>
    <t>0be8a26066690a113fd3e1e6642dc871</t>
  </si>
  <si>
    <t>Dubpets.com 160x600</t>
  </si>
  <si>
    <t>10a1b6b2b275e9b20019b8379c705b69</t>
  </si>
  <si>
    <t>Decadently.com 728x90</t>
  </si>
  <si>
    <t>13e16cb61d7667711f09d547a3412304</t>
  </si>
  <si>
    <t>Eatfoodie.com 300x600</t>
  </si>
  <si>
    <t>1957b91b83487b33592ae5655c840670</t>
  </si>
  <si>
    <t>Ausom.com 300x250</t>
  </si>
  <si>
    <t>1aa29430ecfbc58d47617cdc6f49f0ad</t>
  </si>
  <si>
    <t>Dubpets.com 728x90</t>
  </si>
  <si>
    <t>1bd4cc45e02dae2d5e4019d2480c9a85</t>
  </si>
  <si>
    <t>Decadently.com Mobile 300x250</t>
  </si>
  <si>
    <t>1c922b49668e4b65126014167051087c</t>
  </si>
  <si>
    <t>Thetravelerguru.com 160x600</t>
  </si>
  <si>
    <t>20f67b193ac996007fc15cdf63149d4b</t>
  </si>
  <si>
    <t>Ausom.com 160x600</t>
  </si>
  <si>
    <t>25d07f04775e0f7fb7b7755243954c25</t>
  </si>
  <si>
    <t>Decadently.com 300x600</t>
  </si>
  <si>
    <t>2ccc82f8344434a8a52341666a13bbd7</t>
  </si>
  <si>
    <t>Eatfoodie.com 728x90</t>
  </si>
  <si>
    <t>2dc8638a58e4f3bfdd831d8083e98890</t>
  </si>
  <si>
    <t>Crushviral.com 300x600</t>
  </si>
  <si>
    <t>30d998b45f31fd5959f54778b04837b0</t>
  </si>
  <si>
    <t>Healthdailywire.com 300x600</t>
  </si>
  <si>
    <t>3515d7218eaec8c83f0f40415605556f</t>
  </si>
  <si>
    <t>Sportsthirsty.com 160x600</t>
  </si>
  <si>
    <t>3cc2b9cdef96a1098ca7a876b4adb2c0</t>
  </si>
  <si>
    <t>Hiddenplaybook.com Mobile 728x90</t>
  </si>
  <si>
    <t>423990580e46776dd5bb10b28904a656</t>
  </si>
  <si>
    <t>Amongstgamers.com 160x600</t>
  </si>
  <si>
    <t>46f796ab5d63a639f0f3ffb10c2dbf44</t>
  </si>
  <si>
    <t>Crushviral.com 300x250</t>
  </si>
  <si>
    <t>4afde9ec92b699b44d53e0bf335f952f</t>
  </si>
  <si>
    <t>Sportsthirsty.com 300x250</t>
  </si>
  <si>
    <t>4b2b5153f00a0eb5f5338a057c366793</t>
  </si>
  <si>
    <t>Dubpets.com 300x600</t>
  </si>
  <si>
    <t>4c6d5d9f978cec0b53728440cf08f467</t>
  </si>
  <si>
    <t>Feelingviral.com 300x250</t>
  </si>
  <si>
    <t>4fc35560a2214ddb32cdbc80f2663b97</t>
  </si>
  <si>
    <t>Thebuzzchannel.com 300x250</t>
  </si>
  <si>
    <t>56be082a4c461f316ed0cbbc1b7a5d0c</t>
  </si>
  <si>
    <t>Tipscience.com 300x600</t>
  </si>
  <si>
    <t>5c30e4dce9d4c8131563de2b5a0443f3</t>
  </si>
  <si>
    <t>Dubpets.com 300x250</t>
  </si>
  <si>
    <t>5c388f1e2070aadde1e28c7f92db4021</t>
  </si>
  <si>
    <t>Sportsthirsty.com 300x600</t>
  </si>
  <si>
    <t>6106c110bbab244d5e7d316195c55918</t>
  </si>
  <si>
    <t>Decadently.com 160x600</t>
  </si>
  <si>
    <t>6e88f6ec268396e0282a7375f2fad7da</t>
  </si>
  <si>
    <t>Thetravelerguru.com 300x600</t>
  </si>
  <si>
    <t>72f7c6b0dce0c39089307ba4aece4cf6</t>
  </si>
  <si>
    <t>Megacarstuff.com 160x600</t>
  </si>
  <si>
    <t>7b7c02cf379549c29335408bda274557</t>
  </si>
  <si>
    <t>Ausom.com 300x600</t>
  </si>
  <si>
    <t>7b8e8fcdfd8ec72df0012f62a32eba6e</t>
  </si>
  <si>
    <t>Tipscience.com 160x600</t>
  </si>
  <si>
    <t>84cf4a6554d24bb56559caec438cd820</t>
  </si>
  <si>
    <t>Thebuzzchannel.com 300x600</t>
  </si>
  <si>
    <t>8e3254df8d6c39b29a794fb8e42c337e</t>
  </si>
  <si>
    <t>Amongstgamers.com 300x250</t>
  </si>
  <si>
    <t>8f342ade30ba7d05f4106c4bc8563769</t>
  </si>
  <si>
    <t>Hiddenplaybook.com 300x250</t>
  </si>
  <si>
    <t>9906e5112efa3a7290aa3245001a3016</t>
  </si>
  <si>
    <t>Eatfoodie.com 160x600</t>
  </si>
  <si>
    <t>996d6f218f73d08de431b42c20dd1727</t>
  </si>
  <si>
    <t>Decadently.com 300x250</t>
  </si>
  <si>
    <t>9e3f1f2b844f756c41c7e5e12dab5f19</t>
  </si>
  <si>
    <t>Healthdailywire.com 728x90</t>
  </si>
  <si>
    <t>b22f005335f9355cbf19e6549ade1c29</t>
  </si>
  <si>
    <t>Megacarstuff.com 728x90</t>
  </si>
  <si>
    <t>b300076b80398e223a3bb9bdbebb2eba</t>
  </si>
  <si>
    <t>Crushviral.com 728x90</t>
  </si>
  <si>
    <t>c44d75826a53902d1d118c7b3431ac5d</t>
  </si>
  <si>
    <t>Megacarstuff.com 300x250</t>
  </si>
  <si>
    <t>c692ff54e8769f4edb2865ff2cc22202</t>
  </si>
  <si>
    <t>Tipscience.com 728x90</t>
  </si>
  <si>
    <t>c909fe036e2cd97154b4fef27d60189d</t>
  </si>
  <si>
    <t>Feelingviral.com 728x90</t>
  </si>
  <si>
    <t>d482c8d6798dd988040c8fa231734faa</t>
  </si>
  <si>
    <t>Tipscience.com 300x250</t>
  </si>
  <si>
    <t>d5ebde8314a0621985b3e34c5ccaeb15</t>
  </si>
  <si>
    <t>Ausom.com 728x90</t>
  </si>
  <si>
    <t>dd4afb363e6e25ef8edf27608cb14cf5</t>
  </si>
  <si>
    <t>Sportsthirsty.com 728x90</t>
  </si>
  <si>
    <t>dd68dc37bf484338c7bf610cc5f458be</t>
  </si>
  <si>
    <t>Thebuzzchannel.com 728x90</t>
  </si>
  <si>
    <t>ded01b3cb287778fba9cc90109fd2b6c</t>
  </si>
  <si>
    <t>Thebuzzchannel.com 160x600</t>
  </si>
  <si>
    <t>df9e62dc0fe23edd48189009ad86157c</t>
  </si>
  <si>
    <t>Feelingviral.com 160x600</t>
  </si>
  <si>
    <t>e59bd208f7dc13a8cdf064ad9ff60607</t>
  </si>
  <si>
    <t>Hiddenplaybook.com 300x600</t>
  </si>
  <si>
    <t>ee0c0c18f4a919bc414309f401e94cd9</t>
  </si>
  <si>
    <t>Thetravelerguru.com 300x250</t>
  </si>
  <si>
    <t>f3a90c5ba283bc8d1fd48d17083501ac</t>
  </si>
  <si>
    <t>Healthdailywire.com 160x600</t>
  </si>
  <si>
    <t>f3f78b36662293464bce314a4eb885be</t>
  </si>
  <si>
    <t>Amongstgamers.com 728x90</t>
  </si>
  <si>
    <t>f67f302f0618307e2de0aee12f2a3418</t>
  </si>
  <si>
    <t>Megacarstuff.com 300x600</t>
  </si>
  <si>
    <t>f8bb2f416b861757ca19da84225f674e</t>
  </si>
  <si>
    <t>Hiddenplaybook.com 160x600</t>
  </si>
  <si>
    <t>f98493ee7ec82089f188f2b9305ff065</t>
  </si>
  <si>
    <t>Crushviral.com 160x600</t>
  </si>
  <si>
    <t>f9a2c444a19ac948d5ee69e27c16af2c</t>
  </si>
  <si>
    <t>Healthdailywire.com 300x250</t>
  </si>
  <si>
    <t>fb4fe7526fd1aaa6aeb421f484f1a038</t>
  </si>
  <si>
    <t>Eatfoodie.com 300x250</t>
  </si>
  <si>
    <t>feef0f876e741323ffe07e0108939189</t>
  </si>
  <si>
    <t>Feelingviral.com 300x600</t>
  </si>
  <si>
    <t>ffa840fbeda6cd8fc18de0b3f865af8a</t>
  </si>
  <si>
    <t>Hiddenplaybook.com Mobile 300x250</t>
  </si>
  <si>
    <t>info@envywomen.com</t>
  </si>
  <si>
    <t>Envywomen.com</t>
  </si>
  <si>
    <t>099cc4b63e9219bec357dde6313c51cc</t>
  </si>
  <si>
    <t>$$0.50 Travelthat.com 728x90</t>
  </si>
  <si>
    <t>1b8613c128fb38216040f3ac0b9d81df</t>
  </si>
  <si>
    <t>$$$$$1.50 Flashyfood.com 300x250</t>
  </si>
  <si>
    <t>20fddbbadcd9acb4e408f91677c44195</t>
  </si>
  <si>
    <t>$$1.50 Travelthat.com 300x250</t>
  </si>
  <si>
    <t>54eaf10c7096348a013407a406614311</t>
  </si>
  <si>
    <t>$$$$$ 0.35 Flashyfood.com #2 300x250</t>
  </si>
  <si>
    <t>6a4dc2e4e4b49309a0a235cda1252faa</t>
  </si>
  <si>
    <t>$$2.50 Travelthat.com 728x90</t>
  </si>
  <si>
    <t>7c0d354a7e47cfdba75ecb53ed4eee70</t>
  </si>
  <si>
    <t>$$$0.50 Gamercrush.com 300x250</t>
  </si>
  <si>
    <t>9593dd3d7c6da7389c4a59bea6c1a708</t>
  </si>
  <si>
    <t>$$0.50 Travelthat.com 300x250</t>
  </si>
  <si>
    <t>b39d0e6cdf891b9be876a78c7cf29eb7</t>
  </si>
  <si>
    <t>$$$1.00 Gamercrush.com 300x250</t>
  </si>
  <si>
    <t>bdf18ba44924f92a0fea7298aaf460f0</t>
  </si>
  <si>
    <t>$$$$$1.50 Flashyfood.com 728x90</t>
  </si>
  <si>
    <t>c3a57cf797f3dce565633ff8abd08e60</t>
  </si>
  <si>
    <t>$$$$$0.75 Flashyfood.com 300x250</t>
  </si>
  <si>
    <t>c5a435332edb2384b4fc18c1abf596e3</t>
  </si>
  <si>
    <t>$$$0.50 Gamercrush.com 728x90</t>
  </si>
  <si>
    <t>e35a2c74fbeafd6053e51b2798db0d5a</t>
  </si>
  <si>
    <t>$$2.50 Travelthat.com 300x250</t>
  </si>
  <si>
    <t>f3690cb42707da156be3fee6a0bd1098</t>
  </si>
  <si>
    <t>$$$1.00 Gamercrush.com 728x90</t>
  </si>
  <si>
    <t>fe1673625ec8d1cf98245b15a803aafd</t>
  </si>
  <si>
    <t>$$1.50 Travelthat.com 728x90</t>
  </si>
  <si>
    <t>info@mangareader.net</t>
  </si>
  <si>
    <t>Mangareader.net</t>
  </si>
  <si>
    <t>07b62f6bcd7f0cae0a9d6c09541e3b2e</t>
  </si>
  <si>
    <t>Mangareader.net 728x90</t>
  </si>
  <si>
    <t>0fce835218c7de2032f27454410e95e2</t>
  </si>
  <si>
    <t>Animeultima.io</t>
  </si>
  <si>
    <t>2734c481d0787291f41a7f3e7d282e3a</t>
  </si>
  <si>
    <t>Watchopnow.com 160x600</t>
  </si>
  <si>
    <t>29ed629c0df147f70795afa5c6587933</t>
  </si>
  <si>
    <t>Gogoanime.com 728x90</t>
  </si>
  <si>
    <t>34f36d92ddde79e75c7a792767f519da</t>
  </si>
  <si>
    <t>Watchopnow.com</t>
  </si>
  <si>
    <t>4f4cab28ab15abb085b5a1f80e827a07</t>
  </si>
  <si>
    <t>Drama.net 728x90</t>
  </si>
  <si>
    <t>65d1ae570a63674cd7218ed6f91a371b</t>
  </si>
  <si>
    <t>Mangapanda.com 728x90</t>
  </si>
  <si>
    <t>697ea8d8fa14716cd3ebcf81b52ce0c6</t>
  </si>
  <si>
    <t>Mangapanda.com 160x600</t>
  </si>
  <si>
    <t>6d7c4cc23a8c4577a350e9eb01ee376b</t>
  </si>
  <si>
    <t>Gogoanime.com 300x250</t>
  </si>
  <si>
    <t>999e2ac22723ae740381dbf9bf75c050</t>
  </si>
  <si>
    <t>Mangareader.net 160x600</t>
  </si>
  <si>
    <t>a4f01cdacf3d302449b37e4524c39d54</t>
  </si>
  <si>
    <t>Drama.net 300x250</t>
  </si>
  <si>
    <t>aa6548d3a89c29c02e67060a47e922ef</t>
  </si>
  <si>
    <t>Mangahit.com 728x90</t>
  </si>
  <si>
    <t>ade22c3333abaca29c0cfbd46ae68730</t>
  </si>
  <si>
    <t>Mangareader.net 300x250</t>
  </si>
  <si>
    <t>d09c5de7f77bc8de11aa3c718791e8aa</t>
  </si>
  <si>
    <t>Drama.net 160x600</t>
  </si>
  <si>
    <t>e264f9ef5b813511b7b344e538114a79</t>
  </si>
  <si>
    <t>Mangahit.com 300x250</t>
  </si>
  <si>
    <t>f41d44f35ebe6060f3b15e81938720d5</t>
  </si>
  <si>
    <t>Mangapanda.com 300x250</t>
  </si>
  <si>
    <t>f7c701c021291be9acaa640ce46cdd9a</t>
  </si>
  <si>
    <t>info@nicoblog.org</t>
  </si>
  <si>
    <t>nicoblog.org</t>
  </si>
  <si>
    <t>018564e271b9f5567529d105fd6b8355</t>
  </si>
  <si>
    <t>Nicoblog.org 728x90</t>
  </si>
  <si>
    <t>262efd4f88a380970b1fbc070e1ce065</t>
  </si>
  <si>
    <t>Nicoblog.org 300x250</t>
  </si>
  <si>
    <t>5b5213804e04b61d8377c524fe76f4ea</t>
  </si>
  <si>
    <t>Nicoblog.org 160x600</t>
  </si>
  <si>
    <t>info@psoug.org</t>
  </si>
  <si>
    <t>Psoug.org</t>
  </si>
  <si>
    <t>3a24b98f6cab0219dc95eb277ef966e0</t>
  </si>
  <si>
    <t>Psoug.org ATF 300x250</t>
  </si>
  <si>
    <t>505bc689b35a2dd46504f37064eff9a7</t>
  </si>
  <si>
    <t>Psoug.org ATF 160x600</t>
  </si>
  <si>
    <t>769775207c5e442dad022defa99edb4e</t>
  </si>
  <si>
    <t>Psoug.org ATF 728x90</t>
  </si>
  <si>
    <t>info@quicklypopular.com</t>
  </si>
  <si>
    <t>quicklypopular.com</t>
  </si>
  <si>
    <t>13ef6ffbd9eb73f6bc64776d9d528f47</t>
  </si>
  <si>
    <t>Healthiest.one #2 728x90</t>
  </si>
  <si>
    <t>35f082460034ba412b4e77e6577c3e68</t>
  </si>
  <si>
    <t>Quicklypopular.com 300x250 #1</t>
  </si>
  <si>
    <t>5eeca3330de80a9bc4b9eea0c1d82d5b</t>
  </si>
  <si>
    <t>Healthiest.one #2 300x250</t>
  </si>
  <si>
    <t>62d1ee2c6edaa700955ca9bf11598354</t>
  </si>
  <si>
    <t>Quicklypopular.com #4 300x250</t>
  </si>
  <si>
    <t>7a038b6c1b5a8437c8c8a0062175a78e</t>
  </si>
  <si>
    <t>Healthiest.one #3 300x250</t>
  </si>
  <si>
    <t>86ecbbcf2d7b7c2626a990671253f5cd</t>
  </si>
  <si>
    <t>Healthiest.one #4 300x250</t>
  </si>
  <si>
    <t>94c23d04a36bb5b2709ca08d185e4b95</t>
  </si>
  <si>
    <t>Quicklypopular.com #3 300x250</t>
  </si>
  <si>
    <t>f56258c1eee38f560bd3b56ae3938540</t>
  </si>
  <si>
    <t>Quicklypopular.com #2 300x250</t>
  </si>
  <si>
    <t>info@recipeboys.com</t>
  </si>
  <si>
    <t>Recipeboys.com</t>
  </si>
  <si>
    <t>1a21e219ec45921138c694ba656fa82f</t>
  </si>
  <si>
    <t>Gastroweek.com 300x250</t>
  </si>
  <si>
    <t>2b30c23f1371a4d46f5b7deba1c841e7</t>
  </si>
  <si>
    <t>Yourdailyrecipe.com 728x90</t>
  </si>
  <si>
    <t>57c83a620455cc36631ba410196322b3</t>
  </si>
  <si>
    <t>Gastroweek.com 160x600</t>
  </si>
  <si>
    <t>64a6a81c45160e7667a7d42f1b8de092</t>
  </si>
  <si>
    <t>Gastroweek.com #2 728x90</t>
  </si>
  <si>
    <t>77ec17bb0d11deaf92aeddc06f6a60a4</t>
  </si>
  <si>
    <t>Yourdailyrecipe.com 300x250</t>
  </si>
  <si>
    <t>9b209eb3a93c903da33894c156b73d2f</t>
  </si>
  <si>
    <t>Yourdailyrecipe.com 160x600</t>
  </si>
  <si>
    <t>a4a79214f7c65e3f98a51671f31e1a57</t>
  </si>
  <si>
    <t>Gastroweek.com 728x90</t>
  </si>
  <si>
    <t>b440dee13985ca974c27154f696ae81e</t>
  </si>
  <si>
    <t>Gastroweek.com #2 160x600</t>
  </si>
  <si>
    <t>fb2120b8624be24ca81310e13211c88c</t>
  </si>
  <si>
    <t>Gastroweek.com #2 300x250</t>
  </si>
  <si>
    <t>info@robertneuendorf.com</t>
  </si>
  <si>
    <t>Beichthaus.com</t>
  </si>
  <si>
    <t>info@sohowomen.com</t>
  </si>
  <si>
    <t>Sohowomen.com</t>
  </si>
  <si>
    <t>info@stayfitfoods.com</t>
  </si>
  <si>
    <t>stayfitfoods.com</t>
  </si>
  <si>
    <t>0800e9ed7c40556eb806f40e897b39e0</t>
  </si>
  <si>
    <t>Stayfitfoods.com 728x90</t>
  </si>
  <si>
    <t>646e6836ce25281a5d692c5b2aca6d59</t>
  </si>
  <si>
    <t>Stayfitfoods.com 160x600</t>
  </si>
  <si>
    <t>bf7430113fb322d72db37362928b802d</t>
  </si>
  <si>
    <t>Quirkycook.com 300x250</t>
  </si>
  <si>
    <t>c8a23b0c315a19de6ff256c5c2816e58</t>
  </si>
  <si>
    <t>Quirkycook.com 160x600</t>
  </si>
  <si>
    <t>e24c1b4b496264f93f1ebd0bb9df4ec2</t>
  </si>
  <si>
    <t>Stayfitfoods.com 300x250</t>
  </si>
  <si>
    <t>info@steephill.tv</t>
  </si>
  <si>
    <t>Steephill.tv</t>
  </si>
  <si>
    <t>210d1a59145a9edab4f2360b182f4e47</t>
  </si>
  <si>
    <t>Steephill.tv US 160x600</t>
  </si>
  <si>
    <t>2e3c9e18b9eded4af150eb14842fd670</t>
  </si>
  <si>
    <t>Steephill.tv US 300x250</t>
  </si>
  <si>
    <t>9a8023dc03e8feea49d81686b5b75ef6</t>
  </si>
  <si>
    <t>Steephill.tv US 728x90</t>
  </si>
  <si>
    <t>info@theano.de</t>
  </si>
  <si>
    <t>Ibancalculator.com</t>
  </si>
  <si>
    <t>93d26721dbbe57d9320c82de8fd5349d</t>
  </si>
  <si>
    <t>Ibancalculator.com 300x250</t>
  </si>
  <si>
    <t>b05a8045a816fc2e632aca8840dba2a1</t>
  </si>
  <si>
    <t>Ibancalculator.com 728x90</t>
  </si>
  <si>
    <t>info@thedailyengage.com</t>
  </si>
  <si>
    <t>Thedailyengage.com</t>
  </si>
  <si>
    <t>0a7ac42ec11623b89e4367410835bf90</t>
  </si>
  <si>
    <t>Destinationtips.com 160x600</t>
  </si>
  <si>
    <t>5391c60d2ce038363bb9b6948ea77147</t>
  </si>
  <si>
    <t>Fantasypros.com 300x250</t>
  </si>
  <si>
    <t>6dc5c82fa685c1b8d840fab74ae00a21</t>
  </si>
  <si>
    <t>Lynrd.com 728x90</t>
  </si>
  <si>
    <t>953fd21801b978e365b7f00593609b94</t>
  </si>
  <si>
    <t>Bollywoodgaram.com 300x250</t>
  </si>
  <si>
    <t>9d90c4183d120ec286e2d272d20f5dc5</t>
  </si>
  <si>
    <t>Destinationtips.com 728x90</t>
  </si>
  <si>
    <t>a08374c768dc5afef86db61781c3e8d3</t>
  </si>
  <si>
    <t>Theawesomedaily.com 300x250</t>
  </si>
  <si>
    <t>a73491e6f7d3748f3fe04256b0eaf54f</t>
  </si>
  <si>
    <t>Famefocus.com 728x90</t>
  </si>
  <si>
    <t>d5dce2f7d2007b8248fe4a981b1c10e5</t>
  </si>
  <si>
    <t>E-chords.com 300x250</t>
  </si>
  <si>
    <t>d6fc13c6dabf24fd590c726cc458976d</t>
  </si>
  <si>
    <t>Destinationtips.com 300x250</t>
  </si>
  <si>
    <t>f2899d9f754294959b13a9e559c32ff2</t>
  </si>
  <si>
    <t>Famefocus.com 160x600</t>
  </si>
  <si>
    <t>f59a91045d527188e6e88224e3f59adf</t>
  </si>
  <si>
    <t>Lynrd.com 300x250</t>
  </si>
  <si>
    <t>ffa4e22242ecc1fdfbdba453fc4cb91c</t>
  </si>
  <si>
    <t>Famefocus.com 300x250</t>
  </si>
  <si>
    <t>info@thehealthfreak.com</t>
  </si>
  <si>
    <t>thehealthfreak.com</t>
  </si>
  <si>
    <t>058e6e85d97c4b2d60855934e6b39929</t>
  </si>
  <si>
    <t>$1.50 Disneyinfoblog.com 300x250</t>
  </si>
  <si>
    <t>080c12a64f762a92a2a709cc14bf7261</t>
  </si>
  <si>
    <t>Fahionistabride.com 160x600</t>
  </si>
  <si>
    <t>1c198ad4e9c527813b1e1be088993c14</t>
  </si>
  <si>
    <t>$$0.50 Inspiredandfree.com #2 300x250</t>
  </si>
  <si>
    <t>458b91f18692a77d43e64b761e1fc7b0</t>
  </si>
  <si>
    <t>Mywrittenvoice.com 160x600</t>
  </si>
  <si>
    <t>4a2c44531037c2b08e442b9620bcf5d2</t>
  </si>
  <si>
    <t>$1.50 Disneyinfoblog.com 728x90</t>
  </si>
  <si>
    <t>4cf7af8565060c8c988967a8f77a871f</t>
  </si>
  <si>
    <t>Mywrittenvoice.com #2 160x600</t>
  </si>
  <si>
    <t>5533c417749a7129df102428d1b80fd0</t>
  </si>
  <si>
    <t>$$0.50 Inspiredandfree.com #2 728x90</t>
  </si>
  <si>
    <t>6d759cee08946b47903cb55fa474b9a0</t>
  </si>
  <si>
    <t>1.00 Supermanlybros.com 300x250</t>
  </si>
  <si>
    <t>7241fa597a79bd46b241c66f7ff4d288</t>
  </si>
  <si>
    <t>Mywrittenvoice.com 300x250</t>
  </si>
  <si>
    <t>81a2cff19a0502d09ee97dcd9cc4c111</t>
  </si>
  <si>
    <t>Disneyinfoblog.com #2 160x600</t>
  </si>
  <si>
    <t>8280638f041c4fe778b04332af63ca73</t>
  </si>
  <si>
    <t>Fahionistabride.com Tier 1 300x250</t>
  </si>
  <si>
    <t>90712c248987e3c9128a957b12b0b0bc</t>
  </si>
  <si>
    <t>Fahionistabride.com Tier 2 728x90</t>
  </si>
  <si>
    <t>95fdcf83197741fecef8e6800b7883ce</t>
  </si>
  <si>
    <t>Disneyinfoblog.com 160x600</t>
  </si>
  <si>
    <t>9e54e61e75fb4751039915dcdacbcb83</t>
  </si>
  <si>
    <t>$$1.25 Inspiredandfree.com 300x250</t>
  </si>
  <si>
    <t>a0de352a4e51ab483ab822f1aa866dc7</t>
  </si>
  <si>
    <t>Mywrittenvoice.com #3 300x250</t>
  </si>
  <si>
    <t>ad510344563ae992d5c00c8219505c34</t>
  </si>
  <si>
    <t>Mywrittenvoice.com 728x90</t>
  </si>
  <si>
    <t>b5afb8aa76b659173564bd41213d74d0</t>
  </si>
  <si>
    <t>Fahionistabride.com Tier 1 728x90</t>
  </si>
  <si>
    <t>ba19ec6215524d2dc56c8d3c7dc7ba34</t>
  </si>
  <si>
    <t>$$1.25 Inspiredandfree.com 728x90</t>
  </si>
  <si>
    <t>c80c44da4317b19540bee8e6ebbe3ede</t>
  </si>
  <si>
    <t>Mywrittenvoice.com #2 728x90</t>
  </si>
  <si>
    <t>c85e8c23146b1c3924f914d8702c1df2</t>
  </si>
  <si>
    <t>Mywrittenvoice.com #3 728x90</t>
  </si>
  <si>
    <t>d2af8ad8c424f254b2ebe8bb184e8853</t>
  </si>
  <si>
    <t>Fahionistabride.com #2 160x600</t>
  </si>
  <si>
    <t>d4acee71d09038ae796d750272c4135d</t>
  </si>
  <si>
    <t>0.50 Supermanlybros.com #2 300x250</t>
  </si>
  <si>
    <t>e0109086e977bd068303772df0c59a7c</t>
  </si>
  <si>
    <t>Mywrittenvoice.com #2 300x250</t>
  </si>
  <si>
    <t>ec86babda9c2f614f5f8c67dc974e9b9</t>
  </si>
  <si>
    <t>$0.50 Disneyinfoblog.com #2 728x90</t>
  </si>
  <si>
    <t>f8484dd088290fbc07db4bf99b2f151b</t>
  </si>
  <si>
    <t>$0.50 Disneyinfoblog.com #2 300x250</t>
  </si>
  <si>
    <t>fa8180c33de5252f5e20950366d7c10f</t>
  </si>
  <si>
    <t>Fahionistabride.com Tier 2 300x250</t>
  </si>
  <si>
    <t>info@therecipespage.com</t>
  </si>
  <si>
    <t>Therecipespage.com</t>
  </si>
  <si>
    <t>1dfb3b057ef3d2c8a7385156d78bf99d</t>
  </si>
  <si>
    <t>$$0.50 Thefoodstamp.com 728x90</t>
  </si>
  <si>
    <t>1fa752dbd762a811ebf16da4c9b863ac</t>
  </si>
  <si>
    <t>$$1.00 Thefoodstamp.com 728x90</t>
  </si>
  <si>
    <t>2a4c3249a0eefd84dfbfac8349c375b2</t>
  </si>
  <si>
    <t>$2.00 Thefoodstamp.com 300x250</t>
  </si>
  <si>
    <t>74ee9caffa17dc2728e16e9769de26a0</t>
  </si>
  <si>
    <t>Devourlish.com 728x90</t>
  </si>
  <si>
    <t>7762a1e1d1c894e5ae5a0ba76adf3670</t>
  </si>
  <si>
    <t>$$0.50 Thefoodstamp.com 300x250</t>
  </si>
  <si>
    <t>b2c4e1be8ef12293095ccd30209ae866</t>
  </si>
  <si>
    <t>$$1.00 Thefoodstamp.com 300x250</t>
  </si>
  <si>
    <t>b795b8fc7795d01264e9e84ea399a6eb</t>
  </si>
  <si>
    <t>Devourlish.com 300x250</t>
  </si>
  <si>
    <t>d983b4c2073972b618039f5d92c815d9</t>
  </si>
  <si>
    <t>$2.00 Thefoodstamp.com  728x90</t>
  </si>
  <si>
    <t>info@whatsonnetflix.com</t>
  </si>
  <si>
    <t>Whatsonnetflix.com</t>
  </si>
  <si>
    <t>2aaaa09da48be48015caea7f103d23d8</t>
  </si>
  <si>
    <t>Whatsonnetflix.com 300x250</t>
  </si>
  <si>
    <t>a755afa9f48dc70576a97355b1daff8d</t>
  </si>
  <si>
    <t>Whatsonnetflix.com #2 300x250</t>
  </si>
  <si>
    <t>info@widelec.org</t>
  </si>
  <si>
    <t>Widelec.org</t>
  </si>
  <si>
    <t>bb4fc128991842bbdbbfecb017a17384</t>
  </si>
  <si>
    <t>Widelec.org 300x250</t>
  </si>
  <si>
    <t>irena@enigmamginc.com</t>
  </si>
  <si>
    <t>Enigma Media Group, Inc (rocklollipop.com)</t>
  </si>
  <si>
    <t>88a1d4ea1f8127ea447fef002502f67d</t>
  </si>
  <si>
    <t>Theblaze.com _ENG_BTF_ 300x250</t>
  </si>
  <si>
    <t>e933775c1c1eab5f830cf52bd215d02a</t>
  </si>
  <si>
    <t>Theblaze.com _ENG_ATF_ 160x600</t>
  </si>
  <si>
    <t>itay.vodovoz@linkury.com</t>
  </si>
  <si>
    <t>Linkury (viralizeit.net)</t>
  </si>
  <si>
    <t>8258aa49e78504aba5106e7f523c1919</t>
  </si>
  <si>
    <t>Viralizeit.net 300x600</t>
  </si>
  <si>
    <t>d0873a7278c73b06b45dee3f11e2bd7f</t>
  </si>
  <si>
    <t>Viralizeit.net 728x90</t>
  </si>
  <si>
    <t>ivan@clapway.com</t>
  </si>
  <si>
    <t>Clapway, Inc. (clapway.com)</t>
  </si>
  <si>
    <t>d58a4e411d41f22b64f20d75c0150a69</t>
  </si>
  <si>
    <t>Sidebar_2_300x250</t>
  </si>
  <si>
    <t>f4271c540424a44708bb99fd1ce84128</t>
  </si>
  <si>
    <t>Sidebar_1_300x250</t>
  </si>
  <si>
    <t>j.wong@bargainlifestyle.com</t>
  </si>
  <si>
    <t>Bargainlifestyle.com</t>
  </si>
  <si>
    <t>jack@wildammo.com</t>
  </si>
  <si>
    <t>Wildammo.com</t>
  </si>
  <si>
    <t>04bee91ab47dc29a517d308e76d11992</t>
  </si>
  <si>
    <t>Wildammo.com 300x250</t>
  </si>
  <si>
    <t>48be01c9bc24b40b11abcb11ec3c3fcd</t>
  </si>
  <si>
    <t>Wildammo.com 728x90</t>
  </si>
  <si>
    <t>jacky@ngames.com</t>
  </si>
  <si>
    <t>NGames</t>
  </si>
  <si>
    <t>0823b88d4f80a168718efae7408cae0b</t>
  </si>
  <si>
    <t>Mangahere.co Left #2 160x600</t>
  </si>
  <si>
    <t>0d36065e45e22ca8955e26b491f9843f</t>
  </si>
  <si>
    <t>Mangahere.co Right #2 160x600</t>
  </si>
  <si>
    <t>1263c833351dedd4d190a24124dcfdaf</t>
  </si>
  <si>
    <t>Mangatown.com;ros 300x250</t>
  </si>
  <si>
    <t>1d0e0f5f06b175276279c8a1e38a6654</t>
  </si>
  <si>
    <t>Mangahere.co;left 160x600</t>
  </si>
  <si>
    <t>24f0e12bc0bfbcf37d2f5e3a43cdf7da</t>
  </si>
  <si>
    <t>Mangahere.co;ros 160x600</t>
  </si>
  <si>
    <t>2edfe14540b51a047dc8f66c219c7804</t>
  </si>
  <si>
    <t>Mangafox.me;ros 300x250</t>
  </si>
  <si>
    <t>2f5faf9c0ca6cc6ea3a133365f0270cf</t>
  </si>
  <si>
    <t>Mangatown.com;ros 728x90</t>
  </si>
  <si>
    <t>4dbf92819ea9f8b5b30db46adefe6aa1</t>
  </si>
  <si>
    <t>Mangatown.com;right 160x600</t>
  </si>
  <si>
    <t>502c675733f935b16b0a02daa612f260</t>
  </si>
  <si>
    <t>Mangahere.co;right 160x600</t>
  </si>
  <si>
    <t>5d5830bef64c447270e3cb9f9a99757f</t>
  </si>
  <si>
    <t>Mangatown.com;left 160x600</t>
  </si>
  <si>
    <t>702cf021b8ace6f8cc306ecb0c5c8ff3</t>
  </si>
  <si>
    <t>Mangahere.co;ros 728x90</t>
  </si>
  <si>
    <t>7baaf0737dd792af7baa94854f54a346</t>
  </si>
  <si>
    <t>Mangafox.me;right 160x600</t>
  </si>
  <si>
    <t>8155f5188867767a6be3c9dc02895568</t>
  </si>
  <si>
    <t>Z6.com 728x90</t>
  </si>
  <si>
    <t>a09bac17d8c88cfea2bfba45d58ef0d4</t>
  </si>
  <si>
    <t>Mangafox.me;ros 728x90</t>
  </si>
  <si>
    <t>d019d0054972a65f86dd4bff5300066a</t>
  </si>
  <si>
    <t>Mangafox.me 728x90</t>
  </si>
  <si>
    <t>e015aec37f89a6e1581a1c1467740e9d</t>
  </si>
  <si>
    <t>Mangahere.co;ros 300x250</t>
  </si>
  <si>
    <t>e6fa8fd19d8e8427b4ae971e18801083</t>
  </si>
  <si>
    <t>mangafox.me;ros 160x600</t>
  </si>
  <si>
    <t>ec2909d439a84ad5ac2dd73e3bbe9d46</t>
  </si>
  <si>
    <t>Mangafox.me;left 160x600</t>
  </si>
  <si>
    <t>f00019f2884c910add451cc251ce2307</t>
  </si>
  <si>
    <t>Mangahere.co ros #2 728x90</t>
  </si>
  <si>
    <t>James@Dellinger.com</t>
  </si>
  <si>
    <t>Bravera Holdings, LLC</t>
  </si>
  <si>
    <t>04dd799ae54167b3901634dde89332fc</t>
  </si>
  <si>
    <t>Freedomoutpost.com 728x90</t>
  </si>
  <si>
    <t>078143e864a6a39a6a14682b4bb6944a</t>
  </si>
  <si>
    <t>Eaglerising.com 728x90</t>
  </si>
  <si>
    <t>4abc67e03fa526ef36c8edd128c51250</t>
  </si>
  <si>
    <t>Freedomoutpost.com 300x250</t>
  </si>
  <si>
    <t>da77ba37d7902bcf04c95b1110046758</t>
  </si>
  <si>
    <t>Eaglerising.com 300x250</t>
  </si>
  <si>
    <t>janhorabik@gmail.com</t>
  </si>
  <si>
    <t>Quizony.com</t>
  </si>
  <si>
    <t>51dc1c55ba135f94974e44ed422ffb6d</t>
  </si>
  <si>
    <t>Quizony_Desktop_300x250 C_3</t>
  </si>
  <si>
    <t>5fadb06324181829d854376a0ab2cf20</t>
  </si>
  <si>
    <t>Quizony_Android_300x250 D_2 300x250</t>
  </si>
  <si>
    <t>a04a19e992168d70b563a1a39e3d7a81</t>
  </si>
  <si>
    <t>Quizony_Desktop_728x90 A_2 728x90</t>
  </si>
  <si>
    <t>a563e05b6b95b27b57fa54c005d58106</t>
  </si>
  <si>
    <t>Quizony_Desktop_300x250 B 300x250</t>
  </si>
  <si>
    <t>b1aeda40a95d44096340904037a1b5f0</t>
  </si>
  <si>
    <t>Quizony_Desktop_300x250 D_3</t>
  </si>
  <si>
    <t>f9e2b4fa8278fc12997dd98db5f9f48e</t>
  </si>
  <si>
    <t>Quizony_Desktop_300x250 A 300x250</t>
  </si>
  <si>
    <t>fda6b97c90d01907e9a88a7e05430618</t>
  </si>
  <si>
    <t>Quizony_Desktop_728x90 A_1 728x90</t>
  </si>
  <si>
    <t>janibcnm@yahoo.com</t>
  </si>
  <si>
    <t>Pakbcn.tv</t>
  </si>
  <si>
    <t>16b27d63e7f8a6cdeb5dd71986b6fe46</t>
  </si>
  <si>
    <t>Faltucity.com 300x250</t>
  </si>
  <si>
    <t>85b5d7b72d56b7cc550d2450578da528</t>
  </si>
  <si>
    <t>Pakbcn.co 300x250</t>
  </si>
  <si>
    <t>bf2554834ed9c2a50601dddcfc4c52c7</t>
  </si>
  <si>
    <t>Faltucity.com 728x90</t>
  </si>
  <si>
    <t>jardielvaladao@gmail.com</t>
  </si>
  <si>
    <t>Br.mangahost.com</t>
  </si>
  <si>
    <t>2d5bfe2004c51f7356b9a27a622f4e15</t>
  </si>
  <si>
    <t>Mangahost_728x90_top</t>
  </si>
  <si>
    <t>f051fafa75d48b8ce7ced7d51be79b44</t>
  </si>
  <si>
    <t>Mangahost_300x250_left</t>
  </si>
  <si>
    <t>f94d18ac8ac738d3d7ffa1a5e19f62ca</t>
  </si>
  <si>
    <t>Mangahost_160x600_left</t>
  </si>
  <si>
    <t>jared@managedadmin.com</t>
  </si>
  <si>
    <t>Managed Admin (amazingdoggies.com)</t>
  </si>
  <si>
    <t>29f73d7cf3545c8391b3861a612eaa78</t>
  </si>
  <si>
    <t>Taboo.news Sticky 300x250</t>
  </si>
  <si>
    <t>88e5dd9caf08db8d249185f521137978</t>
  </si>
  <si>
    <t>Taboo.news ATF 300x250</t>
  </si>
  <si>
    <t>jason.deal@aleteia.org</t>
  </si>
  <si>
    <t>Aleteia.org</t>
  </si>
  <si>
    <t>000f53bf1f3497c45311a08691edbec7</t>
  </si>
  <si>
    <t>Aleteia.org 300x250</t>
  </si>
  <si>
    <t>fca00bf007d7b4f3813f0f97602c4d45</t>
  </si>
  <si>
    <t>Aleteia.org 300x600</t>
  </si>
  <si>
    <t>jason@forthofermarketing.com</t>
  </si>
  <si>
    <t>Disneymovieslist.com</t>
  </si>
  <si>
    <t>a316a9d449e673de32a79591b4cf93ff</t>
  </si>
  <si>
    <t>Disdb.com 728x90</t>
  </si>
  <si>
    <t>jason@howcast.com</t>
  </si>
  <si>
    <t>Howcast.com</t>
  </si>
  <si>
    <t>0ffa54e304cb4ef54bcbb3f608b22a1e</t>
  </si>
  <si>
    <t>Top HC_PC_PB_BTF1_ 300x250</t>
  </si>
  <si>
    <t>6237f3bf737a94c494221e4a81ca8e75</t>
  </si>
  <si>
    <t>Top HC_MOB_G_ATF_ 320x50</t>
  </si>
  <si>
    <t>6b8321765e969de8db701bd38b65bbca</t>
  </si>
  <si>
    <t>HC_PC_PB_BTF2_ 728x90</t>
  </si>
  <si>
    <t>85104c3c67350c7406cd831382e1fa54</t>
  </si>
  <si>
    <t>Top HC_MOB_G_BTF2_ 320x50</t>
  </si>
  <si>
    <t>8f81ee8681c77d20a6c2bd23edb49c2a</t>
  </si>
  <si>
    <t>HC_PC_G_BTF2_ 728x90</t>
  </si>
  <si>
    <t>a7ceb49a436f6d3f3bd9ecb7e4c538f4</t>
  </si>
  <si>
    <t>Top HC_MOB_PB_BTF1 300x250</t>
  </si>
  <si>
    <t>d880f9332ed3eddabe4712faba4163ec</t>
  </si>
  <si>
    <t>HC_MOB_PB_BTF2_ 320x50</t>
  </si>
  <si>
    <t>jason@jasonschober.net</t>
  </si>
  <si>
    <t>Jason Schober Media Inc (newsmoz.com)</t>
  </si>
  <si>
    <t>01b351fd1b7f7253de2ac4e8756937f7</t>
  </si>
  <si>
    <t>Ultimatefinanceblog.com 300x250</t>
  </si>
  <si>
    <t>042a18a7ee4c19699be5e2c20431eda4</t>
  </si>
  <si>
    <t>Weather1st.com #2 Tier 1 300x250</t>
  </si>
  <si>
    <t>04979933c3714c01ad17b29565b17e2c</t>
  </si>
  <si>
    <t>Weather1st.com #2 Tier 1 728x90</t>
  </si>
  <si>
    <t>067b87d8fc49ff740a765773c2ae1ede</t>
  </si>
  <si>
    <t>Weather1st.com #3 728x90</t>
  </si>
  <si>
    <t>081647d6f5a2fa7ca3ccf9ceba597ac9</t>
  </si>
  <si>
    <t>Ultimatefinanceblog.com #2 300x250</t>
  </si>
  <si>
    <t>09a2a4e8b105a08ef57029e3b288589c</t>
  </si>
  <si>
    <t>Weather1st.com #5 Tier 1 728x90</t>
  </si>
  <si>
    <t>0e20649786806c9b6a2a9d7b31f76837</t>
  </si>
  <si>
    <t>Ultimatefinanceblog.com #3 160x600</t>
  </si>
  <si>
    <t>1809e631d3e10c4bf8260f27bcb9ccfe</t>
  </si>
  <si>
    <t>Weather1st.com #4 160x600</t>
  </si>
  <si>
    <t>21f8f1313e50c70f030df75ace890c4b</t>
  </si>
  <si>
    <t>Deltaweather.com #3 300x250</t>
  </si>
  <si>
    <t>2268f72f56dafc918b32b679a6aa8bfb</t>
  </si>
  <si>
    <t>Weather1st.com #5 300x250</t>
  </si>
  <si>
    <t>247aca827c8ecfbca3273685990d7793</t>
  </si>
  <si>
    <t>Weather1st.com #5 Tier 1 300x250</t>
  </si>
  <si>
    <t>2bedf4ceda1882704f7ef6d7845e1e0d</t>
  </si>
  <si>
    <t>Deltaweather.com 728x90</t>
  </si>
  <si>
    <t>2c7f20569a4fb52272a64fd1a322f035</t>
  </si>
  <si>
    <t>Deltaweather.com #5 728x90</t>
  </si>
  <si>
    <t>30af790265febb7f53e22c28312b8fec</t>
  </si>
  <si>
    <t>Ultimatefinanceblog.com #2 728x90</t>
  </si>
  <si>
    <t>338173d2c81b7c40531a5f5494916880</t>
  </si>
  <si>
    <t>Ultimatefinanceblog.com 160x600</t>
  </si>
  <si>
    <t>36145c2adbb64286b569f5f078cb0aff</t>
  </si>
  <si>
    <t>Weather1st.com #2 Tier 1 160x600</t>
  </si>
  <si>
    <t>37efc3baafd51909941cd1f6eb5cc64e</t>
  </si>
  <si>
    <t>Deltaweather.com Tier 1 300x250</t>
  </si>
  <si>
    <t>42b5f8643fd631fdf0940ce656e83eaf</t>
  </si>
  <si>
    <t>Deltaweather.com #4 160x600</t>
  </si>
  <si>
    <t>5009617d7813a8f1f4851467d325197c</t>
  </si>
  <si>
    <t>Ultimatefinanceblog.com #2 160x600</t>
  </si>
  <si>
    <t>54dccddd8f4f903e878ef1732bfcbb78</t>
  </si>
  <si>
    <t>Deltaweather.com #2 Tier 1 728x90</t>
  </si>
  <si>
    <t>56f79756c4ecf0d74fafe3a1317fec89</t>
  </si>
  <si>
    <t>Deltaweather.com #4 Tier 1 728x90</t>
  </si>
  <si>
    <t>5acea0daa0b0aa39b61208384c6364d1</t>
  </si>
  <si>
    <t>Ultimatefinanceblog.com #3 300x250</t>
  </si>
  <si>
    <t>5d68d72d7346bba331c58721bca1307b</t>
  </si>
  <si>
    <t>Weather1st.com #4 300x250</t>
  </si>
  <si>
    <t>5e706d6e401ca8deb4e99cb396ee6dd3</t>
  </si>
  <si>
    <t>Deltaweather.com #4 728x90</t>
  </si>
  <si>
    <t>60e499d9b06bf33e51db239df220dc55</t>
  </si>
  <si>
    <t>Ultimatefinanceblog.com #3 Tier 1 160x600</t>
  </si>
  <si>
    <t>6451506eb53e154c6f83b5eaab88029c</t>
  </si>
  <si>
    <t>Weather1st.com Tier 1 300x250</t>
  </si>
  <si>
    <t>65174141ee2e1e9a12ea9309d430f506</t>
  </si>
  <si>
    <t>Ultimatefinanceblog.com Tier 1 160x600</t>
  </si>
  <si>
    <t>69343e37b13fe1637da3761ab379988f</t>
  </si>
  <si>
    <t>Weather1st.com #3 Tier 1 728x90</t>
  </si>
  <si>
    <t>701fe4a697df84bd088ff5ed5b79f070</t>
  </si>
  <si>
    <t>Deltaweather.com #2 160x600</t>
  </si>
  <si>
    <t>70b6f48cf8fd82305572f305d2f410a8</t>
  </si>
  <si>
    <t>Deltaweather.com #3 Tier 1 160x600</t>
  </si>
  <si>
    <t>710dd3435d4433d22bf9dd9b7ada2f69</t>
  </si>
  <si>
    <t>Ultimatefinanceblog.com 728x90</t>
  </si>
  <si>
    <t>7f1c8c3fb652bf4a4a79fe06ab8288c4</t>
  </si>
  <si>
    <t>Ultimatefinanceblog.com #2 Tier 1 300x250</t>
  </si>
  <si>
    <t>8273a92f27abca7aaad8728b7862ea18</t>
  </si>
  <si>
    <t>Weather1st.com #4 Tier 1 300x250</t>
  </si>
  <si>
    <t>8ac1ce2d61571004e5b43b51eaeeb7a1</t>
  </si>
  <si>
    <t>Weather1st.com #2 300x250</t>
  </si>
  <si>
    <t>8b45ee6d9f5e099531b275932c40914a</t>
  </si>
  <si>
    <t>Weather1st.com 300x250</t>
  </si>
  <si>
    <t>8b8c94205c112e6f1a2bdf9b23067397</t>
  </si>
  <si>
    <t>Ultimatefinanceblog.com #2 Tier 1 160x600</t>
  </si>
  <si>
    <t>8c60378f39687e5f8b78d6e4191d3bbf</t>
  </si>
  <si>
    <t>Deltaweather.com #2 Tier 1 300x250</t>
  </si>
  <si>
    <t>94e48a129759f743ff08ae7f6f2d16c0</t>
  </si>
  <si>
    <t>Deltaweather.com #5 Tier 1 728x90</t>
  </si>
  <si>
    <t>9bcb945cd330ab597cd03b71f0361e8d</t>
  </si>
  <si>
    <t>Ultimatefinanceblog.com Tier 1 300x250</t>
  </si>
  <si>
    <t>9d455a34a632ae7c36c39f1701cfa85b</t>
  </si>
  <si>
    <t>Deltaweather.com #4 300x250</t>
  </si>
  <si>
    <t>ac71aa172e31aa4125197ec421d21961</t>
  </si>
  <si>
    <t>Deltaweather.com 160x600</t>
  </si>
  <si>
    <t>ad72c4161eaf7a1d87a221cb592934d1</t>
  </si>
  <si>
    <t>Deltaweather.com #5 Tier 1 300x250</t>
  </si>
  <si>
    <t>ae49b6a2db4226ab6e961e5769679f7f</t>
  </si>
  <si>
    <t>Ultimatefinanceblog.com #3 728x90</t>
  </si>
  <si>
    <t>b02b49bcab4966acad0addd1e2420220</t>
  </si>
  <si>
    <t>Weather1st.com #4 Tier 1 728x90</t>
  </si>
  <si>
    <t>b10bb3049e706389e40a997cb9eae64c</t>
  </si>
  <si>
    <t>Ultimatefinanceblog.com #3 Tier 1 728x90</t>
  </si>
  <si>
    <t>b1a1e29214a49c235ba4a32fa0e1f7e9</t>
  </si>
  <si>
    <t>Weather1st.com #5 728x90</t>
  </si>
  <si>
    <t>b2858e28c6888c5dec4d6eb4e261bd7b</t>
  </si>
  <si>
    <t>Weather1st.com #3 Tier 1 160x600</t>
  </si>
  <si>
    <t>b2fc8aa601417aac3c22b0fbd881ee6c</t>
  </si>
  <si>
    <t>Deltaweather.com #3 Tier 1 300x250</t>
  </si>
  <si>
    <t>b5da1f24d38032bcb9cf7227248ac52d</t>
  </si>
  <si>
    <t>Weather1st.com #3 300x250</t>
  </si>
  <si>
    <t>b86e6a73fc1668f2031d79cc52cbcd34</t>
  </si>
  <si>
    <t>Weather1st.com #3 Tier 1 300x250</t>
  </si>
  <si>
    <t>bc635fb7de40480098c77ee42225eac5</t>
  </si>
  <si>
    <t>Weather1st.com Tier 1 160x600</t>
  </si>
  <si>
    <t>c53e790d926caa9563ede8fcbd8c6096</t>
  </si>
  <si>
    <t>Deltaweather.com #2 300x250</t>
  </si>
  <si>
    <t>d7adfd44c7eaa40549d2bb571757c400</t>
  </si>
  <si>
    <t>Deltaweather.com #4 Tier 1 300x250</t>
  </si>
  <si>
    <t>dc7fbb826ddbbf47fa8db98216cda1e4</t>
  </si>
  <si>
    <t>Deltaweather.com #3 728x90</t>
  </si>
  <si>
    <t>de7879d814b5f9fe98f1c568d1879056</t>
  </si>
  <si>
    <t>Deltaweather.com 300x250</t>
  </si>
  <si>
    <t>e1dc3ecd919c0f737ad772afdbab7924</t>
  </si>
  <si>
    <t>Deltaweather.com #5 300x250</t>
  </si>
  <si>
    <t>e8c61cb4510cc2bc0e20db07eb6a7c59</t>
  </si>
  <si>
    <t>Ultimatefinanceblog.com #3 Tier 1 300x250</t>
  </si>
  <si>
    <t>eb5e2937b30ab292d2d596d905a43cd1</t>
  </si>
  <si>
    <t>Weather1st.com #4 728x90</t>
  </si>
  <si>
    <t>ee47f081a7617faabcd5a4cbc11ee825</t>
  </si>
  <si>
    <t>Ultimatefinanceblog.com Tier 1 728x90</t>
  </si>
  <si>
    <t>f48fd729c740dcabbdb485595014fa3f</t>
  </si>
  <si>
    <t>Ultimatefinanceblog.com #2 Tier 1 728x90</t>
  </si>
  <si>
    <t>fa293fe43066cf921ab6ea6dc54e5f0a</t>
  </si>
  <si>
    <t>Deltaweather.com #2 728x90</t>
  </si>
  <si>
    <t>fc241154fa7497b78d2a47539512fe32</t>
  </si>
  <si>
    <t>Weather1st.com #2 160x600</t>
  </si>
  <si>
    <t>jason@upfizz.com</t>
  </si>
  <si>
    <t>UpFizz (Dailyooh.com)</t>
  </si>
  <si>
    <t>0a8ee5fd6e63650174e6e161c1523a12</t>
  </si>
  <si>
    <t>Architecturephotography.xyz_01 728x90</t>
  </si>
  <si>
    <t>190626e81acec3ed39052d9f0b4e7236</t>
  </si>
  <si>
    <t>Sillyimg.com_01 300x250</t>
  </si>
  <si>
    <t>191b80476ea8ecbb172201c7ab98a3af</t>
  </si>
  <si>
    <t>Architecturephotography.xyz_01 160x600</t>
  </si>
  <si>
    <t>19b8af444274eae0cebbddf28e1ff230</t>
  </si>
  <si>
    <t>Politicsparadise.com_02 300x250</t>
  </si>
  <si>
    <t>1ca17defcfdcbadddd1e6673936be4d1</t>
  </si>
  <si>
    <t>Architecturaltrend.com_01 300x250</t>
  </si>
  <si>
    <t>1ef2b93b29637da17edf2219856e9545</t>
  </si>
  <si>
    <t>Architecturaltrend.com_02 300x250</t>
  </si>
  <si>
    <t>22fdf5f4d4e734ceee9a7de54341021b</t>
  </si>
  <si>
    <t>Sportingbuzzdaily.com_01 300x250</t>
  </si>
  <si>
    <t>2576f5331e04f564bd29053a4229c50c</t>
  </si>
  <si>
    <t>Distractdaily.com_01 300x250</t>
  </si>
  <si>
    <t>29f31a506eeeda29f84bd5cf6998e868</t>
  </si>
  <si>
    <t>Architecturephotography.xyz_01 300x250</t>
  </si>
  <si>
    <t>32afbceda84d3e658b840fb07d5e7c84</t>
  </si>
  <si>
    <t>Sillyimg.com_01 160x600</t>
  </si>
  <si>
    <t>3329763b7d930b686a9b6f52de82c4fb</t>
  </si>
  <si>
    <t>Distractdaily.com_01 160x600</t>
  </si>
  <si>
    <t>3ff7102da1fb40022d13d5f1a05ea0ea</t>
  </si>
  <si>
    <t>Popshockshare.com_01 728x90</t>
  </si>
  <si>
    <t>42293c164944351c2417be6f5ce5b3f7</t>
  </si>
  <si>
    <t>Architecturephotography.xyz_02 300x250</t>
  </si>
  <si>
    <t>548f4869ac584c7f9ad31e31bef7e257</t>
  </si>
  <si>
    <t>Popshockshare.com_01 160x600</t>
  </si>
  <si>
    <t>766f8db2fa18b446a14563f9aa82108e</t>
  </si>
  <si>
    <t>Sportingbuzzdaily.com_01 160x600</t>
  </si>
  <si>
    <t>7997c1fc483c7ca8205ff1a9479d4427</t>
  </si>
  <si>
    <t>Sillyimg.com_02 300x250</t>
  </si>
  <si>
    <t>7e75237d81628ef46345bb8f30e08914</t>
  </si>
  <si>
    <t>Sillyimg.com_01 728x90</t>
  </si>
  <si>
    <t>86bcae2b1db752493081dad47071a3eb</t>
  </si>
  <si>
    <t>Architecturaltrend.com_01 160x600</t>
  </si>
  <si>
    <t>9a79d2edb009acb5c5733f947415b6e3</t>
  </si>
  <si>
    <t>Popshockshare.com_01 300x250</t>
  </si>
  <si>
    <t>a0002ff76bb2fe2169cda571adcb79c5</t>
  </si>
  <si>
    <t>Politicsparadise.com_01 300x250</t>
  </si>
  <si>
    <t>b5843d9027573139eb6070c91257656a</t>
  </si>
  <si>
    <t>Distractdaily.com_01 728x90</t>
  </si>
  <si>
    <t>b718fb630471c4355d68f410eedaedba</t>
  </si>
  <si>
    <t>Popshockshare.com_02 300x250</t>
  </si>
  <si>
    <t>b9ae3aa28252abf86c2559d0e8d0ce7d</t>
  </si>
  <si>
    <t>Architecturaltrend.com_01 728x90</t>
  </si>
  <si>
    <t>e5e07c8bebc4dafc25663303f605dca5</t>
  </si>
  <si>
    <t>Distractdaily.com_02 300x250</t>
  </si>
  <si>
    <t>ebfd984ffe53204bd0730c0d7097d9cd</t>
  </si>
  <si>
    <t>Sportingbuzzdaily.com_02 300x250</t>
  </si>
  <si>
    <t>f0452d86804a619ac478cfe6bcc03933</t>
  </si>
  <si>
    <t>Sportingbuzzdaily.com_01 728x90</t>
  </si>
  <si>
    <t>f4d64fcbf5942f53e201438935703c90</t>
  </si>
  <si>
    <t>Politicsparadise.com_01 160x600</t>
  </si>
  <si>
    <t>javier@besoccer.com</t>
  </si>
  <si>
    <t>besoccer.com</t>
  </si>
  <si>
    <t>1970163430bfe677379b607208e43c01</t>
  </si>
  <si>
    <t>Besoccer.com 300x600</t>
  </si>
  <si>
    <t>3d954c5d9e5e23299c55d9a1dfc4b475</t>
  </si>
  <si>
    <t>Besoccer.com Mobile 300x250</t>
  </si>
  <si>
    <t>44e3fddd21a0c91ca2507123c9f812ea</t>
  </si>
  <si>
    <t>Resultados-futbol.com Mobile 300x250</t>
  </si>
  <si>
    <t>4fb2fa315caa5473de90d62d5e509e49</t>
  </si>
  <si>
    <t>Besoccer.com 300x250</t>
  </si>
  <si>
    <t>9e5e91d01a4743797cf3be6870bf780b</t>
  </si>
  <si>
    <t>Besoccer.com 970x250</t>
  </si>
  <si>
    <t>f60e73e4786bc7f1dcce03043db0334e</t>
  </si>
  <si>
    <t>Besoccer.com 728x90</t>
  </si>
  <si>
    <t>jayshree@newindianexpress.com</t>
  </si>
  <si>
    <t>Express Network Private Limited (newindianexpress.com)</t>
  </si>
  <si>
    <t>04a75d4e28421c16c0159e45fe9ca12d</t>
  </si>
  <si>
    <t>Kannadaprabha.com IN BTF 300x250</t>
  </si>
  <si>
    <t>06cd89b86350566ab05075ffd60061a8</t>
  </si>
  <si>
    <t>Newindianexpress.com IN ATF 300x250</t>
  </si>
  <si>
    <t>3caabc6823e84f32494122e42e5f5dc0</t>
  </si>
  <si>
    <t>Dinamani.com IN BTF 300x250</t>
  </si>
  <si>
    <t>47e139e11cf79537e6ae729d41d12dd5</t>
  </si>
  <si>
    <t>Newindianexpress.com IND 728x90</t>
  </si>
  <si>
    <t>53cc5481a86cfca996ab0d4b8cc4893d</t>
  </si>
  <si>
    <t>Kannadaprabha.com IN ATF 300x250</t>
  </si>
  <si>
    <t>550fef093b6b1e475743ff0cc25674f9</t>
  </si>
  <si>
    <t>Kannadaprabha.com IND 728x90</t>
  </si>
  <si>
    <t>b33628bbb7bf211d6b47ae8aaf89cc03</t>
  </si>
  <si>
    <t>Newindianexpress.com IN BTF 300x250</t>
  </si>
  <si>
    <t>cffe260410fe9d87100e1698ee1b6ff6</t>
  </si>
  <si>
    <t>Dinamani.com IN ATF 300x250</t>
  </si>
  <si>
    <t>eefbaba61f92f8efffc9e679a68b563e</t>
  </si>
  <si>
    <t>jcampos@blinkx.com</t>
  </si>
  <si>
    <t>RhythmOne (digitaltrends.com)</t>
  </si>
  <si>
    <t>01b618eeefc3650d7f42b63d144a5373</t>
  </si>
  <si>
    <t>Zombiekim.com $0.25 Tag #3 728x90</t>
  </si>
  <si>
    <t>03cf6c0341667a275bd1fad94b51102b</t>
  </si>
  <si>
    <t>Hugeninja.com $0.25 Tag #3 160x600</t>
  </si>
  <si>
    <t>04df74658e5eaea739aea08fc7ae4124</t>
  </si>
  <si>
    <t>Scooterbros.com $0.25 Tag #3 160x600</t>
  </si>
  <si>
    <t>0ad1449593f59296a27b20060f72c3fc</t>
  </si>
  <si>
    <t>Sharkstop.com $0.25 Tag #3 160x600</t>
  </si>
  <si>
    <t>1b8f7b479379a6bd7186ba63d6249eb4</t>
  </si>
  <si>
    <t>Tnj.com 728x90</t>
  </si>
  <si>
    <t>2afe1e0682908862f9297ca6601432bd</t>
  </si>
  <si>
    <t>Topix.com #2 US 728x90</t>
  </si>
  <si>
    <t>2c1ddb0434fd83061b80e455b9bb48df</t>
  </si>
  <si>
    <t>Sharkstop.com $0.25 Tag #3 728x90</t>
  </si>
  <si>
    <t>2e3d3347a6944ad50643d2f5b5b6d1cd</t>
  </si>
  <si>
    <t>Topix.com UK_CA 728x90</t>
  </si>
  <si>
    <t>39aa4774c3f5382c1d030d19fc6e332b</t>
  </si>
  <si>
    <t>Robotokyo.com $0.25 Tag #3 300x250</t>
  </si>
  <si>
    <t>3d5d3e125179a357a193f23283b0d649</t>
  </si>
  <si>
    <t>Topix.com #2 US 300x250</t>
  </si>
  <si>
    <t>5d25e258a00501a91d48059bdad6e6da</t>
  </si>
  <si>
    <t>Gsn.com 728x90</t>
  </si>
  <si>
    <t>632a7012d4adea7ff9f0684e7f69b165</t>
  </si>
  <si>
    <t>Tnj.com 300x250</t>
  </si>
  <si>
    <t>64a6e23353389442bc555028d46ea959</t>
  </si>
  <si>
    <t>Robotokyo.com $0.25 Tag #3 160x600</t>
  </si>
  <si>
    <t>650085175099e88753f42215119a2f1c</t>
  </si>
  <si>
    <t>Queerty.com $0.60 728x90</t>
  </si>
  <si>
    <t>65158386c3bb7370e98a22b93e7ac198</t>
  </si>
  <si>
    <t>Queerty.com $0.60 300x250</t>
  </si>
  <si>
    <t>656a71321d737f5001ab4f09b44b4cf7</t>
  </si>
  <si>
    <t>Robotokyo.com $0.25 Tag #3 728x90</t>
  </si>
  <si>
    <t>6835ef9f58cc46862ee4e5811bdce90a</t>
  </si>
  <si>
    <t>Daftdogarcade.com $0.25 Tag #3 160x600</t>
  </si>
  <si>
    <t>8e7b968cef3dbcaf0e04929f7886d95f</t>
  </si>
  <si>
    <t>Realtor.com 728x90</t>
  </si>
  <si>
    <t>91b079940fdf6334f66c44470530d797</t>
  </si>
  <si>
    <t>Hugeninja.com $0.25 Tag #3 728x90</t>
  </si>
  <si>
    <t>93fa8b29343c3bc158a5648ceac05ed7</t>
  </si>
  <si>
    <t>Queerty.com $0.60 160x600</t>
  </si>
  <si>
    <t>c6ea8c2907de1c5cad1ccd4c88e40d24</t>
  </si>
  <si>
    <t>Topix.com #2 US 160x600</t>
  </si>
  <si>
    <t>d1b5d7a1b0a87f98120b04ef0d141c47</t>
  </si>
  <si>
    <t>Scooterbros.com $0.25 Tag #3 728x90</t>
  </si>
  <si>
    <t>dac0fa0470ad7fe4f064184b7b972822</t>
  </si>
  <si>
    <t>Washingtonmonthly.com US 160x600</t>
  </si>
  <si>
    <t>ddfe4ccec57b1626045d653fbe895f68</t>
  </si>
  <si>
    <t>Topix.com US 728x90</t>
  </si>
  <si>
    <t>df59ba1e6a1f814a2dcc1f69c64ac7cc</t>
  </si>
  <si>
    <t>Washingtonmonthly.com US 728x90</t>
  </si>
  <si>
    <t>e40ffb51eb89877186f3237f573cde2f</t>
  </si>
  <si>
    <t>Topix.com UK_CA 160x600</t>
  </si>
  <si>
    <t>f0714c2924a88bbcd3027c8b691b9f1b</t>
  </si>
  <si>
    <t>Topix.com US 300x250</t>
  </si>
  <si>
    <t>f6c5111d193d0fae82ed64cae51e8d15</t>
  </si>
  <si>
    <t>Topix.com US 160x600</t>
  </si>
  <si>
    <t>f84c0164d9674732a1731772c2f3067c</t>
  </si>
  <si>
    <t>Zombiekim.com $0.25 Tag #3 160x600</t>
  </si>
  <si>
    <t>f9b48dc2a57e3e247b682d4d14095cf5</t>
  </si>
  <si>
    <t>Daftdogarcade.com $0.25 Tag #3 728x90</t>
  </si>
  <si>
    <t>feaeaad62721d155d37cb47dade2dac8</t>
  </si>
  <si>
    <t>Topix.com UK_CA 300x250</t>
  </si>
  <si>
    <t>jchan@moviebat.com</t>
  </si>
  <si>
    <t>Moviebat.com</t>
  </si>
  <si>
    <t>2cd099e71da12530efa0615a4af2e0b3</t>
  </si>
  <si>
    <t>Mommacooks.com Tier 2 300x250</t>
  </si>
  <si>
    <t>2df2bbf5f4a97dcc2bbace7e6421f71c</t>
  </si>
  <si>
    <t>Mommacooks.com Tier 1 728x90</t>
  </si>
  <si>
    <t>33fef14ba0c3a1b9d3c9107ecb0a4df6</t>
  </si>
  <si>
    <t>0.50 Instantmugcakes.com 300x250</t>
  </si>
  <si>
    <t>4eb7711644ad9c2c4a96996d331f7915</t>
  </si>
  <si>
    <t>0.50 Instantmugcakes.com 728x90</t>
  </si>
  <si>
    <t>53d747b3ebeec8ae72e74c606c9c3ba9</t>
  </si>
  <si>
    <t>1.25 Instantmugcakes.com 300x250</t>
  </si>
  <si>
    <t>694cebdb15f29bdfa7cd075573857a13</t>
  </si>
  <si>
    <t>1.25 Instantmugcakes.com 728x90</t>
  </si>
  <si>
    <t>76b62930daf5274d597b078a8a7240bc</t>
  </si>
  <si>
    <t>Mommacooks.com Tier 2 160x600</t>
  </si>
  <si>
    <t>7f3d4cc2c49412158d1ad8949de593a7</t>
  </si>
  <si>
    <t>Travelguidehq.com 300x250</t>
  </si>
  <si>
    <t>8a96ddeda91568673d675f9d07d212bf</t>
  </si>
  <si>
    <t>Travelguidehq.com 160x600</t>
  </si>
  <si>
    <t>b07a38dee8abb26aa6d3f68ef9556f1a</t>
  </si>
  <si>
    <t>Mommacooks.com Tier 1 160x600</t>
  </si>
  <si>
    <t>c508c89d7283221d78a255655e1eae1e</t>
  </si>
  <si>
    <t>Travelguidehq.com 728x90</t>
  </si>
  <si>
    <t>d1232d0c0698cad3057961cb64f820b1</t>
  </si>
  <si>
    <t>Mommacooks.com Tier 2 728x90</t>
  </si>
  <si>
    <t>d2013c0263521e571b7cbaf8c034fc5a</t>
  </si>
  <si>
    <t>Mommacooks.com Tier 1 300x250</t>
  </si>
  <si>
    <t>jeberly@incomestore.com</t>
  </si>
  <si>
    <t>Income Store (Homeremedyshop.com)</t>
  </si>
  <si>
    <t>277e319e92369dd18400f7b1e998f3fe</t>
  </si>
  <si>
    <t>Homeremedyshop.com US BTF 300x250</t>
  </si>
  <si>
    <t>4271c23be426eaf9354d624a0661d23e</t>
  </si>
  <si>
    <t>Homeremedyshop.com BTF #3 300x250</t>
  </si>
  <si>
    <t>45bfc3c2a66d32984c9a8aa1618fd3ad</t>
  </si>
  <si>
    <t>Homeremedyshop.com BTF #2 300x250</t>
  </si>
  <si>
    <t>bffc1487e60be854235c8ff50a67c979</t>
  </si>
  <si>
    <t>Homeremedyshop.com US ATF 300x250</t>
  </si>
  <si>
    <t>jeff@bikepedia.com</t>
  </si>
  <si>
    <t>Bikepedia.com</t>
  </si>
  <si>
    <t>21c9b25befd18a753f4ff91a83b98ace</t>
  </si>
  <si>
    <t>Bikepedia.com #2 728x90</t>
  </si>
  <si>
    <t>571a8c9f5561ec0d4209bda62a343523</t>
  </si>
  <si>
    <t>Bikepedia.com #2 160x600</t>
  </si>
  <si>
    <t>a0a6ff8c1bf1f6fc9f4b736b8138547c</t>
  </si>
  <si>
    <t>Bikepedia.com #1 728x90</t>
  </si>
  <si>
    <t>acde53ebcac315dcd7d4a9def46a7d6d</t>
  </si>
  <si>
    <t>Bikepedia.com #1 160x600</t>
  </si>
  <si>
    <t>jeff@tentonhammer.com</t>
  </si>
  <si>
    <t>Master Games International (Tentonhammer.com)</t>
  </si>
  <si>
    <t>0b841331302dd86f47345853b720fe2e</t>
  </si>
  <si>
    <t>Spark.tentonhammer.com ATF 728x90</t>
  </si>
  <si>
    <t>244faeadf01b8478adf7d001833ef9f7</t>
  </si>
  <si>
    <t>Tentonhammer.com BTF 300x250</t>
  </si>
  <si>
    <t>3c37ba033529da3c112f484635a759e9</t>
  </si>
  <si>
    <t>Spark.tentonhammer.com BTF 728x90</t>
  </si>
  <si>
    <t>jeremy.stangroom@gmail.com</t>
  </si>
  <si>
    <t>Socscistatistics.com</t>
  </si>
  <si>
    <t>3715c6ac196a340e6d5724eb4c4d348b</t>
  </si>
  <si>
    <t>Socscistatistics.com ATF</t>
  </si>
  <si>
    <t>cd13abbdff12728c3a62180362f2de58</t>
  </si>
  <si>
    <t>Socscistatistics.com BTF 300x250</t>
  </si>
  <si>
    <t>jerryc@yibada.com</t>
  </si>
  <si>
    <t>Brow.si (Datpiff.com)</t>
  </si>
  <si>
    <t>cb5d05c38803489daed3a74e24dc97f9</t>
  </si>
  <si>
    <t>En.yibada.com 300x600</t>
  </si>
  <si>
    <t>ce9ecc022497092ad71c23454228a351</t>
  </si>
  <si>
    <t>En.yibada.com 728x90</t>
  </si>
  <si>
    <t>jet@vampirefreaks.com</t>
  </si>
  <si>
    <t>Vampirefreaks.com</t>
  </si>
  <si>
    <t>a5a7ac11218ba0f519187270d9ea74c1</t>
  </si>
  <si>
    <t>Vampirefreaks.com US, UK, CA 160x600</t>
  </si>
  <si>
    <t>deaa34f9921de75a231da7b8cc360b93</t>
  </si>
  <si>
    <t>Vampirefreaks.com US, UK, CA 300x250</t>
  </si>
  <si>
    <t>jetheights@yahoo.com</t>
  </si>
  <si>
    <t>Nigeriana.org</t>
  </si>
  <si>
    <t>5d686c3c7a8f808c08494a2fb1ba1092</t>
  </si>
  <si>
    <t>Howafrica.com 300x600</t>
  </si>
  <si>
    <t>d4037c5926426a3048d6d38dc0ed2eba</t>
  </si>
  <si>
    <t>Howafrica.com [Allied] 300x250</t>
  </si>
  <si>
    <t>jgreer@gtplanet.net</t>
  </si>
  <si>
    <t>Gtplanet.net</t>
  </si>
  <si>
    <t>00696d9457e958f5feedfdbf024e8dd5</t>
  </si>
  <si>
    <t>Gtplanet.net ATF 2 300x250</t>
  </si>
  <si>
    <t>2ac10f5fcf475b9643e7e5e05801fc22</t>
  </si>
  <si>
    <t>Gtplanet.net ATF 1 300x250</t>
  </si>
  <si>
    <t>c17e874efb36d51f1a4e028bf0774cf2</t>
  </si>
  <si>
    <t>Gtplanet.net 728x90</t>
  </si>
  <si>
    <t>jhutcherson@profootballspot.com</t>
  </si>
  <si>
    <t>Profootballspot.com</t>
  </si>
  <si>
    <t>4da3f8827964814fd53bd55c39d76d5f</t>
  </si>
  <si>
    <t>Profootballspot.com 728x90</t>
  </si>
  <si>
    <t>ji@blutonic.com</t>
  </si>
  <si>
    <t>BluTonic (dailyvoice.com)</t>
  </si>
  <si>
    <t>1c720bdb9a0845d5f5a061c91a7c2a46</t>
  </si>
  <si>
    <t>Moonbunnycafe.com 728x90</t>
  </si>
  <si>
    <t>202793b6765aeb3725ae04896a7ca11d</t>
  </si>
  <si>
    <t>Gravitytales.com #2 300x250</t>
  </si>
  <si>
    <t>375ac6fd1ad2aa321109d0febdbe880d</t>
  </si>
  <si>
    <t>5df5b224a48c5281b1efe274dac0fda9</t>
  </si>
  <si>
    <t>666ea1cdce825129e106ec503e9bf781</t>
  </si>
  <si>
    <t>Shiroyukitranslations.com 300x250</t>
  </si>
  <si>
    <t>80a3d729f3540d4229055e7a9c8e3c11</t>
  </si>
  <si>
    <t>Translationnations.com 300x250</t>
  </si>
  <si>
    <t>90f26f722fcad512748dd3ce8e467605</t>
  </si>
  <si>
    <t>Moonbunnycafe.com 300x600</t>
  </si>
  <si>
    <t>916b1e1492ada58e1a6267504905748e</t>
  </si>
  <si>
    <t>a421d677c5bd7b91e1bf0040868ea852</t>
  </si>
  <si>
    <t>Gravitytales.com 300x250</t>
  </si>
  <si>
    <t>ddd0a68a976aeda012d98d1c1da13031</t>
  </si>
  <si>
    <t>Moonbunnycafe.com 300x250</t>
  </si>
  <si>
    <t>jimbress@gmail.com</t>
  </si>
  <si>
    <t>theisozone.com</t>
  </si>
  <si>
    <t>32909c5e602cc28c77ec9171c4e8c3b1</t>
  </si>
  <si>
    <t>Theisozone.com 300x250</t>
  </si>
  <si>
    <t>jmadeira@webspectator.com</t>
  </si>
  <si>
    <t>Webspectator (ig.com.br)</t>
  </si>
  <si>
    <t>08237c7dcae250083464804f9ea48c0f</t>
  </si>
  <si>
    <t>Tmz.com Mobile 320x50</t>
  </si>
  <si>
    <t>18ef4d0045ea954067c1b43d0a3e979a</t>
  </si>
  <si>
    <t>Capy.com 728x90</t>
  </si>
  <si>
    <t>1e4220bb8dc7dcc1c7e4d119cc2cd973</t>
  </si>
  <si>
    <t>Girlg.com 728x90</t>
  </si>
  <si>
    <t>1ec0c072b31bc21ebf276fbc4f9c5bc1</t>
  </si>
  <si>
    <t>Egirlgames.net 728x90</t>
  </si>
  <si>
    <t>1f80b9d26883a9ab56f3177159a53174</t>
  </si>
  <si>
    <t>Girlsplay.com 728x90</t>
  </si>
  <si>
    <t>2c9d26bf3108b47423b25bd30b96be99</t>
  </si>
  <si>
    <t>Exame.abril.com.br 300x250</t>
  </si>
  <si>
    <t>3a9d95a930ffe017f8ed3d1da979b10b</t>
  </si>
  <si>
    <t>Panelinha.ig.com.br 728x90</t>
  </si>
  <si>
    <t>3bbe872eec26127120640731c2d44894</t>
  </si>
  <si>
    <t>Veja.abril.com.br 300x250</t>
  </si>
  <si>
    <t>3cce9ab12e5d826fae1e990fd7df0066</t>
  </si>
  <si>
    <t>Egirlgames.net 160x600</t>
  </si>
  <si>
    <t>3fcf430ec87da96cbea49d7f07460ed5</t>
  </si>
  <si>
    <t>Supervasco.com 160x600</t>
  </si>
  <si>
    <t>4e7cc25a959220dad2d4b9e406dd78c5</t>
  </si>
  <si>
    <t>Capy.com 160x600</t>
  </si>
  <si>
    <t>5599a873a6721073e882a16637d5d92d</t>
  </si>
  <si>
    <t>Tabonitobrasil.com 160x600</t>
  </si>
  <si>
    <t>56b161b454c3e5b447f9f61dca5f4079</t>
  </si>
  <si>
    <t>Tabonitobrasil.com 300x250</t>
  </si>
  <si>
    <t>594f980693025509cb8ddda1d56cb9ae</t>
  </si>
  <si>
    <t>Wikia.com 300x600</t>
  </si>
  <si>
    <t>7333b89e4d3a875f7c39d200fd863c99</t>
  </si>
  <si>
    <t>Quatrorodas.abril.com.br 300x250</t>
  </si>
  <si>
    <t>86a6b536b0365c1d0bd44dafd65a5528</t>
  </si>
  <si>
    <t>Guiadoestudante.abril.com.br 300x250</t>
  </si>
  <si>
    <t>8f1420cca37e2a14f7e850c0283033b2</t>
  </si>
  <si>
    <t>Mdemulher.abril.com.br 728x90</t>
  </si>
  <si>
    <t>a17dff9b193c31e5ef733df2efb70ab0</t>
  </si>
  <si>
    <t>Infoescola.com 728x90</t>
  </si>
  <si>
    <t>a41a6f3a927fb29c64323160a01e2d4d</t>
  </si>
  <si>
    <t>Forbes.com 300x600</t>
  </si>
  <si>
    <t>ab7bee6c51efb38dca46cd34ee3fca2f</t>
  </si>
  <si>
    <t>Janelas.tv.br 300x600</t>
  </si>
  <si>
    <t>ac2a59fea273ea1cc90ec330ab5815d7</t>
  </si>
  <si>
    <t>Tmz.com 300x600</t>
  </si>
  <si>
    <t>b07b95cce32253f4b50479046e95e938</t>
  </si>
  <si>
    <t>Mdemulher.abril.com.br Mobile 320x50</t>
  </si>
  <si>
    <t>b0a2a355d5f6e6645c3a562d522e48fd</t>
  </si>
  <si>
    <t>Exame.abril.com.br 728x90</t>
  </si>
  <si>
    <t>b6715722b9e6787cee8f29e54f0c7ece</t>
  </si>
  <si>
    <t>Enjoydressup.com 160x600</t>
  </si>
  <si>
    <t>c199c6a32d427bbd18979c63abdc0c9f</t>
  </si>
  <si>
    <t>Girlg.com 160x600</t>
  </si>
  <si>
    <t>c61bd7af9585cbabf3217e0c003c93e7</t>
  </si>
  <si>
    <t>Panelinha.ig.com.br 160x600</t>
  </si>
  <si>
    <t>ca95226542d6615496ad7592db395370</t>
  </si>
  <si>
    <t>Wikia.com 300x250</t>
  </si>
  <si>
    <t>cf31e4866fecbea349200087bccb912d</t>
  </si>
  <si>
    <t>Veja.abril.com.br 728x90</t>
  </si>
  <si>
    <t>d8852e350e3f35a2c9eaa81f43877323</t>
  </si>
  <si>
    <t>Virgula.uol.com.br 300x250</t>
  </si>
  <si>
    <t>f62068a232aaa67e171ac3bb06df1509</t>
  </si>
  <si>
    <t>Girlsplay.com 160x600</t>
  </si>
  <si>
    <t>f967cdd008ca23b199b8c7941e46f809</t>
  </si>
  <si>
    <t>Tmz.com 300x250</t>
  </si>
  <si>
    <t>fc0b077fa1d7c48f5f018740e2aa13dc</t>
  </si>
  <si>
    <t>Tmz.com Mobile 300x250</t>
  </si>
  <si>
    <t>jmaher@taunton.com</t>
  </si>
  <si>
    <t>Taunton Press (Finecooking.com)</t>
  </si>
  <si>
    <t>2614dbff69ea186d9058307d5168138f</t>
  </si>
  <si>
    <t>Finecooking.com #1</t>
  </si>
  <si>
    <t>34653745dcf05281fbc22296508ec595</t>
  </si>
  <si>
    <t>Finecooking.com #2 728x90</t>
  </si>
  <si>
    <t>515bfdc9e97f4de9b00d44825ba3c993</t>
  </si>
  <si>
    <t>Finehomebuilding.com #2 728x90</t>
  </si>
  <si>
    <t>9ea82b57e5d2adef9e9b5d80a263bd7a</t>
  </si>
  <si>
    <t>Finecooking.com #2 300x250</t>
  </si>
  <si>
    <t>d711a945b99c667dede709be043f7f1a</t>
  </si>
  <si>
    <t>Finecooking.com #1 728x90</t>
  </si>
  <si>
    <t>jn@streamamp.co.uk</t>
  </si>
  <si>
    <t>StreamAMP (Greenatom.net)</t>
  </si>
  <si>
    <t>160a334d6731d133d7e07c0149a3094c</t>
  </si>
  <si>
    <t>Autotrader.com.au AU 728x90</t>
  </si>
  <si>
    <t>17f281f80032a46cb9a15c8f602e3890</t>
  </si>
  <si>
    <t>Usedwolverhampton.co.uk 728x90</t>
  </si>
  <si>
    <t>2313586d13723b9de69caac22541e576</t>
  </si>
  <si>
    <t>Whypennies.com 300x250</t>
  </si>
  <si>
    <t>4d416afeea876225523223c644c58105</t>
  </si>
  <si>
    <t>Efficientu.com 300x250</t>
  </si>
  <si>
    <t>624551446bf7f47ae1c489bccaed6793</t>
  </si>
  <si>
    <t>Golfwrx.com 728x90</t>
  </si>
  <si>
    <t>643e146b84298651b54c053f51730e80</t>
  </si>
  <si>
    <t>Vivaglammagazine.com ATF 300x250</t>
  </si>
  <si>
    <t>7b40cee9dcbed743d712e10a624a42ce</t>
  </si>
  <si>
    <t>Freeridegames.com 300x250 ROS</t>
  </si>
  <si>
    <t>8570dc94f076c49e7ae7704391a4c381</t>
  </si>
  <si>
    <t>Edulegup.com 728x90</t>
  </si>
  <si>
    <t>89567ff77a7ddd8321962e9d909d70d9</t>
  </si>
  <si>
    <t>Edulegup.com 300x250</t>
  </si>
  <si>
    <t>89c575416037e408e7e4a41a17462d98</t>
  </si>
  <si>
    <t>Useddudley.co.uk 300x250</t>
  </si>
  <si>
    <t>a370e6b4ad39de3d0b604c8c68d5b488</t>
  </si>
  <si>
    <t>Wholeparent.com US/UK/CA ATF 300x250</t>
  </si>
  <si>
    <t>a4cdf56e79a8dc354b89663eb57f0eae</t>
  </si>
  <si>
    <t>Vivaglammagazine.com BTF 300x250</t>
  </si>
  <si>
    <t>a4f094dd5889830f698c65310923a320</t>
  </si>
  <si>
    <t>Freeridegames.com 728x90 ROS</t>
  </si>
  <si>
    <t>ad4aaac274d6d853d3146c5f3a56b143</t>
  </si>
  <si>
    <t>Whypennies.com 728x90</t>
  </si>
  <si>
    <t>ae591c036e57b96b88f4260ae208e720</t>
  </si>
  <si>
    <t>Useddudley.co.uk 728x90</t>
  </si>
  <si>
    <t>b4d9ee993317babf54b76236d3ae584b</t>
  </si>
  <si>
    <t>Usedsandwell.co.uk 728x90</t>
  </si>
  <si>
    <t>b998c4fda86d7e823184d64576cd3eaa</t>
  </si>
  <si>
    <t>Autotrader.com.au AU 300x250</t>
  </si>
  <si>
    <t>bb9e96b8bc31a6847ce3787278e68a47</t>
  </si>
  <si>
    <t>Junkmail.co.za Mobile 320x50</t>
  </si>
  <si>
    <t>c3440780de9759e490356c8c99314092</t>
  </si>
  <si>
    <t>Westhamonline.net US 160x600</t>
  </si>
  <si>
    <t>c45eb8ec2f8fc09f7ce7cffcea4be4d0</t>
  </si>
  <si>
    <t>Efficientu.com 728x90</t>
  </si>
  <si>
    <t>c640b812882a5ae3136d9215b4d643e9</t>
  </si>
  <si>
    <t>Newenergystar.com 728x90</t>
  </si>
  <si>
    <t>d5ae94035c0de9ddefa55454cd9b673c</t>
  </si>
  <si>
    <t>Newenergystar.com 300x250</t>
  </si>
  <si>
    <t>d92696c8260181e70b20a78420bac186</t>
  </si>
  <si>
    <t>Theanswerbank.co.uk UK 300x250</t>
  </si>
  <si>
    <t>de5068782f1d0a8275ba28638d927e20</t>
  </si>
  <si>
    <t>Edulegup.com 160x600</t>
  </si>
  <si>
    <t>e1930beae7b7148ee31cced4537bcf1c</t>
  </si>
  <si>
    <t>Usedwolverhampton.co.uk 300x250</t>
  </si>
  <si>
    <t>f11b4698b35e36ca7ddb47ead4de755c</t>
  </si>
  <si>
    <t>Newenergystar.com 160x600</t>
  </si>
  <si>
    <t>f760e04727a26f3efced0a296dc641bb</t>
  </si>
  <si>
    <t>Usedsandwell.co.uk 300x250</t>
  </si>
  <si>
    <t>fd9bbddbd7eeb8b7f2fd93a07ee5b0c9</t>
  </si>
  <si>
    <t>Theanswerbank.co.uk UK 160x600</t>
  </si>
  <si>
    <t>fece0cce4413d447d3b2b12ef0058392</t>
  </si>
  <si>
    <t>Freeridegames.com 160x600 ROS</t>
  </si>
  <si>
    <t>joe.karns@me.com</t>
  </si>
  <si>
    <t>Booshsports.com</t>
  </si>
  <si>
    <t>0b0fa26269421c26905a2c82fa2682d0</t>
  </si>
  <si>
    <t>300x250 - Pass to Adsense 2</t>
  </si>
  <si>
    <t>312fc6c94c1e7739d8200d3c3f765dca</t>
  </si>
  <si>
    <t>300x250 - Pass to Adsense</t>
  </si>
  <si>
    <t>6180b72863e07e5bbcd4b0a98236feab</t>
  </si>
  <si>
    <t>Booshsports.com 728x90</t>
  </si>
  <si>
    <t>975ec589dc7b7f5860e1486d2436b9f8</t>
  </si>
  <si>
    <t>Booshsports.com #2 300x250</t>
  </si>
  <si>
    <t>joe@gopoint.com</t>
  </si>
  <si>
    <t>GoPoint (Funnelbrain.com)</t>
  </si>
  <si>
    <t>419ca3bbb3a1a0fd1310710984d42390</t>
  </si>
  <si>
    <t>Hotelbandit.net #2 728x90</t>
  </si>
  <si>
    <t>6e61439873f4bd9cba988a680da58291</t>
  </si>
  <si>
    <t>Hotelbandit.net #1 300x250</t>
  </si>
  <si>
    <t>990ea80c86a3f5f59f4ee1be5d6b3389</t>
  </si>
  <si>
    <t>Funnelbrain.com #1 728x90</t>
  </si>
  <si>
    <t>aa80742c0585fbc13e8940db5d36406b</t>
  </si>
  <si>
    <t>Hotelbandit.net #1 728x90</t>
  </si>
  <si>
    <t>d73d55c0e5968fc1381e0ac00317c5bf</t>
  </si>
  <si>
    <t>Funnelbrain.com #1 300x250</t>
  </si>
  <si>
    <t>johng@movieweb.com</t>
  </si>
  <si>
    <t>Movieweb.com</t>
  </si>
  <si>
    <t>582ef83340cbda31b83a925fddb0b71f</t>
  </si>
  <si>
    <t>Movieweb ATF 300x600</t>
  </si>
  <si>
    <t>692e32d72478420734772968e352a218</t>
  </si>
  <si>
    <t>USA BTF 728x90</t>
  </si>
  <si>
    <t>72d52b22a10af90ad1443b9ae66b81f5</t>
  </si>
  <si>
    <t>INT ATF 728x90</t>
  </si>
  <si>
    <t>9a85f55afdd0e0c300b998cd4f325142</t>
  </si>
  <si>
    <t>INT BTF 728x90</t>
  </si>
  <si>
    <t>b2adee38da2c0670da3c14db6415afca</t>
  </si>
  <si>
    <t>INT ATF 300x250</t>
  </si>
  <si>
    <t>johnv@hardlightmedia.com</t>
  </si>
  <si>
    <t>HardLight Media (steamregister.com)</t>
  </si>
  <si>
    <t>07248a33c1e1f9008e5ed8ad593c1e32</t>
  </si>
  <si>
    <t>Steamregister.com ATF 728x90</t>
  </si>
  <si>
    <t>41dc7011c6fc94de01fee4631da67f43</t>
  </si>
  <si>
    <t>Steamregister.com ATF 300x250</t>
  </si>
  <si>
    <t>92f39a860c619e99e573f43ee3615908</t>
  </si>
  <si>
    <t>Steamregister.com BTF 728x90</t>
  </si>
  <si>
    <t>94b12d970e71048add93e7bbbfde1f8f</t>
  </si>
  <si>
    <t>Steamregister.com BTF 300x250</t>
  </si>
  <si>
    <t>jon@stackermedia.com</t>
  </si>
  <si>
    <t>Stacker Media (Slacker.com)</t>
  </si>
  <si>
    <t>02b6f066fa646cfb246ce63c4c508d48</t>
  </si>
  <si>
    <t>To.02.atf.srec 300x250</t>
  </si>
  <si>
    <t>21b6b494395861269896e86864ce2272</t>
  </si>
  <si>
    <t>Breathhv.06.mob.rec - 300x250</t>
  </si>
  <si>
    <t>41a5755f97f4064b77d348a54872ea98</t>
  </si>
  <si>
    <t>To.01.atf.slb 728x90</t>
  </si>
  <si>
    <t>448646a88bedd5429066b45c35bb73a9</t>
  </si>
  <si>
    <t>Breathhv.02.atf.rec - 300x250</t>
  </si>
  <si>
    <t>51a6bf6657d3c2a43d84e9bd0df9ee18</t>
  </si>
  <si>
    <t>Breathhv.01.atf.lb -  728x90</t>
  </si>
  <si>
    <t>887535bce08b1854cc5c84e2a9947b06</t>
  </si>
  <si>
    <t>Breathhv.03.atf.rec - 300x250</t>
  </si>
  <si>
    <t>bbabbf3cfb30830964161ebf6269bcf9</t>
  </si>
  <si>
    <t>To.03.btf.srec 300x250</t>
  </si>
  <si>
    <t>bfa8e9d0ec0b405e00ca4455a79c2675</t>
  </si>
  <si>
    <t>To.04.btf.srec 300x250</t>
  </si>
  <si>
    <t>c57408f4df9ab6c467107b24ef836bd6</t>
  </si>
  <si>
    <t>Breathhv.04.atf.rec - 300x250</t>
  </si>
  <si>
    <t>d7db16573134f0101a3f19fc9899ee7f</t>
  </si>
  <si>
    <t>To.05.btf.slb 728x90</t>
  </si>
  <si>
    <t>db64966759e2a8d2b377cab720ca3f6a</t>
  </si>
  <si>
    <t>Breathhv.07.mob.rec 300x250</t>
  </si>
  <si>
    <t>e3229e33fbeb2710bae4a9f0e16804d3</t>
  </si>
  <si>
    <t>Breathhv.05.atf.rec - 300x250</t>
  </si>
  <si>
    <t>jonl@seccosquared.com</t>
  </si>
  <si>
    <t>Secco Squared (yourdailydish.com)</t>
  </si>
  <si>
    <t>0d51718c9ce270ca507af1e502b9974d</t>
  </si>
  <si>
    <t>Yourdailydish.com BTF 300x250</t>
  </si>
  <si>
    <t>12d0c4595084b75ee0f7d9c81c739ada</t>
  </si>
  <si>
    <t>Definition.org ATF 728x90</t>
  </si>
  <si>
    <t>230fda8995edee7025297e57432b58f9</t>
  </si>
  <si>
    <t>Yourdailydish.com Mobile BTF 300x250</t>
  </si>
  <si>
    <t>2bbec71ca9893d822ac1ba1885710f38</t>
  </si>
  <si>
    <t>Yourdailydish.com ATF 728x90</t>
  </si>
  <si>
    <t>2c24198bd1f8b8d9bbd15aeab6af581e</t>
  </si>
  <si>
    <t>Definition.org ATF 300x250</t>
  </si>
  <si>
    <t>43ace35ecc142fe572786c136ab1ccca</t>
  </si>
  <si>
    <t>Definition.org ATF 160x600</t>
  </si>
  <si>
    <t>59ac10c7286be46884cea7f335129eaa</t>
  </si>
  <si>
    <t>Yourdailydish.com Mobile ATF 300x250</t>
  </si>
  <si>
    <t>6829b95882a7ee8b9d3f5356f2090108</t>
  </si>
  <si>
    <t>Definition.org BTF 728x90</t>
  </si>
  <si>
    <t>7d278517af96d5528f8dbbb17f61f670</t>
  </si>
  <si>
    <t>Yourdailydish.com Mobile BTF 320x50</t>
  </si>
  <si>
    <t>7f3ec4c3632d045699455b852cc51e8c</t>
  </si>
  <si>
    <t>Definition.org ATF 300x600</t>
  </si>
  <si>
    <t>8037b5a881696b294a9e4413a29f38f9</t>
  </si>
  <si>
    <t>Yourdailydish.com ATF 300x600</t>
  </si>
  <si>
    <t>86f66086c62b00fb7c482a7916bc97de</t>
  </si>
  <si>
    <t>Yourdailydish.com Mobile ATF 320x50</t>
  </si>
  <si>
    <t>8cc59e858cd6408db2de44a0ea82e366</t>
  </si>
  <si>
    <t>Yourdailydish.com ATF 160x600</t>
  </si>
  <si>
    <t>a796702614d34545f543b42d8a150798</t>
  </si>
  <si>
    <t>Definition.org BTF 300x250</t>
  </si>
  <si>
    <t>d42847712611c6b5d89e8bc2a23d03e0</t>
  </si>
  <si>
    <t>Yourdailydish.com ATF 300x250</t>
  </si>
  <si>
    <t>e0e147234b8b23da061c373b001c02ee</t>
  </si>
  <si>
    <t>Yourdailydish.com BTF 728x90</t>
  </si>
  <si>
    <t>f23c507c0864e2440fca84985e38d5db</t>
  </si>
  <si>
    <t>Definition.org Mobile ATF 300x250</t>
  </si>
  <si>
    <t>jorge.limon@debate.com.mx</t>
  </si>
  <si>
    <t>Debate.com.mx</t>
  </si>
  <si>
    <t>06c1ed930f4b94bb8dd33368d6b1ec16</t>
  </si>
  <si>
    <t>DBT_notas_LeaderBoard_1_US 728x90</t>
  </si>
  <si>
    <t>07f05e1d9d9918fe3fafe1507fc7d0c7</t>
  </si>
  <si>
    <t>DBT_notas_MediumRectangle_2 300x250</t>
  </si>
  <si>
    <t>168b4373daabde6a1e2d4c0de58fb7a7</t>
  </si>
  <si>
    <t>DBT_HOme_300x250_mobile_FB3</t>
  </si>
  <si>
    <t>2832a88d4aa89f0acc8e748c70b4886b</t>
  </si>
  <si>
    <t>DBT_Home_HalfPage_1 300x600</t>
  </si>
  <si>
    <t>3af041a2fe6ab8a4f6f41f30860db360</t>
  </si>
  <si>
    <t>DBT_notas_MediumRectangle_1 300x250</t>
  </si>
  <si>
    <t>3b70159639cb45c34b9d1ca6e9d795da</t>
  </si>
  <si>
    <t>DBT_notas_MediumRectangle_3_LB1</t>
  </si>
  <si>
    <t>4726ad730cf693879f829025a9284527</t>
  </si>
  <si>
    <t>DBT_notas_MediumRectangle_3 300x250</t>
  </si>
  <si>
    <t>5117f6feb34c0033ffc829430a595750</t>
  </si>
  <si>
    <t>DBT_Home_MediumRectangle_2 300x250</t>
  </si>
  <si>
    <t>54c4c9d403e0e2f21523aa758b5ed36d</t>
  </si>
  <si>
    <t>DBT_Home_MediumRectangle_3 300x250</t>
  </si>
  <si>
    <t>72a00b16b246ad3085cd9301b65e5f46</t>
  </si>
  <si>
    <t>DBT_Home_300x250_Mobile_FB4</t>
  </si>
  <si>
    <t>8ab80ad3df6cd0ba2f04b162e927f4e3</t>
  </si>
  <si>
    <t>DBT_Home_300x250_Mobile_FB2</t>
  </si>
  <si>
    <t>afa915184b2c28efcfa661f6a20ea888</t>
  </si>
  <si>
    <t>DBT_Home_300x250_Mobile_FB1</t>
  </si>
  <si>
    <t>eb8b62875db717c65e70c8082a9e9a5a</t>
  </si>
  <si>
    <t>DBT_Home_MediumRectangle_1 300x250</t>
  </si>
  <si>
    <t>ee51f751841c100d8c2be6b9f451568e</t>
  </si>
  <si>
    <t>DBT_Home_728x90_FB4</t>
  </si>
  <si>
    <t>jose@turecarga.com</t>
  </si>
  <si>
    <t>Dalealplay.es</t>
  </si>
  <si>
    <t>007aaaacd82e6bbd7bb2f18b50e43355</t>
  </si>
  <si>
    <t>Dalealplay.es MX ATF 728x90</t>
  </si>
  <si>
    <t>22b79a04ebbdb42677420f3014ac20d4</t>
  </si>
  <si>
    <t>Dalealplay.es USA ATF 300x250</t>
  </si>
  <si>
    <t>2ce943c094ea68e7478a19af64545e84</t>
  </si>
  <si>
    <t>Dalealplay.es Mobile ES ATF 300x50</t>
  </si>
  <si>
    <t>3b712017ef375287560ffee4915cd8c1</t>
  </si>
  <si>
    <t>Dalealplay.es ES ATF 728x90</t>
  </si>
  <si>
    <t>3f71353bf3744818bb1e45021a641644</t>
  </si>
  <si>
    <t>Dalealplay.es USA ATF 728x90</t>
  </si>
  <si>
    <t>8643a37b44dda3e151f2be0833904cd9</t>
  </si>
  <si>
    <t>Dalealplay.es ES ATF 300x250</t>
  </si>
  <si>
    <t>8e3d546dd6153e827956532295e3c8e9</t>
  </si>
  <si>
    <t>Dalealplay.es MX ATF 300x250</t>
  </si>
  <si>
    <t>e93a8488332d680c6dc317d9e12c93d5</t>
  </si>
  <si>
    <t>Dalealplay.es Mobile USA ATF 300x50</t>
  </si>
  <si>
    <t>josh@publir.com</t>
  </si>
  <si>
    <t>Publir.com</t>
  </si>
  <si>
    <t>03d66e8845aa4624e39ebf7a1a3d4552</t>
  </si>
  <si>
    <t>WesternjournalismTablet #3 300x250</t>
  </si>
  <si>
    <t>040a75801c9d1255c43ebb5883937eb2</t>
  </si>
  <si>
    <t>WesternjournalismTablet 300x600</t>
  </si>
  <si>
    <t>04adc97128319ad8afc4d1e608fe47e1</t>
  </si>
  <si>
    <t>Takimag.com 728x90</t>
  </si>
  <si>
    <t>09553aaaa9d43008cd948b86f0307efd</t>
  </si>
  <si>
    <t>Usuncut.com #2 300x250</t>
  </si>
  <si>
    <t>09738623081eeea0d6b56e4e3ad560ae</t>
  </si>
  <si>
    <t>Michellemalkin.com 300x250</t>
  </si>
  <si>
    <t>0a256e7a8ab80a129bbb40abda048335</t>
  </si>
  <si>
    <t>Liftable.com #5 300x250</t>
  </si>
  <si>
    <t>0c2b4350649de70dc5decb3e1f0dfae5</t>
  </si>
  <si>
    <t>WesternjournalismTablet 300x250</t>
  </si>
  <si>
    <t>0c81975d45cbc11fa9bf0402b9b5fc85</t>
  </si>
  <si>
    <t>Thebolde.com 300x250</t>
  </si>
  <si>
    <t>0e4705ecbf30f55ff5d970958e1477c1</t>
  </si>
  <si>
    <t>Allenbwest.com 160x600</t>
  </si>
  <si>
    <t>10e03a244cb7e7da6d528234354b0723</t>
  </si>
  <si>
    <t>SheFindsTablet 160x600</t>
  </si>
  <si>
    <t>168398afc29985266fe28cfbda65a921</t>
  </si>
  <si>
    <t>Intellectualtakeout.org #2 300x250</t>
  </si>
  <si>
    <t>1730f3a6b1f4797ff5150611b0d3b927</t>
  </si>
  <si>
    <t>Chicksontheright.com 300x600</t>
  </si>
  <si>
    <t>19561f052200a937915a19f4074b2c67</t>
  </si>
  <si>
    <t>Liftable.com 300x250</t>
  </si>
  <si>
    <t>195d53b5ce095b2101f0e78fb31930b8</t>
  </si>
  <si>
    <t>Abovethelaw.com #2 728x90</t>
  </si>
  <si>
    <t>19c7ed25035411045598030d933b3486</t>
  </si>
  <si>
    <t>Thecollegefix.com 160x600</t>
  </si>
  <si>
    <t>1b974abdcfd3497dbbe05a3731d1dffe</t>
  </si>
  <si>
    <t>Breakingdefense.com 728x90</t>
  </si>
  <si>
    <t>1bae377b88dfcc6e493bbea6ed846571</t>
  </si>
  <si>
    <t>ConservativetribuneDesktop #5 300x250</t>
  </si>
  <si>
    <t>1cbcc1ad520133317406f03db8fa7dfc</t>
  </si>
  <si>
    <t>Allenbwest.com 300x600</t>
  </si>
  <si>
    <t>1cd0494a1f1fd7d216722ac9e88f7a93</t>
  </si>
  <si>
    <t>Jewcy.com 728x90</t>
  </si>
  <si>
    <t>1d0bd2ec4e7928150392dee2a5d49a38</t>
  </si>
  <si>
    <t>Addictinginfo.org 300x250</t>
  </si>
  <si>
    <t>21d324ee9be3db8a783d92548d9380d2</t>
  </si>
  <si>
    <t>Davidhenrie.com 300x250</t>
  </si>
  <si>
    <t>23bd7bac81036ae99288554f1b286e07</t>
  </si>
  <si>
    <t>Spectator.org 300x250</t>
  </si>
  <si>
    <t>23f8bcf19ee6b191208c865c969b1ab9</t>
  </si>
  <si>
    <t>Liftable.com #4 300x250</t>
  </si>
  <si>
    <t>2406e1a20ca9dcb7cc2b726145e7fd77</t>
  </si>
  <si>
    <t>Thebolde.com #2 728x90</t>
  </si>
  <si>
    <t>2639ec3665c10ef172b0014cdc186870</t>
  </si>
  <si>
    <t>Abovethelaw.com 300x250</t>
  </si>
  <si>
    <t>2767ed6aef3a14d9326d67a3f98092d6</t>
  </si>
  <si>
    <t>Thebolde.com #4 300x250</t>
  </si>
  <si>
    <t>2b60331cd0e13de2aba895d6d6972430</t>
  </si>
  <si>
    <t>WesternjournalismTablet #2 300x250</t>
  </si>
  <si>
    <t>2bb8bc719cfa138894439c368f38b59c</t>
  </si>
  <si>
    <t>ConservativetribuneDesktop #3 300x250</t>
  </si>
  <si>
    <t>2d0a6b52a00ee1803ec3040773c88eec</t>
  </si>
  <si>
    <t>Medcitynews.com #2 728x90</t>
  </si>
  <si>
    <t>2d98d0d441d9199d26dde787a5fa1b5b</t>
  </si>
  <si>
    <t>Liftable.com 728x90</t>
  </si>
  <si>
    <t>2f1337e95c106483072b84b24f3fb2e3</t>
  </si>
  <si>
    <t>Tpnn.comMobile #2 300x250</t>
  </si>
  <si>
    <t>33b378bf88b0677a8ca0ace465ad7d1f</t>
  </si>
  <si>
    <t>Liftable.comTablet #8 300x250</t>
  </si>
  <si>
    <t>33f288e5f2b156ccb8e7ace6094d1cc4</t>
  </si>
  <si>
    <t>Samuel-warde.com #2 728x90</t>
  </si>
  <si>
    <t>3628f036153a67197f1c5942231e0157</t>
  </si>
  <si>
    <t>Freethoughtblogs.com 300x250</t>
  </si>
  <si>
    <t>366887c512999f8e42c2702bcbc3415a</t>
  </si>
  <si>
    <t>Tpnn.comTablet 300x250</t>
  </si>
  <si>
    <t>3a06b450bdf168cc5511784a160d09d2</t>
  </si>
  <si>
    <t>Thefederalist.com 728x90</t>
  </si>
  <si>
    <t>3ac0de196efcb9e98b09e578cc6dab27</t>
  </si>
  <si>
    <t>Addictinginfo.org #2 300x250</t>
  </si>
  <si>
    <t>40456d50f44cbf4a8b9a5575230b8f23</t>
  </si>
  <si>
    <t>Powerlineblog.com 300x250</t>
  </si>
  <si>
    <t>40a64bcdd5ef5be118fcca50174da7c3</t>
  </si>
  <si>
    <t>Leftwingnation.org #2 300x250</t>
  </si>
  <si>
    <t>40d0664c26112ce6ce6f96e808b4a1ae</t>
  </si>
  <si>
    <t>Dealbreaker.com #3 300x250</t>
  </si>
  <si>
    <t>466fcfeb33bebe45d4d8910cf6126b9d</t>
  </si>
  <si>
    <t>ConservativetribuneTablet 300x250</t>
  </si>
  <si>
    <t>46cfd0ad12064cabde639e68793dbac2</t>
  </si>
  <si>
    <t>Takimag.com 160x600</t>
  </si>
  <si>
    <t>483b0ac1c42482da0b0de8129b2ee0c2</t>
  </si>
  <si>
    <t>WesternjournalismDesktop #3 300x250</t>
  </si>
  <si>
    <t>4a87867130a6087a7262d26e2fc5dc32</t>
  </si>
  <si>
    <t>Truthrevolt.org 300x250</t>
  </si>
  <si>
    <t>4b1c82e9933f024fecaf2d45f2edc31b</t>
  </si>
  <si>
    <t>Tpnn.comTablet #4 300x250</t>
  </si>
  <si>
    <t>4bcd78ea9d44f7773357e244c1f6b12f</t>
  </si>
  <si>
    <t>Atlasobscura.com 728x90</t>
  </si>
  <si>
    <t>4dc2897ba3b3bc07e31e826929b3a800</t>
  </si>
  <si>
    <t>Theradicals.com #2 160x600</t>
  </si>
  <si>
    <t>4e20a5e3e796f6c2baa6e4e76c5523b5</t>
  </si>
  <si>
    <t>ConservativetribuneTablet #2 300x250</t>
  </si>
  <si>
    <t>54822ca0d480304f1d41f65fa95f5b1f</t>
  </si>
  <si>
    <t>Thebolde.com 728x90</t>
  </si>
  <si>
    <t>54ef9912b000f8e8109d919779465aa9</t>
  </si>
  <si>
    <t>SheFindsDT 160x600</t>
  </si>
  <si>
    <t>5563df02a61a16ef5ba551820203a308</t>
  </si>
  <si>
    <t>ConservativetribuneTablet #4 300x250</t>
  </si>
  <si>
    <t>559dd27327c555adca6ead7697d916b3</t>
  </si>
  <si>
    <t>Liftable.comTablet #4 300x250</t>
  </si>
  <si>
    <t>55d4c6dccd42607b62530c6a993639e3</t>
  </si>
  <si>
    <t>Newsmax.com 300x250</t>
  </si>
  <si>
    <t>5a22566d73e6972fd7946d67babacadc</t>
  </si>
  <si>
    <t>WesternjournalismTablet #4 300x250</t>
  </si>
  <si>
    <t>5b36a247b1628e4e7e32cdb39f8be40e</t>
  </si>
  <si>
    <t>Theradicals.com #3 300x250</t>
  </si>
  <si>
    <t>5dbdb4d0bdd179492b51b5b7bb337295</t>
  </si>
  <si>
    <t>Hypeline.org 300x250</t>
  </si>
  <si>
    <t>60bb7262b0973e7d5eaf9eaa24e2523b</t>
  </si>
  <si>
    <t>Americannewsx.com 728x90</t>
  </si>
  <si>
    <t>615d0ceb04830ac63064d5ceeb16107f</t>
  </si>
  <si>
    <t>Intellectualtakeout.org #4 300x250</t>
  </si>
  <si>
    <t>61954bf1730bbaf314a9a65796b1c155</t>
  </si>
  <si>
    <t>Art-of-living.info #2 728x90</t>
  </si>
  <si>
    <t>61a8e9eebf98403a815a49132dc54117</t>
  </si>
  <si>
    <t>Theradicals.com 728x90</t>
  </si>
  <si>
    <t>63a15bc4417198cbd54a8bedd679e104</t>
  </si>
  <si>
    <t>Thebolde.com #2 300x250</t>
  </si>
  <si>
    <t>6592409fdfacf58f55d745587daa86fc</t>
  </si>
  <si>
    <t>Thebolde.com #5 300x250</t>
  </si>
  <si>
    <t>66efa8ef06355f0c70da35c246b2e07d</t>
  </si>
  <si>
    <t>ConservativetribuneMobile #5 300x250</t>
  </si>
  <si>
    <t>66ff3dcb663c433fa4497ad50a80b18a</t>
  </si>
  <si>
    <t>Medcitynews.com 300x250</t>
  </si>
  <si>
    <t>67ba2b087550aeed5513bf7545072b7c</t>
  </si>
  <si>
    <t>Dealbreaker.com 728x90</t>
  </si>
  <si>
    <t>6842b4531ba27b7e914cdcb24b907bba</t>
  </si>
  <si>
    <t>Theatlantic.com 728x90</t>
  </si>
  <si>
    <t>687856e33a61039ed4079129f05a6728</t>
  </si>
  <si>
    <t>Allenbwest.com 300x250</t>
  </si>
  <si>
    <t>6bddfac67b625248588617f462dd49c5</t>
  </si>
  <si>
    <t>Americannewsx.com 300x250</t>
  </si>
  <si>
    <t>6c2f85cb01a07b96ae1b1522ebd27870</t>
  </si>
  <si>
    <t>Theyoungcons.com 728x90</t>
  </si>
  <si>
    <t>6c62b356b569628a50f7f2b28a4d1f6c</t>
  </si>
  <si>
    <t>Intellectualtakeout.org #3 728x90</t>
  </si>
  <si>
    <t>732fc908c237946d959b718fdfa56187</t>
  </si>
  <si>
    <t>Tpnn.comMobile 300x250</t>
  </si>
  <si>
    <t>747b87a8d47e3f2425f36ac65d37f270</t>
  </si>
  <si>
    <t>Liftable.com #8 300x250</t>
  </si>
  <si>
    <t>75fd381ac7cc09a0f5b29e4604f02cce</t>
  </si>
  <si>
    <t>Atlasobscura.com 300x250</t>
  </si>
  <si>
    <t>764fc9b665f40441174e971f8adca093</t>
  </si>
  <si>
    <t>Liftable.comTablet #5 300x250</t>
  </si>
  <si>
    <t>77be76c43e80c352bdf559ffcc45ad01</t>
  </si>
  <si>
    <t>Nesn.com 300x250</t>
  </si>
  <si>
    <t>78325d4ffeaa40f84f36ed2e6d749224</t>
  </si>
  <si>
    <t>Samuel-warde.com #2 300x250</t>
  </si>
  <si>
    <t>7bef7ee227f3a78f27724da9821561f1</t>
  </si>
  <si>
    <t>WesternjournalismDesktop #2 300x250</t>
  </si>
  <si>
    <t>7c2fde5ab645c5dba05d83278b883cbc</t>
  </si>
  <si>
    <t>Legalinsurrection.com 728x90</t>
  </si>
  <si>
    <t>7ca7d659ba727129556814175b9cce28</t>
  </si>
  <si>
    <t>Chicksontheright.com 160x600</t>
  </si>
  <si>
    <t>7fc50313716aa111f71d4e7b9a307697</t>
  </si>
  <si>
    <t>Intellectualtakeout.org 728x90</t>
  </si>
  <si>
    <t>7fd5f2d9df4b1c2bf805ab4598780bf4</t>
  </si>
  <si>
    <t>Liftable.comTablet #2 300x250</t>
  </si>
  <si>
    <t>80f3567c749242243112aaa7ec20a721</t>
  </si>
  <si>
    <t>Tpnn.com #4 300x250</t>
  </si>
  <si>
    <t>8451ccf551cef1fe5403069a7ca2a35a</t>
  </si>
  <si>
    <t>Bizpacreview.com 300x250</t>
  </si>
  <si>
    <t>898ee031ceeac7eaf4af3acec3771927</t>
  </si>
  <si>
    <t>Theradicals.com #4 300x250</t>
  </si>
  <si>
    <t>8a2c09ab170be2df9ce0f361dc352457</t>
  </si>
  <si>
    <t>Reverbpress.com 300x250</t>
  </si>
  <si>
    <t>8b834e15f63bdbf59582a1d52275ba58</t>
  </si>
  <si>
    <t>Liftable.comMobile #6 300x250</t>
  </si>
  <si>
    <t>8dd623dd5e670b194fba1d609e925bc0</t>
  </si>
  <si>
    <t>Michellemalkin.com #2 160x600</t>
  </si>
  <si>
    <t>8f0731dc0ab35ee041bf7e51b95d6729</t>
  </si>
  <si>
    <t>Breakingenergy.com 300x250</t>
  </si>
  <si>
    <t>8ff1d9c8a41da73ff4dbab4af7343ebc</t>
  </si>
  <si>
    <t>Liftable.comTablet 300x250</t>
  </si>
  <si>
    <t>9040b069f174e749fb4cf5102e14e737</t>
  </si>
  <si>
    <t>Abovethelaw.com #2 300x250</t>
  </si>
  <si>
    <t>91b65762ad02cb2149f9e53217ba6886</t>
  </si>
  <si>
    <t>Liftable.com #2 300x250</t>
  </si>
  <si>
    <t>9381317b7470ee7b1d0377112bf84594</t>
  </si>
  <si>
    <t>Art-of-living.info #2 300x250</t>
  </si>
  <si>
    <t>952d78062628750cc5d97d80d54ddf00</t>
  </si>
  <si>
    <t>Pjmedia.com Instapundit 300x250</t>
  </si>
  <si>
    <t>9b8937b6b9297e9bcee701d2a63cb498</t>
  </si>
  <si>
    <t>Liftable.comMobile #2 300x250</t>
  </si>
  <si>
    <t>9c67f6a190a8bc7cede76564c87f2d82</t>
  </si>
  <si>
    <t>ConservativetribuneTablet #7 300x250</t>
  </si>
  <si>
    <t>9ce51d8fe39ad3991f5befe185e882a2</t>
  </si>
  <si>
    <t>Medcitynews.com #2 300x250</t>
  </si>
  <si>
    <t>9d9a3f7c8af538793f72aa7c4c5d54ab</t>
  </si>
  <si>
    <t>Samuel-warde.com 300x250</t>
  </si>
  <si>
    <t>a0ababdfc1dd822a65d996516e7dcfa3</t>
  </si>
  <si>
    <t>Forwardprogressives.com 160x600</t>
  </si>
  <si>
    <t>a0d6248cfa8df9138226e0f8f23d1908</t>
  </si>
  <si>
    <t>Usuncut.com #3 300x250</t>
  </si>
  <si>
    <t>a15ea17211bd8229cb76eab0ad5e1ee0</t>
  </si>
  <si>
    <t>Theradicals.com #2 300x250</t>
  </si>
  <si>
    <t>a1cb0ff0426e6fdec28459684981c0f7</t>
  </si>
  <si>
    <t>Climatedepot.com 300x250</t>
  </si>
  <si>
    <t>a43cebe8d97ece0c60058256f9b499b1</t>
  </si>
  <si>
    <t>SheFindsDT 300x250</t>
  </si>
  <si>
    <t>a575f1e83f3a6c2f31d1523ff78c053e</t>
  </si>
  <si>
    <t>Liftable.com #6 300x250</t>
  </si>
  <si>
    <t>a895680621c77c7e52071f230bb7b04c</t>
  </si>
  <si>
    <t>SheFindsDT 300x600</t>
  </si>
  <si>
    <t>a9a283f97efeb22db5aa59c88c7267de</t>
  </si>
  <si>
    <t>Winningdemocrats.com 728x90</t>
  </si>
  <si>
    <t>aad920579b5ffae3053edfbefc34e563</t>
  </si>
  <si>
    <t>Intellectualtakeout.org #2 728x90</t>
  </si>
  <si>
    <t>ae77581834c026065ab1c3fe1629ed55</t>
  </si>
  <si>
    <t>Breakingdefense.com 300x250</t>
  </si>
  <si>
    <t>b154b4b39b958fb7f44be2b5bf744a83</t>
  </si>
  <si>
    <t>Theradicals.com 160x600</t>
  </si>
  <si>
    <t>b1dab2095a68db4515b6838a70fd5bc9</t>
  </si>
  <si>
    <t>Liftable.comMobile 300x250</t>
  </si>
  <si>
    <t>b229388e0779c89c461ac0a577db5613</t>
  </si>
  <si>
    <t>ConservativetribuneMobile 300x250</t>
  </si>
  <si>
    <t>b22fc5cb59d376f23575bb1abea69f6d</t>
  </si>
  <si>
    <t>Intellectualtakeout.org #3 300x250</t>
  </si>
  <si>
    <t>b2b4f36cf8efe7da193e33f55a19975c</t>
  </si>
  <si>
    <t>Art-of-living.info 728x90</t>
  </si>
  <si>
    <t>b36283e1223843accb98368c9f655bb8</t>
  </si>
  <si>
    <t>Jewcy.com 300x600</t>
  </si>
  <si>
    <t>b4ae9db0d2d66a01051350d65931aa3b</t>
  </si>
  <si>
    <t>Lifezette.com #2 300x250</t>
  </si>
  <si>
    <t>b8b797805786dca21210e3c4bcc8657d</t>
  </si>
  <si>
    <t>Cafehayek.com 728x90</t>
  </si>
  <si>
    <t>b988d3b901cc1650528ba2a7c1639365</t>
  </si>
  <si>
    <t>Leftwingnation.org 300x250</t>
  </si>
  <si>
    <t>bab3a2b6c97481906df2ff0051906382</t>
  </si>
  <si>
    <t>Theyoungcons.com 300x250</t>
  </si>
  <si>
    <t>bae385cc030ffd0410ca78912038afae</t>
  </si>
  <si>
    <t>SheFindsDT 728x90</t>
  </si>
  <si>
    <t>bb48686888f7cd9a1c175962a2f63c67</t>
  </si>
  <si>
    <t>WesternjournalismDesktop 300x600</t>
  </si>
  <si>
    <t>bc762c79ca10da549a6e4085e48bd747</t>
  </si>
  <si>
    <t>ConservativetribuneDesktop #4 300x250</t>
  </si>
  <si>
    <t>bd1c69f9bd6a7b491a359b138b062f55</t>
  </si>
  <si>
    <t>Breakingenergy.com 728x90</t>
  </si>
  <si>
    <t>bf2665b739ccc2070edf7e961adbca20</t>
  </si>
  <si>
    <t>Liftable.comTablet #7 300x250</t>
  </si>
  <si>
    <t>bf5d6a09e11fc8981228f33dbf0df674</t>
  </si>
  <si>
    <t>Liftable.com #3 300x250</t>
  </si>
  <si>
    <t>bfcbc609757452488d1ac349e34727e9</t>
  </si>
  <si>
    <t>Medcitynews.com #4 300x250</t>
  </si>
  <si>
    <t>c0702fc5ae8d287b9873f735fda23a18</t>
  </si>
  <si>
    <t>Chicksontheright.com 728x90</t>
  </si>
  <si>
    <t>c28c8a912308a781cf5aeec1b1d04884</t>
  </si>
  <si>
    <t>Usuncut.com 300x250</t>
  </si>
  <si>
    <t>c4fd06c35b0c268a9c2fc42cae6f751d</t>
  </si>
  <si>
    <t>Allenbwest.com 728x90</t>
  </si>
  <si>
    <t>c64dcb8de993b8e1803037783f962005</t>
  </si>
  <si>
    <t>Liftable.comTablet #3 300x250</t>
  </si>
  <si>
    <t>c88db1dfffd1d2a5cb2f759506c8a4d2</t>
  </si>
  <si>
    <t>Takimag.com 300x250</t>
  </si>
  <si>
    <t>c8fac52ed7915b4c8837a238c3c8c3b2</t>
  </si>
  <si>
    <t>Addictinginfo.org #4 300x250</t>
  </si>
  <si>
    <t>c913cc2a379ccc0ce7ef19c2a57af9a2</t>
  </si>
  <si>
    <t>Thebolde.com #3 300x250</t>
  </si>
  <si>
    <t>cb1ae8b0430788ba850aa78d99f51ffb</t>
  </si>
  <si>
    <t>Hypeline.org 728x90</t>
  </si>
  <si>
    <t>cb79d647f6dfdcb6bcdae8245eb604b4</t>
  </si>
  <si>
    <t>Rebootillinois.com 300x600</t>
  </si>
  <si>
    <t>cc80b4bc3d46b22f7d9119b3f9f87813</t>
  </si>
  <si>
    <t>Michellemalkin.com 160x600</t>
  </si>
  <si>
    <t>cd3e850752562ae8068138d6922da4be</t>
  </si>
  <si>
    <t>Lifezette.com #3 300x250</t>
  </si>
  <si>
    <t>ce00c524b3c30f054539ba0517b51757</t>
  </si>
  <si>
    <t>Theradicals.com 300x250</t>
  </si>
  <si>
    <t>d0545984c1e7192aff99418c4d6d5655</t>
  </si>
  <si>
    <t>Dealbreaker.com #2 300x250</t>
  </si>
  <si>
    <t>d30ec3cf678ab5591d41c87c9287c3d3</t>
  </si>
  <si>
    <t>ConservativetribuneTablet #8 300x250</t>
  </si>
  <si>
    <t>d4bc1b947aacb588fc958e5c506710b3</t>
  </si>
  <si>
    <t>Leftwingnation.org 728x90</t>
  </si>
  <si>
    <t>d594a58a32cd61507600e4b3dba37b23</t>
  </si>
  <si>
    <t>Samuel-warde.com 728x90</t>
  </si>
  <si>
    <t>d7cd93f4383cf2d8a6896131d68967d9</t>
  </si>
  <si>
    <t>Abovethelaw.com 728x90</t>
  </si>
  <si>
    <t>d823b0db2846532085a73fc5212b84c1</t>
  </si>
  <si>
    <t>WesternjournalismDesktop 300x250</t>
  </si>
  <si>
    <t>da561c61fe99142a659a706c0669791a</t>
  </si>
  <si>
    <t>Liftable.com #7 300x250</t>
  </si>
  <si>
    <t>dbab1958ff88ea57652c20a2645f8c9c</t>
  </si>
  <si>
    <t>ConservativetribuneMobile #3 300x250</t>
  </si>
  <si>
    <t>df42a8a55aba585b9a9ba1467ac74eba</t>
  </si>
  <si>
    <t>ConservativetribuneMobile #6 300x250</t>
  </si>
  <si>
    <t>dfe5cdce117f555a1da15f93abb224af</t>
  </si>
  <si>
    <t>Ifyouonlynews.com 300x250</t>
  </si>
  <si>
    <t>e252e09c22e6d311a0052c3e6c13f900</t>
  </si>
  <si>
    <t>Winningdemocrats.com 300x250</t>
  </si>
  <si>
    <t>e2bf59dc09dc6200e875b9c14f288ab9</t>
  </si>
  <si>
    <t>SheFindsTablet 300x250</t>
  </si>
  <si>
    <t>e3e035f719bce549bb9071744da82d17</t>
  </si>
  <si>
    <t>Davidhenrie.com 728x90</t>
  </si>
  <si>
    <t>e78c07c137a88dba6075c1328a70b2af</t>
  </si>
  <si>
    <t>Powerlineblog.com 728x90</t>
  </si>
  <si>
    <t>ea85f62a1920e1d4f10cabfcc1a6e70d</t>
  </si>
  <si>
    <t>Intellectualtakeout.org 300x250</t>
  </si>
  <si>
    <t>ec8c2cbb5d24b815f7625b8ea8e12839</t>
  </si>
  <si>
    <t>Ricochet.com 300x600</t>
  </si>
  <si>
    <t>ee202ed66f915466ac58954de6f5b449</t>
  </si>
  <si>
    <t>Abovethelaw.com #3 300x250</t>
  </si>
  <si>
    <t>ef87eb5697efba2fe2b85576c8481297</t>
  </si>
  <si>
    <t>ConservativetribuneTablet #3 300x250</t>
  </si>
  <si>
    <t>f2b5939066b5631e2b8fd83ca22d93ba</t>
  </si>
  <si>
    <t>Americannewsx.com #2 300x250</t>
  </si>
  <si>
    <t>f3b9e6c2a0d83ca0736508f6e83dd221</t>
  </si>
  <si>
    <t>Allenbwest.com #2 728x90</t>
  </si>
  <si>
    <t>f47278b261ca824a5b6806df915eae07</t>
  </si>
  <si>
    <t>Liftable.comMobile #3 300x250</t>
  </si>
  <si>
    <t>f4c735f235d6d663ff4a898760930e00</t>
  </si>
  <si>
    <t>ConservativetribuneMobile #2 300x250</t>
  </si>
  <si>
    <t>f4e85d53f7a12cfc182f03c197fdcb9d</t>
  </si>
  <si>
    <t>Medcitynews.com 728x90</t>
  </si>
  <si>
    <t>f89ce5a1d029a3a940f150d5cca24ce1</t>
  </si>
  <si>
    <t>WesternjournalismTablet #5 300x250</t>
  </si>
  <si>
    <t>fa5b6d7a3a6885e5e11393cd5697a868</t>
  </si>
  <si>
    <t>Theatlantic.com 300x250</t>
  </si>
  <si>
    <t>facea23f0e075812672c86d47eda9618</t>
  </si>
  <si>
    <t>Tpnn.com #5 300x250</t>
  </si>
  <si>
    <t>fd3589722614c606caf142438f2f143c</t>
  </si>
  <si>
    <t>Theyoungcons.com 160x600</t>
  </si>
  <si>
    <t>fdf8056631e9e6f1b19a96bb0234eafb</t>
  </si>
  <si>
    <t>Frontpagemag.com 300x250</t>
  </si>
  <si>
    <t>ff4fcbd0d53b4865647e8c55c00a587d</t>
  </si>
  <si>
    <t>Allenbwest.com #2 300x250</t>
  </si>
  <si>
    <t>josh@sermodigital.com</t>
  </si>
  <si>
    <t>Sermo Digital (buzzpo.com)</t>
  </si>
  <si>
    <t>23ff19aecb770bfcf73e35e3afb693db</t>
  </si>
  <si>
    <t>Ziglarvault.com ATF, ROS 970x250</t>
  </si>
  <si>
    <t>3bf0f7b7a08b66c75de0d483102e1e89</t>
  </si>
  <si>
    <t>Ziglarvault.com Mid Post 300x250</t>
  </si>
  <si>
    <t>ec6add8ec655b6601b745da1e796a8c5</t>
  </si>
  <si>
    <t>Ziglarvault.com ATF, ROS 300x250</t>
  </si>
  <si>
    <t>josh@vettimedia.com</t>
  </si>
  <si>
    <t>Vetti Media (supremepatriot.com)</t>
  </si>
  <si>
    <t>10c169eafdc372ede28f88df013cddc5</t>
  </si>
  <si>
    <t>Supremepatriot.com ATF 728x90</t>
  </si>
  <si>
    <t>685bce33ba71d87b0c9ee11f6b38daed</t>
  </si>
  <si>
    <t>Supremepatriot.com BTF #2 300x250</t>
  </si>
  <si>
    <t>79a75f588e418d12d0702e033dc454f4</t>
  </si>
  <si>
    <t>Supremepatriot.com ATF #2 300x250</t>
  </si>
  <si>
    <t>jsloan@onegreenplanet.org</t>
  </si>
  <si>
    <t>Onegreenplanet.org</t>
  </si>
  <si>
    <t>3d52b3397f96ae5b8e19d5b97abcef4e</t>
  </si>
  <si>
    <t>Onegreenplanet.org USA UK AU CA BTF 300x250</t>
  </si>
  <si>
    <t>63960949d0d09ec590968e69c9bd9612</t>
  </si>
  <si>
    <t>Onegreenplanet.org USA UK AU CA ATF 300x250</t>
  </si>
  <si>
    <t>9516c713dee0e64f83dd4858932fee19</t>
  </si>
  <si>
    <t>Onegreenplanet.org USA UK AU CA BTF 728x90</t>
  </si>
  <si>
    <t>9e8eaf2a8b83325a6f3222ac07f6bd2b</t>
  </si>
  <si>
    <t>Onegreenplanet.org USA UK AU CA ATF 728x90</t>
  </si>
  <si>
    <t>f2cd83b30433f9ae7c82552733146fb0</t>
  </si>
  <si>
    <t>f8c9396358938d543496bcc3b8243b26</t>
  </si>
  <si>
    <t>jstam@menshealthtrends.com</t>
  </si>
  <si>
    <t>Menshealthtrends.com</t>
  </si>
  <si>
    <t>049488773553d0a36b08457611fba1a2</t>
  </si>
  <si>
    <t>Femmeluxe.com Tier 1 728x90</t>
  </si>
  <si>
    <t>107e0d713749dc4a01927841528a7812</t>
  </si>
  <si>
    <t>Femmeluxe.com #1 160x600</t>
  </si>
  <si>
    <t>289193433fbf2322943dea52ada483b2</t>
  </si>
  <si>
    <t>Femmeluxe.com #2 160x600</t>
  </si>
  <si>
    <t>697f67c99383ac7ec48333638635eba9</t>
  </si>
  <si>
    <t>Femmeluxe.com Tier 2 728x90</t>
  </si>
  <si>
    <t>9da1221e7081d858780390e671d8f159</t>
  </si>
  <si>
    <t>Femmeluxe.com Tier 1 300x250</t>
  </si>
  <si>
    <t>b5185a31feec88b8fcc8df9e945ee12e</t>
  </si>
  <si>
    <t>Femmeluxe.com Tier 2 300x250</t>
  </si>
  <si>
    <t>juraj.polak@timesofmalta.com</t>
  </si>
  <si>
    <t>Timesofmalta.com</t>
  </si>
  <si>
    <t>617bcb9eeb13c8fcb96e545a7a9a5444</t>
  </si>
  <si>
    <t>Timesofmalta.com #2 Mobile INTL  320x50</t>
  </si>
  <si>
    <t>8fb2f03abb87439389588763687f088e</t>
  </si>
  <si>
    <t>Timesofmalta.com INTL BOT 300x250</t>
  </si>
  <si>
    <t>9cee6623883126c5c16310e854199e09</t>
  </si>
  <si>
    <t>Timesofmalta.com INTL TOP 300x250</t>
  </si>
  <si>
    <t>eb3fd26869ed931f0127b47797eeec4c</t>
  </si>
  <si>
    <t>Timesofmalta.com INTL 728x90</t>
  </si>
  <si>
    <t>justin@modernwebgroup.com</t>
  </si>
  <si>
    <t>Modern Web Group (placesyoullsee.com)</t>
  </si>
  <si>
    <t>007af4a273b14bf06087359c35c180c7</t>
  </si>
  <si>
    <t>PYS-BottomSlide</t>
  </si>
  <si>
    <t>08dc912103575c4ece1ff33f690852aa</t>
  </si>
  <si>
    <t>PYS-MidSlideMobile</t>
  </si>
  <si>
    <t>099990437fdbd3a2e55d9552649fcce2</t>
  </si>
  <si>
    <t>PYS-MidSidebar</t>
  </si>
  <si>
    <t>105ae376d1346ffa0f4f99bda8b7c762</t>
  </si>
  <si>
    <t>PYS-UnderIcons</t>
  </si>
  <si>
    <t>30159fe9590cfef33ecc3e4f7197b7f3</t>
  </si>
  <si>
    <t>HE-UnderIcons</t>
  </si>
  <si>
    <t>74f3f65c5133f02d8f6d229fe48deb81</t>
  </si>
  <si>
    <t>HE-MidSidebar</t>
  </si>
  <si>
    <t>7b07f9b666ff1b92430cd1f0000e3476</t>
  </si>
  <si>
    <t>HE-BottomSlideDesktop</t>
  </si>
  <si>
    <t>b8d4800d666d995fa551449572605429</t>
  </si>
  <si>
    <t>PYS-BottomSlideMobile</t>
  </si>
  <si>
    <t>bd65ba482419134c07907490fcc00b57</t>
  </si>
  <si>
    <t>PYS-MidSlide</t>
  </si>
  <si>
    <t>bea00fcd47b6011da6d69015efb58c26</t>
  </si>
  <si>
    <t>HE-MidSlideMobile</t>
  </si>
  <si>
    <t>efbb809c2207c057fa9a4eadf77c0484</t>
  </si>
  <si>
    <t>HE-BottomSlideMobile</t>
  </si>
  <si>
    <t>f543ab09d33a5ac7672f960f80009012</t>
  </si>
  <si>
    <t>HE-MidSlideDesktop</t>
  </si>
  <si>
    <t>justin@upliftinteractive.com</t>
  </si>
  <si>
    <t>Uplift Interactive (glamwomen.com)</t>
  </si>
  <si>
    <t>0203bff5c5d45ddc1ad1062643c80d65</t>
  </si>
  <si>
    <t>Okayplayer.com MSG ATF 300x250</t>
  </si>
  <si>
    <t>083dc2a67967d9d39f9e4f09b5f3fb65</t>
  </si>
  <si>
    <t>0a54fad74886a48109e83c31b0d8d368</t>
  </si>
  <si>
    <t>Funnelbrain.com 300x250</t>
  </si>
  <si>
    <t>59886fdf302244b0f9d8960e7a23736e</t>
  </si>
  <si>
    <t>Cad-comic.com 728x90 other tbnr</t>
  </si>
  <si>
    <t>5a03573968ec4f9ab03dbf88f0285743</t>
  </si>
  <si>
    <t>Okayplayer.com US MSG ATF 300x250</t>
  </si>
  <si>
    <t>60012cab4b29c69047c9ee94bf0ea823</t>
  </si>
  <si>
    <t>6f6b6a47647ac74f8190d0f66b99cb5f</t>
  </si>
  <si>
    <t>Okayplayer.com US MSG ATF 728x90</t>
  </si>
  <si>
    <t>70a24c548911fb8d44310614b424611a</t>
  </si>
  <si>
    <t>7bed741f0b0e8ffbf94b1c0fde3a1edc</t>
  </si>
  <si>
    <t>Newgrounds.com 300x250</t>
  </si>
  <si>
    <t>809fe260129336411d26f2e6ea0300ed</t>
  </si>
  <si>
    <t>Cad-comic.com 160x600 ncp rtwr</t>
  </si>
  <si>
    <t>81d35f3be2c5d521fe157c8e8337d067</t>
  </si>
  <si>
    <t>Cad-comic.com 160x600 mp rtwr</t>
  </si>
  <si>
    <t>8361244e8ccb6780a70353e416130845</t>
  </si>
  <si>
    <t>Okayplayer.com ATF 728x90</t>
  </si>
  <si>
    <t>8fda41f7af518f846f451d7f5b1da12c</t>
  </si>
  <si>
    <t>Spriters-resource.com tsr 160</t>
  </si>
  <si>
    <t>97eb9118a6060058d5c75e8953543357</t>
  </si>
  <si>
    <t>Cad-comic.com 728x90 mp tbnr</t>
  </si>
  <si>
    <t>a0fd8aaaf5dc732ab114227950a3c92c</t>
  </si>
  <si>
    <t>a2e4e7d17ab330031534a370886f80d7</t>
  </si>
  <si>
    <t>Cad-comic.com v2 728x90 ncp tbnr</t>
  </si>
  <si>
    <t>a4af2715762c7b57cfd18e44f9d2affb</t>
  </si>
  <si>
    <t>Spriters-resource.com Comments 300x250</t>
  </si>
  <si>
    <t>b1ee9826faf4d1b0bc14b40026bfb91f</t>
  </si>
  <si>
    <t>Okayplayer.com INT ATF 728x90</t>
  </si>
  <si>
    <t>be5df0d1a0169fcf170c64e173b591c8</t>
  </si>
  <si>
    <t>cc8f20b3eb1d0ac4e4e63faeb205d6f6</t>
  </si>
  <si>
    <t>d2f584915b5adf6aefbeb38b03203649</t>
  </si>
  <si>
    <t>Funnelbrain.com 728x90</t>
  </si>
  <si>
    <t>def66da9308726672e6c1602681691fb</t>
  </si>
  <si>
    <t>Hiddenplaybook.com Tablet 300x250</t>
  </si>
  <si>
    <t>ef3a40fedf3d5c4dc01ed19d8ed8d979</t>
  </si>
  <si>
    <t>Spriters-resource.com Footer 728x90</t>
  </si>
  <si>
    <t>f61bc71b885d391fc0aa665635aeac7f</t>
  </si>
  <si>
    <t>fa86e5c49b0609723919fb85baf3c107</t>
  </si>
  <si>
    <t>Hiddenplaybook.com Tablet 728x90</t>
  </si>
  <si>
    <t>fb81b5f6b5281ad1a7df11a94b491828</t>
  </si>
  <si>
    <t>Newgrounds.com 728x90</t>
  </si>
  <si>
    <t>ffd16bb7d57643f24ab6bdd34d410a76</t>
  </si>
  <si>
    <t>Cad-comic.com 160x600 other rtwr</t>
  </si>
  <si>
    <t>justine@culturemagnet.com</t>
  </si>
  <si>
    <t>Culturemagnet.com</t>
  </si>
  <si>
    <t>1373760878117f2c363b44e7b0bfc440</t>
  </si>
  <si>
    <t>Culturemagnet.com Tier 2 160x600</t>
  </si>
  <si>
    <t>1374efcc6f944173f6862a6c908e2034</t>
  </si>
  <si>
    <t>Culturemagnet.com Tier 3 300x250</t>
  </si>
  <si>
    <t>1eb1b5b4adfe561ed25412041475238f</t>
  </si>
  <si>
    <t>Howdelish.com 160x600</t>
  </si>
  <si>
    <t>53f570b0fe38e06a340e118133942e78</t>
  </si>
  <si>
    <t>Culturemagnet.com Tier 3 160x600</t>
  </si>
  <si>
    <t>5b124107d2a0c517dddab6a4e0a497da</t>
  </si>
  <si>
    <t>Culturemagnet.com Tier 1 300x250</t>
  </si>
  <si>
    <t>75b601b692f957685ba97452f65f7a47</t>
  </si>
  <si>
    <t>Culturemagnet.com Tier 4 160x600</t>
  </si>
  <si>
    <t>8c5044701061f4d3907e7b291402645f</t>
  </si>
  <si>
    <t>Culturemagnet.com Tier 3 728x90</t>
  </si>
  <si>
    <t>8d55416cd187d2e991fe2a0cfdd4321c</t>
  </si>
  <si>
    <t>Howdelish.com 300x250</t>
  </si>
  <si>
    <t>90ade5a296c32029a397057e359a474a</t>
  </si>
  <si>
    <t>Culturemagnet.com Tier 1 728x90</t>
  </si>
  <si>
    <t>b5aaf071aa8e8cd01eb50881a85797f2</t>
  </si>
  <si>
    <t>Culturemagnet.com Tier 4 300x250</t>
  </si>
  <si>
    <t>c79d4d9b0d66827874f80f6015422a51</t>
  </si>
  <si>
    <t>Culturemagnet.com Tier 2 728x90</t>
  </si>
  <si>
    <t>d1bd8f98e0977284afe396e5e8371839</t>
  </si>
  <si>
    <t>Culturemagnet.com Tier 1 160x600</t>
  </si>
  <si>
    <t>e3b6ef851a250dc22d9892a0ef300212</t>
  </si>
  <si>
    <t>Culturemagnet.com Tier 2 300x250</t>
  </si>
  <si>
    <t>e697201a00ee49ae9adab176dfc7cc69</t>
  </si>
  <si>
    <t>Culturemagnet.com Tier 4 728x90</t>
  </si>
  <si>
    <t>eabf20c666a6ce5427248b7d9b308464</t>
  </si>
  <si>
    <t>Howdelish.com 728x90</t>
  </si>
  <si>
    <t>kanchan@sanfoundry.com</t>
  </si>
  <si>
    <t>Sanfoundry.com</t>
  </si>
  <si>
    <t>0ba885d293b0cae0170a8b45614825f3</t>
  </si>
  <si>
    <t>US B160x600_2S</t>
  </si>
  <si>
    <t>1fdba6793c528b294fa84dc70fc4a257</t>
  </si>
  <si>
    <t>US C300x250_MD</t>
  </si>
  <si>
    <t>2c9e666291262d424289eeb2cf5371a7</t>
  </si>
  <si>
    <t>US 300x250_2</t>
  </si>
  <si>
    <t>421ba446b31fe1ab9b3c035e19644d19</t>
  </si>
  <si>
    <t>US 300x250_4S</t>
  </si>
  <si>
    <t>731ec840c58805ccf59a3850bc2b0cc5</t>
  </si>
  <si>
    <t>US A728x90_2B</t>
  </si>
  <si>
    <t>7ae3a8f439295c6324e11dd1624c224e</t>
  </si>
  <si>
    <t>US 300x250_3S</t>
  </si>
  <si>
    <t>b6a12675f2cb6bf9133cc8b2ba20e937</t>
  </si>
  <si>
    <t>US Sanfoundry.com Mobile-End 320x50</t>
  </si>
  <si>
    <t>ce7a11a7cdbe8fb3f6cbc8cbf33426c5</t>
  </si>
  <si>
    <t>US 300x250_1</t>
  </si>
  <si>
    <t>d374d88386f526298acee93b17d35eef</t>
  </si>
  <si>
    <t>US Sanfoundry.com Mobile #1 Top 320x50</t>
  </si>
  <si>
    <t>df035a8db44fc21b653713ab2779e25c</t>
  </si>
  <si>
    <t>US C300x250_MD2</t>
  </si>
  <si>
    <t>karan@infobase.in</t>
  </si>
  <si>
    <t>MapsOfWorld.com</t>
  </si>
  <si>
    <t>1a6df501e64f86922f223d7a0d998255</t>
  </si>
  <si>
    <t>Mapsofworld.com 160x600 #5</t>
  </si>
  <si>
    <t>55d401e2df65871ea602acc265f37e5e</t>
  </si>
  <si>
    <t>Mapsofworld.com #4 160x600</t>
  </si>
  <si>
    <t>69fdedecd069da2d5d418fbefd701747</t>
  </si>
  <si>
    <t>Mapsofworld.com US ATF 728x90</t>
  </si>
  <si>
    <t>8211600132da05acfe996dd7a5e7e8db</t>
  </si>
  <si>
    <t>Mapsofworld.com #2 160x600</t>
  </si>
  <si>
    <t>86988a7cd44b99bad940d347385ada57</t>
  </si>
  <si>
    <t>Mapsofworld.com 160x600 #6</t>
  </si>
  <si>
    <t>89d90cd686145f3719898077473dd63b</t>
  </si>
  <si>
    <t>Mapsofworld.com #3 160x600</t>
  </si>
  <si>
    <t>98408d1d0416024e52c56bffb0fb0179</t>
  </si>
  <si>
    <t>Mapsofworld.com 160x600</t>
  </si>
  <si>
    <t>kartik@bahola.co</t>
  </si>
  <si>
    <t>ilovehomoeopathy.com</t>
  </si>
  <si>
    <t>kbrady@remedyhealthmedia.com</t>
  </si>
  <si>
    <t>Remedy Health Media (healthcommunities.com)</t>
  </si>
  <si>
    <t>8d8f00fc9333a62b705dc015fbbda6ef</t>
  </si>
  <si>
    <t>Healthcommunities.com 728x90</t>
  </si>
  <si>
    <t>ed02de7faa3e99a6418da6ed15051332</t>
  </si>
  <si>
    <t>Healthcommunities.com Mobile 300x250</t>
  </si>
  <si>
    <t>kellen@americanmilitarynews.com</t>
  </si>
  <si>
    <t>Americanmilitarynews.com</t>
  </si>
  <si>
    <t>57cb490c3814ab368f19c27c63d7e7ad</t>
  </si>
  <si>
    <t>Americanmilitarynews.com Mobile 300x250</t>
  </si>
  <si>
    <t>a7bf5fe1d156a3bd5a491e81931cf842</t>
  </si>
  <si>
    <t>Americanmilitarynews.com 300x250</t>
  </si>
  <si>
    <t>kevin@ranker.com</t>
  </si>
  <si>
    <t>Ranker.com</t>
  </si>
  <si>
    <t>0962ff6c02f4b61ac4a2de7b6df5f1fa</t>
  </si>
  <si>
    <t>Rubicon PB (RankerAC-Mobile-R.F.M RS) 300x250</t>
  </si>
  <si>
    <t>5617a7fec2d18daa746bf5c9b6370dab</t>
  </si>
  <si>
    <t>US Sexy U4 300x250</t>
  </si>
  <si>
    <t>a18d62ac8eb128211e9258dcff766f6c</t>
  </si>
  <si>
    <t>US Sexy U5 728x90</t>
  </si>
  <si>
    <t>e3c924cc766f4e97fc3608c10e299a80</t>
  </si>
  <si>
    <t>US Sexy U1 728x90</t>
  </si>
  <si>
    <t>f5a0843e004b023e61c32460dada795e</t>
  </si>
  <si>
    <t>US Sexy U3 300x250</t>
  </si>
  <si>
    <t>kevin@sureswiftcapital.com</t>
  </si>
  <si>
    <t>SureSwift Capital Inc. (PythonCentral.io)</t>
  </si>
  <si>
    <t>0791787893047d285d0aeb2bb79bb5a5</t>
  </si>
  <si>
    <t>Jqueryhouse.com #1 300x250</t>
  </si>
  <si>
    <t>123d535d80e0287811db61956536628f</t>
  </si>
  <si>
    <t>Html5canvastutorials.com 728x90</t>
  </si>
  <si>
    <t>1578d0ebdeee664fbbb9a9c02aa215ad</t>
  </si>
  <si>
    <t>Html5canvastutorials.com 160x600</t>
  </si>
  <si>
    <t>1e26237022a38e1c67e0cfdb5b439eb6</t>
  </si>
  <si>
    <t>Html5canvastutorials.com #2 300x250</t>
  </si>
  <si>
    <t>21bbd78cfc03ac4cf1707daaefeb6bc6</t>
  </si>
  <si>
    <t>Pythoncentral.io #2 728x90</t>
  </si>
  <si>
    <t>31af06a68f26ab931f84c19bc1bc7539</t>
  </si>
  <si>
    <t>Jqueryhouse.com #2 728x90</t>
  </si>
  <si>
    <t>3383c1e5455b0bfc8f7ffb92d7729cc7</t>
  </si>
  <si>
    <t>Cssdeck.com #1 300x600</t>
  </si>
  <si>
    <t>34180d7ccdd1638833bb42e739a704ec</t>
  </si>
  <si>
    <t>Cssnewbie.com 300x250</t>
  </si>
  <si>
    <t>37fa0b266d19df29110340b5fa952578</t>
  </si>
  <si>
    <t>Cssnewbie.com 300x600</t>
  </si>
  <si>
    <t>3f8b0259ff93c194784830aafeb2a8ae</t>
  </si>
  <si>
    <t>Html5canvastutorials.com #2 728x90</t>
  </si>
  <si>
    <t>460bef7076ad6114666fcc3664a3c9e9</t>
  </si>
  <si>
    <t>Jquerybyexample.net 300x250</t>
  </si>
  <si>
    <t>49be119bf0685fc1ae387d33d88e791b</t>
  </si>
  <si>
    <t>Jqueryhouse.com #1 300x600</t>
  </si>
  <si>
    <t>579ba3cd27c645c3eb17442a4d8824b4</t>
  </si>
  <si>
    <t>Jquerybyexample.net 160x600</t>
  </si>
  <si>
    <t>763ad3643363b013fb5d753027297f1e</t>
  </si>
  <si>
    <t>Cssreset.com 300x600</t>
  </si>
  <si>
    <t>827dfbec33e61e9b60256603ff9e5c91</t>
  </si>
  <si>
    <t>Html5canvastutorials.com 300x250</t>
  </si>
  <si>
    <t>b18049fe96ecb32f452d30899a999e2d</t>
  </si>
  <si>
    <t>Jqueryhouse.com #2 300x250</t>
  </si>
  <si>
    <t>b6722123bc4d968e941ebc8c8b397288</t>
  </si>
  <si>
    <t>Cssreset.com 300x250</t>
  </si>
  <si>
    <t>bb9dfd0b3b92eaac359642b341a50d93</t>
  </si>
  <si>
    <t>Cssreset.com 160x600</t>
  </si>
  <si>
    <t>be2d4f654849b992f85c34cf2e7a086d</t>
  </si>
  <si>
    <t>Jquerybyexample.net 300x600</t>
  </si>
  <si>
    <t>bf5e3ec8616ea329597239be5845b3ed</t>
  </si>
  <si>
    <t>Cssnewbie.com 728x90</t>
  </si>
  <si>
    <t>c05d4715822806753860d146c9e876df</t>
  </si>
  <si>
    <t>Cssnewbie.com 160x600</t>
  </si>
  <si>
    <t>c9b46d975744d945f8f448ce9da4a077</t>
  </si>
  <si>
    <t>Thecodeplayer.com #2 300x250</t>
  </si>
  <si>
    <t>ca1729e3dfbdcf57ef58cd579c11e6a3</t>
  </si>
  <si>
    <t>Inserthtml.com #2 728x90</t>
  </si>
  <si>
    <t>e4fb0a73e44ec1c297aab15c1c4d5260</t>
  </si>
  <si>
    <t>Learningjquery.com 728x90</t>
  </si>
  <si>
    <t>e89bea5b06d87a63d3e8f6a2cd2f8570</t>
  </si>
  <si>
    <t>Cssreset.com 728x90</t>
  </si>
  <si>
    <t>eacc2206ac3a45d444687063edc599ce</t>
  </si>
  <si>
    <t>Jquerybyexample.net 728x90</t>
  </si>
  <si>
    <t>eb229f8b6d18f11b3dcd5fa2f6f4dc74</t>
  </si>
  <si>
    <t>Html5canvastutorials.com 300x600</t>
  </si>
  <si>
    <t>f87db996568e8b6ebe965b34af6ff862</t>
  </si>
  <si>
    <t>Jqueryhouse.com #1 728x90</t>
  </si>
  <si>
    <t>kheldt@frequentflyerservices.com</t>
  </si>
  <si>
    <t>Boardingarea.com</t>
  </si>
  <si>
    <t>034372b49fb5dcc65c0cb3250e63e303</t>
  </si>
  <si>
    <t>InsideFlyer NO_InContent_Blog 300x250</t>
  </si>
  <si>
    <t>08c1dd1f661954123811c27d5532e40d</t>
  </si>
  <si>
    <t>InsideFlyer NL_SidebarTop_Forum 300x250</t>
  </si>
  <si>
    <t>092d3c9cca1139223dfb7fe685db8cfe</t>
  </si>
  <si>
    <t>Boardingarea_BelowContent 300x250</t>
  </si>
  <si>
    <t>1b07c7a1e683b1b598fc7fd4fe0c0014</t>
  </si>
  <si>
    <t>InsideFlyer NL_BelowContent_Blog 728x90</t>
  </si>
  <si>
    <t>259a5bb77706ade7af71487fbd458c3b</t>
  </si>
  <si>
    <t>BoardingArea_SidebarTop 300x250</t>
  </si>
  <si>
    <t>296e42f448efb13640f3735672248ad8</t>
  </si>
  <si>
    <t>BoardingArea_AboveContent 728x90</t>
  </si>
  <si>
    <t>2c687af28ef0ffb4519f0cea004532c9</t>
  </si>
  <si>
    <t>InsideFlyer DE_AboveContent_Blog 728x90</t>
  </si>
  <si>
    <t>3602854e7fe94d72cd5b6ded5528b4cd</t>
  </si>
  <si>
    <t>WebFlyer_ContentMediumRectangle 300x250</t>
  </si>
  <si>
    <t>403cd7af0c16169705903d4c572944a1</t>
  </si>
  <si>
    <t>WebFlyer_RightWideSkyscraper 160x600</t>
  </si>
  <si>
    <t>5d51088f534e735a914c59ab6633080b</t>
  </si>
  <si>
    <t>WebFlyer_FooterLeaderboard 728x90</t>
  </si>
  <si>
    <t>89aaf648241c2f5b6ec02d9aa2fc34ad</t>
  </si>
  <si>
    <t>BoardingArea_InContent 300x250</t>
  </si>
  <si>
    <t>9e0bd58d6292c6579d4b9c5d49fa2486</t>
  </si>
  <si>
    <t>InsideFlyer DE_BelowContent_Blog 728x90</t>
  </si>
  <si>
    <t>9ebf3d0e88f9b6d75c5c7c8cb309ce23</t>
  </si>
  <si>
    <t>Boardingarea_AboveContent 300x250</t>
  </si>
  <si>
    <t>aeaeb0b10625f6bd3c204b4d297f321c</t>
  </si>
  <si>
    <t>WebFlyer_HeaderLeaderboard 728x90</t>
  </si>
  <si>
    <t>bb00bde25603f4895d3e89c0b819ef20</t>
  </si>
  <si>
    <t>BoardingArea_BelowContent 728x90</t>
  </si>
  <si>
    <t>c83e0b107292e679087f80c95345e024</t>
  </si>
  <si>
    <t>WebFlyer_LeftWideSkyscraper 160x600</t>
  </si>
  <si>
    <t>cda2d5cd6fdbd94413bd61d3879ba64c</t>
  </si>
  <si>
    <t>BoardingArea_SidebarBottom 300x250</t>
  </si>
  <si>
    <t>dbdc73cd70dc030d69ca5545b9adcbb1</t>
  </si>
  <si>
    <t>InsideFlyer DE_InContent_Blog 300x250</t>
  </si>
  <si>
    <t>e172f053a92cd2aac3a7779a6dfe71f5</t>
  </si>
  <si>
    <t>WebFlyer_FooterMediumRectangle 300x250</t>
  </si>
  <si>
    <t>ee03705bd4da2daa43e2d331295f3526</t>
  </si>
  <si>
    <t>InsideFlyer DE_SidebarTop_Blog 300x250</t>
  </si>
  <si>
    <t>f127a1e771c08c02ccbfd3aeca5f11c6</t>
  </si>
  <si>
    <t>InsideFlyer DE_SidebarBottom_Blog 300x250</t>
  </si>
  <si>
    <t>kiley@themovienetwork.com</t>
  </si>
  <si>
    <t>Zack's Media LLC (MovieRoomReviews.com)</t>
  </si>
  <si>
    <t>kim@digipublishing.net</t>
  </si>
  <si>
    <t>Digi Publishing (Australiahop.com)</t>
  </si>
  <si>
    <t>71027552ebedf77b06bf0c31f1e82040</t>
  </si>
  <si>
    <t>Asiannewsfeed.com 160x600</t>
  </si>
  <si>
    <t>b87bffe9d33c5495dca698720599f92e</t>
  </si>
  <si>
    <t>Asiannewsfeed.com 300x250</t>
  </si>
  <si>
    <t>kimi@kanjoya.com</t>
  </si>
  <si>
    <t>Experienceproject.com</t>
  </si>
  <si>
    <t>7887c01d0b7c04b55b8dacb1b5529663</t>
  </si>
  <si>
    <t>EP Premium - ATF 300x250</t>
  </si>
  <si>
    <t>9a737ff3ea67a3de460e70d3df1d18a2</t>
  </si>
  <si>
    <t>EP Premium - ATF 728x90</t>
  </si>
  <si>
    <t>kingzer196@gmail.com</t>
  </si>
  <si>
    <t>Kingsmanga.net</t>
  </si>
  <si>
    <t>4c48f34c007d5110d7659b2ec7da158e</t>
  </si>
  <si>
    <t>Kingsmanga.net 160x600</t>
  </si>
  <si>
    <t>eb3a7f12be0ea3bb3b1a8b714e9792cf</t>
  </si>
  <si>
    <t>Kingsmanga.net 728x90</t>
  </si>
  <si>
    <t>f2f36a0cb8626672ba786a22597077d6</t>
  </si>
  <si>
    <t>Kingsmanga.net 300x250</t>
  </si>
  <si>
    <t>kkimerer@sibannacmedia.com</t>
  </si>
  <si>
    <t>Sibannac Media (lifeisaboard.com)</t>
  </si>
  <si>
    <t>0e110b5c176e709e136bce99770f6af2</t>
  </si>
  <si>
    <t>Dynomove.com Mobile 300x250</t>
  </si>
  <si>
    <t>23e34eb5712840ec4840f3273c75ebef</t>
  </si>
  <si>
    <t>Ligastars.com 728x90</t>
  </si>
  <si>
    <t>2f8e24863979a98a0f0279300027b944</t>
  </si>
  <si>
    <t>Lifeisaboard.com 728x90</t>
  </si>
  <si>
    <t>cb841a65c1157a67b4d864b021583f59</t>
  </si>
  <si>
    <t>Cyclerlife.com 300x250</t>
  </si>
  <si>
    <t>ee425fa5a9052843a61f066100ee2e3c</t>
  </si>
  <si>
    <t>Lifeisaboard.com 300x250</t>
  </si>
  <si>
    <t>kreshnov@gmail.com</t>
  </si>
  <si>
    <t>Wikifeet.com</t>
  </si>
  <si>
    <t>72e39e81ddaf0120a14c20b03677540f</t>
  </si>
  <si>
    <t>Wikifeet.com 970x250</t>
  </si>
  <si>
    <t>kris@lakefan.com</t>
  </si>
  <si>
    <t>Realitysteve.com</t>
  </si>
  <si>
    <t>5a04ccf26615a2fbdad4d6375236e641</t>
  </si>
  <si>
    <t>Realitysteve.com 2 300x250</t>
  </si>
  <si>
    <t>ef446d9dac3f21dcc6958e601536a690</t>
  </si>
  <si>
    <t>Realitysteve.com BTF 300x250</t>
  </si>
  <si>
    <t>krishna.pillai@sandesh.com</t>
  </si>
  <si>
    <t>Sandesh.com</t>
  </si>
  <si>
    <t>380be482f6d09861101b598bc3fc6bec</t>
  </si>
  <si>
    <t>Sandesh.com #2 300x250</t>
  </si>
  <si>
    <t>622ebd323360c239b6a6b4b1b158bcd2</t>
  </si>
  <si>
    <t>Sandesh.com 728x90</t>
  </si>
  <si>
    <t>a6b181f3d647f48ad0fca1c88ac9c428</t>
  </si>
  <si>
    <t>Sandesh.com 160x600</t>
  </si>
  <si>
    <t>f8cd870110e70e5e3699c0b1b29a33fb</t>
  </si>
  <si>
    <t>kristyn.lyons@lycos-inc.com</t>
  </si>
  <si>
    <t>Lycos.com</t>
  </si>
  <si>
    <t>0cfeec6b66ceb36d4a6cefe8a942c46d</t>
  </si>
  <si>
    <t>Mail.lycos.com Tier 2 300x250</t>
  </si>
  <si>
    <t>10445734d981d0034174aa418f2a9076</t>
  </si>
  <si>
    <t>Mail.lycos.com Tier 1 300x250</t>
  </si>
  <si>
    <t>30e1ce70187c733b60db7be4870aaa42</t>
  </si>
  <si>
    <t>Mail.lycos.com Tier 2 728x90</t>
  </si>
  <si>
    <t>af36199d3d8b02b1aefe43c277242ba3</t>
  </si>
  <si>
    <t>Mail.lycos.com HP 300x250</t>
  </si>
  <si>
    <t>c1421ad51a53e67a9fb53a07be106139</t>
  </si>
  <si>
    <t>Mail.lycos.com Tier 1 728x90</t>
  </si>
  <si>
    <t>Larry@thebloggernetwork.com</t>
  </si>
  <si>
    <t>The Blogger Network</t>
  </si>
  <si>
    <t>733a1be16391aeea01a398cabb922fe1</t>
  </si>
  <si>
    <t>Higherperspectives.com Mobile 300x250</t>
  </si>
  <si>
    <t>8b1984042292677c3cc1b3c80dbc6761</t>
  </si>
  <si>
    <t>Cookingclassy.com 300x250</t>
  </si>
  <si>
    <t>9382662efa79bd99e013132eb1f2fd94</t>
  </si>
  <si>
    <t>Higherperspectives.com 728x90</t>
  </si>
  <si>
    <t>c5caef50e5cad0bed4a3d498acb40fce</t>
  </si>
  <si>
    <t>Cookingclassy.com 728x90</t>
  </si>
  <si>
    <t>leaguecraft@gmail.com</t>
  </si>
  <si>
    <t>leaguecraft.com</t>
  </si>
  <si>
    <t>03f1ef3e1c02d3eb595d52edafe51ccf</t>
  </si>
  <si>
    <t>Leaguecraft.com Tier 2 300x250</t>
  </si>
  <si>
    <t>f7176000ede1df3c1238eacd25763dca</t>
  </si>
  <si>
    <t>Leaguecraft.com Tier 2 160x600</t>
  </si>
  <si>
    <t>legendarylars@gmail.com</t>
  </si>
  <si>
    <t>Legendary Speed (legendaryspeed.com)</t>
  </si>
  <si>
    <t>75b4804fd299e7bbe98fe1dd009e7dd8</t>
  </si>
  <si>
    <t>Legendaryvideos.com #2 300x250</t>
  </si>
  <si>
    <t>ad77beddcba8074aabae7c7beeb8b89e</t>
  </si>
  <si>
    <t>Legendaryspeed.com #2 300x250</t>
  </si>
  <si>
    <t>f5f7771c6ad437d56e5b319c6e35e3b7</t>
  </si>
  <si>
    <t>Legendaryvideos.com #3 300x250</t>
  </si>
  <si>
    <t>ff186e1bbfe0e4ab8de883b3b05977bc</t>
  </si>
  <si>
    <t>Legendaryspeed.com #3 300x250</t>
  </si>
  <si>
    <t>leithfadel@gmail.com</t>
  </si>
  <si>
    <t>Almasdarnews.com</t>
  </si>
  <si>
    <t>706a2b1390e33ead337ca9ea8eb00d51</t>
  </si>
  <si>
    <t>Almasdarnews.com 728x90 Header</t>
  </si>
  <si>
    <t>9558d5d4aa4cf32f05cbe4b1e903d5c2</t>
  </si>
  <si>
    <t>Almasdarnews.com #2 300x250</t>
  </si>
  <si>
    <t>979d806892523b96d62b8636e6d33a08</t>
  </si>
  <si>
    <t>Almasdarnews.com 300x250</t>
  </si>
  <si>
    <t>b95226ebc8ffc0c77e3c5ae9fe0d490f</t>
  </si>
  <si>
    <t>Almasdarnews.com #2 728x90</t>
  </si>
  <si>
    <t>f5e6442d34d661a9b8f6fe7c39bb7bdb</t>
  </si>
  <si>
    <t>Almasdarnews.com 970x250</t>
  </si>
  <si>
    <t>lemar.chawki@gmail.com</t>
  </si>
  <si>
    <t>Japscan.com</t>
  </si>
  <si>
    <t>0a8dc81bd97c0198b466459e754f9d51</t>
  </si>
  <si>
    <t>Japscan.com 728x90</t>
  </si>
  <si>
    <t>60a572916fc88c72f0b58d216c90bae8</t>
  </si>
  <si>
    <t>Lirescan.com 728x90</t>
  </si>
  <si>
    <t>a7cec43f51c7e19c693351150f8a1795</t>
  </si>
  <si>
    <t>Japscan.com 160x600</t>
  </si>
  <si>
    <t>d5b118ffb753ce1a5dbe3fe92e20577d</t>
  </si>
  <si>
    <t>Lirescan.com 160x600</t>
  </si>
  <si>
    <t>lenab@mindadmedia.com</t>
  </si>
  <si>
    <t>Mind Ad Media (cheezburger.com)</t>
  </si>
  <si>
    <t>13506aa8247962f750bc8a187be84bf6</t>
  </si>
  <si>
    <t>Knowyourmeme.com BTF 300x250</t>
  </si>
  <si>
    <t>206221d76daaed12c0e2fe0e1e10896b</t>
  </si>
  <si>
    <t>Knowyourmeme.com BTF 160x600</t>
  </si>
  <si>
    <t>3ada52b33190e4e4e5e59294e35a65b0</t>
  </si>
  <si>
    <t>Cheezburger.com ATF 728x90</t>
  </si>
  <si>
    <t>670ffda9c854183ffa45df3ba21af7eb</t>
  </si>
  <si>
    <t>Ebaumsworld.com ATF 728x90</t>
  </si>
  <si>
    <t>72c23d899c9378eee2ec08e9539afd21</t>
  </si>
  <si>
    <t>Cheezburger.com ATF 300x250</t>
  </si>
  <si>
    <t>90f3b778af560833976da25213bb46f4</t>
  </si>
  <si>
    <t>Cheezburger.com BTF 300x250</t>
  </si>
  <si>
    <t>91950ce67e5e0a6cc6769555a184da77</t>
  </si>
  <si>
    <t>Ebaumsworld.com BTF 300x250</t>
  </si>
  <si>
    <t>a04cb4b68f0742363a804a40dae84d2f</t>
  </si>
  <si>
    <t>Ebaumsworld.com BTF 728x90</t>
  </si>
  <si>
    <t>be8bdb676de459f24b8cbe1f44a46e7d</t>
  </si>
  <si>
    <t>Cheezburger.com BTF 160x600</t>
  </si>
  <si>
    <t>d72873582f551bdbcc41538714dd5426</t>
  </si>
  <si>
    <t>Knowyourmeme.com ATF 300x250</t>
  </si>
  <si>
    <t>f8fde60586b2fb76fbdfaadb8b1c9a05</t>
  </si>
  <si>
    <t>Ebaumsworld.com ATF 300x250</t>
  </si>
  <si>
    <t>lilu05@baidu.com</t>
  </si>
  <si>
    <t>Baidu, Inc. (Hao123.com)</t>
  </si>
  <si>
    <t>3b031c601cea238abaeb88f1ece0c02c</t>
  </si>
  <si>
    <t>Hao123.com FR 300x250</t>
  </si>
  <si>
    <t>e01ddf78bc6e73a837ef724afe1191f1</t>
  </si>
  <si>
    <t>Hao123.com US 300x250</t>
  </si>
  <si>
    <t>lindsay@eatprayfood.com</t>
  </si>
  <si>
    <t>Eatprayfood.com</t>
  </si>
  <si>
    <t>0e2cc10e2ffe94bf1e54a21c714616dd</t>
  </si>
  <si>
    <t>Crankypet.com Tier 3 728x90</t>
  </si>
  <si>
    <t>13949de269051a1c662271d04b2bd6d7</t>
  </si>
  <si>
    <t>Cookingcookie.com Tier 3 728x90</t>
  </si>
  <si>
    <t>2184ca20a72d4a2a08039b1e62516d3e</t>
  </si>
  <si>
    <t>Singalongmom.com Tier 2 300x250</t>
  </si>
  <si>
    <t>3927753a5acb7a6c3514b09c62b145d0</t>
  </si>
  <si>
    <t>Parentingintuition.com Tier 2 300x250</t>
  </si>
  <si>
    <t>3f0015f9c791def31f6dacf4d6220d68</t>
  </si>
  <si>
    <t>Cookingcookie.com Tier 2 300x250</t>
  </si>
  <si>
    <t>401125f5a867beb8982c4869aa177528</t>
  </si>
  <si>
    <t>Parentingintuition.com Tier 3 300x250</t>
  </si>
  <si>
    <t>4331ae93f63535dd5800c2aa10b415da</t>
  </si>
  <si>
    <t>Parentingintuition.com Tier 2 728x90</t>
  </si>
  <si>
    <t>4981c919263b6515bb6a62dea2cacfed</t>
  </si>
  <si>
    <t>Eatprayfood.com Tier 3 300x250</t>
  </si>
  <si>
    <t>4ad85dea5f730c8f53eb9bd98ec7e80c</t>
  </si>
  <si>
    <t>Singalongmom.com 300x250</t>
  </si>
  <si>
    <t>51a615699e488b7c7f8b96387820c127</t>
  </si>
  <si>
    <t>Eatprayfood.com 728x90</t>
  </si>
  <si>
    <t>56114194c787e5e47dd5d685fed252ee</t>
  </si>
  <si>
    <t>Singalongmom.com 728x90</t>
  </si>
  <si>
    <t>665fad04b336e32e6545f8119564439a</t>
  </si>
  <si>
    <t>Cookingcookie.com 728x90</t>
  </si>
  <si>
    <t>7b7a3484542393ee99cc07d5f2d70892</t>
  </si>
  <si>
    <t>Singalongmom.com Tier 2 728x90</t>
  </si>
  <si>
    <t>8175cc966c99b38d0eac6c1560b717d4</t>
  </si>
  <si>
    <t>Parentingintuition.com 300x250</t>
  </si>
  <si>
    <t>8acaf63b1fcf1fd335f29ccacc0d31a8</t>
  </si>
  <si>
    <t>Crankypet.com Tier 2 300x250</t>
  </si>
  <si>
    <t>9120db6e59b805642d4dd339165408de</t>
  </si>
  <si>
    <t>Eatprayfood.com Tier 3 728x90</t>
  </si>
  <si>
    <t>95839c5d07bb51f9dd61cf4d7ee5399a</t>
  </si>
  <si>
    <t>Eatprayfood.com Tier 2 728x90</t>
  </si>
  <si>
    <t>ae10ac94f7b9ec0abd305a9e015d11ca</t>
  </si>
  <si>
    <t>Crankypet.com 300x250</t>
  </si>
  <si>
    <t>b230b656ce1e0ada8dee282f02100e6b</t>
  </si>
  <si>
    <t>Singalongmom.com Tier 3 728x90</t>
  </si>
  <si>
    <t>b3300105ac0f56f60acab02bb25716a0</t>
  </si>
  <si>
    <t>Crankypet.com Tier 2 728x90</t>
  </si>
  <si>
    <t>b433cc0d17fcf9edb80fa9b8f8062d79</t>
  </si>
  <si>
    <t>Crankypet.com 728x90</t>
  </si>
  <si>
    <t>b804113c2a7bab05b8d8b0ea8fef6360</t>
  </si>
  <si>
    <t>Parentingintuition.com 728x90</t>
  </si>
  <si>
    <t>cbc52717001ae2877a7f7216fa082e14</t>
  </si>
  <si>
    <t>Singalongmom.com Tier 3 300x250</t>
  </si>
  <si>
    <t>d169b587d833f0a3f16fcccf4fec5d0a</t>
  </si>
  <si>
    <t>Crankypet.com Tier 3 300x250</t>
  </si>
  <si>
    <t>d79ab6a29d127da8bc0bf4f8ae7297c8</t>
  </si>
  <si>
    <t>Parentingintuition.com Tier 3 728x90</t>
  </si>
  <si>
    <t>eac72337b2db5a916a6e03ba0a7120a5</t>
  </si>
  <si>
    <t>Cookingcookie.com 300x250</t>
  </si>
  <si>
    <t>ed697af15afdb3f93e52fba872b66f13</t>
  </si>
  <si>
    <t>Eatprayfood.com Tier 2 300x250</t>
  </si>
  <si>
    <t>f47d4077c42510feebd377b517a48284</t>
  </si>
  <si>
    <t>Cookingcookie.com Tier 2 728x90</t>
  </si>
  <si>
    <t>fac32c5cf96a0850016eeed56368bf37</t>
  </si>
  <si>
    <t>Cookingcookie.com Tier 3 300x250</t>
  </si>
  <si>
    <t>fd2bb4759676d8c1444f9fdf1bd5eed4</t>
  </si>
  <si>
    <t>Eatprayfood.com 300x250</t>
  </si>
  <si>
    <t>lisa@goodmenproject.com</t>
  </si>
  <si>
    <t>Goodmenproject.com</t>
  </si>
  <si>
    <t>020254f81c6f7454f7cf5cf909116a6c</t>
  </si>
  <si>
    <t>Goodmenproject.com Tier 1 160x600</t>
  </si>
  <si>
    <t>2513b6b31fa37dd740b587513b999a3a</t>
  </si>
  <si>
    <t>Goodmenproject.com Tier 2 728x90</t>
  </si>
  <si>
    <t>44b15c5515d69faf894fa6a064899022</t>
  </si>
  <si>
    <t>Goodmenproject.com Tier 2 160x600</t>
  </si>
  <si>
    <t>935f088ac60c5dc895d77589a8585ed1</t>
  </si>
  <si>
    <t>Goodmenproject.com Tier 1 728x90</t>
  </si>
  <si>
    <t>lisa@netavenir.fr</t>
  </si>
  <si>
    <t>NetAvenir (Iconosquare.com)</t>
  </si>
  <si>
    <t>91696ea92b048d8e39ee62eaf9d8fb4d</t>
  </si>
  <si>
    <t>Universfreebox ATF Desktop 160x600</t>
  </si>
  <si>
    <t>b72f48d7c0f2ec7477c5e2a1e460b214</t>
  </si>
  <si>
    <t>Actuanimaux.com 728x90</t>
  </si>
  <si>
    <t>lisa@rplogic.com</t>
  </si>
  <si>
    <t>RP Logic (Candycrush-cheats.com)</t>
  </si>
  <si>
    <t>e616d2236eabb95c5b295812ec7c0b3d</t>
  </si>
  <si>
    <t>Candycrush-cheats.com ATF #1 300x250</t>
  </si>
  <si>
    <t>f178662852d5c7c8d390ca9ebeddd2ae</t>
  </si>
  <si>
    <t>Candycrush-cheats.com BTF #3 300x250</t>
  </si>
  <si>
    <t>liujia@navigation-network.com</t>
  </si>
  <si>
    <t>Navigation Network (navegaki.com)</t>
  </si>
  <si>
    <t>11d6e38d020d426da37d17e2be8a6290</t>
  </si>
  <si>
    <t>Atajitos.com_right1  300x250</t>
  </si>
  <si>
    <t>14e8b6549b0a317bf43dddbac9949b32</t>
  </si>
  <si>
    <t>Searchtudo.com 160x600</t>
  </si>
  <si>
    <t>liz@liberalamerica.org</t>
  </si>
  <si>
    <t>Liberalamerica.org</t>
  </si>
  <si>
    <t>39f04a29b97d8a2ece8066219bd0fe2f</t>
  </si>
  <si>
    <t>Liberalamerica.org ATF 300x600</t>
  </si>
  <si>
    <t>3fecdc2a03644a1b46ca7fa51b25218e</t>
  </si>
  <si>
    <t>Liberalamerica.org 728x90</t>
  </si>
  <si>
    <t>474a6abf936899bc4f8f8d0b066398bc</t>
  </si>
  <si>
    <t>Liberalamerica.org  Mid ATF 300x250</t>
  </si>
  <si>
    <t>7dfdcbe86e90be9431e6d8dcc6251daa</t>
  </si>
  <si>
    <t>Liberalamerica.org ATF 728x90</t>
  </si>
  <si>
    <t>7e66f1724cab25179682e42cf76f62bf</t>
  </si>
  <si>
    <t>Liberalamerica.org WBTF 300x250</t>
  </si>
  <si>
    <t>louis@aujourdhui.com</t>
  </si>
  <si>
    <t>Aujourdhui.com</t>
  </si>
  <si>
    <t>06dc435cb346b258317c061f2e9ce633</t>
  </si>
  <si>
    <t>Aujourdhui.com 160x600</t>
  </si>
  <si>
    <t>f69a0d0eb9099894dee881d568dbd765</t>
  </si>
  <si>
    <t>Aujourdhui.com 300x250</t>
  </si>
  <si>
    <t>luciano.islas@us.corp.terra.com</t>
  </si>
  <si>
    <t>Terra Networks Operations Inc (terra.com.br)</t>
  </si>
  <si>
    <t>09b91ca713c1d553af54be6a9848f438</t>
  </si>
  <si>
    <t>Musica.terra.com.mx MX 300x600</t>
  </si>
  <si>
    <t>0cd14b0f59f0977e62db829405150ab2</t>
  </si>
  <si>
    <t>Terra.com Mobile 300x250</t>
  </si>
  <si>
    <t>179dca58d69d7e8f56f9c5da93f49094</t>
  </si>
  <si>
    <t>Entretenimiento.terra.com.mx MX 300x600</t>
  </si>
  <si>
    <t>1b94d648ad6bab72ded69120667f59a8</t>
  </si>
  <si>
    <t>Noticias.terra.com.mx Mobile 320x50</t>
  </si>
  <si>
    <t>1cd0dbcbd8e34eaa9985ee9bcd9dab24</t>
  </si>
  <si>
    <t>Terra.com 728x90</t>
  </si>
  <si>
    <t>1e503915ab51fed0564cd376b9c6b348</t>
  </si>
  <si>
    <t>Vidayestilo.terra.com.mx MX 728x90</t>
  </si>
  <si>
    <t>20fe201f55b5cd6cb9602c2d19d1c332</t>
  </si>
  <si>
    <t>Esportes.terra.com.br Mobile 320x50</t>
  </si>
  <si>
    <t>2e5fcf4f34502e1b884fd8dda8aebb14</t>
  </si>
  <si>
    <t>Entretenimiento.terra.com.mx MX 728x90</t>
  </si>
  <si>
    <t>b8ad2a1c05c850b221b8b036480c4a7d</t>
  </si>
  <si>
    <t>Noticias.terra.com.mx MX 728x90</t>
  </si>
  <si>
    <t>c2fb209063c1466a1fb05fe1f8fce893</t>
  </si>
  <si>
    <t>Noticias.terra.com.mx MX 300x600</t>
  </si>
  <si>
    <t>lukas@vinted.com</t>
  </si>
  <si>
    <t>Vinted</t>
  </si>
  <si>
    <t>19a5f78a78d7cb146753d7320f039d9b</t>
  </si>
  <si>
    <t>Mamikreisel.de 728x90</t>
  </si>
  <si>
    <t>1f714ce3f62abc55f1bcd67f3622f74d</t>
  </si>
  <si>
    <t>Vinted.fr 300x250</t>
  </si>
  <si>
    <t>21936fb5ae2777207e5a94469ecbc456</t>
  </si>
  <si>
    <t>Kleiderkreisel.de Frontpage 300x250</t>
  </si>
  <si>
    <t>4141cd967b5768b3d4bcce4c6893d2d8</t>
  </si>
  <si>
    <t>Vinted.fr 728x90</t>
  </si>
  <si>
    <t>4376f173bfacc472771470055bae0c66</t>
  </si>
  <si>
    <t>Mamikreisel.de 300x250</t>
  </si>
  <si>
    <t>449906e35b5dede09d6c0ac2a4a6337f</t>
  </si>
  <si>
    <t>Kleiderkreisel.de Damenmode 728x90</t>
  </si>
  <si>
    <t>4f1595c1e3454e7d354b2d2809592558</t>
  </si>
  <si>
    <t>Kleiderkreisel.de Damenmode 300x250</t>
  </si>
  <si>
    <t>6002076d74e9c9ca76913432ef461406</t>
  </si>
  <si>
    <t>Kleiderkreisel.de Damenmode 160x600</t>
  </si>
  <si>
    <t>6fdbcaff3371d2861a43d73d01245f36</t>
  </si>
  <si>
    <t>Mamikreisel.de 160x600</t>
  </si>
  <si>
    <t>7d390a813e1920e5bf72b5af00e232d4</t>
  </si>
  <si>
    <t>Kleiderkreisel.de Frontpage 160x600</t>
  </si>
  <si>
    <t>7f871da92f673e5f579eda52dffe3b7b</t>
  </si>
  <si>
    <t>Kleiderkreisel.de Community 160x600</t>
  </si>
  <si>
    <t>8331c883d8d59e68c9c699b6f10a9028</t>
  </si>
  <si>
    <t>Kleiderkreisel.de Herrenmode 300x250</t>
  </si>
  <si>
    <t>b97ed818919276ab95a5f2335d0eb0c8</t>
  </si>
  <si>
    <t>Vinted.fr HTTPS 300x600</t>
  </si>
  <si>
    <t>c085d98e8a46ce9f05704e803be1f765</t>
  </si>
  <si>
    <t>Kleiderkreisel.de Community 300x250</t>
  </si>
  <si>
    <t>e869dd004539c727d814595a5655b6a7</t>
  </si>
  <si>
    <t>Kleiderkreisel.de Herrenmode 160x600</t>
  </si>
  <si>
    <t>ec072e3fd65705c7da17cdff541d100a</t>
  </si>
  <si>
    <t>Kleiderkreisel.de Other 160x600</t>
  </si>
  <si>
    <t>fa691bdb896198de4dfe0717faeaf750</t>
  </si>
  <si>
    <t>Kleiderkreisel.de Other 300x250</t>
  </si>
  <si>
    <t>luke@threeringfocus.com</t>
  </si>
  <si>
    <t>Three Ring Focus (peopleofwalmart.com)</t>
  </si>
  <si>
    <t>c3173f85603cb5add37beac89ff3690b</t>
  </si>
  <si>
    <t>Peopleofwalmart.com 728x90</t>
  </si>
  <si>
    <t>cefa526630bc1386c7a9554baa29a6b8</t>
  </si>
  <si>
    <t>Girlsinyogapants.com 300x250</t>
  </si>
  <si>
    <t>df1a784f2f4832f228763b8d87a45036</t>
  </si>
  <si>
    <t>Girlsinyogapants.com 728x90</t>
  </si>
  <si>
    <t>df6d824f69ec0f10b473e04cbb050b91</t>
  </si>
  <si>
    <t>Peopleofwalmart.com 300x250</t>
  </si>
  <si>
    <t>lus@nana10.tv</t>
  </si>
  <si>
    <t>Nana10.co.il</t>
  </si>
  <si>
    <t>12263fe7993bea9a03c10b0f654c4283</t>
  </si>
  <si>
    <t>Nana10.co.il_General 300x250</t>
  </si>
  <si>
    <t>1ca5e043c0567bc2c1e75ddc4ffdb3ce</t>
  </si>
  <si>
    <t>Nana10.co.il_Canada 300x250</t>
  </si>
  <si>
    <t>28e6076a09d1fa6008a10a4e9e6c14fb</t>
  </si>
  <si>
    <t>Nana10.co.il Mobile 300x250</t>
  </si>
  <si>
    <t>45d5353e45b4edc90235ca1fedffb00b</t>
  </si>
  <si>
    <t>Nana10.co.il USA 300x250</t>
  </si>
  <si>
    <t>628ab82506e52deb231208cf1da7dd37</t>
  </si>
  <si>
    <t>Nana10.co.il 728x90</t>
  </si>
  <si>
    <t>a2cc375c7ea99128ee37185640fb71a8</t>
  </si>
  <si>
    <t>Nana10.co.il 160x600</t>
  </si>
  <si>
    <t>dea0b1261f489b6e7aed6bfc2af1a8a2</t>
  </si>
  <si>
    <t>Nana10.co.il_UK 300x250</t>
  </si>
  <si>
    <t>m4sj4y@gmail.com</t>
  </si>
  <si>
    <t>Emuparadise.me</t>
  </si>
  <si>
    <t>01e8a8538c0f751b51842a7874eea052</t>
  </si>
  <si>
    <t>Emuparadise.me ROW 300x250</t>
  </si>
  <si>
    <t>9c8fd23c7592c6e54dee52641e509a20</t>
  </si>
  <si>
    <t>Emuparadise.mobi Mobile 300x250</t>
  </si>
  <si>
    <t>mackin@2paragraphs.com</t>
  </si>
  <si>
    <t>2paragraphs.com</t>
  </si>
  <si>
    <t>22b9903153c1b9506e64aaf3841b963e</t>
  </si>
  <si>
    <t>2paragraphs.com ATF 300x250</t>
  </si>
  <si>
    <t>40e6e78071dbd2bc6d1958eaec0e0b07</t>
  </si>
  <si>
    <t>2paragraphs.com BTF 728x90</t>
  </si>
  <si>
    <t>54e36334d45d528cbce457d137ca9fa1</t>
  </si>
  <si>
    <t>2paragraphs.com BTF 2 300x250</t>
  </si>
  <si>
    <t>94c1129e9bf822843f8d0f76d43506b6</t>
  </si>
  <si>
    <t>2paragraphs.com BTF 300x250</t>
  </si>
  <si>
    <t>c825582ed198bccfe29c0cf85608d2ac</t>
  </si>
  <si>
    <t>2paragraphs.com ATF 728x90</t>
  </si>
  <si>
    <t>mail@bk-tt.com</t>
  </si>
  <si>
    <t>ani88.com</t>
  </si>
  <si>
    <t>441f9c096b5563c76eb8f4c4952f718a</t>
  </si>
  <si>
    <t>94cc79a6e420e540b17865737fb666e3</t>
  </si>
  <si>
    <t>c5630a95f1d819738315534e6559c01e</t>
  </si>
  <si>
    <t>mail@dicountbookdistributors.com</t>
  </si>
  <si>
    <t>Alliance</t>
  </si>
  <si>
    <t>14d2f07ee3d6f640dbb57822d4b1476c</t>
  </si>
  <si>
    <t>Allenwestrepublic.com Mobile 300x250</t>
  </si>
  <si>
    <t>17e084ea9e61abcc805f000b4e9aec27</t>
  </si>
  <si>
    <t>Conservativebyte.com 300x600</t>
  </si>
  <si>
    <t>2605f982d0f3900a1a67c4c2780c2633</t>
  </si>
  <si>
    <t>Themattwalshblog.com 728x90</t>
  </si>
  <si>
    <t>2dad42f3cf0374e2e152a25c16cf78f9</t>
  </si>
  <si>
    <t>Themattwalshblog.com 300x600</t>
  </si>
  <si>
    <t>323d75e9985666427095caa40b4386af</t>
  </si>
  <si>
    <t>Usherald.com 728x90</t>
  </si>
  <si>
    <t>37db214715099f6e4b36812196bf8b43</t>
  </si>
  <si>
    <t>Shark-tank.com 300x250</t>
  </si>
  <si>
    <t>394c19261a006975f340748d17a766ba</t>
  </si>
  <si>
    <t>Conservativevideos.com 300x250</t>
  </si>
  <si>
    <t>3e95961d084ec49eb8c3c87b3912e4af</t>
  </si>
  <si>
    <t>48e4f3f1cdddfce44e39ed5e0c7c2db9</t>
  </si>
  <si>
    <t>Usherald.com 300x600</t>
  </si>
  <si>
    <t>4952c35135163b48e77f84a31da4a9ef</t>
  </si>
  <si>
    <t>Clashdaily.com 300x600</t>
  </si>
  <si>
    <t>62236d395f6543689795ee16b448588c</t>
  </si>
  <si>
    <t>Dailysurge.com 160x600</t>
  </si>
  <si>
    <t>64fa436db2d589cbf56c5b538b978e0d</t>
  </si>
  <si>
    <t>Theblacksphere.net 160x600</t>
  </si>
  <si>
    <t>6da1a091ce6b2228639cb9cbb980640a</t>
  </si>
  <si>
    <t>Usherald.com 300x250</t>
  </si>
  <si>
    <t>730ed74bf12aa85afc68e79ef21e67d0</t>
  </si>
  <si>
    <t>Conservativevideos.com 300x600</t>
  </si>
  <si>
    <t>869f323c563c5aedbf3cbed9c70ddea0</t>
  </si>
  <si>
    <t>Constitution.com 300x250</t>
  </si>
  <si>
    <t>89ed5a742201ef9d3c664bf8484a4e0e</t>
  </si>
  <si>
    <t>Shark-tank.com 728x90</t>
  </si>
  <si>
    <t>8cd90a38754f202dbcd5f82b483642d3</t>
  </si>
  <si>
    <t>Clashdaily.com 728x90</t>
  </si>
  <si>
    <t>944e380f5ae483722d2ae7522a888344</t>
  </si>
  <si>
    <t>Theblacksphere.net 728x90</t>
  </si>
  <si>
    <t>946f2d26c8e7b05ab849adc437d8a9aa</t>
  </si>
  <si>
    <t>Shark-tank.com 160x600</t>
  </si>
  <si>
    <t>acb991d2a52df3408518f0eb6a92b2c3</t>
  </si>
  <si>
    <t>Girlsjustwannahaveguns.com 300x250</t>
  </si>
  <si>
    <t>b0dc629bc93bbeff9ea5729d81a8324d</t>
  </si>
  <si>
    <t>Girlsjustwannahaveguns.com 160x600</t>
  </si>
  <si>
    <t>b82e1ff1d7580259c01b3ce8d04feb6a</t>
  </si>
  <si>
    <t>Themattwalshblog.com 160x600</t>
  </si>
  <si>
    <t>c0f803b6b559dcd70d7bd24f75f1002c</t>
  </si>
  <si>
    <t>Theblacksphere.net 300x250</t>
  </si>
  <si>
    <t>d1bf56bea9b5e68662b900717f750df0</t>
  </si>
  <si>
    <t>Girlsjustwannahaveguns.com 300x600</t>
  </si>
  <si>
    <t>dca7794b7f2cfbd0b0aa0416d2060901</t>
  </si>
  <si>
    <t>Girlsjustwannahaveguns.com 728x90</t>
  </si>
  <si>
    <t>dd1c1c8c1c653d18a859559f1e785d94</t>
  </si>
  <si>
    <t>Constitution.com 728x90</t>
  </si>
  <si>
    <t>ebbb46708d2d4b02019940661b6115bf</t>
  </si>
  <si>
    <t>Barbwire.com Mobile 300x250</t>
  </si>
  <si>
    <t>ed2f0088c7add6e4d170764a3424e81e</t>
  </si>
  <si>
    <t>Conservativevideos.com 728x90</t>
  </si>
  <si>
    <t>maja@monitor.hr</t>
  </si>
  <si>
    <t>monitor.hr</t>
  </si>
  <si>
    <t>dc9b55b26603e2a24f50e0a58509af8d</t>
  </si>
  <si>
    <t>Monitor.hr</t>
  </si>
  <si>
    <t>malcolmc@roimediaconsultants.com</t>
  </si>
  <si>
    <t>ROI Media Consultants (realtor.com)</t>
  </si>
  <si>
    <t>044e06e685e2189cb325e12f41b478d0</t>
  </si>
  <si>
    <t>Everyjoe.com 728x90</t>
  </si>
  <si>
    <t>0776e890c35166d518e9beaf6e84fbeb</t>
  </si>
  <si>
    <t>Thegloss.com 728x90</t>
  </si>
  <si>
    <t>08a55db26f55d75e452c780242716ecb</t>
  </si>
  <si>
    <t>123greetings.com - DIR - 300</t>
  </si>
  <si>
    <t>0983f3f7ed48b4d707fc8efe85fc237f</t>
  </si>
  <si>
    <t>Wellnest.topix.com 300x250</t>
  </si>
  <si>
    <t>0ae1ab22b1775e23d088c8e43632aa09</t>
  </si>
  <si>
    <t>Fashionblackout.com 300x250</t>
  </si>
  <si>
    <t>0e5f071962f17187b1f799d47caf4917</t>
  </si>
  <si>
    <t>Gazette.com 160x600</t>
  </si>
  <si>
    <t>0ea4e43c7c8e90e83072f405d694c92b</t>
  </si>
  <si>
    <t>Majorleaguegaming.com #2 BTF 728x90</t>
  </si>
  <si>
    <t>0fc55f29fee8f51c27336285dd903d1f</t>
  </si>
  <si>
    <t>pch.com - 2015 - 728</t>
  </si>
  <si>
    <t>112e298b29128089f06877e6e8e5e695</t>
  </si>
  <si>
    <t>Cyclingnews.com DIR 300x250</t>
  </si>
  <si>
    <t>15a768103ce0e2b90df031f5bb8c503c</t>
  </si>
  <si>
    <t>Anchorfree.us 300x250</t>
  </si>
  <si>
    <t>164b660180dfd5e4ea0fb8297ea752e9</t>
  </si>
  <si>
    <t>Game-oldies.com 300x250</t>
  </si>
  <si>
    <t>17383e21b0717d68f374cb6a2a1acf8d</t>
  </si>
  <si>
    <t>Gazette.com 300x250</t>
  </si>
  <si>
    <t>18f62ce9294efded134e3514883e2f7d</t>
  </si>
  <si>
    <t>Wreg.com 300x250</t>
  </si>
  <si>
    <t>1b023068208615004d4aeb420709617f</t>
  </si>
  <si>
    <t>Blackbeat.topix.com 160x600</t>
  </si>
  <si>
    <t>1bad0afb44d355e20584d512465cee2c</t>
  </si>
  <si>
    <t>Weeklyfit.com 300x250</t>
  </si>
  <si>
    <t>1f1d17c479c6aafaae0eff47e2341b6d</t>
  </si>
  <si>
    <t>Androidandme.com 300x250</t>
  </si>
  <si>
    <t>1f9218e6649b74d16afbfa97a133052b</t>
  </si>
  <si>
    <t>Agar.io 300x250</t>
  </si>
  <si>
    <t>23859cdc3cb922d44eb8831e05bc36ec</t>
  </si>
  <si>
    <t>Filme-bune.net 728x90</t>
  </si>
  <si>
    <t>267a9f4a4034381836e75117fccfd7d2</t>
  </si>
  <si>
    <t>123greetings.com - DIR - 728</t>
  </si>
  <si>
    <t>29c9f263a0ed004489658ed458f0504d</t>
  </si>
  <si>
    <t>Addictinggames.com DIR 300x250</t>
  </si>
  <si>
    <t>2db88f6452ad29905d7abb7de5e23199</t>
  </si>
  <si>
    <t>Davidicke.com 300x250</t>
  </si>
  <si>
    <t>304af85536c9701742093daf88d80609</t>
  </si>
  <si>
    <t>Fashionitch.com 300x250</t>
  </si>
  <si>
    <t>34ca19efe3fe02fcfa16c5857f3eb430</t>
  </si>
  <si>
    <t>Theblaze.com - 300x250</t>
  </si>
  <si>
    <t>38c137192e73253f7228ce6ef0134fde</t>
  </si>
  <si>
    <t>Cookthefood.com 300x250</t>
  </si>
  <si>
    <t>3ad7b4980b879ab48549dd70c3687ddc</t>
  </si>
  <si>
    <t>Neighbors.whitepages.com 728x90</t>
  </si>
  <si>
    <t>3aeb09b103e2d5cd4592bbb9dc1b1d00</t>
  </si>
  <si>
    <t>move.com - 2 - 728</t>
  </si>
  <si>
    <t>402006828abb6d33408c75e5763f2719</t>
  </si>
  <si>
    <t>Blackbeat.topix.com 300x600</t>
  </si>
  <si>
    <t>41161a3435dafeca2462444cf4b6ebb5</t>
  </si>
  <si>
    <t>Majorleaguegaming.com #2 ATF 300x250</t>
  </si>
  <si>
    <t>43d01bfd03c050f8647669da7518844e</t>
  </si>
  <si>
    <t>legacy.com - 2015 - 300</t>
  </si>
  <si>
    <t>4a6added690ba41cab18d939ea455fee</t>
  </si>
  <si>
    <t>Perezhilton.com ATF 728x90</t>
  </si>
  <si>
    <t>4b39a78a231f6bcad5c59728608462fd</t>
  </si>
  <si>
    <t>Abendblatt.de 300x250</t>
  </si>
  <si>
    <t>4d2d8120b39d99ac9ee126888ecf124b</t>
  </si>
  <si>
    <t>Addictinggames.com DIR 160x600</t>
  </si>
  <si>
    <t>4dda764023c6aca3a97dcd445da52f7c</t>
  </si>
  <si>
    <t>Teaser-trailer.com 300x250</t>
  </si>
  <si>
    <t>4ddc96c53731c74b795653b91a8170da</t>
  </si>
  <si>
    <t>Perezhilton.com BTF 300x250</t>
  </si>
  <si>
    <t>5133e4e7833f8af123a204c11b58b4cc</t>
  </si>
  <si>
    <t>legacy.com - 2015 - 50 - 728</t>
  </si>
  <si>
    <t>557b9baf00b5650127fe5b682e212fd3</t>
  </si>
  <si>
    <t>Startinghobbies.com 300x250</t>
  </si>
  <si>
    <t>597201dadee750fdf9b4fa8d996278a1</t>
  </si>
  <si>
    <t>Cheatcc.com 300x250</t>
  </si>
  <si>
    <t>5ee426684e62ab7c1b5de61a67a1d17b</t>
  </si>
  <si>
    <t>Babywithclass.com 300x250</t>
  </si>
  <si>
    <t>63c842ed612b71eea11151d9009a45bc</t>
  </si>
  <si>
    <t>411.com 300x250</t>
  </si>
  <si>
    <t>66eadffaef15e0682a9c5f28e3ed0ed5</t>
  </si>
  <si>
    <t>Move.com - 2 - 300</t>
  </si>
  <si>
    <t>6722e19824ce48b66f2de9b17d490e45</t>
  </si>
  <si>
    <t>Thegloss.com 300x250</t>
  </si>
  <si>
    <t>67b50fc33e6d7816088e42ab386251f6</t>
  </si>
  <si>
    <t>Yournationnews.com 300x250</t>
  </si>
  <si>
    <t>68ba17a1a805c60485a6de3fa13c07f0</t>
  </si>
  <si>
    <t>Destinytracker.com 300x250</t>
  </si>
  <si>
    <t>6b78bc059ab46c3c0dba88e047f20322</t>
  </si>
  <si>
    <t>Harpersbazaar.com DIR 300x250</t>
  </si>
  <si>
    <t>6c8d90cc7d07760091bcefb495b39d12</t>
  </si>
  <si>
    <t>9gag.com 728x90</t>
  </si>
  <si>
    <t>6d22297d4953b8ff1790d267e81940b6</t>
  </si>
  <si>
    <t>Thefirearmblog.com 728x90</t>
  </si>
  <si>
    <t>6f0b29c4468a1aafb708aa9aa4d39227</t>
  </si>
  <si>
    <t>Hallofskill.com 300x250</t>
  </si>
  <si>
    <t>735499ab911b6a9c0023434641dd91e8</t>
  </si>
  <si>
    <t>pch.com - 2015.v3 - 728</t>
  </si>
  <si>
    <t>7664eeae4c2e27da6e72bade8185e5ab</t>
  </si>
  <si>
    <t>Stars.topix.com 728x90</t>
  </si>
  <si>
    <t>77295d744a99f515d76453d9760737e3</t>
  </si>
  <si>
    <t>Thefrisky.com 300x250</t>
  </si>
  <si>
    <t>778895494b1d6d1b1eca10d96809d501</t>
  </si>
  <si>
    <t>Thefirearmblog.com 300x250</t>
  </si>
  <si>
    <t>77c194da102218c7d8cedcadbc530dfc</t>
  </si>
  <si>
    <t>Xboxachievements.com 300x250</t>
  </si>
  <si>
    <t>77c8426c6d977fac08a0aab75078c19e</t>
  </si>
  <si>
    <t>move.com - 2016 - 728</t>
  </si>
  <si>
    <t>79fbe9a2cd2a7fb6bdf96fd2363c1888</t>
  </si>
  <si>
    <t>Gamefront.com 728x90</t>
  </si>
  <si>
    <t>7a4cac5d17a996803c8e1a9c669653a2</t>
  </si>
  <si>
    <t>Bexpi.com 300x250</t>
  </si>
  <si>
    <t>7ab53b478de539033889aaf8a289245a</t>
  </si>
  <si>
    <t>Majorleaguegaming.com #2 ATF 728x90</t>
  </si>
  <si>
    <t>7bfab876fbc957e89e8e7d3e8f52d667</t>
  </si>
  <si>
    <t>tentonhammer.com - DIR - 160</t>
  </si>
  <si>
    <t>801b92803c4ead95870d0dabb968029f</t>
  </si>
  <si>
    <t>Naruspot.me 160x600</t>
  </si>
  <si>
    <t>80ce7a79acce5f6889ef5d9615a72cd3</t>
  </si>
  <si>
    <t>tentonhammer.com - DIR - 300</t>
  </si>
  <si>
    <t>87ec4ce9b25296eb53d33d47fb5337bb</t>
  </si>
  <si>
    <t>Whnt.com 300x250</t>
  </si>
  <si>
    <t>880f4f2fb5ca90e32c147a26ba5df5d3</t>
  </si>
  <si>
    <t>Fitnomenallife.com 300x250</t>
  </si>
  <si>
    <t>89b96a55f92046ba7b738890df147d29</t>
  </si>
  <si>
    <t>Entretenimiento.terra.com.mx 728x90</t>
  </si>
  <si>
    <t>89cd1bc104d040543253717a3b8bc378</t>
  </si>
  <si>
    <t>Catholic.org - DIR - EG - 300</t>
  </si>
  <si>
    <t>8ba612b2ecedccbd1fa5917866181cbe</t>
  </si>
  <si>
    <t>Abetterdrive.com 300x250</t>
  </si>
  <si>
    <t>8da340850358268699f237d00c683198</t>
  </si>
  <si>
    <t>legacy.com - 2015 - 50 - 300</t>
  </si>
  <si>
    <t>9286669b9ad3d58839231bd0dc9e210f</t>
  </si>
  <si>
    <t>Tastyarticles.com 300x250</t>
  </si>
  <si>
    <t>964e5c4bfdb1efee66f390024fe5a224</t>
  </si>
  <si>
    <t>Match.com 728x90</t>
  </si>
  <si>
    <t>99e0abab235957f5cd1b12299a793d75</t>
  </si>
  <si>
    <t>legacy.com - 2015 - 728</t>
  </si>
  <si>
    <t>9ad74a8d1ddf3ec232222a13f59e9b20</t>
  </si>
  <si>
    <t>Harpersbazaar.com DIR 160x600</t>
  </si>
  <si>
    <t>9b1d4e07cb8fa549ea36824df266346f</t>
  </si>
  <si>
    <t>Offbeat.topix.com 300x600</t>
  </si>
  <si>
    <t>9c2786f22fb38a1885d40a4653bfbc13</t>
  </si>
  <si>
    <t>catholic.org - DIR - EG - 728</t>
  </si>
  <si>
    <t>9cd8101df34e6b178c46dd72cde176b6</t>
  </si>
  <si>
    <t>catholic.org - DIR - EG - 160</t>
  </si>
  <si>
    <t>a047bbdd957ce6c8fb2510cf2e31a1dd</t>
  </si>
  <si>
    <t>pch.com - 2015.v3 - 300</t>
  </si>
  <si>
    <t>a2214d0249270bdc4e0146751253cd03</t>
  </si>
  <si>
    <t>pch.com - 2015 - 300</t>
  </si>
  <si>
    <t>ae64bcbc6b1f7c6890ddbe16ab30d567</t>
  </si>
  <si>
    <t>Neighbors.whitepages.com 300x250</t>
  </si>
  <si>
    <t>af0d304a0c1f8d786960c28aedb6ddbc</t>
  </si>
  <si>
    <t>Offbeat.topix.com 728x90</t>
  </si>
  <si>
    <t>b2abed982c186fdcb519040cf4df8152</t>
  </si>
  <si>
    <t>Sahadan.com 300x250</t>
  </si>
  <si>
    <t>b365e5966c7eedd47bb0cf2185d3e529</t>
  </si>
  <si>
    <t>Cyclingnews.com DIR 160x600</t>
  </si>
  <si>
    <t>bbc13186c6f69db72d4abfa06e0a5da3</t>
  </si>
  <si>
    <t>Harpersbazaar.com DIR 728x90</t>
  </si>
  <si>
    <t>bc10a0ef5f599962f7af0980abf38dec</t>
  </si>
  <si>
    <t>move.com - 2016 - 300</t>
  </si>
  <si>
    <t>c3af1f8a6e6ec5cf7466463611abb89f</t>
  </si>
  <si>
    <t>Filme-bune.net 300x250</t>
  </si>
  <si>
    <t>c421fcc02674e575fe38c788fe110756</t>
  </si>
  <si>
    <t>Arcadesafari.com 300x250</t>
  </si>
  <si>
    <t>c4bbd6ae528ac6dddba4c4dc0c4a574c</t>
  </si>
  <si>
    <t>Cincodias.com 300x250</t>
  </si>
  <si>
    <t>c70b9879780a76c3dda604ead82561f7</t>
  </si>
  <si>
    <t>Addictinggames.com DIR 728x90</t>
  </si>
  <si>
    <t>c9503a68b0e14d0936f15b98e080c554</t>
  </si>
  <si>
    <t>Youngcons.com 300x250</t>
  </si>
  <si>
    <t>cb18111079d3bdb4e891e9865ba8970e</t>
  </si>
  <si>
    <t>Offbeat.topix.com 160x600</t>
  </si>
  <si>
    <t>cb995fba69bb5ba1ccfb9fe9ef0f28bc</t>
  </si>
  <si>
    <t>Pythoncentral.io 300x250</t>
  </si>
  <si>
    <t>d0ce48114374786336eed4b0fb545bde</t>
  </si>
  <si>
    <t>Pbnation.com 728x90</t>
  </si>
  <si>
    <t>d14a0f4adabb9e9c217e93d3e0267c1e</t>
  </si>
  <si>
    <t>Cyclingnews.com DIR 728x90</t>
  </si>
  <si>
    <t>d532c8a07b03754e9d23bb8e11acac70</t>
  </si>
  <si>
    <t>Elnacional.com.do 300x250</t>
  </si>
  <si>
    <t>d57fcf32baef3fc5ef3d373ce1e25eba</t>
  </si>
  <si>
    <t>En.nametests.com 300x250</t>
  </si>
  <si>
    <t>dbe3e1e33dc41822d16b6445eff5ecd6</t>
  </si>
  <si>
    <t>Match.com 160x600</t>
  </si>
  <si>
    <t>dd22cf67430c6f1e8a316cea471f219d</t>
  </si>
  <si>
    <t>Perezhilton.com BTF 728x90</t>
  </si>
  <si>
    <t>dec9cbe0a45a1473e55359b8adc5295a</t>
  </si>
  <si>
    <t>Hackedarcadegames.com 300x250</t>
  </si>
  <si>
    <t>e1b0e32743e81c606e4067e8446a0f1e</t>
  </si>
  <si>
    <t>Iheartnaptime.net 300x250</t>
  </si>
  <si>
    <t>e3bc79a204e2d8ac130aa92c9556e46c</t>
  </si>
  <si>
    <t>Collider.com 300x250</t>
  </si>
  <si>
    <t>e6ceb5f770d37e14fb583ce8e58b1dc3</t>
  </si>
  <si>
    <t>9gag.com 300x250</t>
  </si>
  <si>
    <t>eb390853b194c63a3c702bd06a425f87</t>
  </si>
  <si>
    <t>pch.com - 2015.v2 - 300</t>
  </si>
  <si>
    <t>ec4c13234fe2bae77d22153f9d909daf</t>
  </si>
  <si>
    <t>Switchboard.com 300x250</t>
  </si>
  <si>
    <t>ec8c9b2373bfe55deb5e389898b99994</t>
  </si>
  <si>
    <t>Gamefools.com 300x250</t>
  </si>
  <si>
    <t>ed41216a2982d06a6e6cc60ced67a15e</t>
  </si>
  <si>
    <t>thechive.com - 2015 - 300</t>
  </si>
  <si>
    <t>efbc86806e803ff6b251b6e090a8e3c3</t>
  </si>
  <si>
    <t>Stars.topix.com 300x600</t>
  </si>
  <si>
    <t>f088ec71050a5e4e395079d22542a0b6</t>
  </si>
  <si>
    <t>Stars.topix.com 300x250</t>
  </si>
  <si>
    <t>f1a4940999de914a615f452783fbdcdb</t>
  </si>
  <si>
    <t>f28a39d7d20226f21225caea83e81997</t>
  </si>
  <si>
    <t>Doperoms.com Entertainment 300x250</t>
  </si>
  <si>
    <t>f71f6f717c22471b5decb651540dc843</t>
  </si>
  <si>
    <t>pch.com - 2015.v2 - 728</t>
  </si>
  <si>
    <t>ff6c596a8b666d9baa57fac075cbf930</t>
  </si>
  <si>
    <t>Offbeat.topix.com 300x250</t>
  </si>
  <si>
    <t>ff7d28ae487ecf759c8487248756a1e9</t>
  </si>
  <si>
    <t>Thechive.com 300x250</t>
  </si>
  <si>
    <t>mana82@gmail.com</t>
  </si>
  <si>
    <t>Lankaenews.com</t>
  </si>
  <si>
    <t>b5d6e983f733cf9fcb405e430a9ec141</t>
  </si>
  <si>
    <t>Lankaenews.com 728x90</t>
  </si>
  <si>
    <t>mangablack88@gmail.com</t>
  </si>
  <si>
    <t>Mangablack.com</t>
  </si>
  <si>
    <t>2d801e7d9e2ffd25b5e05d32a0c8a8c4</t>
  </si>
  <si>
    <t>Mymanga.me #2</t>
  </si>
  <si>
    <t>b49250ccadff015dd14230177cde1ac2</t>
  </si>
  <si>
    <t>cc8bfc6bce9475d8ea9bc2386ebb2f23</t>
  </si>
  <si>
    <t>f11b87a0f7bb7a7a625359dffb733b6c</t>
  </si>
  <si>
    <t>Mymanga.me</t>
  </si>
  <si>
    <t>f6a04f9a6d7ad96427718e9104bd17e5</t>
  </si>
  <si>
    <t>maor@Lostlettermen.com</t>
  </si>
  <si>
    <t>Lostlettermen.com</t>
  </si>
  <si>
    <t>Marc@gamefools.com</t>
  </si>
  <si>
    <t>Gamefools.com</t>
  </si>
  <si>
    <t>7555776cc0ef6923352ca7fd3bde9a30</t>
  </si>
  <si>
    <t>b37e96057c990966e2ab08c8fa0a22cd</t>
  </si>
  <si>
    <t>Gamefools.com 728x90</t>
  </si>
  <si>
    <t>marcin.rausch@mmo24.pl</t>
  </si>
  <si>
    <t>Mmo24.pl</t>
  </si>
  <si>
    <t>0e37e659f464d00864c32db1efe4eb47</t>
  </si>
  <si>
    <t>Dom1n.com 250</t>
  </si>
  <si>
    <t>marina@boxrec.com</t>
  </si>
  <si>
    <t>Boxrec.com</t>
  </si>
  <si>
    <t>03942467075dceb1502a136a4db2cacd</t>
  </si>
  <si>
    <t>Boxrec.com Mobile ROW Middle 320x50</t>
  </si>
  <si>
    <t>1a1f766a385a6e57ac144c85bc06f08e</t>
  </si>
  <si>
    <t>Boxrec.com ROW ATF 300x250</t>
  </si>
  <si>
    <t>2a662747baf7cc8f5cabe6ce4d1e80a6</t>
  </si>
  <si>
    <t>Boxrec.com Mobile US Middle 320x50</t>
  </si>
  <si>
    <t>30608f54e6164c3174a16a607c7f8a60</t>
  </si>
  <si>
    <t>Boxrec.com ROW ATF 728x90</t>
  </si>
  <si>
    <t>4bd4c0c5bff1c8133bb0cbc9cca50c87</t>
  </si>
  <si>
    <t>Boxrec.com Mobile ROW Bottom 320x50</t>
  </si>
  <si>
    <t>521b801fd9e26f4e3bccb81872d484bd</t>
  </si>
  <si>
    <t>Boxrec.com ROW BTF 728x90</t>
  </si>
  <si>
    <t>6a00f0f7bc1ce53771a65249a64c2d5e</t>
  </si>
  <si>
    <t>Boxrec.com ROW BTF 300x250</t>
  </si>
  <si>
    <t>6b1d0aa306bede57f40ad0d9c0a4fb3b</t>
  </si>
  <si>
    <t>Boxrec.com US ATF 728x90</t>
  </si>
  <si>
    <t>7078b8c08546b092a12bd7a87d6a3694</t>
  </si>
  <si>
    <t>Boxrec.com US BTF 728x90</t>
  </si>
  <si>
    <t>7b3d1edc36533fe3e9476fc63ef86f88</t>
  </si>
  <si>
    <t>Boxrec.com US BTF 300x250</t>
  </si>
  <si>
    <t>997a045aa5c7766884aa1eb569fe2084</t>
  </si>
  <si>
    <t>Boxrec.com Mobile US Bottom 320x50</t>
  </si>
  <si>
    <t>ac33f7843f0c01c4a6002fd9c5ae20c1</t>
  </si>
  <si>
    <t>Boxrec.com Mobile ROW Top 320x50</t>
  </si>
  <si>
    <t>c4417146104bd978454e0fd43e723f07</t>
  </si>
  <si>
    <t>Boxrec.com Mobile US Top 320x50</t>
  </si>
  <si>
    <t>mark.chapparone@gmail.com</t>
  </si>
  <si>
    <t>Buzz.mrexotics.com</t>
  </si>
  <si>
    <t>0fd7eb6c8eab7d899fb042bf0a73b6f8</t>
  </si>
  <si>
    <t>Thenuclearhack.com 300x250</t>
  </si>
  <si>
    <t>1d4d3fb40ac908a82d6a8d9f87d3c698</t>
  </si>
  <si>
    <t>Buzz.mrexotics.com 728x90</t>
  </si>
  <si>
    <t>37a907dc8366ae4078d34e5cb5565cb5</t>
  </si>
  <si>
    <t>Buzz.mrexotics.com Tier 1 728x90</t>
  </si>
  <si>
    <t>4bb8328156f3156056e5fa7eb307a121</t>
  </si>
  <si>
    <t>Thenuclearhack.com #2 728x90</t>
  </si>
  <si>
    <t>5b76bdcbe7046929b57893e1df5314d7</t>
  </si>
  <si>
    <t>Buzz.mrexotics.com Header 728x90</t>
  </si>
  <si>
    <t>78e7ba3d799d932de40492c1329822ce</t>
  </si>
  <si>
    <t>Buzz.mrexotics.com Tier 1 300x250</t>
  </si>
  <si>
    <t>84645f0aa99dc5d209b6875b5d4858f3</t>
  </si>
  <si>
    <t>Buzz.mrexotics.com Tier 1 Mobile 320x50</t>
  </si>
  <si>
    <t>a502abbb03cf3348f4eabeb819568c3c</t>
  </si>
  <si>
    <t>Buzz.mrexotics.com Mobile 300x250</t>
  </si>
  <si>
    <t>ab903537f46409d792f1ad0b125d1a18</t>
  </si>
  <si>
    <t>Thenuclearhack.com #2 300x250</t>
  </si>
  <si>
    <t>cfb52caafc0b29d34370fd2dd89b399a</t>
  </si>
  <si>
    <t>Thenuclearhack.com 300x600</t>
  </si>
  <si>
    <t>e4803a5228c8e1451a83940e2525f588</t>
  </si>
  <si>
    <t>Thenuclearhack.com 728x90</t>
  </si>
  <si>
    <t>ece10760b6f0d963406ffd2d31f5be40</t>
  </si>
  <si>
    <t>Buzz.mrexotics.com 300x250 og</t>
  </si>
  <si>
    <t>mark@lazyslack.com</t>
  </si>
  <si>
    <t>Lazyslack.com</t>
  </si>
  <si>
    <t>139a5e45cde713108fbd267614a5e809</t>
  </si>
  <si>
    <t>Lazyslack.com #4 300x250</t>
  </si>
  <si>
    <t>2bda78b784d498aba05a8e57e5889eb3</t>
  </si>
  <si>
    <t>Lazyslack.com 728x90</t>
  </si>
  <si>
    <t>3577e725b9b80d7e7807f71d8c3ce259</t>
  </si>
  <si>
    <t>Lazyslack.com #3 300x250</t>
  </si>
  <si>
    <t>7f965235d1b4cfe44e064e4817f97c98</t>
  </si>
  <si>
    <t>Lazyslack.com 300x250</t>
  </si>
  <si>
    <t>f2f9105ffc89b72bf85315383728c4b8</t>
  </si>
  <si>
    <t>Lazyslack.com #2 300x250</t>
  </si>
  <si>
    <t>mark@singletrackworld.com</t>
  </si>
  <si>
    <t>Singletrackworld.com</t>
  </si>
  <si>
    <t>03ba7e50659da2838cb2e2946af90ef5</t>
  </si>
  <si>
    <t>Singletrackworld.com Tier 1 970x250</t>
  </si>
  <si>
    <t>3911911970467a838eef91b537837a8d</t>
  </si>
  <si>
    <t>Singletrackworld.com Tier 1 #2 300x600</t>
  </si>
  <si>
    <t>c4d8efaff6fe10152ec3d22e8f8b3bdd</t>
  </si>
  <si>
    <t>Singletrackworld.com Tier 1 300x250</t>
  </si>
  <si>
    <t>marketing@alexmooremedia.com</t>
  </si>
  <si>
    <t>Alexander Moore Partners Ltd (listabuzz.com)</t>
  </si>
  <si>
    <t>4b5be95cb0b9ea86b73e6d7621a63397</t>
  </si>
  <si>
    <t>Buzzghana.com 728x90</t>
  </si>
  <si>
    <t>marketing@colunadoflamengo.com</t>
  </si>
  <si>
    <t>Colunadoflamengo.com</t>
  </si>
  <si>
    <t>28146a6a0fbcac4b5974c530d5570ac9</t>
  </si>
  <si>
    <t>INTERNA SIDEBAR 2 [300x250]</t>
  </si>
  <si>
    <t>2d8af32cd45b4c7598058274cb1fd255</t>
  </si>
  <si>
    <t>HOME SIDEBAR 1 [300x250]</t>
  </si>
  <si>
    <t>e4d5697accc1cb36e0f2b89b239f2423</t>
  </si>
  <si>
    <t>RODAP├ë [300x250]</t>
  </si>
  <si>
    <t>marketing@scan-manga.com</t>
  </si>
  <si>
    <t>Scan-manga.com</t>
  </si>
  <si>
    <t>4678f791bf6e355af023643f797b0f33</t>
  </si>
  <si>
    <t>markus.levin@sterkly.com</t>
  </si>
  <si>
    <t>WebFox (trend-chaser.com)</t>
  </si>
  <si>
    <t>0dca66fa55bc4950a2056d23a8b800fd</t>
  </si>
  <si>
    <t>vp quat_p1 160x600</t>
  </si>
  <si>
    <t>1ed1b09669ad28f2124e305174ef368d</t>
  </si>
  <si>
    <t>hn quat-P1 160x600</t>
  </si>
  <si>
    <t>26be64c06e176eabcc76f0b51b2ce1ad</t>
  </si>
  <si>
    <t>TC sec-P2 300x250</t>
  </si>
  <si>
    <t>42949f24464a60b44b8e7f34e1a5bfc0</t>
  </si>
  <si>
    <t>TC sec-P1 300x600</t>
  </si>
  <si>
    <t>6c01af8d827857fdee82656e5dba46be</t>
  </si>
  <si>
    <t>TC quat-P1 160x600</t>
  </si>
  <si>
    <t>8dcd0903fa8bde083243e2a29ce2a51b</t>
  </si>
  <si>
    <t>hn sec-P3 300x250</t>
  </si>
  <si>
    <t>adc69206f2a0a1be1ae63b4b13e81df7</t>
  </si>
  <si>
    <t>vp sec_P3 300x250</t>
  </si>
  <si>
    <t>c171924b85e23cb614d95320edb506d2</t>
  </si>
  <si>
    <t>vp pui0 728x90</t>
  </si>
  <si>
    <t>martin@cypok-media.com</t>
  </si>
  <si>
    <t>Cypok Media (Paroles.net)</t>
  </si>
  <si>
    <t>1b48cfc7a6fe8b7dfc3f816b5a1adae8</t>
  </si>
  <si>
    <t>Paroles2chansons.com 728x90</t>
  </si>
  <si>
    <t>45a99778c92124413fb5897e70c3b5ea</t>
  </si>
  <si>
    <t>Paroles.net 320x50 Mobile</t>
  </si>
  <si>
    <t>58c68cc40fcc81c33acfaf3fbc28e3a2</t>
  </si>
  <si>
    <t>Paroles.net Mobile 300x250</t>
  </si>
  <si>
    <t>7dc8ef9a490e2f41a47049935878c5ab</t>
  </si>
  <si>
    <t>Paroles2chansons.com 300x600</t>
  </si>
  <si>
    <t>8f47d2ed7108557ad2da8d7e2d6cd9af</t>
  </si>
  <si>
    <t>Paroles2chansons.com 300x250</t>
  </si>
  <si>
    <t>cc9a8038375eb2525e8f7cf20e764f12</t>
  </si>
  <si>
    <t>Paroles.net 300x600</t>
  </si>
  <si>
    <t>e078d920dc10e742dbb7d61aafe7fce2</t>
  </si>
  <si>
    <t>Paroles.net 728x90</t>
  </si>
  <si>
    <t>fa88fe6bc2662fd2d8dbfc9370a1873b</t>
  </si>
  <si>
    <t>Paroles.net 300x250</t>
  </si>
  <si>
    <t>martinwright@travelwednesday.com</t>
  </si>
  <si>
    <t>Travelwednesday.com</t>
  </si>
  <si>
    <t>10533ae1c636bf73cf8fdb98642f776c</t>
  </si>
  <si>
    <t>Travelwednesday.com Tier 2 160x600</t>
  </si>
  <si>
    <t>192e8371ab5684ece4b803ecb3ad0f1a</t>
  </si>
  <si>
    <t>Travelwednesday.com 300x250</t>
  </si>
  <si>
    <t>47973d2bca0d11948f7084bcef6c94c4</t>
  </si>
  <si>
    <t>Travelwednesday.com Tier 3 300x250</t>
  </si>
  <si>
    <t>65af7dde51a5e6657df3c833a2efda4c</t>
  </si>
  <si>
    <t>Travelwednesday.com Tier 3 160x600</t>
  </si>
  <si>
    <t>68c6e8e92d40144c1af249ecf2a23e41</t>
  </si>
  <si>
    <t>Travelwednesday.com 160x600</t>
  </si>
  <si>
    <t>8d466d2748b001f22e956165711d1b2b</t>
  </si>
  <si>
    <t>Travelwednesday.com Tier 2 300x250</t>
  </si>
  <si>
    <t>c02d68e731ef544ca58ce33d16deae8f</t>
  </si>
  <si>
    <t>Travelwednesday.com 728x90</t>
  </si>
  <si>
    <t>ee2488a5e14c56764195c7cd82cfbed9</t>
  </si>
  <si>
    <t>Travelwednesday.com Tier 3 728x90</t>
  </si>
  <si>
    <t>fbcdc77ef23395b2027e0c9f1b0d2534</t>
  </si>
  <si>
    <t>Travelwednesday.com Tier 2 728x90</t>
  </si>
  <si>
    <t>mary.green@hotger.com</t>
  </si>
  <si>
    <t>Hotger Ltd. (Flvto.biz)</t>
  </si>
  <si>
    <t>0ceba2cbb7eaa56127eabbc2a3446430</t>
  </si>
  <si>
    <t>Flvto.biz Premium LATAM 300x250</t>
  </si>
  <si>
    <t>22bdae9af0b4531b43464eb30e0a4b89</t>
  </si>
  <si>
    <t>2conv.com ROW 728x90</t>
  </si>
  <si>
    <t>452b875d9e49a23efc34fa3183908346</t>
  </si>
  <si>
    <t>Flvto.biz Premium ROW 728x90</t>
  </si>
  <si>
    <t>4f713d3941443764b26940b4ce80fab9</t>
  </si>
  <si>
    <t>Flvto.biz Premium US 728x90</t>
  </si>
  <si>
    <t>6484d84b2941bdf32f469ab8e3225cf1</t>
  </si>
  <si>
    <t>2conv.com LATAM 300x250</t>
  </si>
  <si>
    <t>66e7b90617fe3472d8c45a5065b80097</t>
  </si>
  <si>
    <t>Flvto.biz Premium LATAM 728x90</t>
  </si>
  <si>
    <t>780b570a3622869203f488bb9b2f5d17</t>
  </si>
  <si>
    <t>Flvto.com Premium US 300x250</t>
  </si>
  <si>
    <t>82ece2d46bf59b82bc1e946c9c17ffe7</t>
  </si>
  <si>
    <t>Flvto.biz Premium ROW 300x250</t>
  </si>
  <si>
    <t>8ce1b3436dcb145384c0cc18e31cbb13</t>
  </si>
  <si>
    <t>2conv.com US 728x90</t>
  </si>
  <si>
    <t>989afdf6eeee848f89c7f0e5b1badc85</t>
  </si>
  <si>
    <t>2conv.com LATAM 728x90</t>
  </si>
  <si>
    <t>a4f63100ffdec592b0e4b32db5b09328</t>
  </si>
  <si>
    <t>2conv.com ROW 300x250</t>
  </si>
  <si>
    <t>aa07d5b53bbb17aa123bd44d768b444a</t>
  </si>
  <si>
    <t>2conv.com US 300x250</t>
  </si>
  <si>
    <t>afbc7852cb9a1382e7b6377705f2a17d</t>
  </si>
  <si>
    <t>Flvto.com Premium US 728x90</t>
  </si>
  <si>
    <t>fb5d8017cb43b7fecd6db04d59678ca3</t>
  </si>
  <si>
    <t>Flvto.biz Premium US 300x250</t>
  </si>
  <si>
    <t>massimo@aggiustatutto.it</t>
  </si>
  <si>
    <t>Aggiustatutto.it</t>
  </si>
  <si>
    <t>0ecb5f20cc2ef42b59136fa552218959</t>
  </si>
  <si>
    <t>AffinitadTwenga 300x250</t>
  </si>
  <si>
    <t>20adfc9f336db7a2882c248cad4e4194</t>
  </si>
  <si>
    <t>affinitadR3d 160x600</t>
  </si>
  <si>
    <t>matheusalves@brotsoft.com</t>
  </si>
  <si>
    <t>Brotsoft Technology (uportal.upcleaner.net)</t>
  </si>
  <si>
    <t>e53da7617f7260eb303252721a8046c2</t>
  </si>
  <si>
    <t>Uportal.upcleaner.net 728x90</t>
  </si>
  <si>
    <t>f943b27e03fec218f4e392b65d25206b</t>
  </si>
  <si>
    <t>L1 300*250 300x250</t>
  </si>
  <si>
    <t>matt@301digitalmedia.com</t>
  </si>
  <si>
    <t>301 Digital Media (CelebrityTune.com)</t>
  </si>
  <si>
    <t>0f140bee1b2909094c3dd796f02374e9</t>
  </si>
  <si>
    <t>Bridaltune.com #2 728x90</t>
  </si>
  <si>
    <t>39810409393a23a6e65866b6578dd19c</t>
  </si>
  <si>
    <t>Celebritypix.com 728x90</t>
  </si>
  <si>
    <t>73550527e2dbd082497ff413c32104b2</t>
  </si>
  <si>
    <t>Bridaltune.com #2 300x600</t>
  </si>
  <si>
    <t>99c5e1c8c02010078c4e5a23b7dbce60</t>
  </si>
  <si>
    <t>Ohmyveggies.com 160x600</t>
  </si>
  <si>
    <t>b20aab16849068d5a7f24133da03cddd</t>
  </si>
  <si>
    <t>Celebritypix.com 300x250</t>
  </si>
  <si>
    <t>bc598d051d958ee64ea7829ab545cc4d</t>
  </si>
  <si>
    <t>Ohmyveggies.com 728x90</t>
  </si>
  <si>
    <t>bdfe0b7f746717e48bcb2561bb7f9d52</t>
  </si>
  <si>
    <t>Ohmyveggies.com 300x600</t>
  </si>
  <si>
    <t>c9fc04b4f883b8a4222b4234610ba9b9</t>
  </si>
  <si>
    <t>Bridaltune.com #2 300x250</t>
  </si>
  <si>
    <t>d589a0c4c8113905178385eca5a49b57</t>
  </si>
  <si>
    <t>Ohmyveggies.com 300x250</t>
  </si>
  <si>
    <t>matt@braynard.com</t>
  </si>
  <si>
    <t>Braynard.com (spectator.org)</t>
  </si>
  <si>
    <t>25e1211dea5080fe764ae74896fffd49</t>
  </si>
  <si>
    <t>Spectator.org 300x600</t>
  </si>
  <si>
    <t>matt@emito.net</t>
  </si>
  <si>
    <t>Emito.net</t>
  </si>
  <si>
    <t>d92a3b27b17e13290836d3bf3cb6f4bd</t>
  </si>
  <si>
    <t>Emito.net 160x600</t>
  </si>
  <si>
    <t>matthewc@advfn.com</t>
  </si>
  <si>
    <t>Advfn.com</t>
  </si>
  <si>
    <t>a62a9b22ec9d2fe2006c9af3ee5521eb</t>
  </si>
  <si>
    <t>Project Viper - 728x90</t>
  </si>
  <si>
    <t>mattmatt321@hotmail.com</t>
  </si>
  <si>
    <t>viraloften.com</t>
  </si>
  <si>
    <t>347492b2eaebfcb0133e6b6759b6166c</t>
  </si>
  <si>
    <t>Viraloften.com 300x250</t>
  </si>
  <si>
    <t>493fce16e11efca9c3b1539a36060c8f</t>
  </si>
  <si>
    <t>Viraloften.com #2 728x90</t>
  </si>
  <si>
    <t>max@confitdent.com</t>
  </si>
  <si>
    <t>Your Media (confitdent.com)</t>
  </si>
  <si>
    <t>05471d0147e5693f977f1e801ae542f3</t>
  </si>
  <si>
    <t>Whenonearth.net 160x600</t>
  </si>
  <si>
    <t>10ef6a76209f97bd70cf4091ac66f09b</t>
  </si>
  <si>
    <t>Guppyfishcare.com 300x250</t>
  </si>
  <si>
    <t>11e902b75f68c9c12f574cd92ebf6ca9</t>
  </si>
  <si>
    <t>Guppyfishcare.com 160x600</t>
  </si>
  <si>
    <t>228613f32ff4573ca2e0ca9cd03203f1</t>
  </si>
  <si>
    <t>Kasterborous.com 300x250</t>
  </si>
  <si>
    <t>2d5123a960698aabcf5ba24c835a5b44</t>
  </si>
  <si>
    <t>Confitdent.com 728x90</t>
  </si>
  <si>
    <t>31da5f984dd7bda0fd9f300cd28ef31c</t>
  </si>
  <si>
    <t>Guppyfishcare.com 728x90</t>
  </si>
  <si>
    <t>3488c29f7eedc78426fe6908dc561f3d</t>
  </si>
  <si>
    <t>Kasterborous.com 160x600</t>
  </si>
  <si>
    <t>5f396f466696cf506478eb8e5b495581</t>
  </si>
  <si>
    <t>Whenonearth.net 728x90</t>
  </si>
  <si>
    <t>6e3c4beabe3161e430258e1fb8ce7033</t>
  </si>
  <si>
    <t>Confitdent.com 160x600</t>
  </si>
  <si>
    <t>7f89736f21d3d913977ed0856b96530e</t>
  </si>
  <si>
    <t>Thelovelyplanet.net 160x600</t>
  </si>
  <si>
    <t>82b43445652b25f0f524e875c4d4a713</t>
  </si>
  <si>
    <t>Bloggeryard.com 728x90</t>
  </si>
  <si>
    <t>8ae5ae315ffd5608ecbd0a4a0bab83f5</t>
  </si>
  <si>
    <t>Thelovelyplanet.net 728x90</t>
  </si>
  <si>
    <t>aac171e25737dde96aaa8945bfa0be1b</t>
  </si>
  <si>
    <t>Confitdent.com 300x250</t>
  </si>
  <si>
    <t>b9f0de7f05f62031dfeaaaff2c89932d</t>
  </si>
  <si>
    <t>Thelovelyplanet.net 300x250</t>
  </si>
  <si>
    <t>d26686de25c57b7d11d56d4ec79d1562</t>
  </si>
  <si>
    <t>Bloggeryard.com 300x250</t>
  </si>
  <si>
    <t>ec6598035ddd51d3867cfef1381ca9b5</t>
  </si>
  <si>
    <t>Bloggeryard.com 160x600</t>
  </si>
  <si>
    <t>f06f4908c4eed9f6bf8688fb189d519d</t>
  </si>
  <si>
    <t>Whenonearth.net 300x250</t>
  </si>
  <si>
    <t>f0cc7c0cc92bcb6cfc474908ad6f713e</t>
  </si>
  <si>
    <t>Kasterborous.com 728x90</t>
  </si>
  <si>
    <t>maxime.gfeller@hec.edu</t>
  </si>
  <si>
    <t>Algerie-focus.com</t>
  </si>
  <si>
    <t>134f62a6d4e68470a59c57767da381c7</t>
  </si>
  <si>
    <t>Leaderboard</t>
  </si>
  <si>
    <t>47f4142f2f142b2857fbc784da92a3c0</t>
  </si>
  <si>
    <t>Float right</t>
  </si>
  <si>
    <t>a42bf85b6614bbf2c9275d7629686bdb</t>
  </si>
  <si>
    <t>AF Top 728x90</t>
  </si>
  <si>
    <t>c803e7edfb92d439f61133c690fc0868</t>
  </si>
  <si>
    <t>Float left</t>
  </si>
  <si>
    <t>mgibbs@gmail.com</t>
  </si>
  <si>
    <t>Gta5cheats.com</t>
  </si>
  <si>
    <t>2179dd039f01333a0e30e6f5cb4e5c69</t>
  </si>
  <si>
    <t>Sanandreascheats.co #2 300x250</t>
  </si>
  <si>
    <t>42975ffb95f86d743b9d23cf3ed88695</t>
  </si>
  <si>
    <t>Gta5cheats.com Mobile Bottom 6 x cheats pages</t>
  </si>
  <si>
    <t>a9855061bf5db20d3d7e710ea5007410</t>
  </si>
  <si>
    <t>Gta5cheats.com 300x250</t>
  </si>
  <si>
    <t>b0dafa06b6cc148a0627df31332be466</t>
  </si>
  <si>
    <t>Gta5cheats.com Mid-page</t>
  </si>
  <si>
    <t>b904a3fa65c5fbc9f63fc77c1663bd9c</t>
  </si>
  <si>
    <t>Sanandreascheats.co 300x250</t>
  </si>
  <si>
    <t>michael@lifedaily.com</t>
  </si>
  <si>
    <t>Lifedaily.com</t>
  </si>
  <si>
    <t>02ffa094b337c4cd918b521d86e5abe9</t>
  </si>
  <si>
    <t>LD_MOB_A_ATF_300x250_KOM</t>
  </si>
  <si>
    <t>038f776aa9b52cbe2bcf29089a547ee5</t>
  </si>
  <si>
    <t>LD_PB_A_BTF_R_300x250_KOM</t>
  </si>
  <si>
    <t>062124965718ef48241297a299679a21</t>
  </si>
  <si>
    <t>LD_MOB_A_ATF1_320x50_KOM</t>
  </si>
  <si>
    <t>1adbd65dc82c0487298164f4b86a4ccf</t>
  </si>
  <si>
    <t>LD_PB_MOB_A_BTF4_300x250_KOM</t>
  </si>
  <si>
    <t>2b62d599315b458752a057d549469655</t>
  </si>
  <si>
    <t>LD_PB_MOB_G_BTF1_300x250_KOM</t>
  </si>
  <si>
    <t>31a71a4e96e9fb009696f2bc2c7a9ea5</t>
  </si>
  <si>
    <t>LD_G_ATF1_300v_KOM</t>
  </si>
  <si>
    <t>327514595e0701d579f7e32e8541e732</t>
  </si>
  <si>
    <t>LD_MOB_A_BTF3_300x250_KOM</t>
  </si>
  <si>
    <t>38147f9484e7e48ffc8b4862cc9d5884</t>
  </si>
  <si>
    <t>LD_A_BTF_R_300x250_KOM</t>
  </si>
  <si>
    <t>4bd1bc9cbbb0b74fe6beb44226b6bfcb</t>
  </si>
  <si>
    <t>LD_MOB_A_BTF1_300x250_KOM</t>
  </si>
  <si>
    <t>4d6917bb3e3082a58d3315161171a520</t>
  </si>
  <si>
    <t>LD_G_BTF_970V_KOM</t>
  </si>
  <si>
    <t>4e5399455f542fc1fcd302428d59cf5f</t>
  </si>
  <si>
    <t>LD_MOB_A_BTF5_300x250_KOM</t>
  </si>
  <si>
    <t>50e311b08f7af1edcc4464fb2233a421</t>
  </si>
  <si>
    <t>LD_PB_A_BTF_970v_KOM</t>
  </si>
  <si>
    <t>5a267a3b37c46e261ab08856853aaee6</t>
  </si>
  <si>
    <t>LD_MOB_A BTF4_300x250K_KOM</t>
  </si>
  <si>
    <t>653ef1a47d41e8b7092e4ceeb598574a</t>
  </si>
  <si>
    <t>LD_PB_MOB_G_BTF2_300x250_KOM</t>
  </si>
  <si>
    <t>666c15e1c2b4e4c192ec14f17553a744</t>
  </si>
  <si>
    <t>LD_G_BTF2_300v_KOM</t>
  </si>
  <si>
    <t>6855676c48db95d36e5e5b046981d5dc</t>
  </si>
  <si>
    <t>LD_PB_MOB_A_BTF5_300x250_KOM</t>
  </si>
  <si>
    <t>7b5d4c82a908c5e1de5ce17de4fbb46a</t>
  </si>
  <si>
    <t>LD_PB_MOB_A_BTF3_300x250_KOM</t>
  </si>
  <si>
    <t>7d2048bad2007a75017238546fcf1d16</t>
  </si>
  <si>
    <t>LD_G_BTF_R_300x250_KOM</t>
  </si>
  <si>
    <t>8749086191e8fdc1d2a1460b3ea338ee</t>
  </si>
  <si>
    <t>LD_MOB_G_BTF2_300x250_KOM</t>
  </si>
  <si>
    <t>8ced606a1dc520e33daa7d965fee3179</t>
  </si>
  <si>
    <t>LD_MOB_G_ATF_300x250_KOM</t>
  </si>
  <si>
    <t>8d1e92b556b809502575d2958be44c41</t>
  </si>
  <si>
    <t>LD_MOB_A_BTF2_300x250_KOM</t>
  </si>
  <si>
    <t>952dae4d12d1ed271179eb7c6cad2ba4</t>
  </si>
  <si>
    <t>LD_A_ATF_300x600_KOM</t>
  </si>
  <si>
    <t>9eca1b0020b004a74044d4ba9247fa5e</t>
  </si>
  <si>
    <t>ae11c2b87241bd51c00e5554c861fde9</t>
  </si>
  <si>
    <t>LD_MOB_G_ATF1_320x50_KOM</t>
  </si>
  <si>
    <t>af2a07952eae9db0c3c2f27cd33ba6cf</t>
  </si>
  <si>
    <t>LD_PB_G_BTF2_300V _KOM</t>
  </si>
  <si>
    <t>c2450a240ba3be03e70d99f936d8fe4c</t>
  </si>
  <si>
    <t>LD_PB_MOB_G_BTF4_300x250_KOM</t>
  </si>
  <si>
    <t>c360f219e5df557764af7aa946fb2bc2</t>
  </si>
  <si>
    <t>LD_G_ATF1_300x250_KOM</t>
  </si>
  <si>
    <t>d1dc7c4724f5cf90705260ea47438e5a</t>
  </si>
  <si>
    <t>LD_A_BTF_970v_KOM</t>
  </si>
  <si>
    <t>da89d13b477a79873b639045e474965e</t>
  </si>
  <si>
    <t>LD_PB_G_ATF1_300x250_KOM</t>
  </si>
  <si>
    <t>dc935acb7fb86f957cbbca77c98c71da</t>
  </si>
  <si>
    <t>LD_PB_MOB_G_ATF1_320x50_KOM</t>
  </si>
  <si>
    <t>e90cbf2b0393947b6adad787d2354eae</t>
  </si>
  <si>
    <t>LD_PB_MOB_G_ATF_300x250_KOM</t>
  </si>
  <si>
    <t>ee0af0243c7f4b5151738aa2693f96a4</t>
  </si>
  <si>
    <t>LD_PB_G_BTF_970V_KOM</t>
  </si>
  <si>
    <t>f12a42421bb694a5f6f96da2df9c60a9</t>
  </si>
  <si>
    <t>LD_MOB_G_BTF1_300x250_KOM</t>
  </si>
  <si>
    <t>f24cc6accea218074a9e5df3c67d45ae</t>
  </si>
  <si>
    <t>LD_A_BTF2_300V_KOM</t>
  </si>
  <si>
    <t>fb9e634541a58063682b37aaf782b12b</t>
  </si>
  <si>
    <t>LD_MOB_G_BTF4_300x250_KOM</t>
  </si>
  <si>
    <t>fd16243c0f8455e9de3012903bbd83d5</t>
  </si>
  <si>
    <t>michael@phoronix.com</t>
  </si>
  <si>
    <t>Phoronix.com</t>
  </si>
  <si>
    <t>6a9a69b201e5365128278788f70fe7c5</t>
  </si>
  <si>
    <t>Phoronix.com Tier 1 728x90</t>
  </si>
  <si>
    <t>mike@enveromedia.com</t>
  </si>
  <si>
    <t>Envero Media (HigherPerspectives.com)</t>
  </si>
  <si>
    <t>01189762de428419fe46557b585216e8</t>
  </si>
  <si>
    <t>Wordables.com 728x90</t>
  </si>
  <si>
    <t>038bde4427e6774931218c172d5dd498</t>
  </si>
  <si>
    <t>114f00445409b87acb87af86a5b7ea2f</t>
  </si>
  <si>
    <t>219416a4027fe3fe10bfb7515b70d87c</t>
  </si>
  <si>
    <t>Harpersbazaar.com 300x250</t>
  </si>
  <si>
    <t>24bc4fab8ec7779fb6a81956b202698a</t>
  </si>
  <si>
    <t>378a224b19eccbf4a720e557e11749e8</t>
  </si>
  <si>
    <t>Allfreecrochet.com 160x600</t>
  </si>
  <si>
    <t>397ce2d748a610e7790eaf2f61f94659</t>
  </si>
  <si>
    <t>Eatdrinkbetter.com 160x600</t>
  </si>
  <si>
    <t>3cba5fdf7b3844e7c494509f1681c653</t>
  </si>
  <si>
    <t>Eatdrinkbetter.com 300x250</t>
  </si>
  <si>
    <t>3e51a28b7dbf776b7a7d775d9c3a02cd</t>
  </si>
  <si>
    <t>457e59efa708d3bb1bcc00766240fa3e</t>
  </si>
  <si>
    <t>459d4c2b859a34f373dd2b1c3ced6895</t>
  </si>
  <si>
    <t>49ed0b7906bea18aa5a8bb5328f29881</t>
  </si>
  <si>
    <t>4ab4e86c2b501602e4f3ad24821d3bcb</t>
  </si>
  <si>
    <t>56e5c4e2ac9be8874293ae6c0b56854d</t>
  </si>
  <si>
    <t>Simpleorganiclife.org 728x90</t>
  </si>
  <si>
    <t>63ee52941b4c3fa9bb3c08d03b29d0e7</t>
  </si>
  <si>
    <t>Careercast.com 160x600</t>
  </si>
  <si>
    <t>645f7098d87e15963c733a1ceaee0fa6</t>
  </si>
  <si>
    <t>Allfreecrochet.com 728x90</t>
  </si>
  <si>
    <t>701691f78a326be8434650503ada4c7f</t>
  </si>
  <si>
    <t>7588638638a102d264a871069ecbdc29</t>
  </si>
  <si>
    <t>Harpersbazaar.com 728x90</t>
  </si>
  <si>
    <t>765d1efbd7391b8f4f0ed92399ed7744</t>
  </si>
  <si>
    <t>82a3bc81804b6798cca5da3ea55ce18c</t>
  </si>
  <si>
    <t>861a4102ad232021eda8755f9266de9a</t>
  </si>
  <si>
    <t>Eatdrinkbetter.com 728x90</t>
  </si>
  <si>
    <t>911c246654ad681a0b70dc8f594464e8</t>
  </si>
  <si>
    <t>Raisedvibrations.org 728x90</t>
  </si>
  <si>
    <t>962599c6f9875d8be16c2ba5080faf2b</t>
  </si>
  <si>
    <t>a68e038928768a1d36dd2a15d4eab4d3</t>
  </si>
  <si>
    <t>a715b9b4bfd8f8c674357270f466643c</t>
  </si>
  <si>
    <t>a7fba67bd8aa23d7a2a927792da1a2a2</t>
  </si>
  <si>
    <t>a8b61fb16d5d3369f3bec63a0544fdf1</t>
  </si>
  <si>
    <t>ab2ec6c5324a708e791ba5fedd23a9f1</t>
  </si>
  <si>
    <t>Careercast.com 300x250</t>
  </si>
  <si>
    <t>ed9470a4173b8fe29e0c8c10bf0aba47</t>
  </si>
  <si>
    <t>Allfreecrochet.com 300x250</t>
  </si>
  <si>
    <t>f4d96bb6a918d0f340aec81574decb42</t>
  </si>
  <si>
    <t>Careercast.com 728x90</t>
  </si>
  <si>
    <t>f5f3679c9d2c4e75d4b2cb0ce034de4c</t>
  </si>
  <si>
    <t>faacec7f6a773308f2182c759a65f89a</t>
  </si>
  <si>
    <t>Harpersbazaar.com 160x600</t>
  </si>
  <si>
    <t>fbe4abeae31810905c91d21f2a4878f5</t>
  </si>
  <si>
    <t>mike@zamzar.com</t>
  </si>
  <si>
    <t>Zamzar.com</t>
  </si>
  <si>
    <t>1242d0b0c2ee4b770d3b29b9b726d5a3</t>
  </si>
  <si>
    <t>Zamzar.com #2 300x250</t>
  </si>
  <si>
    <t>88fb7f848c6ca557fd33f759a643294e</t>
  </si>
  <si>
    <t>Zamzar.com #3 300x250</t>
  </si>
  <si>
    <t>d7d0b55afb1b5c90be1bafd3574f13a5</t>
  </si>
  <si>
    <t>Zamzar.com 300x250</t>
  </si>
  <si>
    <t>mirza.umair@micropulp.org</t>
  </si>
  <si>
    <t>Micropulp (thecountrycaller.com)</t>
  </si>
  <si>
    <t>98fcdbebeebab17b9d830eda5a86dfca</t>
  </si>
  <si>
    <t>Thecountrycaller.com #2 300x250</t>
  </si>
  <si>
    <t>be1a899a64efa334e6d64c2ac171e74d</t>
  </si>
  <si>
    <t>Thecountrycaller.com 300x250</t>
  </si>
  <si>
    <t>ml@i4u.com</t>
  </si>
  <si>
    <t>I4U Online GmbH (i4u.com)</t>
  </si>
  <si>
    <t>0f56f7df100fcf75165afa81ce40d282</t>
  </si>
  <si>
    <t>I4u.com 300x250</t>
  </si>
  <si>
    <t>mmelero@mcontigo.com</t>
  </si>
  <si>
    <t>Mejor Contigo (lamenteesmaravillosa.com)</t>
  </si>
  <si>
    <t>7471eee66b508a4b2d07625623685eca</t>
  </si>
  <si>
    <t>Mejorconsalud.com 300x600</t>
  </si>
  <si>
    <t>d9a7a800e06d49eb5428d8196d3c0998</t>
  </si>
  <si>
    <t>Mejorconsalud.com Mobile 300x250</t>
  </si>
  <si>
    <t>mmnewstv@gmail.com</t>
  </si>
  <si>
    <t>mmnews.de</t>
  </si>
  <si>
    <t>400e61522bca748381c77ce8062d3ebb</t>
  </si>
  <si>
    <t>Mmnews.de 160x600</t>
  </si>
  <si>
    <t>6c294defd12304024fec3dd6ac14b88e</t>
  </si>
  <si>
    <t>Mmnews.de 300x250</t>
  </si>
  <si>
    <t>9208d82383dbe0514404f108bde41274</t>
  </si>
  <si>
    <t>mongabay@gmail.com</t>
  </si>
  <si>
    <t>Mongabay.com</t>
  </si>
  <si>
    <t>752f642aa64b18e9a3de4f3cf5b68772</t>
  </si>
  <si>
    <t>Mongabay.com 300x250 ref</t>
  </si>
  <si>
    <t>morten@frontmedia.dk</t>
  </si>
  <si>
    <t>FrontMedia (videnskab.dk)</t>
  </si>
  <si>
    <t>3aedb7cdb31c7540a8fad618ee8014da</t>
  </si>
  <si>
    <t>Videnskab.dk 160x600</t>
  </si>
  <si>
    <t>4d153aa6539c0b7ab3058c3008e62f9a</t>
  </si>
  <si>
    <t>Videnskab.dk #2 160x600</t>
  </si>
  <si>
    <t>movies@themovieinsider.com</t>
  </si>
  <si>
    <t>Movieinsider.com</t>
  </si>
  <si>
    <t>00654a6dde2527942913b20b3428d00c</t>
  </si>
  <si>
    <t>Movieinsider.com US [top] 320x50 (Mobile)</t>
  </si>
  <si>
    <t>08acc6490f9aa33ed7c613356d35fb25</t>
  </si>
  <si>
    <t>MovieInsider.com ROW ROS [sidebar1] 300x250</t>
  </si>
  <si>
    <t>0e15b3bf175f4c12576f90e668011c8e</t>
  </si>
  <si>
    <t>MovieInsider.com US 300x250 BTF ROS [Bottom] (Mobile)</t>
  </si>
  <si>
    <t>0e4d10fe283e138f1abc0af9a7b4528c</t>
  </si>
  <si>
    <t>MovieInsider.com US 300x250 ATF [middle1] (Mobile)</t>
  </si>
  <si>
    <t>141e4971bc130ed92c9b7c4b446a94fd</t>
  </si>
  <si>
    <t>Movieinsider.com UK+CA+AU BTF [Bottom] 300x250 (Mobile)</t>
  </si>
  <si>
    <t>2cbabae9da7ff0f82f7820bf6948af95</t>
  </si>
  <si>
    <t>MovieInsider.com US ROS 160x600 [sidebar3]</t>
  </si>
  <si>
    <t>5d630c52deca90d98b8f1c7e8f5b10dc</t>
  </si>
  <si>
    <t>MovieInsider.com ROW ATF 300x600 [sidebar1]</t>
  </si>
  <si>
    <t>669b976d6cc61a0abcf75e82b0d89b78</t>
  </si>
  <si>
    <t>Movieinsider.com UK+CA+AU ATF [sidebar1] 300x600</t>
  </si>
  <si>
    <t>6852263b4568e01de9ec209e128ddbf4</t>
  </si>
  <si>
    <t>MovieInsider.com US ROS ATF 300x600 [sidebar1]</t>
  </si>
  <si>
    <t>8596e1f3aedb3110a4e9b884bb568a36</t>
  </si>
  <si>
    <t>MovieInsider.com ROW 160x600 [sidebar3]</t>
  </si>
  <si>
    <t>895d856fc74c0aa482667ddadd1677de</t>
  </si>
  <si>
    <t>Movieinsider.com UK+CA+AU [top] 320x50 (Mobile)</t>
  </si>
  <si>
    <t>8b547017f60fada9b36b45ee9e414172</t>
  </si>
  <si>
    <t>Movieinsider.com ROW BTF 728x90</t>
  </si>
  <si>
    <t>a0298861332563dd05fc72ace6a56ff2</t>
  </si>
  <si>
    <t>Movieinsider.com US ROS  [top] 728x90</t>
  </si>
  <si>
    <t>b3dcf5944edefd3b381e0350d8c12c81</t>
  </si>
  <si>
    <t>Movieinsider.com US BTF ROS [Sidebar2] 300x250</t>
  </si>
  <si>
    <t>b5b0e23b24c91e28149ce495a2514321</t>
  </si>
  <si>
    <t>Movieinsider.com UK+CA+AU BTF 728x90</t>
  </si>
  <si>
    <t>bde80f545ed942785bc67f0bee42486d</t>
  </si>
  <si>
    <t>MovieInsider.com ROW [top] 320x50 (Mobile)</t>
  </si>
  <si>
    <t>c46714bd1db7e37f9d4b4d695f78fb81</t>
  </si>
  <si>
    <t>MovieInsider.com ROW 300x250 BTF ROS [Bottom] (Mobile)</t>
  </si>
  <si>
    <t>e82505de12e3c8dbecf4e02488b75b24</t>
  </si>
  <si>
    <t>Movieinsider.com US BTF [Bottom] 728x90</t>
  </si>
  <si>
    <t>ff9d3093aca1461ecefa5a2b5a257d0a</t>
  </si>
  <si>
    <t>Movieinsider.com US ROS [sidebar1] 300x250</t>
  </si>
  <si>
    <t>moya@moya.sk</t>
  </si>
  <si>
    <t>Izaz.eu</t>
  </si>
  <si>
    <t>mrryaya@gmail.com</t>
  </si>
  <si>
    <t>Themindcircle.com</t>
  </si>
  <si>
    <t>44090a9601bcbee35a548160466e7f33</t>
  </si>
  <si>
    <t>Themindcircle.com 300x250</t>
  </si>
  <si>
    <t>82f576007d87de2644b5ca87f866d15d</t>
  </si>
  <si>
    <t>Themindcircle.com 300x600</t>
  </si>
  <si>
    <t>mshamiqsaleem@gmail.com</t>
  </si>
  <si>
    <t>Boredfails.com</t>
  </si>
  <si>
    <t>51090560929219b87211da39e91d1c91</t>
  </si>
  <si>
    <t>Swagvilla.com 728x90</t>
  </si>
  <si>
    <t>a3248a4f232cf07144ae042cd0785148</t>
  </si>
  <si>
    <t>Swagvilla.com 160x600</t>
  </si>
  <si>
    <t>f3ce89a78099c74cc6a4cb7511fdb99b</t>
  </si>
  <si>
    <t>Swagvilla.com 300x250</t>
  </si>
  <si>
    <t>muhammedanees53@gmail.com</t>
  </si>
  <si>
    <t>Highrated.net</t>
  </si>
  <si>
    <t>eba00269e7bc7740b16ecd92f4e67d0b</t>
  </si>
  <si>
    <t>mydrama01@gmail.com</t>
  </si>
  <si>
    <t>Myasiantv.se</t>
  </si>
  <si>
    <t>733f2d8ba644489f5a43c4f4d1001cd4</t>
  </si>
  <si>
    <t>Myasiantv.se 300x250</t>
  </si>
  <si>
    <t>myessin@advance.net</t>
  </si>
  <si>
    <t>Advance Digital (Al.com)</t>
  </si>
  <si>
    <t>bfab64eae3229090d1f5c9ee4a5012ff</t>
  </si>
  <si>
    <t>Mlive.com Mobile 300x250</t>
  </si>
  <si>
    <t>ddb210f0ec8c82df5a32c7bddb80ae1f</t>
  </si>
  <si>
    <t>Syracuse.com 728x90</t>
  </si>
  <si>
    <t>n.sivakumar@outlook.com</t>
  </si>
  <si>
    <t>Justtamilsongs.com</t>
  </si>
  <si>
    <t>604c8718a94a920b2ded1fbb8fa9dff5</t>
  </si>
  <si>
    <t>Justtamilsongs.com 300x600</t>
  </si>
  <si>
    <t>6a97125eff8818b31e1049b495262069</t>
  </si>
  <si>
    <t>Justtamilsongs.com 728x90</t>
  </si>
  <si>
    <t>c779ea8337e34d99008c53022ac25855</t>
  </si>
  <si>
    <t>Justtamilsongs.com 160x600</t>
  </si>
  <si>
    <t>e21221d2ae9c5ff4f64ca74460a0f181</t>
  </si>
  <si>
    <t>Justtamilsongs.com 300x250</t>
  </si>
  <si>
    <t>nenad@marjano.com</t>
  </si>
  <si>
    <t>Marjano Solutions GmbH (webfail.com)</t>
  </si>
  <si>
    <t>cb17cb4f03799c04d272c06ea1eb06e8</t>
  </si>
  <si>
    <t>WF_DES_MR_300x250</t>
  </si>
  <si>
    <t>ngocson52@gmail.com</t>
  </si>
  <si>
    <t>C├┤ng ty Cß╗ò phß║ºn BG24 (all4share.net)</t>
  </si>
  <si>
    <t>6cef5ff33d97683011a91b07cb9b17b3</t>
  </si>
  <si>
    <t>All4share.net 728x90</t>
  </si>
  <si>
    <t>8b7bd3de231c1862d24f73b5dcadd1df</t>
  </si>
  <si>
    <t>All4share.net 300x600</t>
  </si>
  <si>
    <t>a481a45fb35dc49f6a3aaf22248103ca</t>
  </si>
  <si>
    <t>All4share.net 300x250</t>
  </si>
  <si>
    <t>nick@collegeenvy.com</t>
  </si>
  <si>
    <t>Collegeenvy.com</t>
  </si>
  <si>
    <t>1ea7424f8d4e386fc31dd7ab6855f064</t>
  </si>
  <si>
    <t>Collegeenvy.com Mobile 300x250</t>
  </si>
  <si>
    <t>a32ccdfe0ac149b08d97351cfa0cccc0</t>
  </si>
  <si>
    <t>Collegeenvy.com 300x250</t>
  </si>
  <si>
    <t>a6aca7995ea07ffd7f66b4b1f02b0daf</t>
  </si>
  <si>
    <t>Collegeenvy.com 728x90</t>
  </si>
  <si>
    <t>nick@fenixm.com</t>
  </si>
  <si>
    <t>Fenix Media</t>
  </si>
  <si>
    <t>06e50dc914d7373b204013b811eeb255</t>
  </si>
  <si>
    <t>Zam.com T1 728x90</t>
  </si>
  <si>
    <t>07aee15e2bf8f39d1d351034f21cf0c8</t>
  </si>
  <si>
    <t>Newgrounds.com T2 728x90</t>
  </si>
  <si>
    <t>16796bb939c921c5f166c9805dae08b2</t>
  </si>
  <si>
    <t>Vgcats.com T1 728x90</t>
  </si>
  <si>
    <t>1730d0acc1f7e9540f9c218a64805820</t>
  </si>
  <si>
    <t>Sleeplessdomain.com ΓÇïT1ΓÇï 728x90</t>
  </si>
  <si>
    <t>1a654b12b39eaabdcb6040de057d6f95</t>
  </si>
  <si>
    <t>Gogetaroomie.com T4 160x600</t>
  </si>
  <si>
    <t>1c0841212627286090cac9b0a3b18fa2</t>
  </si>
  <si>
    <t>Vgcats.com T1 160x600</t>
  </si>
  <si>
    <t>1eb5cbbcb7c742d9b1d74b8b9768a25a</t>
  </si>
  <si>
    <t>Wowhead.com T1 160x600</t>
  </si>
  <si>
    <t>23ce5f44c9450110c7b295a809d1146c</t>
  </si>
  <si>
    <t>Paranatural.net ΓÇïT4 160x600</t>
  </si>
  <si>
    <t>253ab847adff7c3bad4d0a763086afd2</t>
  </si>
  <si>
    <t>Ma3comic.com T4 160x600</t>
  </si>
  <si>
    <t>2701b1a8e6a4827b6660ddd838406216</t>
  </si>
  <si>
    <t>Ma3comic.com  T1 728x90</t>
  </si>
  <si>
    <t>28a9168d13a24663f4c135b478361492</t>
  </si>
  <si>
    <t>Helvetica.jnwiedle.com T1 728x90</t>
  </si>
  <si>
    <t>2ac8511e14f056398e1d3b68815d802c</t>
  </si>
  <si>
    <t>Newgrounds.com T4 728x90</t>
  </si>
  <si>
    <t>2acd32445e6f4835d1bca4adb061e2d1</t>
  </si>
  <si>
    <t>Smbc-comics.com T4 728x90</t>
  </si>
  <si>
    <t>2d8cffa54b5fae4b9804ec0fc7107ce6</t>
  </si>
  <si>
    <t>Vgcats.com T4 728x90</t>
  </si>
  <si>
    <t>31cfea2da52a85e6d1b3f3cd5a29b204</t>
  </si>
  <si>
    <t>Cinemassacre.com T1 300x250</t>
  </si>
  <si>
    <t>3466fec5b37ee1fea41030c6e84c5d0b</t>
  </si>
  <si>
    <t>Boywhofell.com ΓÇïT1ΓÇï 160x600</t>
  </si>
  <si>
    <t>35f8edd449dc5a8aa9a2341d7ce202e9</t>
  </si>
  <si>
    <t>Paranatural.net ΓÇïT1 160x600</t>
  </si>
  <si>
    <t>36b27db35be93a96d5a18a6fbcb5412e</t>
  </si>
  <si>
    <t>Nerfnow.com ΓÇïT1ΓÇï 728x90</t>
  </si>
  <si>
    <t>3bdaa2a8219d8eb7e65b203b14cf4574</t>
  </si>
  <si>
    <t>Egscomics.com T1ΓÇï 160x600</t>
  </si>
  <si>
    <t>3fe2193935e7a63db4088a22c8168030</t>
  </si>
  <si>
    <t>Zam.com T1 300x250</t>
  </si>
  <si>
    <t>4091258c98067bc155ca77021f945ae5</t>
  </si>
  <si>
    <t>Atomic-robo.com T1 160x600</t>
  </si>
  <si>
    <t>42d31d8a4198c73ab229318597b0b7a6</t>
  </si>
  <si>
    <t>Wowhead.com T1 300x250</t>
  </si>
  <si>
    <t>432101c446a8e48f6e2a69fa86c8dcd9</t>
  </si>
  <si>
    <t>Flightrising.com T4 160x600</t>
  </si>
  <si>
    <t>437c7bf1e459437da789e8b2ee5d988b</t>
  </si>
  <si>
    <t>Snafu-comics.com T1 160x600</t>
  </si>
  <si>
    <t>4834084969539177438de58945c4d540</t>
  </si>
  <si>
    <t>Gogetaroomie.com T1 728x90</t>
  </si>
  <si>
    <t>498f152d9fcdafcb9e7117c1b10c978d</t>
  </si>
  <si>
    <t>Boywhofell.com ΓÇïT1ΓÇï 728x90</t>
  </si>
  <si>
    <t>4be009f226b3327483827b9e5b498a9c</t>
  </si>
  <si>
    <t>Snafu-comics.com T1 300x250</t>
  </si>
  <si>
    <t>4cff45691e2a433d8d4894c7f802391e</t>
  </si>
  <si>
    <t>Teamfourstar.com T1 728x90</t>
  </si>
  <si>
    <t>4d9908f34b36e4c6cfbefc43db490f2a</t>
  </si>
  <si>
    <t>Cad-comic.com T1 728x90</t>
  </si>
  <si>
    <t>4e536e20806b44c3ddfaea4a808df395</t>
  </si>
  <si>
    <t>Teamfourstar.com T4 728x90</t>
  </si>
  <si>
    <t>51a89309608f52173df6d67bf48a7d83</t>
  </si>
  <si>
    <t>Ma3comic.com T1 160x600</t>
  </si>
  <si>
    <t>528a0285fefd3c631c5a6b6a3bd18315</t>
  </si>
  <si>
    <t>Newgrounds.com T3 728x90</t>
  </si>
  <si>
    <t>544a51ee068cbabdcac2e38f56d9b97a</t>
  </si>
  <si>
    <t>Channelate.com T4 728x90</t>
  </si>
  <si>
    <t>58f1ab3a59f7c9082f63fbf6a089eb3b</t>
  </si>
  <si>
    <t>Nexusmods.com T2 300x250</t>
  </si>
  <si>
    <t>595f709d43cc316e659b4c38e8efc558</t>
  </si>
  <si>
    <t>Channelate.com ΓÇïT1ΓÇï 728x90</t>
  </si>
  <si>
    <t>5c0181fa2edb5365983f3bf253d2a50a</t>
  </si>
  <si>
    <t>Girlswithslingshots.com ΓÇïT1ΓÇï 728x90</t>
  </si>
  <si>
    <t>5c92695d6878787829148ef2d73893e9</t>
  </si>
  <si>
    <t>Blindsprings.com ATF T1 160x600</t>
  </si>
  <si>
    <t>5f763144320c39672026bcfad55d2589</t>
  </si>
  <si>
    <t>Cinemassacre.com T1 728x90</t>
  </si>
  <si>
    <t>60b6b06f1c01e9eaaf78f98c48a800f4</t>
  </si>
  <si>
    <t>Girlswithslingshots.com ΓÇïT1ΓÇï 300x250</t>
  </si>
  <si>
    <t>62df497146a42bc4c0fe55a11536d102</t>
  </si>
  <si>
    <t>Girlgeniusonline.com BTF T4 160x600</t>
  </si>
  <si>
    <t>66d51e2bd954f4e003db7174f61446b4</t>
  </si>
  <si>
    <t>Superbestfriendsplay.com T1 728x90</t>
  </si>
  <si>
    <t>69473a6de77dee8f3c6dcdbce90736b2</t>
  </si>
  <si>
    <t>Ma3comic.com T4 300x250</t>
  </si>
  <si>
    <t>6c839f6131bae9ba79315f9283ce8392</t>
  </si>
  <si>
    <t>Sleeplessdomain.com ΓÇïT1ΓÇï 160x600</t>
  </si>
  <si>
    <t>6cdabf5c5b46ff53943759df630750f3</t>
  </si>
  <si>
    <t>Egscomics.com T4 728x90</t>
  </si>
  <si>
    <t>6f5ef73b9392ad9dea624e9fa1d64ad5</t>
  </si>
  <si>
    <t>Newgrounds.com T3 300x250</t>
  </si>
  <si>
    <t>72d4a2f73da956d750c7518c9d43e7a0</t>
  </si>
  <si>
    <t>Lonelyvincent.com ΓÇïT1ΓÇï 728x90</t>
  </si>
  <si>
    <t>76502f4820aa447a4b0799143054d583</t>
  </si>
  <si>
    <t>Girlswithslingshots.com ΓÇïT4 728x90</t>
  </si>
  <si>
    <t>78b40eafba9c958882287a50ce5f426e</t>
  </si>
  <si>
    <t>Cad-comic.com T4 160x600</t>
  </si>
  <si>
    <t>79115f91c59d15b6b5ba2183ac84eab5</t>
  </si>
  <si>
    <t>Dumbingofage.com ΓÇïT4 728x90</t>
  </si>
  <si>
    <t>7a2f5fc3d13b594058e1fe75f90e224d</t>
  </si>
  <si>
    <t>Smbc-comics.com T1 ATF 160x600</t>
  </si>
  <si>
    <t>7a6318ceab8cc1ac682369ac0290e88e</t>
  </si>
  <si>
    <t>Egscomics.com T4 160x600</t>
  </si>
  <si>
    <t>7d65f355c327c639983da7a6ab9e2a18</t>
  </si>
  <si>
    <t>Dumbingofage.com ΓÇïT1ΓÇï 300x250</t>
  </si>
  <si>
    <t>8189b3782f83ab5e86dffe7176a024cc</t>
  </si>
  <si>
    <t>Nerfnow.com ΓÇïT1ΓÇï 300x250</t>
  </si>
  <si>
    <t>86b7a17c7e7286a1eb1e806583d2e069</t>
  </si>
  <si>
    <t>Futwiz.com 300x250</t>
  </si>
  <si>
    <t>89b64e2586cb449d55fbf36d2e80141e</t>
  </si>
  <si>
    <t>Smbc-comics.com T4 160x600</t>
  </si>
  <si>
    <t>8b1d65f55697201469902001bee3f2d2</t>
  </si>
  <si>
    <t>Cad-comic.com T2 728x90</t>
  </si>
  <si>
    <t>91be93ade6a1c0b2b039ee0d8575ff5b</t>
  </si>
  <si>
    <t>Atomic-robo.com T4 728x90</t>
  </si>
  <si>
    <t>96eebbbfd1983e21c1caddc0cc23c0d5</t>
  </si>
  <si>
    <t>Superbestfriendsplay.com T1 300x250</t>
  </si>
  <si>
    <t>97751004145925d51104eed1a4b2055d</t>
  </si>
  <si>
    <t>Nexusmods.com T2 728x90</t>
  </si>
  <si>
    <t>97eeb645094dbd0fd8cb29d58da003cc</t>
  </si>
  <si>
    <t>Cad-comic.com T4 728x90</t>
  </si>
  <si>
    <t>9f44a356664a4001a633ce3987c3daac</t>
  </si>
  <si>
    <t>Newgrounds.com T4 300x250</t>
  </si>
  <si>
    <t>a1a166523e416fc1006cc737d252a0eb</t>
  </si>
  <si>
    <t>Nerfnow.com ΓÇïT1ΓÇï 160x600</t>
  </si>
  <si>
    <t>a6c7314814d97b4131bc768218fe305f</t>
  </si>
  <si>
    <t>Normalboots.com T1 728x90</t>
  </si>
  <si>
    <t>a7a33925defd52d577d63cdf6c19ac6a</t>
  </si>
  <si>
    <t>Atomic-robo.com T1 728x90</t>
  </si>
  <si>
    <t>a8a3acc87b2c1b8242213f6a260982de</t>
  </si>
  <si>
    <t>Gogetaroomie.com T4 728x90</t>
  </si>
  <si>
    <t>aa77389ad30c0985e63df6f660268b97</t>
  </si>
  <si>
    <t>Awkwardzombie.com T1 160x600</t>
  </si>
  <si>
    <t>ad1d560fa7ee6f42bb62c03bc3d226c7</t>
  </si>
  <si>
    <t>Blindsprings.com ATF T4 160x600</t>
  </si>
  <si>
    <t>afccad29471153eeb72a2d315360ee17</t>
  </si>
  <si>
    <t>Dumbingofage.com ΓÇïΓÇïT1ΓÇï 728x90</t>
  </si>
  <si>
    <t>b0e44635b23d46cfcf17a964cc7fe9d3</t>
  </si>
  <si>
    <t>Poe.trade T1 728x90</t>
  </si>
  <si>
    <t>b2f1bead8bee68e91c330094a1c146f4</t>
  </si>
  <si>
    <t>Paranatural.net ΓÇïT1ΓÇï 728x90</t>
  </si>
  <si>
    <t>b35dd2ccb16c30a8e8b4e786c89dfdfc</t>
  </si>
  <si>
    <t>Snafu-comics.com T1 728x90</t>
  </si>
  <si>
    <t>b69129c2c20668b0cd884b673084f6c2</t>
  </si>
  <si>
    <t>Nexusmods.com T1 300x250</t>
  </si>
  <si>
    <t>bb4bc1f15cd7ebce993fef8ce8eb632e</t>
  </si>
  <si>
    <t>Gucomics.com T1 160x600</t>
  </si>
  <si>
    <t>be74bcaf75878f49ec2797c0fd7f3485</t>
  </si>
  <si>
    <t>Teamfourstar.com T1 300x250</t>
  </si>
  <si>
    <t>c583836c997cbf12580a51e105c94c73</t>
  </si>
  <si>
    <t>Newgrounds.com T1 728x90</t>
  </si>
  <si>
    <t>cd3f9c960eccb7bec3878a72667554eb</t>
  </si>
  <si>
    <t>Gogetaroomie.com T1 160x600</t>
  </si>
  <si>
    <t>cebd05f7a9535466d692a907b91f5d85</t>
  </si>
  <si>
    <t>Cad-comic.com T1 160x600</t>
  </si>
  <si>
    <t>d04fd346cad9ea0078a06ef1f47efa97</t>
  </si>
  <si>
    <t>Atomic-robo.com T4 160x600</t>
  </si>
  <si>
    <t>d5ae76d1903afaacf76005298e699b4c</t>
  </si>
  <si>
    <t>Egscomics.com T1ΓÇï 728x90</t>
  </si>
  <si>
    <t>d65ee764b2825849a11b524689c840b4</t>
  </si>
  <si>
    <t>Awkwardzombie.com T4 160x600</t>
  </si>
  <si>
    <t>d8b2954ff0846a6ae07b53efe6dcdba2</t>
  </si>
  <si>
    <t>Zam.com 160x600</t>
  </si>
  <si>
    <t>db83670b32fb8f95c7e3c066e577de37</t>
  </si>
  <si>
    <t>Ma3comic.com T4 728x90</t>
  </si>
  <si>
    <t>dc8a1215c7492ede338dead75bdeb8b6</t>
  </si>
  <si>
    <t>Ma3comic.com T1 300x250</t>
  </si>
  <si>
    <t>dd430dd07609c03f1b9f034c9b4fb2b6</t>
  </si>
  <si>
    <t>Dumbingofage.com ΓÇïT4 300x250</t>
  </si>
  <si>
    <t>dd8ea965b0de967eef2be88285ed63ff</t>
  </si>
  <si>
    <t>Wowhead.com T1 728x90</t>
  </si>
  <si>
    <t>de0c5e8e2550f68511d1181f2cc050cb</t>
  </si>
  <si>
    <t>Smbc-comics.com T1 ATF 728x90</t>
  </si>
  <si>
    <t>e0dd593a2dba2570c64ae29e4e1402ea</t>
  </si>
  <si>
    <t>Cad-comic.com T2 160x600</t>
  </si>
  <si>
    <t>e4a66edbcbd28260f982d6a61cda06cd</t>
  </si>
  <si>
    <t>Nexusmods.com T1 728x90</t>
  </si>
  <si>
    <t>e5b64fe30da54c017e0b03041e81ddb7</t>
  </si>
  <si>
    <t>Awkwardzombie.com T1 728x90</t>
  </si>
  <si>
    <t>ef58c9c570c8f06203cfffc6db98dc4c</t>
  </si>
  <si>
    <t>Vgcats.com T4 160x600</t>
  </si>
  <si>
    <t>f0293074ef409ecb4202e058b13674c0</t>
  </si>
  <si>
    <t>Flightrising.com T1 160x600</t>
  </si>
  <si>
    <t>f23e7b0269af3c13ff97efba4cda5fd2</t>
  </si>
  <si>
    <t>Nerfnow.com ΓÇïT4 300x250</t>
  </si>
  <si>
    <t>f2ae6652b203c95b458ed0759ee13a12</t>
  </si>
  <si>
    <t>Awkwardzombie.com T4 728x90</t>
  </si>
  <si>
    <t>f40bb4bf0b8a54e1092121cb7fb524cb</t>
  </si>
  <si>
    <t>Nerfnow.com ΓÇïT4 728x90</t>
  </si>
  <si>
    <t>f4aa6f72ae3f748b77ac7aa37d59de98</t>
  </si>
  <si>
    <t>Girlgeniusonline.com BTF  T1 160x600</t>
  </si>
  <si>
    <t>f4d53dab54d4cf8c8349b413662f0e02</t>
  </si>
  <si>
    <t>Girlgeniusonline.com BTF T4 728x90</t>
  </si>
  <si>
    <t>fa88e0f51050d011146fda04e83ed002</t>
  </si>
  <si>
    <t>Girlswithslingshots.com ΓÇïT4 300x250</t>
  </si>
  <si>
    <t>fb60a4dde47604b57ce956117c7063a2</t>
  </si>
  <si>
    <t>Gucomics.com T1 728x90</t>
  </si>
  <si>
    <t>fbedba6ce86c4b21594ae4f20ebd02e1</t>
  </si>
  <si>
    <t>Girlgeniusonline.com BTF T1 728x90</t>
  </si>
  <si>
    <t>fc007d18d01169ac6df46f5c589453fe</t>
  </si>
  <si>
    <t>Newgrounds.com T1 300x250</t>
  </si>
  <si>
    <t>fdf627bb1708495a306039062b7e2c21</t>
  </si>
  <si>
    <t>Channelate.com ΓÇïT1ΓÇï 160x600</t>
  </si>
  <si>
    <t>ff56c6729e350f11de9efa261159c5f5</t>
  </si>
  <si>
    <t>Nerfnow.com ΓÇïT4 160x600</t>
  </si>
  <si>
    <t>nick@myfridgefood.com</t>
  </si>
  <si>
    <t>Myfridgefood.com</t>
  </si>
  <si>
    <t>10f103fa337f0363bd278f1eccacb6aa</t>
  </si>
  <si>
    <t>Myfridgefood.com 300x250</t>
  </si>
  <si>
    <t>183768c144efe460d6c8e6fd5fe65185</t>
  </si>
  <si>
    <t>Myfridgefood.com 160x600</t>
  </si>
  <si>
    <t>ninten.enthusiast@gmail.com</t>
  </si>
  <si>
    <t>Enthusiast Gaming (gosugamers.net)</t>
  </si>
  <si>
    <t>160d60025bc4e975e476bbad1d2a214e</t>
  </si>
  <si>
    <t>Trueachievements.com ATF 300x250</t>
  </si>
  <si>
    <t>3baafcafcd7c201db61e7d5cf30bac89</t>
  </si>
  <si>
    <t>Trueachievements.com BTF 728x90</t>
  </si>
  <si>
    <t>5aa32f0a0241d2e97d06347228493686</t>
  </si>
  <si>
    <t>Trueachievements.com ATF 728x90</t>
  </si>
  <si>
    <t>ba0ac4c47868be2def52bd0be5e2cebd</t>
  </si>
  <si>
    <t>Gosugamers.net BTF 728x90</t>
  </si>
  <si>
    <t>c26c816e4b447e567a843e981e6e36b9</t>
  </si>
  <si>
    <t>Gosugamers.net ATF 728x90</t>
  </si>
  <si>
    <t>d1bf09343e34c5d169561293c5f550be</t>
  </si>
  <si>
    <t>Gosugamers.net BTF 300x250</t>
  </si>
  <si>
    <t>e56a351ebd9bc8e365c8c6a18cb18694</t>
  </si>
  <si>
    <t>Gosugamers.net ATF 300x250</t>
  </si>
  <si>
    <t>ee16b18b22469b293b6fd75014f45ff6</t>
  </si>
  <si>
    <t>Trueachievements.com BTF 300x250</t>
  </si>
  <si>
    <t>Novil@gmx.de</t>
  </si>
  <si>
    <t>Sandraandwoo.com</t>
  </si>
  <si>
    <t>36e007ab4d78d3dff4df9f2c3036a891</t>
  </si>
  <si>
    <t>Sandraandwoo.com Tier 2 ATF 728x90</t>
  </si>
  <si>
    <t>4ff8f9082f88f678e5989fe0ded2e8f2</t>
  </si>
  <si>
    <t>Sandraandwoo.com Tier 1 Right 160x600</t>
  </si>
  <si>
    <t>5816dc785652100db295adcc38886d80</t>
  </si>
  <si>
    <t>Sandraandwoo.com Tier 1 Left 160x600</t>
  </si>
  <si>
    <t>9a7f3c9b177e3b1a42497ba37c107e57</t>
  </si>
  <si>
    <t>Sandraandwoo.com Tier 1 ATF 728x90</t>
  </si>
  <si>
    <t>a07b3fcfc64a0721d1637c3ce23fdba5</t>
  </si>
  <si>
    <t>Sandraandwoo.com Tier 2 Right 160x600</t>
  </si>
  <si>
    <t>a4bb3c39de21233e753ba24abe7a294f</t>
  </si>
  <si>
    <t>Sandraandwoo.com Tier 2 Left 160x600</t>
  </si>
  <si>
    <t>nrdegroot@gmail.com</t>
  </si>
  <si>
    <t>Minitokyo.net</t>
  </si>
  <si>
    <t>566a7bc15fc3e160abe31cb42398a6a8</t>
  </si>
  <si>
    <t>Zerochan.net 160x600</t>
  </si>
  <si>
    <t>edc5f7192e3ecba71b6724b6490db571</t>
  </si>
  <si>
    <t>Zerochan.net 728x90</t>
  </si>
  <si>
    <t>nuttzipper@gmail.com</t>
  </si>
  <si>
    <t>Toptales.cc</t>
  </si>
  <si>
    <t>000918ea6197c7da99f9d8be5ddf1be2</t>
  </si>
  <si>
    <t>Toptales.cc Mobile 300x250 top</t>
  </si>
  <si>
    <t>0a89ea3e351be7a808deff7879f6f09d</t>
  </si>
  <si>
    <t>Toptales.cc #3 300x250 in-post 1</t>
  </si>
  <si>
    <t>1bf3d532c902d19b6e1e1103713df13b</t>
  </si>
  <si>
    <t>Asombroso.cc Mobile #5 300x250</t>
  </si>
  <si>
    <t>4d78e4124b480347476a74a7b8460e88</t>
  </si>
  <si>
    <t>Toptales.cc Mobile #4 300x250 in-post 2</t>
  </si>
  <si>
    <t>565655695866891f1b120c4fc48e2a34</t>
  </si>
  <si>
    <t>Asombroso.cc #2 300x250</t>
  </si>
  <si>
    <t>65e00dfd80b891e1619a4f7cba8336ef</t>
  </si>
  <si>
    <t>Asombroso.cc Mobile #4 300x250</t>
  </si>
  <si>
    <t>96a243496e627559f658b823239f392c</t>
  </si>
  <si>
    <t>Asombroso.cc #3 300x250</t>
  </si>
  <si>
    <t>a9de6f09c16b91651f7946d7f2fe6fc6</t>
  </si>
  <si>
    <t>Asombroso.cc #1 300x250</t>
  </si>
  <si>
    <t>ab08a095a02ea829f4fe8b404f0febc0</t>
  </si>
  <si>
    <t>Asombroso.cc #4 300x250</t>
  </si>
  <si>
    <t>ac03d2ba8430009d8aeefa41dc1ff8b6</t>
  </si>
  <si>
    <t>Asombroso.cc Mobile #3 300x250</t>
  </si>
  <si>
    <t>b937475a514b9dec2fa6397280a6a978</t>
  </si>
  <si>
    <t>Asombroso.cc 300x600</t>
  </si>
  <si>
    <t>c753bdf6d9c407b5a8f832bd9e758e96</t>
  </si>
  <si>
    <t>Toptales.cc #1 300x250 top</t>
  </si>
  <si>
    <t>c76319349c036f96260a4fce14c66cf7</t>
  </si>
  <si>
    <t>Toptales.cc #4 300x250 in-post 2</t>
  </si>
  <si>
    <t>cf5e06cee0bbe7deabfcd9b87a5e85e6</t>
  </si>
  <si>
    <t>Toptales.cc 300x600</t>
  </si>
  <si>
    <t>d59dc3baa04930814f5b83da32a9429f</t>
  </si>
  <si>
    <t>Toptales.cc Mobile #2 300x250 bottom</t>
  </si>
  <si>
    <t>ef76e6813f90326b3ba77985eddcebe7</t>
  </si>
  <si>
    <t>Toptales.cc #2 300x250 bottom</t>
  </si>
  <si>
    <t>f9be035db153a0030b8ab95289afecab</t>
  </si>
  <si>
    <t>Asombroso.cc Mobile 300x250</t>
  </si>
  <si>
    <t>fdba3cbd4c00b4e5ee913e63d7b0667c</t>
  </si>
  <si>
    <t>Asombroso.cc Mobile #2 300x250</t>
  </si>
  <si>
    <t>fe3268968203e53b60d90e5f145c43ca</t>
  </si>
  <si>
    <t>Toptales.cc Mobile #5 300x250</t>
  </si>
  <si>
    <t>nvarsos@gmail.com</t>
  </si>
  <si>
    <t>Wishesquotes.com</t>
  </si>
  <si>
    <t>004091acd6853e0aaf6dd70475557719</t>
  </si>
  <si>
    <t>Lovewishesquotes.com 300x250</t>
  </si>
  <si>
    <t>8c392205ccea3153413c029ba453e373</t>
  </si>
  <si>
    <t>Wishesquotes.com 300x250</t>
  </si>
  <si>
    <t>nzolotar@gmail.com</t>
  </si>
  <si>
    <t>Bocaagency.com</t>
  </si>
  <si>
    <t>9458da46c62358b52900b276a4529bc9</t>
  </si>
  <si>
    <t>Bocaagency.com 728x90</t>
  </si>
  <si>
    <t>oded@wazimo.com</t>
  </si>
  <si>
    <t>Wazimo (viralmoon.net)</t>
  </si>
  <si>
    <t>0456cc4282be3884906dd87b8fe57bf2</t>
  </si>
  <si>
    <t>MDV_Gallery_M300x250_3_2ndTag</t>
  </si>
  <si>
    <t>06d6bbe1dfef71651aec4ac2cb62ff46</t>
  </si>
  <si>
    <t>VM_Gallery_D160X600_1</t>
  </si>
  <si>
    <t>08d1dcb53d3014e038244bbe17d5ad62</t>
  </si>
  <si>
    <t>VM_Src1_D728x90_3_2ndTag</t>
  </si>
  <si>
    <t>099f912b9adee66938deb2d358b36b6b</t>
  </si>
  <si>
    <t>MDV_Src5_D728x90_2</t>
  </si>
  <si>
    <t>0f2708e4401e8ad1b9ea3ce7d1e19140</t>
  </si>
  <si>
    <t>MDV_Src5_D728x90_5</t>
  </si>
  <si>
    <t>100210b4639a0467bfb73cfa18e35e5f</t>
  </si>
  <si>
    <t>MDV_Src5_D300x600_1</t>
  </si>
  <si>
    <t>12dda13ed459103f43e768dfce5cc64a</t>
  </si>
  <si>
    <t>VM_Gallery_D300x250_1</t>
  </si>
  <si>
    <t>1387aabd3f49cde0f797ecb6c6802259</t>
  </si>
  <si>
    <t>MDV_Src5_D728x90_3</t>
  </si>
  <si>
    <t>153928664e65debd0e37843dbc00ad4d</t>
  </si>
  <si>
    <t>VM_Src2_D160x600_1</t>
  </si>
  <si>
    <t>1690e84787ab80394f7b25f5f4600558</t>
  </si>
  <si>
    <t>VM_Src1_D728x90_1</t>
  </si>
  <si>
    <t>1d26698b51113d1d26da02177d8c724f</t>
  </si>
  <si>
    <t>VM_Src1_D728x90_4_2ndTag</t>
  </si>
  <si>
    <t>1d86dfc6665f2859e4b1c92e14502ba9</t>
  </si>
  <si>
    <t>MDV_Src5_D160x600_1</t>
  </si>
  <si>
    <t>1eaae33b846b77b4584d179ada99b9e0</t>
  </si>
  <si>
    <t>MDV_Src5_D728x90_2_2ndTag</t>
  </si>
  <si>
    <t>1feea5bab4fd77f5743c4ebab8d872db</t>
  </si>
  <si>
    <t>MDV_Src1_D728x90_4_2ndTag</t>
  </si>
  <si>
    <t>205700f319445dfe1353084908ba0b91</t>
  </si>
  <si>
    <t>MDV_Src5_D728x90_1_2ndTag</t>
  </si>
  <si>
    <t>212f439a5420cc6c55634a10a3977f39</t>
  </si>
  <si>
    <t>MDV_Src1_D728x90_3_2ndTag</t>
  </si>
  <si>
    <t>21c39b4e5894e24ab2bcc79d18b1c18e</t>
  </si>
  <si>
    <t>VM_Gallery_D160x600_2</t>
  </si>
  <si>
    <t>2269b07171a6d01163a9961831d9cb5a</t>
  </si>
  <si>
    <t>MDV_Gallery_M320x50_1</t>
  </si>
  <si>
    <t>24642ef3c54cbc3286dd214a3c67ea81</t>
  </si>
  <si>
    <t>VM_Src1_D160x600_1_2ndTag</t>
  </si>
  <si>
    <t>249ba146082eb7a6651e26f244353e5b</t>
  </si>
  <si>
    <t>MDV_Src2_D728x90_1_2ndTag</t>
  </si>
  <si>
    <t>2e6e299c33c3faeaa191a80f2ddcae38</t>
  </si>
  <si>
    <t>MDV_Src1_D300x600_1</t>
  </si>
  <si>
    <t>2fe5627739b23bef300a342d208f411f</t>
  </si>
  <si>
    <t>MDV_Gallery_M300x250_1</t>
  </si>
  <si>
    <t>3249fde5bcc45486c6e3c1684873ee05</t>
  </si>
  <si>
    <t>MDV_Src4_D300x250_1</t>
  </si>
  <si>
    <t>329de90d79da0f34cf7c7100d19dca75</t>
  </si>
  <si>
    <t>TRD_Gallery_M300x250_2_2ndTag</t>
  </si>
  <si>
    <t>33b664a335b86dcc1ad0b02bffc6a280</t>
  </si>
  <si>
    <t>MDV_Src4_D300x600_1_2ndTag</t>
  </si>
  <si>
    <t>344a1f52a7a1f0c781343b22afff071f</t>
  </si>
  <si>
    <t>VM_Src1_D300x600_1</t>
  </si>
  <si>
    <t>3467d9977e8040f13e78600dad69b915</t>
  </si>
  <si>
    <t>MDV_Src1_D728x90_2</t>
  </si>
  <si>
    <t>3662aeaf441f1619dcea19145944be0e</t>
  </si>
  <si>
    <t>MDV_Src5_D160x600_1_2ndTag</t>
  </si>
  <si>
    <t>380ddac8ccc8970a9f2c229afd7fb4d9</t>
  </si>
  <si>
    <t>VM_Src1_D300X250_1</t>
  </si>
  <si>
    <t>39ac036094b5fea3979ce8db88003313</t>
  </si>
  <si>
    <t>MDV_Gallery_D160x600_1</t>
  </si>
  <si>
    <t>3d0ee5d63ae0e045e640974c3719a7d5</t>
  </si>
  <si>
    <t>VM_Gallery_M300x250_3</t>
  </si>
  <si>
    <t>3ed48c6e79c2afa0b3ef68e018ab4662</t>
  </si>
  <si>
    <t>VM_Gallery_D160x600_1_2ndTag</t>
  </si>
  <si>
    <t>4115eea52b77b852b6fedfdb31daad3c</t>
  </si>
  <si>
    <t>MDV_Gallery_D300x600_1</t>
  </si>
  <si>
    <t>42e8a90516c33023fe6aba4c84d0c8cb</t>
  </si>
  <si>
    <t>MDV_Src1_D300x250_1</t>
  </si>
  <si>
    <t>4372a9dc91a678d7b40afcf12f069f32</t>
  </si>
  <si>
    <t>MDV_Gallery_D728x90_5</t>
  </si>
  <si>
    <t>43effc3c4a2a047695fd5644db0b4ce0</t>
  </si>
  <si>
    <t>VM_Gallery_M300x250_1</t>
  </si>
  <si>
    <t>45f82e19b126d75c643ed1475cf4d8a9</t>
  </si>
  <si>
    <t>MDV_Src4_D728x90_1</t>
  </si>
  <si>
    <t>473b0cc7e170396bb404123ddc80c9e8</t>
  </si>
  <si>
    <t>VM_Src2_D728x90_2</t>
  </si>
  <si>
    <t>48551abdea0fe26968b2a38b872b110a</t>
  </si>
  <si>
    <t>MDV_Src1_D300x600_1_2ndTag</t>
  </si>
  <si>
    <t>48b65a72815a1fba7923f7ff1caba285</t>
  </si>
  <si>
    <t>MDV_Gallery_D728x90_3</t>
  </si>
  <si>
    <t>4aa442dff68901fc65767eabe511308e</t>
  </si>
  <si>
    <t>VM_Gallery_M320x50_1</t>
  </si>
  <si>
    <t>4c78524fef6424c8bbb5ba6e3db3c059</t>
  </si>
  <si>
    <t>MDV_Gallery_D160x600_1_2ndTag</t>
  </si>
  <si>
    <t>4edc6256bcdc2bb9f06cb2c462ea07a9</t>
  </si>
  <si>
    <t>VM_Src1_D728x90_1_2ndTag</t>
  </si>
  <si>
    <t>55972dfb6751caabf0706582f7c65988</t>
  </si>
  <si>
    <t>VM_Src1_D728x90_4</t>
  </si>
  <si>
    <t>56295ec70a9a75739cb4eb93257266e8</t>
  </si>
  <si>
    <t>MDV_Src1_M300x250_2</t>
  </si>
  <si>
    <t>56a5f0d64f5edf22ddfee86acea89f64</t>
  </si>
  <si>
    <t>MDV_Src2_D160x600_1_2ndTag</t>
  </si>
  <si>
    <t>59eb7dd5f3c97b521a68d28edd378ef2</t>
  </si>
  <si>
    <t>MDV_Gallery_D728x90_3_2ndTag</t>
  </si>
  <si>
    <t>5c19baa7ff174e4710ab9f36bb9e13e3</t>
  </si>
  <si>
    <t>MDV_Gallery_D728x90_1</t>
  </si>
  <si>
    <t>5d91c71ece3c391576956b689de43475</t>
  </si>
  <si>
    <t>VM_Src1_D728x90_2</t>
  </si>
  <si>
    <t>5e4d9dad15135b8e47b2d76584518b8f</t>
  </si>
  <si>
    <t>MDV_Src2_D160x600_2</t>
  </si>
  <si>
    <t>5f0700c5ce6b4ce2a4c7d75eb8f34961</t>
  </si>
  <si>
    <t>MDV_Src5_D728x90_5_2ndTag</t>
  </si>
  <si>
    <t>6d6c251c88f82a3b3cff85987e211a3b</t>
  </si>
  <si>
    <t>MDV_Src2_D300x250_3</t>
  </si>
  <si>
    <t>6d8e5f629edf30dbe62770c3a069d4b6</t>
  </si>
  <si>
    <t>MDV_Gallery_M300x250_2</t>
  </si>
  <si>
    <t>723ad54f9ad3fa9d168acb4d6280490a</t>
  </si>
  <si>
    <t>MDV_Gallery_M300x250_4</t>
  </si>
  <si>
    <t>77d8ae8c0344e422b875247b140e3bf9</t>
  </si>
  <si>
    <t>VM_Gallery_D160x600_2_2ndTag</t>
  </si>
  <si>
    <t>7bd51ef1135415afc5ea14eb52a3f261</t>
  </si>
  <si>
    <t>MDV_Src1_D160x600_1</t>
  </si>
  <si>
    <t>7f13e4359f529205710ff1a4280a25ae</t>
  </si>
  <si>
    <t>VM_Gallery_D728x90_1_2ndTag</t>
  </si>
  <si>
    <t>82ddce261ce60eededa6cfdcfec21d2a</t>
  </si>
  <si>
    <t>VM_Src2_D300x250_1_2ndTag</t>
  </si>
  <si>
    <t>84c14aa05a23c2eaa9692183908c6251</t>
  </si>
  <si>
    <t>MDV_Src1_M300x250_1</t>
  </si>
  <si>
    <t>864848bb8880eda05759004348eca93a</t>
  </si>
  <si>
    <t>MDV_Src2_D160x600_1</t>
  </si>
  <si>
    <t>8a36ef6189c9f83d1e210dc1f0ea386d</t>
  </si>
  <si>
    <t>MDV_Src5_D300x250_1_2ndTag</t>
  </si>
  <si>
    <t>8b3769efdf1a5eef6ce15dcea3a68c5f</t>
  </si>
  <si>
    <t>TRD_Gallery_M300x250_3_2ndTag</t>
  </si>
  <si>
    <t>9328387aa1d656186edff30ca43eee1c</t>
  </si>
  <si>
    <t>MDV_Src4_D728x90_1_2ndTag</t>
  </si>
  <si>
    <t>953c661de398b2118505192abdd95668</t>
  </si>
  <si>
    <t>VM_Src1_D300X250_1_2ndTag</t>
  </si>
  <si>
    <t>96723a0465cc6510a66dc941242c30fd</t>
  </si>
  <si>
    <t>TRD_Gallery_M300x250_4</t>
  </si>
  <si>
    <t>98cdcabd809a01aa277ebe6633c95104</t>
  </si>
  <si>
    <t>MDV_Src1_D728x90_2_2ndTag</t>
  </si>
  <si>
    <t>9bd98084720467ef70e6b3f5c2dfca6f</t>
  </si>
  <si>
    <t>MDV_Gallery_D728x90_2</t>
  </si>
  <si>
    <t>9d1d68bc1fa271be7f0538f4fcdfb0f2</t>
  </si>
  <si>
    <t>VM_Src1_D300x600_1_2ndTag</t>
  </si>
  <si>
    <t>9ea7889bbc8774d8d5c806f175b556d7</t>
  </si>
  <si>
    <t>MDV_Src5_D300x600_1_2ndTag</t>
  </si>
  <si>
    <t>9f81b2bf508eed2896181fa5d91e3434</t>
  </si>
  <si>
    <t>MDV_Src1_D728x90_4</t>
  </si>
  <si>
    <t>9ff8fa3afbbd59d964e79cf408d6dbc5</t>
  </si>
  <si>
    <t>VM_Gallery_D300x250_2</t>
  </si>
  <si>
    <t>a1c25491f251fefd8e1d971d3bcc7cd5</t>
  </si>
  <si>
    <t>MDV_Src2_D300x250_1_2ndTag</t>
  </si>
  <si>
    <t>a3fa2948dde8fc44ca344ebf0f921f6c</t>
  </si>
  <si>
    <t>MDV_Gallery_M300x250_3</t>
  </si>
  <si>
    <t>a493c35d5a1d7d6a6f3afa6823aac2e4</t>
  </si>
  <si>
    <t>VM_Src2_D300x250_3_2ndTag</t>
  </si>
  <si>
    <t>a7680b76c6908e34be4a2fe5542d5e0f</t>
  </si>
  <si>
    <t>VM_Gallery_D728x90_1</t>
  </si>
  <si>
    <t>a77e91fa0c9174bf8b8d98df9f98c76e</t>
  </si>
  <si>
    <t>VM_Src2_D300x250_2_2ndTag</t>
  </si>
  <si>
    <t>a8908712720e07bd1a04121a47572fcd</t>
  </si>
  <si>
    <t>MDV_Src5_D728x90_1</t>
  </si>
  <si>
    <t>a8a51ead5ec628ff6712611dae5e12ae</t>
  </si>
  <si>
    <t>MDV_Src5_D728x90_3_2ndTag</t>
  </si>
  <si>
    <t>b09c04f54c7647be469b90035ff20b1b</t>
  </si>
  <si>
    <t>TRD_Gallery_M300x250_2</t>
  </si>
  <si>
    <t>b1942b552bcc53e44dbea9302f1b7722</t>
  </si>
  <si>
    <t>VM_Src2_D728x90_2_2ndTag</t>
  </si>
  <si>
    <t>b8cf7724bebef492d7dbb494a02b7b43</t>
  </si>
  <si>
    <t>MDV_Gallery_D728x90_5_2ndTag</t>
  </si>
  <si>
    <t>b9780d86c73e1db32984d4a7e4803359</t>
  </si>
  <si>
    <t>VM_Gallery_D300x250_2_2ndTag</t>
  </si>
  <si>
    <t>bacdcf8938421da85844d78a6f519c63</t>
  </si>
  <si>
    <t>TRD_Gallery_M300x250_1</t>
  </si>
  <si>
    <t>bbf6fe85b9155cf3d93b30da7e1bb7f1</t>
  </si>
  <si>
    <t>TRD_Gallery_M300x250_3</t>
  </si>
  <si>
    <t>bd09f0f010d9feeca4535f3acc41f0b5</t>
  </si>
  <si>
    <t>VM_Src2_D728x90_1</t>
  </si>
  <si>
    <t>c0becc0ffe56b4b8f39c58c460ce8b96</t>
  </si>
  <si>
    <t>VM_Src1_D728x90_2_2ndTag</t>
  </si>
  <si>
    <t>c147093c4185aead502879032e0fe01d</t>
  </si>
  <si>
    <t>MDV_Src1_D300x250_1_2ndTag</t>
  </si>
  <si>
    <t>c1ce4d3131a5fedb793e210acae299b0</t>
  </si>
  <si>
    <t>MDV_Src1_D728x90_1</t>
  </si>
  <si>
    <t>c2e8cf03d6ed8afabe123803dd86dc16</t>
  </si>
  <si>
    <t>VM_Gallery_D728x90_2</t>
  </si>
  <si>
    <t>c396c88aa91965e99f3e2985ebeef4da</t>
  </si>
  <si>
    <t>VM_Src1_D160x600_1</t>
  </si>
  <si>
    <t>cca076cced7bf9086ad07b15bbee347a</t>
  </si>
  <si>
    <t>MDV_Src2_D300x250_1</t>
  </si>
  <si>
    <t>d168a79df40926b49100a62e4fb62250</t>
  </si>
  <si>
    <t>MDV_Gallery_D300x250_1</t>
  </si>
  <si>
    <t>d2325181a7dce3a7397725db4d45a8cc</t>
  </si>
  <si>
    <t>MDV_Src1_D160x600_1_2ndTag</t>
  </si>
  <si>
    <t>d28ed060837363df3b3fe27c83db5ab5</t>
  </si>
  <si>
    <t>VM_Src2_D728x90_1_2ndTag</t>
  </si>
  <si>
    <t>d2e694a0431a40056772bca2e498be7e</t>
  </si>
  <si>
    <t>MDV_Src1_D728x90_3</t>
  </si>
  <si>
    <t>d5975c12ffb0b62ca4ac76ff1ebce6f6</t>
  </si>
  <si>
    <t>MDV_Src2_D728x90_1</t>
  </si>
  <si>
    <t>d8662bd5ef83994917b9d66c0117e654</t>
  </si>
  <si>
    <t>TRD_Gallery_M300x250_1_2ndTag</t>
  </si>
  <si>
    <t>dac9e209d3d749dbc33ccdce8d6c3e92</t>
  </si>
  <si>
    <t>MDV_Gallery_D300x250_1_2ndTag</t>
  </si>
  <si>
    <t>debe9138d8f16b37f5182e8af27390a8</t>
  </si>
  <si>
    <t>VM_Gallery_D300x250_3</t>
  </si>
  <si>
    <t>df2d05994a4ffa9a99a6ff8d94f7ac0f</t>
  </si>
  <si>
    <t>MDV_Src2_D300x250_2</t>
  </si>
  <si>
    <t>e1e3090c2aad0eab62c57fe360dd571b</t>
  </si>
  <si>
    <t>MDV_Src2_D300x250_2_2ndTag</t>
  </si>
  <si>
    <t>e260cc86a0b4dc165eb0d2ca60f42951</t>
  </si>
  <si>
    <t>VM_Gallery_D728x90_2_2ndTag</t>
  </si>
  <si>
    <t>e29981968e3215bbdfe8aa7989212846</t>
  </si>
  <si>
    <t>MDV_Src1_M300x250_4</t>
  </si>
  <si>
    <t>e37cc364228834284945f2ad07e46e14</t>
  </si>
  <si>
    <t>MDV_Src5_D300x250_1</t>
  </si>
  <si>
    <t>eae6f6679c07b3a38a89c054727c5fec</t>
  </si>
  <si>
    <t>TRD_Gallery_M320x50_1</t>
  </si>
  <si>
    <t>ece5b25799b6dd7d306606468106be29</t>
  </si>
  <si>
    <t>MDV_Gallery_D300x600_1_2ndTag</t>
  </si>
  <si>
    <t>ed39b8436e92d9abc4287335d3faa27d</t>
  </si>
  <si>
    <t>MDV_Src1_M300x250_3</t>
  </si>
  <si>
    <t>edf22309b94e1d37e54f069a4df13992</t>
  </si>
  <si>
    <t>MDV_Gallery_D728x90_2_2ndTag</t>
  </si>
  <si>
    <t>f31fdcca9035bf40552b98afdf281d0c</t>
  </si>
  <si>
    <t>MDV_Src2_D300x250_3_2ndTag</t>
  </si>
  <si>
    <t>f3f4710cb72115739dd19b3582daf55a</t>
  </si>
  <si>
    <t>VM_Gallery_M300x250_2</t>
  </si>
  <si>
    <t>f4567abbc8af191af58567ff85c4f723</t>
  </si>
  <si>
    <t>VM_Src1_D728x90_3</t>
  </si>
  <si>
    <t>f61a6246fb0efc9ef29c8381fa39f33b</t>
  </si>
  <si>
    <t>VM_Src2_D300x250_1</t>
  </si>
  <si>
    <t>f73f15f7dfb07b13542c8637bfbef0d9</t>
  </si>
  <si>
    <t>MDV_Src1_M320x50_1</t>
  </si>
  <si>
    <t>f9800afd2230c4b0c25bb06b3f8c9660</t>
  </si>
  <si>
    <t>MDV_Src1_D728x90_1_2ndTag</t>
  </si>
  <si>
    <t>fb6c73432716a94eee829fa3875d572a</t>
  </si>
  <si>
    <t>VM_Src2_D160x600_1_2ndTag</t>
  </si>
  <si>
    <t>fc24f8af38acb4c65abd979d024cbac7</t>
  </si>
  <si>
    <t>MDV_Gallery_D728x90_1_2ndTag</t>
  </si>
  <si>
    <t>ohad@imonomy.com</t>
  </si>
  <si>
    <t>Imonomy (foreverceleb.com)</t>
  </si>
  <si>
    <t>00d272b2c435cc6554849b40af8cb10b</t>
  </si>
  <si>
    <t>Nnm.me 728x90</t>
  </si>
  <si>
    <t>07e02056ea78b30dbe5eaec230802cbf</t>
  </si>
  <si>
    <t>Trendelier.com Mobile 320x50</t>
  </si>
  <si>
    <t>0c604886aa127e21411dd3bc758dec2c</t>
  </si>
  <si>
    <t>Thesimsresource.com</t>
  </si>
  <si>
    <t>0f396627f8eaa4f77f5f32843e63ba2a</t>
  </si>
  <si>
    <t>Tonsofbuzz.com Mobile 320x50</t>
  </si>
  <si>
    <t>135dd36c88fce5190d0a4d331f34ae68</t>
  </si>
  <si>
    <t>Ilyke.co Mobile 320x50</t>
  </si>
  <si>
    <t>1919311c96622e43ceaad5794054cc2a</t>
  </si>
  <si>
    <t>Viralscoop.com 728x90</t>
  </si>
  <si>
    <t>197dce2c3b2eaefdb948650720c5f1aa</t>
  </si>
  <si>
    <t>Fizzdot.com Mobile 320x50</t>
  </si>
  <si>
    <t>1f74a9790a6d9693ed1d5b7ac1730d43</t>
  </si>
  <si>
    <t>Mundotkm.com 728x90</t>
  </si>
  <si>
    <t>2316b9ec43aa1af4a58e7b117482336e</t>
  </si>
  <si>
    <t>Record.com.mx 728x90</t>
  </si>
  <si>
    <t>2a6f833fe8f1fd53f0929b00f18fe9cd</t>
  </si>
  <si>
    <t>247sports.com Mobile 320x50</t>
  </si>
  <si>
    <t>2e58835789b53214529823bc9087ebf8</t>
  </si>
  <si>
    <t>Comicbook.com Mobile 320x50</t>
  </si>
  <si>
    <t>2f75089d0be84aef4ae1dc4539662cb6</t>
  </si>
  <si>
    <t>R7.com Mobile 320x50</t>
  </si>
  <si>
    <t>306f8168adbcce6964919ff2e658074f</t>
  </si>
  <si>
    <t>Dailynayadiganta.com 300x250</t>
  </si>
  <si>
    <t>34d90730840b491937e4ce5ad71e3f7b</t>
  </si>
  <si>
    <t>Pure-t.ru 728x90</t>
  </si>
  <si>
    <t>37457a87f0b45f281384c3bc6ff229b5</t>
  </si>
  <si>
    <t>Jellyshare.com 728x90</t>
  </si>
  <si>
    <t>37d36d3ee2e5e61cc1208b320243223a</t>
  </si>
  <si>
    <t>Prensalibre.com 728x90</t>
  </si>
  <si>
    <t>382f044404f7e7344904670e5505ea8d</t>
  </si>
  <si>
    <t>Maariv.co.il 728x90</t>
  </si>
  <si>
    <t>38b7937bd891486c1320fff26123b5db</t>
  </si>
  <si>
    <t>Apherald.com 728x90</t>
  </si>
  <si>
    <t>394bb19e58f8b3961e5664023593f756</t>
  </si>
  <si>
    <t>Buzzwize.com Mobile 320x50</t>
  </si>
  <si>
    <t>3c863a5e30c7b8a61239773388e53a7b</t>
  </si>
  <si>
    <t>Shaker.news 728x90</t>
  </si>
  <si>
    <t>3e2574da66ad7ba5ea9fc924e3eaed2a</t>
  </si>
  <si>
    <t>Rougeframboise.com Mobile 320x50</t>
  </si>
  <si>
    <t>43d7831aaf054f4f1b54844ed1e60d6a</t>
  </si>
  <si>
    <t>Viralands.com Mobile 320x50</t>
  </si>
  <si>
    <t>449813d98c98da6ada262f3b8c6e173d</t>
  </si>
  <si>
    <t>Apherald.com 300x250</t>
  </si>
  <si>
    <t>4881f7c264da84f6cdfb5c87bedd6ab9</t>
  </si>
  <si>
    <t>Todaysbuzz.com Mobile 320x50</t>
  </si>
  <si>
    <t>4c47e37d22702bf9d39c4eef519fff91</t>
  </si>
  <si>
    <t>Anandabazar.com 728x90</t>
  </si>
  <si>
    <t>5997ac3439997dcdc6332888e2dac55e</t>
  </si>
  <si>
    <t>Comicbookmovie.com Mobile 320x50</t>
  </si>
  <si>
    <t>59a4c797196e3600ff65774c725a5d9b</t>
  </si>
  <si>
    <t>Biglike.com 728x90</t>
  </si>
  <si>
    <t>5bb36d660d1aac6b686cd7dce6ef2278</t>
  </si>
  <si>
    <t>Laprensa.hn 728x90</t>
  </si>
  <si>
    <t>5cb8067f427efa462f807a8eb109c2fa</t>
  </si>
  <si>
    <t>Comicbookmovie.com 728x90</t>
  </si>
  <si>
    <t>65e3ea0d743b2a85a5ab16660b34e994</t>
  </si>
  <si>
    <t>Jpost.com 728x90</t>
  </si>
  <si>
    <t>6e994ab47fb3837f826e5dead2cffeba</t>
  </si>
  <si>
    <t>Phimlt.com 728x90</t>
  </si>
  <si>
    <t>750afb3cb68afc283c82e18625be7a08</t>
  </si>
  <si>
    <t>Blic.rs 728x90</t>
  </si>
  <si>
    <t>761c7056c1ed105d951bb7112feb2fe6</t>
  </si>
  <si>
    <t>Thebadbuzz.com Mobile 320x50</t>
  </si>
  <si>
    <t>7e56493993dc9a0f3da22d888f81713c</t>
  </si>
  <si>
    <t>Futbolete.com Mobile 320x50</t>
  </si>
  <si>
    <t>85b9a501a468d40688237000d1d2ef63</t>
  </si>
  <si>
    <t>Independent.co.uk 728x90</t>
  </si>
  <si>
    <t>9083b53cd6dda90b9a594c554e70a50d</t>
  </si>
  <si>
    <t>Bolavip.com 728x90</t>
  </si>
  <si>
    <t>92e3c61dedfd7b37d94a0916760744e0</t>
  </si>
  <si>
    <t>Buzzwize.com 728x90</t>
  </si>
  <si>
    <t>95c12a3a5eb7a77807210ce53f1bc96f</t>
  </si>
  <si>
    <t>R7.com</t>
  </si>
  <si>
    <t>997b38db9664ca3cd254712448e95a44</t>
  </si>
  <si>
    <t>Cuantodanio.es 300x250</t>
  </si>
  <si>
    <t>a1aba9d9bacf918eafc4b8d615f7a6e9</t>
  </si>
  <si>
    <t>Unian.net 728x90</t>
  </si>
  <si>
    <t>a8425587a89eae07986b04c61ac57483</t>
  </si>
  <si>
    <t>Dailynayadiganta.com 728x90</t>
  </si>
  <si>
    <t>afb81d503ad32c53dd6154bf1fc65009</t>
  </si>
  <si>
    <t>Tvnotas.com.mx 728x90</t>
  </si>
  <si>
    <t>b115122f0d17d7fb8ad3fccde70ebf7c</t>
  </si>
  <si>
    <t>Cuantodanio.es 728x90</t>
  </si>
  <si>
    <t>c0868eebeed253b59e54cba552dc5e1e</t>
  </si>
  <si>
    <t>Thatviralfeed.com Mobile 320x50</t>
  </si>
  <si>
    <t>c09c978f612f2b18a7e1edb4e12752e4</t>
  </si>
  <si>
    <t>Rougeframboise.com 728x90</t>
  </si>
  <si>
    <t>c1e34bdb84b75087b8b74d803fadc3e5</t>
  </si>
  <si>
    <t>Mundotkm.com Mobile 320x50</t>
  </si>
  <si>
    <t>c39da56074291c8fba9e7bfc383204d0</t>
  </si>
  <si>
    <t>Todaysbuzz.com 728x90</t>
  </si>
  <si>
    <t>cb662cdcd304bb3b60d85f29fd98570a</t>
  </si>
  <si>
    <t>Telegraf.rs</t>
  </si>
  <si>
    <t>d32cc83f4be9db7efe93051a722b7186</t>
  </si>
  <si>
    <t>Freemalaysiatoday.com 728x90</t>
  </si>
  <si>
    <t>d505ecea31c7e81a774fb16bd189d203</t>
  </si>
  <si>
    <t>Infobae.com 728x90</t>
  </si>
  <si>
    <t>d642e07b11b89286b5cee745bfc4dc85</t>
  </si>
  <si>
    <t>Unian.ua 728x90</t>
  </si>
  <si>
    <t>d73d25ccc54ae5de9228b70f77b6d9fd</t>
  </si>
  <si>
    <t>Fizzdot.com 728x90</t>
  </si>
  <si>
    <t>d8eb8ed665f8cc14bfc3b74796938a5f</t>
  </si>
  <si>
    <t>Milliyet.com.tr 728x90</t>
  </si>
  <si>
    <t>dcf447f3586e2d703bc5ec6d5be9aa2e</t>
  </si>
  <si>
    <t>Viralscoop.com Mobile 320x50</t>
  </si>
  <si>
    <t>e7b49efc40b13f3731a44cdc7ab6ce18</t>
  </si>
  <si>
    <t>Laprensa.hn 300x250</t>
  </si>
  <si>
    <t>e7fa374fbd3e12c38bdc22d980ff64f1</t>
  </si>
  <si>
    <t>Jagbani.punjabkesari.in 728x90</t>
  </si>
  <si>
    <t>f7b5ceb72e9bf11b6d3f3da211c272b6</t>
  </si>
  <si>
    <t>Viralands.com 728x90</t>
  </si>
  <si>
    <t>f9f72eb4d86cc98faf347285addee98a</t>
  </si>
  <si>
    <t>Buzzify.co.uk 728x90</t>
  </si>
  <si>
    <t>oliver@optimaxnetworks.com</t>
  </si>
  <si>
    <t>Dailyskimmer.com</t>
  </si>
  <si>
    <t>online-werbung@nordwest-zeitung.de</t>
  </si>
  <si>
    <t>Nwzonline.de</t>
  </si>
  <si>
    <t>0b0ad32f0845a3790cb1e32ff841f1d0</t>
  </si>
  <si>
    <t>Immobilien.nwzonline.de 160x600</t>
  </si>
  <si>
    <t>1d7258b2ea33aaa810b3f2db8e6e9286</t>
  </si>
  <si>
    <t>Hochzeit.nwzonline.de 300x250</t>
  </si>
  <si>
    <t>3601d1f852fdf751729cec2850605bb2</t>
  </si>
  <si>
    <t>Marktplatz.nwzonline.de NWZ-Portfolio | Leaderboard 728x90</t>
  </si>
  <si>
    <t>748b512a572f85d775e229f2c5ad9e55</t>
  </si>
  <si>
    <t>NWZ-Portfolio | Rectangle - Bottom | 300x250</t>
  </si>
  <si>
    <t>8ee4ff7050db82b0f883cf5344737183</t>
  </si>
  <si>
    <t>Jobs.nwzonline.de 300x250</t>
  </si>
  <si>
    <t>91ce920a3e8ca07fafd1b5cf3c8fdd90</t>
  </si>
  <si>
    <t>NWZ-Portfolio | Leaderboard | 728x90</t>
  </si>
  <si>
    <t>openmanga.net@gmail.com</t>
  </si>
  <si>
    <t>Openmanga.net</t>
  </si>
  <si>
    <t>54237b293976355a17e5b9c578dac68d</t>
  </si>
  <si>
    <t>Openmanga.co #2 300x250</t>
  </si>
  <si>
    <t>955244d1a8c7eb7c4210ef211da015b1</t>
  </si>
  <si>
    <t>Openmanga.co 728x90</t>
  </si>
  <si>
    <t>cbee244437d8eecfb3c043bf1cb1fe8b</t>
  </si>
  <si>
    <t>Openmanga.co 300x250</t>
  </si>
  <si>
    <t>oren@seoisrael.co.il</t>
  </si>
  <si>
    <t>When-is.com</t>
  </si>
  <si>
    <t>1fb53db0b44465e318606e30c2b80f77</t>
  </si>
  <si>
    <t>When-is.com 160x600</t>
  </si>
  <si>
    <t>531f9f5afa212109840010164eece151</t>
  </si>
  <si>
    <t>When-is.com 300x250</t>
  </si>
  <si>
    <t>ory@rotter.net</t>
  </si>
  <si>
    <t>Rotter.net</t>
  </si>
  <si>
    <t>0562a3644cafa7915dd2c44cc8b0db09</t>
  </si>
  <si>
    <t>Rotter.net Forum Logo Line 728x90</t>
  </si>
  <si>
    <t>179115b5f2a9438a3c28b465af4b309a</t>
  </si>
  <si>
    <t>Rotter.net 728x90</t>
  </si>
  <si>
    <t>oscar.cronquist@home.se</t>
  </si>
  <si>
    <t>get-digital-help.com</t>
  </si>
  <si>
    <t>31ba7cc563e8d7fa7012e18ac0a9c0cb</t>
  </si>
  <si>
    <t>Get-digital-help.com 728x90</t>
  </si>
  <si>
    <t>4f9e82e6ed07e737bc63ae35046deb2b</t>
  </si>
  <si>
    <t>Get-digital-help.com 160x600</t>
  </si>
  <si>
    <t>edd362944357628213dab9ab39ac10c7</t>
  </si>
  <si>
    <t>Get-digital-help.com 300x250</t>
  </si>
  <si>
    <t>oscarlz@gmail.com</t>
  </si>
  <si>
    <t>Mundoconsejos.com</t>
  </si>
  <si>
    <t>06c377244599f8d95eb15e246fa83ffb</t>
  </si>
  <si>
    <t>Mundoconsejos.com 728x90</t>
  </si>
  <si>
    <t>50b475922ad5fe1bd24a64f78cd0710c</t>
  </si>
  <si>
    <t>Mundoconsejos.com 300x250</t>
  </si>
  <si>
    <t>7d4d0ec2748fddfb5a73537173c2f5d2</t>
  </si>
  <si>
    <t>Pega2.com 728x90</t>
  </si>
  <si>
    <t>a925d1c4332bf883566ede292b92f600</t>
  </si>
  <si>
    <t>Veonoticia.com 300x250</t>
  </si>
  <si>
    <t>b525dda00eb453c2ea469e022416985b</t>
  </si>
  <si>
    <t>Mundoconsejos.com #2 300x250</t>
  </si>
  <si>
    <t>e851fa835fd355b49713f8c366c0cfea</t>
  </si>
  <si>
    <t>Pega2.com 300x250</t>
  </si>
  <si>
    <t>osei.benn@gmail.com</t>
  </si>
  <si>
    <t>trinilulz.com</t>
  </si>
  <si>
    <t>85ddd1c0cbac4aac104798a19d2453a3</t>
  </si>
  <si>
    <t>Trinilulz.com 300x250</t>
  </si>
  <si>
    <t>d258fd927d53c7e1486c3d2c1db501a7</t>
  </si>
  <si>
    <t>Lower Square</t>
  </si>
  <si>
    <t>osotedcom@gmail.com</t>
  </si>
  <si>
    <t>Osoted.com</t>
  </si>
  <si>
    <t>d4ce27f1cd67c1042341749440e089b4</t>
  </si>
  <si>
    <t>Osoted.com 300x250</t>
  </si>
  <si>
    <t>p@hosseini.mobi</t>
  </si>
  <si>
    <t>youtubeinmp3.com</t>
  </si>
  <si>
    <t>be24d4dbbb44f4cd3e8d4ed1cec442e9</t>
  </si>
  <si>
    <t>[728x90]Youtubeinmp3.com</t>
  </si>
  <si>
    <t>ff81c77f8b8618bee23fe48f929d1b0a</t>
  </si>
  <si>
    <t>[160x600]Youtubeinmp3.com</t>
  </si>
  <si>
    <t>pablolamogglia22@gmail.com</t>
  </si>
  <si>
    <t>Lapatilla.com</t>
  </si>
  <si>
    <t>6759d60a4e004264e6c3e0910f3aa668</t>
  </si>
  <si>
    <t>Noticierodigital.com 300x250</t>
  </si>
  <si>
    <t>e5c5bd5dc279c80f256b8151c2293732</t>
  </si>
  <si>
    <t>Noticierodigital.com 728x90</t>
  </si>
  <si>
    <t>palich@xmonetize.net</t>
  </si>
  <si>
    <t>Xmonetize (quizzclub.com)</t>
  </si>
  <si>
    <t>8dd64d15f7de19a6684b7184f48e1325</t>
  </si>
  <si>
    <t>Quizzclub.com 300x600</t>
  </si>
  <si>
    <t>a166e2bf3bb17e6da22a9afdbb2bce71</t>
  </si>
  <si>
    <t>Quizzclub.com Top 300x250</t>
  </si>
  <si>
    <t>patriot.ad.network@gmail.com</t>
  </si>
  <si>
    <t>Patriot Ad Network</t>
  </si>
  <si>
    <t>019fbf66dd1e290e0132482b7d9eb91b</t>
  </si>
  <si>
    <t>Politistick.com 300x250</t>
  </si>
  <si>
    <t>04b513fa0d37a897844b12300204b490</t>
  </si>
  <si>
    <t>Sonsoflibertymedia.com 300x250</t>
  </si>
  <si>
    <t>19289d3c1306d7264c0d13de7fdbe421</t>
  </si>
  <si>
    <t>Sonsoflibertymedia.com 728x90</t>
  </si>
  <si>
    <t>2a4862ea6a0c3839009899a8ad7bdca5</t>
  </si>
  <si>
    <t>Freedomdaily.com 728x90</t>
  </si>
  <si>
    <t>41cc23bc4c4f834a9aab34a47970a8cb</t>
  </si>
  <si>
    <t>Politichicks.com 728x90</t>
  </si>
  <si>
    <t>41e846e5d3f24d85fa80056b8da3ed61</t>
  </si>
  <si>
    <t>Patriotchronicle.com 728x90</t>
  </si>
  <si>
    <t>5059afcf9919d9e9f41fa534cba53ca3</t>
  </si>
  <si>
    <t>Politichicks.com Mobile 300x250</t>
  </si>
  <si>
    <t>514f6ca02198494a7fc7ca8de57a26e9</t>
  </si>
  <si>
    <t>Patriotchronicle.com 300x250</t>
  </si>
  <si>
    <t>52edd7a20d3c27d104497579aba5a6b2</t>
  </si>
  <si>
    <t>Practicallyviral.com 300x600</t>
  </si>
  <si>
    <t>56b01ad3f1631c91ca1d73e55101bb26</t>
  </si>
  <si>
    <t>Politichicks.com Mobile 320x50</t>
  </si>
  <si>
    <t>57a285f8c480a3106e557d4722af88d1</t>
  </si>
  <si>
    <t>Politichicks.com 300x250</t>
  </si>
  <si>
    <t>8f7fe8f295b5a34e6a9faf051034990a</t>
  </si>
  <si>
    <t>Sonsoflibertymedia.com Mobile 300x250</t>
  </si>
  <si>
    <t>9694a60914908b18ee61c4285d76aada</t>
  </si>
  <si>
    <t>Practicallyviral.com Mobile 300x50</t>
  </si>
  <si>
    <t>a023a519ab0c932d78aa1b0926303c4e</t>
  </si>
  <si>
    <t>Politistick.com 728x90</t>
  </si>
  <si>
    <t>a264c4100cf4b8855ba6578f9f11b433</t>
  </si>
  <si>
    <t>Freedomdaily.com Mobile 300x250</t>
  </si>
  <si>
    <t>a5d8d0eece865b51d376620244e6adc4</t>
  </si>
  <si>
    <t>Practicallyviral.com Mobile 300x250</t>
  </si>
  <si>
    <t>aeefcda9598c7ea0bbf480a2d26da5a2</t>
  </si>
  <si>
    <t>Freedomdaily.com 300x250</t>
  </si>
  <si>
    <t>b15f8e939e3387a204eee6ee9c01b21f</t>
  </si>
  <si>
    <t>Sonsoflibertymedia.com Mobile 320x50</t>
  </si>
  <si>
    <t>b46bb20bc6f2640babaf8cded8fb51fb</t>
  </si>
  <si>
    <t>Conservativeintel.com 728x90</t>
  </si>
  <si>
    <t>cc296af8383d54a90e117fd01d357b45</t>
  </si>
  <si>
    <t>Sonsoflibertymedia.com 160x600</t>
  </si>
  <si>
    <t>db59356f6c13e8f2b0b4567ae967400e</t>
  </si>
  <si>
    <t>Sonsoflibertymedia.com 300x600</t>
  </si>
  <si>
    <t>paul@duffelmedia.net</t>
  </si>
  <si>
    <t>Duffel Media Llc (duffelblog.com)</t>
  </si>
  <si>
    <t>21d91eab6a7a9025930d6a411747bac5</t>
  </si>
  <si>
    <t>Duffelblog.com Mobile 300x250</t>
  </si>
  <si>
    <t>61df467f45d62b2733754d6fdf6d2f16</t>
  </si>
  <si>
    <t>Duffelblog.com 728x90</t>
  </si>
  <si>
    <t>98ef109b77b08530e97808b9dd9715c5</t>
  </si>
  <si>
    <t>Duffelblog.com 300x250</t>
  </si>
  <si>
    <t>98fb06af44b6df544cdb4a20e248ef46</t>
  </si>
  <si>
    <t>Duffelblog.com 300x600</t>
  </si>
  <si>
    <t>pauline@bestallergysites.com</t>
  </si>
  <si>
    <t>Bestallergysites.com</t>
  </si>
  <si>
    <t>0d3a65955c58ee15380dca954f5d10df</t>
  </si>
  <si>
    <t>Bestallergysites.com 300x600</t>
  </si>
  <si>
    <t>108aeded6d0ba0adbc1391506a679606</t>
  </si>
  <si>
    <t>Bestallergysites.com 728x90</t>
  </si>
  <si>
    <t>2313019533b85ad1bf527fa60a3121c0</t>
  </si>
  <si>
    <t>Bestallergysites.com 300x250</t>
  </si>
  <si>
    <t>27804daaa547bb42d57ddda303d8e9f0</t>
  </si>
  <si>
    <t>Pilatesandyogafitness.com 728x90</t>
  </si>
  <si>
    <t>2a87a2c6af6c19940c6652154f84fb18</t>
  </si>
  <si>
    <t>Pilatesandyogafitness.com 300x250</t>
  </si>
  <si>
    <t>78b2cd88714813d7c0a7e24e587121d8</t>
  </si>
  <si>
    <t>Bestallergysites.com 160x600</t>
  </si>
  <si>
    <t>8d635aaa407fc8010bbed39483563203</t>
  </si>
  <si>
    <t>Pilatesandyogafitness.com 160x600</t>
  </si>
  <si>
    <t>pavia@fathomaway.com</t>
  </si>
  <si>
    <t>Fathomaway.com</t>
  </si>
  <si>
    <t>4b789c046948cf20d01d58866b0c92c2</t>
  </si>
  <si>
    <t>Fathomaway.com 300x600</t>
  </si>
  <si>
    <t>4da99ffe4128727b99027c42017de669</t>
  </si>
  <si>
    <t>Fathomaway.com Mobile 300x250</t>
  </si>
  <si>
    <t>612c10c2add6d6d39cf093253fc2a3da</t>
  </si>
  <si>
    <t>Fathomaway.com CA, UK 728x90</t>
  </si>
  <si>
    <t>89c01f3e13c87a4e285cf9ad35de3434</t>
  </si>
  <si>
    <t>Fathomaway.com 300x250</t>
  </si>
  <si>
    <t>a91529648ae78d6228d65963ec592990</t>
  </si>
  <si>
    <t>Fathomaway.com 728x90</t>
  </si>
  <si>
    <t>pawel.zal@automobile-catalog.com</t>
  </si>
  <si>
    <t>Automobile-catalog.com</t>
  </si>
  <si>
    <t>40fe2ac1b37fa58e6119715327142ce6</t>
  </si>
  <si>
    <t>Automobile-catalog.com Tier 1 300x250</t>
  </si>
  <si>
    <t>456170d5c7de51389df029b348eccc3a</t>
  </si>
  <si>
    <t>Automobile-catalog.com Tier 1 160x600</t>
  </si>
  <si>
    <t>786a5e23c765862925c557f0b3e036ac</t>
  </si>
  <si>
    <t>Automobile-catalog.com New 300x250</t>
  </si>
  <si>
    <t>a728c790dbaac29552a322bd4037fdf5</t>
  </si>
  <si>
    <t>Automobile-catalog.com 300x250</t>
  </si>
  <si>
    <t>a9f8f5081bee285cb812811b6c3d2661</t>
  </si>
  <si>
    <t>Automobile-catalog.com Tier 2 160x600</t>
  </si>
  <si>
    <t>b5720cf5c2342d7d5af71e83bdbad5eb</t>
  </si>
  <si>
    <t>Automobile-catalog.com Tier 2 728x90</t>
  </si>
  <si>
    <t>b946ac5be1b434bc8de8a7f565ff552b</t>
  </si>
  <si>
    <t>Automobile-catalog.com Tier 2 sbn4 square middle 300x250</t>
  </si>
  <si>
    <t>d1cd041ab9da4322848b3edb662c3158</t>
  </si>
  <si>
    <t>Automobile-catalog.com Tier 1 728x90</t>
  </si>
  <si>
    <t>phil@escalatemedia.com</t>
  </si>
  <si>
    <t>Escalatenetwork (Womensforum.com)</t>
  </si>
  <si>
    <t>29bbc95408acb6581de4521c41154772</t>
  </si>
  <si>
    <t>Womensforum.com Mobile Tier 3_300x250</t>
  </si>
  <si>
    <t>c0d9dbec953d17b4ba49773cd7b7629b</t>
  </si>
  <si>
    <t>Womensforum.com Mobile Tier 2_300x250</t>
  </si>
  <si>
    <t>phil@itsthevibe.com</t>
  </si>
  <si>
    <t>Itsthevibe.com</t>
  </si>
  <si>
    <t>phuongthuy.lam@urekamedia.com</t>
  </si>
  <si>
    <t>Ureka Media (vietgiaitri.com)</t>
  </si>
  <si>
    <t>3d4b260c2c2ac98d1d4766f5289b7072</t>
  </si>
  <si>
    <t>Vietgiaitri.com Mobile 300x50</t>
  </si>
  <si>
    <t>958718118ec6fe2234329d02c7621145</t>
  </si>
  <si>
    <t>Vietgiaitri.com 300x250</t>
  </si>
  <si>
    <t>pierre-etienne.daviet@pearltrees.net</t>
  </si>
  <si>
    <t>Pearltrees.com</t>
  </si>
  <si>
    <t>008d9c88d9c5c7cca9e037711bc48f48</t>
  </si>
  <si>
    <t>Pearltrees.com #4 300x250</t>
  </si>
  <si>
    <t>59a4f3986deb09e3e7ddb92429bc5465</t>
  </si>
  <si>
    <t>Pearltrees.com #5 300x250</t>
  </si>
  <si>
    <t>5a687a5b5c3fbdb9cbe359494a9ab090</t>
  </si>
  <si>
    <t>Pearltrees.com #3 300x250</t>
  </si>
  <si>
    <t>a6f40d33ae903bae4c8a9dd8cdc64229</t>
  </si>
  <si>
    <t>Pearltrees.com 300x250</t>
  </si>
  <si>
    <t>ce85230bc5e3d8e009a1fcc1adf70025</t>
  </si>
  <si>
    <t>Pearltrees.com #2 300x250</t>
  </si>
  <si>
    <t>pierre.toubin@slate.fr</t>
  </si>
  <si>
    <t>Slate.fr</t>
  </si>
  <si>
    <t>7a828672801bec74414c9851b3d984fe</t>
  </si>
  <si>
    <t>Slate.fr ATF 728x90</t>
  </si>
  <si>
    <t>7b101383b50759280dcf8339d9f8e048</t>
  </si>
  <si>
    <t>Slate.fr BTF 300x250</t>
  </si>
  <si>
    <t>pintup@cybermedia.co.in</t>
  </si>
  <si>
    <t>metromatinee.com</t>
  </si>
  <si>
    <t>piotr@viralthread.com</t>
  </si>
  <si>
    <t>Viralthread.com</t>
  </si>
  <si>
    <t>161944c70e299db014d0239f569b4731</t>
  </si>
  <si>
    <t>Meowpoint.com Side 1 300x250</t>
  </si>
  <si>
    <t>3f8c232a21d6610e59662a3dbe796542</t>
  </si>
  <si>
    <t>WB MPU3 BTF</t>
  </si>
  <si>
    <t>837c857af77c4f4fd824c5c79564bf04</t>
  </si>
  <si>
    <t>WB Leader ATF</t>
  </si>
  <si>
    <t>8e03ccbfc1ce123432f00714831fe42f</t>
  </si>
  <si>
    <t>LG_300x600_D_ATF_Sidebar</t>
  </si>
  <si>
    <t>b5c2fe9d84ed32557266d150e3f2221c</t>
  </si>
  <si>
    <t>WB MPU1 ATF</t>
  </si>
  <si>
    <t>ba17f71670723dc34a74179ca965bbf5</t>
  </si>
  <si>
    <t>Meowpoint.com Side 2 300x250</t>
  </si>
  <si>
    <t>cdf97d28418096941b503723ef350671</t>
  </si>
  <si>
    <t>WB MPU2 MTF</t>
  </si>
  <si>
    <t>f55d7e66aaa618f721c2909769704fb4</t>
  </si>
  <si>
    <t>LG_300x250_MTF_Sidebar</t>
  </si>
  <si>
    <t>pk@joneskilmartingroup.com</t>
  </si>
  <si>
    <t>Jones Kilmartin Group (morningticker.com)</t>
  </si>
  <si>
    <t>032495f365269fa0137d458c0d880ccb</t>
  </si>
  <si>
    <t>Babwnews.com 728x90</t>
  </si>
  <si>
    <t>8115a8d1bb151c2648dbe5241ac0087c</t>
  </si>
  <si>
    <t>Morningticker.com 728x90</t>
  </si>
  <si>
    <t>dcbdf19607b5295adc6460ad893311e4</t>
  </si>
  <si>
    <t>Worldtechtoday.com 728x90</t>
  </si>
  <si>
    <t>prajay@vatsana.co</t>
  </si>
  <si>
    <t xml:space="preserve">Vatsana Technology (Wittyfeed.com) </t>
  </si>
  <si>
    <t>067a4b789fae4a37c25673655a5df59b</t>
  </si>
  <si>
    <t>Wittyfeed.com Mobile #2 300x250</t>
  </si>
  <si>
    <t>1158e55dc06846b49609eb9e54c96c65</t>
  </si>
  <si>
    <t>Wittyfeed.com #3 300x250</t>
  </si>
  <si>
    <t>3521f88df0e8a69edfa8d6e6676b9557</t>
  </si>
  <si>
    <t>Wittyfeed.com 300x250</t>
  </si>
  <si>
    <t>386c9f35576d3279fde38f90dceced21</t>
  </si>
  <si>
    <t>Wittyfeed.com 728x90</t>
  </si>
  <si>
    <t>49a88ca1f110bb561050692b0bec6e14</t>
  </si>
  <si>
    <t>Wittyfeed.com #2 728x90</t>
  </si>
  <si>
    <t>4e63989eeef34018717a027212d9f8f1</t>
  </si>
  <si>
    <t>Wittyfeed.com Mobile 320x50</t>
  </si>
  <si>
    <t>7a9e3acb0af7b458720f2f754279c7bf</t>
  </si>
  <si>
    <t>Wittyfeed.com BTF 300x250</t>
  </si>
  <si>
    <t>7ce49bc4602037dafc9cb29ab23e8bdc</t>
  </si>
  <si>
    <t>Wittyfeed.com #2 300x250</t>
  </si>
  <si>
    <t>82750c466657720e69b24864566760dc</t>
  </si>
  <si>
    <t>Wittyfeed.com #4 728x90</t>
  </si>
  <si>
    <t>9198fa6e960c221434efb66d62c4751b</t>
  </si>
  <si>
    <t>Wittyfeed.com BTF 728x90</t>
  </si>
  <si>
    <t>98700d5845ec31521438b23e42909a7d</t>
  </si>
  <si>
    <t>Wittyfeed.com_Middle_Mobile_300x250</t>
  </si>
  <si>
    <t>a28372430db046b5167585ff33c7c487</t>
  </si>
  <si>
    <t>Wittyfeed.com #3 728x90</t>
  </si>
  <si>
    <t>b2ae6ed64891326fb7a5a874d2715904</t>
  </si>
  <si>
    <t>Wittyfeed.com Mobile 300x250</t>
  </si>
  <si>
    <t>b492adc8d63335da5349836846fdce2e</t>
  </si>
  <si>
    <t>Wittyfeed.com #5 300x250</t>
  </si>
  <si>
    <t>pratdest@gmail.com</t>
  </si>
  <si>
    <t>Fullmatchesandshows.com</t>
  </si>
  <si>
    <t>2e3ab58ae154dc264405dc512646c683</t>
  </si>
  <si>
    <t>Fullmatchesandshows.com 728x90</t>
  </si>
  <si>
    <t>c49bc599a482382a7f4863231731a12a</t>
  </si>
  <si>
    <t>Fullmatchesandshows.com 300x250</t>
  </si>
  <si>
    <t>pressey@franciumcorp.com</t>
  </si>
  <si>
    <t>Francium Corp (daystyles.com)</t>
  </si>
  <si>
    <t>478bda260bac26bbb3c1752a5ebd9447</t>
  </si>
  <si>
    <t>Daystyles.com 728x90</t>
  </si>
  <si>
    <t>82143f77dec4bcddcde77b56a233e656</t>
  </si>
  <si>
    <t>Daystyles.com Mobile #1 300x250</t>
  </si>
  <si>
    <t>99b7d3791350d4e1ada7f088b4d20f8c</t>
  </si>
  <si>
    <t>Daystyles.com Mobile #2 300x250</t>
  </si>
  <si>
    <t>a2adf350c9641e954dbd88a420f25000</t>
  </si>
  <si>
    <t>Awesomeescape.com 300x250</t>
  </si>
  <si>
    <t>e13b7af0d168d86f22d4baf0bedf9271</t>
  </si>
  <si>
    <t>Awesomeescape.com Mobile #3 300x250</t>
  </si>
  <si>
    <t>project.01@hotmail.com</t>
  </si>
  <si>
    <t>Animecenter.tv</t>
  </si>
  <si>
    <t>8c5e53d3a5903ad8e3fa500adef51185</t>
  </si>
  <si>
    <t>Animecenter.tv 300x250</t>
  </si>
  <si>
    <t>publicidad@tercerainformacion.es</t>
  </si>
  <si>
    <t>Tercerainformacion.es</t>
  </si>
  <si>
    <t>74448bfad8797f507ad916c1e46ac17e</t>
  </si>
  <si>
    <t>Tercerainformacion.es 728x90</t>
  </si>
  <si>
    <t>putta@adsiduous.com</t>
  </si>
  <si>
    <t>Adsiduous Media (totalfratmove.com)</t>
  </si>
  <si>
    <t>483b514c9cba2a50ec9ccc684ab905b6</t>
  </si>
  <si>
    <t>pvalach@tibosoftware.com</t>
  </si>
  <si>
    <t>Jigsawplanet.com</t>
  </si>
  <si>
    <t>0aeba84f44f3c5bf77b239640f6dcd2a</t>
  </si>
  <si>
    <t>728x90 CA</t>
  </si>
  <si>
    <t>4037fb442c69b94b4181c56bfd85936d</t>
  </si>
  <si>
    <t>728x90 FR</t>
  </si>
  <si>
    <t>9956a2f137eeb539a28b04418d1a5215</t>
  </si>
  <si>
    <t>728x90 UK</t>
  </si>
  <si>
    <t>e11546b69de25e734bea36c7a6ee00a6</t>
  </si>
  <si>
    <t>728x90 US</t>
  </si>
  <si>
    <t>q@brandeating.com</t>
  </si>
  <si>
    <t>Brandeating.com</t>
  </si>
  <si>
    <t>37699547e5b2bf3cfa1313e54d4f7153</t>
  </si>
  <si>
    <t>Brandeating.com BTF 300x250</t>
  </si>
  <si>
    <t>8a67b48f20bf62c2337a478e555f223c</t>
  </si>
  <si>
    <t>Brandeating.com ATF 300x250</t>
  </si>
  <si>
    <t>ra.ads@teranet.neomailbox.ch</t>
  </si>
  <si>
    <t>Randaris-anime.net</t>
  </si>
  <si>
    <t>06d779d9c387d79861c1b623e4cd374c</t>
  </si>
  <si>
    <t>#1-RA-TOP- 728x90</t>
  </si>
  <si>
    <t>c4244e21adf938b64a18ebfd2c711ccf</t>
  </si>
  <si>
    <t>#4-RA-Sidebar- 300x250</t>
  </si>
  <si>
    <t>raberbailey@eurweb.com</t>
  </si>
  <si>
    <t>Eurweb.com</t>
  </si>
  <si>
    <t>2832aec92daa2bed42a2495f2fce65fb</t>
  </si>
  <si>
    <t>Eurweb.com Mobile 300x250</t>
  </si>
  <si>
    <t>341af05c13d7b5f602c5cb717de8a0b6</t>
  </si>
  <si>
    <t>Eurweb.com Mobile 300x50</t>
  </si>
  <si>
    <t>432fc20ff08e00a0232856a4ffe98c51</t>
  </si>
  <si>
    <t>Eurweb.com 160x600</t>
  </si>
  <si>
    <t>56d9a175f542bc75b58cc481c63e2bc8</t>
  </si>
  <si>
    <t>a3b1855ff5833867fc05f128bddf18fe</t>
  </si>
  <si>
    <t>ca0ff199aea5b29da04d7ab6c05000c1</t>
  </si>
  <si>
    <t>Eurweb.com Mobile 320x50</t>
  </si>
  <si>
    <t>rahat@raiseit-bd.com</t>
  </si>
  <si>
    <t>Raise IT Solutions (bdnews24.com)</t>
  </si>
  <si>
    <t>257853fca0deb75082acfb8d85f2cebe</t>
  </si>
  <si>
    <t>Banglamail24.com 300x250</t>
  </si>
  <si>
    <t>2e4838f9c376135c31f0d9fc545d6f56</t>
  </si>
  <si>
    <t>Mzamin.com 728x90</t>
  </si>
  <si>
    <t>528cdb6d0c3a29051131ba23d182db8d</t>
  </si>
  <si>
    <t>Bdnews24.com bdnews_zone_300x250</t>
  </si>
  <si>
    <t>89d083bffabc02fab10cbb3bc297f30a</t>
  </si>
  <si>
    <t>Somoyerkonthosor.com BTF</t>
  </si>
  <si>
    <t>99402530ab473fd9307a5c00cce5b3f2</t>
  </si>
  <si>
    <t>Mzamin.com 160x600</t>
  </si>
  <si>
    <t>a7a4c9e059df724d0f46968c9d541a1d</t>
  </si>
  <si>
    <t>Bdnews24.com 728x90</t>
  </si>
  <si>
    <t>c6c459290b129637135cf65880486b2c</t>
  </si>
  <si>
    <t>Mzamin.com 300x600</t>
  </si>
  <si>
    <t>cd78514b72055715be33a8812d38def6</t>
  </si>
  <si>
    <t>Mzamin.com 300x250</t>
  </si>
  <si>
    <t>f8da45beb268e1bec7737687a56778a1</t>
  </si>
  <si>
    <t>Prothombarta.com 300x250</t>
  </si>
  <si>
    <t>fff3428f2913d10aa6be9b066ec20ede</t>
  </si>
  <si>
    <t>Thebangladeshtoday.com 300x250</t>
  </si>
  <si>
    <t>raj.yadav@hindustantimes.com</t>
  </si>
  <si>
    <t>Hindustan Media (livehindustan.com)</t>
  </si>
  <si>
    <t>1447912ded1f1c57f2b4d33f212f6743</t>
  </si>
  <si>
    <t>Livehindustan.com IN 728x90</t>
  </si>
  <si>
    <t>54f352ec733f0731f98130ac587a1c12</t>
  </si>
  <si>
    <t>Livehindustan.com US, UK 300x250</t>
  </si>
  <si>
    <t>a3f7f34ba024bc1daa495a8afcd74b26</t>
  </si>
  <si>
    <t>Livehindustan.com IN 300x250</t>
  </si>
  <si>
    <t>d6c179aa8df6dd97561583f1e5c8e5c5</t>
  </si>
  <si>
    <t>Livehindustan.com US, UK 728x90</t>
  </si>
  <si>
    <t>randy@mylot.com</t>
  </si>
  <si>
    <t>mylot.com</t>
  </si>
  <si>
    <t>6b8253f3cab0516e2d30855ec5616c6b</t>
  </si>
  <si>
    <t>Mylot.com 728x90</t>
  </si>
  <si>
    <t>76d6cb053e6f3205224e1828004a34d0</t>
  </si>
  <si>
    <t>Mylot.com 160x600</t>
  </si>
  <si>
    <t>8dd14396160edbdce5fe44ccfce5beff</t>
  </si>
  <si>
    <t>Mylot.com 300x250</t>
  </si>
  <si>
    <t>rapperkey@gmail.com</t>
  </si>
  <si>
    <t>Kissanime.com</t>
  </si>
  <si>
    <t>0c1855dccab03ff6f79021b824cdb375</t>
  </si>
  <si>
    <t>Anilinkz.tv #2 728x90</t>
  </si>
  <si>
    <t>2c5b6a7f761aa9452ae2f79ff25ccab4</t>
  </si>
  <si>
    <t>Kisscartoon.me 160x600</t>
  </si>
  <si>
    <t>4774db10288dd51ab1ae4f6053a84f4c</t>
  </si>
  <si>
    <t>Kissasian.com 160x600</t>
  </si>
  <si>
    <t>49b65123e23304f5ac88aaab7c04170d</t>
  </si>
  <si>
    <t>Readcomiconline.com 160x600</t>
  </si>
  <si>
    <t>4dcee956c3812644f3e7c65c0d01c6d9</t>
  </si>
  <si>
    <t>Kissanime.io 300x250</t>
  </si>
  <si>
    <t>4f7f972604cb42a85bd01eb1d9f518f4</t>
  </si>
  <si>
    <t>Kissmanga.com 160x600</t>
  </si>
  <si>
    <t>505b01734c678d3fbb74f00e0b343d65</t>
  </si>
  <si>
    <t>Kissasian.com 300x250</t>
  </si>
  <si>
    <t>567672dabb5a5d38736c895ab60ff290</t>
  </si>
  <si>
    <t>Anilinkz.tv 300x250</t>
  </si>
  <si>
    <t>661d68b67fdf538179afd2ee12366d58</t>
  </si>
  <si>
    <t>Horriblesubs.info 300x250</t>
  </si>
  <si>
    <t>6bcd3792f8631a2264e15c867aaefd7c</t>
  </si>
  <si>
    <t>Kissmanga.com 300x250</t>
  </si>
  <si>
    <t>754eeaa4c6905125542321b263cb23e3</t>
  </si>
  <si>
    <t>Readcomiconline.com 728x90</t>
  </si>
  <si>
    <t>7c54de463f8c6d7d9fdc7bf343db5235</t>
  </si>
  <si>
    <t>Kissasian.com 728x90</t>
  </si>
  <si>
    <t>818106b2e080132dcefc0bf36b19811d</t>
  </si>
  <si>
    <t>123greetings.com 300x250</t>
  </si>
  <si>
    <t>833a1c06c7d9a79f14f536909fdb98b2</t>
  </si>
  <si>
    <t>Readcomiconline.com 300x250</t>
  </si>
  <si>
    <t>834ce2888fbd7379b3d8354875c73521</t>
  </si>
  <si>
    <t>Kisscartoon.me 728x90</t>
  </si>
  <si>
    <t>8720718c3970047d1e46dd278949e983</t>
  </si>
  <si>
    <t>Kissmanga.com 728x90</t>
  </si>
  <si>
    <t>9934e1e7c4039d3d72247c7d1da40f8b</t>
  </si>
  <si>
    <t>Anilinkz.tv 728x90</t>
  </si>
  <si>
    <t>9a5d1f60617e401f09d41329df96e7d7</t>
  </si>
  <si>
    <t>Kissanime.io 160x600</t>
  </si>
  <si>
    <t>a099d0390c8c38ca36545289aeb330f1</t>
  </si>
  <si>
    <t>add424f4e1a5079288d2541f21b9a9f9</t>
  </si>
  <si>
    <t>Anilinkz.tv #2 300x250</t>
  </si>
  <si>
    <t>b8005378da00bde507039dc7f45dc3f5</t>
  </si>
  <si>
    <t>Kisscartoon.me 300x250</t>
  </si>
  <si>
    <t>de19cdec3faf6360c5494154f1c6e8d6</t>
  </si>
  <si>
    <t>Horriblesubs.info 728x90</t>
  </si>
  <si>
    <t>de25c972725e1d502a8616021cc8a9bd</t>
  </si>
  <si>
    <t>123greetings.com 728x90</t>
  </si>
  <si>
    <t>e8acf61805f5412cbf88052c561494bf</t>
  </si>
  <si>
    <t>123greetings.com ROW 728x90</t>
  </si>
  <si>
    <t>raymundo.oaks@gmail.com</t>
  </si>
  <si>
    <t>TPN Media Group (thepatriotnation.net)</t>
  </si>
  <si>
    <t>2564434317f1c2d9c643099b21744ec5</t>
  </si>
  <si>
    <t>Thepatriotnation.net Mobile 320x50</t>
  </si>
  <si>
    <t>369b20dda9e0fe5d5862dc31ce30d9d2</t>
  </si>
  <si>
    <t>Dailyheadlines.net 300x250</t>
  </si>
  <si>
    <t>43ede7be7339e6ab765b0e9c6d04e31c</t>
  </si>
  <si>
    <t>Thepatriotnation.net 300x250</t>
  </si>
  <si>
    <t>4701531c489de4bc4a3e1602b166601c</t>
  </si>
  <si>
    <t>Threepercenternation.com 300x250</t>
  </si>
  <si>
    <t>603358c52a627ea6a2adb06bfb09b496</t>
  </si>
  <si>
    <t>Dailyheadlines.net 728x90</t>
  </si>
  <si>
    <t>798e4c2597fe85e5dc76736b13f08e5e</t>
  </si>
  <si>
    <t>Dailyheadlines.net Mobile 320x50</t>
  </si>
  <si>
    <t>bbdddcc90c93a46a8efc08a29a281052</t>
  </si>
  <si>
    <t>Thepatriotnation.net 160x600</t>
  </si>
  <si>
    <t>reckontalk@gmail.com</t>
  </si>
  <si>
    <t>ReckonTalk</t>
  </si>
  <si>
    <t>0937d4f5497976b158d28bad6d58b768</t>
  </si>
  <si>
    <t>Reckontalk.com 300x600</t>
  </si>
  <si>
    <t>2c78bb0ab70b65bbc676f98666d457df</t>
  </si>
  <si>
    <t>Reckontalk.com Mobile 320x50</t>
  </si>
  <si>
    <t>9c6d52ced0507861b03fd3e9f36be059</t>
  </si>
  <si>
    <t>Reckontalk.com Mobile 300x250</t>
  </si>
  <si>
    <t>aa470be2dc4fe92d6ac2ca434d98c234</t>
  </si>
  <si>
    <t>Reckontalk.com Mobile 300x50</t>
  </si>
  <si>
    <t>c597fbddbebac7fa994069781ed1d4aa</t>
  </si>
  <si>
    <t>Reckontalk.com 160x600</t>
  </si>
  <si>
    <t>d95a84f22dee1eafd86e29c0ed475e2d</t>
  </si>
  <si>
    <t>Reckontalk.com #2 300x250</t>
  </si>
  <si>
    <t>f0138d537ad37057d9cbfd39c42a695a</t>
  </si>
  <si>
    <t>Reckontalk.com 728x90</t>
  </si>
  <si>
    <t>revenu@afrizap.com</t>
  </si>
  <si>
    <t>Afrizap.com</t>
  </si>
  <si>
    <t>16ef1ec8b68f87d27ff1f359eba32e1b</t>
  </si>
  <si>
    <t>Afrizap.com DE_BottomRightsidebar_Komoona_D 300x250</t>
  </si>
  <si>
    <t>richahingle@gmail.com</t>
  </si>
  <si>
    <t>Veganricha.com</t>
  </si>
  <si>
    <t>290c503377c56c1ab5396fcfeeb5194a</t>
  </si>
  <si>
    <t>Veganricha.com Tier 1 #4 300x250</t>
  </si>
  <si>
    <t>50e6437fd1b54a361f2b4c4feaf58e86</t>
  </si>
  <si>
    <t>Veganricha.com Tier 1 728x90</t>
  </si>
  <si>
    <t>6cfcc679f1d2090121a83568c0fbe8fc</t>
  </si>
  <si>
    <t>Veganricha.com Tier 1 #3 300x250</t>
  </si>
  <si>
    <t>7f314294c4a0618c58b13bbe16b56335</t>
  </si>
  <si>
    <t>Veganricha.com Tier 1 #2 300x250</t>
  </si>
  <si>
    <t>aeacd5152ae432a000d776dc8ddc52c8</t>
  </si>
  <si>
    <t>Veganricha.com Tier 1 300x600</t>
  </si>
  <si>
    <t>ec9a9859d23cd355779702dec7ae1146</t>
  </si>
  <si>
    <t>Veganricha.com Tier 1 300x250</t>
  </si>
  <si>
    <t>richardson.doe@myjoyonline.com</t>
  </si>
  <si>
    <t>Myjoyonline.com</t>
  </si>
  <si>
    <t>46099a8b8e2e4e9cebf6d4938cbff637</t>
  </si>
  <si>
    <t>Ghana-news.adomonline.com 300x600</t>
  </si>
  <si>
    <t>4612afb9064eea55e5df0b998f2e2120</t>
  </si>
  <si>
    <t>Myjoyonline.com 300x600</t>
  </si>
  <si>
    <t>5bf9b8b4d448687ff44478d5f600a205</t>
  </si>
  <si>
    <t>Ghana-news.adomonline.com #3 300x250</t>
  </si>
  <si>
    <t>63bfb67c935a377cad41f8f36014763e</t>
  </si>
  <si>
    <t>Ghana-news.adomonline.com 300x250</t>
  </si>
  <si>
    <t>85415146ef1453d18308b6005a31dc84</t>
  </si>
  <si>
    <t>Myjoyonline.com 300x250</t>
  </si>
  <si>
    <t>e4c95b159f58fbe52602e85c52797a33</t>
  </si>
  <si>
    <t>Ghana-news.adomonline.com #2 300x600</t>
  </si>
  <si>
    <t>rickbin@24hourcampfire.com</t>
  </si>
  <si>
    <t>24hourcampfire.com</t>
  </si>
  <si>
    <t>ricky.harewood@pocket-lint.co.uk</t>
  </si>
  <si>
    <t>Pocket-lint (pocket-lint.com)</t>
  </si>
  <si>
    <t>14b747aa7ef4af1f5269b689b4561697</t>
  </si>
  <si>
    <t>Gadgette.com 300x250</t>
  </si>
  <si>
    <t>1ce50416d806aac469384369c09f4802</t>
  </si>
  <si>
    <t>Pocket-lint.com 300x600</t>
  </si>
  <si>
    <t>9aff4d05d8d05f9ca694bc30c21f97c9</t>
  </si>
  <si>
    <t>Pocket-lint.com Mobile #2 320x50</t>
  </si>
  <si>
    <t>a1f15efcbb7a264bfc52cb9dd97c1e96</t>
  </si>
  <si>
    <t>Pocket-lint.com 728x90</t>
  </si>
  <si>
    <t>b36f4cf8b6fa63230a30a5e0b9b3977b</t>
  </si>
  <si>
    <t>Gadgette.com 300x600</t>
  </si>
  <si>
    <t>de299aeca62915db68c91fcfc07ecbfd</t>
  </si>
  <si>
    <t>Pocket-lint.com 300x250</t>
  </si>
  <si>
    <t>rob@robmerlino.com</t>
  </si>
  <si>
    <t>SharkDog Media (sharktankblog.com)</t>
  </si>
  <si>
    <t>d3c928908787b4f157adda0341afc5b6</t>
  </si>
  <si>
    <t>Sharktankblog.com 300x250</t>
  </si>
  <si>
    <t>ee2eb156e541935e19c673b3cb11419f</t>
  </si>
  <si>
    <t>Sharktankblog.com 728x90</t>
  </si>
  <si>
    <t>rob@vozmedia.co.uk</t>
  </si>
  <si>
    <t>VOZ Media (Offthepost.info)</t>
  </si>
  <si>
    <t>d28e4698ab79dc2e4d0d32502935b759</t>
  </si>
  <si>
    <t>Offthepost.info Mobile 320x50</t>
  </si>
  <si>
    <t>e479ecf7b885e8a32c6196c2401d413e</t>
  </si>
  <si>
    <t>Offthepost.info 300x250</t>
  </si>
  <si>
    <t>robert.ford@netstarmarketing.co.uk</t>
  </si>
  <si>
    <t>Netstar (newsfruit.com)</t>
  </si>
  <si>
    <t>0142e38451d9ba04aeb6adee97438628</t>
  </si>
  <si>
    <t>Newsfruit.com Tier 1 728x90</t>
  </si>
  <si>
    <t>38946bcab18d0c87ed897303d0ab7e7b</t>
  </si>
  <si>
    <t>Newsfruit.com Tier 1 #3 300x250</t>
  </si>
  <si>
    <t>6fba452fafd6aec2a452f5c4f7ef72e9</t>
  </si>
  <si>
    <t>Newsfruit.com Tier 1 300x600</t>
  </si>
  <si>
    <t>9fb053972d4bb63fd79ae17746a6ad50</t>
  </si>
  <si>
    <t>Newsfruit.com Tier 2 300x600</t>
  </si>
  <si>
    <t>fa79de1f70bfab0f3949f24a7b0295c3</t>
  </si>
  <si>
    <t>Newsfruit.com 728x90 Header</t>
  </si>
  <si>
    <t>robert@ourwebhome.com</t>
  </si>
  <si>
    <t>Digplanet.com</t>
  </si>
  <si>
    <t>76891005ef1437614a94437c44052a5b</t>
  </si>
  <si>
    <t>Digplanet.com Tier 1 Bottom 300x250</t>
  </si>
  <si>
    <t>roger2@readytogo.net</t>
  </si>
  <si>
    <t>Readytogo.net</t>
  </si>
  <si>
    <t>55f311a1e2824c74b11f117cabde2a83</t>
  </si>
  <si>
    <t>Readytogo.net 728x90</t>
  </si>
  <si>
    <t>94bce326d331ea83bedbeeac26f7012f</t>
  </si>
  <si>
    <t>Readytogo.net Mobile 320x50</t>
  </si>
  <si>
    <t>c99b4490f2ecc38b85e96ff5f709f19e</t>
  </si>
  <si>
    <t>Readytogo.net Mobile 300x250</t>
  </si>
  <si>
    <t>rohit.singh@skymetweather.com</t>
  </si>
  <si>
    <t>Skymet Weather Services (skymetweather.com)</t>
  </si>
  <si>
    <t>a0c31e9c3afe453c37e62eedc95694e5</t>
  </si>
  <si>
    <t>Skymetweather.com 728x90</t>
  </si>
  <si>
    <t>dc3a004b9a26af820261623b2e7a086b</t>
  </si>
  <si>
    <t>Skymetweather.com 300x250</t>
  </si>
  <si>
    <t>roni@ambidigital.com.br</t>
  </si>
  <si>
    <t>Suamusica.com.br</t>
  </si>
  <si>
    <t>801327c7a47c073f896a254dddd7c65e</t>
  </si>
  <si>
    <t>Suamusica.com.br 300x250</t>
  </si>
  <si>
    <t>9d058dc93ce7bf3d7b76d86fbfa169aa</t>
  </si>
  <si>
    <t>Suamusica.com.br 728x90</t>
  </si>
  <si>
    <t>fb6e15dfb20054828c3af0b8f8a331f3</t>
  </si>
  <si>
    <t>Suamusica.com.br 300x600</t>
  </si>
  <si>
    <t>rox@rawstory.com</t>
  </si>
  <si>
    <t>Rawstory.com</t>
  </si>
  <si>
    <t>3231a3e9fc7f3ca702f826a004d0f9e4</t>
  </si>
  <si>
    <t>AlterNet $1 300x250</t>
  </si>
  <si>
    <t>e87f55c15ab38fb716c4acf3adfc6403</t>
  </si>
  <si>
    <t>Rawstory $1 300x250</t>
  </si>
  <si>
    <t>roy@mdjunction.com</t>
  </si>
  <si>
    <t>Mdjunction.com</t>
  </si>
  <si>
    <t>689254469aeb768e060452b53b508fda</t>
  </si>
  <si>
    <t>Int - ROH 728x90</t>
  </si>
  <si>
    <t>84d4301c1b58b9c6d9882a2298b43205</t>
  </si>
  <si>
    <t>US-ROH 728x90</t>
  </si>
  <si>
    <t>b6ce5a9121b8e0879797622183841aad</t>
  </si>
  <si>
    <t>Int - ROH 160x600</t>
  </si>
  <si>
    <t>de5c4d99131dc6e1f306c5e3687cb53d</t>
  </si>
  <si>
    <t>US-ROH 300x250</t>
  </si>
  <si>
    <t>f8592b0bd9bdf6cf0dcc11f5273853a1</t>
  </si>
  <si>
    <t>US-ROH 160x600</t>
  </si>
  <si>
    <t>rtyrsina@gmail.com</t>
  </si>
  <si>
    <t>Windowsreport.com</t>
  </si>
  <si>
    <t>060b36c4c2f2aa28aee3aa41a4fbe858</t>
  </si>
  <si>
    <t>Gigjets.com BTF 300x250</t>
  </si>
  <si>
    <t>2d732540816d486649db05f51328d818</t>
  </si>
  <si>
    <t>Gigjets.com MID 300x250</t>
  </si>
  <si>
    <t>rudy@foodbeast.com</t>
  </si>
  <si>
    <t>Foodbeast.com</t>
  </si>
  <si>
    <t>0ed1b3e3272104179911682978c172e3</t>
  </si>
  <si>
    <t>Foodbeast.com ATF 300x250</t>
  </si>
  <si>
    <t>230e6f7862286f509d887cead74b458b</t>
  </si>
  <si>
    <t>Foodbeast.com 728x90</t>
  </si>
  <si>
    <t>rwxwuxiaworld@gmail.com</t>
  </si>
  <si>
    <t>Wuxiaworld.com</t>
  </si>
  <si>
    <t>ryan.fritz83@gmail.com</t>
  </si>
  <si>
    <t>Mydotcomrade.com</t>
  </si>
  <si>
    <t>3345439b5785cb56763a458b63a73acd</t>
  </si>
  <si>
    <t>Thecongressing.com Komoona_300x250_CON 3M</t>
  </si>
  <si>
    <t>3585c0defbba300c9588644f1c515c19</t>
  </si>
  <si>
    <t>Myhealthy.tips Komoona_300x250_MHT 4M 300x250</t>
  </si>
  <si>
    <t>41081e5a8f35a26aaefb9384fbcfd3ec</t>
  </si>
  <si>
    <t>Perfectlytimedimages.com Komoona__PTI 1D 728x90</t>
  </si>
  <si>
    <t>4c26e361f1bffcb8c12def71dc416ff7</t>
  </si>
  <si>
    <t>Plutobrat.com Komoona_728x90_PLU 0D b</t>
  </si>
  <si>
    <t>743ad65f57b52a15afcfcf28e339f81a</t>
  </si>
  <si>
    <t>Myhealthy.tips Komoona_300x250_MHT 3M 300x250</t>
  </si>
  <si>
    <t>866b274c829f0986b617ec5fb8505aea</t>
  </si>
  <si>
    <t>Thatsnotfood.com Komoona_300x250_TNF 3M</t>
  </si>
  <si>
    <t>923d653cdd61cb5a89d57b10d43ce3e9</t>
  </si>
  <si>
    <t>Perfectlytimedimages.com Komoona_300x250_PTI 5D</t>
  </si>
  <si>
    <t>d36420368e1f000ff20a37732057d8a5</t>
  </si>
  <si>
    <t>Thatsnotfood.com Komoona_300x250_TNF 4M</t>
  </si>
  <si>
    <t>dcf6e3705a35188966afa21897cc644a</t>
  </si>
  <si>
    <t>Perfectlytimedimages.com Komoona_300x250_PTI 3D</t>
  </si>
  <si>
    <t>dd6d9deed0450e8cff654ac0ef7e0423</t>
  </si>
  <si>
    <t>Thecongressing.com Komoona__CON 0D 728x90</t>
  </si>
  <si>
    <t>e8c7498702a7712e7d13aa281ea38869</t>
  </si>
  <si>
    <t>Plutobrat.com Komoona__PLU 3D</t>
  </si>
  <si>
    <t>f8d4827a8a8b9e06ff4f44095248c39f</t>
  </si>
  <si>
    <t>Plutobrat.com Komoona__PLU 7D</t>
  </si>
  <si>
    <t>f8e0747807d86caccec6c503b225d905</t>
  </si>
  <si>
    <t>Thatsnotfood.com Komoona_728x90_TNF 0D</t>
  </si>
  <si>
    <t>ryan.mckenzie@gmail.com</t>
  </si>
  <si>
    <t>Infobarrel.com</t>
  </si>
  <si>
    <t>60310c394776c851ee5511a5065db459</t>
  </si>
  <si>
    <t>IB Sitewide 300x600 160x600</t>
  </si>
  <si>
    <t>s.davis@mytrendyhome.com</t>
  </si>
  <si>
    <t>mytrendyhome.com</t>
  </si>
  <si>
    <t>26685646ee81ec770ec31f4ff7a512b7</t>
  </si>
  <si>
    <t>Mytrendyhome.com Tier 1 728x90</t>
  </si>
  <si>
    <t>58f64b0d66f0712cb659fc6af9fe8520</t>
  </si>
  <si>
    <t>Mytrendyhome.com Tier 1 160x600</t>
  </si>
  <si>
    <t>d5300af0dc4d39a5714464a249ea4dd6</t>
  </si>
  <si>
    <t>Mytrendyhome.com Tier 1 300x250</t>
  </si>
  <si>
    <t>s.schadeck@cultureg.eu</t>
  </si>
  <si>
    <t>Culture G (senscritique.com)</t>
  </si>
  <si>
    <t>5c02dc71fa5bdf22378c0677c6300395</t>
  </si>
  <si>
    <t>Nautiljon.com ATF 728x90</t>
  </si>
  <si>
    <t>7b1ea9b6bc720620480a94a7bbfcc814</t>
  </si>
  <si>
    <t>Senscritique.com ATF 300x250</t>
  </si>
  <si>
    <t>a2ce3b79268658166790100f61f3022b</t>
  </si>
  <si>
    <t>Senscritique.com BTF 728x90</t>
  </si>
  <si>
    <t>s.taufiq2014@gmail.com</t>
  </si>
  <si>
    <t>Timesofdhaka.com</t>
  </si>
  <si>
    <t>5451b30bf6d17cb0f66889f45f023042</t>
  </si>
  <si>
    <t>Timesofdhaka.com 300x250</t>
  </si>
  <si>
    <t>fcc6037806ffe004a6dc661c9a7fd135</t>
  </si>
  <si>
    <t>Blog.radioswapnil.com</t>
  </si>
  <si>
    <t>saadbassi@gmail.com</t>
  </si>
  <si>
    <t>Socialholic</t>
  </si>
  <si>
    <t>41d8a26d3b74aaf6d04ab500bc05bf5e</t>
  </si>
  <si>
    <t>Thelisticles.net 160x600</t>
  </si>
  <si>
    <t>6249bb31ffef5d37eb7d2f0e5e331366</t>
  </si>
  <si>
    <t>Thelisticles.net 728x90</t>
  </si>
  <si>
    <t>86018c50b4f945c51a5376cb9b167e00</t>
  </si>
  <si>
    <t>Thelisticles.net 300x250</t>
  </si>
  <si>
    <t>sachin@skgtechnologies.com</t>
  </si>
  <si>
    <t>babakathullu.com</t>
  </si>
  <si>
    <t>sahir@annnews.in</t>
  </si>
  <si>
    <t>ANN News Private Limited (anweshanam.com)</t>
  </si>
  <si>
    <t>sales@leaguelineup.com</t>
  </si>
  <si>
    <t>Leaguelineup.com</t>
  </si>
  <si>
    <t>256edc42c94cf99009f1595d70019d98</t>
  </si>
  <si>
    <t>Leaguelineup.com Mobile 300x50</t>
  </si>
  <si>
    <t>9966910109ac159990cd93a60bdb6f00</t>
  </si>
  <si>
    <t>Leaguelineup.com 728x90</t>
  </si>
  <si>
    <t>a096de5c5142f424fbdfb60fb26c216d</t>
  </si>
  <si>
    <t>Leaguelineup.com 300x250</t>
  </si>
  <si>
    <t>d35450f84ca577d642f43b5c524d8b29</t>
  </si>
  <si>
    <t>Leaguelineup.com Tier 1 728x90</t>
  </si>
  <si>
    <t>ea736227d1b3cb92b9f73c6efbe9b772</t>
  </si>
  <si>
    <t>Leaguelineup.com Tier 1 300x250</t>
  </si>
  <si>
    <t>ebef183470d8004f9bd3c4b413f6f757</t>
  </si>
  <si>
    <t>Leaguelineup.com 160x600</t>
  </si>
  <si>
    <t>f0c5b63d98cdc79c98f63942c6f89dfd</t>
  </si>
  <si>
    <t>Leaguelineup.com Tier 1 160x600</t>
  </si>
  <si>
    <t>salima@sanjeevkapoor.com</t>
  </si>
  <si>
    <t>Sanjeevkapoor.com</t>
  </si>
  <si>
    <t>sam@thejmg.com</t>
  </si>
  <si>
    <t>Thejmg.com</t>
  </si>
  <si>
    <t>17a2598858aad505be1512784a66d428</t>
  </si>
  <si>
    <t>Israelnationalnews.com</t>
  </si>
  <si>
    <t>20afdaa668085dec0743838efc430f34</t>
  </si>
  <si>
    <t>Jewishworldreview.com</t>
  </si>
  <si>
    <t>6f57e7397963b76a6b0ca61202c24ad3</t>
  </si>
  <si>
    <t>78aea41e17545be4e7d3f699a6e592d1</t>
  </si>
  <si>
    <t>Timesofisrael.com</t>
  </si>
  <si>
    <t>96ade006687454d91cdd8ee4b9cfd8c7</t>
  </si>
  <si>
    <t>b1985cb8cf33d7eea86fe71873fb737a</t>
  </si>
  <si>
    <t>b2cefc371057d18e6934f5eb5faa65f5</t>
  </si>
  <si>
    <t>Timesofisrael.com Mobile</t>
  </si>
  <si>
    <t>bc7d89b466231076fa1d6b1939d1c00f</t>
  </si>
  <si>
    <t>e70e79288ab86d2e8d4d3ecf0c5cc6a2</t>
  </si>
  <si>
    <t>fc2fe6a4ab1186e45ce4caf4003e250c</t>
  </si>
  <si>
    <t>sammer@adscoo.com</t>
  </si>
  <si>
    <t>Adscoo Ltd. (exclusivetechnews.com)</t>
  </si>
  <si>
    <t>samuel.aviles@americainteractiva.com</t>
  </si>
  <si>
    <t>America Interactiva (edhdeportes.com)</t>
  </si>
  <si>
    <t>3f1bd8348bd2e2e4dc6d71b313c2b968</t>
  </si>
  <si>
    <t>Edhdeportes.com USA 160x600</t>
  </si>
  <si>
    <t>696730e1871adec8d68b53a8cffca290</t>
  </si>
  <si>
    <t>Elsalvador.com LATAM 728x90</t>
  </si>
  <si>
    <t>72acd160d504cb7e973c8c1d991782e5</t>
  </si>
  <si>
    <t>Elsalvador.com Mobile USA 320x50</t>
  </si>
  <si>
    <t>75384ed842c3bc79ae81b8bee7bb9613</t>
  </si>
  <si>
    <t>Elsalvador.com USA 300x250</t>
  </si>
  <si>
    <t>8c5c5daa04234113b120117073524f6d</t>
  </si>
  <si>
    <t>Elsalvador.com USA 300x600</t>
  </si>
  <si>
    <t>b06371cfd25f3a094fd373598331c61a</t>
  </si>
  <si>
    <t>Elsalvador.com Mobile LATAM 300x250</t>
  </si>
  <si>
    <t>e7a51cdaa1bd52243f1f29473a6a4718</t>
  </si>
  <si>
    <t>Elsalvador.com LATAM 300x250</t>
  </si>
  <si>
    <t>sansart@addictmedia.fr</t>
  </si>
  <si>
    <t>Addict Media (geneanet.org)</t>
  </si>
  <si>
    <t>d3fcda0d1bef977cbc1cb81af265096d</t>
  </si>
  <si>
    <t>Geneanet.org 728x90</t>
  </si>
  <si>
    <t>santos@realitytvworld.com</t>
  </si>
  <si>
    <t>Realitytvworld.com</t>
  </si>
  <si>
    <t>c5c56d14f7cd3171e5fc053b679d6076</t>
  </si>
  <si>
    <t>Realitytvworld.com Mobile 320x50</t>
  </si>
  <si>
    <t>c6c7f16d4b0fd4aa86a811f5ef60e223</t>
  </si>
  <si>
    <t>Realitytvworld.com 728x90</t>
  </si>
  <si>
    <t>d5f725234f6da4adf73a816e39949e45</t>
  </si>
  <si>
    <t>Realitytv.com New 160x600</t>
  </si>
  <si>
    <t>sarah@capitalizedmedia.com</t>
  </si>
  <si>
    <t>Lifeluxe.com</t>
  </si>
  <si>
    <t>5b17ce39aff18de9187f744cc1fd0c2f</t>
  </si>
  <si>
    <t>Lifeluxe.com 728x90</t>
  </si>
  <si>
    <t>99f659660eed1df2a99b244db3080419</t>
  </si>
  <si>
    <t>Lifeluxe.com 160x600</t>
  </si>
  <si>
    <t>a887e7e6e6d259d9f6ffa7a472fe7d83</t>
  </si>
  <si>
    <t>Lifeluxe.com 300x250</t>
  </si>
  <si>
    <t>cc439fb00ebdc83728a08e12dd2504db</t>
  </si>
  <si>
    <t>Lifeluxe.com CA 728x90</t>
  </si>
  <si>
    <t>ea91fbc820cf8433f1cdf82c1af22d3e</t>
  </si>
  <si>
    <t>Lifeluxe.com CA 160x600</t>
  </si>
  <si>
    <t>faf5f870b6bba484df159ac77e08d3e6</t>
  </si>
  <si>
    <t>Lifeluxe.com CA 300x250</t>
  </si>
  <si>
    <t>sarah@carambo.la</t>
  </si>
  <si>
    <t>Carambola</t>
  </si>
  <si>
    <t>47abf0c29a6e77d0fafbfa4fbea5eb4d</t>
  </si>
  <si>
    <t>Parentsociety.com 300x250</t>
  </si>
  <si>
    <t>72f7d59c13593cbdaaaedc0542977ce1</t>
  </si>
  <si>
    <t>Parentsociety.com728 728x90</t>
  </si>
  <si>
    <t>sarah@reductress.com</t>
  </si>
  <si>
    <t>Reductress.com</t>
  </si>
  <si>
    <t>scott.hollon@bonniercorp.com</t>
  </si>
  <si>
    <t>Bonnier</t>
  </si>
  <si>
    <t>sean@surewomen.com</t>
  </si>
  <si>
    <t>Surewomen.com</t>
  </si>
  <si>
    <t>01a75f8e86be5c955efac995a0607b85</t>
  </si>
  <si>
    <t>Parentingemag.com 728x90</t>
  </si>
  <si>
    <t>033a4aa53dd1541e30c1f02b63e635b5</t>
  </si>
  <si>
    <t>1.00 Surewomen.com Tier 2 300x250</t>
  </si>
  <si>
    <t>19a5309e18263b29364445e4ab1cabae</t>
  </si>
  <si>
    <t>1.00 Modishparent.com 300x250</t>
  </si>
  <si>
    <t>2c0caaf3865399e7c7f782bafc3ae6ec</t>
  </si>
  <si>
    <t>Parentingemag.com 300x250</t>
  </si>
  <si>
    <t>519132f88aaf3bca97d9cbf260231feb</t>
  </si>
  <si>
    <t>Shoelosophy.com 728x90</t>
  </si>
  <si>
    <t>57fb5b9895c257f66cdb00aa0b5b7d05</t>
  </si>
  <si>
    <t>Parentingemag.com #2 728x90</t>
  </si>
  <si>
    <t>5b02bb2c8ee94bf8b06f7b3096df79a6</t>
  </si>
  <si>
    <t>Shoelosophy.com #2 728x90</t>
  </si>
  <si>
    <t>7657c6890922b9b185160a99bb187a3e</t>
  </si>
  <si>
    <t>0.25 Modishparent.com Tier 2 728x90</t>
  </si>
  <si>
    <t>833a05459f0b31874bfe5676fafb36d7</t>
  </si>
  <si>
    <t>0.25 Modishparent.com Tier 2 300x250</t>
  </si>
  <si>
    <t>98a21685ab95d2180440d58ae90be34f</t>
  </si>
  <si>
    <t>1.00 Modishparent.com 728x90</t>
  </si>
  <si>
    <t>c6d364c0ef9b98cc7e5ce60527e07291</t>
  </si>
  <si>
    <t>0.25 Modishparent.com Tier 2 160x600</t>
  </si>
  <si>
    <t>c6f089518b2aa8bf857f267004f44709</t>
  </si>
  <si>
    <t>1.00 Modishparent.com 160x600</t>
  </si>
  <si>
    <t>ceed12549b091f4e44ee47f0f68f0efb</t>
  </si>
  <si>
    <t>Shoelosophy.com 300x250</t>
  </si>
  <si>
    <t>d23e354fa86d67da4f191b17e0d14464</t>
  </si>
  <si>
    <t>Parentingemag.com #2 300x250</t>
  </si>
  <si>
    <t>e368522292fb301201262fea6ad39f7b</t>
  </si>
  <si>
    <t>Shoelosophy.com #2 160x600</t>
  </si>
  <si>
    <t>ed2ccc585496a9b40a28e2ae69f94c6b</t>
  </si>
  <si>
    <t>Shoelosophy.com #2 300x250</t>
  </si>
  <si>
    <t>f107b8ac0afd3d5dcb5014c8e84714d7</t>
  </si>
  <si>
    <t>Shoelosophy.com 160x600</t>
  </si>
  <si>
    <t>service@goodneighboraz.com</t>
  </si>
  <si>
    <t>Firstcovers.com</t>
  </si>
  <si>
    <t>e23055c0b00551a91b04d88a9140f40e</t>
  </si>
  <si>
    <t>Firstcovers.com 300x250</t>
  </si>
  <si>
    <t>shagarrahman@yahoo.it</t>
  </si>
  <si>
    <t>eurobdnews.com</t>
  </si>
  <si>
    <t>3b049b8f4388700945dad92fa2223fcd</t>
  </si>
  <si>
    <t>Eurobdnews.com  under news728/80-2</t>
  </si>
  <si>
    <t>935bf46693f2d01518a223fdfe043954</t>
  </si>
  <si>
    <t>Eurobdnews.com ac right side2-300/250</t>
  </si>
  <si>
    <t>e64661e6f96c1b333a2e1d5da71893fa</t>
  </si>
  <si>
    <t>Eurobdnews.com-upper news728/90-1</t>
  </si>
  <si>
    <t>shalev@crossrider.com</t>
  </si>
  <si>
    <t>Crossrider.com (Mirror.co.uk)</t>
  </si>
  <si>
    <t>1d0085e4349a35d87683be95d5ac492c</t>
  </si>
  <si>
    <t>F1i.com FR MPU 300x250</t>
  </si>
  <si>
    <t>254b07084cef369d3726479860e68d0d</t>
  </si>
  <si>
    <t>Efestivals.co.uk Mobile 320x50</t>
  </si>
  <si>
    <t>2f63016cd0b1c32eaf5d5963a9651f64</t>
  </si>
  <si>
    <t>Crosswordsolver.org 300x250</t>
  </si>
  <si>
    <t>45de447386fef3643beb8c2517161527</t>
  </si>
  <si>
    <t>F1i.com FR Double MPU 300x600</t>
  </si>
  <si>
    <t>79194aa0818329a0d3b190ac2f7f68ec</t>
  </si>
  <si>
    <t>Crosswordsolver.org Leaderboard 728x90</t>
  </si>
  <si>
    <t>ef69bb85bc9b87cd7629c2ef14932c66</t>
  </si>
  <si>
    <t>Crosswordsolver.org 970x250</t>
  </si>
  <si>
    <t>f043d99e4eb59d69248bae0143216f86</t>
  </si>
  <si>
    <t>F1i.com FR Wide Skyscraper 160x600</t>
  </si>
  <si>
    <t>f75b08eb0f45a078ac2687a4227268e9</t>
  </si>
  <si>
    <t>F1i.com FR Leaderboard 728x90</t>
  </si>
  <si>
    <t>shami_edw@yahoo.com</t>
  </si>
  <si>
    <t>Lolpicslive.com</t>
  </si>
  <si>
    <t>25057333534f3ceab33df8920b8ffe71</t>
  </si>
  <si>
    <t>Droozi.com #2 300x250</t>
  </si>
  <si>
    <t>6d194cf1839a99c6185e0b378c52e8cd</t>
  </si>
  <si>
    <t>Droozi.com #4 300x250</t>
  </si>
  <si>
    <t>784adf34cbe5bc94b92df8837a0e9ee0</t>
  </si>
  <si>
    <t>Droozi.com #3 300x250</t>
  </si>
  <si>
    <t>eb7a71f9aef8fc98df84fef2ed0cfd5a</t>
  </si>
  <si>
    <t>Droozi.com 300x250</t>
  </si>
  <si>
    <t>shannon@myadstack.com</t>
  </si>
  <si>
    <t>Myadstack (mostextremenews.com)</t>
  </si>
  <si>
    <t>5e65e76d1bc3cd2051f3bb5c6debb862</t>
  </si>
  <si>
    <t>BHZ - 300x250 - RR1</t>
  </si>
  <si>
    <t>ba3eb715d77cc4eb858c7e83c04d1ba8</t>
  </si>
  <si>
    <t>BHZ - 728x90 - AboveImage</t>
  </si>
  <si>
    <t>shengee@hotmail.com</t>
  </si>
  <si>
    <t>Worldmapfinder.com</t>
  </si>
  <si>
    <t>8c287ea2f8ca9b7d57baeb998e0a3082</t>
  </si>
  <si>
    <t>sheridanpassell@hotmail.com</t>
  </si>
  <si>
    <t>Movie-moron.com</t>
  </si>
  <si>
    <t>7726b33fce388f7796bbfa899bcd298e</t>
  </si>
  <si>
    <t>Movie-moron.com ATF 728x90</t>
  </si>
  <si>
    <t>7fe9b5424d2ded13624ad18bd1ae12b7</t>
  </si>
  <si>
    <t>Movie-moron.com ATF 300x250</t>
  </si>
  <si>
    <t>d8e6db2a53cdce80b8ff9f27bf7377c7</t>
  </si>
  <si>
    <t>Movie-moron.com MID 300x250</t>
  </si>
  <si>
    <t>d9488b09428284d733f412fa3a4af36a</t>
  </si>
  <si>
    <t>Movie-moron.com BTF 300x250</t>
  </si>
  <si>
    <t>shravan@mademediadigital.com</t>
  </si>
  <si>
    <t>Made Media (sportsgoogly.com)</t>
  </si>
  <si>
    <t>Crunchier.com 300x250</t>
  </si>
  <si>
    <t>84b91925fbedb91e56806afcdfa1b278</t>
  </si>
  <si>
    <t>dd6216910bc65280259426ce2c83994e</t>
  </si>
  <si>
    <t>ecfa6ceda20f868473a2feba55224be6</t>
  </si>
  <si>
    <t>sid@dailynewscritic.com</t>
  </si>
  <si>
    <t>Ingenutech, LLC (Bravo.com)</t>
  </si>
  <si>
    <t>319a54c7b5b860753aaffdd8693b6f7a</t>
  </si>
  <si>
    <t>Bravo.com US 300x600</t>
  </si>
  <si>
    <t>e31f12129c8a9e55d5341d2967394c59</t>
  </si>
  <si>
    <t>Bravo.com US 300x250</t>
  </si>
  <si>
    <t>silenceisconsent.net@gmail.com</t>
  </si>
  <si>
    <t>silenceisconsent.net</t>
  </si>
  <si>
    <t>466a24111394541fea0b2136a86a9c22</t>
  </si>
  <si>
    <t>Silenceisconsent.net 300x250</t>
  </si>
  <si>
    <t>52b2e3e5db441d232b45e693bf4a9b8a</t>
  </si>
  <si>
    <t>Silenceisconsent.net #2 728x90</t>
  </si>
  <si>
    <t>7416a7faa70f652dfcd7744eb2941e30</t>
  </si>
  <si>
    <t>Americanirony.us 300x250</t>
  </si>
  <si>
    <t>8c29d1e58b84b9daf3f6bad43f288a95</t>
  </si>
  <si>
    <t>Silenceisconsent.net 728x90</t>
  </si>
  <si>
    <t>d89627f7bb3b25358b86b71834625024</t>
  </si>
  <si>
    <t>Silenceisconsent.net 300x600</t>
  </si>
  <si>
    <t>simantov@bitethebuzz.com</t>
  </si>
  <si>
    <t>Dyisi (bitethebuzz.com)</t>
  </si>
  <si>
    <t>2828136c01a460d140806d3bc904340a</t>
  </si>
  <si>
    <t>BTB_MOB_G_BTF4_300x250_KOM 300x250</t>
  </si>
  <si>
    <t>287d960945fe22f43f01e058b9f5198f</t>
  </si>
  <si>
    <t>BTB_G_BTF1_300V_KOM 300x600</t>
  </si>
  <si>
    <t>7be476d8ef9b4cb300e7dd64d4e74b29</t>
  </si>
  <si>
    <t>BTB_T2_MOB_G_BTF5_300x250_KOM 300x250</t>
  </si>
  <si>
    <t>86e50a1516eb9aaa45efcc5bee5b2274</t>
  </si>
  <si>
    <t>BTB_MOB_G_BTF5_300x250_KOM 300x250</t>
  </si>
  <si>
    <t>8e451440fe5771de970f4fed836f154c</t>
  </si>
  <si>
    <t>BTB_MOB_G_BTF3_300x250_KOM 300x250</t>
  </si>
  <si>
    <t>93833a1cac2d92e392ce20a5275b936b</t>
  </si>
  <si>
    <t>BTB_MOB_G_ATF_320V_KOM 320x50</t>
  </si>
  <si>
    <t>981a28a1885141c8e45a51c3c73bef40</t>
  </si>
  <si>
    <t>BTB_T2_MOB_G_ATF_320V_KOM 320x50</t>
  </si>
  <si>
    <t>a38ea7c9dd653f18c71c4f97ba6ceeab</t>
  </si>
  <si>
    <t>BTB_G_ATF_300V_KOM 300x250</t>
  </si>
  <si>
    <t>af1df37e293c2b376532cceef7e1ce06</t>
  </si>
  <si>
    <t>BTB_MOB_G_BTF1_300x250_KOM 300x250</t>
  </si>
  <si>
    <t>c15df1c911166d1c7b4b33608e7297ad</t>
  </si>
  <si>
    <t>BTB_MOB_G_BTF2_300x250_KOM 300x250</t>
  </si>
  <si>
    <t>c46463058c8c6b37b7a3e1daba729692</t>
  </si>
  <si>
    <t>BTB_T2_MOB_G_BTF4_300x250_KOM 300x250</t>
  </si>
  <si>
    <t>d0e399c9475ddb7d6367c284e0a30486</t>
  </si>
  <si>
    <t>BTB_T2_MOB_G_BTF3_300x250_KOM 300x250</t>
  </si>
  <si>
    <t>ecebde76638616f539069ed49b713133</t>
  </si>
  <si>
    <t>BTB_T2_MOB_G_BTF2_300x250_KOM 300x250</t>
  </si>
  <si>
    <t>Simon@ThingsRated.com</t>
  </si>
  <si>
    <t>ThingsRated.com</t>
  </si>
  <si>
    <t>bdb4729bf08cd258dbc2eded9db4c475</t>
  </si>
  <si>
    <t>Thingsrated.com Mobile 300x250</t>
  </si>
  <si>
    <t>sirri.karaaslan@donanimhaber.com</t>
  </si>
  <si>
    <t>Donan─▒m Haber (bolumsonucanavari.com)</t>
  </si>
  <si>
    <t>2fd8c06b7f815debec6a24bb5150eba8</t>
  </si>
  <si>
    <t>Forum.donanimhaber.com 160x600</t>
  </si>
  <si>
    <t>skin1607@gmail.com</t>
  </si>
  <si>
    <t>gustakhimaaf.com</t>
  </si>
  <si>
    <t>5d68f8d163a27e7da538013da7f58f4a</t>
  </si>
  <si>
    <t>Gustakhimaaf.com 300x250</t>
  </si>
  <si>
    <t>slagrange@eclypsia.com</t>
  </si>
  <si>
    <t>Eclypsia.com</t>
  </si>
  <si>
    <t>04521449615408fc4c28db1adea1bb16</t>
  </si>
  <si>
    <t>Eclypsia.com 160x600 - HalfMega Web TV V4</t>
  </si>
  <si>
    <t>246fc413bc6f6fbb537a43086bab0c3e</t>
  </si>
  <si>
    <t>Eclypsia.com 300x600 - Pav├⌐ carr├⌐ haut V4</t>
  </si>
  <si>
    <t>5087de181e43fb3882300df56ef98ffa</t>
  </si>
  <si>
    <t>Eclypsia.com 300x250 Pav├⌐ carr├⌐ bas V4</t>
  </si>
  <si>
    <t>baf7cb1eb7b175628c8c12401f8b1889</t>
  </si>
  <si>
    <t>Eclypsia.com - 300x250 - Pav├⌐ carr├⌐ haut V4</t>
  </si>
  <si>
    <t>df834d0738b2a8ccc566973a37ee8132</t>
  </si>
  <si>
    <t>Eclypsia.com 728x90 Header V4</t>
  </si>
  <si>
    <t>social@tumangaonline.com</t>
  </si>
  <si>
    <t>Tumangaonline.com</t>
  </si>
  <si>
    <t>ba0361027b18ee12ff9b3d49d9a92253</t>
  </si>
  <si>
    <t>Tumangaonline.com ATF 300x250</t>
  </si>
  <si>
    <t>sommer@ingame.de</t>
  </si>
  <si>
    <t>Ingame.de</t>
  </si>
  <si>
    <t>0396a98e5559fc13a042f31055df6482</t>
  </si>
  <si>
    <t>Ingame.de 728x90</t>
  </si>
  <si>
    <t>1ac81ff337e4fd0d1b7dc6af80aabcd0</t>
  </si>
  <si>
    <t>Ingame.de 300x250</t>
  </si>
  <si>
    <t>52dd1cdf0c23cb297bbfab7e484ea76f</t>
  </si>
  <si>
    <t>Minecraft-serverlist.net 160x600</t>
  </si>
  <si>
    <t>5fd1eca5819597ac7f914ccedef8dc0d</t>
  </si>
  <si>
    <t>Minecraft-serverlist.net 728x90</t>
  </si>
  <si>
    <t>93ae78d8b70dc1f566731645589000f8</t>
  </si>
  <si>
    <t>Ioff.de 728x90</t>
  </si>
  <si>
    <t>97cfd3a72ea67736682429f535964129</t>
  </si>
  <si>
    <t>Trophies-ps3.de 728x90</t>
  </si>
  <si>
    <t>98b806f1b9ffcfe08b16d4310f15377c</t>
  </si>
  <si>
    <t>Trophies-ps3.de 300x250</t>
  </si>
  <si>
    <t>b0e69e0103c715d9f6b8756fad285220</t>
  </si>
  <si>
    <t>Trophies-ps3.de 160x600</t>
  </si>
  <si>
    <t>cf48c0d1337d22ad595e70affb216156</t>
  </si>
  <si>
    <t>Ingame.de 160x600</t>
  </si>
  <si>
    <t>sonika.mishra@dainikbhaskar.com</t>
  </si>
  <si>
    <t>D B Corp Ltd. (Bhaskar.com)</t>
  </si>
  <si>
    <t>23d59d4b1f7482f229bf99c815362258</t>
  </si>
  <si>
    <t>Bhaskar.com BTF US, UK, CA and AU 300x250</t>
  </si>
  <si>
    <t>35a2fb173338f2ad2201d763c550434d</t>
  </si>
  <si>
    <t>Divyabhaskar.co.in ATF US, UK, CA and AU 300x250</t>
  </si>
  <si>
    <t>3de1083aeee165b6baf1e501f677c98a</t>
  </si>
  <si>
    <t>Divyabhaskar.co.in ATF US, UK, CA and AU 160x600</t>
  </si>
  <si>
    <t>6ad7160f38a20d3e30dbe5cbc8d80fa8</t>
  </si>
  <si>
    <t>Divyabhaskar.co.in ATF US, UK, CA and AU 728x90</t>
  </si>
  <si>
    <t>84832810a9ff3a50cac74632e1c7b0b7</t>
  </si>
  <si>
    <t>Divyabhaskar.co.in ATF US, UK, CA and AU 300x600</t>
  </si>
  <si>
    <t>98cff2379299ad6cd2bfbbb09a27bfa6</t>
  </si>
  <si>
    <t>Divyabhaskar.co.in BTF US, UK, CA and AU 300x250</t>
  </si>
  <si>
    <t>9aa646fac5b4be7cfaf13d021ba6606d</t>
  </si>
  <si>
    <t>Bhaskar.com ATF US, UK, CA and AU 728x90</t>
  </si>
  <si>
    <t>a5673a2c085694d7f04523e4937bcd6f</t>
  </si>
  <si>
    <t>Bhaskar.com ATF US, UK, CA and AU 300x250</t>
  </si>
  <si>
    <t>f487105e058363ed53eb0b6b489734d9</t>
  </si>
  <si>
    <t>Bhaskar.com ATF US, UK, CA and AU 160x600</t>
  </si>
  <si>
    <t>soymon.mathew@gmail.com</t>
  </si>
  <si>
    <t>Malayalivartha.com</t>
  </si>
  <si>
    <t>8c81fb5f79a21ea01032609128cd9bc7</t>
  </si>
  <si>
    <t>Malayalivartha.com 300x250</t>
  </si>
  <si>
    <t>bb0a8780e243f4fe9f7a0ee101d9e1f4</t>
  </si>
  <si>
    <t>Malayalivartha.com #2 300x250</t>
  </si>
  <si>
    <t>spacedaily@gmail.com</t>
  </si>
  <si>
    <t>Space Media Network (spacedaily.com)</t>
  </si>
  <si>
    <t>47cbb908a37a12fb4dbf9a9eb10846bf</t>
  </si>
  <si>
    <t>Spacedaily.com 728x90</t>
  </si>
  <si>
    <t>7da2f602ea6bce77eff2374c823b080f</t>
  </si>
  <si>
    <t>Spacedaily.com HP 728x90</t>
  </si>
  <si>
    <t>bcc2cfa58eb53e0ebd3de7ba44e02a2a</t>
  </si>
  <si>
    <t>Spacewar.com 728x90</t>
  </si>
  <si>
    <t>e4218a751df8a22e52fa643d5b35484f</t>
  </si>
  <si>
    <t>sparkit.bd@gmail.com</t>
  </si>
  <si>
    <t>Spark Ads Network (Samakal.net)</t>
  </si>
  <si>
    <t>206a176db951dfaa249b722e2644693b</t>
  </si>
  <si>
    <t>Samakal.net 728x90</t>
  </si>
  <si>
    <t>3333f5df0c48308e700c1b135f6ae2dd</t>
  </si>
  <si>
    <t>Samakal.net Mobile -1 300x250</t>
  </si>
  <si>
    <t>504e403626e11eb2470ad9a38d86496d</t>
  </si>
  <si>
    <t>Samakal.net - 1 300x250</t>
  </si>
  <si>
    <t>967ed2a1962c0e9f4cafe97e26426103</t>
  </si>
  <si>
    <t>Samakal.net Mobile 300x50</t>
  </si>
  <si>
    <t>sports747@hastoplay.com</t>
  </si>
  <si>
    <t>Hastoplay, S.L (sports747.com)</t>
  </si>
  <si>
    <t>0bbeee428d424f6df0ede58e478e1f87</t>
  </si>
  <si>
    <t>Sports747.com 160x600</t>
  </si>
  <si>
    <t>d53b29739eb4b7a682ebf20fa8bf61d5</t>
  </si>
  <si>
    <t>Sports747.com 728x90</t>
  </si>
  <si>
    <t>ea51852dab45a374de3a69af200d0a7e</t>
  </si>
  <si>
    <t>Sports747.com 300x250</t>
  </si>
  <si>
    <t>sports@powerplaynation.com</t>
  </si>
  <si>
    <t>powerplaynation.com</t>
  </si>
  <si>
    <t>342f9eb920c294cc342491190e500d51</t>
  </si>
  <si>
    <t>Powerplaynation.com INT 300x250</t>
  </si>
  <si>
    <t>41aca3319e230b9af675d81097a11f43</t>
  </si>
  <si>
    <t>Powerplaynation.com INT 160x600</t>
  </si>
  <si>
    <t>4b50c1e67e19cfa3a3bb52f9766ab00b</t>
  </si>
  <si>
    <t>Powerplaynation.com 300x250</t>
  </si>
  <si>
    <t>773456598dbbc2da6df773484bf72773</t>
  </si>
  <si>
    <t>Powerplaynation.com 728x90</t>
  </si>
  <si>
    <t>9c56c9d6f34a973505268180c4a0ee47</t>
  </si>
  <si>
    <t>Powerplaynation.com 160x600</t>
  </si>
  <si>
    <t>db6e2f2bad60f73535c95ce8022d0e22</t>
  </si>
  <si>
    <t>Powerplaynation.com INT 728x90</t>
  </si>
  <si>
    <t>srankin@outreach.com</t>
  </si>
  <si>
    <t>Faithit.com</t>
  </si>
  <si>
    <t>24d2b399aa2e4864579ecb58f88a913f</t>
  </si>
  <si>
    <t>Faithit.com ATF 300x250</t>
  </si>
  <si>
    <t>941fa32464f435ee50dbbd9e1d11a922</t>
  </si>
  <si>
    <t>Foreverymom.com Mobile 300x250</t>
  </si>
  <si>
    <t>b8a6c739cbe84db237fb9c31042fea85</t>
  </si>
  <si>
    <t>Faithit.com Mobile 300x250</t>
  </si>
  <si>
    <t>c7f7e98f14170bececfed07145717280</t>
  </si>
  <si>
    <t>Foreverymom.com ATF 300x250</t>
  </si>
  <si>
    <t>fae962f33668fc4d341f86bcf97a6bfb</t>
  </si>
  <si>
    <t>Faithit.com BTF 300x250</t>
  </si>
  <si>
    <t>ssavage@247sports.com</t>
  </si>
  <si>
    <t>247sports.com</t>
  </si>
  <si>
    <t>ssavage@comicbook.com</t>
  </si>
  <si>
    <t>Comicbook.com</t>
  </si>
  <si>
    <t>0944b45d735012751f7a6eec8b838feb</t>
  </si>
  <si>
    <t>Comicbook.com Mobile 300x250</t>
  </si>
  <si>
    <t>101281e61a73d8a97aa2926b5fa2ec09</t>
  </si>
  <si>
    <t>Comicbook.com x91 300x250_In Content</t>
  </si>
  <si>
    <t>14511782aec648854f667244cadda4d9</t>
  </si>
  <si>
    <t>Comicbook.com Middle2 300x250</t>
  </si>
  <si>
    <t>3a395ab331fd506d258542964a605d38</t>
  </si>
  <si>
    <t>Comicbook.com x96 320x50-mobile</t>
  </si>
  <si>
    <t>5bb7878248446671cb6b031ec63170d2</t>
  </si>
  <si>
    <t>Comicbook.com Position1 300x250</t>
  </si>
  <si>
    <t>7986c59219ea635522a8a927ddb9f7e7</t>
  </si>
  <si>
    <t>Comicbook.com 728x90 Top</t>
  </si>
  <si>
    <t>8eaf69697d5976a8502d6ed6414762e0</t>
  </si>
  <si>
    <t>Comicbook.com INT Middle2 300x250</t>
  </si>
  <si>
    <t>ab9f05c119c21cbd9f03fdd4fc528234</t>
  </si>
  <si>
    <t>Comicbook.com Middle3 300x250</t>
  </si>
  <si>
    <t>ba66e9feb5897689d4a907eff22f2a7d</t>
  </si>
  <si>
    <t>Comicbook.com x92 320x50-mobile</t>
  </si>
  <si>
    <t>fb79fdbffd71a2f9b8e6764c9b8c4a0a</t>
  </si>
  <si>
    <t>Comicbook.com INT Bottom 728x90</t>
  </si>
  <si>
    <t>ssavage@womanista.com</t>
  </si>
  <si>
    <t>Womanista.com</t>
  </si>
  <si>
    <t>096d08bef7c6acd1cd5d252492296d02</t>
  </si>
  <si>
    <t>Womanista.com x94 300x250-mobile</t>
  </si>
  <si>
    <t>4e19ae129fed6221766bdbb6bc8ab76b</t>
  </si>
  <si>
    <t>Womanista.com 300x250</t>
  </si>
  <si>
    <t>8db3daf569e7228618ae569df99eb13c</t>
  </si>
  <si>
    <t>Womanista.com x91 300x250_In Content</t>
  </si>
  <si>
    <t>a79fc27aebfeb5bb7bed0ff6a287dcb4</t>
  </si>
  <si>
    <t>Womanista.com Bottom 728x90 BTF</t>
  </si>
  <si>
    <t>e4e27591aa9b517604314ac80ea9a389</t>
  </si>
  <si>
    <t>Womanista.com x96 320x50-mobile</t>
  </si>
  <si>
    <t>f217f49579b685413710e83f57617996</t>
  </si>
  <si>
    <t>Womanista.com 300x600</t>
  </si>
  <si>
    <t>fa15a9e1cce7999d8d9c79f94ef5a6f3</t>
  </si>
  <si>
    <t>Womanista.com Middle2 300x250</t>
  </si>
  <si>
    <t>ff61b512b6805af83a8d44a1f1d9c2c1</t>
  </si>
  <si>
    <t>Womanista.com 728x90</t>
  </si>
  <si>
    <t>ssri06@yahoo.com</t>
  </si>
  <si>
    <t>Sunsigns.org</t>
  </si>
  <si>
    <t>1b554dfefec207a2e545b79a5833a20a</t>
  </si>
  <si>
    <t>Mysticscripts.com 728x90</t>
  </si>
  <si>
    <t>332be51d8be00fa3daf9b0c4c95d542c</t>
  </si>
  <si>
    <t>Sunsigns_pubG1 300x250</t>
  </si>
  <si>
    <t>3fa3ec4c1163f670c3d812d60e85bbad</t>
  </si>
  <si>
    <t>Sunsigns.org 160x600</t>
  </si>
  <si>
    <t>43dd33baa46750c7c37d8170f11bc95d</t>
  </si>
  <si>
    <t>Astrologycircle.com 728x90</t>
  </si>
  <si>
    <t>4582b6bf55b32a391c78ca46cb92c918</t>
  </si>
  <si>
    <t>Mysticscripts.com 300x250</t>
  </si>
  <si>
    <t>4c667321770ab1648b2d881ac55e625e</t>
  </si>
  <si>
    <t>Sunsigns.org New 728x90</t>
  </si>
  <si>
    <t>5d40bab4f9440ef9f0ce7267da6e8164</t>
  </si>
  <si>
    <t>Sunsigns.org #2 160x600</t>
  </si>
  <si>
    <t>83091c5e4b1bb43cc91e03797666004b</t>
  </si>
  <si>
    <t>Sunsigns.org #4 300x250</t>
  </si>
  <si>
    <t>88a78d179c106fce7b4bb02d9c0560a9</t>
  </si>
  <si>
    <t>Astrologycircle.com 300x250</t>
  </si>
  <si>
    <t>8c27daaccfa08bbb088f1b1c3d83c2e4</t>
  </si>
  <si>
    <t>Mysticscripts.com #2 728x90</t>
  </si>
  <si>
    <t>8c87cfde2b80b75d2a9d0ab603f09f8b</t>
  </si>
  <si>
    <t>Astrologycircle.com #2 728x90</t>
  </si>
  <si>
    <t>8f45957ff5ee99e4cd4783266e99f9d9</t>
  </si>
  <si>
    <t>Sunsigns_pubG 300x250</t>
  </si>
  <si>
    <t>ac8799126e2755035ac0204ba46068db</t>
  </si>
  <si>
    <t>Sunsigns.org 300x250</t>
  </si>
  <si>
    <t>e1824dec6edc385deab0ea10dfe8a2fe</t>
  </si>
  <si>
    <t>Sunsigns.org #2 300x250</t>
  </si>
  <si>
    <t>e29bc40639154017e7ebf9e1092d7978</t>
  </si>
  <si>
    <t>Sunsigns.org #3 300x250</t>
  </si>
  <si>
    <t>ea70e8fe42c86b35dac9ba7d17157553</t>
  </si>
  <si>
    <t>Mysticscripts.com #2 300x250</t>
  </si>
  <si>
    <t>ec83c41825854fc676b7fee7f5d8a2e0</t>
  </si>
  <si>
    <t>Astrologycircle.com #2 300x250</t>
  </si>
  <si>
    <t>f55c2235d6ba3cf37532d2c7cb53672d</t>
  </si>
  <si>
    <t>Sunsigns.org Mobile 320x50</t>
  </si>
  <si>
    <t>staff@a2zwordfinder.com</t>
  </si>
  <si>
    <t>A2zWordFinder.com</t>
  </si>
  <si>
    <t>2138b995d81b8fe05dbe4db5c72b9d55</t>
  </si>
  <si>
    <t>A2zWordFinder Main 728x90</t>
  </si>
  <si>
    <t>60a479b83b636631666f8d149a67c43d</t>
  </si>
  <si>
    <t>A2zWordFinder Main 300x250</t>
  </si>
  <si>
    <t>93878cb14e155ceeed38bb86b3463cc0</t>
  </si>
  <si>
    <t>A2zWordFinder Main 160x600</t>
  </si>
  <si>
    <t>stefan@maven-mediagroup.com</t>
  </si>
  <si>
    <t>Maven Media Group ltd. (Boattrader.com)</t>
  </si>
  <si>
    <t>11043fcce034408afc7b5e32cbf4d701</t>
  </si>
  <si>
    <t>Cbslocal.com _ENG_728x90</t>
  </si>
  <si>
    <t>30c074887ed489220cf51af47d8e6d38</t>
  </si>
  <si>
    <t>Cbslocal.comRAJ_728x90</t>
  </si>
  <si>
    <t>39fc5a8dd42373983a6d8c5894cfcb4c</t>
  </si>
  <si>
    <t>Theblaze.com_ENG_160x600</t>
  </si>
  <si>
    <t>53653843cb0a0c07016f32fdbb42df3e</t>
  </si>
  <si>
    <t>Meetme.com _ENG_ 300x250</t>
  </si>
  <si>
    <t>64e462ae5b0d2966e710c840d4e0dc1d</t>
  </si>
  <si>
    <t>123greetings.com _ENG_728x90</t>
  </si>
  <si>
    <t>68cfb98b7246705f8fa111d40cfe469b</t>
  </si>
  <si>
    <t>Theblaze.com RAJ 300x250</t>
  </si>
  <si>
    <t>6a483c971a55ba967ae029a2bfb611c9</t>
  </si>
  <si>
    <t>Insideedition.com _ENG_ 300x250</t>
  </si>
  <si>
    <t>82b750a654379a724164a00fe70dbf06</t>
  </si>
  <si>
    <t>Theblaze.com_ENG_300x250</t>
  </si>
  <si>
    <t>89f34bfed9b6ac1509744b92c78cfd45</t>
  </si>
  <si>
    <t>Meetme.com _ENG_ 728x90</t>
  </si>
  <si>
    <t>cf51c797aa230cff065b04d1a6d22ffe</t>
  </si>
  <si>
    <t>Theblaze.com_RAJ_160x600</t>
  </si>
  <si>
    <t>stephhbutler@me.com</t>
  </si>
  <si>
    <t>Diyprojectsforteens.com</t>
  </si>
  <si>
    <t>3b1c659c8a9160500faa5107366a6d15</t>
  </si>
  <si>
    <t>Diyprojectsforteens.com Tag 1 300x250</t>
  </si>
  <si>
    <t>dfa945ab750c027e4e23717b4573130e</t>
  </si>
  <si>
    <t>Diyprojectsforteens.com Tag 2 300x250</t>
  </si>
  <si>
    <t>steve@techeblog.com</t>
  </si>
  <si>
    <t>Techeblog.com</t>
  </si>
  <si>
    <t>053f993ba81b2d3d63a7d8552532d005</t>
  </si>
  <si>
    <t>Techeblog.com 160x600</t>
  </si>
  <si>
    <t>5441188a66edfd798576c2413abaa5a8</t>
  </si>
  <si>
    <t>Techeblog.com 300x250</t>
  </si>
  <si>
    <t>cfff52cc477f72fca243d1e50bcd4fd1</t>
  </si>
  <si>
    <t>Techeblog.com 728x90</t>
  </si>
  <si>
    <t>steve@unseen.is</t>
  </si>
  <si>
    <t>Beforeitsnews.com</t>
  </si>
  <si>
    <t>281d82f067f4ea833929072f595d96d6</t>
  </si>
  <si>
    <t>Beforeitsnews.com International 728x90</t>
  </si>
  <si>
    <t>529b45adb160f3ad1b6c17b002f965d1</t>
  </si>
  <si>
    <t>Beforeitsnews.com 300x250</t>
  </si>
  <si>
    <t>698aefec78fba86061fe3a08781d878e</t>
  </si>
  <si>
    <t>Beforeitsnews.com 728x90</t>
  </si>
  <si>
    <t>steven@sohh.com</t>
  </si>
  <si>
    <t>Sohh.com</t>
  </si>
  <si>
    <t>1cf4a5f0f0b2dd040fad1040dcb8631b</t>
  </si>
  <si>
    <t>SOHH.com 300x600</t>
  </si>
  <si>
    <t>20ef5a2099bb4acdba82ea72d125a386</t>
  </si>
  <si>
    <t>Sohh.com Tablet 300x250</t>
  </si>
  <si>
    <t>27c33976a25a5c4fcf48902e945d1e95</t>
  </si>
  <si>
    <t>SOHH.com 728x90</t>
  </si>
  <si>
    <t>893fc15d5dac6bf6b0fd6510e2ccb449</t>
  </si>
  <si>
    <t>SOHH.COM RD-ATF 300x250</t>
  </si>
  <si>
    <t>stevenleeskiies@gmail.com</t>
  </si>
  <si>
    <t>Justanimedubbed.tv</t>
  </si>
  <si>
    <t>51c51d76f236da07266e877ccafb4578</t>
  </si>
  <si>
    <t>Justanimedubbed.tv 300x250</t>
  </si>
  <si>
    <t>ce8b5551bb72b8da3d186abd6ecc3e2f</t>
  </si>
  <si>
    <t>Justanimedubbed.tv 728x90</t>
  </si>
  <si>
    <t>studentsuccessprosite@gmail.com</t>
  </si>
  <si>
    <t>Peakworthy.com</t>
  </si>
  <si>
    <t>a6f6f4f98db792c6261566282f095db0</t>
  </si>
  <si>
    <t>KOM_PW_ 300x250</t>
  </si>
  <si>
    <t>ea00ff07954586b7bf5142697e32088f</t>
  </si>
  <si>
    <t>KOM_PW_B 728x90</t>
  </si>
  <si>
    <t>efae202cb270bdbeb6f2e0c105a71827</t>
  </si>
  <si>
    <t>KOM_PW_T 728x90</t>
  </si>
  <si>
    <t>style@glamorboutiques.com</t>
  </si>
  <si>
    <t>Glamorboutiques.com</t>
  </si>
  <si>
    <t>128058e6192e40906c368156bcdd9114</t>
  </si>
  <si>
    <t>Glamorboutiques.com 300x250</t>
  </si>
  <si>
    <t>2df1c9493daf1aa681a23f1fbb3952f7</t>
  </si>
  <si>
    <t>Glamorboutiques.com 728x90</t>
  </si>
  <si>
    <t>47c8ed4a71a79ca5770d883e760dc52d</t>
  </si>
  <si>
    <t>Glamorboutiques.com 160x600</t>
  </si>
  <si>
    <t>4e66ddec7a60974cc6a58f2b7bcf9c8e</t>
  </si>
  <si>
    <t>Comewatchthis.com INT 300x250</t>
  </si>
  <si>
    <t>51fe54918a5c2fc684e71826b59c28cc</t>
  </si>
  <si>
    <t>Comewatchthis.com 728x90</t>
  </si>
  <si>
    <t>530733c97f062f36112f97a1c99d4be9</t>
  </si>
  <si>
    <t>Glamorboutiques.com INT 300x250</t>
  </si>
  <si>
    <t>8521bd2fe36575ab649af1da30b80c65</t>
  </si>
  <si>
    <t>Comewatchthis.com INT 728x90</t>
  </si>
  <si>
    <t>8c70b41bd4626ed5bdc175a47c7894f4</t>
  </si>
  <si>
    <t>Comewatchthis.com 160x600</t>
  </si>
  <si>
    <t>a16407de0084e85b2fe56264d13465b2</t>
  </si>
  <si>
    <t>Comewatchthis.com 300x250</t>
  </si>
  <si>
    <t>bbf8de6266791f2f8a3c20ccfff64b72</t>
  </si>
  <si>
    <t>Comewatchthis.com INT 160x600</t>
  </si>
  <si>
    <t>cc6028b55210f5832924c65d129c6356</t>
  </si>
  <si>
    <t>Glamorboutiques.com INT 160x600</t>
  </si>
  <si>
    <t>fb013941efad6a390cb9ef4a905f3604</t>
  </si>
  <si>
    <t>Glamorboutiques.com INT 728x90</t>
  </si>
  <si>
    <t>support@bidanku.com</t>
  </si>
  <si>
    <t>Bidanku.com</t>
  </si>
  <si>
    <t>2a829c211facab8d62c89066d0635898</t>
  </si>
  <si>
    <t>Bisikan.com 300x250</t>
  </si>
  <si>
    <t>b373596457914a279963433540aeea55</t>
  </si>
  <si>
    <t>Selerasa.com 300x250</t>
  </si>
  <si>
    <t>b9f1d66d4a1c31969a4b136a034dd8ed</t>
  </si>
  <si>
    <t>Bidanku.com 300x250</t>
  </si>
  <si>
    <t>support@dailysuperheroes.com</t>
  </si>
  <si>
    <t>Dailysuperheroes.com</t>
  </si>
  <si>
    <t>06af172fa205a97a640587b416705e02</t>
  </si>
  <si>
    <t>Desktop Below Post 300x250</t>
  </si>
  <si>
    <t>1363e8b29f7daa99efcf3123ef7ff959</t>
  </si>
  <si>
    <t>mobile 3 - floor 1.0 300x250</t>
  </si>
  <si>
    <t>2c9785fbb0fd3cdcd8473d37008c1b7e</t>
  </si>
  <si>
    <t>Mobile 2 - floor 1.50 300x250</t>
  </si>
  <si>
    <t>ea497b4d8e275ce5367917353dc5afba</t>
  </si>
  <si>
    <t>mobile 1 - floor 1.50 300x250</t>
  </si>
  <si>
    <t>support@gamerocracy.com</t>
  </si>
  <si>
    <t>Gamerocracy.com</t>
  </si>
  <si>
    <t>779464b34e85da97816778e543a6b2e1</t>
  </si>
  <si>
    <t>0.65 Gamerturf.com 728x90</t>
  </si>
  <si>
    <t>ad32c2851d7b676e599da37c371317ed</t>
  </si>
  <si>
    <t>1.25 Gamerturf.com</t>
  </si>
  <si>
    <t>b6cc5f0da1af25da7e88b81791a42a58</t>
  </si>
  <si>
    <t>d877fb3ce170aa442f36fadbaf5a0af6</t>
  </si>
  <si>
    <t>0.65 Gamerturf.com Tier 2 300x250</t>
  </si>
  <si>
    <t>support@indonesiaindonesia.com</t>
  </si>
  <si>
    <t>Indonesiaindonesia.com</t>
  </si>
  <si>
    <t>support@loveroms.com</t>
  </si>
  <si>
    <t>Loveroms.com</t>
  </si>
  <si>
    <t>532954ff6f5fbf72af90d8502d995567</t>
  </si>
  <si>
    <t>Loveroms.com 300x250</t>
  </si>
  <si>
    <t>support@math-aids.com</t>
  </si>
  <si>
    <t>Math-aids.com</t>
  </si>
  <si>
    <t>75b856211b3ec85ad6c3740b63ca9d1a</t>
  </si>
  <si>
    <t>Math-aids.com ATF 160x600</t>
  </si>
  <si>
    <t>8259b687638107053a924dd4e3530579</t>
  </si>
  <si>
    <t>Math-aids.com ATF 728x90</t>
  </si>
  <si>
    <t>8590f6f0a8cca6045af283963b901893</t>
  </si>
  <si>
    <t>Math-aids.com BTF 160x600</t>
  </si>
  <si>
    <t>c8e347b070d24395c4b5df498aea6ecc</t>
  </si>
  <si>
    <t>Math-aids.com BTF 728x90</t>
  </si>
  <si>
    <t>support@schoener-fernsehen.com</t>
  </si>
  <si>
    <t>Internet TV AG (schoener-fernsehen.com)</t>
  </si>
  <si>
    <t>5689eb422602346bd9f6701bc8058297</t>
  </si>
  <si>
    <t>Schoener-fernsehen.com</t>
  </si>
  <si>
    <t>b357e3b55bf4b0377d516af8925caa80</t>
  </si>
  <si>
    <t>support@tweettunnel.com</t>
  </si>
  <si>
    <t>Tweettunnel.com</t>
  </si>
  <si>
    <t>005e3bf9bb5fba1f62f7419846b03b47</t>
  </si>
  <si>
    <t>Tweettunnel.com Mobile 320x50</t>
  </si>
  <si>
    <t>16b4b842d97f16c00cb99b764c966919</t>
  </si>
  <si>
    <t>Tweettunnel.com 300x250</t>
  </si>
  <si>
    <t>2bd428fea3689b5e225d7cd1f3939012</t>
  </si>
  <si>
    <t>Tweettunnel.com Mobile 300x250</t>
  </si>
  <si>
    <t>4251ae9786b569c9472e399249059537</t>
  </si>
  <si>
    <t>Omnicity.com 728x90</t>
  </si>
  <si>
    <t>7497e15c3789db3b2d02c3e86e2f5d60</t>
  </si>
  <si>
    <t>Omnicity.com Mobile 300x250</t>
  </si>
  <si>
    <t>92ef5d0f68d3913aaff303179dc1d1ae</t>
  </si>
  <si>
    <t>Tweettunnel.com 160x600</t>
  </si>
  <si>
    <t>d1af99f94cb082351d98d95f70be401e</t>
  </si>
  <si>
    <t>Omnicity.com 160x600</t>
  </si>
  <si>
    <t>dfa33cd716264b80740e50d7cbb39f40</t>
  </si>
  <si>
    <t>Omnicity.com Mobile 320x50</t>
  </si>
  <si>
    <t>support@whotalking.com</t>
  </si>
  <si>
    <t>Whotalking.com</t>
  </si>
  <si>
    <t>2c3a860dc9f98b1eeb02b460bcf4cbcc</t>
  </si>
  <si>
    <t>Whotalking.com 728x90</t>
  </si>
  <si>
    <t>793f90143eb92d80eb74b00c47d81836</t>
  </si>
  <si>
    <t>Whotalking.com 160x600</t>
  </si>
  <si>
    <t>swaroop.nair@crichq.com</t>
  </si>
  <si>
    <t>Crichq.com</t>
  </si>
  <si>
    <t>419a4fea5b0094824090ef867b99e964</t>
  </si>
  <si>
    <t>Crichq.com 300x250</t>
  </si>
  <si>
    <t>c68d1dc8d450136966ab645b10fd7007</t>
  </si>
  <si>
    <t>Crichq.com Mobile 320x50</t>
  </si>
  <si>
    <t>d2c92b68ccf85ca017c005f9f1a81900</t>
  </si>
  <si>
    <t>Crichq.com 728x90</t>
  </si>
  <si>
    <t>ddd278c950f1ee7421a0103943395596</t>
  </si>
  <si>
    <t>Crichq.com 160x600</t>
  </si>
  <si>
    <t>tahn123@gmail.com</t>
  </si>
  <si>
    <t>Buzz.mrexotics.com (romancegoals.com)</t>
  </si>
  <si>
    <t>takashi.yamada@yankodesign.com</t>
  </si>
  <si>
    <t>yankodesign.com</t>
  </si>
  <si>
    <t>3d4f2c86bb38024092259bf3346c03bc</t>
  </si>
  <si>
    <t>Yankodesign.com 728x90</t>
  </si>
  <si>
    <t>talan@tmg.la</t>
  </si>
  <si>
    <t>Quirlycues.com</t>
  </si>
  <si>
    <t>1389e67061ffe072c507ff1606d55469</t>
  </si>
  <si>
    <t>Quirlycues.com 300x250</t>
  </si>
  <si>
    <t>87d2b110a013f66fe12458486d1ce009</t>
  </si>
  <si>
    <t>Quirlycues.com Mobile 320x50</t>
  </si>
  <si>
    <t>9d6d690d4c2cd49e23c7dd3398990fec</t>
  </si>
  <si>
    <t>Quirlycues.com Mobile 300x250</t>
  </si>
  <si>
    <t>Tank@gtanet.com</t>
  </si>
  <si>
    <t>GTANet</t>
  </si>
  <si>
    <t>a451792cdfb7e6719fb8c0575113ab3f</t>
  </si>
  <si>
    <t>GTAForums - Forum View - Top Leaderboard 728x90</t>
  </si>
  <si>
    <t>tbetzold@gmail.com</t>
  </si>
  <si>
    <t>Gossipandgab.com</t>
  </si>
  <si>
    <t>11211d6a9a63360389fdc0b8cfe64ee0</t>
  </si>
  <si>
    <t>Gossipandgab.com 728x90</t>
  </si>
  <si>
    <t>2a2829bc57834ea4c4ddaf9fd6ed4fee</t>
  </si>
  <si>
    <t>Gossipandgab.com 160x600</t>
  </si>
  <si>
    <t>49eaccfa8119da64f837c660fa2363fc</t>
  </si>
  <si>
    <t>Gossipandgab.com Mobile 300x250</t>
  </si>
  <si>
    <t>a4263560fecbbd4551f9f087c1a1705c</t>
  </si>
  <si>
    <t>Gossipandgab.com 300x250</t>
  </si>
  <si>
    <t>tcmc1313@yahoo.com</t>
  </si>
  <si>
    <t>Peekworthy.com</t>
  </si>
  <si>
    <t>0c5c5cb576a5a2944d65123a1f5193f1</t>
  </si>
  <si>
    <t>Peekworthy.com 728x90</t>
  </si>
  <si>
    <t>a0f7a5415baecb3926d32c1ad11c34d2</t>
  </si>
  <si>
    <t>Peekworthy-Live-3rdOct-MPU 300x250</t>
  </si>
  <si>
    <t>tconte@positivo.com.br</t>
  </si>
  <si>
    <t>Mundopositivo.com.br</t>
  </si>
  <si>
    <t>4d0a37e379b4b612e64a56cc69c1090d</t>
  </si>
  <si>
    <t>Mundopositivo.com.br Deskmedia 728x90</t>
  </si>
  <si>
    <t>6bcba3b8070e2288ac035148aeffe51a</t>
  </si>
  <si>
    <t>Mundopositivo.com.br 300x250</t>
  </si>
  <si>
    <t>7ef672e0bbdc2556a711cc135f065ee3</t>
  </si>
  <si>
    <t>824be2499a145030faeb030d0435e847</t>
  </si>
  <si>
    <t>Mundopositivo.com.br 160x600</t>
  </si>
  <si>
    <t>f3fa08e4252a102cdff021611a70bcf2</t>
  </si>
  <si>
    <t>Mundopositivo.com.br Deskmedia 300x250</t>
  </si>
  <si>
    <t>team@lifepic.me</t>
  </si>
  <si>
    <t>Lifepic.me</t>
  </si>
  <si>
    <t>52696e62813099a57697ceddfe298361</t>
  </si>
  <si>
    <t>Lifepic.me 300x250</t>
  </si>
  <si>
    <t>80f74defba3e40bd2db5632119894bbb</t>
  </si>
  <si>
    <t>Lifepic.me #2 300x250</t>
  </si>
  <si>
    <t>95b6d22703e98633e688163e7f49a79e</t>
  </si>
  <si>
    <t>Lifepic.me Mobile 300x250</t>
  </si>
  <si>
    <t>b04b300173657647c084bbeeb4642169</t>
  </si>
  <si>
    <t>Lifepic.me Mobile #2 300x250</t>
  </si>
  <si>
    <t>ted@theeighth.net</t>
  </si>
  <si>
    <t>The Eighth, LLC</t>
  </si>
  <si>
    <t>0699aaf7f85a5221c594592332a9eb8c</t>
  </si>
  <si>
    <t>Theneodesign.com 728x90</t>
  </si>
  <si>
    <t>1b9f9b1ba7485cefee69b1b8635cac61</t>
  </si>
  <si>
    <t>Listaka.com 160x600</t>
  </si>
  <si>
    <t>1ca93cf8269d63587b636157838544cc</t>
  </si>
  <si>
    <t>Egrappler.com 160x600</t>
  </si>
  <si>
    <t>2b35bf4615b0f4514948736bfff58346</t>
  </si>
  <si>
    <t>Liketotally80s.com 728x90</t>
  </si>
  <si>
    <t>30057eac7e27f81dcf14560790516426</t>
  </si>
  <si>
    <t>10mosttoday.com 728x90 TOP</t>
  </si>
  <si>
    <t>43e7885404fd1cedf2a0b06e11541a5f</t>
  </si>
  <si>
    <t>Izquotes.com #2 300x250</t>
  </si>
  <si>
    <t>4676dcf6d99926415f63b9ed5ed130d9</t>
  </si>
  <si>
    <t>Listaka.com #2 300x250</t>
  </si>
  <si>
    <t>47b577b709d7e11b915502dbec612dd0</t>
  </si>
  <si>
    <t>Thesquander.com 300x600</t>
  </si>
  <si>
    <t>4b50c2977e25d9c89460cb79242f4d9c</t>
  </si>
  <si>
    <t>Thesquander.com Mobile 320x50</t>
  </si>
  <si>
    <t>505f89ee8cd2e25776c70e1cd7bfd005</t>
  </si>
  <si>
    <t>Emptylighthouse.com 300x250</t>
  </si>
  <si>
    <t>59f9bc77c6132413a31a2d0713ca5be9</t>
  </si>
  <si>
    <t>Thesquander.com 300x250</t>
  </si>
  <si>
    <t>60488a0972b2a4986e0cd468c427c5fb</t>
  </si>
  <si>
    <t>Izquotes.com 728x90</t>
  </si>
  <si>
    <t>6c736f1929aa90775521475b60103964</t>
  </si>
  <si>
    <t>Emptylighthouse.com 160x600</t>
  </si>
  <si>
    <t>7e19970bd75bc3c3455f07df0bb16d4d</t>
  </si>
  <si>
    <t>Amessagewithabottle.com Mobile</t>
  </si>
  <si>
    <t>86a6e72e37a27c6edd2e924ead0d61b3</t>
  </si>
  <si>
    <t>Izquotes.com Mobile 320x50</t>
  </si>
  <si>
    <t>a6907ad6a10710b219b275e9f5e0df06</t>
  </si>
  <si>
    <t>Egrappler.com 300x250</t>
  </si>
  <si>
    <t>a7931a2edda445263c6b713cb40b82fc</t>
  </si>
  <si>
    <t>Thesquander.com 728x90</t>
  </si>
  <si>
    <t>c99c1b0750750c9037acbefdbc43560e</t>
  </si>
  <si>
    <t>Listaka.com 300x250</t>
  </si>
  <si>
    <t>ccc0ed5e8f0bb2f7d9e3787029c307a7</t>
  </si>
  <si>
    <t>Listaka.com 728x90</t>
  </si>
  <si>
    <t>d0eddddd90add190962fee3c889b5fe9</t>
  </si>
  <si>
    <t>Amessagewithabottle.com 300x250</t>
  </si>
  <si>
    <t>d860fdbce55982f121b8c239bcad53b0</t>
  </si>
  <si>
    <t>Amessagewithabottle.com 160x600</t>
  </si>
  <si>
    <t>debfc0ff0a43c5c7c80daae9c394f1ff</t>
  </si>
  <si>
    <t>Emptylighthouse.com 728x90</t>
  </si>
  <si>
    <t>dff41873fa9a7fa1c85f3d8bf8db24a9</t>
  </si>
  <si>
    <t>Liketotally80s.com #2 300x250</t>
  </si>
  <si>
    <t>e5fe15de4906aec84d717ced26ca206d</t>
  </si>
  <si>
    <t>Egrappler.com #2 300x600</t>
  </si>
  <si>
    <t>e6092c7cddfd66dafde3bc0ad6f186c0</t>
  </si>
  <si>
    <t>Liketotally80s.com 160x600</t>
  </si>
  <si>
    <t>e71b3eca3c590930c6435363b11e7eac</t>
  </si>
  <si>
    <t>Izquotes.com #2 728x90</t>
  </si>
  <si>
    <t>ff45f4343dd01798e3eb104fcf7be999</t>
  </si>
  <si>
    <t>Css3files.com 300x600</t>
  </si>
  <si>
    <t>tenmanga@126.com</t>
  </si>
  <si>
    <t>Ninemanga.com</t>
  </si>
  <si>
    <t>17afb1192de5c233206f4b98fcc6e313</t>
  </si>
  <si>
    <t>Taadd.com 300x250</t>
  </si>
  <si>
    <t>3215a585c9724c8093543fa46010b6ea</t>
  </si>
  <si>
    <t>Taadd.com 728x90</t>
  </si>
  <si>
    <t>eb1bd9967aac4d5b288c015fd4729bc9</t>
  </si>
  <si>
    <t>Wiemanga.com 300x250</t>
  </si>
  <si>
    <t>terry@theodysseyonline.com</t>
  </si>
  <si>
    <t>Theodysseyonline.com</t>
  </si>
  <si>
    <t>015331b91548192e4a566f5d8ce29d30</t>
  </si>
  <si>
    <t>Theodysseyonline.com ATF 728x90</t>
  </si>
  <si>
    <t>21b50e78206139d4e15dec9f4a4ba515</t>
  </si>
  <si>
    <t>Theodysseyonline.com ATF 300x250</t>
  </si>
  <si>
    <t>3e1a813e2d525dffc3af3ed2818b5064</t>
  </si>
  <si>
    <t>Theodysseyonline.com Mobile ATF 320x50</t>
  </si>
  <si>
    <t>af6439d00e7cdd64c47bf6de99f91af9</t>
  </si>
  <si>
    <t>Theodysseyonline.com BTF 300x250</t>
  </si>
  <si>
    <t>cb8bb1e44a1ac3ce834caf154fe1c43e</t>
  </si>
  <si>
    <t>Theodysseyonline.com NEW 300x250</t>
  </si>
  <si>
    <t>f9a33a21c5a6138ce0b70f3c1900a3a3</t>
  </si>
  <si>
    <t>Theodysseyonline.com Mobile NEW 300x250</t>
  </si>
  <si>
    <t>tha.nguyen@netlink.vn</t>
  </si>
  <si>
    <t>Netlink (yeutretho.vn)</t>
  </si>
  <si>
    <t>c0493d399855e33114fe6c7e3fa81e1b</t>
  </si>
  <si>
    <t>Tinmoi.vn 300x250</t>
  </si>
  <si>
    <t>thomas.brettschneider@berlinonline.de</t>
  </si>
  <si>
    <t>Berlin.de</t>
  </si>
  <si>
    <t>061d9f59f8bdc95cd07c588f3ffcbc52</t>
  </si>
  <si>
    <t>Berlin.de 300x250</t>
  </si>
  <si>
    <t>0648b9362631102a6e46d03315c3081f</t>
  </si>
  <si>
    <t>Berlin.de 728x90</t>
  </si>
  <si>
    <t>4b5173f29f8a27ae3a59f9a45ab0b080</t>
  </si>
  <si>
    <t>Berlin.de 160x600</t>
  </si>
  <si>
    <t>57a6a859d97fd1c3ced71badba36cb26</t>
  </si>
  <si>
    <t>Berlin.de #2 300x600</t>
  </si>
  <si>
    <t>78c942e8fcb7ec3cd1a25e09ad2d8302</t>
  </si>
  <si>
    <t>Visitberlin.de 160x600</t>
  </si>
  <si>
    <t>85ee7c1204793b310b2d8cdcdc8ec682</t>
  </si>
  <si>
    <t>Visitberlin.de 728x90</t>
  </si>
  <si>
    <t>876eed5982bdaa3125e35c0d14af8266</t>
  </si>
  <si>
    <t>Visitberlin.de 300x250</t>
  </si>
  <si>
    <t>a7684992fc29507fcf62e5ed6d5a0010</t>
  </si>
  <si>
    <t>Berlinonline.de 300x250</t>
  </si>
  <si>
    <t>c8507d47f2992855bcfae28a1539652f</t>
  </si>
  <si>
    <t>Berlinonline.de 160x600</t>
  </si>
  <si>
    <t>da000538f92e36357de32156d44fbbd7</t>
  </si>
  <si>
    <t>Berlinonline.de 728x90</t>
  </si>
  <si>
    <t>f87580608c26883fd192c6e3250ae1aa</t>
  </si>
  <si>
    <t>Berlin.de 300x600</t>
  </si>
  <si>
    <t>thomas@generatorhallen.se</t>
  </si>
  <si>
    <t>24524e6e197f3803d44abe0ba6a0b714</t>
  </si>
  <si>
    <t>ROW_PB 300x250</t>
  </si>
  <si>
    <t>32c0b4b0d2483149055b57ccca0ad426</t>
  </si>
  <si>
    <t>Thesimsresource.com W.EUR MID_1 300x250</t>
  </si>
  <si>
    <t>376d1e04b68aa97a8f289a1c05bee367</t>
  </si>
  <si>
    <t>Thesimsresource.com W.EUR BOT 728x90</t>
  </si>
  <si>
    <t>4b3ef463cc8af4c1bc6cd659c1326bc0</t>
  </si>
  <si>
    <t>Thesimsresource.com W.EUR MID_2 300x250</t>
  </si>
  <si>
    <t>5c6ef7c9a263c53c77fe03aace36469d</t>
  </si>
  <si>
    <t>Thesimsresource.com W.EUR 728x90</t>
  </si>
  <si>
    <t>5c9ba74b333cf2cde256812beca49fc5</t>
  </si>
  <si>
    <t>ROW_PB_ 300x600</t>
  </si>
  <si>
    <t>7631832a50907a180eb26b6efa02824f</t>
  </si>
  <si>
    <t>ROW_PB_ 728x90</t>
  </si>
  <si>
    <t>a8c3faa9a502dd5f1830025255129798</t>
  </si>
  <si>
    <t>Thesimsresource.com W.EUR MID_3 300x250</t>
  </si>
  <si>
    <t>c327557a4fc84ab1c7947beb129d3f7c</t>
  </si>
  <si>
    <t>PB_TSR_EU_300x250_BTF</t>
  </si>
  <si>
    <t>d6986606d2bf314906bfd00f809dd6d0</t>
  </si>
  <si>
    <t>Thesimsresource.com W.EUR MID 728x90</t>
  </si>
  <si>
    <t>thomas@trueactivist.com</t>
  </si>
  <si>
    <t>RealNews (trueactivist.com)</t>
  </si>
  <si>
    <t>07da2d5701f86b7689fff768ae0c95f5</t>
  </si>
  <si>
    <t>TA_A_ATF_300V_KOM 300x600</t>
  </si>
  <si>
    <t>221aeced88047ef82aed39b845ac06e9</t>
  </si>
  <si>
    <t>TA_MOB_A_BTF2_320V_KOM 320x50</t>
  </si>
  <si>
    <t>3d14f4933715cc030365a9dd9065b35a</t>
  </si>
  <si>
    <t>TA_T2_MOB_A_BTF1_300x250_KOM 300x250</t>
  </si>
  <si>
    <t>411a9501c87aeffeee1df6096954ff60</t>
  </si>
  <si>
    <t>TA_MOB_A_ATF_320V_KOM 320x50</t>
  </si>
  <si>
    <t>5000ba695217fdc3ced9d758b55e3042</t>
  </si>
  <si>
    <t>TA_MOB_A_BTF1_300x250_KOM 300x250</t>
  </si>
  <si>
    <t>6be94e4fd57f27fda99a1d917c9add32</t>
  </si>
  <si>
    <t>TA_MOB_A_BTF1_320V_KOM 320x50</t>
  </si>
  <si>
    <t>7dc44c589419b131b4331831314680d8</t>
  </si>
  <si>
    <t>TA_T2_MOB_A_BTF1_320V_KOM 320x50</t>
  </si>
  <si>
    <t>acb6b71ca28b063baff3a6ca46fc50e5</t>
  </si>
  <si>
    <t>TA_MOB_A_BTF3_300x250_KOM 300x250</t>
  </si>
  <si>
    <t>af8d590ee86760757d61ef1e616cbebf</t>
  </si>
  <si>
    <t>TA_T2_MOB_A_ATF_320V_KOM 320x50</t>
  </si>
  <si>
    <t>c4eee6a8d133e94ba07df31a4562c379</t>
  </si>
  <si>
    <t>TA_T2_MOB_A_BTF2_320V_KOM 320x50</t>
  </si>
  <si>
    <t>timesfullofficial@gmail.com</t>
  </si>
  <si>
    <t>Ttimesfull.com</t>
  </si>
  <si>
    <t>tomanga2010@gmail.com</t>
  </si>
  <si>
    <t>Mangachapter.me</t>
  </si>
  <si>
    <t>3079834d64c839648d87804e7032ae75</t>
  </si>
  <si>
    <t>Mangachapter.me 728x90</t>
  </si>
  <si>
    <t>4bc1bf6c59d2149b174142e0d0a3a8a9</t>
  </si>
  <si>
    <t>Mangacat.me 728x90</t>
  </si>
  <si>
    <t>5b51ba18a5400094665c83330830c5d9</t>
  </si>
  <si>
    <t>Mangacat.me 160x600</t>
  </si>
  <si>
    <t>7d4be34f25f1b757a0aa00f267a796ff</t>
  </si>
  <si>
    <t>Mangachapter.me 160x600</t>
  </si>
  <si>
    <t>tomas@sportsverige.se</t>
  </si>
  <si>
    <t>Eliteprospects.com</t>
  </si>
  <si>
    <t>04e814a41e5b2e239ad63e4a57af97a2</t>
  </si>
  <si>
    <t>Eliteprospects.com US&amp;CA BTF</t>
  </si>
  <si>
    <t>174055614a15c81666198f8d7be5f370</t>
  </si>
  <si>
    <t>Eliteprospects.com ATF ROW</t>
  </si>
  <si>
    <t>47bb367a24bc68ddf2d3383b1a03666e</t>
  </si>
  <si>
    <t>Eliteprospects.com US&amp;CA ATF</t>
  </si>
  <si>
    <t>7c305cea4fb4d87edd00c01861fbcc31</t>
  </si>
  <si>
    <t>Eliteprospects.com BTF ROW 300x250</t>
  </si>
  <si>
    <t>e14c9e61a3bfebd11ad8963189a83776</t>
  </si>
  <si>
    <t>e78f6317a7bc7848ba776f364a2e972a</t>
  </si>
  <si>
    <t>tommy@skylikes.com</t>
  </si>
  <si>
    <t>Skylikes (buzzit.club)</t>
  </si>
  <si>
    <t>04905de5469bd6ff01136c32143b8640</t>
  </si>
  <si>
    <t>Buzzit.club 300x600</t>
  </si>
  <si>
    <t>83994584e2d0769f143b8b35f860fde5</t>
  </si>
  <si>
    <t>Buzzit.club #2 728x90</t>
  </si>
  <si>
    <t>9a4904c9fc9d256e927d3108654f5f25</t>
  </si>
  <si>
    <t>Buzzit.club #2 300x250</t>
  </si>
  <si>
    <t>d20640cba7d1ed93c914f5ed67d842d0</t>
  </si>
  <si>
    <t>Buzzit.club #3 728x90</t>
  </si>
  <si>
    <t>d8ebfeab8e8428ec253db7a29bb3e8cc</t>
  </si>
  <si>
    <t>Buzzit.club #1 728x90</t>
  </si>
  <si>
    <t>ffe55a35a2932bf18b462d72c5bb7d6d</t>
  </si>
  <si>
    <t>Buzzit.club #1 300x250</t>
  </si>
  <si>
    <t>toullier@netcapricorn.com</t>
  </si>
  <si>
    <t>Capricorn (lemonde.fr)</t>
  </si>
  <si>
    <t>24e17e313fe0ac69643ff1e33d09674e</t>
  </si>
  <si>
    <t>Bfmtv.com 300x250</t>
  </si>
  <si>
    <t>a4042babd75ec21954497fc4922adf5c</t>
  </si>
  <si>
    <t>01net.com 300x250</t>
  </si>
  <si>
    <t>c99720975113f2fb9322675929a838ae</t>
  </si>
  <si>
    <t>01net.com 728x90</t>
  </si>
  <si>
    <t>d4889af070f1659719fb382578d8b579</t>
  </si>
  <si>
    <t>Bfmtv.com 728x90</t>
  </si>
  <si>
    <t>traffic@sodahead.com</t>
  </si>
  <si>
    <t>Sodahead.com (huntdrop.com)</t>
  </si>
  <si>
    <t>5d81c3dba67ff0552cefe680dd9487aa</t>
  </si>
  <si>
    <t>7256bd9223fa808a73d2d1f4e6674d96</t>
  </si>
  <si>
    <t>95b23348a79496d7c8e1ba93ef881a7e</t>
  </si>
  <si>
    <t>a557049f9f0e1cfd7930d7ec66d11973</t>
  </si>
  <si>
    <t>trexha93@icloud.com</t>
  </si>
  <si>
    <t>Taoo.us</t>
  </si>
  <si>
    <t>54abb1fab83d86ea572f0d9c0b625e15</t>
  </si>
  <si>
    <t>Taoo.us #2 300x250</t>
  </si>
  <si>
    <t>83a2134a8bb428aae7b01f894ab37f0f</t>
  </si>
  <si>
    <t>Taoo.us 300x250</t>
  </si>
  <si>
    <t>tuntikorn@designbyarm.com</t>
  </si>
  <si>
    <t>niceoppai.net</t>
  </si>
  <si>
    <t>31ad4adec1e2a7c08e0e233fcf62daeb</t>
  </si>
  <si>
    <t>Niceoppai.net 300x250</t>
  </si>
  <si>
    <t>36501c32ce1f7ddb9881ab234af69129</t>
  </si>
  <si>
    <t>Niceoppai.net #2 300x250</t>
  </si>
  <si>
    <t>7a291919105ac04ed2a64327b38baf60</t>
  </si>
  <si>
    <t>Niceoppai.net 728x90</t>
  </si>
  <si>
    <t>tyler@bikerumor.com</t>
  </si>
  <si>
    <t>Bikerumor.com</t>
  </si>
  <si>
    <t>00e4e0887f8ab768288978079195c09e</t>
  </si>
  <si>
    <t>Bikerumor.com Tier 1 Middle 300x250</t>
  </si>
  <si>
    <t>099c9721684bcbb9428e7bcba528b2cc</t>
  </si>
  <si>
    <t>Bikerumor.com Mobile 320x50</t>
  </si>
  <si>
    <t>4c131b76c43f3e62dd04f189ad8b8db9</t>
  </si>
  <si>
    <t>Bikerumor.com E Mobile 728x90</t>
  </si>
  <si>
    <t>73e903173fe240543b328675fabba41c</t>
  </si>
  <si>
    <t>Bikerumor.com 970x250</t>
  </si>
  <si>
    <t>aa6c8b6c9d7a5c30dcaa263ffd00df1b</t>
  </si>
  <si>
    <t>Bikerumor.com Tier 1 300x600</t>
  </si>
  <si>
    <t>dcb9a48cc8de2ee332334c8ba57e7f90</t>
  </si>
  <si>
    <t>Bikerumor.com Mobile #2 300x250</t>
  </si>
  <si>
    <t>e51fbb15ca36fb9146659979a6153f69</t>
  </si>
  <si>
    <t>Bikerumor.com Tier 1 TOP 300x250</t>
  </si>
  <si>
    <t>tzerr@inside-outmedia.com</t>
  </si>
  <si>
    <t>InsideOut Media (iExplore.com)</t>
  </si>
  <si>
    <t>110bf6a6a7207b77e8d362190ac53560</t>
  </si>
  <si>
    <t>Travelmindset.com US &amp; CA 160x600</t>
  </si>
  <si>
    <t>1c70ecc315f91df62553f8b429ffa8ad</t>
  </si>
  <si>
    <t>Travelmindset.com 300x600</t>
  </si>
  <si>
    <t>34f9a62b0d7b63ee2e32e6a1ea3d0e0d</t>
  </si>
  <si>
    <t>Iexplore.com BTF 728x90</t>
  </si>
  <si>
    <t>63e1fd76b1a71b426d8b1e1c5e19ef83</t>
  </si>
  <si>
    <t>Travelmindset.com US &amp; CA #2 300x250</t>
  </si>
  <si>
    <t>6e6e433002b5c6bcbd4ef59a061d2f29</t>
  </si>
  <si>
    <t>Travelmindset.com BTF 728x90</t>
  </si>
  <si>
    <t>7407d82541fe6c96530225e185909be9</t>
  </si>
  <si>
    <t>Iexplore.com US &amp; CA 160x600</t>
  </si>
  <si>
    <t>8ce6a6602ca19016315efe19e49882c1</t>
  </si>
  <si>
    <t>Travelmindset.com US &amp; CA 728x90</t>
  </si>
  <si>
    <t>93554e6552d20ba21ac038721e3f4539</t>
  </si>
  <si>
    <t>Travelmindset.com US &amp; CA 300x250</t>
  </si>
  <si>
    <t>9f2fb6fc7b22a1539b6d04afd30a5c8f</t>
  </si>
  <si>
    <t>Iexplore.com US &amp; CA 728x90</t>
  </si>
  <si>
    <t>d763300a1d1a839c275d6c3a2b14732c</t>
  </si>
  <si>
    <t>Iexplore.com 300x600</t>
  </si>
  <si>
    <t>underneathstardoll@hotmail.com</t>
  </si>
  <si>
    <t>Underneath Stardoll</t>
  </si>
  <si>
    <t>926f42386b783ee464adb056fc279ce6</t>
  </si>
  <si>
    <t>Underneathstardoll.net 728x90</t>
  </si>
  <si>
    <t>f398613f6dfafeeef9e1a22294253d49</t>
  </si>
  <si>
    <t>Underneathstardoll.net 300x250</t>
  </si>
  <si>
    <t>unwindly@gmail.com</t>
  </si>
  <si>
    <t>Unwindly.com</t>
  </si>
  <si>
    <t>4d66a7e0c07363ce1922410d142e0e89</t>
  </si>
  <si>
    <t>Thisismarvelous.com 728x90</t>
  </si>
  <si>
    <t>c63270c971851075f77da3077c0b9205</t>
  </si>
  <si>
    <t>Thisismarvelous.com 300x250</t>
  </si>
  <si>
    <t>f26df9e3ee5412e396638202f83213f2</t>
  </si>
  <si>
    <t>val_landi@dailygalaxy.com</t>
  </si>
  <si>
    <t>Dailygalaxy.com</t>
  </si>
  <si>
    <t>04fdb3dcf1c7aaf04771a325d1cf0a24</t>
  </si>
  <si>
    <t>Dailygalaxy.com NEW 300x250</t>
  </si>
  <si>
    <t>70da2e2ef91cd94d4846875b6e5e9ef5</t>
  </si>
  <si>
    <t>Dailygalaxy.com Mobile</t>
  </si>
  <si>
    <t>d226ed61345d6f9f8fc823ecf586f299</t>
  </si>
  <si>
    <t>vanolinc@gmail.com</t>
  </si>
  <si>
    <t>1001playlist.com</t>
  </si>
  <si>
    <t>2059eb26a60eb2d9b1a544a8a20216f3</t>
  </si>
  <si>
    <t>Video-battle.com 300x250</t>
  </si>
  <si>
    <t>20a12c9406150fc7dcc475af3ef3db1b</t>
  </si>
  <si>
    <t>1006playlist.com Mobile 300x250</t>
  </si>
  <si>
    <t>38d52a4621049768b2538b8a3bf5cdd0</t>
  </si>
  <si>
    <t>1006playlist.com #2 300x250</t>
  </si>
  <si>
    <t>6e8c67ffb92f039e8ed6c287515f4330</t>
  </si>
  <si>
    <t>Video-battle.com Mobile 300x250</t>
  </si>
  <si>
    <t>8a55c983588fdf024a72f5a82a7bf8ca</t>
  </si>
  <si>
    <t>1006playlist.com 300x250</t>
  </si>
  <si>
    <t>8d799a2a8f4387c663371e08bc445e44</t>
  </si>
  <si>
    <t>1006playlist.com 728x90</t>
  </si>
  <si>
    <t>971be0e0d214649c069851135decb8b0</t>
  </si>
  <si>
    <t>Video-battle.com 728x90</t>
  </si>
  <si>
    <t>ee7bdd44064114fc59b166550f95bdc6</t>
  </si>
  <si>
    <t>Video-battle.com #2 300x250</t>
  </si>
  <si>
    <t>vedatyes@gmail.com</t>
  </si>
  <si>
    <t>Anime-stream24.com</t>
  </si>
  <si>
    <t>5f1d26cd6d7caa8d5028b4b0c05ad0a3</t>
  </si>
  <si>
    <t>Ww.anime-stream24.com 728x90</t>
  </si>
  <si>
    <t>6dc216a642365ec5e9064dc3d753080b</t>
  </si>
  <si>
    <t>Ww.anime-stream24.com #2 300x250</t>
  </si>
  <si>
    <t>a77a744c71c7ed4d665ade633a537bea</t>
  </si>
  <si>
    <t>Ww.anime-stream24.com 300x250</t>
  </si>
  <si>
    <t>venicebeachca@gmail.com</t>
  </si>
  <si>
    <t>Venicebeach.com</t>
  </si>
  <si>
    <t>3a45ac452d0951ca9167b4b35da1b8d6</t>
  </si>
  <si>
    <t>Venicebeach.com 300x250</t>
  </si>
  <si>
    <t>457ba4761a63803098bc942cc9d0c518</t>
  </si>
  <si>
    <t>Venicebeach.com 728x90</t>
  </si>
  <si>
    <t>63b5fb7c29859233a4be3ff11dcc4ce2</t>
  </si>
  <si>
    <t>Venicebeach.com $.50 300x250</t>
  </si>
  <si>
    <t>6c02d3390ec957f50731eb497be6adec</t>
  </si>
  <si>
    <t>Venicebeach.com $.50 728x90</t>
  </si>
  <si>
    <t>victoria.walcott@trinidadexpress.com</t>
  </si>
  <si>
    <t>Trinidadexpress.com</t>
  </si>
  <si>
    <t>308be5ac050980517b01c023eff7dd27</t>
  </si>
  <si>
    <t>Trinidadexpress.com US, EU 300x250</t>
  </si>
  <si>
    <t>viewcelebrities@gmail.com</t>
  </si>
  <si>
    <t>Viewcelebs.com</t>
  </si>
  <si>
    <t>17e78e2c7ccb307a10cde053bb1d44dc</t>
  </si>
  <si>
    <t>Viewcelebs.com 300x250</t>
  </si>
  <si>
    <t>vikrant@ifood.tv</t>
  </si>
  <si>
    <t>Ifood.tv</t>
  </si>
  <si>
    <t>e389d3e9be5f328ef7b5e79cf35de36e</t>
  </si>
  <si>
    <t>IFood 728x90</t>
  </si>
  <si>
    <t>vince.wheninmanila@gmail.com</t>
  </si>
  <si>
    <t>Wheninmanila.com</t>
  </si>
  <si>
    <t>vinodsrinivas@lovepanky.com</t>
  </si>
  <si>
    <t>Lovepanky.com</t>
  </si>
  <si>
    <t>vittoria@yeticrabmedia.com</t>
  </si>
  <si>
    <t>Yeti Crab Media (thingslife.com)</t>
  </si>
  <si>
    <t>1d94b9c4ad1ff730cbffbba695e8bf7a</t>
  </si>
  <si>
    <t>Thingslife.com 300x250</t>
  </si>
  <si>
    <t>3842f5fd98801ea3bfe2a6023aaacc0c</t>
  </si>
  <si>
    <t>Thingslife.com 300x600</t>
  </si>
  <si>
    <t>d1aab7ee67a72bf4850a7408b3ebde3e</t>
  </si>
  <si>
    <t>Cafefame.com 300x250</t>
  </si>
  <si>
    <t>vsabourdy@madeinwork.com</t>
  </si>
  <si>
    <t>MadeInWork (ptitchef.com)</t>
  </si>
  <si>
    <t>0d790cdb4591a59d9a5ea11603140584</t>
  </si>
  <si>
    <t>Petitchef.it 728x90</t>
  </si>
  <si>
    <t>9db48f034fcd94d4c392c09d726bc6d5</t>
  </si>
  <si>
    <t>Petitchef.es 728x90</t>
  </si>
  <si>
    <t>wade.best@pressdemocrat.com</t>
  </si>
  <si>
    <t>Sonoma Media Investments (pressdemocrat.com)</t>
  </si>
  <si>
    <t>07fa4fc8a20aff06cc80af959159b8ee</t>
  </si>
  <si>
    <t>Pressdemocrat.com 300x600</t>
  </si>
  <si>
    <t>09311b5ae57c849f281e4d1e8aa43478</t>
  </si>
  <si>
    <t>Pressdemocrat.com 728x90</t>
  </si>
  <si>
    <t>1d21d1c31749ed9ff165cb408f7633d8</t>
  </si>
  <si>
    <t>Petaluma360.com Mobile 320x50</t>
  </si>
  <si>
    <t>765548f4d886bf44b199873cc7b42e96</t>
  </si>
  <si>
    <t>Pressdemocrat.com 300x250</t>
  </si>
  <si>
    <t>ab9cf81b8924cef360c7a1babe30e672</t>
  </si>
  <si>
    <t>Pressdemocrat.com Mobile 300x250</t>
  </si>
  <si>
    <t>de335c09088bfd7742005d656b3b8ad9</t>
  </si>
  <si>
    <t>Pressdemocrat.com Mobile 320x50</t>
  </si>
  <si>
    <t>warclans15@gmail.com</t>
  </si>
  <si>
    <t>Warclans.com</t>
  </si>
  <si>
    <t>273137124278aaaf00831f4ca0076c50</t>
  </si>
  <si>
    <t>Warclans.com #1 300x250</t>
  </si>
  <si>
    <t>warren@drafttek.com</t>
  </si>
  <si>
    <t>Drafttek.com</t>
  </si>
  <si>
    <t>2e00d7e1ce78d5a196f9fcd75538aaf8</t>
  </si>
  <si>
    <t>Drafttek.com Mobile 320x50</t>
  </si>
  <si>
    <t>60bec8597d156e966e39e2b8b59df7c6</t>
  </si>
  <si>
    <t>Drafttek.com Mobile 300x250</t>
  </si>
  <si>
    <t>baf89d0f55fd0ad5bac6f27320aafdcf</t>
  </si>
  <si>
    <t>Drafttek.com 728x90</t>
  </si>
  <si>
    <t>c360c0e45da3b89cc47fb3bc72ae4a6e</t>
  </si>
  <si>
    <t>Drafttek.com 160x600</t>
  </si>
  <si>
    <t>ce00870005822cf8facd9c1282024d0d</t>
  </si>
  <si>
    <t>Drafttek.com 300x250</t>
  </si>
  <si>
    <t>webmaster@andhraguide.com</t>
  </si>
  <si>
    <t>Andhraguide.com</t>
  </si>
  <si>
    <t>95694c11e0277685cefbfdbccb3980cb</t>
  </si>
  <si>
    <t>Andhraguide.com 300x250</t>
  </si>
  <si>
    <t>e44f02309dff58db60b583875991bdf2</t>
  </si>
  <si>
    <t>Andhraguide.com 728x90</t>
  </si>
  <si>
    <t>webmaster@coolrom.com</t>
  </si>
  <si>
    <t>Coolrom.com</t>
  </si>
  <si>
    <t>0470dfdd1a37f96bdd94dcaafdd0659e</t>
  </si>
  <si>
    <t>Coolrom.com #2 300x250</t>
  </si>
  <si>
    <t>38f9726b1f9373dfe54d152c5742135a</t>
  </si>
  <si>
    <t>Game-oldies.com 728x90</t>
  </si>
  <si>
    <t>5857efb8e6af064a5226068960be0da5</t>
  </si>
  <si>
    <t>Coolrom.com 300x250</t>
  </si>
  <si>
    <t>90e0320c375fd096ceb702503b305833</t>
  </si>
  <si>
    <t>Coolrom.com 728x90</t>
  </si>
  <si>
    <t>e3fbf42547b3271cb65b6fdf9bd42d42</t>
  </si>
  <si>
    <t>Coolrom.com 160x600</t>
  </si>
  <si>
    <t>webmaster@futureofcapitalism.com</t>
  </si>
  <si>
    <t>Future Of Capitalism LLC (freebeacon.com)</t>
  </si>
  <si>
    <t>261b40bc4bda65a70f80c51b41b66033</t>
  </si>
  <si>
    <t>Freebeacon.com #2 300x250</t>
  </si>
  <si>
    <t>77d541407a753e73f271283c5d9bc5d5</t>
  </si>
  <si>
    <t>Freebeacon.com 728x90</t>
  </si>
  <si>
    <t>f13d38c2eb644eb7fbf81498618775aa</t>
  </si>
  <si>
    <t>Freebeacon.com 300x250</t>
  </si>
  <si>
    <t>webmaster@theyoump3.com</t>
  </si>
  <si>
    <t>theyoump3.com</t>
  </si>
  <si>
    <t>11b7bcff7a04e04ec04a9d01d94cf6f9</t>
  </si>
  <si>
    <t>Theyoump3.com 300x250</t>
  </si>
  <si>
    <t>1ebcb0d4fa47f14223fa2ec316e181f4</t>
  </si>
  <si>
    <t>Theyoump3.com 160x600</t>
  </si>
  <si>
    <t>5428d84dd17c5e8f833169f671de015e</t>
  </si>
  <si>
    <t>Theyoump3.com 728x90</t>
  </si>
  <si>
    <t>wen2006168@hotmail.com</t>
  </si>
  <si>
    <t>Hongfire.com</t>
  </si>
  <si>
    <t>2b4ea7d17011d03f3f5db27450a6f5b1</t>
  </si>
  <si>
    <t>4f8c34472a90236b357f4d5522696329</t>
  </si>
  <si>
    <t>b7690ca1a5353da438914b68f540a5bb</t>
  </si>
  <si>
    <t>e1595f2ebf54e7a9c17f4c5930cee88b</t>
  </si>
  <si>
    <t>Hongfire.com #2</t>
  </si>
  <si>
    <t>wes@smash.com</t>
  </si>
  <si>
    <t>Smash.com</t>
  </si>
  <si>
    <t>05020fe25bed37047f4b88cc8572c954</t>
  </si>
  <si>
    <t>TIER 1 - (Leaderboard Top) - USA UK AU CA DE ATF</t>
  </si>
  <si>
    <t>1b6807b56a1584e3ca2f2881547e0155</t>
  </si>
  <si>
    <t>TIER 1 - (Mobile Bottom) - USA UK AU CA DE BTF - 320x50</t>
  </si>
  <si>
    <t>1e53715f5f205ec0f8787a0df1ba5d52</t>
  </si>
  <si>
    <t>TIER 1 - (Sidebar Top) - USA UK AU CA DE ATF - 300x250</t>
  </si>
  <si>
    <t>3043fa165e81e308ccbf72f9434d8604</t>
  </si>
  <si>
    <t>TIER 1 - (Mobile Mid)- USA UK AU CA DE MID - 320x50</t>
  </si>
  <si>
    <t>374a9e0ed64ffe9ba76a20ce893eb994</t>
  </si>
  <si>
    <t>TIER 1 - (Sidebar Bottom) - USA UK AU CA DE BTF</t>
  </si>
  <si>
    <t>3cb00119817973f5f105b2582d4a7368</t>
  </si>
  <si>
    <t>TIER 2 - (Sidebar Top) - USA UK AU CA DE ATF</t>
  </si>
  <si>
    <t>6aac7056264e888f1c9bd8dc06733c2c</t>
  </si>
  <si>
    <t>TIER 1 - (Mobile Top) - USA UK AU CA DE TOP - 320x50</t>
  </si>
  <si>
    <t>6b0482096f96e2b4f993da7bc6ec81e1</t>
  </si>
  <si>
    <t>TIER 2 - (Sidebar Bottom) - USA UK AU CA DE BTF 300x250</t>
  </si>
  <si>
    <t>6f71e6c49fd307edf9afded6d2de1548</t>
  </si>
  <si>
    <t>TIER 2 - (Leaderboard Mid) - USA UK AU CA DE MID</t>
  </si>
  <si>
    <t>70ff670c02db94a3b17a78ce11e7a8c2</t>
  </si>
  <si>
    <t>TIER 2 - (Leaderboard Bottom) - USA UK AU CA DE BTF</t>
  </si>
  <si>
    <t>8febf6f5ba2e7c91462897609212f3fd</t>
  </si>
  <si>
    <t>TIER 2 - (Leaderboard Top) - USA UK AU CA DE ATF</t>
  </si>
  <si>
    <t>94142afdfc00309dfc0cdb8ae1255d64</t>
  </si>
  <si>
    <t>TIER 1 - (Sidebar Mid) - USA UK AU CA DE MID - 300x250</t>
  </si>
  <si>
    <t>a4977fe07aa9b38a52cf80bb5cc07923</t>
  </si>
  <si>
    <t>TIER 1 - (Leaderboard Bottom) - USA UK AU CA DE BTF</t>
  </si>
  <si>
    <t>c637c397e9a37b34d7d9dbfd4a781159</t>
  </si>
  <si>
    <t>TIER 1 - (Leaderboard Mid) - USA UK AU CA DE MID</t>
  </si>
  <si>
    <t>d9373e8a39e8cf841924439309693117</t>
  </si>
  <si>
    <t>TIER 2 - (Sidebar Mid) - USA UK AU CA DE MID 300x250</t>
  </si>
  <si>
    <t>wishstocks@outlook.com</t>
  </si>
  <si>
    <t>Wishstocks.com</t>
  </si>
  <si>
    <t>9d81501c95c041589dc1f8647f2c6ed8</t>
  </si>
  <si>
    <t>Wishstocks.com #2 300x250</t>
  </si>
  <si>
    <t>writedge1@gmail.com</t>
  </si>
  <si>
    <t>dailytwocents.com</t>
  </si>
  <si>
    <t>4b32fd2c3309b6f3c45a6211c9c71af7</t>
  </si>
  <si>
    <t>Dailytwocents.com 300x250</t>
  </si>
  <si>
    <t>wwfoldschoolwrestling@gmail.com</t>
  </si>
  <si>
    <t>Wwfoldschool.com</t>
  </si>
  <si>
    <t>93912f45a489285153df3f655c09e4ad</t>
  </si>
  <si>
    <t>Wwfoldschool.com Mobile Tier 2 300x250</t>
  </si>
  <si>
    <t>ad0aa27756fa60ccd3dd2707886c1a79</t>
  </si>
  <si>
    <t>Wwfoldschool.com Mobile Tier 1 300x250</t>
  </si>
  <si>
    <t>b42de1b5b5112320b12d90609a487612</t>
  </si>
  <si>
    <t>SideRail</t>
  </si>
  <si>
    <t>c98813d4fdf3d34959d01bce592787ab</t>
  </si>
  <si>
    <t>Wwfoldschool.com Tier 2 160x600</t>
  </si>
  <si>
    <t>d2a391ec4b493393e395c1b42f90604c</t>
  </si>
  <si>
    <t>Below Heading 320x50</t>
  </si>
  <si>
    <t>f1b7eb02b4a8864693fc3eef0d63fb0c</t>
  </si>
  <si>
    <t>Wwfoldschool.com Tier 1 160x600</t>
  </si>
  <si>
    <t>f280682f5943a2558e9014ae360afefe</t>
  </si>
  <si>
    <t>Leaderboard 728x90</t>
  </si>
  <si>
    <t>x17@x17agency.com</t>
  </si>
  <si>
    <t>X17online.com</t>
  </si>
  <si>
    <t>c4b0cc3fb708e31288dd3b2e7653f950</t>
  </si>
  <si>
    <t>X17online.com BTF 300x250</t>
  </si>
  <si>
    <t>yannick.vigier@arcana-gaming.com</t>
  </si>
  <si>
    <t>Arcana-gaming.com</t>
  </si>
  <si>
    <t>yevgeny.sokolnikov@gmail.com</t>
  </si>
  <si>
    <t>generalquizz.com</t>
  </si>
  <si>
    <t>b498f84adc83e20e30d5a0a673f58589</t>
  </si>
  <si>
    <t>Generalquizz.com 300x250</t>
  </si>
  <si>
    <t>yilmaz@adsensitive.com</t>
  </si>
  <si>
    <t>Aktifhaber.com</t>
  </si>
  <si>
    <t>aa72b1dffae78ee24380e9b2e516a278</t>
  </si>
  <si>
    <t>Aktifhaber.com TR 300x250</t>
  </si>
  <si>
    <t>yulius.saputra@tribunnews.com</t>
  </si>
  <si>
    <t>Tribunnews.com</t>
  </si>
  <si>
    <t>00c95e9a0fd82afb0a9f49da9b8bc126</t>
  </si>
  <si>
    <t>Belitung.tribunnews.com 300x250</t>
  </si>
  <si>
    <t>06ea6cdcca6e258db1af32289190dcab</t>
  </si>
  <si>
    <t>Aceh.tribunnews.com Mobile 300x250</t>
  </si>
  <si>
    <t>zindoro@gmail.com</t>
  </si>
  <si>
    <t>Badtameezdil.net</t>
  </si>
  <si>
    <t>zoranR@firstbeatmarketing.com</t>
  </si>
  <si>
    <t>First Beat Media</t>
  </si>
  <si>
    <t>08a85e36f2f083c597b8c8e33c541b64</t>
  </si>
  <si>
    <t>Moviestalk.com 300x250</t>
  </si>
  <si>
    <t>63022fc28d9f97bf5f7f3de6a7a26eb2</t>
  </si>
  <si>
    <t>Dognotebook.com 300x250</t>
  </si>
  <si>
    <t>706d6c9460357549d1c9bb84c77d0123</t>
  </si>
  <si>
    <t>Boxofficescoop.com Two 300x250</t>
  </si>
  <si>
    <t>total</t>
  </si>
  <si>
    <t>### Grand Total ###</t>
  </si>
  <si>
    <t>Recent Margin</t>
  </si>
  <si>
    <t>average site revenue</t>
  </si>
  <si>
    <t>90e83278aa1bbcd2885d37fc2b06de94</t>
  </si>
  <si>
    <t>Tolivelugu.com 728x90</t>
  </si>
  <si>
    <t>f7a8ea9bda72bfbc219d7f372ffb5628</t>
  </si>
  <si>
    <t>Rashtradeepika.com 728x90</t>
  </si>
  <si>
    <t>Memenova.com #2 160x600</t>
  </si>
  <si>
    <t>39cad949f0ee802b244bfccfec774b0d</t>
  </si>
  <si>
    <t>Adaptnetwork.com 300x600 BTF</t>
  </si>
  <si>
    <t>34937eb6ebf96ab5fb1dc38a8bb66e21</t>
  </si>
  <si>
    <t>Viralfact.com 300x600</t>
  </si>
  <si>
    <t>3bf74f0c8b4b57b8b2064212204beed9</t>
  </si>
  <si>
    <t>Foodchinese.com 300x600</t>
  </si>
  <si>
    <t>93148b1a7bf0aa502854f835becbd1ca</t>
  </si>
  <si>
    <t>c8d34dfcbfea6cfc82f474fcdeb81c08</t>
  </si>
  <si>
    <t>Kannadaprabha.com 728x90</t>
  </si>
  <si>
    <t>de1bd748fbfca6221a24b18f79a16874</t>
  </si>
  <si>
    <t>Checkingcreditcard.com 300x600</t>
  </si>
  <si>
    <t>adops@beerock.com</t>
  </si>
  <si>
    <t>Beerock Media (destinylfg.com)</t>
  </si>
  <si>
    <t>547ccb850c53c0aa55fe880793f43c3d</t>
  </si>
  <si>
    <t>Destinylfg.com Mobile 300x250</t>
  </si>
  <si>
    <t>833d2778c9477dd5f86eef004eb0b6c6</t>
  </si>
  <si>
    <t>Destinylfg.com Mobile 320x50</t>
  </si>
  <si>
    <t>a62f5e30ed4b76f8d531d97c7ff9986c</t>
  </si>
  <si>
    <t>Destinylfg.com 300x250</t>
  </si>
  <si>
    <t>a6469c556cd750ed7ba68fd7368de72d</t>
  </si>
  <si>
    <t>Destinylfg.com 728x90</t>
  </si>
  <si>
    <t>e81b5d4a476da240eec91304cacb9444</t>
  </si>
  <si>
    <t>Usedvictoria.com BTF 728x90</t>
  </si>
  <si>
    <t>ef5ed1a193c5e7fe2100c83202d2cc3e</t>
  </si>
  <si>
    <t>Usedvictoria.com BTF 300x250</t>
  </si>
  <si>
    <t>Recomhub-widget 4</t>
  </si>
  <si>
    <t>0bed0131be687deec6bee8af4bc41fb4</t>
  </si>
  <si>
    <t>Gowilkes.com BTF 300x250</t>
  </si>
  <si>
    <t>0da6305e2387e933f2d62a5e2b292827</t>
  </si>
  <si>
    <t>181.fm 160x600</t>
  </si>
  <si>
    <t>21ae2d9d9838a36fe7f2ad53da003c1a</t>
  </si>
  <si>
    <t>181.fm 300x250</t>
  </si>
  <si>
    <t>2f21d9042f8be4a9cdb0aa89fecb2ffa</t>
  </si>
  <si>
    <t>702264635720c44239de58448d45e309</t>
  </si>
  <si>
    <t>E-chords.com 160x600</t>
  </si>
  <si>
    <t>79993b604623edca29347af343415089</t>
  </si>
  <si>
    <t>181.fm 728x90</t>
  </si>
  <si>
    <t>7b5762e3284e4c67eb3cba08510430c0</t>
  </si>
  <si>
    <t>Losimpuestos.com.mx 728x90</t>
  </si>
  <si>
    <t>809f76ee8fa4e381821691b4eed5361a</t>
  </si>
  <si>
    <t>E-chords.com 728x90</t>
  </si>
  <si>
    <t>8b73ca6e8177c5220f8bcde7b343a6d4</t>
  </si>
  <si>
    <t>Gowilkes.com MID 300x250</t>
  </si>
  <si>
    <t>bc83f6bb587169b8de6bc11f36e9faaf</t>
  </si>
  <si>
    <t>Losimpuestos.com.mx 300x250</t>
  </si>
  <si>
    <t>be7453b3076659bf64889ea9d1efc17b</t>
  </si>
  <si>
    <t>Thepaleodiet.com 728x90</t>
  </si>
  <si>
    <t>f4067e1c098473f9d33a175043407c96</t>
  </si>
  <si>
    <t>Thepaleodiet.com 300x250</t>
  </si>
  <si>
    <t>334db1a3cfb12f4b4198888388abdce3</t>
  </si>
  <si>
    <t>Yanodo.com 728x90</t>
  </si>
  <si>
    <t>754e57de9e708593802c6833596093ef</t>
  </si>
  <si>
    <t>Yanodo.com 300x250</t>
  </si>
  <si>
    <t>90e0bd331377636dbfda5e64d1dcecae</t>
  </si>
  <si>
    <t>Yanodo.com #2 728x90</t>
  </si>
  <si>
    <t>5f67a676d32d2c3cde0462c0c6799738</t>
  </si>
  <si>
    <t>Yourdailydip.com Bottom Right 300x600</t>
  </si>
  <si>
    <t>23d8ab376afaa0db4e2a981bc52a7c51</t>
  </si>
  <si>
    <t>Brownstoner.com Mobile ATF 320x50</t>
  </si>
  <si>
    <t>9e43f96b0ebfdfef42a4036e3cc5e2c7</t>
  </si>
  <si>
    <t>Popfotos.com BTF 728x90</t>
  </si>
  <si>
    <t>ccd26b6ff16308a723709134d7039a89</t>
  </si>
  <si>
    <t>Popfotos.com ATF 728x90</t>
  </si>
  <si>
    <t>e7a1e998be1e4f9540eda225daa946e0</t>
  </si>
  <si>
    <t>Popfotos.com BTF 300x250</t>
  </si>
  <si>
    <t>fcebc2d3db21bc0896d0f20370dcc0da</t>
  </si>
  <si>
    <t>Popfotos.com ATF 300x250</t>
  </si>
  <si>
    <t>6659a059d6071e8809ac409934e6ba3f</t>
  </si>
  <si>
    <t>Bolsademulher.com 300x250</t>
  </si>
  <si>
    <t>c3199e8a6dbe77dce50dad1b336cfbcf</t>
  </si>
  <si>
    <t>Bolsademulher.com 728x90</t>
  </si>
  <si>
    <t>d390837e55584d716e52e04bec82d614</t>
  </si>
  <si>
    <t>Bolsademulher.com Mobile 300x250</t>
  </si>
  <si>
    <t>7a106290e283f33e975c3d6ab3597d82</t>
  </si>
  <si>
    <t>Pentaxforums.com 160x600</t>
  </si>
  <si>
    <t>ce086d926e318ac2cfd5ea87a82be637</t>
  </si>
  <si>
    <t>Lifewithcats.tv 160x600</t>
  </si>
  <si>
    <t>$$1.00 Petbloglife.com 300x250</t>
  </si>
  <si>
    <t>$$1.00 Petbloglife.com 728x90</t>
  </si>
  <si>
    <t>0d0b244a5ed502d3490684eb811ef4f2</t>
  </si>
  <si>
    <t>Wgnradio.com BTF 300x250</t>
  </si>
  <si>
    <t>16e2e0c09255a078a32158936bf1fcb3</t>
  </si>
  <si>
    <t>Tuscaloosanews.com BTF Tusacaloosa 728x90</t>
  </si>
  <si>
    <t>1d8bfcecd323ff699dd737bba1847199</t>
  </si>
  <si>
    <t>Rgj.com ATF 300x250</t>
  </si>
  <si>
    <t>22bee76061220971b4228a23b9d358a0</t>
  </si>
  <si>
    <t>Nwfdailynews.com ATF 728x90</t>
  </si>
  <si>
    <t>2ef1c850e7e59fec1a3d06a941ac8fbc</t>
  </si>
  <si>
    <t>Pressdemocrat.com ATF 2 PressDem-A 728x90</t>
  </si>
  <si>
    <t>3caa307ce95c51ee465e3f889cec5d14</t>
  </si>
  <si>
    <t>Dailycommercial.com HMG M Box 300x250</t>
  </si>
  <si>
    <t>4690bc36b94596395f9b3d94bc43e3a7</t>
  </si>
  <si>
    <t>Katc.com ATF 300x250</t>
  </si>
  <si>
    <t>498fd3aa23d9ee41b168c8a1c056670b</t>
  </si>
  <si>
    <t>Wnep.com ATF 300x250</t>
  </si>
  <si>
    <t>4d94c86611116534918e2e0b75b81df8</t>
  </si>
  <si>
    <t>Tuscaloosanews.com ATF Tuscaloosa 300x250</t>
  </si>
  <si>
    <t>5a8fd86ab8974d6e81c9a6502e55117c</t>
  </si>
  <si>
    <t>Starherald.com ATF 300x250</t>
  </si>
  <si>
    <t>6222e21a58c0a305a4f8f478b41f8a15</t>
  </si>
  <si>
    <t>Tuscaloosanews.com ATF Tuscaloosa 728x90</t>
  </si>
  <si>
    <t>6835672fdcc0aa67cddb3dd720540a0f</t>
  </si>
  <si>
    <t>Jdnews.com ATF 300x250</t>
  </si>
  <si>
    <t>71455a91b7eb6842a76e97815c57c7b8</t>
  </si>
  <si>
    <t>Swvatoday.com ATF 300x250</t>
  </si>
  <si>
    <t>7c583fee6b5fb84cdb85deb70c043fe0</t>
  </si>
  <si>
    <t>democratandchronicle.com BTF 300x250</t>
  </si>
  <si>
    <t>7dfd1462b0bbc75c6160b45368e07abf</t>
  </si>
  <si>
    <t>Pressdemocrat.com ATF 2 PressDem-A 300x250</t>
  </si>
  <si>
    <t>93f81318f1bbdb2053ce45ecaf12b63b</t>
  </si>
  <si>
    <t>Wtkr.com ATF 300x250</t>
  </si>
  <si>
    <t>974eb04f1d39f5fcfd04eed2702917e1</t>
  </si>
  <si>
    <t>Ksby.com ATF 300x250</t>
  </si>
  <si>
    <t>a1ab5284f0e99c7698f51884d34287b7</t>
  </si>
  <si>
    <t>Wgnradio.com BTF 728x90</t>
  </si>
  <si>
    <t>ad66128bca0cad1d9d9589234ec724ca</t>
  </si>
  <si>
    <t>wausaudailyherald.com BTF 728x90</t>
  </si>
  <si>
    <t>afed0e7fbcf504127e9faf0089557c44</t>
  </si>
  <si>
    <t>Newschief.com ATF 728x90</t>
  </si>
  <si>
    <t>b3ceafc785c8d732f48674d8eb66cb10</t>
  </si>
  <si>
    <t>App.com ATF 300x250</t>
  </si>
  <si>
    <t>b4da23cac2e935bd84c910440a303503</t>
  </si>
  <si>
    <t>Desertsun.com 300x250</t>
  </si>
  <si>
    <t>ba39cd00b54d94da38c36c8a2da07e45</t>
  </si>
  <si>
    <t>Tuscaloosanews.com MID Tuscaloosa 300x250</t>
  </si>
  <si>
    <t>bba4b454769b939597ab8368f6f930e2</t>
  </si>
  <si>
    <t>jconline.com BTF 728x90</t>
  </si>
  <si>
    <t>be733c178ab3caa7752922e693675d44</t>
  </si>
  <si>
    <t>13newsnow.com 728x90</t>
  </si>
  <si>
    <t>cf90f85ac17481fce36d0eb3c396b787</t>
  </si>
  <si>
    <t>Newbernsj.com ATF 300x250</t>
  </si>
  <si>
    <t>d724b29941b900654d81d9b033e7742b</t>
  </si>
  <si>
    <t>Wilmingtonmugshots.com ATF 728x90</t>
  </si>
  <si>
    <t>dc11f415b48f6d345eb520604bb5f15d</t>
  </si>
  <si>
    <t>Wbir.com ATF 300x250</t>
  </si>
  <si>
    <t>ee199cb0908df6b032eb44b7647fc714</t>
  </si>
  <si>
    <t>Tallahassee.com ATF 300x250</t>
  </si>
  <si>
    <t>eef887cf3d856b3718080a2a09ce6e9b</t>
  </si>
  <si>
    <t>lansingstatejournal.com BTF 300x250</t>
  </si>
  <si>
    <t>f2411df9d87d7fce7d2c436acea38c91</t>
  </si>
  <si>
    <t>Fox40.com Tribune B Box 300x250</t>
  </si>
  <si>
    <t>f9c23a8730f181aae0afdf6046a759d6</t>
  </si>
  <si>
    <t>CTT-belowTitleA-Komoona-320x50_Mobile</t>
  </si>
  <si>
    <t>0cd17f9e0e807f22247dc7043d54a12f</t>
  </si>
  <si>
    <t>AllRookie.com AR_3D_FS_ 300x250</t>
  </si>
  <si>
    <t>3f30acd0419a03176630ff6f1f764217</t>
  </si>
  <si>
    <t>AllRookie.com AR_1D_FS_ 300x600</t>
  </si>
  <si>
    <t>a59334a6f0233662d69adfdb77ab9f97</t>
  </si>
  <si>
    <t>AllRookie.com AR_0D_FS_ 728x90</t>
  </si>
  <si>
    <t>ce8c099e2dc4741811a648c03e2661a1</t>
  </si>
  <si>
    <t>AllRookie.com AR_2D_FS_ 728x90</t>
  </si>
  <si>
    <t>charlieintern@gmail.com</t>
  </si>
  <si>
    <t>Capitalismisfreedom.com</t>
  </si>
  <si>
    <t>04ecc512f2cc41b37f8433d7efc650a2</t>
  </si>
  <si>
    <t>Capitalismisfreedom.com 300x250</t>
  </si>
  <si>
    <t>c6cdfb3db046bbf9b2e7cf446fb882fd</t>
  </si>
  <si>
    <t>Capitalismisfreedom.com 728x90</t>
  </si>
  <si>
    <t>570d432ca6367dce54d56100318e7936</t>
  </si>
  <si>
    <t>Top #1 300x250</t>
  </si>
  <si>
    <t>8b88276727630deab7eb99f420bfae70</t>
  </si>
  <si>
    <t>Large rectangle-2-middle 300x250</t>
  </si>
  <si>
    <t>cluttermedia@gmail.com</t>
  </si>
  <si>
    <t>Ozar.com</t>
  </si>
  <si>
    <t>504b2838319ea0c5654f8fe4b3b057fb</t>
  </si>
  <si>
    <t>Ozar.com 728x90</t>
  </si>
  <si>
    <t>fb96510f4a3796228d4852105a3e0cac</t>
  </si>
  <si>
    <t>Ozar.com 300x250</t>
  </si>
  <si>
    <t>contact@hecklerspray.com</t>
  </si>
  <si>
    <t>Hecklerspray.com</t>
  </si>
  <si>
    <t>e995b70f6725f23693aa7d8cea542db9</t>
  </si>
  <si>
    <t>Hecklerspray.com 300x250</t>
  </si>
  <si>
    <t>13d9a0a8a9a29cb3fe6a6a95a174ba0d</t>
  </si>
  <si>
    <t>Fimina.com ATF 300x250</t>
  </si>
  <si>
    <t>36417159b227d7da139b79888f6e1834</t>
  </si>
  <si>
    <t>Bvoltaire.fr BTF 300x250</t>
  </si>
  <si>
    <t>3697608ea4dbec785c4931f1a644b3f3</t>
  </si>
  <si>
    <t>Fimina.com BTF 300x250</t>
  </si>
  <si>
    <t>39ee51ef3f4af2b397bd4ba749834db9</t>
  </si>
  <si>
    <t>Conseilsveterinaire.com 728x90</t>
  </si>
  <si>
    <t>558293beb19cb87611cba88609449b6e</t>
  </si>
  <si>
    <t>Bvoltaire.fr ATF 300x250</t>
  </si>
  <si>
    <t>6aaf760c1d489d40129b24b5f0dd24eb</t>
  </si>
  <si>
    <t>Watchcartoononline.com Mobile 320x50</t>
  </si>
  <si>
    <t>949e47b67cba5ecefebbd495e2a0fbc0</t>
  </si>
  <si>
    <t>Phonesreview.co.uk 300x250</t>
  </si>
  <si>
    <t>05eda0416c8619ca84351b07f46a8852</t>
  </si>
  <si>
    <t>PB_KOM_IQ_C_BTF_ 300x250</t>
  </si>
  <si>
    <t>54235b9f7643c02bc50c743054238fdc</t>
  </si>
  <si>
    <t>Exploretastetravel.com BTF 300x250</t>
  </si>
  <si>
    <t>623adadedb20a4f4219e68598b405a53</t>
  </si>
  <si>
    <t>Hiptreks.com BTF2 300x250</t>
  </si>
  <si>
    <t>7aa0a4ef59fb181b1fa09c7d61252489</t>
  </si>
  <si>
    <t>Moviecodex.com BTF 300x250</t>
  </si>
  <si>
    <t>bbba48383c5d6def206600ecfb0dd06b</t>
  </si>
  <si>
    <t>Celebritygossipgirls.com BTF New 300x250</t>
  </si>
  <si>
    <t>d6d0ab401d2eff892f7d02ccef50e1e6</t>
  </si>
  <si>
    <t>GeekNation 300x250 BTF</t>
  </si>
  <si>
    <t>1608acd54edce92d535d6d8d6da88e9f</t>
  </si>
  <si>
    <t>Advance_NJ_ATF_Direct_Web_Leaderboard_728x90_KMN2</t>
  </si>
  <si>
    <t>1e6b2171811ccd5bb7b87caa10859044</t>
  </si>
  <si>
    <t>Firstpost.com _KMN2_ 300x600</t>
  </si>
  <si>
    <t>55c4c46d44bf33ba7b938df3a17dfcf4</t>
  </si>
  <si>
    <t>Kannadaprabha.com KMN2 728x90</t>
  </si>
  <si>
    <t>5b3c2c3becb9b53889618e2131b5db28</t>
  </si>
  <si>
    <t>Bollywoodlife.com-160x600_KMN</t>
  </si>
  <si>
    <t>79f87ac4ecfcb132fcfe406b471e21d5</t>
  </si>
  <si>
    <t>Creaders.net_UK-AU_160x600_KMN2</t>
  </si>
  <si>
    <t>931fe2f4679f127810bca5378e64abb9</t>
  </si>
  <si>
    <t>Advance_NJ_BTF_Direct_Web_RectangleBelow_300x250_KMN2</t>
  </si>
  <si>
    <t>94bb6ace8122d36df04a7a32ce8a98bd</t>
  </si>
  <si>
    <t>Hugogloss.com 728x90</t>
  </si>
  <si>
    <t>9fe7a459e25043e2f99e9e5c4d7f80e4</t>
  </si>
  <si>
    <t>IBTimes-IN-ATF- 300x250</t>
  </si>
  <si>
    <t>a0e7066d9bcdc8eeaa318feaeae6eb32</t>
  </si>
  <si>
    <t>Creaders.net_UK-AU_300x250_KMN2</t>
  </si>
  <si>
    <t>c18f0f462b4c557c651922b0c0a1d903</t>
  </si>
  <si>
    <t>Advance_NJ_BTF_Direct_Web_Marketing1_300x250_KMN2</t>
  </si>
  <si>
    <t>c21c94d3e53c3c324e3db5d93313f229</t>
  </si>
  <si>
    <t>Advance_NJ_BTF_Direct_Web_Rectangle2_300x250_KMN2</t>
  </si>
  <si>
    <t>c27982d550595a6460975eeae6d60753</t>
  </si>
  <si>
    <t>Advance_NJ_ATF_Direct_Web_Rectangle_300x250_KMN2</t>
  </si>
  <si>
    <t>e5b73913f8db4903d2a1713c31bc7d80</t>
  </si>
  <si>
    <t>Advance_NJ_BTF_Direct_Web_Marketing2_300x250_KMN2</t>
  </si>
  <si>
    <t>ef73958555abece5041fd034bd10b82f</t>
  </si>
  <si>
    <t>Celebwild.com 300x250</t>
  </si>
  <si>
    <t>245179b6f0865b170df16cd830711646</t>
  </si>
  <si>
    <t>LFD T2 MOB G ATF V 320x50 Test</t>
  </si>
  <si>
    <t>05bf8edaf296e1ab3206daca59eabec4</t>
  </si>
  <si>
    <t>K12reader.com 160x600</t>
  </si>
  <si>
    <t>563ed4f13459033aa15ec36d2a8f28b8</t>
  </si>
  <si>
    <t>Mitchellrepublic.com 300x250</t>
  </si>
  <si>
    <t>8c88a461ce8c19503b079b6cad86a784</t>
  </si>
  <si>
    <t>Seriouseats.com 300x250</t>
  </si>
  <si>
    <t>8e0f9a57dd61e3a4cdd22550b37272af</t>
  </si>
  <si>
    <t>Rotowire.com 728x90</t>
  </si>
  <si>
    <t>8e48bc2d735fbe984935ac816b10afc8</t>
  </si>
  <si>
    <t>Ky3.com 728x90</t>
  </si>
  <si>
    <t>ef70342dccad9f21c38b9cfd8f178608</t>
  </si>
  <si>
    <t>Seriouseats.com 728x90</t>
  </si>
  <si>
    <t>dennis@ilounge.com</t>
  </si>
  <si>
    <t>ilounge.com</t>
  </si>
  <si>
    <t>cf1b2cdf495515a5621f72dd786e30d2</t>
  </si>
  <si>
    <t>Ilounge.com 728x90</t>
  </si>
  <si>
    <t>9c1d9d820d8390fb329d54158a88febf</t>
  </si>
  <si>
    <t>Fansshare.com INT 300x250</t>
  </si>
  <si>
    <t>8573ac36ff2bdeaee31e9d25e059b55d</t>
  </si>
  <si>
    <t>Online-translator.com Mobile BTF 320x50</t>
  </si>
  <si>
    <t>97d1600df269b1dc65a98116a2da8983</t>
  </si>
  <si>
    <t>CLd below nav 728x90</t>
  </si>
  <si>
    <t>329642d7b4014450c47a1a80cf79e067</t>
  </si>
  <si>
    <t>Xbox360iso.com 300x250</t>
  </si>
  <si>
    <t>ferrarotechnology@gmail.com</t>
  </si>
  <si>
    <t>Mangaeden.com</t>
  </si>
  <si>
    <t>048674747cf4929906b02899e09a8e40</t>
  </si>
  <si>
    <t>Mangaeden.com 728x90</t>
  </si>
  <si>
    <t>61ba874d4835ca8a83307704f92c7654</t>
  </si>
  <si>
    <t>Mangaeden.com 300x250</t>
  </si>
  <si>
    <t>723f77808508b73bc591ce75a3ad1b36</t>
  </si>
  <si>
    <t>Positivedaily HB T3 300x250</t>
  </si>
  <si>
    <t>a88bf5c6eca4f9ef7fca66700edd8133</t>
  </si>
  <si>
    <t>Buzzamin HB T3 300x250</t>
  </si>
  <si>
    <t>f2d0a1a5374d1c7f3293a9836a3a9698</t>
  </si>
  <si>
    <t>Buzzamin HB T4 300x250</t>
  </si>
  <si>
    <t>fd4a71e9e5fc12e9ec7a058b3292e9ca</t>
  </si>
  <si>
    <t>Positivedaily HB T4 300x250</t>
  </si>
  <si>
    <t>12cc0ce6fd7ed52c2c0bdc4b6eb2ccc1</t>
  </si>
  <si>
    <t>Naointendo.com.br 300x250</t>
  </si>
  <si>
    <t>3461adcec1e3ab5e302af84cbc8b4990</t>
  </si>
  <si>
    <t>Cartacapital.com.br 728x90</t>
  </si>
  <si>
    <t>03f9f9561be67e1a5105587041946a85</t>
  </si>
  <si>
    <t>RON6-NO-CPX-1-LV2-728_memecenter.com</t>
  </si>
  <si>
    <t>RON6-UK-MAN-1.1-LV5.5-300x600_meetthedeals.com</t>
  </si>
  <si>
    <t>0db4ef405d6151a1fe962fce80bfd096</t>
  </si>
  <si>
    <t>RON6-US-CPX-1.2-Lv5.5-728x90_Memecenter.com</t>
  </si>
  <si>
    <t>1a4fef990267cec5786813360c8d5955</t>
  </si>
  <si>
    <t>RON6-MX-CPX-1-LV0.5-728_memecenter.com</t>
  </si>
  <si>
    <t>2c54b214e7a7afc0ecfbbc930dff9b1e</t>
  </si>
  <si>
    <t>RON1-US-TGF-1.3-Lv2-728_diply.com</t>
  </si>
  <si>
    <t>2f787009b907c638e4e2123d47743471</t>
  </si>
  <si>
    <t>RON2-US-ADV-1.4-Lv5.5-728_flyordie.com</t>
  </si>
  <si>
    <t>40ff23c22d7d9d4f04f92bed81e26e1b</t>
  </si>
  <si>
    <t>RON7-UK-PUB-1.2-LV1-728_standard.co.uk</t>
  </si>
  <si>
    <t>48ab8ac3adf539acef4c44f2bc87f44b</t>
  </si>
  <si>
    <t>RON7-US-PUB-1.1-LV1.5-160_cnn.com</t>
  </si>
  <si>
    <t>4be937d163f0350faf8f85ae4c17c911</t>
  </si>
  <si>
    <t>RON7-US-DNR-1-LV2.8-New_728_urbanjoker.com</t>
  </si>
  <si>
    <t>4c1896b0f167b1f75e0dd21039b963d7</t>
  </si>
  <si>
    <t>RON7-US-DNR-1-LV2.8-New_300_urbanjoker.com</t>
  </si>
  <si>
    <t>RON6-UK-MAN-1.1-LV5.5-300_meetthedeals.com</t>
  </si>
  <si>
    <t>4e615e6360b7d20f707ce77215bcf6da</t>
  </si>
  <si>
    <t>RON7-US-QMD-1-LV2-728x90_Nwanime.com</t>
  </si>
  <si>
    <t>RON6-UK-MAN-1.1-LV4-160_meetthedeals.com</t>
  </si>
  <si>
    <t>5b63b1bae7fcc50bad96876f0746b970</t>
  </si>
  <si>
    <t>RON3-UK-ADT-1.3-LV5-728_techcrunch.com</t>
  </si>
  <si>
    <t>RON6-UK-MAN-1.1-LV5.5-160_meetthedeals.com</t>
  </si>
  <si>
    <t>RON6-UK-MAN-1.1-LV4-728_meetthedeals.com</t>
  </si>
  <si>
    <t>7b183a8960d37da64e698109f93c67eb</t>
  </si>
  <si>
    <t>RON2-FR-ADV-1.2-Lv3-728_flyordie.com</t>
  </si>
  <si>
    <t>RON3-IT-ZOD-1.5-LV3.5-300_gossip.it</t>
  </si>
  <si>
    <t>81f5a09fe6bde278675d013fcaf7f274</t>
  </si>
  <si>
    <t>RON6-US-SOV-1.2-LV1.5-728x90_Pch.com</t>
  </si>
  <si>
    <t>RON1-DACH-SMT-1.1-Lv4-728x90-Ok.de</t>
  </si>
  <si>
    <t>9011d32e62e631f768321fe7eef6d0b4</t>
  </si>
  <si>
    <t>RON2-US-ADV-1.4-Lv5.5-160_flyordie.com</t>
  </si>
  <si>
    <t>RON6-UK-MAN-1.1-LV5.5-728_meetthedeals.com</t>
  </si>
  <si>
    <t>98172097ebe55e739ba6ebc7fa9987de</t>
  </si>
  <si>
    <t>RON6-NL-IMD-1.22-LV3.5-300x250_Weeronline.nl</t>
  </si>
  <si>
    <t>RON3-IT-ZOD-1.5-LV3.5-728_gossip.it</t>
  </si>
  <si>
    <t>RON6-UK-MAN-1.1-LV4-300x600_Meetthedeals.com</t>
  </si>
  <si>
    <t>d19873f220eb9d112b6954a4959f9241</t>
  </si>
  <si>
    <t>RON7-US-PUB-1.1-LV1.5-728_cnn.com</t>
  </si>
  <si>
    <t>RON6-UK-MAN-1.1-LV4-300_meetthedeals.com</t>
  </si>
  <si>
    <t>RON1-DACH-SMT-1.1-Lv4-300x250-Ok.de</t>
  </si>
  <si>
    <t>d8562a25ef7c74a6ac063d72e5c64647</t>
  </si>
  <si>
    <t>RON1-US-DGT-1.1-Lv2-160x600_Classiccars.com</t>
  </si>
  <si>
    <t>eda663420e3d5384cae696f2685e51ab</t>
  </si>
  <si>
    <t>RON1-US-DGT-1.1-Lv2-728x90_Classiccars.com</t>
  </si>
  <si>
    <t>RON6-NL-HIM-1-LV0.5-300_seloger.com</t>
  </si>
  <si>
    <t>145a4ec7e31053b450d40ba84da9685c</t>
  </si>
  <si>
    <t>GR_M_320X50_HP_LeaderBoard</t>
  </si>
  <si>
    <t>4e3510d3ce05a61b1d66f9b5402e9233</t>
  </si>
  <si>
    <t>BIO_D_160x600_ROS_LeftSideBar</t>
  </si>
  <si>
    <t>be8a7732fda3dc4b2f3040221e20e023</t>
  </si>
  <si>
    <t>BIO_D_300X250_ROS_Box</t>
  </si>
  <si>
    <t>bfb8fcbb8c1958605b7bd4a0026a5f9b</t>
  </si>
  <si>
    <t>GR_M_300X250_HP_RightSideBar</t>
  </si>
  <si>
    <t>e05934aae3db4c4b1eb557120cf3532b</t>
  </si>
  <si>
    <t>GR_D_300x250_ROS_EndOfArticle_Leaderboard</t>
  </si>
  <si>
    <t>b45c5a0b419239377a26cc54385446c8</t>
  </si>
  <si>
    <t>Calculus-help.com 160x600</t>
  </si>
  <si>
    <t>8189052f10e1b9314cea8eabec04dde0</t>
  </si>
  <si>
    <t>Money.rediff.com UK New BTF 300x250</t>
  </si>
  <si>
    <t>8d48ceae2560b2f19108d568420540d5</t>
  </si>
  <si>
    <t>NewArena_LB_Top_728x90</t>
  </si>
  <si>
    <t>070f52979879dc45bd053a8aaf72d9a3</t>
  </si>
  <si>
    <t>Readysethealth.com ATF 728x90</t>
  </si>
  <si>
    <t>info@carolinahuddle.com</t>
  </si>
  <si>
    <t>Carolinahuddle.com</t>
  </si>
  <si>
    <t>5928e95fbd7b60b681b092fc3eafc69a</t>
  </si>
  <si>
    <t>Carolinahuddle.com 728x90</t>
  </si>
  <si>
    <t>7b7cd382e9388e31cfbda78022c6c7f7</t>
  </si>
  <si>
    <t>Carolinahuddle.com 300x250</t>
  </si>
  <si>
    <t>info@vishwagujarat.com</t>
  </si>
  <si>
    <t>Vishvagujarat.com</t>
  </si>
  <si>
    <t>ireti@anozim.com</t>
  </si>
  <si>
    <t>Anozim Group (ngrguardiannews.com)</t>
  </si>
  <si>
    <t>ed634ae603f0e6a62b0484dfffebade8</t>
  </si>
  <si>
    <t>Nigerianbulletin.com 300x250</t>
  </si>
  <si>
    <t>14e7c40814a792470982bdd3a6d24a4c</t>
  </si>
  <si>
    <t>Viralizeit.net 300x250</t>
  </si>
  <si>
    <t>5d8563325b0e3cfcbe42ea15fbe93a10</t>
  </si>
  <si>
    <t>Sidebar3_300x600</t>
  </si>
  <si>
    <t>jai.bhagwan@9dot9.in</t>
  </si>
  <si>
    <t>Digit.in</t>
  </si>
  <si>
    <t>5bc903edc82574ac8312d52776d60c93</t>
  </si>
  <si>
    <t>Digit.in Mobile 300x250</t>
  </si>
  <si>
    <t>69788252d196ee8b5d8c6264ada9f9a7</t>
  </si>
  <si>
    <t>Digit.in 728x90</t>
  </si>
  <si>
    <t>f931d7a5b326f6730f8d1f44cc6a89d7</t>
  </si>
  <si>
    <t>Digit.in 300x250</t>
  </si>
  <si>
    <t>21272ffddc811b3c6dcb78523f35b047</t>
  </si>
  <si>
    <t>Aleteia.org Mobile 320x50</t>
  </si>
  <si>
    <t>a5246cc1f30bcec8614b2d2d73620e05</t>
  </si>
  <si>
    <t>Aleteia.org 970x250</t>
  </si>
  <si>
    <t>b0be553a3aa36922d0dbde0d4947b76c</t>
  </si>
  <si>
    <t>Aleteia.org 728x90</t>
  </si>
  <si>
    <t>jason@jasonemail.com</t>
  </si>
  <si>
    <t>Fla Internet Marketing (godlikeproductions.com)</t>
  </si>
  <si>
    <t>0100c36b22dfd2e3c6e4e0d636a8130c</t>
  </si>
  <si>
    <t>Godlikeproductions.com 160x600</t>
  </si>
  <si>
    <t>14686c830f7a5aaf5be72d9b2b32779c</t>
  </si>
  <si>
    <t>Godlikeproductions.com 728x90</t>
  </si>
  <si>
    <t>0e720fcfb9418cc0616b86642e0c6705</t>
  </si>
  <si>
    <t>Healthymedaily.com_01 160x600</t>
  </si>
  <si>
    <t>2e297a573b6c9bf60b5e98808fd2daa8</t>
  </si>
  <si>
    <t>Healthymedaily.com_01 300x250</t>
  </si>
  <si>
    <t>486d376a502588d08f325ef6146dad6a</t>
  </si>
  <si>
    <t>Healthymedaily.com_02 300x250</t>
  </si>
  <si>
    <t>bf19ac78cf9b4d94ea4563842335f950</t>
  </si>
  <si>
    <t>Healthymedaily.com_01 728x90</t>
  </si>
  <si>
    <t>c1448f54e90ef8956c66feaf2dedebf6</t>
  </si>
  <si>
    <t>c85cb35d873e7356bf9f5d9e46655d47</t>
  </si>
  <si>
    <t>jfrater@listverse.com</t>
  </si>
  <si>
    <t>Listverse.com</t>
  </si>
  <si>
    <t>10c5c89f253a3d052dc553a859982035</t>
  </si>
  <si>
    <t>Listverse.com Mobile #3 300x250</t>
  </si>
  <si>
    <t>394cd4851da2e309504c4f04026fad14</t>
  </si>
  <si>
    <t>Listverse.com Mobile 300x250</t>
  </si>
  <si>
    <t>96e208ee1852318eecfb2dc5e2037242</t>
  </si>
  <si>
    <t>Listverse.com Mobile #2 300x250</t>
  </si>
  <si>
    <t>e7222b08d34fc7ff81da6126f82a9af9</t>
  </si>
  <si>
    <t>Listverse.com 728x90</t>
  </si>
  <si>
    <t>Dailyvoice.com 300x600 [deleted]</t>
  </si>
  <si>
    <t>Dailyvoice.com 728x90 [deleted]</t>
  </si>
  <si>
    <t>Dailyvoice.com 300x250 [deleted]</t>
  </si>
  <si>
    <t>3830570f3db692bd4ec3fc331a13ae82</t>
  </si>
  <si>
    <t>Ingresso.com 300x600</t>
  </si>
  <si>
    <t>7c4fed617053d37c4d81d1da89d03d03</t>
  </si>
  <si>
    <t>Ingresso.com 300x250</t>
  </si>
  <si>
    <t>9ff25dddb37d45cd55dbbb49506a304d</t>
  </si>
  <si>
    <t>Girlg.com 300x250</t>
  </si>
  <si>
    <t>a9b6dfe899150b43de1e602da1f62fdf</t>
  </si>
  <si>
    <t>90min.com 300x250</t>
  </si>
  <si>
    <t>f264ab3e7f207623efec0da136504af3</t>
  </si>
  <si>
    <t>Ingresso.com 728x90</t>
  </si>
  <si>
    <t>04be6148dafc6bf7f710d9685ad80713</t>
  </si>
  <si>
    <t>WesternjournalismDesktop 728x90</t>
  </si>
  <si>
    <t>07e782205d1356f65f7a1f484774a89a</t>
  </si>
  <si>
    <t>Thefederalistpapers.org Tablet #4 300x250</t>
  </si>
  <si>
    <t>1a306a9f1b83a8c6032d2b4e9971eb64</t>
  </si>
  <si>
    <t>Thefederalistpapers.org Mobile #4 300x250</t>
  </si>
  <si>
    <t>1ca5f1b60cbf9e069e5dfe2b16004ac6</t>
  </si>
  <si>
    <t>Thefederalistpapers.org Mobile #5 300x250</t>
  </si>
  <si>
    <t>2d43da42da0b7fe80dd92302dcf98553</t>
  </si>
  <si>
    <t>Thefederalistpapers.org Tablet 728x90</t>
  </si>
  <si>
    <t>2dab5ba6896b8d68da10d7fc12d6aae3</t>
  </si>
  <si>
    <t>Thefederalistpapers.org Tablet #2 300x250</t>
  </si>
  <si>
    <t>3b9e4d126a5b6b994b7c0ccbb500aa1b</t>
  </si>
  <si>
    <t>Lifezette.com 300x250</t>
  </si>
  <si>
    <t>4f8dbfed61b9824e78c2f4ea737bb902</t>
  </si>
  <si>
    <t>ConservativetribuneDesktop #2 300x250</t>
  </si>
  <si>
    <t>53760d7e2dc083f604723f38df91457c</t>
  </si>
  <si>
    <t>Thefederalistpapers.org #5 300x250</t>
  </si>
  <si>
    <t>5a2f1809deb79f62de22b7d6a80610d5</t>
  </si>
  <si>
    <t>Thefederalistpapers.org Tablet #3 300x250</t>
  </si>
  <si>
    <t>6b340d3fdea200e70497abe58d364eed</t>
  </si>
  <si>
    <t>Thefederalistpapers.org Mobile #3 300x250</t>
  </si>
  <si>
    <t>973b527df7e407a42b94fd1b064cae1a</t>
  </si>
  <si>
    <t>Thefederalistpapers.org 300x250</t>
  </si>
  <si>
    <t>9bce644af95d117fae294890893930cb</t>
  </si>
  <si>
    <t>Thefederalistpapers.org Tablet 300x250</t>
  </si>
  <si>
    <t>9f5408afa79c1939c3277ce9b05f252b</t>
  </si>
  <si>
    <t>Thefederalistpapers.org Tablet #5 300x250</t>
  </si>
  <si>
    <t>a470a60ee38cdc6b40d847c090c09320</t>
  </si>
  <si>
    <t>Thefederalistpapers.org Mobile #2 300x250</t>
  </si>
  <si>
    <t>b69001f8d8baacae87393aea0732e4cf</t>
  </si>
  <si>
    <t>Thefederalistpapers.org 728x90</t>
  </si>
  <si>
    <t>b817394b7961b091de0d9c6d1d2069a3</t>
  </si>
  <si>
    <t>Thefederalistpapers.org #4 300x250</t>
  </si>
  <si>
    <t>bf8961ad40464b0bf51229383049879c</t>
  </si>
  <si>
    <t>Thefederalistpapers.org Tablet #6 300x250</t>
  </si>
  <si>
    <t>dc033674dfe005f3238d3e3f3d366ddf</t>
  </si>
  <si>
    <t>Thefederalistpapers.org #2 300x250</t>
  </si>
  <si>
    <t>de4b507b0ef6719f36b50ec784d76a2d</t>
  </si>
  <si>
    <t>Thefederalistpapers.org #2 728x90</t>
  </si>
  <si>
    <t>e2ea13440735e853048269c8e6bad564</t>
  </si>
  <si>
    <t>Thefederalistpapers.org Mobile #6 300x250</t>
  </si>
  <si>
    <t>e97125f642f9b00d73bfb2a221755203</t>
  </si>
  <si>
    <t>Thefederalistpapers.org #3 300x250</t>
  </si>
  <si>
    <t>ea5403b01c1f70fd6394578a7143b3ae</t>
  </si>
  <si>
    <t>Tpnn.comMobile #3 300x250</t>
  </si>
  <si>
    <t>ec25be467faf21c9faee17c8d3113d76</t>
  </si>
  <si>
    <t>Thefederalistpapers.org Mobile 300x250</t>
  </si>
  <si>
    <t>f1788a172b9ae409223b3af1e0442af7</t>
  </si>
  <si>
    <t>Thefederalistpapers.org #6 300x250</t>
  </si>
  <si>
    <t>ffae89d1b9024e541f5868c54a905505</t>
  </si>
  <si>
    <t>Thefederalistpapers.org Tablet #2 728x90</t>
  </si>
  <si>
    <t>86018f1204f592ffbe175c5a1a96fa9e</t>
  </si>
  <si>
    <t>Supremepatriot.com ATF 300x250</t>
  </si>
  <si>
    <t>1f3df144d2d5b64efa43793cee42aa12</t>
  </si>
  <si>
    <t>ΓÇïokayafrica.com US ATF 728x90</t>
  </si>
  <si>
    <t>7fe973112beb1fbcdee5a6219717ca56</t>
  </si>
  <si>
    <t>Okayplayer.com Mobile 300x250</t>
  </si>
  <si>
    <t>704a3c76deaf91605d88ab54d5f5b290</t>
  </si>
  <si>
    <t>Ilovehomoeopathy.com Mobile 300x250</t>
  </si>
  <si>
    <t>3611c2db59b410815d7824c792ebeefe</t>
  </si>
  <si>
    <t>Hao123.com EG 300x250</t>
  </si>
  <si>
    <t>0117d8b89f59386ecdbc21759cfa0a27</t>
  </si>
  <si>
    <t>Musica.terra.com.mx MX 300x250</t>
  </si>
  <si>
    <t>17fddd1e028a6ab9e3d2e7af368c9aca</t>
  </si>
  <si>
    <t>Noticias.terra.com.mx MX 300x250</t>
  </si>
  <si>
    <t>2c591ec1495356550e4668b5fe7da8c7</t>
  </si>
  <si>
    <t>Musica.terra.com.mx MX 728x90</t>
  </si>
  <si>
    <t>367fe2045b7ba49654644741ecee69d8</t>
  </si>
  <si>
    <t>Vidayestilo.terra.com.mx MX 300x600</t>
  </si>
  <si>
    <t>38d90e4b50f1aa64a0e686e26f338a8e</t>
  </si>
  <si>
    <t>Terra.com Mobile 320x50</t>
  </si>
  <si>
    <t>584ae325d0c0482a7204e4c096413a52</t>
  </si>
  <si>
    <t>Entretenimiento.terra.com.mx MX 300x250</t>
  </si>
  <si>
    <t>5dfaf6c83bb4e83f244ac6e76a389800</t>
  </si>
  <si>
    <t>Vidayestilo.terra.com.mx MX 300x250</t>
  </si>
  <si>
    <t>m.svist@haven.marketing</t>
  </si>
  <si>
    <t>Haven Marketing (newsobserver.com)</t>
  </si>
  <si>
    <t>1d9a07101d8ca0d6e154c57d5a75c631</t>
  </si>
  <si>
    <t>Theledger.com 728x90</t>
  </si>
  <si>
    <t>2175871a63b65b75700fc79ca99bdf19</t>
  </si>
  <si>
    <t>Theledger.com 300x250</t>
  </si>
  <si>
    <t>32ae46a1493fbd180d749868aad475ed</t>
  </si>
  <si>
    <t>3eed69906fca2b1425134a561163ccc6</t>
  </si>
  <si>
    <t>Nydailynews.com 300x250</t>
  </si>
  <si>
    <t>62f4516d9ea97684943cc82cdf72cd17</t>
  </si>
  <si>
    <t>Palmbeachpost.com 728x90</t>
  </si>
  <si>
    <t>9842bbfbbc765b38513244f9cc065bb7</t>
  </si>
  <si>
    <t>Nydailynews.com 728x90</t>
  </si>
  <si>
    <t>Ani88.com Mobile 320x50 [deleted]</t>
  </si>
  <si>
    <t>Ani88.com 300x250 [deleted]</t>
  </si>
  <si>
    <t>Ani88.com 728x90 [deleted]</t>
  </si>
  <si>
    <t>20e666a9ca2c221955110033e0e7395d</t>
  </si>
  <si>
    <t>toofab.com - 2015 - 300</t>
  </si>
  <si>
    <t>3044b37a3cf879faae534b1b36b0500f</t>
  </si>
  <si>
    <t>allfreecrochet.com - DIR - 300</t>
  </si>
  <si>
    <t>35075845244d8e254baa951d95049105</t>
  </si>
  <si>
    <t>careercast.com - DIR - 160</t>
  </si>
  <si>
    <t>3cc24e084b778288f899f212357047be</t>
  </si>
  <si>
    <t>Perezhilton.com ATF 300x250</t>
  </si>
  <si>
    <t>49450c8f7214518c552aa3e216632f49</t>
  </si>
  <si>
    <t>careercast.com - DIR - 300</t>
  </si>
  <si>
    <t>541ba8c781bf9128ee6e9329a2750758</t>
  </si>
  <si>
    <t>Allfreecrochet.com - DIR - 160</t>
  </si>
  <si>
    <t>9be21036d8fc8e4aea04784ddce145aa</t>
  </si>
  <si>
    <t>Stars.topix.com 160x600</t>
  </si>
  <si>
    <t>bdc3b231847c80392dc836f96fc8d9eb</t>
  </si>
  <si>
    <t>Perezhilton.com BTF 160x600</t>
  </si>
  <si>
    <t>7babff8714a9b3004a1a8e18e44b60f0</t>
  </si>
  <si>
    <t>Dom1n.com 728</t>
  </si>
  <si>
    <t>32a763e059e8a37ad3e419c2eb3e41b5</t>
  </si>
  <si>
    <t>Buzz.mrexotics.com 300x600</t>
  </si>
  <si>
    <t>4563041ddc20ec520efcfc2eeaef03ca</t>
  </si>
  <si>
    <t>Thenuclearhack.com 160x600</t>
  </si>
  <si>
    <t>4581098b78be030d917838a8961e4f40</t>
  </si>
  <si>
    <t>Buzzghana.com 300x250</t>
  </si>
  <si>
    <t>69b3c9e75917c2bdf33ff83601b65d4f</t>
  </si>
  <si>
    <t>Buzzghana.com Mobile 300x250</t>
  </si>
  <si>
    <t>62bd5ed5d91ad669585ad814a43061e0</t>
  </si>
  <si>
    <t>TC sec-P1 300x250 BF</t>
  </si>
  <si>
    <t>d2e4a8f2778240a48281840f7a7f6e87</t>
  </si>
  <si>
    <t>TC sec-P1 160x600 BF4</t>
  </si>
  <si>
    <t>d30d48dbed056b8e97011872c7c87ed1</t>
  </si>
  <si>
    <t>TC sec-P1 160x600 BF2</t>
  </si>
  <si>
    <t>8924590a7b4ca094066b109f73a83f08</t>
  </si>
  <si>
    <t>Fibromyalgiatreating.com 300x250</t>
  </si>
  <si>
    <t>LD_PB_G1_ATF1_300V_KOM 300x250</t>
  </si>
  <si>
    <t>88b6342aea0b0ca259b57ab12175ef1f</t>
  </si>
  <si>
    <t>Thecountrycaller.com 728x90</t>
  </si>
  <si>
    <t>466cbda24be0a0c6718f4218e163fd47</t>
  </si>
  <si>
    <t>Mongabay 300x250 news</t>
  </si>
  <si>
    <t>ce8938f67189f93d3d731c7d1d2283ce</t>
  </si>
  <si>
    <t>Highrated.net ATF 300x250</t>
  </si>
  <si>
    <t>bb74960d3c063e151762d3731613d562</t>
  </si>
  <si>
    <t>Normalboots.com T1 300x250</t>
  </si>
  <si>
    <t>00df92a5081478ae273add0b4fab3094</t>
  </si>
  <si>
    <t>MDV_Src4_D728x90_2_2ndTag</t>
  </si>
  <si>
    <t>76fac014f1f82e556e7041ca33f2c978</t>
  </si>
  <si>
    <t>ISCT_Result_D728x90_2</t>
  </si>
  <si>
    <t>7c4526b63c69e0c9da110525682d56ec</t>
  </si>
  <si>
    <t>ISCT_Result_D300x250_2</t>
  </si>
  <si>
    <t>822d9d9271b0e961550d109ee2b4564e</t>
  </si>
  <si>
    <t>ISCT_Result_D728x90_1</t>
  </si>
  <si>
    <t>979f98e41fe7dc2a3d8e5bd1cf8fa580</t>
  </si>
  <si>
    <t>MDV_Src4_D728x90_2</t>
  </si>
  <si>
    <t>d144c7f400d3a5b6d902fe758992cfd8</t>
  </si>
  <si>
    <t>ISCT_Result_D300x250_1</t>
  </si>
  <si>
    <t>e29ae6b297dbf94e228acf19d5bf43ab</t>
  </si>
  <si>
    <t>MDV_Src4_D160x600_1</t>
  </si>
  <si>
    <t>052e4c3d9d5de022643b67cceebdc74a</t>
  </si>
  <si>
    <t>[300x250]Youtubeinmp3.com</t>
  </si>
  <si>
    <t>434a452dd77b67361044db00692fff8a</t>
  </si>
  <si>
    <t>a93c3e73cc0191d73cc51ac5276b6019</t>
  </si>
  <si>
    <t>Lapatilla.com 728x90</t>
  </si>
  <si>
    <t>edde5c12128e8f0bcd1a862bc26a1af1</t>
  </si>
  <si>
    <t>Lapatilla.com 160x600</t>
  </si>
  <si>
    <t>223261cb32ded39af4fc4dbeada58ebc</t>
  </si>
  <si>
    <t>Menrec.com 300x250</t>
  </si>
  <si>
    <t>46a765980eb0a91a18f4bacc04f7fa35</t>
  </si>
  <si>
    <t>Conservativeintel.com 300x600</t>
  </si>
  <si>
    <t>979e1f2eda84ff14b56e675651e9d69e</t>
  </si>
  <si>
    <t>Menrec.com Mobile 320x50</t>
  </si>
  <si>
    <t>f373722106da4c5ec3f6c6b5a07e1508</t>
  </si>
  <si>
    <t>Menrec.com 160x600</t>
  </si>
  <si>
    <t>012b4e96587119274b1ffd8c9a80a7e6</t>
  </si>
  <si>
    <t>Itsthevibe.com Mobile ATF 300x250</t>
  </si>
  <si>
    <t>36f212038030fa10980907a18e10aa50</t>
  </si>
  <si>
    <t>Itsthevibe.com ATF 160x600</t>
  </si>
  <si>
    <t>637423fccf72331b018bbb010620e1fc</t>
  </si>
  <si>
    <t>Itsthevibe.com ATF 728x90</t>
  </si>
  <si>
    <t>6d7baeb5ab1662df67cf4be577706e11</t>
  </si>
  <si>
    <t>Itsthevibe.com ATF 300x600</t>
  </si>
  <si>
    <t>72e4403a6ce4261f1079c40d29a02e29</t>
  </si>
  <si>
    <t>Itsthevibe.com ATF 300x250</t>
  </si>
  <si>
    <t>premiernews24@gmail.com</t>
  </si>
  <si>
    <t>Premiernews24.com</t>
  </si>
  <si>
    <t>624b369d305244cd8fd7482c1841d08a</t>
  </si>
  <si>
    <t>Premiernews24.com 728x90</t>
  </si>
  <si>
    <t>f455a61fb95bcfba01b6244c03fea8bc</t>
  </si>
  <si>
    <t>Premiernews24.com 300x250</t>
  </si>
  <si>
    <t>Theimproper.com 300x250 [deleted]</t>
  </si>
  <si>
    <t>8dffe60e853ef2a645b8ad8f6572dfdf</t>
  </si>
  <si>
    <t>Banglanews24.com 160x600</t>
  </si>
  <si>
    <t>58a09a579681e68a7153db30f01bc92d</t>
  </si>
  <si>
    <t>Readcomiconline.me 160x600</t>
  </si>
  <si>
    <t>868efca0c749b0cc1f43f0b912a3768e</t>
  </si>
  <si>
    <t>Readcomiconline.me 728x90</t>
  </si>
  <si>
    <t>bbfc43e2400baed174ed5309d3f6d1f5</t>
  </si>
  <si>
    <t>Readcomiconline.me 300x250</t>
  </si>
  <si>
    <t>c7eaebf47d6dbad85caee4f49a29b991</t>
  </si>
  <si>
    <t>Kissanime.io 728x90</t>
  </si>
  <si>
    <t>fa8f056ffb16f46f37f10e110cc8def2</t>
  </si>
  <si>
    <t>Americonnews.com 160x600</t>
  </si>
  <si>
    <t>198987d64d547d945d5913b28281ab41</t>
  </si>
  <si>
    <t>Ghana-news.adomonline.com #2 300x250</t>
  </si>
  <si>
    <t>96b2dbb9ed0ac19d9f2bc1160397780d</t>
  </si>
  <si>
    <t>Theviralmob.com Komoona__MOB 4D 300x250</t>
  </si>
  <si>
    <t>ryanmauldin@gmail.com</t>
  </si>
  <si>
    <t>Vici Media (patriotjournal.com)</t>
  </si>
  <si>
    <t>06fbff740872697dae104ce5b8920f22</t>
  </si>
  <si>
    <t>Ecumenicalnews.com 300x250 B</t>
  </si>
  <si>
    <t>Sportivy.com 728x90 [deleted]</t>
  </si>
  <si>
    <t>Silentyarn.com 300x250 [deleted]</t>
  </si>
  <si>
    <t>Sportivy.com 300x250 [deleted]</t>
  </si>
  <si>
    <t>073a5b0c4210dc303c792a2e118c68ca</t>
  </si>
  <si>
    <t>BTB_T2_G_ATF_300V_KOM 300x250</t>
  </si>
  <si>
    <t>55bc05e4b45b96034fffbd17ba8dfc78</t>
  </si>
  <si>
    <t>BTB_G_ATF_970V_KOM 970x250</t>
  </si>
  <si>
    <t>f4bab2f01c63ce88a49f4cd856cc0005</t>
  </si>
  <si>
    <t>Eclypsia.com - 728x90 - Megabanner WebTV V4</t>
  </si>
  <si>
    <t>3bdc4aa0586c923c4e1b9f5bd32cecaf</t>
  </si>
  <si>
    <t>Ioff.de 160x600</t>
  </si>
  <si>
    <t>squeennow@gmail.com</t>
  </si>
  <si>
    <t>Gewuenschtestes-wunschkind.de</t>
  </si>
  <si>
    <t>9661eb43a80aea54b09b40037b87d7ce</t>
  </si>
  <si>
    <t>Gewuenschtestes-wunschkind.de 728x90</t>
  </si>
  <si>
    <t>d3951f7de0a27b2574f13e78d83b9746</t>
  </si>
  <si>
    <t>Gewuenschtestes-wunschkind.de 300x600</t>
  </si>
  <si>
    <t>sue@mediasource.co</t>
  </si>
  <si>
    <t>MediaSource (unforgivengamers.com)</t>
  </si>
  <si>
    <t>18bfdd46d37453bdf6edc5d2d8f1812c</t>
  </si>
  <si>
    <t>Impressivemagazine.com 160x600</t>
  </si>
  <si>
    <t>38e63f37fe8fe83c3907c9732268434f</t>
  </si>
  <si>
    <t>Dogbreedersguide.com 160x600</t>
  </si>
  <si>
    <t>4de55c5606c5fe7d714e63c9a25c5d47</t>
  </si>
  <si>
    <t>Dogbreedersguide.com 300x250</t>
  </si>
  <si>
    <t>874ecfe08dddf8c7cd7fb630145e8c13</t>
  </si>
  <si>
    <t>Impressivemagazine.com 728x90</t>
  </si>
  <si>
    <t>980e9eb8b057b932559832e17a44cab7</t>
  </si>
  <si>
    <t>Dogbreedersguide.com 300x600</t>
  </si>
  <si>
    <t>be19a78d1b24958db6b82a93d1d5841f</t>
  </si>
  <si>
    <t>Dogbreedersguide.com 728x90</t>
  </si>
  <si>
    <t>f26638b93d17028845157d7ad6c66af7</t>
  </si>
  <si>
    <t>Impressivemagazine.com 300x250</t>
  </si>
  <si>
    <t>fa1d729368a309d5ab90b5c7729e3dde</t>
  </si>
  <si>
    <t>Impressivemagazine.com 300x600</t>
  </si>
  <si>
    <t>2529a1fb0d08fc8b61f15954c8bd532c</t>
  </si>
  <si>
    <t>Loveroms.com Mobile 300x50</t>
  </si>
  <si>
    <t>40c3c512559c05f277f265b2285c259f</t>
  </si>
  <si>
    <t>Quirlycues.com 300x600</t>
  </si>
  <si>
    <t>team@otakukart.com</t>
  </si>
  <si>
    <t>Otakukart.com</t>
  </si>
  <si>
    <t>9778306c483a26013f63394cec099bd4</t>
  </si>
  <si>
    <t>Otakukart.com 728x90</t>
  </si>
  <si>
    <t>560d20a4adc15a565b2a828afc6f3290</t>
  </si>
  <si>
    <t>Theodysseyonline.com NEW 728x90</t>
  </si>
  <si>
    <t>83cf23213a5c35853fff2ea56cc1f316</t>
  </si>
  <si>
    <t>Thesimsresource.com W.EUR 300x600</t>
  </si>
  <si>
    <t>0eb69392266de4eb5a9549b8d8511116</t>
  </si>
  <si>
    <t>Beautytipslife.com BTL Inline Media Middle 300x250</t>
  </si>
  <si>
    <t>0f31fe3daf5573e2ba04695e3cd54ddd</t>
  </si>
  <si>
    <t>Kidsloverscenter.com KLC Media End 300x250</t>
  </si>
  <si>
    <t>2c1d102a5fa0223c63cc6773e073cb81</t>
  </si>
  <si>
    <t>Kidsloverscenter.com KLC Media Middle 300x250</t>
  </si>
  <si>
    <t>5c87946350b96dc9d558b99b99771fbd</t>
  </si>
  <si>
    <t>Beautytipslife.com BTL Inline Media End 300x250</t>
  </si>
  <si>
    <t>446975da3dfb72e3f24e5617359d93a7</t>
  </si>
  <si>
    <t>Lemonde.fr ATF</t>
  </si>
  <si>
    <t>9b02a512cea3ca9fe23e7447cece7ae0</t>
  </si>
  <si>
    <t>Lemonde.fr BTF 728x90</t>
  </si>
  <si>
    <t>be95174acb308ae14ee671c4edebc7d2</t>
  </si>
  <si>
    <t>Sonomanews.com Mobile 320x50</t>
  </si>
  <si>
    <t>cef2cf9ea58e93544835dbccb5488af5</t>
  </si>
  <si>
    <t>Freebeacon.com Mobile 320x50</t>
  </si>
  <si>
    <t>max</t>
  </si>
  <si>
    <t>min</t>
  </si>
  <si>
    <t>relative_range</t>
  </si>
  <si>
    <t>Super-strategic</t>
  </si>
  <si>
    <t>initial stress factor</t>
  </si>
  <si>
    <t>initial</t>
  </si>
  <si>
    <t>new revshare</t>
  </si>
  <si>
    <t>client cpm impact in placement</t>
  </si>
  <si>
    <t>best match goal type</t>
  </si>
  <si>
    <t>new margin</t>
  </si>
  <si>
    <t>client cpm impact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</si>
</sst>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7">
    <numFmt numFmtId="5" formatCode="&quot;$&quot;#,##0_);\(&quot;$&quot;#,##0\)"/>
    <numFmt numFmtId="44" formatCode="_(&quot;$&quot;* #,##0.00_);_(&quot;$&quot;* \(#,##0.00\);_(&quot;$&quot;* &quot;-&quot;??_);_(@_)"/>
    <numFmt numFmtId="164" formatCode="&quot;$&quot;#,##0"/>
    <numFmt numFmtId="165" formatCode="0.0%"/>
    <numFmt numFmtId="166" formatCode="0.000"/>
    <numFmt numFmtId="167" formatCode="&quot;$&quot;#,##0.00"/>
    <numFmt numFmtId="168" formatCode="\+0%;\-0%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0">
    <xf numFmtId="0" fontId="0" fillId="0" borderId="0" xfId="0"/>
    <xf numFmtId="9" fontId="0" fillId="0" borderId="0" xfId="0" applyNumberFormat="1"/>
    <xf numFmtId="165" fontId="0" fillId="0" borderId="0" xfId="0" applyNumberFormat="1"/>
    <xf numFmtId="166" fontId="0" fillId="0" borderId="0" xfId="0" applyNumberFormat="1"/>
    <xf numFmtId="167" fontId="0" fillId="0" borderId="0" xfId="0" applyNumberFormat="1"/>
    <xf numFmtId="44" fontId="0" fillId="0" borderId="0" xfId="0" applyNumberFormat="1"/>
    <xf numFmtId="164" fontId="0" fillId="0" borderId="0" xfId="0" applyNumberFormat="1"/>
    <xf numFmtId="167" fontId="0" fillId="0" borderId="0" xfId="0" applyNumberFormat="1" applyFill="1"/>
    <xf numFmtId="0" fontId="0" fillId="0" borderId="0" xfId="0" applyFill="1"/>
    <xf numFmtId="0" fontId="0" fillId="0" borderId="0" xfId="0" applyAlignment="1">
      <alignment wrapText="1"/>
    </xf>
    <xf numFmtId="165" fontId="0" fillId="0" borderId="0" xfId="0" applyNumberFormat="1" applyAlignment="1">
      <alignment wrapText="1"/>
    </xf>
    <xf numFmtId="0" fontId="0" fillId="0" borderId="0" xfId="0" applyFill="1" applyAlignment="1">
      <alignment wrapText="1"/>
    </xf>
    <xf numFmtId="165" fontId="0" fillId="0" borderId="0" xfId="0" applyNumberFormat="1" applyFill="1" applyAlignment="1">
      <alignment wrapText="1"/>
    </xf>
    <xf numFmtId="165" fontId="0" fillId="0" borderId="0" xfId="0" applyNumberFormat="1" applyFill="1"/>
    <xf numFmtId="164" fontId="0" fillId="0" borderId="0" xfId="0" applyNumberFormat="1" applyFill="1" applyAlignment="1">
      <alignment wrapText="1"/>
    </xf>
    <xf numFmtId="164" fontId="0" fillId="0" borderId="0" xfId="0" applyNumberFormat="1" applyFill="1"/>
    <xf numFmtId="0" fontId="1" fillId="2" borderId="0" xfId="0" applyFont="1" applyFill="1" applyAlignment="1">
      <alignment horizontal="center" wrapText="1"/>
    </xf>
    <xf numFmtId="165" fontId="1" fillId="2" borderId="0" xfId="0" applyNumberFormat="1" applyFont="1" applyFill="1" applyAlignment="1">
      <alignment horizontal="center"/>
    </xf>
    <xf numFmtId="44" fontId="1" fillId="2" borderId="0" xfId="0" applyNumberFormat="1" applyFont="1" applyFill="1"/>
    <xf numFmtId="0" fontId="0" fillId="0" borderId="0" xfId="0" applyNumberFormat="1"/>
    <xf numFmtId="9" fontId="0" fillId="0" borderId="0" xfId="0" applyNumberFormat="1" applyFill="1" applyAlignment="1">
      <alignment wrapText="1"/>
    </xf>
    <xf numFmtId="166" fontId="0" fillId="0" borderId="0" xfId="0" applyNumberFormat="1" applyFill="1" applyAlignment="1">
      <alignment wrapText="1"/>
    </xf>
    <xf numFmtId="167" fontId="0" fillId="0" borderId="0" xfId="0" applyNumberFormat="1" applyFill="1" applyAlignment="1">
      <alignment wrapText="1"/>
    </xf>
    <xf numFmtId="44" fontId="0" fillId="0" borderId="0" xfId="0" applyNumberFormat="1" applyFill="1" applyAlignment="1">
      <alignment wrapText="1"/>
    </xf>
    <xf numFmtId="9" fontId="0" fillId="0" borderId="0" xfId="0" applyNumberFormat="1" applyFill="1"/>
    <xf numFmtId="166" fontId="0" fillId="0" borderId="0" xfId="0" applyNumberFormat="1" applyFill="1"/>
    <xf numFmtId="44" fontId="0" fillId="0" borderId="0" xfId="0" applyNumberFormat="1" applyFill="1"/>
    <xf numFmtId="5" fontId="0" fillId="0" borderId="0" xfId="0" applyNumberFormat="1" applyFill="1"/>
    <xf numFmtId="11" fontId="0" fillId="0" borderId="0" xfId="0" applyNumberFormat="1" applyFill="1"/>
    <xf numFmtId="168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onnections" Target="connections.xml"/><Relationship Id="rId5" Type="http://schemas.openxmlformats.org/officeDocument/2006/relationships/theme" Target="theme/theme1.xml"/><Relationship Id="rId4" Type="http://schemas.openxmlformats.org/officeDocument/2006/relationships/externalLink" Target="externalLinks/externalLink1.xml"/><Relationship Id="rId9" Type="http://schemas.openxmlformats.org/officeDocument/2006/relationships/calcChain" Target="calcChain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Shahar/Projects/ImproveMargin/2016-03/margin_sheet_March29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Optimization types"/>
      <sheetName val="site reveunes"/>
      <sheetName val="focus sites"/>
      <sheetName val="query"/>
    </sheetNames>
    <sheetDataSet>
      <sheetData sheetId="0"/>
      <sheetData sheetId="1">
        <row r="2">
          <cell r="F2">
            <v>0.03</v>
          </cell>
        </row>
        <row r="3">
          <cell r="F3">
            <v>0.04</v>
          </cell>
        </row>
        <row r="4">
          <cell r="F4">
            <v>0.05</v>
          </cell>
        </row>
        <row r="5">
          <cell r="F5">
            <v>0.06</v>
          </cell>
        </row>
        <row r="6">
          <cell r="F6">
            <v>7.0000000000000007E-2</v>
          </cell>
        </row>
        <row r="7">
          <cell r="F7">
            <v>0.08</v>
          </cell>
        </row>
        <row r="8">
          <cell r="F8">
            <v>0.09</v>
          </cell>
        </row>
        <row r="9">
          <cell r="F9">
            <v>0.1</v>
          </cell>
        </row>
        <row r="10">
          <cell r="F10">
            <v>0.11</v>
          </cell>
        </row>
        <row r="11">
          <cell r="F11">
            <v>0.12</v>
          </cell>
        </row>
        <row r="12">
          <cell r="F12">
            <v>0.13</v>
          </cell>
        </row>
        <row r="13">
          <cell r="F13">
            <v>0.14000000000000001</v>
          </cell>
        </row>
        <row r="14">
          <cell r="F14">
            <v>0.15</v>
          </cell>
        </row>
        <row r="15">
          <cell r="F15">
            <v>0.18</v>
          </cell>
        </row>
        <row r="16">
          <cell r="F16">
            <v>0.21</v>
          </cell>
        </row>
        <row r="17">
          <cell r="F17">
            <v>0.24</v>
          </cell>
        </row>
        <row r="18">
          <cell r="F18">
            <v>0.25</v>
          </cell>
        </row>
        <row r="19">
          <cell r="F19">
            <v>0.27</v>
          </cell>
        </row>
        <row r="20">
          <cell r="F20">
            <v>0.3</v>
          </cell>
        </row>
        <row r="21">
          <cell r="F21">
            <v>0.33</v>
          </cell>
        </row>
        <row r="22">
          <cell r="F22">
            <v>0.35000000000000003</v>
          </cell>
        </row>
        <row r="23">
          <cell r="F23">
            <v>0.4</v>
          </cell>
        </row>
        <row r="24">
          <cell r="F24">
            <v>0.45</v>
          </cell>
        </row>
        <row r="25">
          <cell r="F25">
            <v>0.5</v>
          </cell>
        </row>
      </sheetData>
      <sheetData sheetId="2"/>
      <sheetData sheetId="3"/>
      <sheetData sheetId="4"/>
    </sheetDataSet>
  </externalBook>
</externalLink>
</file>

<file path=xl/queryTables/queryTable1.xml><?xml version="1.0" encoding="utf-8"?>
<queryTable xmlns="http://schemas.openxmlformats.org/spreadsheetml/2006/main" name="margin_sheet" connectionId="1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7239"/>
  <sheetViews>
    <sheetView tabSelected="1" zoomScaleNormal="100" workbookViewId="0">
      <pane xSplit="4" ySplit="9" topLeftCell="Q10" activePane="bottomRight" state="frozen"/>
      <selection pane="topRight" activeCell="E1" sqref="E1"/>
      <selection pane="bottomLeft" activeCell="A10" sqref="A10"/>
      <selection pane="bottomRight" activeCell="Y9" sqref="Y9"/>
    </sheetView>
  </sheetViews>
  <sheetFormatPr defaultRowHeight="14.4" x14ac:dyDescent="0.3"/>
  <cols>
    <col min="1" max="1" width="9.5546875" bestFit="1" customWidth="1"/>
    <col min="2" max="2" width="35.44140625" customWidth="1"/>
    <col min="3" max="3" width="25.88671875" customWidth="1"/>
    <col min="4" max="4" width="33.6640625" hidden="1" customWidth="1"/>
    <col min="5" max="5" width="54.77734375" bestFit="1" customWidth="1"/>
    <col min="6" max="6" width="12.21875" style="1" customWidth="1"/>
    <col min="7" max="7" width="24.44140625" style="1" bestFit="1" customWidth="1"/>
    <col min="8" max="8" width="13.5546875" style="3" customWidth="1"/>
    <col min="9" max="9" width="15" style="3" customWidth="1"/>
    <col min="10" max="10" width="18" style="6" customWidth="1"/>
    <col min="11" max="11" width="15.88671875" style="6" customWidth="1"/>
    <col min="12" max="12" width="6" style="2" customWidth="1"/>
    <col min="13" max="13" width="10.33203125" style="4" customWidth="1"/>
    <col min="14" max="14" width="10" style="5" bestFit="1" customWidth="1"/>
    <col min="15" max="15" width="28.88671875" style="5" bestFit="1" customWidth="1"/>
    <col min="16" max="16" width="12.6640625" customWidth="1"/>
    <col min="17" max="17" width="16.5546875" style="1" customWidth="1"/>
    <col min="18" max="19" width="17.6640625" style="2" customWidth="1"/>
    <col min="20" max="20" width="13.33203125" style="2" customWidth="1"/>
    <col min="21" max="21" width="20.88671875" style="2" bestFit="1" customWidth="1"/>
    <col min="22" max="22" width="10.77734375" customWidth="1"/>
    <col min="23" max="23" width="0" style="8" hidden="1" customWidth="1"/>
    <col min="24" max="24" width="11.77734375" hidden="1" customWidth="1"/>
    <col min="25" max="25" width="8.88671875" style="8"/>
  </cols>
  <sheetData>
    <row r="1" spans="1:25" ht="14.4" customHeight="1" x14ac:dyDescent="0.3">
      <c r="F1"/>
      <c r="O1" s="18" t="s">
        <v>11721</v>
      </c>
      <c r="P1" s="16" t="s">
        <v>11720</v>
      </c>
      <c r="R1" s="8"/>
      <c r="S1" s="8"/>
      <c r="T1" s="8"/>
      <c r="U1"/>
      <c r="V1" s="8"/>
      <c r="W1"/>
      <c r="Y1"/>
    </row>
    <row r="2" spans="1:25" x14ac:dyDescent="0.3">
      <c r="F2"/>
      <c r="O2" s="18">
        <f>AVERAGE('site totals'!$G$2:$G$588)</f>
        <v>5426.7683134582621</v>
      </c>
      <c r="P2" s="17">
        <f>SUMIF($A:$A,"placement",$K:$K)/SUMIF($A:$A,"placement",$J:$J)</f>
        <v>0.2499579651616641</v>
      </c>
      <c r="R2" s="8"/>
      <c r="S2" s="8"/>
      <c r="T2" s="8"/>
      <c r="U2"/>
      <c r="V2" s="8"/>
      <c r="W2"/>
      <c r="Y2"/>
    </row>
    <row r="9" spans="1:25" s="9" customFormat="1" ht="43.2" x14ac:dyDescent="0.3">
      <c r="A9" s="11" t="s">
        <v>0</v>
      </c>
      <c r="B9" s="11" t="s">
        <v>1</v>
      </c>
      <c r="C9" s="11" t="s">
        <v>2</v>
      </c>
      <c r="D9" s="11" t="s">
        <v>3</v>
      </c>
      <c r="E9" s="11" t="s">
        <v>4</v>
      </c>
      <c r="F9" s="20" t="s">
        <v>16</v>
      </c>
      <c r="G9" s="20" t="s">
        <v>6</v>
      </c>
      <c r="H9" s="21" t="s">
        <v>7</v>
      </c>
      <c r="I9" s="21" t="s">
        <v>8</v>
      </c>
      <c r="J9" s="14" t="s">
        <v>9</v>
      </c>
      <c r="K9" s="14" t="s">
        <v>10</v>
      </c>
      <c r="L9" s="12" t="s">
        <v>11</v>
      </c>
      <c r="M9" s="22" t="s">
        <v>12</v>
      </c>
      <c r="N9" s="23" t="s">
        <v>13</v>
      </c>
      <c r="O9" s="23" t="s">
        <v>14</v>
      </c>
      <c r="P9" s="11" t="s">
        <v>15</v>
      </c>
      <c r="Q9" s="20" t="s">
        <v>5</v>
      </c>
      <c r="R9" t="s">
        <v>12398</v>
      </c>
      <c r="S9" t="s">
        <v>12402</v>
      </c>
      <c r="T9" s="9" t="s">
        <v>12403</v>
      </c>
      <c r="U9" s="10" t="s">
        <v>12404</v>
      </c>
      <c r="V9" t="s">
        <v>12405</v>
      </c>
      <c r="W9" s="8"/>
      <c r="X9"/>
      <c r="Y9" s="11" t="s">
        <v>12406</v>
      </c>
    </row>
    <row r="10" spans="1:25" x14ac:dyDescent="0.3">
      <c r="A10" s="8" t="s">
        <v>11718</v>
      </c>
      <c r="B10" s="8" t="s">
        <v>11719</v>
      </c>
      <c r="C10" s="8" t="s">
        <v>34</v>
      </c>
      <c r="D10" s="8" t="s">
        <v>34</v>
      </c>
      <c r="E10" s="8"/>
      <c r="F10" s="24">
        <v>0.28511147670225501</v>
      </c>
      <c r="G10" s="24">
        <v>0.82518290999999999</v>
      </c>
      <c r="H10" s="25">
        <v>1082598.8703000001</v>
      </c>
      <c r="I10" s="25">
        <v>147747.80559999999</v>
      </c>
      <c r="J10" s="15">
        <v>2911081</v>
      </c>
      <c r="K10" s="15">
        <v>726093</v>
      </c>
      <c r="L10" s="13">
        <v>0.13650000000000001</v>
      </c>
      <c r="M10" s="7">
        <v>0.65676802999999995</v>
      </c>
      <c r="N10" s="26">
        <v>0.40969800000000001</v>
      </c>
      <c r="O10" s="27"/>
      <c r="P10" s="8">
        <v>0.37619070630000001</v>
      </c>
      <c r="Q10" s="24">
        <v>0.28510000000000002</v>
      </c>
      <c r="R10" t="e">
        <f>IF($Q10*100&gt;=VLOOKUP($O10,margin_ranges!$A$5:$C$10,2,FALSE),IF($Q10*100&lt;=VLOOKUP($O10,margin_ranges!$A$5:$C$10,3,FALSE)+10,"IN RANGE","ABOVE RANGE"),"BELOW RANGE")</f>
        <v>#N/A</v>
      </c>
      <c r="S10" t="e">
        <f>MIN(VLOOKUP($O10,margin_ranges!$A$5:$D$10,4,FALSE),$P10*100)</f>
        <v>#N/A</v>
      </c>
      <c r="T10" s="29" t="e">
        <f>(1-$S10/100)/(1-$F10)-1</f>
        <v>#N/A</v>
      </c>
      <c r="U10" s="19" t="str">
        <f>IF(ABS(IFERROR(T10,0))&gt;0.05,INDEX(margin_ranges!$C$13:$C$16,MATCH($F10*100,margin_ranges!$B$13:$B$16,1)),"")</f>
        <v/>
      </c>
    </row>
    <row r="11" spans="1:25" x14ac:dyDescent="0.3">
      <c r="A11" s="8" t="s">
        <v>35</v>
      </c>
      <c r="B11" s="8" t="s">
        <v>18</v>
      </c>
      <c r="C11" s="8" t="s">
        <v>34</v>
      </c>
      <c r="D11" s="8" t="s">
        <v>34</v>
      </c>
      <c r="E11" s="8"/>
      <c r="F11" s="24">
        <v>0.388805177679176</v>
      </c>
      <c r="G11" s="24">
        <v>0.81119237</v>
      </c>
      <c r="H11" s="25">
        <v>220.91669999999999</v>
      </c>
      <c r="I11" s="25">
        <v>36.5259</v>
      </c>
      <c r="J11" s="15">
        <v>679</v>
      </c>
      <c r="K11" s="15">
        <v>240</v>
      </c>
      <c r="L11" s="13">
        <v>0.1653</v>
      </c>
      <c r="M11" s="7">
        <v>0.61927573999999996</v>
      </c>
      <c r="N11" s="26">
        <v>0.20915500000000001</v>
      </c>
      <c r="O11" s="27"/>
      <c r="P11" s="8">
        <v>0.66225868919999997</v>
      </c>
      <c r="Q11" s="24">
        <v>0.38879999999999998</v>
      </c>
      <c r="R11" t="e">
        <f>IF($Q11*100&gt;=VLOOKUP($O11,margin_ranges!$A$5:$C$10,2,FALSE),IF($Q11*100&lt;=VLOOKUP($O11,margin_ranges!$A$5:$C$10,3,FALSE)+10,"IN RANGE","ABOVE RANGE"),"BELOW RANGE")</f>
        <v>#N/A</v>
      </c>
      <c r="S11" t="e">
        <f>MIN(VLOOKUP($O11,margin_ranges!$A$5:$D$10,4,FALSE),$P11*100)</f>
        <v>#N/A</v>
      </c>
      <c r="T11" s="29" t="e">
        <f>(1-$S11/100)/(1-$F11)-1</f>
        <v>#N/A</v>
      </c>
      <c r="U11" s="19" t="str">
        <f>IF(ABS(IFERROR(T11,0))&gt;0.05,INDEX(margin_ranges!$C$13:$C$16,MATCH($F11*100,margin_ranges!$B$13:$B$16,1)),"")</f>
        <v/>
      </c>
    </row>
    <row r="12" spans="1:25" x14ac:dyDescent="0.3">
      <c r="A12" s="8" t="s">
        <v>33</v>
      </c>
      <c r="B12" s="8" t="s">
        <v>18</v>
      </c>
      <c r="C12" s="8" t="s">
        <v>19</v>
      </c>
      <c r="D12" s="8" t="s">
        <v>34</v>
      </c>
      <c r="E12" s="8"/>
      <c r="F12" s="24">
        <v>0.388805177679176</v>
      </c>
      <c r="G12" s="24">
        <v>0.81119237</v>
      </c>
      <c r="H12" s="25">
        <v>220.91669999999999</v>
      </c>
      <c r="I12" s="25">
        <v>36.5259</v>
      </c>
      <c r="J12" s="15">
        <v>679</v>
      </c>
      <c r="K12" s="15">
        <v>240</v>
      </c>
      <c r="L12" s="13">
        <v>0.1653</v>
      </c>
      <c r="M12" s="7">
        <v>0.61927573999999996</v>
      </c>
      <c r="N12" s="26">
        <v>0.20915500000000001</v>
      </c>
      <c r="O12" s="27"/>
      <c r="P12" s="8">
        <v>0.66225868919999997</v>
      </c>
      <c r="Q12" s="24">
        <v>0.38879999999999998</v>
      </c>
      <c r="R12" t="e">
        <f>IF($Q12*100&gt;=VLOOKUP($O12,margin_ranges!$A$5:$C$10,2,FALSE),IF($Q12*100&lt;=VLOOKUP($O12,margin_ranges!$A$5:$C$10,3,FALSE)+10,"IN RANGE","ABOVE RANGE"),"BELOW RANGE")</f>
        <v>#N/A</v>
      </c>
      <c r="S12" t="e">
        <f>MIN(VLOOKUP($O12,margin_ranges!$A$5:$D$10,4,FALSE),$P12*100)</f>
        <v>#N/A</v>
      </c>
      <c r="T12" s="29" t="e">
        <f>(1-$S12/100)/(1-$F12)-1</f>
        <v>#N/A</v>
      </c>
      <c r="U12" s="19" t="str">
        <f>IF(ABS(IFERROR(T12,0))&gt;0.05,INDEX(margin_ranges!$C$13:$C$16,MATCH($F12*100,margin_ranges!$B$13:$B$16,1)),"")</f>
        <v/>
      </c>
    </row>
    <row r="13" spans="1:25" x14ac:dyDescent="0.3">
      <c r="A13" s="8" t="s">
        <v>17</v>
      </c>
      <c r="B13" s="8" t="s">
        <v>18</v>
      </c>
      <c r="C13" s="8" t="s">
        <v>19</v>
      </c>
      <c r="D13" s="8" t="s">
        <v>20</v>
      </c>
      <c r="E13" s="8" t="s">
        <v>21</v>
      </c>
      <c r="F13" s="24">
        <v>0.39</v>
      </c>
      <c r="G13" s="24">
        <v>0</v>
      </c>
      <c r="H13" s="25">
        <v>12.4574</v>
      </c>
      <c r="I13" s="25">
        <v>0.98909999999999998</v>
      </c>
      <c r="J13" s="15">
        <v>25</v>
      </c>
      <c r="K13" s="15">
        <v>9</v>
      </c>
      <c r="L13" s="13">
        <v>7.9399999999999998E-2</v>
      </c>
      <c r="M13" s="7">
        <v>0.85708096</v>
      </c>
      <c r="N13" s="26">
        <v>0.3</v>
      </c>
      <c r="O13" s="27" t="s">
        <v>22</v>
      </c>
      <c r="P13" s="8">
        <v>0.64997472190000005</v>
      </c>
      <c r="Q13" s="24">
        <v>0.39</v>
      </c>
      <c r="R13" t="str">
        <f>IF($Q13*100&gt;=VLOOKUP($O13,margin_ranges!$A$5:$C$10,2,FALSE),IF($Q13*100&lt;=VLOOKUP($O13,margin_ranges!$A$5:$C$10,3,FALSE)+10,"IN RANGE","ABOVE RANGE"),"BELOW RANGE")</f>
        <v>IN RANGE</v>
      </c>
      <c r="S13">
        <f>MIN(VLOOKUP($O13,margin_ranges!$A$5:$D$10,4,FALSE),$P13*100)</f>
        <v>29.75</v>
      </c>
      <c r="T13" s="29">
        <f>(1-$S13/100)/(1-$F13)-1</f>
        <v>0.15163934426229519</v>
      </c>
      <c r="U13" s="19" t="str">
        <f>IF(ABS(IFERROR(T13,0))&gt;0.05,INDEX(margin_ranges!$C$13:$C$16,MATCH($F13*100,margin_ranges!$B$13:$B$16,1)),"")</f>
        <v>Margin Over Fill (Type C)</v>
      </c>
      <c r="V13">
        <f>MIN(VLOOKUP($U13,margin_ranges!$A$5:$D$10,4,FALSE),$P13*100)</f>
        <v>43</v>
      </c>
      <c r="Y13" s="29">
        <f>(1-$V13/100)/(1-$F13)-1</f>
        <v>-6.5573770491803129E-2</v>
      </c>
    </row>
    <row r="14" spans="1:25" x14ac:dyDescent="0.3">
      <c r="A14" s="8" t="s">
        <v>17</v>
      </c>
      <c r="B14" s="8" t="s">
        <v>18</v>
      </c>
      <c r="C14" s="8" t="s">
        <v>19</v>
      </c>
      <c r="D14" s="8" t="s">
        <v>25</v>
      </c>
      <c r="E14" s="8" t="s">
        <v>26</v>
      </c>
      <c r="F14" s="24">
        <v>0.39</v>
      </c>
      <c r="G14" s="24">
        <v>0</v>
      </c>
      <c r="H14" s="25">
        <v>9.5213999999999999</v>
      </c>
      <c r="I14" s="25">
        <v>0.70840000000000003</v>
      </c>
      <c r="J14" s="15">
        <v>18</v>
      </c>
      <c r="K14" s="15">
        <v>7</v>
      </c>
      <c r="L14" s="13">
        <v>7.4399999999999994E-2</v>
      </c>
      <c r="M14" s="7">
        <v>0.86706996999999997</v>
      </c>
      <c r="N14" s="26">
        <v>0.3</v>
      </c>
      <c r="O14" s="27" t="s">
        <v>22</v>
      </c>
      <c r="P14" s="8">
        <v>0.65400716309999996</v>
      </c>
      <c r="Q14" s="24">
        <v>0.39</v>
      </c>
      <c r="R14" t="str">
        <f>IF($Q14*100&gt;=VLOOKUP($O14,margin_ranges!$A$5:$C$10,2,FALSE),IF($Q14*100&lt;=VLOOKUP($O14,margin_ranges!$A$5:$C$10,3,FALSE)+10,"IN RANGE","ABOVE RANGE"),"BELOW RANGE")</f>
        <v>IN RANGE</v>
      </c>
      <c r="S14">
        <f>MIN(VLOOKUP($O14,margin_ranges!$A$5:$D$10,4,FALSE),$P14*100)</f>
        <v>29.75</v>
      </c>
      <c r="T14" s="29">
        <f>(1-$S14/100)/(1-$F14)-1</f>
        <v>0.15163934426229519</v>
      </c>
      <c r="U14" s="19" t="str">
        <f>IF(ABS(IFERROR(T14,0))&gt;0.05,INDEX(margin_ranges!$C$13:$C$16,MATCH($F14*100,margin_ranges!$B$13:$B$16,1)),"")</f>
        <v>Margin Over Fill (Type C)</v>
      </c>
      <c r="V14">
        <f>MIN(VLOOKUP($U14,margin_ranges!$A$5:$D$10,4,FALSE),$P14*100)</f>
        <v>43</v>
      </c>
      <c r="Y14" s="29">
        <f t="shared" ref="Y14:Y77" si="0">(1-$V14/100)/(1-$F14)-1</f>
        <v>-6.5573770491803129E-2</v>
      </c>
    </row>
    <row r="15" spans="1:25" x14ac:dyDescent="0.3">
      <c r="A15" s="8" t="s">
        <v>17</v>
      </c>
      <c r="B15" s="8" t="s">
        <v>18</v>
      </c>
      <c r="C15" s="8" t="s">
        <v>19</v>
      </c>
      <c r="D15" s="8" t="s">
        <v>29</v>
      </c>
      <c r="E15" s="8" t="s">
        <v>30</v>
      </c>
      <c r="F15" s="24">
        <v>0.39</v>
      </c>
      <c r="G15" s="24">
        <v>1</v>
      </c>
      <c r="H15" s="25">
        <v>69.915899999999993</v>
      </c>
      <c r="I15" s="25">
        <v>9.6808999999999994</v>
      </c>
      <c r="J15" s="15">
        <v>185</v>
      </c>
      <c r="K15" s="15">
        <v>66</v>
      </c>
      <c r="L15" s="13">
        <v>0.13850000000000001</v>
      </c>
      <c r="M15" s="7">
        <v>0.63676153000000002</v>
      </c>
      <c r="N15" s="26">
        <v>0.2</v>
      </c>
      <c r="O15" s="27" t="s">
        <v>22</v>
      </c>
      <c r="P15" s="8">
        <v>0.685910672</v>
      </c>
      <c r="Q15" s="24">
        <v>0.39</v>
      </c>
      <c r="R15" t="str">
        <f>IF($Q15*100&gt;=VLOOKUP($O15,margin_ranges!$A$5:$C$10,2,FALSE),IF($Q15*100&lt;=VLOOKUP($O15,margin_ranges!$A$5:$C$10,3,FALSE)+10,"IN RANGE","ABOVE RANGE"),"BELOW RANGE")</f>
        <v>IN RANGE</v>
      </c>
      <c r="S15">
        <f>MIN(VLOOKUP($O15,margin_ranges!$A$5:$D$10,4,FALSE),$P15*100)</f>
        <v>29.75</v>
      </c>
      <c r="T15" s="29">
        <f>(1-$S15/100)/(1-$F15)-1</f>
        <v>0.15163934426229519</v>
      </c>
      <c r="U15" s="19" t="str">
        <f>IF(ABS(IFERROR(T15,0))&gt;0.05,INDEX(margin_ranges!$C$13:$C$16,MATCH($F15*100,margin_ranges!$B$13:$B$16,1)),"")</f>
        <v>Margin Over Fill (Type C)</v>
      </c>
      <c r="V15">
        <f>MIN(VLOOKUP($U15,margin_ranges!$A$5:$D$10,4,FALSE),$P15*100)</f>
        <v>43</v>
      </c>
      <c r="Y15" s="29">
        <f t="shared" si="0"/>
        <v>-6.5573770491803129E-2</v>
      </c>
    </row>
    <row r="16" spans="1:25" x14ac:dyDescent="0.3">
      <c r="A16" s="8" t="s">
        <v>17</v>
      </c>
      <c r="B16" s="8" t="s">
        <v>18</v>
      </c>
      <c r="C16" s="8" t="s">
        <v>19</v>
      </c>
      <c r="D16" s="8" t="s">
        <v>31</v>
      </c>
      <c r="E16" s="8" t="s">
        <v>32</v>
      </c>
      <c r="F16" s="24">
        <v>0.39</v>
      </c>
      <c r="G16" s="24">
        <v>0</v>
      </c>
      <c r="H16" s="25">
        <v>19.610399999999998</v>
      </c>
      <c r="I16" s="25">
        <v>2.4253999999999998</v>
      </c>
      <c r="J16" s="15">
        <v>68</v>
      </c>
      <c r="K16" s="15">
        <v>24</v>
      </c>
      <c r="L16" s="13">
        <v>0.1237</v>
      </c>
      <c r="M16" s="7">
        <v>0.93519848999999999</v>
      </c>
      <c r="N16" s="26">
        <v>0.3</v>
      </c>
      <c r="O16" s="27" t="s">
        <v>22</v>
      </c>
      <c r="P16" s="8">
        <v>0.67921248540000001</v>
      </c>
      <c r="Q16" s="24">
        <v>0.39</v>
      </c>
      <c r="R16" t="str">
        <f>IF($Q16*100&gt;=VLOOKUP($O16,margin_ranges!$A$5:$C$10,2,FALSE),IF($Q16*100&lt;=VLOOKUP($O16,margin_ranges!$A$5:$C$10,3,FALSE)+10,"IN RANGE","ABOVE RANGE"),"BELOW RANGE")</f>
        <v>IN RANGE</v>
      </c>
      <c r="S16">
        <f>MIN(VLOOKUP($O16,margin_ranges!$A$5:$D$10,4,FALSE),$P16*100)</f>
        <v>29.75</v>
      </c>
      <c r="T16" s="29">
        <f>(1-$S16/100)/(1-$F16)-1</f>
        <v>0.15163934426229519</v>
      </c>
      <c r="U16" s="19" t="str">
        <f>IF(ABS(IFERROR(T16,0))&gt;0.05,INDEX(margin_ranges!$C$13:$C$16,MATCH($F16*100,margin_ranges!$B$13:$B$16,1)),"")</f>
        <v>Margin Over Fill (Type C)</v>
      </c>
      <c r="V16">
        <f>MIN(VLOOKUP($U16,margin_ranges!$A$5:$D$10,4,FALSE),$P16*100)</f>
        <v>43</v>
      </c>
      <c r="Y16" s="29">
        <f t="shared" si="0"/>
        <v>-6.5573770491803129E-2</v>
      </c>
    </row>
    <row r="17" spans="1:25" x14ac:dyDescent="0.3">
      <c r="A17" s="8" t="s">
        <v>17</v>
      </c>
      <c r="B17" s="8" t="s">
        <v>18</v>
      </c>
      <c r="C17" s="8" t="s">
        <v>19</v>
      </c>
      <c r="D17" s="8" t="s">
        <v>27</v>
      </c>
      <c r="E17" s="8" t="s">
        <v>28</v>
      </c>
      <c r="F17" s="24">
        <v>0.38999999999999901</v>
      </c>
      <c r="G17" s="24">
        <v>1</v>
      </c>
      <c r="H17" s="25">
        <v>105.74679999999999</v>
      </c>
      <c r="I17" s="25">
        <v>21.943100000000001</v>
      </c>
      <c r="J17" s="15">
        <v>366</v>
      </c>
      <c r="K17" s="15">
        <v>130</v>
      </c>
      <c r="L17" s="13">
        <v>0.20749999999999999</v>
      </c>
      <c r="M17" s="7">
        <v>0.55527238999999995</v>
      </c>
      <c r="N17" s="26">
        <v>0.2</v>
      </c>
      <c r="O17" s="27" t="s">
        <v>22</v>
      </c>
      <c r="P17" s="8">
        <v>0.63981641659999999</v>
      </c>
      <c r="Q17" s="24">
        <v>0.39</v>
      </c>
      <c r="R17" t="str">
        <f>IF($Q17*100&gt;=VLOOKUP($O17,margin_ranges!$A$5:$C$10,2,FALSE),IF($Q17*100&lt;=VLOOKUP($O17,margin_ranges!$A$5:$C$10,3,FALSE)+10,"IN RANGE","ABOVE RANGE"),"BELOW RANGE")</f>
        <v>IN RANGE</v>
      </c>
      <c r="S17">
        <f>MIN(VLOOKUP($O17,margin_ranges!$A$5:$D$10,4,FALSE),$P17*100)</f>
        <v>29.75</v>
      </c>
      <c r="T17" s="29">
        <f>(1-$S17/100)/(1-$F17)-1</f>
        <v>0.1516393442622932</v>
      </c>
      <c r="U17" s="19" t="str">
        <f>IF(ABS(IFERROR(T17,0))&gt;0.05,INDEX(margin_ranges!$C$13:$C$16,MATCH($F17*100,margin_ranges!$B$13:$B$16,1)),"")</f>
        <v>Margin Over Fill (Type C)</v>
      </c>
      <c r="V17">
        <f>MIN(VLOOKUP($U17,margin_ranges!$A$5:$D$10,4,FALSE),$P17*100)</f>
        <v>43</v>
      </c>
      <c r="Y17" s="29">
        <f t="shared" si="0"/>
        <v>-6.5573770491804684E-2</v>
      </c>
    </row>
    <row r="18" spans="1:25" x14ac:dyDescent="0.3">
      <c r="A18" s="8" t="s">
        <v>17</v>
      </c>
      <c r="B18" s="8" t="s">
        <v>18</v>
      </c>
      <c r="C18" s="8" t="s">
        <v>19</v>
      </c>
      <c r="D18" s="8" t="s">
        <v>23</v>
      </c>
      <c r="E18" s="8" t="s">
        <v>24</v>
      </c>
      <c r="F18" s="24">
        <v>0.33999999999999903</v>
      </c>
      <c r="G18" s="24">
        <v>0</v>
      </c>
      <c r="H18" s="25">
        <v>3.6496</v>
      </c>
      <c r="I18" s="25">
        <v>0.77890000000000004</v>
      </c>
      <c r="J18" s="15">
        <v>16</v>
      </c>
      <c r="K18" s="15">
        <v>5</v>
      </c>
      <c r="L18" s="13">
        <v>0.21340000000000001</v>
      </c>
      <c r="M18" s="7">
        <v>0.69393855999999998</v>
      </c>
      <c r="N18" s="26">
        <v>0.1</v>
      </c>
      <c r="O18" s="27" t="s">
        <v>22</v>
      </c>
      <c r="P18" s="8">
        <v>0.85589502340000001</v>
      </c>
      <c r="Q18" s="24">
        <v>0.34</v>
      </c>
      <c r="R18" t="str">
        <f>IF($Q18*100&gt;=VLOOKUP($O18,margin_ranges!$A$5:$C$10,2,FALSE),IF($Q18*100&lt;=VLOOKUP($O18,margin_ranges!$A$5:$C$10,3,FALSE)+10,"IN RANGE","ABOVE RANGE"),"BELOW RANGE")</f>
        <v>IN RANGE</v>
      </c>
      <c r="S18">
        <f>MIN(VLOOKUP($O18,margin_ranges!$A$5:$D$10,4,FALSE),$P18*100)</f>
        <v>29.75</v>
      </c>
      <c r="T18" s="29">
        <f>(1-$S18/100)/(1-$F18)-1</f>
        <v>6.4393939393937671E-2</v>
      </c>
      <c r="U18" s="19" t="str">
        <f>IF(ABS(IFERROR(T18,0))&gt;0.05,INDEX(margin_ranges!$C$13:$C$16,MATCH($F18*100,margin_ranges!$B$13:$B$16,1)),"")</f>
        <v>Balanced (Type B)</v>
      </c>
      <c r="V18">
        <f>MIN(VLOOKUP($U18,margin_ranges!$A$5:$D$10,4,FALSE),$P18*100)</f>
        <v>29.75</v>
      </c>
      <c r="Y18" s="29">
        <f t="shared" si="0"/>
        <v>6.4393939393937671E-2</v>
      </c>
    </row>
    <row r="19" spans="1:25" x14ac:dyDescent="0.3">
      <c r="A19" s="8" t="s">
        <v>35</v>
      </c>
      <c r="B19" s="8" t="s">
        <v>36</v>
      </c>
      <c r="C19" s="8" t="s">
        <v>34</v>
      </c>
      <c r="D19" s="8" t="s">
        <v>34</v>
      </c>
      <c r="E19" s="8"/>
      <c r="F19" s="24">
        <v>0.37022058538826302</v>
      </c>
      <c r="G19" s="24">
        <v>0.79951678999999998</v>
      </c>
      <c r="H19" s="25">
        <v>612.20579999999995</v>
      </c>
      <c r="I19" s="25">
        <v>121.1735</v>
      </c>
      <c r="J19" s="15">
        <v>736</v>
      </c>
      <c r="K19" s="15">
        <v>249</v>
      </c>
      <c r="L19" s="13">
        <v>0.19789999999999999</v>
      </c>
      <c r="M19" s="7">
        <v>0.20248126999999999</v>
      </c>
      <c r="N19" s="26">
        <v>0.01</v>
      </c>
      <c r="O19" s="27"/>
      <c r="P19" s="8">
        <v>0.95061271619999999</v>
      </c>
      <c r="Q19" s="24">
        <v>0.37019999999999997</v>
      </c>
      <c r="R19" t="e">
        <f>IF($Q19*100&gt;=VLOOKUP($O19,margin_ranges!$A$5:$C$10,2,FALSE),IF($Q19*100&lt;=VLOOKUP($O19,margin_ranges!$A$5:$C$10,3,FALSE)+10,"IN RANGE","ABOVE RANGE"),"BELOW RANGE")</f>
        <v>#N/A</v>
      </c>
      <c r="S19" t="e">
        <f>MIN(VLOOKUP($O19,margin_ranges!$A$5:$D$10,4,FALSE),$P19*100)</f>
        <v>#N/A</v>
      </c>
      <c r="T19" s="29" t="e">
        <f>(1-$S19/100)/(1-$F19)-1</f>
        <v>#N/A</v>
      </c>
      <c r="U19" s="19" t="str">
        <f>IF(ABS(IFERROR(T19,0))&gt;0.05,INDEX(margin_ranges!$C$13:$C$16,MATCH($F19*100,margin_ranges!$B$13:$B$16,1)),"")</f>
        <v/>
      </c>
      <c r="V19" t="e">
        <f>MIN(VLOOKUP($U19,margin_ranges!$A$5:$D$10,4,FALSE),$P19*100)</f>
        <v>#N/A</v>
      </c>
      <c r="Y19" s="29" t="e">
        <f t="shared" si="0"/>
        <v>#N/A</v>
      </c>
    </row>
    <row r="20" spans="1:25" x14ac:dyDescent="0.3">
      <c r="A20" s="8" t="s">
        <v>33</v>
      </c>
      <c r="B20" s="8" t="s">
        <v>36</v>
      </c>
      <c r="C20" s="8" t="s">
        <v>37</v>
      </c>
      <c r="D20" s="8" t="s">
        <v>34</v>
      </c>
      <c r="E20" s="8"/>
      <c r="F20" s="24">
        <v>0.37022058538826302</v>
      </c>
      <c r="G20" s="24">
        <v>0.79951678999999998</v>
      </c>
      <c r="H20" s="25">
        <v>612.20579999999995</v>
      </c>
      <c r="I20" s="25">
        <v>121.1735</v>
      </c>
      <c r="J20" s="15">
        <v>736</v>
      </c>
      <c r="K20" s="15">
        <v>249</v>
      </c>
      <c r="L20" s="13">
        <v>0.19789999999999999</v>
      </c>
      <c r="M20" s="7">
        <v>0.20248126999999999</v>
      </c>
      <c r="N20" s="26">
        <v>0.01</v>
      </c>
      <c r="O20" s="27"/>
      <c r="P20" s="8">
        <v>0.95061271619999999</v>
      </c>
      <c r="Q20" s="24">
        <v>0.37019999999999997</v>
      </c>
      <c r="R20" t="e">
        <f>IF($Q20*100&gt;=VLOOKUP($O20,margin_ranges!$A$5:$C$10,2,FALSE),IF($Q20*100&lt;=VLOOKUP($O20,margin_ranges!$A$5:$C$10,3,FALSE)+10,"IN RANGE","ABOVE RANGE"),"BELOW RANGE")</f>
        <v>#N/A</v>
      </c>
      <c r="S20" t="e">
        <f>MIN(VLOOKUP($O20,margin_ranges!$A$5:$D$10,4,FALSE),$P20*100)</f>
        <v>#N/A</v>
      </c>
      <c r="T20" s="29" t="e">
        <f>(1-$S20/100)/(1-$F20)-1</f>
        <v>#N/A</v>
      </c>
      <c r="U20" s="19" t="str">
        <f>IF(ABS(IFERROR(T20,0))&gt;0.05,INDEX(margin_ranges!$C$13:$C$16,MATCH($F20*100,margin_ranges!$B$13:$B$16,1)),"")</f>
        <v/>
      </c>
      <c r="V20" t="e">
        <f>MIN(VLOOKUP($U20,margin_ranges!$A$5:$D$10,4,FALSE),$P20*100)</f>
        <v>#N/A</v>
      </c>
      <c r="Y20" s="29" t="e">
        <f t="shared" si="0"/>
        <v>#N/A</v>
      </c>
    </row>
    <row r="21" spans="1:25" x14ac:dyDescent="0.3">
      <c r="A21" s="8" t="s">
        <v>17</v>
      </c>
      <c r="B21" s="8" t="s">
        <v>36</v>
      </c>
      <c r="C21" s="8" t="s">
        <v>37</v>
      </c>
      <c r="D21" s="8" t="s">
        <v>42</v>
      </c>
      <c r="E21" s="8" t="s">
        <v>43</v>
      </c>
      <c r="F21" s="24">
        <v>0.39</v>
      </c>
      <c r="G21" s="24">
        <v>0</v>
      </c>
      <c r="H21" s="25">
        <v>20.687999999999999</v>
      </c>
      <c r="I21" s="25">
        <v>7.3611000000000004</v>
      </c>
      <c r="J21" s="15">
        <v>17</v>
      </c>
      <c r="K21" s="15">
        <v>6</v>
      </c>
      <c r="L21" s="13">
        <v>0.35580000000000001</v>
      </c>
      <c r="M21" s="7">
        <v>7.8343599999999999E-2</v>
      </c>
      <c r="N21" s="26">
        <v>0.01</v>
      </c>
      <c r="O21" s="27" t="s">
        <v>22</v>
      </c>
      <c r="P21" s="8">
        <v>0.87235715970000005</v>
      </c>
      <c r="Q21" s="24">
        <v>0.39</v>
      </c>
      <c r="R21" t="str">
        <f>IF($Q21*100&gt;=VLOOKUP($O21,margin_ranges!$A$5:$C$10,2,FALSE),IF($Q21*100&lt;=VLOOKUP($O21,margin_ranges!$A$5:$C$10,3,FALSE)+10,"IN RANGE","ABOVE RANGE"),"BELOW RANGE")</f>
        <v>IN RANGE</v>
      </c>
      <c r="S21">
        <f>MIN(VLOOKUP($O21,margin_ranges!$A$5:$D$10,4,FALSE),$P21*100)</f>
        <v>29.75</v>
      </c>
      <c r="T21" s="29">
        <f>(1-$S21/100)/(1-$F21)-1</f>
        <v>0.15163934426229519</v>
      </c>
      <c r="U21" s="19" t="str">
        <f>IF(ABS(IFERROR(T21,0))&gt;0.05,INDEX(margin_ranges!$C$13:$C$16,MATCH($F21*100,margin_ranges!$B$13:$B$16,1)),"")</f>
        <v>Margin Over Fill (Type C)</v>
      </c>
      <c r="V21">
        <f>MIN(VLOOKUP($U21,margin_ranges!$A$5:$D$10,4,FALSE),$P21*100)</f>
        <v>43</v>
      </c>
      <c r="Y21" s="29">
        <f t="shared" si="0"/>
        <v>-6.5573770491803129E-2</v>
      </c>
    </row>
    <row r="22" spans="1:25" x14ac:dyDescent="0.3">
      <c r="A22" s="8" t="s">
        <v>17</v>
      </c>
      <c r="B22" s="8" t="s">
        <v>36</v>
      </c>
      <c r="C22" s="8" t="s">
        <v>37</v>
      </c>
      <c r="D22" s="8" t="s">
        <v>38</v>
      </c>
      <c r="E22" s="8" t="s">
        <v>39</v>
      </c>
      <c r="F22" s="24">
        <v>0.37</v>
      </c>
      <c r="G22" s="24">
        <v>1</v>
      </c>
      <c r="H22" s="25">
        <v>237.22120000000001</v>
      </c>
      <c r="I22" s="25">
        <v>13.1343</v>
      </c>
      <c r="J22" s="15">
        <v>24</v>
      </c>
      <c r="K22" s="15">
        <v>8</v>
      </c>
      <c r="L22" s="13">
        <v>5.5399999999999998E-2</v>
      </c>
      <c r="M22" s="7">
        <v>6.1913200000000002E-2</v>
      </c>
      <c r="N22" s="26">
        <v>0.01</v>
      </c>
      <c r="O22" s="27" t="s">
        <v>22</v>
      </c>
      <c r="P22" s="8">
        <v>0.83848356550000003</v>
      </c>
      <c r="Q22" s="24">
        <v>0.37</v>
      </c>
      <c r="R22" t="str">
        <f>IF($Q22*100&gt;=VLOOKUP($O22,margin_ranges!$A$5:$C$10,2,FALSE),IF($Q22*100&lt;=VLOOKUP($O22,margin_ranges!$A$5:$C$10,3,FALSE)+10,"IN RANGE","ABOVE RANGE"),"BELOW RANGE")</f>
        <v>IN RANGE</v>
      </c>
      <c r="S22">
        <f>MIN(VLOOKUP($O22,margin_ranges!$A$5:$D$10,4,FALSE),$P22*100)</f>
        <v>29.75</v>
      </c>
      <c r="T22" s="29">
        <f>(1-$S22/100)/(1-$F22)-1</f>
        <v>0.11507936507936511</v>
      </c>
      <c r="U22" s="19" t="str">
        <f>IF(ABS(IFERROR(T22,0))&gt;0.05,INDEX(margin_ranges!$C$13:$C$16,MATCH($F22*100,margin_ranges!$B$13:$B$16,1)),"")</f>
        <v>Margin Over Fill (Type C)</v>
      </c>
      <c r="V22">
        <f>MIN(VLOOKUP($U22,margin_ranges!$A$5:$D$10,4,FALSE),$P22*100)</f>
        <v>43</v>
      </c>
      <c r="Y22" s="29">
        <f t="shared" si="0"/>
        <v>-9.5238095238095122E-2</v>
      </c>
    </row>
    <row r="23" spans="1:25" x14ac:dyDescent="0.3">
      <c r="A23" s="8" t="s">
        <v>17</v>
      </c>
      <c r="B23" s="8" t="s">
        <v>36</v>
      </c>
      <c r="C23" s="8" t="s">
        <v>37</v>
      </c>
      <c r="D23" s="8" t="s">
        <v>44</v>
      </c>
      <c r="E23" s="8" t="s">
        <v>45</v>
      </c>
      <c r="F23" s="24">
        <v>0.37</v>
      </c>
      <c r="G23" s="24">
        <v>1</v>
      </c>
      <c r="H23" s="25">
        <v>71.244799999999998</v>
      </c>
      <c r="I23" s="25">
        <v>42.4861</v>
      </c>
      <c r="J23" s="15">
        <v>389</v>
      </c>
      <c r="K23" s="15">
        <v>133</v>
      </c>
      <c r="L23" s="13">
        <v>0.59630000000000005</v>
      </c>
      <c r="M23" s="7">
        <v>0.30520522999999999</v>
      </c>
      <c r="N23" s="26">
        <v>0.01</v>
      </c>
      <c r="O23" s="27" t="s">
        <v>22</v>
      </c>
      <c r="P23" s="8">
        <v>0.96723516139999999</v>
      </c>
      <c r="Q23" s="24">
        <v>0.37</v>
      </c>
      <c r="R23" t="str">
        <f>IF($Q23*100&gt;=VLOOKUP($O23,margin_ranges!$A$5:$C$10,2,FALSE),IF($Q23*100&lt;=VLOOKUP($O23,margin_ranges!$A$5:$C$10,3,FALSE)+10,"IN RANGE","ABOVE RANGE"),"BELOW RANGE")</f>
        <v>IN RANGE</v>
      </c>
      <c r="S23">
        <f>MIN(VLOOKUP($O23,margin_ranges!$A$5:$D$10,4,FALSE),$P23*100)</f>
        <v>29.75</v>
      </c>
      <c r="T23" s="29">
        <f>(1-$S23/100)/(1-$F23)-1</f>
        <v>0.11507936507936511</v>
      </c>
      <c r="U23" s="19" t="str">
        <f>IF(ABS(IFERROR(T23,0))&gt;0.05,INDEX(margin_ranges!$C$13:$C$16,MATCH($F23*100,margin_ranges!$B$13:$B$16,1)),"")</f>
        <v>Margin Over Fill (Type C)</v>
      </c>
      <c r="V23">
        <f>MIN(VLOOKUP($U23,margin_ranges!$A$5:$D$10,4,FALSE),$P23*100)</f>
        <v>43</v>
      </c>
      <c r="Y23" s="29">
        <f t="shared" si="0"/>
        <v>-9.5238095238095122E-2</v>
      </c>
    </row>
    <row r="24" spans="1:25" x14ac:dyDescent="0.3">
      <c r="A24" s="8" t="s">
        <v>17</v>
      </c>
      <c r="B24" s="8" t="s">
        <v>36</v>
      </c>
      <c r="C24" s="8" t="s">
        <v>37</v>
      </c>
      <c r="D24" s="8" t="s">
        <v>46</v>
      </c>
      <c r="E24" s="8" t="s">
        <v>47</v>
      </c>
      <c r="F24" s="24">
        <v>0.37</v>
      </c>
      <c r="G24" s="24">
        <v>1</v>
      </c>
      <c r="H24" s="25">
        <v>119.41240000000001</v>
      </c>
      <c r="I24" s="25">
        <v>15.084099999999999</v>
      </c>
      <c r="J24" s="15">
        <v>75</v>
      </c>
      <c r="K24" s="15">
        <v>25</v>
      </c>
      <c r="L24" s="13">
        <v>0.1263</v>
      </c>
      <c r="M24" s="7">
        <v>0.16588944</v>
      </c>
      <c r="N24" s="26">
        <v>0.01</v>
      </c>
      <c r="O24" s="27" t="s">
        <v>22</v>
      </c>
      <c r="P24" s="8">
        <v>0.93971888719999996</v>
      </c>
      <c r="Q24" s="24">
        <v>0.37</v>
      </c>
      <c r="R24" t="str">
        <f>IF($Q24*100&gt;=VLOOKUP($O24,margin_ranges!$A$5:$C$10,2,FALSE),IF($Q24*100&lt;=VLOOKUP($O24,margin_ranges!$A$5:$C$10,3,FALSE)+10,"IN RANGE","ABOVE RANGE"),"BELOW RANGE")</f>
        <v>IN RANGE</v>
      </c>
      <c r="S24">
        <f>MIN(VLOOKUP($O24,margin_ranges!$A$5:$D$10,4,FALSE),$P24*100)</f>
        <v>29.75</v>
      </c>
      <c r="T24" s="29">
        <f>(1-$S24/100)/(1-$F24)-1</f>
        <v>0.11507936507936511</v>
      </c>
      <c r="U24" s="19" t="str">
        <f>IF(ABS(IFERROR(T24,0))&gt;0.05,INDEX(margin_ranges!$C$13:$C$16,MATCH($F24*100,margin_ranges!$B$13:$B$16,1)),"")</f>
        <v>Margin Over Fill (Type C)</v>
      </c>
      <c r="V24">
        <f>MIN(VLOOKUP($U24,margin_ranges!$A$5:$D$10,4,FALSE),$P24*100)</f>
        <v>43</v>
      </c>
      <c r="Y24" s="29">
        <f t="shared" si="0"/>
        <v>-9.5238095238095122E-2</v>
      </c>
    </row>
    <row r="25" spans="1:25" x14ac:dyDescent="0.3">
      <c r="A25" s="8" t="s">
        <v>17</v>
      </c>
      <c r="B25" s="8" t="s">
        <v>36</v>
      </c>
      <c r="C25" s="8" t="s">
        <v>37</v>
      </c>
      <c r="D25" s="8" t="s">
        <v>48</v>
      </c>
      <c r="E25" s="8" t="s">
        <v>49</v>
      </c>
      <c r="F25" s="24">
        <v>0.37</v>
      </c>
      <c r="G25" s="24">
        <v>0</v>
      </c>
      <c r="H25" s="25">
        <v>32.197099999999999</v>
      </c>
      <c r="I25" s="25">
        <v>4.7930999999999999</v>
      </c>
      <c r="J25" s="15">
        <v>13</v>
      </c>
      <c r="K25" s="15">
        <v>5</v>
      </c>
      <c r="L25" s="13">
        <v>0.1489</v>
      </c>
      <c r="M25" s="7">
        <v>9.2326720000000001E-2</v>
      </c>
      <c r="N25" s="26">
        <v>0.01</v>
      </c>
      <c r="O25" s="27" t="s">
        <v>22</v>
      </c>
      <c r="P25" s="8">
        <v>0.89168899509999999</v>
      </c>
      <c r="Q25" s="24">
        <v>0.37</v>
      </c>
      <c r="R25" t="str">
        <f>IF($Q25*100&gt;=VLOOKUP($O25,margin_ranges!$A$5:$C$10,2,FALSE),IF($Q25*100&lt;=VLOOKUP($O25,margin_ranges!$A$5:$C$10,3,FALSE)+10,"IN RANGE","ABOVE RANGE"),"BELOW RANGE")</f>
        <v>IN RANGE</v>
      </c>
      <c r="S25">
        <f>MIN(VLOOKUP($O25,margin_ranges!$A$5:$D$10,4,FALSE),$P25*100)</f>
        <v>29.75</v>
      </c>
      <c r="T25" s="29">
        <f>(1-$S25/100)/(1-$F25)-1</f>
        <v>0.11507936507936511</v>
      </c>
      <c r="U25" s="19" t="str">
        <f>IF(ABS(IFERROR(T25,0))&gt;0.05,INDEX(margin_ranges!$C$13:$C$16,MATCH($F25*100,margin_ranges!$B$13:$B$16,1)),"")</f>
        <v>Margin Over Fill (Type C)</v>
      </c>
      <c r="V25">
        <f>MIN(VLOOKUP($U25,margin_ranges!$A$5:$D$10,4,FALSE),$P25*100)</f>
        <v>43</v>
      </c>
      <c r="Y25" s="29">
        <f t="shared" si="0"/>
        <v>-9.5238095238095122E-2</v>
      </c>
    </row>
    <row r="26" spans="1:25" x14ac:dyDescent="0.3">
      <c r="A26" s="8" t="s">
        <v>17</v>
      </c>
      <c r="B26" s="8" t="s">
        <v>36</v>
      </c>
      <c r="C26" s="8" t="s">
        <v>37</v>
      </c>
      <c r="D26" s="8" t="s">
        <v>50</v>
      </c>
      <c r="E26" s="8" t="s">
        <v>51</v>
      </c>
      <c r="F26" s="24">
        <v>0.37</v>
      </c>
      <c r="G26" s="24">
        <v>0</v>
      </c>
      <c r="H26" s="25">
        <v>18.2286</v>
      </c>
      <c r="I26" s="25">
        <v>14.9102</v>
      </c>
      <c r="J26" s="15">
        <v>112</v>
      </c>
      <c r="K26" s="15">
        <v>38</v>
      </c>
      <c r="L26" s="13">
        <v>0.81799999999999995</v>
      </c>
      <c r="M26" s="7">
        <v>0.25128171999999999</v>
      </c>
      <c r="N26" s="26">
        <v>0.01</v>
      </c>
      <c r="O26" s="27" t="s">
        <v>22</v>
      </c>
      <c r="P26" s="8">
        <v>0.96020402910000002</v>
      </c>
      <c r="Q26" s="24">
        <v>0.37</v>
      </c>
      <c r="R26" t="str">
        <f>IF($Q26*100&gt;=VLOOKUP($O26,margin_ranges!$A$5:$C$10,2,FALSE),IF($Q26*100&lt;=VLOOKUP($O26,margin_ranges!$A$5:$C$10,3,FALSE)+10,"IN RANGE","ABOVE RANGE"),"BELOW RANGE")</f>
        <v>IN RANGE</v>
      </c>
      <c r="S26">
        <f>MIN(VLOOKUP($O26,margin_ranges!$A$5:$D$10,4,FALSE),$P26*100)</f>
        <v>29.75</v>
      </c>
      <c r="T26" s="29">
        <f>(1-$S26/100)/(1-$F26)-1</f>
        <v>0.11507936507936511</v>
      </c>
      <c r="U26" s="19" t="str">
        <f>IF(ABS(IFERROR(T26,0))&gt;0.05,INDEX(margin_ranges!$C$13:$C$16,MATCH($F26*100,margin_ranges!$B$13:$B$16,1)),"")</f>
        <v>Margin Over Fill (Type C)</v>
      </c>
      <c r="V26">
        <f>MIN(VLOOKUP($U26,margin_ranges!$A$5:$D$10,4,FALSE),$P26*100)</f>
        <v>43</v>
      </c>
      <c r="Y26" s="29">
        <f t="shared" si="0"/>
        <v>-9.5238095238095122E-2</v>
      </c>
    </row>
    <row r="27" spans="1:25" x14ac:dyDescent="0.3">
      <c r="A27" s="8" t="s">
        <v>17</v>
      </c>
      <c r="B27" s="8" t="s">
        <v>36</v>
      </c>
      <c r="C27" s="8" t="s">
        <v>37</v>
      </c>
      <c r="D27" s="8" t="s">
        <v>40</v>
      </c>
      <c r="E27" s="8" t="s">
        <v>41</v>
      </c>
      <c r="F27" s="24">
        <v>0.369999999999999</v>
      </c>
      <c r="G27" s="24">
        <v>1</v>
      </c>
      <c r="H27" s="25">
        <v>110.00830000000001</v>
      </c>
      <c r="I27" s="25">
        <v>22.067499999999999</v>
      </c>
      <c r="J27" s="15">
        <v>100</v>
      </c>
      <c r="K27" s="15">
        <v>34</v>
      </c>
      <c r="L27" s="13">
        <v>0.2006</v>
      </c>
      <c r="M27" s="7">
        <v>0.15107997000000001</v>
      </c>
      <c r="N27" s="26">
        <v>0.01</v>
      </c>
      <c r="O27" s="27" t="s">
        <v>22</v>
      </c>
      <c r="P27" s="8">
        <v>0.93380988700000001</v>
      </c>
      <c r="Q27" s="24">
        <v>0.37</v>
      </c>
      <c r="R27" t="str">
        <f>IF($Q27*100&gt;=VLOOKUP($O27,margin_ranges!$A$5:$C$10,2,FALSE),IF($Q27*100&lt;=VLOOKUP($O27,margin_ranges!$A$5:$C$10,3,FALSE)+10,"IN RANGE","ABOVE RANGE"),"BELOW RANGE")</f>
        <v>IN RANGE</v>
      </c>
      <c r="S27">
        <f>MIN(VLOOKUP($O27,margin_ranges!$A$5:$D$10,4,FALSE),$P27*100)</f>
        <v>29.75</v>
      </c>
      <c r="T27" s="29">
        <f>(1-$S27/100)/(1-$F27)-1</f>
        <v>0.11507936507936334</v>
      </c>
      <c r="U27" s="19" t="str">
        <f>IF(ABS(IFERROR(T27,0))&gt;0.05,INDEX(margin_ranges!$C$13:$C$16,MATCH($F27*100,margin_ranges!$B$13:$B$16,1)),"")</f>
        <v>Margin Over Fill (Type C)</v>
      </c>
      <c r="V27">
        <f>MIN(VLOOKUP($U27,margin_ranges!$A$5:$D$10,4,FALSE),$P27*100)</f>
        <v>43</v>
      </c>
      <c r="Y27" s="29">
        <f t="shared" si="0"/>
        <v>-9.5238095238096565E-2</v>
      </c>
    </row>
    <row r="28" spans="1:25" x14ac:dyDescent="0.3">
      <c r="A28" s="8" t="s">
        <v>35</v>
      </c>
      <c r="B28" s="8" t="s">
        <v>52</v>
      </c>
      <c r="C28" s="8" t="s">
        <v>34</v>
      </c>
      <c r="D28" s="8" t="s">
        <v>34</v>
      </c>
      <c r="E28" s="8"/>
      <c r="F28" s="24">
        <v>0.28722662399475801</v>
      </c>
      <c r="G28" s="24">
        <v>0.72677787999999999</v>
      </c>
      <c r="H28" s="25">
        <v>710.28030000000001</v>
      </c>
      <c r="I28" s="25">
        <v>56.2746</v>
      </c>
      <c r="J28" s="15">
        <v>1198</v>
      </c>
      <c r="K28" s="15">
        <v>302</v>
      </c>
      <c r="L28" s="13">
        <v>7.9200000000000007E-2</v>
      </c>
      <c r="M28" s="7">
        <v>0.70976055000000005</v>
      </c>
      <c r="N28" s="26">
        <v>0.37112800000000001</v>
      </c>
      <c r="O28" s="27"/>
      <c r="P28" s="8">
        <v>0.47710815940000001</v>
      </c>
      <c r="Q28" s="24">
        <v>0.28720000000000001</v>
      </c>
      <c r="R28" t="e">
        <f>IF($Q28*100&gt;=VLOOKUP($O28,margin_ranges!$A$5:$C$10,2,FALSE),IF($Q28*100&lt;=VLOOKUP($O28,margin_ranges!$A$5:$C$10,3,FALSE)+10,"IN RANGE","ABOVE RANGE"),"BELOW RANGE")</f>
        <v>#N/A</v>
      </c>
      <c r="S28" t="e">
        <f>MIN(VLOOKUP($O28,margin_ranges!$A$5:$D$10,4,FALSE),$P28*100)</f>
        <v>#N/A</v>
      </c>
      <c r="T28" s="29" t="e">
        <f>(1-$S28/100)/(1-$F28)-1</f>
        <v>#N/A</v>
      </c>
      <c r="U28" s="19" t="str">
        <f>IF(ABS(IFERROR(T28,0))&gt;0.05,INDEX(margin_ranges!$C$13:$C$16,MATCH($F28*100,margin_ranges!$B$13:$B$16,1)),"")</f>
        <v/>
      </c>
      <c r="V28" t="e">
        <f>MIN(VLOOKUP($U28,margin_ranges!$A$5:$D$10,4,FALSE),$P28*100)</f>
        <v>#N/A</v>
      </c>
      <c r="Y28" s="29" t="e">
        <f t="shared" si="0"/>
        <v>#N/A</v>
      </c>
    </row>
    <row r="29" spans="1:25" x14ac:dyDescent="0.3">
      <c r="A29" s="8" t="s">
        <v>33</v>
      </c>
      <c r="B29" s="8" t="s">
        <v>52</v>
      </c>
      <c r="C29" s="8" t="s">
        <v>53</v>
      </c>
      <c r="D29" s="8" t="s">
        <v>34</v>
      </c>
      <c r="E29" s="8"/>
      <c r="F29" s="24">
        <v>0.28722662399475801</v>
      </c>
      <c r="G29" s="24">
        <v>0.72677787999999999</v>
      </c>
      <c r="H29" s="25">
        <v>710.28030000000001</v>
      </c>
      <c r="I29" s="25">
        <v>56.2746</v>
      </c>
      <c r="J29" s="15">
        <v>1198</v>
      </c>
      <c r="K29" s="15">
        <v>302</v>
      </c>
      <c r="L29" s="13">
        <v>7.9200000000000007E-2</v>
      </c>
      <c r="M29" s="7">
        <v>0.70976055000000005</v>
      </c>
      <c r="N29" s="26">
        <v>0.37112800000000001</v>
      </c>
      <c r="O29" s="27"/>
      <c r="P29" s="8">
        <v>0.47710815940000001</v>
      </c>
      <c r="Q29" s="24">
        <v>0.28720000000000001</v>
      </c>
      <c r="R29" t="e">
        <f>IF($Q29*100&gt;=VLOOKUP($O29,margin_ranges!$A$5:$C$10,2,FALSE),IF($Q29*100&lt;=VLOOKUP($O29,margin_ranges!$A$5:$C$10,3,FALSE)+10,"IN RANGE","ABOVE RANGE"),"BELOW RANGE")</f>
        <v>#N/A</v>
      </c>
      <c r="S29" t="e">
        <f>MIN(VLOOKUP($O29,margin_ranges!$A$5:$D$10,4,FALSE),$P29*100)</f>
        <v>#N/A</v>
      </c>
      <c r="T29" s="29" t="e">
        <f>(1-$S29/100)/(1-$F29)-1</f>
        <v>#N/A</v>
      </c>
      <c r="U29" s="19" t="str">
        <f>IF(ABS(IFERROR(T29,0))&gt;0.05,INDEX(margin_ranges!$C$13:$C$16,MATCH($F29*100,margin_ranges!$B$13:$B$16,1)),"")</f>
        <v/>
      </c>
      <c r="V29" t="e">
        <f>MIN(VLOOKUP($U29,margin_ranges!$A$5:$D$10,4,FALSE),$P29*100)</f>
        <v>#N/A</v>
      </c>
      <c r="Y29" s="29" t="e">
        <f t="shared" si="0"/>
        <v>#N/A</v>
      </c>
    </row>
    <row r="30" spans="1:25" x14ac:dyDescent="0.3">
      <c r="A30" s="8" t="s">
        <v>17</v>
      </c>
      <c r="B30" s="8" t="s">
        <v>52</v>
      </c>
      <c r="C30" s="8" t="s">
        <v>53</v>
      </c>
      <c r="D30" s="8" t="s">
        <v>64</v>
      </c>
      <c r="E30" s="8" t="s">
        <v>65</v>
      </c>
      <c r="F30" s="24">
        <v>0.33999999999999903</v>
      </c>
      <c r="G30" s="24">
        <v>1</v>
      </c>
      <c r="H30" s="25">
        <v>57.651400000000002</v>
      </c>
      <c r="I30" s="25">
        <v>2.5951</v>
      </c>
      <c r="J30" s="15">
        <v>40</v>
      </c>
      <c r="K30" s="15">
        <v>12</v>
      </c>
      <c r="L30" s="13">
        <v>4.4999999999999998E-2</v>
      </c>
      <c r="M30" s="7">
        <v>0.51424128000000002</v>
      </c>
      <c r="N30" s="26">
        <v>0.2</v>
      </c>
      <c r="O30" s="27" t="s">
        <v>22</v>
      </c>
      <c r="P30" s="8">
        <v>0.61107750940000005</v>
      </c>
      <c r="Q30" s="24">
        <v>0.34</v>
      </c>
      <c r="R30" t="str">
        <f>IF($Q30*100&gt;=VLOOKUP($O30,margin_ranges!$A$5:$C$10,2,FALSE),IF($Q30*100&lt;=VLOOKUP($O30,margin_ranges!$A$5:$C$10,3,FALSE)+10,"IN RANGE","ABOVE RANGE"),"BELOW RANGE")</f>
        <v>IN RANGE</v>
      </c>
      <c r="S30">
        <f>MIN(VLOOKUP($O30,margin_ranges!$A$5:$D$10,4,FALSE),$P30*100)</f>
        <v>29.75</v>
      </c>
      <c r="T30" s="29">
        <f>(1-$S30/100)/(1-$F30)-1</f>
        <v>6.4393939393937671E-2</v>
      </c>
      <c r="U30" s="19" t="str">
        <f>IF(ABS(IFERROR(T30,0))&gt;0.05,INDEX(margin_ranges!$C$13:$C$16,MATCH($F30*100,margin_ranges!$B$13:$B$16,1)),"")</f>
        <v>Balanced (Type B)</v>
      </c>
      <c r="V30">
        <f>MIN(VLOOKUP($U30,margin_ranges!$A$5:$D$10,4,FALSE),$P30*100)</f>
        <v>29.75</v>
      </c>
      <c r="Y30" s="29">
        <f t="shared" si="0"/>
        <v>6.4393939393937671E-2</v>
      </c>
    </row>
    <row r="31" spans="1:25" x14ac:dyDescent="0.3">
      <c r="A31" s="8" t="s">
        <v>17</v>
      </c>
      <c r="B31" s="8" t="s">
        <v>52</v>
      </c>
      <c r="C31" s="8" t="s">
        <v>53</v>
      </c>
      <c r="D31" s="8" t="s">
        <v>82</v>
      </c>
      <c r="E31" s="8" t="s">
        <v>83</v>
      </c>
      <c r="F31" s="24">
        <v>0.204181740932909</v>
      </c>
      <c r="G31" s="24">
        <v>0</v>
      </c>
      <c r="H31" s="25">
        <v>21.853999999999999</v>
      </c>
      <c r="I31" s="25">
        <v>1.4717</v>
      </c>
      <c r="J31" s="15">
        <v>33</v>
      </c>
      <c r="K31" s="15">
        <v>7</v>
      </c>
      <c r="L31" s="13">
        <v>6.7299999999999999E-2</v>
      </c>
      <c r="M31" s="7">
        <v>0.75394097999999998</v>
      </c>
      <c r="N31" s="26">
        <v>0.6</v>
      </c>
      <c r="O31" s="27" t="s">
        <v>22</v>
      </c>
      <c r="P31" s="8">
        <v>0.20418174089999999</v>
      </c>
      <c r="Q31" s="24">
        <v>0.25</v>
      </c>
      <c r="R31" t="str">
        <f>IF($Q31*100&gt;=VLOOKUP($O31,margin_ranges!$A$5:$C$10,2,FALSE),IF($Q31*100&lt;=VLOOKUP($O31,margin_ranges!$A$5:$C$10,3,FALSE)+10,"IN RANGE","ABOVE RANGE"),"BELOW RANGE")</f>
        <v>IN RANGE</v>
      </c>
      <c r="S31">
        <f>MIN(VLOOKUP($O31,margin_ranges!$A$5:$D$10,4,FALSE),$P31*100)</f>
        <v>20.418174090000001</v>
      </c>
      <c r="T31" s="29">
        <f>(1-$S31/100)/(1-$F31)-1</f>
        <v>4.1352476998213206E-11</v>
      </c>
      <c r="U31" s="19" t="str">
        <f>IF(ABS(IFERROR(T31,0))&gt;0.05,INDEX(margin_ranges!$C$13:$C$16,MATCH($F31*100,margin_ranges!$B$13:$B$16,1)),"")</f>
        <v/>
      </c>
      <c r="V31" t="e">
        <f>MIN(VLOOKUP($U31,margin_ranges!$A$5:$D$10,4,FALSE),$P31*100)</f>
        <v>#N/A</v>
      </c>
      <c r="Y31" s="29" t="e">
        <f t="shared" si="0"/>
        <v>#N/A</v>
      </c>
    </row>
    <row r="32" spans="1:25" x14ac:dyDescent="0.3">
      <c r="A32" s="8" t="s">
        <v>17</v>
      </c>
      <c r="B32" s="8" t="s">
        <v>52</v>
      </c>
      <c r="C32" s="8" t="s">
        <v>53</v>
      </c>
      <c r="D32" s="8" t="s">
        <v>54</v>
      </c>
      <c r="E32" s="8" t="s">
        <v>55</v>
      </c>
      <c r="F32" s="24">
        <v>0.16167205242539601</v>
      </c>
      <c r="G32" s="24">
        <v>0</v>
      </c>
      <c r="H32" s="25">
        <v>6.5670000000000002</v>
      </c>
      <c r="I32" s="25">
        <v>2.6536</v>
      </c>
      <c r="J32" s="15">
        <v>47</v>
      </c>
      <c r="K32" s="15">
        <v>12</v>
      </c>
      <c r="L32" s="13">
        <v>0.40410000000000001</v>
      </c>
      <c r="M32" s="7">
        <v>0.59642530000000005</v>
      </c>
      <c r="N32" s="26">
        <v>0.5</v>
      </c>
      <c r="O32" s="27" t="s">
        <v>22</v>
      </c>
      <c r="P32" s="8">
        <v>0.16167205239999999</v>
      </c>
      <c r="Q32" s="24">
        <v>0.28999999999999998</v>
      </c>
      <c r="R32" t="str">
        <f>IF($Q32*100&gt;=VLOOKUP($O32,margin_ranges!$A$5:$C$10,2,FALSE),IF($Q32*100&lt;=VLOOKUP($O32,margin_ranges!$A$5:$C$10,3,FALSE)+10,"IN RANGE","ABOVE RANGE"),"BELOW RANGE")</f>
        <v>IN RANGE</v>
      </c>
      <c r="S32">
        <f>MIN(VLOOKUP($O32,margin_ranges!$A$5:$D$10,4,FALSE),$P32*100)</f>
        <v>16.167205239999998</v>
      </c>
      <c r="T32" s="29">
        <f>(1-$S32/100)/(1-$F32)-1</f>
        <v>3.0293767494526946E-11</v>
      </c>
      <c r="U32" s="19" t="str">
        <f>IF(ABS(IFERROR(T32,0))&gt;0.05,INDEX(margin_ranges!$C$13:$C$16,MATCH($F32*100,margin_ranges!$B$13:$B$16,1)),"")</f>
        <v/>
      </c>
      <c r="V32" t="e">
        <f>MIN(VLOOKUP($U32,margin_ranges!$A$5:$D$10,4,FALSE),$P32*100)</f>
        <v>#N/A</v>
      </c>
      <c r="Y32" s="29" t="e">
        <f t="shared" si="0"/>
        <v>#N/A</v>
      </c>
    </row>
    <row r="33" spans="1:25" x14ac:dyDescent="0.3">
      <c r="A33" s="8" t="s">
        <v>17</v>
      </c>
      <c r="B33" s="8" t="s">
        <v>52</v>
      </c>
      <c r="C33" s="8" t="s">
        <v>53</v>
      </c>
      <c r="D33" s="8" t="s">
        <v>76</v>
      </c>
      <c r="E33" s="8" t="s">
        <v>77</v>
      </c>
      <c r="F33" s="24">
        <v>0.193035522218412</v>
      </c>
      <c r="G33" s="24">
        <v>0</v>
      </c>
      <c r="H33" s="25">
        <v>15.861800000000001</v>
      </c>
      <c r="I33" s="25">
        <v>2.0453999999999999</v>
      </c>
      <c r="J33" s="15">
        <v>46</v>
      </c>
      <c r="K33" s="15">
        <v>9</v>
      </c>
      <c r="L33" s="13">
        <v>0.12889999999999999</v>
      </c>
      <c r="M33" s="7">
        <v>0.74352715000000003</v>
      </c>
      <c r="N33" s="26">
        <v>0.6</v>
      </c>
      <c r="O33" s="27" t="s">
        <v>22</v>
      </c>
      <c r="P33" s="8">
        <v>0.1930355222</v>
      </c>
      <c r="Q33" s="24">
        <v>0.24</v>
      </c>
      <c r="R33" t="str">
        <f>IF($Q33*100&gt;=VLOOKUP($O33,margin_ranges!$A$5:$C$10,2,FALSE),IF($Q33*100&lt;=VLOOKUP($O33,margin_ranges!$A$5:$C$10,3,FALSE)+10,"IN RANGE","ABOVE RANGE"),"BELOW RANGE")</f>
        <v>IN RANGE</v>
      </c>
      <c r="S33">
        <f>MIN(VLOOKUP($O33,margin_ranges!$A$5:$D$10,4,FALSE),$P33*100)</f>
        <v>19.30355222</v>
      </c>
      <c r="T33" s="29">
        <f>(1-$S33/100)/(1-$F33)-1</f>
        <v>2.2816415423676517E-11</v>
      </c>
      <c r="U33" s="19" t="str">
        <f>IF(ABS(IFERROR(T33,0))&gt;0.05,INDEX(margin_ranges!$C$13:$C$16,MATCH($F33*100,margin_ranges!$B$13:$B$16,1)),"")</f>
        <v/>
      </c>
      <c r="V33" t="e">
        <f>MIN(VLOOKUP($U33,margin_ranges!$A$5:$D$10,4,FALSE),$P33*100)</f>
        <v>#N/A</v>
      </c>
      <c r="Y33" s="29" t="e">
        <f t="shared" si="0"/>
        <v>#N/A</v>
      </c>
    </row>
    <row r="34" spans="1:25" x14ac:dyDescent="0.3">
      <c r="A34" s="8" t="s">
        <v>17</v>
      </c>
      <c r="B34" s="8" t="s">
        <v>52</v>
      </c>
      <c r="C34" s="8" t="s">
        <v>53</v>
      </c>
      <c r="D34" s="8" t="s">
        <v>62</v>
      </c>
      <c r="E34" s="8" t="s">
        <v>63</v>
      </c>
      <c r="F34" s="24">
        <v>-8.2569062094563397E-2</v>
      </c>
      <c r="G34" s="24">
        <v>1</v>
      </c>
      <c r="H34" s="25">
        <v>151.20339999999999</v>
      </c>
      <c r="I34" s="25">
        <v>12.5311</v>
      </c>
      <c r="J34" s="15">
        <v>139</v>
      </c>
      <c r="K34" s="15">
        <v>34</v>
      </c>
      <c r="L34" s="13">
        <v>8.2900000000000001E-2</v>
      </c>
      <c r="M34" s="7">
        <v>0.36949144</v>
      </c>
      <c r="N34" s="26">
        <v>0.4</v>
      </c>
      <c r="O34" s="27" t="s">
        <v>22</v>
      </c>
      <c r="P34" s="8">
        <v>-8.2569062100000007E-2</v>
      </c>
      <c r="Q34" s="24">
        <v>0.28999999999999998</v>
      </c>
      <c r="R34" t="str">
        <f>IF($Q34*100&gt;=VLOOKUP($O34,margin_ranges!$A$5:$C$10,2,FALSE),IF($Q34*100&lt;=VLOOKUP($O34,margin_ranges!$A$5:$C$10,3,FALSE)+10,"IN RANGE","ABOVE RANGE"),"BELOW RANGE")</f>
        <v>IN RANGE</v>
      </c>
      <c r="S34">
        <f>MIN(VLOOKUP($O34,margin_ranges!$A$5:$D$10,4,FALSE),$P34*100)</f>
        <v>-8.2569062100000004</v>
      </c>
      <c r="T34" s="29">
        <f>(1-$S34/100)/(1-$F34)-1</f>
        <v>5.0219828295894331E-12</v>
      </c>
      <c r="U34" s="19" t="str">
        <f>IF(ABS(IFERROR(T34,0))&gt;0.05,INDEX(margin_ranges!$C$13:$C$16,MATCH($F34*100,margin_ranges!$B$13:$B$16,1)),"")</f>
        <v/>
      </c>
      <c r="V34" t="e">
        <f>MIN(VLOOKUP($U34,margin_ranges!$A$5:$D$10,4,FALSE),$P34*100)</f>
        <v>#N/A</v>
      </c>
      <c r="Y34" s="29" t="e">
        <f t="shared" si="0"/>
        <v>#N/A</v>
      </c>
    </row>
    <row r="35" spans="1:25" x14ac:dyDescent="0.3">
      <c r="A35" s="8" t="s">
        <v>17</v>
      </c>
      <c r="B35" s="8" t="s">
        <v>52</v>
      </c>
      <c r="C35" s="8" t="s">
        <v>53</v>
      </c>
      <c r="D35" s="8" t="s">
        <v>58</v>
      </c>
      <c r="E35" s="8" t="s">
        <v>59</v>
      </c>
      <c r="F35" s="24">
        <v>0.16441332389784799</v>
      </c>
      <c r="G35" s="24">
        <v>0</v>
      </c>
      <c r="H35" s="25">
        <v>10.281599999999999</v>
      </c>
      <c r="I35" s="25">
        <v>4.8074000000000003</v>
      </c>
      <c r="J35" s="15">
        <v>86</v>
      </c>
      <c r="K35" s="15">
        <v>23</v>
      </c>
      <c r="L35" s="13">
        <v>0.46760000000000002</v>
      </c>
      <c r="M35" s="7">
        <v>0.59838197000000004</v>
      </c>
      <c r="N35" s="26">
        <v>0.5</v>
      </c>
      <c r="O35" s="27" t="s">
        <v>22</v>
      </c>
      <c r="P35" s="8">
        <v>0.16441332389999999</v>
      </c>
      <c r="Q35" s="24">
        <v>0.28999999999999998</v>
      </c>
      <c r="R35" t="str">
        <f>IF($Q35*100&gt;=VLOOKUP($O35,margin_ranges!$A$5:$C$10,2,FALSE),IF($Q35*100&lt;=VLOOKUP($O35,margin_ranges!$A$5:$C$10,3,FALSE)+10,"IN RANGE","ABOVE RANGE"),"BELOW RANGE")</f>
        <v>IN RANGE</v>
      </c>
      <c r="S35">
        <f>MIN(VLOOKUP($O35,margin_ranges!$A$5:$D$10,4,FALSE),$P35*100)</f>
        <v>16.441332389999999</v>
      </c>
      <c r="T35" s="29">
        <f>(1-$S35/100)/(1-$F35)-1</f>
        <v>-2.5753843502229756E-12</v>
      </c>
      <c r="U35" s="19" t="str">
        <f>IF(ABS(IFERROR(T35,0))&gt;0.05,INDEX(margin_ranges!$C$13:$C$16,MATCH($F35*100,margin_ranges!$B$13:$B$16,1)),"")</f>
        <v/>
      </c>
      <c r="V35" t="e">
        <f>MIN(VLOOKUP($U35,margin_ranges!$A$5:$D$10,4,FALSE),$P35*100)</f>
        <v>#N/A</v>
      </c>
      <c r="Y35" s="29" t="e">
        <f t="shared" si="0"/>
        <v>#N/A</v>
      </c>
    </row>
    <row r="36" spans="1:25" x14ac:dyDescent="0.3">
      <c r="A36" s="8" t="s">
        <v>17</v>
      </c>
      <c r="B36" s="8" t="s">
        <v>52</v>
      </c>
      <c r="C36" s="8" t="s">
        <v>53</v>
      </c>
      <c r="D36" s="8" t="s">
        <v>56</v>
      </c>
      <c r="E36" s="8" t="s">
        <v>57</v>
      </c>
      <c r="F36" s="24">
        <v>0.28999999999999998</v>
      </c>
      <c r="G36" s="24">
        <v>1</v>
      </c>
      <c r="H36" s="25">
        <v>65.588999999999999</v>
      </c>
      <c r="I36" s="25">
        <v>5.1165000000000003</v>
      </c>
      <c r="J36" s="15">
        <v>91</v>
      </c>
      <c r="K36" s="15">
        <v>24</v>
      </c>
      <c r="L36" s="13">
        <v>7.8E-2</v>
      </c>
      <c r="M36" s="7">
        <v>0.59376108000000005</v>
      </c>
      <c r="N36" s="26">
        <v>0.15</v>
      </c>
      <c r="O36" s="27" t="s">
        <v>22</v>
      </c>
      <c r="P36" s="8">
        <v>0.74737313579999998</v>
      </c>
      <c r="Q36" s="24">
        <v>0.28999999999999998</v>
      </c>
      <c r="R36" t="str">
        <f>IF($Q36*100&gt;=VLOOKUP($O36,margin_ranges!$A$5:$C$10,2,FALSE),IF($Q36*100&lt;=VLOOKUP($O36,margin_ranges!$A$5:$C$10,3,FALSE)+10,"IN RANGE","ABOVE RANGE"),"BELOW RANGE")</f>
        <v>IN RANGE</v>
      </c>
      <c r="S36">
        <f>MIN(VLOOKUP($O36,margin_ranges!$A$5:$D$10,4,FALSE),$P36*100)</f>
        <v>29.75</v>
      </c>
      <c r="T36" s="29">
        <f>(1-$S36/100)/(1-$F36)-1</f>
        <v>-1.0563380281690127E-2</v>
      </c>
      <c r="U36" s="19" t="str">
        <f>IF(ABS(IFERROR(T36,0))&gt;0.05,INDEX(margin_ranges!$C$13:$C$16,MATCH($F36*100,margin_ranges!$B$13:$B$16,1)),"")</f>
        <v/>
      </c>
      <c r="V36" t="e">
        <f>MIN(VLOOKUP($U36,margin_ranges!$A$5:$D$10,4,FALSE),$P36*100)</f>
        <v>#N/A</v>
      </c>
      <c r="Y36" s="29" t="e">
        <f t="shared" si="0"/>
        <v>#N/A</v>
      </c>
    </row>
    <row r="37" spans="1:25" x14ac:dyDescent="0.3">
      <c r="A37" s="8" t="s">
        <v>17</v>
      </c>
      <c r="B37" s="8" t="s">
        <v>52</v>
      </c>
      <c r="C37" s="8" t="s">
        <v>53</v>
      </c>
      <c r="D37" s="8" t="s">
        <v>60</v>
      </c>
      <c r="E37" s="8" t="s">
        <v>61</v>
      </c>
      <c r="F37" s="24">
        <v>0.28999999999999998</v>
      </c>
      <c r="G37" s="24">
        <v>0</v>
      </c>
      <c r="H37" s="25">
        <v>8.6060999999999996</v>
      </c>
      <c r="I37" s="25">
        <v>1.1760999999999999</v>
      </c>
      <c r="J37" s="15">
        <v>21</v>
      </c>
      <c r="K37" s="15">
        <v>5</v>
      </c>
      <c r="L37" s="13">
        <v>0.13669999999999999</v>
      </c>
      <c r="M37" s="7">
        <v>0.58327967999999997</v>
      </c>
      <c r="N37" s="26">
        <v>0.2</v>
      </c>
      <c r="O37" s="27" t="s">
        <v>22</v>
      </c>
      <c r="P37" s="8">
        <v>0.65711132169999997</v>
      </c>
      <c r="Q37" s="24">
        <v>0.28999999999999998</v>
      </c>
      <c r="R37" t="str">
        <f>IF($Q37*100&gt;=VLOOKUP($O37,margin_ranges!$A$5:$C$10,2,FALSE),IF($Q37*100&lt;=VLOOKUP($O37,margin_ranges!$A$5:$C$10,3,FALSE)+10,"IN RANGE","ABOVE RANGE"),"BELOW RANGE")</f>
        <v>IN RANGE</v>
      </c>
      <c r="S37">
        <f>MIN(VLOOKUP($O37,margin_ranges!$A$5:$D$10,4,FALSE),$P37*100)</f>
        <v>29.75</v>
      </c>
      <c r="T37" s="29">
        <f>(1-$S37/100)/(1-$F37)-1</f>
        <v>-1.0563380281690127E-2</v>
      </c>
      <c r="U37" s="19" t="str">
        <f>IF(ABS(IFERROR(T37,0))&gt;0.05,INDEX(margin_ranges!$C$13:$C$16,MATCH($F37*100,margin_ranges!$B$13:$B$16,1)),"")</f>
        <v/>
      </c>
      <c r="V37" t="e">
        <f>MIN(VLOOKUP($U37,margin_ranges!$A$5:$D$10,4,FALSE),$P37*100)</f>
        <v>#N/A</v>
      </c>
      <c r="Y37" s="29" t="e">
        <f t="shared" si="0"/>
        <v>#N/A</v>
      </c>
    </row>
    <row r="38" spans="1:25" x14ac:dyDescent="0.3">
      <c r="A38" s="8" t="s">
        <v>17</v>
      </c>
      <c r="B38" s="8" t="s">
        <v>52</v>
      </c>
      <c r="C38" s="8" t="s">
        <v>53</v>
      </c>
      <c r="D38" s="8" t="s">
        <v>66</v>
      </c>
      <c r="E38" s="8" t="s">
        <v>67</v>
      </c>
      <c r="F38" s="24">
        <v>0.28999999999999998</v>
      </c>
      <c r="G38" s="24">
        <v>1</v>
      </c>
      <c r="H38" s="25">
        <v>63.609900000000003</v>
      </c>
      <c r="I38" s="25">
        <v>5.4621000000000004</v>
      </c>
      <c r="J38" s="15">
        <v>179</v>
      </c>
      <c r="K38" s="15">
        <v>45</v>
      </c>
      <c r="L38" s="13">
        <v>8.5900000000000004E-2</v>
      </c>
      <c r="M38" s="7">
        <v>1.0939818800000001</v>
      </c>
      <c r="N38" s="26">
        <v>0.15</v>
      </c>
      <c r="O38" s="27" t="s">
        <v>22</v>
      </c>
      <c r="P38" s="8">
        <v>0.86288621099999996</v>
      </c>
      <c r="Q38" s="24">
        <v>0.28999999999999998</v>
      </c>
      <c r="R38" t="str">
        <f>IF($Q38*100&gt;=VLOOKUP($O38,margin_ranges!$A$5:$C$10,2,FALSE),IF($Q38*100&lt;=VLOOKUP($O38,margin_ranges!$A$5:$C$10,3,FALSE)+10,"IN RANGE","ABOVE RANGE"),"BELOW RANGE")</f>
        <v>IN RANGE</v>
      </c>
      <c r="S38">
        <f>MIN(VLOOKUP($O38,margin_ranges!$A$5:$D$10,4,FALSE),$P38*100)</f>
        <v>29.75</v>
      </c>
      <c r="T38" s="29">
        <f>(1-$S38/100)/(1-$F38)-1</f>
        <v>-1.0563380281690127E-2</v>
      </c>
      <c r="U38" s="19" t="str">
        <f>IF(ABS(IFERROR(T38,0))&gt;0.05,INDEX(margin_ranges!$C$13:$C$16,MATCH($F38*100,margin_ranges!$B$13:$B$16,1)),"")</f>
        <v/>
      </c>
      <c r="V38" t="e">
        <f>MIN(VLOOKUP($U38,margin_ranges!$A$5:$D$10,4,FALSE),$P38*100)</f>
        <v>#N/A</v>
      </c>
      <c r="Y38" s="29" t="e">
        <f t="shared" si="0"/>
        <v>#N/A</v>
      </c>
    </row>
    <row r="39" spans="1:25" x14ac:dyDescent="0.3">
      <c r="A39" s="8" t="s">
        <v>17</v>
      </c>
      <c r="B39" s="8" t="s">
        <v>52</v>
      </c>
      <c r="C39" s="8" t="s">
        <v>53</v>
      </c>
      <c r="D39" s="8" t="s">
        <v>68</v>
      </c>
      <c r="E39" s="8" t="s">
        <v>69</v>
      </c>
      <c r="F39" s="24">
        <v>0.28999999999999998</v>
      </c>
      <c r="G39" s="24">
        <v>0</v>
      </c>
      <c r="H39" s="25">
        <v>35.450499999999998</v>
      </c>
      <c r="I39" s="25">
        <v>1.8709</v>
      </c>
      <c r="J39" s="15">
        <v>27</v>
      </c>
      <c r="K39" s="15">
        <v>7</v>
      </c>
      <c r="L39" s="13">
        <v>5.28E-2</v>
      </c>
      <c r="M39" s="7">
        <v>0.47222922000000001</v>
      </c>
      <c r="N39" s="26">
        <v>0.3</v>
      </c>
      <c r="O39" s="27" t="s">
        <v>22</v>
      </c>
      <c r="P39" s="8">
        <v>0.36471529860000002</v>
      </c>
      <c r="Q39" s="24">
        <v>0.28999999999999998</v>
      </c>
      <c r="R39" t="str">
        <f>IF($Q39*100&gt;=VLOOKUP($O39,margin_ranges!$A$5:$C$10,2,FALSE),IF($Q39*100&lt;=VLOOKUP($O39,margin_ranges!$A$5:$C$10,3,FALSE)+10,"IN RANGE","ABOVE RANGE"),"BELOW RANGE")</f>
        <v>IN RANGE</v>
      </c>
      <c r="S39">
        <f>MIN(VLOOKUP($O39,margin_ranges!$A$5:$D$10,4,FALSE),$P39*100)</f>
        <v>29.75</v>
      </c>
      <c r="T39" s="29">
        <f>(1-$S39/100)/(1-$F39)-1</f>
        <v>-1.0563380281690127E-2</v>
      </c>
      <c r="U39" s="19" t="str">
        <f>IF(ABS(IFERROR(T39,0))&gt;0.05,INDEX(margin_ranges!$C$13:$C$16,MATCH($F39*100,margin_ranges!$B$13:$B$16,1)),"")</f>
        <v/>
      </c>
      <c r="V39" t="e">
        <f>MIN(VLOOKUP($U39,margin_ranges!$A$5:$D$10,4,FALSE),$P39*100)</f>
        <v>#N/A</v>
      </c>
      <c r="Y39" s="29" t="e">
        <f t="shared" si="0"/>
        <v>#N/A</v>
      </c>
    </row>
    <row r="40" spans="1:25" x14ac:dyDescent="0.3">
      <c r="A40" s="8" t="s">
        <v>17</v>
      </c>
      <c r="B40" s="8" t="s">
        <v>52</v>
      </c>
      <c r="C40" s="8" t="s">
        <v>53</v>
      </c>
      <c r="D40" s="8" t="s">
        <v>70</v>
      </c>
      <c r="E40" s="8" t="s">
        <v>71</v>
      </c>
      <c r="F40" s="24">
        <v>0.28999999999999998</v>
      </c>
      <c r="G40" s="24">
        <v>1</v>
      </c>
      <c r="H40" s="25">
        <v>119.1264</v>
      </c>
      <c r="I40" s="25">
        <v>8.5958000000000006</v>
      </c>
      <c r="J40" s="15">
        <v>255</v>
      </c>
      <c r="K40" s="15">
        <v>65</v>
      </c>
      <c r="L40" s="13">
        <v>7.22E-2</v>
      </c>
      <c r="M40" s="7">
        <v>0.98731106000000002</v>
      </c>
      <c r="N40" s="26">
        <v>0.5</v>
      </c>
      <c r="O40" s="27" t="s">
        <v>22</v>
      </c>
      <c r="P40" s="8">
        <v>0.49357398959999998</v>
      </c>
      <c r="Q40" s="24">
        <v>0.28999999999999998</v>
      </c>
      <c r="R40" t="str">
        <f>IF($Q40*100&gt;=VLOOKUP($O40,margin_ranges!$A$5:$C$10,2,FALSE),IF($Q40*100&lt;=VLOOKUP($O40,margin_ranges!$A$5:$C$10,3,FALSE)+10,"IN RANGE","ABOVE RANGE"),"BELOW RANGE")</f>
        <v>IN RANGE</v>
      </c>
      <c r="S40">
        <f>MIN(VLOOKUP($O40,margin_ranges!$A$5:$D$10,4,FALSE),$P40*100)</f>
        <v>29.75</v>
      </c>
      <c r="T40" s="29">
        <f>(1-$S40/100)/(1-$F40)-1</f>
        <v>-1.0563380281690127E-2</v>
      </c>
      <c r="U40" s="19" t="str">
        <f>IF(ABS(IFERROR(T40,0))&gt;0.05,INDEX(margin_ranges!$C$13:$C$16,MATCH($F40*100,margin_ranges!$B$13:$B$16,1)),"")</f>
        <v/>
      </c>
      <c r="V40" t="e">
        <f>MIN(VLOOKUP($U40,margin_ranges!$A$5:$D$10,4,FALSE),$P40*100)</f>
        <v>#N/A</v>
      </c>
      <c r="Y40" s="29" t="e">
        <f t="shared" si="0"/>
        <v>#N/A</v>
      </c>
    </row>
    <row r="41" spans="1:25" x14ac:dyDescent="0.3">
      <c r="A41" s="8" t="s">
        <v>17</v>
      </c>
      <c r="B41" s="8" t="s">
        <v>52</v>
      </c>
      <c r="C41" s="8" t="s">
        <v>53</v>
      </c>
      <c r="D41" s="8" t="s">
        <v>72</v>
      </c>
      <c r="E41" s="8" t="s">
        <v>73</v>
      </c>
      <c r="F41" s="24">
        <v>0.28999999999999998</v>
      </c>
      <c r="G41" s="24">
        <v>0</v>
      </c>
      <c r="H41" s="25">
        <v>7.6520999999999999</v>
      </c>
      <c r="I41" s="25">
        <v>0.89080000000000004</v>
      </c>
      <c r="J41" s="15">
        <v>30</v>
      </c>
      <c r="K41" s="15">
        <v>8</v>
      </c>
      <c r="L41" s="13">
        <v>0.1164</v>
      </c>
      <c r="M41" s="7">
        <v>1.13312485</v>
      </c>
      <c r="N41" s="26">
        <v>0.3</v>
      </c>
      <c r="O41" s="27" t="s">
        <v>22</v>
      </c>
      <c r="P41" s="8">
        <v>0.73524541440000002</v>
      </c>
      <c r="Q41" s="24">
        <v>0.28999999999999998</v>
      </c>
      <c r="R41" t="str">
        <f>IF($Q41*100&gt;=VLOOKUP($O41,margin_ranges!$A$5:$C$10,2,FALSE),IF($Q41*100&lt;=VLOOKUP($O41,margin_ranges!$A$5:$C$10,3,FALSE)+10,"IN RANGE","ABOVE RANGE"),"BELOW RANGE")</f>
        <v>IN RANGE</v>
      </c>
      <c r="S41">
        <f>MIN(VLOOKUP($O41,margin_ranges!$A$5:$D$10,4,FALSE),$P41*100)</f>
        <v>29.75</v>
      </c>
      <c r="T41" s="29">
        <f>(1-$S41/100)/(1-$F41)-1</f>
        <v>-1.0563380281690127E-2</v>
      </c>
      <c r="U41" s="19" t="str">
        <f>IF(ABS(IFERROR(T41,0))&gt;0.05,INDEX(margin_ranges!$C$13:$C$16,MATCH($F41*100,margin_ranges!$B$13:$B$16,1)),"")</f>
        <v/>
      </c>
      <c r="V41" t="e">
        <f>MIN(VLOOKUP($U41,margin_ranges!$A$5:$D$10,4,FALSE),$P41*100)</f>
        <v>#N/A</v>
      </c>
      <c r="Y41" s="29" t="e">
        <f t="shared" si="0"/>
        <v>#N/A</v>
      </c>
    </row>
    <row r="42" spans="1:25" x14ac:dyDescent="0.3">
      <c r="A42" s="8" t="s">
        <v>17</v>
      </c>
      <c r="B42" s="8" t="s">
        <v>52</v>
      </c>
      <c r="C42" s="8" t="s">
        <v>53</v>
      </c>
      <c r="D42" s="28" t="s">
        <v>74</v>
      </c>
      <c r="E42" s="8" t="s">
        <v>75</v>
      </c>
      <c r="F42" s="24">
        <v>0.28999999999999998</v>
      </c>
      <c r="G42" s="24">
        <v>1</v>
      </c>
      <c r="H42" s="25">
        <v>49.097900000000003</v>
      </c>
      <c r="I42" s="25">
        <v>2.0068999999999999</v>
      </c>
      <c r="J42" s="15">
        <v>76</v>
      </c>
      <c r="K42" s="15">
        <v>20</v>
      </c>
      <c r="L42" s="13">
        <v>4.0899999999999999E-2</v>
      </c>
      <c r="M42" s="7">
        <v>1.26792426</v>
      </c>
      <c r="N42" s="26">
        <v>0.3</v>
      </c>
      <c r="O42" s="27" t="s">
        <v>22</v>
      </c>
      <c r="P42" s="8">
        <v>0.76339280700000001</v>
      </c>
      <c r="Q42" s="24">
        <v>0.28999999999999998</v>
      </c>
      <c r="R42" t="str">
        <f>IF($Q42*100&gt;=VLOOKUP($O42,margin_ranges!$A$5:$C$10,2,FALSE),IF($Q42*100&lt;=VLOOKUP($O42,margin_ranges!$A$5:$C$10,3,FALSE)+10,"IN RANGE","ABOVE RANGE"),"BELOW RANGE")</f>
        <v>IN RANGE</v>
      </c>
      <c r="S42">
        <f>MIN(VLOOKUP($O42,margin_ranges!$A$5:$D$10,4,FALSE),$P42*100)</f>
        <v>29.75</v>
      </c>
      <c r="T42" s="29">
        <f>(1-$S42/100)/(1-$F42)-1</f>
        <v>-1.0563380281690127E-2</v>
      </c>
      <c r="U42" s="19" t="str">
        <f>IF(ABS(IFERROR(T42,0))&gt;0.05,INDEX(margin_ranges!$C$13:$C$16,MATCH($F42*100,margin_ranges!$B$13:$B$16,1)),"")</f>
        <v/>
      </c>
      <c r="V42" t="e">
        <f>MIN(VLOOKUP($U42,margin_ranges!$A$5:$D$10,4,FALSE),$P42*100)</f>
        <v>#N/A</v>
      </c>
      <c r="Y42" s="29" t="e">
        <f t="shared" si="0"/>
        <v>#N/A</v>
      </c>
    </row>
    <row r="43" spans="1:25" x14ac:dyDescent="0.3">
      <c r="A43" s="8" t="s">
        <v>17</v>
      </c>
      <c r="B43" s="8" t="s">
        <v>52</v>
      </c>
      <c r="C43" s="8" t="s">
        <v>53</v>
      </c>
      <c r="D43" s="8" t="s">
        <v>80</v>
      </c>
      <c r="E43" s="8" t="s">
        <v>81</v>
      </c>
      <c r="F43" s="24">
        <v>0.28999999999999998</v>
      </c>
      <c r="G43" s="24">
        <v>1</v>
      </c>
      <c r="H43" s="25">
        <v>44.754600000000003</v>
      </c>
      <c r="I43" s="25">
        <v>1.8413999999999999</v>
      </c>
      <c r="J43" s="15">
        <v>70</v>
      </c>
      <c r="K43" s="15">
        <v>18</v>
      </c>
      <c r="L43" s="13">
        <v>4.1099999999999998E-2</v>
      </c>
      <c r="M43" s="7">
        <v>1.2751318899999999</v>
      </c>
      <c r="N43" s="26">
        <v>0.6</v>
      </c>
      <c r="O43" s="27" t="s">
        <v>22</v>
      </c>
      <c r="P43" s="8">
        <v>0.52946043700000001</v>
      </c>
      <c r="Q43" s="24">
        <v>0.28999999999999998</v>
      </c>
      <c r="R43" t="str">
        <f>IF($Q43*100&gt;=VLOOKUP($O43,margin_ranges!$A$5:$C$10,2,FALSE),IF($Q43*100&lt;=VLOOKUP($O43,margin_ranges!$A$5:$C$10,3,FALSE)+10,"IN RANGE","ABOVE RANGE"),"BELOW RANGE")</f>
        <v>IN RANGE</v>
      </c>
      <c r="S43">
        <f>MIN(VLOOKUP($O43,margin_ranges!$A$5:$D$10,4,FALSE),$P43*100)</f>
        <v>29.75</v>
      </c>
      <c r="T43" s="29">
        <f>(1-$S43/100)/(1-$F43)-1</f>
        <v>-1.0563380281690127E-2</v>
      </c>
      <c r="U43" s="19" t="str">
        <f>IF(ABS(IFERROR(T43,0))&gt;0.05,INDEX(margin_ranges!$C$13:$C$16,MATCH($F43*100,margin_ranges!$B$13:$B$16,1)),"")</f>
        <v/>
      </c>
      <c r="V43" t="e">
        <f>MIN(VLOOKUP($U43,margin_ranges!$A$5:$D$10,4,FALSE),$P43*100)</f>
        <v>#N/A</v>
      </c>
      <c r="Y43" s="29" t="e">
        <f t="shared" si="0"/>
        <v>#N/A</v>
      </c>
    </row>
    <row r="44" spans="1:25" x14ac:dyDescent="0.3">
      <c r="A44" s="8" t="s">
        <v>17</v>
      </c>
      <c r="B44" s="8" t="s">
        <v>52</v>
      </c>
      <c r="C44" s="8" t="s">
        <v>53</v>
      </c>
      <c r="D44" s="8" t="s">
        <v>78</v>
      </c>
      <c r="E44" s="8" t="s">
        <v>79</v>
      </c>
      <c r="F44" s="24">
        <v>0.28999999999999898</v>
      </c>
      <c r="G44" s="24">
        <v>0</v>
      </c>
      <c r="H44" s="25">
        <v>4.1703999999999999</v>
      </c>
      <c r="I44" s="25">
        <v>0.61829999999999996</v>
      </c>
      <c r="J44" s="15">
        <v>15</v>
      </c>
      <c r="K44" s="15">
        <v>4</v>
      </c>
      <c r="L44" s="13">
        <v>0.14829999999999999</v>
      </c>
      <c r="M44" s="7">
        <v>0.79046903999999996</v>
      </c>
      <c r="N44" s="26">
        <v>0.3</v>
      </c>
      <c r="O44" s="27" t="s">
        <v>22</v>
      </c>
      <c r="P44" s="8">
        <v>0.6204784941</v>
      </c>
      <c r="Q44" s="24">
        <v>0.28999999999999998</v>
      </c>
      <c r="R44" t="str">
        <f>IF($Q44*100&gt;=VLOOKUP($O44,margin_ranges!$A$5:$C$10,2,FALSE),IF($Q44*100&lt;=VLOOKUP($O44,margin_ranges!$A$5:$C$10,3,FALSE)+10,"IN RANGE","ABOVE RANGE"),"BELOW RANGE")</f>
        <v>IN RANGE</v>
      </c>
      <c r="S44">
        <f>MIN(VLOOKUP($O44,margin_ranges!$A$5:$D$10,4,FALSE),$P44*100)</f>
        <v>29.75</v>
      </c>
      <c r="T44" s="29">
        <f>(1-$S44/100)/(1-$F44)-1</f>
        <v>-1.056338028169157E-2</v>
      </c>
      <c r="U44" s="19" t="str">
        <f>IF(ABS(IFERROR(T44,0))&gt;0.05,INDEX(margin_ranges!$C$13:$C$16,MATCH($F44*100,margin_ranges!$B$13:$B$16,1)),"")</f>
        <v/>
      </c>
      <c r="V44" t="e">
        <f>MIN(VLOOKUP($U44,margin_ranges!$A$5:$D$10,4,FALSE),$P44*100)</f>
        <v>#N/A</v>
      </c>
      <c r="Y44" s="29" t="e">
        <f t="shared" si="0"/>
        <v>#N/A</v>
      </c>
    </row>
    <row r="45" spans="1:25" x14ac:dyDescent="0.3">
      <c r="A45" s="8" t="s">
        <v>17</v>
      </c>
      <c r="B45" s="8" t="s">
        <v>52</v>
      </c>
      <c r="C45" s="8" t="s">
        <v>53</v>
      </c>
      <c r="D45" s="8" t="s">
        <v>11724</v>
      </c>
      <c r="E45" s="8" t="s">
        <v>11725</v>
      </c>
      <c r="F45" s="24">
        <v>0.25</v>
      </c>
      <c r="G45" s="24">
        <v>0</v>
      </c>
      <c r="H45" s="25">
        <v>6.6172000000000004</v>
      </c>
      <c r="I45" s="25">
        <v>0.20580000000000001</v>
      </c>
      <c r="J45" s="15">
        <v>8</v>
      </c>
      <c r="K45" s="15">
        <v>2</v>
      </c>
      <c r="L45" s="13">
        <v>3.1099999999999999E-2</v>
      </c>
      <c r="M45" s="7">
        <v>1.24706699</v>
      </c>
      <c r="N45" s="26">
        <v>0.88</v>
      </c>
      <c r="O45" s="27" t="s">
        <v>22</v>
      </c>
      <c r="P45" s="8">
        <v>0.29434424399999998</v>
      </c>
      <c r="Q45" s="24">
        <v>0.25</v>
      </c>
      <c r="R45" t="str">
        <f>IF($Q45*100&gt;=VLOOKUP($O45,margin_ranges!$A$5:$C$10,2,FALSE),IF($Q45*100&lt;=VLOOKUP($O45,margin_ranges!$A$5:$C$10,3,FALSE)+10,"IN RANGE","ABOVE RANGE"),"BELOW RANGE")</f>
        <v>IN RANGE</v>
      </c>
      <c r="S45">
        <f>MIN(VLOOKUP($O45,margin_ranges!$A$5:$D$10,4,FALSE),$P45*100)</f>
        <v>29.434424399999997</v>
      </c>
      <c r="T45" s="29">
        <f>(1-$S45/100)/(1-$F45)-1</f>
        <v>-5.9125658666666525E-2</v>
      </c>
      <c r="U45" s="19" t="str">
        <f>IF(ABS(IFERROR(T45,0))&gt;0.05,INDEX(margin_ranges!$C$13:$C$16,MATCH($F45*100,margin_ranges!$B$13:$B$16,1)),"")</f>
        <v>Balanced (Type B)</v>
      </c>
      <c r="V45">
        <f>MIN(VLOOKUP($U45,margin_ranges!$A$5:$D$10,4,FALSE),$P45*100)</f>
        <v>29.434424399999997</v>
      </c>
      <c r="Y45" s="29">
        <f t="shared" si="0"/>
        <v>-5.9125658666666525E-2</v>
      </c>
    </row>
    <row r="46" spans="1:25" x14ac:dyDescent="0.3">
      <c r="A46" s="8" t="s">
        <v>17</v>
      </c>
      <c r="B46" s="8" t="s">
        <v>52</v>
      </c>
      <c r="C46" s="8" t="s">
        <v>53</v>
      </c>
      <c r="D46" s="28" t="s">
        <v>11722</v>
      </c>
      <c r="E46" s="8" t="s">
        <v>11723</v>
      </c>
      <c r="F46" s="24">
        <v>0.249999999999999</v>
      </c>
      <c r="G46" s="24">
        <v>1</v>
      </c>
      <c r="H46" s="25">
        <v>19.273299999999999</v>
      </c>
      <c r="I46" s="25">
        <v>1.4260999999999999</v>
      </c>
      <c r="J46" s="15">
        <v>20</v>
      </c>
      <c r="K46" s="15">
        <v>5</v>
      </c>
      <c r="L46" s="13">
        <v>7.3999999999999996E-2</v>
      </c>
      <c r="M46" s="7">
        <v>0.47070874000000001</v>
      </c>
      <c r="N46" s="26">
        <v>0.15</v>
      </c>
      <c r="O46" s="27" t="s">
        <v>22</v>
      </c>
      <c r="P46" s="8">
        <v>0.68133160240000001</v>
      </c>
      <c r="Q46" s="24">
        <v>0.25</v>
      </c>
      <c r="R46" t="str">
        <f>IF($Q46*100&gt;=VLOOKUP($O46,margin_ranges!$A$5:$C$10,2,FALSE),IF($Q46*100&lt;=VLOOKUP($O46,margin_ranges!$A$5:$C$10,3,FALSE)+10,"IN RANGE","ABOVE RANGE"),"BELOW RANGE")</f>
        <v>IN RANGE</v>
      </c>
      <c r="S46">
        <f>MIN(VLOOKUP($O46,margin_ranges!$A$5:$D$10,4,FALSE),$P46*100)</f>
        <v>29.75</v>
      </c>
      <c r="T46" s="29">
        <f>(1-$S46/100)/(1-$F46)-1</f>
        <v>-6.3333333333334574E-2</v>
      </c>
      <c r="U46" s="19" t="str">
        <f>IF(ABS(IFERROR(T46,0))&gt;0.05,INDEX(margin_ranges!$C$13:$C$16,MATCH($F46*100,margin_ranges!$B$13:$B$16,1)),"")</f>
        <v>Maximize Fill (Type A+)</v>
      </c>
      <c r="V46">
        <f>MIN(VLOOKUP($U46,margin_ranges!$A$5:$D$10,4,FALSE),$P46*100)</f>
        <v>19.75</v>
      </c>
      <c r="Y46" s="29">
        <f t="shared" si="0"/>
        <v>6.9999999999998508E-2</v>
      </c>
    </row>
    <row r="47" spans="1:25" x14ac:dyDescent="0.3">
      <c r="A47" s="8" t="s">
        <v>35</v>
      </c>
      <c r="B47" s="8" t="s">
        <v>84</v>
      </c>
      <c r="C47" s="8" t="s">
        <v>34</v>
      </c>
      <c r="D47" s="8" t="s">
        <v>34</v>
      </c>
      <c r="E47" s="8"/>
      <c r="F47" s="24">
        <v>0.31499815834678002</v>
      </c>
      <c r="G47" s="24">
        <v>1</v>
      </c>
      <c r="H47" s="25">
        <v>9136.6499000000003</v>
      </c>
      <c r="I47" s="25">
        <v>3372.0731000000001</v>
      </c>
      <c r="J47" s="15">
        <v>33901</v>
      </c>
      <c r="K47" s="15">
        <v>9750</v>
      </c>
      <c r="L47" s="13">
        <v>0.36909999999999998</v>
      </c>
      <c r="M47" s="7">
        <v>0.33511745999999998</v>
      </c>
      <c r="N47" s="26">
        <v>0.1</v>
      </c>
      <c r="O47" s="27"/>
      <c r="P47" s="8">
        <v>0.70159716139999995</v>
      </c>
      <c r="Q47" s="24">
        <v>0.315</v>
      </c>
      <c r="R47" t="e">
        <f>IF($Q47*100&gt;=VLOOKUP($O47,margin_ranges!$A$5:$C$10,2,FALSE),IF($Q47*100&lt;=VLOOKUP($O47,margin_ranges!$A$5:$C$10,3,FALSE)+10,"IN RANGE","ABOVE RANGE"),"BELOW RANGE")</f>
        <v>#N/A</v>
      </c>
      <c r="S47" t="e">
        <f>MIN(VLOOKUP($O47,margin_ranges!$A$5:$D$10,4,FALSE),$P47*100)</f>
        <v>#N/A</v>
      </c>
      <c r="T47" s="29" t="e">
        <f>(1-$S47/100)/(1-$F47)-1</f>
        <v>#N/A</v>
      </c>
      <c r="U47" s="19" t="str">
        <f>IF(ABS(IFERROR(T47,0))&gt;0.05,INDEX(margin_ranges!$C$13:$C$16,MATCH($F47*100,margin_ranges!$B$13:$B$16,1)),"")</f>
        <v/>
      </c>
      <c r="V47" t="e">
        <f>MIN(VLOOKUP($U47,margin_ranges!$A$5:$D$10,4,FALSE),$P47*100)</f>
        <v>#N/A</v>
      </c>
      <c r="Y47" s="29" t="e">
        <f t="shared" si="0"/>
        <v>#N/A</v>
      </c>
    </row>
    <row r="48" spans="1:25" x14ac:dyDescent="0.3">
      <c r="A48" s="8" t="s">
        <v>33</v>
      </c>
      <c r="B48" s="8" t="s">
        <v>84</v>
      </c>
      <c r="C48" s="8" t="s">
        <v>85</v>
      </c>
      <c r="D48" s="8" t="s">
        <v>34</v>
      </c>
      <c r="E48" s="8"/>
      <c r="F48" s="24">
        <v>0.31499815834678002</v>
      </c>
      <c r="G48" s="24">
        <v>1</v>
      </c>
      <c r="H48" s="25">
        <v>9136.6499000000003</v>
      </c>
      <c r="I48" s="25">
        <v>3372.0731000000001</v>
      </c>
      <c r="J48" s="15">
        <v>33901</v>
      </c>
      <c r="K48" s="15">
        <v>9750</v>
      </c>
      <c r="L48" s="13">
        <v>0.36909999999999998</v>
      </c>
      <c r="M48" s="7">
        <v>0.33511745999999998</v>
      </c>
      <c r="N48" s="26">
        <v>0.1</v>
      </c>
      <c r="O48" s="27"/>
      <c r="P48" s="8">
        <v>0.70159716139999995</v>
      </c>
      <c r="Q48" s="24">
        <v>0.315</v>
      </c>
      <c r="R48" t="e">
        <f>IF($Q48*100&gt;=VLOOKUP($O48,margin_ranges!$A$5:$C$10,2,FALSE),IF($Q48*100&lt;=VLOOKUP($O48,margin_ranges!$A$5:$C$10,3,FALSE)+10,"IN RANGE","ABOVE RANGE"),"BELOW RANGE")</f>
        <v>#N/A</v>
      </c>
      <c r="S48" t="e">
        <f>MIN(VLOOKUP($O48,margin_ranges!$A$5:$D$10,4,FALSE),$P48*100)</f>
        <v>#N/A</v>
      </c>
      <c r="T48" s="29" t="e">
        <f>(1-$S48/100)/(1-$F48)-1</f>
        <v>#N/A</v>
      </c>
      <c r="U48" s="19" t="str">
        <f>IF(ABS(IFERROR(T48,0))&gt;0.05,INDEX(margin_ranges!$C$13:$C$16,MATCH($F48*100,margin_ranges!$B$13:$B$16,1)),"")</f>
        <v/>
      </c>
      <c r="V48" t="e">
        <f>MIN(VLOOKUP($U48,margin_ranges!$A$5:$D$10,4,FALSE),$P48*100)</f>
        <v>#N/A</v>
      </c>
      <c r="Y48" s="29" t="e">
        <f t="shared" si="0"/>
        <v>#N/A</v>
      </c>
    </row>
    <row r="49" spans="1:25" x14ac:dyDescent="0.3">
      <c r="A49" s="8" t="s">
        <v>17</v>
      </c>
      <c r="B49" s="8" t="s">
        <v>84</v>
      </c>
      <c r="C49" s="8" t="s">
        <v>85</v>
      </c>
      <c r="D49" s="8" t="s">
        <v>86</v>
      </c>
      <c r="E49" s="8" t="s">
        <v>87</v>
      </c>
      <c r="F49" s="24">
        <v>0.39</v>
      </c>
      <c r="G49" s="24">
        <v>1</v>
      </c>
      <c r="H49" s="25">
        <v>977.94910000000004</v>
      </c>
      <c r="I49" s="25">
        <v>524.33989999999994</v>
      </c>
      <c r="J49" s="15">
        <v>3583</v>
      </c>
      <c r="K49" s="15">
        <v>1265</v>
      </c>
      <c r="L49" s="13">
        <v>0.53620000000000001</v>
      </c>
      <c r="M49" s="7">
        <v>0.22775912000000001</v>
      </c>
      <c r="N49" s="26">
        <v>0.1</v>
      </c>
      <c r="O49" s="27" t="s">
        <v>22</v>
      </c>
      <c r="P49" s="8">
        <v>0.56093965000000001</v>
      </c>
      <c r="Q49" s="24">
        <v>0.39</v>
      </c>
      <c r="R49" t="str">
        <f>IF($Q49*100&gt;=VLOOKUP($O49,margin_ranges!$A$5:$C$10,2,FALSE),IF($Q49*100&lt;=VLOOKUP($O49,margin_ranges!$A$5:$C$10,3,FALSE)+10,"IN RANGE","ABOVE RANGE"),"BELOW RANGE")</f>
        <v>IN RANGE</v>
      </c>
      <c r="S49">
        <f>MIN(VLOOKUP($O49,margin_ranges!$A$5:$D$10,4,FALSE),$P49*100)</f>
        <v>29.75</v>
      </c>
      <c r="T49" s="29">
        <f>(1-$S49/100)/(1-$F49)-1</f>
        <v>0.15163934426229519</v>
      </c>
      <c r="U49" s="19" t="str">
        <f>IF(ABS(IFERROR(T49,0))&gt;0.05,INDEX(margin_ranges!$C$13:$C$16,MATCH($F49*100,margin_ranges!$B$13:$B$16,1)),"")</f>
        <v>Margin Over Fill (Type C)</v>
      </c>
      <c r="V49">
        <f>MIN(VLOOKUP($U49,margin_ranges!$A$5:$D$10,4,FALSE),$P49*100)</f>
        <v>43</v>
      </c>
      <c r="Y49" s="29">
        <f t="shared" si="0"/>
        <v>-6.5573770491803129E-2</v>
      </c>
    </row>
    <row r="50" spans="1:25" x14ac:dyDescent="0.3">
      <c r="A50" s="8" t="s">
        <v>17</v>
      </c>
      <c r="B50" s="8" t="s">
        <v>84</v>
      </c>
      <c r="C50" s="8" t="s">
        <v>85</v>
      </c>
      <c r="D50" s="8" t="s">
        <v>88</v>
      </c>
      <c r="E50" s="8" t="s">
        <v>89</v>
      </c>
      <c r="F50" s="24">
        <v>0.39</v>
      </c>
      <c r="G50" s="24">
        <v>1</v>
      </c>
      <c r="H50" s="25">
        <v>156.60919999999999</v>
      </c>
      <c r="I50" s="25">
        <v>100.6211</v>
      </c>
      <c r="J50" s="15">
        <v>1243</v>
      </c>
      <c r="K50" s="15">
        <v>440</v>
      </c>
      <c r="L50" s="13">
        <v>0.64249999999999996</v>
      </c>
      <c r="M50" s="7">
        <v>0.41187026999999998</v>
      </c>
      <c r="N50" s="26">
        <v>0.1</v>
      </c>
      <c r="O50" s="27" t="s">
        <v>22</v>
      </c>
      <c r="P50" s="8">
        <v>0.75720510169999999</v>
      </c>
      <c r="Q50" s="24">
        <v>0.39</v>
      </c>
      <c r="R50" t="str">
        <f>IF($Q50*100&gt;=VLOOKUP($O50,margin_ranges!$A$5:$C$10,2,FALSE),IF($Q50*100&lt;=VLOOKUP($O50,margin_ranges!$A$5:$C$10,3,FALSE)+10,"IN RANGE","ABOVE RANGE"),"BELOW RANGE")</f>
        <v>IN RANGE</v>
      </c>
      <c r="S50">
        <f>MIN(VLOOKUP($O50,margin_ranges!$A$5:$D$10,4,FALSE),$P50*100)</f>
        <v>29.75</v>
      </c>
      <c r="T50" s="29">
        <f>(1-$S50/100)/(1-$F50)-1</f>
        <v>0.15163934426229519</v>
      </c>
      <c r="U50" s="19" t="str">
        <f>IF(ABS(IFERROR(T50,0))&gt;0.05,INDEX(margin_ranges!$C$13:$C$16,MATCH($F50*100,margin_ranges!$B$13:$B$16,1)),"")</f>
        <v>Margin Over Fill (Type C)</v>
      </c>
      <c r="V50">
        <f>MIN(VLOOKUP($U50,margin_ranges!$A$5:$D$10,4,FALSE),$P50*100)</f>
        <v>43</v>
      </c>
      <c r="Y50" s="29">
        <f t="shared" si="0"/>
        <v>-6.5573770491803129E-2</v>
      </c>
    </row>
    <row r="51" spans="1:25" x14ac:dyDescent="0.3">
      <c r="A51" s="8" t="s">
        <v>17</v>
      </c>
      <c r="B51" s="8" t="s">
        <v>84</v>
      </c>
      <c r="C51" s="8" t="s">
        <v>85</v>
      </c>
      <c r="D51" s="8" t="s">
        <v>124</v>
      </c>
      <c r="E51" s="8" t="s">
        <v>125</v>
      </c>
      <c r="F51" s="24">
        <v>0.39</v>
      </c>
      <c r="G51" s="24">
        <v>1</v>
      </c>
      <c r="H51" s="25">
        <v>530.19560000000001</v>
      </c>
      <c r="I51" s="25">
        <v>235.35480000000001</v>
      </c>
      <c r="J51" s="15">
        <v>2986</v>
      </c>
      <c r="K51" s="15">
        <v>1057</v>
      </c>
      <c r="L51" s="13">
        <v>0.44390000000000002</v>
      </c>
      <c r="M51" s="7">
        <v>0.42288210999999998</v>
      </c>
      <c r="N51" s="26">
        <v>0.1</v>
      </c>
      <c r="O51" s="27" t="s">
        <v>22</v>
      </c>
      <c r="P51" s="8">
        <v>0.76352747620000005</v>
      </c>
      <c r="Q51" s="24">
        <v>0.39</v>
      </c>
      <c r="R51" t="str">
        <f>IF($Q51*100&gt;=VLOOKUP($O51,margin_ranges!$A$5:$C$10,2,FALSE),IF($Q51*100&lt;=VLOOKUP($O51,margin_ranges!$A$5:$C$10,3,FALSE)+10,"IN RANGE","ABOVE RANGE"),"BELOW RANGE")</f>
        <v>IN RANGE</v>
      </c>
      <c r="S51">
        <f>MIN(VLOOKUP($O51,margin_ranges!$A$5:$D$10,4,FALSE),$P51*100)</f>
        <v>29.75</v>
      </c>
      <c r="T51" s="29">
        <f>(1-$S51/100)/(1-$F51)-1</f>
        <v>0.15163934426229519</v>
      </c>
      <c r="U51" s="19" t="str">
        <f>IF(ABS(IFERROR(T51,0))&gt;0.05,INDEX(margin_ranges!$C$13:$C$16,MATCH($F51*100,margin_ranges!$B$13:$B$16,1)),"")</f>
        <v>Margin Over Fill (Type C)</v>
      </c>
      <c r="V51">
        <f>MIN(VLOOKUP($U51,margin_ranges!$A$5:$D$10,4,FALSE),$P51*100)</f>
        <v>43</v>
      </c>
      <c r="Y51" s="29">
        <f t="shared" si="0"/>
        <v>-6.5573770491803129E-2</v>
      </c>
    </row>
    <row r="52" spans="1:25" x14ac:dyDescent="0.3">
      <c r="A52" s="8" t="s">
        <v>17</v>
      </c>
      <c r="B52" s="8" t="s">
        <v>84</v>
      </c>
      <c r="C52" s="8" t="s">
        <v>85</v>
      </c>
      <c r="D52" s="8" t="s">
        <v>93</v>
      </c>
      <c r="E52" s="8" t="s">
        <v>94</v>
      </c>
      <c r="F52" s="24">
        <v>0.25</v>
      </c>
      <c r="G52" s="24">
        <v>1</v>
      </c>
      <c r="H52" s="25">
        <v>275.24380000000002</v>
      </c>
      <c r="I52" s="25">
        <v>178.2047</v>
      </c>
      <c r="J52" s="15">
        <v>1034</v>
      </c>
      <c r="K52" s="15">
        <v>258</v>
      </c>
      <c r="L52" s="13">
        <v>0.64739999999999998</v>
      </c>
      <c r="M52" s="7">
        <v>0.19340919000000001</v>
      </c>
      <c r="N52" s="26">
        <v>0.1</v>
      </c>
      <c r="O52" s="27" t="s">
        <v>95</v>
      </c>
      <c r="P52" s="8">
        <v>0.48296147389999999</v>
      </c>
      <c r="Q52" s="24">
        <v>0.25</v>
      </c>
      <c r="R52" t="str">
        <f>IF($Q52*100&gt;=VLOOKUP($O52,margin_ranges!$A$5:$C$10,2,FALSE),IF($Q52*100&lt;=VLOOKUP($O52,margin_ranges!$A$5:$C$10,3,FALSE)+10,"IN RANGE","ABOVE RANGE"),"BELOW RANGE")</f>
        <v>IN RANGE</v>
      </c>
      <c r="S52">
        <f>MIN(VLOOKUP($O52,margin_ranges!$A$5:$D$10,4,FALSE),$P52*100)</f>
        <v>19.75</v>
      </c>
      <c r="T52" s="29">
        <f>(1-$S52/100)/(1-$F52)-1</f>
        <v>7.0000000000000062E-2</v>
      </c>
      <c r="U52" s="19" t="str">
        <f>IF(ABS(IFERROR(T52,0))&gt;0.05,INDEX(margin_ranges!$C$13:$C$16,MATCH($F52*100,margin_ranges!$B$13:$B$16,1)),"")</f>
        <v>Balanced (Type B)</v>
      </c>
      <c r="V52">
        <f>MIN(VLOOKUP($U52,margin_ranges!$A$5:$D$10,4,FALSE),$P52*100)</f>
        <v>29.75</v>
      </c>
      <c r="Y52" s="29">
        <f t="shared" si="0"/>
        <v>-6.3333333333333353E-2</v>
      </c>
    </row>
    <row r="53" spans="1:25" x14ac:dyDescent="0.3">
      <c r="A53" s="8" t="s">
        <v>17</v>
      </c>
      <c r="B53" s="8" t="s">
        <v>84</v>
      </c>
      <c r="C53" s="8" t="s">
        <v>85</v>
      </c>
      <c r="D53" s="8" t="s">
        <v>100</v>
      </c>
      <c r="E53" s="8" t="s">
        <v>101</v>
      </c>
      <c r="F53" s="24">
        <v>0.249999999999999</v>
      </c>
      <c r="G53" s="24">
        <v>1</v>
      </c>
      <c r="H53" s="25">
        <v>141.1867</v>
      </c>
      <c r="I53" s="25">
        <v>75.277799999999999</v>
      </c>
      <c r="J53" s="15">
        <v>1676</v>
      </c>
      <c r="K53" s="15">
        <v>418</v>
      </c>
      <c r="L53" s="13">
        <v>0.53320000000000001</v>
      </c>
      <c r="M53" s="7">
        <v>0.74205462</v>
      </c>
      <c r="N53" s="26">
        <v>0.1</v>
      </c>
      <c r="O53" s="27" t="s">
        <v>95</v>
      </c>
      <c r="P53" s="8">
        <v>0.86523903030000004</v>
      </c>
      <c r="Q53" s="24">
        <v>0.25</v>
      </c>
      <c r="R53" t="str">
        <f>IF($Q53*100&gt;=VLOOKUP($O53,margin_ranges!$A$5:$C$10,2,FALSE),IF($Q53*100&lt;=VLOOKUP($O53,margin_ranges!$A$5:$C$10,3,FALSE)+10,"IN RANGE","ABOVE RANGE"),"BELOW RANGE")</f>
        <v>IN RANGE</v>
      </c>
      <c r="S53">
        <f>MIN(VLOOKUP($O53,margin_ranges!$A$5:$D$10,4,FALSE),$P53*100)</f>
        <v>19.75</v>
      </c>
      <c r="T53" s="29">
        <f>(1-$S53/100)/(1-$F53)-1</f>
        <v>6.9999999999998508E-2</v>
      </c>
      <c r="U53" s="19" t="str">
        <f>IF(ABS(IFERROR(T53,0))&gt;0.05,INDEX(margin_ranges!$C$13:$C$16,MATCH($F53*100,margin_ranges!$B$13:$B$16,1)),"")</f>
        <v>Maximize Fill (Type A+)</v>
      </c>
      <c r="V53">
        <f>MIN(VLOOKUP($U53,margin_ranges!$A$5:$D$10,4,FALSE),$P53*100)</f>
        <v>19.75</v>
      </c>
      <c r="Y53" s="29">
        <f t="shared" si="0"/>
        <v>6.9999999999998508E-2</v>
      </c>
    </row>
    <row r="54" spans="1:25" x14ac:dyDescent="0.3">
      <c r="A54" s="8" t="s">
        <v>17</v>
      </c>
      <c r="B54" s="8" t="s">
        <v>84</v>
      </c>
      <c r="C54" s="8" t="s">
        <v>85</v>
      </c>
      <c r="D54" s="8" t="s">
        <v>114</v>
      </c>
      <c r="E54" s="8" t="s">
        <v>115</v>
      </c>
      <c r="F54" s="24">
        <v>0.34</v>
      </c>
      <c r="G54" s="24">
        <v>1</v>
      </c>
      <c r="H54" s="25">
        <v>440.93819999999999</v>
      </c>
      <c r="I54" s="25">
        <v>97.0809</v>
      </c>
      <c r="J54" s="15">
        <v>725</v>
      </c>
      <c r="K54" s="15">
        <v>221</v>
      </c>
      <c r="L54" s="13">
        <v>0.22020000000000001</v>
      </c>
      <c r="M54" s="7">
        <v>0.2488947</v>
      </c>
      <c r="N54" s="26">
        <v>0.1</v>
      </c>
      <c r="O54" s="27" t="s">
        <v>22</v>
      </c>
      <c r="P54" s="8">
        <v>0.5982236661</v>
      </c>
      <c r="Q54" s="24">
        <v>0.34</v>
      </c>
      <c r="R54" t="str">
        <f>IF($Q54*100&gt;=VLOOKUP($O54,margin_ranges!$A$5:$C$10,2,FALSE),IF($Q54*100&lt;=VLOOKUP($O54,margin_ranges!$A$5:$C$10,3,FALSE)+10,"IN RANGE","ABOVE RANGE"),"BELOW RANGE")</f>
        <v>IN RANGE</v>
      </c>
      <c r="S54">
        <f>MIN(VLOOKUP($O54,margin_ranges!$A$5:$D$10,4,FALSE),$P54*100)</f>
        <v>29.75</v>
      </c>
      <c r="T54" s="29">
        <f>(1-$S54/100)/(1-$F54)-1</f>
        <v>6.4393939393939448E-2</v>
      </c>
      <c r="U54" s="19" t="str">
        <f>IF(ABS(IFERROR(T54,0))&gt;0.05,INDEX(margin_ranges!$C$13:$C$16,MATCH($F54*100,margin_ranges!$B$13:$B$16,1)),"")</f>
        <v>Balanced (Type B)</v>
      </c>
      <c r="V54">
        <f>MIN(VLOOKUP($U54,margin_ranges!$A$5:$D$10,4,FALSE),$P54*100)</f>
        <v>29.75</v>
      </c>
      <c r="Y54" s="29">
        <f t="shared" si="0"/>
        <v>6.4393939393939448E-2</v>
      </c>
    </row>
    <row r="55" spans="1:25" x14ac:dyDescent="0.3">
      <c r="A55" s="8" t="s">
        <v>17</v>
      </c>
      <c r="B55" s="8" t="s">
        <v>84</v>
      </c>
      <c r="C55" s="8" t="s">
        <v>85</v>
      </c>
      <c r="D55" s="8" t="s">
        <v>118</v>
      </c>
      <c r="E55" s="8" t="s">
        <v>119</v>
      </c>
      <c r="F55" s="24">
        <v>0.34</v>
      </c>
      <c r="G55" s="24">
        <v>1</v>
      </c>
      <c r="H55" s="25">
        <v>467.30250000000001</v>
      </c>
      <c r="I55" s="25">
        <v>224.17580000000001</v>
      </c>
      <c r="J55" s="15">
        <v>1439</v>
      </c>
      <c r="K55" s="15">
        <v>438</v>
      </c>
      <c r="L55" s="13">
        <v>0.47970000000000002</v>
      </c>
      <c r="M55" s="7">
        <v>0.21400024000000001</v>
      </c>
      <c r="N55" s="26">
        <v>0.1</v>
      </c>
      <c r="O55" s="27" t="s">
        <v>22</v>
      </c>
      <c r="P55" s="8">
        <v>0.53271079939999999</v>
      </c>
      <c r="Q55" s="24">
        <v>0.34</v>
      </c>
      <c r="R55" t="str">
        <f>IF($Q55*100&gt;=VLOOKUP($O55,margin_ranges!$A$5:$C$10,2,FALSE),IF($Q55*100&lt;=VLOOKUP($O55,margin_ranges!$A$5:$C$10,3,FALSE)+10,"IN RANGE","ABOVE RANGE"),"BELOW RANGE")</f>
        <v>IN RANGE</v>
      </c>
      <c r="S55">
        <f>MIN(VLOOKUP($O55,margin_ranges!$A$5:$D$10,4,FALSE),$P55*100)</f>
        <v>29.75</v>
      </c>
      <c r="T55" s="29">
        <f>(1-$S55/100)/(1-$F55)-1</f>
        <v>6.4393939393939448E-2</v>
      </c>
      <c r="U55" s="19" t="str">
        <f>IF(ABS(IFERROR(T55,0))&gt;0.05,INDEX(margin_ranges!$C$13:$C$16,MATCH($F55*100,margin_ranges!$B$13:$B$16,1)),"")</f>
        <v>Balanced (Type B)</v>
      </c>
      <c r="V55">
        <f>MIN(VLOOKUP($U55,margin_ranges!$A$5:$D$10,4,FALSE),$P55*100)</f>
        <v>29.75</v>
      </c>
      <c r="Y55" s="29">
        <f t="shared" si="0"/>
        <v>6.4393939393939448E-2</v>
      </c>
    </row>
    <row r="56" spans="1:25" x14ac:dyDescent="0.3">
      <c r="A56" s="8" t="s">
        <v>17</v>
      </c>
      <c r="B56" s="8" t="s">
        <v>84</v>
      </c>
      <c r="C56" s="8" t="s">
        <v>85</v>
      </c>
      <c r="D56" s="8" t="s">
        <v>98</v>
      </c>
      <c r="E56" s="8" t="s">
        <v>99</v>
      </c>
      <c r="F56" s="24">
        <v>0.33999999999999903</v>
      </c>
      <c r="G56" s="24">
        <v>1</v>
      </c>
      <c r="H56" s="25">
        <v>671.78530000000001</v>
      </c>
      <c r="I56" s="25">
        <v>222.4384</v>
      </c>
      <c r="J56" s="15">
        <v>3024</v>
      </c>
      <c r="K56" s="15">
        <v>921</v>
      </c>
      <c r="L56" s="13">
        <v>0.33110000000000001</v>
      </c>
      <c r="M56" s="7">
        <v>0.45315853</v>
      </c>
      <c r="N56" s="26">
        <v>0.1</v>
      </c>
      <c r="O56" s="27" t="s">
        <v>22</v>
      </c>
      <c r="P56" s="8">
        <v>0.77932667430000002</v>
      </c>
      <c r="Q56" s="24">
        <v>0.34</v>
      </c>
      <c r="R56" t="str">
        <f>IF($Q56*100&gt;=VLOOKUP($O56,margin_ranges!$A$5:$C$10,2,FALSE),IF($Q56*100&lt;=VLOOKUP($O56,margin_ranges!$A$5:$C$10,3,FALSE)+10,"IN RANGE","ABOVE RANGE"),"BELOW RANGE")</f>
        <v>IN RANGE</v>
      </c>
      <c r="S56">
        <f>MIN(VLOOKUP($O56,margin_ranges!$A$5:$D$10,4,FALSE),$P56*100)</f>
        <v>29.75</v>
      </c>
      <c r="T56" s="29">
        <f>(1-$S56/100)/(1-$F56)-1</f>
        <v>6.4393939393937671E-2</v>
      </c>
      <c r="U56" s="19" t="str">
        <f>IF(ABS(IFERROR(T56,0))&gt;0.05,INDEX(margin_ranges!$C$13:$C$16,MATCH($F56*100,margin_ranges!$B$13:$B$16,1)),"")</f>
        <v>Balanced (Type B)</v>
      </c>
      <c r="V56">
        <f>MIN(VLOOKUP($U56,margin_ranges!$A$5:$D$10,4,FALSE),$P56*100)</f>
        <v>29.75</v>
      </c>
      <c r="Y56" s="29">
        <f t="shared" si="0"/>
        <v>6.4393939393937671E-2</v>
      </c>
    </row>
    <row r="57" spans="1:25" x14ac:dyDescent="0.3">
      <c r="A57" s="8" t="s">
        <v>17</v>
      </c>
      <c r="B57" s="8" t="s">
        <v>84</v>
      </c>
      <c r="C57" s="8" t="s">
        <v>85</v>
      </c>
      <c r="D57" s="8" t="s">
        <v>104</v>
      </c>
      <c r="E57" s="8" t="s">
        <v>105</v>
      </c>
      <c r="F57" s="24">
        <v>0.33999999999999903</v>
      </c>
      <c r="G57" s="24">
        <v>1</v>
      </c>
      <c r="H57" s="25">
        <v>326.37270000000001</v>
      </c>
      <c r="I57" s="25">
        <v>123.7881</v>
      </c>
      <c r="J57" s="15">
        <v>1900</v>
      </c>
      <c r="K57" s="15">
        <v>582</v>
      </c>
      <c r="L57" s="13">
        <v>0.37930000000000003</v>
      </c>
      <c r="M57" s="7">
        <v>0.51172972000000005</v>
      </c>
      <c r="N57" s="26">
        <v>0.1</v>
      </c>
      <c r="O57" s="27" t="s">
        <v>22</v>
      </c>
      <c r="P57" s="8">
        <v>0.80458434109999999</v>
      </c>
      <c r="Q57" s="24">
        <v>0.34</v>
      </c>
      <c r="R57" t="str">
        <f>IF($Q57*100&gt;=VLOOKUP($O57,margin_ranges!$A$5:$C$10,2,FALSE),IF($Q57*100&lt;=VLOOKUP($O57,margin_ranges!$A$5:$C$10,3,FALSE)+10,"IN RANGE","ABOVE RANGE"),"BELOW RANGE")</f>
        <v>IN RANGE</v>
      </c>
      <c r="S57">
        <f>MIN(VLOOKUP($O57,margin_ranges!$A$5:$D$10,4,FALSE),$P57*100)</f>
        <v>29.75</v>
      </c>
      <c r="T57" s="29">
        <f>(1-$S57/100)/(1-$F57)-1</f>
        <v>6.4393939393937671E-2</v>
      </c>
      <c r="U57" s="19" t="str">
        <f>IF(ABS(IFERROR(T57,0))&gt;0.05,INDEX(margin_ranges!$C$13:$C$16,MATCH($F57*100,margin_ranges!$B$13:$B$16,1)),"")</f>
        <v>Balanced (Type B)</v>
      </c>
      <c r="V57">
        <f>MIN(VLOOKUP($U57,margin_ranges!$A$5:$D$10,4,FALSE),$P57*100)</f>
        <v>29.75</v>
      </c>
      <c r="Y57" s="29">
        <f t="shared" si="0"/>
        <v>6.4393939393937671E-2</v>
      </c>
    </row>
    <row r="58" spans="1:25" x14ac:dyDescent="0.3">
      <c r="A58" s="8" t="s">
        <v>17</v>
      </c>
      <c r="B58" s="8" t="s">
        <v>84</v>
      </c>
      <c r="C58" s="8" t="s">
        <v>85</v>
      </c>
      <c r="D58" s="8" t="s">
        <v>106</v>
      </c>
      <c r="E58" s="8" t="s">
        <v>107</v>
      </c>
      <c r="F58" s="24">
        <v>0.33999999999999903</v>
      </c>
      <c r="G58" s="24">
        <v>1</v>
      </c>
      <c r="H58" s="25">
        <v>583.48040000000003</v>
      </c>
      <c r="I58" s="25">
        <v>276.64550000000003</v>
      </c>
      <c r="J58" s="15">
        <v>2631</v>
      </c>
      <c r="K58" s="15">
        <v>801</v>
      </c>
      <c r="L58" s="13">
        <v>0.47410000000000002</v>
      </c>
      <c r="M58" s="7">
        <v>0.31697853999999998</v>
      </c>
      <c r="N58" s="26">
        <v>0.1</v>
      </c>
      <c r="O58" s="27" t="s">
        <v>22</v>
      </c>
      <c r="P58" s="8">
        <v>0.6845212262</v>
      </c>
      <c r="Q58" s="24">
        <v>0.34</v>
      </c>
      <c r="R58" t="str">
        <f>IF($Q58*100&gt;=VLOOKUP($O58,margin_ranges!$A$5:$C$10,2,FALSE),IF($Q58*100&lt;=VLOOKUP($O58,margin_ranges!$A$5:$C$10,3,FALSE)+10,"IN RANGE","ABOVE RANGE"),"BELOW RANGE")</f>
        <v>IN RANGE</v>
      </c>
      <c r="S58">
        <f>MIN(VLOOKUP($O58,margin_ranges!$A$5:$D$10,4,FALSE),$P58*100)</f>
        <v>29.75</v>
      </c>
      <c r="T58" s="29">
        <f>(1-$S58/100)/(1-$F58)-1</f>
        <v>6.4393939393937671E-2</v>
      </c>
      <c r="U58" s="19" t="str">
        <f>IF(ABS(IFERROR(T58,0))&gt;0.05,INDEX(margin_ranges!$C$13:$C$16,MATCH($F58*100,margin_ranges!$B$13:$B$16,1)),"")</f>
        <v>Balanced (Type B)</v>
      </c>
      <c r="V58">
        <f>MIN(VLOOKUP($U58,margin_ranges!$A$5:$D$10,4,FALSE),$P58*100)</f>
        <v>29.75</v>
      </c>
      <c r="Y58" s="29">
        <f t="shared" si="0"/>
        <v>6.4393939393937671E-2</v>
      </c>
    </row>
    <row r="59" spans="1:25" x14ac:dyDescent="0.3">
      <c r="A59" s="8" t="s">
        <v>17</v>
      </c>
      <c r="B59" s="8" t="s">
        <v>84</v>
      </c>
      <c r="C59" s="8" t="s">
        <v>85</v>
      </c>
      <c r="D59" s="8" t="s">
        <v>108</v>
      </c>
      <c r="E59" s="8" t="s">
        <v>109</v>
      </c>
      <c r="F59" s="24">
        <v>0.29999999999999899</v>
      </c>
      <c r="G59" s="24">
        <v>1</v>
      </c>
      <c r="H59" s="25">
        <v>702.39080000000001</v>
      </c>
      <c r="I59" s="25">
        <v>190.4502</v>
      </c>
      <c r="J59" s="15">
        <v>983</v>
      </c>
      <c r="K59" s="15">
        <v>295</v>
      </c>
      <c r="L59" s="13">
        <v>0.27110000000000001</v>
      </c>
      <c r="M59" s="7">
        <v>0.17212237</v>
      </c>
      <c r="N59" s="26">
        <v>0.1</v>
      </c>
      <c r="O59" s="27" t="s">
        <v>92</v>
      </c>
      <c r="P59" s="8">
        <v>0.41901800360000002</v>
      </c>
      <c r="Q59" s="24">
        <v>0.3</v>
      </c>
      <c r="R59" t="str">
        <f>IF($Q59*100&gt;=VLOOKUP($O59,margin_ranges!$A$5:$C$10,2,FALSE),IF($Q59*100&lt;=VLOOKUP($O59,margin_ranges!$A$5:$C$10,3,FALSE)+10,"IN RANGE","ABOVE RANGE"),"BELOW RANGE")</f>
        <v>IN RANGE</v>
      </c>
      <c r="S59">
        <f>MIN(VLOOKUP($O59,margin_ranges!$A$5:$D$10,4,FALSE),$P59*100)</f>
        <v>29.75</v>
      </c>
      <c r="T59" s="29">
        <f>(1-$S59/100)/(1-$F59)-1</f>
        <v>3.5714285714270044E-3</v>
      </c>
      <c r="U59" s="19" t="str">
        <f>IF(ABS(IFERROR(T59,0))&gt;0.05,INDEX(margin_ranges!$C$13:$C$16,MATCH($F59*100,margin_ranges!$B$13:$B$16,1)),"")</f>
        <v/>
      </c>
      <c r="V59" t="e">
        <f>MIN(VLOOKUP($U59,margin_ranges!$A$5:$D$10,4,FALSE),$P59*100)</f>
        <v>#N/A</v>
      </c>
      <c r="Y59" s="29" t="e">
        <f t="shared" si="0"/>
        <v>#N/A</v>
      </c>
    </row>
    <row r="60" spans="1:25" x14ac:dyDescent="0.3">
      <c r="A60" s="8" t="s">
        <v>17</v>
      </c>
      <c r="B60" s="8" t="s">
        <v>84</v>
      </c>
      <c r="C60" s="8" t="s">
        <v>85</v>
      </c>
      <c r="D60" s="8" t="s">
        <v>102</v>
      </c>
      <c r="E60" s="8" t="s">
        <v>103</v>
      </c>
      <c r="F60" s="24">
        <v>0.28999999999999998</v>
      </c>
      <c r="G60" s="24">
        <v>1</v>
      </c>
      <c r="H60" s="25">
        <v>354.56740000000002</v>
      </c>
      <c r="I60" s="25">
        <v>118.8609</v>
      </c>
      <c r="J60" s="15">
        <v>2201</v>
      </c>
      <c r="K60" s="15">
        <v>561</v>
      </c>
      <c r="L60" s="13">
        <v>0.3352</v>
      </c>
      <c r="M60" s="7">
        <v>0.61735870999999998</v>
      </c>
      <c r="N60" s="26">
        <v>0.1</v>
      </c>
      <c r="O60" s="27" t="s">
        <v>22</v>
      </c>
      <c r="P60" s="8">
        <v>0.83801961810000003</v>
      </c>
      <c r="Q60" s="24">
        <v>0.28999999999999998</v>
      </c>
      <c r="R60" t="str">
        <f>IF($Q60*100&gt;=VLOOKUP($O60,margin_ranges!$A$5:$C$10,2,FALSE),IF($Q60*100&lt;=VLOOKUP($O60,margin_ranges!$A$5:$C$10,3,FALSE)+10,"IN RANGE","ABOVE RANGE"),"BELOW RANGE")</f>
        <v>IN RANGE</v>
      </c>
      <c r="S60">
        <f>MIN(VLOOKUP($O60,margin_ranges!$A$5:$D$10,4,FALSE),$P60*100)</f>
        <v>29.75</v>
      </c>
      <c r="T60" s="29">
        <f>(1-$S60/100)/(1-$F60)-1</f>
        <v>-1.0563380281690127E-2</v>
      </c>
      <c r="U60" s="19" t="str">
        <f>IF(ABS(IFERROR(T60,0))&gt;0.05,INDEX(margin_ranges!$C$13:$C$16,MATCH($F60*100,margin_ranges!$B$13:$B$16,1)),"")</f>
        <v/>
      </c>
      <c r="V60" t="e">
        <f>MIN(VLOOKUP($U60,margin_ranges!$A$5:$D$10,4,FALSE),$P60*100)</f>
        <v>#N/A</v>
      </c>
      <c r="Y60" s="29" t="e">
        <f t="shared" si="0"/>
        <v>#N/A</v>
      </c>
    </row>
    <row r="61" spans="1:25" x14ac:dyDescent="0.3">
      <c r="A61" s="8" t="s">
        <v>17</v>
      </c>
      <c r="B61" s="8" t="s">
        <v>84</v>
      </c>
      <c r="C61" s="8" t="s">
        <v>85</v>
      </c>
      <c r="D61" s="8" t="s">
        <v>116</v>
      </c>
      <c r="E61" s="8" t="s">
        <v>117</v>
      </c>
      <c r="F61" s="24">
        <v>0.28999999999999998</v>
      </c>
      <c r="G61" s="24">
        <v>1</v>
      </c>
      <c r="H61" s="25">
        <v>477.44909999999999</v>
      </c>
      <c r="I61" s="25">
        <v>173.4229</v>
      </c>
      <c r="J61" s="15">
        <v>2156</v>
      </c>
      <c r="K61" s="15">
        <v>546</v>
      </c>
      <c r="L61" s="13">
        <v>0.36320000000000002</v>
      </c>
      <c r="M61" s="7">
        <v>0.41448853000000002</v>
      </c>
      <c r="N61" s="26">
        <v>0.1</v>
      </c>
      <c r="O61" s="27" t="s">
        <v>92</v>
      </c>
      <c r="P61" s="8">
        <v>0.75873880230000001</v>
      </c>
      <c r="Q61" s="24">
        <v>0.28999999999999998</v>
      </c>
      <c r="R61" t="str">
        <f>IF($Q61*100&gt;=VLOOKUP($O61,margin_ranges!$A$5:$C$10,2,FALSE),IF($Q61*100&lt;=VLOOKUP($O61,margin_ranges!$A$5:$C$10,3,FALSE)+10,"IN RANGE","ABOVE RANGE"),"BELOW RANGE")</f>
        <v>IN RANGE</v>
      </c>
      <c r="S61">
        <f>MIN(VLOOKUP($O61,margin_ranges!$A$5:$D$10,4,FALSE),$P61*100)</f>
        <v>29.75</v>
      </c>
      <c r="T61" s="29">
        <f>(1-$S61/100)/(1-$F61)-1</f>
        <v>-1.0563380281690127E-2</v>
      </c>
      <c r="U61" s="19" t="str">
        <f>IF(ABS(IFERROR(T61,0))&gt;0.05,INDEX(margin_ranges!$C$13:$C$16,MATCH($F61*100,margin_ranges!$B$13:$B$16,1)),"")</f>
        <v/>
      </c>
      <c r="V61" t="e">
        <f>MIN(VLOOKUP($U61,margin_ranges!$A$5:$D$10,4,FALSE),$P61*100)</f>
        <v>#N/A</v>
      </c>
      <c r="Y61" s="29" t="e">
        <f t="shared" si="0"/>
        <v>#N/A</v>
      </c>
    </row>
    <row r="62" spans="1:25" x14ac:dyDescent="0.3">
      <c r="A62" s="8" t="s">
        <v>17</v>
      </c>
      <c r="B62" s="8" t="s">
        <v>84</v>
      </c>
      <c r="C62" s="8" t="s">
        <v>85</v>
      </c>
      <c r="D62" s="8" t="s">
        <v>126</v>
      </c>
      <c r="E62" s="8" t="s">
        <v>127</v>
      </c>
      <c r="F62" s="24">
        <v>0.28999999999999998</v>
      </c>
      <c r="G62" s="24">
        <v>1</v>
      </c>
      <c r="H62" s="25">
        <v>99.448400000000007</v>
      </c>
      <c r="I62" s="25">
        <v>47.645200000000003</v>
      </c>
      <c r="J62" s="15">
        <v>1567</v>
      </c>
      <c r="K62" s="15">
        <v>401</v>
      </c>
      <c r="L62" s="13">
        <v>0.47910000000000003</v>
      </c>
      <c r="M62" s="7">
        <v>1.09622522</v>
      </c>
      <c r="N62" s="26">
        <v>0.1</v>
      </c>
      <c r="O62" s="27" t="s">
        <v>22</v>
      </c>
      <c r="P62" s="8">
        <v>0.90877786989999998</v>
      </c>
      <c r="Q62" s="24">
        <v>0.28999999999999998</v>
      </c>
      <c r="R62" t="str">
        <f>IF($Q62*100&gt;=VLOOKUP($O62,margin_ranges!$A$5:$C$10,2,FALSE),IF($Q62*100&lt;=VLOOKUP($O62,margin_ranges!$A$5:$C$10,3,FALSE)+10,"IN RANGE","ABOVE RANGE"),"BELOW RANGE")</f>
        <v>IN RANGE</v>
      </c>
      <c r="S62">
        <f>MIN(VLOOKUP($O62,margin_ranges!$A$5:$D$10,4,FALSE),$P62*100)</f>
        <v>29.75</v>
      </c>
      <c r="T62" s="29">
        <f>(1-$S62/100)/(1-$F62)-1</f>
        <v>-1.0563380281690127E-2</v>
      </c>
      <c r="U62" s="19" t="str">
        <f>IF(ABS(IFERROR(T62,0))&gt;0.05,INDEX(margin_ranges!$C$13:$C$16,MATCH($F62*100,margin_ranges!$B$13:$B$16,1)),"")</f>
        <v/>
      </c>
      <c r="V62" t="e">
        <f>MIN(VLOOKUP($U62,margin_ranges!$A$5:$D$10,4,FALSE),$P62*100)</f>
        <v>#N/A</v>
      </c>
      <c r="Y62" s="29" t="e">
        <f t="shared" si="0"/>
        <v>#N/A</v>
      </c>
    </row>
    <row r="63" spans="1:25" x14ac:dyDescent="0.3">
      <c r="A63" s="8" t="s">
        <v>17</v>
      </c>
      <c r="B63" s="8" t="s">
        <v>84</v>
      </c>
      <c r="C63" s="8" t="s">
        <v>85</v>
      </c>
      <c r="D63" s="8" t="s">
        <v>112</v>
      </c>
      <c r="E63" s="8" t="s">
        <v>113</v>
      </c>
      <c r="F63" s="24">
        <v>0.28999999999999898</v>
      </c>
      <c r="G63" s="24">
        <v>1</v>
      </c>
      <c r="H63" s="25">
        <v>641.78899999999999</v>
      </c>
      <c r="I63" s="25">
        <v>252.22970000000001</v>
      </c>
      <c r="J63" s="15">
        <v>2608</v>
      </c>
      <c r="K63" s="15">
        <v>664</v>
      </c>
      <c r="L63" s="13">
        <v>0.39300000000000002</v>
      </c>
      <c r="M63" s="7">
        <v>0.34468036000000002</v>
      </c>
      <c r="N63" s="26">
        <v>0.1</v>
      </c>
      <c r="O63" s="27" t="s">
        <v>92</v>
      </c>
      <c r="P63" s="8">
        <v>0.7098761294</v>
      </c>
      <c r="Q63" s="24">
        <v>0.28999999999999998</v>
      </c>
      <c r="R63" t="str">
        <f>IF($Q63*100&gt;=VLOOKUP($O63,margin_ranges!$A$5:$C$10,2,FALSE),IF($Q63*100&lt;=VLOOKUP($O63,margin_ranges!$A$5:$C$10,3,FALSE)+10,"IN RANGE","ABOVE RANGE"),"BELOW RANGE")</f>
        <v>IN RANGE</v>
      </c>
      <c r="S63">
        <f>MIN(VLOOKUP($O63,margin_ranges!$A$5:$D$10,4,FALSE),$P63*100)</f>
        <v>29.75</v>
      </c>
      <c r="T63" s="29">
        <f>(1-$S63/100)/(1-$F63)-1</f>
        <v>-1.056338028169157E-2</v>
      </c>
      <c r="U63" s="19" t="str">
        <f>IF(ABS(IFERROR(T63,0))&gt;0.05,INDEX(margin_ranges!$C$13:$C$16,MATCH($F63*100,margin_ranges!$B$13:$B$16,1)),"")</f>
        <v/>
      </c>
      <c r="V63" t="e">
        <f>MIN(VLOOKUP($U63,margin_ranges!$A$5:$D$10,4,FALSE),$P63*100)</f>
        <v>#N/A</v>
      </c>
      <c r="Y63" s="29" t="e">
        <f t="shared" si="0"/>
        <v>#N/A</v>
      </c>
    </row>
    <row r="64" spans="1:25" x14ac:dyDescent="0.3">
      <c r="A64" s="8" t="s">
        <v>17</v>
      </c>
      <c r="B64" s="8" t="s">
        <v>84</v>
      </c>
      <c r="C64" s="8" t="s">
        <v>85</v>
      </c>
      <c r="D64" s="8" t="s">
        <v>122</v>
      </c>
      <c r="E64" s="8" t="s">
        <v>123</v>
      </c>
      <c r="F64" s="24">
        <v>0.25</v>
      </c>
      <c r="G64" s="24">
        <v>1</v>
      </c>
      <c r="H64" s="25">
        <v>312.18709999999999</v>
      </c>
      <c r="I64" s="25">
        <v>113.61490000000001</v>
      </c>
      <c r="J64" s="15">
        <v>1037</v>
      </c>
      <c r="K64" s="15">
        <v>259</v>
      </c>
      <c r="L64" s="13">
        <v>0.3639</v>
      </c>
      <c r="M64" s="7">
        <v>0.30426955999999999</v>
      </c>
      <c r="N64" s="26">
        <v>0.1</v>
      </c>
      <c r="O64" s="27" t="s">
        <v>92</v>
      </c>
      <c r="P64" s="8">
        <v>0.67134405679999998</v>
      </c>
      <c r="Q64" s="24">
        <v>0.25</v>
      </c>
      <c r="R64" t="str">
        <f>IF($Q64*100&gt;=VLOOKUP($O64,margin_ranges!$A$5:$C$10,2,FALSE),IF($Q64*100&lt;=VLOOKUP($O64,margin_ranges!$A$5:$C$10,3,FALSE)+10,"IN RANGE","ABOVE RANGE"),"BELOW RANGE")</f>
        <v>IN RANGE</v>
      </c>
      <c r="S64">
        <f>MIN(VLOOKUP($O64,margin_ranges!$A$5:$D$10,4,FALSE),$P64*100)</f>
        <v>29.75</v>
      </c>
      <c r="T64" s="29">
        <f>(1-$S64/100)/(1-$F64)-1</f>
        <v>-6.3333333333333353E-2</v>
      </c>
      <c r="U64" s="19" t="str">
        <f>IF(ABS(IFERROR(T64,0))&gt;0.05,INDEX(margin_ranges!$C$13:$C$16,MATCH($F64*100,margin_ranges!$B$13:$B$16,1)),"")</f>
        <v>Balanced (Type B)</v>
      </c>
      <c r="V64">
        <f>MIN(VLOOKUP($U64,margin_ranges!$A$5:$D$10,4,FALSE),$P64*100)</f>
        <v>29.75</v>
      </c>
      <c r="Y64" s="29">
        <f t="shared" si="0"/>
        <v>-6.3333333333333353E-2</v>
      </c>
    </row>
    <row r="65" spans="1:25" x14ac:dyDescent="0.3">
      <c r="A65" s="8" t="s">
        <v>17</v>
      </c>
      <c r="B65" s="8" t="s">
        <v>84</v>
      </c>
      <c r="C65" s="8" t="s">
        <v>85</v>
      </c>
      <c r="D65" s="8" t="s">
        <v>90</v>
      </c>
      <c r="E65" s="8" t="s">
        <v>91</v>
      </c>
      <c r="F65" s="24">
        <v>0.2</v>
      </c>
      <c r="G65" s="24">
        <v>1</v>
      </c>
      <c r="H65" s="25">
        <v>206.44640000000001</v>
      </c>
      <c r="I65" s="25">
        <v>80.746200000000002</v>
      </c>
      <c r="J65" s="15">
        <v>600</v>
      </c>
      <c r="K65" s="15">
        <v>120</v>
      </c>
      <c r="L65" s="13">
        <v>0.3911</v>
      </c>
      <c r="M65" s="7">
        <v>0.24767194000000001</v>
      </c>
      <c r="N65" s="26">
        <v>0.1</v>
      </c>
      <c r="O65" s="27" t="s">
        <v>92</v>
      </c>
      <c r="P65" s="8">
        <v>0.5962400886</v>
      </c>
      <c r="Q65" s="24">
        <v>0.2</v>
      </c>
      <c r="R65" t="str">
        <f>IF($Q65*100&gt;=VLOOKUP($O65,margin_ranges!$A$5:$C$10,2,FALSE),IF($Q65*100&lt;=VLOOKUP($O65,margin_ranges!$A$5:$C$10,3,FALSE)+10,"IN RANGE","ABOVE RANGE"),"BELOW RANGE")</f>
        <v>IN RANGE</v>
      </c>
      <c r="S65">
        <f>MIN(VLOOKUP($O65,margin_ranges!$A$5:$D$10,4,FALSE),$P65*100)</f>
        <v>29.75</v>
      </c>
      <c r="T65" s="29">
        <f>(1-$S65/100)/(1-$F65)-1</f>
        <v>-0.12187500000000007</v>
      </c>
      <c r="U65" s="19" t="str">
        <f>IF(ABS(IFERROR(T65,0))&gt;0.05,INDEX(margin_ranges!$C$13:$C$16,MATCH($F65*100,margin_ranges!$B$13:$B$16,1)),"")</f>
        <v>Maximize Fill (Type A+)</v>
      </c>
      <c r="V65">
        <f>MIN(VLOOKUP($U65,margin_ranges!$A$5:$D$10,4,FALSE),$P65*100)</f>
        <v>19.75</v>
      </c>
      <c r="Y65" s="29">
        <f t="shared" si="0"/>
        <v>3.1249999999998224E-3</v>
      </c>
    </row>
    <row r="66" spans="1:25" x14ac:dyDescent="0.3">
      <c r="A66" s="8" t="s">
        <v>17</v>
      </c>
      <c r="B66" s="8" t="s">
        <v>84</v>
      </c>
      <c r="C66" s="8" t="s">
        <v>85</v>
      </c>
      <c r="D66" s="8" t="s">
        <v>110</v>
      </c>
      <c r="E66" s="8" t="s">
        <v>111</v>
      </c>
      <c r="F66" s="24">
        <v>0.2</v>
      </c>
      <c r="G66" s="24">
        <v>1</v>
      </c>
      <c r="H66" s="25">
        <v>283.94810000000001</v>
      </c>
      <c r="I66" s="25">
        <v>58.232700000000001</v>
      </c>
      <c r="J66" s="15">
        <v>406</v>
      </c>
      <c r="K66" s="15">
        <v>81</v>
      </c>
      <c r="L66" s="13">
        <v>0.2051</v>
      </c>
      <c r="M66" s="7">
        <v>0.23260121</v>
      </c>
      <c r="N66" s="26">
        <v>0.1</v>
      </c>
      <c r="O66" s="27" t="s">
        <v>92</v>
      </c>
      <c r="P66" s="8">
        <v>0.57007962879999996</v>
      </c>
      <c r="Q66" s="24">
        <v>0.2</v>
      </c>
      <c r="R66" t="str">
        <f>IF($Q66*100&gt;=VLOOKUP($O66,margin_ranges!$A$5:$C$10,2,FALSE),IF($Q66*100&lt;=VLOOKUP($O66,margin_ranges!$A$5:$C$10,3,FALSE)+10,"IN RANGE","ABOVE RANGE"),"BELOW RANGE")</f>
        <v>IN RANGE</v>
      </c>
      <c r="S66">
        <f>MIN(VLOOKUP($O66,margin_ranges!$A$5:$D$10,4,FALSE),$P66*100)</f>
        <v>29.75</v>
      </c>
      <c r="T66" s="29">
        <f>(1-$S66/100)/(1-$F66)-1</f>
        <v>-0.12187500000000007</v>
      </c>
      <c r="U66" s="19" t="str">
        <f>IF(ABS(IFERROR(T66,0))&gt;0.05,INDEX(margin_ranges!$C$13:$C$16,MATCH($F66*100,margin_ranges!$B$13:$B$16,1)),"")</f>
        <v>Maximize Fill (Type A+)</v>
      </c>
      <c r="V66">
        <f>MIN(VLOOKUP($U66,margin_ranges!$A$5:$D$10,4,FALSE),$P66*100)</f>
        <v>19.75</v>
      </c>
      <c r="Y66" s="29">
        <f t="shared" si="0"/>
        <v>3.1249999999998224E-3</v>
      </c>
    </row>
    <row r="67" spans="1:25" x14ac:dyDescent="0.3">
      <c r="A67" s="8" t="s">
        <v>17</v>
      </c>
      <c r="B67" s="8" t="s">
        <v>84</v>
      </c>
      <c r="C67" s="8" t="s">
        <v>85</v>
      </c>
      <c r="D67" s="8" t="s">
        <v>120</v>
      </c>
      <c r="E67" s="8" t="s">
        <v>121</v>
      </c>
      <c r="F67" s="24">
        <v>0.2</v>
      </c>
      <c r="G67" s="24">
        <v>1</v>
      </c>
      <c r="H67" s="25">
        <v>353.38189999999997</v>
      </c>
      <c r="I67" s="25">
        <v>138.0164</v>
      </c>
      <c r="J67" s="15">
        <v>1235</v>
      </c>
      <c r="K67" s="15">
        <v>247</v>
      </c>
      <c r="L67" s="13">
        <v>0.3906</v>
      </c>
      <c r="M67" s="7">
        <v>0.29821356999999998</v>
      </c>
      <c r="N67" s="26">
        <v>0.1</v>
      </c>
      <c r="O67" s="27" t="s">
        <v>92</v>
      </c>
      <c r="P67" s="8">
        <v>0.66466985020000002</v>
      </c>
      <c r="Q67" s="24">
        <v>0.2</v>
      </c>
      <c r="R67" t="str">
        <f>IF($Q67*100&gt;=VLOOKUP($O67,margin_ranges!$A$5:$C$10,2,FALSE),IF($Q67*100&lt;=VLOOKUP($O67,margin_ranges!$A$5:$C$10,3,FALSE)+10,"IN RANGE","ABOVE RANGE"),"BELOW RANGE")</f>
        <v>IN RANGE</v>
      </c>
      <c r="S67">
        <f>MIN(VLOOKUP($O67,margin_ranges!$A$5:$D$10,4,FALSE),$P67*100)</f>
        <v>29.75</v>
      </c>
      <c r="T67" s="29">
        <f>(1-$S67/100)/(1-$F67)-1</f>
        <v>-0.12187500000000007</v>
      </c>
      <c r="U67" s="19" t="str">
        <f>IF(ABS(IFERROR(T67,0))&gt;0.05,INDEX(margin_ranges!$C$13:$C$16,MATCH($F67*100,margin_ranges!$B$13:$B$16,1)),"")</f>
        <v>Maximize Fill (Type A+)</v>
      </c>
      <c r="V67">
        <f>MIN(VLOOKUP($U67,margin_ranges!$A$5:$D$10,4,FALSE),$P67*100)</f>
        <v>19.75</v>
      </c>
      <c r="Y67" s="29">
        <f t="shared" si="0"/>
        <v>3.1249999999998224E-3</v>
      </c>
    </row>
    <row r="68" spans="1:25" x14ac:dyDescent="0.3">
      <c r="A68" s="8" t="s">
        <v>17</v>
      </c>
      <c r="B68" s="8" t="s">
        <v>84</v>
      </c>
      <c r="C68" s="8" t="s">
        <v>85</v>
      </c>
      <c r="D68" s="8" t="s">
        <v>96</v>
      </c>
      <c r="E68" s="8" t="s">
        <v>97</v>
      </c>
      <c r="F68" s="24">
        <v>0.19999999999999901</v>
      </c>
      <c r="G68" s="24">
        <v>1</v>
      </c>
      <c r="H68" s="25">
        <v>229.05269999999999</v>
      </c>
      <c r="I68" s="25">
        <v>140.92699999999999</v>
      </c>
      <c r="J68" s="15">
        <v>866</v>
      </c>
      <c r="K68" s="15">
        <v>173</v>
      </c>
      <c r="L68" s="13">
        <v>0.61529999999999996</v>
      </c>
      <c r="M68" s="7">
        <v>0.20482234999999999</v>
      </c>
      <c r="N68" s="26">
        <v>0.1</v>
      </c>
      <c r="O68" s="27" t="s">
        <v>92</v>
      </c>
      <c r="P68" s="8">
        <v>0.51177204229999995</v>
      </c>
      <c r="Q68" s="24">
        <v>0.2</v>
      </c>
      <c r="R68" t="str">
        <f>IF($Q68*100&gt;=VLOOKUP($O68,margin_ranges!$A$5:$C$10,2,FALSE),IF($Q68*100&lt;=VLOOKUP($O68,margin_ranges!$A$5:$C$10,3,FALSE)+10,"IN RANGE","ABOVE RANGE"),"BELOW RANGE")</f>
        <v>IN RANGE</v>
      </c>
      <c r="S68">
        <f>MIN(VLOOKUP($O68,margin_ranges!$A$5:$D$10,4,FALSE),$P68*100)</f>
        <v>29.75</v>
      </c>
      <c r="T68" s="29">
        <f>(1-$S68/100)/(1-$F68)-1</f>
        <v>-0.12187500000000095</v>
      </c>
      <c r="U68" s="19" t="str">
        <f>IF(ABS(IFERROR(T68,0))&gt;0.05,INDEX(margin_ranges!$C$13:$C$16,MATCH($F68*100,margin_ranges!$B$13:$B$16,1)),"")</f>
        <v>Maximize Fill (Type A+)</v>
      </c>
      <c r="V68">
        <f>MIN(VLOOKUP($U68,margin_ranges!$A$5:$D$10,4,FALSE),$P68*100)</f>
        <v>19.75</v>
      </c>
      <c r="Y68" s="29">
        <f t="shared" si="0"/>
        <v>3.1249999999987121E-3</v>
      </c>
    </row>
    <row r="69" spans="1:25" x14ac:dyDescent="0.3">
      <c r="A69" s="8" t="s">
        <v>35</v>
      </c>
      <c r="B69" s="8" t="s">
        <v>128</v>
      </c>
      <c r="C69" s="8" t="s">
        <v>34</v>
      </c>
      <c r="D69" s="8" t="s">
        <v>34</v>
      </c>
      <c r="E69" s="8"/>
      <c r="F69" s="24">
        <v>0.22972502318371499</v>
      </c>
      <c r="G69" s="24">
        <v>1</v>
      </c>
      <c r="H69" s="25">
        <v>2646.8197</v>
      </c>
      <c r="I69" s="25">
        <v>1098.1391000000001</v>
      </c>
      <c r="J69" s="15">
        <v>32731</v>
      </c>
      <c r="K69" s="15">
        <v>7311</v>
      </c>
      <c r="L69" s="13">
        <v>0.41489999999999999</v>
      </c>
      <c r="M69" s="7">
        <v>0.99351836000000004</v>
      </c>
      <c r="N69" s="26">
        <v>0.668068</v>
      </c>
      <c r="O69" s="27"/>
      <c r="P69" s="8">
        <v>0.32757357349999999</v>
      </c>
      <c r="Q69" s="24">
        <v>0.22969999999999999</v>
      </c>
      <c r="R69" t="e">
        <f>IF($Q69*100&gt;=VLOOKUP($O69,margin_ranges!$A$5:$C$10,2,FALSE),IF($Q69*100&lt;=VLOOKUP($O69,margin_ranges!$A$5:$C$10,3,FALSE)+10,"IN RANGE","ABOVE RANGE"),"BELOW RANGE")</f>
        <v>#N/A</v>
      </c>
      <c r="S69" t="e">
        <f>MIN(VLOOKUP($O69,margin_ranges!$A$5:$D$10,4,FALSE),$P69*100)</f>
        <v>#N/A</v>
      </c>
      <c r="T69" s="29" t="e">
        <f>(1-$S69/100)/(1-$F69)-1</f>
        <v>#N/A</v>
      </c>
      <c r="U69" s="19" t="str">
        <f>IF(ABS(IFERROR(T69,0))&gt;0.05,INDEX(margin_ranges!$C$13:$C$16,MATCH($F69*100,margin_ranges!$B$13:$B$16,1)),"")</f>
        <v/>
      </c>
      <c r="V69" t="e">
        <f>MIN(VLOOKUP($U69,margin_ranges!$A$5:$D$10,4,FALSE),$P69*100)</f>
        <v>#N/A</v>
      </c>
      <c r="Y69" s="29" t="e">
        <f t="shared" si="0"/>
        <v>#N/A</v>
      </c>
    </row>
    <row r="70" spans="1:25" x14ac:dyDescent="0.3">
      <c r="A70" s="8" t="s">
        <v>33</v>
      </c>
      <c r="B70" s="8" t="s">
        <v>128</v>
      </c>
      <c r="C70" s="8" t="s">
        <v>129</v>
      </c>
      <c r="D70" s="8" t="s">
        <v>34</v>
      </c>
      <c r="E70" s="8"/>
      <c r="F70" s="24">
        <v>0.22972502318371499</v>
      </c>
      <c r="G70" s="24">
        <v>1</v>
      </c>
      <c r="H70" s="25">
        <v>2646.8197</v>
      </c>
      <c r="I70" s="25">
        <v>1098.1391000000001</v>
      </c>
      <c r="J70" s="15">
        <v>32731</v>
      </c>
      <c r="K70" s="15">
        <v>7311</v>
      </c>
      <c r="L70" s="13">
        <v>0.41489999999999999</v>
      </c>
      <c r="M70" s="7">
        <v>0.99351836000000004</v>
      </c>
      <c r="N70" s="26">
        <v>0.668068</v>
      </c>
      <c r="O70" s="27"/>
      <c r="P70" s="8">
        <v>0.32757357349999999</v>
      </c>
      <c r="Q70" s="24">
        <v>0.22969999999999999</v>
      </c>
      <c r="R70" t="e">
        <f>IF($Q70*100&gt;=VLOOKUP($O70,margin_ranges!$A$5:$C$10,2,FALSE),IF($Q70*100&lt;=VLOOKUP($O70,margin_ranges!$A$5:$C$10,3,FALSE)+10,"IN RANGE","ABOVE RANGE"),"BELOW RANGE")</f>
        <v>#N/A</v>
      </c>
      <c r="S70" t="e">
        <f>MIN(VLOOKUP($O70,margin_ranges!$A$5:$D$10,4,FALSE),$P70*100)</f>
        <v>#N/A</v>
      </c>
      <c r="T70" s="29" t="e">
        <f>(1-$S70/100)/(1-$F70)-1</f>
        <v>#N/A</v>
      </c>
      <c r="U70" s="19" t="str">
        <f>IF(ABS(IFERROR(T70,0))&gt;0.05,INDEX(margin_ranges!$C$13:$C$16,MATCH($F70*100,margin_ranges!$B$13:$B$16,1)),"")</f>
        <v/>
      </c>
      <c r="V70" t="e">
        <f>MIN(VLOOKUP($U70,margin_ranges!$A$5:$D$10,4,FALSE),$P70*100)</f>
        <v>#N/A</v>
      </c>
      <c r="Y70" s="29" t="e">
        <f t="shared" si="0"/>
        <v>#N/A</v>
      </c>
    </row>
    <row r="71" spans="1:25" x14ac:dyDescent="0.3">
      <c r="A71" s="8" t="s">
        <v>17</v>
      </c>
      <c r="B71" s="8" t="s">
        <v>128</v>
      </c>
      <c r="C71" s="8" t="s">
        <v>129</v>
      </c>
      <c r="D71" s="8" t="s">
        <v>130</v>
      </c>
      <c r="E71" s="8" t="s">
        <v>131</v>
      </c>
      <c r="F71" s="24">
        <v>0.25</v>
      </c>
      <c r="G71" s="24">
        <v>1</v>
      </c>
      <c r="H71" s="25">
        <v>404.89049999999997</v>
      </c>
      <c r="I71" s="25">
        <v>208.75389999999999</v>
      </c>
      <c r="J71" s="15">
        <v>5012</v>
      </c>
      <c r="K71" s="15">
        <v>1253</v>
      </c>
      <c r="L71" s="13">
        <v>0.51559999999999995</v>
      </c>
      <c r="M71" s="7">
        <v>0.80036262999999996</v>
      </c>
      <c r="N71" s="26">
        <v>0.5</v>
      </c>
      <c r="O71" s="27" t="s">
        <v>95</v>
      </c>
      <c r="P71" s="8">
        <v>0.37528317480000001</v>
      </c>
      <c r="Q71" s="24">
        <v>0.25</v>
      </c>
      <c r="R71" t="str">
        <f>IF($Q71*100&gt;=VLOOKUP($O71,margin_ranges!$A$5:$C$10,2,FALSE),IF($Q71*100&lt;=VLOOKUP($O71,margin_ranges!$A$5:$C$10,3,FALSE)+10,"IN RANGE","ABOVE RANGE"),"BELOW RANGE")</f>
        <v>IN RANGE</v>
      </c>
      <c r="S71">
        <f>MIN(VLOOKUP($O71,margin_ranges!$A$5:$D$10,4,FALSE),$P71*100)</f>
        <v>19.75</v>
      </c>
      <c r="T71" s="29">
        <f>(1-$S71/100)/(1-$F71)-1</f>
        <v>7.0000000000000062E-2</v>
      </c>
      <c r="U71" s="19" t="str">
        <f>IF(ABS(IFERROR(T71,0))&gt;0.05,INDEX(margin_ranges!$C$13:$C$16,MATCH($F71*100,margin_ranges!$B$13:$B$16,1)),"")</f>
        <v>Balanced (Type B)</v>
      </c>
      <c r="V71">
        <f>MIN(VLOOKUP($U71,margin_ranges!$A$5:$D$10,4,FALSE),$P71*100)</f>
        <v>29.75</v>
      </c>
      <c r="Y71" s="29">
        <f t="shared" si="0"/>
        <v>-6.3333333333333353E-2</v>
      </c>
    </row>
    <row r="72" spans="1:25" x14ac:dyDescent="0.3">
      <c r="A72" s="8" t="s">
        <v>17</v>
      </c>
      <c r="B72" s="8" t="s">
        <v>128</v>
      </c>
      <c r="C72" s="8" t="s">
        <v>129</v>
      </c>
      <c r="D72" s="8" t="s">
        <v>132</v>
      </c>
      <c r="E72" s="8" t="s">
        <v>133</v>
      </c>
      <c r="F72" s="24">
        <v>0.25</v>
      </c>
      <c r="G72" s="24">
        <v>1</v>
      </c>
      <c r="H72" s="25">
        <v>212.65209999999999</v>
      </c>
      <c r="I72" s="25">
        <v>92.392499999999998</v>
      </c>
      <c r="J72" s="15">
        <v>1911</v>
      </c>
      <c r="K72" s="15">
        <v>374</v>
      </c>
      <c r="L72" s="13">
        <v>0.4345</v>
      </c>
      <c r="M72" s="7">
        <v>0.68937568000000005</v>
      </c>
      <c r="N72" s="26">
        <v>0.5</v>
      </c>
      <c r="O72" s="27" t="s">
        <v>95</v>
      </c>
      <c r="P72" s="8">
        <v>0.2747060684</v>
      </c>
      <c r="Q72" s="24">
        <v>0.25</v>
      </c>
      <c r="R72" t="str">
        <f>IF($Q72*100&gt;=VLOOKUP($O72,margin_ranges!$A$5:$C$10,2,FALSE),IF($Q72*100&lt;=VLOOKUP($O72,margin_ranges!$A$5:$C$10,3,FALSE)+10,"IN RANGE","ABOVE RANGE"),"BELOW RANGE")</f>
        <v>IN RANGE</v>
      </c>
      <c r="S72">
        <f>MIN(VLOOKUP($O72,margin_ranges!$A$5:$D$10,4,FALSE),$P72*100)</f>
        <v>19.75</v>
      </c>
      <c r="T72" s="29">
        <f>(1-$S72/100)/(1-$F72)-1</f>
        <v>7.0000000000000062E-2</v>
      </c>
      <c r="U72" s="19" t="str">
        <f>IF(ABS(IFERROR(T72,0))&gt;0.05,INDEX(margin_ranges!$C$13:$C$16,MATCH($F72*100,margin_ranges!$B$13:$B$16,1)),"")</f>
        <v>Balanced (Type B)</v>
      </c>
      <c r="V72">
        <f>MIN(VLOOKUP($U72,margin_ranges!$A$5:$D$10,4,FALSE),$P72*100)</f>
        <v>27.470606840000002</v>
      </c>
      <c r="Y72" s="29">
        <f t="shared" si="0"/>
        <v>-3.2941424533333374E-2</v>
      </c>
    </row>
    <row r="73" spans="1:25" x14ac:dyDescent="0.3">
      <c r="A73" s="8" t="s">
        <v>17</v>
      </c>
      <c r="B73" s="8" t="s">
        <v>128</v>
      </c>
      <c r="C73" s="8" t="s">
        <v>129</v>
      </c>
      <c r="D73" s="8" t="s">
        <v>134</v>
      </c>
      <c r="E73" s="8" t="s">
        <v>135</v>
      </c>
      <c r="F73" s="24">
        <v>0.25</v>
      </c>
      <c r="G73" s="24">
        <v>1</v>
      </c>
      <c r="H73" s="25">
        <v>216.19569999999999</v>
      </c>
      <c r="I73" s="25">
        <v>49.9664</v>
      </c>
      <c r="J73" s="15">
        <v>2098</v>
      </c>
      <c r="K73" s="15">
        <v>420</v>
      </c>
      <c r="L73" s="13">
        <v>0.2311</v>
      </c>
      <c r="M73" s="7">
        <v>1.3996966500000001</v>
      </c>
      <c r="N73" s="26">
        <v>1</v>
      </c>
      <c r="O73" s="27" t="s">
        <v>95</v>
      </c>
      <c r="P73" s="8">
        <v>0.28555948330000003</v>
      </c>
      <c r="Q73" s="24">
        <v>0.25</v>
      </c>
      <c r="R73" t="str">
        <f>IF($Q73*100&gt;=VLOOKUP($O73,margin_ranges!$A$5:$C$10,2,FALSE),IF($Q73*100&lt;=VLOOKUP($O73,margin_ranges!$A$5:$C$10,3,FALSE)+10,"IN RANGE","ABOVE RANGE"),"BELOW RANGE")</f>
        <v>IN RANGE</v>
      </c>
      <c r="S73">
        <f>MIN(VLOOKUP($O73,margin_ranges!$A$5:$D$10,4,FALSE),$P73*100)</f>
        <v>19.75</v>
      </c>
      <c r="T73" s="29">
        <f>(1-$S73/100)/(1-$F73)-1</f>
        <v>7.0000000000000062E-2</v>
      </c>
      <c r="U73" s="19" t="str">
        <f>IF(ABS(IFERROR(T73,0))&gt;0.05,INDEX(margin_ranges!$C$13:$C$16,MATCH($F73*100,margin_ranges!$B$13:$B$16,1)),"")</f>
        <v>Balanced (Type B)</v>
      </c>
      <c r="V73">
        <f>MIN(VLOOKUP($U73,margin_ranges!$A$5:$D$10,4,FALSE),$P73*100)</f>
        <v>28.555948330000003</v>
      </c>
      <c r="Y73" s="29">
        <f t="shared" si="0"/>
        <v>-4.7412644400000037E-2</v>
      </c>
    </row>
    <row r="74" spans="1:25" x14ac:dyDescent="0.3">
      <c r="A74" s="8" t="s">
        <v>17</v>
      </c>
      <c r="B74" s="8" t="s">
        <v>128</v>
      </c>
      <c r="C74" s="8" t="s">
        <v>129</v>
      </c>
      <c r="D74" s="8" t="s">
        <v>136</v>
      </c>
      <c r="E74" s="8" t="s">
        <v>137</v>
      </c>
      <c r="F74" s="24">
        <v>0.25</v>
      </c>
      <c r="G74" s="24">
        <v>1</v>
      </c>
      <c r="H74" s="25">
        <v>876.31060000000002</v>
      </c>
      <c r="I74" s="25">
        <v>427.86829999999998</v>
      </c>
      <c r="J74" s="15">
        <v>10437</v>
      </c>
      <c r="K74" s="15">
        <v>2609</v>
      </c>
      <c r="L74" s="13">
        <v>0.48830000000000001</v>
      </c>
      <c r="M74" s="7">
        <v>0.81310773999999997</v>
      </c>
      <c r="N74" s="26">
        <v>0.5</v>
      </c>
      <c r="O74" s="27" t="s">
        <v>95</v>
      </c>
      <c r="P74" s="8">
        <v>0.38507533980000003</v>
      </c>
      <c r="Q74" s="24">
        <v>0.25</v>
      </c>
      <c r="R74" t="str">
        <f>IF($Q74*100&gt;=VLOOKUP($O74,margin_ranges!$A$5:$C$10,2,FALSE),IF($Q74*100&lt;=VLOOKUP($O74,margin_ranges!$A$5:$C$10,3,FALSE)+10,"IN RANGE","ABOVE RANGE"),"BELOW RANGE")</f>
        <v>IN RANGE</v>
      </c>
      <c r="S74">
        <f>MIN(VLOOKUP($O74,margin_ranges!$A$5:$D$10,4,FALSE),$P74*100)</f>
        <v>19.75</v>
      </c>
      <c r="T74" s="29">
        <f>(1-$S74/100)/(1-$F74)-1</f>
        <v>7.0000000000000062E-2</v>
      </c>
      <c r="U74" s="19" t="str">
        <f>IF(ABS(IFERROR(T74,0))&gt;0.05,INDEX(margin_ranges!$C$13:$C$16,MATCH($F74*100,margin_ranges!$B$13:$B$16,1)),"")</f>
        <v>Balanced (Type B)</v>
      </c>
      <c r="V74">
        <f>MIN(VLOOKUP($U74,margin_ranges!$A$5:$D$10,4,FALSE),$P74*100)</f>
        <v>29.75</v>
      </c>
      <c r="Y74" s="29">
        <f t="shared" si="0"/>
        <v>-6.3333333333333353E-2</v>
      </c>
    </row>
    <row r="75" spans="1:25" x14ac:dyDescent="0.3">
      <c r="A75" s="8" t="s">
        <v>17</v>
      </c>
      <c r="B75" s="8" t="s">
        <v>128</v>
      </c>
      <c r="C75" s="8" t="s">
        <v>129</v>
      </c>
      <c r="D75" s="8" t="s">
        <v>138</v>
      </c>
      <c r="E75" s="8" t="s">
        <v>139</v>
      </c>
      <c r="F75" s="24">
        <v>0.19999999999999901</v>
      </c>
      <c r="G75" s="24">
        <v>1</v>
      </c>
      <c r="H75" s="25">
        <v>936.77080000000001</v>
      </c>
      <c r="I75" s="25">
        <v>319.15809999999999</v>
      </c>
      <c r="J75" s="15">
        <v>13272</v>
      </c>
      <c r="K75" s="15">
        <v>2654</v>
      </c>
      <c r="L75" s="13">
        <v>0.3407</v>
      </c>
      <c r="M75" s="7">
        <v>1.38617407</v>
      </c>
      <c r="N75" s="26">
        <v>1</v>
      </c>
      <c r="O75" s="27" t="s">
        <v>95</v>
      </c>
      <c r="P75" s="8">
        <v>0.27858988159999998</v>
      </c>
      <c r="Q75" s="24">
        <v>0.2</v>
      </c>
      <c r="R75" t="str">
        <f>IF($Q75*100&gt;=VLOOKUP($O75,margin_ranges!$A$5:$C$10,2,FALSE),IF($Q75*100&lt;=VLOOKUP($O75,margin_ranges!$A$5:$C$10,3,FALSE)+10,"IN RANGE","ABOVE RANGE"),"BELOW RANGE")</f>
        <v>IN RANGE</v>
      </c>
      <c r="S75">
        <f>MIN(VLOOKUP($O75,margin_ranges!$A$5:$D$10,4,FALSE),$P75*100)</f>
        <v>19.75</v>
      </c>
      <c r="T75" s="29">
        <f>(1-$S75/100)/(1-$F75)-1</f>
        <v>3.1249999999987121E-3</v>
      </c>
      <c r="U75" s="19" t="str">
        <f>IF(ABS(IFERROR(T75,0))&gt;0.05,INDEX(margin_ranges!$C$13:$C$16,MATCH($F75*100,margin_ranges!$B$13:$B$16,1)),"")</f>
        <v/>
      </c>
      <c r="V75" t="e">
        <f>MIN(VLOOKUP($U75,margin_ranges!$A$5:$D$10,4,FALSE),$P75*100)</f>
        <v>#N/A</v>
      </c>
      <c r="Y75" s="29" t="e">
        <f t="shared" si="0"/>
        <v>#N/A</v>
      </c>
    </row>
    <row r="76" spans="1:25" x14ac:dyDescent="0.3">
      <c r="A76" s="8" t="s">
        <v>35</v>
      </c>
      <c r="B76" s="8" t="s">
        <v>140</v>
      </c>
      <c r="C76" s="8" t="s">
        <v>34</v>
      </c>
      <c r="D76" s="8" t="s">
        <v>34</v>
      </c>
      <c r="E76" s="8"/>
      <c r="F76" s="24">
        <v>0.35</v>
      </c>
      <c r="G76" s="24">
        <v>0</v>
      </c>
      <c r="H76" s="25">
        <v>4.3205999999999998</v>
      </c>
      <c r="I76" s="25">
        <v>2.4939</v>
      </c>
      <c r="J76" s="15">
        <v>45</v>
      </c>
      <c r="K76" s="15">
        <v>16</v>
      </c>
      <c r="L76" s="13">
        <v>0.57720000000000005</v>
      </c>
      <c r="M76" s="7">
        <v>0.60356304000000005</v>
      </c>
      <c r="N76" s="26">
        <v>0.01</v>
      </c>
      <c r="O76" s="27"/>
      <c r="P76" s="8">
        <v>0.98343172239999999</v>
      </c>
      <c r="Q76" s="24">
        <v>0.35</v>
      </c>
      <c r="R76" t="e">
        <f>IF($Q76*100&gt;=VLOOKUP($O76,margin_ranges!$A$5:$C$10,2,FALSE),IF($Q76*100&lt;=VLOOKUP($O76,margin_ranges!$A$5:$C$10,3,FALSE)+10,"IN RANGE","ABOVE RANGE"),"BELOW RANGE")</f>
        <v>#N/A</v>
      </c>
      <c r="S76" t="e">
        <f>MIN(VLOOKUP($O76,margin_ranges!$A$5:$D$10,4,FALSE),$P76*100)</f>
        <v>#N/A</v>
      </c>
      <c r="T76" s="29" t="e">
        <f>(1-$S76/100)/(1-$F76)-1</f>
        <v>#N/A</v>
      </c>
      <c r="U76" s="19" t="str">
        <f>IF(ABS(IFERROR(T76,0))&gt;0.05,INDEX(margin_ranges!$C$13:$C$16,MATCH($F76*100,margin_ranges!$B$13:$B$16,1)),"")</f>
        <v/>
      </c>
      <c r="V76" t="e">
        <f>MIN(VLOOKUP($U76,margin_ranges!$A$5:$D$10,4,FALSE),$P76*100)</f>
        <v>#N/A</v>
      </c>
      <c r="Y76" s="29" t="e">
        <f t="shared" si="0"/>
        <v>#N/A</v>
      </c>
    </row>
    <row r="77" spans="1:25" x14ac:dyDescent="0.3">
      <c r="A77" s="8" t="s">
        <v>33</v>
      </c>
      <c r="B77" s="8" t="s">
        <v>140</v>
      </c>
      <c r="C77" s="8" t="s">
        <v>141</v>
      </c>
      <c r="D77" s="8" t="s">
        <v>34</v>
      </c>
      <c r="E77" s="8"/>
      <c r="F77" s="24">
        <v>0.35</v>
      </c>
      <c r="G77" s="24">
        <v>0</v>
      </c>
      <c r="H77" s="25">
        <v>4.3205999999999998</v>
      </c>
      <c r="I77" s="25">
        <v>2.4939</v>
      </c>
      <c r="J77" s="15">
        <v>45</v>
      </c>
      <c r="K77" s="15">
        <v>16</v>
      </c>
      <c r="L77" s="13">
        <v>0.57720000000000005</v>
      </c>
      <c r="M77" s="7">
        <v>0.60356304000000005</v>
      </c>
      <c r="N77" s="26">
        <v>0.01</v>
      </c>
      <c r="O77" s="27"/>
      <c r="P77" s="8">
        <v>0.98343172239999999</v>
      </c>
      <c r="Q77" s="24">
        <v>0.35</v>
      </c>
      <c r="R77" t="e">
        <f>IF($Q77*100&gt;=VLOOKUP($O77,margin_ranges!$A$5:$C$10,2,FALSE),IF($Q77*100&lt;=VLOOKUP($O77,margin_ranges!$A$5:$C$10,3,FALSE)+10,"IN RANGE","ABOVE RANGE"),"BELOW RANGE")</f>
        <v>#N/A</v>
      </c>
      <c r="S77" t="e">
        <f>MIN(VLOOKUP($O77,margin_ranges!$A$5:$D$10,4,FALSE),$P77*100)</f>
        <v>#N/A</v>
      </c>
      <c r="T77" s="29" t="e">
        <f>(1-$S77/100)/(1-$F77)-1</f>
        <v>#N/A</v>
      </c>
      <c r="U77" s="19" t="str">
        <f>IF(ABS(IFERROR(T77,0))&gt;0.05,INDEX(margin_ranges!$C$13:$C$16,MATCH($F77*100,margin_ranges!$B$13:$B$16,1)),"")</f>
        <v/>
      </c>
      <c r="V77" t="e">
        <f>MIN(VLOOKUP($U77,margin_ranges!$A$5:$D$10,4,FALSE),$P77*100)</f>
        <v>#N/A</v>
      </c>
      <c r="Y77" s="29" t="e">
        <f t="shared" si="0"/>
        <v>#N/A</v>
      </c>
    </row>
    <row r="78" spans="1:25" x14ac:dyDescent="0.3">
      <c r="A78" s="8" t="s">
        <v>17</v>
      </c>
      <c r="B78" s="8" t="s">
        <v>140</v>
      </c>
      <c r="C78" s="8" t="s">
        <v>141</v>
      </c>
      <c r="D78" s="8" t="s">
        <v>142</v>
      </c>
      <c r="E78" s="8" t="s">
        <v>143</v>
      </c>
      <c r="F78" s="24">
        <v>0.35</v>
      </c>
      <c r="G78" s="24">
        <v>0</v>
      </c>
      <c r="H78" s="25">
        <v>1.9906999999999999</v>
      </c>
      <c r="I78" s="25">
        <v>1.1529</v>
      </c>
      <c r="J78" s="15">
        <v>20</v>
      </c>
      <c r="K78" s="15">
        <v>7</v>
      </c>
      <c r="L78" s="13">
        <v>0.57909999999999995</v>
      </c>
      <c r="M78" s="7">
        <v>0.58293061000000002</v>
      </c>
      <c r="N78" s="26">
        <v>0.01</v>
      </c>
      <c r="O78" s="27" t="s">
        <v>92</v>
      </c>
      <c r="P78" s="8">
        <v>0.98284529949999999</v>
      </c>
      <c r="Q78" s="24">
        <v>0.35</v>
      </c>
      <c r="R78" t="str">
        <f>IF($Q78*100&gt;=VLOOKUP($O78,margin_ranges!$A$5:$C$10,2,FALSE),IF($Q78*100&lt;=VLOOKUP($O78,margin_ranges!$A$5:$C$10,3,FALSE)+10,"IN RANGE","ABOVE RANGE"),"BELOW RANGE")</f>
        <v>IN RANGE</v>
      </c>
      <c r="S78">
        <f>MIN(VLOOKUP($O78,margin_ranges!$A$5:$D$10,4,FALSE),$P78*100)</f>
        <v>29.75</v>
      </c>
      <c r="T78" s="29">
        <f>(1-$S78/100)/(1-$F78)-1</f>
        <v>8.0769230769230704E-2</v>
      </c>
      <c r="U78" s="19" t="str">
        <f>IF(ABS(IFERROR(T78,0))&gt;0.05,INDEX(margin_ranges!$C$13:$C$16,MATCH($F78*100,margin_ranges!$B$13:$B$16,1)),"")</f>
        <v>Margin Over Fill (Type C)</v>
      </c>
      <c r="V78">
        <f>MIN(VLOOKUP($U78,margin_ranges!$A$5:$D$10,4,FALSE),$P78*100)</f>
        <v>43</v>
      </c>
      <c r="Y78" s="29">
        <f t="shared" ref="Y78:Y141" si="1">(1-$V78/100)/(1-$F78)-1</f>
        <v>-0.12307692307692297</v>
      </c>
    </row>
    <row r="79" spans="1:25" x14ac:dyDescent="0.3">
      <c r="A79" s="8" t="s">
        <v>17</v>
      </c>
      <c r="B79" s="8" t="s">
        <v>140</v>
      </c>
      <c r="C79" s="8" t="s">
        <v>141</v>
      </c>
      <c r="D79" s="8" t="s">
        <v>144</v>
      </c>
      <c r="E79" s="8" t="s">
        <v>145</v>
      </c>
      <c r="F79" s="24">
        <v>0.35</v>
      </c>
      <c r="G79" s="24">
        <v>0</v>
      </c>
      <c r="H79" s="25">
        <v>1.1105</v>
      </c>
      <c r="I79" s="25">
        <v>0.63770000000000004</v>
      </c>
      <c r="J79" s="15">
        <v>10</v>
      </c>
      <c r="K79" s="15">
        <v>4</v>
      </c>
      <c r="L79" s="13">
        <v>0.57430000000000003</v>
      </c>
      <c r="M79" s="7">
        <v>0.54346998000000002</v>
      </c>
      <c r="N79" s="26">
        <v>0.01</v>
      </c>
      <c r="O79" s="27" t="s">
        <v>92</v>
      </c>
      <c r="P79" s="8">
        <v>0.98159971970000004</v>
      </c>
      <c r="Q79" s="24">
        <v>0.35</v>
      </c>
      <c r="R79" t="str">
        <f>IF($Q79*100&gt;=VLOOKUP($O79,margin_ranges!$A$5:$C$10,2,FALSE),IF($Q79*100&lt;=VLOOKUP($O79,margin_ranges!$A$5:$C$10,3,FALSE)+10,"IN RANGE","ABOVE RANGE"),"BELOW RANGE")</f>
        <v>IN RANGE</v>
      </c>
      <c r="S79">
        <f>MIN(VLOOKUP($O79,margin_ranges!$A$5:$D$10,4,FALSE),$P79*100)</f>
        <v>29.75</v>
      </c>
      <c r="T79" s="29">
        <f>(1-$S79/100)/(1-$F79)-1</f>
        <v>8.0769230769230704E-2</v>
      </c>
      <c r="U79" s="19" t="str">
        <f>IF(ABS(IFERROR(T79,0))&gt;0.05,INDEX(margin_ranges!$C$13:$C$16,MATCH($F79*100,margin_ranges!$B$13:$B$16,1)),"")</f>
        <v>Margin Over Fill (Type C)</v>
      </c>
      <c r="V79">
        <f>MIN(VLOOKUP($U79,margin_ranges!$A$5:$D$10,4,FALSE),$P79*100)</f>
        <v>43</v>
      </c>
      <c r="Y79" s="29">
        <f t="shared" si="1"/>
        <v>-0.12307692307692297</v>
      </c>
    </row>
    <row r="80" spans="1:25" x14ac:dyDescent="0.3">
      <c r="A80" s="8" t="s">
        <v>17</v>
      </c>
      <c r="B80" s="8" t="s">
        <v>140</v>
      </c>
      <c r="C80" s="8" t="s">
        <v>141</v>
      </c>
      <c r="D80" s="8" t="s">
        <v>146</v>
      </c>
      <c r="E80" s="8" t="s">
        <v>147</v>
      </c>
      <c r="F80" s="24">
        <v>0.35</v>
      </c>
      <c r="G80" s="24">
        <v>0</v>
      </c>
      <c r="H80" s="25">
        <v>1.2194</v>
      </c>
      <c r="I80" s="25">
        <v>0.70330000000000004</v>
      </c>
      <c r="J80" s="15">
        <v>15</v>
      </c>
      <c r="K80" s="15">
        <v>5</v>
      </c>
      <c r="L80" s="13">
        <v>0.57679999999999998</v>
      </c>
      <c r="M80" s="7">
        <v>0.69187487000000003</v>
      </c>
      <c r="N80" s="26">
        <v>0.01</v>
      </c>
      <c r="O80" s="27" t="s">
        <v>92</v>
      </c>
      <c r="P80" s="8">
        <v>0.98554651950000005</v>
      </c>
      <c r="Q80" s="24">
        <v>0.35</v>
      </c>
      <c r="R80" t="str">
        <f>IF($Q80*100&gt;=VLOOKUP($O80,margin_ranges!$A$5:$C$10,2,FALSE),IF($Q80*100&lt;=VLOOKUP($O80,margin_ranges!$A$5:$C$10,3,FALSE)+10,"IN RANGE","ABOVE RANGE"),"BELOW RANGE")</f>
        <v>IN RANGE</v>
      </c>
      <c r="S80">
        <f>MIN(VLOOKUP($O80,margin_ranges!$A$5:$D$10,4,FALSE),$P80*100)</f>
        <v>29.75</v>
      </c>
      <c r="T80" s="29">
        <f>(1-$S80/100)/(1-$F80)-1</f>
        <v>8.0769230769230704E-2</v>
      </c>
      <c r="U80" s="19" t="str">
        <f>IF(ABS(IFERROR(T80,0))&gt;0.05,INDEX(margin_ranges!$C$13:$C$16,MATCH($F80*100,margin_ranges!$B$13:$B$16,1)),"")</f>
        <v>Margin Over Fill (Type C)</v>
      </c>
      <c r="V80">
        <f>MIN(VLOOKUP($U80,margin_ranges!$A$5:$D$10,4,FALSE),$P80*100)</f>
        <v>43</v>
      </c>
      <c r="Y80" s="29">
        <f t="shared" si="1"/>
        <v>-0.12307692307692297</v>
      </c>
    </row>
    <row r="81" spans="1:25" x14ac:dyDescent="0.3">
      <c r="A81" s="8" t="s">
        <v>35</v>
      </c>
      <c r="B81" s="8" t="s">
        <v>148</v>
      </c>
      <c r="C81" s="8" t="s">
        <v>34</v>
      </c>
      <c r="D81" s="8" t="s">
        <v>34</v>
      </c>
      <c r="E81" s="8"/>
      <c r="F81" s="24">
        <v>0.24845106446614201</v>
      </c>
      <c r="G81" s="24">
        <v>0</v>
      </c>
      <c r="H81" s="25">
        <v>20.778500000000001</v>
      </c>
      <c r="I81" s="25">
        <v>3.2031000000000001</v>
      </c>
      <c r="J81" s="15">
        <v>166</v>
      </c>
      <c r="K81" s="15">
        <v>40</v>
      </c>
      <c r="L81" s="13">
        <v>0.1542</v>
      </c>
      <c r="M81" s="7">
        <v>1.72976095</v>
      </c>
      <c r="N81" s="26">
        <v>1.3</v>
      </c>
      <c r="O81" s="27"/>
      <c r="P81" s="8">
        <v>0.24845106450000001</v>
      </c>
      <c r="Q81" s="24">
        <v>0.25</v>
      </c>
      <c r="R81" t="e">
        <f>IF($Q81*100&gt;=VLOOKUP($O81,margin_ranges!$A$5:$C$10,2,FALSE),IF($Q81*100&lt;=VLOOKUP($O81,margin_ranges!$A$5:$C$10,3,FALSE)+10,"IN RANGE","ABOVE RANGE"),"BELOW RANGE")</f>
        <v>#N/A</v>
      </c>
      <c r="S81" t="e">
        <f>MIN(VLOOKUP($O81,margin_ranges!$A$5:$D$10,4,FALSE),$P81*100)</f>
        <v>#N/A</v>
      </c>
      <c r="T81" s="29" t="e">
        <f>(1-$S81/100)/(1-$F81)-1</f>
        <v>#N/A</v>
      </c>
      <c r="U81" s="19" t="str">
        <f>IF(ABS(IFERROR(T81,0))&gt;0.05,INDEX(margin_ranges!$C$13:$C$16,MATCH($F81*100,margin_ranges!$B$13:$B$16,1)),"")</f>
        <v/>
      </c>
      <c r="V81" t="e">
        <f>MIN(VLOOKUP($U81,margin_ranges!$A$5:$D$10,4,FALSE),$P81*100)</f>
        <v>#N/A</v>
      </c>
      <c r="Y81" s="29" t="e">
        <f t="shared" si="1"/>
        <v>#N/A</v>
      </c>
    </row>
    <row r="82" spans="1:25" x14ac:dyDescent="0.3">
      <c r="A82" s="8" t="s">
        <v>33</v>
      </c>
      <c r="B82" s="8" t="s">
        <v>148</v>
      </c>
      <c r="C82" s="8" t="s">
        <v>149</v>
      </c>
      <c r="D82" s="8" t="s">
        <v>34</v>
      </c>
      <c r="E82" s="8"/>
      <c r="F82" s="24">
        <v>0.24845106446614201</v>
      </c>
      <c r="G82" s="24">
        <v>0</v>
      </c>
      <c r="H82" s="25">
        <v>20.778500000000001</v>
      </c>
      <c r="I82" s="25">
        <v>3.2031000000000001</v>
      </c>
      <c r="J82" s="15">
        <v>166</v>
      </c>
      <c r="K82" s="15">
        <v>40</v>
      </c>
      <c r="L82" s="13">
        <v>0.1542</v>
      </c>
      <c r="M82" s="7">
        <v>1.72976095</v>
      </c>
      <c r="N82" s="26">
        <v>1.3</v>
      </c>
      <c r="O82" s="27"/>
      <c r="P82" s="8">
        <v>0.24845106450000001</v>
      </c>
      <c r="Q82" s="24">
        <v>0.25</v>
      </c>
      <c r="R82" t="e">
        <f>IF($Q82*100&gt;=VLOOKUP($O82,margin_ranges!$A$5:$C$10,2,FALSE),IF($Q82*100&lt;=VLOOKUP($O82,margin_ranges!$A$5:$C$10,3,FALSE)+10,"IN RANGE","ABOVE RANGE"),"BELOW RANGE")</f>
        <v>#N/A</v>
      </c>
      <c r="S82" t="e">
        <f>MIN(VLOOKUP($O82,margin_ranges!$A$5:$D$10,4,FALSE),$P82*100)</f>
        <v>#N/A</v>
      </c>
      <c r="T82" s="29" t="e">
        <f>(1-$S82/100)/(1-$F82)-1</f>
        <v>#N/A</v>
      </c>
      <c r="U82" s="19" t="str">
        <f>IF(ABS(IFERROR(T82,0))&gt;0.05,INDEX(margin_ranges!$C$13:$C$16,MATCH($F82*100,margin_ranges!$B$13:$B$16,1)),"")</f>
        <v/>
      </c>
      <c r="V82" t="e">
        <f>MIN(VLOOKUP($U82,margin_ranges!$A$5:$D$10,4,FALSE),$P82*100)</f>
        <v>#N/A</v>
      </c>
      <c r="Y82" s="29" t="e">
        <f t="shared" si="1"/>
        <v>#N/A</v>
      </c>
    </row>
    <row r="83" spans="1:25" x14ac:dyDescent="0.3">
      <c r="A83" s="8" t="s">
        <v>17</v>
      </c>
      <c r="B83" s="8" t="s">
        <v>148</v>
      </c>
      <c r="C83" s="8" t="s">
        <v>149</v>
      </c>
      <c r="D83" s="8" t="s">
        <v>150</v>
      </c>
      <c r="E83" s="8" t="s">
        <v>151</v>
      </c>
      <c r="F83" s="24">
        <v>0.24310477136279501</v>
      </c>
      <c r="G83" s="24">
        <v>0</v>
      </c>
      <c r="H83" s="25">
        <v>11.4602</v>
      </c>
      <c r="I83" s="25">
        <v>2.3954</v>
      </c>
      <c r="J83" s="15">
        <v>123</v>
      </c>
      <c r="K83" s="15">
        <v>29</v>
      </c>
      <c r="L83" s="13">
        <v>0.20899999999999999</v>
      </c>
      <c r="M83" s="7">
        <v>1.7175428699999999</v>
      </c>
      <c r="N83" s="26">
        <v>1.3</v>
      </c>
      <c r="O83" s="27" t="s">
        <v>92</v>
      </c>
      <c r="P83" s="8">
        <v>0.2431047714</v>
      </c>
      <c r="Q83" s="24">
        <v>0.25</v>
      </c>
      <c r="R83" t="str">
        <f>IF($Q83*100&gt;=VLOOKUP($O83,margin_ranges!$A$5:$C$10,2,FALSE),IF($Q83*100&lt;=VLOOKUP($O83,margin_ranges!$A$5:$C$10,3,FALSE)+10,"IN RANGE","ABOVE RANGE"),"BELOW RANGE")</f>
        <v>IN RANGE</v>
      </c>
      <c r="S83">
        <f>MIN(VLOOKUP($O83,margin_ranges!$A$5:$D$10,4,FALSE),$P83*100)</f>
        <v>24.31047714</v>
      </c>
      <c r="T83" s="29">
        <f>(1-$S83/100)/(1-$F83)-1</f>
        <v>-4.9154791348371418E-11</v>
      </c>
      <c r="U83" s="19" t="str">
        <f>IF(ABS(IFERROR(T83,0))&gt;0.05,INDEX(margin_ranges!$C$13:$C$16,MATCH($F83*100,margin_ranges!$B$13:$B$16,1)),"")</f>
        <v/>
      </c>
      <c r="V83" t="e">
        <f>MIN(VLOOKUP($U83,margin_ranges!$A$5:$D$10,4,FALSE),$P83*100)</f>
        <v>#N/A</v>
      </c>
      <c r="Y83" s="29" t="e">
        <f t="shared" si="1"/>
        <v>#N/A</v>
      </c>
    </row>
    <row r="84" spans="1:25" x14ac:dyDescent="0.3">
      <c r="A84" s="8" t="s">
        <v>17</v>
      </c>
      <c r="B84" s="8" t="s">
        <v>148</v>
      </c>
      <c r="C84" s="8" t="s">
        <v>149</v>
      </c>
      <c r="D84" s="8" t="s">
        <v>152</v>
      </c>
      <c r="E84" s="8" t="s">
        <v>153</v>
      </c>
      <c r="F84" s="24">
        <v>0.25</v>
      </c>
      <c r="G84" s="24">
        <v>0</v>
      </c>
      <c r="H84" s="25">
        <v>2.1444000000000001</v>
      </c>
      <c r="I84" s="25">
        <v>0.53190000000000004</v>
      </c>
      <c r="J84" s="15">
        <v>29</v>
      </c>
      <c r="K84" s="15">
        <v>7</v>
      </c>
      <c r="L84" s="13">
        <v>0.24809999999999999</v>
      </c>
      <c r="M84" s="7">
        <v>1.83185175</v>
      </c>
      <c r="N84" s="26">
        <v>1.3</v>
      </c>
      <c r="O84" s="27" t="s">
        <v>92</v>
      </c>
      <c r="P84" s="8">
        <v>0.2903355862</v>
      </c>
      <c r="Q84" s="24">
        <v>0.25</v>
      </c>
      <c r="R84" t="str">
        <f>IF($Q84*100&gt;=VLOOKUP($O84,margin_ranges!$A$5:$C$10,2,FALSE),IF($Q84*100&lt;=VLOOKUP($O84,margin_ranges!$A$5:$C$10,3,FALSE)+10,"IN RANGE","ABOVE RANGE"),"BELOW RANGE")</f>
        <v>IN RANGE</v>
      </c>
      <c r="S84">
        <f>MIN(VLOOKUP($O84,margin_ranges!$A$5:$D$10,4,FALSE),$P84*100)</f>
        <v>29.033558620000001</v>
      </c>
      <c r="T84" s="29">
        <f>(1-$S84/100)/(1-$F84)-1</f>
        <v>-5.3780781599999994E-2</v>
      </c>
      <c r="U84" s="19" t="str">
        <f>IF(ABS(IFERROR(T84,0))&gt;0.05,INDEX(margin_ranges!$C$13:$C$16,MATCH($F84*100,margin_ranges!$B$13:$B$16,1)),"")</f>
        <v>Balanced (Type B)</v>
      </c>
      <c r="V84">
        <f>MIN(VLOOKUP($U84,margin_ranges!$A$5:$D$10,4,FALSE),$P84*100)</f>
        <v>29.033558620000001</v>
      </c>
      <c r="Y84" s="29">
        <f t="shared" si="1"/>
        <v>-5.3780781599999994E-2</v>
      </c>
    </row>
    <row r="85" spans="1:25" x14ac:dyDescent="0.3">
      <c r="A85" s="8" t="s">
        <v>35</v>
      </c>
      <c r="B85" s="8" t="s">
        <v>154</v>
      </c>
      <c r="C85" s="8" t="s">
        <v>34</v>
      </c>
      <c r="D85" s="8" t="s">
        <v>34</v>
      </c>
      <c r="E85" s="8"/>
      <c r="F85" s="24">
        <v>0.24991727308348299</v>
      </c>
      <c r="G85" s="24">
        <v>0</v>
      </c>
      <c r="H85" s="25">
        <v>39.996600000000001</v>
      </c>
      <c r="I85" s="25">
        <v>19.174600000000002</v>
      </c>
      <c r="J85" s="15">
        <v>2220</v>
      </c>
      <c r="K85" s="15">
        <v>542</v>
      </c>
      <c r="L85" s="13">
        <v>0.47939999999999999</v>
      </c>
      <c r="M85" s="7">
        <v>3.85985025</v>
      </c>
      <c r="N85" s="26">
        <v>2.8952070000000001</v>
      </c>
      <c r="O85" s="27"/>
      <c r="P85" s="8">
        <v>0.2499172731</v>
      </c>
      <c r="Q85" s="24">
        <v>0.25</v>
      </c>
      <c r="R85" t="e">
        <f>IF($Q85*100&gt;=VLOOKUP($O85,margin_ranges!$A$5:$C$10,2,FALSE),IF($Q85*100&lt;=VLOOKUP($O85,margin_ranges!$A$5:$C$10,3,FALSE)+10,"IN RANGE","ABOVE RANGE"),"BELOW RANGE")</f>
        <v>#N/A</v>
      </c>
      <c r="S85" t="e">
        <f>MIN(VLOOKUP($O85,margin_ranges!$A$5:$D$10,4,FALSE),$P85*100)</f>
        <v>#N/A</v>
      </c>
      <c r="T85" s="29" t="e">
        <f>(1-$S85/100)/(1-$F85)-1</f>
        <v>#N/A</v>
      </c>
      <c r="U85" s="19" t="str">
        <f>IF(ABS(IFERROR(T85,0))&gt;0.05,INDEX(margin_ranges!$C$13:$C$16,MATCH($F85*100,margin_ranges!$B$13:$B$16,1)),"")</f>
        <v/>
      </c>
      <c r="V85" t="e">
        <f>MIN(VLOOKUP($U85,margin_ranges!$A$5:$D$10,4,FALSE),$P85*100)</f>
        <v>#N/A</v>
      </c>
      <c r="Y85" s="29" t="e">
        <f t="shared" si="1"/>
        <v>#N/A</v>
      </c>
    </row>
    <row r="86" spans="1:25" x14ac:dyDescent="0.3">
      <c r="A86" s="8" t="s">
        <v>33</v>
      </c>
      <c r="B86" s="8" t="s">
        <v>154</v>
      </c>
      <c r="C86" s="8" t="s">
        <v>155</v>
      </c>
      <c r="D86" s="8" t="s">
        <v>34</v>
      </c>
      <c r="E86" s="8"/>
      <c r="F86" s="24">
        <v>0.24991727308348299</v>
      </c>
      <c r="G86" s="24">
        <v>0</v>
      </c>
      <c r="H86" s="25">
        <v>39.996600000000001</v>
      </c>
      <c r="I86" s="25">
        <v>19.174600000000002</v>
      </c>
      <c r="J86" s="15">
        <v>2220</v>
      </c>
      <c r="K86" s="15">
        <v>542</v>
      </c>
      <c r="L86" s="13">
        <v>0.47939999999999999</v>
      </c>
      <c r="M86" s="7">
        <v>3.85985025</v>
      </c>
      <c r="N86" s="26">
        <v>2.8952070000000001</v>
      </c>
      <c r="O86" s="27"/>
      <c r="P86" s="8">
        <v>0.2499172731</v>
      </c>
      <c r="Q86" s="24">
        <v>0.25</v>
      </c>
      <c r="R86" t="e">
        <f>IF($Q86*100&gt;=VLOOKUP($O86,margin_ranges!$A$5:$C$10,2,FALSE),IF($Q86*100&lt;=VLOOKUP($O86,margin_ranges!$A$5:$C$10,3,FALSE)+10,"IN RANGE","ABOVE RANGE"),"BELOW RANGE")</f>
        <v>#N/A</v>
      </c>
      <c r="S86" t="e">
        <f>MIN(VLOOKUP($O86,margin_ranges!$A$5:$D$10,4,FALSE),$P86*100)</f>
        <v>#N/A</v>
      </c>
      <c r="T86" s="29" t="e">
        <f>(1-$S86/100)/(1-$F86)-1</f>
        <v>#N/A</v>
      </c>
      <c r="U86" s="19" t="str">
        <f>IF(ABS(IFERROR(T86,0))&gt;0.05,INDEX(margin_ranges!$C$13:$C$16,MATCH($F86*100,margin_ranges!$B$13:$B$16,1)),"")</f>
        <v/>
      </c>
      <c r="V86" t="e">
        <f>MIN(VLOOKUP($U86,margin_ranges!$A$5:$D$10,4,FALSE),$P86*100)</f>
        <v>#N/A</v>
      </c>
      <c r="Y86" s="29" t="e">
        <f t="shared" si="1"/>
        <v>#N/A</v>
      </c>
    </row>
    <row r="87" spans="1:25" x14ac:dyDescent="0.3">
      <c r="A87" s="8" t="s">
        <v>17</v>
      </c>
      <c r="B87" s="8" t="s">
        <v>154</v>
      </c>
      <c r="C87" s="8" t="s">
        <v>155</v>
      </c>
      <c r="D87" s="8" t="s">
        <v>156</v>
      </c>
      <c r="E87" s="8" t="s">
        <v>157</v>
      </c>
      <c r="F87" s="24">
        <v>0.24990702457689701</v>
      </c>
      <c r="G87" s="24">
        <v>0</v>
      </c>
      <c r="H87" s="25">
        <v>39.732300000000002</v>
      </c>
      <c r="I87" s="25">
        <v>19.1309</v>
      </c>
      <c r="J87" s="15">
        <v>2219</v>
      </c>
      <c r="K87" s="15">
        <v>541</v>
      </c>
      <c r="L87" s="13">
        <v>0.48149999999999998</v>
      </c>
      <c r="M87" s="7">
        <v>3.8661873899999999</v>
      </c>
      <c r="N87" s="26">
        <v>2.9</v>
      </c>
      <c r="O87" s="27" t="s">
        <v>92</v>
      </c>
      <c r="P87" s="8">
        <v>0.2499070246</v>
      </c>
      <c r="Q87" s="24">
        <v>0.25</v>
      </c>
      <c r="R87" t="str">
        <f>IF($Q87*100&gt;=VLOOKUP($O87,margin_ranges!$A$5:$C$10,2,FALSE),IF($Q87*100&lt;=VLOOKUP($O87,margin_ranges!$A$5:$C$10,3,FALSE)+10,"IN RANGE","ABOVE RANGE"),"BELOW RANGE")</f>
        <v>IN RANGE</v>
      </c>
      <c r="S87">
        <f>MIN(VLOOKUP($O87,margin_ranges!$A$5:$D$10,4,FALSE),$P87*100)</f>
        <v>24.990702460000001</v>
      </c>
      <c r="T87" s="29">
        <f>(1-$S87/100)/(1-$F87)-1</f>
        <v>-3.080014021605848E-11</v>
      </c>
      <c r="U87" s="19" t="str">
        <f>IF(ABS(IFERROR(T87,0))&gt;0.05,INDEX(margin_ranges!$C$13:$C$16,MATCH($F87*100,margin_ranges!$B$13:$B$16,1)),"")</f>
        <v/>
      </c>
      <c r="V87" t="e">
        <f>MIN(VLOOKUP($U87,margin_ranges!$A$5:$D$10,4,FALSE),$P87*100)</f>
        <v>#N/A</v>
      </c>
      <c r="Y87" s="29" t="e">
        <f t="shared" si="1"/>
        <v>#N/A</v>
      </c>
    </row>
    <row r="88" spans="1:25" x14ac:dyDescent="0.3">
      <c r="A88" s="8" t="s">
        <v>35</v>
      </c>
      <c r="B88" s="8" t="s">
        <v>158</v>
      </c>
      <c r="C88" s="8" t="s">
        <v>34</v>
      </c>
      <c r="D88" s="8" t="s">
        <v>34</v>
      </c>
      <c r="E88" s="8"/>
      <c r="F88" s="24">
        <v>0.271941075984174</v>
      </c>
      <c r="G88" s="24">
        <v>0</v>
      </c>
      <c r="H88" s="25">
        <v>112.69110000000001</v>
      </c>
      <c r="I88" s="25">
        <v>12.463200000000001</v>
      </c>
      <c r="J88" s="15">
        <v>514</v>
      </c>
      <c r="K88" s="15">
        <v>131</v>
      </c>
      <c r="L88" s="13">
        <v>0.1106</v>
      </c>
      <c r="M88" s="7">
        <v>1.3735151999999999</v>
      </c>
      <c r="N88" s="26">
        <v>1</v>
      </c>
      <c r="O88" s="27"/>
      <c r="P88" s="8">
        <v>0.271941076</v>
      </c>
      <c r="Q88" s="24">
        <v>0.29170000000000001</v>
      </c>
      <c r="R88" t="e">
        <f>IF($Q88*100&gt;=VLOOKUP($O88,margin_ranges!$A$5:$C$10,2,FALSE),IF($Q88*100&lt;=VLOOKUP($O88,margin_ranges!$A$5:$C$10,3,FALSE)+10,"IN RANGE","ABOVE RANGE"),"BELOW RANGE")</f>
        <v>#N/A</v>
      </c>
      <c r="S88" t="e">
        <f>MIN(VLOOKUP($O88,margin_ranges!$A$5:$D$10,4,FALSE),$P88*100)</f>
        <v>#N/A</v>
      </c>
      <c r="T88" s="29" t="e">
        <f>(1-$S88/100)/(1-$F88)-1</f>
        <v>#N/A</v>
      </c>
      <c r="U88" s="19" t="str">
        <f>IF(ABS(IFERROR(T88,0))&gt;0.05,INDEX(margin_ranges!$C$13:$C$16,MATCH($F88*100,margin_ranges!$B$13:$B$16,1)),"")</f>
        <v/>
      </c>
      <c r="V88" t="e">
        <f>MIN(VLOOKUP($U88,margin_ranges!$A$5:$D$10,4,FALSE),$P88*100)</f>
        <v>#N/A</v>
      </c>
      <c r="Y88" s="29" t="e">
        <f t="shared" si="1"/>
        <v>#N/A</v>
      </c>
    </row>
    <row r="89" spans="1:25" x14ac:dyDescent="0.3">
      <c r="A89" s="8" t="s">
        <v>33</v>
      </c>
      <c r="B89" s="8" t="s">
        <v>158</v>
      </c>
      <c r="C89" s="8" t="s">
        <v>159</v>
      </c>
      <c r="D89" s="8" t="s">
        <v>34</v>
      </c>
      <c r="E89" s="8"/>
      <c r="F89" s="24">
        <v>0.271941075984174</v>
      </c>
      <c r="G89" s="24">
        <v>0</v>
      </c>
      <c r="H89" s="25">
        <v>112.69110000000001</v>
      </c>
      <c r="I89" s="25">
        <v>12.463200000000001</v>
      </c>
      <c r="J89" s="15">
        <v>514</v>
      </c>
      <c r="K89" s="15">
        <v>131</v>
      </c>
      <c r="L89" s="13">
        <v>0.1106</v>
      </c>
      <c r="M89" s="7">
        <v>1.3735151999999999</v>
      </c>
      <c r="N89" s="26">
        <v>1</v>
      </c>
      <c r="O89" s="27"/>
      <c r="P89" s="8">
        <v>0.271941076</v>
      </c>
      <c r="Q89" s="24">
        <v>0.29170000000000001</v>
      </c>
      <c r="R89" t="e">
        <f>IF($Q89*100&gt;=VLOOKUP($O89,margin_ranges!$A$5:$C$10,2,FALSE),IF($Q89*100&lt;=VLOOKUP($O89,margin_ranges!$A$5:$C$10,3,FALSE)+10,"IN RANGE","ABOVE RANGE"),"BELOW RANGE")</f>
        <v>#N/A</v>
      </c>
      <c r="S89" t="e">
        <f>MIN(VLOOKUP($O89,margin_ranges!$A$5:$D$10,4,FALSE),$P89*100)</f>
        <v>#N/A</v>
      </c>
      <c r="T89" s="29" t="e">
        <f>(1-$S89/100)/(1-$F89)-1</f>
        <v>#N/A</v>
      </c>
      <c r="U89" s="19" t="str">
        <f>IF(ABS(IFERROR(T89,0))&gt;0.05,INDEX(margin_ranges!$C$13:$C$16,MATCH($F89*100,margin_ranges!$B$13:$B$16,1)),"")</f>
        <v/>
      </c>
      <c r="V89" t="e">
        <f>MIN(VLOOKUP($U89,margin_ranges!$A$5:$D$10,4,FALSE),$P89*100)</f>
        <v>#N/A</v>
      </c>
      <c r="Y89" s="29" t="e">
        <f t="shared" si="1"/>
        <v>#N/A</v>
      </c>
    </row>
    <row r="90" spans="1:25" x14ac:dyDescent="0.3">
      <c r="A90" s="8" t="s">
        <v>17</v>
      </c>
      <c r="B90" s="8" t="s">
        <v>158</v>
      </c>
      <c r="C90" s="8" t="s">
        <v>159</v>
      </c>
      <c r="D90" s="8" t="s">
        <v>160</v>
      </c>
      <c r="E90" s="8" t="s">
        <v>11726</v>
      </c>
      <c r="F90" s="24">
        <v>0.266404284147364</v>
      </c>
      <c r="G90" s="24">
        <v>0</v>
      </c>
      <c r="H90" s="25">
        <v>22.4194</v>
      </c>
      <c r="I90" s="25">
        <v>2.1116000000000001</v>
      </c>
      <c r="J90" s="15">
        <v>86</v>
      </c>
      <c r="K90" s="15">
        <v>23</v>
      </c>
      <c r="L90" s="13">
        <v>9.4200000000000006E-2</v>
      </c>
      <c r="M90" s="7">
        <v>1.3631486399999999</v>
      </c>
      <c r="N90" s="26">
        <v>1</v>
      </c>
      <c r="O90" s="27" t="s">
        <v>162</v>
      </c>
      <c r="P90" s="8">
        <v>0.2664042841</v>
      </c>
      <c r="Q90" s="24">
        <v>0.3</v>
      </c>
      <c r="R90" t="str">
        <f>IF($Q90*100&gt;=VLOOKUP($O90,margin_ranges!$A$5:$C$10,2,FALSE),IF($Q90*100&lt;=VLOOKUP($O90,margin_ranges!$A$5:$C$10,3,FALSE)+10,"IN RANGE","ABOVE RANGE"),"BELOW RANGE")</f>
        <v>IN RANGE</v>
      </c>
      <c r="S90">
        <f>MIN(VLOOKUP($O90,margin_ranges!$A$5:$D$10,4,FALSE),$P90*100)</f>
        <v>26.640428409999998</v>
      </c>
      <c r="T90" s="29">
        <f>(1-$S90/100)/(1-$F90)-1</f>
        <v>6.4564131818656278E-11</v>
      </c>
      <c r="U90" s="19" t="str">
        <f>IF(ABS(IFERROR(T90,0))&gt;0.05,INDEX(margin_ranges!$C$13:$C$16,MATCH($F90*100,margin_ranges!$B$13:$B$16,1)),"")</f>
        <v/>
      </c>
      <c r="V90" t="e">
        <f>MIN(VLOOKUP($U90,margin_ranges!$A$5:$D$10,4,FALSE),$P90*100)</f>
        <v>#N/A</v>
      </c>
      <c r="Y90" s="29" t="e">
        <f t="shared" si="1"/>
        <v>#N/A</v>
      </c>
    </row>
    <row r="91" spans="1:25" x14ac:dyDescent="0.3">
      <c r="A91" s="8" t="s">
        <v>17</v>
      </c>
      <c r="B91" s="8" t="s">
        <v>158</v>
      </c>
      <c r="C91" s="8" t="s">
        <v>159</v>
      </c>
      <c r="D91" s="8" t="s">
        <v>164</v>
      </c>
      <c r="E91" s="8" t="s">
        <v>165</v>
      </c>
      <c r="F91" s="24">
        <v>0.25705700514530899</v>
      </c>
      <c r="G91" s="24">
        <v>0</v>
      </c>
      <c r="H91" s="25">
        <v>22.5761</v>
      </c>
      <c r="I91" s="25">
        <v>2.0874999999999999</v>
      </c>
      <c r="J91" s="15">
        <v>84</v>
      </c>
      <c r="K91" s="15">
        <v>21</v>
      </c>
      <c r="L91" s="13">
        <v>9.2499999999999999E-2</v>
      </c>
      <c r="M91" s="7">
        <v>1.34599829</v>
      </c>
      <c r="N91" s="26">
        <v>1</v>
      </c>
      <c r="O91" s="27" t="s">
        <v>22</v>
      </c>
      <c r="P91" s="8">
        <v>0.25705700510000001</v>
      </c>
      <c r="Q91" s="24">
        <v>0.28999999999999998</v>
      </c>
      <c r="R91" t="str">
        <f>IF($Q91*100&gt;=VLOOKUP($O91,margin_ranges!$A$5:$C$10,2,FALSE),IF($Q91*100&lt;=VLOOKUP($O91,margin_ranges!$A$5:$C$10,3,FALSE)+10,"IN RANGE","ABOVE RANGE"),"BELOW RANGE")</f>
        <v>IN RANGE</v>
      </c>
      <c r="S91">
        <f>MIN(VLOOKUP($O91,margin_ranges!$A$5:$D$10,4,FALSE),$P91*100)</f>
        <v>25.70570051</v>
      </c>
      <c r="T91" s="29">
        <f>(1-$S91/100)/(1-$F91)-1</f>
        <v>6.0985660965684474E-11</v>
      </c>
      <c r="U91" s="19" t="str">
        <f>IF(ABS(IFERROR(T91,0))&gt;0.05,INDEX(margin_ranges!$C$13:$C$16,MATCH($F91*100,margin_ranges!$B$13:$B$16,1)),"")</f>
        <v/>
      </c>
      <c r="V91" t="e">
        <f>MIN(VLOOKUP($U91,margin_ranges!$A$5:$D$10,4,FALSE),$P91*100)</f>
        <v>#N/A</v>
      </c>
      <c r="Y91" s="29" t="e">
        <f t="shared" si="1"/>
        <v>#N/A</v>
      </c>
    </row>
    <row r="92" spans="1:25" x14ac:dyDescent="0.3">
      <c r="A92" s="8" t="s">
        <v>17</v>
      </c>
      <c r="B92" s="8" t="s">
        <v>158</v>
      </c>
      <c r="C92" s="8" t="s">
        <v>159</v>
      </c>
      <c r="D92" s="8" t="s">
        <v>166</v>
      </c>
      <c r="E92" s="8" t="s">
        <v>167</v>
      </c>
      <c r="F92" s="24">
        <v>0.284138615272166</v>
      </c>
      <c r="G92" s="24">
        <v>0</v>
      </c>
      <c r="H92" s="25">
        <v>22.5486</v>
      </c>
      <c r="I92" s="25">
        <v>3.8755999999999999</v>
      </c>
      <c r="J92" s="15">
        <v>162</v>
      </c>
      <c r="K92" s="15">
        <v>42</v>
      </c>
      <c r="L92" s="13">
        <v>0.1719</v>
      </c>
      <c r="M92" s="7">
        <v>1.3969184800000001</v>
      </c>
      <c r="N92" s="26">
        <v>1</v>
      </c>
      <c r="O92" s="27" t="s">
        <v>22</v>
      </c>
      <c r="P92" s="8">
        <v>0.28413861530000001</v>
      </c>
      <c r="Q92" s="24">
        <v>0.28999999999999998</v>
      </c>
      <c r="R92" t="str">
        <f>IF($Q92*100&gt;=VLOOKUP($O92,margin_ranges!$A$5:$C$10,2,FALSE),IF($Q92*100&lt;=VLOOKUP($O92,margin_ranges!$A$5:$C$10,3,FALSE)+10,"IN RANGE","ABOVE RANGE"),"BELOW RANGE")</f>
        <v>IN RANGE</v>
      </c>
      <c r="S92">
        <f>MIN(VLOOKUP($O92,margin_ranges!$A$5:$D$10,4,FALSE),$P92*100)</f>
        <v>28.413861530000002</v>
      </c>
      <c r="T92" s="29">
        <f>(1-$S92/100)/(1-$F92)-1</f>
        <v>-3.8881897701514845E-11</v>
      </c>
      <c r="U92" s="19" t="str">
        <f>IF(ABS(IFERROR(T92,0))&gt;0.05,INDEX(margin_ranges!$C$13:$C$16,MATCH($F92*100,margin_ranges!$B$13:$B$16,1)),"")</f>
        <v/>
      </c>
      <c r="V92" t="e">
        <f>MIN(VLOOKUP($U92,margin_ranges!$A$5:$D$10,4,FALSE),$P92*100)</f>
        <v>#N/A</v>
      </c>
      <c r="Y92" s="29" t="e">
        <f t="shared" si="1"/>
        <v>#N/A</v>
      </c>
    </row>
    <row r="93" spans="1:25" x14ac:dyDescent="0.3">
      <c r="A93" s="8" t="s">
        <v>17</v>
      </c>
      <c r="B93" s="8" t="s">
        <v>158</v>
      </c>
      <c r="C93" s="8" t="s">
        <v>159</v>
      </c>
      <c r="D93" s="8" t="s">
        <v>168</v>
      </c>
      <c r="E93" s="8" t="s">
        <v>169</v>
      </c>
      <c r="F93" s="24">
        <v>0.26182815157088901</v>
      </c>
      <c r="G93" s="24">
        <v>0</v>
      </c>
      <c r="H93" s="25">
        <v>22.5883</v>
      </c>
      <c r="I93" s="25">
        <v>2.1269999999999998</v>
      </c>
      <c r="J93" s="15">
        <v>86</v>
      </c>
      <c r="K93" s="15">
        <v>22</v>
      </c>
      <c r="L93" s="13">
        <v>9.4200000000000006E-2</v>
      </c>
      <c r="M93" s="7">
        <v>1.3546981</v>
      </c>
      <c r="N93" s="26">
        <v>1</v>
      </c>
      <c r="O93" s="27" t="s">
        <v>22</v>
      </c>
      <c r="P93" s="8">
        <v>0.2618281516</v>
      </c>
      <c r="Q93" s="24">
        <v>0.28999999999999998</v>
      </c>
      <c r="R93" t="str">
        <f>IF($Q93*100&gt;=VLOOKUP($O93,margin_ranges!$A$5:$C$10,2,FALSE),IF($Q93*100&lt;=VLOOKUP($O93,margin_ranges!$A$5:$C$10,3,FALSE)+10,"IN RANGE","ABOVE RANGE"),"BELOW RANGE")</f>
        <v>IN RANGE</v>
      </c>
      <c r="S93">
        <f>MIN(VLOOKUP($O93,margin_ranges!$A$5:$D$10,4,FALSE),$P93*100)</f>
        <v>26.182815160000001</v>
      </c>
      <c r="T93" s="29">
        <f>(1-$S93/100)/(1-$F93)-1</f>
        <v>-3.9436676146920036E-11</v>
      </c>
      <c r="U93" s="19" t="str">
        <f>IF(ABS(IFERROR(T93,0))&gt;0.05,INDEX(margin_ranges!$C$13:$C$16,MATCH($F93*100,margin_ranges!$B$13:$B$16,1)),"")</f>
        <v/>
      </c>
      <c r="V93" t="e">
        <f>MIN(VLOOKUP($U93,margin_ranges!$A$5:$D$10,4,FALSE),$P93*100)</f>
        <v>#N/A</v>
      </c>
      <c r="Y93" s="29" t="e">
        <f t="shared" si="1"/>
        <v>#N/A</v>
      </c>
    </row>
    <row r="94" spans="1:25" x14ac:dyDescent="0.3">
      <c r="A94" s="8" t="s">
        <v>17</v>
      </c>
      <c r="B94" s="8" t="s">
        <v>158</v>
      </c>
      <c r="C94" s="8" t="s">
        <v>159</v>
      </c>
      <c r="D94" s="8" t="s">
        <v>163</v>
      </c>
      <c r="E94" s="8" t="s">
        <v>161</v>
      </c>
      <c r="F94" s="24">
        <v>0.27907400656215797</v>
      </c>
      <c r="G94" s="24">
        <v>0</v>
      </c>
      <c r="H94" s="25">
        <v>22.520499999999998</v>
      </c>
      <c r="I94" s="25">
        <v>2.2599999999999998</v>
      </c>
      <c r="J94" s="15">
        <v>94</v>
      </c>
      <c r="K94" s="15">
        <v>24</v>
      </c>
      <c r="L94" s="13">
        <v>0.1004</v>
      </c>
      <c r="M94" s="7">
        <v>1.38710493</v>
      </c>
      <c r="N94" s="26">
        <v>1</v>
      </c>
      <c r="O94" s="27" t="s">
        <v>22</v>
      </c>
      <c r="P94" s="8">
        <v>0.27907400659999998</v>
      </c>
      <c r="Q94" s="24">
        <v>0.28999999999999998</v>
      </c>
      <c r="R94" t="str">
        <f>IF($Q94*100&gt;=VLOOKUP($O94,margin_ranges!$A$5:$C$10,2,FALSE),IF($Q94*100&lt;=VLOOKUP($O94,margin_ranges!$A$5:$C$10,3,FALSE)+10,"IN RANGE","ABOVE RANGE"),"BELOW RANGE")</f>
        <v>IN RANGE</v>
      </c>
      <c r="S94">
        <f>MIN(VLOOKUP($O94,margin_ranges!$A$5:$D$10,4,FALSE),$P94*100)</f>
        <v>27.907400659999997</v>
      </c>
      <c r="T94" s="29">
        <f>(1-$S94/100)/(1-$F94)-1</f>
        <v>-5.2490789492765089E-11</v>
      </c>
      <c r="U94" s="19" t="str">
        <f>IF(ABS(IFERROR(T94,0))&gt;0.05,INDEX(margin_ranges!$C$13:$C$16,MATCH($F94*100,margin_ranges!$B$13:$B$16,1)),"")</f>
        <v/>
      </c>
      <c r="V94" t="e">
        <f>MIN(VLOOKUP($U94,margin_ranges!$A$5:$D$10,4,FALSE),$P94*100)</f>
        <v>#N/A</v>
      </c>
      <c r="Y94" s="29" t="e">
        <f t="shared" si="1"/>
        <v>#N/A</v>
      </c>
    </row>
    <row r="95" spans="1:25" x14ac:dyDescent="0.3">
      <c r="A95" s="8" t="s">
        <v>35</v>
      </c>
      <c r="B95" s="8" t="s">
        <v>170</v>
      </c>
      <c r="C95" s="8" t="s">
        <v>34</v>
      </c>
      <c r="D95" s="8" t="s">
        <v>34</v>
      </c>
      <c r="E95" s="8"/>
      <c r="F95" s="24">
        <v>-8.3013103786147693E-2</v>
      </c>
      <c r="G95" s="24">
        <v>0</v>
      </c>
      <c r="H95" s="25">
        <v>6.5129000000000001</v>
      </c>
      <c r="I95" s="25">
        <v>2.5695999999999999</v>
      </c>
      <c r="J95" s="15">
        <v>57</v>
      </c>
      <c r="K95" s="15">
        <v>15</v>
      </c>
      <c r="L95" s="13">
        <v>0.39450000000000002</v>
      </c>
      <c r="M95" s="7">
        <v>0.73476580999999996</v>
      </c>
      <c r="N95" s="26">
        <v>0.79576100000000005</v>
      </c>
      <c r="O95" s="27"/>
      <c r="P95" s="8">
        <v>-8.3013103800000002E-2</v>
      </c>
      <c r="Q95" s="24">
        <v>0.29759999999999998</v>
      </c>
      <c r="R95" t="e">
        <f>IF($Q95*100&gt;=VLOOKUP($O95,margin_ranges!$A$5:$C$10,2,FALSE),IF($Q95*100&lt;=VLOOKUP($O95,margin_ranges!$A$5:$C$10,3,FALSE)+10,"IN RANGE","ABOVE RANGE"),"BELOW RANGE")</f>
        <v>#N/A</v>
      </c>
      <c r="S95" t="e">
        <f>MIN(VLOOKUP($O95,margin_ranges!$A$5:$D$10,4,FALSE),$P95*100)</f>
        <v>#N/A</v>
      </c>
      <c r="T95" s="29" t="e">
        <f>(1-$S95/100)/(1-$F95)-1</f>
        <v>#N/A</v>
      </c>
      <c r="U95" s="19" t="str">
        <f>IF(ABS(IFERROR(T95,0))&gt;0.05,INDEX(margin_ranges!$C$13:$C$16,MATCH($F95*100,margin_ranges!$B$13:$B$16,1)),"")</f>
        <v/>
      </c>
      <c r="V95" t="e">
        <f>MIN(VLOOKUP($U95,margin_ranges!$A$5:$D$10,4,FALSE),$P95*100)</f>
        <v>#N/A</v>
      </c>
      <c r="Y95" s="29" t="e">
        <f t="shared" si="1"/>
        <v>#N/A</v>
      </c>
    </row>
    <row r="96" spans="1:25" x14ac:dyDescent="0.3">
      <c r="A96" s="8" t="s">
        <v>33</v>
      </c>
      <c r="B96" s="8" t="s">
        <v>170</v>
      </c>
      <c r="C96" s="8" t="s">
        <v>171</v>
      </c>
      <c r="D96" s="8" t="s">
        <v>34</v>
      </c>
      <c r="E96" s="8"/>
      <c r="F96" s="24">
        <v>-8.3013103786147693E-2</v>
      </c>
      <c r="G96" s="24">
        <v>0</v>
      </c>
      <c r="H96" s="25">
        <v>6.5129000000000001</v>
      </c>
      <c r="I96" s="25">
        <v>2.5695999999999999</v>
      </c>
      <c r="J96" s="15">
        <v>57</v>
      </c>
      <c r="K96" s="15">
        <v>15</v>
      </c>
      <c r="L96" s="13">
        <v>0.39450000000000002</v>
      </c>
      <c r="M96" s="7">
        <v>0.73476580999999996</v>
      </c>
      <c r="N96" s="26">
        <v>0.79576100000000005</v>
      </c>
      <c r="O96" s="27"/>
      <c r="P96" s="8">
        <v>-8.3013103800000002E-2</v>
      </c>
      <c r="Q96" s="24">
        <v>0.29759999999999998</v>
      </c>
      <c r="R96" t="e">
        <f>IF($Q96*100&gt;=VLOOKUP($O96,margin_ranges!$A$5:$C$10,2,FALSE),IF($Q96*100&lt;=VLOOKUP($O96,margin_ranges!$A$5:$C$10,3,FALSE)+10,"IN RANGE","ABOVE RANGE"),"BELOW RANGE")</f>
        <v>#N/A</v>
      </c>
      <c r="S96" t="e">
        <f>MIN(VLOOKUP($O96,margin_ranges!$A$5:$D$10,4,FALSE),$P96*100)</f>
        <v>#N/A</v>
      </c>
      <c r="T96" s="29" t="e">
        <f>(1-$S96/100)/(1-$F96)-1</f>
        <v>#N/A</v>
      </c>
      <c r="U96" s="19" t="str">
        <f>IF(ABS(IFERROR(T96,0))&gt;0.05,INDEX(margin_ranges!$C$13:$C$16,MATCH($F96*100,margin_ranges!$B$13:$B$16,1)),"")</f>
        <v/>
      </c>
      <c r="V96" t="e">
        <f>MIN(VLOOKUP($U96,margin_ranges!$A$5:$D$10,4,FALSE),$P96*100)</f>
        <v>#N/A</v>
      </c>
      <c r="Y96" s="29" t="e">
        <f t="shared" si="1"/>
        <v>#N/A</v>
      </c>
    </row>
    <row r="97" spans="1:25" x14ac:dyDescent="0.3">
      <c r="A97" s="8" t="s">
        <v>17</v>
      </c>
      <c r="B97" s="8" t="s">
        <v>170</v>
      </c>
      <c r="C97" s="8" t="s">
        <v>171</v>
      </c>
      <c r="D97" s="8" t="s">
        <v>174</v>
      </c>
      <c r="E97" s="8" t="s">
        <v>175</v>
      </c>
      <c r="F97" s="24">
        <v>-2.9634983736899099E-3</v>
      </c>
      <c r="G97" s="24">
        <v>0</v>
      </c>
      <c r="H97" s="25">
        <v>1.2219</v>
      </c>
      <c r="I97" s="25">
        <v>0.49559999999999998</v>
      </c>
      <c r="J97" s="15">
        <v>12</v>
      </c>
      <c r="K97" s="15">
        <v>3</v>
      </c>
      <c r="L97" s="13">
        <v>0.40560000000000002</v>
      </c>
      <c r="M97" s="7">
        <v>0.79763620999999996</v>
      </c>
      <c r="N97" s="26">
        <v>0.8</v>
      </c>
      <c r="O97" s="27" t="s">
        <v>92</v>
      </c>
      <c r="P97" s="8">
        <v>-2.9634983999999999E-3</v>
      </c>
      <c r="Q97" s="24">
        <v>0.28000000000000003</v>
      </c>
      <c r="R97" t="str">
        <f>IF($Q97*100&gt;=VLOOKUP($O97,margin_ranges!$A$5:$C$10,2,FALSE),IF($Q97*100&lt;=VLOOKUP($O97,margin_ranges!$A$5:$C$10,3,FALSE)+10,"IN RANGE","ABOVE RANGE"),"BELOW RANGE")</f>
        <v>IN RANGE</v>
      </c>
      <c r="S97">
        <f>MIN(VLOOKUP($O97,margin_ranges!$A$5:$D$10,4,FALSE),$P97*100)</f>
        <v>-0.29634983999999998</v>
      </c>
      <c r="T97" s="29">
        <f>(1-$S97/100)/(1-$F97)-1</f>
        <v>2.6232349625843199E-11</v>
      </c>
      <c r="U97" s="19" t="str">
        <f>IF(ABS(IFERROR(T97,0))&gt;0.05,INDEX(margin_ranges!$C$13:$C$16,MATCH($F97*100,margin_ranges!$B$13:$B$16,1)),"")</f>
        <v/>
      </c>
      <c r="V97" t="e">
        <f>MIN(VLOOKUP($U97,margin_ranges!$A$5:$D$10,4,FALSE),$P97*100)</f>
        <v>#N/A</v>
      </c>
      <c r="Y97" s="29" t="e">
        <f t="shared" si="1"/>
        <v>#N/A</v>
      </c>
    </row>
    <row r="98" spans="1:25" x14ac:dyDescent="0.3">
      <c r="A98" s="8" t="s">
        <v>17</v>
      </c>
      <c r="B98" s="8" t="s">
        <v>170</v>
      </c>
      <c r="C98" s="8" t="s">
        <v>171</v>
      </c>
      <c r="D98" s="8" t="s">
        <v>172</v>
      </c>
      <c r="E98" s="8" t="s">
        <v>173</v>
      </c>
      <c r="F98" s="24">
        <v>-1.6887154788758098E-2</v>
      </c>
      <c r="G98" s="24">
        <v>0</v>
      </c>
      <c r="H98" s="25">
        <v>2.1743000000000001</v>
      </c>
      <c r="I98" s="25">
        <v>0.89359999999999995</v>
      </c>
      <c r="J98" s="15">
        <v>21</v>
      </c>
      <c r="K98" s="15">
        <v>7</v>
      </c>
      <c r="L98" s="13">
        <v>0.41099999999999998</v>
      </c>
      <c r="M98" s="7">
        <v>0.78671462999999997</v>
      </c>
      <c r="N98" s="26">
        <v>0.8</v>
      </c>
      <c r="O98" s="27" t="s">
        <v>92</v>
      </c>
      <c r="P98" s="8">
        <v>-1.6887154800000002E-2</v>
      </c>
      <c r="Q98" s="24">
        <v>0.33</v>
      </c>
      <c r="R98" t="str">
        <f>IF($Q98*100&gt;=VLOOKUP($O98,margin_ranges!$A$5:$C$10,2,FALSE),IF($Q98*100&lt;=VLOOKUP($O98,margin_ranges!$A$5:$C$10,3,FALSE)+10,"IN RANGE","ABOVE RANGE"),"BELOW RANGE")</f>
        <v>IN RANGE</v>
      </c>
      <c r="S98">
        <f>MIN(VLOOKUP($O98,margin_ranges!$A$5:$D$10,4,FALSE),$P98*100)</f>
        <v>-1.6887154800000002</v>
      </c>
      <c r="T98" s="29">
        <f>(1-$S98/100)/(1-$F98)-1</f>
        <v>1.1055156790007459E-11</v>
      </c>
      <c r="U98" s="19" t="str">
        <f>IF(ABS(IFERROR(T98,0))&gt;0.05,INDEX(margin_ranges!$C$13:$C$16,MATCH($F98*100,margin_ranges!$B$13:$B$16,1)),"")</f>
        <v/>
      </c>
      <c r="V98" t="e">
        <f>MIN(VLOOKUP($U98,margin_ranges!$A$5:$D$10,4,FALSE),$P98*100)</f>
        <v>#N/A</v>
      </c>
      <c r="Y98" s="29" t="e">
        <f t="shared" si="1"/>
        <v>#N/A</v>
      </c>
    </row>
    <row r="99" spans="1:25" x14ac:dyDescent="0.3">
      <c r="A99" s="8" t="s">
        <v>17</v>
      </c>
      <c r="B99" s="8" t="s">
        <v>170</v>
      </c>
      <c r="C99" s="8" t="s">
        <v>171</v>
      </c>
      <c r="D99" s="8" t="s">
        <v>11727</v>
      </c>
      <c r="E99" s="8" t="s">
        <v>11728</v>
      </c>
      <c r="F99" s="24">
        <v>-5.0744000196112004E-3</v>
      </c>
      <c r="G99" s="24">
        <v>0</v>
      </c>
      <c r="H99" s="25">
        <v>1.0536000000000001</v>
      </c>
      <c r="I99" s="25">
        <v>0.36609999999999998</v>
      </c>
      <c r="J99" s="15">
        <v>9</v>
      </c>
      <c r="K99" s="15">
        <v>2</v>
      </c>
      <c r="L99" s="13">
        <v>0.34739999999999999</v>
      </c>
      <c r="M99" s="7">
        <v>0.79596098000000004</v>
      </c>
      <c r="N99" s="26">
        <v>0.8</v>
      </c>
      <c r="O99" s="27" t="s">
        <v>92</v>
      </c>
      <c r="P99" s="8">
        <v>-5.0743999999999997E-3</v>
      </c>
      <c r="Q99" s="24">
        <v>0.3</v>
      </c>
      <c r="R99" t="str">
        <f>IF($Q99*100&gt;=VLOOKUP($O99,margin_ranges!$A$5:$C$10,2,FALSE),IF($Q99*100&lt;=VLOOKUP($O99,margin_ranges!$A$5:$C$10,3,FALSE)+10,"IN RANGE","ABOVE RANGE"),"BELOW RANGE")</f>
        <v>IN RANGE</v>
      </c>
      <c r="S99">
        <f>MIN(VLOOKUP($O99,margin_ranges!$A$5:$D$10,4,FALSE),$P99*100)</f>
        <v>-0.50744</v>
      </c>
      <c r="T99" s="29">
        <f>(1-$S99/100)/(1-$F99)-1</f>
        <v>-1.9512169657787126E-11</v>
      </c>
      <c r="U99" s="19" t="str">
        <f>IF(ABS(IFERROR(T99,0))&gt;0.05,INDEX(margin_ranges!$C$13:$C$16,MATCH($F99*100,margin_ranges!$B$13:$B$16,1)),"")</f>
        <v/>
      </c>
      <c r="V99" t="e">
        <f>MIN(VLOOKUP($U99,margin_ranges!$A$5:$D$10,4,FALSE),$P99*100)</f>
        <v>#N/A</v>
      </c>
      <c r="Y99" s="29" t="e">
        <f t="shared" si="1"/>
        <v>#N/A</v>
      </c>
    </row>
    <row r="100" spans="1:25" x14ac:dyDescent="0.3">
      <c r="A100" s="8" t="s">
        <v>35</v>
      </c>
      <c r="B100" s="8" t="s">
        <v>176</v>
      </c>
      <c r="C100" s="8" t="s">
        <v>34</v>
      </c>
      <c r="D100" s="8" t="s">
        <v>34</v>
      </c>
      <c r="E100" s="8"/>
      <c r="F100" s="24">
        <v>0.32732287799399101</v>
      </c>
      <c r="G100" s="24">
        <v>1</v>
      </c>
      <c r="H100" s="25">
        <v>321.68619999999999</v>
      </c>
      <c r="I100" s="25">
        <v>21.144400000000001</v>
      </c>
      <c r="J100" s="15">
        <v>232</v>
      </c>
      <c r="K100" s="15">
        <v>68</v>
      </c>
      <c r="L100" s="13">
        <v>6.5699999999999995E-2</v>
      </c>
      <c r="M100" s="7">
        <v>0.36633279000000002</v>
      </c>
      <c r="N100" s="26">
        <v>0.01</v>
      </c>
      <c r="O100" s="27"/>
      <c r="P100" s="8">
        <v>0.97270241660000001</v>
      </c>
      <c r="Q100" s="24">
        <v>0.32729999999999998</v>
      </c>
      <c r="R100" t="e">
        <f>IF($Q100*100&gt;=VLOOKUP($O100,margin_ranges!$A$5:$C$10,2,FALSE),IF($Q100*100&lt;=VLOOKUP($O100,margin_ranges!$A$5:$C$10,3,FALSE)+10,"IN RANGE","ABOVE RANGE"),"BELOW RANGE")</f>
        <v>#N/A</v>
      </c>
      <c r="S100" t="e">
        <f>MIN(VLOOKUP($O100,margin_ranges!$A$5:$D$10,4,FALSE),$P100*100)</f>
        <v>#N/A</v>
      </c>
      <c r="T100" s="29" t="e">
        <f>(1-$S100/100)/(1-$F100)-1</f>
        <v>#N/A</v>
      </c>
      <c r="U100" s="19" t="str">
        <f>IF(ABS(IFERROR(T100,0))&gt;0.05,INDEX(margin_ranges!$C$13:$C$16,MATCH($F100*100,margin_ranges!$B$13:$B$16,1)),"")</f>
        <v/>
      </c>
      <c r="V100" t="e">
        <f>MIN(VLOOKUP($U100,margin_ranges!$A$5:$D$10,4,FALSE),$P100*100)</f>
        <v>#N/A</v>
      </c>
      <c r="Y100" s="29" t="e">
        <f t="shared" si="1"/>
        <v>#N/A</v>
      </c>
    </row>
    <row r="101" spans="1:25" x14ac:dyDescent="0.3">
      <c r="A101" s="8" t="s">
        <v>33</v>
      </c>
      <c r="B101" s="8" t="s">
        <v>176</v>
      </c>
      <c r="C101" s="8" t="s">
        <v>177</v>
      </c>
      <c r="D101" s="8" t="s">
        <v>34</v>
      </c>
      <c r="E101" s="8"/>
      <c r="F101" s="24">
        <v>0.32732287799399101</v>
      </c>
      <c r="G101" s="24">
        <v>1</v>
      </c>
      <c r="H101" s="25">
        <v>321.68619999999999</v>
      </c>
      <c r="I101" s="25">
        <v>21.144400000000001</v>
      </c>
      <c r="J101" s="15">
        <v>232</v>
      </c>
      <c r="K101" s="15">
        <v>68</v>
      </c>
      <c r="L101" s="13">
        <v>6.5699999999999995E-2</v>
      </c>
      <c r="M101" s="7">
        <v>0.36633279000000002</v>
      </c>
      <c r="N101" s="26">
        <v>0.01</v>
      </c>
      <c r="O101" s="27"/>
      <c r="P101" s="8">
        <v>0.97270241660000001</v>
      </c>
      <c r="Q101" s="24">
        <v>0.32729999999999998</v>
      </c>
      <c r="R101" t="e">
        <f>IF($Q101*100&gt;=VLOOKUP($O101,margin_ranges!$A$5:$C$10,2,FALSE),IF($Q101*100&lt;=VLOOKUP($O101,margin_ranges!$A$5:$C$10,3,FALSE)+10,"IN RANGE","ABOVE RANGE"),"BELOW RANGE")</f>
        <v>#N/A</v>
      </c>
      <c r="S101" t="e">
        <f>MIN(VLOOKUP($O101,margin_ranges!$A$5:$D$10,4,FALSE),$P101*100)</f>
        <v>#N/A</v>
      </c>
      <c r="T101" s="29" t="e">
        <f>(1-$S101/100)/(1-$F101)-1</f>
        <v>#N/A</v>
      </c>
      <c r="U101" s="19" t="str">
        <f>IF(ABS(IFERROR(T101,0))&gt;0.05,INDEX(margin_ranges!$C$13:$C$16,MATCH($F101*100,margin_ranges!$B$13:$B$16,1)),"")</f>
        <v/>
      </c>
      <c r="V101" t="e">
        <f>MIN(VLOOKUP($U101,margin_ranges!$A$5:$D$10,4,FALSE),$P101*100)</f>
        <v>#N/A</v>
      </c>
      <c r="Y101" s="29" t="e">
        <f t="shared" si="1"/>
        <v>#N/A</v>
      </c>
    </row>
    <row r="102" spans="1:25" x14ac:dyDescent="0.3">
      <c r="A102" s="8" t="s">
        <v>17</v>
      </c>
      <c r="B102" s="8" t="s">
        <v>176</v>
      </c>
      <c r="C102" s="8" t="s">
        <v>177</v>
      </c>
      <c r="D102" s="8" t="s">
        <v>180</v>
      </c>
      <c r="E102" s="8" t="s">
        <v>181</v>
      </c>
      <c r="F102" s="24">
        <v>0.34</v>
      </c>
      <c r="G102" s="24">
        <v>1</v>
      </c>
      <c r="H102" s="25">
        <v>95.258899999999997</v>
      </c>
      <c r="I102" s="25">
        <v>7.7493999999999996</v>
      </c>
      <c r="J102" s="15">
        <v>87</v>
      </c>
      <c r="K102" s="15">
        <v>27</v>
      </c>
      <c r="L102" s="13">
        <v>8.14E-2</v>
      </c>
      <c r="M102" s="7">
        <v>0.3733667</v>
      </c>
      <c r="N102" s="26">
        <v>0.01</v>
      </c>
      <c r="O102" s="27" t="s">
        <v>22</v>
      </c>
      <c r="P102" s="8">
        <v>0.97321667950000001</v>
      </c>
      <c r="Q102" s="24">
        <v>0.34</v>
      </c>
      <c r="R102" t="str">
        <f>IF($Q102*100&gt;=VLOOKUP($O102,margin_ranges!$A$5:$C$10,2,FALSE),IF($Q102*100&lt;=VLOOKUP($O102,margin_ranges!$A$5:$C$10,3,FALSE)+10,"IN RANGE","ABOVE RANGE"),"BELOW RANGE")</f>
        <v>IN RANGE</v>
      </c>
      <c r="S102">
        <f>MIN(VLOOKUP($O102,margin_ranges!$A$5:$D$10,4,FALSE),$P102*100)</f>
        <v>29.75</v>
      </c>
      <c r="T102" s="29">
        <f>(1-$S102/100)/(1-$F102)-1</f>
        <v>6.4393939393939448E-2</v>
      </c>
      <c r="U102" s="19" t="str">
        <f>IF(ABS(IFERROR(T102,0))&gt;0.05,INDEX(margin_ranges!$C$13:$C$16,MATCH($F102*100,margin_ranges!$B$13:$B$16,1)),"")</f>
        <v>Balanced (Type B)</v>
      </c>
      <c r="V102">
        <f>MIN(VLOOKUP($U102,margin_ranges!$A$5:$D$10,4,FALSE),$P102*100)</f>
        <v>29.75</v>
      </c>
      <c r="Y102" s="29">
        <f t="shared" si="1"/>
        <v>6.4393939393939448E-2</v>
      </c>
    </row>
    <row r="103" spans="1:25" x14ac:dyDescent="0.3">
      <c r="A103" s="8" t="s">
        <v>17</v>
      </c>
      <c r="B103" s="8" t="s">
        <v>176</v>
      </c>
      <c r="C103" s="8" t="s">
        <v>177</v>
      </c>
      <c r="D103" s="8" t="s">
        <v>178</v>
      </c>
      <c r="E103" s="8" t="s">
        <v>179</v>
      </c>
      <c r="F103" s="24">
        <v>0.33999999999999903</v>
      </c>
      <c r="G103" s="24">
        <v>1</v>
      </c>
      <c r="H103" s="25">
        <v>95.228899999999996</v>
      </c>
      <c r="I103" s="25">
        <v>7.6036999999999999</v>
      </c>
      <c r="J103" s="15">
        <v>87</v>
      </c>
      <c r="K103" s="15">
        <v>26</v>
      </c>
      <c r="L103" s="13">
        <v>7.9799999999999996E-2</v>
      </c>
      <c r="M103" s="7">
        <v>0.37989140999999998</v>
      </c>
      <c r="N103" s="26">
        <v>0.01</v>
      </c>
      <c r="O103" s="27" t="s">
        <v>22</v>
      </c>
      <c r="P103" s="8">
        <v>0.97367668799999996</v>
      </c>
      <c r="Q103" s="24">
        <v>0.34</v>
      </c>
      <c r="R103" t="str">
        <f>IF($Q103*100&gt;=VLOOKUP($O103,margin_ranges!$A$5:$C$10,2,FALSE),IF($Q103*100&lt;=VLOOKUP($O103,margin_ranges!$A$5:$C$10,3,FALSE)+10,"IN RANGE","ABOVE RANGE"),"BELOW RANGE")</f>
        <v>IN RANGE</v>
      </c>
      <c r="S103">
        <f>MIN(VLOOKUP($O103,margin_ranges!$A$5:$D$10,4,FALSE),$P103*100)</f>
        <v>29.75</v>
      </c>
      <c r="T103" s="29">
        <f>(1-$S103/100)/(1-$F103)-1</f>
        <v>6.4393939393937671E-2</v>
      </c>
      <c r="U103" s="19" t="str">
        <f>IF(ABS(IFERROR(T103,0))&gt;0.05,INDEX(margin_ranges!$C$13:$C$16,MATCH($F103*100,margin_ranges!$B$13:$B$16,1)),"")</f>
        <v>Balanced (Type B)</v>
      </c>
      <c r="V103">
        <f>MIN(VLOOKUP($U103,margin_ranges!$A$5:$D$10,4,FALSE),$P103*100)</f>
        <v>29.75</v>
      </c>
      <c r="Y103" s="29">
        <f t="shared" si="1"/>
        <v>6.4393939393937671E-2</v>
      </c>
    </row>
    <row r="104" spans="1:25" x14ac:dyDescent="0.3">
      <c r="A104" s="8" t="s">
        <v>17</v>
      </c>
      <c r="B104" s="8" t="s">
        <v>176</v>
      </c>
      <c r="C104" s="8" t="s">
        <v>177</v>
      </c>
      <c r="D104" s="8" t="s">
        <v>182</v>
      </c>
      <c r="E104" s="8" t="s">
        <v>183</v>
      </c>
      <c r="F104" s="24">
        <v>0.28999999999999998</v>
      </c>
      <c r="G104" s="24">
        <v>1</v>
      </c>
      <c r="H104" s="25">
        <v>131.18209999999999</v>
      </c>
      <c r="I104" s="25">
        <v>5.7911999999999999</v>
      </c>
      <c r="J104" s="15">
        <v>59</v>
      </c>
      <c r="K104" s="15">
        <v>15</v>
      </c>
      <c r="L104" s="13">
        <v>4.41E-2</v>
      </c>
      <c r="M104" s="7">
        <v>0.33911837</v>
      </c>
      <c r="N104" s="26">
        <v>0.01</v>
      </c>
      <c r="O104" s="27" t="s">
        <v>22</v>
      </c>
      <c r="P104" s="8">
        <v>0.9705117714</v>
      </c>
      <c r="Q104" s="24">
        <v>0.28999999999999998</v>
      </c>
      <c r="R104" t="str">
        <f>IF($Q104*100&gt;=VLOOKUP($O104,margin_ranges!$A$5:$C$10,2,FALSE),IF($Q104*100&lt;=VLOOKUP($O104,margin_ranges!$A$5:$C$10,3,FALSE)+10,"IN RANGE","ABOVE RANGE"),"BELOW RANGE")</f>
        <v>IN RANGE</v>
      </c>
      <c r="S104">
        <f>MIN(VLOOKUP($O104,margin_ranges!$A$5:$D$10,4,FALSE),$P104*100)</f>
        <v>29.75</v>
      </c>
      <c r="T104" s="29">
        <f>(1-$S104/100)/(1-$F104)-1</f>
        <v>-1.0563380281690127E-2</v>
      </c>
      <c r="U104" s="19" t="str">
        <f>IF(ABS(IFERROR(T104,0))&gt;0.05,INDEX(margin_ranges!$C$13:$C$16,MATCH($F104*100,margin_ranges!$B$13:$B$16,1)),"")</f>
        <v/>
      </c>
      <c r="V104" t="e">
        <f>MIN(VLOOKUP($U104,margin_ranges!$A$5:$D$10,4,FALSE),$P104*100)</f>
        <v>#N/A</v>
      </c>
      <c r="Y104" s="29" t="e">
        <f t="shared" si="1"/>
        <v>#N/A</v>
      </c>
    </row>
    <row r="105" spans="1:25" x14ac:dyDescent="0.3">
      <c r="A105" s="8" t="s">
        <v>35</v>
      </c>
      <c r="B105" s="8" t="s">
        <v>184</v>
      </c>
      <c r="C105" s="8" t="s">
        <v>34</v>
      </c>
      <c r="D105" s="8" t="s">
        <v>34</v>
      </c>
      <c r="E105" s="8"/>
      <c r="F105" s="24">
        <v>0.39</v>
      </c>
      <c r="G105" s="24">
        <v>0</v>
      </c>
      <c r="H105" s="25">
        <v>4.0019</v>
      </c>
      <c r="I105" s="25">
        <v>1.4371</v>
      </c>
      <c r="J105" s="15">
        <v>25</v>
      </c>
      <c r="K105" s="15">
        <v>9</v>
      </c>
      <c r="L105" s="13">
        <v>0.35909999999999997</v>
      </c>
      <c r="M105" s="7">
        <v>0.57521745999999996</v>
      </c>
      <c r="N105" s="26">
        <v>0.19</v>
      </c>
      <c r="O105" s="27"/>
      <c r="P105" s="8">
        <v>0.66969013550000001</v>
      </c>
      <c r="Q105" s="24">
        <v>0.39</v>
      </c>
      <c r="R105" t="e">
        <f>IF($Q105*100&gt;=VLOOKUP($O105,margin_ranges!$A$5:$C$10,2,FALSE),IF($Q105*100&lt;=VLOOKUP($O105,margin_ranges!$A$5:$C$10,3,FALSE)+10,"IN RANGE","ABOVE RANGE"),"BELOW RANGE")</f>
        <v>#N/A</v>
      </c>
      <c r="S105" t="e">
        <f>MIN(VLOOKUP($O105,margin_ranges!$A$5:$D$10,4,FALSE),$P105*100)</f>
        <v>#N/A</v>
      </c>
      <c r="T105" s="29" t="e">
        <f>(1-$S105/100)/(1-$F105)-1</f>
        <v>#N/A</v>
      </c>
      <c r="U105" s="19" t="str">
        <f>IF(ABS(IFERROR(T105,0))&gt;0.05,INDEX(margin_ranges!$C$13:$C$16,MATCH($F105*100,margin_ranges!$B$13:$B$16,1)),"")</f>
        <v/>
      </c>
      <c r="V105" t="e">
        <f>MIN(VLOOKUP($U105,margin_ranges!$A$5:$D$10,4,FALSE),$P105*100)</f>
        <v>#N/A</v>
      </c>
      <c r="Y105" s="29" t="e">
        <f t="shared" si="1"/>
        <v>#N/A</v>
      </c>
    </row>
    <row r="106" spans="1:25" x14ac:dyDescent="0.3">
      <c r="A106" s="8" t="s">
        <v>33</v>
      </c>
      <c r="B106" s="8" t="s">
        <v>184</v>
      </c>
      <c r="C106" s="8" t="s">
        <v>185</v>
      </c>
      <c r="D106" s="8" t="s">
        <v>34</v>
      </c>
      <c r="E106" s="8"/>
      <c r="F106" s="24">
        <v>0.39</v>
      </c>
      <c r="G106" s="24">
        <v>0</v>
      </c>
      <c r="H106" s="25">
        <v>4.0019</v>
      </c>
      <c r="I106" s="25">
        <v>1.4371</v>
      </c>
      <c r="J106" s="15">
        <v>25</v>
      </c>
      <c r="K106" s="15">
        <v>9</v>
      </c>
      <c r="L106" s="13">
        <v>0.35909999999999997</v>
      </c>
      <c r="M106" s="7">
        <v>0.57521745999999996</v>
      </c>
      <c r="N106" s="26">
        <v>0.19</v>
      </c>
      <c r="O106" s="27"/>
      <c r="P106" s="8">
        <v>0.66969013550000001</v>
      </c>
      <c r="Q106" s="24">
        <v>0.39</v>
      </c>
      <c r="R106" t="e">
        <f>IF($Q106*100&gt;=VLOOKUP($O106,margin_ranges!$A$5:$C$10,2,FALSE),IF($Q106*100&lt;=VLOOKUP($O106,margin_ranges!$A$5:$C$10,3,FALSE)+10,"IN RANGE","ABOVE RANGE"),"BELOW RANGE")</f>
        <v>#N/A</v>
      </c>
      <c r="S106" t="e">
        <f>MIN(VLOOKUP($O106,margin_ranges!$A$5:$D$10,4,FALSE),$P106*100)</f>
        <v>#N/A</v>
      </c>
      <c r="T106" s="29" t="e">
        <f>(1-$S106/100)/(1-$F106)-1</f>
        <v>#N/A</v>
      </c>
      <c r="U106" s="19" t="str">
        <f>IF(ABS(IFERROR(T106,0))&gt;0.05,INDEX(margin_ranges!$C$13:$C$16,MATCH($F106*100,margin_ranges!$B$13:$B$16,1)),"")</f>
        <v/>
      </c>
      <c r="V106" t="e">
        <f>MIN(VLOOKUP($U106,margin_ranges!$A$5:$D$10,4,FALSE),$P106*100)</f>
        <v>#N/A</v>
      </c>
      <c r="Y106" s="29" t="e">
        <f t="shared" si="1"/>
        <v>#N/A</v>
      </c>
    </row>
    <row r="107" spans="1:25" x14ac:dyDescent="0.3">
      <c r="A107" s="8" t="s">
        <v>17</v>
      </c>
      <c r="B107" s="8" t="s">
        <v>184</v>
      </c>
      <c r="C107" s="8" t="s">
        <v>185</v>
      </c>
      <c r="D107" s="8" t="s">
        <v>186</v>
      </c>
      <c r="E107" s="8" t="s">
        <v>187</v>
      </c>
      <c r="F107" s="24">
        <v>0.39</v>
      </c>
      <c r="G107" s="24">
        <v>0</v>
      </c>
      <c r="H107" s="25">
        <v>4.0016999999999996</v>
      </c>
      <c r="I107" s="25">
        <v>1.4371</v>
      </c>
      <c r="J107" s="15">
        <v>25</v>
      </c>
      <c r="K107" s="15">
        <v>9</v>
      </c>
      <c r="L107" s="13">
        <v>0.35909999999999997</v>
      </c>
      <c r="M107" s="7">
        <v>0.57521745999999996</v>
      </c>
      <c r="N107" s="26">
        <v>0.19</v>
      </c>
      <c r="O107" s="27" t="s">
        <v>22</v>
      </c>
      <c r="P107" s="8">
        <v>0.66969013550000001</v>
      </c>
      <c r="Q107" s="24">
        <v>0.39</v>
      </c>
      <c r="R107" t="str">
        <f>IF($Q107*100&gt;=VLOOKUP($O107,margin_ranges!$A$5:$C$10,2,FALSE),IF($Q107*100&lt;=VLOOKUP($O107,margin_ranges!$A$5:$C$10,3,FALSE)+10,"IN RANGE","ABOVE RANGE"),"BELOW RANGE")</f>
        <v>IN RANGE</v>
      </c>
      <c r="S107">
        <f>MIN(VLOOKUP($O107,margin_ranges!$A$5:$D$10,4,FALSE),$P107*100)</f>
        <v>29.75</v>
      </c>
      <c r="T107" s="29">
        <f>(1-$S107/100)/(1-$F107)-1</f>
        <v>0.15163934426229519</v>
      </c>
      <c r="U107" s="19" t="str">
        <f>IF(ABS(IFERROR(T107,0))&gt;0.05,INDEX(margin_ranges!$C$13:$C$16,MATCH($F107*100,margin_ranges!$B$13:$B$16,1)),"")</f>
        <v>Margin Over Fill (Type C)</v>
      </c>
      <c r="V107">
        <f>MIN(VLOOKUP($U107,margin_ranges!$A$5:$D$10,4,FALSE),$P107*100)</f>
        <v>43</v>
      </c>
      <c r="Y107" s="29">
        <f t="shared" si="1"/>
        <v>-6.5573770491803129E-2</v>
      </c>
    </row>
    <row r="108" spans="1:25" x14ac:dyDescent="0.3">
      <c r="A108" s="8" t="s">
        <v>35</v>
      </c>
      <c r="B108" s="8" t="s">
        <v>188</v>
      </c>
      <c r="C108" s="8" t="s">
        <v>34</v>
      </c>
      <c r="D108" s="8" t="s">
        <v>34</v>
      </c>
      <c r="E108" s="8"/>
      <c r="F108" s="24">
        <v>0.31406213177477299</v>
      </c>
      <c r="G108" s="24">
        <v>1</v>
      </c>
      <c r="H108" s="25">
        <v>875.68780000000004</v>
      </c>
      <c r="I108" s="25">
        <v>281.10050000000001</v>
      </c>
      <c r="J108" s="15">
        <v>1313</v>
      </c>
      <c r="K108" s="15">
        <v>412</v>
      </c>
      <c r="L108" s="13">
        <v>0.32100000000000001</v>
      </c>
      <c r="M108" s="7">
        <v>0.15569836000000001</v>
      </c>
      <c r="N108" s="26">
        <v>2.4379000000000001E-2</v>
      </c>
      <c r="O108" s="27"/>
      <c r="P108" s="8">
        <v>0.84342159650000004</v>
      </c>
      <c r="Q108" s="24">
        <v>0.31409999999999999</v>
      </c>
      <c r="R108" t="e">
        <f>IF($Q108*100&gt;=VLOOKUP($O108,margin_ranges!$A$5:$C$10,2,FALSE),IF($Q108*100&lt;=VLOOKUP($O108,margin_ranges!$A$5:$C$10,3,FALSE)+10,"IN RANGE","ABOVE RANGE"),"BELOW RANGE")</f>
        <v>#N/A</v>
      </c>
      <c r="S108" t="e">
        <f>MIN(VLOOKUP($O108,margin_ranges!$A$5:$D$10,4,FALSE),$P108*100)</f>
        <v>#N/A</v>
      </c>
      <c r="T108" s="29" t="e">
        <f>(1-$S108/100)/(1-$F108)-1</f>
        <v>#N/A</v>
      </c>
      <c r="U108" s="19" t="str">
        <f>IF(ABS(IFERROR(T108,0))&gt;0.05,INDEX(margin_ranges!$C$13:$C$16,MATCH($F108*100,margin_ranges!$B$13:$B$16,1)),"")</f>
        <v/>
      </c>
      <c r="V108" t="e">
        <f>MIN(VLOOKUP($U108,margin_ranges!$A$5:$D$10,4,FALSE),$P108*100)</f>
        <v>#N/A</v>
      </c>
      <c r="Y108" s="29" t="e">
        <f t="shared" si="1"/>
        <v>#N/A</v>
      </c>
    </row>
    <row r="109" spans="1:25" x14ac:dyDescent="0.3">
      <c r="A109" s="8" t="s">
        <v>33</v>
      </c>
      <c r="B109" s="8" t="s">
        <v>188</v>
      </c>
      <c r="C109" s="8" t="s">
        <v>189</v>
      </c>
      <c r="D109" s="8" t="s">
        <v>34</v>
      </c>
      <c r="E109" s="8"/>
      <c r="F109" s="24">
        <v>0.31406213177477299</v>
      </c>
      <c r="G109" s="24">
        <v>1</v>
      </c>
      <c r="H109" s="25">
        <v>875.68780000000004</v>
      </c>
      <c r="I109" s="25">
        <v>281.10050000000001</v>
      </c>
      <c r="J109" s="15">
        <v>1313</v>
      </c>
      <c r="K109" s="15">
        <v>412</v>
      </c>
      <c r="L109" s="13">
        <v>0.32100000000000001</v>
      </c>
      <c r="M109" s="7">
        <v>0.15569836000000001</v>
      </c>
      <c r="N109" s="26">
        <v>2.4379000000000001E-2</v>
      </c>
      <c r="O109" s="27"/>
      <c r="P109" s="8">
        <v>0.84342159650000004</v>
      </c>
      <c r="Q109" s="24">
        <v>0.31409999999999999</v>
      </c>
      <c r="R109" t="e">
        <f>IF($Q109*100&gt;=VLOOKUP($O109,margin_ranges!$A$5:$C$10,2,FALSE),IF($Q109*100&lt;=VLOOKUP($O109,margin_ranges!$A$5:$C$10,3,FALSE)+10,"IN RANGE","ABOVE RANGE"),"BELOW RANGE")</f>
        <v>#N/A</v>
      </c>
      <c r="S109" t="e">
        <f>MIN(VLOOKUP($O109,margin_ranges!$A$5:$D$10,4,FALSE),$P109*100)</f>
        <v>#N/A</v>
      </c>
      <c r="T109" s="29" t="e">
        <f>(1-$S109/100)/(1-$F109)-1</f>
        <v>#N/A</v>
      </c>
      <c r="U109" s="19" t="str">
        <f>IF(ABS(IFERROR(T109,0))&gt;0.05,INDEX(margin_ranges!$C$13:$C$16,MATCH($F109*100,margin_ranges!$B$13:$B$16,1)),"")</f>
        <v/>
      </c>
      <c r="V109" t="e">
        <f>MIN(VLOOKUP($U109,margin_ranges!$A$5:$D$10,4,FALSE),$P109*100)</f>
        <v>#N/A</v>
      </c>
      <c r="Y109" s="29" t="e">
        <f t="shared" si="1"/>
        <v>#N/A</v>
      </c>
    </row>
    <row r="110" spans="1:25" x14ac:dyDescent="0.3">
      <c r="A110" s="8" t="s">
        <v>17</v>
      </c>
      <c r="B110" s="8" t="s">
        <v>188</v>
      </c>
      <c r="C110" s="8" t="s">
        <v>189</v>
      </c>
      <c r="D110" s="8" t="s">
        <v>190</v>
      </c>
      <c r="E110" s="8" t="s">
        <v>191</v>
      </c>
      <c r="F110" s="24">
        <v>0.35</v>
      </c>
      <c r="G110" s="24">
        <v>1</v>
      </c>
      <c r="H110" s="25">
        <v>384.4434</v>
      </c>
      <c r="I110" s="25">
        <v>104.19799999999999</v>
      </c>
      <c r="J110" s="15">
        <v>369</v>
      </c>
      <c r="K110" s="15">
        <v>129</v>
      </c>
      <c r="L110" s="13">
        <v>0.27100000000000002</v>
      </c>
      <c r="M110" s="7">
        <v>0.11813195999999999</v>
      </c>
      <c r="N110" s="26">
        <v>0.02</v>
      </c>
      <c r="O110" s="27" t="s">
        <v>92</v>
      </c>
      <c r="P110" s="8">
        <v>0.83069781040000001</v>
      </c>
      <c r="Q110" s="24">
        <v>0.35</v>
      </c>
      <c r="R110" t="str">
        <f>IF($Q110*100&gt;=VLOOKUP($O110,margin_ranges!$A$5:$C$10,2,FALSE),IF($Q110*100&lt;=VLOOKUP($O110,margin_ranges!$A$5:$C$10,3,FALSE)+10,"IN RANGE","ABOVE RANGE"),"BELOW RANGE")</f>
        <v>IN RANGE</v>
      </c>
      <c r="S110">
        <f>MIN(VLOOKUP($O110,margin_ranges!$A$5:$D$10,4,FALSE),$P110*100)</f>
        <v>29.75</v>
      </c>
      <c r="T110" s="29">
        <f>(1-$S110/100)/(1-$F110)-1</f>
        <v>8.0769230769230704E-2</v>
      </c>
      <c r="U110" s="19" t="str">
        <f>IF(ABS(IFERROR(T110,0))&gt;0.05,INDEX(margin_ranges!$C$13:$C$16,MATCH($F110*100,margin_ranges!$B$13:$B$16,1)),"")</f>
        <v>Margin Over Fill (Type C)</v>
      </c>
      <c r="V110">
        <f>MIN(VLOOKUP($U110,margin_ranges!$A$5:$D$10,4,FALSE),$P110*100)</f>
        <v>43</v>
      </c>
      <c r="Y110" s="29">
        <f t="shared" si="1"/>
        <v>-0.12307692307692297</v>
      </c>
    </row>
    <row r="111" spans="1:25" x14ac:dyDescent="0.3">
      <c r="A111" s="8" t="s">
        <v>17</v>
      </c>
      <c r="B111" s="8" t="s">
        <v>188</v>
      </c>
      <c r="C111" s="8" t="s">
        <v>189</v>
      </c>
      <c r="D111" s="8" t="s">
        <v>194</v>
      </c>
      <c r="E111" s="8" t="s">
        <v>195</v>
      </c>
      <c r="F111" s="24">
        <v>0.3</v>
      </c>
      <c r="G111" s="24">
        <v>1</v>
      </c>
      <c r="H111" s="25">
        <v>55.956299999999999</v>
      </c>
      <c r="I111" s="25">
        <v>20.387799999999999</v>
      </c>
      <c r="J111" s="15">
        <v>166</v>
      </c>
      <c r="K111" s="15">
        <v>50</v>
      </c>
      <c r="L111" s="13">
        <v>0.3644</v>
      </c>
      <c r="M111" s="7">
        <v>0.27218678000000002</v>
      </c>
      <c r="N111" s="26">
        <v>0.02</v>
      </c>
      <c r="O111" s="27" t="s">
        <v>92</v>
      </c>
      <c r="P111" s="8">
        <v>0.9265210452</v>
      </c>
      <c r="Q111" s="24">
        <v>0.3</v>
      </c>
      <c r="R111" t="str">
        <f>IF($Q111*100&gt;=VLOOKUP($O111,margin_ranges!$A$5:$C$10,2,FALSE),IF($Q111*100&lt;=VLOOKUP($O111,margin_ranges!$A$5:$C$10,3,FALSE)+10,"IN RANGE","ABOVE RANGE"),"BELOW RANGE")</f>
        <v>IN RANGE</v>
      </c>
      <c r="S111">
        <f>MIN(VLOOKUP($O111,margin_ranges!$A$5:$D$10,4,FALSE),$P111*100)</f>
        <v>29.75</v>
      </c>
      <c r="T111" s="29">
        <f>(1-$S111/100)/(1-$F111)-1</f>
        <v>3.5714285714285587E-3</v>
      </c>
      <c r="U111" s="19" t="str">
        <f>IF(ABS(IFERROR(T111,0))&gt;0.05,INDEX(margin_ranges!$C$13:$C$16,MATCH($F111*100,margin_ranges!$B$13:$B$16,1)),"")</f>
        <v/>
      </c>
      <c r="V111" t="e">
        <f>MIN(VLOOKUP($U111,margin_ranges!$A$5:$D$10,4,FALSE),$P111*100)</f>
        <v>#N/A</v>
      </c>
      <c r="Y111" s="29" t="e">
        <f t="shared" si="1"/>
        <v>#N/A</v>
      </c>
    </row>
    <row r="112" spans="1:25" x14ac:dyDescent="0.3">
      <c r="A112" s="8" t="s">
        <v>17</v>
      </c>
      <c r="B112" s="8" t="s">
        <v>188</v>
      </c>
      <c r="C112" s="8" t="s">
        <v>189</v>
      </c>
      <c r="D112" s="8" t="s">
        <v>196</v>
      </c>
      <c r="E112" s="8" t="s">
        <v>197</v>
      </c>
      <c r="F112" s="24">
        <v>0.3</v>
      </c>
      <c r="G112" s="24">
        <v>1</v>
      </c>
      <c r="H112" s="25">
        <v>48.058100000000003</v>
      </c>
      <c r="I112" s="25">
        <v>33.409999999999997</v>
      </c>
      <c r="J112" s="15">
        <v>124</v>
      </c>
      <c r="K112" s="15">
        <v>37</v>
      </c>
      <c r="L112" s="13">
        <v>0.69520000000000004</v>
      </c>
      <c r="M112" s="7">
        <v>0.12385471000000001</v>
      </c>
      <c r="N112" s="26">
        <v>0.02</v>
      </c>
      <c r="O112" s="27" t="s">
        <v>92</v>
      </c>
      <c r="P112" s="8">
        <v>0.83852046719999995</v>
      </c>
      <c r="Q112" s="24">
        <v>0.3</v>
      </c>
      <c r="R112" t="str">
        <f>IF($Q112*100&gt;=VLOOKUP($O112,margin_ranges!$A$5:$C$10,2,FALSE),IF($Q112*100&lt;=VLOOKUP($O112,margin_ranges!$A$5:$C$10,3,FALSE)+10,"IN RANGE","ABOVE RANGE"),"BELOW RANGE")</f>
        <v>IN RANGE</v>
      </c>
      <c r="S112">
        <f>MIN(VLOOKUP($O112,margin_ranges!$A$5:$D$10,4,FALSE),$P112*100)</f>
        <v>29.75</v>
      </c>
      <c r="T112" s="29">
        <f>(1-$S112/100)/(1-$F112)-1</f>
        <v>3.5714285714285587E-3</v>
      </c>
      <c r="U112" s="19" t="str">
        <f>IF(ABS(IFERROR(T112,0))&gt;0.05,INDEX(margin_ranges!$C$13:$C$16,MATCH($F112*100,margin_ranges!$B$13:$B$16,1)),"")</f>
        <v/>
      </c>
      <c r="V112" t="e">
        <f>MIN(VLOOKUP($U112,margin_ranges!$A$5:$D$10,4,FALSE),$P112*100)</f>
        <v>#N/A</v>
      </c>
      <c r="Y112" s="29" t="e">
        <f t="shared" si="1"/>
        <v>#N/A</v>
      </c>
    </row>
    <row r="113" spans="1:25" x14ac:dyDescent="0.3">
      <c r="A113" s="8" t="s">
        <v>17</v>
      </c>
      <c r="B113" s="8" t="s">
        <v>188</v>
      </c>
      <c r="C113" s="8" t="s">
        <v>189</v>
      </c>
      <c r="D113" s="8" t="s">
        <v>192</v>
      </c>
      <c r="E113" s="8" t="s">
        <v>193</v>
      </c>
      <c r="F113" s="24">
        <v>0.29999999999999899</v>
      </c>
      <c r="G113" s="24">
        <v>1</v>
      </c>
      <c r="H113" s="25">
        <v>387.22989999999999</v>
      </c>
      <c r="I113" s="25">
        <v>123.10469999999999</v>
      </c>
      <c r="J113" s="15">
        <v>653</v>
      </c>
      <c r="K113" s="15">
        <v>196</v>
      </c>
      <c r="L113" s="13">
        <v>0.31790000000000002</v>
      </c>
      <c r="M113" s="7">
        <v>0.17684538</v>
      </c>
      <c r="N113" s="26">
        <v>0.03</v>
      </c>
      <c r="O113" s="27" t="s">
        <v>92</v>
      </c>
      <c r="P113" s="8">
        <v>0.83036028439999998</v>
      </c>
      <c r="Q113" s="24">
        <v>0.3</v>
      </c>
      <c r="R113" t="str">
        <f>IF($Q113*100&gt;=VLOOKUP($O113,margin_ranges!$A$5:$C$10,2,FALSE),IF($Q113*100&lt;=VLOOKUP($O113,margin_ranges!$A$5:$C$10,3,FALSE)+10,"IN RANGE","ABOVE RANGE"),"BELOW RANGE")</f>
        <v>IN RANGE</v>
      </c>
      <c r="S113">
        <f>MIN(VLOOKUP($O113,margin_ranges!$A$5:$D$10,4,FALSE),$P113*100)</f>
        <v>29.75</v>
      </c>
      <c r="T113" s="29">
        <f>(1-$S113/100)/(1-$F113)-1</f>
        <v>3.5714285714270044E-3</v>
      </c>
      <c r="U113" s="19" t="str">
        <f>IF(ABS(IFERROR(T113,0))&gt;0.05,INDEX(margin_ranges!$C$13:$C$16,MATCH($F113*100,margin_ranges!$B$13:$B$16,1)),"")</f>
        <v/>
      </c>
      <c r="V113" t="e">
        <f>MIN(VLOOKUP($U113,margin_ranges!$A$5:$D$10,4,FALSE),$P113*100)</f>
        <v>#N/A</v>
      </c>
      <c r="Y113" s="29" t="e">
        <f t="shared" si="1"/>
        <v>#N/A</v>
      </c>
    </row>
    <row r="114" spans="1:25" x14ac:dyDescent="0.3">
      <c r="A114" s="8" t="s">
        <v>35</v>
      </c>
      <c r="B114" s="8" t="s">
        <v>200</v>
      </c>
      <c r="C114" s="8" t="s">
        <v>34</v>
      </c>
      <c r="D114" s="8" t="s">
        <v>34</v>
      </c>
      <c r="E114" s="8"/>
      <c r="F114" s="24">
        <v>0.28999999999999998</v>
      </c>
      <c r="G114" s="24">
        <v>1</v>
      </c>
      <c r="H114" s="25">
        <v>198.15309999999999</v>
      </c>
      <c r="I114" s="25">
        <v>12.347799999999999</v>
      </c>
      <c r="J114" s="15">
        <v>427</v>
      </c>
      <c r="K114" s="15">
        <v>107</v>
      </c>
      <c r="L114" s="13">
        <v>6.2300000000000001E-2</v>
      </c>
      <c r="M114" s="7">
        <v>1.1538720099999999</v>
      </c>
      <c r="N114" s="26">
        <v>0.75</v>
      </c>
      <c r="O114" s="27"/>
      <c r="P114" s="8">
        <v>0.3500145637</v>
      </c>
      <c r="Q114" s="24">
        <v>0.28999999999999998</v>
      </c>
      <c r="R114" t="e">
        <f>IF($Q114*100&gt;=VLOOKUP($O114,margin_ranges!$A$5:$C$10,2,FALSE),IF($Q114*100&lt;=VLOOKUP($O114,margin_ranges!$A$5:$C$10,3,FALSE)+10,"IN RANGE","ABOVE RANGE"),"BELOW RANGE")</f>
        <v>#N/A</v>
      </c>
      <c r="S114" t="e">
        <f>MIN(VLOOKUP($O114,margin_ranges!$A$5:$D$10,4,FALSE),$P114*100)</f>
        <v>#N/A</v>
      </c>
      <c r="T114" s="29" t="e">
        <f>(1-$S114/100)/(1-$F114)-1</f>
        <v>#N/A</v>
      </c>
      <c r="U114" s="19" t="str">
        <f>IF(ABS(IFERROR(T114,0))&gt;0.05,INDEX(margin_ranges!$C$13:$C$16,MATCH($F114*100,margin_ranges!$B$13:$B$16,1)),"")</f>
        <v/>
      </c>
      <c r="V114" t="e">
        <f>MIN(VLOOKUP($U114,margin_ranges!$A$5:$D$10,4,FALSE),$P114*100)</f>
        <v>#N/A</v>
      </c>
      <c r="Y114" s="29" t="e">
        <f t="shared" si="1"/>
        <v>#N/A</v>
      </c>
    </row>
    <row r="115" spans="1:25" x14ac:dyDescent="0.3">
      <c r="A115" s="8" t="s">
        <v>33</v>
      </c>
      <c r="B115" s="8" t="s">
        <v>200</v>
      </c>
      <c r="C115" s="8" t="s">
        <v>201</v>
      </c>
      <c r="D115" s="8" t="s">
        <v>34</v>
      </c>
      <c r="E115" s="8"/>
      <c r="F115" s="24">
        <v>0.28999999999999998</v>
      </c>
      <c r="G115" s="24">
        <v>1</v>
      </c>
      <c r="H115" s="25">
        <v>198.15309999999999</v>
      </c>
      <c r="I115" s="25">
        <v>12.347799999999999</v>
      </c>
      <c r="J115" s="15">
        <v>427</v>
      </c>
      <c r="K115" s="15">
        <v>107</v>
      </c>
      <c r="L115" s="13">
        <v>6.2300000000000001E-2</v>
      </c>
      <c r="M115" s="7">
        <v>1.1538720099999999</v>
      </c>
      <c r="N115" s="26">
        <v>0.75</v>
      </c>
      <c r="O115" s="27"/>
      <c r="P115" s="8">
        <v>0.3500145637</v>
      </c>
      <c r="Q115" s="24">
        <v>0.28999999999999998</v>
      </c>
      <c r="R115" t="e">
        <f>IF($Q115*100&gt;=VLOOKUP($O115,margin_ranges!$A$5:$C$10,2,FALSE),IF($Q115*100&lt;=VLOOKUP($O115,margin_ranges!$A$5:$C$10,3,FALSE)+10,"IN RANGE","ABOVE RANGE"),"BELOW RANGE")</f>
        <v>#N/A</v>
      </c>
      <c r="S115" t="e">
        <f>MIN(VLOOKUP($O115,margin_ranges!$A$5:$D$10,4,FALSE),$P115*100)</f>
        <v>#N/A</v>
      </c>
      <c r="T115" s="29" t="e">
        <f>(1-$S115/100)/(1-$F115)-1</f>
        <v>#N/A</v>
      </c>
      <c r="U115" s="19" t="str">
        <f>IF(ABS(IFERROR(T115,0))&gt;0.05,INDEX(margin_ranges!$C$13:$C$16,MATCH($F115*100,margin_ranges!$B$13:$B$16,1)),"")</f>
        <v/>
      </c>
      <c r="V115" t="e">
        <f>MIN(VLOOKUP($U115,margin_ranges!$A$5:$D$10,4,FALSE),$P115*100)</f>
        <v>#N/A</v>
      </c>
      <c r="Y115" s="29" t="e">
        <f t="shared" si="1"/>
        <v>#N/A</v>
      </c>
    </row>
    <row r="116" spans="1:25" x14ac:dyDescent="0.3">
      <c r="A116" s="8" t="s">
        <v>17</v>
      </c>
      <c r="B116" s="8" t="s">
        <v>200</v>
      </c>
      <c r="C116" s="8" t="s">
        <v>201</v>
      </c>
      <c r="D116" s="8" t="s">
        <v>202</v>
      </c>
      <c r="E116" s="8" t="s">
        <v>203</v>
      </c>
      <c r="F116" s="24">
        <v>0.28999999999999998</v>
      </c>
      <c r="G116" s="24">
        <v>1</v>
      </c>
      <c r="H116" s="25">
        <v>59.135399999999997</v>
      </c>
      <c r="I116" s="25">
        <v>3.6072000000000002</v>
      </c>
      <c r="J116" s="15">
        <v>126</v>
      </c>
      <c r="K116" s="15">
        <v>31</v>
      </c>
      <c r="L116" s="13">
        <v>6.0999999999999999E-2</v>
      </c>
      <c r="M116" s="7">
        <v>1.1644284300000001</v>
      </c>
      <c r="N116" s="26">
        <v>0.75</v>
      </c>
      <c r="O116" s="27" t="s">
        <v>22</v>
      </c>
      <c r="P116" s="8">
        <v>0.35590717080000001</v>
      </c>
      <c r="Q116" s="24">
        <v>0.28999999999999998</v>
      </c>
      <c r="R116" t="str">
        <f>IF($Q116*100&gt;=VLOOKUP($O116,margin_ranges!$A$5:$C$10,2,FALSE),IF($Q116*100&lt;=VLOOKUP($O116,margin_ranges!$A$5:$C$10,3,FALSE)+10,"IN RANGE","ABOVE RANGE"),"BELOW RANGE")</f>
        <v>IN RANGE</v>
      </c>
      <c r="S116">
        <f>MIN(VLOOKUP($O116,margin_ranges!$A$5:$D$10,4,FALSE),$P116*100)</f>
        <v>29.75</v>
      </c>
      <c r="T116" s="29">
        <f>(1-$S116/100)/(1-$F116)-1</f>
        <v>-1.0563380281690127E-2</v>
      </c>
      <c r="U116" s="19" t="str">
        <f>IF(ABS(IFERROR(T116,0))&gt;0.05,INDEX(margin_ranges!$C$13:$C$16,MATCH($F116*100,margin_ranges!$B$13:$B$16,1)),"")</f>
        <v/>
      </c>
      <c r="V116" t="e">
        <f>MIN(VLOOKUP($U116,margin_ranges!$A$5:$D$10,4,FALSE),$P116*100)</f>
        <v>#N/A</v>
      </c>
      <c r="Y116" s="29" t="e">
        <f t="shared" si="1"/>
        <v>#N/A</v>
      </c>
    </row>
    <row r="117" spans="1:25" x14ac:dyDescent="0.3">
      <c r="A117" s="8" t="s">
        <v>17</v>
      </c>
      <c r="B117" s="8" t="s">
        <v>200</v>
      </c>
      <c r="C117" s="8" t="s">
        <v>201</v>
      </c>
      <c r="D117" s="8" t="s">
        <v>204</v>
      </c>
      <c r="E117" s="8" t="s">
        <v>205</v>
      </c>
      <c r="F117" s="24">
        <v>0.28999999999999998</v>
      </c>
      <c r="G117" s="24">
        <v>1</v>
      </c>
      <c r="H117" s="25">
        <v>35.3733</v>
      </c>
      <c r="I117" s="25">
        <v>1.9454</v>
      </c>
      <c r="J117" s="15">
        <v>68</v>
      </c>
      <c r="K117" s="15">
        <v>17</v>
      </c>
      <c r="L117" s="13">
        <v>5.5E-2</v>
      </c>
      <c r="M117" s="7">
        <v>1.16521148</v>
      </c>
      <c r="N117" s="26">
        <v>0.75</v>
      </c>
      <c r="O117" s="27" t="s">
        <v>22</v>
      </c>
      <c r="P117" s="8">
        <v>0.3563400209</v>
      </c>
      <c r="Q117" s="24">
        <v>0.28999999999999998</v>
      </c>
      <c r="R117" t="str">
        <f>IF($Q117*100&gt;=VLOOKUP($O117,margin_ranges!$A$5:$C$10,2,FALSE),IF($Q117*100&lt;=VLOOKUP($O117,margin_ranges!$A$5:$C$10,3,FALSE)+10,"IN RANGE","ABOVE RANGE"),"BELOW RANGE")</f>
        <v>IN RANGE</v>
      </c>
      <c r="S117">
        <f>MIN(VLOOKUP($O117,margin_ranges!$A$5:$D$10,4,FALSE),$P117*100)</f>
        <v>29.75</v>
      </c>
      <c r="T117" s="29">
        <f>(1-$S117/100)/(1-$F117)-1</f>
        <v>-1.0563380281690127E-2</v>
      </c>
      <c r="U117" s="19" t="str">
        <f>IF(ABS(IFERROR(T117,0))&gt;0.05,INDEX(margin_ranges!$C$13:$C$16,MATCH($F117*100,margin_ranges!$B$13:$B$16,1)),"")</f>
        <v/>
      </c>
      <c r="V117" t="e">
        <f>MIN(VLOOKUP($U117,margin_ranges!$A$5:$D$10,4,FALSE),$P117*100)</f>
        <v>#N/A</v>
      </c>
      <c r="Y117" s="29" t="e">
        <f t="shared" si="1"/>
        <v>#N/A</v>
      </c>
    </row>
    <row r="118" spans="1:25" x14ac:dyDescent="0.3">
      <c r="A118" s="8" t="s">
        <v>17</v>
      </c>
      <c r="B118" s="8" t="s">
        <v>200</v>
      </c>
      <c r="C118" s="8" t="s">
        <v>201</v>
      </c>
      <c r="D118" s="8" t="s">
        <v>208</v>
      </c>
      <c r="E118" s="8" t="s">
        <v>209</v>
      </c>
      <c r="F118" s="24">
        <v>0.28999999999999998</v>
      </c>
      <c r="G118" s="24">
        <v>1</v>
      </c>
      <c r="H118" s="25">
        <v>35.430100000000003</v>
      </c>
      <c r="I118" s="25">
        <v>3.0451000000000001</v>
      </c>
      <c r="J118" s="15">
        <v>106</v>
      </c>
      <c r="K118" s="15">
        <v>27</v>
      </c>
      <c r="L118" s="13">
        <v>8.5900000000000004E-2</v>
      </c>
      <c r="M118" s="7">
        <v>1.1615828500000001</v>
      </c>
      <c r="N118" s="26">
        <v>0.75</v>
      </c>
      <c r="O118" s="27" t="s">
        <v>22</v>
      </c>
      <c r="P118" s="8">
        <v>0.35432930940000001</v>
      </c>
      <c r="Q118" s="24">
        <v>0.28999999999999998</v>
      </c>
      <c r="R118" t="str">
        <f>IF($Q118*100&gt;=VLOOKUP($O118,margin_ranges!$A$5:$C$10,2,FALSE),IF($Q118*100&lt;=VLOOKUP($O118,margin_ranges!$A$5:$C$10,3,FALSE)+10,"IN RANGE","ABOVE RANGE"),"BELOW RANGE")</f>
        <v>IN RANGE</v>
      </c>
      <c r="S118">
        <f>MIN(VLOOKUP($O118,margin_ranges!$A$5:$D$10,4,FALSE),$P118*100)</f>
        <v>29.75</v>
      </c>
      <c r="T118" s="29">
        <f>(1-$S118/100)/(1-$F118)-1</f>
        <v>-1.0563380281690127E-2</v>
      </c>
      <c r="U118" s="19" t="str">
        <f>IF(ABS(IFERROR(T118,0))&gt;0.05,INDEX(margin_ranges!$C$13:$C$16,MATCH($F118*100,margin_ranges!$B$13:$B$16,1)),"")</f>
        <v/>
      </c>
      <c r="V118" t="e">
        <f>MIN(VLOOKUP($U118,margin_ranges!$A$5:$D$10,4,FALSE),$P118*100)</f>
        <v>#N/A</v>
      </c>
      <c r="Y118" s="29" t="e">
        <f t="shared" si="1"/>
        <v>#N/A</v>
      </c>
    </row>
    <row r="119" spans="1:25" x14ac:dyDescent="0.3">
      <c r="A119" s="8" t="s">
        <v>17</v>
      </c>
      <c r="B119" s="8" t="s">
        <v>200</v>
      </c>
      <c r="C119" s="8" t="s">
        <v>201</v>
      </c>
      <c r="D119" s="8" t="s">
        <v>206</v>
      </c>
      <c r="E119" s="8" t="s">
        <v>207</v>
      </c>
      <c r="F119" s="24">
        <v>0.28999999999999898</v>
      </c>
      <c r="G119" s="24">
        <v>1</v>
      </c>
      <c r="H119" s="25">
        <v>68.214299999999994</v>
      </c>
      <c r="I119" s="25">
        <v>3.75</v>
      </c>
      <c r="J119" s="15">
        <v>127</v>
      </c>
      <c r="K119" s="15">
        <v>33</v>
      </c>
      <c r="L119" s="13">
        <v>5.5E-2</v>
      </c>
      <c r="M119" s="7">
        <v>1.1315733299999999</v>
      </c>
      <c r="N119" s="26">
        <v>0.75</v>
      </c>
      <c r="O119" s="27" t="s">
        <v>22</v>
      </c>
      <c r="P119" s="8">
        <v>0.337206014</v>
      </c>
      <c r="Q119" s="24">
        <v>0.28999999999999998</v>
      </c>
      <c r="R119" t="str">
        <f>IF($Q119*100&gt;=VLOOKUP($O119,margin_ranges!$A$5:$C$10,2,FALSE),IF($Q119*100&lt;=VLOOKUP($O119,margin_ranges!$A$5:$C$10,3,FALSE)+10,"IN RANGE","ABOVE RANGE"),"BELOW RANGE")</f>
        <v>IN RANGE</v>
      </c>
      <c r="S119">
        <f>MIN(VLOOKUP($O119,margin_ranges!$A$5:$D$10,4,FALSE),$P119*100)</f>
        <v>29.75</v>
      </c>
      <c r="T119" s="29">
        <f>(1-$S119/100)/(1-$F119)-1</f>
        <v>-1.056338028169157E-2</v>
      </c>
      <c r="U119" s="19" t="str">
        <f>IF(ABS(IFERROR(T119,0))&gt;0.05,INDEX(margin_ranges!$C$13:$C$16,MATCH($F119*100,margin_ranges!$B$13:$B$16,1)),"")</f>
        <v/>
      </c>
      <c r="V119" t="e">
        <f>MIN(VLOOKUP($U119,margin_ranges!$A$5:$D$10,4,FALSE),$P119*100)</f>
        <v>#N/A</v>
      </c>
      <c r="Y119" s="29" t="e">
        <f t="shared" si="1"/>
        <v>#N/A</v>
      </c>
    </row>
    <row r="120" spans="1:25" x14ac:dyDescent="0.3">
      <c r="A120" s="8" t="s">
        <v>35</v>
      </c>
      <c r="B120" s="8" t="s">
        <v>210</v>
      </c>
      <c r="C120" s="8" t="s">
        <v>34</v>
      </c>
      <c r="D120" s="8" t="s">
        <v>34</v>
      </c>
      <c r="E120" s="8"/>
      <c r="F120" s="24">
        <v>0.17221303915102501</v>
      </c>
      <c r="G120" s="24">
        <v>0.83587272000000001</v>
      </c>
      <c r="H120" s="25">
        <v>1047.1714999999999</v>
      </c>
      <c r="I120" s="25">
        <v>95.000699999999995</v>
      </c>
      <c r="J120" s="15">
        <v>6768</v>
      </c>
      <c r="K120" s="15">
        <v>1133</v>
      </c>
      <c r="L120" s="13">
        <v>9.0700000000000003E-2</v>
      </c>
      <c r="M120" s="7">
        <v>2.37483808</v>
      </c>
      <c r="N120" s="26">
        <v>1.9658599999999999</v>
      </c>
      <c r="O120" s="27"/>
      <c r="P120" s="8">
        <v>0.1722130392</v>
      </c>
      <c r="Q120" s="24">
        <v>0.21929999999999999</v>
      </c>
      <c r="R120" t="e">
        <f>IF($Q120*100&gt;=VLOOKUP($O120,margin_ranges!$A$5:$C$10,2,FALSE),IF($Q120*100&lt;=VLOOKUP($O120,margin_ranges!$A$5:$C$10,3,FALSE)+10,"IN RANGE","ABOVE RANGE"),"BELOW RANGE")</f>
        <v>#N/A</v>
      </c>
      <c r="S120" t="e">
        <f>MIN(VLOOKUP($O120,margin_ranges!$A$5:$D$10,4,FALSE),$P120*100)</f>
        <v>#N/A</v>
      </c>
      <c r="T120" s="29" t="e">
        <f>(1-$S120/100)/(1-$F120)-1</f>
        <v>#N/A</v>
      </c>
      <c r="U120" s="19" t="str">
        <f>IF(ABS(IFERROR(T120,0))&gt;0.05,INDEX(margin_ranges!$C$13:$C$16,MATCH($F120*100,margin_ranges!$B$13:$B$16,1)),"")</f>
        <v/>
      </c>
      <c r="V120" t="e">
        <f>MIN(VLOOKUP($U120,margin_ranges!$A$5:$D$10,4,FALSE),$P120*100)</f>
        <v>#N/A</v>
      </c>
      <c r="Y120" s="29" t="e">
        <f t="shared" si="1"/>
        <v>#N/A</v>
      </c>
    </row>
    <row r="121" spans="1:25" x14ac:dyDescent="0.3">
      <c r="A121" s="8" t="s">
        <v>33</v>
      </c>
      <c r="B121" s="8" t="s">
        <v>210</v>
      </c>
      <c r="C121" s="8" t="s">
        <v>211</v>
      </c>
      <c r="D121" s="8" t="s">
        <v>34</v>
      </c>
      <c r="E121" s="8"/>
      <c r="F121" s="24">
        <v>0.17221303915102501</v>
      </c>
      <c r="G121" s="24">
        <v>0.83587272000000001</v>
      </c>
      <c r="H121" s="25">
        <v>1047.1714999999999</v>
      </c>
      <c r="I121" s="25">
        <v>95.000699999999995</v>
      </c>
      <c r="J121" s="15">
        <v>6768</v>
      </c>
      <c r="K121" s="15">
        <v>1133</v>
      </c>
      <c r="L121" s="13">
        <v>9.0700000000000003E-2</v>
      </c>
      <c r="M121" s="7">
        <v>2.37483808</v>
      </c>
      <c r="N121" s="26">
        <v>1.9658599999999999</v>
      </c>
      <c r="O121" s="27"/>
      <c r="P121" s="8">
        <v>0.1722130392</v>
      </c>
      <c r="Q121" s="24">
        <v>0.21929999999999999</v>
      </c>
      <c r="R121" t="e">
        <f>IF($Q121*100&gt;=VLOOKUP($O121,margin_ranges!$A$5:$C$10,2,FALSE),IF($Q121*100&lt;=VLOOKUP($O121,margin_ranges!$A$5:$C$10,3,FALSE)+10,"IN RANGE","ABOVE RANGE"),"BELOW RANGE")</f>
        <v>#N/A</v>
      </c>
      <c r="S121" t="e">
        <f>MIN(VLOOKUP($O121,margin_ranges!$A$5:$D$10,4,FALSE),$P121*100)</f>
        <v>#N/A</v>
      </c>
      <c r="T121" s="29" t="e">
        <f>(1-$S121/100)/(1-$F121)-1</f>
        <v>#N/A</v>
      </c>
      <c r="U121" s="19" t="str">
        <f>IF(ABS(IFERROR(T121,0))&gt;0.05,INDEX(margin_ranges!$C$13:$C$16,MATCH($F121*100,margin_ranges!$B$13:$B$16,1)),"")</f>
        <v/>
      </c>
      <c r="V121" t="e">
        <f>MIN(VLOOKUP($U121,margin_ranges!$A$5:$D$10,4,FALSE),$P121*100)</f>
        <v>#N/A</v>
      </c>
      <c r="Y121" s="29" t="e">
        <f t="shared" si="1"/>
        <v>#N/A</v>
      </c>
    </row>
    <row r="122" spans="1:25" x14ac:dyDescent="0.3">
      <c r="A122" s="8" t="s">
        <v>17</v>
      </c>
      <c r="B122" s="8" t="s">
        <v>210</v>
      </c>
      <c r="C122" s="8" t="s">
        <v>211</v>
      </c>
      <c r="D122" s="8" t="s">
        <v>244</v>
      </c>
      <c r="E122" s="8" t="s">
        <v>245</v>
      </c>
      <c r="F122" s="24">
        <v>0.216963226242118</v>
      </c>
      <c r="G122" s="24">
        <v>0</v>
      </c>
      <c r="H122" s="25">
        <v>10.252599999999999</v>
      </c>
      <c r="I122" s="25">
        <v>1.0733999999999999</v>
      </c>
      <c r="J122" s="15">
        <v>154</v>
      </c>
      <c r="K122" s="15">
        <v>33</v>
      </c>
      <c r="L122" s="13">
        <v>0.1047</v>
      </c>
      <c r="M122" s="7">
        <v>4.7890471100000003</v>
      </c>
      <c r="N122" s="26">
        <v>3.75</v>
      </c>
      <c r="O122" s="27" t="s">
        <v>92</v>
      </c>
      <c r="P122" s="8">
        <v>0.2169632262</v>
      </c>
      <c r="Q122" s="24">
        <v>0.25</v>
      </c>
      <c r="R122" t="str">
        <f>IF($Q122*100&gt;=VLOOKUP($O122,margin_ranges!$A$5:$C$10,2,FALSE),IF($Q122*100&lt;=VLOOKUP($O122,margin_ranges!$A$5:$C$10,3,FALSE)+10,"IN RANGE","ABOVE RANGE"),"BELOW RANGE")</f>
        <v>IN RANGE</v>
      </c>
      <c r="S122">
        <f>MIN(VLOOKUP($O122,margin_ranges!$A$5:$D$10,4,FALSE),$P122*100)</f>
        <v>21.69632262</v>
      </c>
      <c r="T122" s="29">
        <f>(1-$S122/100)/(1-$F122)-1</f>
        <v>5.3788085097039584E-11</v>
      </c>
      <c r="U122" s="19" t="str">
        <f>IF(ABS(IFERROR(T122,0))&gt;0.05,INDEX(margin_ranges!$C$13:$C$16,MATCH($F122*100,margin_ranges!$B$13:$B$16,1)),"")</f>
        <v/>
      </c>
      <c r="V122" t="e">
        <f>MIN(VLOOKUP($U122,margin_ranges!$A$5:$D$10,4,FALSE),$P122*100)</f>
        <v>#N/A</v>
      </c>
      <c r="Y122" s="29" t="e">
        <f t="shared" si="1"/>
        <v>#N/A</v>
      </c>
    </row>
    <row r="123" spans="1:25" x14ac:dyDescent="0.3">
      <c r="A123" s="8" t="s">
        <v>17</v>
      </c>
      <c r="B123" s="8" t="s">
        <v>210</v>
      </c>
      <c r="C123" s="8" t="s">
        <v>211</v>
      </c>
      <c r="D123" s="8" t="s">
        <v>238</v>
      </c>
      <c r="E123" s="8" t="s">
        <v>239</v>
      </c>
      <c r="F123" s="24">
        <v>0.14157807863559299</v>
      </c>
      <c r="G123" s="24">
        <v>1</v>
      </c>
      <c r="H123" s="25">
        <v>45.501300000000001</v>
      </c>
      <c r="I123" s="25">
        <v>4.3669000000000002</v>
      </c>
      <c r="J123" s="15">
        <v>275</v>
      </c>
      <c r="K123" s="15">
        <v>39</v>
      </c>
      <c r="L123" s="13">
        <v>9.6000000000000002E-2</v>
      </c>
      <c r="M123" s="7">
        <v>2.09687096</v>
      </c>
      <c r="N123" s="26">
        <v>1.8</v>
      </c>
      <c r="O123" s="27" t="s">
        <v>92</v>
      </c>
      <c r="P123" s="8">
        <v>0.14157807859999999</v>
      </c>
      <c r="Q123" s="24">
        <v>0.18</v>
      </c>
      <c r="R123" t="str">
        <f>IF($Q123*100&gt;=VLOOKUP($O123,margin_ranges!$A$5:$C$10,2,FALSE),IF($Q123*100&lt;=VLOOKUP($O123,margin_ranges!$A$5:$C$10,3,FALSE)+10,"IN RANGE","ABOVE RANGE"),"BELOW RANGE")</f>
        <v>BELOW RANGE</v>
      </c>
      <c r="S123">
        <f>MIN(VLOOKUP($O123,margin_ranges!$A$5:$D$10,4,FALSE),$P123*100)</f>
        <v>14.157807859999998</v>
      </c>
      <c r="T123" s="29">
        <f>(1-$S123/100)/(1-$F123)-1</f>
        <v>4.1463277256070796E-11</v>
      </c>
      <c r="U123" s="19" t="str">
        <f>IF(ABS(IFERROR(T123,0))&gt;0.05,INDEX(margin_ranges!$C$13:$C$16,MATCH($F123*100,margin_ranges!$B$13:$B$16,1)),"")</f>
        <v/>
      </c>
      <c r="V123" t="e">
        <f>MIN(VLOOKUP($U123,margin_ranges!$A$5:$D$10,4,FALSE),$P123*100)</f>
        <v>#N/A</v>
      </c>
      <c r="Y123" s="29" t="e">
        <f t="shared" si="1"/>
        <v>#N/A</v>
      </c>
    </row>
    <row r="124" spans="1:25" x14ac:dyDescent="0.3">
      <c r="A124" s="8" t="s">
        <v>17</v>
      </c>
      <c r="B124" s="8" t="s">
        <v>210</v>
      </c>
      <c r="C124" s="8" t="s">
        <v>211</v>
      </c>
      <c r="D124" s="8" t="s">
        <v>240</v>
      </c>
      <c r="E124" s="8" t="s">
        <v>241</v>
      </c>
      <c r="F124" s="24">
        <v>0.16917191783091801</v>
      </c>
      <c r="G124" s="24">
        <v>1</v>
      </c>
      <c r="H124" s="25">
        <v>85.797799999999995</v>
      </c>
      <c r="I124" s="25">
        <v>2.5070000000000001</v>
      </c>
      <c r="J124" s="15">
        <v>317</v>
      </c>
      <c r="K124" s="15">
        <v>48</v>
      </c>
      <c r="L124" s="13">
        <v>2.92E-2</v>
      </c>
      <c r="M124" s="7">
        <v>4.2126645399999996</v>
      </c>
      <c r="N124" s="26">
        <v>3.5</v>
      </c>
      <c r="O124" s="27" t="s">
        <v>22</v>
      </c>
      <c r="P124" s="8">
        <v>0.16917191779999999</v>
      </c>
      <c r="Q124" s="24">
        <v>0.19</v>
      </c>
      <c r="R124" t="str">
        <f>IF($Q124*100&gt;=VLOOKUP($O124,margin_ranges!$A$5:$C$10,2,FALSE),IF($Q124*100&lt;=VLOOKUP($O124,margin_ranges!$A$5:$C$10,3,FALSE)+10,"IN RANGE","ABOVE RANGE"),"BELOW RANGE")</f>
        <v>BELOW RANGE</v>
      </c>
      <c r="S124">
        <f>MIN(VLOOKUP($O124,margin_ranges!$A$5:$D$10,4,FALSE),$P124*100)</f>
        <v>16.91719178</v>
      </c>
      <c r="T124" s="29">
        <f>(1-$S124/100)/(1-$F124)-1</f>
        <v>3.7213565562410622E-11</v>
      </c>
      <c r="U124" s="19" t="str">
        <f>IF(ABS(IFERROR(T124,0))&gt;0.05,INDEX(margin_ranges!$C$13:$C$16,MATCH($F124*100,margin_ranges!$B$13:$B$16,1)),"")</f>
        <v/>
      </c>
      <c r="V124" t="e">
        <f>MIN(VLOOKUP($U124,margin_ranges!$A$5:$D$10,4,FALSE),$P124*100)</f>
        <v>#N/A</v>
      </c>
      <c r="Y124" s="29" t="e">
        <f t="shared" si="1"/>
        <v>#N/A</v>
      </c>
    </row>
    <row r="125" spans="1:25" x14ac:dyDescent="0.3">
      <c r="A125" s="8" t="s">
        <v>17</v>
      </c>
      <c r="B125" s="8" t="s">
        <v>210</v>
      </c>
      <c r="C125" s="8" t="s">
        <v>211</v>
      </c>
      <c r="D125" s="28" t="s">
        <v>216</v>
      </c>
      <c r="E125" s="8" t="s">
        <v>217</v>
      </c>
      <c r="F125" s="24">
        <v>0.19486724872449901</v>
      </c>
      <c r="G125" s="24">
        <v>0</v>
      </c>
      <c r="H125" s="25">
        <v>33.5809</v>
      </c>
      <c r="I125" s="25">
        <v>5.2740999999999998</v>
      </c>
      <c r="J125" s="15">
        <v>197</v>
      </c>
      <c r="K125" s="15">
        <v>38</v>
      </c>
      <c r="L125" s="13">
        <v>0.15709999999999999</v>
      </c>
      <c r="M125" s="7">
        <v>1.2420312</v>
      </c>
      <c r="N125" s="26">
        <v>1</v>
      </c>
      <c r="O125" s="27" t="s">
        <v>22</v>
      </c>
      <c r="P125" s="8">
        <v>0.1948672487</v>
      </c>
      <c r="Q125" s="24">
        <v>0.24</v>
      </c>
      <c r="R125" t="str">
        <f>IF($Q125*100&gt;=VLOOKUP($O125,margin_ranges!$A$5:$C$10,2,FALSE),IF($Q125*100&lt;=VLOOKUP($O125,margin_ranges!$A$5:$C$10,3,FALSE)+10,"IN RANGE","ABOVE RANGE"),"BELOW RANGE")</f>
        <v>IN RANGE</v>
      </c>
      <c r="S125">
        <f>MIN(VLOOKUP($O125,margin_ranges!$A$5:$D$10,4,FALSE),$P125*100)</f>
        <v>19.48672487</v>
      </c>
      <c r="T125" s="29">
        <f>(1-$S125/100)/(1-$F125)-1</f>
        <v>3.042854856971644E-11</v>
      </c>
      <c r="U125" s="19" t="str">
        <f>IF(ABS(IFERROR(T125,0))&gt;0.05,INDEX(margin_ranges!$C$13:$C$16,MATCH($F125*100,margin_ranges!$B$13:$B$16,1)),"")</f>
        <v/>
      </c>
      <c r="V125" t="e">
        <f>MIN(VLOOKUP($U125,margin_ranges!$A$5:$D$10,4,FALSE),$P125*100)</f>
        <v>#N/A</v>
      </c>
      <c r="Y125" s="29" t="e">
        <f t="shared" si="1"/>
        <v>#N/A</v>
      </c>
    </row>
    <row r="126" spans="1:25" x14ac:dyDescent="0.3">
      <c r="A126" s="8" t="s">
        <v>17</v>
      </c>
      <c r="B126" s="8" t="s">
        <v>210</v>
      </c>
      <c r="C126" s="8" t="s">
        <v>211</v>
      </c>
      <c r="D126" s="8" t="s">
        <v>246</v>
      </c>
      <c r="E126" s="8" t="s">
        <v>247</v>
      </c>
      <c r="F126" s="24">
        <v>0.125514462019716</v>
      </c>
      <c r="G126" s="24">
        <v>0</v>
      </c>
      <c r="H126" s="25">
        <v>6.6581999999999999</v>
      </c>
      <c r="I126" s="25">
        <v>0.72950000000000004</v>
      </c>
      <c r="J126" s="15">
        <v>38</v>
      </c>
      <c r="K126" s="15">
        <v>5</v>
      </c>
      <c r="L126" s="13">
        <v>0.1096</v>
      </c>
      <c r="M126" s="7">
        <v>1.71529423</v>
      </c>
      <c r="N126" s="26">
        <v>1.5</v>
      </c>
      <c r="O126" s="27" t="s">
        <v>22</v>
      </c>
      <c r="P126" s="8">
        <v>0.12551446199999999</v>
      </c>
      <c r="Q126" s="24">
        <v>0.17</v>
      </c>
      <c r="R126" t="str">
        <f>IF($Q126*100&gt;=VLOOKUP($O126,margin_ranges!$A$5:$C$10,2,FALSE),IF($Q126*100&lt;=VLOOKUP($O126,margin_ranges!$A$5:$C$10,3,FALSE)+10,"IN RANGE","ABOVE RANGE"),"BELOW RANGE")</f>
        <v>BELOW RANGE</v>
      </c>
      <c r="S126">
        <f>MIN(VLOOKUP($O126,margin_ranges!$A$5:$D$10,4,FALSE),$P126*100)</f>
        <v>12.551446199999999</v>
      </c>
      <c r="T126" s="29">
        <f>(1-$S126/100)/(1-$F126)-1</f>
        <v>2.2545743050272904E-11</v>
      </c>
      <c r="U126" s="19" t="str">
        <f>IF(ABS(IFERROR(T126,0))&gt;0.05,INDEX(margin_ranges!$C$13:$C$16,MATCH($F126*100,margin_ranges!$B$13:$B$16,1)),"")</f>
        <v/>
      </c>
      <c r="V126" t="e">
        <f>MIN(VLOOKUP($U126,margin_ranges!$A$5:$D$10,4,FALSE),$P126*100)</f>
        <v>#N/A</v>
      </c>
      <c r="Y126" s="29" t="e">
        <f t="shared" si="1"/>
        <v>#N/A</v>
      </c>
    </row>
    <row r="127" spans="1:25" x14ac:dyDescent="0.3">
      <c r="A127" s="8" t="s">
        <v>17</v>
      </c>
      <c r="B127" s="8" t="s">
        <v>210</v>
      </c>
      <c r="C127" s="8" t="s">
        <v>211</v>
      </c>
      <c r="D127" s="8" t="s">
        <v>230</v>
      </c>
      <c r="E127" s="8" t="s">
        <v>231</v>
      </c>
      <c r="F127" s="24">
        <v>0.116591670316931</v>
      </c>
      <c r="G127" s="24">
        <v>0</v>
      </c>
      <c r="H127" s="25">
        <v>21.1708</v>
      </c>
      <c r="I127" s="25">
        <v>0.71309999999999996</v>
      </c>
      <c r="J127" s="15">
        <v>97</v>
      </c>
      <c r="K127" s="15">
        <v>11</v>
      </c>
      <c r="L127" s="13">
        <v>3.3700000000000001E-2</v>
      </c>
      <c r="M127" s="7">
        <v>4.5279174600000003</v>
      </c>
      <c r="N127" s="26">
        <v>4</v>
      </c>
      <c r="O127" s="27" t="s">
        <v>92</v>
      </c>
      <c r="P127" s="8">
        <v>0.11659167030000001</v>
      </c>
      <c r="Q127" s="24">
        <v>0.2</v>
      </c>
      <c r="R127" t="str">
        <f>IF($Q127*100&gt;=VLOOKUP($O127,margin_ranges!$A$5:$C$10,2,FALSE),IF($Q127*100&lt;=VLOOKUP($O127,margin_ranges!$A$5:$C$10,3,FALSE)+10,"IN RANGE","ABOVE RANGE"),"BELOW RANGE")</f>
        <v>IN RANGE</v>
      </c>
      <c r="S127">
        <f>MIN(VLOOKUP($O127,margin_ranges!$A$5:$D$10,4,FALSE),$P127*100)</f>
        <v>11.659167030000001</v>
      </c>
      <c r="T127" s="29">
        <f>(1-$S127/100)/(1-$F127)-1</f>
        <v>1.9165335984894227E-11</v>
      </c>
      <c r="U127" s="19" t="str">
        <f>IF(ABS(IFERROR(T127,0))&gt;0.05,INDEX(margin_ranges!$C$13:$C$16,MATCH($F127*100,margin_ranges!$B$13:$B$16,1)),"")</f>
        <v/>
      </c>
      <c r="V127" t="e">
        <f>MIN(VLOOKUP($U127,margin_ranges!$A$5:$D$10,4,FALSE),$P127*100)</f>
        <v>#N/A</v>
      </c>
      <c r="Y127" s="29" t="e">
        <f t="shared" si="1"/>
        <v>#N/A</v>
      </c>
    </row>
    <row r="128" spans="1:25" x14ac:dyDescent="0.3">
      <c r="A128" s="8" t="s">
        <v>17</v>
      </c>
      <c r="B128" s="8" t="s">
        <v>210</v>
      </c>
      <c r="C128" s="8" t="s">
        <v>211</v>
      </c>
      <c r="D128" s="8" t="s">
        <v>232</v>
      </c>
      <c r="E128" s="8" t="s">
        <v>233</v>
      </c>
      <c r="F128" s="24">
        <v>0.147104709816162</v>
      </c>
      <c r="G128" s="24">
        <v>1</v>
      </c>
      <c r="H128" s="25">
        <v>49.696899999999999</v>
      </c>
      <c r="I128" s="25">
        <v>4.1866000000000003</v>
      </c>
      <c r="J128" s="15">
        <v>206</v>
      </c>
      <c r="K128" s="15">
        <v>30</v>
      </c>
      <c r="L128" s="13">
        <v>8.4199999999999997E-2</v>
      </c>
      <c r="M128" s="7">
        <v>1.64146762</v>
      </c>
      <c r="N128" s="26">
        <v>1.4</v>
      </c>
      <c r="O128" s="27" t="s">
        <v>162</v>
      </c>
      <c r="P128" s="8">
        <v>0.14710470980000001</v>
      </c>
      <c r="Q128" s="24">
        <v>0.3</v>
      </c>
      <c r="R128" t="str">
        <f>IF($Q128*100&gt;=VLOOKUP($O128,margin_ranges!$A$5:$C$10,2,FALSE),IF($Q128*100&lt;=VLOOKUP($O128,margin_ranges!$A$5:$C$10,3,FALSE)+10,"IN RANGE","ABOVE RANGE"),"BELOW RANGE")</f>
        <v>IN RANGE</v>
      </c>
      <c r="S128">
        <f>MIN(VLOOKUP($O128,margin_ranges!$A$5:$D$10,4,FALSE),$P128*100)</f>
        <v>14.71047098</v>
      </c>
      <c r="T128" s="29">
        <f>(1-$S128/100)/(1-$F128)-1</f>
        <v>1.8949508628907097E-11</v>
      </c>
      <c r="U128" s="19" t="str">
        <f>IF(ABS(IFERROR(T128,0))&gt;0.05,INDEX(margin_ranges!$C$13:$C$16,MATCH($F128*100,margin_ranges!$B$13:$B$16,1)),"")</f>
        <v/>
      </c>
      <c r="V128" t="e">
        <f>MIN(VLOOKUP($U128,margin_ranges!$A$5:$D$10,4,FALSE),$P128*100)</f>
        <v>#N/A</v>
      </c>
      <c r="Y128" s="29" t="e">
        <f t="shared" si="1"/>
        <v>#N/A</v>
      </c>
    </row>
    <row r="129" spans="1:25" x14ac:dyDescent="0.3">
      <c r="A129" s="8" t="s">
        <v>17</v>
      </c>
      <c r="B129" s="8" t="s">
        <v>210</v>
      </c>
      <c r="C129" s="8" t="s">
        <v>211</v>
      </c>
      <c r="D129" s="8" t="s">
        <v>222</v>
      </c>
      <c r="E129" s="8" t="s">
        <v>223</v>
      </c>
      <c r="F129" s="24">
        <v>0.198486626694965</v>
      </c>
      <c r="G129" s="24">
        <v>0</v>
      </c>
      <c r="H129" s="25">
        <v>10.6676</v>
      </c>
      <c r="I129" s="25">
        <v>0.7893</v>
      </c>
      <c r="J129" s="15">
        <v>148</v>
      </c>
      <c r="K129" s="15">
        <v>29</v>
      </c>
      <c r="L129" s="13">
        <v>7.3999999999999996E-2</v>
      </c>
      <c r="M129" s="7">
        <v>6.2381991000000001</v>
      </c>
      <c r="N129" s="26">
        <v>5</v>
      </c>
      <c r="O129" s="27" t="s">
        <v>92</v>
      </c>
      <c r="P129" s="8">
        <v>0.1984866267</v>
      </c>
      <c r="Q129" s="24">
        <v>0.25</v>
      </c>
      <c r="R129" t="str">
        <f>IF($Q129*100&gt;=VLOOKUP($O129,margin_ranges!$A$5:$C$10,2,FALSE),IF($Q129*100&lt;=VLOOKUP($O129,margin_ranges!$A$5:$C$10,3,FALSE)+10,"IN RANGE","ABOVE RANGE"),"BELOW RANGE")</f>
        <v>IN RANGE</v>
      </c>
      <c r="S129">
        <f>MIN(VLOOKUP($O129,margin_ranges!$A$5:$D$10,4,FALSE),$P129*100)</f>
        <v>19.84866267</v>
      </c>
      <c r="T129" s="29">
        <f>(1-$S129/100)/(1-$F129)-1</f>
        <v>-6.2819749402365233E-12</v>
      </c>
      <c r="U129" s="19" t="str">
        <f>IF(ABS(IFERROR(T129,0))&gt;0.05,INDEX(margin_ranges!$C$13:$C$16,MATCH($F129*100,margin_ranges!$B$13:$B$16,1)),"")</f>
        <v/>
      </c>
      <c r="V129" t="e">
        <f>MIN(VLOOKUP($U129,margin_ranges!$A$5:$D$10,4,FALSE),$P129*100)</f>
        <v>#N/A</v>
      </c>
      <c r="Y129" s="29" t="e">
        <f t="shared" si="1"/>
        <v>#N/A</v>
      </c>
    </row>
    <row r="130" spans="1:25" x14ac:dyDescent="0.3">
      <c r="A130" s="8" t="s">
        <v>17</v>
      </c>
      <c r="B130" s="8" t="s">
        <v>210</v>
      </c>
      <c r="C130" s="8" t="s">
        <v>211</v>
      </c>
      <c r="D130" s="8" t="s">
        <v>236</v>
      </c>
      <c r="E130" s="8" t="s">
        <v>237</v>
      </c>
      <c r="F130" s="24">
        <v>0.175440454587554</v>
      </c>
      <c r="G130" s="24">
        <v>1</v>
      </c>
      <c r="H130" s="25">
        <v>64.040400000000005</v>
      </c>
      <c r="I130" s="25">
        <v>9.1570999999999998</v>
      </c>
      <c r="J130" s="15">
        <v>500</v>
      </c>
      <c r="K130" s="15">
        <v>88</v>
      </c>
      <c r="L130" s="13">
        <v>0.14299999999999999</v>
      </c>
      <c r="M130" s="7">
        <v>1.81915304</v>
      </c>
      <c r="N130" s="26">
        <v>1.5</v>
      </c>
      <c r="O130" s="27" t="s">
        <v>162</v>
      </c>
      <c r="P130" s="8">
        <v>0.17544045459999999</v>
      </c>
      <c r="Q130" s="24">
        <v>0.25</v>
      </c>
      <c r="R130" t="str">
        <f>IF($Q130*100&gt;=VLOOKUP($O130,margin_ranges!$A$5:$C$10,2,FALSE),IF($Q130*100&lt;=VLOOKUP($O130,margin_ranges!$A$5:$C$10,3,FALSE)+10,"IN RANGE","ABOVE RANGE"),"BELOW RANGE")</f>
        <v>BELOW RANGE</v>
      </c>
      <c r="S130">
        <f>MIN(VLOOKUP($O130,margin_ranges!$A$5:$D$10,4,FALSE),$P130*100)</f>
        <v>17.54404546</v>
      </c>
      <c r="T130" s="29">
        <f>(1-$S130/100)/(1-$F130)-1</f>
        <v>-1.5094148153593778E-11</v>
      </c>
      <c r="U130" s="19" t="str">
        <f>IF(ABS(IFERROR(T130,0))&gt;0.05,INDEX(margin_ranges!$C$13:$C$16,MATCH($F130*100,margin_ranges!$B$13:$B$16,1)),"")</f>
        <v/>
      </c>
      <c r="V130" t="e">
        <f>MIN(VLOOKUP($U130,margin_ranges!$A$5:$D$10,4,FALSE),$P130*100)</f>
        <v>#N/A</v>
      </c>
      <c r="Y130" s="29" t="e">
        <f t="shared" si="1"/>
        <v>#N/A</v>
      </c>
    </row>
    <row r="131" spans="1:25" x14ac:dyDescent="0.3">
      <c r="A131" s="8" t="s">
        <v>17</v>
      </c>
      <c r="B131" s="8" t="s">
        <v>210</v>
      </c>
      <c r="C131" s="8" t="s">
        <v>211</v>
      </c>
      <c r="D131" s="8" t="s">
        <v>250</v>
      </c>
      <c r="E131" s="8" t="s">
        <v>251</v>
      </c>
      <c r="F131" s="24">
        <v>0.18385802797694401</v>
      </c>
      <c r="G131" s="24">
        <v>1</v>
      </c>
      <c r="H131" s="25">
        <v>64.808599999999998</v>
      </c>
      <c r="I131" s="25">
        <v>5.6769999999999996</v>
      </c>
      <c r="J131" s="15">
        <v>626</v>
      </c>
      <c r="K131" s="15">
        <v>113</v>
      </c>
      <c r="L131" s="13">
        <v>8.7599999999999997E-2</v>
      </c>
      <c r="M131" s="7">
        <v>3.6758310500000002</v>
      </c>
      <c r="N131" s="26">
        <v>3</v>
      </c>
      <c r="O131" s="27" t="s">
        <v>22</v>
      </c>
      <c r="P131" s="8">
        <v>0.18385802800000001</v>
      </c>
      <c r="Q131" s="24">
        <v>0.23</v>
      </c>
      <c r="R131" t="str">
        <f>IF($Q131*100&gt;=VLOOKUP($O131,margin_ranges!$A$5:$C$10,2,FALSE),IF($Q131*100&lt;=VLOOKUP($O131,margin_ranges!$A$5:$C$10,3,FALSE)+10,"IN RANGE","ABOVE RANGE"),"BELOW RANGE")</f>
        <v>IN RANGE</v>
      </c>
      <c r="S131">
        <f>MIN(VLOOKUP($O131,margin_ranges!$A$5:$D$10,4,FALSE),$P131*100)</f>
        <v>18.3858028</v>
      </c>
      <c r="T131" s="29">
        <f>(1-$S131/100)/(1-$F131)-1</f>
        <v>-2.8249957928494496E-11</v>
      </c>
      <c r="U131" s="19" t="str">
        <f>IF(ABS(IFERROR(T131,0))&gt;0.05,INDEX(margin_ranges!$C$13:$C$16,MATCH($F131*100,margin_ranges!$B$13:$B$16,1)),"")</f>
        <v/>
      </c>
      <c r="V131" t="e">
        <f>MIN(VLOOKUP($U131,margin_ranges!$A$5:$D$10,4,FALSE),$P131*100)</f>
        <v>#N/A</v>
      </c>
      <c r="Y131" s="29" t="e">
        <f t="shared" si="1"/>
        <v>#N/A</v>
      </c>
    </row>
    <row r="132" spans="1:25" x14ac:dyDescent="0.3">
      <c r="A132" s="8" t="s">
        <v>17</v>
      </c>
      <c r="B132" s="8" t="s">
        <v>210</v>
      </c>
      <c r="C132" s="8" t="s">
        <v>211</v>
      </c>
      <c r="D132" s="8" t="s">
        <v>228</v>
      </c>
      <c r="E132" s="8" t="s">
        <v>229</v>
      </c>
      <c r="F132" s="24">
        <v>0.117229020474236</v>
      </c>
      <c r="G132" s="24">
        <v>1</v>
      </c>
      <c r="H132" s="25">
        <v>112.4198</v>
      </c>
      <c r="I132" s="25">
        <v>3.3849</v>
      </c>
      <c r="J132" s="15">
        <v>575</v>
      </c>
      <c r="K132" s="15">
        <v>59</v>
      </c>
      <c r="L132" s="13">
        <v>3.0099999999999998E-2</v>
      </c>
      <c r="M132" s="7">
        <v>5.6639831999999997</v>
      </c>
      <c r="N132" s="26">
        <v>5</v>
      </c>
      <c r="O132" s="27" t="s">
        <v>95</v>
      </c>
      <c r="P132" s="8">
        <v>0.1172290205</v>
      </c>
      <c r="Q132" s="24">
        <v>0.15</v>
      </c>
      <c r="R132" t="str">
        <f>IF($Q132*100&gt;=VLOOKUP($O132,margin_ranges!$A$5:$C$10,2,FALSE),IF($Q132*100&lt;=VLOOKUP($O132,margin_ranges!$A$5:$C$10,3,FALSE)+10,"IN RANGE","ABOVE RANGE"),"BELOW RANGE")</f>
        <v>IN RANGE</v>
      </c>
      <c r="S132">
        <f>MIN(VLOOKUP($O132,margin_ranges!$A$5:$D$10,4,FALSE),$P132*100)</f>
        <v>11.72290205</v>
      </c>
      <c r="T132" s="29">
        <f>(1-$S132/100)/(1-$F132)-1</f>
        <v>-2.918532082674119E-11</v>
      </c>
      <c r="U132" s="19" t="str">
        <f>IF(ABS(IFERROR(T132,0))&gt;0.05,INDEX(margin_ranges!$C$13:$C$16,MATCH($F132*100,margin_ranges!$B$13:$B$16,1)),"")</f>
        <v/>
      </c>
      <c r="V132" t="e">
        <f>MIN(VLOOKUP($U132,margin_ranges!$A$5:$D$10,4,FALSE),$P132*100)</f>
        <v>#N/A</v>
      </c>
      <c r="Y132" s="29" t="e">
        <f t="shared" si="1"/>
        <v>#N/A</v>
      </c>
    </row>
    <row r="133" spans="1:25" x14ac:dyDescent="0.3">
      <c r="A133" s="8" t="s">
        <v>17</v>
      </c>
      <c r="B133" s="8" t="s">
        <v>210</v>
      </c>
      <c r="C133" s="8" t="s">
        <v>211</v>
      </c>
      <c r="D133" s="8" t="s">
        <v>226</v>
      </c>
      <c r="E133" s="8" t="s">
        <v>227</v>
      </c>
      <c r="F133" s="24">
        <v>0.108312888573596</v>
      </c>
      <c r="G133" s="24">
        <v>0</v>
      </c>
      <c r="H133" s="25">
        <v>8.5279000000000007</v>
      </c>
      <c r="I133" s="25">
        <v>0.5171</v>
      </c>
      <c r="J133" s="15">
        <v>43</v>
      </c>
      <c r="K133" s="15">
        <v>5</v>
      </c>
      <c r="L133" s="13">
        <v>6.0600000000000001E-2</v>
      </c>
      <c r="M133" s="7">
        <v>2.8036740299999998</v>
      </c>
      <c r="N133" s="26">
        <v>2.5</v>
      </c>
      <c r="O133" s="27" t="s">
        <v>22</v>
      </c>
      <c r="P133" s="8">
        <v>0.1083128886</v>
      </c>
      <c r="Q133" s="24">
        <v>0.16</v>
      </c>
      <c r="R133" t="str">
        <f>IF($Q133*100&gt;=VLOOKUP($O133,margin_ranges!$A$5:$C$10,2,FALSE),IF($Q133*100&lt;=VLOOKUP($O133,margin_ranges!$A$5:$C$10,3,FALSE)+10,"IN RANGE","ABOVE RANGE"),"BELOW RANGE")</f>
        <v>BELOW RANGE</v>
      </c>
      <c r="S133">
        <f>MIN(VLOOKUP($O133,margin_ranges!$A$5:$D$10,4,FALSE),$P133*100)</f>
        <v>10.831288860000001</v>
      </c>
      <c r="T133" s="29">
        <f>(1-$S133/100)/(1-$F133)-1</f>
        <v>-2.9611313401289863E-11</v>
      </c>
      <c r="U133" s="19" t="str">
        <f>IF(ABS(IFERROR(T133,0))&gt;0.05,INDEX(margin_ranges!$C$13:$C$16,MATCH($F133*100,margin_ranges!$B$13:$B$16,1)),"")</f>
        <v/>
      </c>
      <c r="V133" t="e">
        <f>MIN(VLOOKUP($U133,margin_ranges!$A$5:$D$10,4,FALSE),$P133*100)</f>
        <v>#N/A</v>
      </c>
      <c r="Y133" s="29" t="e">
        <f t="shared" si="1"/>
        <v>#N/A</v>
      </c>
    </row>
    <row r="134" spans="1:25" x14ac:dyDescent="0.3">
      <c r="A134" s="8" t="s">
        <v>17</v>
      </c>
      <c r="B134" s="8" t="s">
        <v>210</v>
      </c>
      <c r="C134" s="8" t="s">
        <v>211</v>
      </c>
      <c r="D134" s="8" t="s">
        <v>242</v>
      </c>
      <c r="E134" s="8" t="s">
        <v>243</v>
      </c>
      <c r="F134" s="24">
        <v>0.169863775368362</v>
      </c>
      <c r="G134" s="24">
        <v>1</v>
      </c>
      <c r="H134" s="25">
        <v>81.401799999999994</v>
      </c>
      <c r="I134" s="25">
        <v>3.9458000000000002</v>
      </c>
      <c r="J134" s="15">
        <v>570</v>
      </c>
      <c r="K134" s="15">
        <v>96</v>
      </c>
      <c r="L134" s="13">
        <v>4.8500000000000001E-2</v>
      </c>
      <c r="M134" s="7">
        <v>4.8184862700000002</v>
      </c>
      <c r="N134" s="26">
        <v>4</v>
      </c>
      <c r="O134" s="27" t="s">
        <v>22</v>
      </c>
      <c r="P134" s="8">
        <v>0.1698637754</v>
      </c>
      <c r="Q134" s="24">
        <v>0.22</v>
      </c>
      <c r="R134" t="str">
        <f>IF($Q134*100&gt;=VLOOKUP($O134,margin_ranges!$A$5:$C$10,2,FALSE),IF($Q134*100&lt;=VLOOKUP($O134,margin_ranges!$A$5:$C$10,3,FALSE)+10,"IN RANGE","ABOVE RANGE"),"BELOW RANGE")</f>
        <v>IN RANGE</v>
      </c>
      <c r="S134">
        <f>MIN(VLOOKUP($O134,margin_ranges!$A$5:$D$10,4,FALSE),$P134*100)</f>
        <v>16.986377539999999</v>
      </c>
      <c r="T134" s="29">
        <f>(1-$S134/100)/(1-$F134)-1</f>
        <v>-3.8111735989332374E-11</v>
      </c>
      <c r="U134" s="19" t="str">
        <f>IF(ABS(IFERROR(T134,0))&gt;0.05,INDEX(margin_ranges!$C$13:$C$16,MATCH($F134*100,margin_ranges!$B$13:$B$16,1)),"")</f>
        <v/>
      </c>
      <c r="V134" t="e">
        <f>MIN(VLOOKUP($U134,margin_ranges!$A$5:$D$10,4,FALSE),$P134*100)</f>
        <v>#N/A</v>
      </c>
      <c r="Y134" s="29" t="e">
        <f t="shared" si="1"/>
        <v>#N/A</v>
      </c>
    </row>
    <row r="135" spans="1:25" x14ac:dyDescent="0.3">
      <c r="A135" s="8" t="s">
        <v>17</v>
      </c>
      <c r="B135" s="8" t="s">
        <v>210</v>
      </c>
      <c r="C135" s="8" t="s">
        <v>211</v>
      </c>
      <c r="D135" s="8" t="s">
        <v>234</v>
      </c>
      <c r="E135" s="8" t="s">
        <v>235</v>
      </c>
      <c r="F135" s="24">
        <v>0.16218949466382801</v>
      </c>
      <c r="G135" s="24">
        <v>1</v>
      </c>
      <c r="H135" s="25">
        <v>84.071600000000004</v>
      </c>
      <c r="I135" s="25">
        <v>4.0514999999999999</v>
      </c>
      <c r="J135" s="15">
        <v>435</v>
      </c>
      <c r="K135" s="15">
        <v>71</v>
      </c>
      <c r="L135" s="13">
        <v>4.82E-2</v>
      </c>
      <c r="M135" s="7">
        <v>3.5807619800000001</v>
      </c>
      <c r="N135" s="26">
        <v>3</v>
      </c>
      <c r="O135" s="27" t="s">
        <v>22</v>
      </c>
      <c r="P135" s="8">
        <v>0.16218949469999999</v>
      </c>
      <c r="Q135" s="24">
        <v>0.21</v>
      </c>
      <c r="R135" t="str">
        <f>IF($Q135*100&gt;=VLOOKUP($O135,margin_ranges!$A$5:$C$10,2,FALSE),IF($Q135*100&lt;=VLOOKUP($O135,margin_ranges!$A$5:$C$10,3,FALSE)+10,"IN RANGE","ABOVE RANGE"),"BELOW RANGE")</f>
        <v>IN RANGE</v>
      </c>
      <c r="S135">
        <f>MIN(VLOOKUP($O135,margin_ranges!$A$5:$D$10,4,FALSE),$P135*100)</f>
        <v>16.218949469999998</v>
      </c>
      <c r="T135" s="29">
        <f>(1-$S135/100)/(1-$F135)-1</f>
        <v>-4.3174352981623088E-11</v>
      </c>
      <c r="U135" s="19" t="str">
        <f>IF(ABS(IFERROR(T135,0))&gt;0.05,INDEX(margin_ranges!$C$13:$C$16,MATCH($F135*100,margin_ranges!$B$13:$B$16,1)),"")</f>
        <v/>
      </c>
      <c r="V135" t="e">
        <f>MIN(VLOOKUP($U135,margin_ranges!$A$5:$D$10,4,FALSE),$P135*100)</f>
        <v>#N/A</v>
      </c>
      <c r="Y135" s="29" t="e">
        <f t="shared" si="1"/>
        <v>#N/A</v>
      </c>
    </row>
    <row r="136" spans="1:25" x14ac:dyDescent="0.3">
      <c r="A136" s="8" t="s">
        <v>17</v>
      </c>
      <c r="B136" s="8" t="s">
        <v>210</v>
      </c>
      <c r="C136" s="8" t="s">
        <v>211</v>
      </c>
      <c r="D136" s="8" t="s">
        <v>224</v>
      </c>
      <c r="E136" s="8" t="s">
        <v>225</v>
      </c>
      <c r="F136" s="24">
        <v>0.177101996858436</v>
      </c>
      <c r="G136" s="24">
        <v>1</v>
      </c>
      <c r="H136" s="25">
        <v>116.0294</v>
      </c>
      <c r="I136" s="25">
        <v>3.6185</v>
      </c>
      <c r="J136" s="15">
        <v>660</v>
      </c>
      <c r="K136" s="15">
        <v>115</v>
      </c>
      <c r="L136" s="13">
        <v>3.1199999999999999E-2</v>
      </c>
      <c r="M136" s="7">
        <v>6.0760871700000001</v>
      </c>
      <c r="N136" s="26">
        <v>5</v>
      </c>
      <c r="O136" s="27" t="s">
        <v>95</v>
      </c>
      <c r="P136" s="8">
        <v>0.1771019969</v>
      </c>
      <c r="Q136" s="24">
        <v>0.2</v>
      </c>
      <c r="R136" t="str">
        <f>IF($Q136*100&gt;=VLOOKUP($O136,margin_ranges!$A$5:$C$10,2,FALSE),IF($Q136*100&lt;=VLOOKUP($O136,margin_ranges!$A$5:$C$10,3,FALSE)+10,"IN RANGE","ABOVE RANGE"),"BELOW RANGE")</f>
        <v>IN RANGE</v>
      </c>
      <c r="S136">
        <f>MIN(VLOOKUP($O136,margin_ranges!$A$5:$D$10,4,FALSE),$P136*100)</f>
        <v>17.71019969</v>
      </c>
      <c r="T136" s="29">
        <f>(1-$S136/100)/(1-$F136)-1</f>
        <v>-5.0509374460716572E-11</v>
      </c>
      <c r="U136" s="19" t="str">
        <f>IF(ABS(IFERROR(T136,0))&gt;0.05,INDEX(margin_ranges!$C$13:$C$16,MATCH($F136*100,margin_ranges!$B$13:$B$16,1)),"")</f>
        <v/>
      </c>
      <c r="V136" t="e">
        <f>MIN(VLOOKUP($U136,margin_ranges!$A$5:$D$10,4,FALSE),$P136*100)</f>
        <v>#N/A</v>
      </c>
      <c r="Y136" s="29" t="e">
        <f t="shared" si="1"/>
        <v>#N/A</v>
      </c>
    </row>
    <row r="137" spans="1:25" x14ac:dyDescent="0.3">
      <c r="A137" s="8" t="s">
        <v>17</v>
      </c>
      <c r="B137" s="8" t="s">
        <v>210</v>
      </c>
      <c r="C137" s="8" t="s">
        <v>211</v>
      </c>
      <c r="D137" s="8" t="s">
        <v>252</v>
      </c>
      <c r="E137" s="8" t="s">
        <v>253</v>
      </c>
      <c r="F137" s="24">
        <v>0.18874557625768101</v>
      </c>
      <c r="G137" s="24">
        <v>1</v>
      </c>
      <c r="H137" s="25">
        <v>48.918999999999997</v>
      </c>
      <c r="I137" s="25">
        <v>6.7535999999999996</v>
      </c>
      <c r="J137" s="15">
        <v>375</v>
      </c>
      <c r="K137" s="15">
        <v>71</v>
      </c>
      <c r="L137" s="13">
        <v>0.1381</v>
      </c>
      <c r="M137" s="7">
        <v>1.84898838</v>
      </c>
      <c r="N137" s="26">
        <v>1.5</v>
      </c>
      <c r="O137" s="27" t="s">
        <v>162</v>
      </c>
      <c r="P137" s="8">
        <v>0.1887455763</v>
      </c>
      <c r="Q137" s="24">
        <v>0.3</v>
      </c>
      <c r="R137" t="str">
        <f>IF($Q137*100&gt;=VLOOKUP($O137,margin_ranges!$A$5:$C$10,2,FALSE),IF($Q137*100&lt;=VLOOKUP($O137,margin_ranges!$A$5:$C$10,3,FALSE)+10,"IN RANGE","ABOVE RANGE"),"BELOW RANGE")</f>
        <v>IN RANGE</v>
      </c>
      <c r="S137">
        <f>MIN(VLOOKUP($O137,margin_ranges!$A$5:$D$10,4,FALSE),$P137*100)</f>
        <v>18.874557629999998</v>
      </c>
      <c r="T137" s="29">
        <f>(1-$S137/100)/(1-$F137)-1</f>
        <v>-5.2164828012735143E-11</v>
      </c>
      <c r="U137" s="19" t="str">
        <f>IF(ABS(IFERROR(T137,0))&gt;0.05,INDEX(margin_ranges!$C$13:$C$16,MATCH($F137*100,margin_ranges!$B$13:$B$16,1)),"")</f>
        <v/>
      </c>
      <c r="V137" t="e">
        <f>MIN(VLOOKUP($U137,margin_ranges!$A$5:$D$10,4,FALSE),$P137*100)</f>
        <v>#N/A</v>
      </c>
      <c r="Y137" s="29" t="e">
        <f t="shared" si="1"/>
        <v>#N/A</v>
      </c>
    </row>
    <row r="138" spans="1:25" x14ac:dyDescent="0.3">
      <c r="A138" s="8" t="s">
        <v>17</v>
      </c>
      <c r="B138" s="8" t="s">
        <v>210</v>
      </c>
      <c r="C138" s="8" t="s">
        <v>211</v>
      </c>
      <c r="D138" s="8" t="s">
        <v>212</v>
      </c>
      <c r="E138" s="8" t="s">
        <v>213</v>
      </c>
      <c r="F138" s="24">
        <v>0.14622976845208699</v>
      </c>
      <c r="G138" s="24">
        <v>1</v>
      </c>
      <c r="H138" s="25">
        <v>58.4011</v>
      </c>
      <c r="I138" s="25">
        <v>1.5980000000000001</v>
      </c>
      <c r="J138" s="15">
        <v>197</v>
      </c>
      <c r="K138" s="15">
        <v>27</v>
      </c>
      <c r="L138" s="13">
        <v>2.7400000000000001E-2</v>
      </c>
      <c r="M138" s="7">
        <v>4.0994636199999999</v>
      </c>
      <c r="N138" s="26">
        <v>3.5</v>
      </c>
      <c r="O138" s="27" t="s">
        <v>22</v>
      </c>
      <c r="P138" s="8">
        <v>0.1462297685</v>
      </c>
      <c r="Q138" s="24">
        <v>0.19</v>
      </c>
      <c r="R138" t="str">
        <f>IF($Q138*100&gt;=VLOOKUP($O138,margin_ranges!$A$5:$C$10,2,FALSE),IF($Q138*100&lt;=VLOOKUP($O138,margin_ranges!$A$5:$C$10,3,FALSE)+10,"IN RANGE","ABOVE RANGE"),"BELOW RANGE")</f>
        <v>BELOW RANGE</v>
      </c>
      <c r="S138">
        <f>MIN(VLOOKUP($O138,margin_ranges!$A$5:$D$10,4,FALSE),$P138*100)</f>
        <v>14.622976849999999</v>
      </c>
      <c r="T138" s="29">
        <f>(1-$S138/100)/(1-$F138)-1</f>
        <v>-5.6119331404147488E-11</v>
      </c>
      <c r="U138" s="19" t="str">
        <f>IF(ABS(IFERROR(T138,0))&gt;0.05,INDEX(margin_ranges!$C$13:$C$16,MATCH($F138*100,margin_ranges!$B$13:$B$16,1)),"")</f>
        <v/>
      </c>
      <c r="V138" t="e">
        <f>MIN(VLOOKUP($U138,margin_ranges!$A$5:$D$10,4,FALSE),$P138*100)</f>
        <v>#N/A</v>
      </c>
      <c r="Y138" s="29" t="e">
        <f t="shared" si="1"/>
        <v>#N/A</v>
      </c>
    </row>
    <row r="139" spans="1:25" x14ac:dyDescent="0.3">
      <c r="A139" s="8" t="s">
        <v>17</v>
      </c>
      <c r="B139" s="8" t="s">
        <v>210</v>
      </c>
      <c r="C139" s="8" t="s">
        <v>211</v>
      </c>
      <c r="D139" s="8" t="s">
        <v>214</v>
      </c>
      <c r="E139" s="8" t="s">
        <v>215</v>
      </c>
      <c r="F139" s="24">
        <v>0.18401255775382</v>
      </c>
      <c r="G139" s="24">
        <v>1</v>
      </c>
      <c r="H139" s="25">
        <v>109.4495</v>
      </c>
      <c r="I139" s="25">
        <v>33.454799999999999</v>
      </c>
      <c r="J139" s="15">
        <v>922</v>
      </c>
      <c r="K139" s="15">
        <v>169</v>
      </c>
      <c r="L139" s="13">
        <v>0.30570000000000003</v>
      </c>
      <c r="M139" s="7">
        <v>0.91913179</v>
      </c>
      <c r="N139" s="26">
        <v>0.75</v>
      </c>
      <c r="O139" s="27" t="s">
        <v>22</v>
      </c>
      <c r="P139" s="8">
        <v>0.1840125578</v>
      </c>
      <c r="Q139" s="24">
        <v>0.23</v>
      </c>
      <c r="R139" t="str">
        <f>IF($Q139*100&gt;=VLOOKUP($O139,margin_ranges!$A$5:$C$10,2,FALSE),IF($Q139*100&lt;=VLOOKUP($O139,margin_ranges!$A$5:$C$10,3,FALSE)+10,"IN RANGE","ABOVE RANGE"),"BELOW RANGE")</f>
        <v>IN RANGE</v>
      </c>
      <c r="S139">
        <f>MIN(VLOOKUP($O139,margin_ranges!$A$5:$D$10,4,FALSE),$P139*100)</f>
        <v>18.40125578</v>
      </c>
      <c r="T139" s="29">
        <f>(1-$S139/100)/(1-$F139)-1</f>
        <v>-5.6594062769477205E-11</v>
      </c>
      <c r="U139" s="19" t="str">
        <f>IF(ABS(IFERROR(T139,0))&gt;0.05,INDEX(margin_ranges!$C$13:$C$16,MATCH($F139*100,margin_ranges!$B$13:$B$16,1)),"")</f>
        <v/>
      </c>
      <c r="V139" t="e">
        <f>MIN(VLOOKUP($U139,margin_ranges!$A$5:$D$10,4,FALSE),$P139*100)</f>
        <v>#N/A</v>
      </c>
      <c r="Y139" s="29" t="e">
        <f t="shared" si="1"/>
        <v>#N/A</v>
      </c>
    </row>
    <row r="140" spans="1:25" x14ac:dyDescent="0.3">
      <c r="A140" s="8" t="s">
        <v>17</v>
      </c>
      <c r="B140" s="8" t="s">
        <v>210</v>
      </c>
      <c r="C140" s="8" t="s">
        <v>211</v>
      </c>
      <c r="D140" s="8" t="s">
        <v>218</v>
      </c>
      <c r="E140" s="8" t="s">
        <v>219</v>
      </c>
      <c r="F140" s="24">
        <v>0.21350357535380399</v>
      </c>
      <c r="G140" s="24">
        <v>0</v>
      </c>
      <c r="H140" s="25">
        <v>10.321199999999999</v>
      </c>
      <c r="I140" s="25">
        <v>1.0350999999999999</v>
      </c>
      <c r="J140" s="15">
        <v>158</v>
      </c>
      <c r="K140" s="15">
        <v>34</v>
      </c>
      <c r="L140" s="13">
        <v>0.1003</v>
      </c>
      <c r="M140" s="7">
        <v>5.0858463900000004</v>
      </c>
      <c r="N140" s="26">
        <v>4</v>
      </c>
      <c r="O140" s="27" t="s">
        <v>92</v>
      </c>
      <c r="P140" s="8">
        <v>0.21350357540000001</v>
      </c>
      <c r="Q140" s="24">
        <v>0.25</v>
      </c>
      <c r="R140" t="str">
        <f>IF($Q140*100&gt;=VLOOKUP($O140,margin_ranges!$A$5:$C$10,2,FALSE),IF($Q140*100&lt;=VLOOKUP($O140,margin_ranges!$A$5:$C$10,3,FALSE)+10,"IN RANGE","ABOVE RANGE"),"BELOW RANGE")</f>
        <v>IN RANGE</v>
      </c>
      <c r="S140">
        <f>MIN(VLOOKUP($O140,margin_ranges!$A$5:$D$10,4,FALSE),$P140*100)</f>
        <v>21.350357540000001</v>
      </c>
      <c r="T140" s="29">
        <f>(1-$S140/100)/(1-$F140)-1</f>
        <v>-5.8736460140096369E-11</v>
      </c>
      <c r="U140" s="19" t="str">
        <f>IF(ABS(IFERROR(T140,0))&gt;0.05,INDEX(margin_ranges!$C$13:$C$16,MATCH($F140*100,margin_ranges!$B$13:$B$16,1)),"")</f>
        <v/>
      </c>
      <c r="V140" t="e">
        <f>MIN(VLOOKUP($U140,margin_ranges!$A$5:$D$10,4,FALSE),$P140*100)</f>
        <v>#N/A</v>
      </c>
      <c r="Y140" s="29" t="e">
        <f t="shared" si="1"/>
        <v>#N/A</v>
      </c>
    </row>
    <row r="141" spans="1:25" x14ac:dyDescent="0.3">
      <c r="A141" s="8" t="s">
        <v>17</v>
      </c>
      <c r="B141" s="8" t="s">
        <v>210</v>
      </c>
      <c r="C141" s="8" t="s">
        <v>211</v>
      </c>
      <c r="D141" s="8" t="s">
        <v>248</v>
      </c>
      <c r="E141" s="8" t="s">
        <v>249</v>
      </c>
      <c r="F141" s="24">
        <v>0.15</v>
      </c>
      <c r="G141" s="24">
        <v>0</v>
      </c>
      <c r="H141" s="25">
        <v>10.7614</v>
      </c>
      <c r="I141" s="25">
        <v>0.42399999999999999</v>
      </c>
      <c r="J141" s="15">
        <v>62</v>
      </c>
      <c r="K141" s="15">
        <v>9</v>
      </c>
      <c r="L141" s="13">
        <v>3.9399999999999998E-2</v>
      </c>
      <c r="M141" s="7">
        <v>4.8974561999999997</v>
      </c>
      <c r="N141" s="26">
        <v>4</v>
      </c>
      <c r="O141" s="27" t="s">
        <v>92</v>
      </c>
      <c r="P141" s="8">
        <v>0.18324945910000001</v>
      </c>
      <c r="Q141" s="24">
        <v>0.15</v>
      </c>
      <c r="R141" t="str">
        <f>IF($Q141*100&gt;=VLOOKUP($O141,margin_ranges!$A$5:$C$10,2,FALSE),IF($Q141*100&lt;=VLOOKUP($O141,margin_ranges!$A$5:$C$10,3,FALSE)+10,"IN RANGE","ABOVE RANGE"),"BELOW RANGE")</f>
        <v>BELOW RANGE</v>
      </c>
      <c r="S141">
        <f>MIN(VLOOKUP($O141,margin_ranges!$A$5:$D$10,4,FALSE),$P141*100)</f>
        <v>18.32494591</v>
      </c>
      <c r="T141" s="29">
        <f>(1-$S141/100)/(1-$F141)-1</f>
        <v>-3.911701070588236E-2</v>
      </c>
      <c r="U141" s="19" t="str">
        <f>IF(ABS(IFERROR(T141,0))&gt;0.05,INDEX(margin_ranges!$C$13:$C$16,MATCH($F141*100,margin_ranges!$B$13:$B$16,1)),"")</f>
        <v/>
      </c>
      <c r="V141" t="e">
        <f>MIN(VLOOKUP($U141,margin_ranges!$A$5:$D$10,4,FALSE),$P141*100)</f>
        <v>#N/A</v>
      </c>
      <c r="Y141" s="29" t="e">
        <f t="shared" si="1"/>
        <v>#N/A</v>
      </c>
    </row>
    <row r="142" spans="1:25" x14ac:dyDescent="0.3">
      <c r="A142" s="8" t="s">
        <v>17</v>
      </c>
      <c r="B142" s="8" t="s">
        <v>210</v>
      </c>
      <c r="C142" s="8" t="s">
        <v>211</v>
      </c>
      <c r="D142" s="8" t="s">
        <v>220</v>
      </c>
      <c r="E142" s="8" t="s">
        <v>221</v>
      </c>
      <c r="F142" s="24">
        <v>0.2</v>
      </c>
      <c r="G142" s="24">
        <v>0</v>
      </c>
      <c r="H142" s="25">
        <v>14.6936</v>
      </c>
      <c r="I142" s="25">
        <v>1.7434000000000001</v>
      </c>
      <c r="J142" s="15">
        <v>214</v>
      </c>
      <c r="K142" s="15">
        <v>43</v>
      </c>
      <c r="L142" s="13">
        <v>0.1186</v>
      </c>
      <c r="M142" s="7">
        <v>4.0973982900000001</v>
      </c>
      <c r="N142" s="26">
        <v>3.1</v>
      </c>
      <c r="O142" s="27" t="s">
        <v>92</v>
      </c>
      <c r="P142" s="8">
        <v>0.24342234200000001</v>
      </c>
      <c r="Q142" s="24">
        <v>0.2</v>
      </c>
      <c r="R142" t="str">
        <f>IF($Q142*100&gt;=VLOOKUP($O142,margin_ranges!$A$5:$C$10,2,FALSE),IF($Q142*100&lt;=VLOOKUP($O142,margin_ranges!$A$5:$C$10,3,FALSE)+10,"IN RANGE","ABOVE RANGE"),"BELOW RANGE")</f>
        <v>IN RANGE</v>
      </c>
      <c r="S142">
        <f>MIN(VLOOKUP($O142,margin_ranges!$A$5:$D$10,4,FALSE),$P142*100)</f>
        <v>24.3422342</v>
      </c>
      <c r="T142" s="29">
        <f>(1-$S142/100)/(1-$F142)-1</f>
        <v>-5.4277927500000045E-2</v>
      </c>
      <c r="U142" s="19" t="str">
        <f>IF(ABS(IFERROR(T142,0))&gt;0.05,INDEX(margin_ranges!$C$13:$C$16,MATCH($F142*100,margin_ranges!$B$13:$B$16,1)),"")</f>
        <v>Maximize Fill (Type A+)</v>
      </c>
      <c r="V142">
        <f>MIN(VLOOKUP($U142,margin_ranges!$A$5:$D$10,4,FALSE),$P142*100)</f>
        <v>19.75</v>
      </c>
      <c r="Y142" s="29">
        <f t="shared" ref="Y142:Y205" si="2">(1-$V142/100)/(1-$F142)-1</f>
        <v>3.1249999999998224E-3</v>
      </c>
    </row>
    <row r="143" spans="1:25" x14ac:dyDescent="0.3">
      <c r="A143" s="8" t="s">
        <v>35</v>
      </c>
      <c r="B143" s="8" t="s">
        <v>254</v>
      </c>
      <c r="C143" s="8" t="s">
        <v>34</v>
      </c>
      <c r="D143" s="8" t="s">
        <v>34</v>
      </c>
      <c r="E143" s="8"/>
      <c r="F143" s="24">
        <v>0.212090578861033</v>
      </c>
      <c r="G143" s="24">
        <v>0.96927227999999999</v>
      </c>
      <c r="H143" s="25">
        <v>73.876300000000001</v>
      </c>
      <c r="I143" s="25">
        <v>13.869899999999999</v>
      </c>
      <c r="J143" s="15">
        <v>578</v>
      </c>
      <c r="K143" s="15">
        <v>121</v>
      </c>
      <c r="L143" s="13">
        <v>0.18770000000000001</v>
      </c>
      <c r="M143" s="7">
        <v>1.3882839499999999</v>
      </c>
      <c r="N143" s="26">
        <v>1.093842</v>
      </c>
      <c r="O143" s="27"/>
      <c r="P143" s="8">
        <v>0.21209057889999999</v>
      </c>
      <c r="Q143" s="24">
        <v>0.30940000000000001</v>
      </c>
      <c r="R143" t="e">
        <f>IF($Q143*100&gt;=VLOOKUP($O143,margin_ranges!$A$5:$C$10,2,FALSE),IF($Q143*100&lt;=VLOOKUP($O143,margin_ranges!$A$5:$C$10,3,FALSE)+10,"IN RANGE","ABOVE RANGE"),"BELOW RANGE")</f>
        <v>#N/A</v>
      </c>
      <c r="S143" t="e">
        <f>MIN(VLOOKUP($O143,margin_ranges!$A$5:$D$10,4,FALSE),$P143*100)</f>
        <v>#N/A</v>
      </c>
      <c r="T143" s="29" t="e">
        <f>(1-$S143/100)/(1-$F143)-1</f>
        <v>#N/A</v>
      </c>
      <c r="U143" s="19" t="str">
        <f>IF(ABS(IFERROR(T143,0))&gt;0.05,INDEX(margin_ranges!$C$13:$C$16,MATCH($F143*100,margin_ranges!$B$13:$B$16,1)),"")</f>
        <v/>
      </c>
      <c r="V143" t="e">
        <f>MIN(VLOOKUP($U143,margin_ranges!$A$5:$D$10,4,FALSE),$P143*100)</f>
        <v>#N/A</v>
      </c>
      <c r="Y143" s="29" t="e">
        <f t="shared" si="2"/>
        <v>#N/A</v>
      </c>
    </row>
    <row r="144" spans="1:25" x14ac:dyDescent="0.3">
      <c r="A144" s="8" t="s">
        <v>33</v>
      </c>
      <c r="B144" s="8" t="s">
        <v>254</v>
      </c>
      <c r="C144" s="8" t="s">
        <v>255</v>
      </c>
      <c r="D144" s="8" t="s">
        <v>34</v>
      </c>
      <c r="E144" s="8"/>
      <c r="F144" s="24">
        <v>0.212090578861033</v>
      </c>
      <c r="G144" s="24">
        <v>0.96927227999999999</v>
      </c>
      <c r="H144" s="25">
        <v>73.876300000000001</v>
      </c>
      <c r="I144" s="25">
        <v>13.869899999999999</v>
      </c>
      <c r="J144" s="15">
        <v>578</v>
      </c>
      <c r="K144" s="15">
        <v>121</v>
      </c>
      <c r="L144" s="13">
        <v>0.18770000000000001</v>
      </c>
      <c r="M144" s="7">
        <v>1.3882839499999999</v>
      </c>
      <c r="N144" s="26">
        <v>1.093842</v>
      </c>
      <c r="O144" s="27"/>
      <c r="P144" s="8">
        <v>0.21209057889999999</v>
      </c>
      <c r="Q144" s="24">
        <v>0.30940000000000001</v>
      </c>
      <c r="R144" t="e">
        <f>IF($Q144*100&gt;=VLOOKUP($O144,margin_ranges!$A$5:$C$10,2,FALSE),IF($Q144*100&lt;=VLOOKUP($O144,margin_ranges!$A$5:$C$10,3,FALSE)+10,"IN RANGE","ABOVE RANGE"),"BELOW RANGE")</f>
        <v>#N/A</v>
      </c>
      <c r="S144" t="e">
        <f>MIN(VLOOKUP($O144,margin_ranges!$A$5:$D$10,4,FALSE),$P144*100)</f>
        <v>#N/A</v>
      </c>
      <c r="T144" s="29" t="e">
        <f>(1-$S144/100)/(1-$F144)-1</f>
        <v>#N/A</v>
      </c>
      <c r="U144" s="19" t="str">
        <f>IF(ABS(IFERROR(T144,0))&gt;0.05,INDEX(margin_ranges!$C$13:$C$16,MATCH($F144*100,margin_ranges!$B$13:$B$16,1)),"")</f>
        <v/>
      </c>
      <c r="V144" t="e">
        <f>MIN(VLOOKUP($U144,margin_ranges!$A$5:$D$10,4,FALSE),$P144*100)</f>
        <v>#N/A</v>
      </c>
      <c r="Y144" s="29" t="e">
        <f t="shared" si="2"/>
        <v>#N/A</v>
      </c>
    </row>
    <row r="145" spans="1:25" x14ac:dyDescent="0.3">
      <c r="A145" s="8" t="s">
        <v>17</v>
      </c>
      <c r="B145" s="8" t="s">
        <v>254</v>
      </c>
      <c r="C145" s="8" t="s">
        <v>255</v>
      </c>
      <c r="D145" s="8" t="s">
        <v>258</v>
      </c>
      <c r="E145" s="8" t="s">
        <v>259</v>
      </c>
      <c r="F145" s="24">
        <v>0.3</v>
      </c>
      <c r="G145" s="24">
        <v>0</v>
      </c>
      <c r="H145" s="25">
        <v>2.8441999999999998</v>
      </c>
      <c r="I145" s="25">
        <v>0.27029999999999998</v>
      </c>
      <c r="J145" s="15">
        <v>18</v>
      </c>
      <c r="K145" s="15">
        <v>5</v>
      </c>
      <c r="L145" s="13">
        <v>9.5000000000000001E-2</v>
      </c>
      <c r="M145" s="7">
        <v>2.1890592</v>
      </c>
      <c r="N145" s="26">
        <v>1.5</v>
      </c>
      <c r="O145" s="27" t="s">
        <v>92</v>
      </c>
      <c r="P145" s="8">
        <v>0.31477412659999998</v>
      </c>
      <c r="Q145" s="24">
        <v>0.3</v>
      </c>
      <c r="R145" t="str">
        <f>IF($Q145*100&gt;=VLOOKUP($O145,margin_ranges!$A$5:$C$10,2,FALSE),IF($Q145*100&lt;=VLOOKUP($O145,margin_ranges!$A$5:$C$10,3,FALSE)+10,"IN RANGE","ABOVE RANGE"),"BELOW RANGE")</f>
        <v>IN RANGE</v>
      </c>
      <c r="S145">
        <f>MIN(VLOOKUP($O145,margin_ranges!$A$5:$D$10,4,FALSE),$P145*100)</f>
        <v>29.75</v>
      </c>
      <c r="T145" s="29">
        <f>(1-$S145/100)/(1-$F145)-1</f>
        <v>3.5714285714285587E-3</v>
      </c>
      <c r="U145" s="19" t="str">
        <f>IF(ABS(IFERROR(T145,0))&gt;0.05,INDEX(margin_ranges!$C$13:$C$16,MATCH($F145*100,margin_ranges!$B$13:$B$16,1)),"")</f>
        <v/>
      </c>
      <c r="V145" t="e">
        <f>MIN(VLOOKUP($U145,margin_ranges!$A$5:$D$10,4,FALSE),$P145*100)</f>
        <v>#N/A</v>
      </c>
      <c r="Y145" s="29" t="e">
        <f t="shared" si="2"/>
        <v>#N/A</v>
      </c>
    </row>
    <row r="146" spans="1:25" x14ac:dyDescent="0.3">
      <c r="A146" s="8" t="s">
        <v>17</v>
      </c>
      <c r="B146" s="8" t="s">
        <v>254</v>
      </c>
      <c r="C146" s="8" t="s">
        <v>255</v>
      </c>
      <c r="D146" s="8" t="s">
        <v>256</v>
      </c>
      <c r="E146" s="8" t="s">
        <v>257</v>
      </c>
      <c r="F146" s="24">
        <v>0.22371332503897801</v>
      </c>
      <c r="G146" s="24">
        <v>1</v>
      </c>
      <c r="H146" s="25">
        <v>34.4786</v>
      </c>
      <c r="I146" s="25">
        <v>5.6334</v>
      </c>
      <c r="J146" s="15">
        <v>109</v>
      </c>
      <c r="K146" s="15">
        <v>24</v>
      </c>
      <c r="L146" s="13">
        <v>0.16339999999999999</v>
      </c>
      <c r="M146" s="7">
        <v>0.64409194999999997</v>
      </c>
      <c r="N146" s="26">
        <v>0.5</v>
      </c>
      <c r="O146" s="27" t="s">
        <v>92</v>
      </c>
      <c r="P146" s="8">
        <v>0.22371332499999999</v>
      </c>
      <c r="Q146" s="24">
        <v>0.35</v>
      </c>
      <c r="R146" t="str">
        <f>IF($Q146*100&gt;=VLOOKUP($O146,margin_ranges!$A$5:$C$10,2,FALSE),IF($Q146*100&lt;=VLOOKUP($O146,margin_ranges!$A$5:$C$10,3,FALSE)+10,"IN RANGE","ABOVE RANGE"),"BELOW RANGE")</f>
        <v>IN RANGE</v>
      </c>
      <c r="S146">
        <f>MIN(VLOOKUP($O146,margin_ranges!$A$5:$D$10,4,FALSE),$P146*100)</f>
        <v>22.371332499999998</v>
      </c>
      <c r="T146" s="29">
        <f>(1-$S146/100)/(1-$F146)-1</f>
        <v>5.021094651169733E-11</v>
      </c>
      <c r="U146" s="19" t="str">
        <f>IF(ABS(IFERROR(T146,0))&gt;0.05,INDEX(margin_ranges!$C$13:$C$16,MATCH($F146*100,margin_ranges!$B$13:$B$16,1)),"")</f>
        <v/>
      </c>
      <c r="V146" t="e">
        <f>MIN(VLOOKUP($U146,margin_ranges!$A$5:$D$10,4,FALSE),$P146*100)</f>
        <v>#N/A</v>
      </c>
      <c r="Y146" s="29" t="e">
        <f t="shared" si="2"/>
        <v>#N/A</v>
      </c>
    </row>
    <row r="147" spans="1:25" x14ac:dyDescent="0.3">
      <c r="A147" s="8" t="s">
        <v>17</v>
      </c>
      <c r="B147" s="8" t="s">
        <v>254</v>
      </c>
      <c r="C147" s="8" t="s">
        <v>255</v>
      </c>
      <c r="D147" s="8" t="s">
        <v>260</v>
      </c>
      <c r="E147" s="8" t="s">
        <v>261</v>
      </c>
      <c r="F147" s="24">
        <v>0.205245110055811</v>
      </c>
      <c r="G147" s="24">
        <v>1</v>
      </c>
      <c r="H147" s="25">
        <v>36.553400000000003</v>
      </c>
      <c r="I147" s="25">
        <v>7.9661999999999997</v>
      </c>
      <c r="J147" s="15">
        <v>451</v>
      </c>
      <c r="K147" s="15">
        <v>93</v>
      </c>
      <c r="L147" s="13">
        <v>0.21790000000000001</v>
      </c>
      <c r="M147" s="7">
        <v>1.8873743599999999</v>
      </c>
      <c r="N147" s="26">
        <v>1.5</v>
      </c>
      <c r="O147" s="27" t="s">
        <v>92</v>
      </c>
      <c r="P147" s="8">
        <v>0.20524511009999999</v>
      </c>
      <c r="Q147" s="24">
        <v>0.3</v>
      </c>
      <c r="R147" t="str">
        <f>IF($Q147*100&gt;=VLOOKUP($O147,margin_ranges!$A$5:$C$10,2,FALSE),IF($Q147*100&lt;=VLOOKUP($O147,margin_ranges!$A$5:$C$10,3,FALSE)+10,"IN RANGE","ABOVE RANGE"),"BELOW RANGE")</f>
        <v>IN RANGE</v>
      </c>
      <c r="S147">
        <f>MIN(VLOOKUP($O147,margin_ranges!$A$5:$D$10,4,FALSE),$P147*100)</f>
        <v>20.524511009999998</v>
      </c>
      <c r="T147" s="29">
        <f>(1-$S147/100)/(1-$F147)-1</f>
        <v>-5.5600746229345077E-11</v>
      </c>
      <c r="U147" s="19" t="str">
        <f>IF(ABS(IFERROR(T147,0))&gt;0.05,INDEX(margin_ranges!$C$13:$C$16,MATCH($F147*100,margin_ranges!$B$13:$B$16,1)),"")</f>
        <v/>
      </c>
      <c r="V147" t="e">
        <f>MIN(VLOOKUP($U147,margin_ranges!$A$5:$D$10,4,FALSE),$P147*100)</f>
        <v>#N/A</v>
      </c>
      <c r="Y147" s="29" t="e">
        <f t="shared" si="2"/>
        <v>#N/A</v>
      </c>
    </row>
    <row r="148" spans="1:25" x14ac:dyDescent="0.3">
      <c r="A148" s="8" t="s">
        <v>35</v>
      </c>
      <c r="B148" s="8" t="s">
        <v>262</v>
      </c>
      <c r="C148" s="8" t="s">
        <v>34</v>
      </c>
      <c r="D148" s="8" t="s">
        <v>34</v>
      </c>
      <c r="E148" s="8"/>
      <c r="F148" s="24">
        <v>0.37</v>
      </c>
      <c r="G148" s="24">
        <v>0</v>
      </c>
      <c r="H148" s="25">
        <v>8.4666999999999994</v>
      </c>
      <c r="I148" s="25">
        <v>3.9218999999999999</v>
      </c>
      <c r="J148" s="15">
        <v>142</v>
      </c>
      <c r="K148" s="15">
        <v>47</v>
      </c>
      <c r="L148" s="13">
        <v>0.4632</v>
      </c>
      <c r="M148" s="7">
        <v>1.2103449500000001</v>
      </c>
      <c r="N148" s="26">
        <v>0.5</v>
      </c>
      <c r="O148" s="27"/>
      <c r="P148" s="8">
        <v>0.58689462979999996</v>
      </c>
      <c r="Q148" s="24">
        <v>0.37</v>
      </c>
      <c r="R148" t="e">
        <f>IF($Q148*100&gt;=VLOOKUP($O148,margin_ranges!$A$5:$C$10,2,FALSE),IF($Q148*100&lt;=VLOOKUP($O148,margin_ranges!$A$5:$C$10,3,FALSE)+10,"IN RANGE","ABOVE RANGE"),"BELOW RANGE")</f>
        <v>#N/A</v>
      </c>
      <c r="S148" t="e">
        <f>MIN(VLOOKUP($O148,margin_ranges!$A$5:$D$10,4,FALSE),$P148*100)</f>
        <v>#N/A</v>
      </c>
      <c r="T148" s="29" t="e">
        <f>(1-$S148/100)/(1-$F148)-1</f>
        <v>#N/A</v>
      </c>
      <c r="U148" s="19" t="str">
        <f>IF(ABS(IFERROR(T148,0))&gt;0.05,INDEX(margin_ranges!$C$13:$C$16,MATCH($F148*100,margin_ranges!$B$13:$B$16,1)),"")</f>
        <v/>
      </c>
      <c r="V148" t="e">
        <f>MIN(VLOOKUP($U148,margin_ranges!$A$5:$D$10,4,FALSE),$P148*100)</f>
        <v>#N/A</v>
      </c>
      <c r="Y148" s="29" t="e">
        <f t="shared" si="2"/>
        <v>#N/A</v>
      </c>
    </row>
    <row r="149" spans="1:25" x14ac:dyDescent="0.3">
      <c r="A149" s="8" t="s">
        <v>33</v>
      </c>
      <c r="B149" s="8" t="s">
        <v>262</v>
      </c>
      <c r="C149" s="8" t="s">
        <v>263</v>
      </c>
      <c r="D149" s="8" t="s">
        <v>34</v>
      </c>
      <c r="E149" s="8"/>
      <c r="F149" s="24">
        <v>0.37</v>
      </c>
      <c r="G149" s="24">
        <v>0</v>
      </c>
      <c r="H149" s="25">
        <v>8.4666999999999994</v>
      </c>
      <c r="I149" s="25">
        <v>3.9218999999999999</v>
      </c>
      <c r="J149" s="15">
        <v>142</v>
      </c>
      <c r="K149" s="15">
        <v>47</v>
      </c>
      <c r="L149" s="13">
        <v>0.4632</v>
      </c>
      <c r="M149" s="7">
        <v>1.2103449500000001</v>
      </c>
      <c r="N149" s="26">
        <v>0.5</v>
      </c>
      <c r="O149" s="27"/>
      <c r="P149" s="8">
        <v>0.58689462979999996</v>
      </c>
      <c r="Q149" s="24">
        <v>0.37</v>
      </c>
      <c r="R149" t="e">
        <f>IF($Q149*100&gt;=VLOOKUP($O149,margin_ranges!$A$5:$C$10,2,FALSE),IF($Q149*100&lt;=VLOOKUP($O149,margin_ranges!$A$5:$C$10,3,FALSE)+10,"IN RANGE","ABOVE RANGE"),"BELOW RANGE")</f>
        <v>#N/A</v>
      </c>
      <c r="S149" t="e">
        <f>MIN(VLOOKUP($O149,margin_ranges!$A$5:$D$10,4,FALSE),$P149*100)</f>
        <v>#N/A</v>
      </c>
      <c r="T149" s="29" t="e">
        <f>(1-$S149/100)/(1-$F149)-1</f>
        <v>#N/A</v>
      </c>
      <c r="U149" s="19" t="str">
        <f>IF(ABS(IFERROR(T149,0))&gt;0.05,INDEX(margin_ranges!$C$13:$C$16,MATCH($F149*100,margin_ranges!$B$13:$B$16,1)),"")</f>
        <v/>
      </c>
      <c r="V149" t="e">
        <f>MIN(VLOOKUP($U149,margin_ranges!$A$5:$D$10,4,FALSE),$P149*100)</f>
        <v>#N/A</v>
      </c>
      <c r="Y149" s="29" t="e">
        <f t="shared" si="2"/>
        <v>#N/A</v>
      </c>
    </row>
    <row r="150" spans="1:25" x14ac:dyDescent="0.3">
      <c r="A150" s="8" t="s">
        <v>17</v>
      </c>
      <c r="B150" s="8" t="s">
        <v>262</v>
      </c>
      <c r="C150" s="8" t="s">
        <v>263</v>
      </c>
      <c r="D150" s="8" t="s">
        <v>264</v>
      </c>
      <c r="E150" s="8" t="s">
        <v>265</v>
      </c>
      <c r="F150" s="24">
        <v>0.37</v>
      </c>
      <c r="G150" s="24">
        <v>0</v>
      </c>
      <c r="H150" s="25">
        <v>8.4666999999999994</v>
      </c>
      <c r="I150" s="25">
        <v>3.9218999999999999</v>
      </c>
      <c r="J150" s="15">
        <v>142</v>
      </c>
      <c r="K150" s="15">
        <v>47</v>
      </c>
      <c r="L150" s="13">
        <v>0.4632</v>
      </c>
      <c r="M150" s="7">
        <v>1.2103449500000001</v>
      </c>
      <c r="N150" s="26">
        <v>0.5</v>
      </c>
      <c r="O150" s="27" t="s">
        <v>22</v>
      </c>
      <c r="P150" s="8">
        <v>0.58689462979999996</v>
      </c>
      <c r="Q150" s="24">
        <v>0.37</v>
      </c>
      <c r="R150" t="str">
        <f>IF($Q150*100&gt;=VLOOKUP($O150,margin_ranges!$A$5:$C$10,2,FALSE),IF($Q150*100&lt;=VLOOKUP($O150,margin_ranges!$A$5:$C$10,3,FALSE)+10,"IN RANGE","ABOVE RANGE"),"BELOW RANGE")</f>
        <v>IN RANGE</v>
      </c>
      <c r="S150">
        <f>MIN(VLOOKUP($O150,margin_ranges!$A$5:$D$10,4,FALSE),$P150*100)</f>
        <v>29.75</v>
      </c>
      <c r="T150" s="29">
        <f>(1-$S150/100)/(1-$F150)-1</f>
        <v>0.11507936507936511</v>
      </c>
      <c r="U150" s="19" t="str">
        <f>IF(ABS(IFERROR(T150,0))&gt;0.05,INDEX(margin_ranges!$C$13:$C$16,MATCH($F150*100,margin_ranges!$B$13:$B$16,1)),"")</f>
        <v>Margin Over Fill (Type C)</v>
      </c>
      <c r="V150">
        <f>MIN(VLOOKUP($U150,margin_ranges!$A$5:$D$10,4,FALSE),$P150*100)</f>
        <v>43</v>
      </c>
      <c r="Y150" s="29">
        <f t="shared" si="2"/>
        <v>-9.5238095238095122E-2</v>
      </c>
    </row>
    <row r="151" spans="1:25" x14ac:dyDescent="0.3">
      <c r="A151" s="8" t="s">
        <v>35</v>
      </c>
      <c r="B151" s="8" t="s">
        <v>266</v>
      </c>
      <c r="C151" s="8" t="s">
        <v>34</v>
      </c>
      <c r="D151" s="8" t="s">
        <v>34</v>
      </c>
      <c r="E151" s="8"/>
      <c r="F151" s="24">
        <v>0.30056421625102397</v>
      </c>
      <c r="G151" s="24">
        <v>0.86159056999999994</v>
      </c>
      <c r="H151" s="25">
        <v>69.623800000000003</v>
      </c>
      <c r="I151" s="25">
        <v>26.296500000000002</v>
      </c>
      <c r="J151" s="15">
        <v>592</v>
      </c>
      <c r="K151" s="15">
        <v>174</v>
      </c>
      <c r="L151" s="13">
        <v>0.37769999999999998</v>
      </c>
      <c r="M151" s="7">
        <v>0.74998275000000003</v>
      </c>
      <c r="N151" s="26">
        <v>0.5</v>
      </c>
      <c r="O151" s="27"/>
      <c r="P151" s="8">
        <v>0.33331800109999998</v>
      </c>
      <c r="Q151" s="24">
        <v>0.30059999999999998</v>
      </c>
      <c r="R151" t="e">
        <f>IF($Q151*100&gt;=VLOOKUP($O151,margin_ranges!$A$5:$C$10,2,FALSE),IF($Q151*100&lt;=VLOOKUP($O151,margin_ranges!$A$5:$C$10,3,FALSE)+10,"IN RANGE","ABOVE RANGE"),"BELOW RANGE")</f>
        <v>#N/A</v>
      </c>
      <c r="S151" t="e">
        <f>MIN(VLOOKUP($O151,margin_ranges!$A$5:$D$10,4,FALSE),$P151*100)</f>
        <v>#N/A</v>
      </c>
      <c r="T151" s="29" t="e">
        <f>(1-$S151/100)/(1-$F151)-1</f>
        <v>#N/A</v>
      </c>
      <c r="U151" s="19" t="str">
        <f>IF(ABS(IFERROR(T151,0))&gt;0.05,INDEX(margin_ranges!$C$13:$C$16,MATCH($F151*100,margin_ranges!$B$13:$B$16,1)),"")</f>
        <v/>
      </c>
      <c r="V151" t="e">
        <f>MIN(VLOOKUP($U151,margin_ranges!$A$5:$D$10,4,FALSE),$P151*100)</f>
        <v>#N/A</v>
      </c>
      <c r="Y151" s="29" t="e">
        <f t="shared" si="2"/>
        <v>#N/A</v>
      </c>
    </row>
    <row r="152" spans="1:25" x14ac:dyDescent="0.3">
      <c r="A152" s="8" t="s">
        <v>33</v>
      </c>
      <c r="B152" s="8" t="s">
        <v>266</v>
      </c>
      <c r="C152" s="8" t="s">
        <v>267</v>
      </c>
      <c r="D152" s="8" t="s">
        <v>34</v>
      </c>
      <c r="E152" s="8"/>
      <c r="F152" s="24">
        <v>0.30056421625102397</v>
      </c>
      <c r="G152" s="24">
        <v>0.86159056999999994</v>
      </c>
      <c r="H152" s="25">
        <v>69.623800000000003</v>
      </c>
      <c r="I152" s="25">
        <v>26.296500000000002</v>
      </c>
      <c r="J152" s="15">
        <v>592</v>
      </c>
      <c r="K152" s="15">
        <v>174</v>
      </c>
      <c r="L152" s="13">
        <v>0.37769999999999998</v>
      </c>
      <c r="M152" s="7">
        <v>0.74998275000000003</v>
      </c>
      <c r="N152" s="26">
        <v>0.5</v>
      </c>
      <c r="O152" s="27"/>
      <c r="P152" s="8">
        <v>0.33331800109999998</v>
      </c>
      <c r="Q152" s="24">
        <v>0.30059999999999998</v>
      </c>
      <c r="R152" t="e">
        <f>IF($Q152*100&gt;=VLOOKUP($O152,margin_ranges!$A$5:$C$10,2,FALSE),IF($Q152*100&lt;=VLOOKUP($O152,margin_ranges!$A$5:$C$10,3,FALSE)+10,"IN RANGE","ABOVE RANGE"),"BELOW RANGE")</f>
        <v>#N/A</v>
      </c>
      <c r="S152" t="e">
        <f>MIN(VLOOKUP($O152,margin_ranges!$A$5:$D$10,4,FALSE),$P152*100)</f>
        <v>#N/A</v>
      </c>
      <c r="T152" s="29" t="e">
        <f>(1-$S152/100)/(1-$F152)-1</f>
        <v>#N/A</v>
      </c>
      <c r="U152" s="19" t="str">
        <f>IF(ABS(IFERROR(T152,0))&gt;0.05,INDEX(margin_ranges!$C$13:$C$16,MATCH($F152*100,margin_ranges!$B$13:$B$16,1)),"")</f>
        <v/>
      </c>
      <c r="V152" t="e">
        <f>MIN(VLOOKUP($U152,margin_ranges!$A$5:$D$10,4,FALSE),$P152*100)</f>
        <v>#N/A</v>
      </c>
      <c r="Y152" s="29" t="e">
        <f t="shared" si="2"/>
        <v>#N/A</v>
      </c>
    </row>
    <row r="153" spans="1:25" x14ac:dyDescent="0.3">
      <c r="A153" s="8" t="s">
        <v>17</v>
      </c>
      <c r="B153" s="8" t="s">
        <v>266</v>
      </c>
      <c r="C153" s="8" t="s">
        <v>267</v>
      </c>
      <c r="D153" s="8" t="s">
        <v>268</v>
      </c>
      <c r="E153" s="8" t="s">
        <v>269</v>
      </c>
      <c r="F153" s="24">
        <v>0.31</v>
      </c>
      <c r="G153" s="24">
        <v>0</v>
      </c>
      <c r="H153" s="25">
        <v>3.5573999999999999</v>
      </c>
      <c r="I153" s="25">
        <v>1.4555</v>
      </c>
      <c r="J153" s="15">
        <v>33</v>
      </c>
      <c r="K153" s="15">
        <v>10</v>
      </c>
      <c r="L153" s="13">
        <v>0.40910000000000002</v>
      </c>
      <c r="M153" s="7">
        <v>0.76450901000000004</v>
      </c>
      <c r="N153" s="26">
        <v>0.5</v>
      </c>
      <c r="O153" s="27" t="s">
        <v>92</v>
      </c>
      <c r="P153" s="8">
        <v>0.3459854671</v>
      </c>
      <c r="Q153" s="24">
        <v>0.31</v>
      </c>
      <c r="R153" t="str">
        <f>IF($Q153*100&gt;=VLOOKUP($O153,margin_ranges!$A$5:$C$10,2,FALSE),IF($Q153*100&lt;=VLOOKUP($O153,margin_ranges!$A$5:$C$10,3,FALSE)+10,"IN RANGE","ABOVE RANGE"),"BELOW RANGE")</f>
        <v>IN RANGE</v>
      </c>
      <c r="S153">
        <f>MIN(VLOOKUP($O153,margin_ranges!$A$5:$D$10,4,FALSE),$P153*100)</f>
        <v>29.75</v>
      </c>
      <c r="T153" s="29">
        <f>(1-$S153/100)/(1-$F153)-1</f>
        <v>1.8115942028985588E-2</v>
      </c>
      <c r="U153" s="19" t="str">
        <f>IF(ABS(IFERROR(T153,0))&gt;0.05,INDEX(margin_ranges!$C$13:$C$16,MATCH($F153*100,margin_ranges!$B$13:$B$16,1)),"")</f>
        <v/>
      </c>
      <c r="V153" t="e">
        <f>MIN(VLOOKUP($U153,margin_ranges!$A$5:$D$10,4,FALSE),$P153*100)</f>
        <v>#N/A</v>
      </c>
      <c r="Y153" s="29" t="e">
        <f t="shared" si="2"/>
        <v>#N/A</v>
      </c>
    </row>
    <row r="154" spans="1:25" x14ac:dyDescent="0.3">
      <c r="A154" s="8" t="s">
        <v>17</v>
      </c>
      <c r="B154" s="8" t="s">
        <v>266</v>
      </c>
      <c r="C154" s="8" t="s">
        <v>267</v>
      </c>
      <c r="D154" s="8" t="s">
        <v>270</v>
      </c>
      <c r="E154" s="8" t="s">
        <v>271</v>
      </c>
      <c r="F154" s="24">
        <v>0.3</v>
      </c>
      <c r="G154" s="24">
        <v>1</v>
      </c>
      <c r="H154" s="25">
        <v>58.741500000000002</v>
      </c>
      <c r="I154" s="25">
        <v>22.6907</v>
      </c>
      <c r="J154" s="15">
        <v>510</v>
      </c>
      <c r="K154" s="15">
        <v>149</v>
      </c>
      <c r="L154" s="13">
        <v>0.38629999999999998</v>
      </c>
      <c r="M154" s="7">
        <v>0.74886233999999996</v>
      </c>
      <c r="N154" s="26">
        <v>0.5</v>
      </c>
      <c r="O154" s="27" t="s">
        <v>92</v>
      </c>
      <c r="P154" s="8">
        <v>0.33232054500000002</v>
      </c>
      <c r="Q154" s="24">
        <v>0.3</v>
      </c>
      <c r="R154" t="str">
        <f>IF($Q154*100&gt;=VLOOKUP($O154,margin_ranges!$A$5:$C$10,2,FALSE),IF($Q154*100&lt;=VLOOKUP($O154,margin_ranges!$A$5:$C$10,3,FALSE)+10,"IN RANGE","ABOVE RANGE"),"BELOW RANGE")</f>
        <v>IN RANGE</v>
      </c>
      <c r="S154">
        <f>MIN(VLOOKUP($O154,margin_ranges!$A$5:$D$10,4,FALSE),$P154*100)</f>
        <v>29.75</v>
      </c>
      <c r="T154" s="29">
        <f>(1-$S154/100)/(1-$F154)-1</f>
        <v>3.5714285714285587E-3</v>
      </c>
      <c r="U154" s="19" t="str">
        <f>IF(ABS(IFERROR(T154,0))&gt;0.05,INDEX(margin_ranges!$C$13:$C$16,MATCH($F154*100,margin_ranges!$B$13:$B$16,1)),"")</f>
        <v/>
      </c>
      <c r="V154" t="e">
        <f>MIN(VLOOKUP($U154,margin_ranges!$A$5:$D$10,4,FALSE),$P154*100)</f>
        <v>#N/A</v>
      </c>
      <c r="Y154" s="29" t="e">
        <f t="shared" si="2"/>
        <v>#N/A</v>
      </c>
    </row>
    <row r="155" spans="1:25" x14ac:dyDescent="0.3">
      <c r="A155" s="8" t="s">
        <v>17</v>
      </c>
      <c r="B155" s="8" t="s">
        <v>266</v>
      </c>
      <c r="C155" s="8" t="s">
        <v>267</v>
      </c>
      <c r="D155" s="8" t="s">
        <v>272</v>
      </c>
      <c r="E155" s="8" t="s">
        <v>273</v>
      </c>
      <c r="F155" s="24">
        <v>0.3</v>
      </c>
      <c r="G155" s="24">
        <v>0</v>
      </c>
      <c r="H155" s="25">
        <v>7.3249000000000004</v>
      </c>
      <c r="I155" s="25">
        <v>2.1503000000000001</v>
      </c>
      <c r="J155" s="15">
        <v>49</v>
      </c>
      <c r="K155" s="15">
        <v>15</v>
      </c>
      <c r="L155" s="13">
        <v>0.29360000000000003</v>
      </c>
      <c r="M155" s="7">
        <v>0.75197316000000003</v>
      </c>
      <c r="N155" s="26">
        <v>0.5</v>
      </c>
      <c r="O155" s="27" t="s">
        <v>92</v>
      </c>
      <c r="P155" s="8">
        <v>0.33508265079999999</v>
      </c>
      <c r="Q155" s="24">
        <v>0.3</v>
      </c>
      <c r="R155" t="str">
        <f>IF($Q155*100&gt;=VLOOKUP($O155,margin_ranges!$A$5:$C$10,2,FALSE),IF($Q155*100&lt;=VLOOKUP($O155,margin_ranges!$A$5:$C$10,3,FALSE)+10,"IN RANGE","ABOVE RANGE"),"BELOW RANGE")</f>
        <v>IN RANGE</v>
      </c>
      <c r="S155">
        <f>MIN(VLOOKUP($O155,margin_ranges!$A$5:$D$10,4,FALSE),$P155*100)</f>
        <v>29.75</v>
      </c>
      <c r="T155" s="29">
        <f>(1-$S155/100)/(1-$F155)-1</f>
        <v>3.5714285714285587E-3</v>
      </c>
      <c r="U155" s="19" t="str">
        <f>IF(ABS(IFERROR(T155,0))&gt;0.05,INDEX(margin_ranges!$C$13:$C$16,MATCH($F155*100,margin_ranges!$B$13:$B$16,1)),"")</f>
        <v/>
      </c>
      <c r="V155" t="e">
        <f>MIN(VLOOKUP($U155,margin_ranges!$A$5:$D$10,4,FALSE),$P155*100)</f>
        <v>#N/A</v>
      </c>
      <c r="Y155" s="29" t="e">
        <f t="shared" si="2"/>
        <v>#N/A</v>
      </c>
    </row>
    <row r="156" spans="1:25" x14ac:dyDescent="0.3">
      <c r="A156" s="8" t="s">
        <v>35</v>
      </c>
      <c r="B156" s="8" t="s">
        <v>274</v>
      </c>
      <c r="C156" s="8" t="s">
        <v>34</v>
      </c>
      <c r="D156" s="8" t="s">
        <v>34</v>
      </c>
      <c r="E156" s="8"/>
      <c r="F156" s="24">
        <v>0.32842994359324801</v>
      </c>
      <c r="G156" s="24">
        <v>0</v>
      </c>
      <c r="H156" s="25">
        <v>23.410900000000002</v>
      </c>
      <c r="I156" s="25">
        <v>5.0496999999999996</v>
      </c>
      <c r="J156" s="15">
        <v>198</v>
      </c>
      <c r="K156" s="15">
        <v>59</v>
      </c>
      <c r="L156" s="13">
        <v>0.2157</v>
      </c>
      <c r="M156" s="7">
        <v>1.30801177</v>
      </c>
      <c r="N156" s="26">
        <v>0.76168400000000003</v>
      </c>
      <c r="O156" s="27"/>
      <c r="P156" s="8">
        <v>0.41767802230000001</v>
      </c>
      <c r="Q156" s="24">
        <v>0.32840000000000003</v>
      </c>
      <c r="R156" t="e">
        <f>IF($Q156*100&gt;=VLOOKUP($O156,margin_ranges!$A$5:$C$10,2,FALSE),IF($Q156*100&lt;=VLOOKUP($O156,margin_ranges!$A$5:$C$10,3,FALSE)+10,"IN RANGE","ABOVE RANGE"),"BELOW RANGE")</f>
        <v>#N/A</v>
      </c>
      <c r="S156" t="e">
        <f>MIN(VLOOKUP($O156,margin_ranges!$A$5:$D$10,4,FALSE),$P156*100)</f>
        <v>#N/A</v>
      </c>
      <c r="T156" s="29" t="e">
        <f>(1-$S156/100)/(1-$F156)-1</f>
        <v>#N/A</v>
      </c>
      <c r="U156" s="19" t="str">
        <f>IF(ABS(IFERROR(T156,0))&gt;0.05,INDEX(margin_ranges!$C$13:$C$16,MATCH($F156*100,margin_ranges!$B$13:$B$16,1)),"")</f>
        <v/>
      </c>
      <c r="V156" t="e">
        <f>MIN(VLOOKUP($U156,margin_ranges!$A$5:$D$10,4,FALSE),$P156*100)</f>
        <v>#N/A</v>
      </c>
      <c r="Y156" s="29" t="e">
        <f t="shared" si="2"/>
        <v>#N/A</v>
      </c>
    </row>
    <row r="157" spans="1:25" x14ac:dyDescent="0.3">
      <c r="A157" s="8" t="s">
        <v>33</v>
      </c>
      <c r="B157" s="8" t="s">
        <v>274</v>
      </c>
      <c r="C157" s="8" t="s">
        <v>275</v>
      </c>
      <c r="D157" s="8" t="s">
        <v>34</v>
      </c>
      <c r="E157" s="8"/>
      <c r="F157" s="24">
        <v>0.32842994359324801</v>
      </c>
      <c r="G157" s="24">
        <v>0</v>
      </c>
      <c r="H157" s="25">
        <v>23.410900000000002</v>
      </c>
      <c r="I157" s="25">
        <v>5.0496999999999996</v>
      </c>
      <c r="J157" s="15">
        <v>198</v>
      </c>
      <c r="K157" s="15">
        <v>59</v>
      </c>
      <c r="L157" s="13">
        <v>0.2157</v>
      </c>
      <c r="M157" s="7">
        <v>1.30801177</v>
      </c>
      <c r="N157" s="26">
        <v>0.76168400000000003</v>
      </c>
      <c r="O157" s="27"/>
      <c r="P157" s="8">
        <v>0.41767802230000001</v>
      </c>
      <c r="Q157" s="24">
        <v>0.32840000000000003</v>
      </c>
      <c r="R157" t="e">
        <f>IF($Q157*100&gt;=VLOOKUP($O157,margin_ranges!$A$5:$C$10,2,FALSE),IF($Q157*100&lt;=VLOOKUP($O157,margin_ranges!$A$5:$C$10,3,FALSE)+10,"IN RANGE","ABOVE RANGE"),"BELOW RANGE")</f>
        <v>#N/A</v>
      </c>
      <c r="S157" t="e">
        <f>MIN(VLOOKUP($O157,margin_ranges!$A$5:$D$10,4,FALSE),$P157*100)</f>
        <v>#N/A</v>
      </c>
      <c r="T157" s="29" t="e">
        <f>(1-$S157/100)/(1-$F157)-1</f>
        <v>#N/A</v>
      </c>
      <c r="U157" s="19" t="str">
        <f>IF(ABS(IFERROR(T157,0))&gt;0.05,INDEX(margin_ranges!$C$13:$C$16,MATCH($F157*100,margin_ranges!$B$13:$B$16,1)),"")</f>
        <v/>
      </c>
      <c r="V157" t="e">
        <f>MIN(VLOOKUP($U157,margin_ranges!$A$5:$D$10,4,FALSE),$P157*100)</f>
        <v>#N/A</v>
      </c>
      <c r="Y157" s="29" t="e">
        <f t="shared" si="2"/>
        <v>#N/A</v>
      </c>
    </row>
    <row r="158" spans="1:25" x14ac:dyDescent="0.3">
      <c r="A158" s="8" t="s">
        <v>17</v>
      </c>
      <c r="B158" s="8" t="s">
        <v>274</v>
      </c>
      <c r="C158" s="8" t="s">
        <v>275</v>
      </c>
      <c r="D158" s="8" t="s">
        <v>276</v>
      </c>
      <c r="E158" s="8" t="s">
        <v>277</v>
      </c>
      <c r="F158" s="24">
        <v>0.34</v>
      </c>
      <c r="G158" s="24">
        <v>0</v>
      </c>
      <c r="H158" s="25">
        <v>11.3809</v>
      </c>
      <c r="I158" s="25">
        <v>3.1294</v>
      </c>
      <c r="J158" s="15">
        <v>148</v>
      </c>
      <c r="K158" s="15">
        <v>45</v>
      </c>
      <c r="L158" s="13">
        <v>0.27500000000000002</v>
      </c>
      <c r="M158" s="7">
        <v>1.5756431</v>
      </c>
      <c r="N158" s="26">
        <v>1</v>
      </c>
      <c r="O158" s="27" t="s">
        <v>22</v>
      </c>
      <c r="P158" s="8">
        <v>0.36533850979999999</v>
      </c>
      <c r="Q158" s="24">
        <v>0.34</v>
      </c>
      <c r="R158" t="str">
        <f>IF($Q158*100&gt;=VLOOKUP($O158,margin_ranges!$A$5:$C$10,2,FALSE),IF($Q158*100&lt;=VLOOKUP($O158,margin_ranges!$A$5:$C$10,3,FALSE)+10,"IN RANGE","ABOVE RANGE"),"BELOW RANGE")</f>
        <v>IN RANGE</v>
      </c>
      <c r="S158">
        <f>MIN(VLOOKUP($O158,margin_ranges!$A$5:$D$10,4,FALSE),$P158*100)</f>
        <v>29.75</v>
      </c>
      <c r="T158" s="29">
        <f>(1-$S158/100)/(1-$F158)-1</f>
        <v>6.4393939393939448E-2</v>
      </c>
      <c r="U158" s="19" t="str">
        <f>IF(ABS(IFERROR(T158,0))&gt;0.05,INDEX(margin_ranges!$C$13:$C$16,MATCH($F158*100,margin_ranges!$B$13:$B$16,1)),"")</f>
        <v>Balanced (Type B)</v>
      </c>
      <c r="V158">
        <f>MIN(VLOOKUP($U158,margin_ranges!$A$5:$D$10,4,FALSE),$P158*100)</f>
        <v>29.75</v>
      </c>
      <c r="Y158" s="29">
        <f t="shared" si="2"/>
        <v>6.4393939393939448E-2</v>
      </c>
    </row>
    <row r="159" spans="1:25" x14ac:dyDescent="0.3">
      <c r="A159" s="8" t="s">
        <v>17</v>
      </c>
      <c r="B159" s="8" t="s">
        <v>274</v>
      </c>
      <c r="C159" s="8" t="s">
        <v>275</v>
      </c>
      <c r="D159" s="8" t="s">
        <v>278</v>
      </c>
      <c r="E159" s="8" t="s">
        <v>279</v>
      </c>
      <c r="F159" s="24">
        <v>0.34</v>
      </c>
      <c r="G159" s="24">
        <v>0</v>
      </c>
      <c r="H159" s="25">
        <v>4.8098999999999998</v>
      </c>
      <c r="I159" s="25">
        <v>0.73229999999999995</v>
      </c>
      <c r="J159" s="15">
        <v>10</v>
      </c>
      <c r="K159" s="15">
        <v>3</v>
      </c>
      <c r="L159" s="13">
        <v>0.1522</v>
      </c>
      <c r="M159" s="7">
        <v>0.45563791999999997</v>
      </c>
      <c r="N159" s="26">
        <v>0.1</v>
      </c>
      <c r="O159" s="27" t="s">
        <v>22</v>
      </c>
      <c r="P159" s="8">
        <v>0.78052748760000001</v>
      </c>
      <c r="Q159" s="24">
        <v>0.34</v>
      </c>
      <c r="R159" t="str">
        <f>IF($Q159*100&gt;=VLOOKUP($O159,margin_ranges!$A$5:$C$10,2,FALSE),IF($Q159*100&lt;=VLOOKUP($O159,margin_ranges!$A$5:$C$10,3,FALSE)+10,"IN RANGE","ABOVE RANGE"),"BELOW RANGE")</f>
        <v>IN RANGE</v>
      </c>
      <c r="S159">
        <f>MIN(VLOOKUP($O159,margin_ranges!$A$5:$D$10,4,FALSE),$P159*100)</f>
        <v>29.75</v>
      </c>
      <c r="T159" s="29">
        <f>(1-$S159/100)/(1-$F159)-1</f>
        <v>6.4393939393939448E-2</v>
      </c>
      <c r="U159" s="19" t="str">
        <f>IF(ABS(IFERROR(T159,0))&gt;0.05,INDEX(margin_ranges!$C$13:$C$16,MATCH($F159*100,margin_ranges!$B$13:$B$16,1)),"")</f>
        <v>Balanced (Type B)</v>
      </c>
      <c r="V159">
        <f>MIN(VLOOKUP($U159,margin_ranges!$A$5:$D$10,4,FALSE),$P159*100)</f>
        <v>29.75</v>
      </c>
      <c r="Y159" s="29">
        <f t="shared" si="2"/>
        <v>6.4393939393939448E-2</v>
      </c>
    </row>
    <row r="160" spans="1:25" x14ac:dyDescent="0.3">
      <c r="A160" s="8" t="s">
        <v>17</v>
      </c>
      <c r="B160" s="8" t="s">
        <v>274</v>
      </c>
      <c r="C160" s="8" t="s">
        <v>275</v>
      </c>
      <c r="D160" s="8" t="s">
        <v>280</v>
      </c>
      <c r="E160" s="8" t="s">
        <v>281</v>
      </c>
      <c r="F160" s="24">
        <v>0.28999999999999998</v>
      </c>
      <c r="G160" s="24">
        <v>0</v>
      </c>
      <c r="H160" s="25">
        <v>3.0695999999999999</v>
      </c>
      <c r="I160" s="25">
        <v>0.58320000000000005</v>
      </c>
      <c r="J160" s="15">
        <v>30</v>
      </c>
      <c r="K160" s="15">
        <v>8</v>
      </c>
      <c r="L160" s="13">
        <v>0.19</v>
      </c>
      <c r="M160" s="7">
        <v>1.7138028199999999</v>
      </c>
      <c r="N160" s="26">
        <v>1</v>
      </c>
      <c r="O160" s="27" t="s">
        <v>22</v>
      </c>
      <c r="P160" s="8">
        <v>0.41650230110000003</v>
      </c>
      <c r="Q160" s="24">
        <v>0.28999999999999998</v>
      </c>
      <c r="R160" t="str">
        <f>IF($Q160*100&gt;=VLOOKUP($O160,margin_ranges!$A$5:$C$10,2,FALSE),IF($Q160*100&lt;=VLOOKUP($O160,margin_ranges!$A$5:$C$10,3,FALSE)+10,"IN RANGE","ABOVE RANGE"),"BELOW RANGE")</f>
        <v>IN RANGE</v>
      </c>
      <c r="S160">
        <f>MIN(VLOOKUP($O160,margin_ranges!$A$5:$D$10,4,FALSE),$P160*100)</f>
        <v>29.75</v>
      </c>
      <c r="T160" s="29">
        <f>(1-$S160/100)/(1-$F160)-1</f>
        <v>-1.0563380281690127E-2</v>
      </c>
      <c r="U160" s="19" t="str">
        <f>IF(ABS(IFERROR(T160,0))&gt;0.05,INDEX(margin_ranges!$C$13:$C$16,MATCH($F160*100,margin_ranges!$B$13:$B$16,1)),"")</f>
        <v/>
      </c>
      <c r="V160" t="e">
        <f>MIN(VLOOKUP($U160,margin_ranges!$A$5:$D$10,4,FALSE),$P160*100)</f>
        <v>#N/A</v>
      </c>
      <c r="Y160" s="29" t="e">
        <f t="shared" si="2"/>
        <v>#N/A</v>
      </c>
    </row>
    <row r="161" spans="1:25" x14ac:dyDescent="0.3">
      <c r="A161" s="8" t="s">
        <v>35</v>
      </c>
      <c r="B161" s="8" t="s">
        <v>282</v>
      </c>
      <c r="C161" s="8" t="s">
        <v>34</v>
      </c>
      <c r="D161" s="8" t="s">
        <v>34</v>
      </c>
      <c r="E161" s="8"/>
      <c r="F161" s="24">
        <v>0.31725165204776701</v>
      </c>
      <c r="G161" s="24">
        <v>0.95533438999999998</v>
      </c>
      <c r="H161" s="25">
        <v>625.11760000000004</v>
      </c>
      <c r="I161" s="25">
        <v>219.3623</v>
      </c>
      <c r="J161" s="15">
        <v>1133</v>
      </c>
      <c r="K161" s="15">
        <v>360</v>
      </c>
      <c r="L161" s="13">
        <v>0.35089999999999999</v>
      </c>
      <c r="M161" s="7">
        <v>0.17220658</v>
      </c>
      <c r="N161" s="26">
        <v>1.0426E-2</v>
      </c>
      <c r="O161" s="27"/>
      <c r="P161" s="8">
        <v>0.93945643590000005</v>
      </c>
      <c r="Q161" s="24">
        <v>0.31730000000000003</v>
      </c>
      <c r="R161" t="e">
        <f>IF($Q161*100&gt;=VLOOKUP($O161,margin_ranges!$A$5:$C$10,2,FALSE),IF($Q161*100&lt;=VLOOKUP($O161,margin_ranges!$A$5:$C$10,3,FALSE)+10,"IN RANGE","ABOVE RANGE"),"BELOW RANGE")</f>
        <v>#N/A</v>
      </c>
      <c r="S161" t="e">
        <f>MIN(VLOOKUP($O161,margin_ranges!$A$5:$D$10,4,FALSE),$P161*100)</f>
        <v>#N/A</v>
      </c>
      <c r="T161" s="29" t="e">
        <f>(1-$S161/100)/(1-$F161)-1</f>
        <v>#N/A</v>
      </c>
      <c r="U161" s="19" t="str">
        <f>IF(ABS(IFERROR(T161,0))&gt;0.05,INDEX(margin_ranges!$C$13:$C$16,MATCH($F161*100,margin_ranges!$B$13:$B$16,1)),"")</f>
        <v/>
      </c>
      <c r="V161" t="e">
        <f>MIN(VLOOKUP($U161,margin_ranges!$A$5:$D$10,4,FALSE),$P161*100)</f>
        <v>#N/A</v>
      </c>
      <c r="Y161" s="29" t="e">
        <f t="shared" si="2"/>
        <v>#N/A</v>
      </c>
    </row>
    <row r="162" spans="1:25" x14ac:dyDescent="0.3">
      <c r="A162" s="8" t="s">
        <v>33</v>
      </c>
      <c r="B162" s="8" t="s">
        <v>282</v>
      </c>
      <c r="C162" s="8" t="s">
        <v>283</v>
      </c>
      <c r="D162" s="8" t="s">
        <v>34</v>
      </c>
      <c r="E162" s="8"/>
      <c r="F162" s="24">
        <v>0.31725165204776701</v>
      </c>
      <c r="G162" s="24">
        <v>0.95533438999999998</v>
      </c>
      <c r="H162" s="25">
        <v>625.11760000000004</v>
      </c>
      <c r="I162" s="25">
        <v>219.3623</v>
      </c>
      <c r="J162" s="15">
        <v>1133</v>
      </c>
      <c r="K162" s="15">
        <v>360</v>
      </c>
      <c r="L162" s="13">
        <v>0.35089999999999999</v>
      </c>
      <c r="M162" s="7">
        <v>0.17220658</v>
      </c>
      <c r="N162" s="26">
        <v>1.0426E-2</v>
      </c>
      <c r="O162" s="27"/>
      <c r="P162" s="8">
        <v>0.93945643590000005</v>
      </c>
      <c r="Q162" s="24">
        <v>0.31730000000000003</v>
      </c>
      <c r="R162" t="e">
        <f>IF($Q162*100&gt;=VLOOKUP($O162,margin_ranges!$A$5:$C$10,2,FALSE),IF($Q162*100&lt;=VLOOKUP($O162,margin_ranges!$A$5:$C$10,3,FALSE)+10,"IN RANGE","ABOVE RANGE"),"BELOW RANGE")</f>
        <v>#N/A</v>
      </c>
      <c r="S162" t="e">
        <f>MIN(VLOOKUP($O162,margin_ranges!$A$5:$D$10,4,FALSE),$P162*100)</f>
        <v>#N/A</v>
      </c>
      <c r="T162" s="29" t="e">
        <f>(1-$S162/100)/(1-$F162)-1</f>
        <v>#N/A</v>
      </c>
      <c r="U162" s="19" t="str">
        <f>IF(ABS(IFERROR(T162,0))&gt;0.05,INDEX(margin_ranges!$C$13:$C$16,MATCH($F162*100,margin_ranges!$B$13:$B$16,1)),"")</f>
        <v/>
      </c>
      <c r="V162" t="e">
        <f>MIN(VLOOKUP($U162,margin_ranges!$A$5:$D$10,4,FALSE),$P162*100)</f>
        <v>#N/A</v>
      </c>
      <c r="Y162" s="29" t="e">
        <f t="shared" si="2"/>
        <v>#N/A</v>
      </c>
    </row>
    <row r="163" spans="1:25" x14ac:dyDescent="0.3">
      <c r="A163" s="8" t="s">
        <v>17</v>
      </c>
      <c r="B163" s="8" t="s">
        <v>282</v>
      </c>
      <c r="C163" s="8" t="s">
        <v>283</v>
      </c>
      <c r="D163" s="8" t="s">
        <v>290</v>
      </c>
      <c r="E163" s="8" t="s">
        <v>291</v>
      </c>
      <c r="F163" s="24">
        <v>0.35</v>
      </c>
      <c r="G163" s="24">
        <v>1</v>
      </c>
      <c r="H163" s="25">
        <v>222.3937</v>
      </c>
      <c r="I163" s="25">
        <v>77.729900000000001</v>
      </c>
      <c r="J163" s="15">
        <v>362</v>
      </c>
      <c r="K163" s="15">
        <v>127</v>
      </c>
      <c r="L163" s="13">
        <v>0.34949999999999998</v>
      </c>
      <c r="M163" s="7">
        <v>0.15504664000000001</v>
      </c>
      <c r="N163" s="26">
        <v>0.01</v>
      </c>
      <c r="O163" s="27" t="s">
        <v>92</v>
      </c>
      <c r="P163" s="8">
        <v>0.93550327840000003</v>
      </c>
      <c r="Q163" s="24">
        <v>0.35</v>
      </c>
      <c r="R163" t="str">
        <f>IF($Q163*100&gt;=VLOOKUP($O163,margin_ranges!$A$5:$C$10,2,FALSE),IF($Q163*100&lt;=VLOOKUP($O163,margin_ranges!$A$5:$C$10,3,FALSE)+10,"IN RANGE","ABOVE RANGE"),"BELOW RANGE")</f>
        <v>IN RANGE</v>
      </c>
      <c r="S163">
        <f>MIN(VLOOKUP($O163,margin_ranges!$A$5:$D$10,4,FALSE),$P163*100)</f>
        <v>29.75</v>
      </c>
      <c r="T163" s="29">
        <f>(1-$S163/100)/(1-$F163)-1</f>
        <v>8.0769230769230704E-2</v>
      </c>
      <c r="U163" s="19" t="str">
        <f>IF(ABS(IFERROR(T163,0))&gt;0.05,INDEX(margin_ranges!$C$13:$C$16,MATCH($F163*100,margin_ranges!$B$13:$B$16,1)),"")</f>
        <v>Margin Over Fill (Type C)</v>
      </c>
      <c r="V163">
        <f>MIN(VLOOKUP($U163,margin_ranges!$A$5:$D$10,4,FALSE),$P163*100)</f>
        <v>43</v>
      </c>
      <c r="Y163" s="29">
        <f t="shared" si="2"/>
        <v>-0.12307692307692297</v>
      </c>
    </row>
    <row r="164" spans="1:25" x14ac:dyDescent="0.3">
      <c r="A164" s="8" t="s">
        <v>17</v>
      </c>
      <c r="B164" s="8" t="s">
        <v>282</v>
      </c>
      <c r="C164" s="8" t="s">
        <v>283</v>
      </c>
      <c r="D164" s="8" t="s">
        <v>288</v>
      </c>
      <c r="E164" s="8" t="s">
        <v>289</v>
      </c>
      <c r="F164" s="24">
        <v>0.31</v>
      </c>
      <c r="G164" s="24">
        <v>1</v>
      </c>
      <c r="H164" s="25">
        <v>47.081099999999999</v>
      </c>
      <c r="I164" s="25">
        <v>14.8719</v>
      </c>
      <c r="J164" s="15">
        <v>147</v>
      </c>
      <c r="K164" s="15">
        <v>46</v>
      </c>
      <c r="L164" s="13">
        <v>0.31590000000000001</v>
      </c>
      <c r="M164" s="7">
        <v>0.33017622000000002</v>
      </c>
      <c r="N164" s="26">
        <v>0.01</v>
      </c>
      <c r="O164" s="27" t="s">
        <v>92</v>
      </c>
      <c r="P164" s="8">
        <v>0.96971314279999998</v>
      </c>
      <c r="Q164" s="24">
        <v>0.31</v>
      </c>
      <c r="R164" t="str">
        <f>IF($Q164*100&gt;=VLOOKUP($O164,margin_ranges!$A$5:$C$10,2,FALSE),IF($Q164*100&lt;=VLOOKUP($O164,margin_ranges!$A$5:$C$10,3,FALSE)+10,"IN RANGE","ABOVE RANGE"),"BELOW RANGE")</f>
        <v>IN RANGE</v>
      </c>
      <c r="S164">
        <f>MIN(VLOOKUP($O164,margin_ranges!$A$5:$D$10,4,FALSE),$P164*100)</f>
        <v>29.75</v>
      </c>
      <c r="T164" s="29">
        <f>(1-$S164/100)/(1-$F164)-1</f>
        <v>1.8115942028985588E-2</v>
      </c>
      <c r="U164" s="19" t="str">
        <f>IF(ABS(IFERROR(T164,0))&gt;0.05,INDEX(margin_ranges!$C$13:$C$16,MATCH($F164*100,margin_ranges!$B$13:$B$16,1)),"")</f>
        <v/>
      </c>
      <c r="V164" t="e">
        <f>MIN(VLOOKUP($U164,margin_ranges!$A$5:$D$10,4,FALSE),$P164*100)</f>
        <v>#N/A</v>
      </c>
      <c r="Y164" s="29" t="e">
        <f t="shared" si="2"/>
        <v>#N/A</v>
      </c>
    </row>
    <row r="165" spans="1:25" x14ac:dyDescent="0.3">
      <c r="A165" s="8" t="s">
        <v>17</v>
      </c>
      <c r="B165" s="8" t="s">
        <v>282</v>
      </c>
      <c r="C165" s="8" t="s">
        <v>283</v>
      </c>
      <c r="D165" s="8" t="s">
        <v>284</v>
      </c>
      <c r="E165" s="8" t="s">
        <v>285</v>
      </c>
      <c r="F165" s="24">
        <v>0.3</v>
      </c>
      <c r="G165" s="24">
        <v>0</v>
      </c>
      <c r="H165" s="25">
        <v>18.696400000000001</v>
      </c>
      <c r="I165" s="25">
        <v>4.6650999999999998</v>
      </c>
      <c r="J165" s="15">
        <v>51</v>
      </c>
      <c r="K165" s="15">
        <v>15</v>
      </c>
      <c r="L165" s="13">
        <v>0.2495</v>
      </c>
      <c r="M165" s="7">
        <v>0.36137710000000001</v>
      </c>
      <c r="N165" s="26">
        <v>0.03</v>
      </c>
      <c r="O165" s="27" t="s">
        <v>92</v>
      </c>
      <c r="P165" s="8">
        <v>0.91698422580000005</v>
      </c>
      <c r="Q165" s="24">
        <v>0.3</v>
      </c>
      <c r="R165" t="str">
        <f>IF($Q165*100&gt;=VLOOKUP($O165,margin_ranges!$A$5:$C$10,2,FALSE),IF($Q165*100&lt;=VLOOKUP($O165,margin_ranges!$A$5:$C$10,3,FALSE)+10,"IN RANGE","ABOVE RANGE"),"BELOW RANGE")</f>
        <v>IN RANGE</v>
      </c>
      <c r="S165">
        <f>MIN(VLOOKUP($O165,margin_ranges!$A$5:$D$10,4,FALSE),$P165*100)</f>
        <v>29.75</v>
      </c>
      <c r="T165" s="29">
        <f>(1-$S165/100)/(1-$F165)-1</f>
        <v>3.5714285714285587E-3</v>
      </c>
      <c r="U165" s="19" t="str">
        <f>IF(ABS(IFERROR(T165,0))&gt;0.05,INDEX(margin_ranges!$C$13:$C$16,MATCH($F165*100,margin_ranges!$B$13:$B$16,1)),"")</f>
        <v/>
      </c>
      <c r="V165" t="e">
        <f>MIN(VLOOKUP($U165,margin_ranges!$A$5:$D$10,4,FALSE),$P165*100)</f>
        <v>#N/A</v>
      </c>
      <c r="Y165" s="29" t="e">
        <f t="shared" si="2"/>
        <v>#N/A</v>
      </c>
    </row>
    <row r="166" spans="1:25" x14ac:dyDescent="0.3">
      <c r="A166" s="8" t="s">
        <v>17</v>
      </c>
      <c r="B166" s="8" t="s">
        <v>282</v>
      </c>
      <c r="C166" s="8" t="s">
        <v>283</v>
      </c>
      <c r="D166" s="8" t="s">
        <v>286</v>
      </c>
      <c r="E166" s="8" t="s">
        <v>287</v>
      </c>
      <c r="F166" s="24">
        <v>0.3</v>
      </c>
      <c r="G166" s="24">
        <v>1</v>
      </c>
      <c r="H166" s="25">
        <v>336.89789999999999</v>
      </c>
      <c r="I166" s="25">
        <v>122.0933</v>
      </c>
      <c r="J166" s="15">
        <v>574</v>
      </c>
      <c r="K166" s="15">
        <v>172</v>
      </c>
      <c r="L166" s="13">
        <v>0.3624</v>
      </c>
      <c r="M166" s="7">
        <v>0.15665264000000001</v>
      </c>
      <c r="N166" s="26">
        <v>0.01</v>
      </c>
      <c r="O166" s="27" t="s">
        <v>92</v>
      </c>
      <c r="P166" s="8">
        <v>0.93616449810000002</v>
      </c>
      <c r="Q166" s="24">
        <v>0.3</v>
      </c>
      <c r="R166" t="str">
        <f>IF($Q166*100&gt;=VLOOKUP($O166,margin_ranges!$A$5:$C$10,2,FALSE),IF($Q166*100&lt;=VLOOKUP($O166,margin_ranges!$A$5:$C$10,3,FALSE)+10,"IN RANGE","ABOVE RANGE"),"BELOW RANGE")</f>
        <v>IN RANGE</v>
      </c>
      <c r="S166">
        <f>MIN(VLOOKUP($O166,margin_ranges!$A$5:$D$10,4,FALSE),$P166*100)</f>
        <v>29.75</v>
      </c>
      <c r="T166" s="29">
        <f>(1-$S166/100)/(1-$F166)-1</f>
        <v>3.5714285714285587E-3</v>
      </c>
      <c r="U166" s="19" t="str">
        <f>IF(ABS(IFERROR(T166,0))&gt;0.05,INDEX(margin_ranges!$C$13:$C$16,MATCH($F166*100,margin_ranges!$B$13:$B$16,1)),"")</f>
        <v/>
      </c>
      <c r="V166" t="e">
        <f>MIN(VLOOKUP($U166,margin_ranges!$A$5:$D$10,4,FALSE),$P166*100)</f>
        <v>#N/A</v>
      </c>
      <c r="Y166" s="29" t="e">
        <f t="shared" si="2"/>
        <v>#N/A</v>
      </c>
    </row>
    <row r="167" spans="1:25" x14ac:dyDescent="0.3">
      <c r="A167" s="8" t="s">
        <v>35</v>
      </c>
      <c r="B167" s="8" t="s">
        <v>292</v>
      </c>
      <c r="C167" s="8" t="s">
        <v>34</v>
      </c>
      <c r="D167" s="8" t="s">
        <v>34</v>
      </c>
      <c r="E167" s="8"/>
      <c r="F167" s="24">
        <v>0.39</v>
      </c>
      <c r="G167" s="24">
        <v>1</v>
      </c>
      <c r="H167" s="25">
        <v>133.6979</v>
      </c>
      <c r="I167" s="25">
        <v>41.130099999999999</v>
      </c>
      <c r="J167" s="15">
        <v>101</v>
      </c>
      <c r="K167" s="15">
        <v>36</v>
      </c>
      <c r="L167" s="13">
        <v>0.30759999999999998</v>
      </c>
      <c r="M167" s="7">
        <v>8.1672289999999995E-2</v>
      </c>
      <c r="N167" s="26">
        <v>0.01</v>
      </c>
      <c r="O167" s="27"/>
      <c r="P167" s="8">
        <v>0.87755944770000005</v>
      </c>
      <c r="Q167" s="24">
        <v>0.39</v>
      </c>
      <c r="R167" t="e">
        <f>IF($Q167*100&gt;=VLOOKUP($O167,margin_ranges!$A$5:$C$10,2,FALSE),IF($Q167*100&lt;=VLOOKUP($O167,margin_ranges!$A$5:$C$10,3,FALSE)+10,"IN RANGE","ABOVE RANGE"),"BELOW RANGE")</f>
        <v>#N/A</v>
      </c>
      <c r="S167" t="e">
        <f>MIN(VLOOKUP($O167,margin_ranges!$A$5:$D$10,4,FALSE),$P167*100)</f>
        <v>#N/A</v>
      </c>
      <c r="T167" s="29" t="e">
        <f>(1-$S167/100)/(1-$F167)-1</f>
        <v>#N/A</v>
      </c>
      <c r="U167" s="19" t="str">
        <f>IF(ABS(IFERROR(T167,0))&gt;0.05,INDEX(margin_ranges!$C$13:$C$16,MATCH($F167*100,margin_ranges!$B$13:$B$16,1)),"")</f>
        <v/>
      </c>
      <c r="V167" t="e">
        <f>MIN(VLOOKUP($U167,margin_ranges!$A$5:$D$10,4,FALSE),$P167*100)</f>
        <v>#N/A</v>
      </c>
      <c r="Y167" s="29" t="e">
        <f t="shared" si="2"/>
        <v>#N/A</v>
      </c>
    </row>
    <row r="168" spans="1:25" x14ac:dyDescent="0.3">
      <c r="A168" s="8" t="s">
        <v>33</v>
      </c>
      <c r="B168" s="8" t="s">
        <v>292</v>
      </c>
      <c r="C168" s="8" t="s">
        <v>293</v>
      </c>
      <c r="D168" s="8" t="s">
        <v>34</v>
      </c>
      <c r="E168" s="8"/>
      <c r="F168" s="24">
        <v>0.39</v>
      </c>
      <c r="G168" s="24">
        <v>1</v>
      </c>
      <c r="H168" s="25">
        <v>133.6979</v>
      </c>
      <c r="I168" s="25">
        <v>41.130099999999999</v>
      </c>
      <c r="J168" s="15">
        <v>101</v>
      </c>
      <c r="K168" s="15">
        <v>36</v>
      </c>
      <c r="L168" s="13">
        <v>0.30759999999999998</v>
      </c>
      <c r="M168" s="7">
        <v>8.1672289999999995E-2</v>
      </c>
      <c r="N168" s="26">
        <v>0.01</v>
      </c>
      <c r="O168" s="27"/>
      <c r="P168" s="8">
        <v>0.87755944770000005</v>
      </c>
      <c r="Q168" s="24">
        <v>0.39</v>
      </c>
      <c r="R168" t="e">
        <f>IF($Q168*100&gt;=VLOOKUP($O168,margin_ranges!$A$5:$C$10,2,FALSE),IF($Q168*100&lt;=VLOOKUP($O168,margin_ranges!$A$5:$C$10,3,FALSE)+10,"IN RANGE","ABOVE RANGE"),"BELOW RANGE")</f>
        <v>#N/A</v>
      </c>
      <c r="S168" t="e">
        <f>MIN(VLOOKUP($O168,margin_ranges!$A$5:$D$10,4,FALSE),$P168*100)</f>
        <v>#N/A</v>
      </c>
      <c r="T168" s="29" t="e">
        <f>(1-$S168/100)/(1-$F168)-1</f>
        <v>#N/A</v>
      </c>
      <c r="U168" s="19" t="str">
        <f>IF(ABS(IFERROR(T168,0))&gt;0.05,INDEX(margin_ranges!$C$13:$C$16,MATCH($F168*100,margin_ranges!$B$13:$B$16,1)),"")</f>
        <v/>
      </c>
      <c r="V168" t="e">
        <f>MIN(VLOOKUP($U168,margin_ranges!$A$5:$D$10,4,FALSE),$P168*100)</f>
        <v>#N/A</v>
      </c>
      <c r="Y168" s="29" t="e">
        <f t="shared" si="2"/>
        <v>#N/A</v>
      </c>
    </row>
    <row r="169" spans="1:25" x14ac:dyDescent="0.3">
      <c r="A169" s="8" t="s">
        <v>17</v>
      </c>
      <c r="B169" s="8" t="s">
        <v>292</v>
      </c>
      <c r="C169" s="8" t="s">
        <v>293</v>
      </c>
      <c r="D169" s="8" t="s">
        <v>294</v>
      </c>
      <c r="E169" s="8" t="s">
        <v>295</v>
      </c>
      <c r="F169" s="24">
        <v>0.39</v>
      </c>
      <c r="G169" s="24">
        <v>1</v>
      </c>
      <c r="H169" s="25">
        <v>61.388300000000001</v>
      </c>
      <c r="I169" s="25">
        <v>9.8139000000000003</v>
      </c>
      <c r="J169" s="15">
        <v>29</v>
      </c>
      <c r="K169" s="15">
        <v>10</v>
      </c>
      <c r="L169" s="13">
        <v>0.15989999999999999</v>
      </c>
      <c r="M169" s="7">
        <v>9.8609840000000004E-2</v>
      </c>
      <c r="N169" s="26">
        <v>0.01</v>
      </c>
      <c r="O169" s="27" t="s">
        <v>22</v>
      </c>
      <c r="P169" s="8">
        <v>0.89859023940000005</v>
      </c>
      <c r="Q169" s="24">
        <v>0.39</v>
      </c>
      <c r="R169" t="str">
        <f>IF($Q169*100&gt;=VLOOKUP($O169,margin_ranges!$A$5:$C$10,2,FALSE),IF($Q169*100&lt;=VLOOKUP($O169,margin_ranges!$A$5:$C$10,3,FALSE)+10,"IN RANGE","ABOVE RANGE"),"BELOW RANGE")</f>
        <v>IN RANGE</v>
      </c>
      <c r="S169">
        <f>MIN(VLOOKUP($O169,margin_ranges!$A$5:$D$10,4,FALSE),$P169*100)</f>
        <v>29.75</v>
      </c>
      <c r="T169" s="29">
        <f>(1-$S169/100)/(1-$F169)-1</f>
        <v>0.15163934426229519</v>
      </c>
      <c r="U169" s="19" t="str">
        <f>IF(ABS(IFERROR(T169,0))&gt;0.05,INDEX(margin_ranges!$C$13:$C$16,MATCH($F169*100,margin_ranges!$B$13:$B$16,1)),"")</f>
        <v>Margin Over Fill (Type C)</v>
      </c>
      <c r="V169">
        <f>MIN(VLOOKUP($U169,margin_ranges!$A$5:$D$10,4,FALSE),$P169*100)</f>
        <v>43</v>
      </c>
      <c r="Y169" s="29">
        <f t="shared" si="2"/>
        <v>-6.5573770491803129E-2</v>
      </c>
    </row>
    <row r="170" spans="1:25" x14ac:dyDescent="0.3">
      <c r="A170" s="8" t="s">
        <v>17</v>
      </c>
      <c r="B170" s="8" t="s">
        <v>292</v>
      </c>
      <c r="C170" s="8" t="s">
        <v>293</v>
      </c>
      <c r="D170" s="8" t="s">
        <v>296</v>
      </c>
      <c r="E170" s="8" t="s">
        <v>297</v>
      </c>
      <c r="F170" s="24">
        <v>0.39</v>
      </c>
      <c r="G170" s="24">
        <v>1</v>
      </c>
      <c r="H170" s="25">
        <v>72.309600000000003</v>
      </c>
      <c r="I170" s="25">
        <v>31.316299999999998</v>
      </c>
      <c r="J170" s="15">
        <v>72</v>
      </c>
      <c r="K170" s="15">
        <v>25</v>
      </c>
      <c r="L170" s="13">
        <v>0.43309999999999998</v>
      </c>
      <c r="M170" s="7">
        <v>7.6364420000000002E-2</v>
      </c>
      <c r="N170" s="26">
        <v>0.01</v>
      </c>
      <c r="O170" s="27" t="s">
        <v>22</v>
      </c>
      <c r="P170" s="8">
        <v>0.86904896310000002</v>
      </c>
      <c r="Q170" s="24">
        <v>0.39</v>
      </c>
      <c r="R170" t="str">
        <f>IF($Q170*100&gt;=VLOOKUP($O170,margin_ranges!$A$5:$C$10,2,FALSE),IF($Q170*100&lt;=VLOOKUP($O170,margin_ranges!$A$5:$C$10,3,FALSE)+10,"IN RANGE","ABOVE RANGE"),"BELOW RANGE")</f>
        <v>IN RANGE</v>
      </c>
      <c r="S170">
        <f>MIN(VLOOKUP($O170,margin_ranges!$A$5:$D$10,4,FALSE),$P170*100)</f>
        <v>29.75</v>
      </c>
      <c r="T170" s="29">
        <f>(1-$S170/100)/(1-$F170)-1</f>
        <v>0.15163934426229519</v>
      </c>
      <c r="U170" s="19" t="str">
        <f>IF(ABS(IFERROR(T170,0))&gt;0.05,INDEX(margin_ranges!$C$13:$C$16,MATCH($F170*100,margin_ranges!$B$13:$B$16,1)),"")</f>
        <v>Margin Over Fill (Type C)</v>
      </c>
      <c r="V170">
        <f>MIN(VLOOKUP($U170,margin_ranges!$A$5:$D$10,4,FALSE),$P170*100)</f>
        <v>43</v>
      </c>
      <c r="Y170" s="29">
        <f t="shared" si="2"/>
        <v>-6.5573770491803129E-2</v>
      </c>
    </row>
    <row r="171" spans="1:25" x14ac:dyDescent="0.3">
      <c r="A171" s="8" t="s">
        <v>35</v>
      </c>
      <c r="B171" s="8" t="s">
        <v>298</v>
      </c>
      <c r="C171" s="8" t="s">
        <v>34</v>
      </c>
      <c r="D171" s="28" t="s">
        <v>34</v>
      </c>
      <c r="E171" s="8"/>
      <c r="F171" s="24">
        <v>0.284641848337572</v>
      </c>
      <c r="G171" s="24">
        <v>0.97783074999999997</v>
      </c>
      <c r="H171" s="25">
        <v>77726.9758</v>
      </c>
      <c r="I171" s="25">
        <v>6360.8352999999997</v>
      </c>
      <c r="J171" s="15">
        <v>335421</v>
      </c>
      <c r="K171" s="15">
        <v>85317</v>
      </c>
      <c r="L171" s="13">
        <v>8.1799999999999998E-2</v>
      </c>
      <c r="M171" s="7">
        <v>1.75773906</v>
      </c>
      <c r="N171" s="26">
        <v>1.24902</v>
      </c>
      <c r="O171" s="27"/>
      <c r="P171" s="8">
        <v>0.28941671099999999</v>
      </c>
      <c r="Q171" s="24">
        <v>0.28460000000000002</v>
      </c>
      <c r="R171" t="e">
        <f>IF($Q171*100&gt;=VLOOKUP($O171,margin_ranges!$A$5:$C$10,2,FALSE),IF($Q171*100&lt;=VLOOKUP($O171,margin_ranges!$A$5:$C$10,3,FALSE)+10,"IN RANGE","ABOVE RANGE"),"BELOW RANGE")</f>
        <v>#N/A</v>
      </c>
      <c r="S171" t="e">
        <f>MIN(VLOOKUP($O171,margin_ranges!$A$5:$D$10,4,FALSE),$P171*100)</f>
        <v>#N/A</v>
      </c>
      <c r="T171" s="29" t="e">
        <f>(1-$S171/100)/(1-$F171)-1</f>
        <v>#N/A</v>
      </c>
      <c r="U171" s="19" t="str">
        <f>IF(ABS(IFERROR(T171,0))&gt;0.05,INDEX(margin_ranges!$C$13:$C$16,MATCH($F171*100,margin_ranges!$B$13:$B$16,1)),"")</f>
        <v/>
      </c>
      <c r="V171" t="e">
        <f>MIN(VLOOKUP($U171,margin_ranges!$A$5:$D$10,4,FALSE),$P171*100)</f>
        <v>#N/A</v>
      </c>
      <c r="Y171" s="29" t="e">
        <f t="shared" si="2"/>
        <v>#N/A</v>
      </c>
    </row>
    <row r="172" spans="1:25" x14ac:dyDescent="0.3">
      <c r="A172" s="8" t="s">
        <v>33</v>
      </c>
      <c r="B172" s="8" t="s">
        <v>298</v>
      </c>
      <c r="C172" s="8" t="s">
        <v>299</v>
      </c>
      <c r="D172" s="8" t="s">
        <v>34</v>
      </c>
      <c r="E172" s="8"/>
      <c r="F172" s="24">
        <v>0.284641848337572</v>
      </c>
      <c r="G172" s="24">
        <v>0.97783074999999997</v>
      </c>
      <c r="H172" s="25">
        <v>77726.9758</v>
      </c>
      <c r="I172" s="25">
        <v>6360.8352999999997</v>
      </c>
      <c r="J172" s="15">
        <v>335421</v>
      </c>
      <c r="K172" s="15">
        <v>85317</v>
      </c>
      <c r="L172" s="13">
        <v>8.1799999999999998E-2</v>
      </c>
      <c r="M172" s="7">
        <v>1.75773906</v>
      </c>
      <c r="N172" s="26">
        <v>1.24902</v>
      </c>
      <c r="O172" s="27"/>
      <c r="P172" s="8">
        <v>0.28941671099999999</v>
      </c>
      <c r="Q172" s="24">
        <v>0.28460000000000002</v>
      </c>
      <c r="R172" t="e">
        <f>IF($Q172*100&gt;=VLOOKUP($O172,margin_ranges!$A$5:$C$10,2,FALSE),IF($Q172*100&lt;=VLOOKUP($O172,margin_ranges!$A$5:$C$10,3,FALSE)+10,"IN RANGE","ABOVE RANGE"),"BELOW RANGE")</f>
        <v>#N/A</v>
      </c>
      <c r="S172" t="e">
        <f>MIN(VLOOKUP($O172,margin_ranges!$A$5:$D$10,4,FALSE),$P172*100)</f>
        <v>#N/A</v>
      </c>
      <c r="T172" s="29" t="e">
        <f>(1-$S172/100)/(1-$F172)-1</f>
        <v>#N/A</v>
      </c>
      <c r="U172" s="19" t="str">
        <f>IF(ABS(IFERROR(T172,0))&gt;0.05,INDEX(margin_ranges!$C$13:$C$16,MATCH($F172*100,margin_ranges!$B$13:$B$16,1)),"")</f>
        <v/>
      </c>
      <c r="V172" t="e">
        <f>MIN(VLOOKUP($U172,margin_ranges!$A$5:$D$10,4,FALSE),$P172*100)</f>
        <v>#N/A</v>
      </c>
      <c r="Y172" s="29" t="e">
        <f t="shared" si="2"/>
        <v>#N/A</v>
      </c>
    </row>
    <row r="173" spans="1:25" x14ac:dyDescent="0.3">
      <c r="A173" s="8" t="s">
        <v>17</v>
      </c>
      <c r="B173" s="8" t="s">
        <v>298</v>
      </c>
      <c r="C173" s="8" t="s">
        <v>299</v>
      </c>
      <c r="D173" s="8" t="s">
        <v>304</v>
      </c>
      <c r="E173" s="8" t="s">
        <v>305</v>
      </c>
      <c r="F173" s="24">
        <v>0.4</v>
      </c>
      <c r="G173" s="24">
        <v>1</v>
      </c>
      <c r="H173" s="25">
        <v>3216.5794999999998</v>
      </c>
      <c r="I173" s="25">
        <v>813.85479999999995</v>
      </c>
      <c r="J173" s="15">
        <v>43425</v>
      </c>
      <c r="K173" s="15">
        <v>17360</v>
      </c>
      <c r="L173" s="13">
        <v>0.253</v>
      </c>
      <c r="M173" s="7">
        <v>1.7785806099999999</v>
      </c>
      <c r="N173" s="26">
        <v>1</v>
      </c>
      <c r="O173" s="27" t="s">
        <v>22</v>
      </c>
      <c r="P173" s="8">
        <v>0.43775390710000001</v>
      </c>
      <c r="Q173" s="24">
        <v>0.4</v>
      </c>
      <c r="R173" t="str">
        <f>IF($Q173*100&gt;=VLOOKUP($O173,margin_ranges!$A$5:$C$10,2,FALSE),IF($Q173*100&lt;=VLOOKUP($O173,margin_ranges!$A$5:$C$10,3,FALSE)+10,"IN RANGE","ABOVE RANGE"),"BELOW RANGE")</f>
        <v>IN RANGE</v>
      </c>
      <c r="S173">
        <f>MIN(VLOOKUP($O173,margin_ranges!$A$5:$D$10,4,FALSE),$P173*100)</f>
        <v>29.75</v>
      </c>
      <c r="T173" s="29">
        <f>(1-$S173/100)/(1-$F173)-1</f>
        <v>0.17083333333333339</v>
      </c>
      <c r="U173" s="19" t="str">
        <f>IF(ABS(IFERROR(T173,0))&gt;0.05,INDEX(margin_ranges!$C$13:$C$16,MATCH($F173*100,margin_ranges!$B$13:$B$16,1)),"")</f>
        <v>Margin Over Fill (Type C)</v>
      </c>
      <c r="V173">
        <f>MIN(VLOOKUP($U173,margin_ranges!$A$5:$D$10,4,FALSE),$P173*100)</f>
        <v>43</v>
      </c>
      <c r="Y173" s="29">
        <f t="shared" si="2"/>
        <v>-4.9999999999999822E-2</v>
      </c>
    </row>
    <row r="174" spans="1:25" x14ac:dyDescent="0.3">
      <c r="A174" s="8" t="s">
        <v>17</v>
      </c>
      <c r="B174" s="8" t="s">
        <v>298</v>
      </c>
      <c r="C174" s="8" t="s">
        <v>299</v>
      </c>
      <c r="D174" s="8" t="s">
        <v>372</v>
      </c>
      <c r="E174" s="8" t="s">
        <v>373</v>
      </c>
      <c r="F174" s="24">
        <v>0.4</v>
      </c>
      <c r="G174" s="24">
        <v>1</v>
      </c>
      <c r="H174" s="25">
        <v>2170.1428999999998</v>
      </c>
      <c r="I174" s="25">
        <v>237.10130000000001</v>
      </c>
      <c r="J174" s="15">
        <v>12835</v>
      </c>
      <c r="K174" s="15">
        <v>5134</v>
      </c>
      <c r="L174" s="13">
        <v>0.10929999999999999</v>
      </c>
      <c r="M174" s="7">
        <v>1.8044932</v>
      </c>
      <c r="N174" s="26">
        <v>1</v>
      </c>
      <c r="O174" s="27" t="s">
        <v>22</v>
      </c>
      <c r="P174" s="8">
        <v>0.4458277806</v>
      </c>
      <c r="Q174" s="24">
        <v>0.4</v>
      </c>
      <c r="R174" t="str">
        <f>IF($Q174*100&gt;=VLOOKUP($O174,margin_ranges!$A$5:$C$10,2,FALSE),IF($Q174*100&lt;=VLOOKUP($O174,margin_ranges!$A$5:$C$10,3,FALSE)+10,"IN RANGE","ABOVE RANGE"),"BELOW RANGE")</f>
        <v>IN RANGE</v>
      </c>
      <c r="S174">
        <f>MIN(VLOOKUP($O174,margin_ranges!$A$5:$D$10,4,FALSE),$P174*100)</f>
        <v>29.75</v>
      </c>
      <c r="T174" s="29">
        <f>(1-$S174/100)/(1-$F174)-1</f>
        <v>0.17083333333333339</v>
      </c>
      <c r="U174" s="19" t="str">
        <f>IF(ABS(IFERROR(T174,0))&gt;0.05,INDEX(margin_ranges!$C$13:$C$16,MATCH($F174*100,margin_ranges!$B$13:$B$16,1)),"")</f>
        <v>Margin Over Fill (Type C)</v>
      </c>
      <c r="V174">
        <f>MIN(VLOOKUP($U174,margin_ranges!$A$5:$D$10,4,FALSE),$P174*100)</f>
        <v>43</v>
      </c>
      <c r="Y174" s="29">
        <f t="shared" si="2"/>
        <v>-4.9999999999999822E-2</v>
      </c>
    </row>
    <row r="175" spans="1:25" x14ac:dyDescent="0.3">
      <c r="A175" s="8" t="s">
        <v>17</v>
      </c>
      <c r="B175" s="8" t="s">
        <v>298</v>
      </c>
      <c r="C175" s="8" t="s">
        <v>299</v>
      </c>
      <c r="D175" s="8" t="s">
        <v>482</v>
      </c>
      <c r="E175" s="8" t="s">
        <v>483</v>
      </c>
      <c r="F175" s="24">
        <v>0.395918054170183</v>
      </c>
      <c r="G175" s="24">
        <v>0</v>
      </c>
      <c r="H175" s="25">
        <v>14.0496</v>
      </c>
      <c r="I175" s="25">
        <v>4.4988999999999999</v>
      </c>
      <c r="J175" s="15">
        <v>168</v>
      </c>
      <c r="K175" s="15">
        <v>64</v>
      </c>
      <c r="L175" s="13">
        <v>0.32019999999999998</v>
      </c>
      <c r="M175" s="7">
        <v>1.2415534100000001</v>
      </c>
      <c r="N175" s="26">
        <v>0.75</v>
      </c>
      <c r="O175" s="27" t="s">
        <v>22</v>
      </c>
      <c r="P175" s="8">
        <v>0.39591805419999998</v>
      </c>
      <c r="Q175" s="24">
        <v>0.4</v>
      </c>
      <c r="R175" t="str">
        <f>IF($Q175*100&gt;=VLOOKUP($O175,margin_ranges!$A$5:$C$10,2,FALSE),IF($Q175*100&lt;=VLOOKUP($O175,margin_ranges!$A$5:$C$10,3,FALSE)+10,"IN RANGE","ABOVE RANGE"),"BELOW RANGE")</f>
        <v>IN RANGE</v>
      </c>
      <c r="S175">
        <f>MIN(VLOOKUP($O175,margin_ranges!$A$5:$D$10,4,FALSE),$P175*100)</f>
        <v>29.75</v>
      </c>
      <c r="T175" s="29">
        <f>(1-$S175/100)/(1-$F175)-1</f>
        <v>0.16292169439857673</v>
      </c>
      <c r="U175" s="19" t="str">
        <f>IF(ABS(IFERROR(T175,0))&gt;0.05,INDEX(margin_ranges!$C$13:$C$16,MATCH($F175*100,margin_ranges!$B$13:$B$16,1)),"")</f>
        <v>Margin Over Fill (Type C)</v>
      </c>
      <c r="V175">
        <f>MIN(VLOOKUP($U175,margin_ranges!$A$5:$D$10,4,FALSE),$P175*100)</f>
        <v>39.59180542</v>
      </c>
      <c r="Y175" s="29">
        <f t="shared" si="2"/>
        <v>-4.9359294429507372E-11</v>
      </c>
    </row>
    <row r="176" spans="1:25" x14ac:dyDescent="0.3">
      <c r="A176" s="8" t="s">
        <v>17</v>
      </c>
      <c r="B176" s="8" t="s">
        <v>298</v>
      </c>
      <c r="C176" s="8" t="s">
        <v>299</v>
      </c>
      <c r="D176" s="8" t="s">
        <v>369</v>
      </c>
      <c r="E176" s="8" t="s">
        <v>370</v>
      </c>
      <c r="F176" s="24">
        <v>0.38</v>
      </c>
      <c r="G176" s="24">
        <v>1</v>
      </c>
      <c r="H176" s="25">
        <v>2232.0653000000002</v>
      </c>
      <c r="I176" s="25">
        <v>328.23610000000002</v>
      </c>
      <c r="J176" s="15">
        <v>15930</v>
      </c>
      <c r="K176" s="15">
        <v>5467</v>
      </c>
      <c r="L176" s="13">
        <v>0.14710000000000001</v>
      </c>
      <c r="M176" s="7">
        <v>1.6177299199999999</v>
      </c>
      <c r="N176" s="26">
        <v>1</v>
      </c>
      <c r="O176" s="27" t="s">
        <v>22</v>
      </c>
      <c r="P176" s="8">
        <v>0.38184984630000002</v>
      </c>
      <c r="Q176" s="24">
        <v>0.38</v>
      </c>
      <c r="R176" t="str">
        <f>IF($Q176*100&gt;=VLOOKUP($O176,margin_ranges!$A$5:$C$10,2,FALSE),IF($Q176*100&lt;=VLOOKUP($O176,margin_ranges!$A$5:$C$10,3,FALSE)+10,"IN RANGE","ABOVE RANGE"),"BELOW RANGE")</f>
        <v>IN RANGE</v>
      </c>
      <c r="S176">
        <f>MIN(VLOOKUP($O176,margin_ranges!$A$5:$D$10,4,FALSE),$P176*100)</f>
        <v>29.75</v>
      </c>
      <c r="T176" s="29">
        <f>(1-$S176/100)/(1-$F176)-1</f>
        <v>0.13306451612903225</v>
      </c>
      <c r="U176" s="19" t="str">
        <f>IF(ABS(IFERROR(T176,0))&gt;0.05,INDEX(margin_ranges!$C$13:$C$16,MATCH($F176*100,margin_ranges!$B$13:$B$16,1)),"")</f>
        <v>Margin Over Fill (Type C)</v>
      </c>
      <c r="V176">
        <f>MIN(VLOOKUP($U176,margin_ranges!$A$5:$D$10,4,FALSE),$P176*100)</f>
        <v>38.184984630000002</v>
      </c>
      <c r="Y176" s="29">
        <f t="shared" si="2"/>
        <v>-2.98362306451605E-3</v>
      </c>
    </row>
    <row r="177" spans="1:25" x14ac:dyDescent="0.3">
      <c r="A177" s="8" t="s">
        <v>17</v>
      </c>
      <c r="B177" s="8" t="s">
        <v>298</v>
      </c>
      <c r="C177" s="8" t="s">
        <v>299</v>
      </c>
      <c r="D177" s="8" t="s">
        <v>384</v>
      </c>
      <c r="E177" s="8" t="s">
        <v>385</v>
      </c>
      <c r="F177" s="24">
        <v>0.366438245914052</v>
      </c>
      <c r="G177" s="24">
        <v>1</v>
      </c>
      <c r="H177" s="25">
        <v>562.101</v>
      </c>
      <c r="I177" s="25">
        <v>112.45740000000001</v>
      </c>
      <c r="J177" s="15">
        <v>2663</v>
      </c>
      <c r="K177" s="15">
        <v>974</v>
      </c>
      <c r="L177" s="13">
        <v>0.2001</v>
      </c>
      <c r="M177" s="7">
        <v>0.78918904999999995</v>
      </c>
      <c r="N177" s="26">
        <v>0.5</v>
      </c>
      <c r="O177" s="27" t="s">
        <v>22</v>
      </c>
      <c r="P177" s="8">
        <v>0.36643824590000001</v>
      </c>
      <c r="Q177" s="24">
        <v>0.4</v>
      </c>
      <c r="R177" t="str">
        <f>IF($Q177*100&gt;=VLOOKUP($O177,margin_ranges!$A$5:$C$10,2,FALSE),IF($Q177*100&lt;=VLOOKUP($O177,margin_ranges!$A$5:$C$10,3,FALSE)+10,"IN RANGE","ABOVE RANGE"),"BELOW RANGE")</f>
        <v>IN RANGE</v>
      </c>
      <c r="S177">
        <f>MIN(VLOOKUP($O177,margin_ranges!$A$5:$D$10,4,FALSE),$P177*100)</f>
        <v>29.75</v>
      </c>
      <c r="T177" s="29">
        <f>(1-$S177/100)/(1-$F177)-1</f>
        <v>0.10881061785920232</v>
      </c>
      <c r="U177" s="19" t="str">
        <f>IF(ABS(IFERROR(T177,0))&gt;0.05,INDEX(margin_ranges!$C$13:$C$16,MATCH($F177*100,margin_ranges!$B$13:$B$16,1)),"")</f>
        <v>Margin Over Fill (Type C)</v>
      </c>
      <c r="V177">
        <f>MIN(VLOOKUP($U177,margin_ranges!$A$5:$D$10,4,FALSE),$P177*100)</f>
        <v>36.643824590000001</v>
      </c>
      <c r="Y177" s="29">
        <f t="shared" si="2"/>
        <v>2.2179591496751527E-11</v>
      </c>
    </row>
    <row r="178" spans="1:25" x14ac:dyDescent="0.3">
      <c r="A178" s="8" t="s">
        <v>17</v>
      </c>
      <c r="B178" s="8" t="s">
        <v>298</v>
      </c>
      <c r="C178" s="8" t="s">
        <v>299</v>
      </c>
      <c r="D178" s="8" t="s">
        <v>514</v>
      </c>
      <c r="E178" s="8" t="s">
        <v>515</v>
      </c>
      <c r="F178" s="24">
        <v>0.35496456206515298</v>
      </c>
      <c r="G178" s="24">
        <v>1</v>
      </c>
      <c r="H178" s="25">
        <v>188.96440000000001</v>
      </c>
      <c r="I178" s="25">
        <v>17.147400000000001</v>
      </c>
      <c r="J178" s="15">
        <v>798</v>
      </c>
      <c r="K178" s="15">
        <v>276</v>
      </c>
      <c r="L178" s="13">
        <v>9.0700000000000003E-2</v>
      </c>
      <c r="M178" s="7">
        <v>1.55030242</v>
      </c>
      <c r="N178" s="26">
        <v>1</v>
      </c>
      <c r="O178" s="27" t="s">
        <v>22</v>
      </c>
      <c r="P178" s="8">
        <v>0.35496456209999999</v>
      </c>
      <c r="Q178" s="24">
        <v>0.38</v>
      </c>
      <c r="R178" t="str">
        <f>IF($Q178*100&gt;=VLOOKUP($O178,margin_ranges!$A$5:$C$10,2,FALSE),IF($Q178*100&lt;=VLOOKUP($O178,margin_ranges!$A$5:$C$10,3,FALSE)+10,"IN RANGE","ABOVE RANGE"),"BELOW RANGE")</f>
        <v>IN RANGE</v>
      </c>
      <c r="S178">
        <f>MIN(VLOOKUP($O178,margin_ranges!$A$5:$D$10,4,FALSE),$P178*100)</f>
        <v>29.75</v>
      </c>
      <c r="T178" s="29">
        <f>(1-$S178/100)/(1-$F178)-1</f>
        <v>8.9087449596772839E-2</v>
      </c>
      <c r="U178" s="19" t="str">
        <f>IF(ABS(IFERROR(T178,0))&gt;0.05,INDEX(margin_ranges!$C$13:$C$16,MATCH($F178*100,margin_ranges!$B$13:$B$16,1)),"")</f>
        <v>Margin Over Fill (Type C)</v>
      </c>
      <c r="V178">
        <f>MIN(VLOOKUP($U178,margin_ranges!$A$5:$D$10,4,FALSE),$P178*100)</f>
        <v>35.496456209999998</v>
      </c>
      <c r="Y178" s="29">
        <f t="shared" si="2"/>
        <v>-5.4023452378260117E-11</v>
      </c>
    </row>
    <row r="179" spans="1:25" x14ac:dyDescent="0.3">
      <c r="A179" s="8" t="s">
        <v>17</v>
      </c>
      <c r="B179" s="8" t="s">
        <v>298</v>
      </c>
      <c r="C179" s="8" t="s">
        <v>299</v>
      </c>
      <c r="D179" s="8" t="s">
        <v>320</v>
      </c>
      <c r="E179" s="8" t="s">
        <v>321</v>
      </c>
      <c r="F179" s="24">
        <v>0.25</v>
      </c>
      <c r="G179" s="24">
        <v>1</v>
      </c>
      <c r="H179" s="25">
        <v>75.1464</v>
      </c>
      <c r="I179" s="25">
        <v>4.1271000000000004</v>
      </c>
      <c r="J179" s="15">
        <v>166</v>
      </c>
      <c r="K179" s="15">
        <v>41</v>
      </c>
      <c r="L179" s="13">
        <v>5.4899999999999997E-2</v>
      </c>
      <c r="M179" s="7">
        <v>1.3382796800000001</v>
      </c>
      <c r="N179" s="26">
        <v>1</v>
      </c>
      <c r="O179" s="27" t="s">
        <v>95</v>
      </c>
      <c r="P179" s="8">
        <v>0.25277203729999997</v>
      </c>
      <c r="Q179" s="24">
        <v>0.25</v>
      </c>
      <c r="R179" t="str">
        <f>IF($Q179*100&gt;=VLOOKUP($O179,margin_ranges!$A$5:$C$10,2,FALSE),IF($Q179*100&lt;=VLOOKUP($O179,margin_ranges!$A$5:$C$10,3,FALSE)+10,"IN RANGE","ABOVE RANGE"),"BELOW RANGE")</f>
        <v>IN RANGE</v>
      </c>
      <c r="S179">
        <f>MIN(VLOOKUP($O179,margin_ranges!$A$5:$D$10,4,FALSE),$P179*100)</f>
        <v>19.75</v>
      </c>
      <c r="T179" s="29">
        <f>(1-$S179/100)/(1-$F179)-1</f>
        <v>7.0000000000000062E-2</v>
      </c>
      <c r="U179" s="19" t="str">
        <f>IF(ABS(IFERROR(T179,0))&gt;0.05,INDEX(margin_ranges!$C$13:$C$16,MATCH($F179*100,margin_ranges!$B$13:$B$16,1)),"")</f>
        <v>Balanced (Type B)</v>
      </c>
      <c r="V179">
        <f>MIN(VLOOKUP($U179,margin_ranges!$A$5:$D$10,4,FALSE),$P179*100)</f>
        <v>25.277203729999997</v>
      </c>
      <c r="Y179" s="29">
        <f t="shared" si="2"/>
        <v>-3.696049733333262E-3</v>
      </c>
    </row>
    <row r="180" spans="1:25" x14ac:dyDescent="0.3">
      <c r="A180" s="8" t="s">
        <v>17</v>
      </c>
      <c r="B180" s="8" t="s">
        <v>298</v>
      </c>
      <c r="C180" s="8" t="s">
        <v>299</v>
      </c>
      <c r="D180" s="8" t="s">
        <v>365</v>
      </c>
      <c r="E180" s="8" t="s">
        <v>366</v>
      </c>
      <c r="F180" s="24">
        <v>0.34</v>
      </c>
      <c r="G180" s="24">
        <v>1</v>
      </c>
      <c r="H180" s="25">
        <v>259.96839999999997</v>
      </c>
      <c r="I180" s="25">
        <v>28.1435</v>
      </c>
      <c r="J180" s="15">
        <v>1354</v>
      </c>
      <c r="K180" s="15">
        <v>412</v>
      </c>
      <c r="L180" s="13">
        <v>0.10829999999999999</v>
      </c>
      <c r="M180" s="7">
        <v>1.60365778</v>
      </c>
      <c r="N180" s="26">
        <v>1</v>
      </c>
      <c r="O180" s="27" t="s">
        <v>22</v>
      </c>
      <c r="P180" s="8">
        <v>0.37642556310000003</v>
      </c>
      <c r="Q180" s="24">
        <v>0.34</v>
      </c>
      <c r="R180" t="str">
        <f>IF($Q180*100&gt;=VLOOKUP($O180,margin_ranges!$A$5:$C$10,2,FALSE),IF($Q180*100&lt;=VLOOKUP($O180,margin_ranges!$A$5:$C$10,3,FALSE)+10,"IN RANGE","ABOVE RANGE"),"BELOW RANGE")</f>
        <v>IN RANGE</v>
      </c>
      <c r="S180">
        <f>MIN(VLOOKUP($O180,margin_ranges!$A$5:$D$10,4,FALSE),$P180*100)</f>
        <v>29.75</v>
      </c>
      <c r="T180" s="29">
        <f>(1-$S180/100)/(1-$F180)-1</f>
        <v>6.4393939393939448E-2</v>
      </c>
      <c r="U180" s="19" t="str">
        <f>IF(ABS(IFERROR(T180,0))&gt;0.05,INDEX(margin_ranges!$C$13:$C$16,MATCH($F180*100,margin_ranges!$B$13:$B$16,1)),"")</f>
        <v>Balanced (Type B)</v>
      </c>
      <c r="V180">
        <f>MIN(VLOOKUP($U180,margin_ranges!$A$5:$D$10,4,FALSE),$P180*100)</f>
        <v>29.75</v>
      </c>
      <c r="Y180" s="29">
        <f t="shared" si="2"/>
        <v>6.4393939393939448E-2</v>
      </c>
    </row>
    <row r="181" spans="1:25" x14ac:dyDescent="0.3">
      <c r="A181" s="8" t="s">
        <v>17</v>
      </c>
      <c r="B181" s="8" t="s">
        <v>298</v>
      </c>
      <c r="C181" s="8" t="s">
        <v>299</v>
      </c>
      <c r="D181" s="8" t="s">
        <v>576</v>
      </c>
      <c r="E181" s="8" t="s">
        <v>577</v>
      </c>
      <c r="F181" s="24">
        <v>0.226137131890638</v>
      </c>
      <c r="G181" s="24">
        <v>1</v>
      </c>
      <c r="H181" s="25">
        <v>25334.8161</v>
      </c>
      <c r="I181" s="25">
        <v>1690.4168999999999</v>
      </c>
      <c r="J181" s="15">
        <v>65532</v>
      </c>
      <c r="K181" s="15">
        <v>14790</v>
      </c>
      <c r="L181" s="13">
        <v>6.6699999999999995E-2</v>
      </c>
      <c r="M181" s="7">
        <v>1.2922186099999999</v>
      </c>
      <c r="N181" s="26">
        <v>1</v>
      </c>
      <c r="O181" s="27" t="s">
        <v>95</v>
      </c>
      <c r="P181" s="8">
        <v>0.22613713190000001</v>
      </c>
      <c r="Q181" s="24">
        <v>0.25</v>
      </c>
      <c r="R181" t="str">
        <f>IF($Q181*100&gt;=VLOOKUP($O181,margin_ranges!$A$5:$C$10,2,FALSE),IF($Q181*100&lt;=VLOOKUP($O181,margin_ranges!$A$5:$C$10,3,FALSE)+10,"IN RANGE","ABOVE RANGE"),"BELOW RANGE")</f>
        <v>IN RANGE</v>
      </c>
      <c r="S181">
        <f>MIN(VLOOKUP($O181,margin_ranges!$A$5:$D$10,4,FALSE),$P181*100)</f>
        <v>19.75</v>
      </c>
      <c r="T181" s="29">
        <f>(1-$S181/100)/(1-$F181)-1</f>
        <v>3.7005434775029267E-2</v>
      </c>
      <c r="U181" s="19" t="str">
        <f>IF(ABS(IFERROR(T181,0))&gt;0.05,INDEX(margin_ranges!$C$13:$C$16,MATCH($F181*100,margin_ranges!$B$13:$B$16,1)),"")</f>
        <v/>
      </c>
      <c r="V181" t="e">
        <f>MIN(VLOOKUP($U181,margin_ranges!$A$5:$D$10,4,FALSE),$P181*100)</f>
        <v>#N/A</v>
      </c>
      <c r="Y181" s="29" t="e">
        <f t="shared" si="2"/>
        <v>#N/A</v>
      </c>
    </row>
    <row r="182" spans="1:25" x14ac:dyDescent="0.3">
      <c r="A182" s="8" t="s">
        <v>17</v>
      </c>
      <c r="B182" s="8" t="s">
        <v>298</v>
      </c>
      <c r="C182" s="8" t="s">
        <v>299</v>
      </c>
      <c r="D182" s="8" t="s">
        <v>386</v>
      </c>
      <c r="E182" s="8" t="s">
        <v>387</v>
      </c>
      <c r="F182" s="24">
        <v>0.31399681776873201</v>
      </c>
      <c r="G182" s="24">
        <v>0</v>
      </c>
      <c r="H182" s="25">
        <v>25.8736</v>
      </c>
      <c r="I182" s="25">
        <v>1.6660999999999999</v>
      </c>
      <c r="J182" s="15">
        <v>73</v>
      </c>
      <c r="K182" s="15">
        <v>22</v>
      </c>
      <c r="L182" s="13">
        <v>6.4399999999999999E-2</v>
      </c>
      <c r="M182" s="7">
        <v>1.4577191899999999</v>
      </c>
      <c r="N182" s="26">
        <v>1</v>
      </c>
      <c r="O182" s="27" t="s">
        <v>22</v>
      </c>
      <c r="P182" s="8">
        <v>0.31399681779999999</v>
      </c>
      <c r="Q182" s="24">
        <v>0.34</v>
      </c>
      <c r="R182" t="str">
        <f>IF($Q182*100&gt;=VLOOKUP($O182,margin_ranges!$A$5:$C$10,2,FALSE),IF($Q182*100&lt;=VLOOKUP($O182,margin_ranges!$A$5:$C$10,3,FALSE)+10,"IN RANGE","ABOVE RANGE"),"BELOW RANGE")</f>
        <v>IN RANGE</v>
      </c>
      <c r="S182">
        <f>MIN(VLOOKUP($O182,margin_ranges!$A$5:$D$10,4,FALSE),$P182*100)</f>
        <v>29.75</v>
      </c>
      <c r="T182" s="29">
        <f>(1-$S182/100)/(1-$F182)-1</f>
        <v>2.4047727759913817E-2</v>
      </c>
      <c r="U182" s="19" t="str">
        <f>IF(ABS(IFERROR(T182,0))&gt;0.05,INDEX(margin_ranges!$C$13:$C$16,MATCH($F182*100,margin_ranges!$B$13:$B$16,1)),"")</f>
        <v/>
      </c>
      <c r="V182" t="e">
        <f>MIN(VLOOKUP($U182,margin_ranges!$A$5:$D$10,4,FALSE),$P182*100)</f>
        <v>#N/A</v>
      </c>
      <c r="Y182" s="29" t="e">
        <f t="shared" si="2"/>
        <v>#N/A</v>
      </c>
    </row>
    <row r="183" spans="1:25" x14ac:dyDescent="0.3">
      <c r="A183" s="8" t="s">
        <v>17</v>
      </c>
      <c r="B183" s="8" t="s">
        <v>298</v>
      </c>
      <c r="C183" s="8" t="s">
        <v>299</v>
      </c>
      <c r="D183" s="8" t="s">
        <v>494</v>
      </c>
      <c r="E183" s="8" t="s">
        <v>495</v>
      </c>
      <c r="F183" s="24">
        <v>0.26083077464767701</v>
      </c>
      <c r="G183" s="24">
        <v>0</v>
      </c>
      <c r="H183" s="25">
        <v>12.8378</v>
      </c>
      <c r="I183" s="25">
        <v>2.2118000000000002</v>
      </c>
      <c r="J183" s="15">
        <v>72</v>
      </c>
      <c r="K183" s="15">
        <v>18</v>
      </c>
      <c r="L183" s="13">
        <v>0.17230000000000001</v>
      </c>
      <c r="M183" s="7">
        <v>1.08229614</v>
      </c>
      <c r="N183" s="26">
        <v>0.8</v>
      </c>
      <c r="O183" s="27" t="s">
        <v>22</v>
      </c>
      <c r="P183" s="8">
        <v>0.26083077459999998</v>
      </c>
      <c r="Q183" s="24">
        <v>0.28999999999999998</v>
      </c>
      <c r="R183" t="str">
        <f>IF($Q183*100&gt;=VLOOKUP($O183,margin_ranges!$A$5:$C$10,2,FALSE),IF($Q183*100&lt;=VLOOKUP($O183,margin_ranges!$A$5:$C$10,3,FALSE)+10,"IN RANGE","ABOVE RANGE"),"BELOW RANGE")</f>
        <v>IN RANGE</v>
      </c>
      <c r="S183">
        <f>MIN(VLOOKUP($O183,margin_ranges!$A$5:$D$10,4,FALSE),$P183*100)</f>
        <v>26.083077459999998</v>
      </c>
      <c r="T183" s="29">
        <f>(1-$S183/100)/(1-$F183)-1</f>
        <v>6.4500849106252645E-11</v>
      </c>
      <c r="U183" s="19" t="str">
        <f>IF(ABS(IFERROR(T183,0))&gt;0.05,INDEX(margin_ranges!$C$13:$C$16,MATCH($F183*100,margin_ranges!$B$13:$B$16,1)),"")</f>
        <v/>
      </c>
      <c r="V183" t="e">
        <f>MIN(VLOOKUP($U183,margin_ranges!$A$5:$D$10,4,FALSE),$P183*100)</f>
        <v>#N/A</v>
      </c>
      <c r="Y183" s="29" t="e">
        <f t="shared" si="2"/>
        <v>#N/A</v>
      </c>
    </row>
    <row r="184" spans="1:25" x14ac:dyDescent="0.3">
      <c r="A184" s="8" t="s">
        <v>17</v>
      </c>
      <c r="B184" s="8" t="s">
        <v>298</v>
      </c>
      <c r="C184" s="8" t="s">
        <v>299</v>
      </c>
      <c r="D184" s="8" t="s">
        <v>431</v>
      </c>
      <c r="E184" s="8" t="s">
        <v>432</v>
      </c>
      <c r="F184" s="24">
        <v>0.19758180594629399</v>
      </c>
      <c r="G184" s="24">
        <v>1</v>
      </c>
      <c r="H184" s="25">
        <v>757.31960000000004</v>
      </c>
      <c r="I184" s="25">
        <v>81.763400000000004</v>
      </c>
      <c r="J184" s="15">
        <v>9171</v>
      </c>
      <c r="K184" s="15">
        <v>1678</v>
      </c>
      <c r="L184" s="13">
        <v>0.108</v>
      </c>
      <c r="M184" s="7">
        <v>3.7386988799999998</v>
      </c>
      <c r="N184" s="26">
        <v>3</v>
      </c>
      <c r="O184" s="27" t="s">
        <v>22</v>
      </c>
      <c r="P184" s="8">
        <v>0.19758180589999999</v>
      </c>
      <c r="Q184" s="24">
        <v>0.24</v>
      </c>
      <c r="R184" t="str">
        <f>IF($Q184*100&gt;=VLOOKUP($O184,margin_ranges!$A$5:$C$10,2,FALSE),IF($Q184*100&lt;=VLOOKUP($O184,margin_ranges!$A$5:$C$10,3,FALSE)+10,"IN RANGE","ABOVE RANGE"),"BELOW RANGE")</f>
        <v>IN RANGE</v>
      </c>
      <c r="S184">
        <f>MIN(VLOOKUP($O184,margin_ranges!$A$5:$D$10,4,FALSE),$P184*100)</f>
        <v>19.758180589999998</v>
      </c>
      <c r="T184" s="29">
        <f>(1-$S184/100)/(1-$F184)-1</f>
        <v>5.7692961519251185E-11</v>
      </c>
      <c r="U184" s="19" t="str">
        <f>IF(ABS(IFERROR(T184,0))&gt;0.05,INDEX(margin_ranges!$C$13:$C$16,MATCH($F184*100,margin_ranges!$B$13:$B$16,1)),"")</f>
        <v/>
      </c>
      <c r="V184" t="e">
        <f>MIN(VLOOKUP($U184,margin_ranges!$A$5:$D$10,4,FALSE),$P184*100)</f>
        <v>#N/A</v>
      </c>
      <c r="Y184" s="29" t="e">
        <f t="shared" si="2"/>
        <v>#N/A</v>
      </c>
    </row>
    <row r="185" spans="1:25" x14ac:dyDescent="0.3">
      <c r="A185" s="8" t="s">
        <v>17</v>
      </c>
      <c r="B185" s="8" t="s">
        <v>298</v>
      </c>
      <c r="C185" s="8" t="s">
        <v>299</v>
      </c>
      <c r="D185" s="8" t="s">
        <v>500</v>
      </c>
      <c r="E185" s="8" t="s">
        <v>501</v>
      </c>
      <c r="F185" s="24">
        <v>0.19746875114629001</v>
      </c>
      <c r="G185" s="24">
        <v>1</v>
      </c>
      <c r="H185" s="25">
        <v>10022.506299999999</v>
      </c>
      <c r="I185" s="25">
        <v>592.90710000000001</v>
      </c>
      <c r="J185" s="15">
        <v>22164</v>
      </c>
      <c r="K185" s="15">
        <v>4380</v>
      </c>
      <c r="L185" s="13">
        <v>5.9200000000000003E-2</v>
      </c>
      <c r="M185" s="7">
        <v>1.2460574</v>
      </c>
      <c r="N185" s="26">
        <v>1</v>
      </c>
      <c r="O185" s="27" t="s">
        <v>95</v>
      </c>
      <c r="P185" s="8">
        <v>0.19746875110000001</v>
      </c>
      <c r="Q185" s="24">
        <v>0.25</v>
      </c>
      <c r="R185" t="str">
        <f>IF($Q185*100&gt;=VLOOKUP($O185,margin_ranges!$A$5:$C$10,2,FALSE),IF($Q185*100&lt;=VLOOKUP($O185,margin_ranges!$A$5:$C$10,3,FALSE)+10,"IN RANGE","ABOVE RANGE"),"BELOW RANGE")</f>
        <v>IN RANGE</v>
      </c>
      <c r="S185">
        <f>MIN(VLOOKUP($O185,margin_ranges!$A$5:$D$10,4,FALSE),$P185*100)</f>
        <v>19.746875110000001</v>
      </c>
      <c r="T185" s="29">
        <f>(1-$S185/100)/(1-$F185)-1</f>
        <v>5.7680082932165533E-11</v>
      </c>
      <c r="U185" s="19" t="str">
        <f>IF(ABS(IFERROR(T185,0))&gt;0.05,INDEX(margin_ranges!$C$13:$C$16,MATCH($F185*100,margin_ranges!$B$13:$B$16,1)),"")</f>
        <v/>
      </c>
      <c r="V185" t="e">
        <f>MIN(VLOOKUP($U185,margin_ranges!$A$5:$D$10,4,FALSE),$P185*100)</f>
        <v>#N/A</v>
      </c>
      <c r="Y185" s="29" t="e">
        <f t="shared" si="2"/>
        <v>#N/A</v>
      </c>
    </row>
    <row r="186" spans="1:25" x14ac:dyDescent="0.3">
      <c r="A186" s="8" t="s">
        <v>17</v>
      </c>
      <c r="B186" s="8" t="s">
        <v>298</v>
      </c>
      <c r="C186" s="8" t="s">
        <v>299</v>
      </c>
      <c r="D186" s="8" t="s">
        <v>322</v>
      </c>
      <c r="E186" s="8" t="s">
        <v>323</v>
      </c>
      <c r="F186" s="24">
        <v>0.21141471244081</v>
      </c>
      <c r="G186" s="24">
        <v>1</v>
      </c>
      <c r="H186" s="25">
        <v>106.68680000000001</v>
      </c>
      <c r="I186" s="25">
        <v>6.3403999999999998</v>
      </c>
      <c r="J186" s="15">
        <v>724</v>
      </c>
      <c r="K186" s="15">
        <v>153</v>
      </c>
      <c r="L186" s="13">
        <v>5.9400000000000001E-2</v>
      </c>
      <c r="M186" s="7">
        <v>3.8042809700000002</v>
      </c>
      <c r="N186" s="26">
        <v>3</v>
      </c>
      <c r="O186" s="27" t="s">
        <v>162</v>
      </c>
      <c r="P186" s="8">
        <v>0.21141471240000001</v>
      </c>
      <c r="Q186" s="24">
        <v>0.25</v>
      </c>
      <c r="R186" t="str">
        <f>IF($Q186*100&gt;=VLOOKUP($O186,margin_ranges!$A$5:$C$10,2,FALSE),IF($Q186*100&lt;=VLOOKUP($O186,margin_ranges!$A$5:$C$10,3,FALSE)+10,"IN RANGE","ABOVE RANGE"),"BELOW RANGE")</f>
        <v>BELOW RANGE</v>
      </c>
      <c r="S186">
        <f>MIN(VLOOKUP($O186,margin_ranges!$A$5:$D$10,4,FALSE),$P186*100)</f>
        <v>21.141471240000001</v>
      </c>
      <c r="T186" s="29">
        <f>(1-$S186/100)/(1-$F186)-1</f>
        <v>5.1750825846852422E-11</v>
      </c>
      <c r="U186" s="19" t="str">
        <f>IF(ABS(IFERROR(T186,0))&gt;0.05,INDEX(margin_ranges!$C$13:$C$16,MATCH($F186*100,margin_ranges!$B$13:$B$16,1)),"")</f>
        <v/>
      </c>
      <c r="V186" t="e">
        <f>MIN(VLOOKUP($U186,margin_ranges!$A$5:$D$10,4,FALSE),$P186*100)</f>
        <v>#N/A</v>
      </c>
      <c r="Y186" s="29" t="e">
        <f t="shared" si="2"/>
        <v>#N/A</v>
      </c>
    </row>
    <row r="187" spans="1:25" x14ac:dyDescent="0.3">
      <c r="A187" s="8" t="s">
        <v>17</v>
      </c>
      <c r="B187" s="8" t="s">
        <v>298</v>
      </c>
      <c r="C187" s="8" t="s">
        <v>299</v>
      </c>
      <c r="D187" s="8" t="s">
        <v>412</v>
      </c>
      <c r="E187" s="8" t="s">
        <v>413</v>
      </c>
      <c r="F187" s="24">
        <v>0.194934426537403</v>
      </c>
      <c r="G187" s="24">
        <v>1</v>
      </c>
      <c r="H187" s="25">
        <v>45.840299999999999</v>
      </c>
      <c r="I187" s="25">
        <v>2.2452999999999999</v>
      </c>
      <c r="J187" s="15">
        <v>251</v>
      </c>
      <c r="K187" s="15">
        <v>49</v>
      </c>
      <c r="L187" s="13">
        <v>4.9000000000000002E-2</v>
      </c>
      <c r="M187" s="7">
        <v>3.7264045299999999</v>
      </c>
      <c r="N187" s="26">
        <v>3</v>
      </c>
      <c r="O187" s="27" t="s">
        <v>22</v>
      </c>
      <c r="P187" s="8">
        <v>0.19493442650000001</v>
      </c>
      <c r="Q187" s="24">
        <v>0.24</v>
      </c>
      <c r="R187" t="str">
        <f>IF($Q187*100&gt;=VLOOKUP($O187,margin_ranges!$A$5:$C$10,2,FALSE),IF($Q187*100&lt;=VLOOKUP($O187,margin_ranges!$A$5:$C$10,3,FALSE)+10,"IN RANGE","ABOVE RANGE"),"BELOW RANGE")</f>
        <v>IN RANGE</v>
      </c>
      <c r="S187">
        <f>MIN(VLOOKUP($O187,margin_ranges!$A$5:$D$10,4,FALSE),$P187*100)</f>
        <v>19.493442650000002</v>
      </c>
      <c r="T187" s="29">
        <f>(1-$S187/100)/(1-$F187)-1</f>
        <v>4.6459502911488926E-11</v>
      </c>
      <c r="U187" s="19" t="str">
        <f>IF(ABS(IFERROR(T187,0))&gt;0.05,INDEX(margin_ranges!$C$13:$C$16,MATCH($F187*100,margin_ranges!$B$13:$B$16,1)),"")</f>
        <v/>
      </c>
      <c r="V187" t="e">
        <f>MIN(VLOOKUP($U187,margin_ranges!$A$5:$D$10,4,FALSE),$P187*100)</f>
        <v>#N/A</v>
      </c>
      <c r="Y187" s="29" t="e">
        <f t="shared" si="2"/>
        <v>#N/A</v>
      </c>
    </row>
    <row r="188" spans="1:25" x14ac:dyDescent="0.3">
      <c r="A188" s="8" t="s">
        <v>17</v>
      </c>
      <c r="B188" s="8" t="s">
        <v>298</v>
      </c>
      <c r="C188" s="8" t="s">
        <v>299</v>
      </c>
      <c r="D188" s="8" t="s">
        <v>340</v>
      </c>
      <c r="E188" s="8" t="s">
        <v>341</v>
      </c>
      <c r="F188" s="24">
        <v>0.204244402535525</v>
      </c>
      <c r="G188" s="24">
        <v>1</v>
      </c>
      <c r="H188" s="25">
        <v>61.8474</v>
      </c>
      <c r="I188" s="25">
        <v>11.794499999999999</v>
      </c>
      <c r="J188" s="15">
        <v>667</v>
      </c>
      <c r="K188" s="15">
        <v>136</v>
      </c>
      <c r="L188" s="13">
        <v>0.19070000000000001</v>
      </c>
      <c r="M188" s="7">
        <v>1.88500088</v>
      </c>
      <c r="N188" s="26">
        <v>1.5</v>
      </c>
      <c r="O188" s="27" t="s">
        <v>22</v>
      </c>
      <c r="P188" s="8">
        <v>0.20424440250000001</v>
      </c>
      <c r="Q188" s="24">
        <v>0.25</v>
      </c>
      <c r="R188" t="str">
        <f>IF($Q188*100&gt;=VLOOKUP($O188,margin_ranges!$A$5:$C$10,2,FALSE),IF($Q188*100&lt;=VLOOKUP($O188,margin_ranges!$A$5:$C$10,3,FALSE)+10,"IN RANGE","ABOVE RANGE"),"BELOW RANGE")</f>
        <v>IN RANGE</v>
      </c>
      <c r="S188">
        <f>MIN(VLOOKUP($O188,margin_ranges!$A$5:$D$10,4,FALSE),$P188*100)</f>
        <v>20.42444025</v>
      </c>
      <c r="T188" s="29">
        <f>(1-$S188/100)/(1-$F188)-1</f>
        <v>4.464317804320217E-11</v>
      </c>
      <c r="U188" s="19" t="str">
        <f>IF(ABS(IFERROR(T188,0))&gt;0.05,INDEX(margin_ranges!$C$13:$C$16,MATCH($F188*100,margin_ranges!$B$13:$B$16,1)),"")</f>
        <v/>
      </c>
      <c r="V188" t="e">
        <f>MIN(VLOOKUP($U188,margin_ranges!$A$5:$D$10,4,FALSE),$P188*100)</f>
        <v>#N/A</v>
      </c>
      <c r="Y188" s="29" t="e">
        <f t="shared" si="2"/>
        <v>#N/A</v>
      </c>
    </row>
    <row r="189" spans="1:25" x14ac:dyDescent="0.3">
      <c r="A189" s="8" t="s">
        <v>17</v>
      </c>
      <c r="B189" s="8" t="s">
        <v>298</v>
      </c>
      <c r="C189" s="8" t="s">
        <v>299</v>
      </c>
      <c r="D189" s="28" t="s">
        <v>314</v>
      </c>
      <c r="E189" s="8" t="s">
        <v>315</v>
      </c>
      <c r="F189" s="24">
        <v>0.13244932793830799</v>
      </c>
      <c r="G189" s="24">
        <v>1</v>
      </c>
      <c r="H189" s="25">
        <v>74.308599999999998</v>
      </c>
      <c r="I189" s="25">
        <v>3.9681000000000002</v>
      </c>
      <c r="J189" s="15">
        <v>274</v>
      </c>
      <c r="K189" s="15">
        <v>36</v>
      </c>
      <c r="L189" s="13">
        <v>5.3400000000000003E-2</v>
      </c>
      <c r="M189" s="7">
        <v>2.3053408499999999</v>
      </c>
      <c r="N189" s="26">
        <v>2</v>
      </c>
      <c r="O189" s="27" t="s">
        <v>22</v>
      </c>
      <c r="P189" s="8">
        <v>0.1324493279</v>
      </c>
      <c r="Q189" s="24">
        <v>0.18</v>
      </c>
      <c r="R189" t="str">
        <f>IF($Q189*100&gt;=VLOOKUP($O189,margin_ranges!$A$5:$C$10,2,FALSE),IF($Q189*100&lt;=VLOOKUP($O189,margin_ranges!$A$5:$C$10,3,FALSE)+10,"IN RANGE","ABOVE RANGE"),"BELOW RANGE")</f>
        <v>BELOW RANGE</v>
      </c>
      <c r="S189">
        <f>MIN(VLOOKUP($O189,margin_ranges!$A$5:$D$10,4,FALSE),$P189*100)</f>
        <v>13.24493279</v>
      </c>
      <c r="T189" s="29">
        <f>(1-$S189/100)/(1-$F189)-1</f>
        <v>4.4156456269206501E-11</v>
      </c>
      <c r="U189" s="19" t="str">
        <f>IF(ABS(IFERROR(T189,0))&gt;0.05,INDEX(margin_ranges!$C$13:$C$16,MATCH($F189*100,margin_ranges!$B$13:$B$16,1)),"")</f>
        <v/>
      </c>
      <c r="V189" t="e">
        <f>MIN(VLOOKUP($U189,margin_ranges!$A$5:$D$10,4,FALSE),$P189*100)</f>
        <v>#N/A</v>
      </c>
      <c r="Y189" s="29" t="e">
        <f t="shared" si="2"/>
        <v>#N/A</v>
      </c>
    </row>
    <row r="190" spans="1:25" x14ac:dyDescent="0.3">
      <c r="A190" s="8" t="s">
        <v>17</v>
      </c>
      <c r="B190" s="8" t="s">
        <v>298</v>
      </c>
      <c r="C190" s="8" t="s">
        <v>299</v>
      </c>
      <c r="D190" s="8" t="s">
        <v>544</v>
      </c>
      <c r="E190" s="8" t="s">
        <v>545</v>
      </c>
      <c r="F190" s="24">
        <v>0.25107817473021998</v>
      </c>
      <c r="G190" s="24">
        <v>0</v>
      </c>
      <c r="H190" s="25">
        <v>7.6773999999999996</v>
      </c>
      <c r="I190" s="25">
        <v>1.9664999999999999</v>
      </c>
      <c r="J190" s="15">
        <v>102</v>
      </c>
      <c r="K190" s="15">
        <v>25</v>
      </c>
      <c r="L190" s="13">
        <v>0.25609999999999999</v>
      </c>
      <c r="M190" s="7">
        <v>1.7358286999999999</v>
      </c>
      <c r="N190" s="26">
        <v>1.3</v>
      </c>
      <c r="O190" s="27" t="s">
        <v>22</v>
      </c>
      <c r="P190" s="8">
        <v>0.25107817469999999</v>
      </c>
      <c r="Q190" s="24">
        <v>0.28999999999999998</v>
      </c>
      <c r="R190" t="str">
        <f>IF($Q190*100&gt;=VLOOKUP($O190,margin_ranges!$A$5:$C$10,2,FALSE),IF($Q190*100&lt;=VLOOKUP($O190,margin_ranges!$A$5:$C$10,3,FALSE)+10,"IN RANGE","ABOVE RANGE"),"BELOW RANGE")</f>
        <v>IN RANGE</v>
      </c>
      <c r="S190">
        <f>MIN(VLOOKUP($O190,margin_ranges!$A$5:$D$10,4,FALSE),$P190*100)</f>
        <v>25.107817470000001</v>
      </c>
      <c r="T190" s="29">
        <f>(1-$S190/100)/(1-$F190)-1</f>
        <v>4.0351499919211165E-11</v>
      </c>
      <c r="U190" s="19" t="str">
        <f>IF(ABS(IFERROR(T190,0))&gt;0.05,INDEX(margin_ranges!$C$13:$C$16,MATCH($F190*100,margin_ranges!$B$13:$B$16,1)),"")</f>
        <v/>
      </c>
      <c r="V190" t="e">
        <f>MIN(VLOOKUP($U190,margin_ranges!$A$5:$D$10,4,FALSE),$P190*100)</f>
        <v>#N/A</v>
      </c>
      <c r="Y190" s="29" t="e">
        <f t="shared" si="2"/>
        <v>#N/A</v>
      </c>
    </row>
    <row r="191" spans="1:25" x14ac:dyDescent="0.3">
      <c r="A191" s="8" t="s">
        <v>17</v>
      </c>
      <c r="B191" s="8" t="s">
        <v>298</v>
      </c>
      <c r="C191" s="8" t="s">
        <v>299</v>
      </c>
      <c r="D191" s="8" t="s">
        <v>530</v>
      </c>
      <c r="E191" s="8" t="s">
        <v>531</v>
      </c>
      <c r="F191" s="24">
        <v>0.237535351028826</v>
      </c>
      <c r="G191" s="24">
        <v>1</v>
      </c>
      <c r="H191" s="25">
        <v>1362.9639</v>
      </c>
      <c r="I191" s="25">
        <v>142.68770000000001</v>
      </c>
      <c r="J191" s="15">
        <v>16843</v>
      </c>
      <c r="K191" s="15">
        <v>3989</v>
      </c>
      <c r="L191" s="13">
        <v>0.1047</v>
      </c>
      <c r="M191" s="7">
        <v>3.9346086499999999</v>
      </c>
      <c r="N191" s="26">
        <v>3</v>
      </c>
      <c r="O191" s="27" t="s">
        <v>162</v>
      </c>
      <c r="P191" s="8">
        <v>0.23753535100000001</v>
      </c>
      <c r="Q191" s="24">
        <v>0.25</v>
      </c>
      <c r="R191" t="str">
        <f>IF($Q191*100&gt;=VLOOKUP($O191,margin_ranges!$A$5:$C$10,2,FALSE),IF($Q191*100&lt;=VLOOKUP($O191,margin_ranges!$A$5:$C$10,3,FALSE)+10,"IN RANGE","ABOVE RANGE"),"BELOW RANGE")</f>
        <v>BELOW RANGE</v>
      </c>
      <c r="S191">
        <f>MIN(VLOOKUP($O191,margin_ranges!$A$5:$D$10,4,FALSE),$P191*100)</f>
        <v>23.753535100000001</v>
      </c>
      <c r="T191" s="29">
        <f>(1-$S191/100)/(1-$F191)-1</f>
        <v>3.7806424657560456E-11</v>
      </c>
      <c r="U191" s="19" t="str">
        <f>IF(ABS(IFERROR(T191,0))&gt;0.05,INDEX(margin_ranges!$C$13:$C$16,MATCH($F191*100,margin_ranges!$B$13:$B$16,1)),"")</f>
        <v/>
      </c>
      <c r="V191" t="e">
        <f>MIN(VLOOKUP($U191,margin_ranges!$A$5:$D$10,4,FALSE),$P191*100)</f>
        <v>#N/A</v>
      </c>
      <c r="Y191" s="29" t="e">
        <f t="shared" si="2"/>
        <v>#N/A</v>
      </c>
    </row>
    <row r="192" spans="1:25" x14ac:dyDescent="0.3">
      <c r="A192" s="8" t="s">
        <v>17</v>
      </c>
      <c r="B192" s="8" t="s">
        <v>298</v>
      </c>
      <c r="C192" s="8" t="s">
        <v>299</v>
      </c>
      <c r="D192" s="8" t="s">
        <v>378</v>
      </c>
      <c r="E192" s="8" t="s">
        <v>379</v>
      </c>
      <c r="F192" s="24">
        <v>0.25871082382632399</v>
      </c>
      <c r="G192" s="24">
        <v>0</v>
      </c>
      <c r="H192" s="25">
        <v>34.034599999999998</v>
      </c>
      <c r="I192" s="25">
        <v>4.9345999999999997</v>
      </c>
      <c r="J192" s="15">
        <v>200</v>
      </c>
      <c r="K192" s="15">
        <v>51</v>
      </c>
      <c r="L192" s="13">
        <v>0.14499999999999999</v>
      </c>
      <c r="M192" s="7">
        <v>1.3490012199999999</v>
      </c>
      <c r="N192" s="26">
        <v>1</v>
      </c>
      <c r="O192" s="27" t="s">
        <v>22</v>
      </c>
      <c r="P192" s="8">
        <v>0.25871082379999999</v>
      </c>
      <c r="Q192" s="24">
        <v>0.28999999999999998</v>
      </c>
      <c r="R192" t="str">
        <f>IF($Q192*100&gt;=VLOOKUP($O192,margin_ranges!$A$5:$C$10,2,FALSE),IF($Q192*100&lt;=VLOOKUP($O192,margin_ranges!$A$5:$C$10,3,FALSE)+10,"IN RANGE","ABOVE RANGE"),"BELOW RANGE")</f>
        <v>IN RANGE</v>
      </c>
      <c r="S192">
        <f>MIN(VLOOKUP($O192,margin_ranges!$A$5:$D$10,4,FALSE),$P192*100)</f>
        <v>25.871082379999997</v>
      </c>
      <c r="T192" s="29">
        <f>(1-$S192/100)/(1-$F192)-1</f>
        <v>3.5511149576450407E-11</v>
      </c>
      <c r="U192" s="19" t="str">
        <f>IF(ABS(IFERROR(T192,0))&gt;0.05,INDEX(margin_ranges!$C$13:$C$16,MATCH($F192*100,margin_ranges!$B$13:$B$16,1)),"")</f>
        <v/>
      </c>
      <c r="V192" t="e">
        <f>MIN(VLOOKUP($U192,margin_ranges!$A$5:$D$10,4,FALSE),$P192*100)</f>
        <v>#N/A</v>
      </c>
      <c r="Y192" s="29" t="e">
        <f t="shared" si="2"/>
        <v>#N/A</v>
      </c>
    </row>
    <row r="193" spans="1:25" x14ac:dyDescent="0.3">
      <c r="A193" s="8" t="s">
        <v>17</v>
      </c>
      <c r="B193" s="8" t="s">
        <v>298</v>
      </c>
      <c r="C193" s="8" t="s">
        <v>299</v>
      </c>
      <c r="D193" s="8" t="s">
        <v>338</v>
      </c>
      <c r="E193" s="8" t="s">
        <v>339</v>
      </c>
      <c r="F193" s="24">
        <v>0.28780951841782798</v>
      </c>
      <c r="G193" s="24">
        <v>1</v>
      </c>
      <c r="H193" s="25">
        <v>238.9067</v>
      </c>
      <c r="I193" s="25">
        <v>33.7864</v>
      </c>
      <c r="J193" s="15">
        <v>2135</v>
      </c>
      <c r="K193" s="15">
        <v>466</v>
      </c>
      <c r="L193" s="13">
        <v>0.1414</v>
      </c>
      <c r="M193" s="7">
        <v>2.1061781100000001</v>
      </c>
      <c r="N193" s="26">
        <v>1.5</v>
      </c>
      <c r="O193" s="27" t="s">
        <v>22</v>
      </c>
      <c r="P193" s="8">
        <v>0.28780951840000002</v>
      </c>
      <c r="Q193" s="24">
        <v>0.28999999999999998</v>
      </c>
      <c r="R193" t="str">
        <f>IF($Q193*100&gt;=VLOOKUP($O193,margin_ranges!$A$5:$C$10,2,FALSE),IF($Q193*100&lt;=VLOOKUP($O193,margin_ranges!$A$5:$C$10,3,FALSE)+10,"IN RANGE","ABOVE RANGE"),"BELOW RANGE")</f>
        <v>IN RANGE</v>
      </c>
      <c r="S193">
        <f>MIN(VLOOKUP($O193,margin_ranges!$A$5:$D$10,4,FALSE),$P193*100)</f>
        <v>28.78095184</v>
      </c>
      <c r="T193" s="29">
        <f>(1-$S193/100)/(1-$F193)-1</f>
        <v>2.5032642625433255E-11</v>
      </c>
      <c r="U193" s="19" t="str">
        <f>IF(ABS(IFERROR(T193,0))&gt;0.05,INDEX(margin_ranges!$C$13:$C$16,MATCH($F193*100,margin_ranges!$B$13:$B$16,1)),"")</f>
        <v/>
      </c>
      <c r="V193" t="e">
        <f>MIN(VLOOKUP($U193,margin_ranges!$A$5:$D$10,4,FALSE),$P193*100)</f>
        <v>#N/A</v>
      </c>
      <c r="Y193" s="29" t="e">
        <f t="shared" si="2"/>
        <v>#N/A</v>
      </c>
    </row>
    <row r="194" spans="1:25" x14ac:dyDescent="0.3">
      <c r="A194" s="8" t="s">
        <v>17</v>
      </c>
      <c r="B194" s="8" t="s">
        <v>298</v>
      </c>
      <c r="C194" s="8" t="s">
        <v>299</v>
      </c>
      <c r="D194" s="8" t="s">
        <v>488</v>
      </c>
      <c r="E194" s="8" t="s">
        <v>489</v>
      </c>
      <c r="F194" s="24">
        <v>0.27417141811751</v>
      </c>
      <c r="G194" s="24">
        <v>0</v>
      </c>
      <c r="H194" s="25">
        <v>6.0979000000000001</v>
      </c>
      <c r="I194" s="25">
        <v>0.1134</v>
      </c>
      <c r="J194" s="15">
        <v>14</v>
      </c>
      <c r="K194" s="15">
        <v>4</v>
      </c>
      <c r="L194" s="13">
        <v>1.8599999999999998E-2</v>
      </c>
      <c r="M194" s="7">
        <v>4.1332073100000004</v>
      </c>
      <c r="N194" s="26">
        <v>3</v>
      </c>
      <c r="O194" s="27" t="s">
        <v>22</v>
      </c>
      <c r="P194" s="8">
        <v>0.27417141810000001</v>
      </c>
      <c r="Q194" s="24">
        <v>0.28999999999999998</v>
      </c>
      <c r="R194" t="str">
        <f>IF($Q194*100&gt;=VLOOKUP($O194,margin_ranges!$A$5:$C$10,2,FALSE),IF($Q194*100&lt;=VLOOKUP($O194,margin_ranges!$A$5:$C$10,3,FALSE)+10,"IN RANGE","ABOVE RANGE"),"BELOW RANGE")</f>
        <v>IN RANGE</v>
      </c>
      <c r="S194">
        <f>MIN(VLOOKUP($O194,margin_ranges!$A$5:$D$10,4,FALSE),$P194*100)</f>
        <v>27.41714181</v>
      </c>
      <c r="T194" s="29">
        <f>(1-$S194/100)/(1-$F194)-1</f>
        <v>2.4124036102080026E-11</v>
      </c>
      <c r="U194" s="19" t="str">
        <f>IF(ABS(IFERROR(T194,0))&gt;0.05,INDEX(margin_ranges!$C$13:$C$16,MATCH($F194*100,margin_ranges!$B$13:$B$16,1)),"")</f>
        <v/>
      </c>
      <c r="V194" t="e">
        <f>MIN(VLOOKUP($U194,margin_ranges!$A$5:$D$10,4,FALSE),$P194*100)</f>
        <v>#N/A</v>
      </c>
      <c r="Y194" s="29" t="e">
        <f t="shared" si="2"/>
        <v>#N/A</v>
      </c>
    </row>
    <row r="195" spans="1:25" x14ac:dyDescent="0.3">
      <c r="A195" s="8" t="s">
        <v>17</v>
      </c>
      <c r="B195" s="8" t="s">
        <v>298</v>
      </c>
      <c r="C195" s="8" t="s">
        <v>299</v>
      </c>
      <c r="D195" s="8" t="s">
        <v>477</v>
      </c>
      <c r="E195" s="8" t="s">
        <v>478</v>
      </c>
      <c r="F195" s="24">
        <v>0.21341862421709101</v>
      </c>
      <c r="G195" s="24">
        <v>1</v>
      </c>
      <c r="H195" s="25">
        <v>441.9083</v>
      </c>
      <c r="I195" s="25">
        <v>33.6571</v>
      </c>
      <c r="J195" s="15">
        <v>3851</v>
      </c>
      <c r="K195" s="15">
        <v>822</v>
      </c>
      <c r="L195" s="13">
        <v>7.6200000000000004E-2</v>
      </c>
      <c r="M195" s="7">
        <v>3.8139728399999999</v>
      </c>
      <c r="N195" s="26">
        <v>3</v>
      </c>
      <c r="O195" s="27" t="s">
        <v>479</v>
      </c>
      <c r="P195" s="8">
        <v>0.21341862419999999</v>
      </c>
      <c r="Q195" s="24">
        <v>0.33</v>
      </c>
      <c r="R195" t="str">
        <f>IF($Q195*100&gt;=VLOOKUP($O195,margin_ranges!$A$5:$C$10,2,FALSE),IF($Q195*100&lt;=VLOOKUP($O195,margin_ranges!$A$5:$C$10,3,FALSE)+10,"IN RANGE","ABOVE RANGE"),"BELOW RANGE")</f>
        <v>IN RANGE</v>
      </c>
      <c r="S195">
        <f>MIN(VLOOKUP($O195,margin_ranges!$A$5:$D$10,4,FALSE),$P195*100)</f>
        <v>21.341862419999998</v>
      </c>
      <c r="T195" s="29">
        <f>(1-$S195/100)/(1-$F195)-1</f>
        <v>2.1728174814938939E-11</v>
      </c>
      <c r="U195" s="19" t="str">
        <f>IF(ABS(IFERROR(T195,0))&gt;0.05,INDEX(margin_ranges!$C$13:$C$16,MATCH($F195*100,margin_ranges!$B$13:$B$16,1)),"")</f>
        <v/>
      </c>
      <c r="V195" t="e">
        <f>MIN(VLOOKUP($U195,margin_ranges!$A$5:$D$10,4,FALSE),$P195*100)</f>
        <v>#N/A</v>
      </c>
      <c r="Y195" s="29" t="e">
        <f t="shared" si="2"/>
        <v>#N/A</v>
      </c>
    </row>
    <row r="196" spans="1:25" x14ac:dyDescent="0.3">
      <c r="A196" s="8" t="s">
        <v>17</v>
      </c>
      <c r="B196" s="8" t="s">
        <v>298</v>
      </c>
      <c r="C196" s="8" t="s">
        <v>299</v>
      </c>
      <c r="D196" s="8" t="s">
        <v>306</v>
      </c>
      <c r="E196" s="8" t="s">
        <v>307</v>
      </c>
      <c r="F196" s="24">
        <v>0.18740842591613699</v>
      </c>
      <c r="G196" s="24">
        <v>1</v>
      </c>
      <c r="H196" s="25">
        <v>297.72969999999998</v>
      </c>
      <c r="I196" s="25">
        <v>64.349400000000003</v>
      </c>
      <c r="J196" s="15">
        <v>3564</v>
      </c>
      <c r="K196" s="15">
        <v>668</v>
      </c>
      <c r="L196" s="13">
        <v>0.21609999999999999</v>
      </c>
      <c r="M196" s="7">
        <v>1.8459458</v>
      </c>
      <c r="N196" s="26">
        <v>1.5</v>
      </c>
      <c r="O196" s="27" t="s">
        <v>22</v>
      </c>
      <c r="P196" s="8">
        <v>0.18740842590000001</v>
      </c>
      <c r="Q196" s="24">
        <v>0.23</v>
      </c>
      <c r="R196" t="str">
        <f>IF($Q196*100&gt;=VLOOKUP($O196,margin_ranges!$A$5:$C$10,2,FALSE),IF($Q196*100&lt;=VLOOKUP($O196,margin_ranges!$A$5:$C$10,3,FALSE)+10,"IN RANGE","ABOVE RANGE"),"BELOW RANGE")</f>
        <v>IN RANGE</v>
      </c>
      <c r="S196">
        <f>MIN(VLOOKUP($O196,margin_ranges!$A$5:$D$10,4,FALSE),$P196*100)</f>
        <v>18.74084259</v>
      </c>
      <c r="T196" s="29">
        <f>(1-$S196/100)/(1-$F196)-1</f>
        <v>1.98587812860751E-11</v>
      </c>
      <c r="U196" s="19" t="str">
        <f>IF(ABS(IFERROR(T196,0))&gt;0.05,INDEX(margin_ranges!$C$13:$C$16,MATCH($F196*100,margin_ranges!$B$13:$B$16,1)),"")</f>
        <v/>
      </c>
      <c r="V196" t="e">
        <f>MIN(VLOOKUP($U196,margin_ranges!$A$5:$D$10,4,FALSE),$P196*100)</f>
        <v>#N/A</v>
      </c>
      <c r="Y196" s="29" t="e">
        <f t="shared" si="2"/>
        <v>#N/A</v>
      </c>
    </row>
    <row r="197" spans="1:25" x14ac:dyDescent="0.3">
      <c r="A197" s="8" t="s">
        <v>17</v>
      </c>
      <c r="B197" s="8" t="s">
        <v>298</v>
      </c>
      <c r="C197" s="8" t="s">
        <v>299</v>
      </c>
      <c r="D197" s="8" t="s">
        <v>429</v>
      </c>
      <c r="E197" s="8" t="s">
        <v>430</v>
      </c>
      <c r="F197" s="24">
        <v>0.18076528201342401</v>
      </c>
      <c r="G197" s="24">
        <v>0</v>
      </c>
      <c r="H197" s="25">
        <v>30.953399999999998</v>
      </c>
      <c r="I197" s="25">
        <v>6.1669999999999998</v>
      </c>
      <c r="J197" s="15">
        <v>452</v>
      </c>
      <c r="K197" s="15">
        <v>82</v>
      </c>
      <c r="L197" s="13">
        <v>0.19919999999999999</v>
      </c>
      <c r="M197" s="7">
        <v>2.4413027899999999</v>
      </c>
      <c r="N197" s="26">
        <v>2</v>
      </c>
      <c r="O197" s="27" t="s">
        <v>22</v>
      </c>
      <c r="P197" s="8">
        <v>0.180765282</v>
      </c>
      <c r="Q197" s="24">
        <v>0.23</v>
      </c>
      <c r="R197" t="str">
        <f>IF($Q197*100&gt;=VLOOKUP($O197,margin_ranges!$A$5:$C$10,2,FALSE),IF($Q197*100&lt;=VLOOKUP($O197,margin_ranges!$A$5:$C$10,3,FALSE)+10,"IN RANGE","ABOVE RANGE"),"BELOW RANGE")</f>
        <v>IN RANGE</v>
      </c>
      <c r="S197">
        <f>MIN(VLOOKUP($O197,margin_ranges!$A$5:$D$10,4,FALSE),$P197*100)</f>
        <v>18.076528199999998</v>
      </c>
      <c r="T197" s="29">
        <f>(1-$S197/100)/(1-$F197)-1</f>
        <v>1.638600366504761E-11</v>
      </c>
      <c r="U197" s="19" t="str">
        <f>IF(ABS(IFERROR(T197,0))&gt;0.05,INDEX(margin_ranges!$C$13:$C$16,MATCH($F197*100,margin_ranges!$B$13:$B$16,1)),"")</f>
        <v/>
      </c>
      <c r="V197" t="e">
        <f>MIN(VLOOKUP($U197,margin_ranges!$A$5:$D$10,4,FALSE),$P197*100)</f>
        <v>#N/A</v>
      </c>
      <c r="Y197" s="29" t="e">
        <f t="shared" si="2"/>
        <v>#N/A</v>
      </c>
    </row>
    <row r="198" spans="1:25" x14ac:dyDescent="0.3">
      <c r="A198" s="8" t="s">
        <v>17</v>
      </c>
      <c r="B198" s="8" t="s">
        <v>298</v>
      </c>
      <c r="C198" s="8" t="s">
        <v>299</v>
      </c>
      <c r="D198" s="8" t="s">
        <v>433</v>
      </c>
      <c r="E198" s="8" t="s">
        <v>434</v>
      </c>
      <c r="F198" s="24">
        <v>0.205874329511989</v>
      </c>
      <c r="G198" s="24">
        <v>1</v>
      </c>
      <c r="H198" s="25">
        <v>442.51710000000003</v>
      </c>
      <c r="I198" s="25">
        <v>13.806699999999999</v>
      </c>
      <c r="J198" s="15">
        <v>261</v>
      </c>
      <c r="K198" s="15">
        <v>54</v>
      </c>
      <c r="L198" s="13">
        <v>3.1199999999999999E-2</v>
      </c>
      <c r="M198" s="7">
        <v>0.62962326999999996</v>
      </c>
      <c r="N198" s="26">
        <v>0.5</v>
      </c>
      <c r="O198" s="27" t="s">
        <v>22</v>
      </c>
      <c r="P198" s="8">
        <v>0.20587432950000001</v>
      </c>
      <c r="Q198" s="24">
        <v>0.24</v>
      </c>
      <c r="R198" t="str">
        <f>IF($Q198*100&gt;=VLOOKUP($O198,margin_ranges!$A$5:$C$10,2,FALSE),IF($Q198*100&lt;=VLOOKUP($O198,margin_ranges!$A$5:$C$10,3,FALSE)+10,"IN RANGE","ABOVE RANGE"),"BELOW RANGE")</f>
        <v>IN RANGE</v>
      </c>
      <c r="S198">
        <f>MIN(VLOOKUP($O198,margin_ranges!$A$5:$D$10,4,FALSE),$P198*100)</f>
        <v>20.58743295</v>
      </c>
      <c r="T198" s="29">
        <f>(1-$S198/100)/(1-$F198)-1</f>
        <v>1.5097034733457804E-11</v>
      </c>
      <c r="U198" s="19" t="str">
        <f>IF(ABS(IFERROR(T198,0))&gt;0.05,INDEX(margin_ranges!$C$13:$C$16,MATCH($F198*100,margin_ranges!$B$13:$B$16,1)),"")</f>
        <v/>
      </c>
      <c r="V198" t="e">
        <f>MIN(VLOOKUP($U198,margin_ranges!$A$5:$D$10,4,FALSE),$P198*100)</f>
        <v>#N/A</v>
      </c>
      <c r="Y198" s="29" t="e">
        <f t="shared" si="2"/>
        <v>#N/A</v>
      </c>
    </row>
    <row r="199" spans="1:25" x14ac:dyDescent="0.3">
      <c r="A199" s="8" t="s">
        <v>17</v>
      </c>
      <c r="B199" s="8" t="s">
        <v>298</v>
      </c>
      <c r="C199" s="8" t="s">
        <v>299</v>
      </c>
      <c r="D199" s="8" t="s">
        <v>310</v>
      </c>
      <c r="E199" s="8" t="s">
        <v>311</v>
      </c>
      <c r="F199" s="24">
        <v>0.201157852410841</v>
      </c>
      <c r="G199" s="24">
        <v>1</v>
      </c>
      <c r="H199" s="25">
        <v>410.5324</v>
      </c>
      <c r="I199" s="25">
        <v>61.8523</v>
      </c>
      <c r="J199" s="15">
        <v>6968</v>
      </c>
      <c r="K199" s="15">
        <v>1402</v>
      </c>
      <c r="L199" s="13">
        <v>0.1507</v>
      </c>
      <c r="M199" s="7">
        <v>3.7554352999999998</v>
      </c>
      <c r="N199" s="26">
        <v>3</v>
      </c>
      <c r="O199" s="27" t="s">
        <v>22</v>
      </c>
      <c r="P199" s="8">
        <v>0.2011578524</v>
      </c>
      <c r="Q199" s="24">
        <v>0.24</v>
      </c>
      <c r="R199" t="str">
        <f>IF($Q199*100&gt;=VLOOKUP($O199,margin_ranges!$A$5:$C$10,2,FALSE),IF($Q199*100&lt;=VLOOKUP($O199,margin_ranges!$A$5:$C$10,3,FALSE)+10,"IN RANGE","ABOVE RANGE"),"BELOW RANGE")</f>
        <v>IN RANGE</v>
      </c>
      <c r="S199">
        <f>MIN(VLOOKUP($O199,margin_ranges!$A$5:$D$10,4,FALSE),$P199*100)</f>
        <v>20.115785240000001</v>
      </c>
      <c r="T199" s="29">
        <f>(1-$S199/100)/(1-$F199)-1</f>
        <v>1.3570922163808063E-11</v>
      </c>
      <c r="U199" s="19" t="str">
        <f>IF(ABS(IFERROR(T199,0))&gt;0.05,INDEX(margin_ranges!$C$13:$C$16,MATCH($F199*100,margin_ranges!$B$13:$B$16,1)),"")</f>
        <v/>
      </c>
      <c r="V199" t="e">
        <f>MIN(VLOOKUP($U199,margin_ranges!$A$5:$D$10,4,FALSE),$P199*100)</f>
        <v>#N/A</v>
      </c>
      <c r="Y199" s="29" t="e">
        <f t="shared" si="2"/>
        <v>#N/A</v>
      </c>
    </row>
    <row r="200" spans="1:25" x14ac:dyDescent="0.3">
      <c r="A200" s="8" t="s">
        <v>17</v>
      </c>
      <c r="B200" s="8" t="s">
        <v>298</v>
      </c>
      <c r="C200" s="8" t="s">
        <v>299</v>
      </c>
      <c r="D200" s="28" t="s">
        <v>388</v>
      </c>
      <c r="E200" s="8" t="s">
        <v>389</v>
      </c>
      <c r="F200" s="24">
        <v>0.18720872760964499</v>
      </c>
      <c r="G200" s="24">
        <v>1</v>
      </c>
      <c r="H200" s="25">
        <v>116.9862</v>
      </c>
      <c r="I200" s="25">
        <v>11.8637</v>
      </c>
      <c r="J200" s="15">
        <v>1314</v>
      </c>
      <c r="K200" s="15">
        <v>245</v>
      </c>
      <c r="L200" s="13">
        <v>0.1014</v>
      </c>
      <c r="M200" s="7">
        <v>3.6909845099999998</v>
      </c>
      <c r="N200" s="26">
        <v>3</v>
      </c>
      <c r="O200" s="27" t="s">
        <v>22</v>
      </c>
      <c r="P200" s="8">
        <v>0.18720872760000001</v>
      </c>
      <c r="Q200" s="24">
        <v>0.23</v>
      </c>
      <c r="R200" t="str">
        <f>IF($Q200*100&gt;=VLOOKUP($O200,margin_ranges!$A$5:$C$10,2,FALSE),IF($Q200*100&lt;=VLOOKUP($O200,margin_ranges!$A$5:$C$10,3,FALSE)+10,"IN RANGE","ABOVE RANGE"),"BELOW RANGE")</f>
        <v>IN RANGE</v>
      </c>
      <c r="S200">
        <f>MIN(VLOOKUP($O200,margin_ranges!$A$5:$D$10,4,FALSE),$P200*100)</f>
        <v>18.720872760000002</v>
      </c>
      <c r="T200" s="29">
        <f>(1-$S200/100)/(1-$F200)-1</f>
        <v>1.1866507776403523E-11</v>
      </c>
      <c r="U200" s="19" t="str">
        <f>IF(ABS(IFERROR(T200,0))&gt;0.05,INDEX(margin_ranges!$C$13:$C$16,MATCH($F200*100,margin_ranges!$B$13:$B$16,1)),"")</f>
        <v/>
      </c>
      <c r="V200" t="e">
        <f>MIN(VLOOKUP($U200,margin_ranges!$A$5:$D$10,4,FALSE),$P200*100)</f>
        <v>#N/A</v>
      </c>
      <c r="Y200" s="29" t="e">
        <f t="shared" si="2"/>
        <v>#N/A</v>
      </c>
    </row>
    <row r="201" spans="1:25" x14ac:dyDescent="0.3">
      <c r="A201" s="8" t="s">
        <v>17</v>
      </c>
      <c r="B201" s="8" t="s">
        <v>298</v>
      </c>
      <c r="C201" s="8" t="s">
        <v>299</v>
      </c>
      <c r="D201" s="8" t="s">
        <v>437</v>
      </c>
      <c r="E201" s="8" t="s">
        <v>438</v>
      </c>
      <c r="F201" s="24">
        <v>0.18734822010306201</v>
      </c>
      <c r="G201" s="24">
        <v>0</v>
      </c>
      <c r="H201" s="25">
        <v>1.6462000000000001</v>
      </c>
      <c r="I201" s="25">
        <v>0.19600000000000001</v>
      </c>
      <c r="J201" s="15">
        <v>14</v>
      </c>
      <c r="K201" s="15">
        <v>3</v>
      </c>
      <c r="L201" s="13">
        <v>0.1191</v>
      </c>
      <c r="M201" s="7">
        <v>2.4610787200000002</v>
      </c>
      <c r="N201" s="26">
        <v>2</v>
      </c>
      <c r="O201" s="27" t="s">
        <v>22</v>
      </c>
      <c r="P201" s="8">
        <v>0.18734822009999999</v>
      </c>
      <c r="Q201" s="24">
        <v>0.23</v>
      </c>
      <c r="R201" t="str">
        <f>IF($Q201*100&gt;=VLOOKUP($O201,margin_ranges!$A$5:$C$10,2,FALSE),IF($Q201*100&lt;=VLOOKUP($O201,margin_ranges!$A$5:$C$10,3,FALSE)+10,"IN RANGE","ABOVE RANGE"),"BELOW RANGE")</f>
        <v>IN RANGE</v>
      </c>
      <c r="S201">
        <f>MIN(VLOOKUP($O201,margin_ranges!$A$5:$D$10,4,FALSE),$P201*100)</f>
        <v>18.734822009999998</v>
      </c>
      <c r="T201" s="29">
        <f>(1-$S201/100)/(1-$F201)-1</f>
        <v>3.7680969455777813E-12</v>
      </c>
      <c r="U201" s="19" t="str">
        <f>IF(ABS(IFERROR(T201,0))&gt;0.05,INDEX(margin_ranges!$C$13:$C$16,MATCH($F201*100,margin_ranges!$B$13:$B$16,1)),"")</f>
        <v/>
      </c>
      <c r="V201" t="e">
        <f>MIN(VLOOKUP($U201,margin_ranges!$A$5:$D$10,4,FALSE),$P201*100)</f>
        <v>#N/A</v>
      </c>
      <c r="Y201" s="29" t="e">
        <f t="shared" si="2"/>
        <v>#N/A</v>
      </c>
    </row>
    <row r="202" spans="1:25" x14ac:dyDescent="0.3">
      <c r="A202" s="8" t="s">
        <v>17</v>
      </c>
      <c r="B202" s="8" t="s">
        <v>298</v>
      </c>
      <c r="C202" s="8" t="s">
        <v>299</v>
      </c>
      <c r="D202" s="8" t="s">
        <v>490</v>
      </c>
      <c r="E202" s="8" t="s">
        <v>491</v>
      </c>
      <c r="F202" s="24">
        <v>0.24085702389713001</v>
      </c>
      <c r="G202" s="24">
        <v>1</v>
      </c>
      <c r="H202" s="25">
        <v>187.7518</v>
      </c>
      <c r="I202" s="25">
        <v>4.4801000000000002</v>
      </c>
      <c r="J202" s="15">
        <v>89</v>
      </c>
      <c r="K202" s="15">
        <v>21</v>
      </c>
      <c r="L202" s="13">
        <v>2.3900000000000001E-2</v>
      </c>
      <c r="M202" s="7">
        <v>0.65863746000000001</v>
      </c>
      <c r="N202" s="26">
        <v>0.5</v>
      </c>
      <c r="O202" s="27" t="s">
        <v>22</v>
      </c>
      <c r="P202" s="8">
        <v>0.24085702389999999</v>
      </c>
      <c r="Q202" s="24">
        <v>0.27</v>
      </c>
      <c r="R202" t="str">
        <f>IF($Q202*100&gt;=VLOOKUP($O202,margin_ranges!$A$5:$C$10,2,FALSE),IF($Q202*100&lt;=VLOOKUP($O202,margin_ranges!$A$5:$C$10,3,FALSE)+10,"IN RANGE","ABOVE RANGE"),"BELOW RANGE")</f>
        <v>IN RANGE</v>
      </c>
      <c r="S202">
        <f>MIN(VLOOKUP($O202,margin_ranges!$A$5:$D$10,4,FALSE),$P202*100)</f>
        <v>24.085702389999998</v>
      </c>
      <c r="T202" s="29">
        <f>(1-$S202/100)/(1-$F202)-1</f>
        <v>-3.7805314434535831E-12</v>
      </c>
      <c r="U202" s="19" t="str">
        <f>IF(ABS(IFERROR(T202,0))&gt;0.05,INDEX(margin_ranges!$C$13:$C$16,MATCH($F202*100,margin_ranges!$B$13:$B$16,1)),"")</f>
        <v/>
      </c>
      <c r="V202" t="e">
        <f>MIN(VLOOKUP($U202,margin_ranges!$A$5:$D$10,4,FALSE),$P202*100)</f>
        <v>#N/A</v>
      </c>
      <c r="Y202" s="29" t="e">
        <f t="shared" si="2"/>
        <v>#N/A</v>
      </c>
    </row>
    <row r="203" spans="1:25" x14ac:dyDescent="0.3">
      <c r="A203" s="8" t="s">
        <v>17</v>
      </c>
      <c r="B203" s="8" t="s">
        <v>298</v>
      </c>
      <c r="C203" s="8" t="s">
        <v>299</v>
      </c>
      <c r="D203" s="8" t="s">
        <v>445</v>
      </c>
      <c r="E203" s="8" t="s">
        <v>446</v>
      </c>
      <c r="F203" s="24">
        <v>0.11102733599187101</v>
      </c>
      <c r="G203" s="24">
        <v>1</v>
      </c>
      <c r="H203" s="25">
        <v>1021.8237</v>
      </c>
      <c r="I203" s="25">
        <v>62.635399999999997</v>
      </c>
      <c r="J203" s="15">
        <v>6341</v>
      </c>
      <c r="K203" s="15">
        <v>704</v>
      </c>
      <c r="L203" s="13">
        <v>6.13E-2</v>
      </c>
      <c r="M203" s="7">
        <v>3.3746819499999998</v>
      </c>
      <c r="N203" s="26">
        <v>3</v>
      </c>
      <c r="O203" s="27" t="s">
        <v>162</v>
      </c>
      <c r="P203" s="8">
        <v>0.111027336</v>
      </c>
      <c r="Q203" s="24">
        <v>0.25</v>
      </c>
      <c r="R203" t="str">
        <f>IF($Q203*100&gt;=VLOOKUP($O203,margin_ranges!$A$5:$C$10,2,FALSE),IF($Q203*100&lt;=VLOOKUP($O203,margin_ranges!$A$5:$C$10,3,FALSE)+10,"IN RANGE","ABOVE RANGE"),"BELOW RANGE")</f>
        <v>BELOW RANGE</v>
      </c>
      <c r="S203">
        <f>MIN(VLOOKUP($O203,margin_ranges!$A$5:$D$10,4,FALSE),$P203*100)</f>
        <v>11.102733600000001</v>
      </c>
      <c r="T203" s="29">
        <f>(1-$S203/100)/(1-$F203)-1</f>
        <v>-9.1443519423251018E-12</v>
      </c>
      <c r="U203" s="19" t="str">
        <f>IF(ABS(IFERROR(T203,0))&gt;0.05,INDEX(margin_ranges!$C$13:$C$16,MATCH($F203*100,margin_ranges!$B$13:$B$16,1)),"")</f>
        <v/>
      </c>
      <c r="V203" t="e">
        <f>MIN(VLOOKUP($U203,margin_ranges!$A$5:$D$10,4,FALSE),$P203*100)</f>
        <v>#N/A</v>
      </c>
      <c r="Y203" s="29" t="e">
        <f t="shared" si="2"/>
        <v>#N/A</v>
      </c>
    </row>
    <row r="204" spans="1:25" x14ac:dyDescent="0.3">
      <c r="A204" s="8" t="s">
        <v>17</v>
      </c>
      <c r="B204" s="8" t="s">
        <v>298</v>
      </c>
      <c r="C204" s="8" t="s">
        <v>299</v>
      </c>
      <c r="D204" s="8" t="s">
        <v>380</v>
      </c>
      <c r="E204" s="8" t="s">
        <v>381</v>
      </c>
      <c r="F204" s="24">
        <v>0.12020885839096</v>
      </c>
      <c r="G204" s="24">
        <v>1</v>
      </c>
      <c r="H204" s="25">
        <v>99.286900000000003</v>
      </c>
      <c r="I204" s="25">
        <v>10.6296</v>
      </c>
      <c r="J204" s="15">
        <v>725</v>
      </c>
      <c r="K204" s="15">
        <v>87</v>
      </c>
      <c r="L204" s="13">
        <v>0.1071</v>
      </c>
      <c r="M204" s="7">
        <v>2.27326681</v>
      </c>
      <c r="N204" s="26">
        <v>2</v>
      </c>
      <c r="O204" s="27" t="s">
        <v>22</v>
      </c>
      <c r="P204" s="8">
        <v>0.12020885839999999</v>
      </c>
      <c r="Q204" s="24">
        <v>0.16</v>
      </c>
      <c r="R204" t="str">
        <f>IF($Q204*100&gt;=VLOOKUP($O204,margin_ranges!$A$5:$C$10,2,FALSE),IF($Q204*100&lt;=VLOOKUP($O204,margin_ranges!$A$5:$C$10,3,FALSE)+10,"IN RANGE","ABOVE RANGE"),"BELOW RANGE")</f>
        <v>BELOW RANGE</v>
      </c>
      <c r="S204">
        <f>MIN(VLOOKUP($O204,margin_ranges!$A$5:$D$10,4,FALSE),$P204*100)</f>
        <v>12.02088584</v>
      </c>
      <c r="T204" s="29">
        <f>(1-$S204/100)/(1-$F204)-1</f>
        <v>-1.0275336137510749E-11</v>
      </c>
      <c r="U204" s="19" t="str">
        <f>IF(ABS(IFERROR(T204,0))&gt;0.05,INDEX(margin_ranges!$C$13:$C$16,MATCH($F204*100,margin_ranges!$B$13:$B$16,1)),"")</f>
        <v/>
      </c>
      <c r="V204" t="e">
        <f>MIN(VLOOKUP($U204,margin_ranges!$A$5:$D$10,4,FALSE),$P204*100)</f>
        <v>#N/A</v>
      </c>
      <c r="Y204" s="29" t="e">
        <f t="shared" si="2"/>
        <v>#N/A</v>
      </c>
    </row>
    <row r="205" spans="1:25" x14ac:dyDescent="0.3">
      <c r="A205" s="8" t="s">
        <v>17</v>
      </c>
      <c r="B205" s="8" t="s">
        <v>298</v>
      </c>
      <c r="C205" s="8" t="s">
        <v>299</v>
      </c>
      <c r="D205" s="8" t="s">
        <v>376</v>
      </c>
      <c r="E205" s="8" t="s">
        <v>377</v>
      </c>
      <c r="F205" s="24">
        <v>0.242299023290758</v>
      </c>
      <c r="G205" s="24">
        <v>0</v>
      </c>
      <c r="H205" s="25">
        <v>44.412300000000002</v>
      </c>
      <c r="I205" s="25">
        <v>2.8814000000000002</v>
      </c>
      <c r="J205" s="15">
        <v>200</v>
      </c>
      <c r="K205" s="15">
        <v>38</v>
      </c>
      <c r="L205" s="13">
        <v>6.4899999999999999E-2</v>
      </c>
      <c r="M205" s="7">
        <v>2.3096182399999998</v>
      </c>
      <c r="N205" s="26">
        <v>1.75</v>
      </c>
      <c r="O205" s="27" t="s">
        <v>22</v>
      </c>
      <c r="P205" s="8">
        <v>0.2422990233</v>
      </c>
      <c r="Q205" s="24">
        <v>0.28999999999999998</v>
      </c>
      <c r="R205" t="str">
        <f>IF($Q205*100&gt;=VLOOKUP($O205,margin_ranges!$A$5:$C$10,2,FALSE),IF($Q205*100&lt;=VLOOKUP($O205,margin_ranges!$A$5:$C$10,3,FALSE)+10,"IN RANGE","ABOVE RANGE"),"BELOW RANGE")</f>
        <v>IN RANGE</v>
      </c>
      <c r="S205">
        <f>MIN(VLOOKUP($O205,margin_ranges!$A$5:$D$10,4,FALSE),$P205*100)</f>
        <v>24.229902330000002</v>
      </c>
      <c r="T205" s="29">
        <f>(1-$S205/100)/(1-$F205)-1</f>
        <v>-1.219735423774182E-11</v>
      </c>
      <c r="U205" s="19" t="str">
        <f>IF(ABS(IFERROR(T205,0))&gt;0.05,INDEX(margin_ranges!$C$13:$C$16,MATCH($F205*100,margin_ranges!$B$13:$B$16,1)),"")</f>
        <v/>
      </c>
      <c r="V205" t="e">
        <f>MIN(VLOOKUP($U205,margin_ranges!$A$5:$D$10,4,FALSE),$P205*100)</f>
        <v>#N/A</v>
      </c>
      <c r="Y205" s="29" t="e">
        <f t="shared" si="2"/>
        <v>#N/A</v>
      </c>
    </row>
    <row r="206" spans="1:25" x14ac:dyDescent="0.3">
      <c r="A206" s="8" t="s">
        <v>17</v>
      </c>
      <c r="B206" s="8" t="s">
        <v>298</v>
      </c>
      <c r="C206" s="8" t="s">
        <v>299</v>
      </c>
      <c r="D206" s="8" t="s">
        <v>394</v>
      </c>
      <c r="E206" s="8" t="s">
        <v>395</v>
      </c>
      <c r="F206" s="24">
        <v>0.20508579598236401</v>
      </c>
      <c r="G206" s="24">
        <v>1</v>
      </c>
      <c r="H206" s="25">
        <v>72.950900000000004</v>
      </c>
      <c r="I206" s="25">
        <v>3.9159000000000002</v>
      </c>
      <c r="J206" s="15">
        <v>443</v>
      </c>
      <c r="K206" s="15">
        <v>90</v>
      </c>
      <c r="L206" s="13">
        <v>5.3699999999999998E-2</v>
      </c>
      <c r="M206" s="7">
        <v>3.77399219</v>
      </c>
      <c r="N206" s="26">
        <v>3</v>
      </c>
      <c r="O206" s="27" t="s">
        <v>162</v>
      </c>
      <c r="P206" s="8">
        <v>0.20508579599999999</v>
      </c>
      <c r="Q206" s="24">
        <v>0.25</v>
      </c>
      <c r="R206" t="str">
        <f>IF($Q206*100&gt;=VLOOKUP($O206,margin_ranges!$A$5:$C$10,2,FALSE),IF($Q206*100&lt;=VLOOKUP($O206,margin_ranges!$A$5:$C$10,3,FALSE)+10,"IN RANGE","ABOVE RANGE"),"BELOW RANGE")</f>
        <v>BELOW RANGE</v>
      </c>
      <c r="S206">
        <f>MIN(VLOOKUP($O206,margin_ranges!$A$5:$D$10,4,FALSE),$P206*100)</f>
        <v>20.508579599999997</v>
      </c>
      <c r="T206" s="29">
        <f>(1-$S206/100)/(1-$F206)-1</f>
        <v>-2.2186030790294353E-11</v>
      </c>
      <c r="U206" s="19" t="str">
        <f>IF(ABS(IFERROR(T206,0))&gt;0.05,INDEX(margin_ranges!$C$13:$C$16,MATCH($F206*100,margin_ranges!$B$13:$B$16,1)),"")</f>
        <v/>
      </c>
      <c r="V206" t="e">
        <f>MIN(VLOOKUP($U206,margin_ranges!$A$5:$D$10,4,FALSE),$P206*100)</f>
        <v>#N/A</v>
      </c>
      <c r="Y206" s="29" t="e">
        <f t="shared" ref="Y206:Y269" si="3">(1-$V206/100)/(1-$F206)-1</f>
        <v>#N/A</v>
      </c>
    </row>
    <row r="207" spans="1:25" x14ac:dyDescent="0.3">
      <c r="A207" s="8" t="s">
        <v>17</v>
      </c>
      <c r="B207" s="8" t="s">
        <v>298</v>
      </c>
      <c r="C207" s="8" t="s">
        <v>299</v>
      </c>
      <c r="D207" s="8" t="s">
        <v>398</v>
      </c>
      <c r="E207" s="8" t="s">
        <v>399</v>
      </c>
      <c r="F207" s="24">
        <v>0.223982584980881</v>
      </c>
      <c r="G207" s="24">
        <v>1</v>
      </c>
      <c r="H207" s="25">
        <v>196.6191</v>
      </c>
      <c r="I207" s="25">
        <v>12.0364</v>
      </c>
      <c r="J207" s="15">
        <v>1396</v>
      </c>
      <c r="K207" s="15">
        <v>313</v>
      </c>
      <c r="L207" s="13">
        <v>6.1199999999999997E-2</v>
      </c>
      <c r="M207" s="7">
        <v>3.8658926199999999</v>
      </c>
      <c r="N207" s="26">
        <v>3</v>
      </c>
      <c r="O207" s="27" t="s">
        <v>162</v>
      </c>
      <c r="P207" s="8">
        <v>0.22398258500000001</v>
      </c>
      <c r="Q207" s="24">
        <v>0.25</v>
      </c>
      <c r="R207" t="str">
        <f>IF($Q207*100&gt;=VLOOKUP($O207,margin_ranges!$A$5:$C$10,2,FALSE),IF($Q207*100&lt;=VLOOKUP($O207,margin_ranges!$A$5:$C$10,3,FALSE)+10,"IN RANGE","ABOVE RANGE"),"BELOW RANGE")</f>
        <v>BELOW RANGE</v>
      </c>
      <c r="S207">
        <f>MIN(VLOOKUP($O207,margin_ranges!$A$5:$D$10,4,FALSE),$P207*100)</f>
        <v>22.398258500000001</v>
      </c>
      <c r="T207" s="29">
        <f>(1-$S207/100)/(1-$F207)-1</f>
        <v>-2.4637403228666699E-11</v>
      </c>
      <c r="U207" s="19" t="str">
        <f>IF(ABS(IFERROR(T207,0))&gt;0.05,INDEX(margin_ranges!$C$13:$C$16,MATCH($F207*100,margin_ranges!$B$13:$B$16,1)),"")</f>
        <v/>
      </c>
      <c r="V207" t="e">
        <f>MIN(VLOOKUP($U207,margin_ranges!$A$5:$D$10,4,FALSE),$P207*100)</f>
        <v>#N/A</v>
      </c>
      <c r="Y207" s="29" t="e">
        <f t="shared" si="3"/>
        <v>#N/A</v>
      </c>
    </row>
    <row r="208" spans="1:25" x14ac:dyDescent="0.3">
      <c r="A208" s="8" t="s">
        <v>17</v>
      </c>
      <c r="B208" s="8" t="s">
        <v>298</v>
      </c>
      <c r="C208" s="8" t="s">
        <v>299</v>
      </c>
      <c r="D208" s="8" t="s">
        <v>414</v>
      </c>
      <c r="E208" s="8" t="s">
        <v>415</v>
      </c>
      <c r="F208" s="24">
        <v>0.199466310873915</v>
      </c>
      <c r="G208" s="24">
        <v>0</v>
      </c>
      <c r="H208" s="25">
        <v>2.0377000000000001</v>
      </c>
      <c r="I208" s="25">
        <v>0.35360000000000003</v>
      </c>
      <c r="J208" s="15">
        <v>11</v>
      </c>
      <c r="K208" s="15">
        <v>2</v>
      </c>
      <c r="L208" s="13">
        <v>0.17349999999999999</v>
      </c>
      <c r="M208" s="7">
        <v>0.99933333000000002</v>
      </c>
      <c r="N208" s="26">
        <v>0.8</v>
      </c>
      <c r="O208" s="27" t="s">
        <v>22</v>
      </c>
      <c r="P208" s="8">
        <v>0.1994663109</v>
      </c>
      <c r="Q208" s="24">
        <v>0.27</v>
      </c>
      <c r="R208" t="str">
        <f>IF($Q208*100&gt;=VLOOKUP($O208,margin_ranges!$A$5:$C$10,2,FALSE),IF($Q208*100&lt;=VLOOKUP($O208,margin_ranges!$A$5:$C$10,3,FALSE)+10,"IN RANGE","ABOVE RANGE"),"BELOW RANGE")</f>
        <v>IN RANGE</v>
      </c>
      <c r="S208">
        <f>MIN(VLOOKUP($O208,margin_ranges!$A$5:$D$10,4,FALSE),$P208*100)</f>
        <v>19.94663109</v>
      </c>
      <c r="T208" s="29">
        <f>(1-$S208/100)/(1-$F208)-1</f>
        <v>-3.2584490661236032E-11</v>
      </c>
      <c r="U208" s="19" t="str">
        <f>IF(ABS(IFERROR(T208,0))&gt;0.05,INDEX(margin_ranges!$C$13:$C$16,MATCH($F208*100,margin_ranges!$B$13:$B$16,1)),"")</f>
        <v/>
      </c>
      <c r="V208" t="e">
        <f>MIN(VLOOKUP($U208,margin_ranges!$A$5:$D$10,4,FALSE),$P208*100)</f>
        <v>#N/A</v>
      </c>
      <c r="Y208" s="29" t="e">
        <f t="shared" si="3"/>
        <v>#N/A</v>
      </c>
    </row>
    <row r="209" spans="1:25" x14ac:dyDescent="0.3">
      <c r="A209" s="8" t="s">
        <v>17</v>
      </c>
      <c r="B209" s="8" t="s">
        <v>298</v>
      </c>
      <c r="C209" s="8" t="s">
        <v>299</v>
      </c>
      <c r="D209" s="8" t="s">
        <v>441</v>
      </c>
      <c r="E209" s="8" t="s">
        <v>442</v>
      </c>
      <c r="F209" s="24">
        <v>0.2102774741741</v>
      </c>
      <c r="G209" s="24">
        <v>1</v>
      </c>
      <c r="H209" s="25">
        <v>419.57859999999999</v>
      </c>
      <c r="I209" s="25">
        <v>26.665400000000002</v>
      </c>
      <c r="J209" s="15">
        <v>3039</v>
      </c>
      <c r="K209" s="15">
        <v>639</v>
      </c>
      <c r="L209" s="13">
        <v>6.3600000000000004E-2</v>
      </c>
      <c r="M209" s="7">
        <v>3.79880262</v>
      </c>
      <c r="N209" s="26">
        <v>3</v>
      </c>
      <c r="O209" s="27" t="s">
        <v>162</v>
      </c>
      <c r="P209" s="8">
        <v>0.21027747420000001</v>
      </c>
      <c r="Q209" s="24">
        <v>0.25</v>
      </c>
      <c r="R209" t="str">
        <f>IF($Q209*100&gt;=VLOOKUP($O209,margin_ranges!$A$5:$C$10,2,FALSE),IF($Q209*100&lt;=VLOOKUP($O209,margin_ranges!$A$5:$C$10,3,FALSE)+10,"IN RANGE","ABOVE RANGE"),"BELOW RANGE")</f>
        <v>BELOW RANGE</v>
      </c>
      <c r="S209">
        <f>MIN(VLOOKUP($O209,margin_ranges!$A$5:$D$10,4,FALSE),$P209*100)</f>
        <v>21.027747420000001</v>
      </c>
      <c r="T209" s="29">
        <f>(1-$S209/100)/(1-$F209)-1</f>
        <v>-3.2796210192032049E-11</v>
      </c>
      <c r="U209" s="19" t="str">
        <f>IF(ABS(IFERROR(T209,0))&gt;0.05,INDEX(margin_ranges!$C$13:$C$16,MATCH($F209*100,margin_ranges!$B$13:$B$16,1)),"")</f>
        <v/>
      </c>
      <c r="V209" t="e">
        <f>MIN(VLOOKUP($U209,margin_ranges!$A$5:$D$10,4,FALSE),$P209*100)</f>
        <v>#N/A</v>
      </c>
      <c r="Y209" s="29" t="e">
        <f t="shared" si="3"/>
        <v>#N/A</v>
      </c>
    </row>
    <row r="210" spans="1:25" x14ac:dyDescent="0.3">
      <c r="A210" s="8" t="s">
        <v>17</v>
      </c>
      <c r="B210" s="8" t="s">
        <v>298</v>
      </c>
      <c r="C210" s="8" t="s">
        <v>299</v>
      </c>
      <c r="D210" s="8" t="s">
        <v>484</v>
      </c>
      <c r="E210" s="8" t="s">
        <v>485</v>
      </c>
      <c r="F210" s="24">
        <v>0.19780464047222099</v>
      </c>
      <c r="G210" s="24">
        <v>1</v>
      </c>
      <c r="H210" s="25">
        <v>333.298</v>
      </c>
      <c r="I210" s="25">
        <v>28.7852</v>
      </c>
      <c r="J210" s="15">
        <v>3229</v>
      </c>
      <c r="K210" s="15">
        <v>639</v>
      </c>
      <c r="L210" s="13">
        <v>8.6400000000000005E-2</v>
      </c>
      <c r="M210" s="7">
        <v>3.73973741</v>
      </c>
      <c r="N210" s="26">
        <v>3</v>
      </c>
      <c r="O210" s="27" t="s">
        <v>479</v>
      </c>
      <c r="P210" s="8">
        <v>0.19780464049999999</v>
      </c>
      <c r="Q210" s="24">
        <v>0.33</v>
      </c>
      <c r="R210" t="str">
        <f>IF($Q210*100&gt;=VLOOKUP($O210,margin_ranges!$A$5:$C$10,2,FALSE),IF($Q210*100&lt;=VLOOKUP($O210,margin_ranges!$A$5:$C$10,3,FALSE)+10,"IN RANGE","ABOVE RANGE"),"BELOW RANGE")</f>
        <v>IN RANGE</v>
      </c>
      <c r="S210">
        <f>MIN(VLOOKUP($O210,margin_ranges!$A$5:$D$10,4,FALSE),$P210*100)</f>
        <v>19.780464049999999</v>
      </c>
      <c r="T210" s="29">
        <f>(1-$S210/100)/(1-$F210)-1</f>
        <v>-3.4628744316478333E-11</v>
      </c>
      <c r="U210" s="19" t="str">
        <f>IF(ABS(IFERROR(T210,0))&gt;0.05,INDEX(margin_ranges!$C$13:$C$16,MATCH($F210*100,margin_ranges!$B$13:$B$16,1)),"")</f>
        <v/>
      </c>
      <c r="V210" t="e">
        <f>MIN(VLOOKUP($U210,margin_ranges!$A$5:$D$10,4,FALSE),$P210*100)</f>
        <v>#N/A</v>
      </c>
      <c r="Y210" s="29" t="e">
        <f t="shared" si="3"/>
        <v>#N/A</v>
      </c>
    </row>
    <row r="211" spans="1:25" x14ac:dyDescent="0.3">
      <c r="A211" s="8" t="s">
        <v>17</v>
      </c>
      <c r="B211" s="8" t="s">
        <v>298</v>
      </c>
      <c r="C211" s="8" t="s">
        <v>299</v>
      </c>
      <c r="D211" s="8" t="s">
        <v>510</v>
      </c>
      <c r="E211" s="8" t="s">
        <v>511</v>
      </c>
      <c r="F211" s="24">
        <v>0.237387785671933</v>
      </c>
      <c r="G211" s="24">
        <v>0</v>
      </c>
      <c r="H211" s="25">
        <v>18.3551</v>
      </c>
      <c r="I211" s="25">
        <v>4.0281000000000002</v>
      </c>
      <c r="J211" s="15">
        <v>206</v>
      </c>
      <c r="K211" s="15">
        <v>49</v>
      </c>
      <c r="L211" s="13">
        <v>0.2195</v>
      </c>
      <c r="M211" s="7">
        <v>1.7046671600000001</v>
      </c>
      <c r="N211" s="26">
        <v>1.3</v>
      </c>
      <c r="O211" s="27" t="s">
        <v>22</v>
      </c>
      <c r="P211" s="8">
        <v>0.23738778569999999</v>
      </c>
      <c r="Q211" s="24">
        <v>0.28999999999999998</v>
      </c>
      <c r="R211" t="str">
        <f>IF($Q211*100&gt;=VLOOKUP($O211,margin_ranges!$A$5:$C$10,2,FALSE),IF($Q211*100&lt;=VLOOKUP($O211,margin_ranges!$A$5:$C$10,3,FALSE)+10,"IN RANGE","ABOVE RANGE"),"BELOW RANGE")</f>
        <v>IN RANGE</v>
      </c>
      <c r="S211">
        <f>MIN(VLOOKUP($O211,margin_ranges!$A$5:$D$10,4,FALSE),$P211*100)</f>
        <v>23.738778570000001</v>
      </c>
      <c r="T211" s="29">
        <f>(1-$S211/100)/(1-$F211)-1</f>
        <v>-3.6803782244021477E-11</v>
      </c>
      <c r="U211" s="19" t="str">
        <f>IF(ABS(IFERROR(T211,0))&gt;0.05,INDEX(margin_ranges!$C$13:$C$16,MATCH($F211*100,margin_ranges!$B$13:$B$16,1)),"")</f>
        <v/>
      </c>
      <c r="V211" t="e">
        <f>MIN(VLOOKUP($U211,margin_ranges!$A$5:$D$10,4,FALSE),$P211*100)</f>
        <v>#N/A</v>
      </c>
      <c r="Y211" s="29" t="e">
        <f t="shared" si="3"/>
        <v>#N/A</v>
      </c>
    </row>
    <row r="212" spans="1:25" x14ac:dyDescent="0.3">
      <c r="A212" s="8" t="s">
        <v>17</v>
      </c>
      <c r="B212" s="8" t="s">
        <v>298</v>
      </c>
      <c r="C212" s="8" t="s">
        <v>299</v>
      </c>
      <c r="D212" s="8" t="s">
        <v>473</v>
      </c>
      <c r="E212" s="8" t="s">
        <v>474</v>
      </c>
      <c r="F212" s="24">
        <v>0.22018607616786801</v>
      </c>
      <c r="G212" s="24">
        <v>1</v>
      </c>
      <c r="H212" s="25">
        <v>16691.490300000001</v>
      </c>
      <c r="I212" s="25">
        <v>867.96559999999999</v>
      </c>
      <c r="J212" s="15">
        <v>33391</v>
      </c>
      <c r="K212" s="15">
        <v>7267</v>
      </c>
      <c r="L212" s="13">
        <v>5.1999999999999998E-2</v>
      </c>
      <c r="M212" s="7">
        <v>1.2823572000000001</v>
      </c>
      <c r="N212" s="26">
        <v>1</v>
      </c>
      <c r="O212" s="27" t="s">
        <v>22</v>
      </c>
      <c r="P212" s="8">
        <v>0.2201860762</v>
      </c>
      <c r="Q212" s="24">
        <v>0.26</v>
      </c>
      <c r="R212" t="str">
        <f>IF($Q212*100&gt;=VLOOKUP($O212,margin_ranges!$A$5:$C$10,2,FALSE),IF($Q212*100&lt;=VLOOKUP($O212,margin_ranges!$A$5:$C$10,3,FALSE)+10,"IN RANGE","ABOVE RANGE"),"BELOW RANGE")</f>
        <v>IN RANGE</v>
      </c>
      <c r="S212">
        <f>MIN(VLOOKUP($O212,margin_ranges!$A$5:$D$10,4,FALSE),$P212*100)</f>
        <v>22.018607620000001</v>
      </c>
      <c r="T212" s="29">
        <f>(1-$S212/100)/(1-$F212)-1</f>
        <v>-4.1204706313635597E-11</v>
      </c>
      <c r="U212" s="19" t="str">
        <f>IF(ABS(IFERROR(T212,0))&gt;0.05,INDEX(margin_ranges!$C$13:$C$16,MATCH($F212*100,margin_ranges!$B$13:$B$16,1)),"")</f>
        <v/>
      </c>
      <c r="V212" t="e">
        <f>MIN(VLOOKUP($U212,margin_ranges!$A$5:$D$10,4,FALSE),$P212*100)</f>
        <v>#N/A</v>
      </c>
      <c r="Y212" s="29" t="e">
        <f t="shared" si="3"/>
        <v>#N/A</v>
      </c>
    </row>
    <row r="213" spans="1:25" x14ac:dyDescent="0.3">
      <c r="A213" s="8" t="s">
        <v>17</v>
      </c>
      <c r="B213" s="8" t="s">
        <v>298</v>
      </c>
      <c r="C213" s="8" t="s">
        <v>299</v>
      </c>
      <c r="D213" s="8" t="s">
        <v>569</v>
      </c>
      <c r="E213" s="8" t="s">
        <v>570</v>
      </c>
      <c r="F213" s="24">
        <v>0.15899838786374501</v>
      </c>
      <c r="G213" s="24">
        <v>1</v>
      </c>
      <c r="H213" s="25">
        <v>102.2774</v>
      </c>
      <c r="I213" s="25">
        <v>5.1794000000000002</v>
      </c>
      <c r="J213" s="15">
        <v>370</v>
      </c>
      <c r="K213" s="15">
        <v>58</v>
      </c>
      <c r="L213" s="13">
        <v>5.0599999999999999E-2</v>
      </c>
      <c r="M213" s="7">
        <v>2.3781167299999999</v>
      </c>
      <c r="N213" s="26">
        <v>2</v>
      </c>
      <c r="O213" s="27" t="s">
        <v>22</v>
      </c>
      <c r="P213" s="8">
        <v>0.15899838790000001</v>
      </c>
      <c r="Q213" s="24">
        <v>0.19</v>
      </c>
      <c r="R213" t="str">
        <f>IF($Q213*100&gt;=VLOOKUP($O213,margin_ranges!$A$5:$C$10,2,FALSE),IF($Q213*100&lt;=VLOOKUP($O213,margin_ranges!$A$5:$C$10,3,FALSE)+10,"IN RANGE","ABOVE RANGE"),"BELOW RANGE")</f>
        <v>BELOW RANGE</v>
      </c>
      <c r="S213">
        <f>MIN(VLOOKUP($O213,margin_ranges!$A$5:$D$10,4,FALSE),$P213*100)</f>
        <v>15.89983879</v>
      </c>
      <c r="T213" s="29">
        <f>(1-$S213/100)/(1-$F213)-1</f>
        <v>-4.3109293912380053E-11</v>
      </c>
      <c r="U213" s="19" t="str">
        <f>IF(ABS(IFERROR(T213,0))&gt;0.05,INDEX(margin_ranges!$C$13:$C$16,MATCH($F213*100,margin_ranges!$B$13:$B$16,1)),"")</f>
        <v/>
      </c>
      <c r="V213" t="e">
        <f>MIN(VLOOKUP($U213,margin_ranges!$A$5:$D$10,4,FALSE),$P213*100)</f>
        <v>#N/A</v>
      </c>
      <c r="Y213" s="29" t="e">
        <f t="shared" si="3"/>
        <v>#N/A</v>
      </c>
    </row>
    <row r="214" spans="1:25" x14ac:dyDescent="0.3">
      <c r="A214" s="8" t="s">
        <v>17</v>
      </c>
      <c r="B214" s="8" t="s">
        <v>298</v>
      </c>
      <c r="C214" s="8" t="s">
        <v>299</v>
      </c>
      <c r="D214" s="8" t="s">
        <v>457</v>
      </c>
      <c r="E214" s="8" t="s">
        <v>458</v>
      </c>
      <c r="F214" s="24">
        <v>0.26464701756786801</v>
      </c>
      <c r="G214" s="24">
        <v>0</v>
      </c>
      <c r="H214" s="25">
        <v>23.231999999999999</v>
      </c>
      <c r="I214" s="25">
        <v>3.0706000000000002</v>
      </c>
      <c r="J214" s="15">
        <v>125</v>
      </c>
      <c r="K214" s="15">
        <v>33</v>
      </c>
      <c r="L214" s="13">
        <v>0.13220000000000001</v>
      </c>
      <c r="M214" s="7">
        <v>1.3598911300000001</v>
      </c>
      <c r="N214" s="26">
        <v>1</v>
      </c>
      <c r="O214" s="27" t="s">
        <v>22</v>
      </c>
      <c r="P214" s="8">
        <v>0.26464701759999998</v>
      </c>
      <c r="Q214" s="24">
        <v>0.3</v>
      </c>
      <c r="R214" t="str">
        <f>IF($Q214*100&gt;=VLOOKUP($O214,margin_ranges!$A$5:$C$10,2,FALSE),IF($Q214*100&lt;=VLOOKUP($O214,margin_ranges!$A$5:$C$10,3,FALSE)+10,"IN RANGE","ABOVE RANGE"),"BELOW RANGE")</f>
        <v>IN RANGE</v>
      </c>
      <c r="S214">
        <f>MIN(VLOOKUP($O214,margin_ranges!$A$5:$D$10,4,FALSE),$P214*100)</f>
        <v>26.464701759999997</v>
      </c>
      <c r="T214" s="29">
        <f>(1-$S214/100)/(1-$F214)-1</f>
        <v>-4.3695935758591986E-11</v>
      </c>
      <c r="U214" s="19" t="str">
        <f>IF(ABS(IFERROR(T214,0))&gt;0.05,INDEX(margin_ranges!$C$13:$C$16,MATCH($F214*100,margin_ranges!$B$13:$B$16,1)),"")</f>
        <v/>
      </c>
      <c r="V214" t="e">
        <f>MIN(VLOOKUP($U214,margin_ranges!$A$5:$D$10,4,FALSE),$P214*100)</f>
        <v>#N/A</v>
      </c>
      <c r="Y214" s="29" t="e">
        <f t="shared" si="3"/>
        <v>#N/A</v>
      </c>
    </row>
    <row r="215" spans="1:25" x14ac:dyDescent="0.3">
      <c r="A215" s="8" t="s">
        <v>17</v>
      </c>
      <c r="B215" s="8" t="s">
        <v>298</v>
      </c>
      <c r="C215" s="8" t="s">
        <v>299</v>
      </c>
      <c r="D215" s="8" t="s">
        <v>548</v>
      </c>
      <c r="E215" s="8" t="s">
        <v>549</v>
      </c>
      <c r="F215" s="24">
        <v>0.163358770060376</v>
      </c>
      <c r="G215" s="24">
        <v>1</v>
      </c>
      <c r="H215" s="25">
        <v>228.92160000000001</v>
      </c>
      <c r="I215" s="25">
        <v>24.8536</v>
      </c>
      <c r="J215" s="15">
        <v>2674</v>
      </c>
      <c r="K215" s="15">
        <v>437</v>
      </c>
      <c r="L215" s="13">
        <v>0.1086</v>
      </c>
      <c r="M215" s="7">
        <v>3.5857663899999999</v>
      </c>
      <c r="N215" s="26">
        <v>3</v>
      </c>
      <c r="O215" s="27" t="s">
        <v>162</v>
      </c>
      <c r="P215" s="8">
        <v>0.16335877009999999</v>
      </c>
      <c r="Q215" s="24">
        <v>0.25</v>
      </c>
      <c r="R215" t="str">
        <f>IF($Q215*100&gt;=VLOOKUP($O215,margin_ranges!$A$5:$C$10,2,FALSE),IF($Q215*100&lt;=VLOOKUP($O215,margin_ranges!$A$5:$C$10,3,FALSE)+10,"IN RANGE","ABOVE RANGE"),"BELOW RANGE")</f>
        <v>BELOW RANGE</v>
      </c>
      <c r="S215">
        <f>MIN(VLOOKUP($O215,margin_ranges!$A$5:$D$10,4,FALSE),$P215*100)</f>
        <v>16.335877010000001</v>
      </c>
      <c r="T215" s="29">
        <f>(1-$S215/100)/(1-$F215)-1</f>
        <v>-4.7360781962879628E-11</v>
      </c>
      <c r="U215" s="19" t="str">
        <f>IF(ABS(IFERROR(T215,0))&gt;0.05,INDEX(margin_ranges!$C$13:$C$16,MATCH($F215*100,margin_ranges!$B$13:$B$16,1)),"")</f>
        <v/>
      </c>
      <c r="V215" t="e">
        <f>MIN(VLOOKUP($U215,margin_ranges!$A$5:$D$10,4,FALSE),$P215*100)</f>
        <v>#N/A</v>
      </c>
      <c r="Y215" s="29" t="e">
        <f t="shared" si="3"/>
        <v>#N/A</v>
      </c>
    </row>
    <row r="216" spans="1:25" x14ac:dyDescent="0.3">
      <c r="A216" s="8" t="s">
        <v>17</v>
      </c>
      <c r="B216" s="8" t="s">
        <v>298</v>
      </c>
      <c r="C216" s="8" t="s">
        <v>299</v>
      </c>
      <c r="D216" s="8" t="s">
        <v>334</v>
      </c>
      <c r="E216" s="8" t="s">
        <v>335</v>
      </c>
      <c r="F216" s="24">
        <v>0.21520401976244299</v>
      </c>
      <c r="G216" s="24">
        <v>1</v>
      </c>
      <c r="H216" s="25">
        <v>424.09190000000001</v>
      </c>
      <c r="I216" s="25">
        <v>57.061999999999998</v>
      </c>
      <c r="J216" s="15">
        <v>2181</v>
      </c>
      <c r="K216" s="15">
        <v>468</v>
      </c>
      <c r="L216" s="13">
        <v>0.1346</v>
      </c>
      <c r="M216" s="7">
        <v>1.27421652</v>
      </c>
      <c r="N216" s="26">
        <v>1</v>
      </c>
      <c r="O216" s="27" t="s">
        <v>22</v>
      </c>
      <c r="P216" s="8">
        <v>0.21520401980000001</v>
      </c>
      <c r="Q216" s="24">
        <v>0.27</v>
      </c>
      <c r="R216" t="str">
        <f>IF($Q216*100&gt;=VLOOKUP($O216,margin_ranges!$A$5:$C$10,2,FALSE),IF($Q216*100&lt;=VLOOKUP($O216,margin_ranges!$A$5:$C$10,3,FALSE)+10,"IN RANGE","ABOVE RANGE"),"BELOW RANGE")</f>
        <v>IN RANGE</v>
      </c>
      <c r="S216">
        <f>MIN(VLOOKUP($O216,margin_ranges!$A$5:$D$10,4,FALSE),$P216*100)</f>
        <v>21.520401979999999</v>
      </c>
      <c r="T216" s="29">
        <f>(1-$S216/100)/(1-$F216)-1</f>
        <v>-4.7855830409559985E-11</v>
      </c>
      <c r="U216" s="19" t="str">
        <f>IF(ABS(IFERROR(T216,0))&gt;0.05,INDEX(margin_ranges!$C$13:$C$16,MATCH($F216*100,margin_ranges!$B$13:$B$16,1)),"")</f>
        <v/>
      </c>
      <c r="V216" t="e">
        <f>MIN(VLOOKUP($U216,margin_ranges!$A$5:$D$10,4,FALSE),$P216*100)</f>
        <v>#N/A</v>
      </c>
      <c r="Y216" s="29" t="e">
        <f t="shared" si="3"/>
        <v>#N/A</v>
      </c>
    </row>
    <row r="217" spans="1:25" x14ac:dyDescent="0.3">
      <c r="A217" s="8" t="s">
        <v>17</v>
      </c>
      <c r="B217" s="8" t="s">
        <v>298</v>
      </c>
      <c r="C217" s="8" t="s">
        <v>299</v>
      </c>
      <c r="D217" s="8" t="s">
        <v>534</v>
      </c>
      <c r="E217" s="8" t="s">
        <v>535</v>
      </c>
      <c r="F217" s="24">
        <v>0.26033000356420599</v>
      </c>
      <c r="G217" s="24">
        <v>0</v>
      </c>
      <c r="H217" s="25">
        <v>7.8411</v>
      </c>
      <c r="I217" s="25">
        <v>2.1322999999999999</v>
      </c>
      <c r="J217" s="15">
        <v>112</v>
      </c>
      <c r="K217" s="15">
        <v>29</v>
      </c>
      <c r="L217" s="13">
        <v>0.27189999999999998</v>
      </c>
      <c r="M217" s="7">
        <v>1.75754053</v>
      </c>
      <c r="N217" s="26">
        <v>1.3</v>
      </c>
      <c r="O217" s="27" t="s">
        <v>22</v>
      </c>
      <c r="P217" s="8">
        <v>0.26033000360000003</v>
      </c>
      <c r="Q217" s="24">
        <v>0.28999999999999998</v>
      </c>
      <c r="R217" t="str">
        <f>IF($Q217*100&gt;=VLOOKUP($O217,margin_ranges!$A$5:$C$10,2,FALSE),IF($Q217*100&lt;=VLOOKUP($O217,margin_ranges!$A$5:$C$10,3,FALSE)+10,"IN RANGE","ABOVE RANGE"),"BELOW RANGE")</f>
        <v>IN RANGE</v>
      </c>
      <c r="S217">
        <f>MIN(VLOOKUP($O217,margin_ranges!$A$5:$D$10,4,FALSE),$P217*100)</f>
        <v>26.033000360000003</v>
      </c>
      <c r="T217" s="29">
        <f>(1-$S217/100)/(1-$F217)-1</f>
        <v>-4.8391846085849011E-11</v>
      </c>
      <c r="U217" s="19" t="str">
        <f>IF(ABS(IFERROR(T217,0))&gt;0.05,INDEX(margin_ranges!$C$13:$C$16,MATCH($F217*100,margin_ranges!$B$13:$B$16,1)),"")</f>
        <v/>
      </c>
      <c r="V217" t="e">
        <f>MIN(VLOOKUP($U217,margin_ranges!$A$5:$D$10,4,FALSE),$P217*100)</f>
        <v>#N/A</v>
      </c>
      <c r="Y217" s="29" t="e">
        <f t="shared" si="3"/>
        <v>#N/A</v>
      </c>
    </row>
    <row r="218" spans="1:25" x14ac:dyDescent="0.3">
      <c r="A218" s="8" t="s">
        <v>17</v>
      </c>
      <c r="B218" s="8" t="s">
        <v>298</v>
      </c>
      <c r="C218" s="8" t="s">
        <v>299</v>
      </c>
      <c r="D218" s="8" t="s">
        <v>447</v>
      </c>
      <c r="E218" s="8" t="s">
        <v>448</v>
      </c>
      <c r="F218" s="24">
        <v>0.26311199286313403</v>
      </c>
      <c r="G218" s="24">
        <v>0</v>
      </c>
      <c r="H218" s="25">
        <v>6.3089000000000004</v>
      </c>
      <c r="I218" s="25">
        <v>1.5811999999999999</v>
      </c>
      <c r="J218" s="15">
        <v>64</v>
      </c>
      <c r="K218" s="15">
        <v>16</v>
      </c>
      <c r="L218" s="13">
        <v>0.25059999999999999</v>
      </c>
      <c r="M218" s="7">
        <v>1.3570583199999999</v>
      </c>
      <c r="N218" s="26">
        <v>1</v>
      </c>
      <c r="O218" s="27" t="s">
        <v>22</v>
      </c>
      <c r="P218" s="8">
        <v>0.26311199289999998</v>
      </c>
      <c r="Q218" s="24">
        <v>0.28999999999999998</v>
      </c>
      <c r="R218" t="str">
        <f>IF($Q218*100&gt;=VLOOKUP($O218,margin_ranges!$A$5:$C$10,2,FALSE),IF($Q218*100&lt;=VLOOKUP($O218,margin_ranges!$A$5:$C$10,3,FALSE)+10,"IN RANGE","ABOVE RANGE"),"BELOW RANGE")</f>
        <v>IN RANGE</v>
      </c>
      <c r="S218">
        <f>MIN(VLOOKUP($O218,margin_ranges!$A$5:$D$10,4,FALSE),$P218*100)</f>
        <v>26.311199289999998</v>
      </c>
      <c r="T218" s="29">
        <f>(1-$S218/100)/(1-$F218)-1</f>
        <v>-5.0029203002566192E-11</v>
      </c>
      <c r="U218" s="19" t="str">
        <f>IF(ABS(IFERROR(T218,0))&gt;0.05,INDEX(margin_ranges!$C$13:$C$16,MATCH($F218*100,margin_ranges!$B$13:$B$16,1)),"")</f>
        <v/>
      </c>
      <c r="V218" t="e">
        <f>MIN(VLOOKUP($U218,margin_ranges!$A$5:$D$10,4,FALSE),$P218*100)</f>
        <v>#N/A</v>
      </c>
      <c r="Y218" s="29" t="e">
        <f t="shared" si="3"/>
        <v>#N/A</v>
      </c>
    </row>
    <row r="219" spans="1:25" x14ac:dyDescent="0.3">
      <c r="A219" s="8" t="s">
        <v>17</v>
      </c>
      <c r="B219" s="8" t="s">
        <v>298</v>
      </c>
      <c r="C219" s="8" t="s">
        <v>299</v>
      </c>
      <c r="D219" s="8" t="s">
        <v>348</v>
      </c>
      <c r="E219" s="8" t="s">
        <v>349</v>
      </c>
      <c r="F219" s="24">
        <v>0.25290447536066701</v>
      </c>
      <c r="G219" s="24">
        <v>1</v>
      </c>
      <c r="H219" s="25">
        <v>322.36610000000002</v>
      </c>
      <c r="I219" s="25">
        <v>65.513000000000005</v>
      </c>
      <c r="J219" s="15">
        <v>2105</v>
      </c>
      <c r="K219" s="15">
        <v>485</v>
      </c>
      <c r="L219" s="13">
        <v>0.20319999999999999</v>
      </c>
      <c r="M219" s="7">
        <v>1.0708135400000001</v>
      </c>
      <c r="N219" s="26">
        <v>0.8</v>
      </c>
      <c r="O219" s="27" t="s">
        <v>22</v>
      </c>
      <c r="P219" s="8">
        <v>0.2529044754</v>
      </c>
      <c r="Q219" s="24">
        <v>0.28999999999999998</v>
      </c>
      <c r="R219" t="str">
        <f>IF($Q219*100&gt;=VLOOKUP($O219,margin_ranges!$A$5:$C$10,2,FALSE),IF($Q219*100&lt;=VLOOKUP($O219,margin_ranges!$A$5:$C$10,3,FALSE)+10,"IN RANGE","ABOVE RANGE"),"BELOW RANGE")</f>
        <v>IN RANGE</v>
      </c>
      <c r="S219">
        <f>MIN(VLOOKUP($O219,margin_ranges!$A$5:$D$10,4,FALSE),$P219*100)</f>
        <v>25.290447539999999</v>
      </c>
      <c r="T219" s="29">
        <f>(1-$S219/100)/(1-$F219)-1</f>
        <v>-5.2647886050749548E-11</v>
      </c>
      <c r="U219" s="19" t="str">
        <f>IF(ABS(IFERROR(T219,0))&gt;0.05,INDEX(margin_ranges!$C$13:$C$16,MATCH($F219*100,margin_ranges!$B$13:$B$16,1)),"")</f>
        <v/>
      </c>
      <c r="V219" t="e">
        <f>MIN(VLOOKUP($U219,margin_ranges!$A$5:$D$10,4,FALSE),$P219*100)</f>
        <v>#N/A</v>
      </c>
      <c r="Y219" s="29" t="e">
        <f t="shared" si="3"/>
        <v>#N/A</v>
      </c>
    </row>
    <row r="220" spans="1:25" x14ac:dyDescent="0.3">
      <c r="A220" s="8" t="s">
        <v>17</v>
      </c>
      <c r="B220" s="8" t="s">
        <v>298</v>
      </c>
      <c r="C220" s="8" t="s">
        <v>299</v>
      </c>
      <c r="D220" s="8" t="s">
        <v>318</v>
      </c>
      <c r="E220" s="8" t="s">
        <v>319</v>
      </c>
      <c r="F220" s="24">
        <v>0.210424679358233</v>
      </c>
      <c r="G220" s="24">
        <v>0</v>
      </c>
      <c r="H220" s="25">
        <v>2.5935000000000001</v>
      </c>
      <c r="I220" s="25">
        <v>0.46729999999999999</v>
      </c>
      <c r="J220" s="15">
        <v>27</v>
      </c>
      <c r="K220" s="15">
        <v>6</v>
      </c>
      <c r="L220" s="13">
        <v>0.1802</v>
      </c>
      <c r="M220" s="7">
        <v>1.8997554299999999</v>
      </c>
      <c r="N220" s="26">
        <v>1.5</v>
      </c>
      <c r="O220" s="27" t="s">
        <v>22</v>
      </c>
      <c r="P220" s="8">
        <v>0.21042467940000001</v>
      </c>
      <c r="Q220" s="24">
        <v>0.26</v>
      </c>
      <c r="R220" t="str">
        <f>IF($Q220*100&gt;=VLOOKUP($O220,margin_ranges!$A$5:$C$10,2,FALSE),IF($Q220*100&lt;=VLOOKUP($O220,margin_ranges!$A$5:$C$10,3,FALSE)+10,"IN RANGE","ABOVE RANGE"),"BELOW RANGE")</f>
        <v>IN RANGE</v>
      </c>
      <c r="S220">
        <f>MIN(VLOOKUP($O220,margin_ranges!$A$5:$D$10,4,FALSE),$P220*100)</f>
        <v>21.042467940000002</v>
      </c>
      <c r="T220" s="29">
        <f>(1-$S220/100)/(1-$F220)-1</f>
        <v>-5.2898130320500059E-11</v>
      </c>
      <c r="U220" s="19" t="str">
        <f>IF(ABS(IFERROR(T220,0))&gt;0.05,INDEX(margin_ranges!$C$13:$C$16,MATCH($F220*100,margin_ranges!$B$13:$B$16,1)),"")</f>
        <v/>
      </c>
      <c r="V220" t="e">
        <f>MIN(VLOOKUP($U220,margin_ranges!$A$5:$D$10,4,FALSE),$P220*100)</f>
        <v>#N/A</v>
      </c>
      <c r="Y220" s="29" t="e">
        <f t="shared" si="3"/>
        <v>#N/A</v>
      </c>
    </row>
    <row r="221" spans="1:25" x14ac:dyDescent="0.3">
      <c r="A221" s="8" t="s">
        <v>17</v>
      </c>
      <c r="B221" s="8" t="s">
        <v>298</v>
      </c>
      <c r="C221" s="8" t="s">
        <v>299</v>
      </c>
      <c r="D221" s="8" t="s">
        <v>344</v>
      </c>
      <c r="E221" s="8" t="s">
        <v>345</v>
      </c>
      <c r="F221" s="24">
        <v>0.21230588445783399</v>
      </c>
      <c r="G221" s="24">
        <v>0</v>
      </c>
      <c r="H221" s="25">
        <v>26.4238</v>
      </c>
      <c r="I221" s="25">
        <v>1.6980999999999999</v>
      </c>
      <c r="J221" s="15">
        <v>194</v>
      </c>
      <c r="K221" s="15">
        <v>41</v>
      </c>
      <c r="L221" s="13">
        <v>6.4299999999999996E-2</v>
      </c>
      <c r="M221" s="7">
        <v>3.8085850099999998</v>
      </c>
      <c r="N221" s="26">
        <v>3</v>
      </c>
      <c r="O221" s="27" t="s">
        <v>22</v>
      </c>
      <c r="P221" s="8">
        <v>0.21230588449999999</v>
      </c>
      <c r="Q221" s="24">
        <v>0.26</v>
      </c>
      <c r="R221" t="str">
        <f>IF($Q221*100&gt;=VLOOKUP($O221,margin_ranges!$A$5:$C$10,2,FALSE),IF($Q221*100&lt;=VLOOKUP($O221,margin_ranges!$A$5:$C$10,3,FALSE)+10,"IN RANGE","ABOVE RANGE"),"BELOW RANGE")</f>
        <v>IN RANGE</v>
      </c>
      <c r="S221">
        <f>MIN(VLOOKUP($O221,margin_ranges!$A$5:$D$10,4,FALSE),$P221*100)</f>
        <v>21.230588449999999</v>
      </c>
      <c r="T221" s="29">
        <f>(1-$S221/100)/(1-$F221)-1</f>
        <v>-5.3530846422233935E-11</v>
      </c>
      <c r="U221" s="19" t="str">
        <f>IF(ABS(IFERROR(T221,0))&gt;0.05,INDEX(margin_ranges!$C$13:$C$16,MATCH($F221*100,margin_ranges!$B$13:$B$16,1)),"")</f>
        <v/>
      </c>
      <c r="V221" t="e">
        <f>MIN(VLOOKUP($U221,margin_ranges!$A$5:$D$10,4,FALSE),$P221*100)</f>
        <v>#N/A</v>
      </c>
      <c r="Y221" s="29" t="e">
        <f t="shared" si="3"/>
        <v>#N/A</v>
      </c>
    </row>
    <row r="222" spans="1:25" x14ac:dyDescent="0.3">
      <c r="A222" s="8" t="s">
        <v>17</v>
      </c>
      <c r="B222" s="8" t="s">
        <v>298</v>
      </c>
      <c r="C222" s="8" t="s">
        <v>299</v>
      </c>
      <c r="D222" s="8" t="s">
        <v>508</v>
      </c>
      <c r="E222" s="8" t="s">
        <v>509</v>
      </c>
      <c r="F222" s="24">
        <v>0.19410878455246999</v>
      </c>
      <c r="G222" s="24">
        <v>0</v>
      </c>
      <c r="H222" s="25">
        <v>3.0718999999999999</v>
      </c>
      <c r="I222" s="25">
        <v>0.18720000000000001</v>
      </c>
      <c r="J222" s="15">
        <v>7</v>
      </c>
      <c r="K222" s="15">
        <v>1</v>
      </c>
      <c r="L222" s="13">
        <v>6.0900000000000003E-2</v>
      </c>
      <c r="M222" s="7">
        <v>1.24086227</v>
      </c>
      <c r="N222" s="26">
        <v>1</v>
      </c>
      <c r="O222" s="27" t="s">
        <v>22</v>
      </c>
      <c r="P222" s="8">
        <v>0.1941087846</v>
      </c>
      <c r="Q222" s="24">
        <v>0.23</v>
      </c>
      <c r="R222" t="str">
        <f>IF($Q222*100&gt;=VLOOKUP($O222,margin_ranges!$A$5:$C$10,2,FALSE),IF($Q222*100&lt;=VLOOKUP($O222,margin_ranges!$A$5:$C$10,3,FALSE)+10,"IN RANGE","ABOVE RANGE"),"BELOW RANGE")</f>
        <v>IN RANGE</v>
      </c>
      <c r="S222">
        <f>MIN(VLOOKUP($O222,margin_ranges!$A$5:$D$10,4,FALSE),$P222*100)</f>
        <v>19.410878459999999</v>
      </c>
      <c r="T222" s="29">
        <f>(1-$S222/100)/(1-$F222)-1</f>
        <v>-5.8978155692557266E-11</v>
      </c>
      <c r="U222" s="19" t="str">
        <f>IF(ABS(IFERROR(T222,0))&gt;0.05,INDEX(margin_ranges!$C$13:$C$16,MATCH($F222*100,margin_ranges!$B$13:$B$16,1)),"")</f>
        <v/>
      </c>
      <c r="V222" t="e">
        <f>MIN(VLOOKUP($U222,margin_ranges!$A$5:$D$10,4,FALSE),$P222*100)</f>
        <v>#N/A</v>
      </c>
      <c r="Y222" s="29" t="e">
        <f t="shared" si="3"/>
        <v>#N/A</v>
      </c>
    </row>
    <row r="223" spans="1:25" x14ac:dyDescent="0.3">
      <c r="A223" s="8" t="s">
        <v>17</v>
      </c>
      <c r="B223" s="8" t="s">
        <v>298</v>
      </c>
      <c r="C223" s="8" t="s">
        <v>299</v>
      </c>
      <c r="D223" s="8" t="s">
        <v>556</v>
      </c>
      <c r="E223" s="8" t="s">
        <v>557</v>
      </c>
      <c r="F223" s="24">
        <v>0.237782730354612</v>
      </c>
      <c r="G223" s="24">
        <v>0</v>
      </c>
      <c r="H223" s="25">
        <v>16.8491</v>
      </c>
      <c r="I223" s="25">
        <v>0.69379999999999997</v>
      </c>
      <c r="J223" s="15">
        <v>48</v>
      </c>
      <c r="K223" s="15">
        <v>9</v>
      </c>
      <c r="L223" s="13">
        <v>4.1200000000000001E-2</v>
      </c>
      <c r="M223" s="7">
        <v>2.2959332899999998</v>
      </c>
      <c r="N223" s="26">
        <v>1.75</v>
      </c>
      <c r="O223" s="27" t="s">
        <v>22</v>
      </c>
      <c r="P223" s="8">
        <v>0.2377827304</v>
      </c>
      <c r="Q223" s="24">
        <v>0.28999999999999998</v>
      </c>
      <c r="R223" t="str">
        <f>IF($Q223*100&gt;=VLOOKUP($O223,margin_ranges!$A$5:$C$10,2,FALSE),IF($Q223*100&lt;=VLOOKUP($O223,margin_ranges!$A$5:$C$10,3,FALSE)+10,"IN RANGE","ABOVE RANGE"),"BELOW RANGE")</f>
        <v>IN RANGE</v>
      </c>
      <c r="S223">
        <f>MIN(VLOOKUP($O223,margin_ranges!$A$5:$D$10,4,FALSE),$P223*100)</f>
        <v>23.778273040000002</v>
      </c>
      <c r="T223" s="29">
        <f>(1-$S223/100)/(1-$F223)-1</f>
        <v>-5.9547256014980121E-11</v>
      </c>
      <c r="U223" s="19" t="str">
        <f>IF(ABS(IFERROR(T223,0))&gt;0.05,INDEX(margin_ranges!$C$13:$C$16,MATCH($F223*100,margin_ranges!$B$13:$B$16,1)),"")</f>
        <v/>
      </c>
      <c r="V223" t="e">
        <f>MIN(VLOOKUP($U223,margin_ranges!$A$5:$D$10,4,FALSE),$P223*100)</f>
        <v>#N/A</v>
      </c>
      <c r="Y223" s="29" t="e">
        <f t="shared" si="3"/>
        <v>#N/A</v>
      </c>
    </row>
    <row r="224" spans="1:25" x14ac:dyDescent="0.3">
      <c r="A224" s="8" t="s">
        <v>17</v>
      </c>
      <c r="B224" s="8" t="s">
        <v>298</v>
      </c>
      <c r="C224" s="8" t="s">
        <v>299</v>
      </c>
      <c r="D224" s="8" t="s">
        <v>425</v>
      </c>
      <c r="E224" s="8" t="s">
        <v>426</v>
      </c>
      <c r="F224" s="24">
        <v>0.26248858805411301</v>
      </c>
      <c r="G224" s="24">
        <v>0</v>
      </c>
      <c r="H224" s="25">
        <v>4.2305999999999999</v>
      </c>
      <c r="I224" s="25">
        <v>0.32640000000000002</v>
      </c>
      <c r="J224" s="15">
        <v>23</v>
      </c>
      <c r="K224" s="15">
        <v>5</v>
      </c>
      <c r="L224" s="13">
        <v>7.7200000000000005E-2</v>
      </c>
      <c r="M224" s="7">
        <v>2.3728446399999998</v>
      </c>
      <c r="N224" s="26">
        <v>1.75</v>
      </c>
      <c r="O224" s="27" t="s">
        <v>22</v>
      </c>
      <c r="P224" s="8">
        <v>0.26248858809999998</v>
      </c>
      <c r="Q224" s="24">
        <v>0.28999999999999998</v>
      </c>
      <c r="R224" t="str">
        <f>IF($Q224*100&gt;=VLOOKUP($O224,margin_ranges!$A$5:$C$10,2,FALSE),IF($Q224*100&lt;=VLOOKUP($O224,margin_ranges!$A$5:$C$10,3,FALSE)+10,"IN RANGE","ABOVE RANGE"),"BELOW RANGE")</f>
        <v>IN RANGE</v>
      </c>
      <c r="S224">
        <f>MIN(VLOOKUP($O224,margin_ranges!$A$5:$D$10,4,FALSE),$P224*100)</f>
        <v>26.248858809999998</v>
      </c>
      <c r="T224" s="29">
        <f>(1-$S224/100)/(1-$F224)-1</f>
        <v>-6.2218674656833173E-11</v>
      </c>
      <c r="U224" s="19" t="str">
        <f>IF(ABS(IFERROR(T224,0))&gt;0.05,INDEX(margin_ranges!$C$13:$C$16,MATCH($F224*100,margin_ranges!$B$13:$B$16,1)),"")</f>
        <v/>
      </c>
      <c r="V224" t="e">
        <f>MIN(VLOOKUP($U224,margin_ranges!$A$5:$D$10,4,FALSE),$P224*100)</f>
        <v>#N/A</v>
      </c>
      <c r="Y224" s="29" t="e">
        <f t="shared" si="3"/>
        <v>#N/A</v>
      </c>
    </row>
    <row r="225" spans="1:25" x14ac:dyDescent="0.3">
      <c r="A225" s="8" t="s">
        <v>17</v>
      </c>
      <c r="B225" s="8" t="s">
        <v>298</v>
      </c>
      <c r="C225" s="8" t="s">
        <v>299</v>
      </c>
      <c r="D225" s="8" t="s">
        <v>516</v>
      </c>
      <c r="E225" s="8" t="s">
        <v>517</v>
      </c>
      <c r="F225" s="24">
        <v>0.28896462905386899</v>
      </c>
      <c r="G225" s="24">
        <v>0</v>
      </c>
      <c r="H225" s="25">
        <v>24.733499999999999</v>
      </c>
      <c r="I225" s="25">
        <v>1.9520999999999999</v>
      </c>
      <c r="J225" s="15">
        <v>66</v>
      </c>
      <c r="K225" s="15">
        <v>17</v>
      </c>
      <c r="L225" s="13">
        <v>7.8899999999999998E-2</v>
      </c>
      <c r="M225" s="7">
        <v>1.12511984</v>
      </c>
      <c r="N225" s="26">
        <v>0.8</v>
      </c>
      <c r="O225" s="27" t="s">
        <v>22</v>
      </c>
      <c r="P225" s="8">
        <v>0.28896462909999998</v>
      </c>
      <c r="Q225" s="24">
        <v>0.28999999999999998</v>
      </c>
      <c r="R225" t="str">
        <f>IF($Q225*100&gt;=VLOOKUP($O225,margin_ranges!$A$5:$C$10,2,FALSE),IF($Q225*100&lt;=VLOOKUP($O225,margin_ranges!$A$5:$C$10,3,FALSE)+10,"IN RANGE","ABOVE RANGE"),"BELOW RANGE")</f>
        <v>IN RANGE</v>
      </c>
      <c r="S225">
        <f>MIN(VLOOKUP($O225,margin_ranges!$A$5:$D$10,4,FALSE),$P225*100)</f>
        <v>28.896462909999997</v>
      </c>
      <c r="T225" s="29">
        <f>(1-$S225/100)/(1-$F225)-1</f>
        <v>-6.4878658001532585E-11</v>
      </c>
      <c r="U225" s="19" t="str">
        <f>IF(ABS(IFERROR(T225,0))&gt;0.05,INDEX(margin_ranges!$C$13:$C$16,MATCH($F225*100,margin_ranges!$B$13:$B$16,1)),"")</f>
        <v/>
      </c>
      <c r="V225" t="e">
        <f>MIN(VLOOKUP($U225,margin_ranges!$A$5:$D$10,4,FALSE),$P225*100)</f>
        <v>#N/A</v>
      </c>
      <c r="Y225" s="29" t="e">
        <f t="shared" si="3"/>
        <v>#N/A</v>
      </c>
    </row>
    <row r="226" spans="1:25" x14ac:dyDescent="0.3">
      <c r="A226" s="8" t="s">
        <v>17</v>
      </c>
      <c r="B226" s="8" t="s">
        <v>298</v>
      </c>
      <c r="C226" s="8" t="s">
        <v>299</v>
      </c>
      <c r="D226" s="8" t="s">
        <v>467</v>
      </c>
      <c r="E226" s="8" t="s">
        <v>468</v>
      </c>
      <c r="F226" s="24">
        <v>0.28999999999999998</v>
      </c>
      <c r="G226" s="24">
        <v>0</v>
      </c>
      <c r="H226" s="25">
        <v>0.49309999999999998</v>
      </c>
      <c r="I226" s="25">
        <v>0.15959999999999999</v>
      </c>
      <c r="J226" s="15">
        <v>7</v>
      </c>
      <c r="K226" s="15">
        <v>2</v>
      </c>
      <c r="L226" s="13">
        <v>0.3236</v>
      </c>
      <c r="M226" s="7">
        <v>1.4098030399999999</v>
      </c>
      <c r="N226" s="26">
        <v>1</v>
      </c>
      <c r="O226" s="27" t="s">
        <v>22</v>
      </c>
      <c r="P226" s="8">
        <v>0.29068106049999998</v>
      </c>
      <c r="Q226" s="24">
        <v>0.28999999999999998</v>
      </c>
      <c r="R226" t="str">
        <f>IF($Q226*100&gt;=VLOOKUP($O226,margin_ranges!$A$5:$C$10,2,FALSE),IF($Q226*100&lt;=VLOOKUP($O226,margin_ranges!$A$5:$C$10,3,FALSE)+10,"IN RANGE","ABOVE RANGE"),"BELOW RANGE")</f>
        <v>IN RANGE</v>
      </c>
      <c r="S226">
        <f>MIN(VLOOKUP($O226,margin_ranges!$A$5:$D$10,4,FALSE),$P226*100)</f>
        <v>29.068106049999997</v>
      </c>
      <c r="T226" s="29">
        <f>(1-$S226/100)/(1-$F226)-1</f>
        <v>-9.5924014084503018E-4</v>
      </c>
      <c r="U226" s="19" t="str">
        <f>IF(ABS(IFERROR(T226,0))&gt;0.05,INDEX(margin_ranges!$C$13:$C$16,MATCH($F226*100,margin_ranges!$B$13:$B$16,1)),"")</f>
        <v/>
      </c>
      <c r="V226" t="e">
        <f>MIN(VLOOKUP($U226,margin_ranges!$A$5:$D$10,4,FALSE),$P226*100)</f>
        <v>#N/A</v>
      </c>
      <c r="Y226" s="29" t="e">
        <f t="shared" si="3"/>
        <v>#N/A</v>
      </c>
    </row>
    <row r="227" spans="1:25" x14ac:dyDescent="0.3">
      <c r="A227" s="8" t="s">
        <v>17</v>
      </c>
      <c r="B227" s="8" t="s">
        <v>298</v>
      </c>
      <c r="C227" s="8" t="s">
        <v>299</v>
      </c>
      <c r="D227" s="8" t="s">
        <v>496</v>
      </c>
      <c r="E227" s="8" t="s">
        <v>497</v>
      </c>
      <c r="F227" s="24">
        <v>0.25</v>
      </c>
      <c r="G227" s="24">
        <v>1</v>
      </c>
      <c r="H227" s="25">
        <v>3783.7962000000002</v>
      </c>
      <c r="I227" s="25">
        <v>339.75220000000002</v>
      </c>
      <c r="J227" s="15">
        <v>40940</v>
      </c>
      <c r="K227" s="15">
        <v>10076</v>
      </c>
      <c r="L227" s="13">
        <v>8.9800000000000005E-2</v>
      </c>
      <c r="M227" s="7">
        <v>4.01660445</v>
      </c>
      <c r="N227" s="26">
        <v>3</v>
      </c>
      <c r="O227" s="27" t="s">
        <v>162</v>
      </c>
      <c r="P227" s="8">
        <v>0.25310046470000003</v>
      </c>
      <c r="Q227" s="24">
        <v>0.25</v>
      </c>
      <c r="R227" t="str">
        <f>IF($Q227*100&gt;=VLOOKUP($O227,margin_ranges!$A$5:$C$10,2,FALSE),IF($Q227*100&lt;=VLOOKUP($O227,margin_ranges!$A$5:$C$10,3,FALSE)+10,"IN RANGE","ABOVE RANGE"),"BELOW RANGE")</f>
        <v>BELOW RANGE</v>
      </c>
      <c r="S227">
        <f>MIN(VLOOKUP($O227,margin_ranges!$A$5:$D$10,4,FALSE),$P227*100)</f>
        <v>25.310046470000003</v>
      </c>
      <c r="T227" s="29">
        <f>(1-$S227/100)/(1-$F227)-1</f>
        <v>-4.1339529333334069E-3</v>
      </c>
      <c r="U227" s="19" t="str">
        <f>IF(ABS(IFERROR(T227,0))&gt;0.05,INDEX(margin_ranges!$C$13:$C$16,MATCH($F227*100,margin_ranges!$B$13:$B$16,1)),"")</f>
        <v/>
      </c>
      <c r="V227" t="e">
        <f>MIN(VLOOKUP($U227,margin_ranges!$A$5:$D$10,4,FALSE),$P227*100)</f>
        <v>#N/A</v>
      </c>
      <c r="Y227" s="29" t="e">
        <f t="shared" si="3"/>
        <v>#N/A</v>
      </c>
    </row>
    <row r="228" spans="1:25" x14ac:dyDescent="0.3">
      <c r="A228" s="8" t="s">
        <v>17</v>
      </c>
      <c r="B228" s="8" t="s">
        <v>298</v>
      </c>
      <c r="C228" s="8" t="s">
        <v>299</v>
      </c>
      <c r="D228" s="8" t="s">
        <v>361</v>
      </c>
      <c r="E228" s="8" t="s">
        <v>362</v>
      </c>
      <c r="F228" s="24">
        <v>0.28999999999999998</v>
      </c>
      <c r="G228" s="24">
        <v>1</v>
      </c>
      <c r="H228" s="25">
        <v>50.093899999999998</v>
      </c>
      <c r="I228" s="25">
        <v>3.4533999999999998</v>
      </c>
      <c r="J228" s="15">
        <v>147</v>
      </c>
      <c r="K228" s="15">
        <v>37</v>
      </c>
      <c r="L228" s="13">
        <v>6.8900000000000003E-2</v>
      </c>
      <c r="M228" s="7">
        <v>1.42046249</v>
      </c>
      <c r="N228" s="26">
        <v>1</v>
      </c>
      <c r="O228" s="27" t="s">
        <v>22</v>
      </c>
      <c r="P228" s="8">
        <v>0.29600393739999997</v>
      </c>
      <c r="Q228" s="24">
        <v>0.28999999999999998</v>
      </c>
      <c r="R228" t="str">
        <f>IF($Q228*100&gt;=VLOOKUP($O228,margin_ranges!$A$5:$C$10,2,FALSE),IF($Q228*100&lt;=VLOOKUP($O228,margin_ranges!$A$5:$C$10,3,FALSE)+10,"IN RANGE","ABOVE RANGE"),"BELOW RANGE")</f>
        <v>IN RANGE</v>
      </c>
      <c r="S228">
        <f>MIN(VLOOKUP($O228,margin_ranges!$A$5:$D$10,4,FALSE),$P228*100)</f>
        <v>29.600393739999998</v>
      </c>
      <c r="T228" s="29">
        <f>(1-$S228/100)/(1-$F228)-1</f>
        <v>-8.4562498591548296E-3</v>
      </c>
      <c r="U228" s="19" t="str">
        <f>IF(ABS(IFERROR(T228,0))&gt;0.05,INDEX(margin_ranges!$C$13:$C$16,MATCH($F228*100,margin_ranges!$B$13:$B$16,1)),"")</f>
        <v/>
      </c>
      <c r="V228" t="e">
        <f>MIN(VLOOKUP($U228,margin_ranges!$A$5:$D$10,4,FALSE),$P228*100)</f>
        <v>#N/A</v>
      </c>
      <c r="Y228" s="29" t="e">
        <f t="shared" si="3"/>
        <v>#N/A</v>
      </c>
    </row>
    <row r="229" spans="1:25" x14ac:dyDescent="0.3">
      <c r="A229" s="8" t="s">
        <v>17</v>
      </c>
      <c r="B229" s="8" t="s">
        <v>298</v>
      </c>
      <c r="C229" s="8" t="s">
        <v>299</v>
      </c>
      <c r="D229" s="8" t="s">
        <v>532</v>
      </c>
      <c r="E229" s="8" t="s">
        <v>533</v>
      </c>
      <c r="F229" s="24">
        <v>0.28999999999999998</v>
      </c>
      <c r="G229" s="24">
        <v>0</v>
      </c>
      <c r="H229" s="25">
        <v>3.4121999999999999</v>
      </c>
      <c r="I229" s="25">
        <v>1.0301</v>
      </c>
      <c r="J229" s="15">
        <v>35</v>
      </c>
      <c r="K229" s="15">
        <v>9</v>
      </c>
      <c r="L229" s="13">
        <v>0.3019</v>
      </c>
      <c r="M229" s="7">
        <v>1.1384369999999999</v>
      </c>
      <c r="N229" s="26">
        <v>0.8</v>
      </c>
      <c r="O229" s="27" t="s">
        <v>22</v>
      </c>
      <c r="P229" s="8">
        <v>0.29728215190000001</v>
      </c>
      <c r="Q229" s="24">
        <v>0.28999999999999998</v>
      </c>
      <c r="R229" t="str">
        <f>IF($Q229*100&gt;=VLOOKUP($O229,margin_ranges!$A$5:$C$10,2,FALSE),IF($Q229*100&lt;=VLOOKUP($O229,margin_ranges!$A$5:$C$10,3,FALSE)+10,"IN RANGE","ABOVE RANGE"),"BELOW RANGE")</f>
        <v>IN RANGE</v>
      </c>
      <c r="S229">
        <f>MIN(VLOOKUP($O229,margin_ranges!$A$5:$D$10,4,FALSE),$P229*100)</f>
        <v>29.72821519</v>
      </c>
      <c r="T229" s="29">
        <f>(1-$S229/100)/(1-$F229)-1</f>
        <v>-1.0256551971830841E-2</v>
      </c>
      <c r="U229" s="19" t="str">
        <f>IF(ABS(IFERROR(T229,0))&gt;0.05,INDEX(margin_ranges!$C$13:$C$16,MATCH($F229*100,margin_ranges!$B$13:$B$16,1)),"")</f>
        <v/>
      </c>
      <c r="V229" t="e">
        <f>MIN(VLOOKUP($U229,margin_ranges!$A$5:$D$10,4,FALSE),$P229*100)</f>
        <v>#N/A</v>
      </c>
      <c r="Y229" s="29" t="e">
        <f t="shared" si="3"/>
        <v>#N/A</v>
      </c>
    </row>
    <row r="230" spans="1:25" x14ac:dyDescent="0.3">
      <c r="A230" s="8" t="s">
        <v>17</v>
      </c>
      <c r="B230" s="8" t="s">
        <v>298</v>
      </c>
      <c r="C230" s="8" t="s">
        <v>299</v>
      </c>
      <c r="D230" s="8" t="s">
        <v>300</v>
      </c>
      <c r="E230" s="8" t="s">
        <v>301</v>
      </c>
      <c r="F230" s="24">
        <v>0.28999999999999998</v>
      </c>
      <c r="G230" s="24">
        <v>0</v>
      </c>
      <c r="H230" s="25">
        <v>18.023599999999998</v>
      </c>
      <c r="I230" s="25">
        <v>1.0071000000000001</v>
      </c>
      <c r="J230" s="15">
        <v>19</v>
      </c>
      <c r="K230" s="15">
        <v>5</v>
      </c>
      <c r="L230" s="13">
        <v>5.5899999999999998E-2</v>
      </c>
      <c r="M230" s="7">
        <v>0.64443262000000001</v>
      </c>
      <c r="N230" s="26">
        <v>0.15</v>
      </c>
      <c r="O230" s="27" t="s">
        <v>22</v>
      </c>
      <c r="P230" s="8">
        <v>0.76723711000000006</v>
      </c>
      <c r="Q230" s="24">
        <v>0.28999999999999998</v>
      </c>
      <c r="R230" t="str">
        <f>IF($Q230*100&gt;=VLOOKUP($O230,margin_ranges!$A$5:$C$10,2,FALSE),IF($Q230*100&lt;=VLOOKUP($O230,margin_ranges!$A$5:$C$10,3,FALSE)+10,"IN RANGE","ABOVE RANGE"),"BELOW RANGE")</f>
        <v>IN RANGE</v>
      </c>
      <c r="S230">
        <f>MIN(VLOOKUP($O230,margin_ranges!$A$5:$D$10,4,FALSE),$P230*100)</f>
        <v>29.75</v>
      </c>
      <c r="T230" s="29">
        <f>(1-$S230/100)/(1-$F230)-1</f>
        <v>-1.0563380281690127E-2</v>
      </c>
      <c r="U230" s="19" t="str">
        <f>IF(ABS(IFERROR(T230,0))&gt;0.05,INDEX(margin_ranges!$C$13:$C$16,MATCH($F230*100,margin_ranges!$B$13:$B$16,1)),"")</f>
        <v/>
      </c>
      <c r="V230" t="e">
        <f>MIN(VLOOKUP($U230,margin_ranges!$A$5:$D$10,4,FALSE),$P230*100)</f>
        <v>#N/A</v>
      </c>
      <c r="Y230" s="29" t="e">
        <f t="shared" si="3"/>
        <v>#N/A</v>
      </c>
    </row>
    <row r="231" spans="1:25" x14ac:dyDescent="0.3">
      <c r="A231" s="8" t="s">
        <v>17</v>
      </c>
      <c r="B231" s="8" t="s">
        <v>298</v>
      </c>
      <c r="C231" s="8" t="s">
        <v>299</v>
      </c>
      <c r="D231" s="8" t="s">
        <v>302</v>
      </c>
      <c r="E231" s="8" t="s">
        <v>303</v>
      </c>
      <c r="F231" s="24">
        <v>0.28999999999999998</v>
      </c>
      <c r="G231" s="24">
        <v>1</v>
      </c>
      <c r="H231" s="25">
        <v>63.403599999999997</v>
      </c>
      <c r="I231" s="25">
        <v>0.76290000000000002</v>
      </c>
      <c r="J231" s="15">
        <v>59</v>
      </c>
      <c r="K231" s="15">
        <v>15</v>
      </c>
      <c r="L231" s="13">
        <v>1.2E-2</v>
      </c>
      <c r="M231" s="7">
        <v>2.57266854</v>
      </c>
      <c r="N231" s="26">
        <v>1.75</v>
      </c>
      <c r="O231" s="27" t="s">
        <v>22</v>
      </c>
      <c r="P231" s="8">
        <v>0.31977245679999999</v>
      </c>
      <c r="Q231" s="24">
        <v>0.28999999999999998</v>
      </c>
      <c r="R231" t="str">
        <f>IF($Q231*100&gt;=VLOOKUP($O231,margin_ranges!$A$5:$C$10,2,FALSE),IF($Q231*100&lt;=VLOOKUP($O231,margin_ranges!$A$5:$C$10,3,FALSE)+10,"IN RANGE","ABOVE RANGE"),"BELOW RANGE")</f>
        <v>IN RANGE</v>
      </c>
      <c r="S231">
        <f>MIN(VLOOKUP($O231,margin_ranges!$A$5:$D$10,4,FALSE),$P231*100)</f>
        <v>29.75</v>
      </c>
      <c r="T231" s="29">
        <f>(1-$S231/100)/(1-$F231)-1</f>
        <v>-1.0563380281690127E-2</v>
      </c>
      <c r="U231" s="19" t="str">
        <f>IF(ABS(IFERROR(T231,0))&gt;0.05,INDEX(margin_ranges!$C$13:$C$16,MATCH($F231*100,margin_ranges!$B$13:$B$16,1)),"")</f>
        <v/>
      </c>
      <c r="V231" t="e">
        <f>MIN(VLOOKUP($U231,margin_ranges!$A$5:$D$10,4,FALSE),$P231*100)</f>
        <v>#N/A</v>
      </c>
      <c r="Y231" s="29" t="e">
        <f t="shared" si="3"/>
        <v>#N/A</v>
      </c>
    </row>
    <row r="232" spans="1:25" x14ac:dyDescent="0.3">
      <c r="A232" s="8" t="s">
        <v>17</v>
      </c>
      <c r="B232" s="8" t="s">
        <v>298</v>
      </c>
      <c r="C232" s="8" t="s">
        <v>299</v>
      </c>
      <c r="D232" s="8" t="s">
        <v>308</v>
      </c>
      <c r="E232" s="8" t="s">
        <v>309</v>
      </c>
      <c r="F232" s="24">
        <v>0.28999999999999998</v>
      </c>
      <c r="G232" s="24">
        <v>0</v>
      </c>
      <c r="H232" s="25">
        <v>26.690899999999999</v>
      </c>
      <c r="I232" s="25">
        <v>5.0796999999999999</v>
      </c>
      <c r="J232" s="15">
        <v>253</v>
      </c>
      <c r="K232" s="15">
        <v>64</v>
      </c>
      <c r="L232" s="13">
        <v>0.1903</v>
      </c>
      <c r="M232" s="7">
        <v>1.65940998</v>
      </c>
      <c r="N232" s="26">
        <v>0.8</v>
      </c>
      <c r="O232" s="27" t="s">
        <v>22</v>
      </c>
      <c r="P232" s="8">
        <v>0.51790093429999995</v>
      </c>
      <c r="Q232" s="24">
        <v>0.28999999999999998</v>
      </c>
      <c r="R232" t="str">
        <f>IF($Q232*100&gt;=VLOOKUP($O232,margin_ranges!$A$5:$C$10,2,FALSE),IF($Q232*100&lt;=VLOOKUP($O232,margin_ranges!$A$5:$C$10,3,FALSE)+10,"IN RANGE","ABOVE RANGE"),"BELOW RANGE")</f>
        <v>IN RANGE</v>
      </c>
      <c r="S232">
        <f>MIN(VLOOKUP($O232,margin_ranges!$A$5:$D$10,4,FALSE),$P232*100)</f>
        <v>29.75</v>
      </c>
      <c r="T232" s="29">
        <f>(1-$S232/100)/(1-$F232)-1</f>
        <v>-1.0563380281690127E-2</v>
      </c>
      <c r="U232" s="19" t="str">
        <f>IF(ABS(IFERROR(T232,0))&gt;0.05,INDEX(margin_ranges!$C$13:$C$16,MATCH($F232*100,margin_ranges!$B$13:$B$16,1)),"")</f>
        <v/>
      </c>
      <c r="V232" t="e">
        <f>MIN(VLOOKUP($U232,margin_ranges!$A$5:$D$10,4,FALSE),$P232*100)</f>
        <v>#N/A</v>
      </c>
      <c r="Y232" s="29" t="e">
        <f t="shared" si="3"/>
        <v>#N/A</v>
      </c>
    </row>
    <row r="233" spans="1:25" x14ac:dyDescent="0.3">
      <c r="A233" s="8" t="s">
        <v>17</v>
      </c>
      <c r="B233" s="8" t="s">
        <v>298</v>
      </c>
      <c r="C233" s="8" t="s">
        <v>299</v>
      </c>
      <c r="D233" s="8" t="s">
        <v>312</v>
      </c>
      <c r="E233" s="8" t="s">
        <v>313</v>
      </c>
      <c r="F233" s="24">
        <v>0.28999999999999998</v>
      </c>
      <c r="G233" s="24">
        <v>1</v>
      </c>
      <c r="H233" s="25">
        <v>46.183999999999997</v>
      </c>
      <c r="I233" s="25">
        <v>26.6785</v>
      </c>
      <c r="J233" s="15">
        <v>957</v>
      </c>
      <c r="K233" s="15">
        <v>241</v>
      </c>
      <c r="L233" s="13">
        <v>0.57769999999999999</v>
      </c>
      <c r="M233" s="7">
        <v>1.19526558</v>
      </c>
      <c r="N233" s="26">
        <v>0.7</v>
      </c>
      <c r="O233" s="27" t="s">
        <v>22</v>
      </c>
      <c r="P233" s="8">
        <v>0.41435609800000001</v>
      </c>
      <c r="Q233" s="24">
        <v>0.28999999999999998</v>
      </c>
      <c r="R233" t="str">
        <f>IF($Q233*100&gt;=VLOOKUP($O233,margin_ranges!$A$5:$C$10,2,FALSE),IF($Q233*100&lt;=VLOOKUP($O233,margin_ranges!$A$5:$C$10,3,FALSE)+10,"IN RANGE","ABOVE RANGE"),"BELOW RANGE")</f>
        <v>IN RANGE</v>
      </c>
      <c r="S233">
        <f>MIN(VLOOKUP($O233,margin_ranges!$A$5:$D$10,4,FALSE),$P233*100)</f>
        <v>29.75</v>
      </c>
      <c r="T233" s="29">
        <f>(1-$S233/100)/(1-$F233)-1</f>
        <v>-1.0563380281690127E-2</v>
      </c>
      <c r="U233" s="19" t="str">
        <f>IF(ABS(IFERROR(T233,0))&gt;0.05,INDEX(margin_ranges!$C$13:$C$16,MATCH($F233*100,margin_ranges!$B$13:$B$16,1)),"")</f>
        <v/>
      </c>
      <c r="V233" t="e">
        <f>MIN(VLOOKUP($U233,margin_ranges!$A$5:$D$10,4,FALSE),$P233*100)</f>
        <v>#N/A</v>
      </c>
      <c r="Y233" s="29" t="e">
        <f t="shared" si="3"/>
        <v>#N/A</v>
      </c>
    </row>
    <row r="234" spans="1:25" x14ac:dyDescent="0.3">
      <c r="A234" s="8" t="s">
        <v>17</v>
      </c>
      <c r="B234" s="8" t="s">
        <v>298</v>
      </c>
      <c r="C234" s="8" t="s">
        <v>299</v>
      </c>
      <c r="D234" s="8" t="s">
        <v>316</v>
      </c>
      <c r="E234" s="8" t="s">
        <v>317</v>
      </c>
      <c r="F234" s="24">
        <v>0.28999999999999998</v>
      </c>
      <c r="G234" s="24">
        <v>0</v>
      </c>
      <c r="H234" s="25">
        <v>3.1608999999999998</v>
      </c>
      <c r="I234" s="25">
        <v>0.95469999999999999</v>
      </c>
      <c r="J234" s="15">
        <v>60</v>
      </c>
      <c r="K234" s="15">
        <v>15</v>
      </c>
      <c r="L234" s="13">
        <v>0.30199999999999999</v>
      </c>
      <c r="M234" s="7">
        <v>2.09227892</v>
      </c>
      <c r="N234" s="26">
        <v>1.1000000000000001</v>
      </c>
      <c r="O234" s="27" t="s">
        <v>22</v>
      </c>
      <c r="P234" s="8">
        <v>0.47425747530000001</v>
      </c>
      <c r="Q234" s="24">
        <v>0.28999999999999998</v>
      </c>
      <c r="R234" t="str">
        <f>IF($Q234*100&gt;=VLOOKUP($O234,margin_ranges!$A$5:$C$10,2,FALSE),IF($Q234*100&lt;=VLOOKUP($O234,margin_ranges!$A$5:$C$10,3,FALSE)+10,"IN RANGE","ABOVE RANGE"),"BELOW RANGE")</f>
        <v>IN RANGE</v>
      </c>
      <c r="S234">
        <f>MIN(VLOOKUP($O234,margin_ranges!$A$5:$D$10,4,FALSE),$P234*100)</f>
        <v>29.75</v>
      </c>
      <c r="T234" s="29">
        <f>(1-$S234/100)/(1-$F234)-1</f>
        <v>-1.0563380281690127E-2</v>
      </c>
      <c r="U234" s="19" t="str">
        <f>IF(ABS(IFERROR(T234,0))&gt;0.05,INDEX(margin_ranges!$C$13:$C$16,MATCH($F234*100,margin_ranges!$B$13:$B$16,1)),"")</f>
        <v/>
      </c>
      <c r="V234" t="e">
        <f>MIN(VLOOKUP($U234,margin_ranges!$A$5:$D$10,4,FALSE),$P234*100)</f>
        <v>#N/A</v>
      </c>
      <c r="Y234" s="29" t="e">
        <f t="shared" si="3"/>
        <v>#N/A</v>
      </c>
    </row>
    <row r="235" spans="1:25" x14ac:dyDescent="0.3">
      <c r="A235" s="8" t="s">
        <v>17</v>
      </c>
      <c r="B235" s="8" t="s">
        <v>298</v>
      </c>
      <c r="C235" s="8" t="s">
        <v>299</v>
      </c>
      <c r="D235" s="8" t="s">
        <v>324</v>
      </c>
      <c r="E235" s="8" t="s">
        <v>325</v>
      </c>
      <c r="F235" s="24">
        <v>0.28999999999999998</v>
      </c>
      <c r="G235" s="24">
        <v>1</v>
      </c>
      <c r="H235" s="25">
        <v>106.3822</v>
      </c>
      <c r="I235" s="25">
        <v>11.4693</v>
      </c>
      <c r="J235" s="15">
        <v>835</v>
      </c>
      <c r="K235" s="15">
        <v>211</v>
      </c>
      <c r="L235" s="13">
        <v>0.10780000000000001</v>
      </c>
      <c r="M235" s="7">
        <v>2.4278644800000002</v>
      </c>
      <c r="N235" s="26">
        <v>0.6</v>
      </c>
      <c r="O235" s="27" t="s">
        <v>22</v>
      </c>
      <c r="P235" s="8">
        <v>0.75286923790000004</v>
      </c>
      <c r="Q235" s="24">
        <v>0.28999999999999998</v>
      </c>
      <c r="R235" t="str">
        <f>IF($Q235*100&gt;=VLOOKUP($O235,margin_ranges!$A$5:$C$10,2,FALSE),IF($Q235*100&lt;=VLOOKUP($O235,margin_ranges!$A$5:$C$10,3,FALSE)+10,"IN RANGE","ABOVE RANGE"),"BELOW RANGE")</f>
        <v>IN RANGE</v>
      </c>
      <c r="S235">
        <f>MIN(VLOOKUP($O235,margin_ranges!$A$5:$D$10,4,FALSE),$P235*100)</f>
        <v>29.75</v>
      </c>
      <c r="T235" s="29">
        <f>(1-$S235/100)/(1-$F235)-1</f>
        <v>-1.0563380281690127E-2</v>
      </c>
      <c r="U235" s="19" t="str">
        <f>IF(ABS(IFERROR(T235,0))&gt;0.05,INDEX(margin_ranges!$C$13:$C$16,MATCH($F235*100,margin_ranges!$B$13:$B$16,1)),"")</f>
        <v/>
      </c>
      <c r="V235" t="e">
        <f>MIN(VLOOKUP($U235,margin_ranges!$A$5:$D$10,4,FALSE),$P235*100)</f>
        <v>#N/A</v>
      </c>
      <c r="Y235" s="29" t="e">
        <f t="shared" si="3"/>
        <v>#N/A</v>
      </c>
    </row>
    <row r="236" spans="1:25" x14ac:dyDescent="0.3">
      <c r="A236" s="8" t="s">
        <v>17</v>
      </c>
      <c r="B236" s="8" t="s">
        <v>298</v>
      </c>
      <c r="C236" s="8" t="s">
        <v>299</v>
      </c>
      <c r="D236" s="8" t="s">
        <v>326</v>
      </c>
      <c r="E236" s="8" t="s">
        <v>327</v>
      </c>
      <c r="F236" s="24">
        <v>0.28999999999999998</v>
      </c>
      <c r="G236" s="24">
        <v>0</v>
      </c>
      <c r="H236" s="25">
        <v>29.505700000000001</v>
      </c>
      <c r="I236" s="25">
        <v>1.6686000000000001</v>
      </c>
      <c r="J236" s="15">
        <v>81</v>
      </c>
      <c r="K236" s="15">
        <v>21</v>
      </c>
      <c r="L236" s="13">
        <v>5.6599999999999998E-2</v>
      </c>
      <c r="M236" s="7">
        <v>1.6229965799999999</v>
      </c>
      <c r="N236" s="26">
        <v>0.8</v>
      </c>
      <c r="O236" s="27" t="s">
        <v>22</v>
      </c>
      <c r="P236" s="8">
        <v>0.50708460379999998</v>
      </c>
      <c r="Q236" s="24">
        <v>0.28999999999999998</v>
      </c>
      <c r="R236" t="str">
        <f>IF($Q236*100&gt;=VLOOKUP($O236,margin_ranges!$A$5:$C$10,2,FALSE),IF($Q236*100&lt;=VLOOKUP($O236,margin_ranges!$A$5:$C$10,3,FALSE)+10,"IN RANGE","ABOVE RANGE"),"BELOW RANGE")</f>
        <v>IN RANGE</v>
      </c>
      <c r="S236">
        <f>MIN(VLOOKUP($O236,margin_ranges!$A$5:$D$10,4,FALSE),$P236*100)</f>
        <v>29.75</v>
      </c>
      <c r="T236" s="29">
        <f>(1-$S236/100)/(1-$F236)-1</f>
        <v>-1.0563380281690127E-2</v>
      </c>
      <c r="U236" s="19" t="str">
        <f>IF(ABS(IFERROR(T236,0))&gt;0.05,INDEX(margin_ranges!$C$13:$C$16,MATCH($F236*100,margin_ranges!$B$13:$B$16,1)),"")</f>
        <v/>
      </c>
      <c r="V236" t="e">
        <f>MIN(VLOOKUP($U236,margin_ranges!$A$5:$D$10,4,FALSE),$P236*100)</f>
        <v>#N/A</v>
      </c>
      <c r="Y236" s="29" t="e">
        <f t="shared" si="3"/>
        <v>#N/A</v>
      </c>
    </row>
    <row r="237" spans="1:25" x14ac:dyDescent="0.3">
      <c r="A237" s="8" t="s">
        <v>17</v>
      </c>
      <c r="B237" s="8" t="s">
        <v>298</v>
      </c>
      <c r="C237" s="8" t="s">
        <v>299</v>
      </c>
      <c r="D237" s="8" t="s">
        <v>328</v>
      </c>
      <c r="E237" s="8" t="s">
        <v>329</v>
      </c>
      <c r="F237" s="24">
        <v>0.28999999999999998</v>
      </c>
      <c r="G237" s="24">
        <v>1</v>
      </c>
      <c r="H237" s="25">
        <v>43.318399999999997</v>
      </c>
      <c r="I237" s="25">
        <v>24.774999999999999</v>
      </c>
      <c r="J237" s="15">
        <v>1087</v>
      </c>
      <c r="K237" s="15">
        <v>273</v>
      </c>
      <c r="L237" s="13">
        <v>0.57189999999999996</v>
      </c>
      <c r="M237" s="7">
        <v>1.4625907499999999</v>
      </c>
      <c r="N237" s="26">
        <v>0.7</v>
      </c>
      <c r="O237" s="27" t="s">
        <v>22</v>
      </c>
      <c r="P237" s="8">
        <v>0.52139721770000003</v>
      </c>
      <c r="Q237" s="24">
        <v>0.28999999999999998</v>
      </c>
      <c r="R237" t="str">
        <f>IF($Q237*100&gt;=VLOOKUP($O237,margin_ranges!$A$5:$C$10,2,FALSE),IF($Q237*100&lt;=VLOOKUP($O237,margin_ranges!$A$5:$C$10,3,FALSE)+10,"IN RANGE","ABOVE RANGE"),"BELOW RANGE")</f>
        <v>IN RANGE</v>
      </c>
      <c r="S237">
        <f>MIN(VLOOKUP($O237,margin_ranges!$A$5:$D$10,4,FALSE),$P237*100)</f>
        <v>29.75</v>
      </c>
      <c r="T237" s="29">
        <f>(1-$S237/100)/(1-$F237)-1</f>
        <v>-1.0563380281690127E-2</v>
      </c>
      <c r="U237" s="19" t="str">
        <f>IF(ABS(IFERROR(T237,0))&gt;0.05,INDEX(margin_ranges!$C$13:$C$16,MATCH($F237*100,margin_ranges!$B$13:$B$16,1)),"")</f>
        <v/>
      </c>
      <c r="V237" t="e">
        <f>MIN(VLOOKUP($U237,margin_ranges!$A$5:$D$10,4,FALSE),$P237*100)</f>
        <v>#N/A</v>
      </c>
      <c r="Y237" s="29" t="e">
        <f t="shared" si="3"/>
        <v>#N/A</v>
      </c>
    </row>
    <row r="238" spans="1:25" x14ac:dyDescent="0.3">
      <c r="A238" s="8" t="s">
        <v>17</v>
      </c>
      <c r="B238" s="8" t="s">
        <v>298</v>
      </c>
      <c r="C238" s="8" t="s">
        <v>299</v>
      </c>
      <c r="D238" s="8" t="s">
        <v>332</v>
      </c>
      <c r="E238" s="8" t="s">
        <v>333</v>
      </c>
      <c r="F238" s="24">
        <v>0.28999999999999998</v>
      </c>
      <c r="G238" s="24">
        <v>0</v>
      </c>
      <c r="H238" s="25">
        <v>18.5242</v>
      </c>
      <c r="I238" s="25">
        <v>3.0712000000000002</v>
      </c>
      <c r="J238" s="15">
        <v>189</v>
      </c>
      <c r="K238" s="15">
        <v>48</v>
      </c>
      <c r="L238" s="13">
        <v>0.1658</v>
      </c>
      <c r="M238" s="7">
        <v>2.0534548899999998</v>
      </c>
      <c r="N238" s="26">
        <v>0.8</v>
      </c>
      <c r="O238" s="27" t="s">
        <v>22</v>
      </c>
      <c r="P238" s="8">
        <v>0.61041267430000001</v>
      </c>
      <c r="Q238" s="24">
        <v>0.28999999999999998</v>
      </c>
      <c r="R238" t="str">
        <f>IF($Q238*100&gt;=VLOOKUP($O238,margin_ranges!$A$5:$C$10,2,FALSE),IF($Q238*100&lt;=VLOOKUP($O238,margin_ranges!$A$5:$C$10,3,FALSE)+10,"IN RANGE","ABOVE RANGE"),"BELOW RANGE")</f>
        <v>IN RANGE</v>
      </c>
      <c r="S238">
        <f>MIN(VLOOKUP($O238,margin_ranges!$A$5:$D$10,4,FALSE),$P238*100)</f>
        <v>29.75</v>
      </c>
      <c r="T238" s="29">
        <f>(1-$S238/100)/(1-$F238)-1</f>
        <v>-1.0563380281690127E-2</v>
      </c>
      <c r="U238" s="19" t="str">
        <f>IF(ABS(IFERROR(T238,0))&gt;0.05,INDEX(margin_ranges!$C$13:$C$16,MATCH($F238*100,margin_ranges!$B$13:$B$16,1)),"")</f>
        <v/>
      </c>
      <c r="V238" t="e">
        <f>MIN(VLOOKUP($U238,margin_ranges!$A$5:$D$10,4,FALSE),$P238*100)</f>
        <v>#N/A</v>
      </c>
      <c r="Y238" s="29" t="e">
        <f t="shared" si="3"/>
        <v>#N/A</v>
      </c>
    </row>
    <row r="239" spans="1:25" x14ac:dyDescent="0.3">
      <c r="A239" s="8" t="s">
        <v>17</v>
      </c>
      <c r="B239" s="8" t="s">
        <v>298</v>
      </c>
      <c r="C239" s="8" t="s">
        <v>299</v>
      </c>
      <c r="D239" s="8" t="s">
        <v>342</v>
      </c>
      <c r="E239" s="8" t="s">
        <v>343</v>
      </c>
      <c r="F239" s="24">
        <v>0.28999999999999998</v>
      </c>
      <c r="G239" s="24">
        <v>0</v>
      </c>
      <c r="H239" s="25">
        <v>27.667100000000001</v>
      </c>
      <c r="I239" s="25">
        <v>5.3193999999999999</v>
      </c>
      <c r="J239" s="15">
        <v>266</v>
      </c>
      <c r="K239" s="15">
        <v>68</v>
      </c>
      <c r="L239" s="13">
        <v>0.1923</v>
      </c>
      <c r="M239" s="7">
        <v>1.6679647099999999</v>
      </c>
      <c r="N239" s="26">
        <v>0.8</v>
      </c>
      <c r="O239" s="27" t="s">
        <v>22</v>
      </c>
      <c r="P239" s="8">
        <v>0.52037354589999996</v>
      </c>
      <c r="Q239" s="24">
        <v>0.28999999999999998</v>
      </c>
      <c r="R239" t="str">
        <f>IF($Q239*100&gt;=VLOOKUP($O239,margin_ranges!$A$5:$C$10,2,FALSE),IF($Q239*100&lt;=VLOOKUP($O239,margin_ranges!$A$5:$C$10,3,FALSE)+10,"IN RANGE","ABOVE RANGE"),"BELOW RANGE")</f>
        <v>IN RANGE</v>
      </c>
      <c r="S239">
        <f>MIN(VLOOKUP($O239,margin_ranges!$A$5:$D$10,4,FALSE),$P239*100)</f>
        <v>29.75</v>
      </c>
      <c r="T239" s="29">
        <f>(1-$S239/100)/(1-$F239)-1</f>
        <v>-1.0563380281690127E-2</v>
      </c>
      <c r="U239" s="19" t="str">
        <f>IF(ABS(IFERROR(T239,0))&gt;0.05,INDEX(margin_ranges!$C$13:$C$16,MATCH($F239*100,margin_ranges!$B$13:$B$16,1)),"")</f>
        <v/>
      </c>
      <c r="V239" t="e">
        <f>MIN(VLOOKUP($U239,margin_ranges!$A$5:$D$10,4,FALSE),$P239*100)</f>
        <v>#N/A</v>
      </c>
      <c r="Y239" s="29" t="e">
        <f t="shared" si="3"/>
        <v>#N/A</v>
      </c>
    </row>
    <row r="240" spans="1:25" x14ac:dyDescent="0.3">
      <c r="A240" s="8" t="s">
        <v>17</v>
      </c>
      <c r="B240" s="8" t="s">
        <v>298</v>
      </c>
      <c r="C240" s="8" t="s">
        <v>299</v>
      </c>
      <c r="D240" s="8" t="s">
        <v>346</v>
      </c>
      <c r="E240" s="8" t="s">
        <v>347</v>
      </c>
      <c r="F240" s="24">
        <v>0.28999999999999998</v>
      </c>
      <c r="G240" s="24">
        <v>0</v>
      </c>
      <c r="H240" s="25">
        <v>2.2446000000000002</v>
      </c>
      <c r="I240" s="25">
        <v>0.25180000000000002</v>
      </c>
      <c r="J240" s="15">
        <v>17</v>
      </c>
      <c r="K240" s="15">
        <v>4</v>
      </c>
      <c r="L240" s="13">
        <v>0.11219999999999999</v>
      </c>
      <c r="M240" s="7">
        <v>2.3019574500000002</v>
      </c>
      <c r="N240" s="26">
        <v>1.1000000000000001</v>
      </c>
      <c r="O240" s="27" t="s">
        <v>22</v>
      </c>
      <c r="P240" s="8">
        <v>0.5221458148</v>
      </c>
      <c r="Q240" s="24">
        <v>0.28999999999999998</v>
      </c>
      <c r="R240" t="str">
        <f>IF($Q240*100&gt;=VLOOKUP($O240,margin_ranges!$A$5:$C$10,2,FALSE),IF($Q240*100&lt;=VLOOKUP($O240,margin_ranges!$A$5:$C$10,3,FALSE)+10,"IN RANGE","ABOVE RANGE"),"BELOW RANGE")</f>
        <v>IN RANGE</v>
      </c>
      <c r="S240">
        <f>MIN(VLOOKUP($O240,margin_ranges!$A$5:$D$10,4,FALSE),$P240*100)</f>
        <v>29.75</v>
      </c>
      <c r="T240" s="29">
        <f>(1-$S240/100)/(1-$F240)-1</f>
        <v>-1.0563380281690127E-2</v>
      </c>
      <c r="U240" s="19" t="str">
        <f>IF(ABS(IFERROR(T240,0))&gt;0.05,INDEX(margin_ranges!$C$13:$C$16,MATCH($F240*100,margin_ranges!$B$13:$B$16,1)),"")</f>
        <v/>
      </c>
      <c r="V240" t="e">
        <f>MIN(VLOOKUP($U240,margin_ranges!$A$5:$D$10,4,FALSE),$P240*100)</f>
        <v>#N/A</v>
      </c>
      <c r="Y240" s="29" t="e">
        <f t="shared" si="3"/>
        <v>#N/A</v>
      </c>
    </row>
    <row r="241" spans="1:25" x14ac:dyDescent="0.3">
      <c r="A241" s="8" t="s">
        <v>17</v>
      </c>
      <c r="B241" s="8" t="s">
        <v>298</v>
      </c>
      <c r="C241" s="8" t="s">
        <v>299</v>
      </c>
      <c r="D241" s="8" t="s">
        <v>350</v>
      </c>
      <c r="E241" s="8" t="s">
        <v>69</v>
      </c>
      <c r="F241" s="24">
        <v>0.28999999999999998</v>
      </c>
      <c r="G241" s="24">
        <v>0</v>
      </c>
      <c r="H241" s="25">
        <v>22.890499999999999</v>
      </c>
      <c r="I241" s="25">
        <v>0.46379999999999999</v>
      </c>
      <c r="J241" s="15">
        <v>15</v>
      </c>
      <c r="K241" s="15">
        <v>3</v>
      </c>
      <c r="L241" s="13">
        <v>2.0299999999999999E-2</v>
      </c>
      <c r="M241" s="7">
        <v>1.0427383299999999</v>
      </c>
      <c r="N241" s="26">
        <v>0.6</v>
      </c>
      <c r="O241" s="27" t="s">
        <v>22</v>
      </c>
      <c r="P241" s="8">
        <v>0.42459197990000003</v>
      </c>
      <c r="Q241" s="24">
        <v>0.28999999999999998</v>
      </c>
      <c r="R241" t="str">
        <f>IF($Q241*100&gt;=VLOOKUP($O241,margin_ranges!$A$5:$C$10,2,FALSE),IF($Q241*100&lt;=VLOOKUP($O241,margin_ranges!$A$5:$C$10,3,FALSE)+10,"IN RANGE","ABOVE RANGE"),"BELOW RANGE")</f>
        <v>IN RANGE</v>
      </c>
      <c r="S241">
        <f>MIN(VLOOKUP($O241,margin_ranges!$A$5:$D$10,4,FALSE),$P241*100)</f>
        <v>29.75</v>
      </c>
      <c r="T241" s="29">
        <f>(1-$S241/100)/(1-$F241)-1</f>
        <v>-1.0563380281690127E-2</v>
      </c>
      <c r="U241" s="19" t="str">
        <f>IF(ABS(IFERROR(T241,0))&gt;0.05,INDEX(margin_ranges!$C$13:$C$16,MATCH($F241*100,margin_ranges!$B$13:$B$16,1)),"")</f>
        <v/>
      </c>
      <c r="V241" t="e">
        <f>MIN(VLOOKUP($U241,margin_ranges!$A$5:$D$10,4,FALSE),$P241*100)</f>
        <v>#N/A</v>
      </c>
      <c r="Y241" s="29" t="e">
        <f t="shared" si="3"/>
        <v>#N/A</v>
      </c>
    </row>
    <row r="242" spans="1:25" x14ac:dyDescent="0.3">
      <c r="A242" s="8" t="s">
        <v>17</v>
      </c>
      <c r="B242" s="8" t="s">
        <v>298</v>
      </c>
      <c r="C242" s="8" t="s">
        <v>299</v>
      </c>
      <c r="D242" s="8" t="s">
        <v>351</v>
      </c>
      <c r="E242" s="8" t="s">
        <v>352</v>
      </c>
      <c r="F242" s="24">
        <v>0.28999999999999998</v>
      </c>
      <c r="G242" s="24">
        <v>1</v>
      </c>
      <c r="H242" s="25">
        <v>240.25739999999999</v>
      </c>
      <c r="I242" s="25">
        <v>25.9496</v>
      </c>
      <c r="J242" s="15">
        <v>1816</v>
      </c>
      <c r="K242" s="15">
        <v>460</v>
      </c>
      <c r="L242" s="13">
        <v>0.108</v>
      </c>
      <c r="M242" s="7">
        <v>2.3329993500000001</v>
      </c>
      <c r="N242" s="26">
        <v>0.6</v>
      </c>
      <c r="O242" s="27" t="s">
        <v>22</v>
      </c>
      <c r="P242" s="8">
        <v>0.74282033160000005</v>
      </c>
      <c r="Q242" s="24">
        <v>0.28999999999999998</v>
      </c>
      <c r="R242" t="str">
        <f>IF($Q242*100&gt;=VLOOKUP($O242,margin_ranges!$A$5:$C$10,2,FALSE),IF($Q242*100&lt;=VLOOKUP($O242,margin_ranges!$A$5:$C$10,3,FALSE)+10,"IN RANGE","ABOVE RANGE"),"BELOW RANGE")</f>
        <v>IN RANGE</v>
      </c>
      <c r="S242">
        <f>MIN(VLOOKUP($O242,margin_ranges!$A$5:$D$10,4,FALSE),$P242*100)</f>
        <v>29.75</v>
      </c>
      <c r="T242" s="29">
        <f>(1-$S242/100)/(1-$F242)-1</f>
        <v>-1.0563380281690127E-2</v>
      </c>
      <c r="U242" s="19" t="str">
        <f>IF(ABS(IFERROR(T242,0))&gt;0.05,INDEX(margin_ranges!$C$13:$C$16,MATCH($F242*100,margin_ranges!$B$13:$B$16,1)),"")</f>
        <v/>
      </c>
      <c r="V242" t="e">
        <f>MIN(VLOOKUP($U242,margin_ranges!$A$5:$D$10,4,FALSE),$P242*100)</f>
        <v>#N/A</v>
      </c>
      <c r="Y242" s="29" t="e">
        <f t="shared" si="3"/>
        <v>#N/A</v>
      </c>
    </row>
    <row r="243" spans="1:25" x14ac:dyDescent="0.3">
      <c r="A243" s="8" t="s">
        <v>17</v>
      </c>
      <c r="B243" s="8" t="s">
        <v>298</v>
      </c>
      <c r="C243" s="8" t="s">
        <v>299</v>
      </c>
      <c r="D243" s="8" t="s">
        <v>367</v>
      </c>
      <c r="E243" s="8" t="s">
        <v>368</v>
      </c>
      <c r="F243" s="24">
        <v>0.28999999999999998</v>
      </c>
      <c r="G243" s="24">
        <v>1</v>
      </c>
      <c r="H243" s="25">
        <v>57.692300000000003</v>
      </c>
      <c r="I243" s="25">
        <v>6.4046000000000003</v>
      </c>
      <c r="J243" s="15">
        <v>227</v>
      </c>
      <c r="K243" s="15">
        <v>57</v>
      </c>
      <c r="L243" s="13">
        <v>0.111</v>
      </c>
      <c r="M243" s="7">
        <v>1.1834785000000001</v>
      </c>
      <c r="N243" s="26">
        <v>0.8</v>
      </c>
      <c r="O243" s="27" t="s">
        <v>22</v>
      </c>
      <c r="P243" s="8">
        <v>0.32402658960000003</v>
      </c>
      <c r="Q243" s="24">
        <v>0.28999999999999998</v>
      </c>
      <c r="R243" t="str">
        <f>IF($Q243*100&gt;=VLOOKUP($O243,margin_ranges!$A$5:$C$10,2,FALSE),IF($Q243*100&lt;=VLOOKUP($O243,margin_ranges!$A$5:$C$10,3,FALSE)+10,"IN RANGE","ABOVE RANGE"),"BELOW RANGE")</f>
        <v>IN RANGE</v>
      </c>
      <c r="S243">
        <f>MIN(VLOOKUP($O243,margin_ranges!$A$5:$D$10,4,FALSE),$P243*100)</f>
        <v>29.75</v>
      </c>
      <c r="T243" s="29">
        <f>(1-$S243/100)/(1-$F243)-1</f>
        <v>-1.0563380281690127E-2</v>
      </c>
      <c r="U243" s="19" t="str">
        <f>IF(ABS(IFERROR(T243,0))&gt;0.05,INDEX(margin_ranges!$C$13:$C$16,MATCH($F243*100,margin_ranges!$B$13:$B$16,1)),"")</f>
        <v/>
      </c>
      <c r="V243" t="e">
        <f>MIN(VLOOKUP($U243,margin_ranges!$A$5:$D$10,4,FALSE),$P243*100)</f>
        <v>#N/A</v>
      </c>
      <c r="Y243" s="29" t="e">
        <f t="shared" si="3"/>
        <v>#N/A</v>
      </c>
    </row>
    <row r="244" spans="1:25" x14ac:dyDescent="0.3">
      <c r="A244" s="8" t="s">
        <v>17</v>
      </c>
      <c r="B244" s="8" t="s">
        <v>298</v>
      </c>
      <c r="C244" s="8" t="s">
        <v>299</v>
      </c>
      <c r="D244" s="8" t="s">
        <v>371</v>
      </c>
      <c r="E244" s="8" t="s">
        <v>79</v>
      </c>
      <c r="F244" s="24">
        <v>0.28999999999999998</v>
      </c>
      <c r="G244" s="24">
        <v>0</v>
      </c>
      <c r="H244" s="25">
        <v>10.574299999999999</v>
      </c>
      <c r="I244" s="25">
        <v>0.40810000000000002</v>
      </c>
      <c r="J244" s="15">
        <v>20</v>
      </c>
      <c r="K244" s="15">
        <v>5</v>
      </c>
      <c r="L244" s="13">
        <v>3.8600000000000002E-2</v>
      </c>
      <c r="M244" s="7">
        <v>1.5990898</v>
      </c>
      <c r="N244" s="26">
        <v>0.6</v>
      </c>
      <c r="O244" s="27" t="s">
        <v>22</v>
      </c>
      <c r="P244" s="8">
        <v>0.62478654929999999</v>
      </c>
      <c r="Q244" s="24">
        <v>0.28999999999999998</v>
      </c>
      <c r="R244" t="str">
        <f>IF($Q244*100&gt;=VLOOKUP($O244,margin_ranges!$A$5:$C$10,2,FALSE),IF($Q244*100&lt;=VLOOKUP($O244,margin_ranges!$A$5:$C$10,3,FALSE)+10,"IN RANGE","ABOVE RANGE"),"BELOW RANGE")</f>
        <v>IN RANGE</v>
      </c>
      <c r="S244">
        <f>MIN(VLOOKUP($O244,margin_ranges!$A$5:$D$10,4,FALSE),$P244*100)</f>
        <v>29.75</v>
      </c>
      <c r="T244" s="29">
        <f>(1-$S244/100)/(1-$F244)-1</f>
        <v>-1.0563380281690127E-2</v>
      </c>
      <c r="U244" s="19" t="str">
        <f>IF(ABS(IFERROR(T244,0))&gt;0.05,INDEX(margin_ranges!$C$13:$C$16,MATCH($F244*100,margin_ranges!$B$13:$B$16,1)),"")</f>
        <v/>
      </c>
      <c r="V244" t="e">
        <f>MIN(VLOOKUP($U244,margin_ranges!$A$5:$D$10,4,FALSE),$P244*100)</f>
        <v>#N/A</v>
      </c>
      <c r="Y244" s="29" t="e">
        <f t="shared" si="3"/>
        <v>#N/A</v>
      </c>
    </row>
    <row r="245" spans="1:25" x14ac:dyDescent="0.3">
      <c r="A245" s="8" t="s">
        <v>17</v>
      </c>
      <c r="B245" s="8" t="s">
        <v>298</v>
      </c>
      <c r="C245" s="8" t="s">
        <v>299</v>
      </c>
      <c r="D245" s="8" t="s">
        <v>374</v>
      </c>
      <c r="E245" s="8" t="s">
        <v>375</v>
      </c>
      <c r="F245" s="24">
        <v>0.28999999999999998</v>
      </c>
      <c r="G245" s="24">
        <v>1</v>
      </c>
      <c r="H245" s="25">
        <v>148.09559999999999</v>
      </c>
      <c r="I245" s="25">
        <v>12.142899999999999</v>
      </c>
      <c r="J245" s="15">
        <v>505</v>
      </c>
      <c r="K245" s="15">
        <v>127</v>
      </c>
      <c r="L245" s="13">
        <v>8.2000000000000003E-2</v>
      </c>
      <c r="M245" s="7">
        <v>1.3866929400000001</v>
      </c>
      <c r="N245" s="26">
        <v>0.75</v>
      </c>
      <c r="O245" s="27" t="s">
        <v>22</v>
      </c>
      <c r="P245" s="8">
        <v>0.4591448635</v>
      </c>
      <c r="Q245" s="24">
        <v>0.28999999999999998</v>
      </c>
      <c r="R245" t="str">
        <f>IF($Q245*100&gt;=VLOOKUP($O245,margin_ranges!$A$5:$C$10,2,FALSE),IF($Q245*100&lt;=VLOOKUP($O245,margin_ranges!$A$5:$C$10,3,FALSE)+10,"IN RANGE","ABOVE RANGE"),"BELOW RANGE")</f>
        <v>IN RANGE</v>
      </c>
      <c r="S245">
        <f>MIN(VLOOKUP($O245,margin_ranges!$A$5:$D$10,4,FALSE),$P245*100)</f>
        <v>29.75</v>
      </c>
      <c r="T245" s="29">
        <f>(1-$S245/100)/(1-$F245)-1</f>
        <v>-1.0563380281690127E-2</v>
      </c>
      <c r="U245" s="19" t="str">
        <f>IF(ABS(IFERROR(T245,0))&gt;0.05,INDEX(margin_ranges!$C$13:$C$16,MATCH($F245*100,margin_ranges!$B$13:$B$16,1)),"")</f>
        <v/>
      </c>
      <c r="V245" t="e">
        <f>MIN(VLOOKUP($U245,margin_ranges!$A$5:$D$10,4,FALSE),$P245*100)</f>
        <v>#N/A</v>
      </c>
      <c r="Y245" s="29" t="e">
        <f t="shared" si="3"/>
        <v>#N/A</v>
      </c>
    </row>
    <row r="246" spans="1:25" x14ac:dyDescent="0.3">
      <c r="A246" s="8" t="s">
        <v>17</v>
      </c>
      <c r="B246" s="8" t="s">
        <v>298</v>
      </c>
      <c r="C246" s="8" t="s">
        <v>299</v>
      </c>
      <c r="D246" s="8" t="s">
        <v>390</v>
      </c>
      <c r="E246" s="8" t="s">
        <v>391</v>
      </c>
      <c r="F246" s="24">
        <v>0.28999999999999998</v>
      </c>
      <c r="G246" s="24">
        <v>0</v>
      </c>
      <c r="H246" s="25">
        <v>19.111499999999999</v>
      </c>
      <c r="I246" s="25">
        <v>3.7484999999999999</v>
      </c>
      <c r="J246" s="15">
        <v>243</v>
      </c>
      <c r="K246" s="15">
        <v>62</v>
      </c>
      <c r="L246" s="13">
        <v>0.1961</v>
      </c>
      <c r="M246" s="7">
        <v>2.16102441</v>
      </c>
      <c r="N246" s="26">
        <v>0.8</v>
      </c>
      <c r="O246" s="27" t="s">
        <v>22</v>
      </c>
      <c r="P246" s="8">
        <v>0.62980519960000003</v>
      </c>
      <c r="Q246" s="24">
        <v>0.28999999999999998</v>
      </c>
      <c r="R246" t="str">
        <f>IF($Q246*100&gt;=VLOOKUP($O246,margin_ranges!$A$5:$C$10,2,FALSE),IF($Q246*100&lt;=VLOOKUP($O246,margin_ranges!$A$5:$C$10,3,FALSE)+10,"IN RANGE","ABOVE RANGE"),"BELOW RANGE")</f>
        <v>IN RANGE</v>
      </c>
      <c r="S246">
        <f>MIN(VLOOKUP($O246,margin_ranges!$A$5:$D$10,4,FALSE),$P246*100)</f>
        <v>29.75</v>
      </c>
      <c r="T246" s="29">
        <f>(1-$S246/100)/(1-$F246)-1</f>
        <v>-1.0563380281690127E-2</v>
      </c>
      <c r="U246" s="19" t="str">
        <f>IF(ABS(IFERROR(T246,0))&gt;0.05,INDEX(margin_ranges!$C$13:$C$16,MATCH($F246*100,margin_ranges!$B$13:$B$16,1)),"")</f>
        <v/>
      </c>
      <c r="V246" t="e">
        <f>MIN(VLOOKUP($U246,margin_ranges!$A$5:$D$10,4,FALSE),$P246*100)</f>
        <v>#N/A</v>
      </c>
      <c r="Y246" s="29" t="e">
        <f t="shared" si="3"/>
        <v>#N/A</v>
      </c>
    </row>
    <row r="247" spans="1:25" x14ac:dyDescent="0.3">
      <c r="A247" s="8" t="s">
        <v>17</v>
      </c>
      <c r="B247" s="8" t="s">
        <v>298</v>
      </c>
      <c r="C247" s="8" t="s">
        <v>299</v>
      </c>
      <c r="D247" s="8" t="s">
        <v>396</v>
      </c>
      <c r="E247" s="8" t="s">
        <v>397</v>
      </c>
      <c r="F247" s="24">
        <v>0.28999999999999998</v>
      </c>
      <c r="G247" s="24">
        <v>1</v>
      </c>
      <c r="H247" s="25">
        <v>111.62</v>
      </c>
      <c r="I247" s="25">
        <v>14.7174</v>
      </c>
      <c r="J247" s="15">
        <v>968</v>
      </c>
      <c r="K247" s="15">
        <v>210</v>
      </c>
      <c r="L247" s="13">
        <v>0.13189999999999999</v>
      </c>
      <c r="M247" s="7">
        <v>2.1934499399999998</v>
      </c>
      <c r="N247" s="26">
        <v>1.5</v>
      </c>
      <c r="O247" s="27" t="s">
        <v>22</v>
      </c>
      <c r="P247" s="8">
        <v>0.31614577989999998</v>
      </c>
      <c r="Q247" s="24">
        <v>0.28999999999999998</v>
      </c>
      <c r="R247" t="str">
        <f>IF($Q247*100&gt;=VLOOKUP($O247,margin_ranges!$A$5:$C$10,2,FALSE),IF($Q247*100&lt;=VLOOKUP($O247,margin_ranges!$A$5:$C$10,3,FALSE)+10,"IN RANGE","ABOVE RANGE"),"BELOW RANGE")</f>
        <v>IN RANGE</v>
      </c>
      <c r="S247">
        <f>MIN(VLOOKUP($O247,margin_ranges!$A$5:$D$10,4,FALSE),$P247*100)</f>
        <v>29.75</v>
      </c>
      <c r="T247" s="29">
        <f>(1-$S247/100)/(1-$F247)-1</f>
        <v>-1.0563380281690127E-2</v>
      </c>
      <c r="U247" s="19" t="str">
        <f>IF(ABS(IFERROR(T247,0))&gt;0.05,INDEX(margin_ranges!$C$13:$C$16,MATCH($F247*100,margin_ranges!$B$13:$B$16,1)),"")</f>
        <v/>
      </c>
      <c r="V247" t="e">
        <f>MIN(VLOOKUP($U247,margin_ranges!$A$5:$D$10,4,FALSE),$P247*100)</f>
        <v>#N/A</v>
      </c>
      <c r="Y247" s="29" t="e">
        <f t="shared" si="3"/>
        <v>#N/A</v>
      </c>
    </row>
    <row r="248" spans="1:25" x14ac:dyDescent="0.3">
      <c r="A248" s="8" t="s">
        <v>17</v>
      </c>
      <c r="B248" s="8" t="s">
        <v>298</v>
      </c>
      <c r="C248" s="8" t="s">
        <v>299</v>
      </c>
      <c r="D248" s="8" t="s">
        <v>400</v>
      </c>
      <c r="E248" s="8" t="s">
        <v>401</v>
      </c>
      <c r="F248" s="24">
        <v>0.28999999999999998</v>
      </c>
      <c r="G248" s="24">
        <v>1</v>
      </c>
      <c r="H248" s="25">
        <v>58.062899999999999</v>
      </c>
      <c r="I248" s="25">
        <v>5.5568999999999997</v>
      </c>
      <c r="J248" s="15">
        <v>374</v>
      </c>
      <c r="K248" s="15">
        <v>93</v>
      </c>
      <c r="L248" s="13">
        <v>9.5699999999999993E-2</v>
      </c>
      <c r="M248" s="7">
        <v>2.24158569</v>
      </c>
      <c r="N248" s="26">
        <v>1.5</v>
      </c>
      <c r="O248" s="27" t="s">
        <v>22</v>
      </c>
      <c r="P248" s="8">
        <v>0.33083084460000001</v>
      </c>
      <c r="Q248" s="24">
        <v>0.28999999999999998</v>
      </c>
      <c r="R248" t="str">
        <f>IF($Q248*100&gt;=VLOOKUP($O248,margin_ranges!$A$5:$C$10,2,FALSE),IF($Q248*100&lt;=VLOOKUP($O248,margin_ranges!$A$5:$C$10,3,FALSE)+10,"IN RANGE","ABOVE RANGE"),"BELOW RANGE")</f>
        <v>IN RANGE</v>
      </c>
      <c r="S248">
        <f>MIN(VLOOKUP($O248,margin_ranges!$A$5:$D$10,4,FALSE),$P248*100)</f>
        <v>29.75</v>
      </c>
      <c r="T248" s="29">
        <f>(1-$S248/100)/(1-$F248)-1</f>
        <v>-1.0563380281690127E-2</v>
      </c>
      <c r="U248" s="19" t="str">
        <f>IF(ABS(IFERROR(T248,0))&gt;0.05,INDEX(margin_ranges!$C$13:$C$16,MATCH($F248*100,margin_ranges!$B$13:$B$16,1)),"")</f>
        <v/>
      </c>
      <c r="V248" t="e">
        <f>MIN(VLOOKUP($U248,margin_ranges!$A$5:$D$10,4,FALSE),$P248*100)</f>
        <v>#N/A</v>
      </c>
      <c r="Y248" s="29" t="e">
        <f t="shared" si="3"/>
        <v>#N/A</v>
      </c>
    </row>
    <row r="249" spans="1:25" x14ac:dyDescent="0.3">
      <c r="A249" s="8" t="s">
        <v>17</v>
      </c>
      <c r="B249" s="8" t="s">
        <v>298</v>
      </c>
      <c r="C249" s="8" t="s">
        <v>299</v>
      </c>
      <c r="D249" s="8" t="s">
        <v>402</v>
      </c>
      <c r="E249" s="8" t="s">
        <v>403</v>
      </c>
      <c r="F249" s="24">
        <v>0.28999999999999998</v>
      </c>
      <c r="G249" s="24">
        <v>0</v>
      </c>
      <c r="H249" s="25">
        <v>8.2796000000000003</v>
      </c>
      <c r="I249" s="25">
        <v>0.86070000000000002</v>
      </c>
      <c r="J249" s="15">
        <v>34</v>
      </c>
      <c r="K249" s="15">
        <v>9</v>
      </c>
      <c r="L249" s="13">
        <v>0.104</v>
      </c>
      <c r="M249" s="7">
        <v>1.32554357</v>
      </c>
      <c r="N249" s="26">
        <v>0.7</v>
      </c>
      <c r="O249" s="27" t="s">
        <v>22</v>
      </c>
      <c r="P249" s="8">
        <v>0.47191475510000003</v>
      </c>
      <c r="Q249" s="24">
        <v>0.28999999999999998</v>
      </c>
      <c r="R249" t="str">
        <f>IF($Q249*100&gt;=VLOOKUP($O249,margin_ranges!$A$5:$C$10,2,FALSE),IF($Q249*100&lt;=VLOOKUP($O249,margin_ranges!$A$5:$C$10,3,FALSE)+10,"IN RANGE","ABOVE RANGE"),"BELOW RANGE")</f>
        <v>IN RANGE</v>
      </c>
      <c r="S249">
        <f>MIN(VLOOKUP($O249,margin_ranges!$A$5:$D$10,4,FALSE),$P249*100)</f>
        <v>29.75</v>
      </c>
      <c r="T249" s="29">
        <f>(1-$S249/100)/(1-$F249)-1</f>
        <v>-1.0563380281690127E-2</v>
      </c>
      <c r="U249" s="19" t="str">
        <f>IF(ABS(IFERROR(T249,0))&gt;0.05,INDEX(margin_ranges!$C$13:$C$16,MATCH($F249*100,margin_ranges!$B$13:$B$16,1)),"")</f>
        <v/>
      </c>
      <c r="V249" t="e">
        <f>MIN(VLOOKUP($U249,margin_ranges!$A$5:$D$10,4,FALSE),$P249*100)</f>
        <v>#N/A</v>
      </c>
      <c r="Y249" s="29" t="e">
        <f t="shared" si="3"/>
        <v>#N/A</v>
      </c>
    </row>
    <row r="250" spans="1:25" x14ac:dyDescent="0.3">
      <c r="A250" s="8" t="s">
        <v>17</v>
      </c>
      <c r="B250" s="8" t="s">
        <v>298</v>
      </c>
      <c r="C250" s="8" t="s">
        <v>299</v>
      </c>
      <c r="D250" s="8" t="s">
        <v>406</v>
      </c>
      <c r="E250" s="8" t="s">
        <v>407</v>
      </c>
      <c r="F250" s="24">
        <v>0.28999999999999998</v>
      </c>
      <c r="G250" s="24">
        <v>0</v>
      </c>
      <c r="H250" s="25">
        <v>30.442499999999999</v>
      </c>
      <c r="I250" s="25">
        <v>4.3209</v>
      </c>
      <c r="J250" s="15">
        <v>238</v>
      </c>
      <c r="K250" s="15">
        <v>62</v>
      </c>
      <c r="L250" s="13">
        <v>0.1419</v>
      </c>
      <c r="M250" s="7">
        <v>1.83914833</v>
      </c>
      <c r="N250" s="26">
        <v>1</v>
      </c>
      <c r="O250" s="27" t="s">
        <v>22</v>
      </c>
      <c r="P250" s="8">
        <v>0.45627006640000001</v>
      </c>
      <c r="Q250" s="24">
        <v>0.28999999999999998</v>
      </c>
      <c r="R250" t="str">
        <f>IF($Q250*100&gt;=VLOOKUP($O250,margin_ranges!$A$5:$C$10,2,FALSE),IF($Q250*100&lt;=VLOOKUP($O250,margin_ranges!$A$5:$C$10,3,FALSE)+10,"IN RANGE","ABOVE RANGE"),"BELOW RANGE")</f>
        <v>IN RANGE</v>
      </c>
      <c r="S250">
        <f>MIN(VLOOKUP($O250,margin_ranges!$A$5:$D$10,4,FALSE),$P250*100)</f>
        <v>29.75</v>
      </c>
      <c r="T250" s="29">
        <f>(1-$S250/100)/(1-$F250)-1</f>
        <v>-1.0563380281690127E-2</v>
      </c>
      <c r="U250" s="19" t="str">
        <f>IF(ABS(IFERROR(T250,0))&gt;0.05,INDEX(margin_ranges!$C$13:$C$16,MATCH($F250*100,margin_ranges!$B$13:$B$16,1)),"")</f>
        <v/>
      </c>
      <c r="V250" t="e">
        <f>MIN(VLOOKUP($U250,margin_ranges!$A$5:$D$10,4,FALSE),$P250*100)</f>
        <v>#N/A</v>
      </c>
      <c r="Y250" s="29" t="e">
        <f t="shared" si="3"/>
        <v>#N/A</v>
      </c>
    </row>
    <row r="251" spans="1:25" x14ac:dyDescent="0.3">
      <c r="A251" s="8" t="s">
        <v>17</v>
      </c>
      <c r="B251" s="8" t="s">
        <v>298</v>
      </c>
      <c r="C251" s="8" t="s">
        <v>299</v>
      </c>
      <c r="D251" s="8" t="s">
        <v>408</v>
      </c>
      <c r="E251" s="8" t="s">
        <v>409</v>
      </c>
      <c r="F251" s="24">
        <v>0.28999999999999998</v>
      </c>
      <c r="G251" s="24">
        <v>0</v>
      </c>
      <c r="H251" s="25">
        <v>6.9150999999999998</v>
      </c>
      <c r="I251" s="25">
        <v>0.34429999999999999</v>
      </c>
      <c r="J251" s="15">
        <v>23</v>
      </c>
      <c r="K251" s="15">
        <v>6</v>
      </c>
      <c r="L251" s="13">
        <v>4.9799999999999997E-2</v>
      </c>
      <c r="M251" s="7">
        <v>2.1819087100000001</v>
      </c>
      <c r="N251" s="26">
        <v>1.1000000000000001</v>
      </c>
      <c r="O251" s="27" t="s">
        <v>22</v>
      </c>
      <c r="P251" s="8">
        <v>0.49585425220000001</v>
      </c>
      <c r="Q251" s="24">
        <v>0.28999999999999998</v>
      </c>
      <c r="R251" t="str">
        <f>IF($Q251*100&gt;=VLOOKUP($O251,margin_ranges!$A$5:$C$10,2,FALSE),IF($Q251*100&lt;=VLOOKUP($O251,margin_ranges!$A$5:$C$10,3,FALSE)+10,"IN RANGE","ABOVE RANGE"),"BELOW RANGE")</f>
        <v>IN RANGE</v>
      </c>
      <c r="S251">
        <f>MIN(VLOOKUP($O251,margin_ranges!$A$5:$D$10,4,FALSE),$P251*100)</f>
        <v>29.75</v>
      </c>
      <c r="T251" s="29">
        <f>(1-$S251/100)/(1-$F251)-1</f>
        <v>-1.0563380281690127E-2</v>
      </c>
      <c r="U251" s="19" t="str">
        <f>IF(ABS(IFERROR(T251,0))&gt;0.05,INDEX(margin_ranges!$C$13:$C$16,MATCH($F251*100,margin_ranges!$B$13:$B$16,1)),"")</f>
        <v/>
      </c>
      <c r="V251" t="e">
        <f>MIN(VLOOKUP($U251,margin_ranges!$A$5:$D$10,4,FALSE),$P251*100)</f>
        <v>#N/A</v>
      </c>
      <c r="Y251" s="29" t="e">
        <f t="shared" si="3"/>
        <v>#N/A</v>
      </c>
    </row>
    <row r="252" spans="1:25" x14ac:dyDescent="0.3">
      <c r="A252" s="8" t="s">
        <v>17</v>
      </c>
      <c r="B252" s="8" t="s">
        <v>298</v>
      </c>
      <c r="C252" s="8" t="s">
        <v>299</v>
      </c>
      <c r="D252" s="8" t="s">
        <v>416</v>
      </c>
      <c r="E252" s="8" t="s">
        <v>57</v>
      </c>
      <c r="F252" s="24">
        <v>0.28999999999999998</v>
      </c>
      <c r="G252" s="24">
        <v>0</v>
      </c>
      <c r="H252" s="25">
        <v>22.305499999999999</v>
      </c>
      <c r="I252" s="25">
        <v>0.54500000000000004</v>
      </c>
      <c r="J252" s="15">
        <v>20</v>
      </c>
      <c r="K252" s="15">
        <v>5</v>
      </c>
      <c r="L252" s="13">
        <v>2.4400000000000002E-2</v>
      </c>
      <c r="M252" s="7">
        <v>1.2363958100000001</v>
      </c>
      <c r="N252" s="26">
        <v>0.7</v>
      </c>
      <c r="O252" s="27" t="s">
        <v>22</v>
      </c>
      <c r="P252" s="8">
        <v>0.43383826069999998</v>
      </c>
      <c r="Q252" s="24">
        <v>0.28999999999999998</v>
      </c>
      <c r="R252" t="str">
        <f>IF($Q252*100&gt;=VLOOKUP($O252,margin_ranges!$A$5:$C$10,2,FALSE),IF($Q252*100&lt;=VLOOKUP($O252,margin_ranges!$A$5:$C$10,3,FALSE)+10,"IN RANGE","ABOVE RANGE"),"BELOW RANGE")</f>
        <v>IN RANGE</v>
      </c>
      <c r="S252">
        <f>MIN(VLOOKUP($O252,margin_ranges!$A$5:$D$10,4,FALSE),$P252*100)</f>
        <v>29.75</v>
      </c>
      <c r="T252" s="29">
        <f>(1-$S252/100)/(1-$F252)-1</f>
        <v>-1.0563380281690127E-2</v>
      </c>
      <c r="U252" s="19" t="str">
        <f>IF(ABS(IFERROR(T252,0))&gt;0.05,INDEX(margin_ranges!$C$13:$C$16,MATCH($F252*100,margin_ranges!$B$13:$B$16,1)),"")</f>
        <v/>
      </c>
      <c r="V252" t="e">
        <f>MIN(VLOOKUP($U252,margin_ranges!$A$5:$D$10,4,FALSE),$P252*100)</f>
        <v>#N/A</v>
      </c>
      <c r="Y252" s="29" t="e">
        <f t="shared" si="3"/>
        <v>#N/A</v>
      </c>
    </row>
    <row r="253" spans="1:25" x14ac:dyDescent="0.3">
      <c r="A253" s="8" t="s">
        <v>17</v>
      </c>
      <c r="B253" s="8" t="s">
        <v>298</v>
      </c>
      <c r="C253" s="8" t="s">
        <v>299</v>
      </c>
      <c r="D253" s="8" t="s">
        <v>417</v>
      </c>
      <c r="E253" s="8" t="s">
        <v>418</v>
      </c>
      <c r="F253" s="24">
        <v>0.28999999999999998</v>
      </c>
      <c r="G253" s="24">
        <v>1</v>
      </c>
      <c r="H253" s="25">
        <v>57.218200000000003</v>
      </c>
      <c r="I253" s="25">
        <v>6.0983000000000001</v>
      </c>
      <c r="J253" s="15">
        <v>214</v>
      </c>
      <c r="K253" s="15">
        <v>54</v>
      </c>
      <c r="L253" s="13">
        <v>0.1066</v>
      </c>
      <c r="M253" s="7">
        <v>1.16944575</v>
      </c>
      <c r="N253" s="26">
        <v>0.8</v>
      </c>
      <c r="O253" s="27" t="s">
        <v>22</v>
      </c>
      <c r="P253" s="8">
        <v>0.31591525059999997</v>
      </c>
      <c r="Q253" s="24">
        <v>0.28999999999999998</v>
      </c>
      <c r="R253" t="str">
        <f>IF($Q253*100&gt;=VLOOKUP($O253,margin_ranges!$A$5:$C$10,2,FALSE),IF($Q253*100&lt;=VLOOKUP($O253,margin_ranges!$A$5:$C$10,3,FALSE)+10,"IN RANGE","ABOVE RANGE"),"BELOW RANGE")</f>
        <v>IN RANGE</v>
      </c>
      <c r="S253">
        <f>MIN(VLOOKUP($O253,margin_ranges!$A$5:$D$10,4,FALSE),$P253*100)</f>
        <v>29.75</v>
      </c>
      <c r="T253" s="29">
        <f>(1-$S253/100)/(1-$F253)-1</f>
        <v>-1.0563380281690127E-2</v>
      </c>
      <c r="U253" s="19" t="str">
        <f>IF(ABS(IFERROR(T253,0))&gt;0.05,INDEX(margin_ranges!$C$13:$C$16,MATCH($F253*100,margin_ranges!$B$13:$B$16,1)),"")</f>
        <v/>
      </c>
      <c r="V253" t="e">
        <f>MIN(VLOOKUP($U253,margin_ranges!$A$5:$D$10,4,FALSE),$P253*100)</f>
        <v>#N/A</v>
      </c>
      <c r="Y253" s="29" t="e">
        <f t="shared" si="3"/>
        <v>#N/A</v>
      </c>
    </row>
    <row r="254" spans="1:25" x14ac:dyDescent="0.3">
      <c r="A254" s="8" t="s">
        <v>17</v>
      </c>
      <c r="B254" s="8" t="s">
        <v>298</v>
      </c>
      <c r="C254" s="8" t="s">
        <v>299</v>
      </c>
      <c r="D254" s="8" t="s">
        <v>419</v>
      </c>
      <c r="E254" s="8" t="s">
        <v>420</v>
      </c>
      <c r="F254" s="24">
        <v>0.28999999999999998</v>
      </c>
      <c r="G254" s="24">
        <v>0</v>
      </c>
      <c r="H254" s="25">
        <v>7.2233000000000001</v>
      </c>
      <c r="I254" s="25">
        <v>1.7802</v>
      </c>
      <c r="J254" s="15">
        <v>75</v>
      </c>
      <c r="K254" s="15">
        <v>19</v>
      </c>
      <c r="L254" s="13">
        <v>0.2465</v>
      </c>
      <c r="M254" s="7">
        <v>1.4038117400000001</v>
      </c>
      <c r="N254" s="26">
        <v>0.75</v>
      </c>
      <c r="O254" s="27" t="s">
        <v>22</v>
      </c>
      <c r="P254" s="8">
        <v>0.46574032789999997</v>
      </c>
      <c r="Q254" s="24">
        <v>0.28999999999999998</v>
      </c>
      <c r="R254" t="str">
        <f>IF($Q254*100&gt;=VLOOKUP($O254,margin_ranges!$A$5:$C$10,2,FALSE),IF($Q254*100&lt;=VLOOKUP($O254,margin_ranges!$A$5:$C$10,3,FALSE)+10,"IN RANGE","ABOVE RANGE"),"BELOW RANGE")</f>
        <v>IN RANGE</v>
      </c>
      <c r="S254">
        <f>MIN(VLOOKUP($O254,margin_ranges!$A$5:$D$10,4,FALSE),$P254*100)</f>
        <v>29.75</v>
      </c>
      <c r="T254" s="29">
        <f>(1-$S254/100)/(1-$F254)-1</f>
        <v>-1.0563380281690127E-2</v>
      </c>
      <c r="U254" s="19" t="str">
        <f>IF(ABS(IFERROR(T254,0))&gt;0.05,INDEX(margin_ranges!$C$13:$C$16,MATCH($F254*100,margin_ranges!$B$13:$B$16,1)),"")</f>
        <v/>
      </c>
      <c r="V254" t="e">
        <f>MIN(VLOOKUP($U254,margin_ranges!$A$5:$D$10,4,FALSE),$P254*100)</f>
        <v>#N/A</v>
      </c>
      <c r="Y254" s="29" t="e">
        <f t="shared" si="3"/>
        <v>#N/A</v>
      </c>
    </row>
    <row r="255" spans="1:25" x14ac:dyDescent="0.3">
      <c r="A255" s="8" t="s">
        <v>17</v>
      </c>
      <c r="B255" s="8" t="s">
        <v>298</v>
      </c>
      <c r="C255" s="8" t="s">
        <v>299</v>
      </c>
      <c r="D255" s="8" t="s">
        <v>421</v>
      </c>
      <c r="E255" s="8" t="s">
        <v>422</v>
      </c>
      <c r="F255" s="24">
        <v>0.28999999999999998</v>
      </c>
      <c r="G255" s="24">
        <v>1</v>
      </c>
      <c r="H255" s="25">
        <v>116.08069999999999</v>
      </c>
      <c r="I255" s="25">
        <v>0.52910000000000001</v>
      </c>
      <c r="J255" s="15">
        <v>13</v>
      </c>
      <c r="K255" s="15">
        <v>3</v>
      </c>
      <c r="L255" s="13">
        <v>4.5999999999999999E-3</v>
      </c>
      <c r="M255" s="7">
        <v>0.81147407999999999</v>
      </c>
      <c r="N255" s="26">
        <v>0.3</v>
      </c>
      <c r="O255" s="27" t="s">
        <v>22</v>
      </c>
      <c r="P255" s="8">
        <v>0.63030242540000003</v>
      </c>
      <c r="Q255" s="24">
        <v>0.28999999999999998</v>
      </c>
      <c r="R255" t="str">
        <f>IF($Q255*100&gt;=VLOOKUP($O255,margin_ranges!$A$5:$C$10,2,FALSE),IF($Q255*100&lt;=VLOOKUP($O255,margin_ranges!$A$5:$C$10,3,FALSE)+10,"IN RANGE","ABOVE RANGE"),"BELOW RANGE")</f>
        <v>IN RANGE</v>
      </c>
      <c r="S255">
        <f>MIN(VLOOKUP($O255,margin_ranges!$A$5:$D$10,4,FALSE),$P255*100)</f>
        <v>29.75</v>
      </c>
      <c r="T255" s="29">
        <f>(1-$S255/100)/(1-$F255)-1</f>
        <v>-1.0563380281690127E-2</v>
      </c>
      <c r="U255" s="19" t="str">
        <f>IF(ABS(IFERROR(T255,0))&gt;0.05,INDEX(margin_ranges!$C$13:$C$16,MATCH($F255*100,margin_ranges!$B$13:$B$16,1)),"")</f>
        <v/>
      </c>
      <c r="V255" t="e">
        <f>MIN(VLOOKUP($U255,margin_ranges!$A$5:$D$10,4,FALSE),$P255*100)</f>
        <v>#N/A</v>
      </c>
      <c r="Y255" s="29" t="e">
        <f t="shared" si="3"/>
        <v>#N/A</v>
      </c>
    </row>
    <row r="256" spans="1:25" x14ac:dyDescent="0.3">
      <c r="A256" s="8" t="s">
        <v>17</v>
      </c>
      <c r="B256" s="8" t="s">
        <v>298</v>
      </c>
      <c r="C256" s="8" t="s">
        <v>299</v>
      </c>
      <c r="D256" s="8" t="s">
        <v>423</v>
      </c>
      <c r="E256" s="8" t="s">
        <v>424</v>
      </c>
      <c r="F256" s="24">
        <v>0.28999999999999998</v>
      </c>
      <c r="G256" s="24">
        <v>0</v>
      </c>
      <c r="H256" s="25">
        <v>2.3917999999999999</v>
      </c>
      <c r="I256" s="25">
        <v>0.40389999999999998</v>
      </c>
      <c r="J256" s="15">
        <v>24</v>
      </c>
      <c r="K256" s="15">
        <v>6</v>
      </c>
      <c r="L256" s="13">
        <v>0.16889999999999999</v>
      </c>
      <c r="M256" s="7">
        <v>1.9807250199999999</v>
      </c>
      <c r="N256" s="26">
        <v>1.1000000000000001</v>
      </c>
      <c r="O256" s="27" t="s">
        <v>22</v>
      </c>
      <c r="P256" s="8">
        <v>0.44464779929999998</v>
      </c>
      <c r="Q256" s="24">
        <v>0.28999999999999998</v>
      </c>
      <c r="R256" t="str">
        <f>IF($Q256*100&gt;=VLOOKUP($O256,margin_ranges!$A$5:$C$10,2,FALSE),IF($Q256*100&lt;=VLOOKUP($O256,margin_ranges!$A$5:$C$10,3,FALSE)+10,"IN RANGE","ABOVE RANGE"),"BELOW RANGE")</f>
        <v>IN RANGE</v>
      </c>
      <c r="S256">
        <f>MIN(VLOOKUP($O256,margin_ranges!$A$5:$D$10,4,FALSE),$P256*100)</f>
        <v>29.75</v>
      </c>
      <c r="T256" s="29">
        <f>(1-$S256/100)/(1-$F256)-1</f>
        <v>-1.0563380281690127E-2</v>
      </c>
      <c r="U256" s="19" t="str">
        <f>IF(ABS(IFERROR(T256,0))&gt;0.05,INDEX(margin_ranges!$C$13:$C$16,MATCH($F256*100,margin_ranges!$B$13:$B$16,1)),"")</f>
        <v/>
      </c>
      <c r="V256" t="e">
        <f>MIN(VLOOKUP($U256,margin_ranges!$A$5:$D$10,4,FALSE),$P256*100)</f>
        <v>#N/A</v>
      </c>
      <c r="Y256" s="29" t="e">
        <f t="shared" si="3"/>
        <v>#N/A</v>
      </c>
    </row>
    <row r="257" spans="1:25" x14ac:dyDescent="0.3">
      <c r="A257" s="8" t="s">
        <v>17</v>
      </c>
      <c r="B257" s="8" t="s">
        <v>298</v>
      </c>
      <c r="C257" s="8" t="s">
        <v>299</v>
      </c>
      <c r="D257" s="8" t="s">
        <v>427</v>
      </c>
      <c r="E257" s="8" t="s">
        <v>428</v>
      </c>
      <c r="F257" s="24">
        <v>0.28999999999999998</v>
      </c>
      <c r="G257" s="24">
        <v>0</v>
      </c>
      <c r="H257" s="25">
        <v>19.601400000000002</v>
      </c>
      <c r="I257" s="25">
        <v>3.4781</v>
      </c>
      <c r="J257" s="15">
        <v>183</v>
      </c>
      <c r="K257" s="15">
        <v>46</v>
      </c>
      <c r="L257" s="13">
        <v>0.1774</v>
      </c>
      <c r="M257" s="7">
        <v>1.75426131</v>
      </c>
      <c r="N257" s="26">
        <v>0.8</v>
      </c>
      <c r="O257" s="27" t="s">
        <v>22</v>
      </c>
      <c r="P257" s="8">
        <v>0.54396759620000001</v>
      </c>
      <c r="Q257" s="24">
        <v>0.28999999999999998</v>
      </c>
      <c r="R257" t="str">
        <f>IF($Q257*100&gt;=VLOOKUP($O257,margin_ranges!$A$5:$C$10,2,FALSE),IF($Q257*100&lt;=VLOOKUP($O257,margin_ranges!$A$5:$C$10,3,FALSE)+10,"IN RANGE","ABOVE RANGE"),"BELOW RANGE")</f>
        <v>IN RANGE</v>
      </c>
      <c r="S257">
        <f>MIN(VLOOKUP($O257,margin_ranges!$A$5:$D$10,4,FALSE),$P257*100)</f>
        <v>29.75</v>
      </c>
      <c r="T257" s="29">
        <f>(1-$S257/100)/(1-$F257)-1</f>
        <v>-1.0563380281690127E-2</v>
      </c>
      <c r="U257" s="19" t="str">
        <f>IF(ABS(IFERROR(T257,0))&gt;0.05,INDEX(margin_ranges!$C$13:$C$16,MATCH($F257*100,margin_ranges!$B$13:$B$16,1)),"")</f>
        <v/>
      </c>
      <c r="V257" t="e">
        <f>MIN(VLOOKUP($U257,margin_ranges!$A$5:$D$10,4,FALSE),$P257*100)</f>
        <v>#N/A</v>
      </c>
      <c r="Y257" s="29" t="e">
        <f t="shared" si="3"/>
        <v>#N/A</v>
      </c>
    </row>
    <row r="258" spans="1:25" x14ac:dyDescent="0.3">
      <c r="A258" s="8" t="s">
        <v>17</v>
      </c>
      <c r="B258" s="8" t="s">
        <v>298</v>
      </c>
      <c r="C258" s="8" t="s">
        <v>299</v>
      </c>
      <c r="D258" s="8" t="s">
        <v>435</v>
      </c>
      <c r="E258" s="8" t="s">
        <v>436</v>
      </c>
      <c r="F258" s="24">
        <v>0.28999999999999998</v>
      </c>
      <c r="G258" s="24">
        <v>1</v>
      </c>
      <c r="H258" s="25">
        <v>70.142099999999999</v>
      </c>
      <c r="I258" s="25">
        <v>6.9618000000000002</v>
      </c>
      <c r="J258" s="15">
        <v>377</v>
      </c>
      <c r="K258" s="15">
        <v>97</v>
      </c>
      <c r="L258" s="13">
        <v>9.9299999999999999E-2</v>
      </c>
      <c r="M258" s="7">
        <v>1.80535782</v>
      </c>
      <c r="N258" s="26">
        <v>1</v>
      </c>
      <c r="O258" s="27" t="s">
        <v>22</v>
      </c>
      <c r="P258" s="8">
        <v>0.44609318520000002</v>
      </c>
      <c r="Q258" s="24">
        <v>0.28999999999999998</v>
      </c>
      <c r="R258" t="str">
        <f>IF($Q258*100&gt;=VLOOKUP($O258,margin_ranges!$A$5:$C$10,2,FALSE),IF($Q258*100&lt;=VLOOKUP($O258,margin_ranges!$A$5:$C$10,3,FALSE)+10,"IN RANGE","ABOVE RANGE"),"BELOW RANGE")</f>
        <v>IN RANGE</v>
      </c>
      <c r="S258">
        <f>MIN(VLOOKUP($O258,margin_ranges!$A$5:$D$10,4,FALSE),$P258*100)</f>
        <v>29.75</v>
      </c>
      <c r="T258" s="29">
        <f>(1-$S258/100)/(1-$F258)-1</f>
        <v>-1.0563380281690127E-2</v>
      </c>
      <c r="U258" s="19" t="str">
        <f>IF(ABS(IFERROR(T258,0))&gt;0.05,INDEX(margin_ranges!$C$13:$C$16,MATCH($F258*100,margin_ranges!$B$13:$B$16,1)),"")</f>
        <v/>
      </c>
      <c r="V258" t="e">
        <f>MIN(VLOOKUP($U258,margin_ranges!$A$5:$D$10,4,FALSE),$P258*100)</f>
        <v>#N/A</v>
      </c>
      <c r="Y258" s="29" t="e">
        <f t="shared" si="3"/>
        <v>#N/A</v>
      </c>
    </row>
    <row r="259" spans="1:25" x14ac:dyDescent="0.3">
      <c r="A259" s="8" t="s">
        <v>17</v>
      </c>
      <c r="B259" s="8" t="s">
        <v>298</v>
      </c>
      <c r="C259" s="8" t="s">
        <v>299</v>
      </c>
      <c r="D259" s="8" t="s">
        <v>449</v>
      </c>
      <c r="E259" s="8" t="s">
        <v>450</v>
      </c>
      <c r="F259" s="24">
        <v>0.28999999999999998</v>
      </c>
      <c r="G259" s="24">
        <v>1</v>
      </c>
      <c r="H259" s="25">
        <v>219.66200000000001</v>
      </c>
      <c r="I259" s="25">
        <v>0.96740000000000004</v>
      </c>
      <c r="J259" s="15">
        <v>18</v>
      </c>
      <c r="K259" s="15">
        <v>5</v>
      </c>
      <c r="L259" s="13">
        <v>4.4000000000000003E-3</v>
      </c>
      <c r="M259" s="7">
        <v>0.62231411000000003</v>
      </c>
      <c r="N259" s="26">
        <v>0.3</v>
      </c>
      <c r="O259" s="27" t="s">
        <v>22</v>
      </c>
      <c r="P259" s="8">
        <v>0.51792833410000005</v>
      </c>
      <c r="Q259" s="24">
        <v>0.28999999999999998</v>
      </c>
      <c r="R259" t="str">
        <f>IF($Q259*100&gt;=VLOOKUP($O259,margin_ranges!$A$5:$C$10,2,FALSE),IF($Q259*100&lt;=VLOOKUP($O259,margin_ranges!$A$5:$C$10,3,FALSE)+10,"IN RANGE","ABOVE RANGE"),"BELOW RANGE")</f>
        <v>IN RANGE</v>
      </c>
      <c r="S259">
        <f>MIN(VLOOKUP($O259,margin_ranges!$A$5:$D$10,4,FALSE),$P259*100)</f>
        <v>29.75</v>
      </c>
      <c r="T259" s="29">
        <f>(1-$S259/100)/(1-$F259)-1</f>
        <v>-1.0563380281690127E-2</v>
      </c>
      <c r="U259" s="19" t="str">
        <f>IF(ABS(IFERROR(T259,0))&gt;0.05,INDEX(margin_ranges!$C$13:$C$16,MATCH($F259*100,margin_ranges!$B$13:$B$16,1)),"")</f>
        <v/>
      </c>
      <c r="V259" t="e">
        <f>MIN(VLOOKUP($U259,margin_ranges!$A$5:$D$10,4,FALSE),$P259*100)</f>
        <v>#N/A</v>
      </c>
      <c r="Y259" s="29" t="e">
        <f t="shared" si="3"/>
        <v>#N/A</v>
      </c>
    </row>
    <row r="260" spans="1:25" x14ac:dyDescent="0.3">
      <c r="A260" s="8" t="s">
        <v>17</v>
      </c>
      <c r="B260" s="8" t="s">
        <v>298</v>
      </c>
      <c r="C260" s="8" t="s">
        <v>299</v>
      </c>
      <c r="D260" s="8" t="s">
        <v>451</v>
      </c>
      <c r="E260" s="8" t="s">
        <v>452</v>
      </c>
      <c r="F260" s="24">
        <v>0.28999999999999998</v>
      </c>
      <c r="G260" s="24">
        <v>0</v>
      </c>
      <c r="H260" s="25">
        <v>8.4240999999999993</v>
      </c>
      <c r="I260" s="25">
        <v>0.73519999999999996</v>
      </c>
      <c r="J260" s="15">
        <v>25</v>
      </c>
      <c r="K260" s="15">
        <v>6</v>
      </c>
      <c r="L260" s="13">
        <v>8.7300000000000003E-2</v>
      </c>
      <c r="M260" s="7">
        <v>1.1467016400000001</v>
      </c>
      <c r="N260" s="26">
        <v>0.7</v>
      </c>
      <c r="O260" s="27" t="s">
        <v>22</v>
      </c>
      <c r="P260" s="8">
        <v>0.38955350329999999</v>
      </c>
      <c r="Q260" s="24">
        <v>0.28999999999999998</v>
      </c>
      <c r="R260" t="str">
        <f>IF($Q260*100&gt;=VLOOKUP($O260,margin_ranges!$A$5:$C$10,2,FALSE),IF($Q260*100&lt;=VLOOKUP($O260,margin_ranges!$A$5:$C$10,3,FALSE)+10,"IN RANGE","ABOVE RANGE"),"BELOW RANGE")</f>
        <v>IN RANGE</v>
      </c>
      <c r="S260">
        <f>MIN(VLOOKUP($O260,margin_ranges!$A$5:$D$10,4,FALSE),$P260*100)</f>
        <v>29.75</v>
      </c>
      <c r="T260" s="29">
        <f>(1-$S260/100)/(1-$F260)-1</f>
        <v>-1.0563380281690127E-2</v>
      </c>
      <c r="U260" s="19" t="str">
        <f>IF(ABS(IFERROR(T260,0))&gt;0.05,INDEX(margin_ranges!$C$13:$C$16,MATCH($F260*100,margin_ranges!$B$13:$B$16,1)),"")</f>
        <v/>
      </c>
      <c r="V260" t="e">
        <f>MIN(VLOOKUP($U260,margin_ranges!$A$5:$D$10,4,FALSE),$P260*100)</f>
        <v>#N/A</v>
      </c>
      <c r="Y260" s="29" t="e">
        <f t="shared" si="3"/>
        <v>#N/A</v>
      </c>
    </row>
    <row r="261" spans="1:25" x14ac:dyDescent="0.3">
      <c r="A261" s="8" t="s">
        <v>17</v>
      </c>
      <c r="B261" s="8" t="s">
        <v>298</v>
      </c>
      <c r="C261" s="8" t="s">
        <v>299</v>
      </c>
      <c r="D261" s="8" t="s">
        <v>453</v>
      </c>
      <c r="E261" s="8" t="s">
        <v>454</v>
      </c>
      <c r="F261" s="24">
        <v>0.28999999999999998</v>
      </c>
      <c r="G261" s="24">
        <v>0</v>
      </c>
      <c r="H261" s="25">
        <v>39.876399999999997</v>
      </c>
      <c r="I261" s="25">
        <v>4.3468</v>
      </c>
      <c r="J261" s="15">
        <v>226</v>
      </c>
      <c r="K261" s="15">
        <v>58</v>
      </c>
      <c r="L261" s="13">
        <v>0.109</v>
      </c>
      <c r="M261" s="7">
        <v>1.7364423600000001</v>
      </c>
      <c r="N261" s="26">
        <v>1</v>
      </c>
      <c r="O261" s="27" t="s">
        <v>22</v>
      </c>
      <c r="P261" s="8">
        <v>0.42410988049999998</v>
      </c>
      <c r="Q261" s="24">
        <v>0.28999999999999998</v>
      </c>
      <c r="R261" t="str">
        <f>IF($Q261*100&gt;=VLOOKUP($O261,margin_ranges!$A$5:$C$10,2,FALSE),IF($Q261*100&lt;=VLOOKUP($O261,margin_ranges!$A$5:$C$10,3,FALSE)+10,"IN RANGE","ABOVE RANGE"),"BELOW RANGE")</f>
        <v>IN RANGE</v>
      </c>
      <c r="S261">
        <f>MIN(VLOOKUP($O261,margin_ranges!$A$5:$D$10,4,FALSE),$P261*100)</f>
        <v>29.75</v>
      </c>
      <c r="T261" s="29">
        <f>(1-$S261/100)/(1-$F261)-1</f>
        <v>-1.0563380281690127E-2</v>
      </c>
      <c r="U261" s="19" t="str">
        <f>IF(ABS(IFERROR(T261,0))&gt;0.05,INDEX(margin_ranges!$C$13:$C$16,MATCH($F261*100,margin_ranges!$B$13:$B$16,1)),"")</f>
        <v/>
      </c>
      <c r="V261" t="e">
        <f>MIN(VLOOKUP($U261,margin_ranges!$A$5:$D$10,4,FALSE),$P261*100)</f>
        <v>#N/A</v>
      </c>
      <c r="Y261" s="29" t="e">
        <f t="shared" si="3"/>
        <v>#N/A</v>
      </c>
    </row>
    <row r="262" spans="1:25" x14ac:dyDescent="0.3">
      <c r="A262" s="8" t="s">
        <v>17</v>
      </c>
      <c r="B262" s="8" t="s">
        <v>298</v>
      </c>
      <c r="C262" s="8" t="s">
        <v>299</v>
      </c>
      <c r="D262" s="8" t="s">
        <v>455</v>
      </c>
      <c r="E262" s="8" t="s">
        <v>456</v>
      </c>
      <c r="F262" s="24">
        <v>0.28999999999999998</v>
      </c>
      <c r="G262" s="24">
        <v>0</v>
      </c>
      <c r="H262" s="25">
        <v>8.4734999999999996</v>
      </c>
      <c r="I262" s="25">
        <v>1.0468</v>
      </c>
      <c r="J262" s="15">
        <v>37</v>
      </c>
      <c r="K262" s="15">
        <v>9</v>
      </c>
      <c r="L262" s="13">
        <v>0.1235</v>
      </c>
      <c r="M262" s="7">
        <v>1.1743500499999999</v>
      </c>
      <c r="N262" s="26">
        <v>0.75</v>
      </c>
      <c r="O262" s="27" t="s">
        <v>22</v>
      </c>
      <c r="P262" s="8">
        <v>0.36134885909999997</v>
      </c>
      <c r="Q262" s="24">
        <v>0.28999999999999998</v>
      </c>
      <c r="R262" t="str">
        <f>IF($Q262*100&gt;=VLOOKUP($O262,margin_ranges!$A$5:$C$10,2,FALSE),IF($Q262*100&lt;=VLOOKUP($O262,margin_ranges!$A$5:$C$10,3,FALSE)+10,"IN RANGE","ABOVE RANGE"),"BELOW RANGE")</f>
        <v>IN RANGE</v>
      </c>
      <c r="S262">
        <f>MIN(VLOOKUP($O262,margin_ranges!$A$5:$D$10,4,FALSE),$P262*100)</f>
        <v>29.75</v>
      </c>
      <c r="T262" s="29">
        <f>(1-$S262/100)/(1-$F262)-1</f>
        <v>-1.0563380281690127E-2</v>
      </c>
      <c r="U262" s="19" t="str">
        <f>IF(ABS(IFERROR(T262,0))&gt;0.05,INDEX(margin_ranges!$C$13:$C$16,MATCH($F262*100,margin_ranges!$B$13:$B$16,1)),"")</f>
        <v/>
      </c>
      <c r="V262" t="e">
        <f>MIN(VLOOKUP($U262,margin_ranges!$A$5:$D$10,4,FALSE),$P262*100)</f>
        <v>#N/A</v>
      </c>
      <c r="Y262" s="29" t="e">
        <f t="shared" si="3"/>
        <v>#N/A</v>
      </c>
    </row>
    <row r="263" spans="1:25" x14ac:dyDescent="0.3">
      <c r="A263" s="8" t="s">
        <v>17</v>
      </c>
      <c r="B263" s="8" t="s">
        <v>298</v>
      </c>
      <c r="C263" s="8" t="s">
        <v>299</v>
      </c>
      <c r="D263" s="8" t="s">
        <v>459</v>
      </c>
      <c r="E263" s="8" t="s">
        <v>460</v>
      </c>
      <c r="F263" s="24">
        <v>0.28999999999999998</v>
      </c>
      <c r="G263" s="24">
        <v>0</v>
      </c>
      <c r="H263" s="25">
        <v>32.967700000000001</v>
      </c>
      <c r="I263" s="25">
        <v>5.5815000000000001</v>
      </c>
      <c r="J263" s="15">
        <v>171</v>
      </c>
      <c r="K263" s="15">
        <v>43</v>
      </c>
      <c r="L263" s="13">
        <v>0.16930000000000001</v>
      </c>
      <c r="M263" s="7">
        <v>1.01934708</v>
      </c>
      <c r="N263" s="26">
        <v>0.7</v>
      </c>
      <c r="O263" s="27" t="s">
        <v>22</v>
      </c>
      <c r="P263" s="8">
        <v>0.31328591090000002</v>
      </c>
      <c r="Q263" s="24">
        <v>0.28999999999999998</v>
      </c>
      <c r="R263" t="str">
        <f>IF($Q263*100&gt;=VLOOKUP($O263,margin_ranges!$A$5:$C$10,2,FALSE),IF($Q263*100&lt;=VLOOKUP($O263,margin_ranges!$A$5:$C$10,3,FALSE)+10,"IN RANGE","ABOVE RANGE"),"BELOW RANGE")</f>
        <v>IN RANGE</v>
      </c>
      <c r="S263">
        <f>MIN(VLOOKUP($O263,margin_ranges!$A$5:$D$10,4,FALSE),$P263*100)</f>
        <v>29.75</v>
      </c>
      <c r="T263" s="29">
        <f>(1-$S263/100)/(1-$F263)-1</f>
        <v>-1.0563380281690127E-2</v>
      </c>
      <c r="U263" s="19" t="str">
        <f>IF(ABS(IFERROR(T263,0))&gt;0.05,INDEX(margin_ranges!$C$13:$C$16,MATCH($F263*100,margin_ranges!$B$13:$B$16,1)),"")</f>
        <v/>
      </c>
      <c r="V263" t="e">
        <f>MIN(VLOOKUP($U263,margin_ranges!$A$5:$D$10,4,FALSE),$P263*100)</f>
        <v>#N/A</v>
      </c>
      <c r="Y263" s="29" t="e">
        <f t="shared" si="3"/>
        <v>#N/A</v>
      </c>
    </row>
    <row r="264" spans="1:25" x14ac:dyDescent="0.3">
      <c r="A264" s="8" t="s">
        <v>17</v>
      </c>
      <c r="B264" s="8" t="s">
        <v>298</v>
      </c>
      <c r="C264" s="8" t="s">
        <v>299</v>
      </c>
      <c r="D264" s="8" t="s">
        <v>465</v>
      </c>
      <c r="E264" s="8" t="s">
        <v>466</v>
      </c>
      <c r="F264" s="24">
        <v>0.28999999999999998</v>
      </c>
      <c r="G264" s="24">
        <v>0</v>
      </c>
      <c r="H264" s="25">
        <v>19.628900000000002</v>
      </c>
      <c r="I264" s="25">
        <v>0.8115</v>
      </c>
      <c r="J264" s="15">
        <v>38</v>
      </c>
      <c r="K264" s="15">
        <v>10</v>
      </c>
      <c r="L264" s="13">
        <v>4.1300000000000003E-2</v>
      </c>
      <c r="M264" s="7">
        <v>1.5734178299999999</v>
      </c>
      <c r="N264" s="26">
        <v>0.8</v>
      </c>
      <c r="O264" s="27" t="s">
        <v>22</v>
      </c>
      <c r="P264" s="8">
        <v>0.49155273109999997</v>
      </c>
      <c r="Q264" s="24">
        <v>0.28999999999999998</v>
      </c>
      <c r="R264" t="str">
        <f>IF($Q264*100&gt;=VLOOKUP($O264,margin_ranges!$A$5:$C$10,2,FALSE),IF($Q264*100&lt;=VLOOKUP($O264,margin_ranges!$A$5:$C$10,3,FALSE)+10,"IN RANGE","ABOVE RANGE"),"BELOW RANGE")</f>
        <v>IN RANGE</v>
      </c>
      <c r="S264">
        <f>MIN(VLOOKUP($O264,margin_ranges!$A$5:$D$10,4,FALSE),$P264*100)</f>
        <v>29.75</v>
      </c>
      <c r="T264" s="29">
        <f>(1-$S264/100)/(1-$F264)-1</f>
        <v>-1.0563380281690127E-2</v>
      </c>
      <c r="U264" s="19" t="str">
        <f>IF(ABS(IFERROR(T264,0))&gt;0.05,INDEX(margin_ranges!$C$13:$C$16,MATCH($F264*100,margin_ranges!$B$13:$B$16,1)),"")</f>
        <v/>
      </c>
      <c r="V264" t="e">
        <f>MIN(VLOOKUP($U264,margin_ranges!$A$5:$D$10,4,FALSE),$P264*100)</f>
        <v>#N/A</v>
      </c>
      <c r="Y264" s="29" t="e">
        <f t="shared" si="3"/>
        <v>#N/A</v>
      </c>
    </row>
    <row r="265" spans="1:25" x14ac:dyDescent="0.3">
      <c r="A265" s="8" t="s">
        <v>17</v>
      </c>
      <c r="B265" s="8" t="s">
        <v>298</v>
      </c>
      <c r="C265" s="8" t="s">
        <v>299</v>
      </c>
      <c r="D265" s="8" t="s">
        <v>469</v>
      </c>
      <c r="E265" s="8" t="s">
        <v>470</v>
      </c>
      <c r="F265" s="24">
        <v>0.28999999999999998</v>
      </c>
      <c r="G265" s="24">
        <v>0</v>
      </c>
      <c r="H265" s="25">
        <v>26.209800000000001</v>
      </c>
      <c r="I265" s="25">
        <v>1.3678999999999999</v>
      </c>
      <c r="J265" s="15">
        <v>65</v>
      </c>
      <c r="K265" s="15">
        <v>16</v>
      </c>
      <c r="L265" s="13">
        <v>5.2200000000000003E-2</v>
      </c>
      <c r="M265" s="7">
        <v>1.5748093999999999</v>
      </c>
      <c r="N265" s="26">
        <v>0.8</v>
      </c>
      <c r="O265" s="27" t="s">
        <v>22</v>
      </c>
      <c r="P265" s="8">
        <v>0.49200201609999999</v>
      </c>
      <c r="Q265" s="24">
        <v>0.28999999999999998</v>
      </c>
      <c r="R265" t="str">
        <f>IF($Q265*100&gt;=VLOOKUP($O265,margin_ranges!$A$5:$C$10,2,FALSE),IF($Q265*100&lt;=VLOOKUP($O265,margin_ranges!$A$5:$C$10,3,FALSE)+10,"IN RANGE","ABOVE RANGE"),"BELOW RANGE")</f>
        <v>IN RANGE</v>
      </c>
      <c r="S265">
        <f>MIN(VLOOKUP($O265,margin_ranges!$A$5:$D$10,4,FALSE),$P265*100)</f>
        <v>29.75</v>
      </c>
      <c r="T265" s="29">
        <f>(1-$S265/100)/(1-$F265)-1</f>
        <v>-1.0563380281690127E-2</v>
      </c>
      <c r="U265" s="19" t="str">
        <f>IF(ABS(IFERROR(T265,0))&gt;0.05,INDEX(margin_ranges!$C$13:$C$16,MATCH($F265*100,margin_ranges!$B$13:$B$16,1)),"")</f>
        <v/>
      </c>
      <c r="V265" t="e">
        <f>MIN(VLOOKUP($U265,margin_ranges!$A$5:$D$10,4,FALSE),$P265*100)</f>
        <v>#N/A</v>
      </c>
      <c r="Y265" s="29" t="e">
        <f t="shared" si="3"/>
        <v>#N/A</v>
      </c>
    </row>
    <row r="266" spans="1:25" x14ac:dyDescent="0.3">
      <c r="A266" s="8" t="s">
        <v>17</v>
      </c>
      <c r="B266" s="8" t="s">
        <v>298</v>
      </c>
      <c r="C266" s="8" t="s">
        <v>299</v>
      </c>
      <c r="D266" s="8" t="s">
        <v>471</v>
      </c>
      <c r="E266" s="8" t="s">
        <v>472</v>
      </c>
      <c r="F266" s="24">
        <v>0.28999999999999998</v>
      </c>
      <c r="G266" s="24">
        <v>1</v>
      </c>
      <c r="H266" s="25">
        <v>152.4889</v>
      </c>
      <c r="I266" s="25">
        <v>9.7280999999999995</v>
      </c>
      <c r="J266" s="15">
        <v>476</v>
      </c>
      <c r="K266" s="15">
        <v>122</v>
      </c>
      <c r="L266" s="13">
        <v>6.3799999999999996E-2</v>
      </c>
      <c r="M266" s="7">
        <v>1.6309235399999999</v>
      </c>
      <c r="N266" s="26">
        <v>0.65</v>
      </c>
      <c r="O266" s="27" t="s">
        <v>22</v>
      </c>
      <c r="P266" s="8">
        <v>0.6014528052</v>
      </c>
      <c r="Q266" s="24">
        <v>0.28999999999999998</v>
      </c>
      <c r="R266" t="str">
        <f>IF($Q266*100&gt;=VLOOKUP($O266,margin_ranges!$A$5:$C$10,2,FALSE),IF($Q266*100&lt;=VLOOKUP($O266,margin_ranges!$A$5:$C$10,3,FALSE)+10,"IN RANGE","ABOVE RANGE"),"BELOW RANGE")</f>
        <v>IN RANGE</v>
      </c>
      <c r="S266">
        <f>MIN(VLOOKUP($O266,margin_ranges!$A$5:$D$10,4,FALSE),$P266*100)</f>
        <v>29.75</v>
      </c>
      <c r="T266" s="29">
        <f>(1-$S266/100)/(1-$F266)-1</f>
        <v>-1.0563380281690127E-2</v>
      </c>
      <c r="U266" s="19" t="str">
        <f>IF(ABS(IFERROR(T266,0))&gt;0.05,INDEX(margin_ranges!$C$13:$C$16,MATCH($F266*100,margin_ranges!$B$13:$B$16,1)),"")</f>
        <v/>
      </c>
      <c r="V266" t="e">
        <f>MIN(VLOOKUP($U266,margin_ranges!$A$5:$D$10,4,FALSE),$P266*100)</f>
        <v>#N/A</v>
      </c>
      <c r="Y266" s="29" t="e">
        <f t="shared" si="3"/>
        <v>#N/A</v>
      </c>
    </row>
    <row r="267" spans="1:25" x14ac:dyDescent="0.3">
      <c r="A267" s="8" t="s">
        <v>17</v>
      </c>
      <c r="B267" s="8" t="s">
        <v>298</v>
      </c>
      <c r="C267" s="8" t="s">
        <v>299</v>
      </c>
      <c r="D267" s="8" t="s">
        <v>475</v>
      </c>
      <c r="E267" s="8" t="s">
        <v>476</v>
      </c>
      <c r="F267" s="24">
        <v>0.28999999999999998</v>
      </c>
      <c r="G267" s="24">
        <v>0</v>
      </c>
      <c r="H267" s="25">
        <v>9.4008000000000003</v>
      </c>
      <c r="I267" s="25">
        <v>2.2671000000000001</v>
      </c>
      <c r="J267" s="15">
        <v>93</v>
      </c>
      <c r="K267" s="15">
        <v>23</v>
      </c>
      <c r="L267" s="13">
        <v>0.2412</v>
      </c>
      <c r="M267" s="7">
        <v>1.3629237599999999</v>
      </c>
      <c r="N267" s="26">
        <v>0.75</v>
      </c>
      <c r="O267" s="27" t="s">
        <v>22</v>
      </c>
      <c r="P267" s="8">
        <v>0.44971243109999998</v>
      </c>
      <c r="Q267" s="24">
        <v>0.28999999999999998</v>
      </c>
      <c r="R267" t="str">
        <f>IF($Q267*100&gt;=VLOOKUP($O267,margin_ranges!$A$5:$C$10,2,FALSE),IF($Q267*100&lt;=VLOOKUP($O267,margin_ranges!$A$5:$C$10,3,FALSE)+10,"IN RANGE","ABOVE RANGE"),"BELOW RANGE")</f>
        <v>IN RANGE</v>
      </c>
      <c r="S267">
        <f>MIN(VLOOKUP($O267,margin_ranges!$A$5:$D$10,4,FALSE),$P267*100)</f>
        <v>29.75</v>
      </c>
      <c r="T267" s="29">
        <f>(1-$S267/100)/(1-$F267)-1</f>
        <v>-1.0563380281690127E-2</v>
      </c>
      <c r="U267" s="19" t="str">
        <f>IF(ABS(IFERROR(T267,0))&gt;0.05,INDEX(margin_ranges!$C$13:$C$16,MATCH($F267*100,margin_ranges!$B$13:$B$16,1)),"")</f>
        <v/>
      </c>
      <c r="V267" t="e">
        <f>MIN(VLOOKUP($U267,margin_ranges!$A$5:$D$10,4,FALSE),$P267*100)</f>
        <v>#N/A</v>
      </c>
      <c r="Y267" s="29" t="e">
        <f t="shared" si="3"/>
        <v>#N/A</v>
      </c>
    </row>
    <row r="268" spans="1:25" x14ac:dyDescent="0.3">
      <c r="A268" s="8" t="s">
        <v>17</v>
      </c>
      <c r="B268" s="8" t="s">
        <v>298</v>
      </c>
      <c r="C268" s="8" t="s">
        <v>299</v>
      </c>
      <c r="D268" s="8" t="s">
        <v>480</v>
      </c>
      <c r="E268" s="8" t="s">
        <v>481</v>
      </c>
      <c r="F268" s="24">
        <v>0.28999999999999998</v>
      </c>
      <c r="G268" s="24">
        <v>1</v>
      </c>
      <c r="H268" s="25">
        <v>69.605999999999995</v>
      </c>
      <c r="I268" s="25">
        <v>7.5766</v>
      </c>
      <c r="J268" s="15">
        <v>299</v>
      </c>
      <c r="K268" s="15">
        <v>77</v>
      </c>
      <c r="L268" s="13">
        <v>0.10879999999999999</v>
      </c>
      <c r="M268" s="7">
        <v>1.3152481300000001</v>
      </c>
      <c r="N268" s="26">
        <v>0.75</v>
      </c>
      <c r="O268" s="27" t="s">
        <v>22</v>
      </c>
      <c r="P268" s="8">
        <v>0.42976539479999998</v>
      </c>
      <c r="Q268" s="24">
        <v>0.28999999999999998</v>
      </c>
      <c r="R268" t="str">
        <f>IF($Q268*100&gt;=VLOOKUP($O268,margin_ranges!$A$5:$C$10,2,FALSE),IF($Q268*100&lt;=VLOOKUP($O268,margin_ranges!$A$5:$C$10,3,FALSE)+10,"IN RANGE","ABOVE RANGE"),"BELOW RANGE")</f>
        <v>IN RANGE</v>
      </c>
      <c r="S268">
        <f>MIN(VLOOKUP($O268,margin_ranges!$A$5:$D$10,4,FALSE),$P268*100)</f>
        <v>29.75</v>
      </c>
      <c r="T268" s="29">
        <f>(1-$S268/100)/(1-$F268)-1</f>
        <v>-1.0563380281690127E-2</v>
      </c>
      <c r="U268" s="19" t="str">
        <f>IF(ABS(IFERROR(T268,0))&gt;0.05,INDEX(margin_ranges!$C$13:$C$16,MATCH($F268*100,margin_ranges!$B$13:$B$16,1)),"")</f>
        <v/>
      </c>
      <c r="V268" t="e">
        <f>MIN(VLOOKUP($U268,margin_ranges!$A$5:$D$10,4,FALSE),$P268*100)</f>
        <v>#N/A</v>
      </c>
      <c r="Y268" s="29" t="e">
        <f t="shared" si="3"/>
        <v>#N/A</v>
      </c>
    </row>
    <row r="269" spans="1:25" x14ac:dyDescent="0.3">
      <c r="A269" s="8" t="s">
        <v>17</v>
      </c>
      <c r="B269" s="8" t="s">
        <v>298</v>
      </c>
      <c r="C269" s="8" t="s">
        <v>299</v>
      </c>
      <c r="D269" s="8" t="s">
        <v>492</v>
      </c>
      <c r="E269" s="8" t="s">
        <v>493</v>
      </c>
      <c r="F269" s="24">
        <v>0.28999999999999998</v>
      </c>
      <c r="G269" s="24">
        <v>0</v>
      </c>
      <c r="H269" s="25">
        <v>19.8507</v>
      </c>
      <c r="I269" s="25">
        <v>3.3852000000000002</v>
      </c>
      <c r="J269" s="15">
        <v>177</v>
      </c>
      <c r="K269" s="15">
        <v>45</v>
      </c>
      <c r="L269" s="13">
        <v>0.17050000000000001</v>
      </c>
      <c r="M269" s="7">
        <v>1.73796974</v>
      </c>
      <c r="N269" s="26">
        <v>0.8</v>
      </c>
      <c r="O269" s="27" t="s">
        <v>22</v>
      </c>
      <c r="P269" s="8">
        <v>0.53969279179999996</v>
      </c>
      <c r="Q269" s="24">
        <v>0.28999999999999998</v>
      </c>
      <c r="R269" t="str">
        <f>IF($Q269*100&gt;=VLOOKUP($O269,margin_ranges!$A$5:$C$10,2,FALSE),IF($Q269*100&lt;=VLOOKUP($O269,margin_ranges!$A$5:$C$10,3,FALSE)+10,"IN RANGE","ABOVE RANGE"),"BELOW RANGE")</f>
        <v>IN RANGE</v>
      </c>
      <c r="S269">
        <f>MIN(VLOOKUP($O269,margin_ranges!$A$5:$D$10,4,FALSE),$P269*100)</f>
        <v>29.75</v>
      </c>
      <c r="T269" s="29">
        <f>(1-$S269/100)/(1-$F269)-1</f>
        <v>-1.0563380281690127E-2</v>
      </c>
      <c r="U269" s="19" t="str">
        <f>IF(ABS(IFERROR(T269,0))&gt;0.05,INDEX(margin_ranges!$C$13:$C$16,MATCH($F269*100,margin_ranges!$B$13:$B$16,1)),"")</f>
        <v/>
      </c>
      <c r="V269" t="e">
        <f>MIN(VLOOKUP($U269,margin_ranges!$A$5:$D$10,4,FALSE),$P269*100)</f>
        <v>#N/A</v>
      </c>
      <c r="Y269" s="29" t="e">
        <f t="shared" si="3"/>
        <v>#N/A</v>
      </c>
    </row>
    <row r="270" spans="1:25" x14ac:dyDescent="0.3">
      <c r="A270" s="8" t="s">
        <v>17</v>
      </c>
      <c r="B270" s="8" t="s">
        <v>298</v>
      </c>
      <c r="C270" s="8" t="s">
        <v>299</v>
      </c>
      <c r="D270" s="8" t="s">
        <v>498</v>
      </c>
      <c r="E270" s="8" t="s">
        <v>499</v>
      </c>
      <c r="F270" s="24">
        <v>0.28999999999999998</v>
      </c>
      <c r="G270" s="24">
        <v>1</v>
      </c>
      <c r="H270" s="25">
        <v>53.9617</v>
      </c>
      <c r="I270" s="25">
        <v>2.5386000000000002</v>
      </c>
      <c r="J270" s="15">
        <v>81</v>
      </c>
      <c r="K270" s="15">
        <v>21</v>
      </c>
      <c r="L270" s="13">
        <v>4.7E-2</v>
      </c>
      <c r="M270" s="7">
        <v>1.06446076</v>
      </c>
      <c r="N270" s="26">
        <v>0.5</v>
      </c>
      <c r="O270" s="27" t="s">
        <v>22</v>
      </c>
      <c r="P270" s="8">
        <v>0.53027860010000005</v>
      </c>
      <c r="Q270" s="24">
        <v>0.28999999999999998</v>
      </c>
      <c r="R270" t="str">
        <f>IF($Q270*100&gt;=VLOOKUP($O270,margin_ranges!$A$5:$C$10,2,FALSE),IF($Q270*100&lt;=VLOOKUP($O270,margin_ranges!$A$5:$C$10,3,FALSE)+10,"IN RANGE","ABOVE RANGE"),"BELOW RANGE")</f>
        <v>IN RANGE</v>
      </c>
      <c r="S270">
        <f>MIN(VLOOKUP($O270,margin_ranges!$A$5:$D$10,4,FALSE),$P270*100)</f>
        <v>29.75</v>
      </c>
      <c r="T270" s="29">
        <f>(1-$S270/100)/(1-$F270)-1</f>
        <v>-1.0563380281690127E-2</v>
      </c>
      <c r="U270" s="19" t="str">
        <f>IF(ABS(IFERROR(T270,0))&gt;0.05,INDEX(margin_ranges!$C$13:$C$16,MATCH($F270*100,margin_ranges!$B$13:$B$16,1)),"")</f>
        <v/>
      </c>
      <c r="V270" t="e">
        <f>MIN(VLOOKUP($U270,margin_ranges!$A$5:$D$10,4,FALSE),$P270*100)</f>
        <v>#N/A</v>
      </c>
      <c r="Y270" s="29" t="e">
        <f t="shared" ref="Y270:Y333" si="4">(1-$V270/100)/(1-$F270)-1</f>
        <v>#N/A</v>
      </c>
    </row>
    <row r="271" spans="1:25" x14ac:dyDescent="0.3">
      <c r="A271" s="8" t="s">
        <v>17</v>
      </c>
      <c r="B271" s="8" t="s">
        <v>298</v>
      </c>
      <c r="C271" s="8" t="s">
        <v>299</v>
      </c>
      <c r="D271" s="8" t="s">
        <v>502</v>
      </c>
      <c r="E271" s="8" t="s">
        <v>503</v>
      </c>
      <c r="F271" s="24">
        <v>0.28999999999999998</v>
      </c>
      <c r="G271" s="24">
        <v>0</v>
      </c>
      <c r="H271" s="25">
        <v>8.0684000000000005</v>
      </c>
      <c r="I271" s="25">
        <v>0.60509999999999997</v>
      </c>
      <c r="J271" s="15">
        <v>22</v>
      </c>
      <c r="K271" s="15">
        <v>5</v>
      </c>
      <c r="L271" s="13">
        <v>7.4999999999999997E-2</v>
      </c>
      <c r="M271" s="7">
        <v>1.19484122</v>
      </c>
      <c r="N271" s="26">
        <v>0.7</v>
      </c>
      <c r="O271" s="27" t="s">
        <v>22</v>
      </c>
      <c r="P271" s="8">
        <v>0.41414810060000001</v>
      </c>
      <c r="Q271" s="24">
        <v>0.28999999999999998</v>
      </c>
      <c r="R271" t="str">
        <f>IF($Q271*100&gt;=VLOOKUP($O271,margin_ranges!$A$5:$C$10,2,FALSE),IF($Q271*100&lt;=VLOOKUP($O271,margin_ranges!$A$5:$C$10,3,FALSE)+10,"IN RANGE","ABOVE RANGE"),"BELOW RANGE")</f>
        <v>IN RANGE</v>
      </c>
      <c r="S271">
        <f>MIN(VLOOKUP($O271,margin_ranges!$A$5:$D$10,4,FALSE),$P271*100)</f>
        <v>29.75</v>
      </c>
      <c r="T271" s="29">
        <f>(1-$S271/100)/(1-$F271)-1</f>
        <v>-1.0563380281690127E-2</v>
      </c>
      <c r="U271" s="19" t="str">
        <f>IF(ABS(IFERROR(T271,0))&gt;0.05,INDEX(margin_ranges!$C$13:$C$16,MATCH($F271*100,margin_ranges!$B$13:$B$16,1)),"")</f>
        <v/>
      </c>
      <c r="V271" t="e">
        <f>MIN(VLOOKUP($U271,margin_ranges!$A$5:$D$10,4,FALSE),$P271*100)</f>
        <v>#N/A</v>
      </c>
      <c r="Y271" s="29" t="e">
        <f t="shared" si="4"/>
        <v>#N/A</v>
      </c>
    </row>
    <row r="272" spans="1:25" x14ac:dyDescent="0.3">
      <c r="A272" s="8" t="s">
        <v>17</v>
      </c>
      <c r="B272" s="8" t="s">
        <v>298</v>
      </c>
      <c r="C272" s="8" t="s">
        <v>299</v>
      </c>
      <c r="D272" s="8" t="s">
        <v>512</v>
      </c>
      <c r="E272" s="8" t="s">
        <v>513</v>
      </c>
      <c r="F272" s="24">
        <v>0.28999999999999998</v>
      </c>
      <c r="G272" s="24">
        <v>0</v>
      </c>
      <c r="H272" s="25">
        <v>23.7151</v>
      </c>
      <c r="I272" s="25">
        <v>0.70220000000000005</v>
      </c>
      <c r="J272" s="15">
        <v>19</v>
      </c>
      <c r="K272" s="15">
        <v>5</v>
      </c>
      <c r="L272" s="13">
        <v>2.9600000000000001E-2</v>
      </c>
      <c r="M272" s="7">
        <v>0.91087377000000003</v>
      </c>
      <c r="N272" s="26">
        <v>0.6</v>
      </c>
      <c r="O272" s="27" t="s">
        <v>22</v>
      </c>
      <c r="P272" s="8">
        <v>0.3412918211</v>
      </c>
      <c r="Q272" s="24">
        <v>0.28999999999999998</v>
      </c>
      <c r="R272" t="str">
        <f>IF($Q272*100&gt;=VLOOKUP($O272,margin_ranges!$A$5:$C$10,2,FALSE),IF($Q272*100&lt;=VLOOKUP($O272,margin_ranges!$A$5:$C$10,3,FALSE)+10,"IN RANGE","ABOVE RANGE"),"BELOW RANGE")</f>
        <v>IN RANGE</v>
      </c>
      <c r="S272">
        <f>MIN(VLOOKUP($O272,margin_ranges!$A$5:$D$10,4,FALSE),$P272*100)</f>
        <v>29.75</v>
      </c>
      <c r="T272" s="29">
        <f>(1-$S272/100)/(1-$F272)-1</f>
        <v>-1.0563380281690127E-2</v>
      </c>
      <c r="U272" s="19" t="str">
        <f>IF(ABS(IFERROR(T272,0))&gt;0.05,INDEX(margin_ranges!$C$13:$C$16,MATCH($F272*100,margin_ranges!$B$13:$B$16,1)),"")</f>
        <v/>
      </c>
      <c r="V272" t="e">
        <f>MIN(VLOOKUP($U272,margin_ranges!$A$5:$D$10,4,FALSE),$P272*100)</f>
        <v>#N/A</v>
      </c>
      <c r="Y272" s="29" t="e">
        <f t="shared" si="4"/>
        <v>#N/A</v>
      </c>
    </row>
    <row r="273" spans="1:25" x14ac:dyDescent="0.3">
      <c r="A273" s="8" t="s">
        <v>17</v>
      </c>
      <c r="B273" s="8" t="s">
        <v>298</v>
      </c>
      <c r="C273" s="8" t="s">
        <v>299</v>
      </c>
      <c r="D273" s="8" t="s">
        <v>518</v>
      </c>
      <c r="E273" s="8" t="s">
        <v>519</v>
      </c>
      <c r="F273" s="24">
        <v>0.28999999999999998</v>
      </c>
      <c r="G273" s="24">
        <v>0</v>
      </c>
      <c r="H273" s="25">
        <v>18.209900000000001</v>
      </c>
      <c r="I273" s="25">
        <v>2.9611000000000001</v>
      </c>
      <c r="J273" s="15">
        <v>179</v>
      </c>
      <c r="K273" s="15">
        <v>46</v>
      </c>
      <c r="L273" s="13">
        <v>0.16259999999999999</v>
      </c>
      <c r="M273" s="7">
        <v>2.0193173299999998</v>
      </c>
      <c r="N273" s="26">
        <v>0.8</v>
      </c>
      <c r="O273" s="27" t="s">
        <v>22</v>
      </c>
      <c r="P273" s="8">
        <v>0.6038265075</v>
      </c>
      <c r="Q273" s="24">
        <v>0.28999999999999998</v>
      </c>
      <c r="R273" t="str">
        <f>IF($Q273*100&gt;=VLOOKUP($O273,margin_ranges!$A$5:$C$10,2,FALSE),IF($Q273*100&lt;=VLOOKUP($O273,margin_ranges!$A$5:$C$10,3,FALSE)+10,"IN RANGE","ABOVE RANGE"),"BELOW RANGE")</f>
        <v>IN RANGE</v>
      </c>
      <c r="S273">
        <f>MIN(VLOOKUP($O273,margin_ranges!$A$5:$D$10,4,FALSE),$P273*100)</f>
        <v>29.75</v>
      </c>
      <c r="T273" s="29">
        <f>(1-$S273/100)/(1-$F273)-1</f>
        <v>-1.0563380281690127E-2</v>
      </c>
      <c r="U273" s="19" t="str">
        <f>IF(ABS(IFERROR(T273,0))&gt;0.05,INDEX(margin_ranges!$C$13:$C$16,MATCH($F273*100,margin_ranges!$B$13:$B$16,1)),"")</f>
        <v/>
      </c>
      <c r="V273" t="e">
        <f>MIN(VLOOKUP($U273,margin_ranges!$A$5:$D$10,4,FALSE),$P273*100)</f>
        <v>#N/A</v>
      </c>
      <c r="Y273" s="29" t="e">
        <f t="shared" si="4"/>
        <v>#N/A</v>
      </c>
    </row>
    <row r="274" spans="1:25" x14ac:dyDescent="0.3">
      <c r="A274" s="8" t="s">
        <v>17</v>
      </c>
      <c r="B274" s="8" t="s">
        <v>298</v>
      </c>
      <c r="C274" s="8" t="s">
        <v>299</v>
      </c>
      <c r="D274" s="8" t="s">
        <v>520</v>
      </c>
      <c r="E274" s="8" t="s">
        <v>521</v>
      </c>
      <c r="F274" s="24">
        <v>0.28999999999999998</v>
      </c>
      <c r="G274" s="24">
        <v>0</v>
      </c>
      <c r="H274" s="25">
        <v>33.505000000000003</v>
      </c>
      <c r="I274" s="25">
        <v>5.9305000000000003</v>
      </c>
      <c r="J274" s="15">
        <v>186</v>
      </c>
      <c r="K274" s="15">
        <v>47</v>
      </c>
      <c r="L274" s="13">
        <v>0.17699999999999999</v>
      </c>
      <c r="M274" s="7">
        <v>1.04301131</v>
      </c>
      <c r="N274" s="26">
        <v>0.65</v>
      </c>
      <c r="O274" s="27" t="s">
        <v>22</v>
      </c>
      <c r="P274" s="8">
        <v>0.37680445639999999</v>
      </c>
      <c r="Q274" s="24">
        <v>0.28999999999999998</v>
      </c>
      <c r="R274" t="str">
        <f>IF($Q274*100&gt;=VLOOKUP($O274,margin_ranges!$A$5:$C$10,2,FALSE),IF($Q274*100&lt;=VLOOKUP($O274,margin_ranges!$A$5:$C$10,3,FALSE)+10,"IN RANGE","ABOVE RANGE"),"BELOW RANGE")</f>
        <v>IN RANGE</v>
      </c>
      <c r="S274">
        <f>MIN(VLOOKUP($O274,margin_ranges!$A$5:$D$10,4,FALSE),$P274*100)</f>
        <v>29.75</v>
      </c>
      <c r="T274" s="29">
        <f>(1-$S274/100)/(1-$F274)-1</f>
        <v>-1.0563380281690127E-2</v>
      </c>
      <c r="U274" s="19" t="str">
        <f>IF(ABS(IFERROR(T274,0))&gt;0.05,INDEX(margin_ranges!$C$13:$C$16,MATCH($F274*100,margin_ranges!$B$13:$B$16,1)),"")</f>
        <v/>
      </c>
      <c r="V274" t="e">
        <f>MIN(VLOOKUP($U274,margin_ranges!$A$5:$D$10,4,FALSE),$P274*100)</f>
        <v>#N/A</v>
      </c>
      <c r="Y274" s="29" t="e">
        <f t="shared" si="4"/>
        <v>#N/A</v>
      </c>
    </row>
    <row r="275" spans="1:25" x14ac:dyDescent="0.3">
      <c r="A275" s="8" t="s">
        <v>17</v>
      </c>
      <c r="B275" s="8" t="s">
        <v>298</v>
      </c>
      <c r="C275" s="8" t="s">
        <v>299</v>
      </c>
      <c r="D275" s="8" t="s">
        <v>522</v>
      </c>
      <c r="E275" s="8" t="s">
        <v>523</v>
      </c>
      <c r="F275" s="24">
        <v>0.28999999999999998</v>
      </c>
      <c r="G275" s="24">
        <v>0</v>
      </c>
      <c r="H275" s="25">
        <v>16.490600000000001</v>
      </c>
      <c r="I275" s="25">
        <v>0.54710000000000003</v>
      </c>
      <c r="J275" s="15">
        <v>24</v>
      </c>
      <c r="K275" s="15">
        <v>6</v>
      </c>
      <c r="L275" s="13">
        <v>3.32E-2</v>
      </c>
      <c r="M275" s="7">
        <v>1.48328982</v>
      </c>
      <c r="N275" s="26">
        <v>0.8</v>
      </c>
      <c r="O275" s="27" t="s">
        <v>22</v>
      </c>
      <c r="P275" s="8">
        <v>0.46065833480000001</v>
      </c>
      <c r="Q275" s="24">
        <v>0.28999999999999998</v>
      </c>
      <c r="R275" t="str">
        <f>IF($Q275*100&gt;=VLOOKUP($O275,margin_ranges!$A$5:$C$10,2,FALSE),IF($Q275*100&lt;=VLOOKUP($O275,margin_ranges!$A$5:$C$10,3,FALSE)+10,"IN RANGE","ABOVE RANGE"),"BELOW RANGE")</f>
        <v>IN RANGE</v>
      </c>
      <c r="S275">
        <f>MIN(VLOOKUP($O275,margin_ranges!$A$5:$D$10,4,FALSE),$P275*100)</f>
        <v>29.75</v>
      </c>
      <c r="T275" s="29">
        <f>(1-$S275/100)/(1-$F275)-1</f>
        <v>-1.0563380281690127E-2</v>
      </c>
      <c r="U275" s="19" t="str">
        <f>IF(ABS(IFERROR(T275,0))&gt;0.05,INDEX(margin_ranges!$C$13:$C$16,MATCH($F275*100,margin_ranges!$B$13:$B$16,1)),"")</f>
        <v/>
      </c>
      <c r="V275" t="e">
        <f>MIN(VLOOKUP($U275,margin_ranges!$A$5:$D$10,4,FALSE),$P275*100)</f>
        <v>#N/A</v>
      </c>
      <c r="Y275" s="29" t="e">
        <f t="shared" si="4"/>
        <v>#N/A</v>
      </c>
    </row>
    <row r="276" spans="1:25" x14ac:dyDescent="0.3">
      <c r="A276" s="8" t="s">
        <v>17</v>
      </c>
      <c r="B276" s="8" t="s">
        <v>298</v>
      </c>
      <c r="C276" s="8" t="s">
        <v>299</v>
      </c>
      <c r="D276" s="8" t="s">
        <v>526</v>
      </c>
      <c r="E276" s="8" t="s">
        <v>527</v>
      </c>
      <c r="F276" s="24">
        <v>0.28999999999999998</v>
      </c>
      <c r="G276" s="24">
        <v>0</v>
      </c>
      <c r="H276" s="25">
        <v>28.389299999999999</v>
      </c>
      <c r="I276" s="25">
        <v>1.5183</v>
      </c>
      <c r="J276" s="15">
        <v>74</v>
      </c>
      <c r="K276" s="15">
        <v>19</v>
      </c>
      <c r="L276" s="13">
        <v>5.3499999999999999E-2</v>
      </c>
      <c r="M276" s="7">
        <v>1.62956342</v>
      </c>
      <c r="N276" s="26">
        <v>0.8</v>
      </c>
      <c r="O276" s="27" t="s">
        <v>22</v>
      </c>
      <c r="P276" s="8">
        <v>0.50907096249999995</v>
      </c>
      <c r="Q276" s="24">
        <v>0.28999999999999998</v>
      </c>
      <c r="R276" t="str">
        <f>IF($Q276*100&gt;=VLOOKUP($O276,margin_ranges!$A$5:$C$10,2,FALSE),IF($Q276*100&lt;=VLOOKUP($O276,margin_ranges!$A$5:$C$10,3,FALSE)+10,"IN RANGE","ABOVE RANGE"),"BELOW RANGE")</f>
        <v>IN RANGE</v>
      </c>
      <c r="S276">
        <f>MIN(VLOOKUP($O276,margin_ranges!$A$5:$D$10,4,FALSE),$P276*100)</f>
        <v>29.75</v>
      </c>
      <c r="T276" s="29">
        <f>(1-$S276/100)/(1-$F276)-1</f>
        <v>-1.0563380281690127E-2</v>
      </c>
      <c r="U276" s="19" t="str">
        <f>IF(ABS(IFERROR(T276,0))&gt;0.05,INDEX(margin_ranges!$C$13:$C$16,MATCH($F276*100,margin_ranges!$B$13:$B$16,1)),"")</f>
        <v/>
      </c>
      <c r="V276" t="e">
        <f>MIN(VLOOKUP($U276,margin_ranges!$A$5:$D$10,4,FALSE),$P276*100)</f>
        <v>#N/A</v>
      </c>
      <c r="Y276" s="29" t="e">
        <f t="shared" si="4"/>
        <v>#N/A</v>
      </c>
    </row>
    <row r="277" spans="1:25" x14ac:dyDescent="0.3">
      <c r="A277" s="8" t="s">
        <v>17</v>
      </c>
      <c r="B277" s="8" t="s">
        <v>298</v>
      </c>
      <c r="C277" s="8" t="s">
        <v>299</v>
      </c>
      <c r="D277" s="8" t="s">
        <v>538</v>
      </c>
      <c r="E277" s="8" t="s">
        <v>539</v>
      </c>
      <c r="F277" s="24">
        <v>0.28999999999999998</v>
      </c>
      <c r="G277" s="24">
        <v>0</v>
      </c>
      <c r="H277" s="25">
        <v>8.3820999999999994</v>
      </c>
      <c r="I277" s="25">
        <v>0.72599999999999998</v>
      </c>
      <c r="J277" s="15">
        <v>27</v>
      </c>
      <c r="K277" s="15">
        <v>7</v>
      </c>
      <c r="L277" s="13">
        <v>8.6599999999999996E-2</v>
      </c>
      <c r="M277" s="7">
        <v>1.2556473800000001</v>
      </c>
      <c r="N277" s="26">
        <v>0.75</v>
      </c>
      <c r="O277" s="27" t="s">
        <v>22</v>
      </c>
      <c r="P277" s="8">
        <v>0.40269855199999999</v>
      </c>
      <c r="Q277" s="24">
        <v>0.28999999999999998</v>
      </c>
      <c r="R277" t="str">
        <f>IF($Q277*100&gt;=VLOOKUP($O277,margin_ranges!$A$5:$C$10,2,FALSE),IF($Q277*100&lt;=VLOOKUP($O277,margin_ranges!$A$5:$C$10,3,FALSE)+10,"IN RANGE","ABOVE RANGE"),"BELOW RANGE")</f>
        <v>IN RANGE</v>
      </c>
      <c r="S277">
        <f>MIN(VLOOKUP($O277,margin_ranges!$A$5:$D$10,4,FALSE),$P277*100)</f>
        <v>29.75</v>
      </c>
      <c r="T277" s="29">
        <f>(1-$S277/100)/(1-$F277)-1</f>
        <v>-1.0563380281690127E-2</v>
      </c>
      <c r="U277" s="19" t="str">
        <f>IF(ABS(IFERROR(T277,0))&gt;0.05,INDEX(margin_ranges!$C$13:$C$16,MATCH($F277*100,margin_ranges!$B$13:$B$16,1)),"")</f>
        <v/>
      </c>
      <c r="V277" t="e">
        <f>MIN(VLOOKUP($U277,margin_ranges!$A$5:$D$10,4,FALSE),$P277*100)</f>
        <v>#N/A</v>
      </c>
      <c r="Y277" s="29" t="e">
        <f t="shared" si="4"/>
        <v>#N/A</v>
      </c>
    </row>
    <row r="278" spans="1:25" x14ac:dyDescent="0.3">
      <c r="A278" s="8" t="s">
        <v>17</v>
      </c>
      <c r="B278" s="8" t="s">
        <v>298</v>
      </c>
      <c r="C278" s="8" t="s">
        <v>299</v>
      </c>
      <c r="D278" s="8" t="s">
        <v>546</v>
      </c>
      <c r="E278" s="8" t="s">
        <v>547</v>
      </c>
      <c r="F278" s="24">
        <v>0.28999999999999998</v>
      </c>
      <c r="G278" s="24">
        <v>0</v>
      </c>
      <c r="H278" s="25">
        <v>39.951700000000002</v>
      </c>
      <c r="I278" s="25">
        <v>2.6696</v>
      </c>
      <c r="J278" s="15">
        <v>185</v>
      </c>
      <c r="K278" s="15">
        <v>46</v>
      </c>
      <c r="L278" s="13">
        <v>6.6799999999999998E-2</v>
      </c>
      <c r="M278" s="7">
        <v>2.3157703199999999</v>
      </c>
      <c r="N278" s="26">
        <v>1</v>
      </c>
      <c r="O278" s="27" t="s">
        <v>22</v>
      </c>
      <c r="P278" s="8">
        <v>0.56817824689999996</v>
      </c>
      <c r="Q278" s="24">
        <v>0.28999999999999998</v>
      </c>
      <c r="R278" t="str">
        <f>IF($Q278*100&gt;=VLOOKUP($O278,margin_ranges!$A$5:$C$10,2,FALSE),IF($Q278*100&lt;=VLOOKUP($O278,margin_ranges!$A$5:$C$10,3,FALSE)+10,"IN RANGE","ABOVE RANGE"),"BELOW RANGE")</f>
        <v>IN RANGE</v>
      </c>
      <c r="S278">
        <f>MIN(VLOOKUP($O278,margin_ranges!$A$5:$D$10,4,FALSE),$P278*100)</f>
        <v>29.75</v>
      </c>
      <c r="T278" s="29">
        <f>(1-$S278/100)/(1-$F278)-1</f>
        <v>-1.0563380281690127E-2</v>
      </c>
      <c r="U278" s="19" t="str">
        <f>IF(ABS(IFERROR(T278,0))&gt;0.05,INDEX(margin_ranges!$C$13:$C$16,MATCH($F278*100,margin_ranges!$B$13:$B$16,1)),"")</f>
        <v/>
      </c>
      <c r="V278" t="e">
        <f>MIN(VLOOKUP($U278,margin_ranges!$A$5:$D$10,4,FALSE),$P278*100)</f>
        <v>#N/A</v>
      </c>
      <c r="Y278" s="29" t="e">
        <f t="shared" si="4"/>
        <v>#N/A</v>
      </c>
    </row>
    <row r="279" spans="1:25" x14ac:dyDescent="0.3">
      <c r="A279" s="8" t="s">
        <v>17</v>
      </c>
      <c r="B279" s="8" t="s">
        <v>298</v>
      </c>
      <c r="C279" s="8" t="s">
        <v>299</v>
      </c>
      <c r="D279" s="8" t="s">
        <v>550</v>
      </c>
      <c r="E279" s="8" t="s">
        <v>551</v>
      </c>
      <c r="F279" s="24">
        <v>0.28999999999999998</v>
      </c>
      <c r="G279" s="24">
        <v>1</v>
      </c>
      <c r="H279" s="25">
        <v>54.886600000000001</v>
      </c>
      <c r="I279" s="25">
        <v>3.1113</v>
      </c>
      <c r="J279" s="15">
        <v>93</v>
      </c>
      <c r="K279" s="15">
        <v>24</v>
      </c>
      <c r="L279" s="13">
        <v>5.67E-2</v>
      </c>
      <c r="M279" s="7">
        <v>0.99333302999999995</v>
      </c>
      <c r="N279" s="26">
        <v>0.5</v>
      </c>
      <c r="O279" s="27" t="s">
        <v>22</v>
      </c>
      <c r="P279" s="8">
        <v>0.49664414019999997</v>
      </c>
      <c r="Q279" s="24">
        <v>0.28999999999999998</v>
      </c>
      <c r="R279" t="str">
        <f>IF($Q279*100&gt;=VLOOKUP($O279,margin_ranges!$A$5:$C$10,2,FALSE),IF($Q279*100&lt;=VLOOKUP($O279,margin_ranges!$A$5:$C$10,3,FALSE)+10,"IN RANGE","ABOVE RANGE"),"BELOW RANGE")</f>
        <v>IN RANGE</v>
      </c>
      <c r="S279">
        <f>MIN(VLOOKUP($O279,margin_ranges!$A$5:$D$10,4,FALSE),$P279*100)</f>
        <v>29.75</v>
      </c>
      <c r="T279" s="29">
        <f>(1-$S279/100)/(1-$F279)-1</f>
        <v>-1.0563380281690127E-2</v>
      </c>
      <c r="U279" s="19" t="str">
        <f>IF(ABS(IFERROR(T279,0))&gt;0.05,INDEX(margin_ranges!$C$13:$C$16,MATCH($F279*100,margin_ranges!$B$13:$B$16,1)),"")</f>
        <v/>
      </c>
      <c r="V279" t="e">
        <f>MIN(VLOOKUP($U279,margin_ranges!$A$5:$D$10,4,FALSE),$P279*100)</f>
        <v>#N/A</v>
      </c>
      <c r="Y279" s="29" t="e">
        <f t="shared" si="4"/>
        <v>#N/A</v>
      </c>
    </row>
    <row r="280" spans="1:25" x14ac:dyDescent="0.3">
      <c r="A280" s="8" t="s">
        <v>17</v>
      </c>
      <c r="B280" s="8" t="s">
        <v>298</v>
      </c>
      <c r="C280" s="8" t="s">
        <v>299</v>
      </c>
      <c r="D280" s="8" t="s">
        <v>552</v>
      </c>
      <c r="E280" s="8" t="s">
        <v>553</v>
      </c>
      <c r="F280" s="24">
        <v>0.28999999999999998</v>
      </c>
      <c r="G280" s="24">
        <v>1</v>
      </c>
      <c r="H280" s="25">
        <v>181.86449999999999</v>
      </c>
      <c r="I280" s="25">
        <v>11.6669</v>
      </c>
      <c r="J280" s="15">
        <v>526</v>
      </c>
      <c r="K280" s="15">
        <v>134</v>
      </c>
      <c r="L280" s="13">
        <v>6.4199999999999993E-2</v>
      </c>
      <c r="M280" s="7">
        <v>1.50175649</v>
      </c>
      <c r="N280" s="26">
        <v>0.65</v>
      </c>
      <c r="O280" s="27" t="s">
        <v>22</v>
      </c>
      <c r="P280" s="8">
        <v>0.56717350389999999</v>
      </c>
      <c r="Q280" s="24">
        <v>0.28999999999999998</v>
      </c>
      <c r="R280" t="str">
        <f>IF($Q280*100&gt;=VLOOKUP($O280,margin_ranges!$A$5:$C$10,2,FALSE),IF($Q280*100&lt;=VLOOKUP($O280,margin_ranges!$A$5:$C$10,3,FALSE)+10,"IN RANGE","ABOVE RANGE"),"BELOW RANGE")</f>
        <v>IN RANGE</v>
      </c>
      <c r="S280">
        <f>MIN(VLOOKUP($O280,margin_ranges!$A$5:$D$10,4,FALSE),$P280*100)</f>
        <v>29.75</v>
      </c>
      <c r="T280" s="29">
        <f>(1-$S280/100)/(1-$F280)-1</f>
        <v>-1.0563380281690127E-2</v>
      </c>
      <c r="U280" s="19" t="str">
        <f>IF(ABS(IFERROR(T280,0))&gt;0.05,INDEX(margin_ranges!$C$13:$C$16,MATCH($F280*100,margin_ranges!$B$13:$B$16,1)),"")</f>
        <v/>
      </c>
      <c r="V280" t="e">
        <f>MIN(VLOOKUP($U280,margin_ranges!$A$5:$D$10,4,FALSE),$P280*100)</f>
        <v>#N/A</v>
      </c>
      <c r="Y280" s="29" t="e">
        <f t="shared" si="4"/>
        <v>#N/A</v>
      </c>
    </row>
    <row r="281" spans="1:25" x14ac:dyDescent="0.3">
      <c r="A281" s="8" t="s">
        <v>17</v>
      </c>
      <c r="B281" s="8" t="s">
        <v>298</v>
      </c>
      <c r="C281" s="8" t="s">
        <v>299</v>
      </c>
      <c r="D281" s="8" t="s">
        <v>554</v>
      </c>
      <c r="E281" s="8" t="s">
        <v>555</v>
      </c>
      <c r="F281" s="24">
        <v>0.28999999999999998</v>
      </c>
      <c r="G281" s="24">
        <v>0</v>
      </c>
      <c r="H281" s="25">
        <v>25.450900000000001</v>
      </c>
      <c r="I281" s="25">
        <v>4.7119</v>
      </c>
      <c r="J281" s="15">
        <v>222</v>
      </c>
      <c r="K281" s="15">
        <v>56</v>
      </c>
      <c r="L281" s="13">
        <v>0.18509999999999999</v>
      </c>
      <c r="M281" s="7">
        <v>1.57057878</v>
      </c>
      <c r="N281" s="26">
        <v>0.8</v>
      </c>
      <c r="O281" s="27" t="s">
        <v>22</v>
      </c>
      <c r="P281" s="8">
        <v>0.49063363859999998</v>
      </c>
      <c r="Q281" s="24">
        <v>0.28999999999999998</v>
      </c>
      <c r="R281" t="str">
        <f>IF($Q281*100&gt;=VLOOKUP($O281,margin_ranges!$A$5:$C$10,2,FALSE),IF($Q281*100&lt;=VLOOKUP($O281,margin_ranges!$A$5:$C$10,3,FALSE)+10,"IN RANGE","ABOVE RANGE"),"BELOW RANGE")</f>
        <v>IN RANGE</v>
      </c>
      <c r="S281">
        <f>MIN(VLOOKUP($O281,margin_ranges!$A$5:$D$10,4,FALSE),$P281*100)</f>
        <v>29.75</v>
      </c>
      <c r="T281" s="29">
        <f>(1-$S281/100)/(1-$F281)-1</f>
        <v>-1.0563380281690127E-2</v>
      </c>
      <c r="U281" s="19" t="str">
        <f>IF(ABS(IFERROR(T281,0))&gt;0.05,INDEX(margin_ranges!$C$13:$C$16,MATCH($F281*100,margin_ranges!$B$13:$B$16,1)),"")</f>
        <v/>
      </c>
      <c r="V281" t="e">
        <f>MIN(VLOOKUP($U281,margin_ranges!$A$5:$D$10,4,FALSE),$P281*100)</f>
        <v>#N/A</v>
      </c>
      <c r="Y281" s="29" t="e">
        <f t="shared" si="4"/>
        <v>#N/A</v>
      </c>
    </row>
    <row r="282" spans="1:25" x14ac:dyDescent="0.3">
      <c r="A282" s="8" t="s">
        <v>17</v>
      </c>
      <c r="B282" s="8" t="s">
        <v>298</v>
      </c>
      <c r="C282" s="8" t="s">
        <v>299</v>
      </c>
      <c r="D282" s="8" t="s">
        <v>558</v>
      </c>
      <c r="E282" s="8" t="s">
        <v>559</v>
      </c>
      <c r="F282" s="24">
        <v>0.28999999999999998</v>
      </c>
      <c r="G282" s="24">
        <v>0</v>
      </c>
      <c r="H282" s="25">
        <v>19.214200000000002</v>
      </c>
      <c r="I282" s="25">
        <v>3.2111000000000001</v>
      </c>
      <c r="J282" s="15">
        <v>165</v>
      </c>
      <c r="K282" s="15">
        <v>42</v>
      </c>
      <c r="L282" s="13">
        <v>0.1671</v>
      </c>
      <c r="M282" s="7">
        <v>1.7084106299999999</v>
      </c>
      <c r="N282" s="26">
        <v>0.8</v>
      </c>
      <c r="O282" s="27" t="s">
        <v>22</v>
      </c>
      <c r="P282" s="8">
        <v>0.53172850569999996</v>
      </c>
      <c r="Q282" s="24">
        <v>0.28999999999999998</v>
      </c>
      <c r="R282" t="str">
        <f>IF($Q282*100&gt;=VLOOKUP($O282,margin_ranges!$A$5:$C$10,2,FALSE),IF($Q282*100&lt;=VLOOKUP($O282,margin_ranges!$A$5:$C$10,3,FALSE)+10,"IN RANGE","ABOVE RANGE"),"BELOW RANGE")</f>
        <v>IN RANGE</v>
      </c>
      <c r="S282">
        <f>MIN(VLOOKUP($O282,margin_ranges!$A$5:$D$10,4,FALSE),$P282*100)</f>
        <v>29.75</v>
      </c>
      <c r="T282" s="29">
        <f>(1-$S282/100)/(1-$F282)-1</f>
        <v>-1.0563380281690127E-2</v>
      </c>
      <c r="U282" s="19" t="str">
        <f>IF(ABS(IFERROR(T282,0))&gt;0.05,INDEX(margin_ranges!$C$13:$C$16,MATCH($F282*100,margin_ranges!$B$13:$B$16,1)),"")</f>
        <v/>
      </c>
      <c r="V282" t="e">
        <f>MIN(VLOOKUP($U282,margin_ranges!$A$5:$D$10,4,FALSE),$P282*100)</f>
        <v>#N/A</v>
      </c>
      <c r="Y282" s="29" t="e">
        <f t="shared" si="4"/>
        <v>#N/A</v>
      </c>
    </row>
    <row r="283" spans="1:25" x14ac:dyDescent="0.3">
      <c r="A283" s="8" t="s">
        <v>17</v>
      </c>
      <c r="B283" s="8" t="s">
        <v>298</v>
      </c>
      <c r="C283" s="8" t="s">
        <v>299</v>
      </c>
      <c r="D283" s="8" t="s">
        <v>560</v>
      </c>
      <c r="E283" s="8" t="s">
        <v>561</v>
      </c>
      <c r="F283" s="24">
        <v>0.28999999999999998</v>
      </c>
      <c r="G283" s="24">
        <v>0</v>
      </c>
      <c r="H283" s="25">
        <v>1.0559000000000001</v>
      </c>
      <c r="I283" s="25">
        <v>0.22689999999999999</v>
      </c>
      <c r="J283" s="15">
        <v>9</v>
      </c>
      <c r="K283" s="15">
        <v>2</v>
      </c>
      <c r="L283" s="13">
        <v>0.21490000000000001</v>
      </c>
      <c r="M283" s="7">
        <v>1.2828454499999999</v>
      </c>
      <c r="N283" s="26">
        <v>0.75</v>
      </c>
      <c r="O283" s="27" t="s">
        <v>22</v>
      </c>
      <c r="P283" s="8">
        <v>0.41536215529999998</v>
      </c>
      <c r="Q283" s="24">
        <v>0.28999999999999998</v>
      </c>
      <c r="R283" t="str">
        <f>IF($Q283*100&gt;=VLOOKUP($O283,margin_ranges!$A$5:$C$10,2,FALSE),IF($Q283*100&lt;=VLOOKUP($O283,margin_ranges!$A$5:$C$10,3,FALSE)+10,"IN RANGE","ABOVE RANGE"),"BELOW RANGE")</f>
        <v>IN RANGE</v>
      </c>
      <c r="S283">
        <f>MIN(VLOOKUP($O283,margin_ranges!$A$5:$D$10,4,FALSE),$P283*100)</f>
        <v>29.75</v>
      </c>
      <c r="T283" s="29">
        <f>(1-$S283/100)/(1-$F283)-1</f>
        <v>-1.0563380281690127E-2</v>
      </c>
      <c r="U283" s="19" t="str">
        <f>IF(ABS(IFERROR(T283,0))&gt;0.05,INDEX(margin_ranges!$C$13:$C$16,MATCH($F283*100,margin_ranges!$B$13:$B$16,1)),"")</f>
        <v/>
      </c>
      <c r="V283" t="e">
        <f>MIN(VLOOKUP($U283,margin_ranges!$A$5:$D$10,4,FALSE),$P283*100)</f>
        <v>#N/A</v>
      </c>
      <c r="Y283" s="29" t="e">
        <f t="shared" si="4"/>
        <v>#N/A</v>
      </c>
    </row>
    <row r="284" spans="1:25" x14ac:dyDescent="0.3">
      <c r="A284" s="8" t="s">
        <v>17</v>
      </c>
      <c r="B284" s="8" t="s">
        <v>298</v>
      </c>
      <c r="C284" s="8" t="s">
        <v>299</v>
      </c>
      <c r="D284" s="8" t="s">
        <v>564</v>
      </c>
      <c r="E284" s="8" t="s">
        <v>565</v>
      </c>
      <c r="F284" s="24">
        <v>0.28999999999999998</v>
      </c>
      <c r="G284" s="24">
        <v>1</v>
      </c>
      <c r="H284" s="25">
        <v>54.339300000000001</v>
      </c>
      <c r="I284" s="25">
        <v>6.0190000000000001</v>
      </c>
      <c r="J284" s="15">
        <v>214</v>
      </c>
      <c r="K284" s="15">
        <v>54</v>
      </c>
      <c r="L284" s="13">
        <v>0.1108</v>
      </c>
      <c r="M284" s="7">
        <v>1.18448485</v>
      </c>
      <c r="N284" s="26">
        <v>0.8</v>
      </c>
      <c r="O284" s="27" t="s">
        <v>22</v>
      </c>
      <c r="P284" s="8">
        <v>0.32460089889999999</v>
      </c>
      <c r="Q284" s="24">
        <v>0.28999999999999998</v>
      </c>
      <c r="R284" t="str">
        <f>IF($Q284*100&gt;=VLOOKUP($O284,margin_ranges!$A$5:$C$10,2,FALSE),IF($Q284*100&lt;=VLOOKUP($O284,margin_ranges!$A$5:$C$10,3,FALSE)+10,"IN RANGE","ABOVE RANGE"),"BELOW RANGE")</f>
        <v>IN RANGE</v>
      </c>
      <c r="S284">
        <f>MIN(VLOOKUP($O284,margin_ranges!$A$5:$D$10,4,FALSE),$P284*100)</f>
        <v>29.75</v>
      </c>
      <c r="T284" s="29">
        <f>(1-$S284/100)/(1-$F284)-1</f>
        <v>-1.0563380281690127E-2</v>
      </c>
      <c r="U284" s="19" t="str">
        <f>IF(ABS(IFERROR(T284,0))&gt;0.05,INDEX(margin_ranges!$C$13:$C$16,MATCH($F284*100,margin_ranges!$B$13:$B$16,1)),"")</f>
        <v/>
      </c>
      <c r="V284" t="e">
        <f>MIN(VLOOKUP($U284,margin_ranges!$A$5:$D$10,4,FALSE),$P284*100)</f>
        <v>#N/A</v>
      </c>
      <c r="Y284" s="29" t="e">
        <f t="shared" si="4"/>
        <v>#N/A</v>
      </c>
    </row>
    <row r="285" spans="1:25" x14ac:dyDescent="0.3">
      <c r="A285" s="8" t="s">
        <v>17</v>
      </c>
      <c r="B285" s="8" t="s">
        <v>298</v>
      </c>
      <c r="C285" s="8" t="s">
        <v>299</v>
      </c>
      <c r="D285" s="8" t="s">
        <v>566</v>
      </c>
      <c r="E285" s="8" t="s">
        <v>567</v>
      </c>
      <c r="F285" s="24">
        <v>0.28999999999999998</v>
      </c>
      <c r="G285" s="24">
        <v>0</v>
      </c>
      <c r="H285" s="25">
        <v>16.900400000000001</v>
      </c>
      <c r="I285" s="25">
        <v>0.62929999999999997</v>
      </c>
      <c r="J285" s="15">
        <v>29</v>
      </c>
      <c r="K285" s="15">
        <v>7</v>
      </c>
      <c r="L285" s="13">
        <v>3.7199999999999997E-2</v>
      </c>
      <c r="M285" s="7">
        <v>1.51105562</v>
      </c>
      <c r="N285" s="26">
        <v>0.8</v>
      </c>
      <c r="O285" s="27" t="s">
        <v>22</v>
      </c>
      <c r="P285" s="8">
        <v>0.47056879299999999</v>
      </c>
      <c r="Q285" s="24">
        <v>0.28999999999999998</v>
      </c>
      <c r="R285" t="str">
        <f>IF($Q285*100&gt;=VLOOKUP($O285,margin_ranges!$A$5:$C$10,2,FALSE),IF($Q285*100&lt;=VLOOKUP($O285,margin_ranges!$A$5:$C$10,3,FALSE)+10,"IN RANGE","ABOVE RANGE"),"BELOW RANGE")</f>
        <v>IN RANGE</v>
      </c>
      <c r="S285">
        <f>MIN(VLOOKUP($O285,margin_ranges!$A$5:$D$10,4,FALSE),$P285*100)</f>
        <v>29.75</v>
      </c>
      <c r="T285" s="29">
        <f>(1-$S285/100)/(1-$F285)-1</f>
        <v>-1.0563380281690127E-2</v>
      </c>
      <c r="U285" s="19" t="str">
        <f>IF(ABS(IFERROR(T285,0))&gt;0.05,INDEX(margin_ranges!$C$13:$C$16,MATCH($F285*100,margin_ranges!$B$13:$B$16,1)),"")</f>
        <v/>
      </c>
      <c r="V285" t="e">
        <f>MIN(VLOOKUP($U285,margin_ranges!$A$5:$D$10,4,FALSE),$P285*100)</f>
        <v>#N/A</v>
      </c>
      <c r="Y285" s="29" t="e">
        <f t="shared" si="4"/>
        <v>#N/A</v>
      </c>
    </row>
    <row r="286" spans="1:25" x14ac:dyDescent="0.3">
      <c r="A286" s="8" t="s">
        <v>17</v>
      </c>
      <c r="B286" s="8" t="s">
        <v>298</v>
      </c>
      <c r="C286" s="8" t="s">
        <v>299</v>
      </c>
      <c r="D286" s="8" t="s">
        <v>571</v>
      </c>
      <c r="E286" s="8" t="s">
        <v>572</v>
      </c>
      <c r="F286" s="24">
        <v>0.28999999999999998</v>
      </c>
      <c r="G286" s="24">
        <v>1</v>
      </c>
      <c r="H286" s="25">
        <v>137.33099999999999</v>
      </c>
      <c r="I286" s="25">
        <v>0.58799999999999997</v>
      </c>
      <c r="J286" s="15">
        <v>15</v>
      </c>
      <c r="K286" s="15">
        <v>4</v>
      </c>
      <c r="L286" s="13">
        <v>4.3E-3</v>
      </c>
      <c r="M286" s="7">
        <v>0.82949466000000005</v>
      </c>
      <c r="N286" s="26">
        <v>0.3</v>
      </c>
      <c r="O286" s="27" t="s">
        <v>22</v>
      </c>
      <c r="P286" s="8">
        <v>0.63833401680000001</v>
      </c>
      <c r="Q286" s="24">
        <v>0.28999999999999998</v>
      </c>
      <c r="R286" t="str">
        <f>IF($Q286*100&gt;=VLOOKUP($O286,margin_ranges!$A$5:$C$10,2,FALSE),IF($Q286*100&lt;=VLOOKUP($O286,margin_ranges!$A$5:$C$10,3,FALSE)+10,"IN RANGE","ABOVE RANGE"),"BELOW RANGE")</f>
        <v>IN RANGE</v>
      </c>
      <c r="S286">
        <f>MIN(VLOOKUP($O286,margin_ranges!$A$5:$D$10,4,FALSE),$P286*100)</f>
        <v>29.75</v>
      </c>
      <c r="T286" s="29">
        <f>(1-$S286/100)/(1-$F286)-1</f>
        <v>-1.0563380281690127E-2</v>
      </c>
      <c r="U286" s="19" t="str">
        <f>IF(ABS(IFERROR(T286,0))&gt;0.05,INDEX(margin_ranges!$C$13:$C$16,MATCH($F286*100,margin_ranges!$B$13:$B$16,1)),"")</f>
        <v/>
      </c>
      <c r="V286" t="e">
        <f>MIN(VLOOKUP($U286,margin_ranges!$A$5:$D$10,4,FALSE),$P286*100)</f>
        <v>#N/A</v>
      </c>
      <c r="Y286" s="29" t="e">
        <f t="shared" si="4"/>
        <v>#N/A</v>
      </c>
    </row>
    <row r="287" spans="1:25" x14ac:dyDescent="0.3">
      <c r="A287" s="8" t="s">
        <v>17</v>
      </c>
      <c r="B287" s="8" t="s">
        <v>298</v>
      </c>
      <c r="C287" s="8" t="s">
        <v>299</v>
      </c>
      <c r="D287" s="8" t="s">
        <v>573</v>
      </c>
      <c r="E287" s="8" t="s">
        <v>75</v>
      </c>
      <c r="F287" s="24">
        <v>0.28999999999999998</v>
      </c>
      <c r="G287" s="24">
        <v>0</v>
      </c>
      <c r="H287" s="25">
        <v>29.828399999999998</v>
      </c>
      <c r="I287" s="25">
        <v>0.83099999999999996</v>
      </c>
      <c r="J287" s="15">
        <v>30</v>
      </c>
      <c r="K287" s="15">
        <v>8</v>
      </c>
      <c r="L287" s="13">
        <v>2.7900000000000001E-2</v>
      </c>
      <c r="M287" s="7">
        <v>1.2160219999999999</v>
      </c>
      <c r="N287" s="26">
        <v>0.6</v>
      </c>
      <c r="O287" s="27" t="s">
        <v>22</v>
      </c>
      <c r="P287" s="8">
        <v>0.50658787599999999</v>
      </c>
      <c r="Q287" s="24">
        <v>0.28999999999999998</v>
      </c>
      <c r="R287" t="str">
        <f>IF($Q287*100&gt;=VLOOKUP($O287,margin_ranges!$A$5:$C$10,2,FALSE),IF($Q287*100&lt;=VLOOKUP($O287,margin_ranges!$A$5:$C$10,3,FALSE)+10,"IN RANGE","ABOVE RANGE"),"BELOW RANGE")</f>
        <v>IN RANGE</v>
      </c>
      <c r="S287">
        <f>MIN(VLOOKUP($O287,margin_ranges!$A$5:$D$10,4,FALSE),$P287*100)</f>
        <v>29.75</v>
      </c>
      <c r="T287" s="29">
        <f>(1-$S287/100)/(1-$F287)-1</f>
        <v>-1.0563380281690127E-2</v>
      </c>
      <c r="U287" s="19" t="str">
        <f>IF(ABS(IFERROR(T287,0))&gt;0.05,INDEX(margin_ranges!$C$13:$C$16,MATCH($F287*100,margin_ranges!$B$13:$B$16,1)),"")</f>
        <v/>
      </c>
      <c r="V287" t="e">
        <f>MIN(VLOOKUP($U287,margin_ranges!$A$5:$D$10,4,FALSE),$P287*100)</f>
        <v>#N/A</v>
      </c>
      <c r="Y287" s="29" t="e">
        <f t="shared" si="4"/>
        <v>#N/A</v>
      </c>
    </row>
    <row r="288" spans="1:25" x14ac:dyDescent="0.3">
      <c r="A288" s="8" t="s">
        <v>17</v>
      </c>
      <c r="B288" s="8" t="s">
        <v>298</v>
      </c>
      <c r="C288" s="8" t="s">
        <v>299</v>
      </c>
      <c r="D288" s="8" t="s">
        <v>574</v>
      </c>
      <c r="E288" s="8" t="s">
        <v>575</v>
      </c>
      <c r="F288" s="24">
        <v>0.28999999999999998</v>
      </c>
      <c r="G288" s="24">
        <v>1</v>
      </c>
      <c r="H288" s="25">
        <v>89.468400000000003</v>
      </c>
      <c r="I288" s="25">
        <v>9.6335999999999995</v>
      </c>
      <c r="J288" s="15">
        <v>723</v>
      </c>
      <c r="K288" s="15">
        <v>183</v>
      </c>
      <c r="L288" s="13">
        <v>0.1077</v>
      </c>
      <c r="M288" s="7">
        <v>2.5007644299999998</v>
      </c>
      <c r="N288" s="26">
        <v>0.6</v>
      </c>
      <c r="O288" s="27" t="s">
        <v>22</v>
      </c>
      <c r="P288" s="8">
        <v>0.76007336319999996</v>
      </c>
      <c r="Q288" s="24">
        <v>0.28999999999999998</v>
      </c>
      <c r="R288" t="str">
        <f>IF($Q288*100&gt;=VLOOKUP($O288,margin_ranges!$A$5:$C$10,2,FALSE),IF($Q288*100&lt;=VLOOKUP($O288,margin_ranges!$A$5:$C$10,3,FALSE)+10,"IN RANGE","ABOVE RANGE"),"BELOW RANGE")</f>
        <v>IN RANGE</v>
      </c>
      <c r="S288">
        <f>MIN(VLOOKUP($O288,margin_ranges!$A$5:$D$10,4,FALSE),$P288*100)</f>
        <v>29.75</v>
      </c>
      <c r="T288" s="29">
        <f>(1-$S288/100)/(1-$F288)-1</f>
        <v>-1.0563380281690127E-2</v>
      </c>
      <c r="U288" s="19" t="str">
        <f>IF(ABS(IFERROR(T288,0))&gt;0.05,INDEX(margin_ranges!$C$13:$C$16,MATCH($F288*100,margin_ranges!$B$13:$B$16,1)),"")</f>
        <v/>
      </c>
      <c r="V288" t="e">
        <f>MIN(VLOOKUP($U288,margin_ranges!$A$5:$D$10,4,FALSE),$P288*100)</f>
        <v>#N/A</v>
      </c>
      <c r="Y288" s="29" t="e">
        <f t="shared" si="4"/>
        <v>#N/A</v>
      </c>
    </row>
    <row r="289" spans="1:25" x14ac:dyDescent="0.3">
      <c r="A289" s="8" t="s">
        <v>17</v>
      </c>
      <c r="B289" s="8" t="s">
        <v>298</v>
      </c>
      <c r="C289" s="8" t="s">
        <v>299</v>
      </c>
      <c r="D289" s="8" t="s">
        <v>578</v>
      </c>
      <c r="E289" s="8" t="s">
        <v>579</v>
      </c>
      <c r="F289" s="24">
        <v>0.28999999999999998</v>
      </c>
      <c r="G289" s="24">
        <v>0</v>
      </c>
      <c r="H289" s="25">
        <v>13.647600000000001</v>
      </c>
      <c r="I289" s="25">
        <v>0.95879999999999999</v>
      </c>
      <c r="J289" s="15">
        <v>17</v>
      </c>
      <c r="K289" s="15">
        <v>4</v>
      </c>
      <c r="L289" s="13">
        <v>7.0300000000000001E-2</v>
      </c>
      <c r="M289" s="7">
        <v>0.59385383000000003</v>
      </c>
      <c r="N289" s="26">
        <v>0.15</v>
      </c>
      <c r="O289" s="27" t="s">
        <v>22</v>
      </c>
      <c r="P289" s="8">
        <v>0.74741259270000004</v>
      </c>
      <c r="Q289" s="24">
        <v>0.28999999999999998</v>
      </c>
      <c r="R289" t="str">
        <f>IF($Q289*100&gt;=VLOOKUP($O289,margin_ranges!$A$5:$C$10,2,FALSE),IF($Q289*100&lt;=VLOOKUP($O289,margin_ranges!$A$5:$C$10,3,FALSE)+10,"IN RANGE","ABOVE RANGE"),"BELOW RANGE")</f>
        <v>IN RANGE</v>
      </c>
      <c r="S289">
        <f>MIN(VLOOKUP($O289,margin_ranges!$A$5:$D$10,4,FALSE),$P289*100)</f>
        <v>29.75</v>
      </c>
      <c r="T289" s="29">
        <f>(1-$S289/100)/(1-$F289)-1</f>
        <v>-1.0563380281690127E-2</v>
      </c>
      <c r="U289" s="19" t="str">
        <f>IF(ABS(IFERROR(T289,0))&gt;0.05,INDEX(margin_ranges!$C$13:$C$16,MATCH($F289*100,margin_ranges!$B$13:$B$16,1)),"")</f>
        <v/>
      </c>
      <c r="V289" t="e">
        <f>MIN(VLOOKUP($U289,margin_ranges!$A$5:$D$10,4,FALSE),$P289*100)</f>
        <v>#N/A</v>
      </c>
      <c r="Y289" s="29" t="e">
        <f t="shared" si="4"/>
        <v>#N/A</v>
      </c>
    </row>
    <row r="290" spans="1:25" x14ac:dyDescent="0.3">
      <c r="A290" s="8" t="s">
        <v>17</v>
      </c>
      <c r="B290" s="8" t="s">
        <v>298</v>
      </c>
      <c r="C290" s="8" t="s">
        <v>299</v>
      </c>
      <c r="D290" s="8" t="s">
        <v>524</v>
      </c>
      <c r="E290" s="8" t="s">
        <v>525</v>
      </c>
      <c r="F290" s="24">
        <v>0.28999999999999898</v>
      </c>
      <c r="G290" s="24">
        <v>0</v>
      </c>
      <c r="H290" s="25">
        <v>8.1648999999999994</v>
      </c>
      <c r="I290" s="25">
        <v>1.9918</v>
      </c>
      <c r="J290" s="15">
        <v>79</v>
      </c>
      <c r="K290" s="15">
        <v>20</v>
      </c>
      <c r="L290" s="13">
        <v>0.24390000000000001</v>
      </c>
      <c r="M290" s="7">
        <v>1.31965573</v>
      </c>
      <c r="N290" s="26">
        <v>0.75</v>
      </c>
      <c r="O290" s="27" t="s">
        <v>22</v>
      </c>
      <c r="P290" s="8">
        <v>0.43166995479999998</v>
      </c>
      <c r="Q290" s="24">
        <v>0.28999999999999998</v>
      </c>
      <c r="R290" t="str">
        <f>IF($Q290*100&gt;=VLOOKUP($O290,margin_ranges!$A$5:$C$10,2,FALSE),IF($Q290*100&lt;=VLOOKUP($O290,margin_ranges!$A$5:$C$10,3,FALSE)+10,"IN RANGE","ABOVE RANGE"),"BELOW RANGE")</f>
        <v>IN RANGE</v>
      </c>
      <c r="S290">
        <f>MIN(VLOOKUP($O290,margin_ranges!$A$5:$D$10,4,FALSE),$P290*100)</f>
        <v>29.75</v>
      </c>
      <c r="T290" s="29">
        <f>(1-$S290/100)/(1-$F290)-1</f>
        <v>-1.056338028169157E-2</v>
      </c>
      <c r="U290" s="19" t="str">
        <f>IF(ABS(IFERROR(T290,0))&gt;0.05,INDEX(margin_ranges!$C$13:$C$16,MATCH($F290*100,margin_ranges!$B$13:$B$16,1)),"")</f>
        <v/>
      </c>
      <c r="V290" t="e">
        <f>MIN(VLOOKUP($U290,margin_ranges!$A$5:$D$10,4,FALSE),$P290*100)</f>
        <v>#N/A</v>
      </c>
      <c r="Y290" s="29" t="e">
        <f t="shared" si="4"/>
        <v>#N/A</v>
      </c>
    </row>
    <row r="291" spans="1:25" x14ac:dyDescent="0.3">
      <c r="A291" s="8" t="s">
        <v>17</v>
      </c>
      <c r="B291" s="8" t="s">
        <v>298</v>
      </c>
      <c r="C291" s="8" t="s">
        <v>299</v>
      </c>
      <c r="D291" s="8" t="s">
        <v>540</v>
      </c>
      <c r="E291" s="8" t="s">
        <v>541</v>
      </c>
      <c r="F291" s="24">
        <v>0.3</v>
      </c>
      <c r="G291" s="24">
        <v>1</v>
      </c>
      <c r="H291" s="25">
        <v>155.17859999999999</v>
      </c>
      <c r="I291" s="25">
        <v>20.2072</v>
      </c>
      <c r="J291" s="15">
        <v>1334</v>
      </c>
      <c r="K291" s="15">
        <v>323</v>
      </c>
      <c r="L291" s="13">
        <v>0.13020000000000001</v>
      </c>
      <c r="M291" s="7">
        <v>2.1998473000000001</v>
      </c>
      <c r="N291" s="26">
        <v>1.5</v>
      </c>
      <c r="O291" s="27" t="s">
        <v>162</v>
      </c>
      <c r="P291" s="8">
        <v>0.3181344894</v>
      </c>
      <c r="Q291" s="24">
        <v>0.3</v>
      </c>
      <c r="R291" t="str">
        <f>IF($Q291*100&gt;=VLOOKUP($O291,margin_ranges!$A$5:$C$10,2,FALSE),IF($Q291*100&lt;=VLOOKUP($O291,margin_ranges!$A$5:$C$10,3,FALSE)+10,"IN RANGE","ABOVE RANGE"),"BELOW RANGE")</f>
        <v>IN RANGE</v>
      </c>
      <c r="S291">
        <f>MIN(VLOOKUP($O291,margin_ranges!$A$5:$D$10,4,FALSE),$P291*100)</f>
        <v>31.813448940000001</v>
      </c>
      <c r="T291" s="29">
        <f>(1-$S291/100)/(1-$F291)-1</f>
        <v>-2.5906413428571362E-2</v>
      </c>
      <c r="U291" s="19" t="str">
        <f>IF(ABS(IFERROR(T291,0))&gt;0.05,INDEX(margin_ranges!$C$13:$C$16,MATCH($F291*100,margin_ranges!$B$13:$B$16,1)),"")</f>
        <v/>
      </c>
      <c r="V291" t="e">
        <f>MIN(VLOOKUP($U291,margin_ranges!$A$5:$D$10,4,FALSE),$P291*100)</f>
        <v>#N/A</v>
      </c>
      <c r="Y291" s="29" t="e">
        <f t="shared" si="4"/>
        <v>#N/A</v>
      </c>
    </row>
    <row r="292" spans="1:25" x14ac:dyDescent="0.3">
      <c r="A292" s="8" t="s">
        <v>17</v>
      </c>
      <c r="B292" s="8" t="s">
        <v>298</v>
      </c>
      <c r="C292" s="8" t="s">
        <v>299</v>
      </c>
      <c r="D292" s="8" t="s">
        <v>506</v>
      </c>
      <c r="E292" s="8" t="s">
        <v>507</v>
      </c>
      <c r="F292" s="24">
        <v>0.19</v>
      </c>
      <c r="G292" s="24">
        <v>0</v>
      </c>
      <c r="H292" s="25">
        <v>2.7791000000000001</v>
      </c>
      <c r="I292" s="25">
        <v>0.23519999999999999</v>
      </c>
      <c r="J292" s="15">
        <v>22</v>
      </c>
      <c r="K292" s="15">
        <v>4</v>
      </c>
      <c r="L292" s="13">
        <v>8.4599999999999995E-2</v>
      </c>
      <c r="M292" s="7">
        <v>3.1855451000000001</v>
      </c>
      <c r="N292" s="26">
        <v>2.5</v>
      </c>
      <c r="O292" s="27" t="s">
        <v>92</v>
      </c>
      <c r="P292" s="8">
        <v>0.21520495710000001</v>
      </c>
      <c r="Q292" s="24">
        <v>0.19</v>
      </c>
      <c r="R292" t="str">
        <f>IF($Q292*100&gt;=VLOOKUP($O292,margin_ranges!$A$5:$C$10,2,FALSE),IF($Q292*100&lt;=VLOOKUP($O292,margin_ranges!$A$5:$C$10,3,FALSE)+10,"IN RANGE","ABOVE RANGE"),"BELOW RANGE")</f>
        <v>BELOW RANGE</v>
      </c>
      <c r="S292">
        <f>MIN(VLOOKUP($O292,margin_ranges!$A$5:$D$10,4,FALSE),$P292*100)</f>
        <v>21.520495710000002</v>
      </c>
      <c r="T292" s="29">
        <f>(1-$S292/100)/(1-$F292)-1</f>
        <v>-3.1117230987654398E-2</v>
      </c>
      <c r="U292" s="19" t="str">
        <f>IF(ABS(IFERROR(T292,0))&gt;0.05,INDEX(margin_ranges!$C$13:$C$16,MATCH($F292*100,margin_ranges!$B$13:$B$16,1)),"")</f>
        <v/>
      </c>
      <c r="V292" t="e">
        <f>MIN(VLOOKUP($U292,margin_ranges!$A$5:$D$10,4,FALSE),$P292*100)</f>
        <v>#N/A</v>
      </c>
      <c r="Y292" s="29" t="e">
        <f t="shared" si="4"/>
        <v>#N/A</v>
      </c>
    </row>
    <row r="293" spans="1:25" x14ac:dyDescent="0.3">
      <c r="A293" s="8" t="s">
        <v>17</v>
      </c>
      <c r="B293" s="8" t="s">
        <v>298</v>
      </c>
      <c r="C293" s="8" t="s">
        <v>299</v>
      </c>
      <c r="D293" s="8" t="s">
        <v>463</v>
      </c>
      <c r="E293" s="8" t="s">
        <v>464</v>
      </c>
      <c r="F293" s="24">
        <v>0.24</v>
      </c>
      <c r="G293" s="24">
        <v>0</v>
      </c>
      <c r="H293" s="25">
        <v>18.314599999999999</v>
      </c>
      <c r="I293" s="25">
        <v>0.60919999999999996</v>
      </c>
      <c r="J293" s="15">
        <v>75</v>
      </c>
      <c r="K293" s="15">
        <v>15</v>
      </c>
      <c r="L293" s="13">
        <v>3.3300000000000003E-2</v>
      </c>
      <c r="M293" s="7">
        <v>4.09956619</v>
      </c>
      <c r="N293" s="26">
        <v>3</v>
      </c>
      <c r="O293" s="27" t="s">
        <v>22</v>
      </c>
      <c r="P293" s="8">
        <v>0.26821525400000001</v>
      </c>
      <c r="Q293" s="24">
        <v>0.24</v>
      </c>
      <c r="R293" t="str">
        <f>IF($Q293*100&gt;=VLOOKUP($O293,margin_ranges!$A$5:$C$10,2,FALSE),IF($Q293*100&lt;=VLOOKUP($O293,margin_ranges!$A$5:$C$10,3,FALSE)+10,"IN RANGE","ABOVE RANGE"),"BELOW RANGE")</f>
        <v>IN RANGE</v>
      </c>
      <c r="S293">
        <f>MIN(VLOOKUP($O293,margin_ranges!$A$5:$D$10,4,FALSE),$P293*100)</f>
        <v>26.821525400000002</v>
      </c>
      <c r="T293" s="29">
        <f>(1-$S293/100)/(1-$F293)-1</f>
        <v>-3.7125334210526328E-2</v>
      </c>
      <c r="U293" s="19" t="str">
        <f>IF(ABS(IFERROR(T293,0))&gt;0.05,INDEX(margin_ranges!$C$13:$C$16,MATCH($F293*100,margin_ranges!$B$13:$B$16,1)),"")</f>
        <v/>
      </c>
      <c r="V293" t="e">
        <f>MIN(VLOOKUP($U293,margin_ranges!$A$5:$D$10,4,FALSE),$P293*100)</f>
        <v>#N/A</v>
      </c>
      <c r="Y293" s="29" t="e">
        <f t="shared" si="4"/>
        <v>#N/A</v>
      </c>
    </row>
    <row r="294" spans="1:25" x14ac:dyDescent="0.3">
      <c r="A294" s="8" t="s">
        <v>17</v>
      </c>
      <c r="B294" s="8" t="s">
        <v>298</v>
      </c>
      <c r="C294" s="8" t="s">
        <v>299</v>
      </c>
      <c r="D294" s="8" t="s">
        <v>330</v>
      </c>
      <c r="E294" s="8" t="s">
        <v>331</v>
      </c>
      <c r="F294" s="24">
        <v>0.15</v>
      </c>
      <c r="G294" s="24">
        <v>0</v>
      </c>
      <c r="H294" s="25">
        <v>10.7593</v>
      </c>
      <c r="I294" s="25">
        <v>4.0235000000000003</v>
      </c>
      <c r="J294" s="15">
        <v>149</v>
      </c>
      <c r="K294" s="15">
        <v>15</v>
      </c>
      <c r="L294" s="13">
        <v>0.374</v>
      </c>
      <c r="M294" s="7">
        <v>1.23740169</v>
      </c>
      <c r="N294" s="26">
        <v>0.75</v>
      </c>
      <c r="O294" s="27" t="s">
        <v>95</v>
      </c>
      <c r="P294" s="8">
        <v>0.393891245</v>
      </c>
      <c r="Q294" s="24">
        <v>0.15</v>
      </c>
      <c r="R294" t="str">
        <f>IF($Q294*100&gt;=VLOOKUP($O294,margin_ranges!$A$5:$C$10,2,FALSE),IF($Q294*100&lt;=VLOOKUP($O294,margin_ranges!$A$5:$C$10,3,FALSE)+10,"IN RANGE","ABOVE RANGE"),"BELOW RANGE")</f>
        <v>IN RANGE</v>
      </c>
      <c r="S294">
        <f>MIN(VLOOKUP($O294,margin_ranges!$A$5:$D$10,4,FALSE),$P294*100)</f>
        <v>19.75</v>
      </c>
      <c r="T294" s="29">
        <f>(1-$S294/100)/(1-$F294)-1</f>
        <v>-5.5882352941176494E-2</v>
      </c>
      <c r="U294" s="19" t="str">
        <f>IF(ABS(IFERROR(T294,0))&gt;0.05,INDEX(margin_ranges!$C$13:$C$16,MATCH($F294*100,margin_ranges!$B$13:$B$16,1)),"")</f>
        <v>Maximize Fill (Type A+)</v>
      </c>
      <c r="V294">
        <f>MIN(VLOOKUP($U294,margin_ranges!$A$5:$D$10,4,FALSE),$P294*100)</f>
        <v>19.75</v>
      </c>
      <c r="Y294" s="29">
        <f t="shared" si="4"/>
        <v>-5.5882352941176494E-2</v>
      </c>
    </row>
    <row r="295" spans="1:25" x14ac:dyDescent="0.3">
      <c r="A295" s="8" t="s">
        <v>17</v>
      </c>
      <c r="B295" s="8" t="s">
        <v>298</v>
      </c>
      <c r="C295" s="8" t="s">
        <v>299</v>
      </c>
      <c r="D295" s="8" t="s">
        <v>336</v>
      </c>
      <c r="E295" s="8" t="s">
        <v>337</v>
      </c>
      <c r="F295" s="24">
        <v>0.15</v>
      </c>
      <c r="G295" s="24">
        <v>0</v>
      </c>
      <c r="H295" s="25">
        <v>32.081400000000002</v>
      </c>
      <c r="I295" s="25">
        <v>10.3125</v>
      </c>
      <c r="J295" s="15">
        <v>327</v>
      </c>
      <c r="K295" s="15">
        <v>33</v>
      </c>
      <c r="L295" s="13">
        <v>0.32140000000000002</v>
      </c>
      <c r="M295" s="7">
        <v>1.0564460600000001</v>
      </c>
      <c r="N295" s="26">
        <v>0.75</v>
      </c>
      <c r="O295" s="27" t="s">
        <v>95</v>
      </c>
      <c r="P295" s="8">
        <v>0.29007260480000002</v>
      </c>
      <c r="Q295" s="24">
        <v>0.15</v>
      </c>
      <c r="R295" t="str">
        <f>IF($Q295*100&gt;=VLOOKUP($O295,margin_ranges!$A$5:$C$10,2,FALSE),IF($Q295*100&lt;=VLOOKUP($O295,margin_ranges!$A$5:$C$10,3,FALSE)+10,"IN RANGE","ABOVE RANGE"),"BELOW RANGE")</f>
        <v>IN RANGE</v>
      </c>
      <c r="S295">
        <f>MIN(VLOOKUP($O295,margin_ranges!$A$5:$D$10,4,FALSE),$P295*100)</f>
        <v>19.75</v>
      </c>
      <c r="T295" s="29">
        <f>(1-$S295/100)/(1-$F295)-1</f>
        <v>-5.5882352941176494E-2</v>
      </c>
      <c r="U295" s="19" t="str">
        <f>IF(ABS(IFERROR(T295,0))&gt;0.05,INDEX(margin_ranges!$C$13:$C$16,MATCH($F295*100,margin_ranges!$B$13:$B$16,1)),"")</f>
        <v>Maximize Fill (Type A+)</v>
      </c>
      <c r="V295">
        <f>MIN(VLOOKUP($U295,margin_ranges!$A$5:$D$10,4,FALSE),$P295*100)</f>
        <v>19.75</v>
      </c>
      <c r="Y295" s="29">
        <f t="shared" si="4"/>
        <v>-5.5882352941176494E-2</v>
      </c>
    </row>
    <row r="296" spans="1:25" x14ac:dyDescent="0.3">
      <c r="A296" s="8" t="s">
        <v>17</v>
      </c>
      <c r="B296" s="8" t="s">
        <v>298</v>
      </c>
      <c r="C296" s="8" t="s">
        <v>299</v>
      </c>
      <c r="D296" s="8" t="s">
        <v>353</v>
      </c>
      <c r="E296" s="8" t="s">
        <v>354</v>
      </c>
      <c r="F296" s="24">
        <v>0.15</v>
      </c>
      <c r="G296" s="24">
        <v>0</v>
      </c>
      <c r="H296" s="25">
        <v>37.680599999999998</v>
      </c>
      <c r="I296" s="25">
        <v>2.2999000000000001</v>
      </c>
      <c r="J296" s="15">
        <v>36</v>
      </c>
      <c r="K296" s="15">
        <v>4</v>
      </c>
      <c r="L296" s="13">
        <v>6.0999999999999999E-2</v>
      </c>
      <c r="M296" s="7">
        <v>0.52714764999999997</v>
      </c>
      <c r="N296" s="26">
        <v>0.15</v>
      </c>
      <c r="O296" s="27" t="s">
        <v>95</v>
      </c>
      <c r="P296" s="8">
        <v>0.71544974110000004</v>
      </c>
      <c r="Q296" s="24">
        <v>0.15</v>
      </c>
      <c r="R296" t="str">
        <f>IF($Q296*100&gt;=VLOOKUP($O296,margin_ranges!$A$5:$C$10,2,FALSE),IF($Q296*100&lt;=VLOOKUP($O296,margin_ranges!$A$5:$C$10,3,FALSE)+10,"IN RANGE","ABOVE RANGE"),"BELOW RANGE")</f>
        <v>IN RANGE</v>
      </c>
      <c r="S296">
        <f>MIN(VLOOKUP($O296,margin_ranges!$A$5:$D$10,4,FALSE),$P296*100)</f>
        <v>19.75</v>
      </c>
      <c r="T296" s="29">
        <f>(1-$S296/100)/(1-$F296)-1</f>
        <v>-5.5882352941176494E-2</v>
      </c>
      <c r="U296" s="19" t="str">
        <f>IF(ABS(IFERROR(T296,0))&gt;0.05,INDEX(margin_ranges!$C$13:$C$16,MATCH($F296*100,margin_ranges!$B$13:$B$16,1)),"")</f>
        <v>Maximize Fill (Type A+)</v>
      </c>
      <c r="V296">
        <f>MIN(VLOOKUP($U296,margin_ranges!$A$5:$D$10,4,FALSE),$P296*100)</f>
        <v>19.75</v>
      </c>
      <c r="Y296" s="29">
        <f t="shared" si="4"/>
        <v>-5.5882352941176494E-2</v>
      </c>
    </row>
    <row r="297" spans="1:25" x14ac:dyDescent="0.3">
      <c r="A297" s="8" t="s">
        <v>17</v>
      </c>
      <c r="B297" s="8" t="s">
        <v>298</v>
      </c>
      <c r="C297" s="8" t="s">
        <v>299</v>
      </c>
      <c r="D297" s="8" t="s">
        <v>357</v>
      </c>
      <c r="E297" s="8" t="s">
        <v>358</v>
      </c>
      <c r="F297" s="24">
        <v>0.15</v>
      </c>
      <c r="G297" s="24">
        <v>1</v>
      </c>
      <c r="H297" s="25">
        <v>51.044400000000003</v>
      </c>
      <c r="I297" s="25">
        <v>7.1984000000000004</v>
      </c>
      <c r="J297" s="15">
        <v>148</v>
      </c>
      <c r="K297" s="15">
        <v>16</v>
      </c>
      <c r="L297" s="13">
        <v>0.14099999999999999</v>
      </c>
      <c r="M297" s="7">
        <v>0.68387430000000005</v>
      </c>
      <c r="N297" s="26">
        <v>0.5</v>
      </c>
      <c r="O297" s="27" t="s">
        <v>95</v>
      </c>
      <c r="P297" s="8">
        <v>0.26887148350000001</v>
      </c>
      <c r="Q297" s="24">
        <v>0.15</v>
      </c>
      <c r="R297" t="str">
        <f>IF($Q297*100&gt;=VLOOKUP($O297,margin_ranges!$A$5:$C$10,2,FALSE),IF($Q297*100&lt;=VLOOKUP($O297,margin_ranges!$A$5:$C$10,3,FALSE)+10,"IN RANGE","ABOVE RANGE"),"BELOW RANGE")</f>
        <v>IN RANGE</v>
      </c>
      <c r="S297">
        <f>MIN(VLOOKUP($O297,margin_ranges!$A$5:$D$10,4,FALSE),$P297*100)</f>
        <v>19.75</v>
      </c>
      <c r="T297" s="29">
        <f>(1-$S297/100)/(1-$F297)-1</f>
        <v>-5.5882352941176494E-2</v>
      </c>
      <c r="U297" s="19" t="str">
        <f>IF(ABS(IFERROR(T297,0))&gt;0.05,INDEX(margin_ranges!$C$13:$C$16,MATCH($F297*100,margin_ranges!$B$13:$B$16,1)),"")</f>
        <v>Maximize Fill (Type A+)</v>
      </c>
      <c r="V297">
        <f>MIN(VLOOKUP($U297,margin_ranges!$A$5:$D$10,4,FALSE),$P297*100)</f>
        <v>19.75</v>
      </c>
      <c r="Y297" s="29">
        <f t="shared" si="4"/>
        <v>-5.5882352941176494E-2</v>
      </c>
    </row>
    <row r="298" spans="1:25" x14ac:dyDescent="0.3">
      <c r="A298" s="8" t="s">
        <v>17</v>
      </c>
      <c r="B298" s="8" t="s">
        <v>298</v>
      </c>
      <c r="C298" s="8" t="s">
        <v>299</v>
      </c>
      <c r="D298" s="8" t="s">
        <v>392</v>
      </c>
      <c r="E298" s="8" t="s">
        <v>393</v>
      </c>
      <c r="F298" s="24">
        <v>0.15</v>
      </c>
      <c r="G298" s="24">
        <v>1</v>
      </c>
      <c r="H298" s="25">
        <v>45.234299999999998</v>
      </c>
      <c r="I298" s="25">
        <v>4.0751999999999997</v>
      </c>
      <c r="J298" s="15">
        <v>155</v>
      </c>
      <c r="K298" s="15">
        <v>16</v>
      </c>
      <c r="L298" s="13">
        <v>9.01E-2</v>
      </c>
      <c r="M298" s="7">
        <v>1.2673759499999999</v>
      </c>
      <c r="N298" s="26">
        <v>1</v>
      </c>
      <c r="O298" s="27" t="s">
        <v>95</v>
      </c>
      <c r="P298" s="8">
        <v>0.2109681417</v>
      </c>
      <c r="Q298" s="24">
        <v>0.15</v>
      </c>
      <c r="R298" t="str">
        <f>IF($Q298*100&gt;=VLOOKUP($O298,margin_ranges!$A$5:$C$10,2,FALSE),IF($Q298*100&lt;=VLOOKUP($O298,margin_ranges!$A$5:$C$10,3,FALSE)+10,"IN RANGE","ABOVE RANGE"),"BELOW RANGE")</f>
        <v>IN RANGE</v>
      </c>
      <c r="S298">
        <f>MIN(VLOOKUP($O298,margin_ranges!$A$5:$D$10,4,FALSE),$P298*100)</f>
        <v>19.75</v>
      </c>
      <c r="T298" s="29">
        <f>(1-$S298/100)/(1-$F298)-1</f>
        <v>-5.5882352941176494E-2</v>
      </c>
      <c r="U298" s="19" t="str">
        <f>IF(ABS(IFERROR(T298,0))&gt;0.05,INDEX(margin_ranges!$C$13:$C$16,MATCH($F298*100,margin_ranges!$B$13:$B$16,1)),"")</f>
        <v>Maximize Fill (Type A+)</v>
      </c>
      <c r="V298">
        <f>MIN(VLOOKUP($U298,margin_ranges!$A$5:$D$10,4,FALSE),$P298*100)</f>
        <v>19.75</v>
      </c>
      <c r="Y298" s="29">
        <f t="shared" si="4"/>
        <v>-5.5882352941176494E-2</v>
      </c>
    </row>
    <row r="299" spans="1:25" x14ac:dyDescent="0.3">
      <c r="A299" s="8" t="s">
        <v>17</v>
      </c>
      <c r="B299" s="8" t="s">
        <v>298</v>
      </c>
      <c r="C299" s="8" t="s">
        <v>299</v>
      </c>
      <c r="D299" s="8" t="s">
        <v>404</v>
      </c>
      <c r="E299" s="8" t="s">
        <v>405</v>
      </c>
      <c r="F299" s="24">
        <v>0.15</v>
      </c>
      <c r="G299" s="24">
        <v>1</v>
      </c>
      <c r="H299" s="25">
        <v>474.51089999999999</v>
      </c>
      <c r="I299" s="25">
        <v>71.839299999999994</v>
      </c>
      <c r="J299" s="15">
        <v>3668</v>
      </c>
      <c r="K299" s="15">
        <v>382</v>
      </c>
      <c r="L299" s="13">
        <v>0.15140000000000001</v>
      </c>
      <c r="M299" s="7">
        <v>1.7021226</v>
      </c>
      <c r="N299" s="26">
        <v>0.75</v>
      </c>
      <c r="O299" s="27" t="s">
        <v>95</v>
      </c>
      <c r="P299" s="8">
        <v>0.55937368899999995</v>
      </c>
      <c r="Q299" s="24">
        <v>0.15</v>
      </c>
      <c r="R299" t="str">
        <f>IF($Q299*100&gt;=VLOOKUP($O299,margin_ranges!$A$5:$C$10,2,FALSE),IF($Q299*100&lt;=VLOOKUP($O299,margin_ranges!$A$5:$C$10,3,FALSE)+10,"IN RANGE","ABOVE RANGE"),"BELOW RANGE")</f>
        <v>IN RANGE</v>
      </c>
      <c r="S299">
        <f>MIN(VLOOKUP($O299,margin_ranges!$A$5:$D$10,4,FALSE),$P299*100)</f>
        <v>19.75</v>
      </c>
      <c r="T299" s="29">
        <f>(1-$S299/100)/(1-$F299)-1</f>
        <v>-5.5882352941176494E-2</v>
      </c>
      <c r="U299" s="19" t="str">
        <f>IF(ABS(IFERROR(T299,0))&gt;0.05,INDEX(margin_ranges!$C$13:$C$16,MATCH($F299*100,margin_ranges!$B$13:$B$16,1)),"")</f>
        <v>Maximize Fill (Type A+)</v>
      </c>
      <c r="V299">
        <f>MIN(VLOOKUP($U299,margin_ranges!$A$5:$D$10,4,FALSE),$P299*100)</f>
        <v>19.75</v>
      </c>
      <c r="Y299" s="29">
        <f t="shared" si="4"/>
        <v>-5.5882352941176494E-2</v>
      </c>
    </row>
    <row r="300" spans="1:25" x14ac:dyDescent="0.3">
      <c r="A300" s="8" t="s">
        <v>17</v>
      </c>
      <c r="B300" s="8" t="s">
        <v>298</v>
      </c>
      <c r="C300" s="8" t="s">
        <v>299</v>
      </c>
      <c r="D300" s="8" t="s">
        <v>528</v>
      </c>
      <c r="E300" s="8" t="s">
        <v>529</v>
      </c>
      <c r="F300" s="24">
        <v>0.149999999999999</v>
      </c>
      <c r="G300" s="24">
        <v>1</v>
      </c>
      <c r="H300" s="25">
        <v>48.625700000000002</v>
      </c>
      <c r="I300" s="25">
        <v>2.8058000000000001</v>
      </c>
      <c r="J300" s="15">
        <v>169</v>
      </c>
      <c r="K300" s="15">
        <v>17</v>
      </c>
      <c r="L300" s="13">
        <v>5.7700000000000001E-2</v>
      </c>
      <c r="M300" s="7">
        <v>2.0061047300000001</v>
      </c>
      <c r="N300" s="26">
        <v>1.5</v>
      </c>
      <c r="O300" s="27" t="s">
        <v>95</v>
      </c>
      <c r="P300" s="8">
        <v>0.25228230829999998</v>
      </c>
      <c r="Q300" s="24">
        <v>0.15</v>
      </c>
      <c r="R300" t="str">
        <f>IF($Q300*100&gt;=VLOOKUP($O300,margin_ranges!$A$5:$C$10,2,FALSE),IF($Q300*100&lt;=VLOOKUP($O300,margin_ranges!$A$5:$C$10,3,FALSE)+10,"IN RANGE","ABOVE RANGE"),"BELOW RANGE")</f>
        <v>IN RANGE</v>
      </c>
      <c r="S300">
        <f>MIN(VLOOKUP($O300,margin_ranges!$A$5:$D$10,4,FALSE),$P300*100)</f>
        <v>19.75</v>
      </c>
      <c r="T300" s="29">
        <f>(1-$S300/100)/(1-$F300)-1</f>
        <v>-5.5882352941177604E-2</v>
      </c>
      <c r="U300" s="19" t="str">
        <f>IF(ABS(IFERROR(T300,0))&gt;0.05,INDEX(margin_ranges!$C$13:$C$16,MATCH($F300*100,margin_ranges!$B$13:$B$16,1)),"")</f>
        <v>Maximize Fill (Type A+)</v>
      </c>
      <c r="V300">
        <f>MIN(VLOOKUP($U300,margin_ranges!$A$5:$D$10,4,FALSE),$P300*100)</f>
        <v>19.75</v>
      </c>
      <c r="Y300" s="29">
        <f t="shared" si="4"/>
        <v>-5.5882352941177604E-2</v>
      </c>
    </row>
    <row r="301" spans="1:25" x14ac:dyDescent="0.3">
      <c r="A301" s="8" t="s">
        <v>17</v>
      </c>
      <c r="B301" s="8" t="s">
        <v>298</v>
      </c>
      <c r="C301" s="8" t="s">
        <v>299</v>
      </c>
      <c r="D301" s="8" t="s">
        <v>11729</v>
      </c>
      <c r="E301" s="8" t="s">
        <v>11730</v>
      </c>
      <c r="F301" s="24">
        <v>0.25</v>
      </c>
      <c r="G301" s="24">
        <v>0</v>
      </c>
      <c r="H301" s="25">
        <v>1.7547999999999999</v>
      </c>
      <c r="I301" s="25">
        <v>0.1358</v>
      </c>
      <c r="J301" s="15">
        <v>8</v>
      </c>
      <c r="K301" s="15">
        <v>2</v>
      </c>
      <c r="L301" s="13">
        <v>7.7399999999999997E-2</v>
      </c>
      <c r="M301" s="7">
        <v>2.0713308800000001</v>
      </c>
      <c r="N301" s="26">
        <v>0.8</v>
      </c>
      <c r="O301" s="27" t="s">
        <v>22</v>
      </c>
      <c r="P301" s="8">
        <v>0.61377488830000004</v>
      </c>
      <c r="Q301" s="24">
        <v>0.25</v>
      </c>
      <c r="R301" t="str">
        <f>IF($Q301*100&gt;=VLOOKUP($O301,margin_ranges!$A$5:$C$10,2,FALSE),IF($Q301*100&lt;=VLOOKUP($O301,margin_ranges!$A$5:$C$10,3,FALSE)+10,"IN RANGE","ABOVE RANGE"),"BELOW RANGE")</f>
        <v>IN RANGE</v>
      </c>
      <c r="S301">
        <f>MIN(VLOOKUP($O301,margin_ranges!$A$5:$D$10,4,FALSE),$P301*100)</f>
        <v>29.75</v>
      </c>
      <c r="T301" s="29">
        <f>(1-$S301/100)/(1-$F301)-1</f>
        <v>-6.3333333333333353E-2</v>
      </c>
      <c r="U301" s="19" t="str">
        <f>IF(ABS(IFERROR(T301,0))&gt;0.05,INDEX(margin_ranges!$C$13:$C$16,MATCH($F301*100,margin_ranges!$B$13:$B$16,1)),"")</f>
        <v>Balanced (Type B)</v>
      </c>
      <c r="V301">
        <f>MIN(VLOOKUP($U301,margin_ranges!$A$5:$D$10,4,FALSE),$P301*100)</f>
        <v>29.75</v>
      </c>
      <c r="Y301" s="29">
        <f t="shared" si="4"/>
        <v>-6.3333333333333353E-2</v>
      </c>
    </row>
    <row r="302" spans="1:25" x14ac:dyDescent="0.3">
      <c r="A302" s="8" t="s">
        <v>17</v>
      </c>
      <c r="B302" s="8" t="s">
        <v>298</v>
      </c>
      <c r="C302" s="8" t="s">
        <v>299</v>
      </c>
      <c r="D302" s="8" t="s">
        <v>11731</v>
      </c>
      <c r="E302" s="8" t="s">
        <v>11732</v>
      </c>
      <c r="F302" s="24">
        <v>0.25</v>
      </c>
      <c r="G302" s="24">
        <v>0</v>
      </c>
      <c r="H302" s="25">
        <v>1.8617999999999999</v>
      </c>
      <c r="I302" s="25">
        <v>0.2142</v>
      </c>
      <c r="J302" s="15">
        <v>13</v>
      </c>
      <c r="K302" s="15">
        <v>3</v>
      </c>
      <c r="L302" s="13">
        <v>0.11509999999999999</v>
      </c>
      <c r="M302" s="7">
        <v>1.9663888</v>
      </c>
      <c r="N302" s="26">
        <v>0.8</v>
      </c>
      <c r="O302" s="27" t="s">
        <v>22</v>
      </c>
      <c r="P302" s="8">
        <v>0.59316285690000004</v>
      </c>
      <c r="Q302" s="24">
        <v>0.25</v>
      </c>
      <c r="R302" t="str">
        <f>IF($Q302*100&gt;=VLOOKUP($O302,margin_ranges!$A$5:$C$10,2,FALSE),IF($Q302*100&lt;=VLOOKUP($O302,margin_ranges!$A$5:$C$10,3,FALSE)+10,"IN RANGE","ABOVE RANGE"),"BELOW RANGE")</f>
        <v>IN RANGE</v>
      </c>
      <c r="S302">
        <f>MIN(VLOOKUP($O302,margin_ranges!$A$5:$D$10,4,FALSE),$P302*100)</f>
        <v>29.75</v>
      </c>
      <c r="T302" s="29">
        <f>(1-$S302/100)/(1-$F302)-1</f>
        <v>-6.3333333333333353E-2</v>
      </c>
      <c r="U302" s="19" t="str">
        <f>IF(ABS(IFERROR(T302,0))&gt;0.05,INDEX(margin_ranges!$C$13:$C$16,MATCH($F302*100,margin_ranges!$B$13:$B$16,1)),"")</f>
        <v>Balanced (Type B)</v>
      </c>
      <c r="V302">
        <f>MIN(VLOOKUP($U302,margin_ranges!$A$5:$D$10,4,FALSE),$P302*100)</f>
        <v>29.75</v>
      </c>
      <c r="Y302" s="29">
        <f t="shared" si="4"/>
        <v>-6.3333333333333353E-2</v>
      </c>
    </row>
    <row r="303" spans="1:25" x14ac:dyDescent="0.3">
      <c r="A303" s="8" t="s">
        <v>17</v>
      </c>
      <c r="B303" s="8" t="s">
        <v>298</v>
      </c>
      <c r="C303" s="8" t="s">
        <v>299</v>
      </c>
      <c r="D303" s="8" t="s">
        <v>11733</v>
      </c>
      <c r="E303" s="8" t="s">
        <v>61</v>
      </c>
      <c r="F303" s="24">
        <v>0.25</v>
      </c>
      <c r="G303" s="24">
        <v>0</v>
      </c>
      <c r="H303" s="25">
        <v>10.132400000000001</v>
      </c>
      <c r="I303" s="25">
        <v>0.15279999999999999</v>
      </c>
      <c r="J303" s="15">
        <v>7</v>
      </c>
      <c r="K303" s="15">
        <v>2</v>
      </c>
      <c r="L303" s="13">
        <v>1.5100000000000001E-2</v>
      </c>
      <c r="M303" s="7">
        <v>1.4379149099999999</v>
      </c>
      <c r="N303" s="26">
        <v>0.7</v>
      </c>
      <c r="O303" s="27" t="s">
        <v>22</v>
      </c>
      <c r="P303" s="8">
        <v>0.51318399059999997</v>
      </c>
      <c r="Q303" s="24">
        <v>0.25</v>
      </c>
      <c r="R303" t="str">
        <f>IF($Q303*100&gt;=VLOOKUP($O303,margin_ranges!$A$5:$C$10,2,FALSE),IF($Q303*100&lt;=VLOOKUP($O303,margin_ranges!$A$5:$C$10,3,FALSE)+10,"IN RANGE","ABOVE RANGE"),"BELOW RANGE")</f>
        <v>IN RANGE</v>
      </c>
      <c r="S303">
        <f>MIN(VLOOKUP($O303,margin_ranges!$A$5:$D$10,4,FALSE),$P303*100)</f>
        <v>29.75</v>
      </c>
      <c r="T303" s="29">
        <f>(1-$S303/100)/(1-$F303)-1</f>
        <v>-6.3333333333333353E-2</v>
      </c>
      <c r="U303" s="19" t="str">
        <f>IF(ABS(IFERROR(T303,0))&gt;0.05,INDEX(margin_ranges!$C$13:$C$16,MATCH($F303*100,margin_ranges!$B$13:$B$16,1)),"")</f>
        <v>Balanced (Type B)</v>
      </c>
      <c r="V303">
        <f>MIN(VLOOKUP($U303,margin_ranges!$A$5:$D$10,4,FALSE),$P303*100)</f>
        <v>29.75</v>
      </c>
      <c r="Y303" s="29">
        <f t="shared" si="4"/>
        <v>-6.3333333333333353E-2</v>
      </c>
    </row>
    <row r="304" spans="1:25" x14ac:dyDescent="0.3">
      <c r="A304" s="8" t="s">
        <v>17</v>
      </c>
      <c r="B304" s="8" t="s">
        <v>298</v>
      </c>
      <c r="C304" s="8" t="s">
        <v>299</v>
      </c>
      <c r="D304" s="8" t="s">
        <v>11734</v>
      </c>
      <c r="E304" s="8" t="s">
        <v>11735</v>
      </c>
      <c r="F304" s="24">
        <v>0.25</v>
      </c>
      <c r="G304" s="24">
        <v>0</v>
      </c>
      <c r="H304" s="25">
        <v>11.431800000000001</v>
      </c>
      <c r="I304" s="25">
        <v>0.21260000000000001</v>
      </c>
      <c r="J304" s="15">
        <v>7</v>
      </c>
      <c r="K304" s="15">
        <v>2</v>
      </c>
      <c r="L304" s="13">
        <v>1.8599999999999998E-2</v>
      </c>
      <c r="M304" s="7">
        <v>1.08686156</v>
      </c>
      <c r="N304" s="26">
        <v>0.6</v>
      </c>
      <c r="O304" s="27" t="s">
        <v>22</v>
      </c>
      <c r="P304" s="8">
        <v>0.44795177000000003</v>
      </c>
      <c r="Q304" s="24">
        <v>0.25</v>
      </c>
      <c r="R304" t="str">
        <f>IF($Q304*100&gt;=VLOOKUP($O304,margin_ranges!$A$5:$C$10,2,FALSE),IF($Q304*100&lt;=VLOOKUP($O304,margin_ranges!$A$5:$C$10,3,FALSE)+10,"IN RANGE","ABOVE RANGE"),"BELOW RANGE")</f>
        <v>IN RANGE</v>
      </c>
      <c r="S304">
        <f>MIN(VLOOKUP($O304,margin_ranges!$A$5:$D$10,4,FALSE),$P304*100)</f>
        <v>29.75</v>
      </c>
      <c r="T304" s="29">
        <f>(1-$S304/100)/(1-$F304)-1</f>
        <v>-6.3333333333333353E-2</v>
      </c>
      <c r="U304" s="19" t="str">
        <f>IF(ABS(IFERROR(T304,0))&gt;0.05,INDEX(margin_ranges!$C$13:$C$16,MATCH($F304*100,margin_ranges!$B$13:$B$16,1)),"")</f>
        <v>Balanced (Type B)</v>
      </c>
      <c r="V304">
        <f>MIN(VLOOKUP($U304,margin_ranges!$A$5:$D$10,4,FALSE),$P304*100)</f>
        <v>29.75</v>
      </c>
      <c r="Y304" s="29">
        <f t="shared" si="4"/>
        <v>-6.3333333333333353E-2</v>
      </c>
    </row>
    <row r="305" spans="1:25" x14ac:dyDescent="0.3">
      <c r="A305" s="8" t="s">
        <v>17</v>
      </c>
      <c r="B305" s="8" t="s">
        <v>298</v>
      </c>
      <c r="C305" s="8" t="s">
        <v>299</v>
      </c>
      <c r="D305" s="8" t="s">
        <v>11736</v>
      </c>
      <c r="E305" s="8" t="s">
        <v>11737</v>
      </c>
      <c r="F305" s="24">
        <v>0.25</v>
      </c>
      <c r="G305" s="24">
        <v>0</v>
      </c>
      <c r="H305" s="25">
        <v>1.2359</v>
      </c>
      <c r="I305" s="25">
        <v>0.14069999999999999</v>
      </c>
      <c r="J305" s="15">
        <v>7</v>
      </c>
      <c r="K305" s="15">
        <v>2</v>
      </c>
      <c r="L305" s="13">
        <v>0.1139</v>
      </c>
      <c r="M305" s="7">
        <v>1.7232487299999999</v>
      </c>
      <c r="N305" s="26">
        <v>0.8</v>
      </c>
      <c r="O305" s="27" t="s">
        <v>22</v>
      </c>
      <c r="P305" s="8">
        <v>0.53576057499999996</v>
      </c>
      <c r="Q305" s="24">
        <v>0.25</v>
      </c>
      <c r="R305" t="str">
        <f>IF($Q305*100&gt;=VLOOKUP($O305,margin_ranges!$A$5:$C$10,2,FALSE),IF($Q305*100&lt;=VLOOKUP($O305,margin_ranges!$A$5:$C$10,3,FALSE)+10,"IN RANGE","ABOVE RANGE"),"BELOW RANGE")</f>
        <v>IN RANGE</v>
      </c>
      <c r="S305">
        <f>MIN(VLOOKUP($O305,margin_ranges!$A$5:$D$10,4,FALSE),$P305*100)</f>
        <v>29.75</v>
      </c>
      <c r="T305" s="29">
        <f>(1-$S305/100)/(1-$F305)-1</f>
        <v>-6.3333333333333353E-2</v>
      </c>
      <c r="U305" s="19" t="str">
        <f>IF(ABS(IFERROR(T305,0))&gt;0.05,INDEX(margin_ranges!$C$13:$C$16,MATCH($F305*100,margin_ranges!$B$13:$B$16,1)),"")</f>
        <v>Balanced (Type B)</v>
      </c>
      <c r="V305">
        <f>MIN(VLOOKUP($U305,margin_ranges!$A$5:$D$10,4,FALSE),$P305*100)</f>
        <v>29.75</v>
      </c>
      <c r="Y305" s="29">
        <f t="shared" si="4"/>
        <v>-6.3333333333333353E-2</v>
      </c>
    </row>
    <row r="306" spans="1:25" x14ac:dyDescent="0.3">
      <c r="A306" s="8" t="s">
        <v>17</v>
      </c>
      <c r="B306" s="8" t="s">
        <v>298</v>
      </c>
      <c r="C306" s="8" t="s">
        <v>299</v>
      </c>
      <c r="D306" s="8" t="s">
        <v>355</v>
      </c>
      <c r="E306" s="8" t="s">
        <v>356</v>
      </c>
      <c r="F306" s="24">
        <v>0.1</v>
      </c>
      <c r="G306" s="24">
        <v>0</v>
      </c>
      <c r="H306" s="25">
        <v>33.114899999999999</v>
      </c>
      <c r="I306" s="25">
        <v>2.5287999999999999</v>
      </c>
      <c r="J306" s="15">
        <v>167</v>
      </c>
      <c r="K306" s="15">
        <v>8</v>
      </c>
      <c r="L306" s="13">
        <v>7.6399999999999996E-2</v>
      </c>
      <c r="M306" s="7">
        <v>2.2044741999999999</v>
      </c>
      <c r="N306" s="26">
        <v>1.5</v>
      </c>
      <c r="O306" s="27" t="s">
        <v>95</v>
      </c>
      <c r="P306" s="8">
        <v>0.31956563519999998</v>
      </c>
      <c r="Q306" s="24">
        <v>0.1</v>
      </c>
      <c r="R306" t="str">
        <f>IF($Q306*100&gt;=VLOOKUP($O306,margin_ranges!$A$5:$C$10,2,FALSE),IF($Q306*100&lt;=VLOOKUP($O306,margin_ranges!$A$5:$C$10,3,FALSE)+10,"IN RANGE","ABOVE RANGE"),"BELOW RANGE")</f>
        <v>IN RANGE</v>
      </c>
      <c r="S306">
        <f>MIN(VLOOKUP($O306,margin_ranges!$A$5:$D$10,4,FALSE),$P306*100)</f>
        <v>19.75</v>
      </c>
      <c r="T306" s="29">
        <f>(1-$S306/100)/(1-$F306)-1</f>
        <v>-0.10833333333333339</v>
      </c>
      <c r="U306" s="19" t="str">
        <f>IF(ABS(IFERROR(T306,0))&gt;0.05,INDEX(margin_ranges!$C$13:$C$16,MATCH($F306*100,margin_ranges!$B$13:$B$16,1)),"")</f>
        <v>Maximize Fill (Type A+)</v>
      </c>
      <c r="V306">
        <f>MIN(VLOOKUP($U306,margin_ranges!$A$5:$D$10,4,FALSE),$P306*100)</f>
        <v>19.75</v>
      </c>
      <c r="Y306" s="29">
        <f t="shared" si="4"/>
        <v>-0.10833333333333339</v>
      </c>
    </row>
    <row r="307" spans="1:25" x14ac:dyDescent="0.3">
      <c r="A307" s="8" t="s">
        <v>17</v>
      </c>
      <c r="B307" s="8" t="s">
        <v>298</v>
      </c>
      <c r="C307" s="8" t="s">
        <v>299</v>
      </c>
      <c r="D307" s="8" t="s">
        <v>382</v>
      </c>
      <c r="E307" s="8" t="s">
        <v>383</v>
      </c>
      <c r="F307" s="24">
        <v>0.1</v>
      </c>
      <c r="G307" s="24">
        <v>0</v>
      </c>
      <c r="H307" s="25">
        <v>32.903100000000002</v>
      </c>
      <c r="I307" s="25">
        <v>5.4709000000000003</v>
      </c>
      <c r="J307" s="15">
        <v>191</v>
      </c>
      <c r="K307" s="15">
        <v>10</v>
      </c>
      <c r="L307" s="13">
        <v>0.1663</v>
      </c>
      <c r="M307" s="7">
        <v>1.16471433</v>
      </c>
      <c r="N307" s="26">
        <v>0.75</v>
      </c>
      <c r="O307" s="27" t="s">
        <v>95</v>
      </c>
      <c r="P307" s="8">
        <v>0.3560652768</v>
      </c>
      <c r="Q307" s="24">
        <v>0.1</v>
      </c>
      <c r="R307" t="str">
        <f>IF($Q307*100&gt;=VLOOKUP($O307,margin_ranges!$A$5:$C$10,2,FALSE),IF($Q307*100&lt;=VLOOKUP($O307,margin_ranges!$A$5:$C$10,3,FALSE)+10,"IN RANGE","ABOVE RANGE"),"BELOW RANGE")</f>
        <v>IN RANGE</v>
      </c>
      <c r="S307">
        <f>MIN(VLOOKUP($O307,margin_ranges!$A$5:$D$10,4,FALSE),$P307*100)</f>
        <v>19.75</v>
      </c>
      <c r="T307" s="29">
        <f>(1-$S307/100)/(1-$F307)-1</f>
        <v>-0.10833333333333339</v>
      </c>
      <c r="U307" s="19" t="str">
        <f>IF(ABS(IFERROR(T307,0))&gt;0.05,INDEX(margin_ranges!$C$13:$C$16,MATCH($F307*100,margin_ranges!$B$13:$B$16,1)),"")</f>
        <v>Maximize Fill (Type A+)</v>
      </c>
      <c r="V307">
        <f>MIN(VLOOKUP($U307,margin_ranges!$A$5:$D$10,4,FALSE),$P307*100)</f>
        <v>19.75</v>
      </c>
      <c r="Y307" s="29">
        <f t="shared" si="4"/>
        <v>-0.10833333333333339</v>
      </c>
    </row>
    <row r="308" spans="1:25" x14ac:dyDescent="0.3">
      <c r="A308" s="8" t="s">
        <v>17</v>
      </c>
      <c r="B308" s="8" t="s">
        <v>298</v>
      </c>
      <c r="C308" s="8" t="s">
        <v>299</v>
      </c>
      <c r="D308" s="8" t="s">
        <v>461</v>
      </c>
      <c r="E308" s="8" t="s">
        <v>462</v>
      </c>
      <c r="F308" s="24">
        <v>0.1</v>
      </c>
      <c r="G308" s="24">
        <v>1</v>
      </c>
      <c r="H308" s="25">
        <v>66.310599999999994</v>
      </c>
      <c r="I308" s="25">
        <v>0.99490000000000001</v>
      </c>
      <c r="J308" s="15">
        <v>14</v>
      </c>
      <c r="K308" s="15">
        <v>1</v>
      </c>
      <c r="L308" s="13">
        <v>1.4999999999999999E-2</v>
      </c>
      <c r="M308" s="7">
        <v>0.45692131000000002</v>
      </c>
      <c r="N308" s="26">
        <v>0.25</v>
      </c>
      <c r="O308" s="27" t="s">
        <v>95</v>
      </c>
      <c r="P308" s="8">
        <v>0.45285983660000001</v>
      </c>
      <c r="Q308" s="24">
        <v>0.1</v>
      </c>
      <c r="R308" t="str">
        <f>IF($Q308*100&gt;=VLOOKUP($O308,margin_ranges!$A$5:$C$10,2,FALSE),IF($Q308*100&lt;=VLOOKUP($O308,margin_ranges!$A$5:$C$10,3,FALSE)+10,"IN RANGE","ABOVE RANGE"),"BELOW RANGE")</f>
        <v>IN RANGE</v>
      </c>
      <c r="S308">
        <f>MIN(VLOOKUP($O308,margin_ranges!$A$5:$D$10,4,FALSE),$P308*100)</f>
        <v>19.75</v>
      </c>
      <c r="T308" s="29">
        <f>(1-$S308/100)/(1-$F308)-1</f>
        <v>-0.10833333333333339</v>
      </c>
      <c r="U308" s="19" t="str">
        <f>IF(ABS(IFERROR(T308,0))&gt;0.05,INDEX(margin_ranges!$C$13:$C$16,MATCH($F308*100,margin_ranges!$B$13:$B$16,1)),"")</f>
        <v>Maximize Fill (Type A+)</v>
      </c>
      <c r="V308">
        <f>MIN(VLOOKUP($U308,margin_ranges!$A$5:$D$10,4,FALSE),$P308*100)</f>
        <v>19.75</v>
      </c>
      <c r="Y308" s="29">
        <f t="shared" si="4"/>
        <v>-0.10833333333333339</v>
      </c>
    </row>
    <row r="309" spans="1:25" x14ac:dyDescent="0.3">
      <c r="A309" s="8" t="s">
        <v>17</v>
      </c>
      <c r="B309" s="8" t="s">
        <v>298</v>
      </c>
      <c r="C309" s="8" t="s">
        <v>299</v>
      </c>
      <c r="D309" s="8" t="s">
        <v>562</v>
      </c>
      <c r="E309" s="8" t="s">
        <v>563</v>
      </c>
      <c r="F309" s="24">
        <v>9.9999999999999895E-2</v>
      </c>
      <c r="G309" s="24">
        <v>1</v>
      </c>
      <c r="H309" s="25">
        <v>299.67939999999999</v>
      </c>
      <c r="I309" s="25">
        <v>47.523499999999999</v>
      </c>
      <c r="J309" s="15">
        <v>2331</v>
      </c>
      <c r="K309" s="15">
        <v>125</v>
      </c>
      <c r="L309" s="13">
        <v>0.15859999999999999</v>
      </c>
      <c r="M309" s="7">
        <v>1.6350004300000001</v>
      </c>
      <c r="N309" s="26">
        <v>0.75</v>
      </c>
      <c r="O309" s="27" t="s">
        <v>95</v>
      </c>
      <c r="P309" s="8">
        <v>0.54128452390000004</v>
      </c>
      <c r="Q309" s="24">
        <v>0.1</v>
      </c>
      <c r="R309" t="str">
        <f>IF($Q309*100&gt;=VLOOKUP($O309,margin_ranges!$A$5:$C$10,2,FALSE),IF($Q309*100&lt;=VLOOKUP($O309,margin_ranges!$A$5:$C$10,3,FALSE)+10,"IN RANGE","ABOVE RANGE"),"BELOW RANGE")</f>
        <v>IN RANGE</v>
      </c>
      <c r="S309">
        <f>MIN(VLOOKUP($O309,margin_ranges!$A$5:$D$10,4,FALSE),$P309*100)</f>
        <v>19.75</v>
      </c>
      <c r="T309" s="29">
        <f>(1-$S309/100)/(1-$F309)-1</f>
        <v>-0.1083333333333335</v>
      </c>
      <c r="U309" s="19" t="str">
        <f>IF(ABS(IFERROR(T309,0))&gt;0.05,INDEX(margin_ranges!$C$13:$C$16,MATCH($F309*100,margin_ranges!$B$13:$B$16,1)),"")</f>
        <v>Super-strategic</v>
      </c>
      <c r="V309" t="e">
        <f>MIN(VLOOKUP($U309,margin_ranges!$A$5:$D$10,4,FALSE),$P309*100)</f>
        <v>#N/A</v>
      </c>
      <c r="Y309" s="29" t="e">
        <f t="shared" si="4"/>
        <v>#N/A</v>
      </c>
    </row>
    <row r="310" spans="1:25" x14ac:dyDescent="0.3">
      <c r="A310" s="8" t="s">
        <v>17</v>
      </c>
      <c r="B310" s="8" t="s">
        <v>298</v>
      </c>
      <c r="C310" s="8" t="s">
        <v>299</v>
      </c>
      <c r="D310" s="8" t="s">
        <v>359</v>
      </c>
      <c r="E310" s="8" t="s">
        <v>360</v>
      </c>
      <c r="F310" s="24">
        <v>0.27999999999999903</v>
      </c>
      <c r="G310" s="24">
        <v>0</v>
      </c>
      <c r="H310" s="25">
        <v>21.775600000000001</v>
      </c>
      <c r="I310" s="25">
        <v>1.5948</v>
      </c>
      <c r="J310" s="15">
        <v>113</v>
      </c>
      <c r="K310" s="15">
        <v>32</v>
      </c>
      <c r="L310" s="13">
        <v>7.3200000000000001E-2</v>
      </c>
      <c r="M310" s="7">
        <v>2.3715770100000002</v>
      </c>
      <c r="N310" s="26">
        <v>1.5</v>
      </c>
      <c r="O310" s="27" t="s">
        <v>162</v>
      </c>
      <c r="P310" s="8">
        <v>0.36750947119999999</v>
      </c>
      <c r="Q310" s="24">
        <v>0.28000000000000003</v>
      </c>
      <c r="R310" t="str">
        <f>IF($Q310*100&gt;=VLOOKUP($O310,margin_ranges!$A$5:$C$10,2,FALSE),IF($Q310*100&lt;=VLOOKUP($O310,margin_ranges!$A$5:$C$10,3,FALSE)+10,"IN RANGE","ABOVE RANGE"),"BELOW RANGE")</f>
        <v>BELOW RANGE</v>
      </c>
      <c r="S310">
        <f>MIN(VLOOKUP($O310,margin_ranges!$A$5:$D$10,4,FALSE),$P310*100)</f>
        <v>36.750947119999999</v>
      </c>
      <c r="T310" s="29">
        <f>(1-$S310/100)/(1-$F310)-1</f>
        <v>-0.1215409322222234</v>
      </c>
      <c r="U310" s="19" t="str">
        <f>IF(ABS(IFERROR(T310,0))&gt;0.05,INDEX(margin_ranges!$C$13:$C$16,MATCH($F310*100,margin_ranges!$B$13:$B$16,1)),"")</f>
        <v>Balanced (Type B)</v>
      </c>
      <c r="V310">
        <f>MIN(VLOOKUP($U310,margin_ranges!$A$5:$D$10,4,FALSE),$P310*100)</f>
        <v>29.75</v>
      </c>
      <c r="Y310" s="29">
        <f t="shared" si="4"/>
        <v>-2.4305555555556801E-2</v>
      </c>
    </row>
    <row r="311" spans="1:25" x14ac:dyDescent="0.3">
      <c r="A311" s="8" t="s">
        <v>17</v>
      </c>
      <c r="B311" s="8" t="s">
        <v>298</v>
      </c>
      <c r="C311" s="8" t="s">
        <v>299</v>
      </c>
      <c r="D311" s="8" t="s">
        <v>443</v>
      </c>
      <c r="E311" s="8" t="s">
        <v>444</v>
      </c>
      <c r="F311" s="24">
        <v>0.19</v>
      </c>
      <c r="G311" s="24">
        <v>1</v>
      </c>
      <c r="H311" s="25">
        <v>74.4191</v>
      </c>
      <c r="I311" s="25">
        <v>0.76049999999999995</v>
      </c>
      <c r="J311" s="15">
        <v>10</v>
      </c>
      <c r="K311" s="15">
        <v>1</v>
      </c>
      <c r="L311" s="13">
        <v>1.0200000000000001E-2</v>
      </c>
      <c r="M311" s="7">
        <v>0.43698693999999999</v>
      </c>
      <c r="N311" s="26">
        <v>0.15</v>
      </c>
      <c r="O311" s="27" t="s">
        <v>92</v>
      </c>
      <c r="P311" s="8">
        <v>0.65674031720000003</v>
      </c>
      <c r="Q311" s="24">
        <v>0.19</v>
      </c>
      <c r="R311" t="str">
        <f>IF($Q311*100&gt;=VLOOKUP($O311,margin_ranges!$A$5:$C$10,2,FALSE),IF($Q311*100&lt;=VLOOKUP($O311,margin_ranges!$A$5:$C$10,3,FALSE)+10,"IN RANGE","ABOVE RANGE"),"BELOW RANGE")</f>
        <v>BELOW RANGE</v>
      </c>
      <c r="S311">
        <f>MIN(VLOOKUP($O311,margin_ranges!$A$5:$D$10,4,FALSE),$P311*100)</f>
        <v>29.75</v>
      </c>
      <c r="T311" s="29">
        <f>(1-$S311/100)/(1-$F311)-1</f>
        <v>-0.13271604938271608</v>
      </c>
      <c r="U311" s="19" t="str">
        <f>IF(ABS(IFERROR(T311,0))&gt;0.05,INDEX(margin_ranges!$C$13:$C$16,MATCH($F311*100,margin_ranges!$B$13:$B$16,1)),"")</f>
        <v>Maximize Fill (Type A+)</v>
      </c>
      <c r="V311">
        <f>MIN(VLOOKUP($U311,margin_ranges!$A$5:$D$10,4,FALSE),$P311*100)</f>
        <v>19.75</v>
      </c>
      <c r="Y311" s="29">
        <f t="shared" si="4"/>
        <v>-9.2592592592593004E-3</v>
      </c>
    </row>
    <row r="312" spans="1:25" x14ac:dyDescent="0.3">
      <c r="A312" s="8" t="s">
        <v>17</v>
      </c>
      <c r="B312" s="8" t="s">
        <v>298</v>
      </c>
      <c r="C312" s="8" t="s">
        <v>299</v>
      </c>
      <c r="D312" s="8" t="s">
        <v>504</v>
      </c>
      <c r="E312" s="8" t="s">
        <v>505</v>
      </c>
      <c r="F312" s="24">
        <v>0.19</v>
      </c>
      <c r="G312" s="24">
        <v>1</v>
      </c>
      <c r="H312" s="25">
        <v>95.251400000000004</v>
      </c>
      <c r="I312" s="25">
        <v>0.90969999999999995</v>
      </c>
      <c r="J312" s="15">
        <v>14</v>
      </c>
      <c r="K312" s="15">
        <v>2</v>
      </c>
      <c r="L312" s="13">
        <v>9.5999999999999992E-3</v>
      </c>
      <c r="M312" s="7">
        <v>0.51724245999999996</v>
      </c>
      <c r="N312" s="26">
        <v>0.25</v>
      </c>
      <c r="O312" s="27" t="s">
        <v>92</v>
      </c>
      <c r="P312" s="8">
        <v>0.51666767869999997</v>
      </c>
      <c r="Q312" s="24">
        <v>0.19</v>
      </c>
      <c r="R312" t="str">
        <f>IF($Q312*100&gt;=VLOOKUP($O312,margin_ranges!$A$5:$C$10,2,FALSE),IF($Q312*100&lt;=VLOOKUP($O312,margin_ranges!$A$5:$C$10,3,FALSE)+10,"IN RANGE","ABOVE RANGE"),"BELOW RANGE")</f>
        <v>BELOW RANGE</v>
      </c>
      <c r="S312">
        <f>MIN(VLOOKUP($O312,margin_ranges!$A$5:$D$10,4,FALSE),$P312*100)</f>
        <v>29.75</v>
      </c>
      <c r="T312" s="29">
        <f>(1-$S312/100)/(1-$F312)-1</f>
        <v>-0.13271604938271608</v>
      </c>
      <c r="U312" s="19" t="str">
        <f>IF(ABS(IFERROR(T312,0))&gt;0.05,INDEX(margin_ranges!$C$13:$C$16,MATCH($F312*100,margin_ranges!$B$13:$B$16,1)),"")</f>
        <v>Maximize Fill (Type A+)</v>
      </c>
      <c r="V312">
        <f>MIN(VLOOKUP($U312,margin_ranges!$A$5:$D$10,4,FALSE),$P312*100)</f>
        <v>19.75</v>
      </c>
      <c r="Y312" s="29">
        <f t="shared" si="4"/>
        <v>-9.2592592592593004E-3</v>
      </c>
    </row>
    <row r="313" spans="1:25" x14ac:dyDescent="0.3">
      <c r="A313" s="8" t="s">
        <v>17</v>
      </c>
      <c r="B313" s="8" t="s">
        <v>298</v>
      </c>
      <c r="C313" s="8" t="s">
        <v>299</v>
      </c>
      <c r="D313" s="8" t="s">
        <v>439</v>
      </c>
      <c r="E313" s="8" t="s">
        <v>440</v>
      </c>
      <c r="F313" s="24">
        <v>0.189999999999999</v>
      </c>
      <c r="G313" s="24">
        <v>1</v>
      </c>
      <c r="H313" s="25">
        <v>195.63659999999999</v>
      </c>
      <c r="I313" s="25">
        <v>33.8628</v>
      </c>
      <c r="J313" s="15">
        <v>1793</v>
      </c>
      <c r="K313" s="15">
        <v>276</v>
      </c>
      <c r="L313" s="13">
        <v>0.1731</v>
      </c>
      <c r="M313" s="7">
        <v>1.7645434600000001</v>
      </c>
      <c r="N313" s="26">
        <v>0.75</v>
      </c>
      <c r="O313" s="27" t="s">
        <v>22</v>
      </c>
      <c r="P313" s="8">
        <v>0.57496088020000002</v>
      </c>
      <c r="Q313" s="24">
        <v>0.19</v>
      </c>
      <c r="R313" t="str">
        <f>IF($Q313*100&gt;=VLOOKUP($O313,margin_ranges!$A$5:$C$10,2,FALSE),IF($Q313*100&lt;=VLOOKUP($O313,margin_ranges!$A$5:$C$10,3,FALSE)+10,"IN RANGE","ABOVE RANGE"),"BELOW RANGE")</f>
        <v>BELOW RANGE</v>
      </c>
      <c r="S313">
        <f>MIN(VLOOKUP($O313,margin_ranges!$A$5:$D$10,4,FALSE),$P313*100)</f>
        <v>29.75</v>
      </c>
      <c r="T313" s="29">
        <f>(1-$S313/100)/(1-$F313)-1</f>
        <v>-0.13271604938271708</v>
      </c>
      <c r="U313" s="19" t="str">
        <f>IF(ABS(IFERROR(T313,0))&gt;0.05,INDEX(margin_ranges!$C$13:$C$16,MATCH($F313*100,margin_ranges!$B$13:$B$16,1)),"")</f>
        <v>Maximize Fill (Type A+)</v>
      </c>
      <c r="V313">
        <f>MIN(VLOOKUP($U313,margin_ranges!$A$5:$D$10,4,FALSE),$P313*100)</f>
        <v>19.75</v>
      </c>
      <c r="Y313" s="29">
        <f t="shared" si="4"/>
        <v>-9.2592592592604106E-3</v>
      </c>
    </row>
    <row r="314" spans="1:25" x14ac:dyDescent="0.3">
      <c r="A314" s="8" t="s">
        <v>17</v>
      </c>
      <c r="B314" s="8" t="s">
        <v>298</v>
      </c>
      <c r="C314" s="8" t="s">
        <v>299</v>
      </c>
      <c r="D314" s="8" t="s">
        <v>536</v>
      </c>
      <c r="E314" s="8" t="s">
        <v>537</v>
      </c>
      <c r="F314" s="24">
        <v>0.189999999999999</v>
      </c>
      <c r="G314" s="24">
        <v>1</v>
      </c>
      <c r="H314" s="25">
        <v>134.80099999999999</v>
      </c>
      <c r="I314" s="25">
        <v>1.1996</v>
      </c>
      <c r="J314" s="15">
        <v>28</v>
      </c>
      <c r="K314" s="15">
        <v>4</v>
      </c>
      <c r="L314" s="13">
        <v>8.8999999999999999E-3</v>
      </c>
      <c r="M314" s="7">
        <v>0.7685978</v>
      </c>
      <c r="N314" s="26">
        <v>0.25</v>
      </c>
      <c r="O314" s="27" t="s">
        <v>22</v>
      </c>
      <c r="P314" s="8">
        <v>0.67473234900000001</v>
      </c>
      <c r="Q314" s="24">
        <v>0.19</v>
      </c>
      <c r="R314" t="str">
        <f>IF($Q314*100&gt;=VLOOKUP($O314,margin_ranges!$A$5:$C$10,2,FALSE),IF($Q314*100&lt;=VLOOKUP($O314,margin_ranges!$A$5:$C$10,3,FALSE)+10,"IN RANGE","ABOVE RANGE"),"BELOW RANGE")</f>
        <v>BELOW RANGE</v>
      </c>
      <c r="S314">
        <f>MIN(VLOOKUP($O314,margin_ranges!$A$5:$D$10,4,FALSE),$P314*100)</f>
        <v>29.75</v>
      </c>
      <c r="T314" s="29">
        <f>(1-$S314/100)/(1-$F314)-1</f>
        <v>-0.13271604938271708</v>
      </c>
      <c r="U314" s="19" t="str">
        <f>IF(ABS(IFERROR(T314,0))&gt;0.05,INDEX(margin_ranges!$C$13:$C$16,MATCH($F314*100,margin_ranges!$B$13:$B$16,1)),"")</f>
        <v>Maximize Fill (Type A+)</v>
      </c>
      <c r="V314">
        <f>MIN(VLOOKUP($U314,margin_ranges!$A$5:$D$10,4,FALSE),$P314*100)</f>
        <v>19.75</v>
      </c>
      <c r="Y314" s="29">
        <f t="shared" si="4"/>
        <v>-9.2592592592604106E-3</v>
      </c>
    </row>
    <row r="315" spans="1:25" x14ac:dyDescent="0.3">
      <c r="A315" s="8" t="s">
        <v>17</v>
      </c>
      <c r="B315" s="8" t="s">
        <v>298</v>
      </c>
      <c r="C315" s="8" t="s">
        <v>299</v>
      </c>
      <c r="D315" s="8" t="s">
        <v>542</v>
      </c>
      <c r="E315" s="8" t="s">
        <v>543</v>
      </c>
      <c r="F315" s="24">
        <v>0.189999999999999</v>
      </c>
      <c r="G315" s="24">
        <v>1</v>
      </c>
      <c r="H315" s="25">
        <v>107.5757</v>
      </c>
      <c r="I315" s="25">
        <v>1.1321000000000001</v>
      </c>
      <c r="J315" s="15">
        <v>25</v>
      </c>
      <c r="K315" s="15">
        <v>4</v>
      </c>
      <c r="L315" s="13">
        <v>1.0500000000000001E-2</v>
      </c>
      <c r="M315" s="7">
        <v>0.73362357</v>
      </c>
      <c r="N315" s="26">
        <v>0.15</v>
      </c>
      <c r="O315" s="27" t="s">
        <v>22</v>
      </c>
      <c r="P315" s="8">
        <v>0.79553546860000002</v>
      </c>
      <c r="Q315" s="24">
        <v>0.19</v>
      </c>
      <c r="R315" t="str">
        <f>IF($Q315*100&gt;=VLOOKUP($O315,margin_ranges!$A$5:$C$10,2,FALSE),IF($Q315*100&lt;=VLOOKUP($O315,margin_ranges!$A$5:$C$10,3,FALSE)+10,"IN RANGE","ABOVE RANGE"),"BELOW RANGE")</f>
        <v>BELOW RANGE</v>
      </c>
      <c r="S315">
        <f>MIN(VLOOKUP($O315,margin_ranges!$A$5:$D$10,4,FALSE),$P315*100)</f>
        <v>29.75</v>
      </c>
      <c r="T315" s="29">
        <f>(1-$S315/100)/(1-$F315)-1</f>
        <v>-0.13271604938271708</v>
      </c>
      <c r="U315" s="19" t="str">
        <f>IF(ABS(IFERROR(T315,0))&gt;0.05,INDEX(margin_ranges!$C$13:$C$16,MATCH($F315*100,margin_ranges!$B$13:$B$16,1)),"")</f>
        <v>Maximize Fill (Type A+)</v>
      </c>
      <c r="V315">
        <f>MIN(VLOOKUP($U315,margin_ranges!$A$5:$D$10,4,FALSE),$P315*100)</f>
        <v>19.75</v>
      </c>
      <c r="Y315" s="29">
        <f t="shared" si="4"/>
        <v>-9.2592592592604106E-3</v>
      </c>
    </row>
    <row r="316" spans="1:25" x14ac:dyDescent="0.3">
      <c r="A316" s="8" t="s">
        <v>17</v>
      </c>
      <c r="B316" s="8" t="s">
        <v>298</v>
      </c>
      <c r="C316" s="8" t="s">
        <v>299</v>
      </c>
      <c r="D316" s="8" t="s">
        <v>410</v>
      </c>
      <c r="E316" s="8" t="s">
        <v>411</v>
      </c>
      <c r="F316" s="24">
        <v>0.3</v>
      </c>
      <c r="G316" s="24">
        <v>1</v>
      </c>
      <c r="H316" s="25">
        <v>81.96</v>
      </c>
      <c r="I316" s="25">
        <v>11.343400000000001</v>
      </c>
      <c r="J316" s="15">
        <v>448</v>
      </c>
      <c r="K316" s="15">
        <v>134</v>
      </c>
      <c r="L316" s="13">
        <v>0.1384</v>
      </c>
      <c r="M316" s="7">
        <v>1.31561203</v>
      </c>
      <c r="N316" s="26">
        <v>0.75</v>
      </c>
      <c r="O316" s="27" t="s">
        <v>162</v>
      </c>
      <c r="P316" s="8">
        <v>0.42992312199999999</v>
      </c>
      <c r="Q316" s="24">
        <v>0.3</v>
      </c>
      <c r="R316" t="str">
        <f>IF($Q316*100&gt;=VLOOKUP($O316,margin_ranges!$A$5:$C$10,2,FALSE),IF($Q316*100&lt;=VLOOKUP($O316,margin_ranges!$A$5:$C$10,3,FALSE)+10,"IN RANGE","ABOVE RANGE"),"BELOW RANGE")</f>
        <v>IN RANGE</v>
      </c>
      <c r="S316">
        <f>MIN(VLOOKUP($O316,margin_ranges!$A$5:$D$10,4,FALSE),$P316*100)</f>
        <v>42.992312200000001</v>
      </c>
      <c r="T316" s="29">
        <f>(1-$S316/100)/(1-$F316)-1</f>
        <v>-0.18560445999999986</v>
      </c>
      <c r="U316" s="19" t="str">
        <f>IF(ABS(IFERROR(T316,0))&gt;0.05,INDEX(margin_ranges!$C$13:$C$16,MATCH($F316*100,margin_ranges!$B$13:$B$16,1)),"")</f>
        <v>Balanced (Type B)</v>
      </c>
      <c r="V316">
        <f>MIN(VLOOKUP($U316,margin_ranges!$A$5:$D$10,4,FALSE),$P316*100)</f>
        <v>29.75</v>
      </c>
      <c r="Y316" s="29">
        <f t="shared" si="4"/>
        <v>3.5714285714285587E-3</v>
      </c>
    </row>
    <row r="317" spans="1:25" x14ac:dyDescent="0.3">
      <c r="A317" s="8" t="s">
        <v>17</v>
      </c>
      <c r="B317" s="8" t="s">
        <v>298</v>
      </c>
      <c r="C317" s="8" t="s">
        <v>299</v>
      </c>
      <c r="D317" s="8" t="s">
        <v>363</v>
      </c>
      <c r="E317" s="8" t="s">
        <v>364</v>
      </c>
      <c r="F317" s="24">
        <v>0.25</v>
      </c>
      <c r="G317" s="24">
        <v>1</v>
      </c>
      <c r="H317" s="25">
        <v>50.211100000000002</v>
      </c>
      <c r="I317" s="25">
        <v>0.86680000000000001</v>
      </c>
      <c r="J317" s="15">
        <v>17</v>
      </c>
      <c r="K317" s="15">
        <v>4</v>
      </c>
      <c r="L317" s="13">
        <v>1.7299999999999999E-2</v>
      </c>
      <c r="M317" s="7">
        <v>0.63782446999999998</v>
      </c>
      <c r="N317" s="26">
        <v>0.15</v>
      </c>
      <c r="O317" s="27" t="s">
        <v>162</v>
      </c>
      <c r="P317" s="8">
        <v>0.76482558140000001</v>
      </c>
      <c r="Q317" s="24">
        <v>0.25</v>
      </c>
      <c r="R317" t="str">
        <f>IF($Q317*100&gt;=VLOOKUP($O317,margin_ranges!$A$5:$C$10,2,FALSE),IF($Q317*100&lt;=VLOOKUP($O317,margin_ranges!$A$5:$C$10,3,FALSE)+10,"IN RANGE","ABOVE RANGE"),"BELOW RANGE")</f>
        <v>BELOW RANGE</v>
      </c>
      <c r="S317">
        <f>MIN(VLOOKUP($O317,margin_ranges!$A$5:$D$10,4,FALSE),$P317*100)</f>
        <v>43</v>
      </c>
      <c r="T317" s="29">
        <f>(1-$S317/100)/(1-$F317)-1</f>
        <v>-0.23999999999999988</v>
      </c>
      <c r="U317" s="19" t="str">
        <f>IF(ABS(IFERROR(T317,0))&gt;0.05,INDEX(margin_ranges!$C$13:$C$16,MATCH($F317*100,margin_ranges!$B$13:$B$16,1)),"")</f>
        <v>Balanced (Type B)</v>
      </c>
      <c r="V317">
        <f>MIN(VLOOKUP($U317,margin_ranges!$A$5:$D$10,4,FALSE),$P317*100)</f>
        <v>29.75</v>
      </c>
      <c r="Y317" s="29">
        <f t="shared" si="4"/>
        <v>-6.3333333333333353E-2</v>
      </c>
    </row>
    <row r="318" spans="1:25" x14ac:dyDescent="0.3">
      <c r="A318" s="8" t="s">
        <v>17</v>
      </c>
      <c r="B318" s="8" t="s">
        <v>298</v>
      </c>
      <c r="C318" s="8" t="s">
        <v>299</v>
      </c>
      <c r="D318" s="8" t="s">
        <v>486</v>
      </c>
      <c r="E318" s="8" t="s">
        <v>487</v>
      </c>
      <c r="F318" s="24">
        <v>0.25</v>
      </c>
      <c r="G318" s="24">
        <v>0</v>
      </c>
      <c r="H318" s="25">
        <v>32.110100000000003</v>
      </c>
      <c r="I318" s="25">
        <v>4.1806000000000001</v>
      </c>
      <c r="J318" s="15">
        <v>194</v>
      </c>
      <c r="K318" s="15">
        <v>48</v>
      </c>
      <c r="L318" s="13">
        <v>0.13020000000000001</v>
      </c>
      <c r="M318" s="7">
        <v>1.5438798499999999</v>
      </c>
      <c r="N318" s="26">
        <v>0.75</v>
      </c>
      <c r="O318" s="27" t="s">
        <v>162</v>
      </c>
      <c r="P318" s="8">
        <v>0.51421090260000002</v>
      </c>
      <c r="Q318" s="24">
        <v>0.25</v>
      </c>
      <c r="R318" t="str">
        <f>IF($Q318*100&gt;=VLOOKUP($O318,margin_ranges!$A$5:$C$10,2,FALSE),IF($Q318*100&lt;=VLOOKUP($O318,margin_ranges!$A$5:$C$10,3,FALSE)+10,"IN RANGE","ABOVE RANGE"),"BELOW RANGE")</f>
        <v>BELOW RANGE</v>
      </c>
      <c r="S318">
        <f>MIN(VLOOKUP($O318,margin_ranges!$A$5:$D$10,4,FALSE),$P318*100)</f>
        <v>43</v>
      </c>
      <c r="T318" s="29">
        <f>(1-$S318/100)/(1-$F318)-1</f>
        <v>-0.23999999999999988</v>
      </c>
      <c r="U318" s="19" t="str">
        <f>IF(ABS(IFERROR(T318,0))&gt;0.05,INDEX(margin_ranges!$C$13:$C$16,MATCH($F318*100,margin_ranges!$B$13:$B$16,1)),"")</f>
        <v>Balanced (Type B)</v>
      </c>
      <c r="V318">
        <f>MIN(VLOOKUP($U318,margin_ranges!$A$5:$D$10,4,FALSE),$P318*100)</f>
        <v>29.75</v>
      </c>
      <c r="Y318" s="29">
        <f t="shared" si="4"/>
        <v>-6.3333333333333353E-2</v>
      </c>
    </row>
    <row r="319" spans="1:25" x14ac:dyDescent="0.3">
      <c r="A319" s="8" t="s">
        <v>35</v>
      </c>
      <c r="B319" s="8" t="s">
        <v>580</v>
      </c>
      <c r="C319" s="8" t="s">
        <v>34</v>
      </c>
      <c r="D319" s="8" t="s">
        <v>34</v>
      </c>
      <c r="E319" s="8"/>
      <c r="F319" s="24">
        <v>0.284245465774214</v>
      </c>
      <c r="G319" s="24">
        <v>0.97914197999999997</v>
      </c>
      <c r="H319" s="25">
        <v>231.214</v>
      </c>
      <c r="I319" s="25">
        <v>38.813200000000002</v>
      </c>
      <c r="J319" s="15">
        <v>501</v>
      </c>
      <c r="K319" s="15">
        <v>123</v>
      </c>
      <c r="L319" s="13">
        <v>0.16789999999999999</v>
      </c>
      <c r="M319" s="7">
        <v>0.43059175</v>
      </c>
      <c r="N319" s="26">
        <v>0.30819800000000003</v>
      </c>
      <c r="O319" s="27"/>
      <c r="P319" s="8">
        <v>0.28424546579999999</v>
      </c>
      <c r="Q319" s="24">
        <v>0.37390000000000001</v>
      </c>
      <c r="R319" t="e">
        <f>IF($Q319*100&gt;=VLOOKUP($O319,margin_ranges!$A$5:$C$10,2,FALSE),IF($Q319*100&lt;=VLOOKUP($O319,margin_ranges!$A$5:$C$10,3,FALSE)+10,"IN RANGE","ABOVE RANGE"),"BELOW RANGE")</f>
        <v>#N/A</v>
      </c>
      <c r="S319" t="e">
        <f>MIN(VLOOKUP($O319,margin_ranges!$A$5:$D$10,4,FALSE),$P319*100)</f>
        <v>#N/A</v>
      </c>
      <c r="T319" s="29" t="e">
        <f>(1-$S319/100)/(1-$F319)-1</f>
        <v>#N/A</v>
      </c>
      <c r="U319" s="19" t="str">
        <f>IF(ABS(IFERROR(T319,0))&gt;0.05,INDEX(margin_ranges!$C$13:$C$16,MATCH($F319*100,margin_ranges!$B$13:$B$16,1)),"")</f>
        <v/>
      </c>
      <c r="V319" t="e">
        <f>MIN(VLOOKUP($U319,margin_ranges!$A$5:$D$10,4,FALSE),$P319*100)</f>
        <v>#N/A</v>
      </c>
      <c r="Y319" s="29" t="e">
        <f t="shared" si="4"/>
        <v>#N/A</v>
      </c>
    </row>
    <row r="320" spans="1:25" x14ac:dyDescent="0.3">
      <c r="A320" s="8" t="s">
        <v>33</v>
      </c>
      <c r="B320" s="8" t="s">
        <v>580</v>
      </c>
      <c r="C320" s="8" t="s">
        <v>581</v>
      </c>
      <c r="D320" s="8" t="s">
        <v>34</v>
      </c>
      <c r="E320" s="8"/>
      <c r="F320" s="24">
        <v>0.284245465774214</v>
      </c>
      <c r="G320" s="24">
        <v>0.97914197999999997</v>
      </c>
      <c r="H320" s="25">
        <v>231.214</v>
      </c>
      <c r="I320" s="25">
        <v>38.813200000000002</v>
      </c>
      <c r="J320" s="15">
        <v>501</v>
      </c>
      <c r="K320" s="15">
        <v>123</v>
      </c>
      <c r="L320" s="13">
        <v>0.16789999999999999</v>
      </c>
      <c r="M320" s="7">
        <v>0.43059175</v>
      </c>
      <c r="N320" s="26">
        <v>0.30819800000000003</v>
      </c>
      <c r="O320" s="27"/>
      <c r="P320" s="8">
        <v>0.28424546579999999</v>
      </c>
      <c r="Q320" s="24">
        <v>0.37390000000000001</v>
      </c>
      <c r="R320" t="e">
        <f>IF($Q320*100&gt;=VLOOKUP($O320,margin_ranges!$A$5:$C$10,2,FALSE),IF($Q320*100&lt;=VLOOKUP($O320,margin_ranges!$A$5:$C$10,3,FALSE)+10,"IN RANGE","ABOVE RANGE"),"BELOW RANGE")</f>
        <v>#N/A</v>
      </c>
      <c r="S320" t="e">
        <f>MIN(VLOOKUP($O320,margin_ranges!$A$5:$D$10,4,FALSE),$P320*100)</f>
        <v>#N/A</v>
      </c>
      <c r="T320" s="29" t="e">
        <f>(1-$S320/100)/(1-$F320)-1</f>
        <v>#N/A</v>
      </c>
      <c r="U320" s="19" t="str">
        <f>IF(ABS(IFERROR(T320,0))&gt;0.05,INDEX(margin_ranges!$C$13:$C$16,MATCH($F320*100,margin_ranges!$B$13:$B$16,1)),"")</f>
        <v/>
      </c>
      <c r="V320" t="e">
        <f>MIN(VLOOKUP($U320,margin_ranges!$A$5:$D$10,4,FALSE),$P320*100)</f>
        <v>#N/A</v>
      </c>
      <c r="Y320" s="29" t="e">
        <f t="shared" si="4"/>
        <v>#N/A</v>
      </c>
    </row>
    <row r="321" spans="1:25" x14ac:dyDescent="0.3">
      <c r="A321" s="8" t="s">
        <v>17</v>
      </c>
      <c r="B321" s="8" t="s">
        <v>580</v>
      </c>
      <c r="C321" s="8" t="s">
        <v>581</v>
      </c>
      <c r="D321" s="8" t="s">
        <v>588</v>
      </c>
      <c r="E321" s="8" t="s">
        <v>589</v>
      </c>
      <c r="F321" s="24">
        <v>0.35284725680555301</v>
      </c>
      <c r="G321" s="24">
        <v>1</v>
      </c>
      <c r="H321" s="25">
        <v>117.4799</v>
      </c>
      <c r="I321" s="25">
        <v>14.798400000000001</v>
      </c>
      <c r="J321" s="15">
        <v>240</v>
      </c>
      <c r="K321" s="15">
        <v>75</v>
      </c>
      <c r="L321" s="13">
        <v>0.126</v>
      </c>
      <c r="M321" s="7">
        <v>0.54083059</v>
      </c>
      <c r="N321" s="26">
        <v>0.35</v>
      </c>
      <c r="O321" s="27" t="s">
        <v>22</v>
      </c>
      <c r="P321" s="8">
        <v>0.35284725680000001</v>
      </c>
      <c r="Q321" s="24">
        <v>0.37</v>
      </c>
      <c r="R321" t="str">
        <f>IF($Q321*100&gt;=VLOOKUP($O321,margin_ranges!$A$5:$C$10,2,FALSE),IF($Q321*100&lt;=VLOOKUP($O321,margin_ranges!$A$5:$C$10,3,FALSE)+10,"IN RANGE","ABOVE RANGE"),"BELOW RANGE")</f>
        <v>IN RANGE</v>
      </c>
      <c r="S321">
        <f>MIN(VLOOKUP($O321,margin_ranges!$A$5:$D$10,4,FALSE),$P321*100)</f>
        <v>29.75</v>
      </c>
      <c r="T321" s="29">
        <f>(1-$S321/100)/(1-$F321)-1</f>
        <v>8.552425588486301E-2</v>
      </c>
      <c r="U321" s="19" t="str">
        <f>IF(ABS(IFERROR(T321,0))&gt;0.05,INDEX(margin_ranges!$C$13:$C$16,MATCH($F321*100,margin_ranges!$B$13:$B$16,1)),"")</f>
        <v>Margin Over Fill (Type C)</v>
      </c>
      <c r="V321">
        <f>MIN(VLOOKUP($U321,margin_ranges!$A$5:$D$10,4,FALSE),$P321*100)</f>
        <v>35.284725680000001</v>
      </c>
      <c r="Y321" s="29">
        <f t="shared" si="4"/>
        <v>8.5804696681179848E-12</v>
      </c>
    </row>
    <row r="322" spans="1:25" x14ac:dyDescent="0.3">
      <c r="A322" s="8" t="s">
        <v>17</v>
      </c>
      <c r="B322" s="8" t="s">
        <v>580</v>
      </c>
      <c r="C322" s="8" t="s">
        <v>581</v>
      </c>
      <c r="D322" s="8" t="s">
        <v>586</v>
      </c>
      <c r="E322" s="8" t="s">
        <v>587</v>
      </c>
      <c r="F322" s="24">
        <v>0.347877343285176</v>
      </c>
      <c r="G322" s="24">
        <v>1</v>
      </c>
      <c r="H322" s="25">
        <v>61.8874</v>
      </c>
      <c r="I322" s="25">
        <v>7.2249999999999996</v>
      </c>
      <c r="J322" s="15">
        <v>116</v>
      </c>
      <c r="K322" s="15">
        <v>37</v>
      </c>
      <c r="L322" s="13">
        <v>0.1167</v>
      </c>
      <c r="M322" s="7">
        <v>0.53670885000000002</v>
      </c>
      <c r="N322" s="26">
        <v>0.35</v>
      </c>
      <c r="O322" s="27" t="s">
        <v>22</v>
      </c>
      <c r="P322" s="8">
        <v>0.34787734329999997</v>
      </c>
      <c r="Q322" s="24">
        <v>0.37</v>
      </c>
      <c r="R322" t="str">
        <f>IF($Q322*100&gt;=VLOOKUP($O322,margin_ranges!$A$5:$C$10,2,FALSE),IF($Q322*100&lt;=VLOOKUP($O322,margin_ranges!$A$5:$C$10,3,FALSE)+10,"IN RANGE","ABOVE RANGE"),"BELOW RANGE")</f>
        <v>IN RANGE</v>
      </c>
      <c r="S322">
        <f>MIN(VLOOKUP($O322,margin_ranges!$A$5:$D$10,4,FALSE),$P322*100)</f>
        <v>29.75</v>
      </c>
      <c r="T322" s="29">
        <f>(1-$S322/100)/(1-$F322)-1</f>
        <v>7.7251331120682609E-2</v>
      </c>
      <c r="U322" s="19" t="str">
        <f>IF(ABS(IFERROR(T322,0))&gt;0.05,INDEX(margin_ranges!$C$13:$C$16,MATCH($F322*100,margin_ranges!$B$13:$B$16,1)),"")</f>
        <v>Balanced (Type B)</v>
      </c>
      <c r="V322">
        <f>MIN(VLOOKUP($U322,margin_ranges!$A$5:$D$10,4,FALSE),$P322*100)</f>
        <v>29.75</v>
      </c>
      <c r="Y322" s="29">
        <f t="shared" si="4"/>
        <v>7.7251331120682609E-2</v>
      </c>
    </row>
    <row r="323" spans="1:25" x14ac:dyDescent="0.3">
      <c r="A323" s="8" t="s">
        <v>17</v>
      </c>
      <c r="B323" s="8" t="s">
        <v>580</v>
      </c>
      <c r="C323" s="8" t="s">
        <v>581</v>
      </c>
      <c r="D323" s="8" t="s">
        <v>584</v>
      </c>
      <c r="E323" s="8" t="s">
        <v>585</v>
      </c>
      <c r="F323" s="24">
        <v>0.3</v>
      </c>
      <c r="G323" s="24">
        <v>0</v>
      </c>
      <c r="H323" s="25">
        <v>10.9091</v>
      </c>
      <c r="I323" s="25">
        <v>0.53759999999999997</v>
      </c>
      <c r="J323" s="15">
        <v>10</v>
      </c>
      <c r="K323" s="15">
        <v>3</v>
      </c>
      <c r="L323" s="13">
        <v>4.9299999999999997E-2</v>
      </c>
      <c r="M323" s="7">
        <v>0.63606165000000003</v>
      </c>
      <c r="N323" s="26">
        <v>0.35</v>
      </c>
      <c r="O323" s="27" t="s">
        <v>92</v>
      </c>
      <c r="P323" s="8">
        <v>0.44973887610000002</v>
      </c>
      <c r="Q323" s="24">
        <v>0.3</v>
      </c>
      <c r="R323" t="str">
        <f>IF($Q323*100&gt;=VLOOKUP($O323,margin_ranges!$A$5:$C$10,2,FALSE),IF($Q323*100&lt;=VLOOKUP($O323,margin_ranges!$A$5:$C$10,3,FALSE)+10,"IN RANGE","ABOVE RANGE"),"BELOW RANGE")</f>
        <v>IN RANGE</v>
      </c>
      <c r="S323">
        <f>MIN(VLOOKUP($O323,margin_ranges!$A$5:$D$10,4,FALSE),$P323*100)</f>
        <v>29.75</v>
      </c>
      <c r="T323" s="29">
        <f>(1-$S323/100)/(1-$F323)-1</f>
        <v>3.5714285714285587E-3</v>
      </c>
      <c r="U323" s="19" t="str">
        <f>IF(ABS(IFERROR(T323,0))&gt;0.05,INDEX(margin_ranges!$C$13:$C$16,MATCH($F323*100,margin_ranges!$B$13:$B$16,1)),"")</f>
        <v/>
      </c>
      <c r="V323" t="e">
        <f>MIN(VLOOKUP($U323,margin_ranges!$A$5:$D$10,4,FALSE),$P323*100)</f>
        <v>#N/A</v>
      </c>
      <c r="Y323" s="29" t="e">
        <f t="shared" si="4"/>
        <v>#N/A</v>
      </c>
    </row>
    <row r="324" spans="1:25" x14ac:dyDescent="0.3">
      <c r="A324" s="8" t="s">
        <v>17</v>
      </c>
      <c r="B324" s="8" t="s">
        <v>580</v>
      </c>
      <c r="C324" s="8" t="s">
        <v>581</v>
      </c>
      <c r="D324" s="8" t="s">
        <v>582</v>
      </c>
      <c r="E324" s="8" t="s">
        <v>583</v>
      </c>
      <c r="F324" s="24">
        <v>9.4195393599477303E-2</v>
      </c>
      <c r="G324" s="24">
        <v>1</v>
      </c>
      <c r="H324" s="25">
        <v>40.814999999999998</v>
      </c>
      <c r="I324" s="25">
        <v>16.2425</v>
      </c>
      <c r="J324" s="15">
        <v>134</v>
      </c>
      <c r="K324" s="15">
        <v>7</v>
      </c>
      <c r="L324" s="13">
        <v>0.39800000000000002</v>
      </c>
      <c r="M324" s="7">
        <v>0.27599771000000001</v>
      </c>
      <c r="N324" s="26">
        <v>0.25</v>
      </c>
      <c r="O324" s="27" t="s">
        <v>22</v>
      </c>
      <c r="P324" s="8">
        <v>9.4195393599999996E-2</v>
      </c>
      <c r="Q324" s="24">
        <v>0.39</v>
      </c>
      <c r="R324" t="str">
        <f>IF($Q324*100&gt;=VLOOKUP($O324,margin_ranges!$A$5:$C$10,2,FALSE),IF($Q324*100&lt;=VLOOKUP($O324,margin_ranges!$A$5:$C$10,3,FALSE)+10,"IN RANGE","ABOVE RANGE"),"BELOW RANGE")</f>
        <v>IN RANGE</v>
      </c>
      <c r="S324">
        <f>MIN(VLOOKUP($O324,margin_ranges!$A$5:$D$10,4,FALSE),$P324*100)</f>
        <v>9.4195393599999999</v>
      </c>
      <c r="T324" s="29">
        <f>(1-$S324/100)/(1-$F324)-1</f>
        <v>-5.7709392820015637E-13</v>
      </c>
      <c r="U324" s="19" t="str">
        <f>IF(ABS(IFERROR(T324,0))&gt;0.05,INDEX(margin_ranges!$C$13:$C$16,MATCH($F324*100,margin_ranges!$B$13:$B$16,1)),"")</f>
        <v/>
      </c>
      <c r="V324" t="e">
        <f>MIN(VLOOKUP($U324,margin_ranges!$A$5:$D$10,4,FALSE),$P324*100)</f>
        <v>#N/A</v>
      </c>
      <c r="Y324" s="29" t="e">
        <f t="shared" si="4"/>
        <v>#N/A</v>
      </c>
    </row>
    <row r="325" spans="1:25" x14ac:dyDescent="0.3">
      <c r="A325" s="8" t="s">
        <v>35</v>
      </c>
      <c r="B325" s="8" t="s">
        <v>590</v>
      </c>
      <c r="C325" s="8" t="s">
        <v>34</v>
      </c>
      <c r="D325" s="8" t="s">
        <v>34</v>
      </c>
      <c r="E325" s="8"/>
      <c r="F325" s="24">
        <v>0.23282840956025</v>
      </c>
      <c r="G325" s="24">
        <v>0.84802491000000002</v>
      </c>
      <c r="H325" s="25">
        <v>421.30099999999999</v>
      </c>
      <c r="I325" s="25">
        <v>19.3659</v>
      </c>
      <c r="J325" s="15">
        <v>550</v>
      </c>
      <c r="K325" s="15">
        <v>110</v>
      </c>
      <c r="L325" s="13">
        <v>4.5999999999999999E-2</v>
      </c>
      <c r="M325" s="7">
        <v>0.94660705999999994</v>
      </c>
      <c r="N325" s="26">
        <v>0.4</v>
      </c>
      <c r="O325" s="27"/>
      <c r="P325" s="8">
        <v>0.57743818329999996</v>
      </c>
      <c r="Q325" s="24">
        <v>0.23280000000000001</v>
      </c>
      <c r="R325" t="e">
        <f>IF($Q325*100&gt;=VLOOKUP($O325,margin_ranges!$A$5:$C$10,2,FALSE),IF($Q325*100&lt;=VLOOKUP($O325,margin_ranges!$A$5:$C$10,3,FALSE)+10,"IN RANGE","ABOVE RANGE"),"BELOW RANGE")</f>
        <v>#N/A</v>
      </c>
      <c r="S325" t="e">
        <f>MIN(VLOOKUP($O325,margin_ranges!$A$5:$D$10,4,FALSE),$P325*100)</f>
        <v>#N/A</v>
      </c>
      <c r="T325" s="29" t="e">
        <f>(1-$S325/100)/(1-$F325)-1</f>
        <v>#N/A</v>
      </c>
      <c r="U325" s="19" t="str">
        <f>IF(ABS(IFERROR(T325,0))&gt;0.05,INDEX(margin_ranges!$C$13:$C$16,MATCH($F325*100,margin_ranges!$B$13:$B$16,1)),"")</f>
        <v/>
      </c>
      <c r="V325" t="e">
        <f>MIN(VLOOKUP($U325,margin_ranges!$A$5:$D$10,4,FALSE),$P325*100)</f>
        <v>#N/A</v>
      </c>
      <c r="Y325" s="29" t="e">
        <f t="shared" si="4"/>
        <v>#N/A</v>
      </c>
    </row>
    <row r="326" spans="1:25" x14ac:dyDescent="0.3">
      <c r="A326" s="8" t="s">
        <v>33</v>
      </c>
      <c r="B326" s="8" t="s">
        <v>590</v>
      </c>
      <c r="C326" s="8" t="s">
        <v>591</v>
      </c>
      <c r="D326" s="8" t="s">
        <v>34</v>
      </c>
      <c r="E326" s="8"/>
      <c r="F326" s="24">
        <v>0.23282840956025</v>
      </c>
      <c r="G326" s="24">
        <v>0.84802491000000002</v>
      </c>
      <c r="H326" s="25">
        <v>421.30099999999999</v>
      </c>
      <c r="I326" s="25">
        <v>19.3659</v>
      </c>
      <c r="J326" s="15">
        <v>550</v>
      </c>
      <c r="K326" s="15">
        <v>110</v>
      </c>
      <c r="L326" s="13">
        <v>4.5999999999999999E-2</v>
      </c>
      <c r="M326" s="7">
        <v>0.94660705999999994</v>
      </c>
      <c r="N326" s="26">
        <v>0.4</v>
      </c>
      <c r="O326" s="27"/>
      <c r="P326" s="8">
        <v>0.57743818329999996</v>
      </c>
      <c r="Q326" s="24">
        <v>0.23280000000000001</v>
      </c>
      <c r="R326" t="e">
        <f>IF($Q326*100&gt;=VLOOKUP($O326,margin_ranges!$A$5:$C$10,2,FALSE),IF($Q326*100&lt;=VLOOKUP($O326,margin_ranges!$A$5:$C$10,3,FALSE)+10,"IN RANGE","ABOVE RANGE"),"BELOW RANGE")</f>
        <v>#N/A</v>
      </c>
      <c r="S326" t="e">
        <f>MIN(VLOOKUP($O326,margin_ranges!$A$5:$D$10,4,FALSE),$P326*100)</f>
        <v>#N/A</v>
      </c>
      <c r="T326" s="29" t="e">
        <f>(1-$S326/100)/(1-$F326)-1</f>
        <v>#N/A</v>
      </c>
      <c r="U326" s="19" t="str">
        <f>IF(ABS(IFERROR(T326,0))&gt;0.05,INDEX(margin_ranges!$C$13:$C$16,MATCH($F326*100,margin_ranges!$B$13:$B$16,1)),"")</f>
        <v/>
      </c>
      <c r="V326" t="e">
        <f>MIN(VLOOKUP($U326,margin_ranges!$A$5:$D$10,4,FALSE),$P326*100)</f>
        <v>#N/A</v>
      </c>
      <c r="Y326" s="29" t="e">
        <f t="shared" si="4"/>
        <v>#N/A</v>
      </c>
    </row>
    <row r="327" spans="1:25" x14ac:dyDescent="0.3">
      <c r="A327" s="8" t="s">
        <v>17</v>
      </c>
      <c r="B327" s="8" t="s">
        <v>590</v>
      </c>
      <c r="C327" s="8" t="s">
        <v>591</v>
      </c>
      <c r="D327" s="8" t="s">
        <v>594</v>
      </c>
      <c r="E327" s="8" t="s">
        <v>595</v>
      </c>
      <c r="F327" s="24">
        <v>0.3</v>
      </c>
      <c r="G327" s="24">
        <v>1</v>
      </c>
      <c r="H327" s="25">
        <v>78.245199999999997</v>
      </c>
      <c r="I327" s="25">
        <v>2.1545999999999998</v>
      </c>
      <c r="J327" s="15">
        <v>62</v>
      </c>
      <c r="K327" s="15">
        <v>12</v>
      </c>
      <c r="L327" s="13">
        <v>2.75E-2</v>
      </c>
      <c r="M327" s="7">
        <v>0.95713433000000003</v>
      </c>
      <c r="N327" s="26">
        <v>0.4</v>
      </c>
      <c r="O327" s="27" t="s">
        <v>95</v>
      </c>
      <c r="P327" s="8">
        <v>0.58208583010000003</v>
      </c>
      <c r="Q327" s="24">
        <v>0.3</v>
      </c>
      <c r="R327" t="str">
        <f>IF($Q327*100&gt;=VLOOKUP($O327,margin_ranges!$A$5:$C$10,2,FALSE),IF($Q327*100&lt;=VLOOKUP($O327,margin_ranges!$A$5:$C$10,3,FALSE)+10,"IN RANGE","ABOVE RANGE"),"BELOW RANGE")</f>
        <v>IN RANGE</v>
      </c>
      <c r="S327">
        <f>MIN(VLOOKUP($O327,margin_ranges!$A$5:$D$10,4,FALSE),$P327*100)</f>
        <v>19.75</v>
      </c>
      <c r="T327" s="29">
        <f>(1-$S327/100)/(1-$F327)-1</f>
        <v>0.14642857142857157</v>
      </c>
      <c r="U327" s="19" t="str">
        <f>IF(ABS(IFERROR(T327,0))&gt;0.05,INDEX(margin_ranges!$C$13:$C$16,MATCH($F327*100,margin_ranges!$B$13:$B$16,1)),"")</f>
        <v>Balanced (Type B)</v>
      </c>
      <c r="V327">
        <f>MIN(VLOOKUP($U327,margin_ranges!$A$5:$D$10,4,FALSE),$P327*100)</f>
        <v>29.75</v>
      </c>
      <c r="Y327" s="29">
        <f t="shared" si="4"/>
        <v>3.5714285714285587E-3</v>
      </c>
    </row>
    <row r="328" spans="1:25" x14ac:dyDescent="0.3">
      <c r="A328" s="8" t="s">
        <v>17</v>
      </c>
      <c r="B328" s="8" t="s">
        <v>590</v>
      </c>
      <c r="C328" s="8" t="s">
        <v>591</v>
      </c>
      <c r="D328" s="8" t="s">
        <v>596</v>
      </c>
      <c r="E328" s="8" t="s">
        <v>597</v>
      </c>
      <c r="F328" s="24">
        <v>0.25</v>
      </c>
      <c r="G328" s="24">
        <v>1</v>
      </c>
      <c r="H328" s="25">
        <v>297.6241</v>
      </c>
      <c r="I328" s="25">
        <v>14.2506</v>
      </c>
      <c r="J328" s="15">
        <v>405</v>
      </c>
      <c r="K328" s="15">
        <v>81</v>
      </c>
      <c r="L328" s="13">
        <v>4.7899999999999998E-2</v>
      </c>
      <c r="M328" s="7">
        <v>0.94617887000000001</v>
      </c>
      <c r="N328" s="26">
        <v>0.4</v>
      </c>
      <c r="O328" s="27" t="s">
        <v>95</v>
      </c>
      <c r="P328" s="8">
        <v>0.57724695290000005</v>
      </c>
      <c r="Q328" s="24">
        <v>0.25</v>
      </c>
      <c r="R328" t="str">
        <f>IF($Q328*100&gt;=VLOOKUP($O328,margin_ranges!$A$5:$C$10,2,FALSE),IF($Q328*100&lt;=VLOOKUP($O328,margin_ranges!$A$5:$C$10,3,FALSE)+10,"IN RANGE","ABOVE RANGE"),"BELOW RANGE")</f>
        <v>IN RANGE</v>
      </c>
      <c r="S328">
        <f>MIN(VLOOKUP($O328,margin_ranges!$A$5:$D$10,4,FALSE),$P328*100)</f>
        <v>19.75</v>
      </c>
      <c r="T328" s="29">
        <f>(1-$S328/100)/(1-$F328)-1</f>
        <v>7.0000000000000062E-2</v>
      </c>
      <c r="U328" s="19" t="str">
        <f>IF(ABS(IFERROR(T328,0))&gt;0.05,INDEX(margin_ranges!$C$13:$C$16,MATCH($F328*100,margin_ranges!$B$13:$B$16,1)),"")</f>
        <v>Balanced (Type B)</v>
      </c>
      <c r="V328">
        <f>MIN(VLOOKUP($U328,margin_ranges!$A$5:$D$10,4,FALSE),$P328*100)</f>
        <v>29.75</v>
      </c>
      <c r="Y328" s="29">
        <f t="shared" si="4"/>
        <v>-6.3333333333333353E-2</v>
      </c>
    </row>
    <row r="329" spans="1:25" x14ac:dyDescent="0.3">
      <c r="A329" s="8" t="s">
        <v>17</v>
      </c>
      <c r="B329" s="8" t="s">
        <v>590</v>
      </c>
      <c r="C329" s="8" t="s">
        <v>591</v>
      </c>
      <c r="D329" s="8" t="s">
        <v>592</v>
      </c>
      <c r="E329" s="8" t="s">
        <v>593</v>
      </c>
      <c r="F329" s="24">
        <v>9.9999999999999895E-2</v>
      </c>
      <c r="G329" s="24">
        <v>0</v>
      </c>
      <c r="H329" s="25">
        <v>45.431699999999999</v>
      </c>
      <c r="I329" s="25">
        <v>2.9605999999999999</v>
      </c>
      <c r="J329" s="15">
        <v>84</v>
      </c>
      <c r="K329" s="15">
        <v>17</v>
      </c>
      <c r="L329" s="13">
        <v>6.5199999999999994E-2</v>
      </c>
      <c r="M329" s="7">
        <v>0.94100702000000003</v>
      </c>
      <c r="N329" s="26">
        <v>0.4</v>
      </c>
      <c r="O329" s="27" t="s">
        <v>95</v>
      </c>
      <c r="P329" s="8">
        <v>0.57492346900000002</v>
      </c>
      <c r="Q329" s="24">
        <v>0.1</v>
      </c>
      <c r="R329" t="str">
        <f>IF($Q329*100&gt;=VLOOKUP($O329,margin_ranges!$A$5:$C$10,2,FALSE),IF($Q329*100&lt;=VLOOKUP($O329,margin_ranges!$A$5:$C$10,3,FALSE)+10,"IN RANGE","ABOVE RANGE"),"BELOW RANGE")</f>
        <v>IN RANGE</v>
      </c>
      <c r="S329">
        <f>MIN(VLOOKUP($O329,margin_ranges!$A$5:$D$10,4,FALSE),$P329*100)</f>
        <v>19.75</v>
      </c>
      <c r="T329" s="29">
        <f>(1-$S329/100)/(1-$F329)-1</f>
        <v>-0.1083333333333335</v>
      </c>
      <c r="U329" s="19" t="str">
        <f>IF(ABS(IFERROR(T329,0))&gt;0.05,INDEX(margin_ranges!$C$13:$C$16,MATCH($F329*100,margin_ranges!$B$13:$B$16,1)),"")</f>
        <v>Super-strategic</v>
      </c>
      <c r="V329" t="e">
        <f>MIN(VLOOKUP($U329,margin_ranges!$A$5:$D$10,4,FALSE),$P329*100)</f>
        <v>#N/A</v>
      </c>
      <c r="Y329" s="29" t="e">
        <f t="shared" si="4"/>
        <v>#N/A</v>
      </c>
    </row>
    <row r="330" spans="1:25" x14ac:dyDescent="0.3">
      <c r="A330" s="8" t="s">
        <v>35</v>
      </c>
      <c r="B330" s="8" t="s">
        <v>598</v>
      </c>
      <c r="C330" s="8" t="s">
        <v>34</v>
      </c>
      <c r="D330" s="8" t="s">
        <v>34</v>
      </c>
      <c r="E330" s="8"/>
      <c r="F330" s="24">
        <v>0.21423997840794701</v>
      </c>
      <c r="G330" s="24">
        <v>1</v>
      </c>
      <c r="H330" s="25">
        <v>889.16340000000002</v>
      </c>
      <c r="I330" s="25">
        <v>105.13930000000001</v>
      </c>
      <c r="J330" s="15">
        <v>6021</v>
      </c>
      <c r="K330" s="15">
        <v>1286</v>
      </c>
      <c r="L330" s="13">
        <v>0.1182</v>
      </c>
      <c r="M330" s="7">
        <v>1.9089797900000001</v>
      </c>
      <c r="N330" s="26">
        <v>1.5</v>
      </c>
      <c r="O330" s="27"/>
      <c r="P330" s="8">
        <v>0.2142399784</v>
      </c>
      <c r="Q330" s="24">
        <v>0.25</v>
      </c>
      <c r="R330" t="e">
        <f>IF($Q330*100&gt;=VLOOKUP($O330,margin_ranges!$A$5:$C$10,2,FALSE),IF($Q330*100&lt;=VLOOKUP($O330,margin_ranges!$A$5:$C$10,3,FALSE)+10,"IN RANGE","ABOVE RANGE"),"BELOW RANGE")</f>
        <v>#N/A</v>
      </c>
      <c r="S330" t="e">
        <f>MIN(VLOOKUP($O330,margin_ranges!$A$5:$D$10,4,FALSE),$P330*100)</f>
        <v>#N/A</v>
      </c>
      <c r="T330" s="29" t="e">
        <f>(1-$S330/100)/(1-$F330)-1</f>
        <v>#N/A</v>
      </c>
      <c r="U330" s="19" t="str">
        <f>IF(ABS(IFERROR(T330,0))&gt;0.05,INDEX(margin_ranges!$C$13:$C$16,MATCH($F330*100,margin_ranges!$B$13:$B$16,1)),"")</f>
        <v/>
      </c>
      <c r="V330" t="e">
        <f>MIN(VLOOKUP($U330,margin_ranges!$A$5:$D$10,4,FALSE),$P330*100)</f>
        <v>#N/A</v>
      </c>
      <c r="Y330" s="29" t="e">
        <f t="shared" si="4"/>
        <v>#N/A</v>
      </c>
    </row>
    <row r="331" spans="1:25" x14ac:dyDescent="0.3">
      <c r="A331" s="8" t="s">
        <v>33</v>
      </c>
      <c r="B331" s="8" t="s">
        <v>598</v>
      </c>
      <c r="C331" s="8" t="s">
        <v>599</v>
      </c>
      <c r="D331" s="8" t="s">
        <v>34</v>
      </c>
      <c r="E331" s="8"/>
      <c r="F331" s="24">
        <v>0.21423997840794701</v>
      </c>
      <c r="G331" s="24">
        <v>1</v>
      </c>
      <c r="H331" s="25">
        <v>889.16340000000002</v>
      </c>
      <c r="I331" s="25">
        <v>105.13930000000001</v>
      </c>
      <c r="J331" s="15">
        <v>6021</v>
      </c>
      <c r="K331" s="15">
        <v>1286</v>
      </c>
      <c r="L331" s="13">
        <v>0.1182</v>
      </c>
      <c r="M331" s="7">
        <v>1.9089797900000001</v>
      </c>
      <c r="N331" s="26">
        <v>1.5</v>
      </c>
      <c r="O331" s="27"/>
      <c r="P331" s="8">
        <v>0.2142399784</v>
      </c>
      <c r="Q331" s="24">
        <v>0.25</v>
      </c>
      <c r="R331" t="e">
        <f>IF($Q331*100&gt;=VLOOKUP($O331,margin_ranges!$A$5:$C$10,2,FALSE),IF($Q331*100&lt;=VLOOKUP($O331,margin_ranges!$A$5:$C$10,3,FALSE)+10,"IN RANGE","ABOVE RANGE"),"BELOW RANGE")</f>
        <v>#N/A</v>
      </c>
      <c r="S331" t="e">
        <f>MIN(VLOOKUP($O331,margin_ranges!$A$5:$D$10,4,FALSE),$P331*100)</f>
        <v>#N/A</v>
      </c>
      <c r="T331" s="29" t="e">
        <f>(1-$S331/100)/(1-$F331)-1</f>
        <v>#N/A</v>
      </c>
      <c r="U331" s="19" t="str">
        <f>IF(ABS(IFERROR(T331,0))&gt;0.05,INDEX(margin_ranges!$C$13:$C$16,MATCH($F331*100,margin_ranges!$B$13:$B$16,1)),"")</f>
        <v/>
      </c>
      <c r="V331" t="e">
        <f>MIN(VLOOKUP($U331,margin_ranges!$A$5:$D$10,4,FALSE),$P331*100)</f>
        <v>#N/A</v>
      </c>
      <c r="Y331" s="29" t="e">
        <f t="shared" si="4"/>
        <v>#N/A</v>
      </c>
    </row>
    <row r="332" spans="1:25" x14ac:dyDescent="0.3">
      <c r="A332" s="8" t="s">
        <v>17</v>
      </c>
      <c r="B332" s="8" t="s">
        <v>598</v>
      </c>
      <c r="C332" s="8" t="s">
        <v>599</v>
      </c>
      <c r="D332" s="8" t="s">
        <v>600</v>
      </c>
      <c r="E332" s="8" t="s">
        <v>601</v>
      </c>
      <c r="F332" s="24">
        <v>0.21583711064866601</v>
      </c>
      <c r="G332" s="24">
        <v>1</v>
      </c>
      <c r="H332" s="25">
        <v>177.947</v>
      </c>
      <c r="I332" s="25">
        <v>22.096</v>
      </c>
      <c r="J332" s="15">
        <v>1268</v>
      </c>
      <c r="K332" s="15">
        <v>271</v>
      </c>
      <c r="L332" s="13">
        <v>0.1242</v>
      </c>
      <c r="M332" s="7">
        <v>1.9128678800000001</v>
      </c>
      <c r="N332" s="26">
        <v>1.5</v>
      </c>
      <c r="O332" s="27" t="s">
        <v>92</v>
      </c>
      <c r="P332" s="8">
        <v>0.21583711059999999</v>
      </c>
      <c r="Q332" s="24">
        <v>0.25</v>
      </c>
      <c r="R332" t="str">
        <f>IF($Q332*100&gt;=VLOOKUP($O332,margin_ranges!$A$5:$C$10,2,FALSE),IF($Q332*100&lt;=VLOOKUP($O332,margin_ranges!$A$5:$C$10,3,FALSE)+10,"IN RANGE","ABOVE RANGE"),"BELOW RANGE")</f>
        <v>IN RANGE</v>
      </c>
      <c r="S332">
        <f>MIN(VLOOKUP($O332,margin_ranges!$A$5:$D$10,4,FALSE),$P332*100)</f>
        <v>21.583711059999999</v>
      </c>
      <c r="T332" s="29">
        <f>(1-$S332/100)/(1-$F332)-1</f>
        <v>6.2061245031941326E-11</v>
      </c>
      <c r="U332" s="19" t="str">
        <f>IF(ABS(IFERROR(T332,0))&gt;0.05,INDEX(margin_ranges!$C$13:$C$16,MATCH($F332*100,margin_ranges!$B$13:$B$16,1)),"")</f>
        <v/>
      </c>
      <c r="V332" t="e">
        <f>MIN(VLOOKUP($U332,margin_ranges!$A$5:$D$10,4,FALSE),$P332*100)</f>
        <v>#N/A</v>
      </c>
      <c r="Y332" s="29" t="e">
        <f t="shared" si="4"/>
        <v>#N/A</v>
      </c>
    </row>
    <row r="333" spans="1:25" x14ac:dyDescent="0.3">
      <c r="A333" s="8" t="s">
        <v>17</v>
      </c>
      <c r="B333" s="8" t="s">
        <v>598</v>
      </c>
      <c r="C333" s="8" t="s">
        <v>599</v>
      </c>
      <c r="D333" s="8" t="s">
        <v>604</v>
      </c>
      <c r="E333" s="8" t="s">
        <v>605</v>
      </c>
      <c r="F333" s="24">
        <v>0.21076008614630701</v>
      </c>
      <c r="G333" s="24">
        <v>1</v>
      </c>
      <c r="H333" s="25">
        <v>177.73330000000001</v>
      </c>
      <c r="I333" s="25">
        <v>19.977599999999999</v>
      </c>
      <c r="J333" s="15">
        <v>1139</v>
      </c>
      <c r="K333" s="15">
        <v>239</v>
      </c>
      <c r="L333" s="13">
        <v>0.1124</v>
      </c>
      <c r="M333" s="7">
        <v>1.9005627700000001</v>
      </c>
      <c r="N333" s="26">
        <v>1.5</v>
      </c>
      <c r="O333" s="27" t="s">
        <v>92</v>
      </c>
      <c r="P333" s="8">
        <v>0.21076008609999999</v>
      </c>
      <c r="Q333" s="24">
        <v>0.25</v>
      </c>
      <c r="R333" t="str">
        <f>IF($Q333*100&gt;=VLOOKUP($O333,margin_ranges!$A$5:$C$10,2,FALSE),IF($Q333*100&lt;=VLOOKUP($O333,margin_ranges!$A$5:$C$10,3,FALSE)+10,"IN RANGE","ABOVE RANGE"),"BELOW RANGE")</f>
        <v>IN RANGE</v>
      </c>
      <c r="S333">
        <f>MIN(VLOOKUP($O333,margin_ranges!$A$5:$D$10,4,FALSE),$P333*100)</f>
        <v>21.076008609999999</v>
      </c>
      <c r="T333" s="29">
        <f>(1-$S333/100)/(1-$F333)-1</f>
        <v>5.8673066405390273E-11</v>
      </c>
      <c r="U333" s="19" t="str">
        <f>IF(ABS(IFERROR(T333,0))&gt;0.05,INDEX(margin_ranges!$C$13:$C$16,MATCH($F333*100,margin_ranges!$B$13:$B$16,1)),"")</f>
        <v/>
      </c>
      <c r="V333" t="e">
        <f>MIN(VLOOKUP($U333,margin_ranges!$A$5:$D$10,4,FALSE),$P333*100)</f>
        <v>#N/A</v>
      </c>
      <c r="Y333" s="29" t="e">
        <f t="shared" si="4"/>
        <v>#N/A</v>
      </c>
    </row>
    <row r="334" spans="1:25" x14ac:dyDescent="0.3">
      <c r="A334" s="8" t="s">
        <v>17</v>
      </c>
      <c r="B334" s="8" t="s">
        <v>598</v>
      </c>
      <c r="C334" s="8" t="s">
        <v>599</v>
      </c>
      <c r="D334" s="8" t="s">
        <v>608</v>
      </c>
      <c r="E334" s="8" t="s">
        <v>609</v>
      </c>
      <c r="F334" s="24">
        <v>0.190835913512791</v>
      </c>
      <c r="G334" s="24">
        <v>1</v>
      </c>
      <c r="H334" s="25">
        <v>180.92859999999999</v>
      </c>
      <c r="I334" s="25">
        <v>21.462199999999999</v>
      </c>
      <c r="J334" s="15">
        <v>1194</v>
      </c>
      <c r="K334" s="15">
        <v>228</v>
      </c>
      <c r="L334" s="13">
        <v>0.1186</v>
      </c>
      <c r="M334" s="7">
        <v>1.8537649199999999</v>
      </c>
      <c r="N334" s="26">
        <v>1.5</v>
      </c>
      <c r="O334" s="27" t="s">
        <v>92</v>
      </c>
      <c r="P334" s="8">
        <v>0.19083591350000001</v>
      </c>
      <c r="Q334" s="24">
        <v>0.25</v>
      </c>
      <c r="R334" t="str">
        <f>IF($Q334*100&gt;=VLOOKUP($O334,margin_ranges!$A$5:$C$10,2,FALSE),IF($Q334*100&lt;=VLOOKUP($O334,margin_ranges!$A$5:$C$10,3,FALSE)+10,"IN RANGE","ABOVE RANGE"),"BELOW RANGE")</f>
        <v>IN RANGE</v>
      </c>
      <c r="S334">
        <f>MIN(VLOOKUP($O334,margin_ranges!$A$5:$D$10,4,FALSE),$P334*100)</f>
        <v>19.083591350000003</v>
      </c>
      <c r="T334" s="29">
        <f>(1-$S334/100)/(1-$F334)-1</f>
        <v>1.5807577469217904E-11</v>
      </c>
      <c r="U334" s="19" t="str">
        <f>IF(ABS(IFERROR(T334,0))&gt;0.05,INDEX(margin_ranges!$C$13:$C$16,MATCH($F334*100,margin_ranges!$B$13:$B$16,1)),"")</f>
        <v/>
      </c>
      <c r="V334" t="e">
        <f>MIN(VLOOKUP($U334,margin_ranges!$A$5:$D$10,4,FALSE),$P334*100)</f>
        <v>#N/A</v>
      </c>
      <c r="Y334" s="29" t="e">
        <f t="shared" ref="Y334:Y397" si="5">(1-$V334/100)/(1-$F334)-1</f>
        <v>#N/A</v>
      </c>
    </row>
    <row r="335" spans="1:25" x14ac:dyDescent="0.3">
      <c r="A335" s="8" t="s">
        <v>17</v>
      </c>
      <c r="B335" s="8" t="s">
        <v>598</v>
      </c>
      <c r="C335" s="8" t="s">
        <v>599</v>
      </c>
      <c r="D335" s="8" t="s">
        <v>606</v>
      </c>
      <c r="E335" s="8" t="s">
        <v>607</v>
      </c>
      <c r="F335" s="24">
        <v>0.23087994146930799</v>
      </c>
      <c r="G335" s="24">
        <v>1</v>
      </c>
      <c r="H335" s="25">
        <v>178.15190000000001</v>
      </c>
      <c r="I335" s="25">
        <v>22.406400000000001</v>
      </c>
      <c r="J335" s="15">
        <v>1311</v>
      </c>
      <c r="K335" s="15">
        <v>303</v>
      </c>
      <c r="L335" s="13">
        <v>0.1258</v>
      </c>
      <c r="M335" s="7">
        <v>1.95028069</v>
      </c>
      <c r="N335" s="26">
        <v>1.5</v>
      </c>
      <c r="O335" s="27" t="s">
        <v>92</v>
      </c>
      <c r="P335" s="8">
        <v>0.23087994149999999</v>
      </c>
      <c r="Q335" s="24">
        <v>0.25</v>
      </c>
      <c r="R335" t="str">
        <f>IF($Q335*100&gt;=VLOOKUP($O335,margin_ranges!$A$5:$C$10,2,FALSE),IF($Q335*100&lt;=VLOOKUP($O335,margin_ranges!$A$5:$C$10,3,FALSE)+10,"IN RANGE","ABOVE RANGE"),"BELOW RANGE")</f>
        <v>IN RANGE</v>
      </c>
      <c r="S335">
        <f>MIN(VLOOKUP($O335,margin_ranges!$A$5:$D$10,4,FALSE),$P335*100)</f>
        <v>23.08799415</v>
      </c>
      <c r="T335" s="29">
        <f>(1-$S335/100)/(1-$F335)-1</f>
        <v>-3.9905301285614314E-11</v>
      </c>
      <c r="U335" s="19" t="str">
        <f>IF(ABS(IFERROR(T335,0))&gt;0.05,INDEX(margin_ranges!$C$13:$C$16,MATCH($F335*100,margin_ranges!$B$13:$B$16,1)),"")</f>
        <v/>
      </c>
      <c r="V335" t="e">
        <f>MIN(VLOOKUP($U335,margin_ranges!$A$5:$D$10,4,FALSE),$P335*100)</f>
        <v>#N/A</v>
      </c>
      <c r="Y335" s="29" t="e">
        <f t="shared" si="5"/>
        <v>#N/A</v>
      </c>
    </row>
    <row r="336" spans="1:25" x14ac:dyDescent="0.3">
      <c r="A336" s="8" t="s">
        <v>17</v>
      </c>
      <c r="B336" s="8" t="s">
        <v>598</v>
      </c>
      <c r="C336" s="8" t="s">
        <v>599</v>
      </c>
      <c r="D336" s="8" t="s">
        <v>602</v>
      </c>
      <c r="E336" s="8" t="s">
        <v>603</v>
      </c>
      <c r="F336" s="24">
        <v>0.22150239956620099</v>
      </c>
      <c r="G336" s="24">
        <v>1</v>
      </c>
      <c r="H336" s="25">
        <v>174.4025</v>
      </c>
      <c r="I336" s="25">
        <v>19.197099999999999</v>
      </c>
      <c r="J336" s="15">
        <v>1110</v>
      </c>
      <c r="K336" s="15">
        <v>245</v>
      </c>
      <c r="L336" s="13">
        <v>0.1101</v>
      </c>
      <c r="M336" s="7">
        <v>1.92678821</v>
      </c>
      <c r="N336" s="26">
        <v>1.5</v>
      </c>
      <c r="O336" s="27" t="s">
        <v>92</v>
      </c>
      <c r="P336" s="8">
        <v>0.22150239960000001</v>
      </c>
      <c r="Q336" s="24">
        <v>0.25</v>
      </c>
      <c r="R336" t="str">
        <f>IF($Q336*100&gt;=VLOOKUP($O336,margin_ranges!$A$5:$C$10,2,FALSE),IF($Q336*100&lt;=VLOOKUP($O336,margin_ranges!$A$5:$C$10,3,FALSE)+10,"IN RANGE","ABOVE RANGE"),"BELOW RANGE")</f>
        <v>IN RANGE</v>
      </c>
      <c r="S336">
        <f>MIN(VLOOKUP($O336,margin_ranges!$A$5:$D$10,4,FALSE),$P336*100)</f>
        <v>22.15023996</v>
      </c>
      <c r="T336" s="29">
        <f>(1-$S336/100)/(1-$F336)-1</f>
        <v>-4.3415826489479059E-11</v>
      </c>
      <c r="U336" s="19" t="str">
        <f>IF(ABS(IFERROR(T336,0))&gt;0.05,INDEX(margin_ranges!$C$13:$C$16,MATCH($F336*100,margin_ranges!$B$13:$B$16,1)),"")</f>
        <v/>
      </c>
      <c r="V336" t="e">
        <f>MIN(VLOOKUP($U336,margin_ranges!$A$5:$D$10,4,FALSE),$P336*100)</f>
        <v>#N/A</v>
      </c>
      <c r="Y336" s="29" t="e">
        <f t="shared" si="5"/>
        <v>#N/A</v>
      </c>
    </row>
    <row r="337" spans="1:25" x14ac:dyDescent="0.3">
      <c r="A337" s="8" t="s">
        <v>35</v>
      </c>
      <c r="B337" s="8" t="s">
        <v>610</v>
      </c>
      <c r="C337" s="8" t="s">
        <v>34</v>
      </c>
      <c r="D337" s="8" t="s">
        <v>34</v>
      </c>
      <c r="E337" s="8"/>
      <c r="F337" s="24">
        <v>6.0209585100046203E-2</v>
      </c>
      <c r="G337" s="24">
        <v>0</v>
      </c>
      <c r="H337" s="25">
        <v>201.0044</v>
      </c>
      <c r="I337" s="25">
        <v>6.8471000000000002</v>
      </c>
      <c r="J337" s="15">
        <v>966</v>
      </c>
      <c r="K337" s="15">
        <v>66</v>
      </c>
      <c r="L337" s="13">
        <v>3.4099999999999998E-2</v>
      </c>
      <c r="M337" s="7">
        <v>4.7023910100000004</v>
      </c>
      <c r="N337" s="26">
        <v>4.4192619999999998</v>
      </c>
      <c r="O337" s="27"/>
      <c r="P337" s="8">
        <v>6.0209585099999997E-2</v>
      </c>
      <c r="Q337" s="24">
        <v>0.22389999999999999</v>
      </c>
      <c r="R337" t="e">
        <f>IF($Q337*100&gt;=VLOOKUP($O337,margin_ranges!$A$5:$C$10,2,FALSE),IF($Q337*100&lt;=VLOOKUP($O337,margin_ranges!$A$5:$C$10,3,FALSE)+10,"IN RANGE","ABOVE RANGE"),"BELOW RANGE")</f>
        <v>#N/A</v>
      </c>
      <c r="S337" t="e">
        <f>MIN(VLOOKUP($O337,margin_ranges!$A$5:$D$10,4,FALSE),$P337*100)</f>
        <v>#N/A</v>
      </c>
      <c r="T337" s="29" t="e">
        <f>(1-$S337/100)/(1-$F337)-1</f>
        <v>#N/A</v>
      </c>
      <c r="U337" s="19" t="str">
        <f>IF(ABS(IFERROR(T337,0))&gt;0.05,INDEX(margin_ranges!$C$13:$C$16,MATCH($F337*100,margin_ranges!$B$13:$B$16,1)),"")</f>
        <v/>
      </c>
      <c r="V337" t="e">
        <f>MIN(VLOOKUP($U337,margin_ranges!$A$5:$D$10,4,FALSE),$P337*100)</f>
        <v>#N/A</v>
      </c>
      <c r="Y337" s="29" t="e">
        <f t="shared" si="5"/>
        <v>#N/A</v>
      </c>
    </row>
    <row r="338" spans="1:25" x14ac:dyDescent="0.3">
      <c r="A338" s="8" t="s">
        <v>33</v>
      </c>
      <c r="B338" s="8" t="s">
        <v>610</v>
      </c>
      <c r="C338" s="8" t="s">
        <v>611</v>
      </c>
      <c r="D338" s="8" t="s">
        <v>34</v>
      </c>
      <c r="E338" s="8"/>
      <c r="F338" s="24">
        <v>6.0209585100046203E-2</v>
      </c>
      <c r="G338" s="24">
        <v>0</v>
      </c>
      <c r="H338" s="25">
        <v>201.0044</v>
      </c>
      <c r="I338" s="25">
        <v>6.8471000000000002</v>
      </c>
      <c r="J338" s="15">
        <v>966</v>
      </c>
      <c r="K338" s="15">
        <v>66</v>
      </c>
      <c r="L338" s="13">
        <v>3.4099999999999998E-2</v>
      </c>
      <c r="M338" s="7">
        <v>4.7023910100000004</v>
      </c>
      <c r="N338" s="26">
        <v>4.4192619999999998</v>
      </c>
      <c r="O338" s="27"/>
      <c r="P338" s="8">
        <v>6.0209585099999997E-2</v>
      </c>
      <c r="Q338" s="24">
        <v>0.22389999999999999</v>
      </c>
      <c r="R338" t="e">
        <f>IF($Q338*100&gt;=VLOOKUP($O338,margin_ranges!$A$5:$C$10,2,FALSE),IF($Q338*100&lt;=VLOOKUP($O338,margin_ranges!$A$5:$C$10,3,FALSE)+10,"IN RANGE","ABOVE RANGE"),"BELOW RANGE")</f>
        <v>#N/A</v>
      </c>
      <c r="S338" t="e">
        <f>MIN(VLOOKUP($O338,margin_ranges!$A$5:$D$10,4,FALSE),$P338*100)</f>
        <v>#N/A</v>
      </c>
      <c r="T338" s="29" t="e">
        <f>(1-$S338/100)/(1-$F338)-1</f>
        <v>#N/A</v>
      </c>
      <c r="U338" s="19" t="str">
        <f>IF(ABS(IFERROR(T338,0))&gt;0.05,INDEX(margin_ranges!$C$13:$C$16,MATCH($F338*100,margin_ranges!$B$13:$B$16,1)),"")</f>
        <v/>
      </c>
      <c r="V338" t="e">
        <f>MIN(VLOOKUP($U338,margin_ranges!$A$5:$D$10,4,FALSE),$P338*100)</f>
        <v>#N/A</v>
      </c>
      <c r="Y338" s="29" t="e">
        <f t="shared" si="5"/>
        <v>#N/A</v>
      </c>
    </row>
    <row r="339" spans="1:25" x14ac:dyDescent="0.3">
      <c r="A339" s="8" t="s">
        <v>17</v>
      </c>
      <c r="B339" s="8" t="s">
        <v>610</v>
      </c>
      <c r="C339" s="8" t="s">
        <v>611</v>
      </c>
      <c r="D339" s="8" t="s">
        <v>634</v>
      </c>
      <c r="E339" s="8" t="s">
        <v>635</v>
      </c>
      <c r="F339" s="24">
        <v>0.101743406347787</v>
      </c>
      <c r="G339" s="24">
        <v>0</v>
      </c>
      <c r="H339" s="25">
        <v>9.5030999999999999</v>
      </c>
      <c r="I339" s="25">
        <v>0.2392</v>
      </c>
      <c r="J339" s="15">
        <v>24</v>
      </c>
      <c r="K339" s="15">
        <v>3</v>
      </c>
      <c r="L339" s="13">
        <v>2.52E-2</v>
      </c>
      <c r="M339" s="7">
        <v>3.3398029299999998</v>
      </c>
      <c r="N339" s="26">
        <v>3</v>
      </c>
      <c r="O339" s="27" t="s">
        <v>92</v>
      </c>
      <c r="P339" s="8">
        <v>0.10174340630000001</v>
      </c>
      <c r="Q339" s="24">
        <v>0.25</v>
      </c>
      <c r="R339" t="str">
        <f>IF($Q339*100&gt;=VLOOKUP($O339,margin_ranges!$A$5:$C$10,2,FALSE),IF($Q339*100&lt;=VLOOKUP($O339,margin_ranges!$A$5:$C$10,3,FALSE)+10,"IN RANGE","ABOVE RANGE"),"BELOW RANGE")</f>
        <v>IN RANGE</v>
      </c>
      <c r="S339">
        <f>MIN(VLOOKUP($O339,margin_ranges!$A$5:$D$10,4,FALSE),$P339*100)</f>
        <v>10.17434063</v>
      </c>
      <c r="T339" s="29">
        <f>(1-$S339/100)/(1-$F339)-1</f>
        <v>5.3199666893988251E-11</v>
      </c>
      <c r="U339" s="19" t="str">
        <f>IF(ABS(IFERROR(T339,0))&gt;0.05,INDEX(margin_ranges!$C$13:$C$16,MATCH($F339*100,margin_ranges!$B$13:$B$16,1)),"")</f>
        <v/>
      </c>
      <c r="V339" t="e">
        <f>MIN(VLOOKUP($U339,margin_ranges!$A$5:$D$10,4,FALSE),$P339*100)</f>
        <v>#N/A</v>
      </c>
      <c r="Y339" s="29" t="e">
        <f t="shared" si="5"/>
        <v>#N/A</v>
      </c>
    </row>
    <row r="340" spans="1:25" x14ac:dyDescent="0.3">
      <c r="A340" s="8" t="s">
        <v>17</v>
      </c>
      <c r="B340" s="8" t="s">
        <v>610</v>
      </c>
      <c r="C340" s="8" t="s">
        <v>611</v>
      </c>
      <c r="D340" s="8" t="s">
        <v>616</v>
      </c>
      <c r="E340" s="8" t="s">
        <v>617</v>
      </c>
      <c r="F340" s="24">
        <v>0.113709008639082</v>
      </c>
      <c r="G340" s="24">
        <v>0</v>
      </c>
      <c r="H340" s="25">
        <v>11.016400000000001</v>
      </c>
      <c r="I340" s="25">
        <v>0.3931</v>
      </c>
      <c r="J340" s="15">
        <v>53</v>
      </c>
      <c r="K340" s="15">
        <v>7</v>
      </c>
      <c r="L340" s="13">
        <v>3.5700000000000003E-2</v>
      </c>
      <c r="M340" s="7">
        <v>4.51319041</v>
      </c>
      <c r="N340" s="26">
        <v>4</v>
      </c>
      <c r="O340" s="27" t="s">
        <v>22</v>
      </c>
      <c r="P340" s="8">
        <v>0.11370900859999999</v>
      </c>
      <c r="Q340" s="24">
        <v>0.15</v>
      </c>
      <c r="R340" t="str">
        <f>IF($Q340*100&gt;=VLOOKUP($O340,margin_ranges!$A$5:$C$10,2,FALSE),IF($Q340*100&lt;=VLOOKUP($O340,margin_ranges!$A$5:$C$10,3,FALSE)+10,"IN RANGE","ABOVE RANGE"),"BELOW RANGE")</f>
        <v>BELOW RANGE</v>
      </c>
      <c r="S340">
        <f>MIN(VLOOKUP($O340,margin_ranges!$A$5:$D$10,4,FALSE),$P340*100)</f>
        <v>11.370900859999999</v>
      </c>
      <c r="T340" s="29">
        <f>(1-$S340/100)/(1-$F340)-1</f>
        <v>4.4096060136666893E-11</v>
      </c>
      <c r="U340" s="19" t="str">
        <f>IF(ABS(IFERROR(T340,0))&gt;0.05,INDEX(margin_ranges!$C$13:$C$16,MATCH($F340*100,margin_ranges!$B$13:$B$16,1)),"")</f>
        <v/>
      </c>
      <c r="V340" t="e">
        <f>MIN(VLOOKUP($U340,margin_ranges!$A$5:$D$10,4,FALSE),$P340*100)</f>
        <v>#N/A</v>
      </c>
      <c r="Y340" s="29" t="e">
        <f t="shared" si="5"/>
        <v>#N/A</v>
      </c>
    </row>
    <row r="341" spans="1:25" x14ac:dyDescent="0.3">
      <c r="A341" s="8" t="s">
        <v>17</v>
      </c>
      <c r="B341" s="8" t="s">
        <v>610</v>
      </c>
      <c r="C341" s="8" t="s">
        <v>611</v>
      </c>
      <c r="D341" s="8" t="s">
        <v>628</v>
      </c>
      <c r="E341" s="8" t="s">
        <v>629</v>
      </c>
      <c r="F341" s="24">
        <v>0.149832324226574</v>
      </c>
      <c r="G341" s="24">
        <v>0</v>
      </c>
      <c r="H341" s="25">
        <v>12.139799999999999</v>
      </c>
      <c r="I341" s="25">
        <v>0.35370000000000001</v>
      </c>
      <c r="J341" s="15">
        <v>75</v>
      </c>
      <c r="K341" s="15">
        <v>11</v>
      </c>
      <c r="L341" s="13">
        <v>2.9100000000000001E-2</v>
      </c>
      <c r="M341" s="7">
        <v>7.0574313399999999</v>
      </c>
      <c r="N341" s="26">
        <v>6</v>
      </c>
      <c r="O341" s="27" t="s">
        <v>92</v>
      </c>
      <c r="P341" s="8">
        <v>0.14983232420000001</v>
      </c>
      <c r="Q341" s="24">
        <v>0.25</v>
      </c>
      <c r="R341" t="str">
        <f>IF($Q341*100&gt;=VLOOKUP($O341,margin_ranges!$A$5:$C$10,2,FALSE),IF($Q341*100&lt;=VLOOKUP($O341,margin_ranges!$A$5:$C$10,3,FALSE)+10,"IN RANGE","ABOVE RANGE"),"BELOW RANGE")</f>
        <v>IN RANGE</v>
      </c>
      <c r="S341">
        <f>MIN(VLOOKUP($O341,margin_ranges!$A$5:$D$10,4,FALSE),$P341*100)</f>
        <v>14.98323242</v>
      </c>
      <c r="T341" s="29">
        <f>(1-$S341/100)/(1-$F341)-1</f>
        <v>3.1257219035296657E-11</v>
      </c>
      <c r="U341" s="19" t="str">
        <f>IF(ABS(IFERROR(T341,0))&gt;0.05,INDEX(margin_ranges!$C$13:$C$16,MATCH($F341*100,margin_ranges!$B$13:$B$16,1)),"")</f>
        <v/>
      </c>
      <c r="V341" t="e">
        <f>MIN(VLOOKUP($U341,margin_ranges!$A$5:$D$10,4,FALSE),$P341*100)</f>
        <v>#N/A</v>
      </c>
      <c r="Y341" s="29" t="e">
        <f t="shared" si="5"/>
        <v>#N/A</v>
      </c>
    </row>
    <row r="342" spans="1:25" x14ac:dyDescent="0.3">
      <c r="A342" s="8" t="s">
        <v>17</v>
      </c>
      <c r="B342" s="8" t="s">
        <v>610</v>
      </c>
      <c r="C342" s="8" t="s">
        <v>611</v>
      </c>
      <c r="D342" s="8" t="s">
        <v>626</v>
      </c>
      <c r="E342" s="8" t="s">
        <v>627</v>
      </c>
      <c r="F342" s="24">
        <v>0.110618256124</v>
      </c>
      <c r="G342" s="24">
        <v>0</v>
      </c>
      <c r="H342" s="25">
        <v>10.1858</v>
      </c>
      <c r="I342" s="25">
        <v>0.25490000000000002</v>
      </c>
      <c r="J342" s="15">
        <v>34</v>
      </c>
      <c r="K342" s="15">
        <v>4</v>
      </c>
      <c r="L342" s="13">
        <v>2.5000000000000001E-2</v>
      </c>
      <c r="M342" s="7">
        <v>4.4975063000000004</v>
      </c>
      <c r="N342" s="26">
        <v>4</v>
      </c>
      <c r="O342" s="27" t="s">
        <v>22</v>
      </c>
      <c r="P342" s="8">
        <v>0.11061825610000001</v>
      </c>
      <c r="Q342" s="24">
        <v>0.16</v>
      </c>
      <c r="R342" t="str">
        <f>IF($Q342*100&gt;=VLOOKUP($O342,margin_ranges!$A$5:$C$10,2,FALSE),IF($Q342*100&lt;=VLOOKUP($O342,margin_ranges!$A$5:$C$10,3,FALSE)+10,"IN RANGE","ABOVE RANGE"),"BELOW RANGE")</f>
        <v>BELOW RANGE</v>
      </c>
      <c r="S342">
        <f>MIN(VLOOKUP($O342,margin_ranges!$A$5:$D$10,4,FALSE),$P342*100)</f>
        <v>11.061825610000001</v>
      </c>
      <c r="T342" s="29">
        <f>(1-$S342/100)/(1-$F342)-1</f>
        <v>2.6985080836539055E-11</v>
      </c>
      <c r="U342" s="19" t="str">
        <f>IF(ABS(IFERROR(T342,0))&gt;0.05,INDEX(margin_ranges!$C$13:$C$16,MATCH($F342*100,margin_ranges!$B$13:$B$16,1)),"")</f>
        <v/>
      </c>
      <c r="V342" t="e">
        <f>MIN(VLOOKUP($U342,margin_ranges!$A$5:$D$10,4,FALSE),$P342*100)</f>
        <v>#N/A</v>
      </c>
      <c r="Y342" s="29" t="e">
        <f t="shared" si="5"/>
        <v>#N/A</v>
      </c>
    </row>
    <row r="343" spans="1:25" x14ac:dyDescent="0.3">
      <c r="A343" s="8" t="s">
        <v>17</v>
      </c>
      <c r="B343" s="8" t="s">
        <v>610</v>
      </c>
      <c r="C343" s="8" t="s">
        <v>611</v>
      </c>
      <c r="D343" s="8" t="s">
        <v>640</v>
      </c>
      <c r="E343" s="8" t="s">
        <v>641</v>
      </c>
      <c r="F343" s="24">
        <v>0.108269787010255</v>
      </c>
      <c r="G343" s="24">
        <v>0</v>
      </c>
      <c r="H343" s="25">
        <v>9.5716000000000001</v>
      </c>
      <c r="I343" s="25">
        <v>0.1938</v>
      </c>
      <c r="J343" s="15">
        <v>20</v>
      </c>
      <c r="K343" s="15">
        <v>2</v>
      </c>
      <c r="L343" s="13">
        <v>2.0199999999999999E-2</v>
      </c>
      <c r="M343" s="7">
        <v>3.3642462200000001</v>
      </c>
      <c r="N343" s="26">
        <v>3</v>
      </c>
      <c r="O343" s="27" t="s">
        <v>92</v>
      </c>
      <c r="P343" s="8">
        <v>0.10826978700000001</v>
      </c>
      <c r="Q343" s="24">
        <v>0.35</v>
      </c>
      <c r="R343" t="str">
        <f>IF($Q343*100&gt;=VLOOKUP($O343,margin_ranges!$A$5:$C$10,2,FALSE),IF($Q343*100&lt;=VLOOKUP($O343,margin_ranges!$A$5:$C$10,3,FALSE)+10,"IN RANGE","ABOVE RANGE"),"BELOW RANGE")</f>
        <v>IN RANGE</v>
      </c>
      <c r="S343">
        <f>MIN(VLOOKUP($O343,margin_ranges!$A$5:$D$10,4,FALSE),$P343*100)</f>
        <v>10.826978700000002</v>
      </c>
      <c r="T343" s="29">
        <f>(1-$S343/100)/(1-$F343)-1</f>
        <v>1.1500134178277222E-11</v>
      </c>
      <c r="U343" s="19" t="str">
        <f>IF(ABS(IFERROR(T343,0))&gt;0.05,INDEX(margin_ranges!$C$13:$C$16,MATCH($F343*100,margin_ranges!$B$13:$B$16,1)),"")</f>
        <v/>
      </c>
      <c r="V343" t="e">
        <f>MIN(VLOOKUP($U343,margin_ranges!$A$5:$D$10,4,FALSE),$P343*100)</f>
        <v>#N/A</v>
      </c>
      <c r="Y343" s="29" t="e">
        <f t="shared" si="5"/>
        <v>#N/A</v>
      </c>
    </row>
    <row r="344" spans="1:25" x14ac:dyDescent="0.3">
      <c r="A344" s="8" t="s">
        <v>17</v>
      </c>
      <c r="B344" s="8" t="s">
        <v>610</v>
      </c>
      <c r="C344" s="8" t="s">
        <v>611</v>
      </c>
      <c r="D344" s="8" t="s">
        <v>618</v>
      </c>
      <c r="E344" s="8" t="s">
        <v>619</v>
      </c>
      <c r="F344" s="24">
        <v>0.17362371159628401</v>
      </c>
      <c r="G344" s="24">
        <v>0</v>
      </c>
      <c r="H344" s="25">
        <v>13.380800000000001</v>
      </c>
      <c r="I344" s="25">
        <v>0.41589999999999999</v>
      </c>
      <c r="J344" s="15">
        <v>91</v>
      </c>
      <c r="K344" s="15">
        <v>16</v>
      </c>
      <c r="L344" s="13">
        <v>3.1099999999999999E-2</v>
      </c>
      <c r="M344" s="7">
        <v>7.2606149100000001</v>
      </c>
      <c r="N344" s="26">
        <v>6</v>
      </c>
      <c r="O344" s="27" t="s">
        <v>22</v>
      </c>
      <c r="P344" s="8">
        <v>0.17362371160000001</v>
      </c>
      <c r="Q344" s="24">
        <v>0.23</v>
      </c>
      <c r="R344" t="str">
        <f>IF($Q344*100&gt;=VLOOKUP($O344,margin_ranges!$A$5:$C$10,2,FALSE),IF($Q344*100&lt;=VLOOKUP($O344,margin_ranges!$A$5:$C$10,3,FALSE)+10,"IN RANGE","ABOVE RANGE"),"BELOW RANGE")</f>
        <v>IN RANGE</v>
      </c>
      <c r="S344">
        <f>MIN(VLOOKUP($O344,margin_ranges!$A$5:$D$10,4,FALSE),$P344*100)</f>
        <v>17.362371160000002</v>
      </c>
      <c r="T344" s="29">
        <f>(1-$S344/100)/(1-$F344)-1</f>
        <v>-4.4967363166392715E-12</v>
      </c>
      <c r="U344" s="19" t="str">
        <f>IF(ABS(IFERROR(T344,0))&gt;0.05,INDEX(margin_ranges!$C$13:$C$16,MATCH($F344*100,margin_ranges!$B$13:$B$16,1)),"")</f>
        <v/>
      </c>
      <c r="V344" t="e">
        <f>MIN(VLOOKUP($U344,margin_ranges!$A$5:$D$10,4,FALSE),$P344*100)</f>
        <v>#N/A</v>
      </c>
      <c r="Y344" s="29" t="e">
        <f t="shared" si="5"/>
        <v>#N/A</v>
      </c>
    </row>
    <row r="345" spans="1:25" x14ac:dyDescent="0.3">
      <c r="A345" s="8" t="s">
        <v>17</v>
      </c>
      <c r="B345" s="8" t="s">
        <v>610</v>
      </c>
      <c r="C345" s="8" t="s">
        <v>611</v>
      </c>
      <c r="D345" s="8" t="s">
        <v>636</v>
      </c>
      <c r="E345" s="8" t="s">
        <v>637</v>
      </c>
      <c r="F345" s="24">
        <v>0.10808563979577999</v>
      </c>
      <c r="G345" s="24">
        <v>0</v>
      </c>
      <c r="H345" s="25">
        <v>10.3729</v>
      </c>
      <c r="I345" s="25">
        <v>0.3659</v>
      </c>
      <c r="J345" s="15">
        <v>49</v>
      </c>
      <c r="K345" s="15">
        <v>6</v>
      </c>
      <c r="L345" s="13">
        <v>3.5299999999999998E-2</v>
      </c>
      <c r="M345" s="7">
        <v>4.4847355100000001</v>
      </c>
      <c r="N345" s="26">
        <v>4</v>
      </c>
      <c r="O345" s="27" t="s">
        <v>22</v>
      </c>
      <c r="P345" s="8">
        <v>0.10808563979999999</v>
      </c>
      <c r="Q345" s="24">
        <v>0.15</v>
      </c>
      <c r="R345" t="str">
        <f>IF($Q345*100&gt;=VLOOKUP($O345,margin_ranges!$A$5:$C$10,2,FALSE),IF($Q345*100&lt;=VLOOKUP($O345,margin_ranges!$A$5:$C$10,3,FALSE)+10,"IN RANGE","ABOVE RANGE"),"BELOW RANGE")</f>
        <v>BELOW RANGE</v>
      </c>
      <c r="S345">
        <f>MIN(VLOOKUP($O345,margin_ranges!$A$5:$D$10,4,FALSE),$P345*100)</f>
        <v>10.808563979999999</v>
      </c>
      <c r="T345" s="29">
        <f>(1-$S345/100)/(1-$F345)-1</f>
        <v>-4.7313264417425671E-12</v>
      </c>
      <c r="U345" s="19" t="str">
        <f>IF(ABS(IFERROR(T345,0))&gt;0.05,INDEX(margin_ranges!$C$13:$C$16,MATCH($F345*100,margin_ranges!$B$13:$B$16,1)),"")</f>
        <v/>
      </c>
      <c r="V345" t="e">
        <f>MIN(VLOOKUP($U345,margin_ranges!$A$5:$D$10,4,FALSE),$P345*100)</f>
        <v>#N/A</v>
      </c>
      <c r="Y345" s="29" t="e">
        <f t="shared" si="5"/>
        <v>#N/A</v>
      </c>
    </row>
    <row r="346" spans="1:25" x14ac:dyDescent="0.3">
      <c r="A346" s="8" t="s">
        <v>17</v>
      </c>
      <c r="B346" s="8" t="s">
        <v>610</v>
      </c>
      <c r="C346" s="8" t="s">
        <v>611</v>
      </c>
      <c r="D346" s="8" t="s">
        <v>624</v>
      </c>
      <c r="E346" s="8" t="s">
        <v>625</v>
      </c>
      <c r="F346" s="24">
        <v>7.5883636082852299E-2</v>
      </c>
      <c r="G346" s="24">
        <v>0</v>
      </c>
      <c r="H346" s="25">
        <v>11.007199999999999</v>
      </c>
      <c r="I346" s="25">
        <v>0.4274</v>
      </c>
      <c r="J346" s="15">
        <v>56</v>
      </c>
      <c r="K346" s="15">
        <v>6</v>
      </c>
      <c r="L346" s="13">
        <v>3.8800000000000001E-2</v>
      </c>
      <c r="M346" s="7">
        <v>4.3284592200000001</v>
      </c>
      <c r="N346" s="26">
        <v>4</v>
      </c>
      <c r="O346" s="27" t="s">
        <v>22</v>
      </c>
      <c r="P346" s="8">
        <v>7.5883636099999999E-2</v>
      </c>
      <c r="Q346" s="24">
        <v>0.1</v>
      </c>
      <c r="R346" t="str">
        <f>IF($Q346*100&gt;=VLOOKUP($O346,margin_ranges!$A$5:$C$10,2,FALSE),IF($Q346*100&lt;=VLOOKUP($O346,margin_ranges!$A$5:$C$10,3,FALSE)+10,"IN RANGE","ABOVE RANGE"),"BELOW RANGE")</f>
        <v>BELOW RANGE</v>
      </c>
      <c r="S346">
        <f>MIN(VLOOKUP($O346,margin_ranges!$A$5:$D$10,4,FALSE),$P346*100)</f>
        <v>7.58836361</v>
      </c>
      <c r="T346" s="29">
        <f>(1-$S346/100)/(1-$F346)-1</f>
        <v>-1.8555823544375016E-11</v>
      </c>
      <c r="U346" s="19" t="str">
        <f>IF(ABS(IFERROR(T346,0))&gt;0.05,INDEX(margin_ranges!$C$13:$C$16,MATCH($F346*100,margin_ranges!$B$13:$B$16,1)),"")</f>
        <v/>
      </c>
      <c r="V346" t="e">
        <f>MIN(VLOOKUP($U346,margin_ranges!$A$5:$D$10,4,FALSE),$P346*100)</f>
        <v>#N/A</v>
      </c>
      <c r="Y346" s="29" t="e">
        <f t="shared" si="5"/>
        <v>#N/A</v>
      </c>
    </row>
    <row r="347" spans="1:25" x14ac:dyDescent="0.3">
      <c r="A347" s="8" t="s">
        <v>17</v>
      </c>
      <c r="B347" s="8" t="s">
        <v>610</v>
      </c>
      <c r="C347" s="8" t="s">
        <v>611</v>
      </c>
      <c r="D347" s="8" t="s">
        <v>612</v>
      </c>
      <c r="E347" s="8" t="s">
        <v>613</v>
      </c>
      <c r="F347" s="24">
        <v>0.11355864457964999</v>
      </c>
      <c r="G347" s="24">
        <v>0</v>
      </c>
      <c r="H347" s="25">
        <v>10.0853</v>
      </c>
      <c r="I347" s="25">
        <v>0.28510000000000002</v>
      </c>
      <c r="J347" s="15">
        <v>29</v>
      </c>
      <c r="K347" s="15">
        <v>4</v>
      </c>
      <c r="L347" s="13">
        <v>2.8299999999999999E-2</v>
      </c>
      <c r="M347" s="7">
        <v>3.38431864</v>
      </c>
      <c r="N347" s="26">
        <v>3</v>
      </c>
      <c r="O347" s="27" t="s">
        <v>92</v>
      </c>
      <c r="P347" s="8">
        <v>0.11355864459999999</v>
      </c>
      <c r="Q347" s="24">
        <v>0.3</v>
      </c>
      <c r="R347" t="str">
        <f>IF($Q347*100&gt;=VLOOKUP($O347,margin_ranges!$A$5:$C$10,2,FALSE),IF($Q347*100&lt;=VLOOKUP($O347,margin_ranges!$A$5:$C$10,3,FALSE)+10,"IN RANGE","ABOVE RANGE"),"BELOW RANGE")</f>
        <v>IN RANGE</v>
      </c>
      <c r="S347">
        <f>MIN(VLOOKUP($O347,margin_ranges!$A$5:$D$10,4,FALSE),$P347*100)</f>
        <v>11.355864459999999</v>
      </c>
      <c r="T347" s="29">
        <f>(1-$S347/100)/(1-$F347)-1</f>
        <v>-2.2956858636291599E-11</v>
      </c>
      <c r="U347" s="19" t="str">
        <f>IF(ABS(IFERROR(T347,0))&gt;0.05,INDEX(margin_ranges!$C$13:$C$16,MATCH($F347*100,margin_ranges!$B$13:$B$16,1)),"")</f>
        <v/>
      </c>
      <c r="V347" t="e">
        <f>MIN(VLOOKUP($U347,margin_ranges!$A$5:$D$10,4,FALSE),$P347*100)</f>
        <v>#N/A</v>
      </c>
      <c r="Y347" s="29" t="e">
        <f t="shared" si="5"/>
        <v>#N/A</v>
      </c>
    </row>
    <row r="348" spans="1:25" x14ac:dyDescent="0.3">
      <c r="A348" s="8" t="s">
        <v>17</v>
      </c>
      <c r="B348" s="8" t="s">
        <v>610</v>
      </c>
      <c r="C348" s="8" t="s">
        <v>611</v>
      </c>
      <c r="D348" s="8" t="s">
        <v>632</v>
      </c>
      <c r="E348" s="8" t="s">
        <v>633</v>
      </c>
      <c r="F348" s="24">
        <v>0.120923437476221</v>
      </c>
      <c r="G348" s="24">
        <v>0</v>
      </c>
      <c r="H348" s="25">
        <v>10.037800000000001</v>
      </c>
      <c r="I348" s="25">
        <v>0.27510000000000001</v>
      </c>
      <c r="J348" s="15">
        <v>28</v>
      </c>
      <c r="K348" s="15">
        <v>4</v>
      </c>
      <c r="L348" s="13">
        <v>2.7400000000000001E-2</v>
      </c>
      <c r="M348" s="7">
        <v>3.41267203</v>
      </c>
      <c r="N348" s="26">
        <v>3</v>
      </c>
      <c r="O348" s="27" t="s">
        <v>92</v>
      </c>
      <c r="P348" s="8">
        <v>0.12092343749999999</v>
      </c>
      <c r="Q348" s="24">
        <v>0.25</v>
      </c>
      <c r="R348" t="str">
        <f>IF($Q348*100&gt;=VLOOKUP($O348,margin_ranges!$A$5:$C$10,2,FALSE),IF($Q348*100&lt;=VLOOKUP($O348,margin_ranges!$A$5:$C$10,3,FALSE)+10,"IN RANGE","ABOVE RANGE"),"BELOW RANGE")</f>
        <v>IN RANGE</v>
      </c>
      <c r="S348">
        <f>MIN(VLOOKUP($O348,margin_ranges!$A$5:$D$10,4,FALSE),$P348*100)</f>
        <v>12.09234375</v>
      </c>
      <c r="T348" s="29">
        <f>(1-$S348/100)/(1-$F348)-1</f>
        <v>-2.7049917861177164E-11</v>
      </c>
      <c r="U348" s="19" t="str">
        <f>IF(ABS(IFERROR(T348,0))&gt;0.05,INDEX(margin_ranges!$C$13:$C$16,MATCH($F348*100,margin_ranges!$B$13:$B$16,1)),"")</f>
        <v/>
      </c>
      <c r="V348" t="e">
        <f>MIN(VLOOKUP($U348,margin_ranges!$A$5:$D$10,4,FALSE),$P348*100)</f>
        <v>#N/A</v>
      </c>
      <c r="Y348" s="29" t="e">
        <f t="shared" si="5"/>
        <v>#N/A</v>
      </c>
    </row>
    <row r="349" spans="1:25" x14ac:dyDescent="0.3">
      <c r="A349" s="8" t="s">
        <v>17</v>
      </c>
      <c r="B349" s="8" t="s">
        <v>610</v>
      </c>
      <c r="C349" s="8" t="s">
        <v>611</v>
      </c>
      <c r="D349" s="8" t="s">
        <v>622</v>
      </c>
      <c r="E349" s="8" t="s">
        <v>623</v>
      </c>
      <c r="F349" s="24">
        <v>0.15114992987537201</v>
      </c>
      <c r="G349" s="24">
        <v>0</v>
      </c>
      <c r="H349" s="25">
        <v>11.940899999999999</v>
      </c>
      <c r="I349" s="25">
        <v>0.35449999999999998</v>
      </c>
      <c r="J349" s="15">
        <v>75</v>
      </c>
      <c r="K349" s="15">
        <v>11</v>
      </c>
      <c r="L349" s="13">
        <v>2.9700000000000001E-2</v>
      </c>
      <c r="M349" s="7">
        <v>7.0683860599999999</v>
      </c>
      <c r="N349" s="26">
        <v>6</v>
      </c>
      <c r="O349" s="27" t="s">
        <v>92</v>
      </c>
      <c r="P349" s="8">
        <v>0.15114992990000001</v>
      </c>
      <c r="Q349" s="24">
        <v>0.25</v>
      </c>
      <c r="R349" t="str">
        <f>IF($Q349*100&gt;=VLOOKUP($O349,margin_ranges!$A$5:$C$10,2,FALSE),IF($Q349*100&lt;=VLOOKUP($O349,margin_ranges!$A$5:$C$10,3,FALSE)+10,"IN RANGE","ABOVE RANGE"),"BELOW RANGE")</f>
        <v>IN RANGE</v>
      </c>
      <c r="S349">
        <f>MIN(VLOOKUP($O349,margin_ranges!$A$5:$D$10,4,FALSE),$P349*100)</f>
        <v>15.114992990000001</v>
      </c>
      <c r="T349" s="29">
        <f>(1-$S349/100)/(1-$F349)-1</f>
        <v>-2.9013347280226753E-11</v>
      </c>
      <c r="U349" s="19" t="str">
        <f>IF(ABS(IFERROR(T349,0))&gt;0.05,INDEX(margin_ranges!$C$13:$C$16,MATCH($F349*100,margin_ranges!$B$13:$B$16,1)),"")</f>
        <v/>
      </c>
      <c r="V349" t="e">
        <f>MIN(VLOOKUP($U349,margin_ranges!$A$5:$D$10,4,FALSE),$P349*100)</f>
        <v>#N/A</v>
      </c>
      <c r="Y349" s="29" t="e">
        <f t="shared" si="5"/>
        <v>#N/A</v>
      </c>
    </row>
    <row r="350" spans="1:25" x14ac:dyDescent="0.3">
      <c r="A350" s="8" t="s">
        <v>17</v>
      </c>
      <c r="B350" s="8" t="s">
        <v>610</v>
      </c>
      <c r="C350" s="8" t="s">
        <v>611</v>
      </c>
      <c r="D350" s="8" t="s">
        <v>638</v>
      </c>
      <c r="E350" s="8" t="s">
        <v>639</v>
      </c>
      <c r="F350" s="24">
        <v>0.112125886072618</v>
      </c>
      <c r="G350" s="24">
        <v>0</v>
      </c>
      <c r="H350" s="25">
        <v>11.008699999999999</v>
      </c>
      <c r="I350" s="25">
        <v>0.3916</v>
      </c>
      <c r="J350" s="15">
        <v>53</v>
      </c>
      <c r="K350" s="15">
        <v>7</v>
      </c>
      <c r="L350" s="13">
        <v>3.56E-2</v>
      </c>
      <c r="M350" s="7">
        <v>4.5051431700000002</v>
      </c>
      <c r="N350" s="26">
        <v>4</v>
      </c>
      <c r="O350" s="27" t="s">
        <v>22</v>
      </c>
      <c r="P350" s="8">
        <v>0.1121258861</v>
      </c>
      <c r="Q350" s="24">
        <v>0.15</v>
      </c>
      <c r="R350" t="str">
        <f>IF($Q350*100&gt;=VLOOKUP($O350,margin_ranges!$A$5:$C$10,2,FALSE),IF($Q350*100&lt;=VLOOKUP($O350,margin_ranges!$A$5:$C$10,3,FALSE)+10,"IN RANGE","ABOVE RANGE"),"BELOW RANGE")</f>
        <v>BELOW RANGE</v>
      </c>
      <c r="S350">
        <f>MIN(VLOOKUP($O350,margin_ranges!$A$5:$D$10,4,FALSE),$P350*100)</f>
        <v>11.212588610000001</v>
      </c>
      <c r="T350" s="29">
        <f>(1-$S350/100)/(1-$F350)-1</f>
        <v>-3.0840108244944986E-11</v>
      </c>
      <c r="U350" s="19" t="str">
        <f>IF(ABS(IFERROR(T350,0))&gt;0.05,INDEX(margin_ranges!$C$13:$C$16,MATCH($F350*100,margin_ranges!$B$13:$B$16,1)),"")</f>
        <v/>
      </c>
      <c r="V350" t="e">
        <f>MIN(VLOOKUP($U350,margin_ranges!$A$5:$D$10,4,FALSE),$P350*100)</f>
        <v>#N/A</v>
      </c>
      <c r="Y350" s="29" t="e">
        <f t="shared" si="5"/>
        <v>#N/A</v>
      </c>
    </row>
    <row r="351" spans="1:25" x14ac:dyDescent="0.3">
      <c r="A351" s="8" t="s">
        <v>17</v>
      </c>
      <c r="B351" s="8" t="s">
        <v>610</v>
      </c>
      <c r="C351" s="8" t="s">
        <v>611</v>
      </c>
      <c r="D351" s="8" t="s">
        <v>620</v>
      </c>
      <c r="E351" s="8" t="s">
        <v>621</v>
      </c>
      <c r="F351" s="24">
        <v>0.11313550807153799</v>
      </c>
      <c r="G351" s="24">
        <v>0</v>
      </c>
      <c r="H351" s="25">
        <v>10.0771</v>
      </c>
      <c r="I351" s="25">
        <v>0.37830000000000003</v>
      </c>
      <c r="J351" s="15">
        <v>38</v>
      </c>
      <c r="K351" s="15">
        <v>5</v>
      </c>
      <c r="L351" s="13">
        <v>3.7499999999999999E-2</v>
      </c>
      <c r="M351" s="7">
        <v>3.3827039299999999</v>
      </c>
      <c r="N351" s="26">
        <v>3</v>
      </c>
      <c r="O351" s="27" t="s">
        <v>22</v>
      </c>
      <c r="P351" s="8">
        <v>0.1131355081</v>
      </c>
      <c r="Q351" s="24">
        <v>0.15</v>
      </c>
      <c r="R351" t="str">
        <f>IF($Q351*100&gt;=VLOOKUP($O351,margin_ranges!$A$5:$C$10,2,FALSE),IF($Q351*100&lt;=VLOOKUP($O351,margin_ranges!$A$5:$C$10,3,FALSE)+10,"IN RANGE","ABOVE RANGE"),"BELOW RANGE")</f>
        <v>BELOW RANGE</v>
      </c>
      <c r="S351">
        <f>MIN(VLOOKUP($O351,margin_ranges!$A$5:$D$10,4,FALSE),$P351*100)</f>
        <v>11.313550810000001</v>
      </c>
      <c r="T351" s="29">
        <f>(1-$S351/100)/(1-$F351)-1</f>
        <v>-3.2092994928234475E-11</v>
      </c>
      <c r="U351" s="19" t="str">
        <f>IF(ABS(IFERROR(T351,0))&gt;0.05,INDEX(margin_ranges!$C$13:$C$16,MATCH($F351*100,margin_ranges!$B$13:$B$16,1)),"")</f>
        <v/>
      </c>
      <c r="V351" t="e">
        <f>MIN(VLOOKUP($U351,margin_ranges!$A$5:$D$10,4,FALSE),$P351*100)</f>
        <v>#N/A</v>
      </c>
      <c r="Y351" s="29" t="e">
        <f t="shared" si="5"/>
        <v>#N/A</v>
      </c>
    </row>
    <row r="352" spans="1:25" x14ac:dyDescent="0.3">
      <c r="A352" s="8" t="s">
        <v>17</v>
      </c>
      <c r="B352" s="8" t="s">
        <v>610</v>
      </c>
      <c r="C352" s="8" t="s">
        <v>611</v>
      </c>
      <c r="D352" s="8" t="s">
        <v>614</v>
      </c>
      <c r="E352" s="8" t="s">
        <v>615</v>
      </c>
      <c r="F352" s="24">
        <v>0.17577244987330701</v>
      </c>
      <c r="G352" s="24">
        <v>0</v>
      </c>
      <c r="H352" s="25">
        <v>13.3759</v>
      </c>
      <c r="I352" s="25">
        <v>0.41899999999999998</v>
      </c>
      <c r="J352" s="15">
        <v>92</v>
      </c>
      <c r="K352" s="15">
        <v>16</v>
      </c>
      <c r="L352" s="13">
        <v>3.1300000000000001E-2</v>
      </c>
      <c r="M352" s="7">
        <v>7.2795431300000004</v>
      </c>
      <c r="N352" s="26">
        <v>6</v>
      </c>
      <c r="O352" s="27" t="s">
        <v>92</v>
      </c>
      <c r="P352" s="8">
        <v>0.17577244989999999</v>
      </c>
      <c r="Q352" s="24">
        <v>0.25</v>
      </c>
      <c r="R352" t="str">
        <f>IF($Q352*100&gt;=VLOOKUP($O352,margin_ranges!$A$5:$C$10,2,FALSE),IF($Q352*100&lt;=VLOOKUP($O352,margin_ranges!$A$5:$C$10,3,FALSE)+10,"IN RANGE","ABOVE RANGE"),"BELOW RANGE")</f>
        <v>IN RANGE</v>
      </c>
      <c r="S352">
        <f>MIN(VLOOKUP($O352,margin_ranges!$A$5:$D$10,4,FALSE),$P352*100)</f>
        <v>17.577244990000001</v>
      </c>
      <c r="T352" s="29">
        <f>(1-$S352/100)/(1-$F352)-1</f>
        <v>-3.2385427672920741E-11</v>
      </c>
      <c r="U352" s="19" t="str">
        <f>IF(ABS(IFERROR(T352,0))&gt;0.05,INDEX(margin_ranges!$C$13:$C$16,MATCH($F352*100,margin_ranges!$B$13:$B$16,1)),"")</f>
        <v/>
      </c>
      <c r="V352" t="e">
        <f>MIN(VLOOKUP($U352,margin_ranges!$A$5:$D$10,4,FALSE),$P352*100)</f>
        <v>#N/A</v>
      </c>
      <c r="Y352" s="29" t="e">
        <f t="shared" si="5"/>
        <v>#N/A</v>
      </c>
    </row>
    <row r="353" spans="1:25" x14ac:dyDescent="0.3">
      <c r="A353" s="8" t="s">
        <v>17</v>
      </c>
      <c r="B353" s="8" t="s">
        <v>610</v>
      </c>
      <c r="C353" s="8" t="s">
        <v>611</v>
      </c>
      <c r="D353" s="8" t="s">
        <v>642</v>
      </c>
      <c r="E353" s="8" t="s">
        <v>643</v>
      </c>
      <c r="F353" s="24">
        <v>0.199646113671713</v>
      </c>
      <c r="G353" s="24">
        <v>0</v>
      </c>
      <c r="H353" s="25">
        <v>13.3774</v>
      </c>
      <c r="I353" s="25">
        <v>0.33389999999999997</v>
      </c>
      <c r="J353" s="15">
        <v>75</v>
      </c>
      <c r="K353" s="15">
        <v>15</v>
      </c>
      <c r="L353" s="13">
        <v>2.5000000000000001E-2</v>
      </c>
      <c r="M353" s="7">
        <v>7.4966837799999997</v>
      </c>
      <c r="N353" s="26">
        <v>6</v>
      </c>
      <c r="O353" s="27" t="s">
        <v>92</v>
      </c>
      <c r="P353" s="8">
        <v>0.19964611369999999</v>
      </c>
      <c r="Q353" s="24">
        <v>0.25</v>
      </c>
      <c r="R353" t="str">
        <f>IF($Q353*100&gt;=VLOOKUP($O353,margin_ranges!$A$5:$C$10,2,FALSE),IF($Q353*100&lt;=VLOOKUP($O353,margin_ranges!$A$5:$C$10,3,FALSE)+10,"IN RANGE","ABOVE RANGE"),"BELOW RANGE")</f>
        <v>IN RANGE</v>
      </c>
      <c r="S353">
        <f>MIN(VLOOKUP($O353,margin_ranges!$A$5:$D$10,4,FALSE),$P353*100)</f>
        <v>19.96461137</v>
      </c>
      <c r="T353" s="29">
        <f>(1-$S353/100)/(1-$F353)-1</f>
        <v>-3.5343061810522158E-11</v>
      </c>
      <c r="U353" s="19" t="str">
        <f>IF(ABS(IFERROR(T353,0))&gt;0.05,INDEX(margin_ranges!$C$13:$C$16,MATCH($F353*100,margin_ranges!$B$13:$B$16,1)),"")</f>
        <v/>
      </c>
      <c r="V353" t="e">
        <f>MIN(VLOOKUP($U353,margin_ranges!$A$5:$D$10,4,FALSE),$P353*100)</f>
        <v>#N/A</v>
      </c>
      <c r="Y353" s="29" t="e">
        <f t="shared" si="5"/>
        <v>#N/A</v>
      </c>
    </row>
    <row r="354" spans="1:25" x14ac:dyDescent="0.3">
      <c r="A354" s="8" t="s">
        <v>17</v>
      </c>
      <c r="B354" s="8" t="s">
        <v>610</v>
      </c>
      <c r="C354" s="8" t="s">
        <v>611</v>
      </c>
      <c r="D354" s="8" t="s">
        <v>630</v>
      </c>
      <c r="E354" s="8" t="s">
        <v>631</v>
      </c>
      <c r="F354" s="24">
        <v>0.176168527562897</v>
      </c>
      <c r="G354" s="24">
        <v>0</v>
      </c>
      <c r="H354" s="25">
        <v>13.3819</v>
      </c>
      <c r="I354" s="25">
        <v>0.41410000000000002</v>
      </c>
      <c r="J354" s="15">
        <v>90</v>
      </c>
      <c r="K354" s="15">
        <v>16</v>
      </c>
      <c r="L354" s="13">
        <v>3.09E-2</v>
      </c>
      <c r="M354" s="7">
        <v>7.2830429499999996</v>
      </c>
      <c r="N354" s="26">
        <v>6</v>
      </c>
      <c r="O354" s="27" t="s">
        <v>92</v>
      </c>
      <c r="P354" s="8">
        <v>0.17616852760000001</v>
      </c>
      <c r="Q354" s="24">
        <v>0.25</v>
      </c>
      <c r="R354" t="str">
        <f>IF($Q354*100&gt;=VLOOKUP($O354,margin_ranges!$A$5:$C$10,2,FALSE),IF($Q354*100&lt;=VLOOKUP($O354,margin_ranges!$A$5:$C$10,3,FALSE)+10,"IN RANGE","ABOVE RANGE"),"BELOW RANGE")</f>
        <v>IN RANGE</v>
      </c>
      <c r="S354">
        <f>MIN(VLOOKUP($O354,margin_ranges!$A$5:$D$10,4,FALSE),$P354*100)</f>
        <v>17.61685276</v>
      </c>
      <c r="T354" s="29">
        <f>(1-$S354/100)/(1-$F354)-1</f>
        <v>-4.5037085172339175E-11</v>
      </c>
      <c r="U354" s="19" t="str">
        <f>IF(ABS(IFERROR(T354,0))&gt;0.05,INDEX(margin_ranges!$C$13:$C$16,MATCH($F354*100,margin_ranges!$B$13:$B$16,1)),"")</f>
        <v/>
      </c>
      <c r="V354" t="e">
        <f>MIN(VLOOKUP($U354,margin_ranges!$A$5:$D$10,4,FALSE),$P354*100)</f>
        <v>#N/A</v>
      </c>
      <c r="Y354" s="29" t="e">
        <f t="shared" si="5"/>
        <v>#N/A</v>
      </c>
    </row>
    <row r="355" spans="1:25" x14ac:dyDescent="0.3">
      <c r="A355" s="8" t="s">
        <v>17</v>
      </c>
      <c r="B355" s="8" t="s">
        <v>610</v>
      </c>
      <c r="C355" s="8" t="s">
        <v>611</v>
      </c>
      <c r="D355" s="8" t="s">
        <v>644</v>
      </c>
      <c r="E355" s="8" t="s">
        <v>645</v>
      </c>
      <c r="F355" s="24">
        <v>9.9916746556334798E-2</v>
      </c>
      <c r="G355" s="24">
        <v>0</v>
      </c>
      <c r="H355" s="25">
        <v>9.4350000000000005</v>
      </c>
      <c r="I355" s="25">
        <v>0.33979999999999999</v>
      </c>
      <c r="J355" s="15">
        <v>34</v>
      </c>
      <c r="K355" s="15">
        <v>4</v>
      </c>
      <c r="L355" s="13">
        <v>3.5999999999999997E-2</v>
      </c>
      <c r="M355" s="7">
        <v>3.33302502</v>
      </c>
      <c r="N355" s="26">
        <v>3</v>
      </c>
      <c r="O355" s="27" t="s">
        <v>92</v>
      </c>
      <c r="P355" s="8">
        <v>9.9916746599999995E-2</v>
      </c>
      <c r="Q355" s="24">
        <v>0.25</v>
      </c>
      <c r="R355" t="str">
        <f>IF($Q355*100&gt;=VLOOKUP($O355,margin_ranges!$A$5:$C$10,2,FALSE),IF($Q355*100&lt;=VLOOKUP($O355,margin_ranges!$A$5:$C$10,3,FALSE)+10,"IN RANGE","ABOVE RANGE"),"BELOW RANGE")</f>
        <v>IN RANGE</v>
      </c>
      <c r="S355">
        <f>MIN(VLOOKUP($O355,margin_ranges!$A$5:$D$10,4,FALSE),$P355*100)</f>
        <v>9.9916746599999993</v>
      </c>
      <c r="T355" s="29">
        <f>(1-$S355/100)/(1-$F355)-1</f>
        <v>-4.8512416306323303E-11</v>
      </c>
      <c r="U355" s="19" t="str">
        <f>IF(ABS(IFERROR(T355,0))&gt;0.05,INDEX(margin_ranges!$C$13:$C$16,MATCH($F355*100,margin_ranges!$B$13:$B$16,1)),"")</f>
        <v/>
      </c>
      <c r="V355" t="e">
        <f>MIN(VLOOKUP($U355,margin_ranges!$A$5:$D$10,4,FALSE),$P355*100)</f>
        <v>#N/A</v>
      </c>
      <c r="Y355" s="29" t="e">
        <f t="shared" si="5"/>
        <v>#N/A</v>
      </c>
    </row>
    <row r="356" spans="1:25" x14ac:dyDescent="0.3">
      <c r="A356" s="8" t="s">
        <v>35</v>
      </c>
      <c r="B356" s="8" t="s">
        <v>646</v>
      </c>
      <c r="C356" s="8" t="s">
        <v>34</v>
      </c>
      <c r="D356" s="8" t="s">
        <v>34</v>
      </c>
      <c r="E356" s="8"/>
      <c r="F356" s="24">
        <v>0.253356040069254</v>
      </c>
      <c r="G356" s="24">
        <v>1</v>
      </c>
      <c r="H356" s="25">
        <v>4944.1752999999999</v>
      </c>
      <c r="I356" s="25">
        <v>766.60509999999999</v>
      </c>
      <c r="J356" s="15">
        <v>29974</v>
      </c>
      <c r="K356" s="15">
        <v>7020</v>
      </c>
      <c r="L356" s="13">
        <v>0.15509999999999999</v>
      </c>
      <c r="M356" s="7">
        <v>1.3033159700000001</v>
      </c>
      <c r="N356" s="26">
        <v>0.97311300000000001</v>
      </c>
      <c r="O356" s="27"/>
      <c r="P356" s="8">
        <v>0.25335604010000001</v>
      </c>
      <c r="Q356" s="24">
        <v>0.26419999999999999</v>
      </c>
      <c r="R356" t="e">
        <f>IF($Q356*100&gt;=VLOOKUP($O356,margin_ranges!$A$5:$C$10,2,FALSE),IF($Q356*100&lt;=VLOOKUP($O356,margin_ranges!$A$5:$C$10,3,FALSE)+10,"IN RANGE","ABOVE RANGE"),"BELOW RANGE")</f>
        <v>#N/A</v>
      </c>
      <c r="S356" t="e">
        <f>MIN(VLOOKUP($O356,margin_ranges!$A$5:$D$10,4,FALSE),$P356*100)</f>
        <v>#N/A</v>
      </c>
      <c r="T356" s="29" t="e">
        <f>(1-$S356/100)/(1-$F356)-1</f>
        <v>#N/A</v>
      </c>
      <c r="U356" s="19" t="str">
        <f>IF(ABS(IFERROR(T356,0))&gt;0.05,INDEX(margin_ranges!$C$13:$C$16,MATCH($F356*100,margin_ranges!$B$13:$B$16,1)),"")</f>
        <v/>
      </c>
      <c r="V356" t="e">
        <f>MIN(VLOOKUP($U356,margin_ranges!$A$5:$D$10,4,FALSE),$P356*100)</f>
        <v>#N/A</v>
      </c>
      <c r="Y356" s="29" t="e">
        <f t="shared" si="5"/>
        <v>#N/A</v>
      </c>
    </row>
    <row r="357" spans="1:25" x14ac:dyDescent="0.3">
      <c r="A357" s="8" t="s">
        <v>33</v>
      </c>
      <c r="B357" s="8" t="s">
        <v>646</v>
      </c>
      <c r="C357" s="8" t="s">
        <v>647</v>
      </c>
      <c r="D357" s="8" t="s">
        <v>34</v>
      </c>
      <c r="E357" s="8"/>
      <c r="F357" s="24">
        <v>0.253356040069254</v>
      </c>
      <c r="G357" s="24">
        <v>1</v>
      </c>
      <c r="H357" s="25">
        <v>4944.1752999999999</v>
      </c>
      <c r="I357" s="25">
        <v>766.60509999999999</v>
      </c>
      <c r="J357" s="15">
        <v>29974</v>
      </c>
      <c r="K357" s="15">
        <v>7020</v>
      </c>
      <c r="L357" s="13">
        <v>0.15509999999999999</v>
      </c>
      <c r="M357" s="7">
        <v>1.3033159700000001</v>
      </c>
      <c r="N357" s="26">
        <v>0.97311300000000001</v>
      </c>
      <c r="O357" s="27"/>
      <c r="P357" s="8">
        <v>0.25335604010000001</v>
      </c>
      <c r="Q357" s="24">
        <v>0.26419999999999999</v>
      </c>
      <c r="R357" t="e">
        <f>IF($Q357*100&gt;=VLOOKUP($O357,margin_ranges!$A$5:$C$10,2,FALSE),IF($Q357*100&lt;=VLOOKUP($O357,margin_ranges!$A$5:$C$10,3,FALSE)+10,"IN RANGE","ABOVE RANGE"),"BELOW RANGE")</f>
        <v>#N/A</v>
      </c>
      <c r="S357" t="e">
        <f>MIN(VLOOKUP($O357,margin_ranges!$A$5:$D$10,4,FALSE),$P357*100)</f>
        <v>#N/A</v>
      </c>
      <c r="T357" s="29" t="e">
        <f>(1-$S357/100)/(1-$F357)-1</f>
        <v>#N/A</v>
      </c>
      <c r="U357" s="19" t="str">
        <f>IF(ABS(IFERROR(T357,0))&gt;0.05,INDEX(margin_ranges!$C$13:$C$16,MATCH($F357*100,margin_ranges!$B$13:$B$16,1)),"")</f>
        <v/>
      </c>
      <c r="V357" t="e">
        <f>MIN(VLOOKUP($U357,margin_ranges!$A$5:$D$10,4,FALSE),$P357*100)</f>
        <v>#N/A</v>
      </c>
      <c r="Y357" s="29" t="e">
        <f t="shared" si="5"/>
        <v>#N/A</v>
      </c>
    </row>
    <row r="358" spans="1:25" x14ac:dyDescent="0.3">
      <c r="A358" s="8" t="s">
        <v>17</v>
      </c>
      <c r="B358" s="8" t="s">
        <v>646</v>
      </c>
      <c r="C358" s="8" t="s">
        <v>647</v>
      </c>
      <c r="D358" s="8" t="s">
        <v>656</v>
      </c>
      <c r="E358" s="8" t="s">
        <v>657</v>
      </c>
      <c r="F358" s="24">
        <v>7.01962905498697E-2</v>
      </c>
      <c r="G358" s="24">
        <v>1</v>
      </c>
      <c r="H358" s="25">
        <v>79.433199999999999</v>
      </c>
      <c r="I358" s="25">
        <v>9.3315999999999999</v>
      </c>
      <c r="J358" s="15">
        <v>151</v>
      </c>
      <c r="K358" s="15">
        <v>11</v>
      </c>
      <c r="L358" s="13">
        <v>0.11749999999999999</v>
      </c>
      <c r="M358" s="7">
        <v>0.53774791</v>
      </c>
      <c r="N358" s="26">
        <v>0.5</v>
      </c>
      <c r="O358" s="27" t="s">
        <v>92</v>
      </c>
      <c r="P358" s="8">
        <v>7.0196290499999994E-2</v>
      </c>
      <c r="Q358" s="24">
        <v>0.25</v>
      </c>
      <c r="R358" t="str">
        <f>IF($Q358*100&gt;=VLOOKUP($O358,margin_ranges!$A$5:$C$10,2,FALSE),IF($Q358*100&lt;=VLOOKUP($O358,margin_ranges!$A$5:$C$10,3,FALSE)+10,"IN RANGE","ABOVE RANGE"),"BELOW RANGE")</f>
        <v>IN RANGE</v>
      </c>
      <c r="S358">
        <f>MIN(VLOOKUP($O358,margin_ranges!$A$5:$D$10,4,FALSE),$P358*100)</f>
        <v>7.0196290499999998</v>
      </c>
      <c r="T358" s="29">
        <f>(1-$S358/100)/(1-$F358)-1</f>
        <v>5.3634652275036387E-11</v>
      </c>
      <c r="U358" s="19" t="str">
        <f>IF(ABS(IFERROR(T358,0))&gt;0.05,INDEX(margin_ranges!$C$13:$C$16,MATCH($F358*100,margin_ranges!$B$13:$B$16,1)),"")</f>
        <v/>
      </c>
      <c r="V358" t="e">
        <f>MIN(VLOOKUP($U358,margin_ranges!$A$5:$D$10,4,FALSE),$P358*100)</f>
        <v>#N/A</v>
      </c>
      <c r="Y358" s="29" t="e">
        <f t="shared" si="5"/>
        <v>#N/A</v>
      </c>
    </row>
    <row r="359" spans="1:25" x14ac:dyDescent="0.3">
      <c r="A359" s="8" t="s">
        <v>17</v>
      </c>
      <c r="B359" s="8" t="s">
        <v>646</v>
      </c>
      <c r="C359" s="8" t="s">
        <v>647</v>
      </c>
      <c r="D359" s="8" t="s">
        <v>654</v>
      </c>
      <c r="E359" s="8" t="s">
        <v>655</v>
      </c>
      <c r="F359" s="24">
        <v>0.127465848642562</v>
      </c>
      <c r="G359" s="24">
        <v>1</v>
      </c>
      <c r="H359" s="25">
        <v>67.256100000000004</v>
      </c>
      <c r="I359" s="25">
        <v>10.8492</v>
      </c>
      <c r="J359" s="15">
        <v>187</v>
      </c>
      <c r="K359" s="15">
        <v>24</v>
      </c>
      <c r="L359" s="13">
        <v>0.1613</v>
      </c>
      <c r="M359" s="7">
        <v>0.57304347</v>
      </c>
      <c r="N359" s="26">
        <v>0.5</v>
      </c>
      <c r="O359" s="27" t="s">
        <v>92</v>
      </c>
      <c r="P359" s="8">
        <v>0.12746584859999999</v>
      </c>
      <c r="Q359" s="24">
        <v>0.25</v>
      </c>
      <c r="R359" t="str">
        <f>IF($Q359*100&gt;=VLOOKUP($O359,margin_ranges!$A$5:$C$10,2,FALSE),IF($Q359*100&lt;=VLOOKUP($O359,margin_ranges!$A$5:$C$10,3,FALSE)+10,"IN RANGE","ABOVE RANGE"),"BELOW RANGE")</f>
        <v>IN RANGE</v>
      </c>
      <c r="S359">
        <f>MIN(VLOOKUP($O359,margin_ranges!$A$5:$D$10,4,FALSE),$P359*100)</f>
        <v>12.746584859999999</v>
      </c>
      <c r="T359" s="29">
        <f>(1-$S359/100)/(1-$F359)-1</f>
        <v>4.8779646988350578E-11</v>
      </c>
      <c r="U359" s="19" t="str">
        <f>IF(ABS(IFERROR(T359,0))&gt;0.05,INDEX(margin_ranges!$C$13:$C$16,MATCH($F359*100,margin_ranges!$B$13:$B$16,1)),"")</f>
        <v/>
      </c>
      <c r="V359" t="e">
        <f>MIN(VLOOKUP($U359,margin_ranges!$A$5:$D$10,4,FALSE),$P359*100)</f>
        <v>#N/A</v>
      </c>
      <c r="Y359" s="29" t="e">
        <f t="shared" si="5"/>
        <v>#N/A</v>
      </c>
    </row>
    <row r="360" spans="1:25" x14ac:dyDescent="0.3">
      <c r="A360" s="8" t="s">
        <v>17</v>
      </c>
      <c r="B360" s="8" t="s">
        <v>646</v>
      </c>
      <c r="C360" s="8" t="s">
        <v>647</v>
      </c>
      <c r="D360" s="8" t="s">
        <v>658</v>
      </c>
      <c r="E360" s="8" t="s">
        <v>659</v>
      </c>
      <c r="F360" s="24">
        <v>0.15866903133181301</v>
      </c>
      <c r="G360" s="24">
        <v>1</v>
      </c>
      <c r="H360" s="25">
        <v>110.1421</v>
      </c>
      <c r="I360" s="25">
        <v>10.6738</v>
      </c>
      <c r="J360" s="15">
        <v>457</v>
      </c>
      <c r="K360" s="15">
        <v>72</v>
      </c>
      <c r="L360" s="13">
        <v>9.69E-2</v>
      </c>
      <c r="M360" s="7">
        <v>1.42631146</v>
      </c>
      <c r="N360" s="26">
        <v>1.2</v>
      </c>
      <c r="O360" s="27" t="s">
        <v>92</v>
      </c>
      <c r="P360" s="8">
        <v>0.15866903130000001</v>
      </c>
      <c r="Q360" s="24">
        <v>0.25</v>
      </c>
      <c r="R360" t="str">
        <f>IF($Q360*100&gt;=VLOOKUP($O360,margin_ranges!$A$5:$C$10,2,FALSE),IF($Q360*100&lt;=VLOOKUP($O360,margin_ranges!$A$5:$C$10,3,FALSE)+10,"IN RANGE","ABOVE RANGE"),"BELOW RANGE")</f>
        <v>IN RANGE</v>
      </c>
      <c r="S360">
        <f>MIN(VLOOKUP($O360,margin_ranges!$A$5:$D$10,4,FALSE),$P360*100)</f>
        <v>15.866903130000001</v>
      </c>
      <c r="T360" s="29">
        <f>(1-$S360/100)/(1-$F360)-1</f>
        <v>3.7812641906498357E-11</v>
      </c>
      <c r="U360" s="19" t="str">
        <f>IF(ABS(IFERROR(T360,0))&gt;0.05,INDEX(margin_ranges!$C$13:$C$16,MATCH($F360*100,margin_ranges!$B$13:$B$16,1)),"")</f>
        <v/>
      </c>
      <c r="V360" t="e">
        <f>MIN(VLOOKUP($U360,margin_ranges!$A$5:$D$10,4,FALSE),$P360*100)</f>
        <v>#N/A</v>
      </c>
      <c r="Y360" s="29" t="e">
        <f t="shared" si="5"/>
        <v>#N/A</v>
      </c>
    </row>
    <row r="361" spans="1:25" x14ac:dyDescent="0.3">
      <c r="A361" s="8" t="s">
        <v>17</v>
      </c>
      <c r="B361" s="8" t="s">
        <v>646</v>
      </c>
      <c r="C361" s="8" t="s">
        <v>647</v>
      </c>
      <c r="D361" s="8" t="s">
        <v>668</v>
      </c>
      <c r="E361" s="8" t="s">
        <v>669</v>
      </c>
      <c r="F361" s="24">
        <v>0.13339737571774701</v>
      </c>
      <c r="G361" s="24">
        <v>1</v>
      </c>
      <c r="H361" s="25">
        <v>87.09</v>
      </c>
      <c r="I361" s="25">
        <v>9.4506999999999994</v>
      </c>
      <c r="J361" s="15">
        <v>196</v>
      </c>
      <c r="K361" s="15">
        <v>26</v>
      </c>
      <c r="L361" s="13">
        <v>0.1085</v>
      </c>
      <c r="M361" s="7">
        <v>0.69235884999999997</v>
      </c>
      <c r="N361" s="26">
        <v>0.6</v>
      </c>
      <c r="O361" s="27" t="s">
        <v>92</v>
      </c>
      <c r="P361" s="8">
        <v>0.13339737569999999</v>
      </c>
      <c r="Q361" s="24">
        <v>0.25</v>
      </c>
      <c r="R361" t="str">
        <f>IF($Q361*100&gt;=VLOOKUP($O361,margin_ranges!$A$5:$C$10,2,FALSE),IF($Q361*100&lt;=VLOOKUP($O361,margin_ranges!$A$5:$C$10,3,FALSE)+10,"IN RANGE","ABOVE RANGE"),"BELOW RANGE")</f>
        <v>IN RANGE</v>
      </c>
      <c r="S361">
        <f>MIN(VLOOKUP($O361,margin_ranges!$A$5:$D$10,4,FALSE),$P361*100)</f>
        <v>13.339737569999999</v>
      </c>
      <c r="T361" s="29">
        <f>(1-$S361/100)/(1-$F361)-1</f>
        <v>2.0478951867630713E-11</v>
      </c>
      <c r="U361" s="19" t="str">
        <f>IF(ABS(IFERROR(T361,0))&gt;0.05,INDEX(margin_ranges!$C$13:$C$16,MATCH($F361*100,margin_ranges!$B$13:$B$16,1)),"")</f>
        <v/>
      </c>
      <c r="V361" t="e">
        <f>MIN(VLOOKUP($U361,margin_ranges!$A$5:$D$10,4,FALSE),$P361*100)</f>
        <v>#N/A</v>
      </c>
      <c r="Y361" s="29" t="e">
        <f t="shared" si="5"/>
        <v>#N/A</v>
      </c>
    </row>
    <row r="362" spans="1:25" x14ac:dyDescent="0.3">
      <c r="A362" s="8" t="s">
        <v>17</v>
      </c>
      <c r="B362" s="8" t="s">
        <v>646</v>
      </c>
      <c r="C362" s="8" t="s">
        <v>647</v>
      </c>
      <c r="D362" s="28" t="s">
        <v>666</v>
      </c>
      <c r="E362" s="8" t="s">
        <v>667</v>
      </c>
      <c r="F362" s="24">
        <v>0.26696133520854998</v>
      </c>
      <c r="G362" s="24">
        <v>1</v>
      </c>
      <c r="H362" s="25">
        <v>829.50739999999996</v>
      </c>
      <c r="I362" s="25">
        <v>176.54179999999999</v>
      </c>
      <c r="J362" s="15">
        <v>8670</v>
      </c>
      <c r="K362" s="15">
        <v>2118</v>
      </c>
      <c r="L362" s="13">
        <v>0.21279999999999999</v>
      </c>
      <c r="M362" s="7">
        <v>1.6370214300000001</v>
      </c>
      <c r="N362" s="26">
        <v>1.2</v>
      </c>
      <c r="O362" s="27" t="s">
        <v>92</v>
      </c>
      <c r="P362" s="8">
        <v>0.26696133519999998</v>
      </c>
      <c r="Q362" s="24">
        <v>0.28999999999999998</v>
      </c>
      <c r="R362" t="str">
        <f>IF($Q362*100&gt;=VLOOKUP($O362,margin_ranges!$A$5:$C$10,2,FALSE),IF($Q362*100&lt;=VLOOKUP($O362,margin_ranges!$A$5:$C$10,3,FALSE)+10,"IN RANGE","ABOVE RANGE"),"BELOW RANGE")</f>
        <v>IN RANGE</v>
      </c>
      <c r="S362">
        <f>MIN(VLOOKUP($O362,margin_ranges!$A$5:$D$10,4,FALSE),$P362*100)</f>
        <v>26.696133519999997</v>
      </c>
      <c r="T362" s="29">
        <f>(1-$S362/100)/(1-$F362)-1</f>
        <v>1.166378105210697E-11</v>
      </c>
      <c r="U362" s="19" t="str">
        <f>IF(ABS(IFERROR(T362,0))&gt;0.05,INDEX(margin_ranges!$C$13:$C$16,MATCH($F362*100,margin_ranges!$B$13:$B$16,1)),"")</f>
        <v/>
      </c>
      <c r="V362" t="e">
        <f>MIN(VLOOKUP($U362,margin_ranges!$A$5:$D$10,4,FALSE),$P362*100)</f>
        <v>#N/A</v>
      </c>
      <c r="Y362" s="29" t="e">
        <f t="shared" si="5"/>
        <v>#N/A</v>
      </c>
    </row>
    <row r="363" spans="1:25" x14ac:dyDescent="0.3">
      <c r="A363" s="8" t="s">
        <v>17</v>
      </c>
      <c r="B363" s="8" t="s">
        <v>646</v>
      </c>
      <c r="C363" s="8" t="s">
        <v>647</v>
      </c>
      <c r="D363" s="8" t="s">
        <v>672</v>
      </c>
      <c r="E363" s="8" t="s">
        <v>673</v>
      </c>
      <c r="F363" s="24">
        <v>0.111791556510244</v>
      </c>
      <c r="G363" s="24">
        <v>1</v>
      </c>
      <c r="H363" s="25">
        <v>74.188100000000006</v>
      </c>
      <c r="I363" s="25">
        <v>6.1433999999999997</v>
      </c>
      <c r="J363" s="15">
        <v>104</v>
      </c>
      <c r="K363" s="15">
        <v>12</v>
      </c>
      <c r="L363" s="13">
        <v>8.2799999999999999E-2</v>
      </c>
      <c r="M363" s="7">
        <v>0.56293092</v>
      </c>
      <c r="N363" s="26">
        <v>0.5</v>
      </c>
      <c r="O363" s="27" t="s">
        <v>92</v>
      </c>
      <c r="P363" s="8">
        <v>0.1117915565</v>
      </c>
      <c r="Q363" s="24">
        <v>0.25</v>
      </c>
      <c r="R363" t="str">
        <f>IF($Q363*100&gt;=VLOOKUP($O363,margin_ranges!$A$5:$C$10,2,FALSE),IF($Q363*100&lt;=VLOOKUP($O363,margin_ranges!$A$5:$C$10,3,FALSE)+10,"IN RANGE","ABOVE RANGE"),"BELOW RANGE")</f>
        <v>IN RANGE</v>
      </c>
      <c r="S363">
        <f>MIN(VLOOKUP($O363,margin_ranges!$A$5:$D$10,4,FALSE),$P363*100)</f>
        <v>11.17915565</v>
      </c>
      <c r="T363" s="29">
        <f>(1-$S363/100)/(1-$F363)-1</f>
        <v>1.1533218824411051E-11</v>
      </c>
      <c r="U363" s="19" t="str">
        <f>IF(ABS(IFERROR(T363,0))&gt;0.05,INDEX(margin_ranges!$C$13:$C$16,MATCH($F363*100,margin_ranges!$B$13:$B$16,1)),"")</f>
        <v/>
      </c>
      <c r="V363" t="e">
        <f>MIN(VLOOKUP($U363,margin_ranges!$A$5:$D$10,4,FALSE),$P363*100)</f>
        <v>#N/A</v>
      </c>
      <c r="Y363" s="29" t="e">
        <f t="shared" si="5"/>
        <v>#N/A</v>
      </c>
    </row>
    <row r="364" spans="1:25" x14ac:dyDescent="0.3">
      <c r="A364" s="8" t="s">
        <v>17</v>
      </c>
      <c r="B364" s="8" t="s">
        <v>646</v>
      </c>
      <c r="C364" s="8" t="s">
        <v>647</v>
      </c>
      <c r="D364" s="28" t="s">
        <v>660</v>
      </c>
      <c r="E364" s="8" t="s">
        <v>661</v>
      </c>
      <c r="F364" s="24">
        <v>0.238171792983291</v>
      </c>
      <c r="G364" s="24">
        <v>1</v>
      </c>
      <c r="H364" s="25">
        <v>427.54770000000002</v>
      </c>
      <c r="I364" s="25">
        <v>48.910800000000002</v>
      </c>
      <c r="J364" s="15">
        <v>963</v>
      </c>
      <c r="K364" s="15">
        <v>222</v>
      </c>
      <c r="L364" s="13">
        <v>0.1144</v>
      </c>
      <c r="M364" s="7">
        <v>0.65631594999999998</v>
      </c>
      <c r="N364" s="26">
        <v>0.5</v>
      </c>
      <c r="O364" s="27" t="s">
        <v>92</v>
      </c>
      <c r="P364" s="8">
        <v>0.23817179299999999</v>
      </c>
      <c r="Q364" s="24">
        <v>0.25</v>
      </c>
      <c r="R364" t="str">
        <f>IF($Q364*100&gt;=VLOOKUP($O364,margin_ranges!$A$5:$C$10,2,FALSE),IF($Q364*100&lt;=VLOOKUP($O364,margin_ranges!$A$5:$C$10,3,FALSE)+10,"IN RANGE","ABOVE RANGE"),"BELOW RANGE")</f>
        <v>IN RANGE</v>
      </c>
      <c r="S364">
        <f>MIN(VLOOKUP($O364,margin_ranges!$A$5:$D$10,4,FALSE),$P364*100)</f>
        <v>23.817179299999999</v>
      </c>
      <c r="T364" s="29">
        <f>(1-$S364/100)/(1-$F364)-1</f>
        <v>-2.1932899940679818E-11</v>
      </c>
      <c r="U364" s="19" t="str">
        <f>IF(ABS(IFERROR(T364,0))&gt;0.05,INDEX(margin_ranges!$C$13:$C$16,MATCH($F364*100,margin_ranges!$B$13:$B$16,1)),"")</f>
        <v/>
      </c>
      <c r="V364" t="e">
        <f>MIN(VLOOKUP($U364,margin_ranges!$A$5:$D$10,4,FALSE),$P364*100)</f>
        <v>#N/A</v>
      </c>
      <c r="Y364" s="29" t="e">
        <f t="shared" si="5"/>
        <v>#N/A</v>
      </c>
    </row>
    <row r="365" spans="1:25" x14ac:dyDescent="0.3">
      <c r="A365" s="8" t="s">
        <v>17</v>
      </c>
      <c r="B365" s="8" t="s">
        <v>646</v>
      </c>
      <c r="C365" s="8" t="s">
        <v>647</v>
      </c>
      <c r="D365" s="8" t="s">
        <v>664</v>
      </c>
      <c r="E365" s="8" t="s">
        <v>665</v>
      </c>
      <c r="F365" s="24">
        <v>0.12914689327888701</v>
      </c>
      <c r="G365" s="24">
        <v>1</v>
      </c>
      <c r="H365" s="25">
        <v>88.454599999999999</v>
      </c>
      <c r="I365" s="25">
        <v>5.6363000000000003</v>
      </c>
      <c r="J365" s="15">
        <v>116</v>
      </c>
      <c r="K365" s="15">
        <v>15</v>
      </c>
      <c r="L365" s="13">
        <v>6.3700000000000007E-2</v>
      </c>
      <c r="M365" s="7">
        <v>0.68897956999999999</v>
      </c>
      <c r="N365" s="26">
        <v>0.6</v>
      </c>
      <c r="O365" s="27" t="s">
        <v>92</v>
      </c>
      <c r="P365" s="8">
        <v>0.12914689330000001</v>
      </c>
      <c r="Q365" s="24">
        <v>0.25</v>
      </c>
      <c r="R365" t="str">
        <f>IF($Q365*100&gt;=VLOOKUP($O365,margin_ranges!$A$5:$C$10,2,FALSE),IF($Q365*100&lt;=VLOOKUP($O365,margin_ranges!$A$5:$C$10,3,FALSE)+10,"IN RANGE","ABOVE RANGE"),"BELOW RANGE")</f>
        <v>IN RANGE</v>
      </c>
      <c r="S365">
        <f>MIN(VLOOKUP($O365,margin_ranges!$A$5:$D$10,4,FALSE),$P365*100)</f>
        <v>12.914689330000002</v>
      </c>
      <c r="T365" s="29">
        <f>(1-$S365/100)/(1-$F365)-1</f>
        <v>-2.4243940188739543E-11</v>
      </c>
      <c r="U365" s="19" t="str">
        <f>IF(ABS(IFERROR(T365,0))&gt;0.05,INDEX(margin_ranges!$C$13:$C$16,MATCH($F365*100,margin_ranges!$B$13:$B$16,1)),"")</f>
        <v/>
      </c>
      <c r="V365" t="e">
        <f>MIN(VLOOKUP($U365,margin_ranges!$A$5:$D$10,4,FALSE),$P365*100)</f>
        <v>#N/A</v>
      </c>
      <c r="Y365" s="29" t="e">
        <f t="shared" si="5"/>
        <v>#N/A</v>
      </c>
    </row>
    <row r="366" spans="1:25" x14ac:dyDescent="0.3">
      <c r="A366" s="8" t="s">
        <v>17</v>
      </c>
      <c r="B366" s="8" t="s">
        <v>646</v>
      </c>
      <c r="C366" s="8" t="s">
        <v>647</v>
      </c>
      <c r="D366" s="8" t="s">
        <v>676</v>
      </c>
      <c r="E366" s="8" t="s">
        <v>677</v>
      </c>
      <c r="F366" s="24">
        <v>0.147137262677836</v>
      </c>
      <c r="G366" s="24">
        <v>1</v>
      </c>
      <c r="H366" s="25">
        <v>82.981399999999994</v>
      </c>
      <c r="I366" s="25">
        <v>12.289099999999999</v>
      </c>
      <c r="J366" s="15">
        <v>346</v>
      </c>
      <c r="K366" s="15">
        <v>51</v>
      </c>
      <c r="L366" s="13">
        <v>0.14810000000000001</v>
      </c>
      <c r="M366" s="7">
        <v>0.93801730000000005</v>
      </c>
      <c r="N366" s="26">
        <v>0.8</v>
      </c>
      <c r="O366" s="27" t="s">
        <v>92</v>
      </c>
      <c r="P366" s="8">
        <v>0.14713726269999999</v>
      </c>
      <c r="Q366" s="24">
        <v>0.25</v>
      </c>
      <c r="R366" t="str">
        <f>IF($Q366*100&gt;=VLOOKUP($O366,margin_ranges!$A$5:$C$10,2,FALSE),IF($Q366*100&lt;=VLOOKUP($O366,margin_ranges!$A$5:$C$10,3,FALSE)+10,"IN RANGE","ABOVE RANGE"),"BELOW RANGE")</f>
        <v>IN RANGE</v>
      </c>
      <c r="S366">
        <f>MIN(VLOOKUP($O366,margin_ranges!$A$5:$D$10,4,FALSE),$P366*100)</f>
        <v>14.713726269999999</v>
      </c>
      <c r="T366" s="29">
        <f>(1-$S366/100)/(1-$F366)-1</f>
        <v>-2.5987878515820739E-11</v>
      </c>
      <c r="U366" s="19" t="str">
        <f>IF(ABS(IFERROR(T366,0))&gt;0.05,INDEX(margin_ranges!$C$13:$C$16,MATCH($F366*100,margin_ranges!$B$13:$B$16,1)),"")</f>
        <v/>
      </c>
      <c r="V366" t="e">
        <f>MIN(VLOOKUP($U366,margin_ranges!$A$5:$D$10,4,FALSE),$P366*100)</f>
        <v>#N/A</v>
      </c>
      <c r="Y366" s="29" t="e">
        <f t="shared" si="5"/>
        <v>#N/A</v>
      </c>
    </row>
    <row r="367" spans="1:25" x14ac:dyDescent="0.3">
      <c r="A367" s="8" t="s">
        <v>17</v>
      </c>
      <c r="B367" s="8" t="s">
        <v>646</v>
      </c>
      <c r="C367" s="8" t="s">
        <v>647</v>
      </c>
      <c r="D367" s="8" t="s">
        <v>674</v>
      </c>
      <c r="E367" s="8" t="s">
        <v>675</v>
      </c>
      <c r="F367" s="24">
        <v>0.23485503037411001</v>
      </c>
      <c r="G367" s="24">
        <v>1</v>
      </c>
      <c r="H367" s="25">
        <v>549.78989999999999</v>
      </c>
      <c r="I367" s="25">
        <v>98.0458</v>
      </c>
      <c r="J367" s="15">
        <v>2307</v>
      </c>
      <c r="K367" s="15">
        <v>531</v>
      </c>
      <c r="L367" s="13">
        <v>0.17829999999999999</v>
      </c>
      <c r="M367" s="7">
        <v>0.78416512000000005</v>
      </c>
      <c r="N367" s="26">
        <v>0.6</v>
      </c>
      <c r="O367" s="27" t="s">
        <v>92</v>
      </c>
      <c r="P367" s="8">
        <v>0.2348550304</v>
      </c>
      <c r="Q367" s="24">
        <v>0.25</v>
      </c>
      <c r="R367" t="str">
        <f>IF($Q367*100&gt;=VLOOKUP($O367,margin_ranges!$A$5:$C$10,2,FALSE),IF($Q367*100&lt;=VLOOKUP($O367,margin_ranges!$A$5:$C$10,3,FALSE)+10,"IN RANGE","ABOVE RANGE"),"BELOW RANGE")</f>
        <v>IN RANGE</v>
      </c>
      <c r="S367">
        <f>MIN(VLOOKUP($O367,margin_ranges!$A$5:$D$10,4,FALSE),$P367*100)</f>
        <v>23.485503040000001</v>
      </c>
      <c r="T367" s="29">
        <f>(1-$S367/100)/(1-$F367)-1</f>
        <v>-3.3836711210710746E-11</v>
      </c>
      <c r="U367" s="19" t="str">
        <f>IF(ABS(IFERROR(T367,0))&gt;0.05,INDEX(margin_ranges!$C$13:$C$16,MATCH($F367*100,margin_ranges!$B$13:$B$16,1)),"")</f>
        <v/>
      </c>
      <c r="V367" t="e">
        <f>MIN(VLOOKUP($U367,margin_ranges!$A$5:$D$10,4,FALSE),$P367*100)</f>
        <v>#N/A</v>
      </c>
      <c r="Y367" s="29" t="e">
        <f t="shared" si="5"/>
        <v>#N/A</v>
      </c>
    </row>
    <row r="368" spans="1:25" x14ac:dyDescent="0.3">
      <c r="A368" s="8" t="s">
        <v>17</v>
      </c>
      <c r="B368" s="8" t="s">
        <v>646</v>
      </c>
      <c r="C368" s="8" t="s">
        <v>647</v>
      </c>
      <c r="D368" s="8" t="s">
        <v>650</v>
      </c>
      <c r="E368" s="8" t="s">
        <v>651</v>
      </c>
      <c r="F368" s="24">
        <v>0.13496177636270101</v>
      </c>
      <c r="G368" s="24">
        <v>1</v>
      </c>
      <c r="H368" s="25">
        <v>111.2837</v>
      </c>
      <c r="I368" s="25">
        <v>9.3150999999999993</v>
      </c>
      <c r="J368" s="15">
        <v>388</v>
      </c>
      <c r="K368" s="15">
        <v>52</v>
      </c>
      <c r="L368" s="13">
        <v>8.3699999999999997E-2</v>
      </c>
      <c r="M368" s="7">
        <v>1.3872219400000001</v>
      </c>
      <c r="N368" s="26">
        <v>1.2</v>
      </c>
      <c r="O368" s="27" t="s">
        <v>92</v>
      </c>
      <c r="P368" s="8">
        <v>0.13496177640000001</v>
      </c>
      <c r="Q368" s="24">
        <v>0.15</v>
      </c>
      <c r="R368" t="str">
        <f>IF($Q368*100&gt;=VLOOKUP($O368,margin_ranges!$A$5:$C$10,2,FALSE),IF($Q368*100&lt;=VLOOKUP($O368,margin_ranges!$A$5:$C$10,3,FALSE)+10,"IN RANGE","ABOVE RANGE"),"BELOW RANGE")</f>
        <v>BELOW RANGE</v>
      </c>
      <c r="S368">
        <f>MIN(VLOOKUP($O368,margin_ranges!$A$5:$D$10,4,FALSE),$P368*100)</f>
        <v>13.496177640000001</v>
      </c>
      <c r="T368" s="29">
        <f>(1-$S368/100)/(1-$F368)-1</f>
        <v>-4.3118286718879517E-11</v>
      </c>
      <c r="U368" s="19" t="str">
        <f>IF(ABS(IFERROR(T368,0))&gt;0.05,INDEX(margin_ranges!$C$13:$C$16,MATCH($F368*100,margin_ranges!$B$13:$B$16,1)),"")</f>
        <v/>
      </c>
      <c r="V368" t="e">
        <f>MIN(VLOOKUP($U368,margin_ranges!$A$5:$D$10,4,FALSE),$P368*100)</f>
        <v>#N/A</v>
      </c>
      <c r="Y368" s="29" t="e">
        <f t="shared" si="5"/>
        <v>#N/A</v>
      </c>
    </row>
    <row r="369" spans="1:25" x14ac:dyDescent="0.3">
      <c r="A369" s="8" t="s">
        <v>17</v>
      </c>
      <c r="B369" s="8" t="s">
        <v>646</v>
      </c>
      <c r="C369" s="8" t="s">
        <v>647</v>
      </c>
      <c r="D369" s="8" t="s">
        <v>648</v>
      </c>
      <c r="E369" s="8" t="s">
        <v>649</v>
      </c>
      <c r="F369" s="24">
        <v>0.28066458405974398</v>
      </c>
      <c r="G369" s="24">
        <v>1</v>
      </c>
      <c r="H369" s="25">
        <v>1017.8361</v>
      </c>
      <c r="I369" s="25">
        <v>144.8733</v>
      </c>
      <c r="J369" s="15">
        <v>9667</v>
      </c>
      <c r="K369" s="15">
        <v>2404</v>
      </c>
      <c r="L369" s="13">
        <v>0.14230000000000001</v>
      </c>
      <c r="M369" s="7">
        <v>2.2242753</v>
      </c>
      <c r="N369" s="26">
        <v>1.6</v>
      </c>
      <c r="O369" s="27" t="s">
        <v>92</v>
      </c>
      <c r="P369" s="8">
        <v>0.2806645841</v>
      </c>
      <c r="Q369" s="24">
        <v>0.28999999999999998</v>
      </c>
      <c r="R369" t="str">
        <f>IF($Q369*100&gt;=VLOOKUP($O369,margin_ranges!$A$5:$C$10,2,FALSE),IF($Q369*100&lt;=VLOOKUP($O369,margin_ranges!$A$5:$C$10,3,FALSE)+10,"IN RANGE","ABOVE RANGE"),"BELOW RANGE")</f>
        <v>IN RANGE</v>
      </c>
      <c r="S369">
        <f>MIN(VLOOKUP($O369,margin_ranges!$A$5:$D$10,4,FALSE),$P369*100)</f>
        <v>28.066458409999999</v>
      </c>
      <c r="T369" s="29">
        <f>(1-$S369/100)/(1-$F369)-1</f>
        <v>-5.5962789957675341E-11</v>
      </c>
      <c r="U369" s="19" t="str">
        <f>IF(ABS(IFERROR(T369,0))&gt;0.05,INDEX(margin_ranges!$C$13:$C$16,MATCH($F369*100,margin_ranges!$B$13:$B$16,1)),"")</f>
        <v/>
      </c>
      <c r="V369" t="e">
        <f>MIN(VLOOKUP($U369,margin_ranges!$A$5:$D$10,4,FALSE),$P369*100)</f>
        <v>#N/A</v>
      </c>
      <c r="Y369" s="29" t="e">
        <f t="shared" si="5"/>
        <v>#N/A</v>
      </c>
    </row>
    <row r="370" spans="1:25" x14ac:dyDescent="0.3">
      <c r="A370" s="8" t="s">
        <v>17</v>
      </c>
      <c r="B370" s="8" t="s">
        <v>646</v>
      </c>
      <c r="C370" s="8" t="s">
        <v>647</v>
      </c>
      <c r="D370" s="8" t="s">
        <v>670</v>
      </c>
      <c r="E370" s="8" t="s">
        <v>671</v>
      </c>
      <c r="F370" s="24">
        <v>0.25</v>
      </c>
      <c r="G370" s="24">
        <v>1</v>
      </c>
      <c r="H370" s="25">
        <v>579.70240000000001</v>
      </c>
      <c r="I370" s="25">
        <v>96.8536</v>
      </c>
      <c r="J370" s="15">
        <v>1940</v>
      </c>
      <c r="K370" s="15">
        <v>465</v>
      </c>
      <c r="L370" s="13">
        <v>0.1671</v>
      </c>
      <c r="M370" s="7">
        <v>0.66779794999999997</v>
      </c>
      <c r="N370" s="26">
        <v>0.5</v>
      </c>
      <c r="O370" s="27" t="s">
        <v>92</v>
      </c>
      <c r="P370" s="8">
        <v>0.25127053929999998</v>
      </c>
      <c r="Q370" s="24">
        <v>0.25</v>
      </c>
      <c r="R370" t="str">
        <f>IF($Q370*100&gt;=VLOOKUP($O370,margin_ranges!$A$5:$C$10,2,FALSE),IF($Q370*100&lt;=VLOOKUP($O370,margin_ranges!$A$5:$C$10,3,FALSE)+10,"IN RANGE","ABOVE RANGE"),"BELOW RANGE")</f>
        <v>IN RANGE</v>
      </c>
      <c r="S370">
        <f>MIN(VLOOKUP($O370,margin_ranges!$A$5:$D$10,4,FALSE),$P370*100)</f>
        <v>25.127053929999999</v>
      </c>
      <c r="T370" s="29">
        <f>(1-$S370/100)/(1-$F370)-1</f>
        <v>-1.694052399999979E-3</v>
      </c>
      <c r="U370" s="19" t="str">
        <f>IF(ABS(IFERROR(T370,0))&gt;0.05,INDEX(margin_ranges!$C$13:$C$16,MATCH($F370*100,margin_ranges!$B$13:$B$16,1)),"")</f>
        <v/>
      </c>
      <c r="V370" t="e">
        <f>MIN(VLOOKUP($U370,margin_ranges!$A$5:$D$10,4,FALSE),$P370*100)</f>
        <v>#N/A</v>
      </c>
      <c r="Y370" s="29" t="e">
        <f t="shared" si="5"/>
        <v>#N/A</v>
      </c>
    </row>
    <row r="371" spans="1:25" x14ac:dyDescent="0.3">
      <c r="A371" s="8" t="s">
        <v>17</v>
      </c>
      <c r="B371" s="8" t="s">
        <v>646</v>
      </c>
      <c r="C371" s="8" t="s">
        <v>647</v>
      </c>
      <c r="D371" s="8" t="s">
        <v>662</v>
      </c>
      <c r="E371" s="8" t="s">
        <v>663</v>
      </c>
      <c r="F371" s="24">
        <v>0.15</v>
      </c>
      <c r="G371" s="24">
        <v>1</v>
      </c>
      <c r="H371" s="25">
        <v>112.2371</v>
      </c>
      <c r="I371" s="25">
        <v>15.5646</v>
      </c>
      <c r="J371" s="15">
        <v>894</v>
      </c>
      <c r="K371" s="15">
        <v>147</v>
      </c>
      <c r="L371" s="13">
        <v>0.13869999999999999</v>
      </c>
      <c r="M371" s="7">
        <v>1.91418738</v>
      </c>
      <c r="N371" s="26">
        <v>1.6</v>
      </c>
      <c r="O371" s="27" t="s">
        <v>92</v>
      </c>
      <c r="P371" s="8">
        <v>0.16413616519999999</v>
      </c>
      <c r="Q371" s="24">
        <v>0.15</v>
      </c>
      <c r="R371" t="str">
        <f>IF($Q371*100&gt;=VLOOKUP($O371,margin_ranges!$A$5:$C$10,2,FALSE),IF($Q371*100&lt;=VLOOKUP($O371,margin_ranges!$A$5:$C$10,3,FALSE)+10,"IN RANGE","ABOVE RANGE"),"BELOW RANGE")</f>
        <v>BELOW RANGE</v>
      </c>
      <c r="S371">
        <f>MIN(VLOOKUP($O371,margin_ranges!$A$5:$D$10,4,FALSE),$P371*100)</f>
        <v>16.413616519999998</v>
      </c>
      <c r="T371" s="29">
        <f>(1-$S371/100)/(1-$F371)-1</f>
        <v>-1.6630782588235249E-2</v>
      </c>
      <c r="U371" s="19" t="str">
        <f>IF(ABS(IFERROR(T371,0))&gt;0.05,INDEX(margin_ranges!$C$13:$C$16,MATCH($F371*100,margin_ranges!$B$13:$B$16,1)),"")</f>
        <v/>
      </c>
      <c r="V371" t="e">
        <f>MIN(VLOOKUP($U371,margin_ranges!$A$5:$D$10,4,FALSE),$P371*100)</f>
        <v>#N/A</v>
      </c>
      <c r="Y371" s="29" t="e">
        <f t="shared" si="5"/>
        <v>#N/A</v>
      </c>
    </row>
    <row r="372" spans="1:25" x14ac:dyDescent="0.3">
      <c r="A372" s="8" t="s">
        <v>17</v>
      </c>
      <c r="B372" s="8" t="s">
        <v>646</v>
      </c>
      <c r="C372" s="8" t="s">
        <v>647</v>
      </c>
      <c r="D372" s="8" t="s">
        <v>652</v>
      </c>
      <c r="E372" s="8" t="s">
        <v>653</v>
      </c>
      <c r="F372" s="24">
        <v>0.2</v>
      </c>
      <c r="G372" s="24">
        <v>1</v>
      </c>
      <c r="H372" s="25">
        <v>726.72550000000001</v>
      </c>
      <c r="I372" s="25">
        <v>112.126</v>
      </c>
      <c r="J372" s="15">
        <v>3589</v>
      </c>
      <c r="K372" s="15">
        <v>870</v>
      </c>
      <c r="L372" s="13">
        <v>0.15429999999999999</v>
      </c>
      <c r="M372" s="7">
        <v>1.0669872</v>
      </c>
      <c r="N372" s="26">
        <v>0.8</v>
      </c>
      <c r="O372" s="27" t="s">
        <v>92</v>
      </c>
      <c r="P372" s="8">
        <v>0.25022530949999999</v>
      </c>
      <c r="Q372" s="24">
        <v>0.2</v>
      </c>
      <c r="R372" t="str">
        <f>IF($Q372*100&gt;=VLOOKUP($O372,margin_ranges!$A$5:$C$10,2,FALSE),IF($Q372*100&lt;=VLOOKUP($O372,margin_ranges!$A$5:$C$10,3,FALSE)+10,"IN RANGE","ABOVE RANGE"),"BELOW RANGE")</f>
        <v>IN RANGE</v>
      </c>
      <c r="S372">
        <f>MIN(VLOOKUP($O372,margin_ranges!$A$5:$D$10,4,FALSE),$P372*100)</f>
        <v>25.02253095</v>
      </c>
      <c r="T372" s="29">
        <f>(1-$S372/100)/(1-$F372)-1</f>
        <v>-6.2781636875000046E-2</v>
      </c>
      <c r="U372" s="19" t="str">
        <f>IF(ABS(IFERROR(T372,0))&gt;0.05,INDEX(margin_ranges!$C$13:$C$16,MATCH($F372*100,margin_ranges!$B$13:$B$16,1)),"")</f>
        <v>Maximize Fill (Type A+)</v>
      </c>
      <c r="V372">
        <f>MIN(VLOOKUP($U372,margin_ranges!$A$5:$D$10,4,FALSE),$P372*100)</f>
        <v>19.75</v>
      </c>
      <c r="Y372" s="29">
        <f t="shared" si="5"/>
        <v>3.1249999999998224E-3</v>
      </c>
    </row>
    <row r="373" spans="1:25" x14ac:dyDescent="0.3">
      <c r="A373" s="8" t="s">
        <v>35</v>
      </c>
      <c r="B373" s="8" t="s">
        <v>678</v>
      </c>
      <c r="C373" s="8" t="s">
        <v>34</v>
      </c>
      <c r="D373" s="8" t="s">
        <v>34</v>
      </c>
      <c r="E373" s="8"/>
      <c r="F373" s="24">
        <v>0.37231059526906202</v>
      </c>
      <c r="G373" s="24">
        <v>0</v>
      </c>
      <c r="H373" s="25">
        <v>186.7747</v>
      </c>
      <c r="I373" s="25">
        <v>6.2804000000000002</v>
      </c>
      <c r="J373" s="15">
        <v>208</v>
      </c>
      <c r="K373" s="15">
        <v>70</v>
      </c>
      <c r="L373" s="13">
        <v>3.3599999999999998E-2</v>
      </c>
      <c r="M373" s="7">
        <v>1.10181632</v>
      </c>
      <c r="N373" s="26">
        <v>0.4</v>
      </c>
      <c r="O373" s="27"/>
      <c r="P373" s="8">
        <v>0.63696308319999995</v>
      </c>
      <c r="Q373" s="24">
        <v>0.37230000000000002</v>
      </c>
      <c r="R373" t="e">
        <f>IF($Q373*100&gt;=VLOOKUP($O373,margin_ranges!$A$5:$C$10,2,FALSE),IF($Q373*100&lt;=VLOOKUP($O373,margin_ranges!$A$5:$C$10,3,FALSE)+10,"IN RANGE","ABOVE RANGE"),"BELOW RANGE")</f>
        <v>#N/A</v>
      </c>
      <c r="S373" t="e">
        <f>MIN(VLOOKUP($O373,margin_ranges!$A$5:$D$10,4,FALSE),$P373*100)</f>
        <v>#N/A</v>
      </c>
      <c r="T373" s="29" t="e">
        <f>(1-$S373/100)/(1-$F373)-1</f>
        <v>#N/A</v>
      </c>
      <c r="U373" s="19" t="str">
        <f>IF(ABS(IFERROR(T373,0))&gt;0.05,INDEX(margin_ranges!$C$13:$C$16,MATCH($F373*100,margin_ranges!$B$13:$B$16,1)),"")</f>
        <v/>
      </c>
      <c r="V373" t="e">
        <f>MIN(VLOOKUP($U373,margin_ranges!$A$5:$D$10,4,FALSE),$P373*100)</f>
        <v>#N/A</v>
      </c>
      <c r="Y373" s="29" t="e">
        <f t="shared" si="5"/>
        <v>#N/A</v>
      </c>
    </row>
    <row r="374" spans="1:25" x14ac:dyDescent="0.3">
      <c r="A374" s="8" t="s">
        <v>33</v>
      </c>
      <c r="B374" s="8" t="s">
        <v>678</v>
      </c>
      <c r="C374" s="8" t="s">
        <v>679</v>
      </c>
      <c r="D374" s="8" t="s">
        <v>34</v>
      </c>
      <c r="E374" s="8"/>
      <c r="F374" s="24">
        <v>0.37231059526906202</v>
      </c>
      <c r="G374" s="24">
        <v>0</v>
      </c>
      <c r="H374" s="25">
        <v>186.7747</v>
      </c>
      <c r="I374" s="25">
        <v>6.2804000000000002</v>
      </c>
      <c r="J374" s="15">
        <v>208</v>
      </c>
      <c r="K374" s="15">
        <v>70</v>
      </c>
      <c r="L374" s="13">
        <v>3.3599999999999998E-2</v>
      </c>
      <c r="M374" s="7">
        <v>1.10181632</v>
      </c>
      <c r="N374" s="26">
        <v>0.4</v>
      </c>
      <c r="O374" s="27"/>
      <c r="P374" s="8">
        <v>0.63696308319999995</v>
      </c>
      <c r="Q374" s="24">
        <v>0.37230000000000002</v>
      </c>
      <c r="R374" t="e">
        <f>IF($Q374*100&gt;=VLOOKUP($O374,margin_ranges!$A$5:$C$10,2,FALSE),IF($Q374*100&lt;=VLOOKUP($O374,margin_ranges!$A$5:$C$10,3,FALSE)+10,"IN RANGE","ABOVE RANGE"),"BELOW RANGE")</f>
        <v>#N/A</v>
      </c>
      <c r="S374" t="e">
        <f>MIN(VLOOKUP($O374,margin_ranges!$A$5:$D$10,4,FALSE),$P374*100)</f>
        <v>#N/A</v>
      </c>
      <c r="T374" s="29" t="e">
        <f>(1-$S374/100)/(1-$F374)-1</f>
        <v>#N/A</v>
      </c>
      <c r="U374" s="19" t="str">
        <f>IF(ABS(IFERROR(T374,0))&gt;0.05,INDEX(margin_ranges!$C$13:$C$16,MATCH($F374*100,margin_ranges!$B$13:$B$16,1)),"")</f>
        <v/>
      </c>
      <c r="V374" t="e">
        <f>MIN(VLOOKUP($U374,margin_ranges!$A$5:$D$10,4,FALSE),$P374*100)</f>
        <v>#N/A</v>
      </c>
      <c r="Y374" s="29" t="e">
        <f t="shared" si="5"/>
        <v>#N/A</v>
      </c>
    </row>
    <row r="375" spans="1:25" x14ac:dyDescent="0.3">
      <c r="A375" s="8" t="s">
        <v>17</v>
      </c>
      <c r="B375" s="8" t="s">
        <v>678</v>
      </c>
      <c r="C375" s="8" t="s">
        <v>679</v>
      </c>
      <c r="D375" s="8" t="s">
        <v>682</v>
      </c>
      <c r="E375" s="8" t="s">
        <v>683</v>
      </c>
      <c r="F375" s="24">
        <v>0.39</v>
      </c>
      <c r="G375" s="24">
        <v>0</v>
      </c>
      <c r="H375" s="25">
        <v>12.4072</v>
      </c>
      <c r="I375" s="25">
        <v>0.50339999999999996</v>
      </c>
      <c r="J375" s="15">
        <v>15</v>
      </c>
      <c r="K375" s="15">
        <v>5</v>
      </c>
      <c r="L375" s="13">
        <v>4.0599999999999997E-2</v>
      </c>
      <c r="M375" s="7">
        <v>1.0103291700000001</v>
      </c>
      <c r="N375" s="26">
        <v>0.4</v>
      </c>
      <c r="O375" s="27" t="s">
        <v>22</v>
      </c>
      <c r="P375" s="8">
        <v>0.6040894282</v>
      </c>
      <c r="Q375" s="24">
        <v>0.39</v>
      </c>
      <c r="R375" t="str">
        <f>IF($Q375*100&gt;=VLOOKUP($O375,margin_ranges!$A$5:$C$10,2,FALSE),IF($Q375*100&lt;=VLOOKUP($O375,margin_ranges!$A$5:$C$10,3,FALSE)+10,"IN RANGE","ABOVE RANGE"),"BELOW RANGE")</f>
        <v>IN RANGE</v>
      </c>
      <c r="S375">
        <f>MIN(VLOOKUP($O375,margin_ranges!$A$5:$D$10,4,FALSE),$P375*100)</f>
        <v>29.75</v>
      </c>
      <c r="T375" s="29">
        <f>(1-$S375/100)/(1-$F375)-1</f>
        <v>0.15163934426229519</v>
      </c>
      <c r="U375" s="19" t="str">
        <f>IF(ABS(IFERROR(T375,0))&gt;0.05,INDEX(margin_ranges!$C$13:$C$16,MATCH($F375*100,margin_ranges!$B$13:$B$16,1)),"")</f>
        <v>Margin Over Fill (Type C)</v>
      </c>
      <c r="V375">
        <f>MIN(VLOOKUP($U375,margin_ranges!$A$5:$D$10,4,FALSE),$P375*100)</f>
        <v>43</v>
      </c>
      <c r="Y375" s="29">
        <f t="shared" si="5"/>
        <v>-6.5573770491803129E-2</v>
      </c>
    </row>
    <row r="376" spans="1:25" x14ac:dyDescent="0.3">
      <c r="A376" s="8" t="s">
        <v>17</v>
      </c>
      <c r="B376" s="8" t="s">
        <v>678</v>
      </c>
      <c r="C376" s="8" t="s">
        <v>679</v>
      </c>
      <c r="D376" s="8" t="s">
        <v>686</v>
      </c>
      <c r="E376" s="8" t="s">
        <v>687</v>
      </c>
      <c r="F376" s="24">
        <v>0.39</v>
      </c>
      <c r="G376" s="24">
        <v>0</v>
      </c>
      <c r="H376" s="25">
        <v>12.3401</v>
      </c>
      <c r="I376" s="25">
        <v>0.41909999999999997</v>
      </c>
      <c r="J376" s="15">
        <v>14</v>
      </c>
      <c r="K376" s="15">
        <v>5</v>
      </c>
      <c r="L376" s="13">
        <v>3.4000000000000002E-2</v>
      </c>
      <c r="M376" s="7">
        <v>1.08807089</v>
      </c>
      <c r="N376" s="26">
        <v>0.4</v>
      </c>
      <c r="O376" s="27" t="s">
        <v>22</v>
      </c>
      <c r="P376" s="8">
        <v>0.63237689509999995</v>
      </c>
      <c r="Q376" s="24">
        <v>0.39</v>
      </c>
      <c r="R376" t="str">
        <f>IF($Q376*100&gt;=VLOOKUP($O376,margin_ranges!$A$5:$C$10,2,FALSE),IF($Q376*100&lt;=VLOOKUP($O376,margin_ranges!$A$5:$C$10,3,FALSE)+10,"IN RANGE","ABOVE RANGE"),"BELOW RANGE")</f>
        <v>IN RANGE</v>
      </c>
      <c r="S376">
        <f>MIN(VLOOKUP($O376,margin_ranges!$A$5:$D$10,4,FALSE),$P376*100)</f>
        <v>29.75</v>
      </c>
      <c r="T376" s="29">
        <f>(1-$S376/100)/(1-$F376)-1</f>
        <v>0.15163934426229519</v>
      </c>
      <c r="U376" s="19" t="str">
        <f>IF(ABS(IFERROR(T376,0))&gt;0.05,INDEX(margin_ranges!$C$13:$C$16,MATCH($F376*100,margin_ranges!$B$13:$B$16,1)),"")</f>
        <v>Margin Over Fill (Type C)</v>
      </c>
      <c r="V376">
        <f>MIN(VLOOKUP($U376,margin_ranges!$A$5:$D$10,4,FALSE),$P376*100)</f>
        <v>43</v>
      </c>
      <c r="Y376" s="29">
        <f t="shared" si="5"/>
        <v>-6.5573770491803129E-2</v>
      </c>
    </row>
    <row r="377" spans="1:25" x14ac:dyDescent="0.3">
      <c r="A377" s="8" t="s">
        <v>17</v>
      </c>
      <c r="B377" s="8" t="s">
        <v>678</v>
      </c>
      <c r="C377" s="8" t="s">
        <v>679</v>
      </c>
      <c r="D377" s="8" t="s">
        <v>688</v>
      </c>
      <c r="E377" s="8" t="s">
        <v>689</v>
      </c>
      <c r="F377" s="24">
        <v>0.39</v>
      </c>
      <c r="G377" s="24">
        <v>0</v>
      </c>
      <c r="H377" s="25">
        <v>10.220499999999999</v>
      </c>
      <c r="I377" s="25">
        <v>0.22789999999999999</v>
      </c>
      <c r="J377" s="15">
        <v>10</v>
      </c>
      <c r="K377" s="15">
        <v>3</v>
      </c>
      <c r="L377" s="13">
        <v>2.23E-2</v>
      </c>
      <c r="M377" s="7">
        <v>1.46219436</v>
      </c>
      <c r="N377" s="26">
        <v>0.4</v>
      </c>
      <c r="O377" s="27" t="s">
        <v>22</v>
      </c>
      <c r="P377" s="8">
        <v>0.72643855589999995</v>
      </c>
      <c r="Q377" s="24">
        <v>0.39</v>
      </c>
      <c r="R377" t="str">
        <f>IF($Q377*100&gt;=VLOOKUP($O377,margin_ranges!$A$5:$C$10,2,FALSE),IF($Q377*100&lt;=VLOOKUP($O377,margin_ranges!$A$5:$C$10,3,FALSE)+10,"IN RANGE","ABOVE RANGE"),"BELOW RANGE")</f>
        <v>IN RANGE</v>
      </c>
      <c r="S377">
        <f>MIN(VLOOKUP($O377,margin_ranges!$A$5:$D$10,4,FALSE),$P377*100)</f>
        <v>29.75</v>
      </c>
      <c r="T377" s="29">
        <f>(1-$S377/100)/(1-$F377)-1</f>
        <v>0.15163934426229519</v>
      </c>
      <c r="U377" s="19" t="str">
        <f>IF(ABS(IFERROR(T377,0))&gt;0.05,INDEX(margin_ranges!$C$13:$C$16,MATCH($F377*100,margin_ranges!$B$13:$B$16,1)),"")</f>
        <v>Margin Over Fill (Type C)</v>
      </c>
      <c r="V377">
        <f>MIN(VLOOKUP($U377,margin_ranges!$A$5:$D$10,4,FALSE),$P377*100)</f>
        <v>43</v>
      </c>
      <c r="Y377" s="29">
        <f t="shared" si="5"/>
        <v>-6.5573770491803129E-2</v>
      </c>
    </row>
    <row r="378" spans="1:25" x14ac:dyDescent="0.3">
      <c r="A378" s="8" t="s">
        <v>17</v>
      </c>
      <c r="B378" s="8" t="s">
        <v>678</v>
      </c>
      <c r="C378" s="8" t="s">
        <v>679</v>
      </c>
      <c r="D378" s="8" t="s">
        <v>690</v>
      </c>
      <c r="E378" s="8" t="s">
        <v>691</v>
      </c>
      <c r="F378" s="24">
        <v>0.39</v>
      </c>
      <c r="G378" s="24">
        <v>0</v>
      </c>
      <c r="H378" s="25">
        <v>11.4199</v>
      </c>
      <c r="I378" s="25">
        <v>0.56930000000000003</v>
      </c>
      <c r="J378" s="15">
        <v>17</v>
      </c>
      <c r="K378" s="15">
        <v>6</v>
      </c>
      <c r="L378" s="13">
        <v>4.99E-2</v>
      </c>
      <c r="M378" s="7">
        <v>1.01003764</v>
      </c>
      <c r="N378" s="26">
        <v>0.4</v>
      </c>
      <c r="O378" s="27" t="s">
        <v>22</v>
      </c>
      <c r="P378" s="8">
        <v>0.60397515530000001</v>
      </c>
      <c r="Q378" s="24">
        <v>0.39</v>
      </c>
      <c r="R378" t="str">
        <f>IF($Q378*100&gt;=VLOOKUP($O378,margin_ranges!$A$5:$C$10,2,FALSE),IF($Q378*100&lt;=VLOOKUP($O378,margin_ranges!$A$5:$C$10,3,FALSE)+10,"IN RANGE","ABOVE RANGE"),"BELOW RANGE")</f>
        <v>IN RANGE</v>
      </c>
      <c r="S378">
        <f>MIN(VLOOKUP($O378,margin_ranges!$A$5:$D$10,4,FALSE),$P378*100)</f>
        <v>29.75</v>
      </c>
      <c r="T378" s="29">
        <f>(1-$S378/100)/(1-$F378)-1</f>
        <v>0.15163934426229519</v>
      </c>
      <c r="U378" s="19" t="str">
        <f>IF(ABS(IFERROR(T378,0))&gt;0.05,INDEX(margin_ranges!$C$13:$C$16,MATCH($F378*100,margin_ranges!$B$13:$B$16,1)),"")</f>
        <v>Margin Over Fill (Type C)</v>
      </c>
      <c r="V378">
        <f>MIN(VLOOKUP($U378,margin_ranges!$A$5:$D$10,4,FALSE),$P378*100)</f>
        <v>43</v>
      </c>
      <c r="Y378" s="29">
        <f t="shared" si="5"/>
        <v>-6.5573770491803129E-2</v>
      </c>
    </row>
    <row r="379" spans="1:25" x14ac:dyDescent="0.3">
      <c r="A379" s="8" t="s">
        <v>17</v>
      </c>
      <c r="B379" s="8" t="s">
        <v>678</v>
      </c>
      <c r="C379" s="8" t="s">
        <v>679</v>
      </c>
      <c r="D379" s="8" t="s">
        <v>700</v>
      </c>
      <c r="E379" s="8" t="s">
        <v>701</v>
      </c>
      <c r="F379" s="24">
        <v>0.39</v>
      </c>
      <c r="G379" s="24">
        <v>0</v>
      </c>
      <c r="H379" s="25">
        <v>10.116099999999999</v>
      </c>
      <c r="I379" s="25">
        <v>0.50509999999999999</v>
      </c>
      <c r="J379" s="15">
        <v>16</v>
      </c>
      <c r="K379" s="15">
        <v>6</v>
      </c>
      <c r="L379" s="13">
        <v>4.99E-2</v>
      </c>
      <c r="M379" s="7">
        <v>1.05258096</v>
      </c>
      <c r="N379" s="26">
        <v>0.4</v>
      </c>
      <c r="O379" s="27" t="s">
        <v>22</v>
      </c>
      <c r="P379" s="8">
        <v>0.61998172730000001</v>
      </c>
      <c r="Q379" s="24">
        <v>0.39</v>
      </c>
      <c r="R379" t="str">
        <f>IF($Q379*100&gt;=VLOOKUP($O379,margin_ranges!$A$5:$C$10,2,FALSE),IF($Q379*100&lt;=VLOOKUP($O379,margin_ranges!$A$5:$C$10,3,FALSE)+10,"IN RANGE","ABOVE RANGE"),"BELOW RANGE")</f>
        <v>IN RANGE</v>
      </c>
      <c r="S379">
        <f>MIN(VLOOKUP($O379,margin_ranges!$A$5:$D$10,4,FALSE),$P379*100)</f>
        <v>29.75</v>
      </c>
      <c r="T379" s="29">
        <f>(1-$S379/100)/(1-$F379)-1</f>
        <v>0.15163934426229519</v>
      </c>
      <c r="U379" s="19" t="str">
        <f>IF(ABS(IFERROR(T379,0))&gt;0.05,INDEX(margin_ranges!$C$13:$C$16,MATCH($F379*100,margin_ranges!$B$13:$B$16,1)),"")</f>
        <v>Margin Over Fill (Type C)</v>
      </c>
      <c r="V379">
        <f>MIN(VLOOKUP($U379,margin_ranges!$A$5:$D$10,4,FALSE),$P379*100)</f>
        <v>43</v>
      </c>
      <c r="Y379" s="29">
        <f t="shared" si="5"/>
        <v>-6.5573770491803129E-2</v>
      </c>
    </row>
    <row r="380" spans="1:25" x14ac:dyDescent="0.3">
      <c r="A380" s="8" t="s">
        <v>17</v>
      </c>
      <c r="B380" s="8" t="s">
        <v>678</v>
      </c>
      <c r="C380" s="8" t="s">
        <v>679</v>
      </c>
      <c r="D380" s="8" t="s">
        <v>702</v>
      </c>
      <c r="E380" s="8" t="s">
        <v>703</v>
      </c>
      <c r="F380" s="24">
        <v>0.39</v>
      </c>
      <c r="G380" s="24">
        <v>0</v>
      </c>
      <c r="H380" s="25">
        <v>12.4574</v>
      </c>
      <c r="I380" s="25">
        <v>0.44569999999999999</v>
      </c>
      <c r="J380" s="15">
        <v>14</v>
      </c>
      <c r="K380" s="15">
        <v>5</v>
      </c>
      <c r="L380" s="13">
        <v>3.5799999999999998E-2</v>
      </c>
      <c r="M380" s="7">
        <v>1.0836538499999999</v>
      </c>
      <c r="N380" s="26">
        <v>0.4</v>
      </c>
      <c r="O380" s="27" t="s">
        <v>22</v>
      </c>
      <c r="P380" s="8">
        <v>0.63087843830000001</v>
      </c>
      <c r="Q380" s="24">
        <v>0.39</v>
      </c>
      <c r="R380" t="str">
        <f>IF($Q380*100&gt;=VLOOKUP($O380,margin_ranges!$A$5:$C$10,2,FALSE),IF($Q380*100&lt;=VLOOKUP($O380,margin_ranges!$A$5:$C$10,3,FALSE)+10,"IN RANGE","ABOVE RANGE"),"BELOW RANGE")</f>
        <v>IN RANGE</v>
      </c>
      <c r="S380">
        <f>MIN(VLOOKUP($O380,margin_ranges!$A$5:$D$10,4,FALSE),$P380*100)</f>
        <v>29.75</v>
      </c>
      <c r="T380" s="29">
        <f>(1-$S380/100)/(1-$F380)-1</f>
        <v>0.15163934426229519</v>
      </c>
      <c r="U380" s="19" t="str">
        <f>IF(ABS(IFERROR(T380,0))&gt;0.05,INDEX(margin_ranges!$C$13:$C$16,MATCH($F380*100,margin_ranges!$B$13:$B$16,1)),"")</f>
        <v>Margin Over Fill (Type C)</v>
      </c>
      <c r="V380">
        <f>MIN(VLOOKUP($U380,margin_ranges!$A$5:$D$10,4,FALSE),$P380*100)</f>
        <v>43</v>
      </c>
      <c r="Y380" s="29">
        <f t="shared" si="5"/>
        <v>-6.5573770491803129E-2</v>
      </c>
    </row>
    <row r="381" spans="1:25" x14ac:dyDescent="0.3">
      <c r="A381" s="8" t="s">
        <v>17</v>
      </c>
      <c r="B381" s="8" t="s">
        <v>678</v>
      </c>
      <c r="C381" s="8" t="s">
        <v>679</v>
      </c>
      <c r="D381" s="8" t="s">
        <v>680</v>
      </c>
      <c r="E381" s="8" t="s">
        <v>681</v>
      </c>
      <c r="F381" s="24">
        <v>0.38999999999999901</v>
      </c>
      <c r="G381" s="24">
        <v>0</v>
      </c>
      <c r="H381" s="25">
        <v>10.1661</v>
      </c>
      <c r="I381" s="25">
        <v>0.33939999999999998</v>
      </c>
      <c r="J381" s="15">
        <v>15</v>
      </c>
      <c r="K381" s="15">
        <v>5</v>
      </c>
      <c r="L381" s="13">
        <v>3.3399999999999999E-2</v>
      </c>
      <c r="M381" s="7">
        <v>1.4774994699999999</v>
      </c>
      <c r="N381" s="26">
        <v>0.4</v>
      </c>
      <c r="O381" s="27" t="s">
        <v>22</v>
      </c>
      <c r="P381" s="8">
        <v>0.72927232320000002</v>
      </c>
      <c r="Q381" s="24">
        <v>0.39</v>
      </c>
      <c r="R381" t="str">
        <f>IF($Q381*100&gt;=VLOOKUP($O381,margin_ranges!$A$5:$C$10,2,FALSE),IF($Q381*100&lt;=VLOOKUP($O381,margin_ranges!$A$5:$C$10,3,FALSE)+10,"IN RANGE","ABOVE RANGE"),"BELOW RANGE")</f>
        <v>IN RANGE</v>
      </c>
      <c r="S381">
        <f>MIN(VLOOKUP($O381,margin_ranges!$A$5:$D$10,4,FALSE),$P381*100)</f>
        <v>29.75</v>
      </c>
      <c r="T381" s="29">
        <f>(1-$S381/100)/(1-$F381)-1</f>
        <v>0.1516393442622932</v>
      </c>
      <c r="U381" s="19" t="str">
        <f>IF(ABS(IFERROR(T381,0))&gt;0.05,INDEX(margin_ranges!$C$13:$C$16,MATCH($F381*100,margin_ranges!$B$13:$B$16,1)),"")</f>
        <v>Margin Over Fill (Type C)</v>
      </c>
      <c r="V381">
        <f>MIN(VLOOKUP($U381,margin_ranges!$A$5:$D$10,4,FALSE),$P381*100)</f>
        <v>43</v>
      </c>
      <c r="Y381" s="29">
        <f t="shared" si="5"/>
        <v>-6.5573770491804684E-2</v>
      </c>
    </row>
    <row r="382" spans="1:25" x14ac:dyDescent="0.3">
      <c r="A382" s="8" t="s">
        <v>17</v>
      </c>
      <c r="B382" s="8" t="s">
        <v>678</v>
      </c>
      <c r="C382" s="8" t="s">
        <v>679</v>
      </c>
      <c r="D382" s="8" t="s">
        <v>684</v>
      </c>
      <c r="E382" s="8" t="s">
        <v>685</v>
      </c>
      <c r="F382" s="24">
        <v>0.38999999999999901</v>
      </c>
      <c r="G382" s="24">
        <v>0</v>
      </c>
      <c r="H382" s="25">
        <v>11.476699999999999</v>
      </c>
      <c r="I382" s="25">
        <v>0.54</v>
      </c>
      <c r="J382" s="15">
        <v>18</v>
      </c>
      <c r="K382" s="15">
        <v>6</v>
      </c>
      <c r="L382" s="13">
        <v>4.7100000000000003E-2</v>
      </c>
      <c r="M382" s="7">
        <v>1.1256613799999999</v>
      </c>
      <c r="N382" s="26">
        <v>0.4</v>
      </c>
      <c r="O382" s="27" t="s">
        <v>22</v>
      </c>
      <c r="P382" s="8">
        <v>0.64465334900000004</v>
      </c>
      <c r="Q382" s="24">
        <v>0.39</v>
      </c>
      <c r="R382" t="str">
        <f>IF($Q382*100&gt;=VLOOKUP($O382,margin_ranges!$A$5:$C$10,2,FALSE),IF($Q382*100&lt;=VLOOKUP($O382,margin_ranges!$A$5:$C$10,3,FALSE)+10,"IN RANGE","ABOVE RANGE"),"BELOW RANGE")</f>
        <v>IN RANGE</v>
      </c>
      <c r="S382">
        <f>MIN(VLOOKUP($O382,margin_ranges!$A$5:$D$10,4,FALSE),$P382*100)</f>
        <v>29.75</v>
      </c>
      <c r="T382" s="29">
        <f>(1-$S382/100)/(1-$F382)-1</f>
        <v>0.1516393442622932</v>
      </c>
      <c r="U382" s="19" t="str">
        <f>IF(ABS(IFERROR(T382,0))&gt;0.05,INDEX(margin_ranges!$C$13:$C$16,MATCH($F382*100,margin_ranges!$B$13:$B$16,1)),"")</f>
        <v>Margin Over Fill (Type C)</v>
      </c>
      <c r="V382">
        <f>MIN(VLOOKUP($U382,margin_ranges!$A$5:$D$10,4,FALSE),$P382*100)</f>
        <v>43</v>
      </c>
      <c r="Y382" s="29">
        <f t="shared" si="5"/>
        <v>-6.5573770491804684E-2</v>
      </c>
    </row>
    <row r="383" spans="1:25" x14ac:dyDescent="0.3">
      <c r="A383" s="8" t="s">
        <v>17</v>
      </c>
      <c r="B383" s="8" t="s">
        <v>678</v>
      </c>
      <c r="C383" s="8" t="s">
        <v>679</v>
      </c>
      <c r="D383" s="8" t="s">
        <v>692</v>
      </c>
      <c r="E383" s="8" t="s">
        <v>693</v>
      </c>
      <c r="F383" s="24">
        <v>0.38999999999999901</v>
      </c>
      <c r="G383" s="24">
        <v>0</v>
      </c>
      <c r="H383" s="25">
        <v>10.9468</v>
      </c>
      <c r="I383" s="25">
        <v>0.33129999999999998</v>
      </c>
      <c r="J383" s="15">
        <v>11</v>
      </c>
      <c r="K383" s="15">
        <v>4</v>
      </c>
      <c r="L383" s="13">
        <v>3.0300000000000001E-2</v>
      </c>
      <c r="M383" s="7">
        <v>1.1207417</v>
      </c>
      <c r="N383" s="26">
        <v>0.4</v>
      </c>
      <c r="O383" s="27" t="s">
        <v>22</v>
      </c>
      <c r="P383" s="8">
        <v>0.6430934975</v>
      </c>
      <c r="Q383" s="24">
        <v>0.39</v>
      </c>
      <c r="R383" t="str">
        <f>IF($Q383*100&gt;=VLOOKUP($O383,margin_ranges!$A$5:$C$10,2,FALSE),IF($Q383*100&lt;=VLOOKUP($O383,margin_ranges!$A$5:$C$10,3,FALSE)+10,"IN RANGE","ABOVE RANGE"),"BELOW RANGE")</f>
        <v>IN RANGE</v>
      </c>
      <c r="S383">
        <f>MIN(VLOOKUP($O383,margin_ranges!$A$5:$D$10,4,FALSE),$P383*100)</f>
        <v>29.75</v>
      </c>
      <c r="T383" s="29">
        <f>(1-$S383/100)/(1-$F383)-1</f>
        <v>0.1516393442622932</v>
      </c>
      <c r="U383" s="19" t="str">
        <f>IF(ABS(IFERROR(T383,0))&gt;0.05,INDEX(margin_ranges!$C$13:$C$16,MATCH($F383*100,margin_ranges!$B$13:$B$16,1)),"")</f>
        <v>Margin Over Fill (Type C)</v>
      </c>
      <c r="V383">
        <f>MIN(VLOOKUP($U383,margin_ranges!$A$5:$D$10,4,FALSE),$P383*100)</f>
        <v>43</v>
      </c>
      <c r="Y383" s="29">
        <f t="shared" si="5"/>
        <v>-6.5573770491804684E-2</v>
      </c>
    </row>
    <row r="384" spans="1:25" x14ac:dyDescent="0.3">
      <c r="A384" s="8" t="s">
        <v>17</v>
      </c>
      <c r="B384" s="8" t="s">
        <v>678</v>
      </c>
      <c r="C384" s="8" t="s">
        <v>679</v>
      </c>
      <c r="D384" s="8" t="s">
        <v>694</v>
      </c>
      <c r="E384" s="8" t="s">
        <v>695</v>
      </c>
      <c r="F384" s="24">
        <v>0.38999999999999901</v>
      </c>
      <c r="G384" s="24">
        <v>0</v>
      </c>
      <c r="H384" s="25">
        <v>11.1724</v>
      </c>
      <c r="I384" s="25">
        <v>0.3306</v>
      </c>
      <c r="J384" s="15">
        <v>11</v>
      </c>
      <c r="K384" s="15">
        <v>4</v>
      </c>
      <c r="L384" s="13">
        <v>2.9600000000000001E-2</v>
      </c>
      <c r="M384" s="7">
        <v>1.06153846</v>
      </c>
      <c r="N384" s="26">
        <v>0.4</v>
      </c>
      <c r="O384" s="27" t="s">
        <v>22</v>
      </c>
      <c r="P384" s="8">
        <v>0.62318840580000001</v>
      </c>
      <c r="Q384" s="24">
        <v>0.39</v>
      </c>
      <c r="R384" t="str">
        <f>IF($Q384*100&gt;=VLOOKUP($O384,margin_ranges!$A$5:$C$10,2,FALSE),IF($Q384*100&lt;=VLOOKUP($O384,margin_ranges!$A$5:$C$10,3,FALSE)+10,"IN RANGE","ABOVE RANGE"),"BELOW RANGE")</f>
        <v>IN RANGE</v>
      </c>
      <c r="S384">
        <f>MIN(VLOOKUP($O384,margin_ranges!$A$5:$D$10,4,FALSE),$P384*100)</f>
        <v>29.75</v>
      </c>
      <c r="T384" s="29">
        <f>(1-$S384/100)/(1-$F384)-1</f>
        <v>0.1516393442622932</v>
      </c>
      <c r="U384" s="19" t="str">
        <f>IF(ABS(IFERROR(T384,0))&gt;0.05,INDEX(margin_ranges!$C$13:$C$16,MATCH($F384*100,margin_ranges!$B$13:$B$16,1)),"")</f>
        <v>Margin Over Fill (Type C)</v>
      </c>
      <c r="V384">
        <f>MIN(VLOOKUP($U384,margin_ranges!$A$5:$D$10,4,FALSE),$P384*100)</f>
        <v>43</v>
      </c>
      <c r="Y384" s="29">
        <f t="shared" si="5"/>
        <v>-6.5573770491804684E-2</v>
      </c>
    </row>
    <row r="385" spans="1:25" x14ac:dyDescent="0.3">
      <c r="A385" s="8" t="s">
        <v>17</v>
      </c>
      <c r="B385" s="8" t="s">
        <v>678</v>
      </c>
      <c r="C385" s="8" t="s">
        <v>679</v>
      </c>
      <c r="D385" s="8" t="s">
        <v>696</v>
      </c>
      <c r="E385" s="8" t="s">
        <v>697</v>
      </c>
      <c r="F385" s="24">
        <v>0.38999999999999901</v>
      </c>
      <c r="G385" s="24">
        <v>0</v>
      </c>
      <c r="H385" s="25">
        <v>11.4056</v>
      </c>
      <c r="I385" s="25">
        <v>0.39639999999999997</v>
      </c>
      <c r="J385" s="15">
        <v>13</v>
      </c>
      <c r="K385" s="15">
        <v>5</v>
      </c>
      <c r="L385" s="13">
        <v>3.4799999999999998E-2</v>
      </c>
      <c r="M385" s="7">
        <v>1.09405405</v>
      </c>
      <c r="N385" s="26">
        <v>0.4</v>
      </c>
      <c r="O385" s="27" t="s">
        <v>22</v>
      </c>
      <c r="P385" s="8">
        <v>0.63438735180000005</v>
      </c>
      <c r="Q385" s="24">
        <v>0.39</v>
      </c>
      <c r="R385" t="str">
        <f>IF($Q385*100&gt;=VLOOKUP($O385,margin_ranges!$A$5:$C$10,2,FALSE),IF($Q385*100&lt;=VLOOKUP($O385,margin_ranges!$A$5:$C$10,3,FALSE)+10,"IN RANGE","ABOVE RANGE"),"BELOW RANGE")</f>
        <v>IN RANGE</v>
      </c>
      <c r="S385">
        <f>MIN(VLOOKUP($O385,margin_ranges!$A$5:$D$10,4,FALSE),$P385*100)</f>
        <v>29.75</v>
      </c>
      <c r="T385" s="29">
        <f>(1-$S385/100)/(1-$F385)-1</f>
        <v>0.1516393442622932</v>
      </c>
      <c r="U385" s="19" t="str">
        <f>IF(ABS(IFERROR(T385,0))&gt;0.05,INDEX(margin_ranges!$C$13:$C$16,MATCH($F385*100,margin_ranges!$B$13:$B$16,1)),"")</f>
        <v>Margin Over Fill (Type C)</v>
      </c>
      <c r="V385">
        <f>MIN(VLOOKUP($U385,margin_ranges!$A$5:$D$10,4,FALSE),$P385*100)</f>
        <v>43</v>
      </c>
      <c r="Y385" s="29">
        <f t="shared" si="5"/>
        <v>-6.5573770491804684E-2</v>
      </c>
    </row>
    <row r="386" spans="1:25" x14ac:dyDescent="0.3">
      <c r="A386" s="8" t="s">
        <v>17</v>
      </c>
      <c r="B386" s="8" t="s">
        <v>678</v>
      </c>
      <c r="C386" s="8" t="s">
        <v>679</v>
      </c>
      <c r="D386" s="8" t="s">
        <v>698</v>
      </c>
      <c r="E386" s="8" t="s">
        <v>699</v>
      </c>
      <c r="F386" s="24">
        <v>0.3</v>
      </c>
      <c r="G386" s="24">
        <v>0</v>
      </c>
      <c r="H386" s="25">
        <v>11.3399</v>
      </c>
      <c r="I386" s="25">
        <v>0.52290000000000003</v>
      </c>
      <c r="J386" s="15">
        <v>15</v>
      </c>
      <c r="K386" s="15">
        <v>5</v>
      </c>
      <c r="L386" s="13">
        <v>4.6100000000000002E-2</v>
      </c>
      <c r="M386" s="7">
        <v>0.97014069000000003</v>
      </c>
      <c r="N386" s="26">
        <v>0.4</v>
      </c>
      <c r="O386" s="27" t="s">
        <v>92</v>
      </c>
      <c r="P386" s="8">
        <v>0.58768866860000002</v>
      </c>
      <c r="Q386" s="24">
        <v>0.3</v>
      </c>
      <c r="R386" t="str">
        <f>IF($Q386*100&gt;=VLOOKUP($O386,margin_ranges!$A$5:$C$10,2,FALSE),IF($Q386*100&lt;=VLOOKUP($O386,margin_ranges!$A$5:$C$10,3,FALSE)+10,"IN RANGE","ABOVE RANGE"),"BELOW RANGE")</f>
        <v>IN RANGE</v>
      </c>
      <c r="S386">
        <f>MIN(VLOOKUP($O386,margin_ranges!$A$5:$D$10,4,FALSE),$P386*100)</f>
        <v>29.75</v>
      </c>
      <c r="T386" s="29">
        <f>(1-$S386/100)/(1-$F386)-1</f>
        <v>3.5714285714285587E-3</v>
      </c>
      <c r="U386" s="19" t="str">
        <f>IF(ABS(IFERROR(T386,0))&gt;0.05,INDEX(margin_ranges!$C$13:$C$16,MATCH($F386*100,margin_ranges!$B$13:$B$16,1)),"")</f>
        <v/>
      </c>
      <c r="V386" t="e">
        <f>MIN(VLOOKUP($U386,margin_ranges!$A$5:$D$10,4,FALSE),$P386*100)</f>
        <v>#N/A</v>
      </c>
      <c r="Y386" s="29" t="e">
        <f t="shared" si="5"/>
        <v>#N/A</v>
      </c>
    </row>
    <row r="387" spans="1:25" x14ac:dyDescent="0.3">
      <c r="A387" s="8" t="s">
        <v>35</v>
      </c>
      <c r="B387" s="8" t="s">
        <v>11738</v>
      </c>
      <c r="C387" s="8" t="s">
        <v>34</v>
      </c>
      <c r="D387" s="8" t="s">
        <v>34</v>
      </c>
      <c r="E387" s="8"/>
      <c r="F387" s="24">
        <v>0.25</v>
      </c>
      <c r="G387" s="24">
        <v>0</v>
      </c>
      <c r="H387" s="25">
        <v>14.700900000000001</v>
      </c>
      <c r="I387" s="25">
        <v>5.1265000000000001</v>
      </c>
      <c r="J387" s="15">
        <v>189</v>
      </c>
      <c r="K387" s="15">
        <v>47</v>
      </c>
      <c r="L387" s="13">
        <v>0.34870000000000001</v>
      </c>
      <c r="M387" s="7">
        <v>1.2320101400000001</v>
      </c>
      <c r="N387" s="26">
        <v>0.61979799999999996</v>
      </c>
      <c r="O387" s="27"/>
      <c r="P387" s="8">
        <v>0.49692134980000002</v>
      </c>
      <c r="Q387" s="24">
        <v>0.25</v>
      </c>
      <c r="R387" t="e">
        <f>IF($Q387*100&gt;=VLOOKUP($O387,margin_ranges!$A$5:$C$10,2,FALSE),IF($Q387*100&lt;=VLOOKUP($O387,margin_ranges!$A$5:$C$10,3,FALSE)+10,"IN RANGE","ABOVE RANGE"),"BELOW RANGE")</f>
        <v>#N/A</v>
      </c>
      <c r="S387" t="e">
        <f>MIN(VLOOKUP($O387,margin_ranges!$A$5:$D$10,4,FALSE),$P387*100)</f>
        <v>#N/A</v>
      </c>
      <c r="T387" s="29" t="e">
        <f>(1-$S387/100)/(1-$F387)-1</f>
        <v>#N/A</v>
      </c>
      <c r="U387" s="19" t="str">
        <f>IF(ABS(IFERROR(T387,0))&gt;0.05,INDEX(margin_ranges!$C$13:$C$16,MATCH($F387*100,margin_ranges!$B$13:$B$16,1)),"")</f>
        <v/>
      </c>
      <c r="V387" t="e">
        <f>MIN(VLOOKUP($U387,margin_ranges!$A$5:$D$10,4,FALSE),$P387*100)</f>
        <v>#N/A</v>
      </c>
      <c r="Y387" s="29" t="e">
        <f t="shared" si="5"/>
        <v>#N/A</v>
      </c>
    </row>
    <row r="388" spans="1:25" x14ac:dyDescent="0.3">
      <c r="A388" s="8" t="s">
        <v>33</v>
      </c>
      <c r="B388" s="8" t="s">
        <v>11738</v>
      </c>
      <c r="C388" s="8" t="s">
        <v>11739</v>
      </c>
      <c r="D388" s="8" t="s">
        <v>34</v>
      </c>
      <c r="E388" s="8"/>
      <c r="F388" s="24">
        <v>0.25</v>
      </c>
      <c r="G388" s="24">
        <v>0</v>
      </c>
      <c r="H388" s="25">
        <v>14.700900000000001</v>
      </c>
      <c r="I388" s="25">
        <v>5.1265000000000001</v>
      </c>
      <c r="J388" s="15">
        <v>189</v>
      </c>
      <c r="K388" s="15">
        <v>47</v>
      </c>
      <c r="L388" s="13">
        <v>0.34870000000000001</v>
      </c>
      <c r="M388" s="7">
        <v>1.2320101400000001</v>
      </c>
      <c r="N388" s="26">
        <v>0.61979799999999996</v>
      </c>
      <c r="O388" s="27"/>
      <c r="P388" s="8">
        <v>0.49692134980000002</v>
      </c>
      <c r="Q388" s="24">
        <v>0.25</v>
      </c>
      <c r="R388" t="e">
        <f>IF($Q388*100&gt;=VLOOKUP($O388,margin_ranges!$A$5:$C$10,2,FALSE),IF($Q388*100&lt;=VLOOKUP($O388,margin_ranges!$A$5:$C$10,3,FALSE)+10,"IN RANGE","ABOVE RANGE"),"BELOW RANGE")</f>
        <v>#N/A</v>
      </c>
      <c r="S388" t="e">
        <f>MIN(VLOOKUP($O388,margin_ranges!$A$5:$D$10,4,FALSE),$P388*100)</f>
        <v>#N/A</v>
      </c>
      <c r="T388" s="29" t="e">
        <f>(1-$S388/100)/(1-$F388)-1</f>
        <v>#N/A</v>
      </c>
      <c r="U388" s="19" t="str">
        <f>IF(ABS(IFERROR(T388,0))&gt;0.05,INDEX(margin_ranges!$C$13:$C$16,MATCH($F388*100,margin_ranges!$B$13:$B$16,1)),"")</f>
        <v/>
      </c>
      <c r="V388" t="e">
        <f>MIN(VLOOKUP($U388,margin_ranges!$A$5:$D$10,4,FALSE),$P388*100)</f>
        <v>#N/A</v>
      </c>
      <c r="Y388" s="29" t="e">
        <f t="shared" si="5"/>
        <v>#N/A</v>
      </c>
    </row>
    <row r="389" spans="1:25" x14ac:dyDescent="0.3">
      <c r="A389" s="8" t="s">
        <v>17</v>
      </c>
      <c r="B389" s="8" t="s">
        <v>11738</v>
      </c>
      <c r="C389" s="8" t="s">
        <v>11739</v>
      </c>
      <c r="D389" s="8" t="s">
        <v>11740</v>
      </c>
      <c r="E389" s="8" t="s">
        <v>11741</v>
      </c>
      <c r="F389" s="24">
        <v>0.25</v>
      </c>
      <c r="G389" s="24">
        <v>0</v>
      </c>
      <c r="H389" s="25">
        <v>3.7094999999999998</v>
      </c>
      <c r="I389" s="25">
        <v>1.5525</v>
      </c>
      <c r="J389" s="15">
        <v>45</v>
      </c>
      <c r="K389" s="15">
        <v>11</v>
      </c>
      <c r="L389" s="13">
        <v>0.41849999999999998</v>
      </c>
      <c r="M389" s="7">
        <v>0.972634</v>
      </c>
      <c r="N389" s="26">
        <v>0.5</v>
      </c>
      <c r="O389" s="27" t="s">
        <v>22</v>
      </c>
      <c r="P389" s="8">
        <v>0.48593201580000001</v>
      </c>
      <c r="Q389" s="24">
        <v>0.25</v>
      </c>
      <c r="R389" t="str">
        <f>IF($Q389*100&gt;=VLOOKUP($O389,margin_ranges!$A$5:$C$10,2,FALSE),IF($Q389*100&lt;=VLOOKUP($O389,margin_ranges!$A$5:$C$10,3,FALSE)+10,"IN RANGE","ABOVE RANGE"),"BELOW RANGE")</f>
        <v>IN RANGE</v>
      </c>
      <c r="S389">
        <f>MIN(VLOOKUP($O389,margin_ranges!$A$5:$D$10,4,FALSE),$P389*100)</f>
        <v>29.75</v>
      </c>
      <c r="T389" s="29">
        <f>(1-$S389/100)/(1-$F389)-1</f>
        <v>-6.3333333333333353E-2</v>
      </c>
      <c r="U389" s="19" t="str">
        <f>IF(ABS(IFERROR(T389,0))&gt;0.05,INDEX(margin_ranges!$C$13:$C$16,MATCH($F389*100,margin_ranges!$B$13:$B$16,1)),"")</f>
        <v>Balanced (Type B)</v>
      </c>
      <c r="V389">
        <f>MIN(VLOOKUP($U389,margin_ranges!$A$5:$D$10,4,FALSE),$P389*100)</f>
        <v>29.75</v>
      </c>
      <c r="Y389" s="29">
        <f t="shared" si="5"/>
        <v>-6.3333333333333353E-2</v>
      </c>
    </row>
    <row r="390" spans="1:25" x14ac:dyDescent="0.3">
      <c r="A390" s="8" t="s">
        <v>17</v>
      </c>
      <c r="B390" s="8" t="s">
        <v>11738</v>
      </c>
      <c r="C390" s="8" t="s">
        <v>11739</v>
      </c>
      <c r="D390" s="8" t="s">
        <v>11742</v>
      </c>
      <c r="E390" s="8" t="s">
        <v>11743</v>
      </c>
      <c r="F390" s="24">
        <v>0.25</v>
      </c>
      <c r="G390" s="24">
        <v>0</v>
      </c>
      <c r="H390" s="25">
        <v>7.0125999999999999</v>
      </c>
      <c r="I390" s="25">
        <v>2.3456999999999999</v>
      </c>
      <c r="J390" s="15">
        <v>89</v>
      </c>
      <c r="K390" s="15">
        <v>22</v>
      </c>
      <c r="L390" s="13">
        <v>0.33450000000000002</v>
      </c>
      <c r="M390" s="7">
        <v>1.2646406800000001</v>
      </c>
      <c r="N390" s="26">
        <v>0.5</v>
      </c>
      <c r="O390" s="27" t="s">
        <v>22</v>
      </c>
      <c r="P390" s="8">
        <v>0.60463078000000003</v>
      </c>
      <c r="Q390" s="24">
        <v>0.25</v>
      </c>
      <c r="R390" t="str">
        <f>IF($Q390*100&gt;=VLOOKUP($O390,margin_ranges!$A$5:$C$10,2,FALSE),IF($Q390*100&lt;=VLOOKUP($O390,margin_ranges!$A$5:$C$10,3,FALSE)+10,"IN RANGE","ABOVE RANGE"),"BELOW RANGE")</f>
        <v>IN RANGE</v>
      </c>
      <c r="S390">
        <f>MIN(VLOOKUP($O390,margin_ranges!$A$5:$D$10,4,FALSE),$P390*100)</f>
        <v>29.75</v>
      </c>
      <c r="T390" s="29">
        <f>(1-$S390/100)/(1-$F390)-1</f>
        <v>-6.3333333333333353E-2</v>
      </c>
      <c r="U390" s="19" t="str">
        <f>IF(ABS(IFERROR(T390,0))&gt;0.05,INDEX(margin_ranges!$C$13:$C$16,MATCH($F390*100,margin_ranges!$B$13:$B$16,1)),"")</f>
        <v>Balanced (Type B)</v>
      </c>
      <c r="V390">
        <f>MIN(VLOOKUP($U390,margin_ranges!$A$5:$D$10,4,FALSE),$P390*100)</f>
        <v>29.75</v>
      </c>
      <c r="Y390" s="29">
        <f t="shared" si="5"/>
        <v>-6.3333333333333353E-2</v>
      </c>
    </row>
    <row r="391" spans="1:25" x14ac:dyDescent="0.3">
      <c r="A391" s="8" t="s">
        <v>17</v>
      </c>
      <c r="B391" s="8" t="s">
        <v>11738</v>
      </c>
      <c r="C391" s="8" t="s">
        <v>11739</v>
      </c>
      <c r="D391" s="8" t="s">
        <v>11744</v>
      </c>
      <c r="E391" s="8" t="s">
        <v>11745</v>
      </c>
      <c r="F391" s="24">
        <v>0.249999999999999</v>
      </c>
      <c r="G391" s="24">
        <v>0</v>
      </c>
      <c r="H391" s="25">
        <v>2.3073000000000001</v>
      </c>
      <c r="I391" s="25">
        <v>0.83830000000000005</v>
      </c>
      <c r="J391" s="15">
        <v>38</v>
      </c>
      <c r="K391" s="15">
        <v>10</v>
      </c>
      <c r="L391" s="13">
        <v>0.36330000000000001</v>
      </c>
      <c r="M391" s="7">
        <v>1.51772324</v>
      </c>
      <c r="N391" s="26">
        <v>1</v>
      </c>
      <c r="O391" s="27" t="s">
        <v>22</v>
      </c>
      <c r="P391" s="8">
        <v>0.3411183472</v>
      </c>
      <c r="Q391" s="24">
        <v>0.25</v>
      </c>
      <c r="R391" t="str">
        <f>IF($Q391*100&gt;=VLOOKUP($O391,margin_ranges!$A$5:$C$10,2,FALSE),IF($Q391*100&lt;=VLOOKUP($O391,margin_ranges!$A$5:$C$10,3,FALSE)+10,"IN RANGE","ABOVE RANGE"),"BELOW RANGE")</f>
        <v>IN RANGE</v>
      </c>
      <c r="S391">
        <f>MIN(VLOOKUP($O391,margin_ranges!$A$5:$D$10,4,FALSE),$P391*100)</f>
        <v>29.75</v>
      </c>
      <c r="T391" s="29">
        <f>(1-$S391/100)/(1-$F391)-1</f>
        <v>-6.3333333333334574E-2</v>
      </c>
      <c r="U391" s="19" t="str">
        <f>IF(ABS(IFERROR(T391,0))&gt;0.05,INDEX(margin_ranges!$C$13:$C$16,MATCH($F391*100,margin_ranges!$B$13:$B$16,1)),"")</f>
        <v>Maximize Fill (Type A+)</v>
      </c>
      <c r="V391">
        <f>MIN(VLOOKUP($U391,margin_ranges!$A$5:$D$10,4,FALSE),$P391*100)</f>
        <v>19.75</v>
      </c>
      <c r="Y391" s="29">
        <f t="shared" si="5"/>
        <v>6.9999999999998508E-2</v>
      </c>
    </row>
    <row r="392" spans="1:25" x14ac:dyDescent="0.3">
      <c r="A392" s="8" t="s">
        <v>17</v>
      </c>
      <c r="B392" s="8" t="s">
        <v>11738</v>
      </c>
      <c r="C392" s="8" t="s">
        <v>11739</v>
      </c>
      <c r="D392" s="8" t="s">
        <v>11746</v>
      </c>
      <c r="E392" s="8" t="s">
        <v>11747</v>
      </c>
      <c r="F392" s="24">
        <v>0.249999999999999</v>
      </c>
      <c r="G392" s="24">
        <v>0</v>
      </c>
      <c r="H392" s="25">
        <v>1.6716</v>
      </c>
      <c r="I392" s="25">
        <v>0.39</v>
      </c>
      <c r="J392" s="15">
        <v>17</v>
      </c>
      <c r="K392" s="15">
        <v>4</v>
      </c>
      <c r="L392" s="13">
        <v>0.23330000000000001</v>
      </c>
      <c r="M392" s="7">
        <v>1.45413919</v>
      </c>
      <c r="N392" s="26">
        <v>1</v>
      </c>
      <c r="O392" s="27" t="s">
        <v>22</v>
      </c>
      <c r="P392" s="8">
        <v>0.31230792480000003</v>
      </c>
      <c r="Q392" s="24">
        <v>0.25</v>
      </c>
      <c r="R392" t="str">
        <f>IF($Q392*100&gt;=VLOOKUP($O392,margin_ranges!$A$5:$C$10,2,FALSE),IF($Q392*100&lt;=VLOOKUP($O392,margin_ranges!$A$5:$C$10,3,FALSE)+10,"IN RANGE","ABOVE RANGE"),"BELOW RANGE")</f>
        <v>IN RANGE</v>
      </c>
      <c r="S392">
        <f>MIN(VLOOKUP($O392,margin_ranges!$A$5:$D$10,4,FALSE),$P392*100)</f>
        <v>29.75</v>
      </c>
      <c r="T392" s="29">
        <f>(1-$S392/100)/(1-$F392)-1</f>
        <v>-6.3333333333334574E-2</v>
      </c>
      <c r="U392" s="19" t="str">
        <f>IF(ABS(IFERROR(T392,0))&gt;0.05,INDEX(margin_ranges!$C$13:$C$16,MATCH($F392*100,margin_ranges!$B$13:$B$16,1)),"")</f>
        <v>Maximize Fill (Type A+)</v>
      </c>
      <c r="V392">
        <f>MIN(VLOOKUP($U392,margin_ranges!$A$5:$D$10,4,FALSE),$P392*100)</f>
        <v>19.75</v>
      </c>
      <c r="Y392" s="29">
        <f t="shared" si="5"/>
        <v>6.9999999999998508E-2</v>
      </c>
    </row>
    <row r="393" spans="1:25" x14ac:dyDescent="0.3">
      <c r="A393" s="8" t="s">
        <v>35</v>
      </c>
      <c r="B393" s="8" t="s">
        <v>704</v>
      </c>
      <c r="C393" s="8" t="s">
        <v>34</v>
      </c>
      <c r="D393" s="8" t="s">
        <v>34</v>
      </c>
      <c r="E393" s="8"/>
      <c r="F393" s="24">
        <v>0.24225642059196101</v>
      </c>
      <c r="G393" s="24">
        <v>0</v>
      </c>
      <c r="H393" s="25">
        <v>20.9161</v>
      </c>
      <c r="I393" s="25">
        <v>2.0880999999999998</v>
      </c>
      <c r="J393" s="15">
        <v>60</v>
      </c>
      <c r="K393" s="15">
        <v>13</v>
      </c>
      <c r="L393" s="13">
        <v>9.98E-2</v>
      </c>
      <c r="M393" s="7">
        <v>0.95048745999999995</v>
      </c>
      <c r="N393" s="26">
        <v>0.66275300000000004</v>
      </c>
      <c r="O393" s="27"/>
      <c r="P393" s="8">
        <v>0.30272304900000002</v>
      </c>
      <c r="Q393" s="24">
        <v>0.24229999999999999</v>
      </c>
      <c r="R393" t="e">
        <f>IF($Q393*100&gt;=VLOOKUP($O393,margin_ranges!$A$5:$C$10,2,FALSE),IF($Q393*100&lt;=VLOOKUP($O393,margin_ranges!$A$5:$C$10,3,FALSE)+10,"IN RANGE","ABOVE RANGE"),"BELOW RANGE")</f>
        <v>#N/A</v>
      </c>
      <c r="S393" t="e">
        <f>MIN(VLOOKUP($O393,margin_ranges!$A$5:$D$10,4,FALSE),$P393*100)</f>
        <v>#N/A</v>
      </c>
      <c r="T393" s="29" t="e">
        <f>(1-$S393/100)/(1-$F393)-1</f>
        <v>#N/A</v>
      </c>
      <c r="U393" s="19" t="str">
        <f>IF(ABS(IFERROR(T393,0))&gt;0.05,INDEX(margin_ranges!$C$13:$C$16,MATCH($F393*100,margin_ranges!$B$13:$B$16,1)),"")</f>
        <v/>
      </c>
      <c r="V393" t="e">
        <f>MIN(VLOOKUP($U393,margin_ranges!$A$5:$D$10,4,FALSE),$P393*100)</f>
        <v>#N/A</v>
      </c>
      <c r="Y393" s="29" t="e">
        <f t="shared" si="5"/>
        <v>#N/A</v>
      </c>
    </row>
    <row r="394" spans="1:25" x14ac:dyDescent="0.3">
      <c r="A394" s="8" t="s">
        <v>33</v>
      </c>
      <c r="B394" s="8" t="s">
        <v>704</v>
      </c>
      <c r="C394" s="8" t="s">
        <v>705</v>
      </c>
      <c r="D394" s="8" t="s">
        <v>34</v>
      </c>
      <c r="E394" s="8"/>
      <c r="F394" s="24">
        <v>0.24225642059196101</v>
      </c>
      <c r="G394" s="24">
        <v>0</v>
      </c>
      <c r="H394" s="25">
        <v>20.9161</v>
      </c>
      <c r="I394" s="25">
        <v>2.0880999999999998</v>
      </c>
      <c r="J394" s="15">
        <v>60</v>
      </c>
      <c r="K394" s="15">
        <v>13</v>
      </c>
      <c r="L394" s="13">
        <v>9.98E-2</v>
      </c>
      <c r="M394" s="7">
        <v>0.95048745999999995</v>
      </c>
      <c r="N394" s="26">
        <v>0.66275300000000004</v>
      </c>
      <c r="O394" s="27"/>
      <c r="P394" s="8">
        <v>0.30272304900000002</v>
      </c>
      <c r="Q394" s="24">
        <v>0.24229999999999999</v>
      </c>
      <c r="R394" t="e">
        <f>IF($Q394*100&gt;=VLOOKUP($O394,margin_ranges!$A$5:$C$10,2,FALSE),IF($Q394*100&lt;=VLOOKUP($O394,margin_ranges!$A$5:$C$10,3,FALSE)+10,"IN RANGE","ABOVE RANGE"),"BELOW RANGE")</f>
        <v>#N/A</v>
      </c>
      <c r="S394" t="e">
        <f>MIN(VLOOKUP($O394,margin_ranges!$A$5:$D$10,4,FALSE),$P394*100)</f>
        <v>#N/A</v>
      </c>
      <c r="T394" s="29" t="e">
        <f>(1-$S394/100)/(1-$F394)-1</f>
        <v>#N/A</v>
      </c>
      <c r="U394" s="19" t="str">
        <f>IF(ABS(IFERROR(T394,0))&gt;0.05,INDEX(margin_ranges!$C$13:$C$16,MATCH($F394*100,margin_ranges!$B$13:$B$16,1)),"")</f>
        <v/>
      </c>
      <c r="V394" t="e">
        <f>MIN(VLOOKUP($U394,margin_ranges!$A$5:$D$10,4,FALSE),$P394*100)</f>
        <v>#N/A</v>
      </c>
      <c r="Y394" s="29" t="e">
        <f t="shared" si="5"/>
        <v>#N/A</v>
      </c>
    </row>
    <row r="395" spans="1:25" x14ac:dyDescent="0.3">
      <c r="A395" s="8" t="s">
        <v>17</v>
      </c>
      <c r="B395" s="8" t="s">
        <v>704</v>
      </c>
      <c r="C395" s="8" t="s">
        <v>705</v>
      </c>
      <c r="D395" s="8" t="s">
        <v>706</v>
      </c>
      <c r="E395" s="8" t="s">
        <v>707</v>
      </c>
      <c r="F395" s="24">
        <v>0.22915538405993299</v>
      </c>
      <c r="G395" s="24">
        <v>0</v>
      </c>
      <c r="H395" s="25">
        <v>13.7201</v>
      </c>
      <c r="I395" s="25">
        <v>0.4244</v>
      </c>
      <c r="J395" s="15">
        <v>19</v>
      </c>
      <c r="K395" s="15">
        <v>4</v>
      </c>
      <c r="L395" s="13">
        <v>3.09E-2</v>
      </c>
      <c r="M395" s="7">
        <v>1.4918700600000001</v>
      </c>
      <c r="N395" s="26">
        <v>1.1499999999999999</v>
      </c>
      <c r="O395" s="27" t="s">
        <v>92</v>
      </c>
      <c r="P395" s="8">
        <v>0.2291553841</v>
      </c>
      <c r="Q395" s="24">
        <v>0.25</v>
      </c>
      <c r="R395" t="str">
        <f>IF($Q395*100&gt;=VLOOKUP($O395,margin_ranges!$A$5:$C$10,2,FALSE),IF($Q395*100&lt;=VLOOKUP($O395,margin_ranges!$A$5:$C$10,3,FALSE)+10,"IN RANGE","ABOVE RANGE"),"BELOW RANGE")</f>
        <v>IN RANGE</v>
      </c>
      <c r="S395">
        <f>MIN(VLOOKUP($O395,margin_ranges!$A$5:$D$10,4,FALSE),$P395*100)</f>
        <v>22.91553841</v>
      </c>
      <c r="T395" s="29">
        <f>(1-$S395/100)/(1-$F395)-1</f>
        <v>-5.1978088499993191E-11</v>
      </c>
      <c r="U395" s="19" t="str">
        <f>IF(ABS(IFERROR(T395,0))&gt;0.05,INDEX(margin_ranges!$C$13:$C$16,MATCH($F395*100,margin_ranges!$B$13:$B$16,1)),"")</f>
        <v/>
      </c>
      <c r="V395" t="e">
        <f>MIN(VLOOKUP($U395,margin_ranges!$A$5:$D$10,4,FALSE),$P395*100)</f>
        <v>#N/A</v>
      </c>
      <c r="Y395" s="29" t="e">
        <f t="shared" si="5"/>
        <v>#N/A</v>
      </c>
    </row>
    <row r="396" spans="1:25" x14ac:dyDescent="0.3">
      <c r="A396" s="8" t="s">
        <v>17</v>
      </c>
      <c r="B396" s="8" t="s">
        <v>704</v>
      </c>
      <c r="C396" s="8" t="s">
        <v>705</v>
      </c>
      <c r="D396" s="8" t="s">
        <v>708</v>
      </c>
      <c r="E396" s="8" t="s">
        <v>709</v>
      </c>
      <c r="F396" s="24">
        <v>0.25</v>
      </c>
      <c r="G396" s="24">
        <v>0</v>
      </c>
      <c r="H396" s="25">
        <v>2.7168000000000001</v>
      </c>
      <c r="I396" s="25">
        <v>0.6351</v>
      </c>
      <c r="J396" s="15">
        <v>19</v>
      </c>
      <c r="K396" s="15">
        <v>5</v>
      </c>
      <c r="L396" s="13">
        <v>0.23380000000000001</v>
      </c>
      <c r="M396" s="7">
        <v>0.98420874999999997</v>
      </c>
      <c r="N396" s="26">
        <v>0.7</v>
      </c>
      <c r="O396" s="27" t="s">
        <v>92</v>
      </c>
      <c r="P396" s="8">
        <v>0.28876877010000002</v>
      </c>
      <c r="Q396" s="24">
        <v>0.25</v>
      </c>
      <c r="R396" t="str">
        <f>IF($Q396*100&gt;=VLOOKUP($O396,margin_ranges!$A$5:$C$10,2,FALSE),IF($Q396*100&lt;=VLOOKUP($O396,margin_ranges!$A$5:$C$10,3,FALSE)+10,"IN RANGE","ABOVE RANGE"),"BELOW RANGE")</f>
        <v>IN RANGE</v>
      </c>
      <c r="S396">
        <f>MIN(VLOOKUP($O396,margin_ranges!$A$5:$D$10,4,FALSE),$P396*100)</f>
        <v>28.876877010000001</v>
      </c>
      <c r="T396" s="29">
        <f>(1-$S396/100)/(1-$F396)-1</f>
        <v>-5.1691693466666688E-2</v>
      </c>
      <c r="U396" s="19" t="str">
        <f>IF(ABS(IFERROR(T396,0))&gt;0.05,INDEX(margin_ranges!$C$13:$C$16,MATCH($F396*100,margin_ranges!$B$13:$B$16,1)),"")</f>
        <v>Balanced (Type B)</v>
      </c>
      <c r="V396">
        <f>MIN(VLOOKUP($U396,margin_ranges!$A$5:$D$10,4,FALSE),$P396*100)</f>
        <v>28.876877010000001</v>
      </c>
      <c r="Y396" s="29">
        <f t="shared" si="5"/>
        <v>-5.1691693466666688E-2</v>
      </c>
    </row>
    <row r="397" spans="1:25" x14ac:dyDescent="0.3">
      <c r="A397" s="8" t="s">
        <v>17</v>
      </c>
      <c r="B397" s="8" t="s">
        <v>704</v>
      </c>
      <c r="C397" s="8" t="s">
        <v>705</v>
      </c>
      <c r="D397" s="8" t="s">
        <v>11748</v>
      </c>
      <c r="E397" s="8" t="s">
        <v>11749</v>
      </c>
      <c r="F397" s="24">
        <v>0.249999999999999</v>
      </c>
      <c r="G397" s="24">
        <v>0</v>
      </c>
      <c r="H397" s="25">
        <v>2.5813999999999999</v>
      </c>
      <c r="I397" s="25">
        <v>0.63009999999999999</v>
      </c>
      <c r="J397" s="15">
        <v>13</v>
      </c>
      <c r="K397" s="15">
        <v>2</v>
      </c>
      <c r="L397" s="13">
        <v>0.24410000000000001</v>
      </c>
      <c r="M397" s="7">
        <v>0.66529872000000001</v>
      </c>
      <c r="N397" s="26">
        <v>0.4</v>
      </c>
      <c r="O397" s="27" t="s">
        <v>92</v>
      </c>
      <c r="P397" s="8">
        <v>0.39876631559999998</v>
      </c>
      <c r="Q397" s="24">
        <v>0.25</v>
      </c>
      <c r="R397" t="str">
        <f>IF($Q397*100&gt;=VLOOKUP($O397,margin_ranges!$A$5:$C$10,2,FALSE),IF($Q397*100&lt;=VLOOKUP($O397,margin_ranges!$A$5:$C$10,3,FALSE)+10,"IN RANGE","ABOVE RANGE"),"BELOW RANGE")</f>
        <v>IN RANGE</v>
      </c>
      <c r="S397">
        <f>MIN(VLOOKUP($O397,margin_ranges!$A$5:$D$10,4,FALSE),$P397*100)</f>
        <v>29.75</v>
      </c>
      <c r="T397" s="29">
        <f>(1-$S397/100)/(1-$F397)-1</f>
        <v>-6.3333333333334574E-2</v>
      </c>
      <c r="U397" s="19" t="str">
        <f>IF(ABS(IFERROR(T397,0))&gt;0.05,INDEX(margin_ranges!$C$13:$C$16,MATCH($F397*100,margin_ranges!$B$13:$B$16,1)),"")</f>
        <v>Maximize Fill (Type A+)</v>
      </c>
      <c r="V397">
        <f>MIN(VLOOKUP($U397,margin_ranges!$A$5:$D$10,4,FALSE),$P397*100)</f>
        <v>19.75</v>
      </c>
      <c r="Y397" s="29">
        <f t="shared" si="5"/>
        <v>6.9999999999998508E-2</v>
      </c>
    </row>
    <row r="398" spans="1:25" x14ac:dyDescent="0.3">
      <c r="A398" s="8" t="s">
        <v>17</v>
      </c>
      <c r="B398" s="8" t="s">
        <v>704</v>
      </c>
      <c r="C398" s="8" t="s">
        <v>705</v>
      </c>
      <c r="D398" s="8" t="s">
        <v>11750</v>
      </c>
      <c r="E398" s="8" t="s">
        <v>11751</v>
      </c>
      <c r="F398" s="24">
        <v>0.19999999999999901</v>
      </c>
      <c r="G398" s="24">
        <v>0</v>
      </c>
      <c r="H398" s="25">
        <v>1.8975</v>
      </c>
      <c r="I398" s="25">
        <v>0.39860000000000001</v>
      </c>
      <c r="J398" s="15">
        <v>9</v>
      </c>
      <c r="K398" s="15">
        <v>2</v>
      </c>
      <c r="L398" s="13">
        <v>0.21010000000000001</v>
      </c>
      <c r="M398" s="7">
        <v>0.77118279999999995</v>
      </c>
      <c r="N398" s="26">
        <v>0.5</v>
      </c>
      <c r="O398" s="27" t="s">
        <v>92</v>
      </c>
      <c r="P398" s="8">
        <v>0.35164528719999999</v>
      </c>
      <c r="Q398" s="24">
        <v>0.2</v>
      </c>
      <c r="R398" t="str">
        <f>IF($Q398*100&gt;=VLOOKUP($O398,margin_ranges!$A$5:$C$10,2,FALSE),IF($Q398*100&lt;=VLOOKUP($O398,margin_ranges!$A$5:$C$10,3,FALSE)+10,"IN RANGE","ABOVE RANGE"),"BELOW RANGE")</f>
        <v>IN RANGE</v>
      </c>
      <c r="S398">
        <f>MIN(VLOOKUP($O398,margin_ranges!$A$5:$D$10,4,FALSE),$P398*100)</f>
        <v>29.75</v>
      </c>
      <c r="T398" s="29">
        <f>(1-$S398/100)/(1-$F398)-1</f>
        <v>-0.12187500000000095</v>
      </c>
      <c r="U398" s="19" t="str">
        <f>IF(ABS(IFERROR(T398,0))&gt;0.05,INDEX(margin_ranges!$C$13:$C$16,MATCH($F398*100,margin_ranges!$B$13:$B$16,1)),"")</f>
        <v>Maximize Fill (Type A+)</v>
      </c>
      <c r="V398">
        <f>MIN(VLOOKUP($U398,margin_ranges!$A$5:$D$10,4,FALSE),$P398*100)</f>
        <v>19.75</v>
      </c>
      <c r="Y398" s="29">
        <f t="shared" ref="Y398:Y461" si="6">(1-$V398/100)/(1-$F398)-1</f>
        <v>3.1249999999987121E-3</v>
      </c>
    </row>
    <row r="399" spans="1:25" x14ac:dyDescent="0.3">
      <c r="A399" s="8" t="s">
        <v>35</v>
      </c>
      <c r="B399" s="8" t="s">
        <v>710</v>
      </c>
      <c r="C399" s="8" t="s">
        <v>34</v>
      </c>
      <c r="D399" s="8" t="s">
        <v>34</v>
      </c>
      <c r="E399" s="8"/>
      <c r="F399" s="24">
        <v>0.290000603583695</v>
      </c>
      <c r="G399" s="24">
        <v>0.99998980999999998</v>
      </c>
      <c r="H399" s="25">
        <v>1062.5446999999999</v>
      </c>
      <c r="I399" s="25">
        <v>124.1005</v>
      </c>
      <c r="J399" s="15">
        <v>3447</v>
      </c>
      <c r="K399" s="15">
        <v>891</v>
      </c>
      <c r="L399" s="13">
        <v>0.1168</v>
      </c>
      <c r="M399" s="7">
        <v>0.92593428</v>
      </c>
      <c r="N399" s="26">
        <v>0.34478500000000001</v>
      </c>
      <c r="O399" s="27"/>
      <c r="P399" s="8">
        <v>0.62763555969999996</v>
      </c>
      <c r="Q399" s="24">
        <v>0.28999999999999998</v>
      </c>
      <c r="R399" t="e">
        <f>IF($Q399*100&gt;=VLOOKUP($O399,margin_ranges!$A$5:$C$10,2,FALSE),IF($Q399*100&lt;=VLOOKUP($O399,margin_ranges!$A$5:$C$10,3,FALSE)+10,"IN RANGE","ABOVE RANGE"),"BELOW RANGE")</f>
        <v>#N/A</v>
      </c>
      <c r="S399" t="e">
        <f>MIN(VLOOKUP($O399,margin_ranges!$A$5:$D$10,4,FALSE),$P399*100)</f>
        <v>#N/A</v>
      </c>
      <c r="T399" s="29" t="e">
        <f>(1-$S399/100)/(1-$F399)-1</f>
        <v>#N/A</v>
      </c>
      <c r="U399" s="19" t="str">
        <f>IF(ABS(IFERROR(T399,0))&gt;0.05,INDEX(margin_ranges!$C$13:$C$16,MATCH($F399*100,margin_ranges!$B$13:$B$16,1)),"")</f>
        <v/>
      </c>
      <c r="V399" t="e">
        <f>MIN(VLOOKUP($U399,margin_ranges!$A$5:$D$10,4,FALSE),$P399*100)</f>
        <v>#N/A</v>
      </c>
      <c r="Y399" s="29" t="e">
        <f t="shared" si="6"/>
        <v>#N/A</v>
      </c>
    </row>
    <row r="400" spans="1:25" x14ac:dyDescent="0.3">
      <c r="A400" s="8" t="s">
        <v>33</v>
      </c>
      <c r="B400" s="8" t="s">
        <v>710</v>
      </c>
      <c r="C400" s="8" t="s">
        <v>711</v>
      </c>
      <c r="D400" s="8" t="s">
        <v>34</v>
      </c>
      <c r="E400" s="8"/>
      <c r="F400" s="24">
        <v>0.290000603583695</v>
      </c>
      <c r="G400" s="24">
        <v>0.99998980999999998</v>
      </c>
      <c r="H400" s="25">
        <v>1062.5446999999999</v>
      </c>
      <c r="I400" s="25">
        <v>124.1005</v>
      </c>
      <c r="J400" s="15">
        <v>3447</v>
      </c>
      <c r="K400" s="15">
        <v>891</v>
      </c>
      <c r="L400" s="13">
        <v>0.1168</v>
      </c>
      <c r="M400" s="7">
        <v>0.92593428</v>
      </c>
      <c r="N400" s="26">
        <v>0.34478500000000001</v>
      </c>
      <c r="O400" s="27"/>
      <c r="P400" s="8">
        <v>0.62763555969999996</v>
      </c>
      <c r="Q400" s="24">
        <v>0.28999999999999998</v>
      </c>
      <c r="R400" t="e">
        <f>IF($Q400*100&gt;=VLOOKUP($O400,margin_ranges!$A$5:$C$10,2,FALSE),IF($Q400*100&lt;=VLOOKUP($O400,margin_ranges!$A$5:$C$10,3,FALSE)+10,"IN RANGE","ABOVE RANGE"),"BELOW RANGE")</f>
        <v>#N/A</v>
      </c>
      <c r="S400" t="e">
        <f>MIN(VLOOKUP($O400,margin_ranges!$A$5:$D$10,4,FALSE),$P400*100)</f>
        <v>#N/A</v>
      </c>
      <c r="T400" s="29" t="e">
        <f>(1-$S400/100)/(1-$F400)-1</f>
        <v>#N/A</v>
      </c>
      <c r="U400" s="19" t="str">
        <f>IF(ABS(IFERROR(T400,0))&gt;0.05,INDEX(margin_ranges!$C$13:$C$16,MATCH($F400*100,margin_ranges!$B$13:$B$16,1)),"")</f>
        <v/>
      </c>
      <c r="V400" t="e">
        <f>MIN(VLOOKUP($U400,margin_ranges!$A$5:$D$10,4,FALSE),$P400*100)</f>
        <v>#N/A</v>
      </c>
      <c r="Y400" s="29" t="e">
        <f t="shared" si="6"/>
        <v>#N/A</v>
      </c>
    </row>
    <row r="401" spans="1:25" x14ac:dyDescent="0.3">
      <c r="A401" s="8" t="s">
        <v>17</v>
      </c>
      <c r="B401" s="8" t="s">
        <v>710</v>
      </c>
      <c r="C401" s="8" t="s">
        <v>711</v>
      </c>
      <c r="D401" s="8" t="s">
        <v>712</v>
      </c>
      <c r="E401" s="8" t="s">
        <v>713</v>
      </c>
      <c r="F401" s="24">
        <v>0.28999999999999998</v>
      </c>
      <c r="G401" s="24">
        <v>1</v>
      </c>
      <c r="H401" s="25">
        <v>53.892899999999997</v>
      </c>
      <c r="I401" s="25">
        <v>21.292400000000001</v>
      </c>
      <c r="J401" s="15">
        <v>630</v>
      </c>
      <c r="K401" s="15">
        <v>163</v>
      </c>
      <c r="L401" s="13">
        <v>0.39510000000000001</v>
      </c>
      <c r="M401" s="7">
        <v>0.98560521000000001</v>
      </c>
      <c r="N401" s="26">
        <v>0.4</v>
      </c>
      <c r="O401" s="27" t="s">
        <v>22</v>
      </c>
      <c r="P401" s="8">
        <v>0.59415799020000004</v>
      </c>
      <c r="Q401" s="24">
        <v>0.28999999999999998</v>
      </c>
      <c r="R401" t="str">
        <f>IF($Q401*100&gt;=VLOOKUP($O401,margin_ranges!$A$5:$C$10,2,FALSE),IF($Q401*100&lt;=VLOOKUP($O401,margin_ranges!$A$5:$C$10,3,FALSE)+10,"IN RANGE","ABOVE RANGE"),"BELOW RANGE")</f>
        <v>IN RANGE</v>
      </c>
      <c r="S401">
        <f>MIN(VLOOKUP($O401,margin_ranges!$A$5:$D$10,4,FALSE),$P401*100)</f>
        <v>29.75</v>
      </c>
      <c r="T401" s="29">
        <f>(1-$S401/100)/(1-$F401)-1</f>
        <v>-1.0563380281690127E-2</v>
      </c>
      <c r="U401" s="19" t="str">
        <f>IF(ABS(IFERROR(T401,0))&gt;0.05,INDEX(margin_ranges!$C$13:$C$16,MATCH($F401*100,margin_ranges!$B$13:$B$16,1)),"")</f>
        <v/>
      </c>
      <c r="V401" t="e">
        <f>MIN(VLOOKUP($U401,margin_ranges!$A$5:$D$10,4,FALSE),$P401*100)</f>
        <v>#N/A</v>
      </c>
      <c r="Y401" s="29" t="e">
        <f t="shared" si="6"/>
        <v>#N/A</v>
      </c>
    </row>
    <row r="402" spans="1:25" x14ac:dyDescent="0.3">
      <c r="A402" s="8" t="s">
        <v>17</v>
      </c>
      <c r="B402" s="8" t="s">
        <v>710</v>
      </c>
      <c r="C402" s="8" t="s">
        <v>711</v>
      </c>
      <c r="D402" s="8" t="s">
        <v>716</v>
      </c>
      <c r="E402" s="8" t="s">
        <v>717</v>
      </c>
      <c r="F402" s="24">
        <v>0.28999999999999998</v>
      </c>
      <c r="G402" s="24">
        <v>1</v>
      </c>
      <c r="H402" s="25">
        <v>373.94690000000003</v>
      </c>
      <c r="I402" s="25">
        <v>19.681000000000001</v>
      </c>
      <c r="J402" s="15">
        <v>441</v>
      </c>
      <c r="K402" s="15">
        <v>114</v>
      </c>
      <c r="L402" s="13">
        <v>5.2600000000000001E-2</v>
      </c>
      <c r="M402" s="7">
        <v>0.74612279999999997</v>
      </c>
      <c r="N402" s="26">
        <v>0.25</v>
      </c>
      <c r="O402" s="27" t="s">
        <v>22</v>
      </c>
      <c r="P402" s="8">
        <v>0.66493451280000004</v>
      </c>
      <c r="Q402" s="24">
        <v>0.28999999999999998</v>
      </c>
      <c r="R402" t="str">
        <f>IF($Q402*100&gt;=VLOOKUP($O402,margin_ranges!$A$5:$C$10,2,FALSE),IF($Q402*100&lt;=VLOOKUP($O402,margin_ranges!$A$5:$C$10,3,FALSE)+10,"IN RANGE","ABOVE RANGE"),"BELOW RANGE")</f>
        <v>IN RANGE</v>
      </c>
      <c r="S402">
        <f>MIN(VLOOKUP($O402,margin_ranges!$A$5:$D$10,4,FALSE),$P402*100)</f>
        <v>29.75</v>
      </c>
      <c r="T402" s="29">
        <f>(1-$S402/100)/(1-$F402)-1</f>
        <v>-1.0563380281690127E-2</v>
      </c>
      <c r="U402" s="19" t="str">
        <f>IF(ABS(IFERROR(T402,0))&gt;0.05,INDEX(margin_ranges!$C$13:$C$16,MATCH($F402*100,margin_ranges!$B$13:$B$16,1)),"")</f>
        <v/>
      </c>
      <c r="V402" t="e">
        <f>MIN(VLOOKUP($U402,margin_ranges!$A$5:$D$10,4,FALSE),$P402*100)</f>
        <v>#N/A</v>
      </c>
      <c r="Y402" s="29" t="e">
        <f t="shared" si="6"/>
        <v>#N/A</v>
      </c>
    </row>
    <row r="403" spans="1:25" x14ac:dyDescent="0.3">
      <c r="A403" s="8" t="s">
        <v>17</v>
      </c>
      <c r="B403" s="8" t="s">
        <v>710</v>
      </c>
      <c r="C403" s="8" t="s">
        <v>711</v>
      </c>
      <c r="D403" s="8" t="s">
        <v>718</v>
      </c>
      <c r="E403" s="8" t="s">
        <v>719</v>
      </c>
      <c r="F403" s="24">
        <v>0.28999999999999998</v>
      </c>
      <c r="G403" s="24">
        <v>1</v>
      </c>
      <c r="H403" s="25">
        <v>120.19459999999999</v>
      </c>
      <c r="I403" s="25">
        <v>11.82</v>
      </c>
      <c r="J403" s="15">
        <v>225</v>
      </c>
      <c r="K403" s="15">
        <v>58</v>
      </c>
      <c r="L403" s="13">
        <v>9.8299999999999998E-2</v>
      </c>
      <c r="M403" s="7">
        <v>0.63513173999999994</v>
      </c>
      <c r="N403" s="26">
        <v>0.25</v>
      </c>
      <c r="O403" s="27" t="s">
        <v>22</v>
      </c>
      <c r="P403" s="8">
        <v>0.60638087340000002</v>
      </c>
      <c r="Q403" s="24">
        <v>0.28999999999999998</v>
      </c>
      <c r="R403" t="str">
        <f>IF($Q403*100&gt;=VLOOKUP($O403,margin_ranges!$A$5:$C$10,2,FALSE),IF($Q403*100&lt;=VLOOKUP($O403,margin_ranges!$A$5:$C$10,3,FALSE)+10,"IN RANGE","ABOVE RANGE"),"BELOW RANGE")</f>
        <v>IN RANGE</v>
      </c>
      <c r="S403">
        <f>MIN(VLOOKUP($O403,margin_ranges!$A$5:$D$10,4,FALSE),$P403*100)</f>
        <v>29.75</v>
      </c>
      <c r="T403" s="29">
        <f>(1-$S403/100)/(1-$F403)-1</f>
        <v>-1.0563380281690127E-2</v>
      </c>
      <c r="U403" s="19" t="str">
        <f>IF(ABS(IFERROR(T403,0))&gt;0.05,INDEX(margin_ranges!$C$13:$C$16,MATCH($F403*100,margin_ranges!$B$13:$B$16,1)),"")</f>
        <v/>
      </c>
      <c r="V403" t="e">
        <f>MIN(VLOOKUP($U403,margin_ranges!$A$5:$D$10,4,FALSE),$P403*100)</f>
        <v>#N/A</v>
      </c>
      <c r="Y403" s="29" t="e">
        <f t="shared" si="6"/>
        <v>#N/A</v>
      </c>
    </row>
    <row r="404" spans="1:25" x14ac:dyDescent="0.3">
      <c r="A404" s="8" t="s">
        <v>17</v>
      </c>
      <c r="B404" s="8" t="s">
        <v>710</v>
      </c>
      <c r="C404" s="8" t="s">
        <v>711</v>
      </c>
      <c r="D404" s="8" t="s">
        <v>720</v>
      </c>
      <c r="E404" s="8" t="s">
        <v>721</v>
      </c>
      <c r="F404" s="24">
        <v>0.28999999999999998</v>
      </c>
      <c r="G404" s="24">
        <v>1</v>
      </c>
      <c r="H404" s="25">
        <v>166.9564</v>
      </c>
      <c r="I404" s="25">
        <v>31.006499999999999</v>
      </c>
      <c r="J404" s="15">
        <v>1004</v>
      </c>
      <c r="K404" s="15">
        <v>261</v>
      </c>
      <c r="L404" s="13">
        <v>0.1857</v>
      </c>
      <c r="M404" s="7">
        <v>1.0794865600000001</v>
      </c>
      <c r="N404" s="26">
        <v>0.4</v>
      </c>
      <c r="O404" s="27" t="s">
        <v>22</v>
      </c>
      <c r="P404" s="8">
        <v>0.62945346879999997</v>
      </c>
      <c r="Q404" s="24">
        <v>0.28999999999999998</v>
      </c>
      <c r="R404" t="str">
        <f>IF($Q404*100&gt;=VLOOKUP($O404,margin_ranges!$A$5:$C$10,2,FALSE),IF($Q404*100&lt;=VLOOKUP($O404,margin_ranges!$A$5:$C$10,3,FALSE)+10,"IN RANGE","ABOVE RANGE"),"BELOW RANGE")</f>
        <v>IN RANGE</v>
      </c>
      <c r="S404">
        <f>MIN(VLOOKUP($O404,margin_ranges!$A$5:$D$10,4,FALSE),$P404*100)</f>
        <v>29.75</v>
      </c>
      <c r="T404" s="29">
        <f>(1-$S404/100)/(1-$F404)-1</f>
        <v>-1.0563380281690127E-2</v>
      </c>
      <c r="U404" s="19" t="str">
        <f>IF(ABS(IFERROR(T404,0))&gt;0.05,INDEX(margin_ranges!$C$13:$C$16,MATCH($F404*100,margin_ranges!$B$13:$B$16,1)),"")</f>
        <v/>
      </c>
      <c r="V404" t="e">
        <f>MIN(VLOOKUP($U404,margin_ranges!$A$5:$D$10,4,FALSE),$P404*100)</f>
        <v>#N/A</v>
      </c>
      <c r="Y404" s="29" t="e">
        <f t="shared" si="6"/>
        <v>#N/A</v>
      </c>
    </row>
    <row r="405" spans="1:25" x14ac:dyDescent="0.3">
      <c r="A405" s="8" t="s">
        <v>17</v>
      </c>
      <c r="B405" s="8" t="s">
        <v>710</v>
      </c>
      <c r="C405" s="8" t="s">
        <v>711</v>
      </c>
      <c r="D405" s="8" t="s">
        <v>722</v>
      </c>
      <c r="E405" s="8" t="s">
        <v>723</v>
      </c>
      <c r="F405" s="24">
        <v>0.28999999999999998</v>
      </c>
      <c r="G405" s="24">
        <v>1</v>
      </c>
      <c r="H405" s="25">
        <v>241.78270000000001</v>
      </c>
      <c r="I405" s="25">
        <v>14.1776</v>
      </c>
      <c r="J405" s="15">
        <v>288</v>
      </c>
      <c r="K405" s="15">
        <v>74</v>
      </c>
      <c r="L405" s="13">
        <v>5.8599999999999999E-2</v>
      </c>
      <c r="M405" s="7">
        <v>0.67729675</v>
      </c>
      <c r="N405" s="26">
        <v>0.25</v>
      </c>
      <c r="O405" s="27" t="s">
        <v>22</v>
      </c>
      <c r="P405" s="8">
        <v>0.63088557560000003</v>
      </c>
      <c r="Q405" s="24">
        <v>0.28999999999999998</v>
      </c>
      <c r="R405" t="str">
        <f>IF($Q405*100&gt;=VLOOKUP($O405,margin_ranges!$A$5:$C$10,2,FALSE),IF($Q405*100&lt;=VLOOKUP($O405,margin_ranges!$A$5:$C$10,3,FALSE)+10,"IN RANGE","ABOVE RANGE"),"BELOW RANGE")</f>
        <v>IN RANGE</v>
      </c>
      <c r="S405">
        <f>MIN(VLOOKUP($O405,margin_ranges!$A$5:$D$10,4,FALSE),$P405*100)</f>
        <v>29.75</v>
      </c>
      <c r="T405" s="29">
        <f>(1-$S405/100)/(1-$F405)-1</f>
        <v>-1.0563380281690127E-2</v>
      </c>
      <c r="U405" s="19" t="str">
        <f>IF(ABS(IFERROR(T405,0))&gt;0.05,INDEX(margin_ranges!$C$13:$C$16,MATCH($F405*100,margin_ranges!$B$13:$B$16,1)),"")</f>
        <v/>
      </c>
      <c r="V405" t="e">
        <f>MIN(VLOOKUP($U405,margin_ranges!$A$5:$D$10,4,FALSE),$P405*100)</f>
        <v>#N/A</v>
      </c>
      <c r="Y405" s="29" t="e">
        <f t="shared" si="6"/>
        <v>#N/A</v>
      </c>
    </row>
    <row r="406" spans="1:25" x14ac:dyDescent="0.3">
      <c r="A406" s="8" t="s">
        <v>17</v>
      </c>
      <c r="B406" s="8" t="s">
        <v>710</v>
      </c>
      <c r="C406" s="8" t="s">
        <v>711</v>
      </c>
      <c r="D406" s="8" t="s">
        <v>714</v>
      </c>
      <c r="E406" s="8" t="s">
        <v>715</v>
      </c>
      <c r="F406" s="24">
        <v>0.28999999999999898</v>
      </c>
      <c r="G406" s="24">
        <v>1</v>
      </c>
      <c r="H406" s="25">
        <v>93.678100000000001</v>
      </c>
      <c r="I406" s="25">
        <v>26.1204</v>
      </c>
      <c r="J406" s="15">
        <v>860</v>
      </c>
      <c r="K406" s="15">
        <v>222</v>
      </c>
      <c r="L406" s="13">
        <v>0.27879999999999999</v>
      </c>
      <c r="M406" s="7">
        <v>1.09709586</v>
      </c>
      <c r="N406" s="26">
        <v>0.4</v>
      </c>
      <c r="O406" s="27" t="s">
        <v>22</v>
      </c>
      <c r="P406" s="8">
        <v>0.63540104909999995</v>
      </c>
      <c r="Q406" s="24">
        <v>0.28999999999999998</v>
      </c>
      <c r="R406" t="str">
        <f>IF($Q406*100&gt;=VLOOKUP($O406,margin_ranges!$A$5:$C$10,2,FALSE),IF($Q406*100&lt;=VLOOKUP($O406,margin_ranges!$A$5:$C$10,3,FALSE)+10,"IN RANGE","ABOVE RANGE"),"BELOW RANGE")</f>
        <v>IN RANGE</v>
      </c>
      <c r="S406">
        <f>MIN(VLOOKUP($O406,margin_ranges!$A$5:$D$10,4,FALSE),$P406*100)</f>
        <v>29.75</v>
      </c>
      <c r="T406" s="29">
        <f>(1-$S406/100)/(1-$F406)-1</f>
        <v>-1.056338028169157E-2</v>
      </c>
      <c r="U406" s="19" t="str">
        <f>IF(ABS(IFERROR(T406,0))&gt;0.05,INDEX(margin_ranges!$C$13:$C$16,MATCH($F406*100,margin_ranges!$B$13:$B$16,1)),"")</f>
        <v/>
      </c>
      <c r="V406" t="e">
        <f>MIN(VLOOKUP($U406,margin_ranges!$A$5:$D$10,4,FALSE),$P406*100)</f>
        <v>#N/A</v>
      </c>
      <c r="Y406" s="29" t="e">
        <f t="shared" si="6"/>
        <v>#N/A</v>
      </c>
    </row>
    <row r="407" spans="1:25" x14ac:dyDescent="0.3">
      <c r="A407" s="8" t="s">
        <v>35</v>
      </c>
      <c r="B407" s="8" t="s">
        <v>724</v>
      </c>
      <c r="C407" s="8" t="s">
        <v>34</v>
      </c>
      <c r="D407" s="8" t="s">
        <v>34</v>
      </c>
      <c r="E407" s="8"/>
      <c r="F407" s="24">
        <v>0.32794904744948</v>
      </c>
      <c r="G407" s="24">
        <v>0.75890305000000002</v>
      </c>
      <c r="H407" s="25">
        <v>134.0701</v>
      </c>
      <c r="I407" s="25">
        <v>55.327599999999997</v>
      </c>
      <c r="J407" s="15">
        <v>2141</v>
      </c>
      <c r="K407" s="15">
        <v>628</v>
      </c>
      <c r="L407" s="13">
        <v>0.41270000000000001</v>
      </c>
      <c r="M407" s="7">
        <v>1.28995438</v>
      </c>
      <c r="N407" s="26">
        <v>0.74816300000000002</v>
      </c>
      <c r="O407" s="27"/>
      <c r="P407" s="8">
        <v>0.4200081692</v>
      </c>
      <c r="Q407" s="24">
        <v>0.32790000000000002</v>
      </c>
      <c r="R407" t="e">
        <f>IF($Q407*100&gt;=VLOOKUP($O407,margin_ranges!$A$5:$C$10,2,FALSE),IF($Q407*100&lt;=VLOOKUP($O407,margin_ranges!$A$5:$C$10,3,FALSE)+10,"IN RANGE","ABOVE RANGE"),"BELOW RANGE")</f>
        <v>#N/A</v>
      </c>
      <c r="S407" t="e">
        <f>MIN(VLOOKUP($O407,margin_ranges!$A$5:$D$10,4,FALSE),$P407*100)</f>
        <v>#N/A</v>
      </c>
      <c r="T407" s="29" t="e">
        <f>(1-$S407/100)/(1-$F407)-1</f>
        <v>#N/A</v>
      </c>
      <c r="U407" s="19" t="str">
        <f>IF(ABS(IFERROR(T407,0))&gt;0.05,INDEX(margin_ranges!$C$13:$C$16,MATCH($F407*100,margin_ranges!$B$13:$B$16,1)),"")</f>
        <v/>
      </c>
      <c r="V407" t="e">
        <f>MIN(VLOOKUP($U407,margin_ranges!$A$5:$D$10,4,FALSE),$P407*100)</f>
        <v>#N/A</v>
      </c>
      <c r="Y407" s="29" t="e">
        <f t="shared" si="6"/>
        <v>#N/A</v>
      </c>
    </row>
    <row r="408" spans="1:25" x14ac:dyDescent="0.3">
      <c r="A408" s="8" t="s">
        <v>33</v>
      </c>
      <c r="B408" s="8" t="s">
        <v>724</v>
      </c>
      <c r="C408" s="8" t="s">
        <v>725</v>
      </c>
      <c r="D408" s="8" t="s">
        <v>34</v>
      </c>
      <c r="E408" s="8"/>
      <c r="F408" s="24">
        <v>0.32794904744948</v>
      </c>
      <c r="G408" s="24">
        <v>0.75890305000000002</v>
      </c>
      <c r="H408" s="25">
        <v>134.0701</v>
      </c>
      <c r="I408" s="25">
        <v>55.327599999999997</v>
      </c>
      <c r="J408" s="15">
        <v>2141</v>
      </c>
      <c r="K408" s="15">
        <v>628</v>
      </c>
      <c r="L408" s="13">
        <v>0.41270000000000001</v>
      </c>
      <c r="M408" s="7">
        <v>1.28995438</v>
      </c>
      <c r="N408" s="26">
        <v>0.74816300000000002</v>
      </c>
      <c r="O408" s="27"/>
      <c r="P408" s="8">
        <v>0.4200081692</v>
      </c>
      <c r="Q408" s="24">
        <v>0.32790000000000002</v>
      </c>
      <c r="R408" t="e">
        <f>IF($Q408*100&gt;=VLOOKUP($O408,margin_ranges!$A$5:$C$10,2,FALSE),IF($Q408*100&lt;=VLOOKUP($O408,margin_ranges!$A$5:$C$10,3,FALSE)+10,"IN RANGE","ABOVE RANGE"),"BELOW RANGE")</f>
        <v>#N/A</v>
      </c>
      <c r="S408" t="e">
        <f>MIN(VLOOKUP($O408,margin_ranges!$A$5:$D$10,4,FALSE),$P408*100)</f>
        <v>#N/A</v>
      </c>
      <c r="T408" s="29" t="e">
        <f>(1-$S408/100)/(1-$F408)-1</f>
        <v>#N/A</v>
      </c>
      <c r="U408" s="19" t="str">
        <f>IF(ABS(IFERROR(T408,0))&gt;0.05,INDEX(margin_ranges!$C$13:$C$16,MATCH($F408*100,margin_ranges!$B$13:$B$16,1)),"")</f>
        <v/>
      </c>
      <c r="V408" t="e">
        <f>MIN(VLOOKUP($U408,margin_ranges!$A$5:$D$10,4,FALSE),$P408*100)</f>
        <v>#N/A</v>
      </c>
      <c r="Y408" s="29" t="e">
        <f t="shared" si="6"/>
        <v>#N/A</v>
      </c>
    </row>
    <row r="409" spans="1:25" x14ac:dyDescent="0.3">
      <c r="A409" s="8" t="s">
        <v>17</v>
      </c>
      <c r="B409" s="8" t="s">
        <v>724</v>
      </c>
      <c r="C409" s="8" t="s">
        <v>725</v>
      </c>
      <c r="D409" s="8" t="s">
        <v>729</v>
      </c>
      <c r="E409" s="8" t="s">
        <v>730</v>
      </c>
      <c r="F409" s="24">
        <v>0.33999999999999903</v>
      </c>
      <c r="G409" s="24">
        <v>1</v>
      </c>
      <c r="H409" s="25">
        <v>94.025800000000004</v>
      </c>
      <c r="I409" s="25">
        <v>41.311599999999999</v>
      </c>
      <c r="J409" s="15">
        <v>1625</v>
      </c>
      <c r="K409" s="15">
        <v>496</v>
      </c>
      <c r="L409" s="13">
        <v>0.43940000000000001</v>
      </c>
      <c r="M409" s="7">
        <v>1.31108179</v>
      </c>
      <c r="N409" s="26">
        <v>0.75</v>
      </c>
      <c r="O409" s="27" t="s">
        <v>22</v>
      </c>
      <c r="P409" s="8">
        <v>0.42795331069999998</v>
      </c>
      <c r="Q409" s="24">
        <v>0.34</v>
      </c>
      <c r="R409" t="str">
        <f>IF($Q409*100&gt;=VLOOKUP($O409,margin_ranges!$A$5:$C$10,2,FALSE),IF($Q409*100&lt;=VLOOKUP($O409,margin_ranges!$A$5:$C$10,3,FALSE)+10,"IN RANGE","ABOVE RANGE"),"BELOW RANGE")</f>
        <v>IN RANGE</v>
      </c>
      <c r="S409">
        <f>MIN(VLOOKUP($O409,margin_ranges!$A$5:$D$10,4,FALSE),$P409*100)</f>
        <v>29.75</v>
      </c>
      <c r="T409" s="29">
        <f>(1-$S409/100)/(1-$F409)-1</f>
        <v>6.4393939393937671E-2</v>
      </c>
      <c r="U409" s="19" t="str">
        <f>IF(ABS(IFERROR(T409,0))&gt;0.05,INDEX(margin_ranges!$C$13:$C$16,MATCH($F409*100,margin_ranges!$B$13:$B$16,1)),"")</f>
        <v>Balanced (Type B)</v>
      </c>
      <c r="V409">
        <f>MIN(VLOOKUP($U409,margin_ranges!$A$5:$D$10,4,FALSE),$P409*100)</f>
        <v>29.75</v>
      </c>
      <c r="Y409" s="29">
        <f t="shared" si="6"/>
        <v>6.4393939393937671E-2</v>
      </c>
    </row>
    <row r="410" spans="1:25" x14ac:dyDescent="0.3">
      <c r="A410" s="8" t="s">
        <v>17</v>
      </c>
      <c r="B410" s="8" t="s">
        <v>724</v>
      </c>
      <c r="C410" s="8" t="s">
        <v>725</v>
      </c>
      <c r="D410" s="8" t="s">
        <v>726</v>
      </c>
      <c r="E410" s="8" t="s">
        <v>727</v>
      </c>
      <c r="F410" s="24">
        <v>0.28999999999999998</v>
      </c>
      <c r="G410" s="24">
        <v>0</v>
      </c>
      <c r="H410" s="25">
        <v>11.681100000000001</v>
      </c>
      <c r="I410" s="25">
        <v>1.8133999999999999</v>
      </c>
      <c r="J410" s="15">
        <v>58</v>
      </c>
      <c r="K410" s="15">
        <v>15</v>
      </c>
      <c r="L410" s="13">
        <v>0.1552</v>
      </c>
      <c r="M410" s="7">
        <v>1.06332125</v>
      </c>
      <c r="N410" s="26">
        <v>0.7</v>
      </c>
      <c r="O410" s="27" t="s">
        <v>22</v>
      </c>
      <c r="P410" s="8">
        <v>0.34168531169999999</v>
      </c>
      <c r="Q410" s="24">
        <v>0.28999999999999998</v>
      </c>
      <c r="R410" t="str">
        <f>IF($Q410*100&gt;=VLOOKUP($O410,margin_ranges!$A$5:$C$10,2,FALSE),IF($Q410*100&lt;=VLOOKUP($O410,margin_ranges!$A$5:$C$10,3,FALSE)+10,"IN RANGE","ABOVE RANGE"),"BELOW RANGE")</f>
        <v>IN RANGE</v>
      </c>
      <c r="S410">
        <f>MIN(VLOOKUP($O410,margin_ranges!$A$5:$D$10,4,FALSE),$P410*100)</f>
        <v>29.75</v>
      </c>
      <c r="T410" s="29">
        <f>(1-$S410/100)/(1-$F410)-1</f>
        <v>-1.0563380281690127E-2</v>
      </c>
      <c r="U410" s="19" t="str">
        <f>IF(ABS(IFERROR(T410,0))&gt;0.05,INDEX(margin_ranges!$C$13:$C$16,MATCH($F410*100,margin_ranges!$B$13:$B$16,1)),"")</f>
        <v/>
      </c>
      <c r="V410" t="e">
        <f>MIN(VLOOKUP($U410,margin_ranges!$A$5:$D$10,4,FALSE),$P410*100)</f>
        <v>#N/A</v>
      </c>
      <c r="Y410" s="29" t="e">
        <f t="shared" si="6"/>
        <v>#N/A</v>
      </c>
    </row>
    <row r="411" spans="1:25" x14ac:dyDescent="0.3">
      <c r="A411" s="8" t="s">
        <v>17</v>
      </c>
      <c r="B411" s="8" t="s">
        <v>724</v>
      </c>
      <c r="C411" s="8" t="s">
        <v>725</v>
      </c>
      <c r="D411" s="8" t="s">
        <v>728</v>
      </c>
      <c r="E411" s="8" t="s">
        <v>11752</v>
      </c>
      <c r="F411" s="24">
        <v>0.28999999999999998</v>
      </c>
      <c r="G411" s="24">
        <v>0</v>
      </c>
      <c r="H411" s="25">
        <v>28.264600000000002</v>
      </c>
      <c r="I411" s="25">
        <v>12.1798</v>
      </c>
      <c r="J411" s="15">
        <v>458</v>
      </c>
      <c r="K411" s="15">
        <v>117</v>
      </c>
      <c r="L411" s="13">
        <v>0.43090000000000001</v>
      </c>
      <c r="M411" s="7">
        <v>1.2534034700000001</v>
      </c>
      <c r="N411" s="26">
        <v>0.75</v>
      </c>
      <c r="O411" s="27" t="s">
        <v>22</v>
      </c>
      <c r="P411" s="8">
        <v>0.40162923099999998</v>
      </c>
      <c r="Q411" s="24">
        <v>0.28999999999999998</v>
      </c>
      <c r="R411" t="str">
        <f>IF($Q411*100&gt;=VLOOKUP($O411,margin_ranges!$A$5:$C$10,2,FALSE),IF($Q411*100&lt;=VLOOKUP($O411,margin_ranges!$A$5:$C$10,3,FALSE)+10,"IN RANGE","ABOVE RANGE"),"BELOW RANGE")</f>
        <v>IN RANGE</v>
      </c>
      <c r="S411">
        <f>MIN(VLOOKUP($O411,margin_ranges!$A$5:$D$10,4,FALSE),$P411*100)</f>
        <v>29.75</v>
      </c>
      <c r="T411" s="29">
        <f>(1-$S411/100)/(1-$F411)-1</f>
        <v>-1.0563380281690127E-2</v>
      </c>
      <c r="U411" s="19" t="str">
        <f>IF(ABS(IFERROR(T411,0))&gt;0.05,INDEX(margin_ranges!$C$13:$C$16,MATCH($F411*100,margin_ranges!$B$13:$B$16,1)),"")</f>
        <v/>
      </c>
      <c r="V411" t="e">
        <f>MIN(VLOOKUP($U411,margin_ranges!$A$5:$D$10,4,FALSE),$P411*100)</f>
        <v>#N/A</v>
      </c>
      <c r="Y411" s="29" t="e">
        <f t="shared" si="6"/>
        <v>#N/A</v>
      </c>
    </row>
    <row r="412" spans="1:25" x14ac:dyDescent="0.3">
      <c r="A412" s="8" t="s">
        <v>35</v>
      </c>
      <c r="B412" s="8" t="s">
        <v>731</v>
      </c>
      <c r="C412" s="8" t="s">
        <v>34</v>
      </c>
      <c r="D412" s="8" t="s">
        <v>34</v>
      </c>
      <c r="E412" s="8"/>
      <c r="F412" s="24">
        <v>0.296701411549672</v>
      </c>
      <c r="G412" s="24">
        <v>0.99938576000000001</v>
      </c>
      <c r="H412" s="25">
        <v>3287.7941000000001</v>
      </c>
      <c r="I412" s="25">
        <v>140.9597</v>
      </c>
      <c r="J412" s="15">
        <v>2439</v>
      </c>
      <c r="K412" s="15">
        <v>651</v>
      </c>
      <c r="L412" s="13">
        <v>4.2900000000000001E-2</v>
      </c>
      <c r="M412" s="7">
        <v>0.57681947</v>
      </c>
      <c r="N412" s="26">
        <v>0.35604799999999998</v>
      </c>
      <c r="O412" s="27"/>
      <c r="P412" s="8">
        <v>0.38273927819999998</v>
      </c>
      <c r="Q412" s="24">
        <v>0.29670000000000002</v>
      </c>
      <c r="R412" t="e">
        <f>IF($Q412*100&gt;=VLOOKUP($O412,margin_ranges!$A$5:$C$10,2,FALSE),IF($Q412*100&lt;=VLOOKUP($O412,margin_ranges!$A$5:$C$10,3,FALSE)+10,"IN RANGE","ABOVE RANGE"),"BELOW RANGE")</f>
        <v>#N/A</v>
      </c>
      <c r="S412" t="e">
        <f>MIN(VLOOKUP($O412,margin_ranges!$A$5:$D$10,4,FALSE),$P412*100)</f>
        <v>#N/A</v>
      </c>
      <c r="T412" s="29" t="e">
        <f>(1-$S412/100)/(1-$F412)-1</f>
        <v>#N/A</v>
      </c>
      <c r="U412" s="19" t="str">
        <f>IF(ABS(IFERROR(T412,0))&gt;0.05,INDEX(margin_ranges!$C$13:$C$16,MATCH($F412*100,margin_ranges!$B$13:$B$16,1)),"")</f>
        <v/>
      </c>
      <c r="V412" t="e">
        <f>MIN(VLOOKUP($U412,margin_ranges!$A$5:$D$10,4,FALSE),$P412*100)</f>
        <v>#N/A</v>
      </c>
      <c r="Y412" s="29" t="e">
        <f t="shared" si="6"/>
        <v>#N/A</v>
      </c>
    </row>
    <row r="413" spans="1:25" x14ac:dyDescent="0.3">
      <c r="A413" s="8" t="s">
        <v>33</v>
      </c>
      <c r="B413" s="8" t="s">
        <v>731</v>
      </c>
      <c r="C413" s="8" t="s">
        <v>732</v>
      </c>
      <c r="D413" s="8" t="s">
        <v>34</v>
      </c>
      <c r="E413" s="8"/>
      <c r="F413" s="24">
        <v>0.296701411549672</v>
      </c>
      <c r="G413" s="24">
        <v>0.99938576000000001</v>
      </c>
      <c r="H413" s="25">
        <v>3287.7941000000001</v>
      </c>
      <c r="I413" s="25">
        <v>140.9597</v>
      </c>
      <c r="J413" s="15">
        <v>2439</v>
      </c>
      <c r="K413" s="15">
        <v>651</v>
      </c>
      <c r="L413" s="13">
        <v>4.2900000000000001E-2</v>
      </c>
      <c r="M413" s="7">
        <v>0.57681947</v>
      </c>
      <c r="N413" s="26">
        <v>0.35604799999999998</v>
      </c>
      <c r="O413" s="27"/>
      <c r="P413" s="8">
        <v>0.38273927819999998</v>
      </c>
      <c r="Q413" s="24">
        <v>0.29670000000000002</v>
      </c>
      <c r="R413" t="e">
        <f>IF($Q413*100&gt;=VLOOKUP($O413,margin_ranges!$A$5:$C$10,2,FALSE),IF($Q413*100&lt;=VLOOKUP($O413,margin_ranges!$A$5:$C$10,3,FALSE)+10,"IN RANGE","ABOVE RANGE"),"BELOW RANGE")</f>
        <v>#N/A</v>
      </c>
      <c r="S413" t="e">
        <f>MIN(VLOOKUP($O413,margin_ranges!$A$5:$D$10,4,FALSE),$P413*100)</f>
        <v>#N/A</v>
      </c>
      <c r="T413" s="29" t="e">
        <f>(1-$S413/100)/(1-$F413)-1</f>
        <v>#N/A</v>
      </c>
      <c r="U413" s="19" t="str">
        <f>IF(ABS(IFERROR(T413,0))&gt;0.05,INDEX(margin_ranges!$C$13:$C$16,MATCH($F413*100,margin_ranges!$B$13:$B$16,1)),"")</f>
        <v/>
      </c>
      <c r="V413" t="e">
        <f>MIN(VLOOKUP($U413,margin_ranges!$A$5:$D$10,4,FALSE),$P413*100)</f>
        <v>#N/A</v>
      </c>
      <c r="Y413" s="29" t="e">
        <f t="shared" si="6"/>
        <v>#N/A</v>
      </c>
    </row>
    <row r="414" spans="1:25" x14ac:dyDescent="0.3">
      <c r="A414" s="8" t="s">
        <v>17</v>
      </c>
      <c r="B414" s="8" t="s">
        <v>731</v>
      </c>
      <c r="C414" s="8" t="s">
        <v>732</v>
      </c>
      <c r="D414" s="8" t="s">
        <v>745</v>
      </c>
      <c r="E414" s="8" t="s">
        <v>746</v>
      </c>
      <c r="F414" s="24">
        <v>0.32715894919856398</v>
      </c>
      <c r="G414" s="24">
        <v>1</v>
      </c>
      <c r="H414" s="25">
        <v>111.9914</v>
      </c>
      <c r="I414" s="25">
        <v>25.596900000000002</v>
      </c>
      <c r="J414" s="15">
        <v>628</v>
      </c>
      <c r="K414" s="15">
        <v>179</v>
      </c>
      <c r="L414" s="13">
        <v>0.2286</v>
      </c>
      <c r="M414" s="7">
        <v>0.81742932000000001</v>
      </c>
      <c r="N414" s="26">
        <v>0.55000000000000004</v>
      </c>
      <c r="O414" s="27" t="s">
        <v>162</v>
      </c>
      <c r="P414" s="8">
        <v>0.32715894919999999</v>
      </c>
      <c r="Q414" s="24">
        <v>0.35</v>
      </c>
      <c r="R414" t="str">
        <f>IF($Q414*100&gt;=VLOOKUP($O414,margin_ranges!$A$5:$C$10,2,FALSE),IF($Q414*100&lt;=VLOOKUP($O414,margin_ranges!$A$5:$C$10,3,FALSE)+10,"IN RANGE","ABOVE RANGE"),"BELOW RANGE")</f>
        <v>IN RANGE</v>
      </c>
      <c r="S414">
        <f>MIN(VLOOKUP($O414,margin_ranges!$A$5:$D$10,4,FALSE),$P414*100)</f>
        <v>32.715894919999997</v>
      </c>
      <c r="T414" s="29">
        <f>(1-$S414/100)/(1-$F414)-1</f>
        <v>-2.1341817202369384E-12</v>
      </c>
      <c r="U414" s="19" t="str">
        <f>IF(ABS(IFERROR(T414,0))&gt;0.05,INDEX(margin_ranges!$C$13:$C$16,MATCH($F414*100,margin_ranges!$B$13:$B$16,1)),"")</f>
        <v/>
      </c>
      <c r="V414" t="e">
        <f>MIN(VLOOKUP($U414,margin_ranges!$A$5:$D$10,4,FALSE),$P414*100)</f>
        <v>#N/A</v>
      </c>
      <c r="Y414" s="29" t="e">
        <f t="shared" si="6"/>
        <v>#N/A</v>
      </c>
    </row>
    <row r="415" spans="1:25" x14ac:dyDescent="0.3">
      <c r="A415" s="8" t="s">
        <v>17</v>
      </c>
      <c r="B415" s="8" t="s">
        <v>731</v>
      </c>
      <c r="C415" s="8" t="s">
        <v>732</v>
      </c>
      <c r="D415" s="8" t="s">
        <v>741</v>
      </c>
      <c r="E415" s="8" t="s">
        <v>742</v>
      </c>
      <c r="F415" s="24">
        <v>0.28999999999999998</v>
      </c>
      <c r="G415" s="24">
        <v>1</v>
      </c>
      <c r="H415" s="25">
        <v>97.230099999999993</v>
      </c>
      <c r="I415" s="25">
        <v>21.1479</v>
      </c>
      <c r="J415" s="15">
        <v>402</v>
      </c>
      <c r="K415" s="15">
        <v>103</v>
      </c>
      <c r="L415" s="13">
        <v>0.2175</v>
      </c>
      <c r="M415" s="7">
        <v>0.63403925000000005</v>
      </c>
      <c r="N415" s="26">
        <v>0.4</v>
      </c>
      <c r="O415" s="27" t="s">
        <v>22</v>
      </c>
      <c r="P415" s="8">
        <v>0.36912422760000002</v>
      </c>
      <c r="Q415" s="24">
        <v>0.28999999999999998</v>
      </c>
      <c r="R415" t="str">
        <f>IF($Q415*100&gt;=VLOOKUP($O415,margin_ranges!$A$5:$C$10,2,FALSE),IF($Q415*100&lt;=VLOOKUP($O415,margin_ranges!$A$5:$C$10,3,FALSE)+10,"IN RANGE","ABOVE RANGE"),"BELOW RANGE")</f>
        <v>IN RANGE</v>
      </c>
      <c r="S415">
        <f>MIN(VLOOKUP($O415,margin_ranges!$A$5:$D$10,4,FALSE),$P415*100)</f>
        <v>29.75</v>
      </c>
      <c r="T415" s="29">
        <f>(1-$S415/100)/(1-$F415)-1</f>
        <v>-1.0563380281690127E-2</v>
      </c>
      <c r="U415" s="19" t="str">
        <f>IF(ABS(IFERROR(T415,0))&gt;0.05,INDEX(margin_ranges!$C$13:$C$16,MATCH($F415*100,margin_ranges!$B$13:$B$16,1)),"")</f>
        <v/>
      </c>
      <c r="V415" t="e">
        <f>MIN(VLOOKUP($U415,margin_ranges!$A$5:$D$10,4,FALSE),$P415*100)</f>
        <v>#N/A</v>
      </c>
      <c r="Y415" s="29" t="e">
        <f t="shared" si="6"/>
        <v>#N/A</v>
      </c>
    </row>
    <row r="416" spans="1:25" x14ac:dyDescent="0.3">
      <c r="A416" s="8" t="s">
        <v>17</v>
      </c>
      <c r="B416" s="8" t="s">
        <v>731</v>
      </c>
      <c r="C416" s="8" t="s">
        <v>732</v>
      </c>
      <c r="D416" s="8" t="s">
        <v>737</v>
      </c>
      <c r="E416" s="8" t="s">
        <v>738</v>
      </c>
      <c r="F416" s="24">
        <v>0.25</v>
      </c>
      <c r="G416" s="24">
        <v>1</v>
      </c>
      <c r="H416" s="25">
        <v>1416.6296</v>
      </c>
      <c r="I416" s="25">
        <v>28.527899999999999</v>
      </c>
      <c r="J416" s="15">
        <v>242</v>
      </c>
      <c r="K416" s="15">
        <v>60</v>
      </c>
      <c r="L416" s="13">
        <v>2.01E-2</v>
      </c>
      <c r="M416" s="7">
        <v>0.28235489000000003</v>
      </c>
      <c r="N416" s="26">
        <v>0.2</v>
      </c>
      <c r="O416" s="27" t="s">
        <v>92</v>
      </c>
      <c r="P416" s="8">
        <v>0.2916715439</v>
      </c>
      <c r="Q416" s="24">
        <v>0.25</v>
      </c>
      <c r="R416" t="str">
        <f>IF($Q416*100&gt;=VLOOKUP($O416,margin_ranges!$A$5:$C$10,2,FALSE),IF($Q416*100&lt;=VLOOKUP($O416,margin_ranges!$A$5:$C$10,3,FALSE)+10,"IN RANGE","ABOVE RANGE"),"BELOW RANGE")</f>
        <v>IN RANGE</v>
      </c>
      <c r="S416">
        <f>MIN(VLOOKUP($O416,margin_ranges!$A$5:$D$10,4,FALSE),$P416*100)</f>
        <v>29.16715439</v>
      </c>
      <c r="T416" s="29">
        <f>(1-$S416/100)/(1-$F416)-1</f>
        <v>-5.5562058533333292E-2</v>
      </c>
      <c r="U416" s="19" t="str">
        <f>IF(ABS(IFERROR(T416,0))&gt;0.05,INDEX(margin_ranges!$C$13:$C$16,MATCH($F416*100,margin_ranges!$B$13:$B$16,1)),"")</f>
        <v>Balanced (Type B)</v>
      </c>
      <c r="V416">
        <f>MIN(VLOOKUP($U416,margin_ranges!$A$5:$D$10,4,FALSE),$P416*100)</f>
        <v>29.16715439</v>
      </c>
      <c r="Y416" s="29">
        <f t="shared" si="6"/>
        <v>-5.5562058533333292E-2</v>
      </c>
    </row>
    <row r="417" spans="1:25" x14ac:dyDescent="0.3">
      <c r="A417" s="8" t="s">
        <v>17</v>
      </c>
      <c r="B417" s="8" t="s">
        <v>731</v>
      </c>
      <c r="C417" s="8" t="s">
        <v>732</v>
      </c>
      <c r="D417" s="8" t="s">
        <v>735</v>
      </c>
      <c r="E417" s="8" t="s">
        <v>736</v>
      </c>
      <c r="F417" s="24">
        <v>0.25</v>
      </c>
      <c r="G417" s="24">
        <v>1</v>
      </c>
      <c r="H417" s="25">
        <v>1348.8340000000001</v>
      </c>
      <c r="I417" s="25">
        <v>28.760400000000001</v>
      </c>
      <c r="J417" s="15">
        <v>299</v>
      </c>
      <c r="K417" s="15">
        <v>75</v>
      </c>
      <c r="L417" s="13">
        <v>2.1299999999999999E-2</v>
      </c>
      <c r="M417" s="7">
        <v>0.34700456000000002</v>
      </c>
      <c r="N417" s="26">
        <v>0.2</v>
      </c>
      <c r="O417" s="27" t="s">
        <v>92</v>
      </c>
      <c r="P417" s="8">
        <v>0.42363870599999998</v>
      </c>
      <c r="Q417" s="24">
        <v>0.25</v>
      </c>
      <c r="R417" t="str">
        <f>IF($Q417*100&gt;=VLOOKUP($O417,margin_ranges!$A$5:$C$10,2,FALSE),IF($Q417*100&lt;=VLOOKUP($O417,margin_ranges!$A$5:$C$10,3,FALSE)+10,"IN RANGE","ABOVE RANGE"),"BELOW RANGE")</f>
        <v>IN RANGE</v>
      </c>
      <c r="S417">
        <f>MIN(VLOOKUP($O417,margin_ranges!$A$5:$D$10,4,FALSE),$P417*100)</f>
        <v>29.75</v>
      </c>
      <c r="T417" s="29">
        <f>(1-$S417/100)/(1-$F417)-1</f>
        <v>-6.3333333333333353E-2</v>
      </c>
      <c r="U417" s="19" t="str">
        <f>IF(ABS(IFERROR(T417,0))&gt;0.05,INDEX(margin_ranges!$C$13:$C$16,MATCH($F417*100,margin_ranges!$B$13:$B$16,1)),"")</f>
        <v>Balanced (Type B)</v>
      </c>
      <c r="V417">
        <f>MIN(VLOOKUP($U417,margin_ranges!$A$5:$D$10,4,FALSE),$P417*100)</f>
        <v>29.75</v>
      </c>
      <c r="Y417" s="29">
        <f t="shared" si="6"/>
        <v>-6.3333333333333353E-2</v>
      </c>
    </row>
    <row r="418" spans="1:25" x14ac:dyDescent="0.3">
      <c r="A418" s="8" t="s">
        <v>17</v>
      </c>
      <c r="B418" s="8" t="s">
        <v>731</v>
      </c>
      <c r="C418" s="8" t="s">
        <v>732</v>
      </c>
      <c r="D418" s="8" t="s">
        <v>747</v>
      </c>
      <c r="E418" s="8" t="s">
        <v>748</v>
      </c>
      <c r="F418" s="24">
        <v>0.35</v>
      </c>
      <c r="G418" s="24">
        <v>1</v>
      </c>
      <c r="H418" s="25">
        <v>87.169600000000003</v>
      </c>
      <c r="I418" s="25">
        <v>14.664199999999999</v>
      </c>
      <c r="J418" s="15">
        <v>484</v>
      </c>
      <c r="K418" s="15">
        <v>161</v>
      </c>
      <c r="L418" s="13">
        <v>0.16819999999999999</v>
      </c>
      <c r="M418" s="7">
        <v>1.10044374</v>
      </c>
      <c r="N418" s="26">
        <v>0.6</v>
      </c>
      <c r="O418" s="27" t="s">
        <v>162</v>
      </c>
      <c r="P418" s="8">
        <v>0.45476540370000001</v>
      </c>
      <c r="Q418" s="24">
        <v>0.35</v>
      </c>
      <c r="R418" t="str">
        <f>IF($Q418*100&gt;=VLOOKUP($O418,margin_ranges!$A$5:$C$10,2,FALSE),IF($Q418*100&lt;=VLOOKUP($O418,margin_ranges!$A$5:$C$10,3,FALSE)+10,"IN RANGE","ABOVE RANGE"),"BELOW RANGE")</f>
        <v>IN RANGE</v>
      </c>
      <c r="S418">
        <f>MIN(VLOOKUP($O418,margin_ranges!$A$5:$D$10,4,FALSE),$P418*100)</f>
        <v>43</v>
      </c>
      <c r="T418" s="29">
        <f>(1-$S418/100)/(1-$F418)-1</f>
        <v>-0.12307692307692297</v>
      </c>
      <c r="U418" s="19" t="str">
        <f>IF(ABS(IFERROR(T418,0))&gt;0.05,INDEX(margin_ranges!$C$13:$C$16,MATCH($F418*100,margin_ranges!$B$13:$B$16,1)),"")</f>
        <v>Margin Over Fill (Type C)</v>
      </c>
      <c r="V418">
        <f>MIN(VLOOKUP($U418,margin_ranges!$A$5:$D$10,4,FALSE),$P418*100)</f>
        <v>43</v>
      </c>
      <c r="Y418" s="29">
        <f t="shared" si="6"/>
        <v>-0.12307692307692297</v>
      </c>
    </row>
    <row r="419" spans="1:25" x14ac:dyDescent="0.3">
      <c r="A419" s="8" t="s">
        <v>17</v>
      </c>
      <c r="B419" s="8" t="s">
        <v>731</v>
      </c>
      <c r="C419" s="8" t="s">
        <v>732</v>
      </c>
      <c r="D419" s="8" t="s">
        <v>743</v>
      </c>
      <c r="E419" s="8" t="s">
        <v>744</v>
      </c>
      <c r="F419" s="24">
        <v>0.19</v>
      </c>
      <c r="G419" s="24">
        <v>1</v>
      </c>
      <c r="H419" s="25">
        <v>101.4687</v>
      </c>
      <c r="I419" s="25">
        <v>17.2117</v>
      </c>
      <c r="J419" s="15">
        <v>312</v>
      </c>
      <c r="K419" s="15">
        <v>49</v>
      </c>
      <c r="L419" s="13">
        <v>0.1696</v>
      </c>
      <c r="M419" s="7">
        <v>0.60386614000000005</v>
      </c>
      <c r="N419" s="26">
        <v>0.4</v>
      </c>
      <c r="O419" s="27" t="s">
        <v>22</v>
      </c>
      <c r="P419" s="8">
        <v>0.33760153939999998</v>
      </c>
      <c r="Q419" s="24">
        <v>0.19</v>
      </c>
      <c r="R419" t="str">
        <f>IF($Q419*100&gt;=VLOOKUP($O419,margin_ranges!$A$5:$C$10,2,FALSE),IF($Q419*100&lt;=VLOOKUP($O419,margin_ranges!$A$5:$C$10,3,FALSE)+10,"IN RANGE","ABOVE RANGE"),"BELOW RANGE")</f>
        <v>BELOW RANGE</v>
      </c>
      <c r="S419">
        <f>MIN(VLOOKUP($O419,margin_ranges!$A$5:$D$10,4,FALSE),$P419*100)</f>
        <v>29.75</v>
      </c>
      <c r="T419" s="29">
        <f>(1-$S419/100)/(1-$F419)-1</f>
        <v>-0.13271604938271608</v>
      </c>
      <c r="U419" s="19" t="str">
        <f>IF(ABS(IFERROR(T419,0))&gt;0.05,INDEX(margin_ranges!$C$13:$C$16,MATCH($F419*100,margin_ranges!$B$13:$B$16,1)),"")</f>
        <v>Maximize Fill (Type A+)</v>
      </c>
      <c r="V419">
        <f>MIN(VLOOKUP($U419,margin_ranges!$A$5:$D$10,4,FALSE),$P419*100)</f>
        <v>19.75</v>
      </c>
      <c r="Y419" s="29">
        <f t="shared" si="6"/>
        <v>-9.2592592592593004E-3</v>
      </c>
    </row>
    <row r="420" spans="1:25" x14ac:dyDescent="0.3">
      <c r="A420" s="8" t="s">
        <v>17</v>
      </c>
      <c r="B420" s="8" t="s">
        <v>731</v>
      </c>
      <c r="C420" s="8" t="s">
        <v>732</v>
      </c>
      <c r="D420" s="8" t="s">
        <v>739</v>
      </c>
      <c r="E420" s="8" t="s">
        <v>740</v>
      </c>
      <c r="F420" s="24">
        <v>0.33</v>
      </c>
      <c r="G420" s="24">
        <v>1</v>
      </c>
      <c r="H420" s="25">
        <v>61.682600000000001</v>
      </c>
      <c r="I420" s="25">
        <v>2.6116000000000001</v>
      </c>
      <c r="J420" s="15">
        <v>29</v>
      </c>
      <c r="K420" s="15">
        <v>10</v>
      </c>
      <c r="L420" s="13">
        <v>4.2299999999999997E-2</v>
      </c>
      <c r="M420" s="7">
        <v>0.37014386999999999</v>
      </c>
      <c r="N420" s="26">
        <v>0.05</v>
      </c>
      <c r="O420" s="27" t="s">
        <v>162</v>
      </c>
      <c r="P420" s="8">
        <v>0.86491738829999998</v>
      </c>
      <c r="Q420" s="24">
        <v>0.33</v>
      </c>
      <c r="R420" t="str">
        <f>IF($Q420*100&gt;=VLOOKUP($O420,margin_ranges!$A$5:$C$10,2,FALSE),IF($Q420*100&lt;=VLOOKUP($O420,margin_ranges!$A$5:$C$10,3,FALSE)+10,"IN RANGE","ABOVE RANGE"),"BELOW RANGE")</f>
        <v>IN RANGE</v>
      </c>
      <c r="S420">
        <f>MIN(VLOOKUP($O420,margin_ranges!$A$5:$D$10,4,FALSE),$P420*100)</f>
        <v>43</v>
      </c>
      <c r="T420" s="29">
        <f>(1-$S420/100)/(1-$F420)-1</f>
        <v>-0.14925373134328335</v>
      </c>
      <c r="U420" s="19" t="str">
        <f>IF(ABS(IFERROR(T420,0))&gt;0.05,INDEX(margin_ranges!$C$13:$C$16,MATCH($F420*100,margin_ranges!$B$13:$B$16,1)),"")</f>
        <v>Balanced (Type B)</v>
      </c>
      <c r="V420">
        <f>MIN(VLOOKUP($U420,margin_ranges!$A$5:$D$10,4,FALSE),$P420*100)</f>
        <v>29.75</v>
      </c>
      <c r="Y420" s="29">
        <f t="shared" si="6"/>
        <v>4.850746268656736E-2</v>
      </c>
    </row>
    <row r="421" spans="1:25" x14ac:dyDescent="0.3">
      <c r="A421" s="8" t="s">
        <v>17</v>
      </c>
      <c r="B421" s="8" t="s">
        <v>731</v>
      </c>
      <c r="C421" s="8" t="s">
        <v>732</v>
      </c>
      <c r="D421" s="8" t="s">
        <v>733</v>
      </c>
      <c r="E421" s="8" t="s">
        <v>734</v>
      </c>
      <c r="F421" s="24">
        <v>0.32</v>
      </c>
      <c r="G421" s="24">
        <v>1</v>
      </c>
      <c r="H421" s="25">
        <v>62.475200000000001</v>
      </c>
      <c r="I421" s="25">
        <v>2.3803000000000001</v>
      </c>
      <c r="J421" s="15">
        <v>42</v>
      </c>
      <c r="K421" s="15">
        <v>13</v>
      </c>
      <c r="L421" s="13">
        <v>3.8100000000000002E-2</v>
      </c>
      <c r="M421" s="7">
        <v>0.58555995999999999</v>
      </c>
      <c r="N421" s="26">
        <v>0.15</v>
      </c>
      <c r="O421" s="27" t="s">
        <v>162</v>
      </c>
      <c r="P421" s="8">
        <v>0.74383494250000004</v>
      </c>
      <c r="Q421" s="24">
        <v>0.32</v>
      </c>
      <c r="R421" t="str">
        <f>IF($Q421*100&gt;=VLOOKUP($O421,margin_ranges!$A$5:$C$10,2,FALSE),IF($Q421*100&lt;=VLOOKUP($O421,margin_ranges!$A$5:$C$10,3,FALSE)+10,"IN RANGE","ABOVE RANGE"),"BELOW RANGE")</f>
        <v>IN RANGE</v>
      </c>
      <c r="S421">
        <f>MIN(VLOOKUP($O421,margin_ranges!$A$5:$D$10,4,FALSE),$P421*100)</f>
        <v>43</v>
      </c>
      <c r="T421" s="29">
        <f>(1-$S421/100)/(1-$F421)-1</f>
        <v>-0.16176470588235281</v>
      </c>
      <c r="U421" s="19" t="str">
        <f>IF(ABS(IFERROR(T421,0))&gt;0.05,INDEX(margin_ranges!$C$13:$C$16,MATCH($F421*100,margin_ranges!$B$13:$B$16,1)),"")</f>
        <v>Balanced (Type B)</v>
      </c>
      <c r="V421">
        <f>MIN(VLOOKUP($U421,margin_ranges!$A$5:$D$10,4,FALSE),$P421*100)</f>
        <v>29.75</v>
      </c>
      <c r="Y421" s="29">
        <f t="shared" si="6"/>
        <v>3.3088235294117752E-2</v>
      </c>
    </row>
    <row r="422" spans="1:25" x14ac:dyDescent="0.3">
      <c r="A422" s="8" t="s">
        <v>35</v>
      </c>
      <c r="B422" s="8" t="s">
        <v>749</v>
      </c>
      <c r="C422" s="8" t="s">
        <v>34</v>
      </c>
      <c r="D422" s="8" t="s">
        <v>34</v>
      </c>
      <c r="E422" s="8"/>
      <c r="F422" s="24">
        <v>0.27670150215739803</v>
      </c>
      <c r="G422" s="24">
        <v>0.92227548000000004</v>
      </c>
      <c r="H422" s="25">
        <v>64.319800000000001</v>
      </c>
      <c r="I422" s="25">
        <v>12.2371</v>
      </c>
      <c r="J422" s="15">
        <v>457</v>
      </c>
      <c r="K422" s="15">
        <v>115</v>
      </c>
      <c r="L422" s="13">
        <v>0.1903</v>
      </c>
      <c r="M422" s="7">
        <v>1.24429956</v>
      </c>
      <c r="N422" s="26">
        <v>0.9</v>
      </c>
      <c r="O422" s="27"/>
      <c r="P422" s="8">
        <v>0.2767015022</v>
      </c>
      <c r="Q422" s="24">
        <v>0.28999999999999998</v>
      </c>
      <c r="R422" t="e">
        <f>IF($Q422*100&gt;=VLOOKUP($O422,margin_ranges!$A$5:$C$10,2,FALSE),IF($Q422*100&lt;=VLOOKUP($O422,margin_ranges!$A$5:$C$10,3,FALSE)+10,"IN RANGE","ABOVE RANGE"),"BELOW RANGE")</f>
        <v>#N/A</v>
      </c>
      <c r="S422" t="e">
        <f>MIN(VLOOKUP($O422,margin_ranges!$A$5:$D$10,4,FALSE),$P422*100)</f>
        <v>#N/A</v>
      </c>
      <c r="T422" s="29" t="e">
        <f>(1-$S422/100)/(1-$F422)-1</f>
        <v>#N/A</v>
      </c>
      <c r="U422" s="19" t="str">
        <f>IF(ABS(IFERROR(T422,0))&gt;0.05,INDEX(margin_ranges!$C$13:$C$16,MATCH($F422*100,margin_ranges!$B$13:$B$16,1)),"")</f>
        <v/>
      </c>
      <c r="V422" t="e">
        <f>MIN(VLOOKUP($U422,margin_ranges!$A$5:$D$10,4,FALSE),$P422*100)</f>
        <v>#N/A</v>
      </c>
      <c r="Y422" s="29" t="e">
        <f t="shared" si="6"/>
        <v>#N/A</v>
      </c>
    </row>
    <row r="423" spans="1:25" x14ac:dyDescent="0.3">
      <c r="A423" s="8" t="s">
        <v>33</v>
      </c>
      <c r="B423" s="8" t="s">
        <v>749</v>
      </c>
      <c r="C423" s="8" t="s">
        <v>750</v>
      </c>
      <c r="D423" s="8" t="s">
        <v>34</v>
      </c>
      <c r="E423" s="8"/>
      <c r="F423" s="24">
        <v>0.27670150215739803</v>
      </c>
      <c r="G423" s="24">
        <v>0.92227548000000004</v>
      </c>
      <c r="H423" s="25">
        <v>64.319800000000001</v>
      </c>
      <c r="I423" s="25">
        <v>12.2371</v>
      </c>
      <c r="J423" s="15">
        <v>457</v>
      </c>
      <c r="K423" s="15">
        <v>115</v>
      </c>
      <c r="L423" s="13">
        <v>0.1903</v>
      </c>
      <c r="M423" s="7">
        <v>1.24429956</v>
      </c>
      <c r="N423" s="26">
        <v>0.9</v>
      </c>
      <c r="O423" s="27"/>
      <c r="P423" s="8">
        <v>0.2767015022</v>
      </c>
      <c r="Q423" s="24">
        <v>0.28999999999999998</v>
      </c>
      <c r="R423" t="e">
        <f>IF($Q423*100&gt;=VLOOKUP($O423,margin_ranges!$A$5:$C$10,2,FALSE),IF($Q423*100&lt;=VLOOKUP($O423,margin_ranges!$A$5:$C$10,3,FALSE)+10,"IN RANGE","ABOVE RANGE"),"BELOW RANGE")</f>
        <v>#N/A</v>
      </c>
      <c r="S423" t="e">
        <f>MIN(VLOOKUP($O423,margin_ranges!$A$5:$D$10,4,FALSE),$P423*100)</f>
        <v>#N/A</v>
      </c>
      <c r="T423" s="29" t="e">
        <f>(1-$S423/100)/(1-$F423)-1</f>
        <v>#N/A</v>
      </c>
      <c r="U423" s="19" t="str">
        <f>IF(ABS(IFERROR(T423,0))&gt;0.05,INDEX(margin_ranges!$C$13:$C$16,MATCH($F423*100,margin_ranges!$B$13:$B$16,1)),"")</f>
        <v/>
      </c>
      <c r="V423" t="e">
        <f>MIN(VLOOKUP($U423,margin_ranges!$A$5:$D$10,4,FALSE),$P423*100)</f>
        <v>#N/A</v>
      </c>
      <c r="Y423" s="29" t="e">
        <f t="shared" si="6"/>
        <v>#N/A</v>
      </c>
    </row>
    <row r="424" spans="1:25" x14ac:dyDescent="0.3">
      <c r="A424" s="8" t="s">
        <v>17</v>
      </c>
      <c r="B424" s="8" t="s">
        <v>749</v>
      </c>
      <c r="C424" s="8" t="s">
        <v>750</v>
      </c>
      <c r="D424" s="8" t="s">
        <v>753</v>
      </c>
      <c r="E424" s="8" t="s">
        <v>754</v>
      </c>
      <c r="F424" s="24">
        <v>0.28298971561006198</v>
      </c>
      <c r="G424" s="24">
        <v>0</v>
      </c>
      <c r="H424" s="25">
        <v>9.5510000000000002</v>
      </c>
      <c r="I424" s="25">
        <v>0.94289999999999996</v>
      </c>
      <c r="J424" s="15">
        <v>36</v>
      </c>
      <c r="K424" s="15">
        <v>9</v>
      </c>
      <c r="L424" s="13">
        <v>9.8699999999999996E-2</v>
      </c>
      <c r="M424" s="7">
        <v>1.2552121199999999</v>
      </c>
      <c r="N424" s="26">
        <v>0.9</v>
      </c>
      <c r="O424" s="27" t="s">
        <v>22</v>
      </c>
      <c r="P424" s="8">
        <v>0.28298971560000002</v>
      </c>
      <c r="Q424" s="24">
        <v>0.28999999999999998</v>
      </c>
      <c r="R424" t="str">
        <f>IF($Q424*100&gt;=VLOOKUP($O424,margin_ranges!$A$5:$C$10,2,FALSE),IF($Q424*100&lt;=VLOOKUP($O424,margin_ranges!$A$5:$C$10,3,FALSE)+10,"IN RANGE","ABOVE RANGE"),"BELOW RANGE")</f>
        <v>IN RANGE</v>
      </c>
      <c r="S424">
        <f>MIN(VLOOKUP($O424,margin_ranges!$A$5:$D$10,4,FALSE),$P424*100)</f>
        <v>28.298971560000002</v>
      </c>
      <c r="T424" s="29">
        <f>(1-$S424/100)/(1-$F424)-1</f>
        <v>1.4033219031261979E-11</v>
      </c>
      <c r="U424" s="19" t="str">
        <f>IF(ABS(IFERROR(T424,0))&gt;0.05,INDEX(margin_ranges!$C$13:$C$16,MATCH($F424*100,margin_ranges!$B$13:$B$16,1)),"")</f>
        <v/>
      </c>
      <c r="V424" t="e">
        <f>MIN(VLOOKUP($U424,margin_ranges!$A$5:$D$10,4,FALSE),$P424*100)</f>
        <v>#N/A</v>
      </c>
      <c r="Y424" s="29" t="e">
        <f t="shared" si="6"/>
        <v>#N/A</v>
      </c>
    </row>
    <row r="425" spans="1:25" x14ac:dyDescent="0.3">
      <c r="A425" s="8" t="s">
        <v>17</v>
      </c>
      <c r="B425" s="8" t="s">
        <v>749</v>
      </c>
      <c r="C425" s="8" t="s">
        <v>750</v>
      </c>
      <c r="D425" s="8" t="s">
        <v>751</v>
      </c>
      <c r="E425" s="8" t="s">
        <v>752</v>
      </c>
      <c r="F425" s="24">
        <v>0.27617156465311499</v>
      </c>
      <c r="G425" s="24">
        <v>1</v>
      </c>
      <c r="H425" s="25">
        <v>54.768799999999999</v>
      </c>
      <c r="I425" s="25">
        <v>11.2943</v>
      </c>
      <c r="J425" s="15">
        <v>421</v>
      </c>
      <c r="K425" s="15">
        <v>105</v>
      </c>
      <c r="L425" s="13">
        <v>0.20619999999999999</v>
      </c>
      <c r="M425" s="7">
        <v>1.24338857</v>
      </c>
      <c r="N425" s="26">
        <v>0.9</v>
      </c>
      <c r="O425" s="27" t="s">
        <v>22</v>
      </c>
      <c r="P425" s="8">
        <v>0.27617156469999998</v>
      </c>
      <c r="Q425" s="24">
        <v>0.28999999999999998</v>
      </c>
      <c r="R425" t="str">
        <f>IF($Q425*100&gt;=VLOOKUP($O425,margin_ranges!$A$5:$C$10,2,FALSE),IF($Q425*100&lt;=VLOOKUP($O425,margin_ranges!$A$5:$C$10,3,FALSE)+10,"IN RANGE","ABOVE RANGE"),"BELOW RANGE")</f>
        <v>IN RANGE</v>
      </c>
      <c r="S425">
        <f>MIN(VLOOKUP($O425,margin_ranges!$A$5:$D$10,4,FALSE),$P425*100)</f>
        <v>27.617156469999998</v>
      </c>
      <c r="T425" s="29">
        <f>(1-$S425/100)/(1-$F425)-1</f>
        <v>-6.4773741925705508E-11</v>
      </c>
      <c r="U425" s="19" t="str">
        <f>IF(ABS(IFERROR(T425,0))&gt;0.05,INDEX(margin_ranges!$C$13:$C$16,MATCH($F425*100,margin_ranges!$B$13:$B$16,1)),"")</f>
        <v/>
      </c>
      <c r="V425" t="e">
        <f>MIN(VLOOKUP($U425,margin_ranges!$A$5:$D$10,4,FALSE),$P425*100)</f>
        <v>#N/A</v>
      </c>
      <c r="Y425" s="29" t="e">
        <f t="shared" si="6"/>
        <v>#N/A</v>
      </c>
    </row>
    <row r="426" spans="1:25" x14ac:dyDescent="0.3">
      <c r="A426" s="8" t="s">
        <v>35</v>
      </c>
      <c r="B426" s="8" t="s">
        <v>755</v>
      </c>
      <c r="C426" s="8" t="s">
        <v>34</v>
      </c>
      <c r="D426" s="8" t="s">
        <v>34</v>
      </c>
      <c r="E426" s="8"/>
      <c r="F426" s="24">
        <v>0.32885977040948799</v>
      </c>
      <c r="G426" s="24">
        <v>0.74668621000000002</v>
      </c>
      <c r="H426" s="25">
        <v>181.0849</v>
      </c>
      <c r="I426" s="25">
        <v>25.878900000000002</v>
      </c>
      <c r="J426" s="15">
        <v>425</v>
      </c>
      <c r="K426" s="15">
        <v>123</v>
      </c>
      <c r="L426" s="13">
        <v>0.1429</v>
      </c>
      <c r="M426" s="7">
        <v>0.54716454000000003</v>
      </c>
      <c r="N426" s="26">
        <v>0.346277</v>
      </c>
      <c r="O426" s="27"/>
      <c r="P426" s="8">
        <v>0.36714282939999998</v>
      </c>
      <c r="Q426" s="24">
        <v>0.32890000000000003</v>
      </c>
      <c r="R426" t="e">
        <f>IF($Q426*100&gt;=VLOOKUP($O426,margin_ranges!$A$5:$C$10,2,FALSE),IF($Q426*100&lt;=VLOOKUP($O426,margin_ranges!$A$5:$C$10,3,FALSE)+10,"IN RANGE","ABOVE RANGE"),"BELOW RANGE")</f>
        <v>#N/A</v>
      </c>
      <c r="S426" t="e">
        <f>MIN(VLOOKUP($O426,margin_ranges!$A$5:$D$10,4,FALSE),$P426*100)</f>
        <v>#N/A</v>
      </c>
      <c r="T426" s="29" t="e">
        <f>(1-$S426/100)/(1-$F426)-1</f>
        <v>#N/A</v>
      </c>
      <c r="U426" s="19" t="str">
        <f>IF(ABS(IFERROR(T426,0))&gt;0.05,INDEX(margin_ranges!$C$13:$C$16,MATCH($F426*100,margin_ranges!$B$13:$B$16,1)),"")</f>
        <v/>
      </c>
      <c r="V426" t="e">
        <f>MIN(VLOOKUP($U426,margin_ranges!$A$5:$D$10,4,FALSE),$P426*100)</f>
        <v>#N/A</v>
      </c>
      <c r="Y426" s="29" t="e">
        <f t="shared" si="6"/>
        <v>#N/A</v>
      </c>
    </row>
    <row r="427" spans="1:25" x14ac:dyDescent="0.3">
      <c r="A427" s="8" t="s">
        <v>33</v>
      </c>
      <c r="B427" s="8" t="s">
        <v>755</v>
      </c>
      <c r="C427" s="8" t="s">
        <v>756</v>
      </c>
      <c r="D427" s="8" t="s">
        <v>34</v>
      </c>
      <c r="E427" s="8"/>
      <c r="F427" s="24">
        <v>0.32885977040948799</v>
      </c>
      <c r="G427" s="24">
        <v>0.74668621000000002</v>
      </c>
      <c r="H427" s="25">
        <v>181.0849</v>
      </c>
      <c r="I427" s="25">
        <v>25.878900000000002</v>
      </c>
      <c r="J427" s="15">
        <v>425</v>
      </c>
      <c r="K427" s="15">
        <v>123</v>
      </c>
      <c r="L427" s="13">
        <v>0.1429</v>
      </c>
      <c r="M427" s="7">
        <v>0.54716454000000003</v>
      </c>
      <c r="N427" s="26">
        <v>0.346277</v>
      </c>
      <c r="O427" s="27"/>
      <c r="P427" s="8">
        <v>0.36714282939999998</v>
      </c>
      <c r="Q427" s="24">
        <v>0.32890000000000003</v>
      </c>
      <c r="R427" t="e">
        <f>IF($Q427*100&gt;=VLOOKUP($O427,margin_ranges!$A$5:$C$10,2,FALSE),IF($Q427*100&lt;=VLOOKUP($O427,margin_ranges!$A$5:$C$10,3,FALSE)+10,"IN RANGE","ABOVE RANGE"),"BELOW RANGE")</f>
        <v>#N/A</v>
      </c>
      <c r="S427" t="e">
        <f>MIN(VLOOKUP($O427,margin_ranges!$A$5:$D$10,4,FALSE),$P427*100)</f>
        <v>#N/A</v>
      </c>
      <c r="T427" s="29" t="e">
        <f>(1-$S427/100)/(1-$F427)-1</f>
        <v>#N/A</v>
      </c>
      <c r="U427" s="19" t="str">
        <f>IF(ABS(IFERROR(T427,0))&gt;0.05,INDEX(margin_ranges!$C$13:$C$16,MATCH($F427*100,margin_ranges!$B$13:$B$16,1)),"")</f>
        <v/>
      </c>
      <c r="V427" t="e">
        <f>MIN(VLOOKUP($U427,margin_ranges!$A$5:$D$10,4,FALSE),$P427*100)</f>
        <v>#N/A</v>
      </c>
      <c r="Y427" s="29" t="e">
        <f t="shared" si="6"/>
        <v>#N/A</v>
      </c>
    </row>
    <row r="428" spans="1:25" x14ac:dyDescent="0.3">
      <c r="A428" s="8" t="s">
        <v>17</v>
      </c>
      <c r="B428" s="8" t="s">
        <v>755</v>
      </c>
      <c r="C428" s="8" t="s">
        <v>756</v>
      </c>
      <c r="D428" s="8" t="s">
        <v>765</v>
      </c>
      <c r="E428" s="8" t="s">
        <v>766</v>
      </c>
      <c r="F428" s="24">
        <v>0.34</v>
      </c>
      <c r="G428" s="24">
        <v>0</v>
      </c>
      <c r="H428" s="25">
        <v>15.8268</v>
      </c>
      <c r="I428" s="25">
        <v>1.8898999999999999</v>
      </c>
      <c r="J428" s="15">
        <v>32</v>
      </c>
      <c r="K428" s="15">
        <v>10</v>
      </c>
      <c r="L428" s="13">
        <v>0.11940000000000001</v>
      </c>
      <c r="M428" s="7">
        <v>0.56364426999999995</v>
      </c>
      <c r="N428" s="26">
        <v>0.35</v>
      </c>
      <c r="O428" s="27" t="s">
        <v>22</v>
      </c>
      <c r="P428" s="8">
        <v>0.37904096450000002</v>
      </c>
      <c r="Q428" s="24">
        <v>0.34</v>
      </c>
      <c r="R428" t="str">
        <f>IF($Q428*100&gt;=VLOOKUP($O428,margin_ranges!$A$5:$C$10,2,FALSE),IF($Q428*100&lt;=VLOOKUP($O428,margin_ranges!$A$5:$C$10,3,FALSE)+10,"IN RANGE","ABOVE RANGE"),"BELOW RANGE")</f>
        <v>IN RANGE</v>
      </c>
      <c r="S428">
        <f>MIN(VLOOKUP($O428,margin_ranges!$A$5:$D$10,4,FALSE),$P428*100)</f>
        <v>29.75</v>
      </c>
      <c r="T428" s="29">
        <f>(1-$S428/100)/(1-$F428)-1</f>
        <v>6.4393939393939448E-2</v>
      </c>
      <c r="U428" s="19" t="str">
        <f>IF(ABS(IFERROR(T428,0))&gt;0.05,INDEX(margin_ranges!$C$13:$C$16,MATCH($F428*100,margin_ranges!$B$13:$B$16,1)),"")</f>
        <v>Balanced (Type B)</v>
      </c>
      <c r="V428">
        <f>MIN(VLOOKUP($U428,margin_ranges!$A$5:$D$10,4,FALSE),$P428*100)</f>
        <v>29.75</v>
      </c>
      <c r="Y428" s="29">
        <f t="shared" si="6"/>
        <v>6.4393939393939448E-2</v>
      </c>
    </row>
    <row r="429" spans="1:25" x14ac:dyDescent="0.3">
      <c r="A429" s="8" t="s">
        <v>17</v>
      </c>
      <c r="B429" s="8" t="s">
        <v>755</v>
      </c>
      <c r="C429" s="8" t="s">
        <v>756</v>
      </c>
      <c r="D429" s="8" t="s">
        <v>763</v>
      </c>
      <c r="E429" s="8" t="s">
        <v>764</v>
      </c>
      <c r="F429" s="24">
        <v>0.33999999999999903</v>
      </c>
      <c r="G429" s="24">
        <v>0</v>
      </c>
      <c r="H429" s="25">
        <v>14.1134</v>
      </c>
      <c r="I429" s="25">
        <v>1.7439</v>
      </c>
      <c r="J429" s="15">
        <v>25</v>
      </c>
      <c r="K429" s="15">
        <v>8</v>
      </c>
      <c r="L429" s="13">
        <v>0.1236</v>
      </c>
      <c r="M429" s="7">
        <v>0.48327258000000001</v>
      </c>
      <c r="N429" s="26">
        <v>0.3</v>
      </c>
      <c r="O429" s="27" t="s">
        <v>22</v>
      </c>
      <c r="P429" s="8">
        <v>0.37923231429999998</v>
      </c>
      <c r="Q429" s="24">
        <v>0.34</v>
      </c>
      <c r="R429" t="str">
        <f>IF($Q429*100&gt;=VLOOKUP($O429,margin_ranges!$A$5:$C$10,2,FALSE),IF($Q429*100&lt;=VLOOKUP($O429,margin_ranges!$A$5:$C$10,3,FALSE)+10,"IN RANGE","ABOVE RANGE"),"BELOW RANGE")</f>
        <v>IN RANGE</v>
      </c>
      <c r="S429">
        <f>MIN(VLOOKUP($O429,margin_ranges!$A$5:$D$10,4,FALSE),$P429*100)</f>
        <v>29.75</v>
      </c>
      <c r="T429" s="29">
        <f>(1-$S429/100)/(1-$F429)-1</f>
        <v>6.4393939393937671E-2</v>
      </c>
      <c r="U429" s="19" t="str">
        <f>IF(ABS(IFERROR(T429,0))&gt;0.05,INDEX(margin_ranges!$C$13:$C$16,MATCH($F429*100,margin_ranges!$B$13:$B$16,1)),"")</f>
        <v>Balanced (Type B)</v>
      </c>
      <c r="V429">
        <f>MIN(VLOOKUP($U429,margin_ranges!$A$5:$D$10,4,FALSE),$P429*100)</f>
        <v>29.75</v>
      </c>
      <c r="Y429" s="29">
        <f t="shared" si="6"/>
        <v>6.4393939393937671E-2</v>
      </c>
    </row>
    <row r="430" spans="1:25" x14ac:dyDescent="0.3">
      <c r="A430" s="8" t="s">
        <v>17</v>
      </c>
      <c r="B430" s="8" t="s">
        <v>755</v>
      </c>
      <c r="C430" s="8" t="s">
        <v>756</v>
      </c>
      <c r="D430" s="8" t="s">
        <v>767</v>
      </c>
      <c r="E430" s="8" t="s">
        <v>768</v>
      </c>
      <c r="F430" s="24">
        <v>0.33999999999999903</v>
      </c>
      <c r="G430" s="24">
        <v>1</v>
      </c>
      <c r="H430" s="25">
        <v>146.90610000000001</v>
      </c>
      <c r="I430" s="25">
        <v>21.527799999999999</v>
      </c>
      <c r="J430" s="15">
        <v>317</v>
      </c>
      <c r="K430" s="15">
        <v>95</v>
      </c>
      <c r="L430" s="13">
        <v>0.14649999999999999</v>
      </c>
      <c r="M430" s="7">
        <v>0.49113604</v>
      </c>
      <c r="N430" s="26">
        <v>0.3</v>
      </c>
      <c r="O430" s="27" t="s">
        <v>22</v>
      </c>
      <c r="P430" s="8">
        <v>0.38917127740000002</v>
      </c>
      <c r="Q430" s="24">
        <v>0.34</v>
      </c>
      <c r="R430" t="str">
        <f>IF($Q430*100&gt;=VLOOKUP($O430,margin_ranges!$A$5:$C$10,2,FALSE),IF($Q430*100&lt;=VLOOKUP($O430,margin_ranges!$A$5:$C$10,3,FALSE)+10,"IN RANGE","ABOVE RANGE"),"BELOW RANGE")</f>
        <v>IN RANGE</v>
      </c>
      <c r="S430">
        <f>MIN(VLOOKUP($O430,margin_ranges!$A$5:$D$10,4,FALSE),$P430*100)</f>
        <v>29.75</v>
      </c>
      <c r="T430" s="29">
        <f>(1-$S430/100)/(1-$F430)-1</f>
        <v>6.4393939393937671E-2</v>
      </c>
      <c r="U430" s="19" t="str">
        <f>IF(ABS(IFERROR(T430,0))&gt;0.05,INDEX(margin_ranges!$C$13:$C$16,MATCH($F430*100,margin_ranges!$B$13:$B$16,1)),"")</f>
        <v>Balanced (Type B)</v>
      </c>
      <c r="V430">
        <f>MIN(VLOOKUP($U430,margin_ranges!$A$5:$D$10,4,FALSE),$P430*100)</f>
        <v>29.75</v>
      </c>
      <c r="Y430" s="29">
        <f t="shared" si="6"/>
        <v>6.4393939393937671E-2</v>
      </c>
    </row>
    <row r="431" spans="1:25" x14ac:dyDescent="0.3">
      <c r="A431" s="8" t="s">
        <v>17</v>
      </c>
      <c r="B431" s="8" t="s">
        <v>755</v>
      </c>
      <c r="C431" s="8" t="s">
        <v>756</v>
      </c>
      <c r="D431" s="8" t="s">
        <v>759</v>
      </c>
      <c r="E431" s="8" t="s">
        <v>760</v>
      </c>
      <c r="F431" s="24">
        <v>0.22091457853823701</v>
      </c>
      <c r="G431" s="24">
        <v>0</v>
      </c>
      <c r="H431" s="25">
        <v>1.242</v>
      </c>
      <c r="I431" s="25">
        <v>0.21360000000000001</v>
      </c>
      <c r="J431" s="15">
        <v>15</v>
      </c>
      <c r="K431" s="15">
        <v>3</v>
      </c>
      <c r="L431" s="13">
        <v>0.17199999999999999</v>
      </c>
      <c r="M431" s="7">
        <v>2.3104013399999999</v>
      </c>
      <c r="N431" s="26">
        <v>1.8</v>
      </c>
      <c r="O431" s="27" t="s">
        <v>22</v>
      </c>
      <c r="P431" s="8">
        <v>0.22091457849999999</v>
      </c>
      <c r="Q431" s="24">
        <v>0.25</v>
      </c>
      <c r="R431" t="str">
        <f>IF($Q431*100&gt;=VLOOKUP($O431,margin_ranges!$A$5:$C$10,2,FALSE),IF($Q431*100&lt;=VLOOKUP($O431,margin_ranges!$A$5:$C$10,3,FALSE)+10,"IN RANGE","ABOVE RANGE"),"BELOW RANGE")</f>
        <v>IN RANGE</v>
      </c>
      <c r="S431">
        <f>MIN(VLOOKUP($O431,margin_ranges!$A$5:$D$10,4,FALSE),$P431*100)</f>
        <v>22.091457849999998</v>
      </c>
      <c r="T431" s="29">
        <f>(1-$S431/100)/(1-$F431)-1</f>
        <v>4.907940720499937E-11</v>
      </c>
      <c r="U431" s="19" t="str">
        <f>IF(ABS(IFERROR(T431,0))&gt;0.05,INDEX(margin_ranges!$C$13:$C$16,MATCH($F431*100,margin_ranges!$B$13:$B$16,1)),"")</f>
        <v/>
      </c>
      <c r="V431" t="e">
        <f>MIN(VLOOKUP($U431,margin_ranges!$A$5:$D$10,4,FALSE),$P431*100)</f>
        <v>#N/A</v>
      </c>
      <c r="Y431" s="29" t="e">
        <f t="shared" si="6"/>
        <v>#N/A</v>
      </c>
    </row>
    <row r="432" spans="1:25" x14ac:dyDescent="0.3">
      <c r="A432" s="8" t="s">
        <v>17</v>
      </c>
      <c r="B432" s="8" t="s">
        <v>755</v>
      </c>
      <c r="C432" s="8" t="s">
        <v>756</v>
      </c>
      <c r="D432" s="8" t="s">
        <v>761</v>
      </c>
      <c r="E432" s="8" t="s">
        <v>762</v>
      </c>
      <c r="F432" s="24">
        <v>0.21779885159858001</v>
      </c>
      <c r="G432" s="24">
        <v>0</v>
      </c>
      <c r="H432" s="25">
        <v>1.4061999999999999</v>
      </c>
      <c r="I432" s="25">
        <v>0.22650000000000001</v>
      </c>
      <c r="J432" s="15">
        <v>16</v>
      </c>
      <c r="K432" s="15">
        <v>3</v>
      </c>
      <c r="L432" s="13">
        <v>0.16109999999999999</v>
      </c>
      <c r="M432" s="7">
        <v>2.3011983599999999</v>
      </c>
      <c r="N432" s="26">
        <v>1.8</v>
      </c>
      <c r="O432" s="27" t="s">
        <v>22</v>
      </c>
      <c r="P432" s="8">
        <v>0.21779885160000001</v>
      </c>
      <c r="Q432" s="24">
        <v>0.25</v>
      </c>
      <c r="R432" t="str">
        <f>IF($Q432*100&gt;=VLOOKUP($O432,margin_ranges!$A$5:$C$10,2,FALSE),IF($Q432*100&lt;=VLOOKUP($O432,margin_ranges!$A$5:$C$10,3,FALSE)+10,"IN RANGE","ABOVE RANGE"),"BELOW RANGE")</f>
        <v>IN RANGE</v>
      </c>
      <c r="S432">
        <f>MIN(VLOOKUP($O432,margin_ranges!$A$5:$D$10,4,FALSE),$P432*100)</f>
        <v>21.779885159999999</v>
      </c>
      <c r="T432" s="29">
        <f>(1-$S432/100)/(1-$F432)-1</f>
        <v>-1.8153256675645935E-12</v>
      </c>
      <c r="U432" s="19" t="str">
        <f>IF(ABS(IFERROR(T432,0))&gt;0.05,INDEX(margin_ranges!$C$13:$C$16,MATCH($F432*100,margin_ranges!$B$13:$B$16,1)),"")</f>
        <v/>
      </c>
      <c r="V432" t="e">
        <f>MIN(VLOOKUP($U432,margin_ranges!$A$5:$D$10,4,FALSE),$P432*100)</f>
        <v>#N/A</v>
      </c>
      <c r="Y432" s="29" t="e">
        <f t="shared" si="6"/>
        <v>#N/A</v>
      </c>
    </row>
    <row r="433" spans="1:25" x14ac:dyDescent="0.3">
      <c r="A433" s="8" t="s">
        <v>17</v>
      </c>
      <c r="B433" s="8" t="s">
        <v>755</v>
      </c>
      <c r="C433" s="8" t="s">
        <v>756</v>
      </c>
      <c r="D433" s="8" t="s">
        <v>757</v>
      </c>
      <c r="E433" s="8" t="s">
        <v>758</v>
      </c>
      <c r="F433" s="24">
        <v>0.20830779487510301</v>
      </c>
      <c r="G433" s="24">
        <v>0</v>
      </c>
      <c r="H433" s="25">
        <v>1.5824</v>
      </c>
      <c r="I433" s="25">
        <v>0.27679999999999999</v>
      </c>
      <c r="J433" s="15">
        <v>20</v>
      </c>
      <c r="K433" s="15">
        <v>4</v>
      </c>
      <c r="L433" s="13">
        <v>0.1749</v>
      </c>
      <c r="M433" s="7">
        <v>2.3999225800000001</v>
      </c>
      <c r="N433" s="26">
        <v>1.9</v>
      </c>
      <c r="O433" s="27" t="s">
        <v>22</v>
      </c>
      <c r="P433" s="8">
        <v>0.20830779490000001</v>
      </c>
      <c r="Q433" s="24">
        <v>0.24</v>
      </c>
      <c r="R433" t="str">
        <f>IF($Q433*100&gt;=VLOOKUP($O433,margin_ranges!$A$5:$C$10,2,FALSE),IF($Q433*100&lt;=VLOOKUP($O433,margin_ranges!$A$5:$C$10,3,FALSE)+10,"IN RANGE","ABOVE RANGE"),"BELOW RANGE")</f>
        <v>IN RANGE</v>
      </c>
      <c r="S433">
        <f>MIN(VLOOKUP($O433,margin_ranges!$A$5:$D$10,4,FALSE),$P433*100)</f>
        <v>20.830779490000001</v>
      </c>
      <c r="T433" s="29">
        <f>(1-$S433/100)/(1-$F433)-1</f>
        <v>-3.1447955350927259E-11</v>
      </c>
      <c r="U433" s="19" t="str">
        <f>IF(ABS(IFERROR(T433,0))&gt;0.05,INDEX(margin_ranges!$C$13:$C$16,MATCH($F433*100,margin_ranges!$B$13:$B$16,1)),"")</f>
        <v/>
      </c>
      <c r="V433" t="e">
        <f>MIN(VLOOKUP($U433,margin_ranges!$A$5:$D$10,4,FALSE),$P433*100)</f>
        <v>#N/A</v>
      </c>
      <c r="Y433" s="29" t="e">
        <f t="shared" si="6"/>
        <v>#N/A</v>
      </c>
    </row>
    <row r="434" spans="1:25" x14ac:dyDescent="0.3">
      <c r="A434" s="8" t="s">
        <v>35</v>
      </c>
      <c r="B434" s="8" t="s">
        <v>769</v>
      </c>
      <c r="C434" s="8" t="s">
        <v>34</v>
      </c>
      <c r="D434" s="8" t="s">
        <v>34</v>
      </c>
      <c r="E434" s="8"/>
      <c r="F434" s="24">
        <v>0.305812369398064</v>
      </c>
      <c r="G434" s="24">
        <v>0</v>
      </c>
      <c r="H434" s="25">
        <v>9.3841999999999999</v>
      </c>
      <c r="I434" s="25">
        <v>3.3209</v>
      </c>
      <c r="J434" s="15">
        <v>169</v>
      </c>
      <c r="K434" s="15">
        <v>52</v>
      </c>
      <c r="L434" s="13">
        <v>0.35389999999999999</v>
      </c>
      <c r="M434" s="7">
        <v>1.69628976</v>
      </c>
      <c r="N434" s="26">
        <v>1</v>
      </c>
      <c r="O434" s="27"/>
      <c r="P434" s="8">
        <v>0.41047807920000001</v>
      </c>
      <c r="Q434" s="24">
        <v>0.30580000000000002</v>
      </c>
      <c r="R434" t="e">
        <f>IF($Q434*100&gt;=VLOOKUP($O434,margin_ranges!$A$5:$C$10,2,FALSE),IF($Q434*100&lt;=VLOOKUP($O434,margin_ranges!$A$5:$C$10,3,FALSE)+10,"IN RANGE","ABOVE RANGE"),"BELOW RANGE")</f>
        <v>#N/A</v>
      </c>
      <c r="S434" t="e">
        <f>MIN(VLOOKUP($O434,margin_ranges!$A$5:$D$10,4,FALSE),$P434*100)</f>
        <v>#N/A</v>
      </c>
      <c r="T434" s="29" t="e">
        <f>(1-$S434/100)/(1-$F434)-1</f>
        <v>#N/A</v>
      </c>
      <c r="U434" s="19" t="str">
        <f>IF(ABS(IFERROR(T434,0))&gt;0.05,INDEX(margin_ranges!$C$13:$C$16,MATCH($F434*100,margin_ranges!$B$13:$B$16,1)),"")</f>
        <v/>
      </c>
      <c r="V434" t="e">
        <f>MIN(VLOOKUP($U434,margin_ranges!$A$5:$D$10,4,FALSE),$P434*100)</f>
        <v>#N/A</v>
      </c>
      <c r="Y434" s="29" t="e">
        <f t="shared" si="6"/>
        <v>#N/A</v>
      </c>
    </row>
    <row r="435" spans="1:25" x14ac:dyDescent="0.3">
      <c r="A435" s="8" t="s">
        <v>33</v>
      </c>
      <c r="B435" s="8" t="s">
        <v>769</v>
      </c>
      <c r="C435" s="8" t="s">
        <v>770</v>
      </c>
      <c r="D435" s="8" t="s">
        <v>34</v>
      </c>
      <c r="E435" s="8"/>
      <c r="F435" s="24">
        <v>0.305812369398064</v>
      </c>
      <c r="G435" s="24">
        <v>0</v>
      </c>
      <c r="H435" s="25">
        <v>9.3841999999999999</v>
      </c>
      <c r="I435" s="25">
        <v>3.3209</v>
      </c>
      <c r="J435" s="15">
        <v>169</v>
      </c>
      <c r="K435" s="15">
        <v>52</v>
      </c>
      <c r="L435" s="13">
        <v>0.35389999999999999</v>
      </c>
      <c r="M435" s="7">
        <v>1.69628976</v>
      </c>
      <c r="N435" s="26">
        <v>1</v>
      </c>
      <c r="O435" s="27"/>
      <c r="P435" s="8">
        <v>0.41047807920000001</v>
      </c>
      <c r="Q435" s="24">
        <v>0.30580000000000002</v>
      </c>
      <c r="R435" t="e">
        <f>IF($Q435*100&gt;=VLOOKUP($O435,margin_ranges!$A$5:$C$10,2,FALSE),IF($Q435*100&lt;=VLOOKUP($O435,margin_ranges!$A$5:$C$10,3,FALSE)+10,"IN RANGE","ABOVE RANGE"),"BELOW RANGE")</f>
        <v>#N/A</v>
      </c>
      <c r="S435" t="e">
        <f>MIN(VLOOKUP($O435,margin_ranges!$A$5:$D$10,4,FALSE),$P435*100)</f>
        <v>#N/A</v>
      </c>
      <c r="T435" s="29" t="e">
        <f>(1-$S435/100)/(1-$F435)-1</f>
        <v>#N/A</v>
      </c>
      <c r="U435" s="19" t="str">
        <f>IF(ABS(IFERROR(T435,0))&gt;0.05,INDEX(margin_ranges!$C$13:$C$16,MATCH($F435*100,margin_ranges!$B$13:$B$16,1)),"")</f>
        <v/>
      </c>
      <c r="V435" t="e">
        <f>MIN(VLOOKUP($U435,margin_ranges!$A$5:$D$10,4,FALSE),$P435*100)</f>
        <v>#N/A</v>
      </c>
      <c r="Y435" s="29" t="e">
        <f t="shared" si="6"/>
        <v>#N/A</v>
      </c>
    </row>
    <row r="436" spans="1:25" x14ac:dyDescent="0.3">
      <c r="A436" s="8" t="s">
        <v>17</v>
      </c>
      <c r="B436" s="8" t="s">
        <v>769</v>
      </c>
      <c r="C436" s="8" t="s">
        <v>770</v>
      </c>
      <c r="D436" s="8" t="s">
        <v>777</v>
      </c>
      <c r="E436" s="8" t="s">
        <v>778</v>
      </c>
      <c r="F436" s="24">
        <v>0.33</v>
      </c>
      <c r="G436" s="24">
        <v>0</v>
      </c>
      <c r="H436" s="25">
        <v>2.7250000000000001</v>
      </c>
      <c r="I436" s="25">
        <v>1.0144</v>
      </c>
      <c r="J436" s="15">
        <v>50</v>
      </c>
      <c r="K436" s="15">
        <v>17</v>
      </c>
      <c r="L436" s="13">
        <v>0.37219999999999998</v>
      </c>
      <c r="M436" s="7">
        <v>1.6525737599999999</v>
      </c>
      <c r="N436" s="26">
        <v>1</v>
      </c>
      <c r="O436" s="27" t="s">
        <v>92</v>
      </c>
      <c r="P436" s="8">
        <v>0.39488328890000002</v>
      </c>
      <c r="Q436" s="24">
        <v>0.33</v>
      </c>
      <c r="R436" t="str">
        <f>IF($Q436*100&gt;=VLOOKUP($O436,margin_ranges!$A$5:$C$10,2,FALSE),IF($Q436*100&lt;=VLOOKUP($O436,margin_ranges!$A$5:$C$10,3,FALSE)+10,"IN RANGE","ABOVE RANGE"),"BELOW RANGE")</f>
        <v>IN RANGE</v>
      </c>
      <c r="S436">
        <f>MIN(VLOOKUP($O436,margin_ranges!$A$5:$D$10,4,FALSE),$P436*100)</f>
        <v>29.75</v>
      </c>
      <c r="T436" s="29">
        <f>(1-$S436/100)/(1-$F436)-1</f>
        <v>4.850746268656736E-2</v>
      </c>
      <c r="U436" s="19" t="str">
        <f>IF(ABS(IFERROR(T436,0))&gt;0.05,INDEX(margin_ranges!$C$13:$C$16,MATCH($F436*100,margin_ranges!$B$13:$B$16,1)),"")</f>
        <v/>
      </c>
      <c r="V436" t="e">
        <f>MIN(VLOOKUP($U436,margin_ranges!$A$5:$D$10,4,FALSE),$P436*100)</f>
        <v>#N/A</v>
      </c>
      <c r="Y436" s="29" t="e">
        <f t="shared" si="6"/>
        <v>#N/A</v>
      </c>
    </row>
    <row r="437" spans="1:25" x14ac:dyDescent="0.3">
      <c r="A437" s="8" t="s">
        <v>17</v>
      </c>
      <c r="B437" s="8" t="s">
        <v>769</v>
      </c>
      <c r="C437" s="8" t="s">
        <v>770</v>
      </c>
      <c r="D437" s="8" t="s">
        <v>771</v>
      </c>
      <c r="E437" s="8" t="s">
        <v>772</v>
      </c>
      <c r="F437" s="24">
        <v>0.3</v>
      </c>
      <c r="G437" s="24">
        <v>0</v>
      </c>
      <c r="H437" s="25">
        <v>3.5356000000000001</v>
      </c>
      <c r="I437" s="25">
        <v>1.3445</v>
      </c>
      <c r="J437" s="15">
        <v>70</v>
      </c>
      <c r="K437" s="15">
        <v>21</v>
      </c>
      <c r="L437" s="13">
        <v>0.38030000000000003</v>
      </c>
      <c r="M437" s="7">
        <v>1.7257079099999999</v>
      </c>
      <c r="N437" s="26">
        <v>1</v>
      </c>
      <c r="O437" s="27" t="s">
        <v>92</v>
      </c>
      <c r="P437" s="8">
        <v>0.42052766060000002</v>
      </c>
      <c r="Q437" s="24">
        <v>0.3</v>
      </c>
      <c r="R437" t="str">
        <f>IF($Q437*100&gt;=VLOOKUP($O437,margin_ranges!$A$5:$C$10,2,FALSE),IF($Q437*100&lt;=VLOOKUP($O437,margin_ranges!$A$5:$C$10,3,FALSE)+10,"IN RANGE","ABOVE RANGE"),"BELOW RANGE")</f>
        <v>IN RANGE</v>
      </c>
      <c r="S437">
        <f>MIN(VLOOKUP($O437,margin_ranges!$A$5:$D$10,4,FALSE),$P437*100)</f>
        <v>29.75</v>
      </c>
      <c r="T437" s="29">
        <f>(1-$S437/100)/(1-$F437)-1</f>
        <v>3.5714285714285587E-3</v>
      </c>
      <c r="U437" s="19" t="str">
        <f>IF(ABS(IFERROR(T437,0))&gt;0.05,INDEX(margin_ranges!$C$13:$C$16,MATCH($F437*100,margin_ranges!$B$13:$B$16,1)),"")</f>
        <v/>
      </c>
      <c r="V437" t="e">
        <f>MIN(VLOOKUP($U437,margin_ranges!$A$5:$D$10,4,FALSE),$P437*100)</f>
        <v>#N/A</v>
      </c>
      <c r="Y437" s="29" t="e">
        <f t="shared" si="6"/>
        <v>#N/A</v>
      </c>
    </row>
    <row r="438" spans="1:25" x14ac:dyDescent="0.3">
      <c r="A438" s="8" t="s">
        <v>17</v>
      </c>
      <c r="B438" s="8" t="s">
        <v>769</v>
      </c>
      <c r="C438" s="8" t="s">
        <v>770</v>
      </c>
      <c r="D438" s="8" t="s">
        <v>773</v>
      </c>
      <c r="E438" s="8" t="s">
        <v>774</v>
      </c>
      <c r="F438" s="24">
        <v>0.3</v>
      </c>
      <c r="G438" s="24">
        <v>0</v>
      </c>
      <c r="H438" s="25">
        <v>2.4056000000000002</v>
      </c>
      <c r="I438" s="25">
        <v>0.74629999999999996</v>
      </c>
      <c r="J438" s="15">
        <v>39</v>
      </c>
      <c r="K438" s="15">
        <v>12</v>
      </c>
      <c r="L438" s="13">
        <v>0.31019999999999998</v>
      </c>
      <c r="M438" s="7">
        <v>1.7229517599999999</v>
      </c>
      <c r="N438" s="26">
        <v>1</v>
      </c>
      <c r="O438" s="27" t="s">
        <v>92</v>
      </c>
      <c r="P438" s="8">
        <v>0.41960069770000002</v>
      </c>
      <c r="Q438" s="24">
        <v>0.3</v>
      </c>
      <c r="R438" t="str">
        <f>IF($Q438*100&gt;=VLOOKUP($O438,margin_ranges!$A$5:$C$10,2,FALSE),IF($Q438*100&lt;=VLOOKUP($O438,margin_ranges!$A$5:$C$10,3,FALSE)+10,"IN RANGE","ABOVE RANGE"),"BELOW RANGE")</f>
        <v>IN RANGE</v>
      </c>
      <c r="S438">
        <f>MIN(VLOOKUP($O438,margin_ranges!$A$5:$D$10,4,FALSE),$P438*100)</f>
        <v>29.75</v>
      </c>
      <c r="T438" s="29">
        <f>(1-$S438/100)/(1-$F438)-1</f>
        <v>3.5714285714285587E-3</v>
      </c>
      <c r="U438" s="19" t="str">
        <f>IF(ABS(IFERROR(T438,0))&gt;0.05,INDEX(margin_ranges!$C$13:$C$16,MATCH($F438*100,margin_ranges!$B$13:$B$16,1)),"")</f>
        <v/>
      </c>
      <c r="V438" t="e">
        <f>MIN(VLOOKUP($U438,margin_ranges!$A$5:$D$10,4,FALSE),$P438*100)</f>
        <v>#N/A</v>
      </c>
      <c r="Y438" s="29" t="e">
        <f t="shared" si="6"/>
        <v>#N/A</v>
      </c>
    </row>
    <row r="439" spans="1:25" x14ac:dyDescent="0.3">
      <c r="A439" s="8" t="s">
        <v>17</v>
      </c>
      <c r="B439" s="8" t="s">
        <v>769</v>
      </c>
      <c r="C439" s="8" t="s">
        <v>770</v>
      </c>
      <c r="D439" s="8" t="s">
        <v>775</v>
      </c>
      <c r="E439" s="8" t="s">
        <v>776</v>
      </c>
      <c r="F439" s="24">
        <v>0.249999999999999</v>
      </c>
      <c r="G439" s="24">
        <v>0</v>
      </c>
      <c r="H439" s="25">
        <v>0.71789999999999998</v>
      </c>
      <c r="I439" s="25">
        <v>0.21579999999999999</v>
      </c>
      <c r="J439" s="15">
        <v>11</v>
      </c>
      <c r="K439" s="15">
        <v>3</v>
      </c>
      <c r="L439" s="13">
        <v>0.30059999999999998</v>
      </c>
      <c r="M439" s="7">
        <v>1.62628269</v>
      </c>
      <c r="N439" s="26">
        <v>1</v>
      </c>
      <c r="O439" s="27" t="s">
        <v>92</v>
      </c>
      <c r="P439" s="8">
        <v>0.38510075310000003</v>
      </c>
      <c r="Q439" s="24">
        <v>0.25</v>
      </c>
      <c r="R439" t="str">
        <f>IF($Q439*100&gt;=VLOOKUP($O439,margin_ranges!$A$5:$C$10,2,FALSE),IF($Q439*100&lt;=VLOOKUP($O439,margin_ranges!$A$5:$C$10,3,FALSE)+10,"IN RANGE","ABOVE RANGE"),"BELOW RANGE")</f>
        <v>IN RANGE</v>
      </c>
      <c r="S439">
        <f>MIN(VLOOKUP($O439,margin_ranges!$A$5:$D$10,4,FALSE),$P439*100)</f>
        <v>29.75</v>
      </c>
      <c r="T439" s="29">
        <f>(1-$S439/100)/(1-$F439)-1</f>
        <v>-6.3333333333334574E-2</v>
      </c>
      <c r="U439" s="19" t="str">
        <f>IF(ABS(IFERROR(T439,0))&gt;0.05,INDEX(margin_ranges!$C$13:$C$16,MATCH($F439*100,margin_ranges!$B$13:$B$16,1)),"")</f>
        <v>Maximize Fill (Type A+)</v>
      </c>
      <c r="V439">
        <f>MIN(VLOOKUP($U439,margin_ranges!$A$5:$D$10,4,FALSE),$P439*100)</f>
        <v>19.75</v>
      </c>
      <c r="Y439" s="29">
        <f t="shared" si="6"/>
        <v>6.9999999999998508E-2</v>
      </c>
    </row>
    <row r="440" spans="1:25" x14ac:dyDescent="0.3">
      <c r="A440" s="8" t="s">
        <v>35</v>
      </c>
      <c r="B440" s="8" t="s">
        <v>779</v>
      </c>
      <c r="C440" s="8" t="s">
        <v>34</v>
      </c>
      <c r="D440" s="8" t="s">
        <v>34</v>
      </c>
      <c r="E440" s="8"/>
      <c r="F440" s="24">
        <v>0.28999999999999898</v>
      </c>
      <c r="G440" s="24">
        <v>1</v>
      </c>
      <c r="H440" s="25">
        <v>411.71800000000002</v>
      </c>
      <c r="I440" s="25">
        <v>139.03229999999999</v>
      </c>
      <c r="J440" s="15">
        <v>3790</v>
      </c>
      <c r="K440" s="15">
        <v>953</v>
      </c>
      <c r="L440" s="13">
        <v>0.3377</v>
      </c>
      <c r="M440" s="7">
        <v>0.90863304</v>
      </c>
      <c r="N440" s="26">
        <v>0.5</v>
      </c>
      <c r="O440" s="27"/>
      <c r="P440" s="8">
        <v>0.44972285020000002</v>
      </c>
      <c r="Q440" s="24">
        <v>0.28999999999999998</v>
      </c>
      <c r="R440" t="e">
        <f>IF($Q440*100&gt;=VLOOKUP($O440,margin_ranges!$A$5:$C$10,2,FALSE),IF($Q440*100&lt;=VLOOKUP($O440,margin_ranges!$A$5:$C$10,3,FALSE)+10,"IN RANGE","ABOVE RANGE"),"BELOW RANGE")</f>
        <v>#N/A</v>
      </c>
      <c r="S440" t="e">
        <f>MIN(VLOOKUP($O440,margin_ranges!$A$5:$D$10,4,FALSE),$P440*100)</f>
        <v>#N/A</v>
      </c>
      <c r="T440" s="29" t="e">
        <f>(1-$S440/100)/(1-$F440)-1</f>
        <v>#N/A</v>
      </c>
      <c r="U440" s="19" t="str">
        <f>IF(ABS(IFERROR(T440,0))&gt;0.05,INDEX(margin_ranges!$C$13:$C$16,MATCH($F440*100,margin_ranges!$B$13:$B$16,1)),"")</f>
        <v/>
      </c>
      <c r="V440" t="e">
        <f>MIN(VLOOKUP($U440,margin_ranges!$A$5:$D$10,4,FALSE),$P440*100)</f>
        <v>#N/A</v>
      </c>
      <c r="Y440" s="29" t="e">
        <f t="shared" si="6"/>
        <v>#N/A</v>
      </c>
    </row>
    <row r="441" spans="1:25" x14ac:dyDescent="0.3">
      <c r="A441" s="8" t="s">
        <v>33</v>
      </c>
      <c r="B441" s="8" t="s">
        <v>779</v>
      </c>
      <c r="C441" s="8" t="s">
        <v>780</v>
      </c>
      <c r="D441" s="8" t="s">
        <v>34</v>
      </c>
      <c r="E441" s="8"/>
      <c r="F441" s="24">
        <v>0.28999999999999898</v>
      </c>
      <c r="G441" s="24">
        <v>1</v>
      </c>
      <c r="H441" s="25">
        <v>411.71800000000002</v>
      </c>
      <c r="I441" s="25">
        <v>139.03229999999999</v>
      </c>
      <c r="J441" s="15">
        <v>3790</v>
      </c>
      <c r="K441" s="15">
        <v>953</v>
      </c>
      <c r="L441" s="13">
        <v>0.3377</v>
      </c>
      <c r="M441" s="7">
        <v>0.90863304</v>
      </c>
      <c r="N441" s="26">
        <v>0.5</v>
      </c>
      <c r="O441" s="27"/>
      <c r="P441" s="8">
        <v>0.44972285020000002</v>
      </c>
      <c r="Q441" s="24">
        <v>0.28999999999999998</v>
      </c>
      <c r="R441" t="e">
        <f>IF($Q441*100&gt;=VLOOKUP($O441,margin_ranges!$A$5:$C$10,2,FALSE),IF($Q441*100&lt;=VLOOKUP($O441,margin_ranges!$A$5:$C$10,3,FALSE)+10,"IN RANGE","ABOVE RANGE"),"BELOW RANGE")</f>
        <v>#N/A</v>
      </c>
      <c r="S441" t="e">
        <f>MIN(VLOOKUP($O441,margin_ranges!$A$5:$D$10,4,FALSE),$P441*100)</f>
        <v>#N/A</v>
      </c>
      <c r="T441" s="29" t="e">
        <f>(1-$S441/100)/(1-$F441)-1</f>
        <v>#N/A</v>
      </c>
      <c r="U441" s="19" t="str">
        <f>IF(ABS(IFERROR(T441,0))&gt;0.05,INDEX(margin_ranges!$C$13:$C$16,MATCH($F441*100,margin_ranges!$B$13:$B$16,1)),"")</f>
        <v/>
      </c>
      <c r="V441" t="e">
        <f>MIN(VLOOKUP($U441,margin_ranges!$A$5:$D$10,4,FALSE),$P441*100)</f>
        <v>#N/A</v>
      </c>
      <c r="Y441" s="29" t="e">
        <f t="shared" si="6"/>
        <v>#N/A</v>
      </c>
    </row>
    <row r="442" spans="1:25" x14ac:dyDescent="0.3">
      <c r="A442" s="8" t="s">
        <v>17</v>
      </c>
      <c r="B442" s="8" t="s">
        <v>779</v>
      </c>
      <c r="C442" s="8" t="s">
        <v>780</v>
      </c>
      <c r="D442" s="8" t="s">
        <v>781</v>
      </c>
      <c r="E442" s="8" t="s">
        <v>782</v>
      </c>
      <c r="F442" s="24">
        <v>0.28999999999999998</v>
      </c>
      <c r="G442" s="24">
        <v>1</v>
      </c>
      <c r="H442" s="25">
        <v>152.48699999999999</v>
      </c>
      <c r="I442" s="25">
        <v>60.090400000000002</v>
      </c>
      <c r="J442" s="15">
        <v>1557</v>
      </c>
      <c r="K442" s="15">
        <v>394</v>
      </c>
      <c r="L442" s="13">
        <v>0.39410000000000001</v>
      </c>
      <c r="M442" s="7">
        <v>0.86375248999999998</v>
      </c>
      <c r="N442" s="26">
        <v>0.5</v>
      </c>
      <c r="O442" s="27" t="s">
        <v>22</v>
      </c>
      <c r="P442" s="8">
        <v>0.42113046580000002</v>
      </c>
      <c r="Q442" s="24">
        <v>0.28999999999999998</v>
      </c>
      <c r="R442" t="str">
        <f>IF($Q442*100&gt;=VLOOKUP($O442,margin_ranges!$A$5:$C$10,2,FALSE),IF($Q442*100&lt;=VLOOKUP($O442,margin_ranges!$A$5:$C$10,3,FALSE)+10,"IN RANGE","ABOVE RANGE"),"BELOW RANGE")</f>
        <v>IN RANGE</v>
      </c>
      <c r="S442">
        <f>MIN(VLOOKUP($O442,margin_ranges!$A$5:$D$10,4,FALSE),$P442*100)</f>
        <v>29.75</v>
      </c>
      <c r="T442" s="29">
        <f>(1-$S442/100)/(1-$F442)-1</f>
        <v>-1.0563380281690127E-2</v>
      </c>
      <c r="U442" s="19" t="str">
        <f>IF(ABS(IFERROR(T442,0))&gt;0.05,INDEX(margin_ranges!$C$13:$C$16,MATCH($F442*100,margin_ranges!$B$13:$B$16,1)),"")</f>
        <v/>
      </c>
      <c r="V442" t="e">
        <f>MIN(VLOOKUP($U442,margin_ranges!$A$5:$D$10,4,FALSE),$P442*100)</f>
        <v>#N/A</v>
      </c>
      <c r="Y442" s="29" t="e">
        <f t="shared" si="6"/>
        <v>#N/A</v>
      </c>
    </row>
    <row r="443" spans="1:25" x14ac:dyDescent="0.3">
      <c r="A443" s="8" t="s">
        <v>17</v>
      </c>
      <c r="B443" s="8" t="s">
        <v>779</v>
      </c>
      <c r="C443" s="8" t="s">
        <v>780</v>
      </c>
      <c r="D443" s="8" t="s">
        <v>783</v>
      </c>
      <c r="E443" s="8" t="s">
        <v>784</v>
      </c>
      <c r="F443" s="24">
        <v>0.28999999999999998</v>
      </c>
      <c r="G443" s="24">
        <v>1</v>
      </c>
      <c r="H443" s="25">
        <v>126.7551</v>
      </c>
      <c r="I443" s="25">
        <v>32.118600000000001</v>
      </c>
      <c r="J443" s="15">
        <v>998</v>
      </c>
      <c r="K443" s="15">
        <v>250</v>
      </c>
      <c r="L443" s="13">
        <v>0.25340000000000001</v>
      </c>
      <c r="M443" s="7">
        <v>1.0360053499999999</v>
      </c>
      <c r="N443" s="26">
        <v>0.5</v>
      </c>
      <c r="O443" s="27" t="s">
        <v>22</v>
      </c>
      <c r="P443" s="8">
        <v>0.51737700789999996</v>
      </c>
      <c r="Q443" s="24">
        <v>0.28999999999999998</v>
      </c>
      <c r="R443" t="str">
        <f>IF($Q443*100&gt;=VLOOKUP($O443,margin_ranges!$A$5:$C$10,2,FALSE),IF($Q443*100&lt;=VLOOKUP($O443,margin_ranges!$A$5:$C$10,3,FALSE)+10,"IN RANGE","ABOVE RANGE"),"BELOW RANGE")</f>
        <v>IN RANGE</v>
      </c>
      <c r="S443">
        <f>MIN(VLOOKUP($O443,margin_ranges!$A$5:$D$10,4,FALSE),$P443*100)</f>
        <v>29.75</v>
      </c>
      <c r="T443" s="29">
        <f>(1-$S443/100)/(1-$F443)-1</f>
        <v>-1.0563380281690127E-2</v>
      </c>
      <c r="U443" s="19" t="str">
        <f>IF(ABS(IFERROR(T443,0))&gt;0.05,INDEX(margin_ranges!$C$13:$C$16,MATCH($F443*100,margin_ranges!$B$13:$B$16,1)),"")</f>
        <v/>
      </c>
      <c r="V443" t="e">
        <f>MIN(VLOOKUP($U443,margin_ranges!$A$5:$D$10,4,FALSE),$P443*100)</f>
        <v>#N/A</v>
      </c>
      <c r="Y443" s="29" t="e">
        <f t="shared" si="6"/>
        <v>#N/A</v>
      </c>
    </row>
    <row r="444" spans="1:25" x14ac:dyDescent="0.3">
      <c r="A444" s="8" t="s">
        <v>17</v>
      </c>
      <c r="B444" s="8" t="s">
        <v>779</v>
      </c>
      <c r="C444" s="8" t="s">
        <v>780</v>
      </c>
      <c r="D444" s="8" t="s">
        <v>785</v>
      </c>
      <c r="E444" s="8" t="s">
        <v>786</v>
      </c>
      <c r="F444" s="24">
        <v>0.28999999999999998</v>
      </c>
      <c r="G444" s="24">
        <v>1</v>
      </c>
      <c r="H444" s="25">
        <v>132.4461</v>
      </c>
      <c r="I444" s="25">
        <v>46.823099999999997</v>
      </c>
      <c r="J444" s="15">
        <v>1235</v>
      </c>
      <c r="K444" s="15">
        <v>309</v>
      </c>
      <c r="L444" s="13">
        <v>0.35349999999999998</v>
      </c>
      <c r="M444" s="7">
        <v>0.87886131000000001</v>
      </c>
      <c r="N444" s="26">
        <v>0.5</v>
      </c>
      <c r="O444" s="27" t="s">
        <v>22</v>
      </c>
      <c r="P444" s="8">
        <v>0.43108201889999997</v>
      </c>
      <c r="Q444" s="24">
        <v>0.28999999999999998</v>
      </c>
      <c r="R444" t="str">
        <f>IF($Q444*100&gt;=VLOOKUP($O444,margin_ranges!$A$5:$C$10,2,FALSE),IF($Q444*100&lt;=VLOOKUP($O444,margin_ranges!$A$5:$C$10,3,FALSE)+10,"IN RANGE","ABOVE RANGE"),"BELOW RANGE")</f>
        <v>IN RANGE</v>
      </c>
      <c r="S444">
        <f>MIN(VLOOKUP($O444,margin_ranges!$A$5:$D$10,4,FALSE),$P444*100)</f>
        <v>29.75</v>
      </c>
      <c r="T444" s="29">
        <f>(1-$S444/100)/(1-$F444)-1</f>
        <v>-1.0563380281690127E-2</v>
      </c>
      <c r="U444" s="19" t="str">
        <f>IF(ABS(IFERROR(T444,0))&gt;0.05,INDEX(margin_ranges!$C$13:$C$16,MATCH($F444*100,margin_ranges!$B$13:$B$16,1)),"")</f>
        <v/>
      </c>
      <c r="V444" t="e">
        <f>MIN(VLOOKUP($U444,margin_ranges!$A$5:$D$10,4,FALSE),$P444*100)</f>
        <v>#N/A</v>
      </c>
      <c r="Y444" s="29" t="e">
        <f t="shared" si="6"/>
        <v>#N/A</v>
      </c>
    </row>
    <row r="445" spans="1:25" x14ac:dyDescent="0.3">
      <c r="A445" s="8" t="s">
        <v>35</v>
      </c>
      <c r="B445" s="8" t="s">
        <v>787</v>
      </c>
      <c r="C445" s="8" t="s">
        <v>34</v>
      </c>
      <c r="D445" s="8" t="s">
        <v>34</v>
      </c>
      <c r="E445" s="8"/>
      <c r="F445" s="24">
        <v>0.33729270264712402</v>
      </c>
      <c r="G445" s="24">
        <v>0.69778503000000003</v>
      </c>
      <c r="H445" s="25">
        <v>66.432900000000004</v>
      </c>
      <c r="I445" s="25">
        <v>23.5596</v>
      </c>
      <c r="J445" s="15">
        <v>1100</v>
      </c>
      <c r="K445" s="15">
        <v>329</v>
      </c>
      <c r="L445" s="13">
        <v>0.35460000000000003</v>
      </c>
      <c r="M445" s="7">
        <v>1.5569093599999999</v>
      </c>
      <c r="N445" s="26">
        <v>0.84738800000000003</v>
      </c>
      <c r="O445" s="27"/>
      <c r="P445" s="8">
        <v>0.45572425750000001</v>
      </c>
      <c r="Q445" s="24">
        <v>0.33729999999999999</v>
      </c>
      <c r="R445" t="e">
        <f>IF($Q445*100&gt;=VLOOKUP($O445,margin_ranges!$A$5:$C$10,2,FALSE),IF($Q445*100&lt;=VLOOKUP($O445,margin_ranges!$A$5:$C$10,3,FALSE)+10,"IN RANGE","ABOVE RANGE"),"BELOW RANGE")</f>
        <v>#N/A</v>
      </c>
      <c r="S445" t="e">
        <f>MIN(VLOOKUP($O445,margin_ranges!$A$5:$D$10,4,FALSE),$P445*100)</f>
        <v>#N/A</v>
      </c>
      <c r="T445" s="29" t="e">
        <f>(1-$S445/100)/(1-$F445)-1</f>
        <v>#N/A</v>
      </c>
      <c r="U445" s="19" t="str">
        <f>IF(ABS(IFERROR(T445,0))&gt;0.05,INDEX(margin_ranges!$C$13:$C$16,MATCH($F445*100,margin_ranges!$B$13:$B$16,1)),"")</f>
        <v/>
      </c>
      <c r="V445" t="e">
        <f>MIN(VLOOKUP($U445,margin_ranges!$A$5:$D$10,4,FALSE),$P445*100)</f>
        <v>#N/A</v>
      </c>
      <c r="Y445" s="29" t="e">
        <f t="shared" si="6"/>
        <v>#N/A</v>
      </c>
    </row>
    <row r="446" spans="1:25" x14ac:dyDescent="0.3">
      <c r="A446" s="8" t="s">
        <v>33</v>
      </c>
      <c r="B446" s="8" t="s">
        <v>787</v>
      </c>
      <c r="C446" s="8" t="s">
        <v>788</v>
      </c>
      <c r="D446" s="8" t="s">
        <v>34</v>
      </c>
      <c r="E446" s="8"/>
      <c r="F446" s="24">
        <v>0.33729270264712402</v>
      </c>
      <c r="G446" s="24">
        <v>0.69778503000000003</v>
      </c>
      <c r="H446" s="25">
        <v>66.432900000000004</v>
      </c>
      <c r="I446" s="25">
        <v>23.5596</v>
      </c>
      <c r="J446" s="15">
        <v>1100</v>
      </c>
      <c r="K446" s="15">
        <v>329</v>
      </c>
      <c r="L446" s="13">
        <v>0.35460000000000003</v>
      </c>
      <c r="M446" s="7">
        <v>1.5569093599999999</v>
      </c>
      <c r="N446" s="26">
        <v>0.84738800000000003</v>
      </c>
      <c r="O446" s="27"/>
      <c r="P446" s="8">
        <v>0.45572425750000001</v>
      </c>
      <c r="Q446" s="24">
        <v>0.33729999999999999</v>
      </c>
      <c r="R446" t="e">
        <f>IF($Q446*100&gt;=VLOOKUP($O446,margin_ranges!$A$5:$C$10,2,FALSE),IF($Q446*100&lt;=VLOOKUP($O446,margin_ranges!$A$5:$C$10,3,FALSE)+10,"IN RANGE","ABOVE RANGE"),"BELOW RANGE")</f>
        <v>#N/A</v>
      </c>
      <c r="S446" t="e">
        <f>MIN(VLOOKUP($O446,margin_ranges!$A$5:$D$10,4,FALSE),$P446*100)</f>
        <v>#N/A</v>
      </c>
      <c r="T446" s="29" t="e">
        <f>(1-$S446/100)/(1-$F446)-1</f>
        <v>#N/A</v>
      </c>
      <c r="U446" s="19" t="str">
        <f>IF(ABS(IFERROR(T446,0))&gt;0.05,INDEX(margin_ranges!$C$13:$C$16,MATCH($F446*100,margin_ranges!$B$13:$B$16,1)),"")</f>
        <v/>
      </c>
      <c r="V446" t="e">
        <f>MIN(VLOOKUP($U446,margin_ranges!$A$5:$D$10,4,FALSE),$P446*100)</f>
        <v>#N/A</v>
      </c>
      <c r="Y446" s="29" t="e">
        <f t="shared" si="6"/>
        <v>#N/A</v>
      </c>
    </row>
    <row r="447" spans="1:25" x14ac:dyDescent="0.3">
      <c r="A447" s="8" t="s">
        <v>17</v>
      </c>
      <c r="B447" s="8" t="s">
        <v>787</v>
      </c>
      <c r="C447" s="8" t="s">
        <v>788</v>
      </c>
      <c r="D447" s="8" t="s">
        <v>793</v>
      </c>
      <c r="E447" s="8" t="s">
        <v>794</v>
      </c>
      <c r="F447" s="24">
        <v>0.33999999999999903</v>
      </c>
      <c r="G447" s="24">
        <v>1</v>
      </c>
      <c r="H447" s="25">
        <v>45.419800000000002</v>
      </c>
      <c r="I447" s="25">
        <v>16.058800000000002</v>
      </c>
      <c r="J447" s="15">
        <v>768</v>
      </c>
      <c r="K447" s="15">
        <v>235</v>
      </c>
      <c r="L447" s="13">
        <v>0.35360000000000003</v>
      </c>
      <c r="M447" s="7">
        <v>1.59382625</v>
      </c>
      <c r="N447" s="26">
        <v>0.75</v>
      </c>
      <c r="O447" s="27" t="s">
        <v>22</v>
      </c>
      <c r="P447" s="8">
        <v>0.52943427939999999</v>
      </c>
      <c r="Q447" s="24">
        <v>0.34</v>
      </c>
      <c r="R447" t="str">
        <f>IF($Q447*100&gt;=VLOOKUP($O447,margin_ranges!$A$5:$C$10,2,FALSE),IF($Q447*100&lt;=VLOOKUP($O447,margin_ranges!$A$5:$C$10,3,FALSE)+10,"IN RANGE","ABOVE RANGE"),"BELOW RANGE")</f>
        <v>IN RANGE</v>
      </c>
      <c r="S447">
        <f>MIN(VLOOKUP($O447,margin_ranges!$A$5:$D$10,4,FALSE),$P447*100)</f>
        <v>29.75</v>
      </c>
      <c r="T447" s="29">
        <f>(1-$S447/100)/(1-$F447)-1</f>
        <v>6.4393939393937671E-2</v>
      </c>
      <c r="U447" s="19" t="str">
        <f>IF(ABS(IFERROR(T447,0))&gt;0.05,INDEX(margin_ranges!$C$13:$C$16,MATCH($F447*100,margin_ranges!$B$13:$B$16,1)),"")</f>
        <v>Balanced (Type B)</v>
      </c>
      <c r="V447">
        <f>MIN(VLOOKUP($U447,margin_ranges!$A$5:$D$10,4,FALSE),$P447*100)</f>
        <v>29.75</v>
      </c>
      <c r="Y447" s="29">
        <f t="shared" si="6"/>
        <v>6.4393939393937671E-2</v>
      </c>
    </row>
    <row r="448" spans="1:25" x14ac:dyDescent="0.3">
      <c r="A448" s="8" t="s">
        <v>17</v>
      </c>
      <c r="B448" s="8" t="s">
        <v>787</v>
      </c>
      <c r="C448" s="8" t="s">
        <v>788</v>
      </c>
      <c r="D448" s="8" t="s">
        <v>791</v>
      </c>
      <c r="E448" s="8" t="s">
        <v>792</v>
      </c>
      <c r="F448" s="24">
        <v>0.29350403034613498</v>
      </c>
      <c r="G448" s="24">
        <v>0</v>
      </c>
      <c r="H448" s="25">
        <v>17.3353</v>
      </c>
      <c r="I448" s="25">
        <v>6.6623999999999999</v>
      </c>
      <c r="J448" s="15">
        <v>283</v>
      </c>
      <c r="K448" s="15">
        <v>82</v>
      </c>
      <c r="L448" s="13">
        <v>0.38429999999999997</v>
      </c>
      <c r="M448" s="7">
        <v>1.41543624</v>
      </c>
      <c r="N448" s="26">
        <v>1</v>
      </c>
      <c r="O448" s="27" t="s">
        <v>22</v>
      </c>
      <c r="P448" s="8">
        <v>0.2935040303</v>
      </c>
      <c r="Q448" s="24">
        <v>0.34</v>
      </c>
      <c r="R448" t="str">
        <f>IF($Q448*100&gt;=VLOOKUP($O448,margin_ranges!$A$5:$C$10,2,FALSE),IF($Q448*100&lt;=VLOOKUP($O448,margin_ranges!$A$5:$C$10,3,FALSE)+10,"IN RANGE","ABOVE RANGE"),"BELOW RANGE")</f>
        <v>IN RANGE</v>
      </c>
      <c r="S448">
        <f>MIN(VLOOKUP($O448,margin_ranges!$A$5:$D$10,4,FALSE),$P448*100)</f>
        <v>29.350403029999999</v>
      </c>
      <c r="T448" s="29">
        <f>(1-$S448/100)/(1-$F448)-1</f>
        <v>6.5300875817797532E-11</v>
      </c>
      <c r="U448" s="19" t="str">
        <f>IF(ABS(IFERROR(T448,0))&gt;0.05,INDEX(margin_ranges!$C$13:$C$16,MATCH($F448*100,margin_ranges!$B$13:$B$16,1)),"")</f>
        <v/>
      </c>
      <c r="V448" t="e">
        <f>MIN(VLOOKUP($U448,margin_ranges!$A$5:$D$10,4,FALSE),$P448*100)</f>
        <v>#N/A</v>
      </c>
      <c r="Y448" s="29" t="e">
        <f t="shared" si="6"/>
        <v>#N/A</v>
      </c>
    </row>
    <row r="449" spans="1:25" x14ac:dyDescent="0.3">
      <c r="A449" s="8" t="s">
        <v>17</v>
      </c>
      <c r="B449" s="8" t="s">
        <v>787</v>
      </c>
      <c r="C449" s="8" t="s">
        <v>788</v>
      </c>
      <c r="D449" s="8" t="s">
        <v>789</v>
      </c>
      <c r="E449" s="8" t="s">
        <v>790</v>
      </c>
      <c r="F449" s="24">
        <v>0.240127745889258</v>
      </c>
      <c r="G449" s="24">
        <v>0</v>
      </c>
      <c r="H449" s="25">
        <v>3.6776</v>
      </c>
      <c r="I449" s="25">
        <v>0.83840000000000003</v>
      </c>
      <c r="J449" s="15">
        <v>50</v>
      </c>
      <c r="K449" s="15">
        <v>12</v>
      </c>
      <c r="L449" s="13">
        <v>0.22800000000000001</v>
      </c>
      <c r="M449" s="7">
        <v>1.9740160200000001</v>
      </c>
      <c r="N449" s="26">
        <v>1.5</v>
      </c>
      <c r="O449" s="27" t="s">
        <v>22</v>
      </c>
      <c r="P449" s="8">
        <v>0.24012774589999999</v>
      </c>
      <c r="Q449" s="24">
        <v>0.28000000000000003</v>
      </c>
      <c r="R449" t="str">
        <f>IF($Q449*100&gt;=VLOOKUP($O449,margin_ranges!$A$5:$C$10,2,FALSE),IF($Q449*100&lt;=VLOOKUP($O449,margin_ranges!$A$5:$C$10,3,FALSE)+10,"IN RANGE","ABOVE RANGE"),"BELOW RANGE")</f>
        <v>IN RANGE</v>
      </c>
      <c r="S449">
        <f>MIN(VLOOKUP($O449,margin_ranges!$A$5:$D$10,4,FALSE),$P449*100)</f>
        <v>24.012774589999999</v>
      </c>
      <c r="T449" s="29">
        <f>(1-$S449/100)/(1-$F449)-1</f>
        <v>-1.4136580794854581E-11</v>
      </c>
      <c r="U449" s="19" t="str">
        <f>IF(ABS(IFERROR(T449,0))&gt;0.05,INDEX(margin_ranges!$C$13:$C$16,MATCH($F449*100,margin_ranges!$B$13:$B$16,1)),"")</f>
        <v/>
      </c>
      <c r="V449" t="e">
        <f>MIN(VLOOKUP($U449,margin_ranges!$A$5:$D$10,4,FALSE),$P449*100)</f>
        <v>#N/A</v>
      </c>
      <c r="Y449" s="29" t="e">
        <f t="shared" si="6"/>
        <v>#N/A</v>
      </c>
    </row>
    <row r="450" spans="1:25" x14ac:dyDescent="0.3">
      <c r="A450" s="8" t="s">
        <v>35</v>
      </c>
      <c r="B450" s="8" t="s">
        <v>795</v>
      </c>
      <c r="C450" s="8" t="s">
        <v>34</v>
      </c>
      <c r="D450" s="8" t="s">
        <v>34</v>
      </c>
      <c r="E450" s="8"/>
      <c r="F450" s="24">
        <v>0.28999999999999998</v>
      </c>
      <c r="G450" s="24">
        <v>0</v>
      </c>
      <c r="H450" s="25">
        <v>43.035200000000003</v>
      </c>
      <c r="I450" s="25">
        <v>0.49990000000000001</v>
      </c>
      <c r="J450" s="15">
        <v>17</v>
      </c>
      <c r="K450" s="15">
        <v>4</v>
      </c>
      <c r="L450" s="13">
        <v>1.1599999999999999E-2</v>
      </c>
      <c r="M450" s="7">
        <v>1.10085739</v>
      </c>
      <c r="N450" s="26">
        <v>0.5</v>
      </c>
      <c r="O450" s="27"/>
      <c r="P450" s="8">
        <v>0.54580856200000005</v>
      </c>
      <c r="Q450" s="24">
        <v>0.28999999999999998</v>
      </c>
      <c r="R450" t="e">
        <f>IF($Q450*100&gt;=VLOOKUP($O450,margin_ranges!$A$5:$C$10,2,FALSE),IF($Q450*100&lt;=VLOOKUP($O450,margin_ranges!$A$5:$C$10,3,FALSE)+10,"IN RANGE","ABOVE RANGE"),"BELOW RANGE")</f>
        <v>#N/A</v>
      </c>
      <c r="S450" t="e">
        <f>MIN(VLOOKUP($O450,margin_ranges!$A$5:$D$10,4,FALSE),$P450*100)</f>
        <v>#N/A</v>
      </c>
      <c r="T450" s="29" t="e">
        <f>(1-$S450/100)/(1-$F450)-1</f>
        <v>#N/A</v>
      </c>
      <c r="U450" s="19" t="str">
        <f>IF(ABS(IFERROR(T450,0))&gt;0.05,INDEX(margin_ranges!$C$13:$C$16,MATCH($F450*100,margin_ranges!$B$13:$B$16,1)),"")</f>
        <v/>
      </c>
      <c r="V450" t="e">
        <f>MIN(VLOOKUP($U450,margin_ranges!$A$5:$D$10,4,FALSE),$P450*100)</f>
        <v>#N/A</v>
      </c>
      <c r="Y450" s="29" t="e">
        <f t="shared" si="6"/>
        <v>#N/A</v>
      </c>
    </row>
    <row r="451" spans="1:25" x14ac:dyDescent="0.3">
      <c r="A451" s="8" t="s">
        <v>33</v>
      </c>
      <c r="B451" s="8" t="s">
        <v>795</v>
      </c>
      <c r="C451" s="8" t="s">
        <v>796</v>
      </c>
      <c r="D451" s="8" t="s">
        <v>34</v>
      </c>
      <c r="E451" s="8"/>
      <c r="F451" s="24">
        <v>0.28999999999999998</v>
      </c>
      <c r="G451" s="24">
        <v>0</v>
      </c>
      <c r="H451" s="25">
        <v>43.035200000000003</v>
      </c>
      <c r="I451" s="25">
        <v>0.49990000000000001</v>
      </c>
      <c r="J451" s="15">
        <v>17</v>
      </c>
      <c r="K451" s="15">
        <v>4</v>
      </c>
      <c r="L451" s="13">
        <v>1.1599999999999999E-2</v>
      </c>
      <c r="M451" s="7">
        <v>1.10085739</v>
      </c>
      <c r="N451" s="26">
        <v>0.5</v>
      </c>
      <c r="O451" s="27"/>
      <c r="P451" s="8">
        <v>0.54580856200000005</v>
      </c>
      <c r="Q451" s="24">
        <v>0.28999999999999998</v>
      </c>
      <c r="R451" t="e">
        <f>IF($Q451*100&gt;=VLOOKUP($O451,margin_ranges!$A$5:$C$10,2,FALSE),IF($Q451*100&lt;=VLOOKUP($O451,margin_ranges!$A$5:$C$10,3,FALSE)+10,"IN RANGE","ABOVE RANGE"),"BELOW RANGE")</f>
        <v>#N/A</v>
      </c>
      <c r="S451" t="e">
        <f>MIN(VLOOKUP($O451,margin_ranges!$A$5:$D$10,4,FALSE),$P451*100)</f>
        <v>#N/A</v>
      </c>
      <c r="T451" s="29" t="e">
        <f>(1-$S451/100)/(1-$F451)-1</f>
        <v>#N/A</v>
      </c>
      <c r="U451" s="19" t="str">
        <f>IF(ABS(IFERROR(T451,0))&gt;0.05,INDEX(margin_ranges!$C$13:$C$16,MATCH($F451*100,margin_ranges!$B$13:$B$16,1)),"")</f>
        <v/>
      </c>
      <c r="V451" t="e">
        <f>MIN(VLOOKUP($U451,margin_ranges!$A$5:$D$10,4,FALSE),$P451*100)</f>
        <v>#N/A</v>
      </c>
      <c r="Y451" s="29" t="e">
        <f t="shared" si="6"/>
        <v>#N/A</v>
      </c>
    </row>
    <row r="452" spans="1:25" x14ac:dyDescent="0.3">
      <c r="A452" s="8" t="s">
        <v>17</v>
      </c>
      <c r="B452" s="8" t="s">
        <v>795</v>
      </c>
      <c r="C452" s="8" t="s">
        <v>796</v>
      </c>
      <c r="D452" s="8" t="s">
        <v>797</v>
      </c>
      <c r="E452" s="8" t="s">
        <v>798</v>
      </c>
      <c r="F452" s="24">
        <v>0.28999999999999998</v>
      </c>
      <c r="G452" s="24">
        <v>0</v>
      </c>
      <c r="H452" s="25">
        <v>18.989100000000001</v>
      </c>
      <c r="I452" s="25">
        <v>0.33500000000000002</v>
      </c>
      <c r="J452" s="15">
        <v>10</v>
      </c>
      <c r="K452" s="15">
        <v>3</v>
      </c>
      <c r="L452" s="13">
        <v>1.7600000000000001E-2</v>
      </c>
      <c r="M452" s="7">
        <v>1.0374626899999999</v>
      </c>
      <c r="N452" s="26">
        <v>0.5</v>
      </c>
      <c r="O452" s="27" t="s">
        <v>22</v>
      </c>
      <c r="P452" s="8">
        <v>0.51805495609999996</v>
      </c>
      <c r="Q452" s="24">
        <v>0.28999999999999998</v>
      </c>
      <c r="R452" t="str">
        <f>IF($Q452*100&gt;=VLOOKUP($O452,margin_ranges!$A$5:$C$10,2,FALSE),IF($Q452*100&lt;=VLOOKUP($O452,margin_ranges!$A$5:$C$10,3,FALSE)+10,"IN RANGE","ABOVE RANGE"),"BELOW RANGE")</f>
        <v>IN RANGE</v>
      </c>
      <c r="S452">
        <f>MIN(VLOOKUP($O452,margin_ranges!$A$5:$D$10,4,FALSE),$P452*100)</f>
        <v>29.75</v>
      </c>
      <c r="T452" s="29">
        <f>(1-$S452/100)/(1-$F452)-1</f>
        <v>-1.0563380281690127E-2</v>
      </c>
      <c r="U452" s="19" t="str">
        <f>IF(ABS(IFERROR(T452,0))&gt;0.05,INDEX(margin_ranges!$C$13:$C$16,MATCH($F452*100,margin_ranges!$B$13:$B$16,1)),"")</f>
        <v/>
      </c>
      <c r="V452" t="e">
        <f>MIN(VLOOKUP($U452,margin_ranges!$A$5:$D$10,4,FALSE),$P452*100)</f>
        <v>#N/A</v>
      </c>
      <c r="Y452" s="29" t="e">
        <f t="shared" si="6"/>
        <v>#N/A</v>
      </c>
    </row>
    <row r="453" spans="1:25" x14ac:dyDescent="0.3">
      <c r="A453" s="8" t="s">
        <v>35</v>
      </c>
      <c r="B453" s="8" t="s">
        <v>799</v>
      </c>
      <c r="C453" s="8" t="s">
        <v>34</v>
      </c>
      <c r="D453" s="8" t="s">
        <v>34</v>
      </c>
      <c r="E453" s="8"/>
      <c r="F453" s="24">
        <v>0.22271353252905601</v>
      </c>
      <c r="G453" s="24">
        <v>0.60897109000000005</v>
      </c>
      <c r="H453" s="25">
        <v>52.887500000000003</v>
      </c>
      <c r="I453" s="25">
        <v>12.9285</v>
      </c>
      <c r="J453" s="15">
        <v>451</v>
      </c>
      <c r="K453" s="15">
        <v>98</v>
      </c>
      <c r="L453" s="13">
        <v>0.2445</v>
      </c>
      <c r="M453" s="7">
        <v>1.16390422</v>
      </c>
      <c r="N453" s="26">
        <v>0.90468700000000002</v>
      </c>
      <c r="O453" s="27"/>
      <c r="P453" s="8">
        <v>0.22271353250000001</v>
      </c>
      <c r="Q453" s="24">
        <v>0.3</v>
      </c>
      <c r="R453" t="e">
        <f>IF($Q453*100&gt;=VLOOKUP($O453,margin_ranges!$A$5:$C$10,2,FALSE),IF($Q453*100&lt;=VLOOKUP($O453,margin_ranges!$A$5:$C$10,3,FALSE)+10,"IN RANGE","ABOVE RANGE"),"BELOW RANGE")</f>
        <v>#N/A</v>
      </c>
      <c r="S453" t="e">
        <f>MIN(VLOOKUP($O453,margin_ranges!$A$5:$D$10,4,FALSE),$P453*100)</f>
        <v>#N/A</v>
      </c>
      <c r="T453" s="29" t="e">
        <f>(1-$S453/100)/(1-$F453)-1</f>
        <v>#N/A</v>
      </c>
      <c r="U453" s="19" t="str">
        <f>IF(ABS(IFERROR(T453,0))&gt;0.05,INDEX(margin_ranges!$C$13:$C$16,MATCH($F453*100,margin_ranges!$B$13:$B$16,1)),"")</f>
        <v/>
      </c>
      <c r="V453" t="e">
        <f>MIN(VLOOKUP($U453,margin_ranges!$A$5:$D$10,4,FALSE),$P453*100)</f>
        <v>#N/A</v>
      </c>
      <c r="Y453" s="29" t="e">
        <f t="shared" si="6"/>
        <v>#N/A</v>
      </c>
    </row>
    <row r="454" spans="1:25" x14ac:dyDescent="0.3">
      <c r="A454" s="8" t="s">
        <v>33</v>
      </c>
      <c r="B454" s="8" t="s">
        <v>799</v>
      </c>
      <c r="C454" s="8" t="s">
        <v>800</v>
      </c>
      <c r="D454" s="8" t="s">
        <v>34</v>
      </c>
      <c r="E454" s="8"/>
      <c r="F454" s="24">
        <v>0.22271353252905601</v>
      </c>
      <c r="G454" s="24">
        <v>0.60897109000000005</v>
      </c>
      <c r="H454" s="25">
        <v>52.887500000000003</v>
      </c>
      <c r="I454" s="25">
        <v>12.9285</v>
      </c>
      <c r="J454" s="15">
        <v>451</v>
      </c>
      <c r="K454" s="15">
        <v>98</v>
      </c>
      <c r="L454" s="13">
        <v>0.2445</v>
      </c>
      <c r="M454" s="7">
        <v>1.16390422</v>
      </c>
      <c r="N454" s="26">
        <v>0.90468700000000002</v>
      </c>
      <c r="O454" s="27"/>
      <c r="P454" s="8">
        <v>0.22271353250000001</v>
      </c>
      <c r="Q454" s="24">
        <v>0.3</v>
      </c>
      <c r="R454" t="e">
        <f>IF($Q454*100&gt;=VLOOKUP($O454,margin_ranges!$A$5:$C$10,2,FALSE),IF($Q454*100&lt;=VLOOKUP($O454,margin_ranges!$A$5:$C$10,3,FALSE)+10,"IN RANGE","ABOVE RANGE"),"BELOW RANGE")</f>
        <v>#N/A</v>
      </c>
      <c r="S454" t="e">
        <f>MIN(VLOOKUP($O454,margin_ranges!$A$5:$D$10,4,FALSE),$P454*100)</f>
        <v>#N/A</v>
      </c>
      <c r="T454" s="29" t="e">
        <f>(1-$S454/100)/(1-$F454)-1</f>
        <v>#N/A</v>
      </c>
      <c r="U454" s="19" t="str">
        <f>IF(ABS(IFERROR(T454,0))&gt;0.05,INDEX(margin_ranges!$C$13:$C$16,MATCH($F454*100,margin_ranges!$B$13:$B$16,1)),"")</f>
        <v/>
      </c>
      <c r="V454" t="e">
        <f>MIN(VLOOKUP($U454,margin_ranges!$A$5:$D$10,4,FALSE),$P454*100)</f>
        <v>#N/A</v>
      </c>
      <c r="Y454" s="29" t="e">
        <f t="shared" si="6"/>
        <v>#N/A</v>
      </c>
    </row>
    <row r="455" spans="1:25" x14ac:dyDescent="0.3">
      <c r="A455" s="8" t="s">
        <v>17</v>
      </c>
      <c r="B455" s="8" t="s">
        <v>799</v>
      </c>
      <c r="C455" s="8" t="s">
        <v>800</v>
      </c>
      <c r="D455" s="8" t="s">
        <v>803</v>
      </c>
      <c r="E455" s="8" t="s">
        <v>804</v>
      </c>
      <c r="F455" s="24">
        <v>0.3</v>
      </c>
      <c r="G455" s="24">
        <v>0</v>
      </c>
      <c r="H455" s="25">
        <v>4.8154000000000003</v>
      </c>
      <c r="I455" s="25">
        <v>2.3088000000000002</v>
      </c>
      <c r="J455" s="15">
        <v>150</v>
      </c>
      <c r="K455" s="15">
        <v>45</v>
      </c>
      <c r="L455" s="13">
        <v>0.47949999999999998</v>
      </c>
      <c r="M455" s="7">
        <v>2.1594994299999999</v>
      </c>
      <c r="N455" s="26">
        <v>1.5</v>
      </c>
      <c r="O455" s="27" t="s">
        <v>92</v>
      </c>
      <c r="P455" s="8">
        <v>0.30539458320000001</v>
      </c>
      <c r="Q455" s="24">
        <v>0.3</v>
      </c>
      <c r="R455" t="str">
        <f>IF($Q455*100&gt;=VLOOKUP($O455,margin_ranges!$A$5:$C$10,2,FALSE),IF($Q455*100&lt;=VLOOKUP($O455,margin_ranges!$A$5:$C$10,3,FALSE)+10,"IN RANGE","ABOVE RANGE"),"BELOW RANGE")</f>
        <v>IN RANGE</v>
      </c>
      <c r="S455">
        <f>MIN(VLOOKUP($O455,margin_ranges!$A$5:$D$10,4,FALSE),$P455*100)</f>
        <v>29.75</v>
      </c>
      <c r="T455" s="29">
        <f>(1-$S455/100)/(1-$F455)-1</f>
        <v>3.5714285714285587E-3</v>
      </c>
      <c r="U455" s="19" t="str">
        <f>IF(ABS(IFERROR(T455,0))&gt;0.05,INDEX(margin_ranges!$C$13:$C$16,MATCH($F455*100,margin_ranges!$B$13:$B$16,1)),"")</f>
        <v/>
      </c>
      <c r="V455" t="e">
        <f>MIN(VLOOKUP($U455,margin_ranges!$A$5:$D$10,4,FALSE),$P455*100)</f>
        <v>#N/A</v>
      </c>
      <c r="Y455" s="29" t="e">
        <f t="shared" si="6"/>
        <v>#N/A</v>
      </c>
    </row>
    <row r="456" spans="1:25" x14ac:dyDescent="0.3">
      <c r="A456" s="8" t="s">
        <v>17</v>
      </c>
      <c r="B456" s="8" t="s">
        <v>799</v>
      </c>
      <c r="C456" s="8" t="s">
        <v>800</v>
      </c>
      <c r="D456" s="8" t="s">
        <v>805</v>
      </c>
      <c r="E456" s="8" t="s">
        <v>806</v>
      </c>
      <c r="F456" s="24">
        <v>0.3</v>
      </c>
      <c r="G456" s="24">
        <v>0</v>
      </c>
      <c r="H456" s="25">
        <v>0.60260000000000002</v>
      </c>
      <c r="I456" s="25">
        <v>0.35770000000000002</v>
      </c>
      <c r="J456" s="15">
        <v>23</v>
      </c>
      <c r="K456" s="15">
        <v>7</v>
      </c>
      <c r="L456" s="13">
        <v>0.59360000000000002</v>
      </c>
      <c r="M456" s="7">
        <v>2.1658346599999998</v>
      </c>
      <c r="N456" s="26">
        <v>1.5</v>
      </c>
      <c r="O456" s="27" t="s">
        <v>92</v>
      </c>
      <c r="P456" s="8">
        <v>0.30742635870000001</v>
      </c>
      <c r="Q456" s="24">
        <v>0.3</v>
      </c>
      <c r="R456" t="str">
        <f>IF($Q456*100&gt;=VLOOKUP($O456,margin_ranges!$A$5:$C$10,2,FALSE),IF($Q456*100&lt;=VLOOKUP($O456,margin_ranges!$A$5:$C$10,3,FALSE)+10,"IN RANGE","ABOVE RANGE"),"BELOW RANGE")</f>
        <v>IN RANGE</v>
      </c>
      <c r="S456">
        <f>MIN(VLOOKUP($O456,margin_ranges!$A$5:$D$10,4,FALSE),$P456*100)</f>
        <v>29.75</v>
      </c>
      <c r="T456" s="29">
        <f>(1-$S456/100)/(1-$F456)-1</f>
        <v>3.5714285714285587E-3</v>
      </c>
      <c r="U456" s="19" t="str">
        <f>IF(ABS(IFERROR(T456,0))&gt;0.05,INDEX(margin_ranges!$C$13:$C$16,MATCH($F456*100,margin_ranges!$B$13:$B$16,1)),"")</f>
        <v/>
      </c>
      <c r="V456" t="e">
        <f>MIN(VLOOKUP($U456,margin_ranges!$A$5:$D$10,4,FALSE),$P456*100)</f>
        <v>#N/A</v>
      </c>
      <c r="Y456" s="29" t="e">
        <f t="shared" si="6"/>
        <v>#N/A</v>
      </c>
    </row>
    <row r="457" spans="1:25" x14ac:dyDescent="0.3">
      <c r="A457" s="8" t="s">
        <v>17</v>
      </c>
      <c r="B457" s="8" t="s">
        <v>799</v>
      </c>
      <c r="C457" s="8" t="s">
        <v>800</v>
      </c>
      <c r="D457" s="8" t="s">
        <v>801</v>
      </c>
      <c r="E457" s="8" t="s">
        <v>802</v>
      </c>
      <c r="F457" s="24">
        <v>0.16911361205775699</v>
      </c>
      <c r="G457" s="24">
        <v>1</v>
      </c>
      <c r="H457" s="25">
        <v>45.346899999999998</v>
      </c>
      <c r="I457" s="25">
        <v>10.1518</v>
      </c>
      <c r="J457" s="15">
        <v>275</v>
      </c>
      <c r="K457" s="15">
        <v>46</v>
      </c>
      <c r="L457" s="13">
        <v>0.22389999999999999</v>
      </c>
      <c r="M457" s="7">
        <v>0.90265048000000003</v>
      </c>
      <c r="N457" s="26">
        <v>0.75</v>
      </c>
      <c r="O457" s="27" t="s">
        <v>92</v>
      </c>
      <c r="P457" s="8">
        <v>0.1691136121</v>
      </c>
      <c r="Q457" s="24">
        <v>0.3</v>
      </c>
      <c r="R457" t="str">
        <f>IF($Q457*100&gt;=VLOOKUP($O457,margin_ranges!$A$5:$C$10,2,FALSE),IF($Q457*100&lt;=VLOOKUP($O457,margin_ranges!$A$5:$C$10,3,FALSE)+10,"IN RANGE","ABOVE RANGE"),"BELOW RANGE")</f>
        <v>IN RANGE</v>
      </c>
      <c r="S457">
        <f>MIN(VLOOKUP($O457,margin_ranges!$A$5:$D$10,4,FALSE),$P457*100)</f>
        <v>16.911361209999999</v>
      </c>
      <c r="T457" s="29">
        <f>(1-$S457/100)/(1-$F457)-1</f>
        <v>-5.0840887055869644E-11</v>
      </c>
      <c r="U457" s="19" t="str">
        <f>IF(ABS(IFERROR(T457,0))&gt;0.05,INDEX(margin_ranges!$C$13:$C$16,MATCH($F457*100,margin_ranges!$B$13:$B$16,1)),"")</f>
        <v/>
      </c>
      <c r="V457" t="e">
        <f>MIN(VLOOKUP($U457,margin_ranges!$A$5:$D$10,4,FALSE),$P457*100)</f>
        <v>#N/A</v>
      </c>
      <c r="Y457" s="29" t="e">
        <f t="shared" si="6"/>
        <v>#N/A</v>
      </c>
    </row>
    <row r="458" spans="1:25" x14ac:dyDescent="0.3">
      <c r="A458" s="8" t="s">
        <v>35</v>
      </c>
      <c r="B458" s="8" t="s">
        <v>807</v>
      </c>
      <c r="C458" s="8" t="s">
        <v>34</v>
      </c>
      <c r="D458" s="8" t="s">
        <v>34</v>
      </c>
      <c r="E458" s="8"/>
      <c r="F458" s="24">
        <v>0.12909067625113599</v>
      </c>
      <c r="G458" s="24">
        <v>0</v>
      </c>
      <c r="H458" s="25">
        <v>18.054099999999998</v>
      </c>
      <c r="I458" s="25">
        <v>1.5749</v>
      </c>
      <c r="J458" s="15">
        <v>76</v>
      </c>
      <c r="K458" s="15">
        <v>18</v>
      </c>
      <c r="L458" s="13">
        <v>8.72E-2</v>
      </c>
      <c r="M458" s="7">
        <v>1.6113973399999999</v>
      </c>
      <c r="N458" s="26">
        <v>1.0957049999999999</v>
      </c>
      <c r="O458" s="27"/>
      <c r="P458" s="8">
        <v>0.32002804569999999</v>
      </c>
      <c r="Q458" s="24">
        <v>0.12909999999999999</v>
      </c>
      <c r="R458" t="e">
        <f>IF($Q458*100&gt;=VLOOKUP($O458,margin_ranges!$A$5:$C$10,2,FALSE),IF($Q458*100&lt;=VLOOKUP($O458,margin_ranges!$A$5:$C$10,3,FALSE)+10,"IN RANGE","ABOVE RANGE"),"BELOW RANGE")</f>
        <v>#N/A</v>
      </c>
      <c r="S458" t="e">
        <f>MIN(VLOOKUP($O458,margin_ranges!$A$5:$D$10,4,FALSE),$P458*100)</f>
        <v>#N/A</v>
      </c>
      <c r="T458" s="29" t="e">
        <f>(1-$S458/100)/(1-$F458)-1</f>
        <v>#N/A</v>
      </c>
      <c r="U458" s="19" t="str">
        <f>IF(ABS(IFERROR(T458,0))&gt;0.05,INDEX(margin_ranges!$C$13:$C$16,MATCH($F458*100,margin_ranges!$B$13:$B$16,1)),"")</f>
        <v/>
      </c>
      <c r="V458" t="e">
        <f>MIN(VLOOKUP($U458,margin_ranges!$A$5:$D$10,4,FALSE),$P458*100)</f>
        <v>#N/A</v>
      </c>
      <c r="Y458" s="29" t="e">
        <f t="shared" si="6"/>
        <v>#N/A</v>
      </c>
    </row>
    <row r="459" spans="1:25" x14ac:dyDescent="0.3">
      <c r="A459" s="8" t="s">
        <v>33</v>
      </c>
      <c r="B459" s="8" t="s">
        <v>807</v>
      </c>
      <c r="C459" s="8" t="s">
        <v>808</v>
      </c>
      <c r="D459" s="8" t="s">
        <v>34</v>
      </c>
      <c r="E459" s="8"/>
      <c r="F459" s="24">
        <v>0.12909067625113599</v>
      </c>
      <c r="G459" s="24">
        <v>0</v>
      </c>
      <c r="H459" s="25">
        <v>18.054099999999998</v>
      </c>
      <c r="I459" s="25">
        <v>1.5749</v>
      </c>
      <c r="J459" s="15">
        <v>76</v>
      </c>
      <c r="K459" s="15">
        <v>18</v>
      </c>
      <c r="L459" s="13">
        <v>8.72E-2</v>
      </c>
      <c r="M459" s="7">
        <v>1.6113973399999999</v>
      </c>
      <c r="N459" s="26">
        <v>1.0957049999999999</v>
      </c>
      <c r="O459" s="27"/>
      <c r="P459" s="8">
        <v>0.32002804569999999</v>
      </c>
      <c r="Q459" s="24">
        <v>0.12909999999999999</v>
      </c>
      <c r="R459" t="e">
        <f>IF($Q459*100&gt;=VLOOKUP($O459,margin_ranges!$A$5:$C$10,2,FALSE),IF($Q459*100&lt;=VLOOKUP($O459,margin_ranges!$A$5:$C$10,3,FALSE)+10,"IN RANGE","ABOVE RANGE"),"BELOW RANGE")</f>
        <v>#N/A</v>
      </c>
      <c r="S459" t="e">
        <f>MIN(VLOOKUP($O459,margin_ranges!$A$5:$D$10,4,FALSE),$P459*100)</f>
        <v>#N/A</v>
      </c>
      <c r="T459" s="29" t="e">
        <f>(1-$S459/100)/(1-$F459)-1</f>
        <v>#N/A</v>
      </c>
      <c r="U459" s="19" t="str">
        <f>IF(ABS(IFERROR(T459,0))&gt;0.05,INDEX(margin_ranges!$C$13:$C$16,MATCH($F459*100,margin_ranges!$B$13:$B$16,1)),"")</f>
        <v/>
      </c>
      <c r="V459" t="e">
        <f>MIN(VLOOKUP($U459,margin_ranges!$A$5:$D$10,4,FALSE),$P459*100)</f>
        <v>#N/A</v>
      </c>
      <c r="Y459" s="29" t="e">
        <f t="shared" si="6"/>
        <v>#N/A</v>
      </c>
    </row>
    <row r="460" spans="1:25" x14ac:dyDescent="0.3">
      <c r="A460" s="8" t="s">
        <v>17</v>
      </c>
      <c r="B460" s="8" t="s">
        <v>807</v>
      </c>
      <c r="C460" s="8" t="s">
        <v>808</v>
      </c>
      <c r="D460" s="8" t="s">
        <v>811</v>
      </c>
      <c r="E460" s="8" t="s">
        <v>812</v>
      </c>
      <c r="F460" s="24">
        <v>0.25</v>
      </c>
      <c r="G460" s="24">
        <v>0</v>
      </c>
      <c r="H460" s="25">
        <v>5.1863999999999999</v>
      </c>
      <c r="I460" s="25">
        <v>0.4466</v>
      </c>
      <c r="J460" s="15">
        <v>21</v>
      </c>
      <c r="K460" s="15">
        <v>5</v>
      </c>
      <c r="L460" s="13">
        <v>8.6099999999999996E-2</v>
      </c>
      <c r="M460" s="7">
        <v>1.5389253199999999</v>
      </c>
      <c r="N460" s="26">
        <v>1</v>
      </c>
      <c r="O460" s="27" t="s">
        <v>95</v>
      </c>
      <c r="P460" s="8">
        <v>0.35019588689999998</v>
      </c>
      <c r="Q460" s="24">
        <v>0.25</v>
      </c>
      <c r="R460" t="str">
        <f>IF($Q460*100&gt;=VLOOKUP($O460,margin_ranges!$A$5:$C$10,2,FALSE),IF($Q460*100&lt;=VLOOKUP($O460,margin_ranges!$A$5:$C$10,3,FALSE)+10,"IN RANGE","ABOVE RANGE"),"BELOW RANGE")</f>
        <v>IN RANGE</v>
      </c>
      <c r="S460">
        <f>MIN(VLOOKUP($O460,margin_ranges!$A$5:$D$10,4,FALSE),$P460*100)</f>
        <v>19.75</v>
      </c>
      <c r="T460" s="29">
        <f>(1-$S460/100)/(1-$F460)-1</f>
        <v>7.0000000000000062E-2</v>
      </c>
      <c r="U460" s="19" t="str">
        <f>IF(ABS(IFERROR(T460,0))&gt;0.05,INDEX(margin_ranges!$C$13:$C$16,MATCH($F460*100,margin_ranges!$B$13:$B$16,1)),"")</f>
        <v>Balanced (Type B)</v>
      </c>
      <c r="V460">
        <f>MIN(VLOOKUP($U460,margin_ranges!$A$5:$D$10,4,FALSE),$P460*100)</f>
        <v>29.75</v>
      </c>
      <c r="Y460" s="29">
        <f t="shared" si="6"/>
        <v>-6.3333333333333353E-2</v>
      </c>
    </row>
    <row r="461" spans="1:25" x14ac:dyDescent="0.3">
      <c r="A461" s="8" t="s">
        <v>17</v>
      </c>
      <c r="B461" s="8" t="s">
        <v>807</v>
      </c>
      <c r="C461" s="8" t="s">
        <v>808</v>
      </c>
      <c r="D461" s="8" t="s">
        <v>813</v>
      </c>
      <c r="E461" s="8" t="s">
        <v>814</v>
      </c>
      <c r="F461" s="24">
        <v>0.24089749397935001</v>
      </c>
      <c r="G461" s="24">
        <v>0</v>
      </c>
      <c r="H461" s="25">
        <v>5.0152000000000001</v>
      </c>
      <c r="I461" s="25">
        <v>0.379</v>
      </c>
      <c r="J461" s="15">
        <v>18</v>
      </c>
      <c r="K461" s="15">
        <v>4</v>
      </c>
      <c r="L461" s="13">
        <v>7.5600000000000001E-2</v>
      </c>
      <c r="M461" s="7">
        <v>1.58081417</v>
      </c>
      <c r="N461" s="26">
        <v>1.2</v>
      </c>
      <c r="O461" s="27" t="s">
        <v>22</v>
      </c>
      <c r="P461" s="8">
        <v>0.24089749399999999</v>
      </c>
      <c r="Q461" s="24">
        <v>0.26</v>
      </c>
      <c r="R461" t="str">
        <f>IF($Q461*100&gt;=VLOOKUP($O461,margin_ranges!$A$5:$C$10,2,FALSE),IF($Q461*100&lt;=VLOOKUP($O461,margin_ranges!$A$5:$C$10,3,FALSE)+10,"IN RANGE","ABOVE RANGE"),"BELOW RANGE")</f>
        <v>IN RANGE</v>
      </c>
      <c r="S461">
        <f>MIN(VLOOKUP($O461,margin_ranges!$A$5:$D$10,4,FALSE),$P461*100)</f>
        <v>24.089749399999999</v>
      </c>
      <c r="T461" s="29">
        <f>(1-$S461/100)/(1-$F461)-1</f>
        <v>-2.7203128638575436E-11</v>
      </c>
      <c r="U461" s="19" t="str">
        <f>IF(ABS(IFERROR(T461,0))&gt;0.05,INDEX(margin_ranges!$C$13:$C$16,MATCH($F461*100,margin_ranges!$B$13:$B$16,1)),"")</f>
        <v/>
      </c>
      <c r="V461" t="e">
        <f>MIN(VLOOKUP($U461,margin_ranges!$A$5:$D$10,4,FALSE),$P461*100)</f>
        <v>#N/A</v>
      </c>
      <c r="Y461" s="29" t="e">
        <f t="shared" si="6"/>
        <v>#N/A</v>
      </c>
    </row>
    <row r="462" spans="1:25" x14ac:dyDescent="0.3">
      <c r="A462" s="8" t="s">
        <v>17</v>
      </c>
      <c r="B462" s="8" t="s">
        <v>807</v>
      </c>
      <c r="C462" s="8" t="s">
        <v>808</v>
      </c>
      <c r="D462" s="8" t="s">
        <v>809</v>
      </c>
      <c r="E462" s="8" t="s">
        <v>810</v>
      </c>
      <c r="F462" s="24">
        <v>0</v>
      </c>
      <c r="G462" s="24">
        <v>0</v>
      </c>
      <c r="H462" s="25">
        <v>7.8514999999999997</v>
      </c>
      <c r="I462" s="25">
        <v>0.74929999999999997</v>
      </c>
      <c r="J462" s="15">
        <v>38</v>
      </c>
      <c r="K462" s="15">
        <v>9</v>
      </c>
      <c r="L462" s="13">
        <v>9.5399999999999999E-2</v>
      </c>
      <c r="M462" s="7">
        <v>1.6700667300000001</v>
      </c>
      <c r="N462" s="26">
        <v>1.1000000000000001</v>
      </c>
      <c r="O462" s="27" t="s">
        <v>95</v>
      </c>
      <c r="P462" s="8">
        <v>0.34134368399999998</v>
      </c>
      <c r="Q462" s="24">
        <v>0</v>
      </c>
      <c r="R462" t="str">
        <f>IF($Q462*100&gt;=VLOOKUP($O462,margin_ranges!$A$5:$C$10,2,FALSE),IF($Q462*100&lt;=VLOOKUP($O462,margin_ranges!$A$5:$C$10,3,FALSE)+10,"IN RANGE","ABOVE RANGE"),"BELOW RANGE")</f>
        <v>BELOW RANGE</v>
      </c>
      <c r="S462">
        <f>MIN(VLOOKUP($O462,margin_ranges!$A$5:$D$10,4,FALSE),$P462*100)</f>
        <v>19.75</v>
      </c>
      <c r="T462" s="29">
        <f>(1-$S462/100)/(1-$F462)-1</f>
        <v>-0.19750000000000001</v>
      </c>
      <c r="U462" s="19" t="str">
        <f>IF(ABS(IFERROR(T462,0))&gt;0.05,INDEX(margin_ranges!$C$13:$C$16,MATCH($F462*100,margin_ranges!$B$13:$B$16,1)),"")</f>
        <v>Super-strategic</v>
      </c>
      <c r="V462" t="e">
        <f>MIN(VLOOKUP($U462,margin_ranges!$A$5:$D$10,4,FALSE),$P462*100)</f>
        <v>#N/A</v>
      </c>
      <c r="Y462" s="29" t="e">
        <f t="shared" ref="Y462:Y525" si="7">(1-$V462/100)/(1-$F462)-1</f>
        <v>#N/A</v>
      </c>
    </row>
    <row r="463" spans="1:25" x14ac:dyDescent="0.3">
      <c r="A463" s="8" t="s">
        <v>35</v>
      </c>
      <c r="B463" s="8" t="s">
        <v>815</v>
      </c>
      <c r="C463" s="8" t="s">
        <v>34</v>
      </c>
      <c r="D463" s="8" t="s">
        <v>34</v>
      </c>
      <c r="E463" s="8"/>
      <c r="F463" s="24">
        <v>0.36625833679896103</v>
      </c>
      <c r="G463" s="24">
        <v>0.51179348999999996</v>
      </c>
      <c r="H463" s="25">
        <v>12777.415300000001</v>
      </c>
      <c r="I463" s="25">
        <v>2575.5050999999999</v>
      </c>
      <c r="J463" s="15">
        <v>47401</v>
      </c>
      <c r="K463" s="15">
        <v>15631</v>
      </c>
      <c r="L463" s="13">
        <v>0.2016</v>
      </c>
      <c r="M463" s="7">
        <v>0.61348771000000002</v>
      </c>
      <c r="N463" s="26">
        <v>0.31403500000000001</v>
      </c>
      <c r="O463" s="27"/>
      <c r="P463" s="8">
        <v>0.48811525659999999</v>
      </c>
      <c r="Q463" s="24">
        <v>0.36630000000000001</v>
      </c>
      <c r="R463" t="e">
        <f>IF($Q463*100&gt;=VLOOKUP($O463,margin_ranges!$A$5:$C$10,2,FALSE),IF($Q463*100&lt;=VLOOKUP($O463,margin_ranges!$A$5:$C$10,3,FALSE)+10,"IN RANGE","ABOVE RANGE"),"BELOW RANGE")</f>
        <v>#N/A</v>
      </c>
      <c r="S463" t="e">
        <f>MIN(VLOOKUP($O463,margin_ranges!$A$5:$D$10,4,FALSE),$P463*100)</f>
        <v>#N/A</v>
      </c>
      <c r="T463" s="29" t="e">
        <f>(1-$S463/100)/(1-$F463)-1</f>
        <v>#N/A</v>
      </c>
      <c r="U463" s="19" t="str">
        <f>IF(ABS(IFERROR(T463,0))&gt;0.05,INDEX(margin_ranges!$C$13:$C$16,MATCH($F463*100,margin_ranges!$B$13:$B$16,1)),"")</f>
        <v/>
      </c>
      <c r="V463" t="e">
        <f>MIN(VLOOKUP($U463,margin_ranges!$A$5:$D$10,4,FALSE),$P463*100)</f>
        <v>#N/A</v>
      </c>
      <c r="Y463" s="29" t="e">
        <f t="shared" si="7"/>
        <v>#N/A</v>
      </c>
    </row>
    <row r="464" spans="1:25" x14ac:dyDescent="0.3">
      <c r="A464" s="8" t="s">
        <v>33</v>
      </c>
      <c r="B464" s="8" t="s">
        <v>815</v>
      </c>
      <c r="C464" s="8" t="s">
        <v>816</v>
      </c>
      <c r="D464" s="8" t="s">
        <v>34</v>
      </c>
      <c r="E464" s="8"/>
      <c r="F464" s="24">
        <v>0.36625833679896103</v>
      </c>
      <c r="G464" s="24">
        <v>0.51179348999999996</v>
      </c>
      <c r="H464" s="25">
        <v>12777.415300000001</v>
      </c>
      <c r="I464" s="25">
        <v>2575.5050999999999</v>
      </c>
      <c r="J464" s="15">
        <v>47401</v>
      </c>
      <c r="K464" s="15">
        <v>15631</v>
      </c>
      <c r="L464" s="13">
        <v>0.2016</v>
      </c>
      <c r="M464" s="7">
        <v>0.61348771000000002</v>
      </c>
      <c r="N464" s="26">
        <v>0.31403500000000001</v>
      </c>
      <c r="O464" s="27"/>
      <c r="P464" s="8">
        <v>0.48811525659999999</v>
      </c>
      <c r="Q464" s="24">
        <v>0.36630000000000001</v>
      </c>
      <c r="R464" t="e">
        <f>IF($Q464*100&gt;=VLOOKUP($O464,margin_ranges!$A$5:$C$10,2,FALSE),IF($Q464*100&lt;=VLOOKUP($O464,margin_ranges!$A$5:$C$10,3,FALSE)+10,"IN RANGE","ABOVE RANGE"),"BELOW RANGE")</f>
        <v>#N/A</v>
      </c>
      <c r="S464" t="e">
        <f>MIN(VLOOKUP($O464,margin_ranges!$A$5:$D$10,4,FALSE),$P464*100)</f>
        <v>#N/A</v>
      </c>
      <c r="T464" s="29" t="e">
        <f>(1-$S464/100)/(1-$F464)-1</f>
        <v>#N/A</v>
      </c>
      <c r="U464" s="19" t="str">
        <f>IF(ABS(IFERROR(T464,0))&gt;0.05,INDEX(margin_ranges!$C$13:$C$16,MATCH($F464*100,margin_ranges!$B$13:$B$16,1)),"")</f>
        <v/>
      </c>
      <c r="V464" t="e">
        <f>MIN(VLOOKUP($U464,margin_ranges!$A$5:$D$10,4,FALSE),$P464*100)</f>
        <v>#N/A</v>
      </c>
      <c r="Y464" s="29" t="e">
        <f t="shared" si="7"/>
        <v>#N/A</v>
      </c>
    </row>
    <row r="465" spans="1:25" x14ac:dyDescent="0.3">
      <c r="A465" s="8" t="s">
        <v>17</v>
      </c>
      <c r="B465" s="8" t="s">
        <v>815</v>
      </c>
      <c r="C465" s="8" t="s">
        <v>816</v>
      </c>
      <c r="D465" s="8" t="s">
        <v>913</v>
      </c>
      <c r="E465" s="8" t="s">
        <v>914</v>
      </c>
      <c r="F465" s="24">
        <v>0.4</v>
      </c>
      <c r="G465" s="24">
        <v>0</v>
      </c>
      <c r="H465" s="25">
        <v>6.3686999999999996</v>
      </c>
      <c r="I465" s="25">
        <v>0.71650000000000003</v>
      </c>
      <c r="J465" s="15">
        <v>12</v>
      </c>
      <c r="K465" s="15">
        <v>5</v>
      </c>
      <c r="L465" s="13">
        <v>0.1125</v>
      </c>
      <c r="M465" s="7">
        <v>0.56516798000000001</v>
      </c>
      <c r="N465" s="26">
        <v>0.2</v>
      </c>
      <c r="O465" s="27" t="s">
        <v>22</v>
      </c>
      <c r="P465" s="8">
        <v>0.64612290979999998</v>
      </c>
      <c r="Q465" s="24">
        <v>0.4</v>
      </c>
      <c r="R465" t="str">
        <f>IF($Q465*100&gt;=VLOOKUP($O465,margin_ranges!$A$5:$C$10,2,FALSE),IF($Q465*100&lt;=VLOOKUP($O465,margin_ranges!$A$5:$C$10,3,FALSE)+10,"IN RANGE","ABOVE RANGE"),"BELOW RANGE")</f>
        <v>IN RANGE</v>
      </c>
      <c r="S465">
        <f>MIN(VLOOKUP($O465,margin_ranges!$A$5:$D$10,4,FALSE),$P465*100)</f>
        <v>29.75</v>
      </c>
      <c r="T465" s="29">
        <f>(1-$S465/100)/(1-$F465)-1</f>
        <v>0.17083333333333339</v>
      </c>
      <c r="U465" s="19" t="str">
        <f>IF(ABS(IFERROR(T465,0))&gt;0.05,INDEX(margin_ranges!$C$13:$C$16,MATCH($F465*100,margin_ranges!$B$13:$B$16,1)),"")</f>
        <v>Margin Over Fill (Type C)</v>
      </c>
      <c r="V465">
        <f>MIN(VLOOKUP($U465,margin_ranges!$A$5:$D$10,4,FALSE),$P465*100)</f>
        <v>43</v>
      </c>
      <c r="Y465" s="29">
        <f t="shared" si="7"/>
        <v>-4.9999999999999822E-2</v>
      </c>
    </row>
    <row r="466" spans="1:25" x14ac:dyDescent="0.3">
      <c r="A466" s="8" t="s">
        <v>17</v>
      </c>
      <c r="B466" s="8" t="s">
        <v>815</v>
      </c>
      <c r="C466" s="8" t="s">
        <v>816</v>
      </c>
      <c r="D466" s="8" t="s">
        <v>1063</v>
      </c>
      <c r="E466" s="8" t="s">
        <v>1064</v>
      </c>
      <c r="F466" s="24">
        <v>0.4</v>
      </c>
      <c r="G466" s="24">
        <v>1</v>
      </c>
      <c r="H466" s="25">
        <v>101.4555</v>
      </c>
      <c r="I466" s="25">
        <v>25.4086</v>
      </c>
      <c r="J466" s="15">
        <v>371</v>
      </c>
      <c r="K466" s="15">
        <v>149</v>
      </c>
      <c r="L466" s="13">
        <v>0.25040000000000001</v>
      </c>
      <c r="M466" s="7">
        <v>0.48711683</v>
      </c>
      <c r="N466" s="26">
        <v>0.2</v>
      </c>
      <c r="O466" s="27" t="s">
        <v>22</v>
      </c>
      <c r="P466" s="8">
        <v>0.58942088169999995</v>
      </c>
      <c r="Q466" s="24">
        <v>0.4</v>
      </c>
      <c r="R466" t="str">
        <f>IF($Q466*100&gt;=VLOOKUP($O466,margin_ranges!$A$5:$C$10,2,FALSE),IF($Q466*100&lt;=VLOOKUP($O466,margin_ranges!$A$5:$C$10,3,FALSE)+10,"IN RANGE","ABOVE RANGE"),"BELOW RANGE")</f>
        <v>IN RANGE</v>
      </c>
      <c r="S466">
        <f>MIN(VLOOKUP($O466,margin_ranges!$A$5:$D$10,4,FALSE),$P466*100)</f>
        <v>29.75</v>
      </c>
      <c r="T466" s="29">
        <f>(1-$S466/100)/(1-$F466)-1</f>
        <v>0.17083333333333339</v>
      </c>
      <c r="U466" s="19" t="str">
        <f>IF(ABS(IFERROR(T466,0))&gt;0.05,INDEX(margin_ranges!$C$13:$C$16,MATCH($F466*100,margin_ranges!$B$13:$B$16,1)),"")</f>
        <v>Margin Over Fill (Type C)</v>
      </c>
      <c r="V466">
        <f>MIN(VLOOKUP($U466,margin_ranges!$A$5:$D$10,4,FALSE),$P466*100)</f>
        <v>43</v>
      </c>
      <c r="Y466" s="29">
        <f t="shared" si="7"/>
        <v>-4.9999999999999822E-2</v>
      </c>
    </row>
    <row r="467" spans="1:25" x14ac:dyDescent="0.3">
      <c r="A467" s="8" t="s">
        <v>17</v>
      </c>
      <c r="B467" s="8" t="s">
        <v>815</v>
      </c>
      <c r="C467" s="8" t="s">
        <v>816</v>
      </c>
      <c r="D467" s="8" t="s">
        <v>821</v>
      </c>
      <c r="E467" s="8" t="s">
        <v>822</v>
      </c>
      <c r="F467" s="24">
        <v>0.39</v>
      </c>
      <c r="G467" s="24">
        <v>1</v>
      </c>
      <c r="H467" s="25">
        <v>128.1446</v>
      </c>
      <c r="I467" s="25">
        <v>23.392199999999999</v>
      </c>
      <c r="J467" s="15">
        <v>443</v>
      </c>
      <c r="K467" s="15">
        <v>157</v>
      </c>
      <c r="L467" s="13">
        <v>0.1825</v>
      </c>
      <c r="M467" s="7">
        <v>0.63104879000000003</v>
      </c>
      <c r="N467" s="26">
        <v>0.35</v>
      </c>
      <c r="O467" s="27" t="s">
        <v>22</v>
      </c>
      <c r="P467" s="8">
        <v>0.44536776820000001</v>
      </c>
      <c r="Q467" s="24">
        <v>0.39</v>
      </c>
      <c r="R467" t="str">
        <f>IF($Q467*100&gt;=VLOOKUP($O467,margin_ranges!$A$5:$C$10,2,FALSE),IF($Q467*100&lt;=VLOOKUP($O467,margin_ranges!$A$5:$C$10,3,FALSE)+10,"IN RANGE","ABOVE RANGE"),"BELOW RANGE")</f>
        <v>IN RANGE</v>
      </c>
      <c r="S467">
        <f>MIN(VLOOKUP($O467,margin_ranges!$A$5:$D$10,4,FALSE),$P467*100)</f>
        <v>29.75</v>
      </c>
      <c r="T467" s="29">
        <f>(1-$S467/100)/(1-$F467)-1</f>
        <v>0.15163934426229519</v>
      </c>
      <c r="U467" s="19" t="str">
        <f>IF(ABS(IFERROR(T467,0))&gt;0.05,INDEX(margin_ranges!$C$13:$C$16,MATCH($F467*100,margin_ranges!$B$13:$B$16,1)),"")</f>
        <v>Margin Over Fill (Type C)</v>
      </c>
      <c r="V467">
        <f>MIN(VLOOKUP($U467,margin_ranges!$A$5:$D$10,4,FALSE),$P467*100)</f>
        <v>43</v>
      </c>
      <c r="Y467" s="29">
        <f t="shared" si="7"/>
        <v>-6.5573770491803129E-2</v>
      </c>
    </row>
    <row r="468" spans="1:25" x14ac:dyDescent="0.3">
      <c r="A468" s="8" t="s">
        <v>17</v>
      </c>
      <c r="B468" s="8" t="s">
        <v>815</v>
      </c>
      <c r="C468" s="8" t="s">
        <v>816</v>
      </c>
      <c r="D468" s="8" t="s">
        <v>833</v>
      </c>
      <c r="E468" s="8" t="s">
        <v>834</v>
      </c>
      <c r="F468" s="24">
        <v>0.39</v>
      </c>
      <c r="G468" s="24">
        <v>0</v>
      </c>
      <c r="H468" s="25">
        <v>149.8836</v>
      </c>
      <c r="I468" s="25">
        <v>13.560700000000001</v>
      </c>
      <c r="J468" s="15">
        <v>367</v>
      </c>
      <c r="K468" s="15">
        <v>129</v>
      </c>
      <c r="L468" s="13">
        <v>9.0499999999999997E-2</v>
      </c>
      <c r="M468" s="7">
        <v>0.90250671999999998</v>
      </c>
      <c r="N468" s="26">
        <v>0.4</v>
      </c>
      <c r="O468" s="27" t="s">
        <v>22</v>
      </c>
      <c r="P468" s="8">
        <v>0.55679000170000004</v>
      </c>
      <c r="Q468" s="24">
        <v>0.39</v>
      </c>
      <c r="R468" t="str">
        <f>IF($Q468*100&gt;=VLOOKUP($O468,margin_ranges!$A$5:$C$10,2,FALSE),IF($Q468*100&lt;=VLOOKUP($O468,margin_ranges!$A$5:$C$10,3,FALSE)+10,"IN RANGE","ABOVE RANGE"),"BELOW RANGE")</f>
        <v>IN RANGE</v>
      </c>
      <c r="S468">
        <f>MIN(VLOOKUP($O468,margin_ranges!$A$5:$D$10,4,FALSE),$P468*100)</f>
        <v>29.75</v>
      </c>
      <c r="T468" s="29">
        <f>(1-$S468/100)/(1-$F468)-1</f>
        <v>0.15163934426229519</v>
      </c>
      <c r="U468" s="19" t="str">
        <f>IF(ABS(IFERROR(T468,0))&gt;0.05,INDEX(margin_ranges!$C$13:$C$16,MATCH($F468*100,margin_ranges!$B$13:$B$16,1)),"")</f>
        <v>Margin Over Fill (Type C)</v>
      </c>
      <c r="V468">
        <f>MIN(VLOOKUP($U468,margin_ranges!$A$5:$D$10,4,FALSE),$P468*100)</f>
        <v>43</v>
      </c>
      <c r="Y468" s="29">
        <f t="shared" si="7"/>
        <v>-6.5573770491803129E-2</v>
      </c>
    </row>
    <row r="469" spans="1:25" x14ac:dyDescent="0.3">
      <c r="A469" s="8" t="s">
        <v>17</v>
      </c>
      <c r="B469" s="8" t="s">
        <v>815</v>
      </c>
      <c r="C469" s="8" t="s">
        <v>816</v>
      </c>
      <c r="D469" s="8" t="s">
        <v>841</v>
      </c>
      <c r="E469" s="8" t="s">
        <v>842</v>
      </c>
      <c r="F469" s="24">
        <v>0.39</v>
      </c>
      <c r="G469" s="24">
        <v>0</v>
      </c>
      <c r="H469" s="25">
        <v>77.081599999999995</v>
      </c>
      <c r="I469" s="25">
        <v>16.248799999999999</v>
      </c>
      <c r="J469" s="15">
        <v>361</v>
      </c>
      <c r="K469" s="15">
        <v>126</v>
      </c>
      <c r="L469" s="13">
        <v>0.21079999999999999</v>
      </c>
      <c r="M469" s="7">
        <v>0.74051204000000004</v>
      </c>
      <c r="N469" s="26">
        <v>0.4</v>
      </c>
      <c r="O469" s="27" t="s">
        <v>22</v>
      </c>
      <c r="P469" s="8">
        <v>0.45983322440000002</v>
      </c>
      <c r="Q469" s="24">
        <v>0.39</v>
      </c>
      <c r="R469" t="str">
        <f>IF($Q469*100&gt;=VLOOKUP($O469,margin_ranges!$A$5:$C$10,2,FALSE),IF($Q469*100&lt;=VLOOKUP($O469,margin_ranges!$A$5:$C$10,3,FALSE)+10,"IN RANGE","ABOVE RANGE"),"BELOW RANGE")</f>
        <v>IN RANGE</v>
      </c>
      <c r="S469">
        <f>MIN(VLOOKUP($O469,margin_ranges!$A$5:$D$10,4,FALSE),$P469*100)</f>
        <v>29.75</v>
      </c>
      <c r="T469" s="29">
        <f>(1-$S469/100)/(1-$F469)-1</f>
        <v>0.15163934426229519</v>
      </c>
      <c r="U469" s="19" t="str">
        <f>IF(ABS(IFERROR(T469,0))&gt;0.05,INDEX(margin_ranges!$C$13:$C$16,MATCH($F469*100,margin_ranges!$B$13:$B$16,1)),"")</f>
        <v>Margin Over Fill (Type C)</v>
      </c>
      <c r="V469">
        <f>MIN(VLOOKUP($U469,margin_ranges!$A$5:$D$10,4,FALSE),$P469*100)</f>
        <v>43</v>
      </c>
      <c r="Y469" s="29">
        <f t="shared" si="7"/>
        <v>-6.5573770491803129E-2</v>
      </c>
    </row>
    <row r="470" spans="1:25" x14ac:dyDescent="0.3">
      <c r="A470" s="8" t="s">
        <v>17</v>
      </c>
      <c r="B470" s="8" t="s">
        <v>815</v>
      </c>
      <c r="C470" s="8" t="s">
        <v>816</v>
      </c>
      <c r="D470" s="8" t="s">
        <v>851</v>
      </c>
      <c r="E470" s="8" t="s">
        <v>852</v>
      </c>
      <c r="F470" s="24">
        <v>0.39</v>
      </c>
      <c r="G470" s="24">
        <v>0</v>
      </c>
      <c r="H470" s="25">
        <v>76.555000000000007</v>
      </c>
      <c r="I470" s="25">
        <v>3.9083999999999999</v>
      </c>
      <c r="J470" s="15">
        <v>116</v>
      </c>
      <c r="K470" s="15">
        <v>41</v>
      </c>
      <c r="L470" s="13">
        <v>5.11E-2</v>
      </c>
      <c r="M470" s="7">
        <v>0.98754889000000001</v>
      </c>
      <c r="N470" s="26">
        <v>0.4</v>
      </c>
      <c r="O470" s="27" t="s">
        <v>22</v>
      </c>
      <c r="P470" s="8">
        <v>0.59495676090000005</v>
      </c>
      <c r="Q470" s="24">
        <v>0.39</v>
      </c>
      <c r="R470" t="str">
        <f>IF($Q470*100&gt;=VLOOKUP($O470,margin_ranges!$A$5:$C$10,2,FALSE),IF($Q470*100&lt;=VLOOKUP($O470,margin_ranges!$A$5:$C$10,3,FALSE)+10,"IN RANGE","ABOVE RANGE"),"BELOW RANGE")</f>
        <v>IN RANGE</v>
      </c>
      <c r="S470">
        <f>MIN(VLOOKUP($O470,margin_ranges!$A$5:$D$10,4,FALSE),$P470*100)</f>
        <v>29.75</v>
      </c>
      <c r="T470" s="29">
        <f>(1-$S470/100)/(1-$F470)-1</f>
        <v>0.15163934426229519</v>
      </c>
      <c r="U470" s="19" t="str">
        <f>IF(ABS(IFERROR(T470,0))&gt;0.05,INDEX(margin_ranges!$C$13:$C$16,MATCH($F470*100,margin_ranges!$B$13:$B$16,1)),"")</f>
        <v>Margin Over Fill (Type C)</v>
      </c>
      <c r="V470">
        <f>MIN(VLOOKUP($U470,margin_ranges!$A$5:$D$10,4,FALSE),$P470*100)</f>
        <v>43</v>
      </c>
      <c r="Y470" s="29">
        <f t="shared" si="7"/>
        <v>-6.5573770491803129E-2</v>
      </c>
    </row>
    <row r="471" spans="1:25" x14ac:dyDescent="0.3">
      <c r="A471" s="8" t="s">
        <v>17</v>
      </c>
      <c r="B471" s="8" t="s">
        <v>815</v>
      </c>
      <c r="C471" s="8" t="s">
        <v>816</v>
      </c>
      <c r="D471" s="8" t="s">
        <v>853</v>
      </c>
      <c r="E471" s="8" t="s">
        <v>854</v>
      </c>
      <c r="F471" s="24">
        <v>0.39</v>
      </c>
      <c r="G471" s="24">
        <v>1</v>
      </c>
      <c r="H471" s="25">
        <v>173.30760000000001</v>
      </c>
      <c r="I471" s="25">
        <v>38.021099999999997</v>
      </c>
      <c r="J471" s="15">
        <v>741</v>
      </c>
      <c r="K471" s="15">
        <v>262</v>
      </c>
      <c r="L471" s="13">
        <v>0.21940000000000001</v>
      </c>
      <c r="M471" s="7">
        <v>0.64995510000000001</v>
      </c>
      <c r="N471" s="26">
        <v>0.35</v>
      </c>
      <c r="O471" s="27" t="s">
        <v>22</v>
      </c>
      <c r="P471" s="8">
        <v>0.46150126380000001</v>
      </c>
      <c r="Q471" s="24">
        <v>0.39</v>
      </c>
      <c r="R471" t="str">
        <f>IF($Q471*100&gt;=VLOOKUP($O471,margin_ranges!$A$5:$C$10,2,FALSE),IF($Q471*100&lt;=VLOOKUP($O471,margin_ranges!$A$5:$C$10,3,FALSE)+10,"IN RANGE","ABOVE RANGE"),"BELOW RANGE")</f>
        <v>IN RANGE</v>
      </c>
      <c r="S471">
        <f>MIN(VLOOKUP($O471,margin_ranges!$A$5:$D$10,4,FALSE),$P471*100)</f>
        <v>29.75</v>
      </c>
      <c r="T471" s="29">
        <f>(1-$S471/100)/(1-$F471)-1</f>
        <v>0.15163934426229519</v>
      </c>
      <c r="U471" s="19" t="str">
        <f>IF(ABS(IFERROR(T471,0))&gt;0.05,INDEX(margin_ranges!$C$13:$C$16,MATCH($F471*100,margin_ranges!$B$13:$B$16,1)),"")</f>
        <v>Margin Over Fill (Type C)</v>
      </c>
      <c r="V471">
        <f>MIN(VLOOKUP($U471,margin_ranges!$A$5:$D$10,4,FALSE),$P471*100)</f>
        <v>43</v>
      </c>
      <c r="Y471" s="29">
        <f t="shared" si="7"/>
        <v>-6.5573770491803129E-2</v>
      </c>
    </row>
    <row r="472" spans="1:25" x14ac:dyDescent="0.3">
      <c r="A472" s="8" t="s">
        <v>17</v>
      </c>
      <c r="B472" s="8" t="s">
        <v>815</v>
      </c>
      <c r="C472" s="8" t="s">
        <v>816</v>
      </c>
      <c r="D472" s="8" t="s">
        <v>855</v>
      </c>
      <c r="E472" s="8" t="s">
        <v>856</v>
      </c>
      <c r="F472" s="24">
        <v>0.39</v>
      </c>
      <c r="G472" s="24">
        <v>0</v>
      </c>
      <c r="H472" s="25">
        <v>36.445099999999996</v>
      </c>
      <c r="I472" s="25">
        <v>3.0886999999999998</v>
      </c>
      <c r="J472" s="15">
        <v>45</v>
      </c>
      <c r="K472" s="15">
        <v>16</v>
      </c>
      <c r="L472" s="13">
        <v>8.4699999999999998E-2</v>
      </c>
      <c r="M472" s="7">
        <v>0.48747051000000002</v>
      </c>
      <c r="N472" s="26">
        <v>0.2</v>
      </c>
      <c r="O472" s="27" t="s">
        <v>22</v>
      </c>
      <c r="P472" s="8">
        <v>0.58971877490000002</v>
      </c>
      <c r="Q472" s="24">
        <v>0.39</v>
      </c>
      <c r="R472" t="str">
        <f>IF($Q472*100&gt;=VLOOKUP($O472,margin_ranges!$A$5:$C$10,2,FALSE),IF($Q472*100&lt;=VLOOKUP($O472,margin_ranges!$A$5:$C$10,3,FALSE)+10,"IN RANGE","ABOVE RANGE"),"BELOW RANGE")</f>
        <v>IN RANGE</v>
      </c>
      <c r="S472">
        <f>MIN(VLOOKUP($O472,margin_ranges!$A$5:$D$10,4,FALSE),$P472*100)</f>
        <v>29.75</v>
      </c>
      <c r="T472" s="29">
        <f>(1-$S472/100)/(1-$F472)-1</f>
        <v>0.15163934426229519</v>
      </c>
      <c r="U472" s="19" t="str">
        <f>IF(ABS(IFERROR(T472,0))&gt;0.05,INDEX(margin_ranges!$C$13:$C$16,MATCH($F472*100,margin_ranges!$B$13:$B$16,1)),"")</f>
        <v>Margin Over Fill (Type C)</v>
      </c>
      <c r="V472">
        <f>MIN(VLOOKUP($U472,margin_ranges!$A$5:$D$10,4,FALSE),$P472*100)</f>
        <v>43</v>
      </c>
      <c r="Y472" s="29">
        <f t="shared" si="7"/>
        <v>-6.5573770491803129E-2</v>
      </c>
    </row>
    <row r="473" spans="1:25" x14ac:dyDescent="0.3">
      <c r="A473" s="8" t="s">
        <v>17</v>
      </c>
      <c r="B473" s="8" t="s">
        <v>815</v>
      </c>
      <c r="C473" s="8" t="s">
        <v>816</v>
      </c>
      <c r="D473" s="8" t="s">
        <v>861</v>
      </c>
      <c r="E473" s="8" t="s">
        <v>862</v>
      </c>
      <c r="F473" s="24">
        <v>0.39</v>
      </c>
      <c r="G473" s="24">
        <v>0</v>
      </c>
      <c r="H473" s="25">
        <v>104.1953</v>
      </c>
      <c r="I473" s="25">
        <v>22.533000000000001</v>
      </c>
      <c r="J473" s="15">
        <v>515</v>
      </c>
      <c r="K473" s="15">
        <v>180</v>
      </c>
      <c r="L473" s="13">
        <v>0.21629999999999999</v>
      </c>
      <c r="M473" s="7">
        <v>0.76123463000000002</v>
      </c>
      <c r="N473" s="26">
        <v>0.4</v>
      </c>
      <c r="O473" s="27" t="s">
        <v>22</v>
      </c>
      <c r="P473" s="8">
        <v>0.47453783329999999</v>
      </c>
      <c r="Q473" s="24">
        <v>0.39</v>
      </c>
      <c r="R473" t="str">
        <f>IF($Q473*100&gt;=VLOOKUP($O473,margin_ranges!$A$5:$C$10,2,FALSE),IF($Q473*100&lt;=VLOOKUP($O473,margin_ranges!$A$5:$C$10,3,FALSE)+10,"IN RANGE","ABOVE RANGE"),"BELOW RANGE")</f>
        <v>IN RANGE</v>
      </c>
      <c r="S473">
        <f>MIN(VLOOKUP($O473,margin_ranges!$A$5:$D$10,4,FALSE),$P473*100)</f>
        <v>29.75</v>
      </c>
      <c r="T473" s="29">
        <f>(1-$S473/100)/(1-$F473)-1</f>
        <v>0.15163934426229519</v>
      </c>
      <c r="U473" s="19" t="str">
        <f>IF(ABS(IFERROR(T473,0))&gt;0.05,INDEX(margin_ranges!$C$13:$C$16,MATCH($F473*100,margin_ranges!$B$13:$B$16,1)),"")</f>
        <v>Margin Over Fill (Type C)</v>
      </c>
      <c r="V473">
        <f>MIN(VLOOKUP($U473,margin_ranges!$A$5:$D$10,4,FALSE),$P473*100)</f>
        <v>43</v>
      </c>
      <c r="Y473" s="29">
        <f t="shared" si="7"/>
        <v>-6.5573770491803129E-2</v>
      </c>
    </row>
    <row r="474" spans="1:25" x14ac:dyDescent="0.3">
      <c r="A474" s="8" t="s">
        <v>17</v>
      </c>
      <c r="B474" s="8" t="s">
        <v>815</v>
      </c>
      <c r="C474" s="8" t="s">
        <v>816</v>
      </c>
      <c r="D474" s="8" t="s">
        <v>873</v>
      </c>
      <c r="E474" s="8" t="s">
        <v>874</v>
      </c>
      <c r="F474" s="24">
        <v>0.39</v>
      </c>
      <c r="G474" s="24">
        <v>0</v>
      </c>
      <c r="H474" s="25">
        <v>71.040999999999997</v>
      </c>
      <c r="I474" s="25">
        <v>18.990600000000001</v>
      </c>
      <c r="J474" s="15">
        <v>388</v>
      </c>
      <c r="K474" s="15">
        <v>136</v>
      </c>
      <c r="L474" s="13">
        <v>0.26729999999999998</v>
      </c>
      <c r="M474" s="7">
        <v>0.68036514000000003</v>
      </c>
      <c r="N474" s="26">
        <v>0.4</v>
      </c>
      <c r="O474" s="27" t="s">
        <v>22</v>
      </c>
      <c r="P474" s="8">
        <v>0.41208040330000001</v>
      </c>
      <c r="Q474" s="24">
        <v>0.39</v>
      </c>
      <c r="R474" t="str">
        <f>IF($Q474*100&gt;=VLOOKUP($O474,margin_ranges!$A$5:$C$10,2,FALSE),IF($Q474*100&lt;=VLOOKUP($O474,margin_ranges!$A$5:$C$10,3,FALSE)+10,"IN RANGE","ABOVE RANGE"),"BELOW RANGE")</f>
        <v>IN RANGE</v>
      </c>
      <c r="S474">
        <f>MIN(VLOOKUP($O474,margin_ranges!$A$5:$D$10,4,FALSE),$P474*100)</f>
        <v>29.75</v>
      </c>
      <c r="T474" s="29">
        <f>(1-$S474/100)/(1-$F474)-1</f>
        <v>0.15163934426229519</v>
      </c>
      <c r="U474" s="19" t="str">
        <f>IF(ABS(IFERROR(T474,0))&gt;0.05,INDEX(margin_ranges!$C$13:$C$16,MATCH($F474*100,margin_ranges!$B$13:$B$16,1)),"")</f>
        <v>Margin Over Fill (Type C)</v>
      </c>
      <c r="V474">
        <f>MIN(VLOOKUP($U474,margin_ranges!$A$5:$D$10,4,FALSE),$P474*100)</f>
        <v>41.208040330000003</v>
      </c>
      <c r="Y474" s="29">
        <f t="shared" si="7"/>
        <v>-3.6197382459016492E-2</v>
      </c>
    </row>
    <row r="475" spans="1:25" x14ac:dyDescent="0.3">
      <c r="A475" s="8" t="s">
        <v>17</v>
      </c>
      <c r="B475" s="8" t="s">
        <v>815</v>
      </c>
      <c r="C475" s="8" t="s">
        <v>816</v>
      </c>
      <c r="D475" s="8" t="s">
        <v>897</v>
      </c>
      <c r="E475" s="8" t="s">
        <v>898</v>
      </c>
      <c r="F475" s="24">
        <v>0.39</v>
      </c>
      <c r="G475" s="24">
        <v>1</v>
      </c>
      <c r="H475" s="25">
        <v>230.56460000000001</v>
      </c>
      <c r="I475" s="25">
        <v>43.422699999999999</v>
      </c>
      <c r="J475" s="15">
        <v>891</v>
      </c>
      <c r="K475" s="15">
        <v>316</v>
      </c>
      <c r="L475" s="13">
        <v>0.1883</v>
      </c>
      <c r="M475" s="7">
        <v>0.68420544000000005</v>
      </c>
      <c r="N475" s="26">
        <v>0.35</v>
      </c>
      <c r="O475" s="27" t="s">
        <v>22</v>
      </c>
      <c r="P475" s="8">
        <v>0.48845773240000001</v>
      </c>
      <c r="Q475" s="24">
        <v>0.39</v>
      </c>
      <c r="R475" t="str">
        <f>IF($Q475*100&gt;=VLOOKUP($O475,margin_ranges!$A$5:$C$10,2,FALSE),IF($Q475*100&lt;=VLOOKUP($O475,margin_ranges!$A$5:$C$10,3,FALSE)+10,"IN RANGE","ABOVE RANGE"),"BELOW RANGE")</f>
        <v>IN RANGE</v>
      </c>
      <c r="S475">
        <f>MIN(VLOOKUP($O475,margin_ranges!$A$5:$D$10,4,FALSE),$P475*100)</f>
        <v>29.75</v>
      </c>
      <c r="T475" s="29">
        <f>(1-$S475/100)/(1-$F475)-1</f>
        <v>0.15163934426229519</v>
      </c>
      <c r="U475" s="19" t="str">
        <f>IF(ABS(IFERROR(T475,0))&gt;0.05,INDEX(margin_ranges!$C$13:$C$16,MATCH($F475*100,margin_ranges!$B$13:$B$16,1)),"")</f>
        <v>Margin Over Fill (Type C)</v>
      </c>
      <c r="V475">
        <f>MIN(VLOOKUP($U475,margin_ranges!$A$5:$D$10,4,FALSE),$P475*100)</f>
        <v>43</v>
      </c>
      <c r="Y475" s="29">
        <f t="shared" si="7"/>
        <v>-6.5573770491803129E-2</v>
      </c>
    </row>
    <row r="476" spans="1:25" x14ac:dyDescent="0.3">
      <c r="A476" s="8" t="s">
        <v>17</v>
      </c>
      <c r="B476" s="8" t="s">
        <v>815</v>
      </c>
      <c r="C476" s="8" t="s">
        <v>816</v>
      </c>
      <c r="D476" s="8" t="s">
        <v>917</v>
      </c>
      <c r="E476" s="8" t="s">
        <v>918</v>
      </c>
      <c r="F476" s="24">
        <v>0.39</v>
      </c>
      <c r="G476" s="24">
        <v>0</v>
      </c>
      <c r="H476" s="25">
        <v>74.375900000000001</v>
      </c>
      <c r="I476" s="25">
        <v>16.394500000000001</v>
      </c>
      <c r="J476" s="15">
        <v>408</v>
      </c>
      <c r="K476" s="15">
        <v>143</v>
      </c>
      <c r="L476" s="13">
        <v>0.22040000000000001</v>
      </c>
      <c r="M476" s="7">
        <v>0.83047451000000005</v>
      </c>
      <c r="N476" s="26">
        <v>0.4</v>
      </c>
      <c r="O476" s="27" t="s">
        <v>22</v>
      </c>
      <c r="P476" s="8">
        <v>0.51834764680000001</v>
      </c>
      <c r="Q476" s="24">
        <v>0.39</v>
      </c>
      <c r="R476" t="str">
        <f>IF($Q476*100&gt;=VLOOKUP($O476,margin_ranges!$A$5:$C$10,2,FALSE),IF($Q476*100&lt;=VLOOKUP($O476,margin_ranges!$A$5:$C$10,3,FALSE)+10,"IN RANGE","ABOVE RANGE"),"BELOW RANGE")</f>
        <v>IN RANGE</v>
      </c>
      <c r="S476">
        <f>MIN(VLOOKUP($O476,margin_ranges!$A$5:$D$10,4,FALSE),$P476*100)</f>
        <v>29.75</v>
      </c>
      <c r="T476" s="29">
        <f>(1-$S476/100)/(1-$F476)-1</f>
        <v>0.15163934426229519</v>
      </c>
      <c r="U476" s="19" t="str">
        <f>IF(ABS(IFERROR(T476,0))&gt;0.05,INDEX(margin_ranges!$C$13:$C$16,MATCH($F476*100,margin_ranges!$B$13:$B$16,1)),"")</f>
        <v>Margin Over Fill (Type C)</v>
      </c>
      <c r="V476">
        <f>MIN(VLOOKUP($U476,margin_ranges!$A$5:$D$10,4,FALSE),$P476*100)</f>
        <v>43</v>
      </c>
      <c r="Y476" s="29">
        <f t="shared" si="7"/>
        <v>-6.5573770491803129E-2</v>
      </c>
    </row>
    <row r="477" spans="1:25" x14ac:dyDescent="0.3">
      <c r="A477" s="8" t="s">
        <v>17</v>
      </c>
      <c r="B477" s="8" t="s">
        <v>815</v>
      </c>
      <c r="C477" s="8" t="s">
        <v>816</v>
      </c>
      <c r="D477" s="8" t="s">
        <v>921</v>
      </c>
      <c r="E477" s="8" t="s">
        <v>922</v>
      </c>
      <c r="F477" s="24">
        <v>0.39</v>
      </c>
      <c r="G477" s="24">
        <v>0</v>
      </c>
      <c r="H477" s="25">
        <v>137.00049999999999</v>
      </c>
      <c r="I477" s="25">
        <v>32.715499999999999</v>
      </c>
      <c r="J477" s="15">
        <v>721</v>
      </c>
      <c r="K477" s="15">
        <v>252</v>
      </c>
      <c r="L477" s="13">
        <v>0.23880000000000001</v>
      </c>
      <c r="M477" s="7">
        <v>0.73437121000000005</v>
      </c>
      <c r="N477" s="26">
        <v>0.4</v>
      </c>
      <c r="O477" s="27" t="s">
        <v>22</v>
      </c>
      <c r="P477" s="8">
        <v>0.45531634030000001</v>
      </c>
      <c r="Q477" s="24">
        <v>0.39</v>
      </c>
      <c r="R477" t="str">
        <f>IF($Q477*100&gt;=VLOOKUP($O477,margin_ranges!$A$5:$C$10,2,FALSE),IF($Q477*100&lt;=VLOOKUP($O477,margin_ranges!$A$5:$C$10,3,FALSE)+10,"IN RANGE","ABOVE RANGE"),"BELOW RANGE")</f>
        <v>IN RANGE</v>
      </c>
      <c r="S477">
        <f>MIN(VLOOKUP($O477,margin_ranges!$A$5:$D$10,4,FALSE),$P477*100)</f>
        <v>29.75</v>
      </c>
      <c r="T477" s="29">
        <f>(1-$S477/100)/(1-$F477)-1</f>
        <v>0.15163934426229519</v>
      </c>
      <c r="U477" s="19" t="str">
        <f>IF(ABS(IFERROR(T477,0))&gt;0.05,INDEX(margin_ranges!$C$13:$C$16,MATCH($F477*100,margin_ranges!$B$13:$B$16,1)),"")</f>
        <v>Margin Over Fill (Type C)</v>
      </c>
      <c r="V477">
        <f>MIN(VLOOKUP($U477,margin_ranges!$A$5:$D$10,4,FALSE),$P477*100)</f>
        <v>43</v>
      </c>
      <c r="Y477" s="29">
        <f t="shared" si="7"/>
        <v>-6.5573770491803129E-2</v>
      </c>
    </row>
    <row r="478" spans="1:25" x14ac:dyDescent="0.3">
      <c r="A478" s="8" t="s">
        <v>17</v>
      </c>
      <c r="B478" s="8" t="s">
        <v>815</v>
      </c>
      <c r="C478" s="8" t="s">
        <v>816</v>
      </c>
      <c r="D478" s="8" t="s">
        <v>929</v>
      </c>
      <c r="E478" s="8" t="s">
        <v>930</v>
      </c>
      <c r="F478" s="24">
        <v>0.39</v>
      </c>
      <c r="G478" s="24">
        <v>0</v>
      </c>
      <c r="H478" s="25">
        <v>75.487899999999996</v>
      </c>
      <c r="I478" s="25">
        <v>23.872599999999998</v>
      </c>
      <c r="J478" s="15">
        <v>615</v>
      </c>
      <c r="K478" s="15">
        <v>215</v>
      </c>
      <c r="L478" s="13">
        <v>0.31619999999999998</v>
      </c>
      <c r="M478" s="7">
        <v>0.85936232999999995</v>
      </c>
      <c r="N478" s="26">
        <v>0.4</v>
      </c>
      <c r="O478" s="27" t="s">
        <v>22</v>
      </c>
      <c r="P478" s="8">
        <v>0.53453859240000001</v>
      </c>
      <c r="Q478" s="24">
        <v>0.39</v>
      </c>
      <c r="R478" t="str">
        <f>IF($Q478*100&gt;=VLOOKUP($O478,margin_ranges!$A$5:$C$10,2,FALSE),IF($Q478*100&lt;=VLOOKUP($O478,margin_ranges!$A$5:$C$10,3,FALSE)+10,"IN RANGE","ABOVE RANGE"),"BELOW RANGE")</f>
        <v>IN RANGE</v>
      </c>
      <c r="S478">
        <f>MIN(VLOOKUP($O478,margin_ranges!$A$5:$D$10,4,FALSE),$P478*100)</f>
        <v>29.75</v>
      </c>
      <c r="T478" s="29">
        <f>(1-$S478/100)/(1-$F478)-1</f>
        <v>0.15163934426229519</v>
      </c>
      <c r="U478" s="19" t="str">
        <f>IF(ABS(IFERROR(T478,0))&gt;0.05,INDEX(margin_ranges!$C$13:$C$16,MATCH($F478*100,margin_ranges!$B$13:$B$16,1)),"")</f>
        <v>Margin Over Fill (Type C)</v>
      </c>
      <c r="V478">
        <f>MIN(VLOOKUP($U478,margin_ranges!$A$5:$D$10,4,FALSE),$P478*100)</f>
        <v>43</v>
      </c>
      <c r="Y478" s="29">
        <f t="shared" si="7"/>
        <v>-6.5573770491803129E-2</v>
      </c>
    </row>
    <row r="479" spans="1:25" x14ac:dyDescent="0.3">
      <c r="A479" s="8" t="s">
        <v>17</v>
      </c>
      <c r="B479" s="8" t="s">
        <v>815</v>
      </c>
      <c r="C479" s="8" t="s">
        <v>816</v>
      </c>
      <c r="D479" s="8" t="s">
        <v>931</v>
      </c>
      <c r="E479" s="8" t="s">
        <v>932</v>
      </c>
      <c r="F479" s="24">
        <v>0.39</v>
      </c>
      <c r="G479" s="24">
        <v>0</v>
      </c>
      <c r="H479" s="25">
        <v>65.787700000000001</v>
      </c>
      <c r="I479" s="25">
        <v>14.7806</v>
      </c>
      <c r="J479" s="15">
        <v>336</v>
      </c>
      <c r="K479" s="15">
        <v>118</v>
      </c>
      <c r="L479" s="13">
        <v>0.22470000000000001</v>
      </c>
      <c r="M479" s="7">
        <v>0.75816757999999995</v>
      </c>
      <c r="N479" s="26">
        <v>0.4</v>
      </c>
      <c r="O479" s="27" t="s">
        <v>22</v>
      </c>
      <c r="P479" s="8">
        <v>0.47241215120000002</v>
      </c>
      <c r="Q479" s="24">
        <v>0.39</v>
      </c>
      <c r="R479" t="str">
        <f>IF($Q479*100&gt;=VLOOKUP($O479,margin_ranges!$A$5:$C$10,2,FALSE),IF($Q479*100&lt;=VLOOKUP($O479,margin_ranges!$A$5:$C$10,3,FALSE)+10,"IN RANGE","ABOVE RANGE"),"BELOW RANGE")</f>
        <v>IN RANGE</v>
      </c>
      <c r="S479">
        <f>MIN(VLOOKUP($O479,margin_ranges!$A$5:$D$10,4,FALSE),$P479*100)</f>
        <v>29.75</v>
      </c>
      <c r="T479" s="29">
        <f>(1-$S479/100)/(1-$F479)-1</f>
        <v>0.15163934426229519</v>
      </c>
      <c r="U479" s="19" t="str">
        <f>IF(ABS(IFERROR(T479,0))&gt;0.05,INDEX(margin_ranges!$C$13:$C$16,MATCH($F479*100,margin_ranges!$B$13:$B$16,1)),"")</f>
        <v>Margin Over Fill (Type C)</v>
      </c>
      <c r="V479">
        <f>MIN(VLOOKUP($U479,margin_ranges!$A$5:$D$10,4,FALSE),$P479*100)</f>
        <v>43</v>
      </c>
      <c r="Y479" s="29">
        <f t="shared" si="7"/>
        <v>-6.5573770491803129E-2</v>
      </c>
    </row>
    <row r="480" spans="1:25" x14ac:dyDescent="0.3">
      <c r="A480" s="8" t="s">
        <v>17</v>
      </c>
      <c r="B480" s="8" t="s">
        <v>815</v>
      </c>
      <c r="C480" s="8" t="s">
        <v>816</v>
      </c>
      <c r="D480" s="8" t="s">
        <v>933</v>
      </c>
      <c r="E480" s="8" t="s">
        <v>934</v>
      </c>
      <c r="F480" s="24">
        <v>0.39</v>
      </c>
      <c r="G480" s="24">
        <v>1</v>
      </c>
      <c r="H480" s="25">
        <v>145.0274</v>
      </c>
      <c r="I480" s="25">
        <v>21.331399999999999</v>
      </c>
      <c r="J480" s="15">
        <v>444</v>
      </c>
      <c r="K480" s="15">
        <v>159</v>
      </c>
      <c r="L480" s="13">
        <v>0.14710000000000001</v>
      </c>
      <c r="M480" s="7">
        <v>0.69399009</v>
      </c>
      <c r="N480" s="26">
        <v>0.3</v>
      </c>
      <c r="O480" s="27" t="s">
        <v>22</v>
      </c>
      <c r="P480" s="8">
        <v>0.56771716910000003</v>
      </c>
      <c r="Q480" s="24">
        <v>0.39</v>
      </c>
      <c r="R480" t="str">
        <f>IF($Q480*100&gt;=VLOOKUP($O480,margin_ranges!$A$5:$C$10,2,FALSE),IF($Q480*100&lt;=VLOOKUP($O480,margin_ranges!$A$5:$C$10,3,FALSE)+10,"IN RANGE","ABOVE RANGE"),"BELOW RANGE")</f>
        <v>IN RANGE</v>
      </c>
      <c r="S480">
        <f>MIN(VLOOKUP($O480,margin_ranges!$A$5:$D$10,4,FALSE),$P480*100)</f>
        <v>29.75</v>
      </c>
      <c r="T480" s="29">
        <f>(1-$S480/100)/(1-$F480)-1</f>
        <v>0.15163934426229519</v>
      </c>
      <c r="U480" s="19" t="str">
        <f>IF(ABS(IFERROR(T480,0))&gt;0.05,INDEX(margin_ranges!$C$13:$C$16,MATCH($F480*100,margin_ranges!$B$13:$B$16,1)),"")</f>
        <v>Margin Over Fill (Type C)</v>
      </c>
      <c r="V480">
        <f>MIN(VLOOKUP($U480,margin_ranges!$A$5:$D$10,4,FALSE),$P480*100)</f>
        <v>43</v>
      </c>
      <c r="Y480" s="29">
        <f t="shared" si="7"/>
        <v>-6.5573770491803129E-2</v>
      </c>
    </row>
    <row r="481" spans="1:25" x14ac:dyDescent="0.3">
      <c r="A481" s="8" t="s">
        <v>17</v>
      </c>
      <c r="B481" s="8" t="s">
        <v>815</v>
      </c>
      <c r="C481" s="8" t="s">
        <v>816</v>
      </c>
      <c r="D481" s="8" t="s">
        <v>943</v>
      </c>
      <c r="E481" s="8" t="s">
        <v>944</v>
      </c>
      <c r="F481" s="24">
        <v>0.39</v>
      </c>
      <c r="G481" s="24">
        <v>1</v>
      </c>
      <c r="H481" s="25">
        <v>132.78569999999999</v>
      </c>
      <c r="I481" s="25">
        <v>31.997</v>
      </c>
      <c r="J481" s="15">
        <v>716</v>
      </c>
      <c r="K481" s="15">
        <v>252</v>
      </c>
      <c r="L481" s="13">
        <v>0.24099999999999999</v>
      </c>
      <c r="M481" s="7">
        <v>0.74613490999999998</v>
      </c>
      <c r="N481" s="26">
        <v>0.25</v>
      </c>
      <c r="O481" s="27" t="s">
        <v>22</v>
      </c>
      <c r="P481" s="8">
        <v>0.66493994830000003</v>
      </c>
      <c r="Q481" s="24">
        <v>0.39</v>
      </c>
      <c r="R481" t="str">
        <f>IF($Q481*100&gt;=VLOOKUP($O481,margin_ranges!$A$5:$C$10,2,FALSE),IF($Q481*100&lt;=VLOOKUP($O481,margin_ranges!$A$5:$C$10,3,FALSE)+10,"IN RANGE","ABOVE RANGE"),"BELOW RANGE")</f>
        <v>IN RANGE</v>
      </c>
      <c r="S481">
        <f>MIN(VLOOKUP($O481,margin_ranges!$A$5:$D$10,4,FALSE),$P481*100)</f>
        <v>29.75</v>
      </c>
      <c r="T481" s="29">
        <f>(1-$S481/100)/(1-$F481)-1</f>
        <v>0.15163934426229519</v>
      </c>
      <c r="U481" s="19" t="str">
        <f>IF(ABS(IFERROR(T481,0))&gt;0.05,INDEX(margin_ranges!$C$13:$C$16,MATCH($F481*100,margin_ranges!$B$13:$B$16,1)),"")</f>
        <v>Margin Over Fill (Type C)</v>
      </c>
      <c r="V481">
        <f>MIN(VLOOKUP($U481,margin_ranges!$A$5:$D$10,4,FALSE),$P481*100)</f>
        <v>43</v>
      </c>
      <c r="Y481" s="29">
        <f t="shared" si="7"/>
        <v>-6.5573770491803129E-2</v>
      </c>
    </row>
    <row r="482" spans="1:25" x14ac:dyDescent="0.3">
      <c r="A482" s="8" t="s">
        <v>17</v>
      </c>
      <c r="B482" s="8" t="s">
        <v>815</v>
      </c>
      <c r="C482" s="8" t="s">
        <v>816</v>
      </c>
      <c r="D482" s="8" t="s">
        <v>947</v>
      </c>
      <c r="E482" s="8" t="s">
        <v>948</v>
      </c>
      <c r="F482" s="24">
        <v>0.39</v>
      </c>
      <c r="G482" s="24">
        <v>0</v>
      </c>
      <c r="H482" s="25">
        <v>148.1969</v>
      </c>
      <c r="I482" s="25">
        <v>34.360700000000001</v>
      </c>
      <c r="J482" s="15">
        <v>941</v>
      </c>
      <c r="K482" s="15">
        <v>330</v>
      </c>
      <c r="L482" s="13">
        <v>0.2319</v>
      </c>
      <c r="M482" s="7">
        <v>0.91328635000000002</v>
      </c>
      <c r="N482" s="26">
        <v>0.4</v>
      </c>
      <c r="O482" s="27" t="s">
        <v>22</v>
      </c>
      <c r="P482" s="8">
        <v>0.56202126659999996</v>
      </c>
      <c r="Q482" s="24">
        <v>0.39</v>
      </c>
      <c r="R482" t="str">
        <f>IF($Q482*100&gt;=VLOOKUP($O482,margin_ranges!$A$5:$C$10,2,FALSE),IF($Q482*100&lt;=VLOOKUP($O482,margin_ranges!$A$5:$C$10,3,FALSE)+10,"IN RANGE","ABOVE RANGE"),"BELOW RANGE")</f>
        <v>IN RANGE</v>
      </c>
      <c r="S482">
        <f>MIN(VLOOKUP($O482,margin_ranges!$A$5:$D$10,4,FALSE),$P482*100)</f>
        <v>29.75</v>
      </c>
      <c r="T482" s="29">
        <f>(1-$S482/100)/(1-$F482)-1</f>
        <v>0.15163934426229519</v>
      </c>
      <c r="U482" s="19" t="str">
        <f>IF(ABS(IFERROR(T482,0))&gt;0.05,INDEX(margin_ranges!$C$13:$C$16,MATCH($F482*100,margin_ranges!$B$13:$B$16,1)),"")</f>
        <v>Margin Over Fill (Type C)</v>
      </c>
      <c r="V482">
        <f>MIN(VLOOKUP($U482,margin_ranges!$A$5:$D$10,4,FALSE),$P482*100)</f>
        <v>43</v>
      </c>
      <c r="Y482" s="29">
        <f t="shared" si="7"/>
        <v>-6.5573770491803129E-2</v>
      </c>
    </row>
    <row r="483" spans="1:25" x14ac:dyDescent="0.3">
      <c r="A483" s="8" t="s">
        <v>17</v>
      </c>
      <c r="B483" s="8" t="s">
        <v>815</v>
      </c>
      <c r="C483" s="8" t="s">
        <v>816</v>
      </c>
      <c r="D483" s="8" t="s">
        <v>955</v>
      </c>
      <c r="E483" s="8" t="s">
        <v>956</v>
      </c>
      <c r="F483" s="24">
        <v>0.39</v>
      </c>
      <c r="G483" s="24">
        <v>0</v>
      </c>
      <c r="H483" s="25">
        <v>99.891900000000007</v>
      </c>
      <c r="I483" s="25">
        <v>15.945600000000001</v>
      </c>
      <c r="J483" s="15">
        <v>331</v>
      </c>
      <c r="K483" s="15">
        <v>114</v>
      </c>
      <c r="L483" s="13">
        <v>0.15959999999999999</v>
      </c>
      <c r="M483" s="7">
        <v>0.69154758999999999</v>
      </c>
      <c r="N483" s="26">
        <v>0.4</v>
      </c>
      <c r="O483" s="27" t="s">
        <v>22</v>
      </c>
      <c r="P483" s="8">
        <v>0.42158716460000001</v>
      </c>
      <c r="Q483" s="24">
        <v>0.39</v>
      </c>
      <c r="R483" t="str">
        <f>IF($Q483*100&gt;=VLOOKUP($O483,margin_ranges!$A$5:$C$10,2,FALSE),IF($Q483*100&lt;=VLOOKUP($O483,margin_ranges!$A$5:$C$10,3,FALSE)+10,"IN RANGE","ABOVE RANGE"),"BELOW RANGE")</f>
        <v>IN RANGE</v>
      </c>
      <c r="S483">
        <f>MIN(VLOOKUP($O483,margin_ranges!$A$5:$D$10,4,FALSE),$P483*100)</f>
        <v>29.75</v>
      </c>
      <c r="T483" s="29">
        <f>(1-$S483/100)/(1-$F483)-1</f>
        <v>0.15163934426229519</v>
      </c>
      <c r="U483" s="19" t="str">
        <f>IF(ABS(IFERROR(T483,0))&gt;0.05,INDEX(margin_ranges!$C$13:$C$16,MATCH($F483*100,margin_ranges!$B$13:$B$16,1)),"")</f>
        <v>Margin Over Fill (Type C)</v>
      </c>
      <c r="V483">
        <f>MIN(VLOOKUP($U483,margin_ranges!$A$5:$D$10,4,FALSE),$P483*100)</f>
        <v>42.158716460000001</v>
      </c>
      <c r="Y483" s="29">
        <f t="shared" si="7"/>
        <v>-5.178223704918028E-2</v>
      </c>
    </row>
    <row r="484" spans="1:25" x14ac:dyDescent="0.3">
      <c r="A484" s="8" t="s">
        <v>17</v>
      </c>
      <c r="B484" s="8" t="s">
        <v>815</v>
      </c>
      <c r="C484" s="8" t="s">
        <v>816</v>
      </c>
      <c r="D484" s="8" t="s">
        <v>961</v>
      </c>
      <c r="E484" s="8" t="s">
        <v>962</v>
      </c>
      <c r="F484" s="24">
        <v>0.39</v>
      </c>
      <c r="G484" s="24">
        <v>0</v>
      </c>
      <c r="H484" s="25">
        <v>22.7775</v>
      </c>
      <c r="I484" s="25">
        <v>6.5895999999999999</v>
      </c>
      <c r="J484" s="15">
        <v>151</v>
      </c>
      <c r="K484" s="15">
        <v>53</v>
      </c>
      <c r="L484" s="13">
        <v>0.2893</v>
      </c>
      <c r="M484" s="7">
        <v>0.76488391</v>
      </c>
      <c r="N484" s="26">
        <v>0.4</v>
      </c>
      <c r="O484" s="27" t="s">
        <v>22</v>
      </c>
      <c r="P484" s="8">
        <v>0.47704482199999998</v>
      </c>
      <c r="Q484" s="24">
        <v>0.39</v>
      </c>
      <c r="R484" t="str">
        <f>IF($Q484*100&gt;=VLOOKUP($O484,margin_ranges!$A$5:$C$10,2,FALSE),IF($Q484*100&lt;=VLOOKUP($O484,margin_ranges!$A$5:$C$10,3,FALSE)+10,"IN RANGE","ABOVE RANGE"),"BELOW RANGE")</f>
        <v>IN RANGE</v>
      </c>
      <c r="S484">
        <f>MIN(VLOOKUP($O484,margin_ranges!$A$5:$D$10,4,FALSE),$P484*100)</f>
        <v>29.75</v>
      </c>
      <c r="T484" s="29">
        <f>(1-$S484/100)/(1-$F484)-1</f>
        <v>0.15163934426229519</v>
      </c>
      <c r="U484" s="19" t="str">
        <f>IF(ABS(IFERROR(T484,0))&gt;0.05,INDEX(margin_ranges!$C$13:$C$16,MATCH($F484*100,margin_ranges!$B$13:$B$16,1)),"")</f>
        <v>Margin Over Fill (Type C)</v>
      </c>
      <c r="V484">
        <f>MIN(VLOOKUP($U484,margin_ranges!$A$5:$D$10,4,FALSE),$P484*100)</f>
        <v>43</v>
      </c>
      <c r="Y484" s="29">
        <f t="shared" si="7"/>
        <v>-6.5573770491803129E-2</v>
      </c>
    </row>
    <row r="485" spans="1:25" x14ac:dyDescent="0.3">
      <c r="A485" s="8" t="s">
        <v>17</v>
      </c>
      <c r="B485" s="8" t="s">
        <v>815</v>
      </c>
      <c r="C485" s="8" t="s">
        <v>816</v>
      </c>
      <c r="D485" s="8" t="s">
        <v>965</v>
      </c>
      <c r="E485" s="8" t="s">
        <v>966</v>
      </c>
      <c r="F485" s="24">
        <v>0.39</v>
      </c>
      <c r="G485" s="24">
        <v>1</v>
      </c>
      <c r="H485" s="25">
        <v>86.873599999999996</v>
      </c>
      <c r="I485" s="25">
        <v>15.830500000000001</v>
      </c>
      <c r="J485" s="15">
        <v>315</v>
      </c>
      <c r="K485" s="15">
        <v>113</v>
      </c>
      <c r="L485" s="13">
        <v>0.1822</v>
      </c>
      <c r="M485" s="7">
        <v>0.66421870999999999</v>
      </c>
      <c r="N485" s="26">
        <v>0.2</v>
      </c>
      <c r="O485" s="27" t="s">
        <v>22</v>
      </c>
      <c r="P485" s="8">
        <v>0.69889435960000001</v>
      </c>
      <c r="Q485" s="24">
        <v>0.39</v>
      </c>
      <c r="R485" t="str">
        <f>IF($Q485*100&gt;=VLOOKUP($O485,margin_ranges!$A$5:$C$10,2,FALSE),IF($Q485*100&lt;=VLOOKUP($O485,margin_ranges!$A$5:$C$10,3,FALSE)+10,"IN RANGE","ABOVE RANGE"),"BELOW RANGE")</f>
        <v>IN RANGE</v>
      </c>
      <c r="S485">
        <f>MIN(VLOOKUP($O485,margin_ranges!$A$5:$D$10,4,FALSE),$P485*100)</f>
        <v>29.75</v>
      </c>
      <c r="T485" s="29">
        <f>(1-$S485/100)/(1-$F485)-1</f>
        <v>0.15163934426229519</v>
      </c>
      <c r="U485" s="19" t="str">
        <f>IF(ABS(IFERROR(T485,0))&gt;0.05,INDEX(margin_ranges!$C$13:$C$16,MATCH($F485*100,margin_ranges!$B$13:$B$16,1)),"")</f>
        <v>Margin Over Fill (Type C)</v>
      </c>
      <c r="V485">
        <f>MIN(VLOOKUP($U485,margin_ranges!$A$5:$D$10,4,FALSE),$P485*100)</f>
        <v>43</v>
      </c>
      <c r="Y485" s="29">
        <f t="shared" si="7"/>
        <v>-6.5573770491803129E-2</v>
      </c>
    </row>
    <row r="486" spans="1:25" x14ac:dyDescent="0.3">
      <c r="A486" s="8" t="s">
        <v>17</v>
      </c>
      <c r="B486" s="8" t="s">
        <v>815</v>
      </c>
      <c r="C486" s="8" t="s">
        <v>816</v>
      </c>
      <c r="D486" s="8" t="s">
        <v>967</v>
      </c>
      <c r="E486" s="8" t="s">
        <v>968</v>
      </c>
      <c r="F486" s="24">
        <v>0.39</v>
      </c>
      <c r="G486" s="24">
        <v>1</v>
      </c>
      <c r="H486" s="25">
        <v>152.60759999999999</v>
      </c>
      <c r="I486" s="25">
        <v>37.672699999999999</v>
      </c>
      <c r="J486" s="15">
        <v>736</v>
      </c>
      <c r="K486" s="15">
        <v>255</v>
      </c>
      <c r="L486" s="13">
        <v>0.24690000000000001</v>
      </c>
      <c r="M486" s="7">
        <v>0.65151417</v>
      </c>
      <c r="N486" s="26">
        <v>0.25</v>
      </c>
      <c r="O486" s="27" t="s">
        <v>22</v>
      </c>
      <c r="P486" s="8">
        <v>0.61627849109999999</v>
      </c>
      <c r="Q486" s="24">
        <v>0.39</v>
      </c>
      <c r="R486" t="str">
        <f>IF($Q486*100&gt;=VLOOKUP($O486,margin_ranges!$A$5:$C$10,2,FALSE),IF($Q486*100&lt;=VLOOKUP($O486,margin_ranges!$A$5:$C$10,3,FALSE)+10,"IN RANGE","ABOVE RANGE"),"BELOW RANGE")</f>
        <v>IN RANGE</v>
      </c>
      <c r="S486">
        <f>MIN(VLOOKUP($O486,margin_ranges!$A$5:$D$10,4,FALSE),$P486*100)</f>
        <v>29.75</v>
      </c>
      <c r="T486" s="29">
        <f>(1-$S486/100)/(1-$F486)-1</f>
        <v>0.15163934426229519</v>
      </c>
      <c r="U486" s="19" t="str">
        <f>IF(ABS(IFERROR(T486,0))&gt;0.05,INDEX(margin_ranges!$C$13:$C$16,MATCH($F486*100,margin_ranges!$B$13:$B$16,1)),"")</f>
        <v>Margin Over Fill (Type C)</v>
      </c>
      <c r="V486">
        <f>MIN(VLOOKUP($U486,margin_ranges!$A$5:$D$10,4,FALSE),$P486*100)</f>
        <v>43</v>
      </c>
      <c r="Y486" s="29">
        <f t="shared" si="7"/>
        <v>-6.5573770491803129E-2</v>
      </c>
    </row>
    <row r="487" spans="1:25" x14ac:dyDescent="0.3">
      <c r="A487" s="8" t="s">
        <v>17</v>
      </c>
      <c r="B487" s="8" t="s">
        <v>815</v>
      </c>
      <c r="C487" s="8" t="s">
        <v>816</v>
      </c>
      <c r="D487" s="8" t="s">
        <v>995</v>
      </c>
      <c r="E487" s="8" t="s">
        <v>996</v>
      </c>
      <c r="F487" s="24">
        <v>0.39</v>
      </c>
      <c r="G487" s="24">
        <v>0</v>
      </c>
      <c r="H487" s="25">
        <v>65.461600000000004</v>
      </c>
      <c r="I487" s="25">
        <v>14.359400000000001</v>
      </c>
      <c r="J487" s="15">
        <v>315</v>
      </c>
      <c r="K487" s="15">
        <v>110</v>
      </c>
      <c r="L487" s="13">
        <v>0.21940000000000001</v>
      </c>
      <c r="M487" s="7">
        <v>0.73189457999999996</v>
      </c>
      <c r="N487" s="26">
        <v>0.4</v>
      </c>
      <c r="O487" s="27" t="s">
        <v>22</v>
      </c>
      <c r="P487" s="8">
        <v>0.45347320629999999</v>
      </c>
      <c r="Q487" s="24">
        <v>0.39</v>
      </c>
      <c r="R487" t="str">
        <f>IF($Q487*100&gt;=VLOOKUP($O487,margin_ranges!$A$5:$C$10,2,FALSE),IF($Q487*100&lt;=VLOOKUP($O487,margin_ranges!$A$5:$C$10,3,FALSE)+10,"IN RANGE","ABOVE RANGE"),"BELOW RANGE")</f>
        <v>IN RANGE</v>
      </c>
      <c r="S487">
        <f>MIN(VLOOKUP($O487,margin_ranges!$A$5:$D$10,4,FALSE),$P487*100)</f>
        <v>29.75</v>
      </c>
      <c r="T487" s="29">
        <f>(1-$S487/100)/(1-$F487)-1</f>
        <v>0.15163934426229519</v>
      </c>
      <c r="U487" s="19" t="str">
        <f>IF(ABS(IFERROR(T487,0))&gt;0.05,INDEX(margin_ranges!$C$13:$C$16,MATCH($F487*100,margin_ranges!$B$13:$B$16,1)),"")</f>
        <v>Margin Over Fill (Type C)</v>
      </c>
      <c r="V487">
        <f>MIN(VLOOKUP($U487,margin_ranges!$A$5:$D$10,4,FALSE),$P487*100)</f>
        <v>43</v>
      </c>
      <c r="Y487" s="29">
        <f t="shared" si="7"/>
        <v>-6.5573770491803129E-2</v>
      </c>
    </row>
    <row r="488" spans="1:25" x14ac:dyDescent="0.3">
      <c r="A488" s="8" t="s">
        <v>17</v>
      </c>
      <c r="B488" s="8" t="s">
        <v>815</v>
      </c>
      <c r="C488" s="8" t="s">
        <v>816</v>
      </c>
      <c r="D488" s="8" t="s">
        <v>997</v>
      </c>
      <c r="E488" s="8" t="s">
        <v>998</v>
      </c>
      <c r="F488" s="24">
        <v>0.39</v>
      </c>
      <c r="G488" s="24">
        <v>1</v>
      </c>
      <c r="H488" s="25">
        <v>149.41120000000001</v>
      </c>
      <c r="I488" s="25">
        <v>22.3611</v>
      </c>
      <c r="J488" s="15">
        <v>256</v>
      </c>
      <c r="K488" s="15">
        <v>90</v>
      </c>
      <c r="L488" s="13">
        <v>0.1497</v>
      </c>
      <c r="M488" s="7">
        <v>0.38178216999999998</v>
      </c>
      <c r="N488" s="26">
        <v>0.2</v>
      </c>
      <c r="O488" s="27" t="s">
        <v>22</v>
      </c>
      <c r="P488" s="8">
        <v>0.47614107189999999</v>
      </c>
      <c r="Q488" s="24">
        <v>0.39</v>
      </c>
      <c r="R488" t="str">
        <f>IF($Q488*100&gt;=VLOOKUP($O488,margin_ranges!$A$5:$C$10,2,FALSE),IF($Q488*100&lt;=VLOOKUP($O488,margin_ranges!$A$5:$C$10,3,FALSE)+10,"IN RANGE","ABOVE RANGE"),"BELOW RANGE")</f>
        <v>IN RANGE</v>
      </c>
      <c r="S488">
        <f>MIN(VLOOKUP($O488,margin_ranges!$A$5:$D$10,4,FALSE),$P488*100)</f>
        <v>29.75</v>
      </c>
      <c r="T488" s="29">
        <f>(1-$S488/100)/(1-$F488)-1</f>
        <v>0.15163934426229519</v>
      </c>
      <c r="U488" s="19" t="str">
        <f>IF(ABS(IFERROR(T488,0))&gt;0.05,INDEX(margin_ranges!$C$13:$C$16,MATCH($F488*100,margin_ranges!$B$13:$B$16,1)),"")</f>
        <v>Margin Over Fill (Type C)</v>
      </c>
      <c r="V488">
        <f>MIN(VLOOKUP($U488,margin_ranges!$A$5:$D$10,4,FALSE),$P488*100)</f>
        <v>43</v>
      </c>
      <c r="Y488" s="29">
        <f t="shared" si="7"/>
        <v>-6.5573770491803129E-2</v>
      </c>
    </row>
    <row r="489" spans="1:25" x14ac:dyDescent="0.3">
      <c r="A489" s="8" t="s">
        <v>17</v>
      </c>
      <c r="B489" s="8" t="s">
        <v>815</v>
      </c>
      <c r="C489" s="8" t="s">
        <v>816</v>
      </c>
      <c r="D489" s="8" t="s">
        <v>1003</v>
      </c>
      <c r="E489" s="8" t="s">
        <v>1004</v>
      </c>
      <c r="F489" s="24">
        <v>0.39</v>
      </c>
      <c r="G489" s="24">
        <v>1</v>
      </c>
      <c r="H489" s="25">
        <v>104.52209999999999</v>
      </c>
      <c r="I489" s="25">
        <v>13.612299999999999</v>
      </c>
      <c r="J489" s="15">
        <v>349</v>
      </c>
      <c r="K489" s="15">
        <v>125</v>
      </c>
      <c r="L489" s="13">
        <v>0.13020000000000001</v>
      </c>
      <c r="M489" s="7">
        <v>0.85570387999999997</v>
      </c>
      <c r="N489" s="26">
        <v>0.35</v>
      </c>
      <c r="O489" s="27" t="s">
        <v>22</v>
      </c>
      <c r="P489" s="8">
        <v>0.59098000159999997</v>
      </c>
      <c r="Q489" s="24">
        <v>0.39</v>
      </c>
      <c r="R489" t="str">
        <f>IF($Q489*100&gt;=VLOOKUP($O489,margin_ranges!$A$5:$C$10,2,FALSE),IF($Q489*100&lt;=VLOOKUP($O489,margin_ranges!$A$5:$C$10,3,FALSE)+10,"IN RANGE","ABOVE RANGE"),"BELOW RANGE")</f>
        <v>IN RANGE</v>
      </c>
      <c r="S489">
        <f>MIN(VLOOKUP($O489,margin_ranges!$A$5:$D$10,4,FALSE),$P489*100)</f>
        <v>29.75</v>
      </c>
      <c r="T489" s="29">
        <f>(1-$S489/100)/(1-$F489)-1</f>
        <v>0.15163934426229519</v>
      </c>
      <c r="U489" s="19" t="str">
        <f>IF(ABS(IFERROR(T489,0))&gt;0.05,INDEX(margin_ranges!$C$13:$C$16,MATCH($F489*100,margin_ranges!$B$13:$B$16,1)),"")</f>
        <v>Margin Over Fill (Type C)</v>
      </c>
      <c r="V489">
        <f>MIN(VLOOKUP($U489,margin_ranges!$A$5:$D$10,4,FALSE),$P489*100)</f>
        <v>43</v>
      </c>
      <c r="Y489" s="29">
        <f t="shared" si="7"/>
        <v>-6.5573770491803129E-2</v>
      </c>
    </row>
    <row r="490" spans="1:25" x14ac:dyDescent="0.3">
      <c r="A490" s="8" t="s">
        <v>17</v>
      </c>
      <c r="B490" s="8" t="s">
        <v>815</v>
      </c>
      <c r="C490" s="8" t="s">
        <v>816</v>
      </c>
      <c r="D490" s="8" t="s">
        <v>1005</v>
      </c>
      <c r="E490" s="8" t="s">
        <v>1006</v>
      </c>
      <c r="F490" s="24">
        <v>0.39</v>
      </c>
      <c r="G490" s="24">
        <v>0</v>
      </c>
      <c r="H490" s="25">
        <v>3.1543000000000001</v>
      </c>
      <c r="I490" s="25">
        <v>0.51829999999999998</v>
      </c>
      <c r="J490" s="15">
        <v>10</v>
      </c>
      <c r="K490" s="15">
        <v>4</v>
      </c>
      <c r="L490" s="13">
        <v>0.1643</v>
      </c>
      <c r="M490" s="7">
        <v>0.65617420000000004</v>
      </c>
      <c r="N490" s="26">
        <v>0.3</v>
      </c>
      <c r="O490" s="27" t="s">
        <v>22</v>
      </c>
      <c r="P490" s="8">
        <v>0.54280433500000003</v>
      </c>
      <c r="Q490" s="24">
        <v>0.39</v>
      </c>
      <c r="R490" t="str">
        <f>IF($Q490*100&gt;=VLOOKUP($O490,margin_ranges!$A$5:$C$10,2,FALSE),IF($Q490*100&lt;=VLOOKUP($O490,margin_ranges!$A$5:$C$10,3,FALSE)+10,"IN RANGE","ABOVE RANGE"),"BELOW RANGE")</f>
        <v>IN RANGE</v>
      </c>
      <c r="S490">
        <f>MIN(VLOOKUP($O490,margin_ranges!$A$5:$D$10,4,FALSE),$P490*100)</f>
        <v>29.75</v>
      </c>
      <c r="T490" s="29">
        <f>(1-$S490/100)/(1-$F490)-1</f>
        <v>0.15163934426229519</v>
      </c>
      <c r="U490" s="19" t="str">
        <f>IF(ABS(IFERROR(T490,0))&gt;0.05,INDEX(margin_ranges!$C$13:$C$16,MATCH($F490*100,margin_ranges!$B$13:$B$16,1)),"")</f>
        <v>Margin Over Fill (Type C)</v>
      </c>
      <c r="V490">
        <f>MIN(VLOOKUP($U490,margin_ranges!$A$5:$D$10,4,FALSE),$P490*100)</f>
        <v>43</v>
      </c>
      <c r="Y490" s="29">
        <f t="shared" si="7"/>
        <v>-6.5573770491803129E-2</v>
      </c>
    </row>
    <row r="491" spans="1:25" x14ac:dyDescent="0.3">
      <c r="A491" s="8" t="s">
        <v>17</v>
      </c>
      <c r="B491" s="8" t="s">
        <v>815</v>
      </c>
      <c r="C491" s="8" t="s">
        <v>816</v>
      </c>
      <c r="D491" s="8" t="s">
        <v>1023</v>
      </c>
      <c r="E491" s="8" t="s">
        <v>1024</v>
      </c>
      <c r="F491" s="24">
        <v>0.39</v>
      </c>
      <c r="G491" s="24">
        <v>0</v>
      </c>
      <c r="H491" s="25">
        <v>139.13380000000001</v>
      </c>
      <c r="I491" s="25">
        <v>33.140500000000003</v>
      </c>
      <c r="J491" s="15">
        <v>717</v>
      </c>
      <c r="K491" s="15">
        <v>251</v>
      </c>
      <c r="L491" s="13">
        <v>0.2382</v>
      </c>
      <c r="M491" s="7">
        <v>0.72080385000000002</v>
      </c>
      <c r="N491" s="26">
        <v>0.4</v>
      </c>
      <c r="O491" s="27" t="s">
        <v>22</v>
      </c>
      <c r="P491" s="8">
        <v>0.44506400759999998</v>
      </c>
      <c r="Q491" s="24">
        <v>0.39</v>
      </c>
      <c r="R491" t="str">
        <f>IF($Q491*100&gt;=VLOOKUP($O491,margin_ranges!$A$5:$C$10,2,FALSE),IF($Q491*100&lt;=VLOOKUP($O491,margin_ranges!$A$5:$C$10,3,FALSE)+10,"IN RANGE","ABOVE RANGE"),"BELOW RANGE")</f>
        <v>IN RANGE</v>
      </c>
      <c r="S491">
        <f>MIN(VLOOKUP($O491,margin_ranges!$A$5:$D$10,4,FALSE),$P491*100)</f>
        <v>29.75</v>
      </c>
      <c r="T491" s="29">
        <f>(1-$S491/100)/(1-$F491)-1</f>
        <v>0.15163934426229519</v>
      </c>
      <c r="U491" s="19" t="str">
        <f>IF(ABS(IFERROR(T491,0))&gt;0.05,INDEX(margin_ranges!$C$13:$C$16,MATCH($F491*100,margin_ranges!$B$13:$B$16,1)),"")</f>
        <v>Margin Over Fill (Type C)</v>
      </c>
      <c r="V491">
        <f>MIN(VLOOKUP($U491,margin_ranges!$A$5:$D$10,4,FALSE),$P491*100)</f>
        <v>43</v>
      </c>
      <c r="Y491" s="29">
        <f t="shared" si="7"/>
        <v>-6.5573770491803129E-2</v>
      </c>
    </row>
    <row r="492" spans="1:25" x14ac:dyDescent="0.3">
      <c r="A492" s="8" t="s">
        <v>17</v>
      </c>
      <c r="B492" s="8" t="s">
        <v>815</v>
      </c>
      <c r="C492" s="8" t="s">
        <v>816</v>
      </c>
      <c r="D492" s="8" t="s">
        <v>1025</v>
      </c>
      <c r="E492" s="8" t="s">
        <v>1026</v>
      </c>
      <c r="F492" s="24">
        <v>0.39</v>
      </c>
      <c r="G492" s="24">
        <v>0</v>
      </c>
      <c r="H492" s="25">
        <v>96.533699999999996</v>
      </c>
      <c r="I492" s="25">
        <v>20.096399999999999</v>
      </c>
      <c r="J492" s="15">
        <v>428</v>
      </c>
      <c r="K492" s="15">
        <v>150</v>
      </c>
      <c r="L492" s="13">
        <v>0.2082</v>
      </c>
      <c r="M492" s="7">
        <v>0.70930837000000002</v>
      </c>
      <c r="N492" s="26">
        <v>0.4</v>
      </c>
      <c r="O492" s="27" t="s">
        <v>22</v>
      </c>
      <c r="P492" s="8">
        <v>0.43607037770000001</v>
      </c>
      <c r="Q492" s="24">
        <v>0.39</v>
      </c>
      <c r="R492" t="str">
        <f>IF($Q492*100&gt;=VLOOKUP($O492,margin_ranges!$A$5:$C$10,2,FALSE),IF($Q492*100&lt;=VLOOKUP($O492,margin_ranges!$A$5:$C$10,3,FALSE)+10,"IN RANGE","ABOVE RANGE"),"BELOW RANGE")</f>
        <v>IN RANGE</v>
      </c>
      <c r="S492">
        <f>MIN(VLOOKUP($O492,margin_ranges!$A$5:$D$10,4,FALSE),$P492*100)</f>
        <v>29.75</v>
      </c>
      <c r="T492" s="29">
        <f>(1-$S492/100)/(1-$F492)-1</f>
        <v>0.15163934426229519</v>
      </c>
      <c r="U492" s="19" t="str">
        <f>IF(ABS(IFERROR(T492,0))&gt;0.05,INDEX(margin_ranges!$C$13:$C$16,MATCH($F492*100,margin_ranges!$B$13:$B$16,1)),"")</f>
        <v>Margin Over Fill (Type C)</v>
      </c>
      <c r="V492">
        <f>MIN(VLOOKUP($U492,margin_ranges!$A$5:$D$10,4,FALSE),$P492*100)</f>
        <v>43</v>
      </c>
      <c r="Y492" s="29">
        <f t="shared" si="7"/>
        <v>-6.5573770491803129E-2</v>
      </c>
    </row>
    <row r="493" spans="1:25" x14ac:dyDescent="0.3">
      <c r="A493" s="8" t="s">
        <v>17</v>
      </c>
      <c r="B493" s="8" t="s">
        <v>815</v>
      </c>
      <c r="C493" s="8" t="s">
        <v>816</v>
      </c>
      <c r="D493" s="8" t="s">
        <v>1031</v>
      </c>
      <c r="E493" s="8" t="s">
        <v>1032</v>
      </c>
      <c r="F493" s="24">
        <v>0.39</v>
      </c>
      <c r="G493" s="24">
        <v>1</v>
      </c>
      <c r="H493" s="25">
        <v>85.208100000000002</v>
      </c>
      <c r="I493" s="25">
        <v>13.151999999999999</v>
      </c>
      <c r="J493" s="15">
        <v>215</v>
      </c>
      <c r="K493" s="15">
        <v>77</v>
      </c>
      <c r="L493" s="13">
        <v>0.15440000000000001</v>
      </c>
      <c r="M493" s="7">
        <v>0.54440171999999998</v>
      </c>
      <c r="N493" s="26">
        <v>0.2</v>
      </c>
      <c r="O493" s="27" t="s">
        <v>22</v>
      </c>
      <c r="P493" s="8">
        <v>0.63262423229999998</v>
      </c>
      <c r="Q493" s="24">
        <v>0.39</v>
      </c>
      <c r="R493" t="str">
        <f>IF($Q493*100&gt;=VLOOKUP($O493,margin_ranges!$A$5:$C$10,2,FALSE),IF($Q493*100&lt;=VLOOKUP($O493,margin_ranges!$A$5:$C$10,3,FALSE)+10,"IN RANGE","ABOVE RANGE"),"BELOW RANGE")</f>
        <v>IN RANGE</v>
      </c>
      <c r="S493">
        <f>MIN(VLOOKUP($O493,margin_ranges!$A$5:$D$10,4,FALSE),$P493*100)</f>
        <v>29.75</v>
      </c>
      <c r="T493" s="29">
        <f>(1-$S493/100)/(1-$F493)-1</f>
        <v>0.15163934426229519</v>
      </c>
      <c r="U493" s="19" t="str">
        <f>IF(ABS(IFERROR(T493,0))&gt;0.05,INDEX(margin_ranges!$C$13:$C$16,MATCH($F493*100,margin_ranges!$B$13:$B$16,1)),"")</f>
        <v>Margin Over Fill (Type C)</v>
      </c>
      <c r="V493">
        <f>MIN(VLOOKUP($U493,margin_ranges!$A$5:$D$10,4,FALSE),$P493*100)</f>
        <v>43</v>
      </c>
      <c r="Y493" s="29">
        <f t="shared" si="7"/>
        <v>-6.5573770491803129E-2</v>
      </c>
    </row>
    <row r="494" spans="1:25" x14ac:dyDescent="0.3">
      <c r="A494" s="8" t="s">
        <v>17</v>
      </c>
      <c r="B494" s="8" t="s">
        <v>815</v>
      </c>
      <c r="C494" s="8" t="s">
        <v>816</v>
      </c>
      <c r="D494" s="8" t="s">
        <v>1037</v>
      </c>
      <c r="E494" s="8" t="s">
        <v>1038</v>
      </c>
      <c r="F494" s="24">
        <v>0.39</v>
      </c>
      <c r="G494" s="24">
        <v>1</v>
      </c>
      <c r="H494" s="25">
        <v>158.35890000000001</v>
      </c>
      <c r="I494" s="25">
        <v>21.456600000000002</v>
      </c>
      <c r="J494" s="15">
        <v>477</v>
      </c>
      <c r="K494" s="15">
        <v>169</v>
      </c>
      <c r="L494" s="13">
        <v>0.13550000000000001</v>
      </c>
      <c r="M494" s="7">
        <v>0.74070148000000002</v>
      </c>
      <c r="N494" s="26">
        <v>0.35</v>
      </c>
      <c r="O494" s="27" t="s">
        <v>22</v>
      </c>
      <c r="P494" s="8">
        <v>0.52747495740000006</v>
      </c>
      <c r="Q494" s="24">
        <v>0.39</v>
      </c>
      <c r="R494" t="str">
        <f>IF($Q494*100&gt;=VLOOKUP($O494,margin_ranges!$A$5:$C$10,2,FALSE),IF($Q494*100&lt;=VLOOKUP($O494,margin_ranges!$A$5:$C$10,3,FALSE)+10,"IN RANGE","ABOVE RANGE"),"BELOW RANGE")</f>
        <v>IN RANGE</v>
      </c>
      <c r="S494">
        <f>MIN(VLOOKUP($O494,margin_ranges!$A$5:$D$10,4,FALSE),$P494*100)</f>
        <v>29.75</v>
      </c>
      <c r="T494" s="29">
        <f>(1-$S494/100)/(1-$F494)-1</f>
        <v>0.15163934426229519</v>
      </c>
      <c r="U494" s="19" t="str">
        <f>IF(ABS(IFERROR(T494,0))&gt;0.05,INDEX(margin_ranges!$C$13:$C$16,MATCH($F494*100,margin_ranges!$B$13:$B$16,1)),"")</f>
        <v>Margin Over Fill (Type C)</v>
      </c>
      <c r="V494">
        <f>MIN(VLOOKUP($U494,margin_ranges!$A$5:$D$10,4,FALSE),$P494*100)</f>
        <v>43</v>
      </c>
      <c r="Y494" s="29">
        <f t="shared" si="7"/>
        <v>-6.5573770491803129E-2</v>
      </c>
    </row>
    <row r="495" spans="1:25" x14ac:dyDescent="0.3">
      <c r="A495" s="8" t="s">
        <v>17</v>
      </c>
      <c r="B495" s="8" t="s">
        <v>815</v>
      </c>
      <c r="C495" s="8" t="s">
        <v>816</v>
      </c>
      <c r="D495" s="8" t="s">
        <v>1041</v>
      </c>
      <c r="E495" s="8" t="s">
        <v>1042</v>
      </c>
      <c r="F495" s="24">
        <v>0.39</v>
      </c>
      <c r="G495" s="24">
        <v>0</v>
      </c>
      <c r="H495" s="25">
        <v>94.234200000000001</v>
      </c>
      <c r="I495" s="25">
        <v>8.9208999999999996</v>
      </c>
      <c r="J495" s="15">
        <v>229</v>
      </c>
      <c r="K495" s="15">
        <v>80</v>
      </c>
      <c r="L495" s="13">
        <v>9.4700000000000006E-2</v>
      </c>
      <c r="M495" s="7">
        <v>0.85741234</v>
      </c>
      <c r="N495" s="26">
        <v>0.4</v>
      </c>
      <c r="O495" s="27" t="s">
        <v>22</v>
      </c>
      <c r="P495" s="8">
        <v>0.53348000839999998</v>
      </c>
      <c r="Q495" s="24">
        <v>0.39</v>
      </c>
      <c r="R495" t="str">
        <f>IF($Q495*100&gt;=VLOOKUP($O495,margin_ranges!$A$5:$C$10,2,FALSE),IF($Q495*100&lt;=VLOOKUP($O495,margin_ranges!$A$5:$C$10,3,FALSE)+10,"IN RANGE","ABOVE RANGE"),"BELOW RANGE")</f>
        <v>IN RANGE</v>
      </c>
      <c r="S495">
        <f>MIN(VLOOKUP($O495,margin_ranges!$A$5:$D$10,4,FALSE),$P495*100)</f>
        <v>29.75</v>
      </c>
      <c r="T495" s="29">
        <f>(1-$S495/100)/(1-$F495)-1</f>
        <v>0.15163934426229519</v>
      </c>
      <c r="U495" s="19" t="str">
        <f>IF(ABS(IFERROR(T495,0))&gt;0.05,INDEX(margin_ranges!$C$13:$C$16,MATCH($F495*100,margin_ranges!$B$13:$B$16,1)),"")</f>
        <v>Margin Over Fill (Type C)</v>
      </c>
      <c r="V495">
        <f>MIN(VLOOKUP($U495,margin_ranges!$A$5:$D$10,4,FALSE),$P495*100)</f>
        <v>43</v>
      </c>
      <c r="Y495" s="29">
        <f t="shared" si="7"/>
        <v>-6.5573770491803129E-2</v>
      </c>
    </row>
    <row r="496" spans="1:25" x14ac:dyDescent="0.3">
      <c r="A496" s="8" t="s">
        <v>17</v>
      </c>
      <c r="B496" s="8" t="s">
        <v>815</v>
      </c>
      <c r="C496" s="8" t="s">
        <v>816</v>
      </c>
      <c r="D496" s="8" t="s">
        <v>1045</v>
      </c>
      <c r="E496" s="8" t="s">
        <v>1046</v>
      </c>
      <c r="F496" s="24">
        <v>0.39</v>
      </c>
      <c r="G496" s="24">
        <v>0</v>
      </c>
      <c r="H496" s="25">
        <v>65.576800000000006</v>
      </c>
      <c r="I496" s="25">
        <v>15.096500000000001</v>
      </c>
      <c r="J496" s="15">
        <v>403</v>
      </c>
      <c r="K496" s="15">
        <v>141</v>
      </c>
      <c r="L496" s="13">
        <v>0.23019999999999999</v>
      </c>
      <c r="M496" s="7">
        <v>0.89037288999999997</v>
      </c>
      <c r="N496" s="26">
        <v>0.4</v>
      </c>
      <c r="O496" s="27" t="s">
        <v>22</v>
      </c>
      <c r="P496" s="8">
        <v>0.55075002179999999</v>
      </c>
      <c r="Q496" s="24">
        <v>0.39</v>
      </c>
      <c r="R496" t="str">
        <f>IF($Q496*100&gt;=VLOOKUP($O496,margin_ranges!$A$5:$C$10,2,FALSE),IF($Q496*100&lt;=VLOOKUP($O496,margin_ranges!$A$5:$C$10,3,FALSE)+10,"IN RANGE","ABOVE RANGE"),"BELOW RANGE")</f>
        <v>IN RANGE</v>
      </c>
      <c r="S496">
        <f>MIN(VLOOKUP($O496,margin_ranges!$A$5:$D$10,4,FALSE),$P496*100)</f>
        <v>29.75</v>
      </c>
      <c r="T496" s="29">
        <f>(1-$S496/100)/(1-$F496)-1</f>
        <v>0.15163934426229519</v>
      </c>
      <c r="U496" s="19" t="str">
        <f>IF(ABS(IFERROR(T496,0))&gt;0.05,INDEX(margin_ranges!$C$13:$C$16,MATCH($F496*100,margin_ranges!$B$13:$B$16,1)),"")</f>
        <v>Margin Over Fill (Type C)</v>
      </c>
      <c r="V496">
        <f>MIN(VLOOKUP($U496,margin_ranges!$A$5:$D$10,4,FALSE),$P496*100)</f>
        <v>43</v>
      </c>
      <c r="Y496" s="29">
        <f t="shared" si="7"/>
        <v>-6.5573770491803129E-2</v>
      </c>
    </row>
    <row r="497" spans="1:25" x14ac:dyDescent="0.3">
      <c r="A497" s="8" t="s">
        <v>17</v>
      </c>
      <c r="B497" s="8" t="s">
        <v>815</v>
      </c>
      <c r="C497" s="8" t="s">
        <v>816</v>
      </c>
      <c r="D497" s="8" t="s">
        <v>1055</v>
      </c>
      <c r="E497" s="8" t="s">
        <v>1056</v>
      </c>
      <c r="F497" s="24">
        <v>0.39</v>
      </c>
      <c r="G497" s="24">
        <v>1</v>
      </c>
      <c r="H497" s="25">
        <v>59.825299999999999</v>
      </c>
      <c r="I497" s="25">
        <v>9.2363</v>
      </c>
      <c r="J497" s="15">
        <v>164</v>
      </c>
      <c r="K497" s="15">
        <v>58</v>
      </c>
      <c r="L497" s="13">
        <v>0.15440000000000001</v>
      </c>
      <c r="M497" s="7">
        <v>0.59133232000000002</v>
      </c>
      <c r="N497" s="26">
        <v>0.2</v>
      </c>
      <c r="O497" s="27" t="s">
        <v>22</v>
      </c>
      <c r="P497" s="8">
        <v>0.66178070730000005</v>
      </c>
      <c r="Q497" s="24">
        <v>0.39</v>
      </c>
      <c r="R497" t="str">
        <f>IF($Q497*100&gt;=VLOOKUP($O497,margin_ranges!$A$5:$C$10,2,FALSE),IF($Q497*100&lt;=VLOOKUP($O497,margin_ranges!$A$5:$C$10,3,FALSE)+10,"IN RANGE","ABOVE RANGE"),"BELOW RANGE")</f>
        <v>IN RANGE</v>
      </c>
      <c r="S497">
        <f>MIN(VLOOKUP($O497,margin_ranges!$A$5:$D$10,4,FALSE),$P497*100)</f>
        <v>29.75</v>
      </c>
      <c r="T497" s="29">
        <f>(1-$S497/100)/(1-$F497)-1</f>
        <v>0.15163934426229519</v>
      </c>
      <c r="U497" s="19" t="str">
        <f>IF(ABS(IFERROR(T497,0))&gt;0.05,INDEX(margin_ranges!$C$13:$C$16,MATCH($F497*100,margin_ranges!$B$13:$B$16,1)),"")</f>
        <v>Margin Over Fill (Type C)</v>
      </c>
      <c r="V497">
        <f>MIN(VLOOKUP($U497,margin_ranges!$A$5:$D$10,4,FALSE),$P497*100)</f>
        <v>43</v>
      </c>
      <c r="Y497" s="29">
        <f t="shared" si="7"/>
        <v>-6.5573770491803129E-2</v>
      </c>
    </row>
    <row r="498" spans="1:25" x14ac:dyDescent="0.3">
      <c r="A498" s="8" t="s">
        <v>17</v>
      </c>
      <c r="B498" s="8" t="s">
        <v>815</v>
      </c>
      <c r="C498" s="8" t="s">
        <v>816</v>
      </c>
      <c r="D498" s="8" t="s">
        <v>1065</v>
      </c>
      <c r="E498" s="8" t="s">
        <v>1066</v>
      </c>
      <c r="F498" s="24">
        <v>0.39</v>
      </c>
      <c r="G498" s="24">
        <v>1</v>
      </c>
      <c r="H498" s="25">
        <v>109.43689999999999</v>
      </c>
      <c r="I498" s="25">
        <v>23.527000000000001</v>
      </c>
      <c r="J498" s="15">
        <v>390</v>
      </c>
      <c r="K498" s="15">
        <v>140</v>
      </c>
      <c r="L498" s="13">
        <v>0.215</v>
      </c>
      <c r="M498" s="7">
        <v>0.55234532999999997</v>
      </c>
      <c r="N498" s="26">
        <v>0.2</v>
      </c>
      <c r="O498" s="27" t="s">
        <v>22</v>
      </c>
      <c r="P498" s="8">
        <v>0.63790768340000004</v>
      </c>
      <c r="Q498" s="24">
        <v>0.39</v>
      </c>
      <c r="R498" t="str">
        <f>IF($Q498*100&gt;=VLOOKUP($O498,margin_ranges!$A$5:$C$10,2,FALSE),IF($Q498*100&lt;=VLOOKUP($O498,margin_ranges!$A$5:$C$10,3,FALSE)+10,"IN RANGE","ABOVE RANGE"),"BELOW RANGE")</f>
        <v>IN RANGE</v>
      </c>
      <c r="S498">
        <f>MIN(VLOOKUP($O498,margin_ranges!$A$5:$D$10,4,FALSE),$P498*100)</f>
        <v>29.75</v>
      </c>
      <c r="T498" s="29">
        <f>(1-$S498/100)/(1-$F498)-1</f>
        <v>0.15163934426229519</v>
      </c>
      <c r="U498" s="19" t="str">
        <f>IF(ABS(IFERROR(T498,0))&gt;0.05,INDEX(margin_ranges!$C$13:$C$16,MATCH($F498*100,margin_ranges!$B$13:$B$16,1)),"")</f>
        <v>Margin Over Fill (Type C)</v>
      </c>
      <c r="V498">
        <f>MIN(VLOOKUP($U498,margin_ranges!$A$5:$D$10,4,FALSE),$P498*100)</f>
        <v>43</v>
      </c>
      <c r="Y498" s="29">
        <f t="shared" si="7"/>
        <v>-6.5573770491803129E-2</v>
      </c>
    </row>
    <row r="499" spans="1:25" x14ac:dyDescent="0.3">
      <c r="A499" s="8" t="s">
        <v>17</v>
      </c>
      <c r="B499" s="8" t="s">
        <v>815</v>
      </c>
      <c r="C499" s="8" t="s">
        <v>816</v>
      </c>
      <c r="D499" s="8" t="s">
        <v>839</v>
      </c>
      <c r="E499" s="8" t="s">
        <v>840</v>
      </c>
      <c r="F499" s="24">
        <v>0.38999999999999901</v>
      </c>
      <c r="G499" s="24">
        <v>0</v>
      </c>
      <c r="H499" s="25">
        <v>68.287899999999993</v>
      </c>
      <c r="I499" s="25">
        <v>15.8788</v>
      </c>
      <c r="J499" s="15">
        <v>521</v>
      </c>
      <c r="K499" s="15">
        <v>182</v>
      </c>
      <c r="L499" s="13">
        <v>0.23250000000000001</v>
      </c>
      <c r="M499" s="7">
        <v>1.09448141</v>
      </c>
      <c r="N499" s="26">
        <v>0.4</v>
      </c>
      <c r="O499" s="27" t="s">
        <v>22</v>
      </c>
      <c r="P499" s="8">
        <v>0.63453010909999996</v>
      </c>
      <c r="Q499" s="24">
        <v>0.39</v>
      </c>
      <c r="R499" t="str">
        <f>IF($Q499*100&gt;=VLOOKUP($O499,margin_ranges!$A$5:$C$10,2,FALSE),IF($Q499*100&lt;=VLOOKUP($O499,margin_ranges!$A$5:$C$10,3,FALSE)+10,"IN RANGE","ABOVE RANGE"),"BELOW RANGE")</f>
        <v>IN RANGE</v>
      </c>
      <c r="S499">
        <f>MIN(VLOOKUP($O499,margin_ranges!$A$5:$D$10,4,FALSE),$P499*100)</f>
        <v>29.75</v>
      </c>
      <c r="T499" s="29">
        <f>(1-$S499/100)/(1-$F499)-1</f>
        <v>0.1516393442622932</v>
      </c>
      <c r="U499" s="19" t="str">
        <f>IF(ABS(IFERROR(T499,0))&gt;0.05,INDEX(margin_ranges!$C$13:$C$16,MATCH($F499*100,margin_ranges!$B$13:$B$16,1)),"")</f>
        <v>Margin Over Fill (Type C)</v>
      </c>
      <c r="V499">
        <f>MIN(VLOOKUP($U499,margin_ranges!$A$5:$D$10,4,FALSE),$P499*100)</f>
        <v>43</v>
      </c>
      <c r="Y499" s="29">
        <f t="shared" si="7"/>
        <v>-6.5573770491804684E-2</v>
      </c>
    </row>
    <row r="500" spans="1:25" x14ac:dyDescent="0.3">
      <c r="A500" s="8" t="s">
        <v>17</v>
      </c>
      <c r="B500" s="8" t="s">
        <v>815</v>
      </c>
      <c r="C500" s="8" t="s">
        <v>816</v>
      </c>
      <c r="D500" s="8" t="s">
        <v>845</v>
      </c>
      <c r="E500" s="8" t="s">
        <v>846</v>
      </c>
      <c r="F500" s="24">
        <v>0.38999999999999901</v>
      </c>
      <c r="G500" s="24">
        <v>0</v>
      </c>
      <c r="H500" s="25">
        <v>83.446299999999994</v>
      </c>
      <c r="I500" s="25">
        <v>17.348400000000002</v>
      </c>
      <c r="J500" s="15">
        <v>471</v>
      </c>
      <c r="K500" s="15">
        <v>165</v>
      </c>
      <c r="L500" s="13">
        <v>0.2079</v>
      </c>
      <c r="M500" s="7">
        <v>0.90586138000000005</v>
      </c>
      <c r="N500" s="26">
        <v>0.4</v>
      </c>
      <c r="O500" s="27" t="s">
        <v>22</v>
      </c>
      <c r="P500" s="8">
        <v>0.55843133479999996</v>
      </c>
      <c r="Q500" s="24">
        <v>0.39</v>
      </c>
      <c r="R500" t="str">
        <f>IF($Q500*100&gt;=VLOOKUP($O500,margin_ranges!$A$5:$C$10,2,FALSE),IF($Q500*100&lt;=VLOOKUP($O500,margin_ranges!$A$5:$C$10,3,FALSE)+10,"IN RANGE","ABOVE RANGE"),"BELOW RANGE")</f>
        <v>IN RANGE</v>
      </c>
      <c r="S500">
        <f>MIN(VLOOKUP($O500,margin_ranges!$A$5:$D$10,4,FALSE),$P500*100)</f>
        <v>29.75</v>
      </c>
      <c r="T500" s="29">
        <f>(1-$S500/100)/(1-$F500)-1</f>
        <v>0.1516393442622932</v>
      </c>
      <c r="U500" s="19" t="str">
        <f>IF(ABS(IFERROR(T500,0))&gt;0.05,INDEX(margin_ranges!$C$13:$C$16,MATCH($F500*100,margin_ranges!$B$13:$B$16,1)),"")</f>
        <v>Margin Over Fill (Type C)</v>
      </c>
      <c r="V500">
        <f>MIN(VLOOKUP($U500,margin_ranges!$A$5:$D$10,4,FALSE),$P500*100)</f>
        <v>43</v>
      </c>
      <c r="Y500" s="29">
        <f t="shared" si="7"/>
        <v>-6.5573770491804684E-2</v>
      </c>
    </row>
    <row r="501" spans="1:25" x14ac:dyDescent="0.3">
      <c r="A501" s="8" t="s">
        <v>17</v>
      </c>
      <c r="B501" s="8" t="s">
        <v>815</v>
      </c>
      <c r="C501" s="8" t="s">
        <v>816</v>
      </c>
      <c r="D501" s="8" t="s">
        <v>859</v>
      </c>
      <c r="E501" s="8" t="s">
        <v>860</v>
      </c>
      <c r="F501" s="24">
        <v>0.38999999999999901</v>
      </c>
      <c r="G501" s="24">
        <v>1</v>
      </c>
      <c r="H501" s="25">
        <v>141.173</v>
      </c>
      <c r="I501" s="25">
        <v>22.003900000000002</v>
      </c>
      <c r="J501" s="15">
        <v>242</v>
      </c>
      <c r="K501" s="15">
        <v>85</v>
      </c>
      <c r="L501" s="13">
        <v>0.15590000000000001</v>
      </c>
      <c r="M501" s="7">
        <v>0.36668376000000003</v>
      </c>
      <c r="N501" s="26">
        <v>0.2</v>
      </c>
      <c r="O501" s="27" t="s">
        <v>22</v>
      </c>
      <c r="P501" s="8">
        <v>0.45457088629999998</v>
      </c>
      <c r="Q501" s="24">
        <v>0.39</v>
      </c>
      <c r="R501" t="str">
        <f>IF($Q501*100&gt;=VLOOKUP($O501,margin_ranges!$A$5:$C$10,2,FALSE),IF($Q501*100&lt;=VLOOKUP($O501,margin_ranges!$A$5:$C$10,3,FALSE)+10,"IN RANGE","ABOVE RANGE"),"BELOW RANGE")</f>
        <v>IN RANGE</v>
      </c>
      <c r="S501">
        <f>MIN(VLOOKUP($O501,margin_ranges!$A$5:$D$10,4,FALSE),$P501*100)</f>
        <v>29.75</v>
      </c>
      <c r="T501" s="29">
        <f>(1-$S501/100)/(1-$F501)-1</f>
        <v>0.1516393442622932</v>
      </c>
      <c r="U501" s="19" t="str">
        <f>IF(ABS(IFERROR(T501,0))&gt;0.05,INDEX(margin_ranges!$C$13:$C$16,MATCH($F501*100,margin_ranges!$B$13:$B$16,1)),"")</f>
        <v>Margin Over Fill (Type C)</v>
      </c>
      <c r="V501">
        <f>MIN(VLOOKUP($U501,margin_ranges!$A$5:$D$10,4,FALSE),$P501*100)</f>
        <v>43</v>
      </c>
      <c r="Y501" s="29">
        <f t="shared" si="7"/>
        <v>-6.5573770491804684E-2</v>
      </c>
    </row>
    <row r="502" spans="1:25" x14ac:dyDescent="0.3">
      <c r="A502" s="8" t="s">
        <v>17</v>
      </c>
      <c r="B502" s="8" t="s">
        <v>815</v>
      </c>
      <c r="C502" s="8" t="s">
        <v>816</v>
      </c>
      <c r="D502" s="28" t="s">
        <v>915</v>
      </c>
      <c r="E502" s="8" t="s">
        <v>916</v>
      </c>
      <c r="F502" s="24">
        <v>0.38999999999999901</v>
      </c>
      <c r="G502" s="24">
        <v>1</v>
      </c>
      <c r="H502" s="25">
        <v>155.02459999999999</v>
      </c>
      <c r="I502" s="25">
        <v>35.848100000000002</v>
      </c>
      <c r="J502" s="15">
        <v>673</v>
      </c>
      <c r="K502" s="15">
        <v>237</v>
      </c>
      <c r="L502" s="13">
        <v>0.23119999999999999</v>
      </c>
      <c r="M502" s="7">
        <v>0.62544527999999999</v>
      </c>
      <c r="N502" s="26">
        <v>0.25</v>
      </c>
      <c r="O502" s="27" t="s">
        <v>22</v>
      </c>
      <c r="P502" s="8">
        <v>0.60028477759999999</v>
      </c>
      <c r="Q502" s="24">
        <v>0.39</v>
      </c>
      <c r="R502" t="str">
        <f>IF($Q502*100&gt;=VLOOKUP($O502,margin_ranges!$A$5:$C$10,2,FALSE),IF($Q502*100&lt;=VLOOKUP($O502,margin_ranges!$A$5:$C$10,3,FALSE)+10,"IN RANGE","ABOVE RANGE"),"BELOW RANGE")</f>
        <v>IN RANGE</v>
      </c>
      <c r="S502">
        <f>MIN(VLOOKUP($O502,margin_ranges!$A$5:$D$10,4,FALSE),$P502*100)</f>
        <v>29.75</v>
      </c>
      <c r="T502" s="29">
        <f>(1-$S502/100)/(1-$F502)-1</f>
        <v>0.1516393442622932</v>
      </c>
      <c r="U502" s="19" t="str">
        <f>IF(ABS(IFERROR(T502,0))&gt;0.05,INDEX(margin_ranges!$C$13:$C$16,MATCH($F502*100,margin_ranges!$B$13:$B$16,1)),"")</f>
        <v>Margin Over Fill (Type C)</v>
      </c>
      <c r="V502">
        <f>MIN(VLOOKUP($U502,margin_ranges!$A$5:$D$10,4,FALSE),$P502*100)</f>
        <v>43</v>
      </c>
      <c r="Y502" s="29">
        <f t="shared" si="7"/>
        <v>-6.5573770491804684E-2</v>
      </c>
    </row>
    <row r="503" spans="1:25" x14ac:dyDescent="0.3">
      <c r="A503" s="8" t="s">
        <v>17</v>
      </c>
      <c r="B503" s="8" t="s">
        <v>815</v>
      </c>
      <c r="C503" s="8" t="s">
        <v>816</v>
      </c>
      <c r="D503" s="8" t="s">
        <v>923</v>
      </c>
      <c r="E503" s="8" t="s">
        <v>924</v>
      </c>
      <c r="F503" s="24">
        <v>0.38999999999999901</v>
      </c>
      <c r="G503" s="24">
        <v>0</v>
      </c>
      <c r="H503" s="25">
        <v>2.9619</v>
      </c>
      <c r="I503" s="25">
        <v>0.51390000000000002</v>
      </c>
      <c r="J503" s="15">
        <v>10</v>
      </c>
      <c r="K503" s="15">
        <v>3</v>
      </c>
      <c r="L503" s="13">
        <v>0.17349999999999999</v>
      </c>
      <c r="M503" s="7">
        <v>0.63625242999999998</v>
      </c>
      <c r="N503" s="26">
        <v>0.3</v>
      </c>
      <c r="O503" s="27" t="s">
        <v>22</v>
      </c>
      <c r="P503" s="8">
        <v>0.52848903260000002</v>
      </c>
      <c r="Q503" s="24">
        <v>0.39</v>
      </c>
      <c r="R503" t="str">
        <f>IF($Q503*100&gt;=VLOOKUP($O503,margin_ranges!$A$5:$C$10,2,FALSE),IF($Q503*100&lt;=VLOOKUP($O503,margin_ranges!$A$5:$C$10,3,FALSE)+10,"IN RANGE","ABOVE RANGE"),"BELOW RANGE")</f>
        <v>IN RANGE</v>
      </c>
      <c r="S503">
        <f>MIN(VLOOKUP($O503,margin_ranges!$A$5:$D$10,4,FALSE),$P503*100)</f>
        <v>29.75</v>
      </c>
      <c r="T503" s="29">
        <f>(1-$S503/100)/(1-$F503)-1</f>
        <v>0.1516393442622932</v>
      </c>
      <c r="U503" s="19" t="str">
        <f>IF(ABS(IFERROR(T503,0))&gt;0.05,INDEX(margin_ranges!$C$13:$C$16,MATCH($F503*100,margin_ranges!$B$13:$B$16,1)),"")</f>
        <v>Margin Over Fill (Type C)</v>
      </c>
      <c r="V503">
        <f>MIN(VLOOKUP($U503,margin_ranges!$A$5:$D$10,4,FALSE),$P503*100)</f>
        <v>43</v>
      </c>
      <c r="Y503" s="29">
        <f t="shared" si="7"/>
        <v>-6.5573770491804684E-2</v>
      </c>
    </row>
    <row r="504" spans="1:25" x14ac:dyDescent="0.3">
      <c r="A504" s="8" t="s">
        <v>17</v>
      </c>
      <c r="B504" s="8" t="s">
        <v>815</v>
      </c>
      <c r="C504" s="8" t="s">
        <v>816</v>
      </c>
      <c r="D504" s="8" t="s">
        <v>941</v>
      </c>
      <c r="E504" s="8" t="s">
        <v>942</v>
      </c>
      <c r="F504" s="24">
        <v>0.38999999999999901</v>
      </c>
      <c r="G504" s="24">
        <v>1</v>
      </c>
      <c r="H504" s="25">
        <v>183.89609999999999</v>
      </c>
      <c r="I504" s="25">
        <v>50.711599999999997</v>
      </c>
      <c r="J504" s="15">
        <v>1004</v>
      </c>
      <c r="K504" s="15">
        <v>353</v>
      </c>
      <c r="L504" s="13">
        <v>0.27579999999999999</v>
      </c>
      <c r="M504" s="7">
        <v>0.66006109999999996</v>
      </c>
      <c r="N504" s="26">
        <v>0.25</v>
      </c>
      <c r="O504" s="27" t="s">
        <v>22</v>
      </c>
      <c r="P504" s="8">
        <v>0.62124718560000003</v>
      </c>
      <c r="Q504" s="24">
        <v>0.39</v>
      </c>
      <c r="R504" t="str">
        <f>IF($Q504*100&gt;=VLOOKUP($O504,margin_ranges!$A$5:$C$10,2,FALSE),IF($Q504*100&lt;=VLOOKUP($O504,margin_ranges!$A$5:$C$10,3,FALSE)+10,"IN RANGE","ABOVE RANGE"),"BELOW RANGE")</f>
        <v>IN RANGE</v>
      </c>
      <c r="S504">
        <f>MIN(VLOOKUP($O504,margin_ranges!$A$5:$D$10,4,FALSE),$P504*100)</f>
        <v>29.75</v>
      </c>
      <c r="T504" s="29">
        <f>(1-$S504/100)/(1-$F504)-1</f>
        <v>0.1516393442622932</v>
      </c>
      <c r="U504" s="19" t="str">
        <f>IF(ABS(IFERROR(T504,0))&gt;0.05,INDEX(margin_ranges!$C$13:$C$16,MATCH($F504*100,margin_ranges!$B$13:$B$16,1)),"")</f>
        <v>Margin Over Fill (Type C)</v>
      </c>
      <c r="V504">
        <f>MIN(VLOOKUP($U504,margin_ranges!$A$5:$D$10,4,FALSE),$P504*100)</f>
        <v>43</v>
      </c>
      <c r="Y504" s="29">
        <f t="shared" si="7"/>
        <v>-6.5573770491804684E-2</v>
      </c>
    </row>
    <row r="505" spans="1:25" x14ac:dyDescent="0.3">
      <c r="A505" s="8" t="s">
        <v>17</v>
      </c>
      <c r="B505" s="8" t="s">
        <v>815</v>
      </c>
      <c r="C505" s="8" t="s">
        <v>816</v>
      </c>
      <c r="D505" s="8" t="s">
        <v>951</v>
      </c>
      <c r="E505" s="8" t="s">
        <v>952</v>
      </c>
      <c r="F505" s="24">
        <v>0.38999999999999901</v>
      </c>
      <c r="G505" s="24">
        <v>0</v>
      </c>
      <c r="H505" s="25">
        <v>81.386099999999999</v>
      </c>
      <c r="I505" s="25">
        <v>19.399899999999999</v>
      </c>
      <c r="J505" s="15">
        <v>499</v>
      </c>
      <c r="K505" s="15">
        <v>175</v>
      </c>
      <c r="L505" s="13">
        <v>0.2384</v>
      </c>
      <c r="M505" s="7">
        <v>0.85752340999999999</v>
      </c>
      <c r="N505" s="26">
        <v>0.4</v>
      </c>
      <c r="O505" s="27" t="s">
        <v>22</v>
      </c>
      <c r="P505" s="8">
        <v>0.53354042999999995</v>
      </c>
      <c r="Q505" s="24">
        <v>0.39</v>
      </c>
      <c r="R505" t="str">
        <f>IF($Q505*100&gt;=VLOOKUP($O505,margin_ranges!$A$5:$C$10,2,FALSE),IF($Q505*100&lt;=VLOOKUP($O505,margin_ranges!$A$5:$C$10,3,FALSE)+10,"IN RANGE","ABOVE RANGE"),"BELOW RANGE")</f>
        <v>IN RANGE</v>
      </c>
      <c r="S505">
        <f>MIN(VLOOKUP($O505,margin_ranges!$A$5:$D$10,4,FALSE),$P505*100)</f>
        <v>29.75</v>
      </c>
      <c r="T505" s="29">
        <f>(1-$S505/100)/(1-$F505)-1</f>
        <v>0.1516393442622932</v>
      </c>
      <c r="U505" s="19" t="str">
        <f>IF(ABS(IFERROR(T505,0))&gt;0.05,INDEX(margin_ranges!$C$13:$C$16,MATCH($F505*100,margin_ranges!$B$13:$B$16,1)),"")</f>
        <v>Margin Over Fill (Type C)</v>
      </c>
      <c r="V505">
        <f>MIN(VLOOKUP($U505,margin_ranges!$A$5:$D$10,4,FALSE),$P505*100)</f>
        <v>43</v>
      </c>
      <c r="Y505" s="29">
        <f t="shared" si="7"/>
        <v>-6.5573770491804684E-2</v>
      </c>
    </row>
    <row r="506" spans="1:25" x14ac:dyDescent="0.3">
      <c r="A506" s="8" t="s">
        <v>17</v>
      </c>
      <c r="B506" s="8" t="s">
        <v>815</v>
      </c>
      <c r="C506" s="8" t="s">
        <v>816</v>
      </c>
      <c r="D506" s="8" t="s">
        <v>957</v>
      </c>
      <c r="E506" s="8" t="s">
        <v>958</v>
      </c>
      <c r="F506" s="24">
        <v>0.38999999999999901</v>
      </c>
      <c r="G506" s="24">
        <v>0</v>
      </c>
      <c r="H506" s="25">
        <v>56.902200000000001</v>
      </c>
      <c r="I506" s="25">
        <v>15.1876</v>
      </c>
      <c r="J506" s="15">
        <v>362</v>
      </c>
      <c r="K506" s="15">
        <v>127</v>
      </c>
      <c r="L506" s="13">
        <v>0.26690000000000003</v>
      </c>
      <c r="M506" s="7">
        <v>0.79356338000000004</v>
      </c>
      <c r="N506" s="26">
        <v>0.4</v>
      </c>
      <c r="O506" s="27" t="s">
        <v>22</v>
      </c>
      <c r="P506" s="8">
        <v>0.49594448029999999</v>
      </c>
      <c r="Q506" s="24">
        <v>0.39</v>
      </c>
      <c r="R506" t="str">
        <f>IF($Q506*100&gt;=VLOOKUP($O506,margin_ranges!$A$5:$C$10,2,FALSE),IF($Q506*100&lt;=VLOOKUP($O506,margin_ranges!$A$5:$C$10,3,FALSE)+10,"IN RANGE","ABOVE RANGE"),"BELOW RANGE")</f>
        <v>IN RANGE</v>
      </c>
      <c r="S506">
        <f>MIN(VLOOKUP($O506,margin_ranges!$A$5:$D$10,4,FALSE),$P506*100)</f>
        <v>29.75</v>
      </c>
      <c r="T506" s="29">
        <f>(1-$S506/100)/(1-$F506)-1</f>
        <v>0.1516393442622932</v>
      </c>
      <c r="U506" s="19" t="str">
        <f>IF(ABS(IFERROR(T506,0))&gt;0.05,INDEX(margin_ranges!$C$13:$C$16,MATCH($F506*100,margin_ranges!$B$13:$B$16,1)),"")</f>
        <v>Margin Over Fill (Type C)</v>
      </c>
      <c r="V506">
        <f>MIN(VLOOKUP($U506,margin_ranges!$A$5:$D$10,4,FALSE),$P506*100)</f>
        <v>43</v>
      </c>
      <c r="Y506" s="29">
        <f t="shared" si="7"/>
        <v>-6.5573770491804684E-2</v>
      </c>
    </row>
    <row r="507" spans="1:25" x14ac:dyDescent="0.3">
      <c r="A507" s="8" t="s">
        <v>17</v>
      </c>
      <c r="B507" s="8" t="s">
        <v>815</v>
      </c>
      <c r="C507" s="8" t="s">
        <v>816</v>
      </c>
      <c r="D507" s="8" t="s">
        <v>963</v>
      </c>
      <c r="E507" s="8" t="s">
        <v>964</v>
      </c>
      <c r="F507" s="24">
        <v>0.38999999999999901</v>
      </c>
      <c r="G507" s="24">
        <v>0</v>
      </c>
      <c r="H507" s="25">
        <v>105.6871</v>
      </c>
      <c r="I507" s="25">
        <v>3.6764000000000001</v>
      </c>
      <c r="J507" s="15">
        <v>94</v>
      </c>
      <c r="K507" s="15">
        <v>33</v>
      </c>
      <c r="L507" s="13">
        <v>3.4799999999999998E-2</v>
      </c>
      <c r="M507" s="7">
        <v>0.84906643000000004</v>
      </c>
      <c r="N507" s="26">
        <v>0.4</v>
      </c>
      <c r="O507" s="27" t="s">
        <v>22</v>
      </c>
      <c r="P507" s="8">
        <v>0.52889434010000003</v>
      </c>
      <c r="Q507" s="24">
        <v>0.39</v>
      </c>
      <c r="R507" t="str">
        <f>IF($Q507*100&gt;=VLOOKUP($O507,margin_ranges!$A$5:$C$10,2,FALSE),IF($Q507*100&lt;=VLOOKUP($O507,margin_ranges!$A$5:$C$10,3,FALSE)+10,"IN RANGE","ABOVE RANGE"),"BELOW RANGE")</f>
        <v>IN RANGE</v>
      </c>
      <c r="S507">
        <f>MIN(VLOOKUP($O507,margin_ranges!$A$5:$D$10,4,FALSE),$P507*100)</f>
        <v>29.75</v>
      </c>
      <c r="T507" s="29">
        <f>(1-$S507/100)/(1-$F507)-1</f>
        <v>0.1516393442622932</v>
      </c>
      <c r="U507" s="19" t="str">
        <f>IF(ABS(IFERROR(T507,0))&gt;0.05,INDEX(margin_ranges!$C$13:$C$16,MATCH($F507*100,margin_ranges!$B$13:$B$16,1)),"")</f>
        <v>Margin Over Fill (Type C)</v>
      </c>
      <c r="V507">
        <f>MIN(VLOOKUP($U507,margin_ranges!$A$5:$D$10,4,FALSE),$P507*100)</f>
        <v>43</v>
      </c>
      <c r="Y507" s="29">
        <f t="shared" si="7"/>
        <v>-6.5573770491804684E-2</v>
      </c>
    </row>
    <row r="508" spans="1:25" x14ac:dyDescent="0.3">
      <c r="A508" s="8" t="s">
        <v>17</v>
      </c>
      <c r="B508" s="8" t="s">
        <v>815</v>
      </c>
      <c r="C508" s="8" t="s">
        <v>816</v>
      </c>
      <c r="D508" s="8" t="s">
        <v>973</v>
      </c>
      <c r="E508" s="8" t="s">
        <v>974</v>
      </c>
      <c r="F508" s="24">
        <v>0.38999999999999901</v>
      </c>
      <c r="G508" s="24">
        <v>1</v>
      </c>
      <c r="H508" s="25">
        <v>86.956999999999994</v>
      </c>
      <c r="I508" s="25">
        <v>15.287000000000001</v>
      </c>
      <c r="J508" s="15">
        <v>183</v>
      </c>
      <c r="K508" s="15">
        <v>65</v>
      </c>
      <c r="L508" s="13">
        <v>0.17580000000000001</v>
      </c>
      <c r="M508" s="7">
        <v>0.39891598</v>
      </c>
      <c r="N508" s="26">
        <v>0.2</v>
      </c>
      <c r="O508" s="27" t="s">
        <v>22</v>
      </c>
      <c r="P508" s="8">
        <v>0.49864129159999998</v>
      </c>
      <c r="Q508" s="24">
        <v>0.39</v>
      </c>
      <c r="R508" t="str">
        <f>IF($Q508*100&gt;=VLOOKUP($O508,margin_ranges!$A$5:$C$10,2,FALSE),IF($Q508*100&lt;=VLOOKUP($O508,margin_ranges!$A$5:$C$10,3,FALSE)+10,"IN RANGE","ABOVE RANGE"),"BELOW RANGE")</f>
        <v>IN RANGE</v>
      </c>
      <c r="S508">
        <f>MIN(VLOOKUP($O508,margin_ranges!$A$5:$D$10,4,FALSE),$P508*100)</f>
        <v>29.75</v>
      </c>
      <c r="T508" s="29">
        <f>(1-$S508/100)/(1-$F508)-1</f>
        <v>0.1516393442622932</v>
      </c>
      <c r="U508" s="19" t="str">
        <f>IF(ABS(IFERROR(T508,0))&gt;0.05,INDEX(margin_ranges!$C$13:$C$16,MATCH($F508*100,margin_ranges!$B$13:$B$16,1)),"")</f>
        <v>Margin Over Fill (Type C)</v>
      </c>
      <c r="V508">
        <f>MIN(VLOOKUP($U508,margin_ranges!$A$5:$D$10,4,FALSE),$P508*100)</f>
        <v>43</v>
      </c>
      <c r="Y508" s="29">
        <f t="shared" si="7"/>
        <v>-6.5573770491804684E-2</v>
      </c>
    </row>
    <row r="509" spans="1:25" x14ac:dyDescent="0.3">
      <c r="A509" s="8" t="s">
        <v>17</v>
      </c>
      <c r="B509" s="8" t="s">
        <v>815</v>
      </c>
      <c r="C509" s="8" t="s">
        <v>816</v>
      </c>
      <c r="D509" s="8" t="s">
        <v>981</v>
      </c>
      <c r="E509" s="8" t="s">
        <v>982</v>
      </c>
      <c r="F509" s="24">
        <v>0.38999999999999901</v>
      </c>
      <c r="G509" s="24">
        <v>0</v>
      </c>
      <c r="H509" s="25">
        <v>123.3824</v>
      </c>
      <c r="I509" s="25">
        <v>30.662700000000001</v>
      </c>
      <c r="J509" s="15">
        <v>847</v>
      </c>
      <c r="K509" s="15">
        <v>297</v>
      </c>
      <c r="L509" s="13">
        <v>0.2485</v>
      </c>
      <c r="M509" s="7">
        <v>0.92131229999999997</v>
      </c>
      <c r="N509" s="26">
        <v>0.4</v>
      </c>
      <c r="O509" s="27" t="s">
        <v>22</v>
      </c>
      <c r="P509" s="8">
        <v>0.56583668580000002</v>
      </c>
      <c r="Q509" s="24">
        <v>0.39</v>
      </c>
      <c r="R509" t="str">
        <f>IF($Q509*100&gt;=VLOOKUP($O509,margin_ranges!$A$5:$C$10,2,FALSE),IF($Q509*100&lt;=VLOOKUP($O509,margin_ranges!$A$5:$C$10,3,FALSE)+10,"IN RANGE","ABOVE RANGE"),"BELOW RANGE")</f>
        <v>IN RANGE</v>
      </c>
      <c r="S509">
        <f>MIN(VLOOKUP($O509,margin_ranges!$A$5:$D$10,4,FALSE),$P509*100)</f>
        <v>29.75</v>
      </c>
      <c r="T509" s="29">
        <f>(1-$S509/100)/(1-$F509)-1</f>
        <v>0.1516393442622932</v>
      </c>
      <c r="U509" s="19" t="str">
        <f>IF(ABS(IFERROR(T509,0))&gt;0.05,INDEX(margin_ranges!$C$13:$C$16,MATCH($F509*100,margin_ranges!$B$13:$B$16,1)),"")</f>
        <v>Margin Over Fill (Type C)</v>
      </c>
      <c r="V509">
        <f>MIN(VLOOKUP($U509,margin_ranges!$A$5:$D$10,4,FALSE),$P509*100)</f>
        <v>43</v>
      </c>
      <c r="Y509" s="29">
        <f t="shared" si="7"/>
        <v>-6.5573770491804684E-2</v>
      </c>
    </row>
    <row r="510" spans="1:25" x14ac:dyDescent="0.3">
      <c r="A510" s="8" t="s">
        <v>17</v>
      </c>
      <c r="B510" s="8" t="s">
        <v>815</v>
      </c>
      <c r="C510" s="8" t="s">
        <v>816</v>
      </c>
      <c r="D510" s="8" t="s">
        <v>993</v>
      </c>
      <c r="E510" s="8" t="s">
        <v>994</v>
      </c>
      <c r="F510" s="24">
        <v>0.38999999999999901</v>
      </c>
      <c r="G510" s="24">
        <v>1</v>
      </c>
      <c r="H510" s="25">
        <v>169.81450000000001</v>
      </c>
      <c r="I510" s="25">
        <v>26.622599999999998</v>
      </c>
      <c r="J510" s="15">
        <v>507</v>
      </c>
      <c r="K510" s="15">
        <v>180</v>
      </c>
      <c r="L510" s="13">
        <v>0.15679999999999999</v>
      </c>
      <c r="M510" s="7">
        <v>0.63464836000000002</v>
      </c>
      <c r="N510" s="26">
        <v>0.35</v>
      </c>
      <c r="O510" s="27" t="s">
        <v>22</v>
      </c>
      <c r="P510" s="8">
        <v>0.44851350870000001</v>
      </c>
      <c r="Q510" s="24">
        <v>0.39</v>
      </c>
      <c r="R510" t="str">
        <f>IF($Q510*100&gt;=VLOOKUP($O510,margin_ranges!$A$5:$C$10,2,FALSE),IF($Q510*100&lt;=VLOOKUP($O510,margin_ranges!$A$5:$C$10,3,FALSE)+10,"IN RANGE","ABOVE RANGE"),"BELOW RANGE")</f>
        <v>IN RANGE</v>
      </c>
      <c r="S510">
        <f>MIN(VLOOKUP($O510,margin_ranges!$A$5:$D$10,4,FALSE),$P510*100)</f>
        <v>29.75</v>
      </c>
      <c r="T510" s="29">
        <f>(1-$S510/100)/(1-$F510)-1</f>
        <v>0.1516393442622932</v>
      </c>
      <c r="U510" s="19" t="str">
        <f>IF(ABS(IFERROR(T510,0))&gt;0.05,INDEX(margin_ranges!$C$13:$C$16,MATCH($F510*100,margin_ranges!$B$13:$B$16,1)),"")</f>
        <v>Margin Over Fill (Type C)</v>
      </c>
      <c r="V510">
        <f>MIN(VLOOKUP($U510,margin_ranges!$A$5:$D$10,4,FALSE),$P510*100)</f>
        <v>43</v>
      </c>
      <c r="Y510" s="29">
        <f t="shared" si="7"/>
        <v>-6.5573770491804684E-2</v>
      </c>
    </row>
    <row r="511" spans="1:25" x14ac:dyDescent="0.3">
      <c r="A511" s="8" t="s">
        <v>17</v>
      </c>
      <c r="B511" s="8" t="s">
        <v>815</v>
      </c>
      <c r="C511" s="8" t="s">
        <v>816</v>
      </c>
      <c r="D511" s="8" t="s">
        <v>1007</v>
      </c>
      <c r="E511" s="8" t="s">
        <v>1008</v>
      </c>
      <c r="F511" s="24">
        <v>0.38999999999999901</v>
      </c>
      <c r="G511" s="24">
        <v>0</v>
      </c>
      <c r="H511" s="25">
        <v>79.957400000000007</v>
      </c>
      <c r="I511" s="25">
        <v>19.433900000000001</v>
      </c>
      <c r="J511" s="15">
        <v>415</v>
      </c>
      <c r="K511" s="15">
        <v>145</v>
      </c>
      <c r="L511" s="13">
        <v>0.24310000000000001</v>
      </c>
      <c r="M511" s="7">
        <v>0.71238261999999997</v>
      </c>
      <c r="N511" s="26">
        <v>0.4</v>
      </c>
      <c r="O511" s="27" t="s">
        <v>22</v>
      </c>
      <c r="P511" s="8">
        <v>0.43850398429999998</v>
      </c>
      <c r="Q511" s="24">
        <v>0.39</v>
      </c>
      <c r="R511" t="str">
        <f>IF($Q511*100&gt;=VLOOKUP($O511,margin_ranges!$A$5:$C$10,2,FALSE),IF($Q511*100&lt;=VLOOKUP($O511,margin_ranges!$A$5:$C$10,3,FALSE)+10,"IN RANGE","ABOVE RANGE"),"BELOW RANGE")</f>
        <v>IN RANGE</v>
      </c>
      <c r="S511">
        <f>MIN(VLOOKUP($O511,margin_ranges!$A$5:$D$10,4,FALSE),$P511*100)</f>
        <v>29.75</v>
      </c>
      <c r="T511" s="29">
        <f>(1-$S511/100)/(1-$F511)-1</f>
        <v>0.1516393442622932</v>
      </c>
      <c r="U511" s="19" t="str">
        <f>IF(ABS(IFERROR(T511,0))&gt;0.05,INDEX(margin_ranges!$C$13:$C$16,MATCH($F511*100,margin_ranges!$B$13:$B$16,1)),"")</f>
        <v>Margin Over Fill (Type C)</v>
      </c>
      <c r="V511">
        <f>MIN(VLOOKUP($U511,margin_ranges!$A$5:$D$10,4,FALSE),$P511*100)</f>
        <v>43</v>
      </c>
      <c r="Y511" s="29">
        <f t="shared" si="7"/>
        <v>-6.5573770491804684E-2</v>
      </c>
    </row>
    <row r="512" spans="1:25" x14ac:dyDescent="0.3">
      <c r="A512" s="8" t="s">
        <v>17</v>
      </c>
      <c r="B512" s="8" t="s">
        <v>815</v>
      </c>
      <c r="C512" s="8" t="s">
        <v>816</v>
      </c>
      <c r="D512" s="8" t="s">
        <v>1011</v>
      </c>
      <c r="E512" s="8" t="s">
        <v>1012</v>
      </c>
      <c r="F512" s="24">
        <v>0.38999999999999901</v>
      </c>
      <c r="G512" s="24">
        <v>0</v>
      </c>
      <c r="H512" s="25">
        <v>1.9189000000000001</v>
      </c>
      <c r="I512" s="25">
        <v>0.47670000000000001</v>
      </c>
      <c r="J512" s="15">
        <v>9</v>
      </c>
      <c r="K512" s="15">
        <v>3</v>
      </c>
      <c r="L512" s="13">
        <v>0.24840000000000001</v>
      </c>
      <c r="M512" s="7">
        <v>0.64973029999999998</v>
      </c>
      <c r="N512" s="26">
        <v>0.35</v>
      </c>
      <c r="O512" s="27" t="s">
        <v>22</v>
      </c>
      <c r="P512" s="8">
        <v>0.4613149459</v>
      </c>
      <c r="Q512" s="24">
        <v>0.39</v>
      </c>
      <c r="R512" t="str">
        <f>IF($Q512*100&gt;=VLOOKUP($O512,margin_ranges!$A$5:$C$10,2,FALSE),IF($Q512*100&lt;=VLOOKUP($O512,margin_ranges!$A$5:$C$10,3,FALSE)+10,"IN RANGE","ABOVE RANGE"),"BELOW RANGE")</f>
        <v>IN RANGE</v>
      </c>
      <c r="S512">
        <f>MIN(VLOOKUP($O512,margin_ranges!$A$5:$D$10,4,FALSE),$P512*100)</f>
        <v>29.75</v>
      </c>
      <c r="T512" s="29">
        <f>(1-$S512/100)/(1-$F512)-1</f>
        <v>0.1516393442622932</v>
      </c>
      <c r="U512" s="19" t="str">
        <f>IF(ABS(IFERROR(T512,0))&gt;0.05,INDEX(margin_ranges!$C$13:$C$16,MATCH($F512*100,margin_ranges!$B$13:$B$16,1)),"")</f>
        <v>Margin Over Fill (Type C)</v>
      </c>
      <c r="V512">
        <f>MIN(VLOOKUP($U512,margin_ranges!$A$5:$D$10,4,FALSE),$P512*100)</f>
        <v>43</v>
      </c>
      <c r="Y512" s="29">
        <f t="shared" si="7"/>
        <v>-6.5573770491804684E-2</v>
      </c>
    </row>
    <row r="513" spans="1:25" x14ac:dyDescent="0.3">
      <c r="A513" s="8" t="s">
        <v>17</v>
      </c>
      <c r="B513" s="8" t="s">
        <v>815</v>
      </c>
      <c r="C513" s="8" t="s">
        <v>816</v>
      </c>
      <c r="D513" s="8" t="s">
        <v>1013</v>
      </c>
      <c r="E513" s="8" t="s">
        <v>1014</v>
      </c>
      <c r="F513" s="24">
        <v>0.38999999999999901</v>
      </c>
      <c r="G513" s="24">
        <v>1</v>
      </c>
      <c r="H513" s="25">
        <v>121.1185</v>
      </c>
      <c r="I513" s="25">
        <v>18.9451</v>
      </c>
      <c r="J513" s="15">
        <v>399</v>
      </c>
      <c r="K513" s="15">
        <v>141</v>
      </c>
      <c r="L513" s="13">
        <v>0.15640000000000001</v>
      </c>
      <c r="M513" s="7">
        <v>0.70225161000000003</v>
      </c>
      <c r="N513" s="26">
        <v>0.35</v>
      </c>
      <c r="O513" s="27" t="s">
        <v>22</v>
      </c>
      <c r="P513" s="8">
        <v>0.50160313879999996</v>
      </c>
      <c r="Q513" s="24">
        <v>0.39</v>
      </c>
      <c r="R513" t="str">
        <f>IF($Q513*100&gt;=VLOOKUP($O513,margin_ranges!$A$5:$C$10,2,FALSE),IF($Q513*100&lt;=VLOOKUP($O513,margin_ranges!$A$5:$C$10,3,FALSE)+10,"IN RANGE","ABOVE RANGE"),"BELOW RANGE")</f>
        <v>IN RANGE</v>
      </c>
      <c r="S513">
        <f>MIN(VLOOKUP($O513,margin_ranges!$A$5:$D$10,4,FALSE),$P513*100)</f>
        <v>29.75</v>
      </c>
      <c r="T513" s="29">
        <f>(1-$S513/100)/(1-$F513)-1</f>
        <v>0.1516393442622932</v>
      </c>
      <c r="U513" s="19" t="str">
        <f>IF(ABS(IFERROR(T513,0))&gt;0.05,INDEX(margin_ranges!$C$13:$C$16,MATCH($F513*100,margin_ranges!$B$13:$B$16,1)),"")</f>
        <v>Margin Over Fill (Type C)</v>
      </c>
      <c r="V513">
        <f>MIN(VLOOKUP($U513,margin_ranges!$A$5:$D$10,4,FALSE),$P513*100)</f>
        <v>43</v>
      </c>
      <c r="Y513" s="29">
        <f t="shared" si="7"/>
        <v>-6.5573770491804684E-2</v>
      </c>
    </row>
    <row r="514" spans="1:25" x14ac:dyDescent="0.3">
      <c r="A514" s="8" t="s">
        <v>17</v>
      </c>
      <c r="B514" s="8" t="s">
        <v>815</v>
      </c>
      <c r="C514" s="8" t="s">
        <v>816</v>
      </c>
      <c r="D514" s="8" t="s">
        <v>1015</v>
      </c>
      <c r="E514" s="8" t="s">
        <v>1016</v>
      </c>
      <c r="F514" s="24">
        <v>0.38999999999999901</v>
      </c>
      <c r="G514" s="24">
        <v>1</v>
      </c>
      <c r="H514" s="25">
        <v>110.12860000000001</v>
      </c>
      <c r="I514" s="25">
        <v>18.164100000000001</v>
      </c>
      <c r="J514" s="15">
        <v>235</v>
      </c>
      <c r="K514" s="15">
        <v>84</v>
      </c>
      <c r="L514" s="13">
        <v>0.16489999999999999</v>
      </c>
      <c r="M514" s="7">
        <v>0.4313459</v>
      </c>
      <c r="N514" s="26">
        <v>0.2</v>
      </c>
      <c r="O514" s="27" t="s">
        <v>22</v>
      </c>
      <c r="P514" s="8">
        <v>0.53633499380000005</v>
      </c>
      <c r="Q514" s="24">
        <v>0.39</v>
      </c>
      <c r="R514" t="str">
        <f>IF($Q514*100&gt;=VLOOKUP($O514,margin_ranges!$A$5:$C$10,2,FALSE),IF($Q514*100&lt;=VLOOKUP($O514,margin_ranges!$A$5:$C$10,3,FALSE)+10,"IN RANGE","ABOVE RANGE"),"BELOW RANGE")</f>
        <v>IN RANGE</v>
      </c>
      <c r="S514">
        <f>MIN(VLOOKUP($O514,margin_ranges!$A$5:$D$10,4,FALSE),$P514*100)</f>
        <v>29.75</v>
      </c>
      <c r="T514" s="29">
        <f>(1-$S514/100)/(1-$F514)-1</f>
        <v>0.1516393442622932</v>
      </c>
      <c r="U514" s="19" t="str">
        <f>IF(ABS(IFERROR(T514,0))&gt;0.05,INDEX(margin_ranges!$C$13:$C$16,MATCH($F514*100,margin_ranges!$B$13:$B$16,1)),"")</f>
        <v>Margin Over Fill (Type C)</v>
      </c>
      <c r="V514">
        <f>MIN(VLOOKUP($U514,margin_ranges!$A$5:$D$10,4,FALSE),$P514*100)</f>
        <v>43</v>
      </c>
      <c r="Y514" s="29">
        <f t="shared" si="7"/>
        <v>-6.5573770491804684E-2</v>
      </c>
    </row>
    <row r="515" spans="1:25" x14ac:dyDescent="0.3">
      <c r="A515" s="8" t="s">
        <v>17</v>
      </c>
      <c r="B515" s="8" t="s">
        <v>815</v>
      </c>
      <c r="C515" s="8" t="s">
        <v>816</v>
      </c>
      <c r="D515" s="8" t="s">
        <v>1017</v>
      </c>
      <c r="E515" s="8" t="s">
        <v>1018</v>
      </c>
      <c r="F515" s="24">
        <v>0.38999999999999901</v>
      </c>
      <c r="G515" s="24">
        <v>0</v>
      </c>
      <c r="H515" s="25">
        <v>154.52889999999999</v>
      </c>
      <c r="I515" s="25">
        <v>37.873899999999999</v>
      </c>
      <c r="J515" s="15">
        <v>871</v>
      </c>
      <c r="K515" s="15">
        <v>305</v>
      </c>
      <c r="L515" s="13">
        <v>0.24510000000000001</v>
      </c>
      <c r="M515" s="7">
        <v>0.76640772000000001</v>
      </c>
      <c r="N515" s="26">
        <v>0.4</v>
      </c>
      <c r="O515" s="27" t="s">
        <v>22</v>
      </c>
      <c r="P515" s="8">
        <v>0.47808459260000002</v>
      </c>
      <c r="Q515" s="24">
        <v>0.39</v>
      </c>
      <c r="R515" t="str">
        <f>IF($Q515*100&gt;=VLOOKUP($O515,margin_ranges!$A$5:$C$10,2,FALSE),IF($Q515*100&lt;=VLOOKUP($O515,margin_ranges!$A$5:$C$10,3,FALSE)+10,"IN RANGE","ABOVE RANGE"),"BELOW RANGE")</f>
        <v>IN RANGE</v>
      </c>
      <c r="S515">
        <f>MIN(VLOOKUP($O515,margin_ranges!$A$5:$D$10,4,FALSE),$P515*100)</f>
        <v>29.75</v>
      </c>
      <c r="T515" s="29">
        <f>(1-$S515/100)/(1-$F515)-1</f>
        <v>0.1516393442622932</v>
      </c>
      <c r="U515" s="19" t="str">
        <f>IF(ABS(IFERROR(T515,0))&gt;0.05,INDEX(margin_ranges!$C$13:$C$16,MATCH($F515*100,margin_ranges!$B$13:$B$16,1)),"")</f>
        <v>Margin Over Fill (Type C)</v>
      </c>
      <c r="V515">
        <f>MIN(VLOOKUP($U515,margin_ranges!$A$5:$D$10,4,FALSE),$P515*100)</f>
        <v>43</v>
      </c>
      <c r="Y515" s="29">
        <f t="shared" si="7"/>
        <v>-6.5573770491804684E-2</v>
      </c>
    </row>
    <row r="516" spans="1:25" x14ac:dyDescent="0.3">
      <c r="A516" s="8" t="s">
        <v>17</v>
      </c>
      <c r="B516" s="8" t="s">
        <v>815</v>
      </c>
      <c r="C516" s="8" t="s">
        <v>816</v>
      </c>
      <c r="D516" s="8" t="s">
        <v>1021</v>
      </c>
      <c r="E516" s="8" t="s">
        <v>1022</v>
      </c>
      <c r="F516" s="24">
        <v>0.38999999999999901</v>
      </c>
      <c r="G516" s="24">
        <v>0</v>
      </c>
      <c r="H516" s="25">
        <v>133.1514</v>
      </c>
      <c r="I516" s="25">
        <v>26.771699999999999</v>
      </c>
      <c r="J516" s="15">
        <v>650</v>
      </c>
      <c r="K516" s="15">
        <v>227</v>
      </c>
      <c r="L516" s="13">
        <v>0.2011</v>
      </c>
      <c r="M516" s="7">
        <v>0.80887503999999999</v>
      </c>
      <c r="N516" s="26">
        <v>0.4</v>
      </c>
      <c r="O516" s="27" t="s">
        <v>22</v>
      </c>
      <c r="P516" s="8">
        <v>0.50548603820000004</v>
      </c>
      <c r="Q516" s="24">
        <v>0.39</v>
      </c>
      <c r="R516" t="str">
        <f>IF($Q516*100&gt;=VLOOKUP($O516,margin_ranges!$A$5:$C$10,2,FALSE),IF($Q516*100&lt;=VLOOKUP($O516,margin_ranges!$A$5:$C$10,3,FALSE)+10,"IN RANGE","ABOVE RANGE"),"BELOW RANGE")</f>
        <v>IN RANGE</v>
      </c>
      <c r="S516">
        <f>MIN(VLOOKUP($O516,margin_ranges!$A$5:$D$10,4,FALSE),$P516*100)</f>
        <v>29.75</v>
      </c>
      <c r="T516" s="29">
        <f>(1-$S516/100)/(1-$F516)-1</f>
        <v>0.1516393442622932</v>
      </c>
      <c r="U516" s="19" t="str">
        <f>IF(ABS(IFERROR(T516,0))&gt;0.05,INDEX(margin_ranges!$C$13:$C$16,MATCH($F516*100,margin_ranges!$B$13:$B$16,1)),"")</f>
        <v>Margin Over Fill (Type C)</v>
      </c>
      <c r="V516">
        <f>MIN(VLOOKUP($U516,margin_ranges!$A$5:$D$10,4,FALSE),$P516*100)</f>
        <v>43</v>
      </c>
      <c r="Y516" s="29">
        <f t="shared" si="7"/>
        <v>-6.5573770491804684E-2</v>
      </c>
    </row>
    <row r="517" spans="1:25" x14ac:dyDescent="0.3">
      <c r="A517" s="8" t="s">
        <v>17</v>
      </c>
      <c r="B517" s="8" t="s">
        <v>815</v>
      </c>
      <c r="C517" s="8" t="s">
        <v>816</v>
      </c>
      <c r="D517" s="8" t="s">
        <v>1029</v>
      </c>
      <c r="E517" s="8" t="s">
        <v>1030</v>
      </c>
      <c r="F517" s="24">
        <v>0.38999999999999901</v>
      </c>
      <c r="G517" s="24">
        <v>0</v>
      </c>
      <c r="H517" s="25">
        <v>102.19540000000001</v>
      </c>
      <c r="I517" s="25">
        <v>9.9161000000000001</v>
      </c>
      <c r="J517" s="15">
        <v>195</v>
      </c>
      <c r="K517" s="15">
        <v>67</v>
      </c>
      <c r="L517" s="13">
        <v>9.7000000000000003E-2</v>
      </c>
      <c r="M517" s="7">
        <v>0.65697276000000004</v>
      </c>
      <c r="N517" s="26">
        <v>0.4</v>
      </c>
      <c r="O517" s="27" t="s">
        <v>22</v>
      </c>
      <c r="P517" s="8">
        <v>0.39114674760000001</v>
      </c>
      <c r="Q517" s="24">
        <v>0.39</v>
      </c>
      <c r="R517" t="str">
        <f>IF($Q517*100&gt;=VLOOKUP($O517,margin_ranges!$A$5:$C$10,2,FALSE),IF($Q517*100&lt;=VLOOKUP($O517,margin_ranges!$A$5:$C$10,3,FALSE)+10,"IN RANGE","ABOVE RANGE"),"BELOW RANGE")</f>
        <v>IN RANGE</v>
      </c>
      <c r="S517">
        <f>MIN(VLOOKUP($O517,margin_ranges!$A$5:$D$10,4,FALSE),$P517*100)</f>
        <v>29.75</v>
      </c>
      <c r="T517" s="29">
        <f>(1-$S517/100)/(1-$F517)-1</f>
        <v>0.1516393442622932</v>
      </c>
      <c r="U517" s="19" t="str">
        <f>IF(ABS(IFERROR(T517,0))&gt;0.05,INDEX(margin_ranges!$C$13:$C$16,MATCH($F517*100,margin_ranges!$B$13:$B$16,1)),"")</f>
        <v>Margin Over Fill (Type C)</v>
      </c>
      <c r="V517">
        <f>MIN(VLOOKUP($U517,margin_ranges!$A$5:$D$10,4,FALSE),$P517*100)</f>
        <v>39.11467476</v>
      </c>
      <c r="Y517" s="29">
        <f t="shared" si="7"/>
        <v>-1.8799140983623008E-3</v>
      </c>
    </row>
    <row r="518" spans="1:25" x14ac:dyDescent="0.3">
      <c r="A518" s="8" t="s">
        <v>17</v>
      </c>
      <c r="B518" s="8" t="s">
        <v>815</v>
      </c>
      <c r="C518" s="8" t="s">
        <v>816</v>
      </c>
      <c r="D518" s="8" t="s">
        <v>1035</v>
      </c>
      <c r="E518" s="8" t="s">
        <v>1036</v>
      </c>
      <c r="F518" s="24">
        <v>0.38999999999999901</v>
      </c>
      <c r="G518" s="24">
        <v>1</v>
      </c>
      <c r="H518" s="25">
        <v>87.284099999999995</v>
      </c>
      <c r="I518" s="25">
        <v>17.167100000000001</v>
      </c>
      <c r="J518" s="15">
        <v>299</v>
      </c>
      <c r="K518" s="15">
        <v>107</v>
      </c>
      <c r="L518" s="13">
        <v>0.19670000000000001</v>
      </c>
      <c r="M518" s="7">
        <v>0.58076724999999996</v>
      </c>
      <c r="N518" s="26">
        <v>0.2</v>
      </c>
      <c r="O518" s="27" t="s">
        <v>22</v>
      </c>
      <c r="P518" s="8">
        <v>0.65562796239999999</v>
      </c>
      <c r="Q518" s="24">
        <v>0.39</v>
      </c>
      <c r="R518" t="str">
        <f>IF($Q518*100&gt;=VLOOKUP($O518,margin_ranges!$A$5:$C$10,2,FALSE),IF($Q518*100&lt;=VLOOKUP($O518,margin_ranges!$A$5:$C$10,3,FALSE)+10,"IN RANGE","ABOVE RANGE"),"BELOW RANGE")</f>
        <v>IN RANGE</v>
      </c>
      <c r="S518">
        <f>MIN(VLOOKUP($O518,margin_ranges!$A$5:$D$10,4,FALSE),$P518*100)</f>
        <v>29.75</v>
      </c>
      <c r="T518" s="29">
        <f>(1-$S518/100)/(1-$F518)-1</f>
        <v>0.1516393442622932</v>
      </c>
      <c r="U518" s="19" t="str">
        <f>IF(ABS(IFERROR(T518,0))&gt;0.05,INDEX(margin_ranges!$C$13:$C$16,MATCH($F518*100,margin_ranges!$B$13:$B$16,1)),"")</f>
        <v>Margin Over Fill (Type C)</v>
      </c>
      <c r="V518">
        <f>MIN(VLOOKUP($U518,margin_ranges!$A$5:$D$10,4,FALSE),$P518*100)</f>
        <v>43</v>
      </c>
      <c r="Y518" s="29">
        <f t="shared" si="7"/>
        <v>-6.5573770491804684E-2</v>
      </c>
    </row>
    <row r="519" spans="1:25" x14ac:dyDescent="0.3">
      <c r="A519" s="8" t="s">
        <v>17</v>
      </c>
      <c r="B519" s="8" t="s">
        <v>815</v>
      </c>
      <c r="C519" s="8" t="s">
        <v>816</v>
      </c>
      <c r="D519" s="8" t="s">
        <v>1059</v>
      </c>
      <c r="E519" s="8" t="s">
        <v>1060</v>
      </c>
      <c r="F519" s="24">
        <v>0.38999999999999901</v>
      </c>
      <c r="G519" s="24">
        <v>1</v>
      </c>
      <c r="H519" s="25">
        <v>135.11340000000001</v>
      </c>
      <c r="I519" s="25">
        <v>25.734100000000002</v>
      </c>
      <c r="J519" s="15">
        <v>513</v>
      </c>
      <c r="K519" s="15">
        <v>182</v>
      </c>
      <c r="L519" s="13">
        <v>0.1905</v>
      </c>
      <c r="M519" s="7">
        <v>0.66439028</v>
      </c>
      <c r="N519" s="26">
        <v>0.35</v>
      </c>
      <c r="O519" s="27" t="s">
        <v>22</v>
      </c>
      <c r="P519" s="8">
        <v>0.47320120049999997</v>
      </c>
      <c r="Q519" s="24">
        <v>0.39</v>
      </c>
      <c r="R519" t="str">
        <f>IF($Q519*100&gt;=VLOOKUP($O519,margin_ranges!$A$5:$C$10,2,FALSE),IF($Q519*100&lt;=VLOOKUP($O519,margin_ranges!$A$5:$C$10,3,FALSE)+10,"IN RANGE","ABOVE RANGE"),"BELOW RANGE")</f>
        <v>IN RANGE</v>
      </c>
      <c r="S519">
        <f>MIN(VLOOKUP($O519,margin_ranges!$A$5:$D$10,4,FALSE),$P519*100)</f>
        <v>29.75</v>
      </c>
      <c r="T519" s="29">
        <f>(1-$S519/100)/(1-$F519)-1</f>
        <v>0.1516393442622932</v>
      </c>
      <c r="U519" s="19" t="str">
        <f>IF(ABS(IFERROR(T519,0))&gt;0.05,INDEX(margin_ranges!$C$13:$C$16,MATCH($F519*100,margin_ranges!$B$13:$B$16,1)),"")</f>
        <v>Margin Over Fill (Type C)</v>
      </c>
      <c r="V519">
        <f>MIN(VLOOKUP($U519,margin_ranges!$A$5:$D$10,4,FALSE),$P519*100)</f>
        <v>43</v>
      </c>
      <c r="Y519" s="29">
        <f t="shared" si="7"/>
        <v>-6.5573770491804684E-2</v>
      </c>
    </row>
    <row r="520" spans="1:25" x14ac:dyDescent="0.3">
      <c r="A520" s="8" t="s">
        <v>17</v>
      </c>
      <c r="B520" s="8" t="s">
        <v>815</v>
      </c>
      <c r="C520" s="8" t="s">
        <v>816</v>
      </c>
      <c r="D520" s="8" t="s">
        <v>1061</v>
      </c>
      <c r="E520" s="8" t="s">
        <v>1062</v>
      </c>
      <c r="F520" s="24">
        <v>0.38999999999999901</v>
      </c>
      <c r="G520" s="24">
        <v>1</v>
      </c>
      <c r="H520" s="25">
        <v>95.069699999999997</v>
      </c>
      <c r="I520" s="25">
        <v>14.149900000000001</v>
      </c>
      <c r="J520" s="15">
        <v>182</v>
      </c>
      <c r="K520" s="15">
        <v>65</v>
      </c>
      <c r="L520" s="13">
        <v>0.14879999999999999</v>
      </c>
      <c r="M520" s="7">
        <v>0.42794359999999998</v>
      </c>
      <c r="N520" s="26">
        <v>0.2</v>
      </c>
      <c r="O520" s="27" t="s">
        <v>22</v>
      </c>
      <c r="P520" s="8">
        <v>0.53264869910000001</v>
      </c>
      <c r="Q520" s="24">
        <v>0.39</v>
      </c>
      <c r="R520" t="str">
        <f>IF($Q520*100&gt;=VLOOKUP($O520,margin_ranges!$A$5:$C$10,2,FALSE),IF($Q520*100&lt;=VLOOKUP($O520,margin_ranges!$A$5:$C$10,3,FALSE)+10,"IN RANGE","ABOVE RANGE"),"BELOW RANGE")</f>
        <v>IN RANGE</v>
      </c>
      <c r="S520">
        <f>MIN(VLOOKUP($O520,margin_ranges!$A$5:$D$10,4,FALSE),$P520*100)</f>
        <v>29.75</v>
      </c>
      <c r="T520" s="29">
        <f>(1-$S520/100)/(1-$F520)-1</f>
        <v>0.1516393442622932</v>
      </c>
      <c r="U520" s="19" t="str">
        <f>IF(ABS(IFERROR(T520,0))&gt;0.05,INDEX(margin_ranges!$C$13:$C$16,MATCH($F520*100,margin_ranges!$B$13:$B$16,1)),"")</f>
        <v>Margin Over Fill (Type C)</v>
      </c>
      <c r="V520">
        <f>MIN(VLOOKUP($U520,margin_ranges!$A$5:$D$10,4,FALSE),$P520*100)</f>
        <v>43</v>
      </c>
      <c r="Y520" s="29">
        <f t="shared" si="7"/>
        <v>-6.5573770491804684E-2</v>
      </c>
    </row>
    <row r="521" spans="1:25" x14ac:dyDescent="0.3">
      <c r="A521" s="8" t="s">
        <v>17</v>
      </c>
      <c r="B521" s="8" t="s">
        <v>815</v>
      </c>
      <c r="C521" s="8" t="s">
        <v>816</v>
      </c>
      <c r="D521" s="8" t="s">
        <v>1069</v>
      </c>
      <c r="E521" s="8" t="s">
        <v>1070</v>
      </c>
      <c r="F521" s="24">
        <v>0.38999999999999901</v>
      </c>
      <c r="G521" s="24">
        <v>0</v>
      </c>
      <c r="H521" s="25">
        <v>118.1438</v>
      </c>
      <c r="I521" s="25">
        <v>27.506900000000002</v>
      </c>
      <c r="J521" s="15">
        <v>562</v>
      </c>
      <c r="K521" s="15">
        <v>197</v>
      </c>
      <c r="L521" s="13">
        <v>0.23280000000000001</v>
      </c>
      <c r="M521" s="7">
        <v>0.68095285000000005</v>
      </c>
      <c r="N521" s="26">
        <v>0.4</v>
      </c>
      <c r="O521" s="27" t="s">
        <v>22</v>
      </c>
      <c r="P521" s="8">
        <v>0.41258781789999999</v>
      </c>
      <c r="Q521" s="24">
        <v>0.39</v>
      </c>
      <c r="R521" t="str">
        <f>IF($Q521*100&gt;=VLOOKUP($O521,margin_ranges!$A$5:$C$10,2,FALSE),IF($Q521*100&lt;=VLOOKUP($O521,margin_ranges!$A$5:$C$10,3,FALSE)+10,"IN RANGE","ABOVE RANGE"),"BELOW RANGE")</f>
        <v>IN RANGE</v>
      </c>
      <c r="S521">
        <f>MIN(VLOOKUP($O521,margin_ranges!$A$5:$D$10,4,FALSE),$P521*100)</f>
        <v>29.75</v>
      </c>
      <c r="T521" s="29">
        <f>(1-$S521/100)/(1-$F521)-1</f>
        <v>0.1516393442622932</v>
      </c>
      <c r="U521" s="19" t="str">
        <f>IF(ABS(IFERROR(T521,0))&gt;0.05,INDEX(margin_ranges!$C$13:$C$16,MATCH($F521*100,margin_ranges!$B$13:$B$16,1)),"")</f>
        <v>Margin Over Fill (Type C)</v>
      </c>
      <c r="V521">
        <f>MIN(VLOOKUP($U521,margin_ranges!$A$5:$D$10,4,FALSE),$P521*100)</f>
        <v>41.25878179</v>
      </c>
      <c r="Y521" s="29">
        <f t="shared" si="7"/>
        <v>-3.7029209672132635E-2</v>
      </c>
    </row>
    <row r="522" spans="1:25" x14ac:dyDescent="0.3">
      <c r="A522" s="8" t="s">
        <v>17</v>
      </c>
      <c r="B522" s="8" t="s">
        <v>815</v>
      </c>
      <c r="C522" s="8" t="s">
        <v>816</v>
      </c>
      <c r="D522" s="8" t="s">
        <v>969</v>
      </c>
      <c r="E522" s="8" t="s">
        <v>970</v>
      </c>
      <c r="F522" s="24">
        <v>0.38934175535601001</v>
      </c>
      <c r="G522" s="24">
        <v>0</v>
      </c>
      <c r="H522" s="25">
        <v>80.6828</v>
      </c>
      <c r="I522" s="25">
        <v>5.9006999999999996</v>
      </c>
      <c r="J522" s="15">
        <v>116</v>
      </c>
      <c r="K522" s="15">
        <v>40</v>
      </c>
      <c r="L522" s="13">
        <v>7.3099999999999998E-2</v>
      </c>
      <c r="M522" s="7">
        <v>0.65503087000000004</v>
      </c>
      <c r="N522" s="26">
        <v>0.4</v>
      </c>
      <c r="O522" s="27" t="s">
        <v>22</v>
      </c>
      <c r="P522" s="8">
        <v>0.38934175539999999</v>
      </c>
      <c r="Q522" s="24">
        <v>0.39</v>
      </c>
      <c r="R522" t="str">
        <f>IF($Q522*100&gt;=VLOOKUP($O522,margin_ranges!$A$5:$C$10,2,FALSE),IF($Q522*100&lt;=VLOOKUP($O522,margin_ranges!$A$5:$C$10,3,FALSE)+10,"IN RANGE","ABOVE RANGE"),"BELOW RANGE")</f>
        <v>IN RANGE</v>
      </c>
      <c r="S522">
        <f>MIN(VLOOKUP($O522,margin_ranges!$A$5:$D$10,4,FALSE),$P522*100)</f>
        <v>29.75</v>
      </c>
      <c r="T522" s="29">
        <f>(1-$S522/100)/(1-$F522)-1</f>
        <v>0.15039796180849607</v>
      </c>
      <c r="U522" s="19" t="str">
        <f>IF(ABS(IFERROR(T522,0))&gt;0.05,INDEX(margin_ranges!$C$13:$C$16,MATCH($F522*100,margin_ranges!$B$13:$B$16,1)),"")</f>
        <v>Margin Over Fill (Type C)</v>
      </c>
      <c r="V522">
        <f>MIN(VLOOKUP($U522,margin_ranges!$A$5:$D$10,4,FALSE),$P522*100)</f>
        <v>38.934175539999998</v>
      </c>
      <c r="Y522" s="29">
        <f t="shared" si="7"/>
        <v>-7.2037042997408207E-11</v>
      </c>
    </row>
    <row r="523" spans="1:25" x14ac:dyDescent="0.3">
      <c r="A523" s="8" t="s">
        <v>17</v>
      </c>
      <c r="B523" s="8" t="s">
        <v>815</v>
      </c>
      <c r="C523" s="8" t="s">
        <v>816</v>
      </c>
      <c r="D523" s="8" t="s">
        <v>983</v>
      </c>
      <c r="E523" s="8" t="s">
        <v>984</v>
      </c>
      <c r="F523" s="24">
        <v>0.389052963181728</v>
      </c>
      <c r="G523" s="24">
        <v>0</v>
      </c>
      <c r="H523" s="25">
        <v>93.541899999999998</v>
      </c>
      <c r="I523" s="25">
        <v>21.499400000000001</v>
      </c>
      <c r="J523" s="15">
        <v>422</v>
      </c>
      <c r="K523" s="15">
        <v>148</v>
      </c>
      <c r="L523" s="13">
        <v>0.2298</v>
      </c>
      <c r="M523" s="7">
        <v>0.65472123999999998</v>
      </c>
      <c r="N523" s="26">
        <v>0.4</v>
      </c>
      <c r="O523" s="27" t="s">
        <v>22</v>
      </c>
      <c r="P523" s="8">
        <v>0.38905296319999999</v>
      </c>
      <c r="Q523" s="24">
        <v>0.39</v>
      </c>
      <c r="R523" t="str">
        <f>IF($Q523*100&gt;=VLOOKUP($O523,margin_ranges!$A$5:$C$10,2,FALSE),IF($Q523*100&lt;=VLOOKUP($O523,margin_ranges!$A$5:$C$10,3,FALSE)+10,"IN RANGE","ABOVE RANGE"),"BELOW RANGE")</f>
        <v>IN RANGE</v>
      </c>
      <c r="S523">
        <f>MIN(VLOOKUP($O523,margin_ranges!$A$5:$D$10,4,FALSE),$P523*100)</f>
        <v>29.75</v>
      </c>
      <c r="T523" s="29">
        <f>(1-$S523/100)/(1-$F523)-1</f>
        <v>0.14985417338059803</v>
      </c>
      <c r="U523" s="19" t="str">
        <f>IF(ABS(IFERROR(T523,0))&gt;0.05,INDEX(margin_ranges!$C$13:$C$16,MATCH($F523*100,margin_ranges!$B$13:$B$16,1)),"")</f>
        <v>Margin Over Fill (Type C)</v>
      </c>
      <c r="V523">
        <f>MIN(VLOOKUP($U523,margin_ranges!$A$5:$D$10,4,FALSE),$P523*100)</f>
        <v>38.905296319999998</v>
      </c>
      <c r="Y523" s="29">
        <f t="shared" si="7"/>
        <v>-2.9907520904259854E-11</v>
      </c>
    </row>
    <row r="524" spans="1:25" x14ac:dyDescent="0.3">
      <c r="A524" s="8" t="s">
        <v>17</v>
      </c>
      <c r="B524" s="8" t="s">
        <v>815</v>
      </c>
      <c r="C524" s="8" t="s">
        <v>816</v>
      </c>
      <c r="D524" s="8" t="s">
        <v>1027</v>
      </c>
      <c r="E524" s="8" t="s">
        <v>1028</v>
      </c>
      <c r="F524" s="24">
        <v>0.386508394461333</v>
      </c>
      <c r="G524" s="24">
        <v>0</v>
      </c>
      <c r="H524" s="25">
        <v>101.1301</v>
      </c>
      <c r="I524" s="25">
        <v>23.770199999999999</v>
      </c>
      <c r="J524" s="15">
        <v>465</v>
      </c>
      <c r="K524" s="15">
        <v>163</v>
      </c>
      <c r="L524" s="13">
        <v>0.23499999999999999</v>
      </c>
      <c r="M524" s="7">
        <v>0.65200566000000004</v>
      </c>
      <c r="N524" s="26">
        <v>0.4</v>
      </c>
      <c r="O524" s="27" t="s">
        <v>22</v>
      </c>
      <c r="P524" s="8">
        <v>0.38650839450000002</v>
      </c>
      <c r="Q524" s="24">
        <v>0.39</v>
      </c>
      <c r="R524" t="str">
        <f>IF($Q524*100&gt;=VLOOKUP($O524,margin_ranges!$A$5:$C$10,2,FALSE),IF($Q524*100&lt;=VLOOKUP($O524,margin_ranges!$A$5:$C$10,3,FALSE)+10,"IN RANGE","ABOVE RANGE"),"BELOW RANGE")</f>
        <v>IN RANGE</v>
      </c>
      <c r="S524">
        <f>MIN(VLOOKUP($O524,margin_ranges!$A$5:$D$10,4,FALSE),$P524*100)</f>
        <v>29.75</v>
      </c>
      <c r="T524" s="29">
        <f>(1-$S524/100)/(1-$F524)-1</f>
        <v>0.14508494274046435</v>
      </c>
      <c r="U524" s="19" t="str">
        <f>IF(ABS(IFERROR(T524,0))&gt;0.05,INDEX(margin_ranges!$C$13:$C$16,MATCH($F524*100,margin_ranges!$B$13:$B$16,1)),"")</f>
        <v>Margin Over Fill (Type C)</v>
      </c>
      <c r="V524">
        <f>MIN(VLOOKUP($U524,margin_ranges!$A$5:$D$10,4,FALSE),$P524*100)</f>
        <v>38.650839449999999</v>
      </c>
      <c r="Y524" s="29">
        <f t="shared" si="7"/>
        <v>-6.3027916219482449E-11</v>
      </c>
    </row>
    <row r="525" spans="1:25" x14ac:dyDescent="0.3">
      <c r="A525" s="8" t="s">
        <v>17</v>
      </c>
      <c r="B525" s="8" t="s">
        <v>815</v>
      </c>
      <c r="C525" s="8" t="s">
        <v>816</v>
      </c>
      <c r="D525" s="8" t="s">
        <v>865</v>
      </c>
      <c r="E525" s="8" t="s">
        <v>866</v>
      </c>
      <c r="F525" s="24">
        <v>0.38089121064200199</v>
      </c>
      <c r="G525" s="24">
        <v>0</v>
      </c>
      <c r="H525" s="25">
        <v>86.332099999999997</v>
      </c>
      <c r="I525" s="25">
        <v>19.7516</v>
      </c>
      <c r="J525" s="15">
        <v>383</v>
      </c>
      <c r="K525" s="15">
        <v>134</v>
      </c>
      <c r="L525" s="13">
        <v>0.2288</v>
      </c>
      <c r="M525" s="7">
        <v>0.64609000000000005</v>
      </c>
      <c r="N525" s="26">
        <v>0.4</v>
      </c>
      <c r="O525" s="27" t="s">
        <v>22</v>
      </c>
      <c r="P525" s="8">
        <v>0.38089121059999997</v>
      </c>
      <c r="Q525" s="24">
        <v>0.39</v>
      </c>
      <c r="R525" t="str">
        <f>IF($Q525*100&gt;=VLOOKUP($O525,margin_ranges!$A$5:$C$10,2,FALSE),IF($Q525*100&lt;=VLOOKUP($O525,margin_ranges!$A$5:$C$10,3,FALSE)+10,"IN RANGE","ABOVE RANGE"),"BELOW RANGE")</f>
        <v>IN RANGE</v>
      </c>
      <c r="S525">
        <f>MIN(VLOOKUP($O525,margin_ranges!$A$5:$D$10,4,FALSE),$P525*100)</f>
        <v>29.75</v>
      </c>
      <c r="T525" s="29">
        <f>(1-$S525/100)/(1-$F525)-1</f>
        <v>0.1346955689782352</v>
      </c>
      <c r="U525" s="19" t="str">
        <f>IF(ABS(IFERROR(T525,0))&gt;0.05,INDEX(margin_ranges!$C$13:$C$16,MATCH($F525*100,margin_ranges!$B$13:$B$16,1)),"")</f>
        <v>Margin Over Fill (Type C)</v>
      </c>
      <c r="V525">
        <f>MIN(VLOOKUP($U525,margin_ranges!$A$5:$D$10,4,FALSE),$P525*100)</f>
        <v>38.089121059999997</v>
      </c>
      <c r="Y525" s="29">
        <f t="shared" si="7"/>
        <v>6.7842620410374366E-11</v>
      </c>
    </row>
    <row r="526" spans="1:25" x14ac:dyDescent="0.3">
      <c r="A526" s="8" t="s">
        <v>17</v>
      </c>
      <c r="B526" s="8" t="s">
        <v>815</v>
      </c>
      <c r="C526" s="8" t="s">
        <v>816</v>
      </c>
      <c r="D526" s="8" t="s">
        <v>887</v>
      </c>
      <c r="E526" s="8" t="s">
        <v>888</v>
      </c>
      <c r="F526" s="24">
        <v>0.37933546629315201</v>
      </c>
      <c r="G526" s="24">
        <v>0</v>
      </c>
      <c r="H526" s="25">
        <v>66.558800000000005</v>
      </c>
      <c r="I526" s="25">
        <v>15.730600000000001</v>
      </c>
      <c r="J526" s="15">
        <v>304</v>
      </c>
      <c r="K526" s="15">
        <v>106</v>
      </c>
      <c r="L526" s="13">
        <v>0.23630000000000001</v>
      </c>
      <c r="M526" s="7">
        <v>0.64447052999999999</v>
      </c>
      <c r="N526" s="26">
        <v>0.4</v>
      </c>
      <c r="O526" s="27" t="s">
        <v>22</v>
      </c>
      <c r="P526" s="8">
        <v>0.37933546629999998</v>
      </c>
      <c r="Q526" s="24">
        <v>0.39</v>
      </c>
      <c r="R526" t="str">
        <f>IF($Q526*100&gt;=VLOOKUP($O526,margin_ranges!$A$5:$C$10,2,FALSE),IF($Q526*100&lt;=VLOOKUP($O526,margin_ranges!$A$5:$C$10,3,FALSE)+10,"IN RANGE","ABOVE RANGE"),"BELOW RANGE")</f>
        <v>IN RANGE</v>
      </c>
      <c r="S526">
        <f>MIN(VLOOKUP($O526,margin_ranges!$A$5:$D$10,4,FALSE),$P526*100)</f>
        <v>29.75</v>
      </c>
      <c r="T526" s="29">
        <f>(1-$S526/100)/(1-$F526)-1</f>
        <v>0.13185136551044585</v>
      </c>
      <c r="U526" s="19" t="str">
        <f>IF(ABS(IFERROR(T526,0))&gt;0.05,INDEX(margin_ranges!$C$13:$C$16,MATCH($F526*100,margin_ranges!$B$13:$B$16,1)),"")</f>
        <v>Margin Over Fill (Type C)</v>
      </c>
      <c r="V526">
        <f>MIN(VLOOKUP($U526,margin_ranges!$A$5:$D$10,4,FALSE),$P526*100)</f>
        <v>37.933546629999995</v>
      </c>
      <c r="Y526" s="29">
        <f t="shared" ref="Y526:Y589" si="8">(1-$V526/100)/(1-$F526)-1</f>
        <v>-1.1033063351817418E-11</v>
      </c>
    </row>
    <row r="527" spans="1:25" x14ac:dyDescent="0.3">
      <c r="A527" s="8" t="s">
        <v>17</v>
      </c>
      <c r="B527" s="8" t="s">
        <v>815</v>
      </c>
      <c r="C527" s="8" t="s">
        <v>816</v>
      </c>
      <c r="D527" s="8" t="s">
        <v>1033</v>
      </c>
      <c r="E527" s="8" t="s">
        <v>1034</v>
      </c>
      <c r="F527" s="24">
        <v>0.37138077837046102</v>
      </c>
      <c r="G527" s="24">
        <v>0</v>
      </c>
      <c r="H527" s="25">
        <v>103.43989999999999</v>
      </c>
      <c r="I527" s="25">
        <v>25.017399999999999</v>
      </c>
      <c r="J527" s="15">
        <v>478</v>
      </c>
      <c r="K527" s="15">
        <v>167</v>
      </c>
      <c r="L527" s="13">
        <v>0.2419</v>
      </c>
      <c r="M527" s="7">
        <v>0.63631525</v>
      </c>
      <c r="N527" s="26">
        <v>0.4</v>
      </c>
      <c r="O527" s="27" t="s">
        <v>22</v>
      </c>
      <c r="P527" s="8">
        <v>0.3713807784</v>
      </c>
      <c r="Q527" s="24">
        <v>0.39</v>
      </c>
      <c r="R527" t="str">
        <f>IF($Q527*100&gt;=VLOOKUP($O527,margin_ranges!$A$5:$C$10,2,FALSE),IF($Q527*100&lt;=VLOOKUP($O527,margin_ranges!$A$5:$C$10,3,FALSE)+10,"IN RANGE","ABOVE RANGE"),"BELOW RANGE")</f>
        <v>IN RANGE</v>
      </c>
      <c r="S527">
        <f>MIN(VLOOKUP($O527,margin_ranges!$A$5:$D$10,4,FALSE),$P527*100)</f>
        <v>29.75</v>
      </c>
      <c r="T527" s="29">
        <f>(1-$S527/100)/(1-$F527)-1</f>
        <v>0.11752866573017529</v>
      </c>
      <c r="U527" s="19" t="str">
        <f>IF(ABS(IFERROR(T527,0))&gt;0.05,INDEX(margin_ranges!$C$13:$C$16,MATCH($F527*100,margin_ranges!$B$13:$B$16,1)),"")</f>
        <v>Margin Over Fill (Type C)</v>
      </c>
      <c r="V527">
        <f>MIN(VLOOKUP($U527,margin_ranges!$A$5:$D$10,4,FALSE),$P527*100)</f>
        <v>37.138077840000001</v>
      </c>
      <c r="Y527" s="29">
        <f t="shared" si="8"/>
        <v>-4.6990300539562213E-11</v>
      </c>
    </row>
    <row r="528" spans="1:25" x14ac:dyDescent="0.3">
      <c r="A528" s="8" t="s">
        <v>17</v>
      </c>
      <c r="B528" s="8" t="s">
        <v>815</v>
      </c>
      <c r="C528" s="8" t="s">
        <v>816</v>
      </c>
      <c r="D528" s="8" t="s">
        <v>959</v>
      </c>
      <c r="E528" s="8" t="s">
        <v>960</v>
      </c>
      <c r="F528" s="24">
        <v>0.37</v>
      </c>
      <c r="G528" s="24">
        <v>0</v>
      </c>
      <c r="H528" s="25">
        <v>22.995999999999999</v>
      </c>
      <c r="I528" s="25">
        <v>3.6364000000000001</v>
      </c>
      <c r="J528" s="15">
        <v>55</v>
      </c>
      <c r="K528" s="15">
        <v>18</v>
      </c>
      <c r="L528" s="13">
        <v>0.15809999999999999</v>
      </c>
      <c r="M528" s="7">
        <v>0.50012374999999998</v>
      </c>
      <c r="N528" s="26">
        <v>0.2</v>
      </c>
      <c r="O528" s="27" t="s">
        <v>22</v>
      </c>
      <c r="P528" s="8">
        <v>0.60009897570000004</v>
      </c>
      <c r="Q528" s="24">
        <v>0.37</v>
      </c>
      <c r="R528" t="str">
        <f>IF($Q528*100&gt;=VLOOKUP($O528,margin_ranges!$A$5:$C$10,2,FALSE),IF($Q528*100&lt;=VLOOKUP($O528,margin_ranges!$A$5:$C$10,3,FALSE)+10,"IN RANGE","ABOVE RANGE"),"BELOW RANGE")</f>
        <v>IN RANGE</v>
      </c>
      <c r="S528">
        <f>MIN(VLOOKUP($O528,margin_ranges!$A$5:$D$10,4,FALSE),$P528*100)</f>
        <v>29.75</v>
      </c>
      <c r="T528" s="29">
        <f>(1-$S528/100)/(1-$F528)-1</f>
        <v>0.11507936507936511</v>
      </c>
      <c r="U528" s="19" t="str">
        <f>IF(ABS(IFERROR(T528,0))&gt;0.05,INDEX(margin_ranges!$C$13:$C$16,MATCH($F528*100,margin_ranges!$B$13:$B$16,1)),"")</f>
        <v>Margin Over Fill (Type C)</v>
      </c>
      <c r="V528">
        <f>MIN(VLOOKUP($U528,margin_ranges!$A$5:$D$10,4,FALSE),$P528*100)</f>
        <v>43</v>
      </c>
      <c r="Y528" s="29">
        <f t="shared" si="8"/>
        <v>-9.5238095238095122E-2</v>
      </c>
    </row>
    <row r="529" spans="1:25" x14ac:dyDescent="0.3">
      <c r="A529" s="8" t="s">
        <v>17</v>
      </c>
      <c r="B529" s="8" t="s">
        <v>815</v>
      </c>
      <c r="C529" s="8" t="s">
        <v>816</v>
      </c>
      <c r="D529" s="8" t="s">
        <v>819</v>
      </c>
      <c r="E529" s="8" t="s">
        <v>820</v>
      </c>
      <c r="F529" s="24">
        <v>0.369999999999999</v>
      </c>
      <c r="G529" s="24">
        <v>1</v>
      </c>
      <c r="H529" s="25">
        <v>106.3421</v>
      </c>
      <c r="I529" s="25">
        <v>20.792300000000001</v>
      </c>
      <c r="J529" s="15">
        <v>359</v>
      </c>
      <c r="K529" s="15">
        <v>120</v>
      </c>
      <c r="L529" s="13">
        <v>0.19550000000000001</v>
      </c>
      <c r="M529" s="7">
        <v>0.57511851999999997</v>
      </c>
      <c r="N529" s="26">
        <v>0.3</v>
      </c>
      <c r="O529" s="27" t="s">
        <v>22</v>
      </c>
      <c r="P529" s="8">
        <v>0.47836838850000002</v>
      </c>
      <c r="Q529" s="24">
        <v>0.37</v>
      </c>
      <c r="R529" t="str">
        <f>IF($Q529*100&gt;=VLOOKUP($O529,margin_ranges!$A$5:$C$10,2,FALSE),IF($Q529*100&lt;=VLOOKUP($O529,margin_ranges!$A$5:$C$10,3,FALSE)+10,"IN RANGE","ABOVE RANGE"),"BELOW RANGE")</f>
        <v>IN RANGE</v>
      </c>
      <c r="S529">
        <f>MIN(VLOOKUP($O529,margin_ranges!$A$5:$D$10,4,FALSE),$P529*100)</f>
        <v>29.75</v>
      </c>
      <c r="T529" s="29">
        <f>(1-$S529/100)/(1-$F529)-1</f>
        <v>0.11507936507936334</v>
      </c>
      <c r="U529" s="19" t="str">
        <f>IF(ABS(IFERROR(T529,0))&gt;0.05,INDEX(margin_ranges!$C$13:$C$16,MATCH($F529*100,margin_ranges!$B$13:$B$16,1)),"")</f>
        <v>Margin Over Fill (Type C)</v>
      </c>
      <c r="V529">
        <f>MIN(VLOOKUP($U529,margin_ranges!$A$5:$D$10,4,FALSE),$P529*100)</f>
        <v>43</v>
      </c>
      <c r="Y529" s="29">
        <f t="shared" si="8"/>
        <v>-9.5238095238096565E-2</v>
      </c>
    </row>
    <row r="530" spans="1:25" x14ac:dyDescent="0.3">
      <c r="A530" s="8" t="s">
        <v>17</v>
      </c>
      <c r="B530" s="8" t="s">
        <v>815</v>
      </c>
      <c r="C530" s="8" t="s">
        <v>816</v>
      </c>
      <c r="D530" s="8" t="s">
        <v>905</v>
      </c>
      <c r="E530" s="8" t="s">
        <v>906</v>
      </c>
      <c r="F530" s="24">
        <v>0.35653728486518699</v>
      </c>
      <c r="G530" s="24">
        <v>0</v>
      </c>
      <c r="H530" s="25">
        <v>94.323899999999995</v>
      </c>
      <c r="I530" s="25">
        <v>20.747199999999999</v>
      </c>
      <c r="J530" s="15">
        <v>387</v>
      </c>
      <c r="K530" s="15">
        <v>135</v>
      </c>
      <c r="L530" s="13">
        <v>0.22</v>
      </c>
      <c r="M530" s="7">
        <v>0.62163663999999996</v>
      </c>
      <c r="N530" s="26">
        <v>0.4</v>
      </c>
      <c r="O530" s="27" t="s">
        <v>22</v>
      </c>
      <c r="P530" s="8">
        <v>0.35653728489999997</v>
      </c>
      <c r="Q530" s="24">
        <v>0.39</v>
      </c>
      <c r="R530" t="str">
        <f>IF($Q530*100&gt;=VLOOKUP($O530,margin_ranges!$A$5:$C$10,2,FALSE),IF($Q530*100&lt;=VLOOKUP($O530,margin_ranges!$A$5:$C$10,3,FALSE)+10,"IN RANGE","ABOVE RANGE"),"BELOW RANGE")</f>
        <v>IN RANGE</v>
      </c>
      <c r="S530">
        <f>MIN(VLOOKUP($O530,margin_ranges!$A$5:$D$10,4,FALSE),$P530*100)</f>
        <v>29.75</v>
      </c>
      <c r="T530" s="29">
        <f>(1-$S530/100)/(1-$F530)-1</f>
        <v>9.1749348449533752E-2</v>
      </c>
      <c r="U530" s="19" t="str">
        <f>IF(ABS(IFERROR(T530,0))&gt;0.05,INDEX(margin_ranges!$C$13:$C$16,MATCH($F530*100,margin_ranges!$B$13:$B$16,1)),"")</f>
        <v>Margin Over Fill (Type C)</v>
      </c>
      <c r="V530">
        <f>MIN(VLOOKUP($U530,margin_ranges!$A$5:$D$10,4,FALSE),$P530*100)</f>
        <v>35.653728489999999</v>
      </c>
      <c r="Y530" s="29">
        <f t="shared" si="8"/>
        <v>-5.4102500257613428E-11</v>
      </c>
    </row>
    <row r="531" spans="1:25" x14ac:dyDescent="0.3">
      <c r="A531" s="8" t="s">
        <v>17</v>
      </c>
      <c r="B531" s="8" t="s">
        <v>815</v>
      </c>
      <c r="C531" s="8" t="s">
        <v>816</v>
      </c>
      <c r="D531" s="8" t="s">
        <v>823</v>
      </c>
      <c r="E531" s="8" t="s">
        <v>824</v>
      </c>
      <c r="F531" s="24">
        <v>0.35</v>
      </c>
      <c r="G531" s="24">
        <v>0</v>
      </c>
      <c r="H531" s="25">
        <v>40.762799999999999</v>
      </c>
      <c r="I531" s="25">
        <v>3.5920999999999998</v>
      </c>
      <c r="J531" s="15">
        <v>54</v>
      </c>
      <c r="K531" s="15">
        <v>19</v>
      </c>
      <c r="L531" s="13">
        <v>8.8099999999999998E-2</v>
      </c>
      <c r="M531" s="7">
        <v>0.50268647</v>
      </c>
      <c r="N531" s="26">
        <v>0.2</v>
      </c>
      <c r="O531" s="27" t="s">
        <v>92</v>
      </c>
      <c r="P531" s="8">
        <v>0.60213769210000001</v>
      </c>
      <c r="Q531" s="24">
        <v>0.35</v>
      </c>
      <c r="R531" t="str">
        <f>IF($Q531*100&gt;=VLOOKUP($O531,margin_ranges!$A$5:$C$10,2,FALSE),IF($Q531*100&lt;=VLOOKUP($O531,margin_ranges!$A$5:$C$10,3,FALSE)+10,"IN RANGE","ABOVE RANGE"),"BELOW RANGE")</f>
        <v>IN RANGE</v>
      </c>
      <c r="S531">
        <f>MIN(VLOOKUP($O531,margin_ranges!$A$5:$D$10,4,FALSE),$P531*100)</f>
        <v>29.75</v>
      </c>
      <c r="T531" s="29">
        <f>(1-$S531/100)/(1-$F531)-1</f>
        <v>8.0769230769230704E-2</v>
      </c>
      <c r="U531" s="19" t="str">
        <f>IF(ABS(IFERROR(T531,0))&gt;0.05,INDEX(margin_ranges!$C$13:$C$16,MATCH($F531*100,margin_ranges!$B$13:$B$16,1)),"")</f>
        <v>Margin Over Fill (Type C)</v>
      </c>
      <c r="V531">
        <f>MIN(VLOOKUP($U531,margin_ranges!$A$5:$D$10,4,FALSE),$P531*100)</f>
        <v>43</v>
      </c>
      <c r="Y531" s="29">
        <f t="shared" si="8"/>
        <v>-0.12307692307692297</v>
      </c>
    </row>
    <row r="532" spans="1:25" x14ac:dyDescent="0.3">
      <c r="A532" s="8" t="s">
        <v>17</v>
      </c>
      <c r="B532" s="8" t="s">
        <v>815</v>
      </c>
      <c r="C532" s="8" t="s">
        <v>816</v>
      </c>
      <c r="D532" s="8" t="s">
        <v>975</v>
      </c>
      <c r="E532" s="8" t="s">
        <v>976</v>
      </c>
      <c r="F532" s="24">
        <v>0.35</v>
      </c>
      <c r="G532" s="24">
        <v>1</v>
      </c>
      <c r="H532" s="25">
        <v>278.97579999999999</v>
      </c>
      <c r="I532" s="25">
        <v>102.6584</v>
      </c>
      <c r="J532" s="15">
        <v>1782</v>
      </c>
      <c r="K532" s="15">
        <v>549</v>
      </c>
      <c r="L532" s="13">
        <v>0.36799999999999999</v>
      </c>
      <c r="M532" s="7">
        <v>0.57864130999999996</v>
      </c>
      <c r="N532" s="26">
        <v>0.25</v>
      </c>
      <c r="O532" s="27" t="s">
        <v>22</v>
      </c>
      <c r="P532" s="8">
        <v>0.56795341509999997</v>
      </c>
      <c r="Q532" s="24">
        <v>0.35</v>
      </c>
      <c r="R532" t="str">
        <f>IF($Q532*100&gt;=VLOOKUP($O532,margin_ranges!$A$5:$C$10,2,FALSE),IF($Q532*100&lt;=VLOOKUP($O532,margin_ranges!$A$5:$C$10,3,FALSE)+10,"IN RANGE","ABOVE RANGE"),"BELOW RANGE")</f>
        <v>IN RANGE</v>
      </c>
      <c r="S532">
        <f>MIN(VLOOKUP($O532,margin_ranges!$A$5:$D$10,4,FALSE),$P532*100)</f>
        <v>29.75</v>
      </c>
      <c r="T532" s="29">
        <f>(1-$S532/100)/(1-$F532)-1</f>
        <v>8.0769230769230704E-2</v>
      </c>
      <c r="U532" s="19" t="str">
        <f>IF(ABS(IFERROR(T532,0))&gt;0.05,INDEX(margin_ranges!$C$13:$C$16,MATCH($F532*100,margin_ranges!$B$13:$B$16,1)),"")</f>
        <v>Margin Over Fill (Type C)</v>
      </c>
      <c r="V532">
        <f>MIN(VLOOKUP($U532,margin_ranges!$A$5:$D$10,4,FALSE),$P532*100)</f>
        <v>43</v>
      </c>
      <c r="Y532" s="29">
        <f t="shared" si="8"/>
        <v>-0.12307692307692297</v>
      </c>
    </row>
    <row r="533" spans="1:25" x14ac:dyDescent="0.3">
      <c r="A533" s="8" t="s">
        <v>17</v>
      </c>
      <c r="B533" s="8" t="s">
        <v>815</v>
      </c>
      <c r="C533" s="8" t="s">
        <v>816</v>
      </c>
      <c r="D533" s="8" t="s">
        <v>867</v>
      </c>
      <c r="E533" s="8" t="s">
        <v>868</v>
      </c>
      <c r="F533" s="24">
        <v>0.34513646059469499</v>
      </c>
      <c r="G533" s="24">
        <v>0</v>
      </c>
      <c r="H533" s="25">
        <v>54.205100000000002</v>
      </c>
      <c r="I533" s="25">
        <v>11.7484</v>
      </c>
      <c r="J533" s="15">
        <v>215</v>
      </c>
      <c r="K533" s="15">
        <v>74</v>
      </c>
      <c r="L533" s="13">
        <v>0.2167</v>
      </c>
      <c r="M533" s="7">
        <v>0.61081428000000004</v>
      </c>
      <c r="N533" s="26">
        <v>0.4</v>
      </c>
      <c r="O533" s="27" t="s">
        <v>22</v>
      </c>
      <c r="P533" s="8">
        <v>0.34513646059999997</v>
      </c>
      <c r="Q533" s="24">
        <v>0.38</v>
      </c>
      <c r="R533" t="str">
        <f>IF($Q533*100&gt;=VLOOKUP($O533,margin_ranges!$A$5:$C$10,2,FALSE),IF($Q533*100&lt;=VLOOKUP($O533,margin_ranges!$A$5:$C$10,3,FALSE)+10,"IN RANGE","ABOVE RANGE"),"BELOW RANGE")</f>
        <v>IN RANGE</v>
      </c>
      <c r="S533">
        <f>MIN(VLOOKUP($O533,margin_ranges!$A$5:$D$10,4,FALSE),$P533*100)</f>
        <v>29.75</v>
      </c>
      <c r="T533" s="29">
        <f>(1-$S533/100)/(1-$F533)-1</f>
        <v>7.274257570967313E-2</v>
      </c>
      <c r="U533" s="19" t="str">
        <f>IF(ABS(IFERROR(T533,0))&gt;0.05,INDEX(margin_ranges!$C$13:$C$16,MATCH($F533*100,margin_ranges!$B$13:$B$16,1)),"")</f>
        <v>Balanced (Type B)</v>
      </c>
      <c r="V533">
        <f>MIN(VLOOKUP($U533,margin_ranges!$A$5:$D$10,4,FALSE),$P533*100)</f>
        <v>29.75</v>
      </c>
      <c r="Y533" s="29">
        <f t="shared" si="8"/>
        <v>7.274257570967313E-2</v>
      </c>
    </row>
    <row r="534" spans="1:25" x14ac:dyDescent="0.3">
      <c r="A534" s="8" t="s">
        <v>17</v>
      </c>
      <c r="B534" s="8" t="s">
        <v>815</v>
      </c>
      <c r="C534" s="8" t="s">
        <v>816</v>
      </c>
      <c r="D534" s="8" t="s">
        <v>911</v>
      </c>
      <c r="E534" s="8" t="s">
        <v>912</v>
      </c>
      <c r="F534" s="24">
        <v>0.34264015617667298</v>
      </c>
      <c r="G534" s="24">
        <v>0</v>
      </c>
      <c r="H534" s="25">
        <v>72.953900000000004</v>
      </c>
      <c r="I534" s="25">
        <v>12.981999999999999</v>
      </c>
      <c r="J534" s="15">
        <v>237</v>
      </c>
      <c r="K534" s="15">
        <v>80</v>
      </c>
      <c r="L534" s="13">
        <v>0.1779</v>
      </c>
      <c r="M534" s="7">
        <v>0.60849472999999998</v>
      </c>
      <c r="N534" s="26">
        <v>0.4</v>
      </c>
      <c r="O534" s="27" t="s">
        <v>22</v>
      </c>
      <c r="P534" s="8">
        <v>0.34264015619999999</v>
      </c>
      <c r="Q534" s="24">
        <v>0.39</v>
      </c>
      <c r="R534" t="str">
        <f>IF($Q534*100&gt;=VLOOKUP($O534,margin_ranges!$A$5:$C$10,2,FALSE),IF($Q534*100&lt;=VLOOKUP($O534,margin_ranges!$A$5:$C$10,3,FALSE)+10,"IN RANGE","ABOVE RANGE"),"BELOW RANGE")</f>
        <v>IN RANGE</v>
      </c>
      <c r="S534">
        <f>MIN(VLOOKUP($O534,margin_ranges!$A$5:$D$10,4,FALSE),$P534*100)</f>
        <v>29.75</v>
      </c>
      <c r="T534" s="29">
        <f>(1-$S534/100)/(1-$F534)-1</f>
        <v>6.8668867745449003E-2</v>
      </c>
      <c r="U534" s="19" t="str">
        <f>IF(ABS(IFERROR(T534,0))&gt;0.05,INDEX(margin_ranges!$C$13:$C$16,MATCH($F534*100,margin_ranges!$B$13:$B$16,1)),"")</f>
        <v>Balanced (Type B)</v>
      </c>
      <c r="V534">
        <f>MIN(VLOOKUP($U534,margin_ranges!$A$5:$D$10,4,FALSE),$P534*100)</f>
        <v>29.75</v>
      </c>
      <c r="Y534" s="29">
        <f t="shared" si="8"/>
        <v>6.8668867745449003E-2</v>
      </c>
    </row>
    <row r="535" spans="1:25" x14ac:dyDescent="0.3">
      <c r="A535" s="8" t="s">
        <v>17</v>
      </c>
      <c r="B535" s="8" t="s">
        <v>815</v>
      </c>
      <c r="C535" s="8" t="s">
        <v>816</v>
      </c>
      <c r="D535" s="8" t="s">
        <v>827</v>
      </c>
      <c r="E535" s="8" t="s">
        <v>828</v>
      </c>
      <c r="F535" s="24">
        <v>0.34</v>
      </c>
      <c r="G535" s="24">
        <v>1</v>
      </c>
      <c r="H535" s="25">
        <v>174.49189999999999</v>
      </c>
      <c r="I535" s="25">
        <v>48.149500000000003</v>
      </c>
      <c r="J535" s="15">
        <v>658</v>
      </c>
      <c r="K535" s="15">
        <v>201</v>
      </c>
      <c r="L535" s="13">
        <v>0.27589999999999998</v>
      </c>
      <c r="M535" s="7">
        <v>0.45522621000000002</v>
      </c>
      <c r="N535" s="26">
        <v>0.2</v>
      </c>
      <c r="O535" s="27" t="s">
        <v>22</v>
      </c>
      <c r="P535" s="8">
        <v>0.56065798359999997</v>
      </c>
      <c r="Q535" s="24">
        <v>0.34</v>
      </c>
      <c r="R535" t="str">
        <f>IF($Q535*100&gt;=VLOOKUP($O535,margin_ranges!$A$5:$C$10,2,FALSE),IF($Q535*100&lt;=VLOOKUP($O535,margin_ranges!$A$5:$C$10,3,FALSE)+10,"IN RANGE","ABOVE RANGE"),"BELOW RANGE")</f>
        <v>IN RANGE</v>
      </c>
      <c r="S535">
        <f>MIN(VLOOKUP($O535,margin_ranges!$A$5:$D$10,4,FALSE),$P535*100)</f>
        <v>29.75</v>
      </c>
      <c r="T535" s="29">
        <f>(1-$S535/100)/(1-$F535)-1</f>
        <v>6.4393939393939448E-2</v>
      </c>
      <c r="U535" s="19" t="str">
        <f>IF(ABS(IFERROR(T535,0))&gt;0.05,INDEX(margin_ranges!$C$13:$C$16,MATCH($F535*100,margin_ranges!$B$13:$B$16,1)),"")</f>
        <v>Balanced (Type B)</v>
      </c>
      <c r="V535">
        <f>MIN(VLOOKUP($U535,margin_ranges!$A$5:$D$10,4,FALSE),$P535*100)</f>
        <v>29.75</v>
      </c>
      <c r="Y535" s="29">
        <f t="shared" si="8"/>
        <v>6.4393939393939448E-2</v>
      </c>
    </row>
    <row r="536" spans="1:25" x14ac:dyDescent="0.3">
      <c r="A536" s="8" t="s">
        <v>17</v>
      </c>
      <c r="B536" s="8" t="s">
        <v>815</v>
      </c>
      <c r="C536" s="8" t="s">
        <v>816</v>
      </c>
      <c r="D536" s="8" t="s">
        <v>877</v>
      </c>
      <c r="E536" s="8" t="s">
        <v>878</v>
      </c>
      <c r="F536" s="24">
        <v>0.34</v>
      </c>
      <c r="G536" s="24">
        <v>0</v>
      </c>
      <c r="H536" s="25">
        <v>14.842599999999999</v>
      </c>
      <c r="I536" s="25">
        <v>2.0219</v>
      </c>
      <c r="J536" s="15">
        <v>63</v>
      </c>
      <c r="K536" s="15">
        <v>19</v>
      </c>
      <c r="L536" s="13">
        <v>0.13619999999999999</v>
      </c>
      <c r="M536" s="7">
        <v>1.03910693</v>
      </c>
      <c r="N536" s="26">
        <v>0.35</v>
      </c>
      <c r="O536" s="27" t="s">
        <v>22</v>
      </c>
      <c r="P536" s="8">
        <v>0.66317229889999996</v>
      </c>
      <c r="Q536" s="24">
        <v>0.34</v>
      </c>
      <c r="R536" t="str">
        <f>IF($Q536*100&gt;=VLOOKUP($O536,margin_ranges!$A$5:$C$10,2,FALSE),IF($Q536*100&lt;=VLOOKUP($O536,margin_ranges!$A$5:$C$10,3,FALSE)+10,"IN RANGE","ABOVE RANGE"),"BELOW RANGE")</f>
        <v>IN RANGE</v>
      </c>
      <c r="S536">
        <f>MIN(VLOOKUP($O536,margin_ranges!$A$5:$D$10,4,FALSE),$P536*100)</f>
        <v>29.75</v>
      </c>
      <c r="T536" s="29">
        <f>(1-$S536/100)/(1-$F536)-1</f>
        <v>6.4393939393939448E-2</v>
      </c>
      <c r="U536" s="19" t="str">
        <f>IF(ABS(IFERROR(T536,0))&gt;0.05,INDEX(margin_ranges!$C$13:$C$16,MATCH($F536*100,margin_ranges!$B$13:$B$16,1)),"")</f>
        <v>Balanced (Type B)</v>
      </c>
      <c r="V536">
        <f>MIN(VLOOKUP($U536,margin_ranges!$A$5:$D$10,4,FALSE),$P536*100)</f>
        <v>29.75</v>
      </c>
      <c r="Y536" s="29">
        <f t="shared" si="8"/>
        <v>6.4393939393939448E-2</v>
      </c>
    </row>
    <row r="537" spans="1:25" x14ac:dyDescent="0.3">
      <c r="A537" s="8" t="s">
        <v>17</v>
      </c>
      <c r="B537" s="8" t="s">
        <v>815</v>
      </c>
      <c r="C537" s="8" t="s">
        <v>816</v>
      </c>
      <c r="D537" s="8" t="s">
        <v>889</v>
      </c>
      <c r="E537" s="8" t="s">
        <v>890</v>
      </c>
      <c r="F537" s="24">
        <v>0.34</v>
      </c>
      <c r="G537" s="24">
        <v>0</v>
      </c>
      <c r="H537" s="25">
        <v>6.2920999999999996</v>
      </c>
      <c r="I537" s="25">
        <v>1.1158999999999999</v>
      </c>
      <c r="J537" s="15">
        <v>20</v>
      </c>
      <c r="K537" s="15">
        <v>6</v>
      </c>
      <c r="L537" s="13">
        <v>0.17730000000000001</v>
      </c>
      <c r="M537" s="7">
        <v>0.60606837000000002</v>
      </c>
      <c r="N537" s="26">
        <v>0.35</v>
      </c>
      <c r="O537" s="27" t="s">
        <v>22</v>
      </c>
      <c r="P537" s="8">
        <v>0.42250739329999998</v>
      </c>
      <c r="Q537" s="24">
        <v>0.34</v>
      </c>
      <c r="R537" t="str">
        <f>IF($Q537*100&gt;=VLOOKUP($O537,margin_ranges!$A$5:$C$10,2,FALSE),IF($Q537*100&lt;=VLOOKUP($O537,margin_ranges!$A$5:$C$10,3,FALSE)+10,"IN RANGE","ABOVE RANGE"),"BELOW RANGE")</f>
        <v>IN RANGE</v>
      </c>
      <c r="S537">
        <f>MIN(VLOOKUP($O537,margin_ranges!$A$5:$D$10,4,FALSE),$P537*100)</f>
        <v>29.75</v>
      </c>
      <c r="T537" s="29">
        <f>(1-$S537/100)/(1-$F537)-1</f>
        <v>6.4393939393939448E-2</v>
      </c>
      <c r="U537" s="19" t="str">
        <f>IF(ABS(IFERROR(T537,0))&gt;0.05,INDEX(margin_ranges!$C$13:$C$16,MATCH($F537*100,margin_ranges!$B$13:$B$16,1)),"")</f>
        <v>Balanced (Type B)</v>
      </c>
      <c r="V537">
        <f>MIN(VLOOKUP($U537,margin_ranges!$A$5:$D$10,4,FALSE),$P537*100)</f>
        <v>29.75</v>
      </c>
      <c r="Y537" s="29">
        <f t="shared" si="8"/>
        <v>6.4393939393939448E-2</v>
      </c>
    </row>
    <row r="538" spans="1:25" x14ac:dyDescent="0.3">
      <c r="A538" s="8" t="s">
        <v>17</v>
      </c>
      <c r="B538" s="8" t="s">
        <v>815</v>
      </c>
      <c r="C538" s="8" t="s">
        <v>816</v>
      </c>
      <c r="D538" s="8" t="s">
        <v>899</v>
      </c>
      <c r="E538" s="8" t="s">
        <v>900</v>
      </c>
      <c r="F538" s="24">
        <v>0.34</v>
      </c>
      <c r="G538" s="24">
        <v>1</v>
      </c>
      <c r="H538" s="25">
        <v>132.3869</v>
      </c>
      <c r="I538" s="25">
        <v>23.6084</v>
      </c>
      <c r="J538" s="15">
        <v>415</v>
      </c>
      <c r="K538" s="15">
        <v>128</v>
      </c>
      <c r="L538" s="13">
        <v>0.17829999999999999</v>
      </c>
      <c r="M538" s="7">
        <v>0.58561949999999996</v>
      </c>
      <c r="N538" s="26">
        <v>0.2</v>
      </c>
      <c r="O538" s="27" t="s">
        <v>22</v>
      </c>
      <c r="P538" s="8">
        <v>0.65848131720000003</v>
      </c>
      <c r="Q538" s="24">
        <v>0.34</v>
      </c>
      <c r="R538" t="str">
        <f>IF($Q538*100&gt;=VLOOKUP($O538,margin_ranges!$A$5:$C$10,2,FALSE),IF($Q538*100&lt;=VLOOKUP($O538,margin_ranges!$A$5:$C$10,3,FALSE)+10,"IN RANGE","ABOVE RANGE"),"BELOW RANGE")</f>
        <v>IN RANGE</v>
      </c>
      <c r="S538">
        <f>MIN(VLOOKUP($O538,margin_ranges!$A$5:$D$10,4,FALSE),$P538*100)</f>
        <v>29.75</v>
      </c>
      <c r="T538" s="29">
        <f>(1-$S538/100)/(1-$F538)-1</f>
        <v>6.4393939393939448E-2</v>
      </c>
      <c r="U538" s="19" t="str">
        <f>IF(ABS(IFERROR(T538,0))&gt;0.05,INDEX(margin_ranges!$C$13:$C$16,MATCH($F538*100,margin_ranges!$B$13:$B$16,1)),"")</f>
        <v>Balanced (Type B)</v>
      </c>
      <c r="V538">
        <f>MIN(VLOOKUP($U538,margin_ranges!$A$5:$D$10,4,FALSE),$P538*100)</f>
        <v>29.75</v>
      </c>
      <c r="Y538" s="29">
        <f t="shared" si="8"/>
        <v>6.4393939393939448E-2</v>
      </c>
    </row>
    <row r="539" spans="1:25" x14ac:dyDescent="0.3">
      <c r="A539" s="8" t="s">
        <v>17</v>
      </c>
      <c r="B539" s="8" t="s">
        <v>815</v>
      </c>
      <c r="C539" s="8" t="s">
        <v>816</v>
      </c>
      <c r="D539" s="8" t="s">
        <v>907</v>
      </c>
      <c r="E539" s="8" t="s">
        <v>908</v>
      </c>
      <c r="F539" s="24">
        <v>0.34</v>
      </c>
      <c r="G539" s="24">
        <v>1</v>
      </c>
      <c r="H539" s="25">
        <v>93.259799999999998</v>
      </c>
      <c r="I539" s="25">
        <v>20.035499999999999</v>
      </c>
      <c r="J539" s="15">
        <v>312</v>
      </c>
      <c r="K539" s="15">
        <v>95</v>
      </c>
      <c r="L539" s="13">
        <v>0.21479999999999999</v>
      </c>
      <c r="M539" s="7">
        <v>0.51919700000000002</v>
      </c>
      <c r="N539" s="26">
        <v>0.2</v>
      </c>
      <c r="O539" s="27" t="s">
        <v>22</v>
      </c>
      <c r="P539" s="8">
        <v>0.61478975950000003</v>
      </c>
      <c r="Q539" s="24">
        <v>0.34</v>
      </c>
      <c r="R539" t="str">
        <f>IF($Q539*100&gt;=VLOOKUP($O539,margin_ranges!$A$5:$C$10,2,FALSE),IF($Q539*100&lt;=VLOOKUP($O539,margin_ranges!$A$5:$C$10,3,FALSE)+10,"IN RANGE","ABOVE RANGE"),"BELOW RANGE")</f>
        <v>IN RANGE</v>
      </c>
      <c r="S539">
        <f>MIN(VLOOKUP($O539,margin_ranges!$A$5:$D$10,4,FALSE),$P539*100)</f>
        <v>29.75</v>
      </c>
      <c r="T539" s="29">
        <f>(1-$S539/100)/(1-$F539)-1</f>
        <v>6.4393939393939448E-2</v>
      </c>
      <c r="U539" s="19" t="str">
        <f>IF(ABS(IFERROR(T539,0))&gt;0.05,INDEX(margin_ranges!$C$13:$C$16,MATCH($F539*100,margin_ranges!$B$13:$B$16,1)),"")</f>
        <v>Balanced (Type B)</v>
      </c>
      <c r="V539">
        <f>MIN(VLOOKUP($U539,margin_ranges!$A$5:$D$10,4,FALSE),$P539*100)</f>
        <v>29.75</v>
      </c>
      <c r="Y539" s="29">
        <f t="shared" si="8"/>
        <v>6.4393939393939448E-2</v>
      </c>
    </row>
    <row r="540" spans="1:25" x14ac:dyDescent="0.3">
      <c r="A540" s="8" t="s">
        <v>17</v>
      </c>
      <c r="B540" s="8" t="s">
        <v>815</v>
      </c>
      <c r="C540" s="8" t="s">
        <v>816</v>
      </c>
      <c r="D540" s="8" t="s">
        <v>927</v>
      </c>
      <c r="E540" s="8" t="s">
        <v>928</v>
      </c>
      <c r="F540" s="24">
        <v>0.34</v>
      </c>
      <c r="G540" s="24">
        <v>0</v>
      </c>
      <c r="H540" s="25">
        <v>3.7612999999999999</v>
      </c>
      <c r="I540" s="25">
        <v>0.80420000000000003</v>
      </c>
      <c r="J540" s="15">
        <v>14</v>
      </c>
      <c r="K540" s="15">
        <v>4</v>
      </c>
      <c r="L540" s="13">
        <v>0.21379999999999999</v>
      </c>
      <c r="M540" s="7">
        <v>0.58264499999999997</v>
      </c>
      <c r="N540" s="26">
        <v>0.35</v>
      </c>
      <c r="O540" s="27" t="s">
        <v>22</v>
      </c>
      <c r="P540" s="8">
        <v>0.39929115850000002</v>
      </c>
      <c r="Q540" s="24">
        <v>0.34</v>
      </c>
      <c r="R540" t="str">
        <f>IF($Q540*100&gt;=VLOOKUP($O540,margin_ranges!$A$5:$C$10,2,FALSE),IF($Q540*100&lt;=VLOOKUP($O540,margin_ranges!$A$5:$C$10,3,FALSE)+10,"IN RANGE","ABOVE RANGE"),"BELOW RANGE")</f>
        <v>IN RANGE</v>
      </c>
      <c r="S540">
        <f>MIN(VLOOKUP($O540,margin_ranges!$A$5:$D$10,4,FALSE),$P540*100)</f>
        <v>29.75</v>
      </c>
      <c r="T540" s="29">
        <f>(1-$S540/100)/(1-$F540)-1</f>
        <v>6.4393939393939448E-2</v>
      </c>
      <c r="U540" s="19" t="str">
        <f>IF(ABS(IFERROR(T540,0))&gt;0.05,INDEX(margin_ranges!$C$13:$C$16,MATCH($F540*100,margin_ranges!$B$13:$B$16,1)),"")</f>
        <v>Balanced (Type B)</v>
      </c>
      <c r="V540">
        <f>MIN(VLOOKUP($U540,margin_ranges!$A$5:$D$10,4,FALSE),$P540*100)</f>
        <v>29.75</v>
      </c>
      <c r="Y540" s="29">
        <f t="shared" si="8"/>
        <v>6.4393939393939448E-2</v>
      </c>
    </row>
    <row r="541" spans="1:25" x14ac:dyDescent="0.3">
      <c r="A541" s="8" t="s">
        <v>17</v>
      </c>
      <c r="B541" s="8" t="s">
        <v>815</v>
      </c>
      <c r="C541" s="8" t="s">
        <v>816</v>
      </c>
      <c r="D541" s="8" t="s">
        <v>945</v>
      </c>
      <c r="E541" s="8" t="s">
        <v>946</v>
      </c>
      <c r="F541" s="24">
        <v>0.34</v>
      </c>
      <c r="G541" s="24">
        <v>1</v>
      </c>
      <c r="H541" s="25">
        <v>212.673</v>
      </c>
      <c r="I541" s="25">
        <v>47.248399999999997</v>
      </c>
      <c r="J541" s="15">
        <v>785</v>
      </c>
      <c r="K541" s="15">
        <v>241</v>
      </c>
      <c r="L541" s="13">
        <v>0.22220000000000001</v>
      </c>
      <c r="M541" s="7">
        <v>0.55400444999999998</v>
      </c>
      <c r="N541" s="26">
        <v>0.2</v>
      </c>
      <c r="O541" s="27" t="s">
        <v>22</v>
      </c>
      <c r="P541" s="8">
        <v>0.63899206789999996</v>
      </c>
      <c r="Q541" s="24">
        <v>0.34</v>
      </c>
      <c r="R541" t="str">
        <f>IF($Q541*100&gt;=VLOOKUP($O541,margin_ranges!$A$5:$C$10,2,FALSE),IF($Q541*100&lt;=VLOOKUP($O541,margin_ranges!$A$5:$C$10,3,FALSE)+10,"IN RANGE","ABOVE RANGE"),"BELOW RANGE")</f>
        <v>IN RANGE</v>
      </c>
      <c r="S541">
        <f>MIN(VLOOKUP($O541,margin_ranges!$A$5:$D$10,4,FALSE),$P541*100)</f>
        <v>29.75</v>
      </c>
      <c r="T541" s="29">
        <f>(1-$S541/100)/(1-$F541)-1</f>
        <v>6.4393939393939448E-2</v>
      </c>
      <c r="U541" s="19" t="str">
        <f>IF(ABS(IFERROR(T541,0))&gt;0.05,INDEX(margin_ranges!$C$13:$C$16,MATCH($F541*100,margin_ranges!$B$13:$B$16,1)),"")</f>
        <v>Balanced (Type B)</v>
      </c>
      <c r="V541">
        <f>MIN(VLOOKUP($U541,margin_ranges!$A$5:$D$10,4,FALSE),$P541*100)</f>
        <v>29.75</v>
      </c>
      <c r="Y541" s="29">
        <f t="shared" si="8"/>
        <v>6.4393939393939448E-2</v>
      </c>
    </row>
    <row r="542" spans="1:25" x14ac:dyDescent="0.3">
      <c r="A542" s="8" t="s">
        <v>17</v>
      </c>
      <c r="B542" s="8" t="s">
        <v>815</v>
      </c>
      <c r="C542" s="8" t="s">
        <v>816</v>
      </c>
      <c r="D542" s="8" t="s">
        <v>979</v>
      </c>
      <c r="E542" s="8" t="s">
        <v>980</v>
      </c>
      <c r="F542" s="24">
        <v>0.34</v>
      </c>
      <c r="G542" s="24">
        <v>0</v>
      </c>
      <c r="H542" s="25">
        <v>157.4119</v>
      </c>
      <c r="I542" s="25">
        <v>38.869900000000001</v>
      </c>
      <c r="J542" s="15">
        <v>721</v>
      </c>
      <c r="K542" s="15">
        <v>216</v>
      </c>
      <c r="L542" s="13">
        <v>0.24690000000000001</v>
      </c>
      <c r="M542" s="7">
        <v>0.61831809000000004</v>
      </c>
      <c r="N542" s="26">
        <v>0.4</v>
      </c>
      <c r="O542" s="27" t="s">
        <v>22</v>
      </c>
      <c r="P542" s="8">
        <v>0.35308377949999997</v>
      </c>
      <c r="Q542" s="24">
        <v>0.34</v>
      </c>
      <c r="R542" t="str">
        <f>IF($Q542*100&gt;=VLOOKUP($O542,margin_ranges!$A$5:$C$10,2,FALSE),IF($Q542*100&lt;=VLOOKUP($O542,margin_ranges!$A$5:$C$10,3,FALSE)+10,"IN RANGE","ABOVE RANGE"),"BELOW RANGE")</f>
        <v>IN RANGE</v>
      </c>
      <c r="S542">
        <f>MIN(VLOOKUP($O542,margin_ranges!$A$5:$D$10,4,FALSE),$P542*100)</f>
        <v>29.75</v>
      </c>
      <c r="T542" s="29">
        <f>(1-$S542/100)/(1-$F542)-1</f>
        <v>6.4393939393939448E-2</v>
      </c>
      <c r="U542" s="19" t="str">
        <f>IF(ABS(IFERROR(T542,0))&gt;0.05,INDEX(margin_ranges!$C$13:$C$16,MATCH($F542*100,margin_ranges!$B$13:$B$16,1)),"")</f>
        <v>Balanced (Type B)</v>
      </c>
      <c r="V542">
        <f>MIN(VLOOKUP($U542,margin_ranges!$A$5:$D$10,4,FALSE),$P542*100)</f>
        <v>29.75</v>
      </c>
      <c r="Y542" s="29">
        <f t="shared" si="8"/>
        <v>6.4393939393939448E-2</v>
      </c>
    </row>
    <row r="543" spans="1:25" x14ac:dyDescent="0.3">
      <c r="A543" s="8" t="s">
        <v>17</v>
      </c>
      <c r="B543" s="8" t="s">
        <v>815</v>
      </c>
      <c r="C543" s="8" t="s">
        <v>816</v>
      </c>
      <c r="D543" s="8" t="s">
        <v>987</v>
      </c>
      <c r="E543" s="8" t="s">
        <v>988</v>
      </c>
      <c r="F543" s="24">
        <v>0.34</v>
      </c>
      <c r="G543" s="24">
        <v>0</v>
      </c>
      <c r="H543" s="25">
        <v>63.652099999999997</v>
      </c>
      <c r="I543" s="25">
        <v>14.0471</v>
      </c>
      <c r="J543" s="15">
        <v>291</v>
      </c>
      <c r="K543" s="15">
        <v>87</v>
      </c>
      <c r="L543" s="13">
        <v>0.22070000000000001</v>
      </c>
      <c r="M543" s="7">
        <v>0.68944676000000005</v>
      </c>
      <c r="N543" s="26">
        <v>0.4</v>
      </c>
      <c r="O543" s="27" t="s">
        <v>22</v>
      </c>
      <c r="P543" s="8">
        <v>0.41982467289999997</v>
      </c>
      <c r="Q543" s="24">
        <v>0.34</v>
      </c>
      <c r="R543" t="str">
        <f>IF($Q543*100&gt;=VLOOKUP($O543,margin_ranges!$A$5:$C$10,2,FALSE),IF($Q543*100&lt;=VLOOKUP($O543,margin_ranges!$A$5:$C$10,3,FALSE)+10,"IN RANGE","ABOVE RANGE"),"BELOW RANGE")</f>
        <v>IN RANGE</v>
      </c>
      <c r="S543">
        <f>MIN(VLOOKUP($O543,margin_ranges!$A$5:$D$10,4,FALSE),$P543*100)</f>
        <v>29.75</v>
      </c>
      <c r="T543" s="29">
        <f>(1-$S543/100)/(1-$F543)-1</f>
        <v>6.4393939393939448E-2</v>
      </c>
      <c r="U543" s="19" t="str">
        <f>IF(ABS(IFERROR(T543,0))&gt;0.05,INDEX(margin_ranges!$C$13:$C$16,MATCH($F543*100,margin_ranges!$B$13:$B$16,1)),"")</f>
        <v>Balanced (Type B)</v>
      </c>
      <c r="V543">
        <f>MIN(VLOOKUP($U543,margin_ranges!$A$5:$D$10,4,FALSE),$P543*100)</f>
        <v>29.75</v>
      </c>
      <c r="Y543" s="29">
        <f t="shared" si="8"/>
        <v>6.4393939393939448E-2</v>
      </c>
    </row>
    <row r="544" spans="1:25" x14ac:dyDescent="0.3">
      <c r="A544" s="8" t="s">
        <v>17</v>
      </c>
      <c r="B544" s="8" t="s">
        <v>815</v>
      </c>
      <c r="C544" s="8" t="s">
        <v>816</v>
      </c>
      <c r="D544" s="8" t="s">
        <v>991</v>
      </c>
      <c r="E544" s="8" t="s">
        <v>992</v>
      </c>
      <c r="F544" s="24">
        <v>0.34</v>
      </c>
      <c r="G544" s="24">
        <v>0</v>
      </c>
      <c r="H544" s="25">
        <v>78.318600000000004</v>
      </c>
      <c r="I544" s="25">
        <v>17.269100000000002</v>
      </c>
      <c r="J544" s="15">
        <v>398</v>
      </c>
      <c r="K544" s="15">
        <v>119</v>
      </c>
      <c r="L544" s="13">
        <v>0.2205</v>
      </c>
      <c r="M544" s="7">
        <v>0.76803202999999998</v>
      </c>
      <c r="N544" s="26">
        <v>0.4</v>
      </c>
      <c r="O544" s="27" t="s">
        <v>22</v>
      </c>
      <c r="P544" s="8">
        <v>0.47918838809999997</v>
      </c>
      <c r="Q544" s="24">
        <v>0.34</v>
      </c>
      <c r="R544" t="str">
        <f>IF($Q544*100&gt;=VLOOKUP($O544,margin_ranges!$A$5:$C$10,2,FALSE),IF($Q544*100&lt;=VLOOKUP($O544,margin_ranges!$A$5:$C$10,3,FALSE)+10,"IN RANGE","ABOVE RANGE"),"BELOW RANGE")</f>
        <v>IN RANGE</v>
      </c>
      <c r="S544">
        <f>MIN(VLOOKUP($O544,margin_ranges!$A$5:$D$10,4,FALSE),$P544*100)</f>
        <v>29.75</v>
      </c>
      <c r="T544" s="29">
        <f>(1-$S544/100)/(1-$F544)-1</f>
        <v>6.4393939393939448E-2</v>
      </c>
      <c r="U544" s="19" t="str">
        <f>IF(ABS(IFERROR(T544,0))&gt;0.05,INDEX(margin_ranges!$C$13:$C$16,MATCH($F544*100,margin_ranges!$B$13:$B$16,1)),"")</f>
        <v>Balanced (Type B)</v>
      </c>
      <c r="V544">
        <f>MIN(VLOOKUP($U544,margin_ranges!$A$5:$D$10,4,FALSE),$P544*100)</f>
        <v>29.75</v>
      </c>
      <c r="Y544" s="29">
        <f t="shared" si="8"/>
        <v>6.4393939393939448E-2</v>
      </c>
    </row>
    <row r="545" spans="1:25" x14ac:dyDescent="0.3">
      <c r="A545" s="8" t="s">
        <v>17</v>
      </c>
      <c r="B545" s="8" t="s">
        <v>815</v>
      </c>
      <c r="C545" s="8" t="s">
        <v>816</v>
      </c>
      <c r="D545" s="8" t="s">
        <v>1019</v>
      </c>
      <c r="E545" s="8" t="s">
        <v>1020</v>
      </c>
      <c r="F545" s="24">
        <v>0.34</v>
      </c>
      <c r="G545" s="24">
        <v>1</v>
      </c>
      <c r="H545" s="25">
        <v>126.1621</v>
      </c>
      <c r="I545" s="25">
        <v>22.9299</v>
      </c>
      <c r="J545" s="15">
        <v>439</v>
      </c>
      <c r="K545" s="15">
        <v>134</v>
      </c>
      <c r="L545" s="13">
        <v>0.1817</v>
      </c>
      <c r="M545" s="7">
        <v>0.63837840999999995</v>
      </c>
      <c r="N545" s="26">
        <v>0.35</v>
      </c>
      <c r="O545" s="27" t="s">
        <v>22</v>
      </c>
      <c r="P545" s="8">
        <v>0.45173584750000001</v>
      </c>
      <c r="Q545" s="24">
        <v>0.34</v>
      </c>
      <c r="R545" t="str">
        <f>IF($Q545*100&gt;=VLOOKUP($O545,margin_ranges!$A$5:$C$10,2,FALSE),IF($Q545*100&lt;=VLOOKUP($O545,margin_ranges!$A$5:$C$10,3,FALSE)+10,"IN RANGE","ABOVE RANGE"),"BELOW RANGE")</f>
        <v>IN RANGE</v>
      </c>
      <c r="S545">
        <f>MIN(VLOOKUP($O545,margin_ranges!$A$5:$D$10,4,FALSE),$P545*100)</f>
        <v>29.75</v>
      </c>
      <c r="T545" s="29">
        <f>(1-$S545/100)/(1-$F545)-1</f>
        <v>6.4393939393939448E-2</v>
      </c>
      <c r="U545" s="19" t="str">
        <f>IF(ABS(IFERROR(T545,0))&gt;0.05,INDEX(margin_ranges!$C$13:$C$16,MATCH($F545*100,margin_ranges!$B$13:$B$16,1)),"")</f>
        <v>Balanced (Type B)</v>
      </c>
      <c r="V545">
        <f>MIN(VLOOKUP($U545,margin_ranges!$A$5:$D$10,4,FALSE),$P545*100)</f>
        <v>29.75</v>
      </c>
      <c r="Y545" s="29">
        <f t="shared" si="8"/>
        <v>6.4393939393939448E-2</v>
      </c>
    </row>
    <row r="546" spans="1:25" x14ac:dyDescent="0.3">
      <c r="A546" s="8" t="s">
        <v>17</v>
      </c>
      <c r="B546" s="8" t="s">
        <v>815</v>
      </c>
      <c r="C546" s="8" t="s">
        <v>816</v>
      </c>
      <c r="D546" s="8" t="s">
        <v>1051</v>
      </c>
      <c r="E546" s="8" t="s">
        <v>1052</v>
      </c>
      <c r="F546" s="24">
        <v>0.34</v>
      </c>
      <c r="G546" s="24">
        <v>1</v>
      </c>
      <c r="H546" s="25">
        <v>149.4162</v>
      </c>
      <c r="I546" s="25">
        <v>25.261800000000001</v>
      </c>
      <c r="J546" s="15">
        <v>433</v>
      </c>
      <c r="K546" s="15">
        <v>133</v>
      </c>
      <c r="L546" s="13">
        <v>0.1691</v>
      </c>
      <c r="M546" s="7">
        <v>0.57184963</v>
      </c>
      <c r="N546" s="26">
        <v>0.3</v>
      </c>
      <c r="O546" s="27" t="s">
        <v>22</v>
      </c>
      <c r="P546" s="8">
        <v>0.47538656429999998</v>
      </c>
      <c r="Q546" s="24">
        <v>0.34</v>
      </c>
      <c r="R546" t="str">
        <f>IF($Q546*100&gt;=VLOOKUP($O546,margin_ranges!$A$5:$C$10,2,FALSE),IF($Q546*100&lt;=VLOOKUP($O546,margin_ranges!$A$5:$C$10,3,FALSE)+10,"IN RANGE","ABOVE RANGE"),"BELOW RANGE")</f>
        <v>IN RANGE</v>
      </c>
      <c r="S546">
        <f>MIN(VLOOKUP($O546,margin_ranges!$A$5:$D$10,4,FALSE),$P546*100)</f>
        <v>29.75</v>
      </c>
      <c r="T546" s="29">
        <f>(1-$S546/100)/(1-$F546)-1</f>
        <v>6.4393939393939448E-2</v>
      </c>
      <c r="U546" s="19" t="str">
        <f>IF(ABS(IFERROR(T546,0))&gt;0.05,INDEX(margin_ranges!$C$13:$C$16,MATCH($F546*100,margin_ranges!$B$13:$B$16,1)),"")</f>
        <v>Balanced (Type B)</v>
      </c>
      <c r="V546">
        <f>MIN(VLOOKUP($U546,margin_ranges!$A$5:$D$10,4,FALSE),$P546*100)</f>
        <v>29.75</v>
      </c>
      <c r="Y546" s="29">
        <f t="shared" si="8"/>
        <v>6.4393939393939448E-2</v>
      </c>
    </row>
    <row r="547" spans="1:25" x14ac:dyDescent="0.3">
      <c r="A547" s="8" t="s">
        <v>17</v>
      </c>
      <c r="B547" s="8" t="s">
        <v>815</v>
      </c>
      <c r="C547" s="8" t="s">
        <v>816</v>
      </c>
      <c r="D547" s="8" t="s">
        <v>825</v>
      </c>
      <c r="E547" s="8" t="s">
        <v>826</v>
      </c>
      <c r="F547" s="24">
        <v>0.33999999999999903</v>
      </c>
      <c r="G547" s="24">
        <v>0</v>
      </c>
      <c r="H547" s="25">
        <v>117.6794</v>
      </c>
      <c r="I547" s="25">
        <v>27.576499999999999</v>
      </c>
      <c r="J547" s="15">
        <v>529</v>
      </c>
      <c r="K547" s="15">
        <v>159</v>
      </c>
      <c r="L547" s="13">
        <v>0.23430000000000001</v>
      </c>
      <c r="M547" s="7">
        <v>0.63914331999999996</v>
      </c>
      <c r="N547" s="26">
        <v>0.4</v>
      </c>
      <c r="O547" s="27" t="s">
        <v>22</v>
      </c>
      <c r="P547" s="8">
        <v>0.37416227530000001</v>
      </c>
      <c r="Q547" s="24">
        <v>0.34</v>
      </c>
      <c r="R547" t="str">
        <f>IF($Q547*100&gt;=VLOOKUP($O547,margin_ranges!$A$5:$C$10,2,FALSE),IF($Q547*100&lt;=VLOOKUP($O547,margin_ranges!$A$5:$C$10,3,FALSE)+10,"IN RANGE","ABOVE RANGE"),"BELOW RANGE")</f>
        <v>IN RANGE</v>
      </c>
      <c r="S547">
        <f>MIN(VLOOKUP($O547,margin_ranges!$A$5:$D$10,4,FALSE),$P547*100)</f>
        <v>29.75</v>
      </c>
      <c r="T547" s="29">
        <f>(1-$S547/100)/(1-$F547)-1</f>
        <v>6.4393939393937671E-2</v>
      </c>
      <c r="U547" s="19" t="str">
        <f>IF(ABS(IFERROR(T547,0))&gt;0.05,INDEX(margin_ranges!$C$13:$C$16,MATCH($F547*100,margin_ranges!$B$13:$B$16,1)),"")</f>
        <v>Balanced (Type B)</v>
      </c>
      <c r="V547">
        <f>MIN(VLOOKUP($U547,margin_ranges!$A$5:$D$10,4,FALSE),$P547*100)</f>
        <v>29.75</v>
      </c>
      <c r="Y547" s="29">
        <f t="shared" si="8"/>
        <v>6.4393939393937671E-2</v>
      </c>
    </row>
    <row r="548" spans="1:25" x14ac:dyDescent="0.3">
      <c r="A548" s="8" t="s">
        <v>17</v>
      </c>
      <c r="B548" s="8" t="s">
        <v>815</v>
      </c>
      <c r="C548" s="8" t="s">
        <v>816</v>
      </c>
      <c r="D548" s="8" t="s">
        <v>829</v>
      </c>
      <c r="E548" s="8" t="s">
        <v>830</v>
      </c>
      <c r="F548" s="24">
        <v>0.33999999999999903</v>
      </c>
      <c r="G548" s="24">
        <v>0</v>
      </c>
      <c r="H548" s="25">
        <v>3.4594999999999998</v>
      </c>
      <c r="I548" s="25">
        <v>0.77939999999999998</v>
      </c>
      <c r="J548" s="15">
        <v>13</v>
      </c>
      <c r="K548" s="15">
        <v>4</v>
      </c>
      <c r="L548" s="13">
        <v>0.2253</v>
      </c>
      <c r="M548" s="7">
        <v>0.57407204000000001</v>
      </c>
      <c r="N548" s="26">
        <v>0.35</v>
      </c>
      <c r="O548" s="27" t="s">
        <v>22</v>
      </c>
      <c r="P548" s="8">
        <v>0.39032041760000002</v>
      </c>
      <c r="Q548" s="24">
        <v>0.34</v>
      </c>
      <c r="R548" t="str">
        <f>IF($Q548*100&gt;=VLOOKUP($O548,margin_ranges!$A$5:$C$10,2,FALSE),IF($Q548*100&lt;=VLOOKUP($O548,margin_ranges!$A$5:$C$10,3,FALSE)+10,"IN RANGE","ABOVE RANGE"),"BELOW RANGE")</f>
        <v>IN RANGE</v>
      </c>
      <c r="S548">
        <f>MIN(VLOOKUP($O548,margin_ranges!$A$5:$D$10,4,FALSE),$P548*100)</f>
        <v>29.75</v>
      </c>
      <c r="T548" s="29">
        <f>(1-$S548/100)/(1-$F548)-1</f>
        <v>6.4393939393937671E-2</v>
      </c>
      <c r="U548" s="19" t="str">
        <f>IF(ABS(IFERROR(T548,0))&gt;0.05,INDEX(margin_ranges!$C$13:$C$16,MATCH($F548*100,margin_ranges!$B$13:$B$16,1)),"")</f>
        <v>Balanced (Type B)</v>
      </c>
      <c r="V548">
        <f>MIN(VLOOKUP($U548,margin_ranges!$A$5:$D$10,4,FALSE),$P548*100)</f>
        <v>29.75</v>
      </c>
      <c r="Y548" s="29">
        <f t="shared" si="8"/>
        <v>6.4393939393937671E-2</v>
      </c>
    </row>
    <row r="549" spans="1:25" x14ac:dyDescent="0.3">
      <c r="A549" s="8" t="s">
        <v>17</v>
      </c>
      <c r="B549" s="8" t="s">
        <v>815</v>
      </c>
      <c r="C549" s="8" t="s">
        <v>816</v>
      </c>
      <c r="D549" s="8" t="s">
        <v>837</v>
      </c>
      <c r="E549" s="8" t="s">
        <v>838</v>
      </c>
      <c r="F549" s="24">
        <v>0.33999999999999903</v>
      </c>
      <c r="G549" s="24">
        <v>0</v>
      </c>
      <c r="H549" s="25">
        <v>74.413700000000006</v>
      </c>
      <c r="I549" s="25">
        <v>17.154699999999998</v>
      </c>
      <c r="J549" s="15">
        <v>341</v>
      </c>
      <c r="K549" s="15">
        <v>102</v>
      </c>
      <c r="L549" s="13">
        <v>0.23050000000000001</v>
      </c>
      <c r="M549" s="7">
        <v>0.66255006999999999</v>
      </c>
      <c r="N549" s="26">
        <v>0.4</v>
      </c>
      <c r="O549" s="27" t="s">
        <v>22</v>
      </c>
      <c r="P549" s="8">
        <v>0.3962720428</v>
      </c>
      <c r="Q549" s="24">
        <v>0.34</v>
      </c>
      <c r="R549" t="str">
        <f>IF($Q549*100&gt;=VLOOKUP($O549,margin_ranges!$A$5:$C$10,2,FALSE),IF($Q549*100&lt;=VLOOKUP($O549,margin_ranges!$A$5:$C$10,3,FALSE)+10,"IN RANGE","ABOVE RANGE"),"BELOW RANGE")</f>
        <v>IN RANGE</v>
      </c>
      <c r="S549">
        <f>MIN(VLOOKUP($O549,margin_ranges!$A$5:$D$10,4,FALSE),$P549*100)</f>
        <v>29.75</v>
      </c>
      <c r="T549" s="29">
        <f>(1-$S549/100)/(1-$F549)-1</f>
        <v>6.4393939393937671E-2</v>
      </c>
      <c r="U549" s="19" t="str">
        <f>IF(ABS(IFERROR(T549,0))&gt;0.05,INDEX(margin_ranges!$C$13:$C$16,MATCH($F549*100,margin_ranges!$B$13:$B$16,1)),"")</f>
        <v>Balanced (Type B)</v>
      </c>
      <c r="V549">
        <f>MIN(VLOOKUP($U549,margin_ranges!$A$5:$D$10,4,FALSE),$P549*100)</f>
        <v>29.75</v>
      </c>
      <c r="Y549" s="29">
        <f t="shared" si="8"/>
        <v>6.4393939393937671E-2</v>
      </c>
    </row>
    <row r="550" spans="1:25" x14ac:dyDescent="0.3">
      <c r="A550" s="8" t="s">
        <v>17</v>
      </c>
      <c r="B550" s="8" t="s">
        <v>815</v>
      </c>
      <c r="C550" s="8" t="s">
        <v>816</v>
      </c>
      <c r="D550" s="8" t="s">
        <v>843</v>
      </c>
      <c r="E550" s="8" t="s">
        <v>844</v>
      </c>
      <c r="F550" s="24">
        <v>0.33999999999999903</v>
      </c>
      <c r="G550" s="24">
        <v>0</v>
      </c>
      <c r="H550" s="25">
        <v>122.9477</v>
      </c>
      <c r="I550" s="25">
        <v>26.25</v>
      </c>
      <c r="J550" s="15">
        <v>526</v>
      </c>
      <c r="K550" s="15">
        <v>158</v>
      </c>
      <c r="L550" s="13">
        <v>0.2135</v>
      </c>
      <c r="M550" s="7">
        <v>0.66745496999999998</v>
      </c>
      <c r="N550" s="26">
        <v>0.4</v>
      </c>
      <c r="O550" s="27" t="s">
        <v>22</v>
      </c>
      <c r="P550" s="8">
        <v>0.40070863150000002</v>
      </c>
      <c r="Q550" s="24">
        <v>0.34</v>
      </c>
      <c r="R550" t="str">
        <f>IF($Q550*100&gt;=VLOOKUP($O550,margin_ranges!$A$5:$C$10,2,FALSE),IF($Q550*100&lt;=VLOOKUP($O550,margin_ranges!$A$5:$C$10,3,FALSE)+10,"IN RANGE","ABOVE RANGE"),"BELOW RANGE")</f>
        <v>IN RANGE</v>
      </c>
      <c r="S550">
        <f>MIN(VLOOKUP($O550,margin_ranges!$A$5:$D$10,4,FALSE),$P550*100)</f>
        <v>29.75</v>
      </c>
      <c r="T550" s="29">
        <f>(1-$S550/100)/(1-$F550)-1</f>
        <v>6.4393939393937671E-2</v>
      </c>
      <c r="U550" s="19" t="str">
        <f>IF(ABS(IFERROR(T550,0))&gt;0.05,INDEX(margin_ranges!$C$13:$C$16,MATCH($F550*100,margin_ranges!$B$13:$B$16,1)),"")</f>
        <v>Balanced (Type B)</v>
      </c>
      <c r="V550">
        <f>MIN(VLOOKUP($U550,margin_ranges!$A$5:$D$10,4,FALSE),$P550*100)</f>
        <v>29.75</v>
      </c>
      <c r="Y550" s="29">
        <f t="shared" si="8"/>
        <v>6.4393939393937671E-2</v>
      </c>
    </row>
    <row r="551" spans="1:25" x14ac:dyDescent="0.3">
      <c r="A551" s="8" t="s">
        <v>17</v>
      </c>
      <c r="B551" s="8" t="s">
        <v>815</v>
      </c>
      <c r="C551" s="8" t="s">
        <v>816</v>
      </c>
      <c r="D551" s="8" t="s">
        <v>849</v>
      </c>
      <c r="E551" s="8" t="s">
        <v>850</v>
      </c>
      <c r="F551" s="24">
        <v>0.33999999999999903</v>
      </c>
      <c r="G551" s="24">
        <v>1</v>
      </c>
      <c r="H551" s="25">
        <v>186.80260000000001</v>
      </c>
      <c r="I551" s="25">
        <v>35.2911</v>
      </c>
      <c r="J551" s="15">
        <v>657</v>
      </c>
      <c r="K551" s="15">
        <v>201</v>
      </c>
      <c r="L551" s="13">
        <v>0.18890000000000001</v>
      </c>
      <c r="M551" s="7">
        <v>0.62014994000000001</v>
      </c>
      <c r="N551" s="26">
        <v>0.35</v>
      </c>
      <c r="O551" s="27" t="s">
        <v>22</v>
      </c>
      <c r="P551" s="8">
        <v>0.43562035659999998</v>
      </c>
      <c r="Q551" s="24">
        <v>0.34</v>
      </c>
      <c r="R551" t="str">
        <f>IF($Q551*100&gt;=VLOOKUP($O551,margin_ranges!$A$5:$C$10,2,FALSE),IF($Q551*100&lt;=VLOOKUP($O551,margin_ranges!$A$5:$C$10,3,FALSE)+10,"IN RANGE","ABOVE RANGE"),"BELOW RANGE")</f>
        <v>IN RANGE</v>
      </c>
      <c r="S551">
        <f>MIN(VLOOKUP($O551,margin_ranges!$A$5:$D$10,4,FALSE),$P551*100)</f>
        <v>29.75</v>
      </c>
      <c r="T551" s="29">
        <f>(1-$S551/100)/(1-$F551)-1</f>
        <v>6.4393939393937671E-2</v>
      </c>
      <c r="U551" s="19" t="str">
        <f>IF(ABS(IFERROR(T551,0))&gt;0.05,INDEX(margin_ranges!$C$13:$C$16,MATCH($F551*100,margin_ranges!$B$13:$B$16,1)),"")</f>
        <v>Balanced (Type B)</v>
      </c>
      <c r="V551">
        <f>MIN(VLOOKUP($U551,margin_ranges!$A$5:$D$10,4,FALSE),$P551*100)</f>
        <v>29.75</v>
      </c>
      <c r="Y551" s="29">
        <f t="shared" si="8"/>
        <v>6.4393939393937671E-2</v>
      </c>
    </row>
    <row r="552" spans="1:25" x14ac:dyDescent="0.3">
      <c r="A552" s="8" t="s">
        <v>17</v>
      </c>
      <c r="B552" s="8" t="s">
        <v>815</v>
      </c>
      <c r="C552" s="8" t="s">
        <v>816</v>
      </c>
      <c r="D552" s="8" t="s">
        <v>857</v>
      </c>
      <c r="E552" s="8" t="s">
        <v>858</v>
      </c>
      <c r="F552" s="24">
        <v>0.33999999999999903</v>
      </c>
      <c r="G552" s="24">
        <v>1</v>
      </c>
      <c r="H552" s="25">
        <v>137.81899999999999</v>
      </c>
      <c r="I552" s="25">
        <v>30.296600000000002</v>
      </c>
      <c r="J552" s="15">
        <v>424</v>
      </c>
      <c r="K552" s="15">
        <v>130</v>
      </c>
      <c r="L552" s="13">
        <v>0.2198</v>
      </c>
      <c r="M552" s="7">
        <v>0.46662879000000002</v>
      </c>
      <c r="N552" s="26">
        <v>0.2</v>
      </c>
      <c r="O552" s="27" t="s">
        <v>22</v>
      </c>
      <c r="P552" s="8">
        <v>0.57139378139999997</v>
      </c>
      <c r="Q552" s="24">
        <v>0.34</v>
      </c>
      <c r="R552" t="str">
        <f>IF($Q552*100&gt;=VLOOKUP($O552,margin_ranges!$A$5:$C$10,2,FALSE),IF($Q552*100&lt;=VLOOKUP($O552,margin_ranges!$A$5:$C$10,3,FALSE)+10,"IN RANGE","ABOVE RANGE"),"BELOW RANGE")</f>
        <v>IN RANGE</v>
      </c>
      <c r="S552">
        <f>MIN(VLOOKUP($O552,margin_ranges!$A$5:$D$10,4,FALSE),$P552*100)</f>
        <v>29.75</v>
      </c>
      <c r="T552" s="29">
        <f>(1-$S552/100)/(1-$F552)-1</f>
        <v>6.4393939393937671E-2</v>
      </c>
      <c r="U552" s="19" t="str">
        <f>IF(ABS(IFERROR(T552,0))&gt;0.05,INDEX(margin_ranges!$C$13:$C$16,MATCH($F552*100,margin_ranges!$B$13:$B$16,1)),"")</f>
        <v>Balanced (Type B)</v>
      </c>
      <c r="V552">
        <f>MIN(VLOOKUP($U552,margin_ranges!$A$5:$D$10,4,FALSE),$P552*100)</f>
        <v>29.75</v>
      </c>
      <c r="Y552" s="29">
        <f t="shared" si="8"/>
        <v>6.4393939393937671E-2</v>
      </c>
    </row>
    <row r="553" spans="1:25" x14ac:dyDescent="0.3">
      <c r="A553" s="8" t="s">
        <v>17</v>
      </c>
      <c r="B553" s="8" t="s">
        <v>815</v>
      </c>
      <c r="C553" s="8" t="s">
        <v>816</v>
      </c>
      <c r="D553" s="8" t="s">
        <v>879</v>
      </c>
      <c r="E553" s="8" t="s">
        <v>880</v>
      </c>
      <c r="F553" s="24">
        <v>0.33999999999999903</v>
      </c>
      <c r="G553" s="24">
        <v>0</v>
      </c>
      <c r="H553" s="25">
        <v>1.3791</v>
      </c>
      <c r="I553" s="25">
        <v>0.45800000000000002</v>
      </c>
      <c r="J553" s="15">
        <v>9</v>
      </c>
      <c r="K553" s="15">
        <v>3</v>
      </c>
      <c r="L553" s="13">
        <v>0.33210000000000001</v>
      </c>
      <c r="M553" s="7">
        <v>0.68384279000000003</v>
      </c>
      <c r="N553" s="26">
        <v>0.35</v>
      </c>
      <c r="O553" s="27" t="s">
        <v>22</v>
      </c>
      <c r="P553" s="8">
        <v>0.48818646230000001</v>
      </c>
      <c r="Q553" s="24">
        <v>0.34</v>
      </c>
      <c r="R553" t="str">
        <f>IF($Q553*100&gt;=VLOOKUP($O553,margin_ranges!$A$5:$C$10,2,FALSE),IF($Q553*100&lt;=VLOOKUP($O553,margin_ranges!$A$5:$C$10,3,FALSE)+10,"IN RANGE","ABOVE RANGE"),"BELOW RANGE")</f>
        <v>IN RANGE</v>
      </c>
      <c r="S553">
        <f>MIN(VLOOKUP($O553,margin_ranges!$A$5:$D$10,4,FALSE),$P553*100)</f>
        <v>29.75</v>
      </c>
      <c r="T553" s="29">
        <f>(1-$S553/100)/(1-$F553)-1</f>
        <v>6.4393939393937671E-2</v>
      </c>
      <c r="U553" s="19" t="str">
        <f>IF(ABS(IFERROR(T553,0))&gt;0.05,INDEX(margin_ranges!$C$13:$C$16,MATCH($F553*100,margin_ranges!$B$13:$B$16,1)),"")</f>
        <v>Balanced (Type B)</v>
      </c>
      <c r="V553">
        <f>MIN(VLOOKUP($U553,margin_ranges!$A$5:$D$10,4,FALSE),$P553*100)</f>
        <v>29.75</v>
      </c>
      <c r="Y553" s="29">
        <f t="shared" si="8"/>
        <v>6.4393939393937671E-2</v>
      </c>
    </row>
    <row r="554" spans="1:25" x14ac:dyDescent="0.3">
      <c r="A554" s="8" t="s">
        <v>17</v>
      </c>
      <c r="B554" s="8" t="s">
        <v>815</v>
      </c>
      <c r="C554" s="8" t="s">
        <v>816</v>
      </c>
      <c r="D554" s="28" t="s">
        <v>885</v>
      </c>
      <c r="E554" s="8" t="s">
        <v>886</v>
      </c>
      <c r="F554" s="24">
        <v>0.33999999999999903</v>
      </c>
      <c r="G554" s="24">
        <v>0</v>
      </c>
      <c r="H554" s="25">
        <v>3.5023</v>
      </c>
      <c r="I554" s="25">
        <v>0.3327</v>
      </c>
      <c r="J554" s="15">
        <v>8</v>
      </c>
      <c r="K554" s="15">
        <v>2</v>
      </c>
      <c r="L554" s="13">
        <v>9.5000000000000001E-2</v>
      </c>
      <c r="M554" s="7">
        <v>0.79375267999999999</v>
      </c>
      <c r="N554" s="26">
        <v>0.35</v>
      </c>
      <c r="O554" s="27" t="s">
        <v>22</v>
      </c>
      <c r="P554" s="8">
        <v>0.55905660889999997</v>
      </c>
      <c r="Q554" s="24">
        <v>0.34</v>
      </c>
      <c r="R554" t="str">
        <f>IF($Q554*100&gt;=VLOOKUP($O554,margin_ranges!$A$5:$C$10,2,FALSE),IF($Q554*100&lt;=VLOOKUP($O554,margin_ranges!$A$5:$C$10,3,FALSE)+10,"IN RANGE","ABOVE RANGE"),"BELOW RANGE")</f>
        <v>IN RANGE</v>
      </c>
      <c r="S554">
        <f>MIN(VLOOKUP($O554,margin_ranges!$A$5:$D$10,4,FALSE),$P554*100)</f>
        <v>29.75</v>
      </c>
      <c r="T554" s="29">
        <f>(1-$S554/100)/(1-$F554)-1</f>
        <v>6.4393939393937671E-2</v>
      </c>
      <c r="U554" s="19" t="str">
        <f>IF(ABS(IFERROR(T554,0))&gt;0.05,INDEX(margin_ranges!$C$13:$C$16,MATCH($F554*100,margin_ranges!$B$13:$B$16,1)),"")</f>
        <v>Balanced (Type B)</v>
      </c>
      <c r="V554">
        <f>MIN(VLOOKUP($U554,margin_ranges!$A$5:$D$10,4,FALSE),$P554*100)</f>
        <v>29.75</v>
      </c>
      <c r="Y554" s="29">
        <f t="shared" si="8"/>
        <v>6.4393939393937671E-2</v>
      </c>
    </row>
    <row r="555" spans="1:25" x14ac:dyDescent="0.3">
      <c r="A555" s="8" t="s">
        <v>17</v>
      </c>
      <c r="B555" s="8" t="s">
        <v>815</v>
      </c>
      <c r="C555" s="8" t="s">
        <v>816</v>
      </c>
      <c r="D555" s="8" t="s">
        <v>925</v>
      </c>
      <c r="E555" s="8" t="s">
        <v>926</v>
      </c>
      <c r="F555" s="24">
        <v>0.33999999999999903</v>
      </c>
      <c r="G555" s="24">
        <v>0</v>
      </c>
      <c r="H555" s="25">
        <v>89.582800000000006</v>
      </c>
      <c r="I555" s="25">
        <v>19.5931</v>
      </c>
      <c r="J555" s="15">
        <v>376</v>
      </c>
      <c r="K555" s="15">
        <v>113</v>
      </c>
      <c r="L555" s="13">
        <v>0.21870000000000001</v>
      </c>
      <c r="M555" s="7">
        <v>0.64025752000000002</v>
      </c>
      <c r="N555" s="26">
        <v>0.4</v>
      </c>
      <c r="O555" s="27" t="s">
        <v>22</v>
      </c>
      <c r="P555" s="8">
        <v>0.37525138759999999</v>
      </c>
      <c r="Q555" s="24">
        <v>0.34</v>
      </c>
      <c r="R555" t="str">
        <f>IF($Q555*100&gt;=VLOOKUP($O555,margin_ranges!$A$5:$C$10,2,FALSE),IF($Q555*100&lt;=VLOOKUP($O555,margin_ranges!$A$5:$C$10,3,FALSE)+10,"IN RANGE","ABOVE RANGE"),"BELOW RANGE")</f>
        <v>IN RANGE</v>
      </c>
      <c r="S555">
        <f>MIN(VLOOKUP($O555,margin_ranges!$A$5:$D$10,4,FALSE),$P555*100)</f>
        <v>29.75</v>
      </c>
      <c r="T555" s="29">
        <f>(1-$S555/100)/(1-$F555)-1</f>
        <v>6.4393939393937671E-2</v>
      </c>
      <c r="U555" s="19" t="str">
        <f>IF(ABS(IFERROR(T555,0))&gt;0.05,INDEX(margin_ranges!$C$13:$C$16,MATCH($F555*100,margin_ranges!$B$13:$B$16,1)),"")</f>
        <v>Balanced (Type B)</v>
      </c>
      <c r="V555">
        <f>MIN(VLOOKUP($U555,margin_ranges!$A$5:$D$10,4,FALSE),$P555*100)</f>
        <v>29.75</v>
      </c>
      <c r="Y555" s="29">
        <f t="shared" si="8"/>
        <v>6.4393939393937671E-2</v>
      </c>
    </row>
    <row r="556" spans="1:25" x14ac:dyDescent="0.3">
      <c r="A556" s="8" t="s">
        <v>17</v>
      </c>
      <c r="B556" s="8" t="s">
        <v>815</v>
      </c>
      <c r="C556" s="8" t="s">
        <v>816</v>
      </c>
      <c r="D556" s="8" t="s">
        <v>939</v>
      </c>
      <c r="E556" s="8" t="s">
        <v>940</v>
      </c>
      <c r="F556" s="24">
        <v>0.33999999999999903</v>
      </c>
      <c r="G556" s="24">
        <v>1</v>
      </c>
      <c r="H556" s="25">
        <v>174.08789999999999</v>
      </c>
      <c r="I556" s="25">
        <v>43.746699999999997</v>
      </c>
      <c r="J556" s="15">
        <v>678</v>
      </c>
      <c r="K556" s="15">
        <v>207</v>
      </c>
      <c r="L556" s="13">
        <v>0.25130000000000002</v>
      </c>
      <c r="M556" s="7">
        <v>0.51642180000000004</v>
      </c>
      <c r="N556" s="26">
        <v>0.2</v>
      </c>
      <c r="O556" s="27" t="s">
        <v>22</v>
      </c>
      <c r="P556" s="8">
        <v>0.61271968349999995</v>
      </c>
      <c r="Q556" s="24">
        <v>0.34</v>
      </c>
      <c r="R556" t="str">
        <f>IF($Q556*100&gt;=VLOOKUP($O556,margin_ranges!$A$5:$C$10,2,FALSE),IF($Q556*100&lt;=VLOOKUP($O556,margin_ranges!$A$5:$C$10,3,FALSE)+10,"IN RANGE","ABOVE RANGE"),"BELOW RANGE")</f>
        <v>IN RANGE</v>
      </c>
      <c r="S556">
        <f>MIN(VLOOKUP($O556,margin_ranges!$A$5:$D$10,4,FALSE),$P556*100)</f>
        <v>29.75</v>
      </c>
      <c r="T556" s="29">
        <f>(1-$S556/100)/(1-$F556)-1</f>
        <v>6.4393939393937671E-2</v>
      </c>
      <c r="U556" s="19" t="str">
        <f>IF(ABS(IFERROR(T556,0))&gt;0.05,INDEX(margin_ranges!$C$13:$C$16,MATCH($F556*100,margin_ranges!$B$13:$B$16,1)),"")</f>
        <v>Balanced (Type B)</v>
      </c>
      <c r="V556">
        <f>MIN(VLOOKUP($U556,margin_ranges!$A$5:$D$10,4,FALSE),$P556*100)</f>
        <v>29.75</v>
      </c>
      <c r="Y556" s="29">
        <f t="shared" si="8"/>
        <v>6.4393939393937671E-2</v>
      </c>
    </row>
    <row r="557" spans="1:25" x14ac:dyDescent="0.3">
      <c r="A557" s="8" t="s">
        <v>17</v>
      </c>
      <c r="B557" s="8" t="s">
        <v>815</v>
      </c>
      <c r="C557" s="8" t="s">
        <v>816</v>
      </c>
      <c r="D557" s="8" t="s">
        <v>985</v>
      </c>
      <c r="E557" s="8" t="s">
        <v>986</v>
      </c>
      <c r="F557" s="24">
        <v>0.33999999999999903</v>
      </c>
      <c r="G557" s="24">
        <v>0</v>
      </c>
      <c r="H557" s="25">
        <v>3.1183999999999998</v>
      </c>
      <c r="I557" s="25">
        <v>0.6764</v>
      </c>
      <c r="J557" s="15">
        <v>12</v>
      </c>
      <c r="K557" s="15">
        <v>3</v>
      </c>
      <c r="L557" s="13">
        <v>0.21690000000000001</v>
      </c>
      <c r="M557" s="7">
        <v>0.56878234000000005</v>
      </c>
      <c r="N557" s="26">
        <v>0.35</v>
      </c>
      <c r="O557" s="27" t="s">
        <v>22</v>
      </c>
      <c r="P557" s="8">
        <v>0.38465037689999998</v>
      </c>
      <c r="Q557" s="24">
        <v>0.34</v>
      </c>
      <c r="R557" t="str">
        <f>IF($Q557*100&gt;=VLOOKUP($O557,margin_ranges!$A$5:$C$10,2,FALSE),IF($Q557*100&lt;=VLOOKUP($O557,margin_ranges!$A$5:$C$10,3,FALSE)+10,"IN RANGE","ABOVE RANGE"),"BELOW RANGE")</f>
        <v>IN RANGE</v>
      </c>
      <c r="S557">
        <f>MIN(VLOOKUP($O557,margin_ranges!$A$5:$D$10,4,FALSE),$P557*100)</f>
        <v>29.75</v>
      </c>
      <c r="T557" s="29">
        <f>(1-$S557/100)/(1-$F557)-1</f>
        <v>6.4393939393937671E-2</v>
      </c>
      <c r="U557" s="19" t="str">
        <f>IF(ABS(IFERROR(T557,0))&gt;0.05,INDEX(margin_ranges!$C$13:$C$16,MATCH($F557*100,margin_ranges!$B$13:$B$16,1)),"")</f>
        <v>Balanced (Type B)</v>
      </c>
      <c r="V557">
        <f>MIN(VLOOKUP($U557,margin_ranges!$A$5:$D$10,4,FALSE),$P557*100)</f>
        <v>29.75</v>
      </c>
      <c r="Y557" s="29">
        <f t="shared" si="8"/>
        <v>6.4393939393937671E-2</v>
      </c>
    </row>
    <row r="558" spans="1:25" x14ac:dyDescent="0.3">
      <c r="A558" s="8" t="s">
        <v>17</v>
      </c>
      <c r="B558" s="8" t="s">
        <v>815</v>
      </c>
      <c r="C558" s="8" t="s">
        <v>816</v>
      </c>
      <c r="D558" s="8" t="s">
        <v>1047</v>
      </c>
      <c r="E558" s="8" t="s">
        <v>1048</v>
      </c>
      <c r="F558" s="24">
        <v>0.33999999999999903</v>
      </c>
      <c r="G558" s="24">
        <v>0</v>
      </c>
      <c r="H558" s="25">
        <v>7.6611000000000002</v>
      </c>
      <c r="I558" s="25">
        <v>1.2188000000000001</v>
      </c>
      <c r="J558" s="15">
        <v>22</v>
      </c>
      <c r="K558" s="15">
        <v>7</v>
      </c>
      <c r="L558" s="13">
        <v>0.15909999999999999</v>
      </c>
      <c r="M558" s="7">
        <v>0.59874581999999998</v>
      </c>
      <c r="N558" s="26">
        <v>0.35</v>
      </c>
      <c r="O558" s="27" t="s">
        <v>22</v>
      </c>
      <c r="P558" s="8">
        <v>0.4154447751</v>
      </c>
      <c r="Q558" s="24">
        <v>0.34</v>
      </c>
      <c r="R558" t="str">
        <f>IF($Q558*100&gt;=VLOOKUP($O558,margin_ranges!$A$5:$C$10,2,FALSE),IF($Q558*100&lt;=VLOOKUP($O558,margin_ranges!$A$5:$C$10,3,FALSE)+10,"IN RANGE","ABOVE RANGE"),"BELOW RANGE")</f>
        <v>IN RANGE</v>
      </c>
      <c r="S558">
        <f>MIN(VLOOKUP($O558,margin_ranges!$A$5:$D$10,4,FALSE),$P558*100)</f>
        <v>29.75</v>
      </c>
      <c r="T558" s="29">
        <f>(1-$S558/100)/(1-$F558)-1</f>
        <v>6.4393939393937671E-2</v>
      </c>
      <c r="U558" s="19" t="str">
        <f>IF(ABS(IFERROR(T558,0))&gt;0.05,INDEX(margin_ranges!$C$13:$C$16,MATCH($F558*100,margin_ranges!$B$13:$B$16,1)),"")</f>
        <v>Balanced (Type B)</v>
      </c>
      <c r="V558">
        <f>MIN(VLOOKUP($U558,margin_ranges!$A$5:$D$10,4,FALSE),$P558*100)</f>
        <v>29.75</v>
      </c>
      <c r="Y558" s="29">
        <f t="shared" si="8"/>
        <v>6.4393939393937671E-2</v>
      </c>
    </row>
    <row r="559" spans="1:25" x14ac:dyDescent="0.3">
      <c r="A559" s="8" t="s">
        <v>17</v>
      </c>
      <c r="B559" s="8" t="s">
        <v>815</v>
      </c>
      <c r="C559" s="8" t="s">
        <v>816</v>
      </c>
      <c r="D559" s="8" t="s">
        <v>1049</v>
      </c>
      <c r="E559" s="8" t="s">
        <v>1050</v>
      </c>
      <c r="F559" s="24">
        <v>0.33999999999999903</v>
      </c>
      <c r="G559" s="24">
        <v>1</v>
      </c>
      <c r="H559" s="25">
        <v>106.33159999999999</v>
      </c>
      <c r="I559" s="25">
        <v>19.748200000000001</v>
      </c>
      <c r="J559" s="15">
        <v>294</v>
      </c>
      <c r="K559" s="15">
        <v>90</v>
      </c>
      <c r="L559" s="13">
        <v>0.1857</v>
      </c>
      <c r="M559" s="7">
        <v>0.49641667</v>
      </c>
      <c r="N559" s="26">
        <v>0.3</v>
      </c>
      <c r="O559" s="27" t="s">
        <v>22</v>
      </c>
      <c r="P559" s="8">
        <v>0.39566897010000002</v>
      </c>
      <c r="Q559" s="24">
        <v>0.34</v>
      </c>
      <c r="R559" t="str">
        <f>IF($Q559*100&gt;=VLOOKUP($O559,margin_ranges!$A$5:$C$10,2,FALSE),IF($Q559*100&lt;=VLOOKUP($O559,margin_ranges!$A$5:$C$10,3,FALSE)+10,"IN RANGE","ABOVE RANGE"),"BELOW RANGE")</f>
        <v>IN RANGE</v>
      </c>
      <c r="S559">
        <f>MIN(VLOOKUP($O559,margin_ranges!$A$5:$D$10,4,FALSE),$P559*100)</f>
        <v>29.75</v>
      </c>
      <c r="T559" s="29">
        <f>(1-$S559/100)/(1-$F559)-1</f>
        <v>6.4393939393937671E-2</v>
      </c>
      <c r="U559" s="19" t="str">
        <f>IF(ABS(IFERROR(T559,0))&gt;0.05,INDEX(margin_ranges!$C$13:$C$16,MATCH($F559*100,margin_ranges!$B$13:$B$16,1)),"")</f>
        <v>Balanced (Type B)</v>
      </c>
      <c r="V559">
        <f>MIN(VLOOKUP($U559,margin_ranges!$A$5:$D$10,4,FALSE),$P559*100)</f>
        <v>29.75</v>
      </c>
      <c r="Y559" s="29">
        <f t="shared" si="8"/>
        <v>6.4393939393937671E-2</v>
      </c>
    </row>
    <row r="560" spans="1:25" x14ac:dyDescent="0.3">
      <c r="A560" s="8" t="s">
        <v>17</v>
      </c>
      <c r="B560" s="8" t="s">
        <v>815</v>
      </c>
      <c r="C560" s="8" t="s">
        <v>816</v>
      </c>
      <c r="D560" s="8" t="s">
        <v>1071</v>
      </c>
      <c r="E560" s="8" t="s">
        <v>1072</v>
      </c>
      <c r="F560" s="24">
        <v>0.33999999999999903</v>
      </c>
      <c r="G560" s="24">
        <v>1</v>
      </c>
      <c r="H560" s="25">
        <v>212.19710000000001</v>
      </c>
      <c r="I560" s="25">
        <v>31.423400000000001</v>
      </c>
      <c r="J560" s="15">
        <v>747</v>
      </c>
      <c r="K560" s="15">
        <v>228</v>
      </c>
      <c r="L560" s="13">
        <v>0.14810000000000001</v>
      </c>
      <c r="M560" s="7">
        <v>0.79204870000000005</v>
      </c>
      <c r="N560" s="26">
        <v>0.35</v>
      </c>
      <c r="O560" s="27" t="s">
        <v>22</v>
      </c>
      <c r="P560" s="8">
        <v>0.55810797940000001</v>
      </c>
      <c r="Q560" s="24">
        <v>0.34</v>
      </c>
      <c r="R560" t="str">
        <f>IF($Q560*100&gt;=VLOOKUP($O560,margin_ranges!$A$5:$C$10,2,FALSE),IF($Q560*100&lt;=VLOOKUP($O560,margin_ranges!$A$5:$C$10,3,FALSE)+10,"IN RANGE","ABOVE RANGE"),"BELOW RANGE")</f>
        <v>IN RANGE</v>
      </c>
      <c r="S560">
        <f>MIN(VLOOKUP($O560,margin_ranges!$A$5:$D$10,4,FALSE),$P560*100)</f>
        <v>29.75</v>
      </c>
      <c r="T560" s="29">
        <f>(1-$S560/100)/(1-$F560)-1</f>
        <v>6.4393939393937671E-2</v>
      </c>
      <c r="U560" s="19" t="str">
        <f>IF(ABS(IFERROR(T560,0))&gt;0.05,INDEX(margin_ranges!$C$13:$C$16,MATCH($F560*100,margin_ranges!$B$13:$B$16,1)),"")</f>
        <v>Balanced (Type B)</v>
      </c>
      <c r="V560">
        <f>MIN(VLOOKUP($U560,margin_ranges!$A$5:$D$10,4,FALSE),$P560*100)</f>
        <v>29.75</v>
      </c>
      <c r="Y560" s="29">
        <f t="shared" si="8"/>
        <v>6.4393939393937671E-2</v>
      </c>
    </row>
    <row r="561" spans="1:25" x14ac:dyDescent="0.3">
      <c r="A561" s="8" t="s">
        <v>17</v>
      </c>
      <c r="B561" s="8" t="s">
        <v>815</v>
      </c>
      <c r="C561" s="8" t="s">
        <v>816</v>
      </c>
      <c r="D561" s="8" t="s">
        <v>935</v>
      </c>
      <c r="E561" s="8" t="s">
        <v>936</v>
      </c>
      <c r="F561" s="24">
        <v>0.33573568849352098</v>
      </c>
      <c r="G561" s="24">
        <v>0</v>
      </c>
      <c r="H561" s="25">
        <v>88.067300000000003</v>
      </c>
      <c r="I561" s="25">
        <v>19.302700000000002</v>
      </c>
      <c r="J561" s="15">
        <v>349</v>
      </c>
      <c r="K561" s="15">
        <v>117</v>
      </c>
      <c r="L561" s="13">
        <v>0.21920000000000001</v>
      </c>
      <c r="M561" s="7">
        <v>0.60216994000000001</v>
      </c>
      <c r="N561" s="26">
        <v>0.4</v>
      </c>
      <c r="O561" s="27" t="s">
        <v>22</v>
      </c>
      <c r="P561" s="8">
        <v>0.33573568850000002</v>
      </c>
      <c r="Q561" s="24">
        <v>0.39</v>
      </c>
      <c r="R561" t="str">
        <f>IF($Q561*100&gt;=VLOOKUP($O561,margin_ranges!$A$5:$C$10,2,FALSE),IF($Q561*100&lt;=VLOOKUP($O561,margin_ranges!$A$5:$C$10,3,FALSE)+10,"IN RANGE","ABOVE RANGE"),"BELOW RANGE")</f>
        <v>IN RANGE</v>
      </c>
      <c r="S561">
        <f>MIN(VLOOKUP($O561,margin_ranges!$A$5:$D$10,4,FALSE),$P561*100)</f>
        <v>29.75</v>
      </c>
      <c r="T561" s="29">
        <f>(1-$S561/100)/(1-$F561)-1</f>
        <v>5.7560955528088931E-2</v>
      </c>
      <c r="U561" s="19" t="str">
        <f>IF(ABS(IFERROR(T561,0))&gt;0.05,INDEX(margin_ranges!$C$13:$C$16,MATCH($F561*100,margin_ranges!$B$13:$B$16,1)),"")</f>
        <v>Balanced (Type B)</v>
      </c>
      <c r="V561">
        <f>MIN(VLOOKUP($U561,margin_ranges!$A$5:$D$10,4,FALSE),$P561*100)</f>
        <v>29.75</v>
      </c>
      <c r="Y561" s="29">
        <f t="shared" si="8"/>
        <v>5.7560955528088931E-2</v>
      </c>
    </row>
    <row r="562" spans="1:25" x14ac:dyDescent="0.3">
      <c r="A562" s="8" t="s">
        <v>17</v>
      </c>
      <c r="B562" s="8" t="s">
        <v>815</v>
      </c>
      <c r="C562" s="8" t="s">
        <v>816</v>
      </c>
      <c r="D562" s="8" t="s">
        <v>909</v>
      </c>
      <c r="E562" s="8" t="s">
        <v>910</v>
      </c>
      <c r="F562" s="24">
        <v>0.33</v>
      </c>
      <c r="G562" s="24">
        <v>1</v>
      </c>
      <c r="H562" s="25">
        <v>216.24959999999999</v>
      </c>
      <c r="I562" s="25">
        <v>26.990500000000001</v>
      </c>
      <c r="J562" s="15">
        <v>561</v>
      </c>
      <c r="K562" s="15">
        <v>185</v>
      </c>
      <c r="L562" s="13">
        <v>0.12479999999999999</v>
      </c>
      <c r="M562" s="7">
        <v>0.69294964000000003</v>
      </c>
      <c r="N562" s="26">
        <v>0.35</v>
      </c>
      <c r="O562" s="27" t="s">
        <v>92</v>
      </c>
      <c r="P562" s="8">
        <v>0.4949127874</v>
      </c>
      <c r="Q562" s="24">
        <v>0.33</v>
      </c>
      <c r="R562" t="str">
        <f>IF($Q562*100&gt;=VLOOKUP($O562,margin_ranges!$A$5:$C$10,2,FALSE),IF($Q562*100&lt;=VLOOKUP($O562,margin_ranges!$A$5:$C$10,3,FALSE)+10,"IN RANGE","ABOVE RANGE"),"BELOW RANGE")</f>
        <v>IN RANGE</v>
      </c>
      <c r="S562">
        <f>MIN(VLOOKUP($O562,margin_ranges!$A$5:$D$10,4,FALSE),$P562*100)</f>
        <v>29.75</v>
      </c>
      <c r="T562" s="29">
        <f>(1-$S562/100)/(1-$F562)-1</f>
        <v>4.850746268656736E-2</v>
      </c>
      <c r="U562" s="19" t="str">
        <f>IF(ABS(IFERROR(T562,0))&gt;0.05,INDEX(margin_ranges!$C$13:$C$16,MATCH($F562*100,margin_ranges!$B$13:$B$16,1)),"")</f>
        <v/>
      </c>
      <c r="V562" t="e">
        <f>MIN(VLOOKUP($U562,margin_ranges!$A$5:$D$10,4,FALSE),$P562*100)</f>
        <v>#N/A</v>
      </c>
      <c r="Y562" s="29" t="e">
        <f t="shared" si="8"/>
        <v>#N/A</v>
      </c>
    </row>
    <row r="563" spans="1:25" x14ac:dyDescent="0.3">
      <c r="A563" s="8" t="s">
        <v>17</v>
      </c>
      <c r="B563" s="8" t="s">
        <v>815</v>
      </c>
      <c r="C563" s="8" t="s">
        <v>816</v>
      </c>
      <c r="D563" s="8" t="s">
        <v>817</v>
      </c>
      <c r="E563" s="8" t="s">
        <v>818</v>
      </c>
      <c r="F563" s="24">
        <v>0.31470264303352902</v>
      </c>
      <c r="G563" s="24">
        <v>0</v>
      </c>
      <c r="H563" s="25">
        <v>94.602900000000005</v>
      </c>
      <c r="I563" s="25">
        <v>24.366700000000002</v>
      </c>
      <c r="J563" s="15">
        <v>427</v>
      </c>
      <c r="K563" s="15">
        <v>134</v>
      </c>
      <c r="L563" s="13">
        <v>0.2576</v>
      </c>
      <c r="M563" s="7">
        <v>0.58368823000000003</v>
      </c>
      <c r="N563" s="26">
        <v>0.4</v>
      </c>
      <c r="O563" s="27" t="s">
        <v>22</v>
      </c>
      <c r="P563" s="8">
        <v>0.314702643</v>
      </c>
      <c r="Q563" s="24">
        <v>0.37</v>
      </c>
      <c r="R563" t="str">
        <f>IF($Q563*100&gt;=VLOOKUP($O563,margin_ranges!$A$5:$C$10,2,FALSE),IF($Q563*100&lt;=VLOOKUP($O563,margin_ranges!$A$5:$C$10,3,FALSE)+10,"IN RANGE","ABOVE RANGE"),"BELOW RANGE")</f>
        <v>IN RANGE</v>
      </c>
      <c r="S563">
        <f>MIN(VLOOKUP($O563,margin_ranges!$A$5:$D$10,4,FALSE),$P563*100)</f>
        <v>29.75</v>
      </c>
      <c r="T563" s="29">
        <f>(1-$S563/100)/(1-$F563)-1</f>
        <v>2.5102450576605317E-2</v>
      </c>
      <c r="U563" s="19" t="str">
        <f>IF(ABS(IFERROR(T563,0))&gt;0.05,INDEX(margin_ranges!$C$13:$C$16,MATCH($F563*100,margin_ranges!$B$13:$B$16,1)),"")</f>
        <v/>
      </c>
      <c r="V563" t="e">
        <f>MIN(VLOOKUP($U563,margin_ranges!$A$5:$D$10,4,FALSE),$P563*100)</f>
        <v>#N/A</v>
      </c>
      <c r="Y563" s="29" t="e">
        <f t="shared" si="8"/>
        <v>#N/A</v>
      </c>
    </row>
    <row r="564" spans="1:25" x14ac:dyDescent="0.3">
      <c r="A564" s="8" t="s">
        <v>17</v>
      </c>
      <c r="B564" s="8" t="s">
        <v>815</v>
      </c>
      <c r="C564" s="8" t="s">
        <v>816</v>
      </c>
      <c r="D564" s="8" t="s">
        <v>875</v>
      </c>
      <c r="E564" s="8" t="s">
        <v>876</v>
      </c>
      <c r="F564" s="24">
        <v>0.31</v>
      </c>
      <c r="G564" s="24">
        <v>1</v>
      </c>
      <c r="H564" s="25">
        <v>194.04900000000001</v>
      </c>
      <c r="I564" s="25">
        <v>54.611400000000003</v>
      </c>
      <c r="J564" s="15">
        <v>878</v>
      </c>
      <c r="K564" s="15">
        <v>240</v>
      </c>
      <c r="L564" s="13">
        <v>0.28139999999999998</v>
      </c>
      <c r="M564" s="7">
        <v>0.53613690999999997</v>
      </c>
      <c r="N564" s="26">
        <v>0.25</v>
      </c>
      <c r="O564" s="27" t="s">
        <v>22</v>
      </c>
      <c r="P564" s="8">
        <v>0.5337011961</v>
      </c>
      <c r="Q564" s="24">
        <v>0.31</v>
      </c>
      <c r="R564" t="str">
        <f>IF($Q564*100&gt;=VLOOKUP($O564,margin_ranges!$A$5:$C$10,2,FALSE),IF($Q564*100&lt;=VLOOKUP($O564,margin_ranges!$A$5:$C$10,3,FALSE)+10,"IN RANGE","ABOVE RANGE"),"BELOW RANGE")</f>
        <v>IN RANGE</v>
      </c>
      <c r="S564">
        <f>MIN(VLOOKUP($O564,margin_ranges!$A$5:$D$10,4,FALSE),$P564*100)</f>
        <v>29.75</v>
      </c>
      <c r="T564" s="29">
        <f>(1-$S564/100)/(1-$F564)-1</f>
        <v>1.8115942028985588E-2</v>
      </c>
      <c r="U564" s="19" t="str">
        <f>IF(ABS(IFERROR(T564,0))&gt;0.05,INDEX(margin_ranges!$C$13:$C$16,MATCH($F564*100,margin_ranges!$B$13:$B$16,1)),"")</f>
        <v/>
      </c>
      <c r="V564" t="e">
        <f>MIN(VLOOKUP($U564,margin_ranges!$A$5:$D$10,4,FALSE),$P564*100)</f>
        <v>#N/A</v>
      </c>
      <c r="Y564" s="29" t="e">
        <f t="shared" si="8"/>
        <v>#N/A</v>
      </c>
    </row>
    <row r="565" spans="1:25" x14ac:dyDescent="0.3">
      <c r="A565" s="8" t="s">
        <v>17</v>
      </c>
      <c r="B565" s="8" t="s">
        <v>815</v>
      </c>
      <c r="C565" s="8" t="s">
        <v>816</v>
      </c>
      <c r="D565" s="8" t="s">
        <v>895</v>
      </c>
      <c r="E565" s="8" t="s">
        <v>896</v>
      </c>
      <c r="F565" s="24">
        <v>0.30812268824526901</v>
      </c>
      <c r="G565" s="24">
        <v>0</v>
      </c>
      <c r="H565" s="25">
        <v>96.075299999999999</v>
      </c>
      <c r="I565" s="25">
        <v>24.0565</v>
      </c>
      <c r="J565" s="15">
        <v>417</v>
      </c>
      <c r="K565" s="15">
        <v>124</v>
      </c>
      <c r="L565" s="13">
        <v>0.25040000000000001</v>
      </c>
      <c r="M565" s="7">
        <v>0.57813718000000003</v>
      </c>
      <c r="N565" s="26">
        <v>0.4</v>
      </c>
      <c r="O565" s="27" t="s">
        <v>22</v>
      </c>
      <c r="P565" s="8">
        <v>0.30812268819999999</v>
      </c>
      <c r="Q565" s="24">
        <v>0.34</v>
      </c>
      <c r="R565" t="str">
        <f>IF($Q565*100&gt;=VLOOKUP($O565,margin_ranges!$A$5:$C$10,2,FALSE),IF($Q565*100&lt;=VLOOKUP($O565,margin_ranges!$A$5:$C$10,3,FALSE)+10,"IN RANGE","ABOVE RANGE"),"BELOW RANGE")</f>
        <v>IN RANGE</v>
      </c>
      <c r="S565">
        <f>MIN(VLOOKUP($O565,margin_ranges!$A$5:$D$10,4,FALSE),$P565*100)</f>
        <v>29.75</v>
      </c>
      <c r="T565" s="29">
        <f>(1-$S565/100)/(1-$F565)-1</f>
        <v>1.535342764503711E-2</v>
      </c>
      <c r="U565" s="19" t="str">
        <f>IF(ABS(IFERROR(T565,0))&gt;0.05,INDEX(margin_ranges!$C$13:$C$16,MATCH($F565*100,margin_ranges!$B$13:$B$16,1)),"")</f>
        <v/>
      </c>
      <c r="V565" t="e">
        <f>MIN(VLOOKUP($U565,margin_ranges!$A$5:$D$10,4,FALSE),$P565*100)</f>
        <v>#N/A</v>
      </c>
      <c r="Y565" s="29" t="e">
        <f t="shared" si="8"/>
        <v>#N/A</v>
      </c>
    </row>
    <row r="566" spans="1:25" x14ac:dyDescent="0.3">
      <c r="A566" s="8" t="s">
        <v>17</v>
      </c>
      <c r="B566" s="8" t="s">
        <v>815</v>
      </c>
      <c r="C566" s="8" t="s">
        <v>816</v>
      </c>
      <c r="D566" s="8" t="s">
        <v>893</v>
      </c>
      <c r="E566" s="8" t="s">
        <v>894</v>
      </c>
      <c r="F566" s="24">
        <v>0.30166790701746699</v>
      </c>
      <c r="G566" s="24">
        <v>0</v>
      </c>
      <c r="H566" s="25">
        <v>79.730099999999993</v>
      </c>
      <c r="I566" s="25">
        <v>19.655100000000001</v>
      </c>
      <c r="J566" s="15">
        <v>338</v>
      </c>
      <c r="K566" s="15">
        <v>102</v>
      </c>
      <c r="L566" s="13">
        <v>0.2465</v>
      </c>
      <c r="M566" s="7">
        <v>0.57279338000000002</v>
      </c>
      <c r="N566" s="26">
        <v>0.4</v>
      </c>
      <c r="O566" s="27" t="s">
        <v>22</v>
      </c>
      <c r="P566" s="8">
        <v>0.30166790700000001</v>
      </c>
      <c r="Q566" s="24">
        <v>0.35</v>
      </c>
      <c r="R566" t="str">
        <f>IF($Q566*100&gt;=VLOOKUP($O566,margin_ranges!$A$5:$C$10,2,FALSE),IF($Q566*100&lt;=VLOOKUP($O566,margin_ranges!$A$5:$C$10,3,FALSE)+10,"IN RANGE","ABOVE RANGE"),"BELOW RANGE")</f>
        <v>IN RANGE</v>
      </c>
      <c r="S566">
        <f>MIN(VLOOKUP($O566,margin_ranges!$A$5:$D$10,4,FALSE),$P566*100)</f>
        <v>29.75</v>
      </c>
      <c r="T566" s="29">
        <f>(1-$S566/100)/(1-$F566)-1</f>
        <v>5.9683738716147516E-3</v>
      </c>
      <c r="U566" s="19" t="str">
        <f>IF(ABS(IFERROR(T566,0))&gt;0.05,INDEX(margin_ranges!$C$13:$C$16,MATCH($F566*100,margin_ranges!$B$13:$B$16,1)),"")</f>
        <v/>
      </c>
      <c r="V566" t="e">
        <f>MIN(VLOOKUP($U566,margin_ranges!$A$5:$D$10,4,FALSE),$P566*100)</f>
        <v>#N/A</v>
      </c>
      <c r="Y566" s="29" t="e">
        <f t="shared" si="8"/>
        <v>#N/A</v>
      </c>
    </row>
    <row r="567" spans="1:25" x14ac:dyDescent="0.3">
      <c r="A567" s="8" t="s">
        <v>17</v>
      </c>
      <c r="B567" s="8" t="s">
        <v>815</v>
      </c>
      <c r="C567" s="8" t="s">
        <v>816</v>
      </c>
      <c r="D567" s="8" t="s">
        <v>835</v>
      </c>
      <c r="E567" s="8" t="s">
        <v>836</v>
      </c>
      <c r="F567" s="24">
        <v>0.3</v>
      </c>
      <c r="G567" s="24">
        <v>1</v>
      </c>
      <c r="H567" s="25">
        <v>122.40130000000001</v>
      </c>
      <c r="I567" s="25">
        <v>30.273599999999998</v>
      </c>
      <c r="J567" s="15">
        <v>325</v>
      </c>
      <c r="K567" s="15">
        <v>97</v>
      </c>
      <c r="L567" s="13">
        <v>0.24729999999999999</v>
      </c>
      <c r="M567" s="7">
        <v>0.35733865999999997</v>
      </c>
      <c r="N567" s="26">
        <v>0.2</v>
      </c>
      <c r="O567" s="27" t="s">
        <v>92</v>
      </c>
      <c r="P567" s="8">
        <v>0.44030684469999998</v>
      </c>
      <c r="Q567" s="24">
        <v>0.3</v>
      </c>
      <c r="R567" t="str">
        <f>IF($Q567*100&gt;=VLOOKUP($O567,margin_ranges!$A$5:$C$10,2,FALSE),IF($Q567*100&lt;=VLOOKUP($O567,margin_ranges!$A$5:$C$10,3,FALSE)+10,"IN RANGE","ABOVE RANGE"),"BELOW RANGE")</f>
        <v>IN RANGE</v>
      </c>
      <c r="S567">
        <f>MIN(VLOOKUP($O567,margin_ranges!$A$5:$D$10,4,FALSE),$P567*100)</f>
        <v>29.75</v>
      </c>
      <c r="T567" s="29">
        <f>(1-$S567/100)/(1-$F567)-1</f>
        <v>3.5714285714285587E-3</v>
      </c>
      <c r="U567" s="19" t="str">
        <f>IF(ABS(IFERROR(T567,0))&gt;0.05,INDEX(margin_ranges!$C$13:$C$16,MATCH($F567*100,margin_ranges!$B$13:$B$16,1)),"")</f>
        <v/>
      </c>
      <c r="V567" t="e">
        <f>MIN(VLOOKUP($U567,margin_ranges!$A$5:$D$10,4,FALSE),$P567*100)</f>
        <v>#N/A</v>
      </c>
      <c r="Y567" s="29" t="e">
        <f t="shared" si="8"/>
        <v>#N/A</v>
      </c>
    </row>
    <row r="568" spans="1:25" x14ac:dyDescent="0.3">
      <c r="A568" s="8" t="s">
        <v>17</v>
      </c>
      <c r="B568" s="8" t="s">
        <v>815</v>
      </c>
      <c r="C568" s="8" t="s">
        <v>816</v>
      </c>
      <c r="D568" s="8" t="s">
        <v>863</v>
      </c>
      <c r="E568" s="8" t="s">
        <v>864</v>
      </c>
      <c r="F568" s="24">
        <v>0.3</v>
      </c>
      <c r="G568" s="24">
        <v>1</v>
      </c>
      <c r="H568" s="25">
        <v>177.5043</v>
      </c>
      <c r="I568" s="25">
        <v>29.2014</v>
      </c>
      <c r="J568" s="15">
        <v>560</v>
      </c>
      <c r="K568" s="15">
        <v>168</v>
      </c>
      <c r="L568" s="13">
        <v>0.16450000000000001</v>
      </c>
      <c r="M568" s="7">
        <v>0.63868988999999998</v>
      </c>
      <c r="N568" s="26">
        <v>0.35</v>
      </c>
      <c r="O568" s="27" t="s">
        <v>92</v>
      </c>
      <c r="P568" s="8">
        <v>0.45200322320000003</v>
      </c>
      <c r="Q568" s="24">
        <v>0.3</v>
      </c>
      <c r="R568" t="str">
        <f>IF($Q568*100&gt;=VLOOKUP($O568,margin_ranges!$A$5:$C$10,2,FALSE),IF($Q568*100&lt;=VLOOKUP($O568,margin_ranges!$A$5:$C$10,3,FALSE)+10,"IN RANGE","ABOVE RANGE"),"BELOW RANGE")</f>
        <v>IN RANGE</v>
      </c>
      <c r="S568">
        <f>MIN(VLOOKUP($O568,margin_ranges!$A$5:$D$10,4,FALSE),$P568*100)</f>
        <v>29.75</v>
      </c>
      <c r="T568" s="29">
        <f>(1-$S568/100)/(1-$F568)-1</f>
        <v>3.5714285714285587E-3</v>
      </c>
      <c r="U568" s="19" t="str">
        <f>IF(ABS(IFERROR(T568,0))&gt;0.05,INDEX(margin_ranges!$C$13:$C$16,MATCH($F568*100,margin_ranges!$B$13:$B$16,1)),"")</f>
        <v/>
      </c>
      <c r="V568" t="e">
        <f>MIN(VLOOKUP($U568,margin_ranges!$A$5:$D$10,4,FALSE),$P568*100)</f>
        <v>#N/A</v>
      </c>
      <c r="Y568" s="29" t="e">
        <f t="shared" si="8"/>
        <v>#N/A</v>
      </c>
    </row>
    <row r="569" spans="1:25" x14ac:dyDescent="0.3">
      <c r="A569" s="8" t="s">
        <v>17</v>
      </c>
      <c r="B569" s="8" t="s">
        <v>815</v>
      </c>
      <c r="C569" s="8" t="s">
        <v>816</v>
      </c>
      <c r="D569" s="8" t="s">
        <v>953</v>
      </c>
      <c r="E569" s="8" t="s">
        <v>954</v>
      </c>
      <c r="F569" s="24">
        <v>0.3</v>
      </c>
      <c r="G569" s="24">
        <v>0</v>
      </c>
      <c r="H569" s="25">
        <v>5.4622000000000002</v>
      </c>
      <c r="I569" s="25">
        <v>1.0702</v>
      </c>
      <c r="J569" s="15">
        <v>16</v>
      </c>
      <c r="K569" s="15">
        <v>5</v>
      </c>
      <c r="L569" s="13">
        <v>0.19589999999999999</v>
      </c>
      <c r="M569" s="7">
        <v>0.48729894000000001</v>
      </c>
      <c r="N569" s="26">
        <v>0.2</v>
      </c>
      <c r="O569" s="27" t="s">
        <v>92</v>
      </c>
      <c r="P569" s="8">
        <v>0.58957431660000004</v>
      </c>
      <c r="Q569" s="24">
        <v>0.3</v>
      </c>
      <c r="R569" t="str">
        <f>IF($Q569*100&gt;=VLOOKUP($O569,margin_ranges!$A$5:$C$10,2,FALSE),IF($Q569*100&lt;=VLOOKUP($O569,margin_ranges!$A$5:$C$10,3,FALSE)+10,"IN RANGE","ABOVE RANGE"),"BELOW RANGE")</f>
        <v>IN RANGE</v>
      </c>
      <c r="S569">
        <f>MIN(VLOOKUP($O569,margin_ranges!$A$5:$D$10,4,FALSE),$P569*100)</f>
        <v>29.75</v>
      </c>
      <c r="T569" s="29">
        <f>(1-$S569/100)/(1-$F569)-1</f>
        <v>3.5714285714285587E-3</v>
      </c>
      <c r="U569" s="19" t="str">
        <f>IF(ABS(IFERROR(T569,0))&gt;0.05,INDEX(margin_ranges!$C$13:$C$16,MATCH($F569*100,margin_ranges!$B$13:$B$16,1)),"")</f>
        <v/>
      </c>
      <c r="V569" t="e">
        <f>MIN(VLOOKUP($U569,margin_ranges!$A$5:$D$10,4,FALSE),$P569*100)</f>
        <v>#N/A</v>
      </c>
      <c r="Y569" s="29" t="e">
        <f t="shared" si="8"/>
        <v>#N/A</v>
      </c>
    </row>
    <row r="570" spans="1:25" x14ac:dyDescent="0.3">
      <c r="A570" s="8" t="s">
        <v>17</v>
      </c>
      <c r="B570" s="8" t="s">
        <v>815</v>
      </c>
      <c r="C570" s="8" t="s">
        <v>816</v>
      </c>
      <c r="D570" s="8" t="s">
        <v>971</v>
      </c>
      <c r="E570" s="8" t="s">
        <v>972</v>
      </c>
      <c r="F570" s="24">
        <v>0.3</v>
      </c>
      <c r="G570" s="24">
        <v>1</v>
      </c>
      <c r="H570" s="25">
        <v>161.1601</v>
      </c>
      <c r="I570" s="25">
        <v>24.0946</v>
      </c>
      <c r="J570" s="15">
        <v>299</v>
      </c>
      <c r="K570" s="15">
        <v>90</v>
      </c>
      <c r="L570" s="13">
        <v>0.14949999999999999</v>
      </c>
      <c r="M570" s="7">
        <v>0.41320625999999999</v>
      </c>
      <c r="N570" s="26">
        <v>0.2</v>
      </c>
      <c r="O570" s="27" t="s">
        <v>92</v>
      </c>
      <c r="P570" s="8">
        <v>0.51598022170000002</v>
      </c>
      <c r="Q570" s="24">
        <v>0.3</v>
      </c>
      <c r="R570" t="str">
        <f>IF($Q570*100&gt;=VLOOKUP($O570,margin_ranges!$A$5:$C$10,2,FALSE),IF($Q570*100&lt;=VLOOKUP($O570,margin_ranges!$A$5:$C$10,3,FALSE)+10,"IN RANGE","ABOVE RANGE"),"BELOW RANGE")</f>
        <v>IN RANGE</v>
      </c>
      <c r="S570">
        <f>MIN(VLOOKUP($O570,margin_ranges!$A$5:$D$10,4,FALSE),$P570*100)</f>
        <v>29.75</v>
      </c>
      <c r="T570" s="29">
        <f>(1-$S570/100)/(1-$F570)-1</f>
        <v>3.5714285714285587E-3</v>
      </c>
      <c r="U570" s="19" t="str">
        <f>IF(ABS(IFERROR(T570,0))&gt;0.05,INDEX(margin_ranges!$C$13:$C$16,MATCH($F570*100,margin_ranges!$B$13:$B$16,1)),"")</f>
        <v/>
      </c>
      <c r="V570" t="e">
        <f>MIN(VLOOKUP($U570,margin_ranges!$A$5:$D$10,4,FALSE),$P570*100)</f>
        <v>#N/A</v>
      </c>
      <c r="Y570" s="29" t="e">
        <f t="shared" si="8"/>
        <v>#N/A</v>
      </c>
    </row>
    <row r="571" spans="1:25" x14ac:dyDescent="0.3">
      <c r="A571" s="8" t="s">
        <v>17</v>
      </c>
      <c r="B571" s="8" t="s">
        <v>815</v>
      </c>
      <c r="C571" s="8" t="s">
        <v>816</v>
      </c>
      <c r="D571" s="8" t="s">
        <v>1001</v>
      </c>
      <c r="E571" s="8" t="s">
        <v>1002</v>
      </c>
      <c r="F571" s="24">
        <v>0.3</v>
      </c>
      <c r="G571" s="24">
        <v>1</v>
      </c>
      <c r="H571" s="25">
        <v>99.236400000000003</v>
      </c>
      <c r="I571" s="25">
        <v>27.300899999999999</v>
      </c>
      <c r="J571" s="15">
        <v>272</v>
      </c>
      <c r="K571" s="15">
        <v>82</v>
      </c>
      <c r="L571" s="13">
        <v>0.27510000000000001</v>
      </c>
      <c r="M571" s="7">
        <v>0.33259569999999999</v>
      </c>
      <c r="N571" s="26">
        <v>0.2</v>
      </c>
      <c r="O571" s="27" t="s">
        <v>92</v>
      </c>
      <c r="P571" s="8">
        <v>0.398669314</v>
      </c>
      <c r="Q571" s="24">
        <v>0.3</v>
      </c>
      <c r="R571" t="str">
        <f>IF($Q571*100&gt;=VLOOKUP($O571,margin_ranges!$A$5:$C$10,2,FALSE),IF($Q571*100&lt;=VLOOKUP($O571,margin_ranges!$A$5:$C$10,3,FALSE)+10,"IN RANGE","ABOVE RANGE"),"BELOW RANGE")</f>
        <v>IN RANGE</v>
      </c>
      <c r="S571">
        <f>MIN(VLOOKUP($O571,margin_ranges!$A$5:$D$10,4,FALSE),$P571*100)</f>
        <v>29.75</v>
      </c>
      <c r="T571" s="29">
        <f>(1-$S571/100)/(1-$F571)-1</f>
        <v>3.5714285714285587E-3</v>
      </c>
      <c r="U571" s="19" t="str">
        <f>IF(ABS(IFERROR(T571,0))&gt;0.05,INDEX(margin_ranges!$C$13:$C$16,MATCH($F571*100,margin_ranges!$B$13:$B$16,1)),"")</f>
        <v/>
      </c>
      <c r="V571" t="e">
        <f>MIN(VLOOKUP($U571,margin_ranges!$A$5:$D$10,4,FALSE),$P571*100)</f>
        <v>#N/A</v>
      </c>
      <c r="Y571" s="29" t="e">
        <f t="shared" si="8"/>
        <v>#N/A</v>
      </c>
    </row>
    <row r="572" spans="1:25" x14ac:dyDescent="0.3">
      <c r="A572" s="8" t="s">
        <v>17</v>
      </c>
      <c r="B572" s="8" t="s">
        <v>815</v>
      </c>
      <c r="C572" s="8" t="s">
        <v>816</v>
      </c>
      <c r="D572" s="8" t="s">
        <v>1057</v>
      </c>
      <c r="E572" s="8" t="s">
        <v>1058</v>
      </c>
      <c r="F572" s="24">
        <v>0.3</v>
      </c>
      <c r="G572" s="24">
        <v>1</v>
      </c>
      <c r="H572" s="25">
        <v>90.617199999999997</v>
      </c>
      <c r="I572" s="25">
        <v>21.764299999999999</v>
      </c>
      <c r="J572" s="15">
        <v>198</v>
      </c>
      <c r="K572" s="15">
        <v>56</v>
      </c>
      <c r="L572" s="13">
        <v>0.2402</v>
      </c>
      <c r="M572" s="7">
        <v>0.30305611999999998</v>
      </c>
      <c r="N572" s="26">
        <v>0.2</v>
      </c>
      <c r="O572" s="27" t="s">
        <v>92</v>
      </c>
      <c r="P572" s="8">
        <v>0.34005622629999999</v>
      </c>
      <c r="Q572" s="24">
        <v>0.3</v>
      </c>
      <c r="R572" t="str">
        <f>IF($Q572*100&gt;=VLOOKUP($O572,margin_ranges!$A$5:$C$10,2,FALSE),IF($Q572*100&lt;=VLOOKUP($O572,margin_ranges!$A$5:$C$10,3,FALSE)+10,"IN RANGE","ABOVE RANGE"),"BELOW RANGE")</f>
        <v>IN RANGE</v>
      </c>
      <c r="S572">
        <f>MIN(VLOOKUP($O572,margin_ranges!$A$5:$D$10,4,FALSE),$P572*100)</f>
        <v>29.75</v>
      </c>
      <c r="T572" s="29">
        <f>(1-$S572/100)/(1-$F572)-1</f>
        <v>3.5714285714285587E-3</v>
      </c>
      <c r="U572" s="19" t="str">
        <f>IF(ABS(IFERROR(T572,0))&gt;0.05,INDEX(margin_ranges!$C$13:$C$16,MATCH($F572*100,margin_ranges!$B$13:$B$16,1)),"")</f>
        <v/>
      </c>
      <c r="V572" t="e">
        <f>MIN(VLOOKUP($U572,margin_ranges!$A$5:$D$10,4,FALSE),$P572*100)</f>
        <v>#N/A</v>
      </c>
      <c r="Y572" s="29" t="e">
        <f t="shared" si="8"/>
        <v>#N/A</v>
      </c>
    </row>
    <row r="573" spans="1:25" x14ac:dyDescent="0.3">
      <c r="A573" s="8" t="s">
        <v>17</v>
      </c>
      <c r="B573" s="8" t="s">
        <v>815</v>
      </c>
      <c r="C573" s="8" t="s">
        <v>816</v>
      </c>
      <c r="D573" s="8" t="s">
        <v>1009</v>
      </c>
      <c r="E573" s="8" t="s">
        <v>1010</v>
      </c>
      <c r="F573" s="24">
        <v>0.236387842347308</v>
      </c>
      <c r="G573" s="24">
        <v>0</v>
      </c>
      <c r="H573" s="25">
        <v>89.153599999999997</v>
      </c>
      <c r="I573" s="25">
        <v>21.9801</v>
      </c>
      <c r="J573" s="15">
        <v>345</v>
      </c>
      <c r="K573" s="15">
        <v>82</v>
      </c>
      <c r="L573" s="13">
        <v>0.2465</v>
      </c>
      <c r="M573" s="7">
        <v>0.52382613</v>
      </c>
      <c r="N573" s="26">
        <v>0.4</v>
      </c>
      <c r="O573" s="27" t="s">
        <v>22</v>
      </c>
      <c r="P573" s="8">
        <v>0.23638784230000001</v>
      </c>
      <c r="Q573" s="24">
        <v>0.28000000000000003</v>
      </c>
      <c r="R573" t="str">
        <f>IF($Q573*100&gt;=VLOOKUP($O573,margin_ranges!$A$5:$C$10,2,FALSE),IF($Q573*100&lt;=VLOOKUP($O573,margin_ranges!$A$5:$C$10,3,FALSE)+10,"IN RANGE","ABOVE RANGE"),"BELOW RANGE")</f>
        <v>IN RANGE</v>
      </c>
      <c r="S573">
        <f>MIN(VLOOKUP($O573,margin_ranges!$A$5:$D$10,4,FALSE),$P573*100)</f>
        <v>23.638784230000002</v>
      </c>
      <c r="T573" s="29">
        <f>(1-$S573/100)/(1-$F573)-1</f>
        <v>6.195288726473791E-11</v>
      </c>
      <c r="U573" s="19" t="str">
        <f>IF(ABS(IFERROR(T573,0))&gt;0.05,INDEX(margin_ranges!$C$13:$C$16,MATCH($F573*100,margin_ranges!$B$13:$B$16,1)),"")</f>
        <v/>
      </c>
      <c r="V573" t="e">
        <f>MIN(VLOOKUP($U573,margin_ranges!$A$5:$D$10,4,FALSE),$P573*100)</f>
        <v>#N/A</v>
      </c>
      <c r="Y573" s="29" t="e">
        <f t="shared" si="8"/>
        <v>#N/A</v>
      </c>
    </row>
    <row r="574" spans="1:25" x14ac:dyDescent="0.3">
      <c r="A574" s="8" t="s">
        <v>17</v>
      </c>
      <c r="B574" s="8" t="s">
        <v>815</v>
      </c>
      <c r="C574" s="8" t="s">
        <v>816</v>
      </c>
      <c r="D574" s="8" t="s">
        <v>891</v>
      </c>
      <c r="E574" s="8" t="s">
        <v>892</v>
      </c>
      <c r="F574" s="24">
        <v>0.24207387913712999</v>
      </c>
      <c r="G574" s="24">
        <v>0</v>
      </c>
      <c r="H574" s="25">
        <v>96.084599999999995</v>
      </c>
      <c r="I574" s="25">
        <v>23.986599999999999</v>
      </c>
      <c r="J574" s="15">
        <v>380</v>
      </c>
      <c r="K574" s="15">
        <v>92</v>
      </c>
      <c r="L574" s="13">
        <v>0.24959999999999999</v>
      </c>
      <c r="M574" s="7">
        <v>0.52775592000000005</v>
      </c>
      <c r="N574" s="26">
        <v>0.4</v>
      </c>
      <c r="O574" s="27" t="s">
        <v>22</v>
      </c>
      <c r="P574" s="8">
        <v>0.2420738791</v>
      </c>
      <c r="Q574" s="24">
        <v>0.3</v>
      </c>
      <c r="R574" t="str">
        <f>IF($Q574*100&gt;=VLOOKUP($O574,margin_ranges!$A$5:$C$10,2,FALSE),IF($Q574*100&lt;=VLOOKUP($O574,margin_ranges!$A$5:$C$10,3,FALSE)+10,"IN RANGE","ABOVE RANGE"),"BELOW RANGE")</f>
        <v>IN RANGE</v>
      </c>
      <c r="S574">
        <f>MIN(VLOOKUP($O574,margin_ranges!$A$5:$D$10,4,FALSE),$P574*100)</f>
        <v>24.207387910000001</v>
      </c>
      <c r="T574" s="29">
        <f>(1-$S574/100)/(1-$F574)-1</f>
        <v>4.8988813006189957E-11</v>
      </c>
      <c r="U574" s="19" t="str">
        <f>IF(ABS(IFERROR(T574,0))&gt;0.05,INDEX(margin_ranges!$C$13:$C$16,MATCH($F574*100,margin_ranges!$B$13:$B$16,1)),"")</f>
        <v/>
      </c>
      <c r="V574" t="e">
        <f>MIN(VLOOKUP($U574,margin_ranges!$A$5:$D$10,4,FALSE),$P574*100)</f>
        <v>#N/A</v>
      </c>
      <c r="Y574" s="29" t="e">
        <f t="shared" si="8"/>
        <v>#N/A</v>
      </c>
    </row>
    <row r="575" spans="1:25" x14ac:dyDescent="0.3">
      <c r="A575" s="8" t="s">
        <v>17</v>
      </c>
      <c r="B575" s="8" t="s">
        <v>815</v>
      </c>
      <c r="C575" s="8" t="s">
        <v>816</v>
      </c>
      <c r="D575" s="8" t="s">
        <v>1053</v>
      </c>
      <c r="E575" s="8" t="s">
        <v>1054</v>
      </c>
      <c r="F575" s="24">
        <v>0.24793776563094599</v>
      </c>
      <c r="G575" s="24">
        <v>0</v>
      </c>
      <c r="H575" s="25">
        <v>105.0582</v>
      </c>
      <c r="I575" s="25">
        <v>25.335699999999999</v>
      </c>
      <c r="J575" s="15">
        <v>404</v>
      </c>
      <c r="K575" s="15">
        <v>100</v>
      </c>
      <c r="L575" s="13">
        <v>0.2412</v>
      </c>
      <c r="M575" s="7">
        <v>0.53187088000000005</v>
      </c>
      <c r="N575" s="26">
        <v>0.4</v>
      </c>
      <c r="O575" s="27" t="s">
        <v>22</v>
      </c>
      <c r="P575" s="8">
        <v>0.2479377656</v>
      </c>
      <c r="Q575" s="24">
        <v>0.31</v>
      </c>
      <c r="R575" t="str">
        <f>IF($Q575*100&gt;=VLOOKUP($O575,margin_ranges!$A$5:$C$10,2,FALSE),IF($Q575*100&lt;=VLOOKUP($O575,margin_ranges!$A$5:$C$10,3,FALSE)+10,"IN RANGE","ABOVE RANGE"),"BELOW RANGE")</f>
        <v>IN RANGE</v>
      </c>
      <c r="S575">
        <f>MIN(VLOOKUP($O575,margin_ranges!$A$5:$D$10,4,FALSE),$P575*100)</f>
        <v>24.793776560000001</v>
      </c>
      <c r="T575" s="29">
        <f>(1-$S575/100)/(1-$F575)-1</f>
        <v>4.1148195961682177E-11</v>
      </c>
      <c r="U575" s="19" t="str">
        <f>IF(ABS(IFERROR(T575,0))&gt;0.05,INDEX(margin_ranges!$C$13:$C$16,MATCH($F575*100,margin_ranges!$B$13:$B$16,1)),"")</f>
        <v/>
      </c>
      <c r="V575" t="e">
        <f>MIN(VLOOKUP($U575,margin_ranges!$A$5:$D$10,4,FALSE),$P575*100)</f>
        <v>#N/A</v>
      </c>
      <c r="Y575" s="29" t="e">
        <f t="shared" si="8"/>
        <v>#N/A</v>
      </c>
    </row>
    <row r="576" spans="1:25" x14ac:dyDescent="0.3">
      <c r="A576" s="8" t="s">
        <v>17</v>
      </c>
      <c r="B576" s="8" t="s">
        <v>815</v>
      </c>
      <c r="C576" s="8" t="s">
        <v>816</v>
      </c>
      <c r="D576" s="28" t="s">
        <v>977</v>
      </c>
      <c r="E576" s="8" t="s">
        <v>978</v>
      </c>
      <c r="F576" s="24">
        <v>0.25594846271468003</v>
      </c>
      <c r="G576" s="24">
        <v>0</v>
      </c>
      <c r="H576" s="25">
        <v>78.995599999999996</v>
      </c>
      <c r="I576" s="25">
        <v>18.065000000000001</v>
      </c>
      <c r="J576" s="15">
        <v>291</v>
      </c>
      <c r="K576" s="15">
        <v>75</v>
      </c>
      <c r="L576" s="13">
        <v>0.22869999999999999</v>
      </c>
      <c r="M576" s="7">
        <v>0.53759716999999996</v>
      </c>
      <c r="N576" s="26">
        <v>0.4</v>
      </c>
      <c r="O576" s="27" t="s">
        <v>22</v>
      </c>
      <c r="P576" s="8">
        <v>0.25594846269999999</v>
      </c>
      <c r="Q576" s="24">
        <v>0.3</v>
      </c>
      <c r="R576" t="str">
        <f>IF($Q576*100&gt;=VLOOKUP($O576,margin_ranges!$A$5:$C$10,2,FALSE),IF($Q576*100&lt;=VLOOKUP($O576,margin_ranges!$A$5:$C$10,3,FALSE)+10,"IN RANGE","ABOVE RANGE"),"BELOW RANGE")</f>
        <v>IN RANGE</v>
      </c>
      <c r="S576">
        <f>MIN(VLOOKUP($O576,margin_ranges!$A$5:$D$10,4,FALSE),$P576*100)</f>
        <v>25.594846269999998</v>
      </c>
      <c r="T576" s="29">
        <f>(1-$S576/100)/(1-$F576)-1</f>
        <v>1.9729773370613657E-11</v>
      </c>
      <c r="U576" s="19" t="str">
        <f>IF(ABS(IFERROR(T576,0))&gt;0.05,INDEX(margin_ranges!$C$13:$C$16,MATCH($F576*100,margin_ranges!$B$13:$B$16,1)),"")</f>
        <v/>
      </c>
      <c r="V576" t="e">
        <f>MIN(VLOOKUP($U576,margin_ranges!$A$5:$D$10,4,FALSE),$P576*100)</f>
        <v>#N/A</v>
      </c>
      <c r="Y576" s="29" t="e">
        <f t="shared" si="8"/>
        <v>#N/A</v>
      </c>
    </row>
    <row r="577" spans="1:25" x14ac:dyDescent="0.3">
      <c r="A577" s="8" t="s">
        <v>17</v>
      </c>
      <c r="B577" s="8" t="s">
        <v>815</v>
      </c>
      <c r="C577" s="8" t="s">
        <v>816</v>
      </c>
      <c r="D577" s="28" t="s">
        <v>881</v>
      </c>
      <c r="E577" s="8" t="s">
        <v>882</v>
      </c>
      <c r="F577" s="24">
        <v>0.27608846001304499</v>
      </c>
      <c r="G577" s="24">
        <v>1</v>
      </c>
      <c r="H577" s="25">
        <v>153.38679999999999</v>
      </c>
      <c r="I577" s="25">
        <v>31.550899999999999</v>
      </c>
      <c r="J577" s="15">
        <v>262</v>
      </c>
      <c r="K577" s="15">
        <v>67</v>
      </c>
      <c r="L577" s="13">
        <v>0.20569999999999999</v>
      </c>
      <c r="M577" s="7">
        <v>0.27627685000000002</v>
      </c>
      <c r="N577" s="26">
        <v>0.2</v>
      </c>
      <c r="O577" s="27" t="s">
        <v>92</v>
      </c>
      <c r="P577" s="8">
        <v>0.27608845999999998</v>
      </c>
      <c r="Q577" s="24">
        <v>0.3</v>
      </c>
      <c r="R577" t="str">
        <f>IF($Q577*100&gt;=VLOOKUP($O577,margin_ranges!$A$5:$C$10,2,FALSE),IF($Q577*100&lt;=VLOOKUP($O577,margin_ranges!$A$5:$C$10,3,FALSE)+10,"IN RANGE","ABOVE RANGE"),"BELOW RANGE")</f>
        <v>IN RANGE</v>
      </c>
      <c r="S577">
        <f>MIN(VLOOKUP($O577,margin_ranges!$A$5:$D$10,4,FALSE),$P577*100)</f>
        <v>27.608846</v>
      </c>
      <c r="T577" s="29">
        <f>(1-$S577/100)/(1-$F577)-1</f>
        <v>1.8020251957295841E-11</v>
      </c>
      <c r="U577" s="19" t="str">
        <f>IF(ABS(IFERROR(T577,0))&gt;0.05,INDEX(margin_ranges!$C$13:$C$16,MATCH($F577*100,margin_ranges!$B$13:$B$16,1)),"")</f>
        <v/>
      </c>
      <c r="V577" t="e">
        <f>MIN(VLOOKUP($U577,margin_ranges!$A$5:$D$10,4,FALSE),$P577*100)</f>
        <v>#N/A</v>
      </c>
      <c r="Y577" s="29" t="e">
        <f t="shared" si="8"/>
        <v>#N/A</v>
      </c>
    </row>
    <row r="578" spans="1:25" x14ac:dyDescent="0.3">
      <c r="A578" s="8" t="s">
        <v>17</v>
      </c>
      <c r="B578" s="8" t="s">
        <v>815</v>
      </c>
      <c r="C578" s="8" t="s">
        <v>816</v>
      </c>
      <c r="D578" s="8" t="s">
        <v>869</v>
      </c>
      <c r="E578" s="8" t="s">
        <v>870</v>
      </c>
      <c r="F578" s="24">
        <v>0.24813699696573199</v>
      </c>
      <c r="G578" s="24">
        <v>1</v>
      </c>
      <c r="H578" s="25">
        <v>96.803100000000001</v>
      </c>
      <c r="I578" s="25">
        <v>22.902899999999999</v>
      </c>
      <c r="J578" s="15">
        <v>183</v>
      </c>
      <c r="K578" s="15">
        <v>43</v>
      </c>
      <c r="L578" s="13">
        <v>0.2366</v>
      </c>
      <c r="M578" s="7">
        <v>0.26600591000000001</v>
      </c>
      <c r="N578" s="26">
        <v>0.2</v>
      </c>
      <c r="O578" s="27" t="s">
        <v>92</v>
      </c>
      <c r="P578" s="8">
        <v>0.248136997</v>
      </c>
      <c r="Q578" s="24">
        <v>0.3</v>
      </c>
      <c r="R578" t="str">
        <f>IF($Q578*100&gt;=VLOOKUP($O578,margin_ranges!$A$5:$C$10,2,FALSE),IF($Q578*100&lt;=VLOOKUP($O578,margin_ranges!$A$5:$C$10,3,FALSE)+10,"IN RANGE","ABOVE RANGE"),"BELOW RANGE")</f>
        <v>IN RANGE</v>
      </c>
      <c r="S578">
        <f>MIN(VLOOKUP($O578,margin_ranges!$A$5:$D$10,4,FALSE),$P578*100)</f>
        <v>24.813699700000001</v>
      </c>
      <c r="T578" s="29">
        <f>(1-$S578/100)/(1-$F578)-1</f>
        <v>-4.5577541740726701E-11</v>
      </c>
      <c r="U578" s="19" t="str">
        <f>IF(ABS(IFERROR(T578,0))&gt;0.05,INDEX(margin_ranges!$C$13:$C$16,MATCH($F578*100,margin_ranges!$B$13:$B$16,1)),"")</f>
        <v/>
      </c>
      <c r="V578" t="e">
        <f>MIN(VLOOKUP($U578,margin_ranges!$A$5:$D$10,4,FALSE),$P578*100)</f>
        <v>#N/A</v>
      </c>
      <c r="Y578" s="29" t="e">
        <f t="shared" si="8"/>
        <v>#N/A</v>
      </c>
    </row>
    <row r="579" spans="1:25" x14ac:dyDescent="0.3">
      <c r="A579" s="8" t="s">
        <v>17</v>
      </c>
      <c r="B579" s="8" t="s">
        <v>815</v>
      </c>
      <c r="C579" s="8" t="s">
        <v>816</v>
      </c>
      <c r="D579" s="8" t="s">
        <v>1039</v>
      </c>
      <c r="E579" s="8" t="s">
        <v>1040</v>
      </c>
      <c r="F579" s="24">
        <v>0.22425403135748401</v>
      </c>
      <c r="G579" s="24">
        <v>1</v>
      </c>
      <c r="H579" s="25">
        <v>132.4306</v>
      </c>
      <c r="I579" s="25">
        <v>39.695099999999996</v>
      </c>
      <c r="J579" s="15">
        <v>307</v>
      </c>
      <c r="K579" s="15">
        <v>64</v>
      </c>
      <c r="L579" s="13">
        <v>0.29970000000000002</v>
      </c>
      <c r="M579" s="7">
        <v>0.25781636000000002</v>
      </c>
      <c r="N579" s="26">
        <v>0.2</v>
      </c>
      <c r="O579" s="27" t="s">
        <v>92</v>
      </c>
      <c r="P579" s="8">
        <v>0.2242540314</v>
      </c>
      <c r="Q579" s="24">
        <v>0.3</v>
      </c>
      <c r="R579" t="str">
        <f>IF($Q579*100&gt;=VLOOKUP($O579,margin_ranges!$A$5:$C$10,2,FALSE),IF($Q579*100&lt;=VLOOKUP($O579,margin_ranges!$A$5:$C$10,3,FALSE)+10,"IN RANGE","ABOVE RANGE"),"BELOW RANGE")</f>
        <v>IN RANGE</v>
      </c>
      <c r="S579">
        <f>MIN(VLOOKUP($O579,margin_ranges!$A$5:$D$10,4,FALSE),$P579*100)</f>
        <v>22.42540314</v>
      </c>
      <c r="T579" s="29">
        <f>(1-$S579/100)/(1-$F579)-1</f>
        <v>-5.4806603699830703E-11</v>
      </c>
      <c r="U579" s="19" t="str">
        <f>IF(ABS(IFERROR(T579,0))&gt;0.05,INDEX(margin_ranges!$C$13:$C$16,MATCH($F579*100,margin_ranges!$B$13:$B$16,1)),"")</f>
        <v/>
      </c>
      <c r="V579" t="e">
        <f>MIN(VLOOKUP($U579,margin_ranges!$A$5:$D$10,4,FALSE),$P579*100)</f>
        <v>#N/A</v>
      </c>
      <c r="Y579" s="29" t="e">
        <f t="shared" si="8"/>
        <v>#N/A</v>
      </c>
    </row>
    <row r="580" spans="1:25" x14ac:dyDescent="0.3">
      <c r="A580" s="8" t="s">
        <v>17</v>
      </c>
      <c r="B580" s="8" t="s">
        <v>815</v>
      </c>
      <c r="C580" s="8" t="s">
        <v>816</v>
      </c>
      <c r="D580" s="8" t="s">
        <v>989</v>
      </c>
      <c r="E580" s="8" t="s">
        <v>990</v>
      </c>
      <c r="F580" s="24">
        <v>0.29315946405842003</v>
      </c>
      <c r="G580" s="24">
        <v>0</v>
      </c>
      <c r="H580" s="25">
        <v>95.129199999999997</v>
      </c>
      <c r="I580" s="25">
        <v>24.374700000000001</v>
      </c>
      <c r="J580" s="15">
        <v>414</v>
      </c>
      <c r="K580" s="15">
        <v>118</v>
      </c>
      <c r="L580" s="13">
        <v>0.25619999999999998</v>
      </c>
      <c r="M580" s="7">
        <v>0.56589849999999997</v>
      </c>
      <c r="N580" s="26">
        <v>0.4</v>
      </c>
      <c r="O580" s="27" t="s">
        <v>22</v>
      </c>
      <c r="P580" s="8">
        <v>0.29315946409999999</v>
      </c>
      <c r="Q580" s="24">
        <v>0.34</v>
      </c>
      <c r="R580" t="str">
        <f>IF($Q580*100&gt;=VLOOKUP($O580,margin_ranges!$A$5:$C$10,2,FALSE),IF($Q580*100&lt;=VLOOKUP($O580,margin_ranges!$A$5:$C$10,3,FALSE)+10,"IN RANGE","ABOVE RANGE"),"BELOW RANGE")</f>
        <v>IN RANGE</v>
      </c>
      <c r="S580">
        <f>MIN(VLOOKUP($O580,margin_ranges!$A$5:$D$10,4,FALSE),$P580*100)</f>
        <v>29.315946409999999</v>
      </c>
      <c r="T580" s="29">
        <f>(1-$S580/100)/(1-$F580)-1</f>
        <v>-5.8824944915158994E-11</v>
      </c>
      <c r="U580" s="19" t="str">
        <f>IF(ABS(IFERROR(T580,0))&gt;0.05,INDEX(margin_ranges!$C$13:$C$16,MATCH($F580*100,margin_ranges!$B$13:$B$16,1)),"")</f>
        <v/>
      </c>
      <c r="V580" t="e">
        <f>MIN(VLOOKUP($U580,margin_ranges!$A$5:$D$10,4,FALSE),$P580*100)</f>
        <v>#N/A</v>
      </c>
      <c r="Y580" s="29" t="e">
        <f t="shared" si="8"/>
        <v>#N/A</v>
      </c>
    </row>
    <row r="581" spans="1:25" x14ac:dyDescent="0.3">
      <c r="A581" s="8" t="s">
        <v>17</v>
      </c>
      <c r="B581" s="8" t="s">
        <v>815</v>
      </c>
      <c r="C581" s="8" t="s">
        <v>816</v>
      </c>
      <c r="D581" s="8" t="s">
        <v>847</v>
      </c>
      <c r="E581" s="8" t="s">
        <v>848</v>
      </c>
      <c r="F581" s="24">
        <v>0.29138899345027403</v>
      </c>
      <c r="G581" s="24">
        <v>0</v>
      </c>
      <c r="H581" s="25">
        <v>77.999600000000001</v>
      </c>
      <c r="I581" s="25">
        <v>16.808</v>
      </c>
      <c r="J581" s="15">
        <v>285</v>
      </c>
      <c r="K581" s="15">
        <v>83</v>
      </c>
      <c r="L581" s="13">
        <v>0.2155</v>
      </c>
      <c r="M581" s="7">
        <v>0.5644846</v>
      </c>
      <c r="N581" s="26">
        <v>0.4</v>
      </c>
      <c r="O581" s="27" t="s">
        <v>22</v>
      </c>
      <c r="P581" s="8">
        <v>0.29138899350000003</v>
      </c>
      <c r="Q581" s="24">
        <v>0.34</v>
      </c>
      <c r="R581" t="str">
        <f>IF($Q581*100&gt;=VLOOKUP($O581,margin_ranges!$A$5:$C$10,2,FALSE),IF($Q581*100&lt;=VLOOKUP($O581,margin_ranges!$A$5:$C$10,3,FALSE)+10,"IN RANGE","ABOVE RANGE"),"BELOW RANGE")</f>
        <v>IN RANGE</v>
      </c>
      <c r="S581">
        <f>MIN(VLOOKUP($O581,margin_ranges!$A$5:$D$10,4,FALSE),$P581*100)</f>
        <v>29.138899350000003</v>
      </c>
      <c r="T581" s="29">
        <f>(1-$S581/100)/(1-$F581)-1</f>
        <v>-7.0173866717482269E-11</v>
      </c>
      <c r="U581" s="19" t="str">
        <f>IF(ABS(IFERROR(T581,0))&gt;0.05,INDEX(margin_ranges!$C$13:$C$16,MATCH($F581*100,margin_ranges!$B$13:$B$16,1)),"")</f>
        <v/>
      </c>
      <c r="V581" t="e">
        <f>MIN(VLOOKUP($U581,margin_ranges!$A$5:$D$10,4,FALSE),$P581*100)</f>
        <v>#N/A</v>
      </c>
      <c r="Y581" s="29" t="e">
        <f t="shared" si="8"/>
        <v>#N/A</v>
      </c>
    </row>
    <row r="582" spans="1:25" x14ac:dyDescent="0.3">
      <c r="A582" s="8" t="s">
        <v>17</v>
      </c>
      <c r="B582" s="8" t="s">
        <v>815</v>
      </c>
      <c r="C582" s="8" t="s">
        <v>816</v>
      </c>
      <c r="D582" s="8" t="s">
        <v>901</v>
      </c>
      <c r="E582" s="8" t="s">
        <v>902</v>
      </c>
      <c r="F582" s="24">
        <v>0.28999999999999998</v>
      </c>
      <c r="G582" s="24">
        <v>1</v>
      </c>
      <c r="H582" s="25">
        <v>161.06100000000001</v>
      </c>
      <c r="I582" s="25">
        <v>29.840599999999998</v>
      </c>
      <c r="J582" s="15">
        <v>355</v>
      </c>
      <c r="K582" s="15">
        <v>91</v>
      </c>
      <c r="L582" s="13">
        <v>0.18529999999999999</v>
      </c>
      <c r="M582" s="7">
        <v>0.39658758999999999</v>
      </c>
      <c r="N582" s="26">
        <v>0.2</v>
      </c>
      <c r="O582" s="27" t="s">
        <v>92</v>
      </c>
      <c r="P582" s="8">
        <v>0.49569778250000002</v>
      </c>
      <c r="Q582" s="24">
        <v>0.28999999999999998</v>
      </c>
      <c r="R582" t="str">
        <f>IF($Q582*100&gt;=VLOOKUP($O582,margin_ranges!$A$5:$C$10,2,FALSE),IF($Q582*100&lt;=VLOOKUP($O582,margin_ranges!$A$5:$C$10,3,FALSE)+10,"IN RANGE","ABOVE RANGE"),"BELOW RANGE")</f>
        <v>IN RANGE</v>
      </c>
      <c r="S582">
        <f>MIN(VLOOKUP($O582,margin_ranges!$A$5:$D$10,4,FALSE),$P582*100)</f>
        <v>29.75</v>
      </c>
      <c r="T582" s="29">
        <f>(1-$S582/100)/(1-$F582)-1</f>
        <v>-1.0563380281690127E-2</v>
      </c>
      <c r="U582" s="19" t="str">
        <f>IF(ABS(IFERROR(T582,0))&gt;0.05,INDEX(margin_ranges!$C$13:$C$16,MATCH($F582*100,margin_ranges!$B$13:$B$16,1)),"")</f>
        <v/>
      </c>
      <c r="V582" t="e">
        <f>MIN(VLOOKUP($U582,margin_ranges!$A$5:$D$10,4,FALSE),$P582*100)</f>
        <v>#N/A</v>
      </c>
      <c r="Y582" s="29" t="e">
        <f t="shared" si="8"/>
        <v>#N/A</v>
      </c>
    </row>
    <row r="583" spans="1:25" x14ac:dyDescent="0.3">
      <c r="A583" s="8" t="s">
        <v>17</v>
      </c>
      <c r="B583" s="8" t="s">
        <v>815</v>
      </c>
      <c r="C583" s="8" t="s">
        <v>816</v>
      </c>
      <c r="D583" s="8" t="s">
        <v>831</v>
      </c>
      <c r="E583" s="8" t="s">
        <v>832</v>
      </c>
      <c r="F583" s="24">
        <v>0.4</v>
      </c>
      <c r="G583" s="24">
        <v>1</v>
      </c>
      <c r="H583" s="25">
        <v>161.94139999999999</v>
      </c>
      <c r="I583" s="25">
        <v>18.2715</v>
      </c>
      <c r="J583" s="15">
        <v>335</v>
      </c>
      <c r="K583" s="15">
        <v>134</v>
      </c>
      <c r="L583" s="13">
        <v>0.1128</v>
      </c>
      <c r="M583" s="7">
        <v>0.61065906999999997</v>
      </c>
      <c r="N583" s="26">
        <v>0.2</v>
      </c>
      <c r="O583" s="27" t="s">
        <v>479</v>
      </c>
      <c r="P583" s="8">
        <v>0.67248500710000003</v>
      </c>
      <c r="Q583" s="24">
        <v>0.4</v>
      </c>
      <c r="R583" t="str">
        <f>IF($Q583*100&gt;=VLOOKUP($O583,margin_ranges!$A$5:$C$10,2,FALSE),IF($Q583*100&lt;=VLOOKUP($O583,margin_ranges!$A$5:$C$10,3,FALSE)+10,"IN RANGE","ABOVE RANGE"),"BELOW RANGE")</f>
        <v>IN RANGE</v>
      </c>
      <c r="S583">
        <f>MIN(VLOOKUP($O583,margin_ranges!$A$5:$D$10,4,FALSE),$P583*100)</f>
        <v>43</v>
      </c>
      <c r="T583" s="29">
        <f>(1-$S583/100)/(1-$F583)-1</f>
        <v>-4.9999999999999822E-2</v>
      </c>
      <c r="U583" s="19" t="str">
        <f>IF(ABS(IFERROR(T583,0))&gt;0.05,INDEX(margin_ranges!$C$13:$C$16,MATCH($F583*100,margin_ranges!$B$13:$B$16,1)),"")</f>
        <v/>
      </c>
      <c r="V583" t="e">
        <f>MIN(VLOOKUP($U583,margin_ranges!$A$5:$D$10,4,FALSE),$P583*100)</f>
        <v>#N/A</v>
      </c>
      <c r="Y583" s="29" t="e">
        <f t="shared" si="8"/>
        <v>#N/A</v>
      </c>
    </row>
    <row r="584" spans="1:25" x14ac:dyDescent="0.3">
      <c r="A584" s="8" t="s">
        <v>17</v>
      </c>
      <c r="B584" s="8" t="s">
        <v>815</v>
      </c>
      <c r="C584" s="8" t="s">
        <v>816</v>
      </c>
      <c r="D584" s="8" t="s">
        <v>1067</v>
      </c>
      <c r="E584" s="8" t="s">
        <v>1068</v>
      </c>
      <c r="F584" s="24">
        <v>0.4</v>
      </c>
      <c r="G584" s="24">
        <v>0</v>
      </c>
      <c r="H584" s="25">
        <v>5.3068999999999997</v>
      </c>
      <c r="I584" s="25">
        <v>0.38719999999999999</v>
      </c>
      <c r="J584" s="15">
        <v>8</v>
      </c>
      <c r="K584" s="15">
        <v>3</v>
      </c>
      <c r="L584" s="13">
        <v>7.2999999999999995E-2</v>
      </c>
      <c r="M584" s="7">
        <v>0.70171554999999997</v>
      </c>
      <c r="N584" s="26">
        <v>0.2</v>
      </c>
      <c r="O584" s="27" t="s">
        <v>479</v>
      </c>
      <c r="P584" s="8">
        <v>0.71498422709999998</v>
      </c>
      <c r="Q584" s="24">
        <v>0.4</v>
      </c>
      <c r="R584" t="str">
        <f>IF($Q584*100&gt;=VLOOKUP($O584,margin_ranges!$A$5:$C$10,2,FALSE),IF($Q584*100&lt;=VLOOKUP($O584,margin_ranges!$A$5:$C$10,3,FALSE)+10,"IN RANGE","ABOVE RANGE"),"BELOW RANGE")</f>
        <v>IN RANGE</v>
      </c>
      <c r="S584">
        <f>MIN(VLOOKUP($O584,margin_ranges!$A$5:$D$10,4,FALSE),$P584*100)</f>
        <v>43</v>
      </c>
      <c r="T584" s="29">
        <f>(1-$S584/100)/(1-$F584)-1</f>
        <v>-4.9999999999999822E-2</v>
      </c>
      <c r="U584" s="19" t="str">
        <f>IF(ABS(IFERROR(T584,0))&gt;0.05,INDEX(margin_ranges!$C$13:$C$16,MATCH($F584*100,margin_ranges!$B$13:$B$16,1)),"")</f>
        <v/>
      </c>
      <c r="V584" t="e">
        <f>MIN(VLOOKUP($U584,margin_ranges!$A$5:$D$10,4,FALSE),$P584*100)</f>
        <v>#N/A</v>
      </c>
      <c r="Y584" s="29" t="e">
        <f t="shared" si="8"/>
        <v>#N/A</v>
      </c>
    </row>
    <row r="585" spans="1:25" x14ac:dyDescent="0.3">
      <c r="A585" s="8" t="s">
        <v>17</v>
      </c>
      <c r="B585" s="8" t="s">
        <v>815</v>
      </c>
      <c r="C585" s="8" t="s">
        <v>816</v>
      </c>
      <c r="D585" s="8" t="s">
        <v>871</v>
      </c>
      <c r="E585" s="8" t="s">
        <v>872</v>
      </c>
      <c r="F585" s="24">
        <v>0.39999999999999902</v>
      </c>
      <c r="G585" s="24">
        <v>0</v>
      </c>
      <c r="H585" s="25">
        <v>6.01</v>
      </c>
      <c r="I585" s="25">
        <v>0.33829999999999999</v>
      </c>
      <c r="J585" s="15">
        <v>7</v>
      </c>
      <c r="K585" s="15">
        <v>3</v>
      </c>
      <c r="L585" s="13">
        <v>5.6300000000000003E-2</v>
      </c>
      <c r="M585" s="7">
        <v>0.71140203000000002</v>
      </c>
      <c r="N585" s="26">
        <v>0.2</v>
      </c>
      <c r="O585" s="27" t="s">
        <v>479</v>
      </c>
      <c r="P585" s="8">
        <v>0.71886501250000001</v>
      </c>
      <c r="Q585" s="24">
        <v>0.4</v>
      </c>
      <c r="R585" t="str">
        <f>IF($Q585*100&gt;=VLOOKUP($O585,margin_ranges!$A$5:$C$10,2,FALSE),IF($Q585*100&lt;=VLOOKUP($O585,margin_ranges!$A$5:$C$10,3,FALSE)+10,"IN RANGE","ABOVE RANGE"),"BELOW RANGE")</f>
        <v>IN RANGE</v>
      </c>
      <c r="S585">
        <f>MIN(VLOOKUP($O585,margin_ranges!$A$5:$D$10,4,FALSE),$P585*100)</f>
        <v>43</v>
      </c>
      <c r="T585" s="29">
        <f>(1-$S585/100)/(1-$F585)-1</f>
        <v>-5.0000000000001488E-2</v>
      </c>
      <c r="U585" s="19" t="str">
        <f>IF(ABS(IFERROR(T585,0))&gt;0.05,INDEX(margin_ranges!$C$13:$C$16,MATCH($F585*100,margin_ranges!$B$13:$B$16,1)),"")</f>
        <v>Margin Over Fill (Type C)</v>
      </c>
      <c r="V585">
        <f>MIN(VLOOKUP($U585,margin_ranges!$A$5:$D$10,4,FALSE),$P585*100)</f>
        <v>43</v>
      </c>
      <c r="Y585" s="29">
        <f t="shared" si="8"/>
        <v>-5.0000000000001488E-2</v>
      </c>
    </row>
    <row r="586" spans="1:25" x14ac:dyDescent="0.3">
      <c r="A586" s="8" t="s">
        <v>17</v>
      </c>
      <c r="B586" s="8" t="s">
        <v>815</v>
      </c>
      <c r="C586" s="8" t="s">
        <v>816</v>
      </c>
      <c r="D586" s="8" t="s">
        <v>949</v>
      </c>
      <c r="E586" s="8" t="s">
        <v>950</v>
      </c>
      <c r="F586" s="24">
        <v>0.39999999999999902</v>
      </c>
      <c r="G586" s="24">
        <v>1</v>
      </c>
      <c r="H586" s="25">
        <v>83.990799999999993</v>
      </c>
      <c r="I586" s="25">
        <v>8.0937000000000001</v>
      </c>
      <c r="J586" s="15">
        <v>159</v>
      </c>
      <c r="K586" s="15">
        <v>63</v>
      </c>
      <c r="L586" s="13">
        <v>9.64E-2</v>
      </c>
      <c r="M586" s="7">
        <v>0.65278170000000002</v>
      </c>
      <c r="N586" s="26">
        <v>0.2</v>
      </c>
      <c r="O586" s="27" t="s">
        <v>479</v>
      </c>
      <c r="P586" s="8">
        <v>0.69361886220000002</v>
      </c>
      <c r="Q586" s="24">
        <v>0.4</v>
      </c>
      <c r="R586" t="str">
        <f>IF($Q586*100&gt;=VLOOKUP($O586,margin_ranges!$A$5:$C$10,2,FALSE),IF($Q586*100&lt;=VLOOKUP($O586,margin_ranges!$A$5:$C$10,3,FALSE)+10,"IN RANGE","ABOVE RANGE"),"BELOW RANGE")</f>
        <v>IN RANGE</v>
      </c>
      <c r="S586">
        <f>MIN(VLOOKUP($O586,margin_ranges!$A$5:$D$10,4,FALSE),$P586*100)</f>
        <v>43</v>
      </c>
      <c r="T586" s="29">
        <f>(1-$S586/100)/(1-$F586)-1</f>
        <v>-5.0000000000001488E-2</v>
      </c>
      <c r="U586" s="19" t="str">
        <f>IF(ABS(IFERROR(T586,0))&gt;0.05,INDEX(margin_ranges!$C$13:$C$16,MATCH($F586*100,margin_ranges!$B$13:$B$16,1)),"")</f>
        <v>Margin Over Fill (Type C)</v>
      </c>
      <c r="V586">
        <f>MIN(VLOOKUP($U586,margin_ranges!$A$5:$D$10,4,FALSE),$P586*100)</f>
        <v>43</v>
      </c>
      <c r="Y586" s="29">
        <f t="shared" si="8"/>
        <v>-5.0000000000001488E-2</v>
      </c>
    </row>
    <row r="587" spans="1:25" x14ac:dyDescent="0.3">
      <c r="A587" s="8" t="s">
        <v>17</v>
      </c>
      <c r="B587" s="8" t="s">
        <v>815</v>
      </c>
      <c r="C587" s="8" t="s">
        <v>816</v>
      </c>
      <c r="D587" s="8" t="s">
        <v>999</v>
      </c>
      <c r="E587" s="8" t="s">
        <v>1000</v>
      </c>
      <c r="F587" s="24">
        <v>0.39999999999999902</v>
      </c>
      <c r="G587" s="24">
        <v>1</v>
      </c>
      <c r="H587" s="25">
        <v>119.5236</v>
      </c>
      <c r="I587" s="25">
        <v>20.673300000000001</v>
      </c>
      <c r="J587" s="15">
        <v>288</v>
      </c>
      <c r="K587" s="15">
        <v>115</v>
      </c>
      <c r="L587" s="13">
        <v>0.17299999999999999</v>
      </c>
      <c r="M587" s="7">
        <v>0.46389889000000001</v>
      </c>
      <c r="N587" s="26">
        <v>0.2</v>
      </c>
      <c r="O587" s="27" t="s">
        <v>479</v>
      </c>
      <c r="P587" s="8">
        <v>0.56887156979999998</v>
      </c>
      <c r="Q587" s="24">
        <v>0.4</v>
      </c>
      <c r="R587" t="str">
        <f>IF($Q587*100&gt;=VLOOKUP($O587,margin_ranges!$A$5:$C$10,2,FALSE),IF($Q587*100&lt;=VLOOKUP($O587,margin_ranges!$A$5:$C$10,3,FALSE)+10,"IN RANGE","ABOVE RANGE"),"BELOW RANGE")</f>
        <v>IN RANGE</v>
      </c>
      <c r="S587">
        <f>MIN(VLOOKUP($O587,margin_ranges!$A$5:$D$10,4,FALSE),$P587*100)</f>
        <v>43</v>
      </c>
      <c r="T587" s="29">
        <f>(1-$S587/100)/(1-$F587)-1</f>
        <v>-5.0000000000001488E-2</v>
      </c>
      <c r="U587" s="19" t="str">
        <f>IF(ABS(IFERROR(T587,0))&gt;0.05,INDEX(margin_ranges!$C$13:$C$16,MATCH($F587*100,margin_ranges!$B$13:$B$16,1)),"")</f>
        <v>Margin Over Fill (Type C)</v>
      </c>
      <c r="V587">
        <f>MIN(VLOOKUP($U587,margin_ranges!$A$5:$D$10,4,FALSE),$P587*100)</f>
        <v>43</v>
      </c>
      <c r="Y587" s="29">
        <f t="shared" si="8"/>
        <v>-5.0000000000001488E-2</v>
      </c>
    </row>
    <row r="588" spans="1:25" x14ac:dyDescent="0.3">
      <c r="A588" s="8" t="s">
        <v>17</v>
      </c>
      <c r="B588" s="8" t="s">
        <v>815</v>
      </c>
      <c r="C588" s="8" t="s">
        <v>816</v>
      </c>
      <c r="D588" s="8" t="s">
        <v>883</v>
      </c>
      <c r="E588" s="8" t="s">
        <v>884</v>
      </c>
      <c r="F588" s="24">
        <v>0.35</v>
      </c>
      <c r="G588" s="24">
        <v>1</v>
      </c>
      <c r="H588" s="25">
        <v>139.70820000000001</v>
      </c>
      <c r="I588" s="25">
        <v>26.107700000000001</v>
      </c>
      <c r="J588" s="15">
        <v>342</v>
      </c>
      <c r="K588" s="15">
        <v>114</v>
      </c>
      <c r="L588" s="13">
        <v>0.18690000000000001</v>
      </c>
      <c r="M588" s="7">
        <v>0.43622027000000002</v>
      </c>
      <c r="N588" s="26">
        <v>0.2</v>
      </c>
      <c r="O588" s="27" t="s">
        <v>479</v>
      </c>
      <c r="P588" s="8">
        <v>0.54151603719999997</v>
      </c>
      <c r="Q588" s="24">
        <v>0.35</v>
      </c>
      <c r="R588" t="str">
        <f>IF($Q588*100&gt;=VLOOKUP($O588,margin_ranges!$A$5:$C$10,2,FALSE),IF($Q588*100&lt;=VLOOKUP($O588,margin_ranges!$A$5:$C$10,3,FALSE)+10,"IN RANGE","ABOVE RANGE"),"BELOW RANGE")</f>
        <v>IN RANGE</v>
      </c>
      <c r="S588">
        <f>MIN(VLOOKUP($O588,margin_ranges!$A$5:$D$10,4,FALSE),$P588*100)</f>
        <v>43</v>
      </c>
      <c r="T588" s="29">
        <f>(1-$S588/100)/(1-$F588)-1</f>
        <v>-0.12307692307692297</v>
      </c>
      <c r="U588" s="19" t="str">
        <f>IF(ABS(IFERROR(T588,0))&gt;0.05,INDEX(margin_ranges!$C$13:$C$16,MATCH($F588*100,margin_ranges!$B$13:$B$16,1)),"")</f>
        <v>Margin Over Fill (Type C)</v>
      </c>
      <c r="V588">
        <f>MIN(VLOOKUP($U588,margin_ranges!$A$5:$D$10,4,FALSE),$P588*100)</f>
        <v>43</v>
      </c>
      <c r="Y588" s="29">
        <f t="shared" si="8"/>
        <v>-0.12307692307692297</v>
      </c>
    </row>
    <row r="589" spans="1:25" x14ac:dyDescent="0.3">
      <c r="A589" s="8" t="s">
        <v>17</v>
      </c>
      <c r="B589" s="8" t="s">
        <v>815</v>
      </c>
      <c r="C589" s="8" t="s">
        <v>816</v>
      </c>
      <c r="D589" s="8" t="s">
        <v>919</v>
      </c>
      <c r="E589" s="8" t="s">
        <v>920</v>
      </c>
      <c r="F589" s="24">
        <v>0.35</v>
      </c>
      <c r="G589" s="24">
        <v>0</v>
      </c>
      <c r="H589" s="25">
        <v>6.5583999999999998</v>
      </c>
      <c r="I589" s="25">
        <v>0.31259999999999999</v>
      </c>
      <c r="J589" s="15">
        <v>7</v>
      </c>
      <c r="K589" s="15">
        <v>3</v>
      </c>
      <c r="L589" s="13">
        <v>4.7699999999999999E-2</v>
      </c>
      <c r="M589" s="7">
        <v>0.76755768999999996</v>
      </c>
      <c r="N589" s="26">
        <v>0.2</v>
      </c>
      <c r="O589" s="27" t="s">
        <v>479</v>
      </c>
      <c r="P589" s="8">
        <v>0.73943326590000003</v>
      </c>
      <c r="Q589" s="24">
        <v>0.35</v>
      </c>
      <c r="R589" t="str">
        <f>IF($Q589*100&gt;=VLOOKUP($O589,margin_ranges!$A$5:$C$10,2,FALSE),IF($Q589*100&lt;=VLOOKUP($O589,margin_ranges!$A$5:$C$10,3,FALSE)+10,"IN RANGE","ABOVE RANGE"),"BELOW RANGE")</f>
        <v>IN RANGE</v>
      </c>
      <c r="S589">
        <f>MIN(VLOOKUP($O589,margin_ranges!$A$5:$D$10,4,FALSE),$P589*100)</f>
        <v>43</v>
      </c>
      <c r="T589" s="29">
        <f>(1-$S589/100)/(1-$F589)-1</f>
        <v>-0.12307692307692297</v>
      </c>
      <c r="U589" s="19" t="str">
        <f>IF(ABS(IFERROR(T589,0))&gt;0.05,INDEX(margin_ranges!$C$13:$C$16,MATCH($F589*100,margin_ranges!$B$13:$B$16,1)),"")</f>
        <v>Margin Over Fill (Type C)</v>
      </c>
      <c r="V589">
        <f>MIN(VLOOKUP($U589,margin_ranges!$A$5:$D$10,4,FALSE),$P589*100)</f>
        <v>43</v>
      </c>
      <c r="Y589" s="29">
        <f t="shared" si="8"/>
        <v>-0.12307692307692297</v>
      </c>
    </row>
    <row r="590" spans="1:25" x14ac:dyDescent="0.3">
      <c r="A590" s="8" t="s">
        <v>17</v>
      </c>
      <c r="B590" s="8" t="s">
        <v>815</v>
      </c>
      <c r="C590" s="8" t="s">
        <v>816</v>
      </c>
      <c r="D590" s="8" t="s">
        <v>937</v>
      </c>
      <c r="E590" s="8" t="s">
        <v>938</v>
      </c>
      <c r="F590" s="24">
        <v>0.35</v>
      </c>
      <c r="G590" s="24">
        <v>1</v>
      </c>
      <c r="H590" s="25">
        <v>92.249600000000001</v>
      </c>
      <c r="I590" s="25">
        <v>7.4965999999999999</v>
      </c>
      <c r="J590" s="15">
        <v>145</v>
      </c>
      <c r="K590" s="15">
        <v>51</v>
      </c>
      <c r="L590" s="13">
        <v>8.1299999999999997E-2</v>
      </c>
      <c r="M590" s="7">
        <v>0.64676042</v>
      </c>
      <c r="N590" s="26">
        <v>0.2</v>
      </c>
      <c r="O590" s="27" t="s">
        <v>479</v>
      </c>
      <c r="P590" s="8">
        <v>0.69076648380000005</v>
      </c>
      <c r="Q590" s="24">
        <v>0.35</v>
      </c>
      <c r="R590" t="str">
        <f>IF($Q590*100&gt;=VLOOKUP($O590,margin_ranges!$A$5:$C$10,2,FALSE),IF($Q590*100&lt;=VLOOKUP($O590,margin_ranges!$A$5:$C$10,3,FALSE)+10,"IN RANGE","ABOVE RANGE"),"BELOW RANGE")</f>
        <v>IN RANGE</v>
      </c>
      <c r="S590">
        <f>MIN(VLOOKUP($O590,margin_ranges!$A$5:$D$10,4,FALSE),$P590*100)</f>
        <v>43</v>
      </c>
      <c r="T590" s="29">
        <f>(1-$S590/100)/(1-$F590)-1</f>
        <v>-0.12307692307692297</v>
      </c>
      <c r="U590" s="19" t="str">
        <f>IF(ABS(IFERROR(T590,0))&gt;0.05,INDEX(margin_ranges!$C$13:$C$16,MATCH($F590*100,margin_ranges!$B$13:$B$16,1)),"")</f>
        <v>Margin Over Fill (Type C)</v>
      </c>
      <c r="V590">
        <f>MIN(VLOOKUP($U590,margin_ranges!$A$5:$D$10,4,FALSE),$P590*100)</f>
        <v>43</v>
      </c>
      <c r="Y590" s="29">
        <f t="shared" ref="Y590:Y653" si="9">(1-$V590/100)/(1-$F590)-1</f>
        <v>-0.12307692307692297</v>
      </c>
    </row>
    <row r="591" spans="1:25" x14ac:dyDescent="0.3">
      <c r="A591" s="8" t="s">
        <v>17</v>
      </c>
      <c r="B591" s="8" t="s">
        <v>815</v>
      </c>
      <c r="C591" s="8" t="s">
        <v>816</v>
      </c>
      <c r="D591" s="8" t="s">
        <v>1043</v>
      </c>
      <c r="E591" s="8" t="s">
        <v>1044</v>
      </c>
      <c r="F591" s="24">
        <v>0.35</v>
      </c>
      <c r="G591" s="24">
        <v>1</v>
      </c>
      <c r="H591" s="25">
        <v>51.300400000000003</v>
      </c>
      <c r="I591" s="25">
        <v>3.1286999999999998</v>
      </c>
      <c r="J591" s="15">
        <v>64</v>
      </c>
      <c r="K591" s="15">
        <v>22</v>
      </c>
      <c r="L591" s="13">
        <v>6.0999999999999999E-2</v>
      </c>
      <c r="M591" s="7">
        <v>0.68407834999999995</v>
      </c>
      <c r="N591" s="26">
        <v>0.2</v>
      </c>
      <c r="O591" s="27" t="s">
        <v>479</v>
      </c>
      <c r="P591" s="8">
        <v>0.70763582970000005</v>
      </c>
      <c r="Q591" s="24">
        <v>0.35</v>
      </c>
      <c r="R591" t="str">
        <f>IF($Q591*100&gt;=VLOOKUP($O591,margin_ranges!$A$5:$C$10,2,FALSE),IF($Q591*100&lt;=VLOOKUP($O591,margin_ranges!$A$5:$C$10,3,FALSE)+10,"IN RANGE","ABOVE RANGE"),"BELOW RANGE")</f>
        <v>IN RANGE</v>
      </c>
      <c r="S591">
        <f>MIN(VLOOKUP($O591,margin_ranges!$A$5:$D$10,4,FALSE),$P591*100)</f>
        <v>43</v>
      </c>
      <c r="T591" s="29">
        <f>(1-$S591/100)/(1-$F591)-1</f>
        <v>-0.12307692307692297</v>
      </c>
      <c r="U591" s="19" t="str">
        <f>IF(ABS(IFERROR(T591,0))&gt;0.05,INDEX(margin_ranges!$C$13:$C$16,MATCH($F591*100,margin_ranges!$B$13:$B$16,1)),"")</f>
        <v>Margin Over Fill (Type C)</v>
      </c>
      <c r="V591">
        <f>MIN(VLOOKUP($U591,margin_ranges!$A$5:$D$10,4,FALSE),$P591*100)</f>
        <v>43</v>
      </c>
      <c r="Y591" s="29">
        <f t="shared" si="9"/>
        <v>-0.12307692307692297</v>
      </c>
    </row>
    <row r="592" spans="1:25" x14ac:dyDescent="0.3">
      <c r="A592" s="8" t="s">
        <v>17</v>
      </c>
      <c r="B592" s="8" t="s">
        <v>815</v>
      </c>
      <c r="C592" s="8" t="s">
        <v>816</v>
      </c>
      <c r="D592" s="8" t="s">
        <v>903</v>
      </c>
      <c r="E592" s="8" t="s">
        <v>904</v>
      </c>
      <c r="F592" s="24">
        <v>0.32999999999999902</v>
      </c>
      <c r="G592" s="24">
        <v>0</v>
      </c>
      <c r="H592" s="25">
        <v>20.394400000000001</v>
      </c>
      <c r="I592" s="25">
        <v>1.2727999999999999</v>
      </c>
      <c r="J592" s="15">
        <v>26</v>
      </c>
      <c r="K592" s="15">
        <v>8</v>
      </c>
      <c r="L592" s="13">
        <v>6.2399999999999997E-2</v>
      </c>
      <c r="M592" s="7">
        <v>0.69079073000000002</v>
      </c>
      <c r="N592" s="26">
        <v>0.2</v>
      </c>
      <c r="O592" s="27" t="s">
        <v>479</v>
      </c>
      <c r="P592" s="8">
        <v>0.7104767166</v>
      </c>
      <c r="Q592" s="24">
        <v>0.33</v>
      </c>
      <c r="R592" t="str">
        <f>IF($Q592*100&gt;=VLOOKUP($O592,margin_ranges!$A$5:$C$10,2,FALSE),IF($Q592*100&lt;=VLOOKUP($O592,margin_ranges!$A$5:$C$10,3,FALSE)+10,"IN RANGE","ABOVE RANGE"),"BELOW RANGE")</f>
        <v>IN RANGE</v>
      </c>
      <c r="S592">
        <f>MIN(VLOOKUP($O592,margin_ranges!$A$5:$D$10,4,FALSE),$P592*100)</f>
        <v>43</v>
      </c>
      <c r="T592" s="29">
        <f>(1-$S592/100)/(1-$F592)-1</f>
        <v>-0.14925373134328479</v>
      </c>
      <c r="U592" s="19" t="str">
        <f>IF(ABS(IFERROR(T592,0))&gt;0.05,INDEX(margin_ranges!$C$13:$C$16,MATCH($F592*100,margin_ranges!$B$13:$B$16,1)),"")</f>
        <v>Balanced (Type B)</v>
      </c>
      <c r="V592">
        <f>MIN(VLOOKUP($U592,margin_ranges!$A$5:$D$10,4,FALSE),$P592*100)</f>
        <v>29.75</v>
      </c>
      <c r="Y592" s="29">
        <f t="shared" si="9"/>
        <v>4.8507462686565583E-2</v>
      </c>
    </row>
    <row r="593" spans="1:25" x14ac:dyDescent="0.3">
      <c r="A593" s="8" t="s">
        <v>35</v>
      </c>
      <c r="B593" s="8" t="s">
        <v>1075</v>
      </c>
      <c r="C593" s="8" t="s">
        <v>34</v>
      </c>
      <c r="D593" s="8" t="s">
        <v>34</v>
      </c>
      <c r="E593" s="8"/>
      <c r="F593" s="24">
        <v>0.28999999999999998</v>
      </c>
      <c r="G593" s="24">
        <v>0</v>
      </c>
      <c r="H593" s="25">
        <v>17.4039</v>
      </c>
      <c r="I593" s="25">
        <v>5.4461000000000004</v>
      </c>
      <c r="J593" s="15">
        <v>136</v>
      </c>
      <c r="K593" s="15">
        <v>34</v>
      </c>
      <c r="L593" s="13">
        <v>0.31290000000000001</v>
      </c>
      <c r="M593" s="7">
        <v>0.83475113000000001</v>
      </c>
      <c r="N593" s="26">
        <v>0.1</v>
      </c>
      <c r="O593" s="27"/>
      <c r="P593" s="8">
        <v>0.88020381609999998</v>
      </c>
      <c r="Q593" s="24">
        <v>0.28999999999999998</v>
      </c>
      <c r="R593" t="e">
        <f>IF($Q593*100&gt;=VLOOKUP($O593,margin_ranges!$A$5:$C$10,2,FALSE),IF($Q593*100&lt;=VLOOKUP($O593,margin_ranges!$A$5:$C$10,3,FALSE)+10,"IN RANGE","ABOVE RANGE"),"BELOW RANGE")</f>
        <v>#N/A</v>
      </c>
      <c r="S593" t="e">
        <f>MIN(VLOOKUP($O593,margin_ranges!$A$5:$D$10,4,FALSE),$P593*100)</f>
        <v>#N/A</v>
      </c>
      <c r="T593" s="29" t="e">
        <f>(1-$S593/100)/(1-$F593)-1</f>
        <v>#N/A</v>
      </c>
      <c r="U593" s="19" t="str">
        <f>IF(ABS(IFERROR(T593,0))&gt;0.05,INDEX(margin_ranges!$C$13:$C$16,MATCH($F593*100,margin_ranges!$B$13:$B$16,1)),"")</f>
        <v/>
      </c>
      <c r="V593" t="e">
        <f>MIN(VLOOKUP($U593,margin_ranges!$A$5:$D$10,4,FALSE),$P593*100)</f>
        <v>#N/A</v>
      </c>
      <c r="Y593" s="29" t="e">
        <f t="shared" si="9"/>
        <v>#N/A</v>
      </c>
    </row>
    <row r="594" spans="1:25" x14ac:dyDescent="0.3">
      <c r="A594" s="8" t="s">
        <v>33</v>
      </c>
      <c r="B594" s="8" t="s">
        <v>1075</v>
      </c>
      <c r="C594" s="8" t="s">
        <v>1076</v>
      </c>
      <c r="D594" s="8" t="s">
        <v>34</v>
      </c>
      <c r="E594" s="8"/>
      <c r="F594" s="24">
        <v>0.28999999999999998</v>
      </c>
      <c r="G594" s="24">
        <v>0</v>
      </c>
      <c r="H594" s="25">
        <v>17.4039</v>
      </c>
      <c r="I594" s="25">
        <v>5.4461000000000004</v>
      </c>
      <c r="J594" s="15">
        <v>136</v>
      </c>
      <c r="K594" s="15">
        <v>34</v>
      </c>
      <c r="L594" s="13">
        <v>0.31290000000000001</v>
      </c>
      <c r="M594" s="7">
        <v>0.83475113000000001</v>
      </c>
      <c r="N594" s="26">
        <v>0.1</v>
      </c>
      <c r="O594" s="27"/>
      <c r="P594" s="8">
        <v>0.88020381609999998</v>
      </c>
      <c r="Q594" s="24">
        <v>0.28999999999999998</v>
      </c>
      <c r="R594" t="e">
        <f>IF($Q594*100&gt;=VLOOKUP($O594,margin_ranges!$A$5:$C$10,2,FALSE),IF($Q594*100&lt;=VLOOKUP($O594,margin_ranges!$A$5:$C$10,3,FALSE)+10,"IN RANGE","ABOVE RANGE"),"BELOW RANGE")</f>
        <v>#N/A</v>
      </c>
      <c r="S594" t="e">
        <f>MIN(VLOOKUP($O594,margin_ranges!$A$5:$D$10,4,FALSE),$P594*100)</f>
        <v>#N/A</v>
      </c>
      <c r="T594" s="29" t="e">
        <f>(1-$S594/100)/(1-$F594)-1</f>
        <v>#N/A</v>
      </c>
      <c r="U594" s="19" t="str">
        <f>IF(ABS(IFERROR(T594,0))&gt;0.05,INDEX(margin_ranges!$C$13:$C$16,MATCH($F594*100,margin_ranges!$B$13:$B$16,1)),"")</f>
        <v/>
      </c>
      <c r="V594" t="e">
        <f>MIN(VLOOKUP($U594,margin_ranges!$A$5:$D$10,4,FALSE),$P594*100)</f>
        <v>#N/A</v>
      </c>
      <c r="Y594" s="29" t="e">
        <f t="shared" si="9"/>
        <v>#N/A</v>
      </c>
    </row>
    <row r="595" spans="1:25" x14ac:dyDescent="0.3">
      <c r="A595" s="8" t="s">
        <v>17</v>
      </c>
      <c r="B595" s="8" t="s">
        <v>1075</v>
      </c>
      <c r="C595" s="8" t="s">
        <v>1076</v>
      </c>
      <c r="D595" s="8" t="s">
        <v>1077</v>
      </c>
      <c r="E595" s="8" t="s">
        <v>1078</v>
      </c>
      <c r="F595" s="24">
        <v>0.28999999999999998</v>
      </c>
      <c r="G595" s="24">
        <v>0</v>
      </c>
      <c r="H595" s="25">
        <v>17.382899999999999</v>
      </c>
      <c r="I595" s="25">
        <v>5.4461000000000004</v>
      </c>
      <c r="J595" s="15">
        <v>136</v>
      </c>
      <c r="K595" s="15">
        <v>34</v>
      </c>
      <c r="L595" s="13">
        <v>0.31330000000000002</v>
      </c>
      <c r="M595" s="7">
        <v>0.83475113000000001</v>
      </c>
      <c r="N595" s="26">
        <v>0.1</v>
      </c>
      <c r="O595" s="27" t="s">
        <v>22</v>
      </c>
      <c r="P595" s="8">
        <v>0.88020381609999998</v>
      </c>
      <c r="Q595" s="24">
        <v>0.28999999999999998</v>
      </c>
      <c r="R595" t="str">
        <f>IF($Q595*100&gt;=VLOOKUP($O595,margin_ranges!$A$5:$C$10,2,FALSE),IF($Q595*100&lt;=VLOOKUP($O595,margin_ranges!$A$5:$C$10,3,FALSE)+10,"IN RANGE","ABOVE RANGE"),"BELOW RANGE")</f>
        <v>IN RANGE</v>
      </c>
      <c r="S595">
        <f>MIN(VLOOKUP($O595,margin_ranges!$A$5:$D$10,4,FALSE),$P595*100)</f>
        <v>29.75</v>
      </c>
      <c r="T595" s="29">
        <f>(1-$S595/100)/(1-$F595)-1</f>
        <v>-1.0563380281690127E-2</v>
      </c>
      <c r="U595" s="19" t="str">
        <f>IF(ABS(IFERROR(T595,0))&gt;0.05,INDEX(margin_ranges!$C$13:$C$16,MATCH($F595*100,margin_ranges!$B$13:$B$16,1)),"")</f>
        <v/>
      </c>
      <c r="V595" t="e">
        <f>MIN(VLOOKUP($U595,margin_ranges!$A$5:$D$10,4,FALSE),$P595*100)</f>
        <v>#N/A</v>
      </c>
      <c r="Y595" s="29" t="e">
        <f t="shared" si="9"/>
        <v>#N/A</v>
      </c>
    </row>
    <row r="596" spans="1:25" x14ac:dyDescent="0.3">
      <c r="A596" s="8" t="s">
        <v>35</v>
      </c>
      <c r="B596" s="8" t="s">
        <v>1079</v>
      </c>
      <c r="C596" s="8" t="s">
        <v>34</v>
      </c>
      <c r="D596" s="8" t="s">
        <v>34</v>
      </c>
      <c r="E596" s="8"/>
      <c r="F596" s="24">
        <v>0.25702590809463999</v>
      </c>
      <c r="G596" s="24">
        <v>0.36929494000000002</v>
      </c>
      <c r="H596" s="25">
        <v>120.4646</v>
      </c>
      <c r="I596" s="25">
        <v>2.1903000000000001</v>
      </c>
      <c r="J596" s="15">
        <v>34</v>
      </c>
      <c r="K596" s="15">
        <v>8</v>
      </c>
      <c r="L596" s="13">
        <v>1.8200000000000001E-2</v>
      </c>
      <c r="M596" s="7">
        <v>0.52225085000000004</v>
      </c>
      <c r="N596" s="26">
        <v>0.38668000000000002</v>
      </c>
      <c r="O596" s="27"/>
      <c r="P596" s="8">
        <v>0.25958952190000001</v>
      </c>
      <c r="Q596" s="24">
        <v>0.25700000000000001</v>
      </c>
      <c r="R596" t="e">
        <f>IF($Q596*100&gt;=VLOOKUP($O596,margin_ranges!$A$5:$C$10,2,FALSE),IF($Q596*100&lt;=VLOOKUP($O596,margin_ranges!$A$5:$C$10,3,FALSE)+10,"IN RANGE","ABOVE RANGE"),"BELOW RANGE")</f>
        <v>#N/A</v>
      </c>
      <c r="S596" t="e">
        <f>MIN(VLOOKUP($O596,margin_ranges!$A$5:$D$10,4,FALSE),$P596*100)</f>
        <v>#N/A</v>
      </c>
      <c r="T596" s="29" t="e">
        <f>(1-$S596/100)/(1-$F596)-1</f>
        <v>#N/A</v>
      </c>
      <c r="U596" s="19" t="str">
        <f>IF(ABS(IFERROR(T596,0))&gt;0.05,INDEX(margin_ranges!$C$13:$C$16,MATCH($F596*100,margin_ranges!$B$13:$B$16,1)),"")</f>
        <v/>
      </c>
      <c r="V596" t="e">
        <f>MIN(VLOOKUP($U596,margin_ranges!$A$5:$D$10,4,FALSE),$P596*100)</f>
        <v>#N/A</v>
      </c>
      <c r="Y596" s="29" t="e">
        <f t="shared" si="9"/>
        <v>#N/A</v>
      </c>
    </row>
    <row r="597" spans="1:25" x14ac:dyDescent="0.3">
      <c r="A597" s="8" t="s">
        <v>33</v>
      </c>
      <c r="B597" s="8" t="s">
        <v>1079</v>
      </c>
      <c r="C597" s="8" t="s">
        <v>1080</v>
      </c>
      <c r="D597" s="8" t="s">
        <v>34</v>
      </c>
      <c r="E597" s="8"/>
      <c r="F597" s="24">
        <v>0.25702590809463999</v>
      </c>
      <c r="G597" s="24">
        <v>0.36929494000000002</v>
      </c>
      <c r="H597" s="25">
        <v>120.4646</v>
      </c>
      <c r="I597" s="25">
        <v>2.1903000000000001</v>
      </c>
      <c r="J597" s="15">
        <v>34</v>
      </c>
      <c r="K597" s="15">
        <v>8</v>
      </c>
      <c r="L597" s="13">
        <v>1.8200000000000001E-2</v>
      </c>
      <c r="M597" s="7">
        <v>0.52225085000000004</v>
      </c>
      <c r="N597" s="26">
        <v>0.38668000000000002</v>
      </c>
      <c r="O597" s="27"/>
      <c r="P597" s="8">
        <v>0.25958952190000001</v>
      </c>
      <c r="Q597" s="24">
        <v>0.25700000000000001</v>
      </c>
      <c r="R597" t="e">
        <f>IF($Q597*100&gt;=VLOOKUP($O597,margin_ranges!$A$5:$C$10,2,FALSE),IF($Q597*100&lt;=VLOOKUP($O597,margin_ranges!$A$5:$C$10,3,FALSE)+10,"IN RANGE","ABOVE RANGE"),"BELOW RANGE")</f>
        <v>#N/A</v>
      </c>
      <c r="S597" t="e">
        <f>MIN(VLOOKUP($O597,margin_ranges!$A$5:$D$10,4,FALSE),$P597*100)</f>
        <v>#N/A</v>
      </c>
      <c r="T597" s="29" t="e">
        <f>(1-$S597/100)/(1-$F597)-1</f>
        <v>#N/A</v>
      </c>
      <c r="U597" s="19" t="str">
        <f>IF(ABS(IFERROR(T597,0))&gt;0.05,INDEX(margin_ranges!$C$13:$C$16,MATCH($F597*100,margin_ranges!$B$13:$B$16,1)),"")</f>
        <v/>
      </c>
      <c r="V597" t="e">
        <f>MIN(VLOOKUP($U597,margin_ranges!$A$5:$D$10,4,FALSE),$P597*100)</f>
        <v>#N/A</v>
      </c>
      <c r="Y597" s="29" t="e">
        <f t="shared" si="9"/>
        <v>#N/A</v>
      </c>
    </row>
    <row r="598" spans="1:25" x14ac:dyDescent="0.3">
      <c r="A598" s="8" t="s">
        <v>17</v>
      </c>
      <c r="B598" s="8" t="s">
        <v>1079</v>
      </c>
      <c r="C598" s="8" t="s">
        <v>1080</v>
      </c>
      <c r="D598" s="8" t="s">
        <v>1081</v>
      </c>
      <c r="E598" s="8" t="s">
        <v>1082</v>
      </c>
      <c r="F598" s="24">
        <v>0.16393491124260301</v>
      </c>
      <c r="G598" s="24">
        <v>0</v>
      </c>
      <c r="H598" s="25">
        <v>3.9952000000000001</v>
      </c>
      <c r="I598" s="25">
        <v>0.1835</v>
      </c>
      <c r="J598" s="15">
        <v>7</v>
      </c>
      <c r="K598" s="15">
        <v>1</v>
      </c>
      <c r="L598" s="13">
        <v>4.5900000000000003E-2</v>
      </c>
      <c r="M598" s="7">
        <v>1.31568704</v>
      </c>
      <c r="N598" s="26">
        <v>1.1000000000000001</v>
      </c>
      <c r="O598" s="27" t="s">
        <v>92</v>
      </c>
      <c r="P598" s="8">
        <v>0.16393491120000001</v>
      </c>
      <c r="Q598" s="24">
        <v>0.25</v>
      </c>
      <c r="R598" t="str">
        <f>IF($Q598*100&gt;=VLOOKUP($O598,margin_ranges!$A$5:$C$10,2,FALSE),IF($Q598*100&lt;=VLOOKUP($O598,margin_ranges!$A$5:$C$10,3,FALSE)+10,"IN RANGE","ABOVE RANGE"),"BELOW RANGE")</f>
        <v>IN RANGE</v>
      </c>
      <c r="S598">
        <f>MIN(VLOOKUP($O598,margin_ranges!$A$5:$D$10,4,FALSE),$P598*100)</f>
        <v>16.39349112</v>
      </c>
      <c r="T598" s="29">
        <f>(1-$S598/100)/(1-$F598)-1</f>
        <v>5.0956572295035585E-11</v>
      </c>
      <c r="U598" s="19" t="str">
        <f>IF(ABS(IFERROR(T598,0))&gt;0.05,INDEX(margin_ranges!$C$13:$C$16,MATCH($F598*100,margin_ranges!$B$13:$B$16,1)),"")</f>
        <v/>
      </c>
      <c r="V598" t="e">
        <f>MIN(VLOOKUP($U598,margin_ranges!$A$5:$D$10,4,FALSE),$P598*100)</f>
        <v>#N/A</v>
      </c>
      <c r="Y598" s="29" t="e">
        <f t="shared" si="9"/>
        <v>#N/A</v>
      </c>
    </row>
    <row r="599" spans="1:25" x14ac:dyDescent="0.3">
      <c r="A599" s="8" t="s">
        <v>17</v>
      </c>
      <c r="B599" s="8" t="s">
        <v>1079</v>
      </c>
      <c r="C599" s="8" t="s">
        <v>1080</v>
      </c>
      <c r="D599" s="8" t="s">
        <v>1083</v>
      </c>
      <c r="E599" s="8" t="s">
        <v>1084</v>
      </c>
      <c r="F599" s="24">
        <v>0.25</v>
      </c>
      <c r="G599" s="24">
        <v>1</v>
      </c>
      <c r="H599" s="25">
        <v>92.058199999999999</v>
      </c>
      <c r="I599" s="25">
        <v>1.5445</v>
      </c>
      <c r="J599" s="15">
        <v>13</v>
      </c>
      <c r="K599" s="15">
        <v>3</v>
      </c>
      <c r="L599" s="13">
        <v>1.6799999999999999E-2</v>
      </c>
      <c r="M599" s="7">
        <v>0.27350506000000002</v>
      </c>
      <c r="N599" s="26">
        <v>0.2</v>
      </c>
      <c r="O599" s="27" t="s">
        <v>92</v>
      </c>
      <c r="P599" s="8">
        <v>0.26875211360000001</v>
      </c>
      <c r="Q599" s="24">
        <v>0.25</v>
      </c>
      <c r="R599" t="str">
        <f>IF($Q599*100&gt;=VLOOKUP($O599,margin_ranges!$A$5:$C$10,2,FALSE),IF($Q599*100&lt;=VLOOKUP($O599,margin_ranges!$A$5:$C$10,3,FALSE)+10,"IN RANGE","ABOVE RANGE"),"BELOW RANGE")</f>
        <v>IN RANGE</v>
      </c>
      <c r="S599">
        <f>MIN(VLOOKUP($O599,margin_ranges!$A$5:$D$10,4,FALSE),$P599*100)</f>
        <v>26.875211360000002</v>
      </c>
      <c r="T599" s="29">
        <f>(1-$S599/100)/(1-$F599)-1</f>
        <v>-2.5002818133333271E-2</v>
      </c>
      <c r="U599" s="19" t="str">
        <f>IF(ABS(IFERROR(T599,0))&gt;0.05,INDEX(margin_ranges!$C$13:$C$16,MATCH($F599*100,margin_ranges!$B$13:$B$16,1)),"")</f>
        <v/>
      </c>
      <c r="V599" t="e">
        <f>MIN(VLOOKUP($U599,margin_ranges!$A$5:$D$10,4,FALSE),$P599*100)</f>
        <v>#N/A</v>
      </c>
      <c r="Y599" s="29" t="e">
        <f t="shared" si="9"/>
        <v>#N/A</v>
      </c>
    </row>
    <row r="600" spans="1:25" x14ac:dyDescent="0.3">
      <c r="A600" s="8" t="s">
        <v>35</v>
      </c>
      <c r="B600" s="8" t="s">
        <v>1085</v>
      </c>
      <c r="C600" s="8" t="s">
        <v>34</v>
      </c>
      <c r="D600" s="8" t="s">
        <v>34</v>
      </c>
      <c r="E600" s="8"/>
      <c r="F600" s="24">
        <v>0.33999999999999903</v>
      </c>
      <c r="G600" s="24">
        <v>0</v>
      </c>
      <c r="H600" s="25">
        <v>15.162800000000001</v>
      </c>
      <c r="I600" s="25">
        <v>6.6978</v>
      </c>
      <c r="J600" s="15">
        <v>234</v>
      </c>
      <c r="K600" s="15">
        <v>71</v>
      </c>
      <c r="L600" s="13">
        <v>0.44169999999999998</v>
      </c>
      <c r="M600" s="7">
        <v>1.1636425699999999</v>
      </c>
      <c r="N600" s="26">
        <v>0.75</v>
      </c>
      <c r="O600" s="27"/>
      <c r="P600" s="8">
        <v>0.35547218679999998</v>
      </c>
      <c r="Q600" s="24">
        <v>0.34</v>
      </c>
      <c r="R600" t="e">
        <f>IF($Q600*100&gt;=VLOOKUP($O600,margin_ranges!$A$5:$C$10,2,FALSE),IF($Q600*100&lt;=VLOOKUP($O600,margin_ranges!$A$5:$C$10,3,FALSE)+10,"IN RANGE","ABOVE RANGE"),"BELOW RANGE")</f>
        <v>#N/A</v>
      </c>
      <c r="S600" t="e">
        <f>MIN(VLOOKUP($O600,margin_ranges!$A$5:$D$10,4,FALSE),$P600*100)</f>
        <v>#N/A</v>
      </c>
      <c r="T600" s="29" t="e">
        <f>(1-$S600/100)/(1-$F600)-1</f>
        <v>#N/A</v>
      </c>
      <c r="U600" s="19" t="str">
        <f>IF(ABS(IFERROR(T600,0))&gt;0.05,INDEX(margin_ranges!$C$13:$C$16,MATCH($F600*100,margin_ranges!$B$13:$B$16,1)),"")</f>
        <v/>
      </c>
      <c r="V600" t="e">
        <f>MIN(VLOOKUP($U600,margin_ranges!$A$5:$D$10,4,FALSE),$P600*100)</f>
        <v>#N/A</v>
      </c>
      <c r="Y600" s="29" t="e">
        <f t="shared" si="9"/>
        <v>#N/A</v>
      </c>
    </row>
    <row r="601" spans="1:25" x14ac:dyDescent="0.3">
      <c r="A601" s="8" t="s">
        <v>33</v>
      </c>
      <c r="B601" s="8" t="s">
        <v>1085</v>
      </c>
      <c r="C601" s="8" t="s">
        <v>1086</v>
      </c>
      <c r="D601" s="28" t="s">
        <v>34</v>
      </c>
      <c r="E601" s="8"/>
      <c r="F601" s="24">
        <v>0.33999999999999903</v>
      </c>
      <c r="G601" s="24">
        <v>0</v>
      </c>
      <c r="H601" s="25">
        <v>15.162800000000001</v>
      </c>
      <c r="I601" s="25">
        <v>6.6978</v>
      </c>
      <c r="J601" s="15">
        <v>234</v>
      </c>
      <c r="K601" s="15">
        <v>71</v>
      </c>
      <c r="L601" s="13">
        <v>0.44169999999999998</v>
      </c>
      <c r="M601" s="7">
        <v>1.1636425699999999</v>
      </c>
      <c r="N601" s="26">
        <v>0.75</v>
      </c>
      <c r="O601" s="27"/>
      <c r="P601" s="8">
        <v>0.35547218679999998</v>
      </c>
      <c r="Q601" s="24">
        <v>0.34</v>
      </c>
      <c r="R601" t="e">
        <f>IF($Q601*100&gt;=VLOOKUP($O601,margin_ranges!$A$5:$C$10,2,FALSE),IF($Q601*100&lt;=VLOOKUP($O601,margin_ranges!$A$5:$C$10,3,FALSE)+10,"IN RANGE","ABOVE RANGE"),"BELOW RANGE")</f>
        <v>#N/A</v>
      </c>
      <c r="S601" t="e">
        <f>MIN(VLOOKUP($O601,margin_ranges!$A$5:$D$10,4,FALSE),$P601*100)</f>
        <v>#N/A</v>
      </c>
      <c r="T601" s="29" t="e">
        <f>(1-$S601/100)/(1-$F601)-1</f>
        <v>#N/A</v>
      </c>
      <c r="U601" s="19" t="str">
        <f>IF(ABS(IFERROR(T601,0))&gt;0.05,INDEX(margin_ranges!$C$13:$C$16,MATCH($F601*100,margin_ranges!$B$13:$B$16,1)),"")</f>
        <v/>
      </c>
      <c r="V601" t="e">
        <f>MIN(VLOOKUP($U601,margin_ranges!$A$5:$D$10,4,FALSE),$P601*100)</f>
        <v>#N/A</v>
      </c>
      <c r="Y601" s="29" t="e">
        <f t="shared" si="9"/>
        <v>#N/A</v>
      </c>
    </row>
    <row r="602" spans="1:25" x14ac:dyDescent="0.3">
      <c r="A602" s="8" t="s">
        <v>17</v>
      </c>
      <c r="B602" s="8" t="s">
        <v>1085</v>
      </c>
      <c r="C602" s="8" t="s">
        <v>1086</v>
      </c>
      <c r="D602" s="8" t="s">
        <v>1087</v>
      </c>
      <c r="E602" s="8" t="s">
        <v>1088</v>
      </c>
      <c r="F602" s="24">
        <v>0.33999999999999903</v>
      </c>
      <c r="G602" s="24">
        <v>0</v>
      </c>
      <c r="H602" s="25">
        <v>4.4196999999999997</v>
      </c>
      <c r="I602" s="25">
        <v>2.1823999999999999</v>
      </c>
      <c r="J602" s="15">
        <v>78</v>
      </c>
      <c r="K602" s="15">
        <v>24</v>
      </c>
      <c r="L602" s="13">
        <v>0.49380000000000002</v>
      </c>
      <c r="M602" s="7">
        <v>1.1886590500000001</v>
      </c>
      <c r="N602" s="26">
        <v>0.75</v>
      </c>
      <c r="O602" s="27" t="s">
        <v>22</v>
      </c>
      <c r="P602" s="8">
        <v>0.3690369</v>
      </c>
      <c r="Q602" s="24">
        <v>0.34</v>
      </c>
      <c r="R602" t="str">
        <f>IF($Q602*100&gt;=VLOOKUP($O602,margin_ranges!$A$5:$C$10,2,FALSE),IF($Q602*100&lt;=VLOOKUP($O602,margin_ranges!$A$5:$C$10,3,FALSE)+10,"IN RANGE","ABOVE RANGE"),"BELOW RANGE")</f>
        <v>IN RANGE</v>
      </c>
      <c r="S602">
        <f>MIN(VLOOKUP($O602,margin_ranges!$A$5:$D$10,4,FALSE),$P602*100)</f>
        <v>29.75</v>
      </c>
      <c r="T602" s="29">
        <f>(1-$S602/100)/(1-$F602)-1</f>
        <v>6.4393939393937671E-2</v>
      </c>
      <c r="U602" s="19" t="str">
        <f>IF(ABS(IFERROR(T602,0))&gt;0.05,INDEX(margin_ranges!$C$13:$C$16,MATCH($F602*100,margin_ranges!$B$13:$B$16,1)),"")</f>
        <v>Balanced (Type B)</v>
      </c>
      <c r="V602">
        <f>MIN(VLOOKUP($U602,margin_ranges!$A$5:$D$10,4,FALSE),$P602*100)</f>
        <v>29.75</v>
      </c>
      <c r="Y602" s="29">
        <f t="shared" si="9"/>
        <v>6.4393939393937671E-2</v>
      </c>
    </row>
    <row r="603" spans="1:25" x14ac:dyDescent="0.3">
      <c r="A603" s="8" t="s">
        <v>17</v>
      </c>
      <c r="B603" s="8" t="s">
        <v>1085</v>
      </c>
      <c r="C603" s="8" t="s">
        <v>1086</v>
      </c>
      <c r="D603" s="8" t="s">
        <v>1089</v>
      </c>
      <c r="E603" s="8" t="s">
        <v>1090</v>
      </c>
      <c r="F603" s="24">
        <v>0.33999999999999903</v>
      </c>
      <c r="G603" s="24">
        <v>0</v>
      </c>
      <c r="H603" s="25">
        <v>4.7595000000000001</v>
      </c>
      <c r="I603" s="25">
        <v>1.9608000000000001</v>
      </c>
      <c r="J603" s="15">
        <v>67</v>
      </c>
      <c r="K603" s="15">
        <v>20</v>
      </c>
      <c r="L603" s="13">
        <v>0.41199999999999998</v>
      </c>
      <c r="M603" s="7">
        <v>1.1474299699999999</v>
      </c>
      <c r="N603" s="26">
        <v>0.75</v>
      </c>
      <c r="O603" s="27" t="s">
        <v>22</v>
      </c>
      <c r="P603" s="8">
        <v>0.34636533629999999</v>
      </c>
      <c r="Q603" s="24">
        <v>0.34</v>
      </c>
      <c r="R603" t="str">
        <f>IF($Q603*100&gt;=VLOOKUP($O603,margin_ranges!$A$5:$C$10,2,FALSE),IF($Q603*100&lt;=VLOOKUP($O603,margin_ranges!$A$5:$C$10,3,FALSE)+10,"IN RANGE","ABOVE RANGE"),"BELOW RANGE")</f>
        <v>IN RANGE</v>
      </c>
      <c r="S603">
        <f>MIN(VLOOKUP($O603,margin_ranges!$A$5:$D$10,4,FALSE),$P603*100)</f>
        <v>29.75</v>
      </c>
      <c r="T603" s="29">
        <f>(1-$S603/100)/(1-$F603)-1</f>
        <v>6.4393939393937671E-2</v>
      </c>
      <c r="U603" s="19" t="str">
        <f>IF(ABS(IFERROR(T603,0))&gt;0.05,INDEX(margin_ranges!$C$13:$C$16,MATCH($F603*100,margin_ranges!$B$13:$B$16,1)),"")</f>
        <v>Balanced (Type B)</v>
      </c>
      <c r="V603">
        <f>MIN(VLOOKUP($U603,margin_ranges!$A$5:$D$10,4,FALSE),$P603*100)</f>
        <v>29.75</v>
      </c>
      <c r="Y603" s="29">
        <f t="shared" si="9"/>
        <v>6.4393939393937671E-2</v>
      </c>
    </row>
    <row r="604" spans="1:25" x14ac:dyDescent="0.3">
      <c r="A604" s="8" t="s">
        <v>17</v>
      </c>
      <c r="B604" s="8" t="s">
        <v>1085</v>
      </c>
      <c r="C604" s="8" t="s">
        <v>1086</v>
      </c>
      <c r="D604" s="8" t="s">
        <v>1091</v>
      </c>
      <c r="E604" s="8" t="s">
        <v>1092</v>
      </c>
      <c r="F604" s="24">
        <v>0.33999999999999903</v>
      </c>
      <c r="G604" s="24">
        <v>0</v>
      </c>
      <c r="H604" s="25">
        <v>4.7640000000000002</v>
      </c>
      <c r="I604" s="25">
        <v>2.0762</v>
      </c>
      <c r="J604" s="15">
        <v>72</v>
      </c>
      <c r="K604" s="15">
        <v>22</v>
      </c>
      <c r="L604" s="13">
        <v>0.43580000000000002</v>
      </c>
      <c r="M604" s="7">
        <v>1.15827915</v>
      </c>
      <c r="N604" s="26">
        <v>0.75</v>
      </c>
      <c r="O604" s="27" t="s">
        <v>22</v>
      </c>
      <c r="P604" s="8">
        <v>0.35248769590000001</v>
      </c>
      <c r="Q604" s="24">
        <v>0.34</v>
      </c>
      <c r="R604" t="str">
        <f>IF($Q604*100&gt;=VLOOKUP($O604,margin_ranges!$A$5:$C$10,2,FALSE),IF($Q604*100&lt;=VLOOKUP($O604,margin_ranges!$A$5:$C$10,3,FALSE)+10,"IN RANGE","ABOVE RANGE"),"BELOW RANGE")</f>
        <v>IN RANGE</v>
      </c>
      <c r="S604">
        <f>MIN(VLOOKUP($O604,margin_ranges!$A$5:$D$10,4,FALSE),$P604*100)</f>
        <v>29.75</v>
      </c>
      <c r="T604" s="29">
        <f>(1-$S604/100)/(1-$F604)-1</f>
        <v>6.4393939393937671E-2</v>
      </c>
      <c r="U604" s="19" t="str">
        <f>IF(ABS(IFERROR(T604,0))&gt;0.05,INDEX(margin_ranges!$C$13:$C$16,MATCH($F604*100,margin_ranges!$B$13:$B$16,1)),"")</f>
        <v>Balanced (Type B)</v>
      </c>
      <c r="V604">
        <f>MIN(VLOOKUP($U604,margin_ranges!$A$5:$D$10,4,FALSE),$P604*100)</f>
        <v>29.75</v>
      </c>
      <c r="Y604" s="29">
        <f t="shared" si="9"/>
        <v>6.4393939393937671E-2</v>
      </c>
    </row>
    <row r="605" spans="1:25" x14ac:dyDescent="0.3">
      <c r="A605" s="8" t="s">
        <v>17</v>
      </c>
      <c r="B605" s="8" t="s">
        <v>1085</v>
      </c>
      <c r="C605" s="8" t="s">
        <v>1086</v>
      </c>
      <c r="D605" s="8" t="s">
        <v>1093</v>
      </c>
      <c r="E605" s="8" t="s">
        <v>1094</v>
      </c>
      <c r="F605" s="24">
        <v>0.33999999999999903</v>
      </c>
      <c r="G605" s="24">
        <v>0</v>
      </c>
      <c r="H605" s="25">
        <v>1.2196</v>
      </c>
      <c r="I605" s="25">
        <v>0.47839999999999999</v>
      </c>
      <c r="J605" s="15">
        <v>16</v>
      </c>
      <c r="K605" s="15">
        <v>5</v>
      </c>
      <c r="L605" s="13">
        <v>0.39229999999999998</v>
      </c>
      <c r="M605" s="7">
        <v>1.13925052</v>
      </c>
      <c r="N605" s="26">
        <v>0.75</v>
      </c>
      <c r="O605" s="27" t="s">
        <v>22</v>
      </c>
      <c r="P605" s="8">
        <v>0.34167245470000002</v>
      </c>
      <c r="Q605" s="24">
        <v>0.34</v>
      </c>
      <c r="R605" t="str">
        <f>IF($Q605*100&gt;=VLOOKUP($O605,margin_ranges!$A$5:$C$10,2,FALSE),IF($Q605*100&lt;=VLOOKUP($O605,margin_ranges!$A$5:$C$10,3,FALSE)+10,"IN RANGE","ABOVE RANGE"),"BELOW RANGE")</f>
        <v>IN RANGE</v>
      </c>
      <c r="S605">
        <f>MIN(VLOOKUP($O605,margin_ranges!$A$5:$D$10,4,FALSE),$P605*100)</f>
        <v>29.75</v>
      </c>
      <c r="T605" s="29">
        <f>(1-$S605/100)/(1-$F605)-1</f>
        <v>6.4393939393937671E-2</v>
      </c>
      <c r="U605" s="19" t="str">
        <f>IF(ABS(IFERROR(T605,0))&gt;0.05,INDEX(margin_ranges!$C$13:$C$16,MATCH($F605*100,margin_ranges!$B$13:$B$16,1)),"")</f>
        <v>Balanced (Type B)</v>
      </c>
      <c r="V605">
        <f>MIN(VLOOKUP($U605,margin_ranges!$A$5:$D$10,4,FALSE),$P605*100)</f>
        <v>29.75</v>
      </c>
      <c r="Y605" s="29">
        <f t="shared" si="9"/>
        <v>6.4393939393937671E-2</v>
      </c>
    </row>
    <row r="606" spans="1:25" x14ac:dyDescent="0.3">
      <c r="A606" s="8" t="s">
        <v>35</v>
      </c>
      <c r="B606" s="8" t="s">
        <v>1095</v>
      </c>
      <c r="C606" s="8" t="s">
        <v>34</v>
      </c>
      <c r="D606" s="8" t="s">
        <v>34</v>
      </c>
      <c r="E606" s="8"/>
      <c r="F606" s="24">
        <v>0.19586302509773801</v>
      </c>
      <c r="G606" s="24">
        <v>0.76139433999999995</v>
      </c>
      <c r="H606" s="25">
        <v>1977.0989</v>
      </c>
      <c r="I606" s="25">
        <v>300.18360000000001</v>
      </c>
      <c r="J606" s="15">
        <v>13719</v>
      </c>
      <c r="K606" s="15">
        <v>1950</v>
      </c>
      <c r="L606" s="13">
        <v>0.15179999999999999</v>
      </c>
      <c r="M606" s="7">
        <v>1.5233741999999999</v>
      </c>
      <c r="N606" s="26">
        <v>1.181681</v>
      </c>
      <c r="O606" s="27"/>
      <c r="P606" s="8">
        <v>0.2243002395</v>
      </c>
      <c r="Q606" s="24">
        <v>0.19589999999999999</v>
      </c>
      <c r="R606" t="e">
        <f>IF($Q606*100&gt;=VLOOKUP($O606,margin_ranges!$A$5:$C$10,2,FALSE),IF($Q606*100&lt;=VLOOKUP($O606,margin_ranges!$A$5:$C$10,3,FALSE)+10,"IN RANGE","ABOVE RANGE"),"BELOW RANGE")</f>
        <v>#N/A</v>
      </c>
      <c r="S606" t="e">
        <f>MIN(VLOOKUP($O606,margin_ranges!$A$5:$D$10,4,FALSE),$P606*100)</f>
        <v>#N/A</v>
      </c>
      <c r="T606" s="29" t="e">
        <f>(1-$S606/100)/(1-$F606)-1</f>
        <v>#N/A</v>
      </c>
      <c r="U606" s="19" t="str">
        <f>IF(ABS(IFERROR(T606,0))&gt;0.05,INDEX(margin_ranges!$C$13:$C$16,MATCH($F606*100,margin_ranges!$B$13:$B$16,1)),"")</f>
        <v/>
      </c>
      <c r="V606" t="e">
        <f>MIN(VLOOKUP($U606,margin_ranges!$A$5:$D$10,4,FALSE),$P606*100)</f>
        <v>#N/A</v>
      </c>
      <c r="Y606" s="29" t="e">
        <f t="shared" si="9"/>
        <v>#N/A</v>
      </c>
    </row>
    <row r="607" spans="1:25" x14ac:dyDescent="0.3">
      <c r="A607" s="8" t="s">
        <v>33</v>
      </c>
      <c r="B607" s="8" t="s">
        <v>1095</v>
      </c>
      <c r="C607" s="8" t="s">
        <v>1096</v>
      </c>
      <c r="D607" s="8" t="s">
        <v>34</v>
      </c>
      <c r="E607" s="8"/>
      <c r="F607" s="24">
        <v>0.19586302509773801</v>
      </c>
      <c r="G607" s="24">
        <v>0.76139433999999995</v>
      </c>
      <c r="H607" s="25">
        <v>1977.0989</v>
      </c>
      <c r="I607" s="25">
        <v>300.18360000000001</v>
      </c>
      <c r="J607" s="15">
        <v>13719</v>
      </c>
      <c r="K607" s="15">
        <v>1950</v>
      </c>
      <c r="L607" s="13">
        <v>0.15179999999999999</v>
      </c>
      <c r="M607" s="7">
        <v>1.5233741999999999</v>
      </c>
      <c r="N607" s="26">
        <v>1.181681</v>
      </c>
      <c r="O607" s="27"/>
      <c r="P607" s="8">
        <v>0.2243002395</v>
      </c>
      <c r="Q607" s="24">
        <v>0.19589999999999999</v>
      </c>
      <c r="R607" t="e">
        <f>IF($Q607*100&gt;=VLOOKUP($O607,margin_ranges!$A$5:$C$10,2,FALSE),IF($Q607*100&lt;=VLOOKUP($O607,margin_ranges!$A$5:$C$10,3,FALSE)+10,"IN RANGE","ABOVE RANGE"),"BELOW RANGE")</f>
        <v>#N/A</v>
      </c>
      <c r="S607" t="e">
        <f>MIN(VLOOKUP($O607,margin_ranges!$A$5:$D$10,4,FALSE),$P607*100)</f>
        <v>#N/A</v>
      </c>
      <c r="T607" s="29" t="e">
        <f>(1-$S607/100)/(1-$F607)-1</f>
        <v>#N/A</v>
      </c>
      <c r="U607" s="19" t="str">
        <f>IF(ABS(IFERROR(T607,0))&gt;0.05,INDEX(margin_ranges!$C$13:$C$16,MATCH($F607*100,margin_ranges!$B$13:$B$16,1)),"")</f>
        <v/>
      </c>
      <c r="V607" t="e">
        <f>MIN(VLOOKUP($U607,margin_ranges!$A$5:$D$10,4,FALSE),$P607*100)</f>
        <v>#N/A</v>
      </c>
      <c r="Y607" s="29" t="e">
        <f t="shared" si="9"/>
        <v>#N/A</v>
      </c>
    </row>
    <row r="608" spans="1:25" x14ac:dyDescent="0.3">
      <c r="A608" s="8" t="s">
        <v>17</v>
      </c>
      <c r="B608" s="8" t="s">
        <v>1095</v>
      </c>
      <c r="C608" s="8" t="s">
        <v>1096</v>
      </c>
      <c r="D608" s="8" t="s">
        <v>1101</v>
      </c>
      <c r="E608" s="8" t="s">
        <v>1102</v>
      </c>
      <c r="F608" s="24">
        <v>0.35448107867554601</v>
      </c>
      <c r="G608" s="24">
        <v>0</v>
      </c>
      <c r="H608" s="25">
        <v>8.4628999999999994</v>
      </c>
      <c r="I608" s="25">
        <v>1.1811</v>
      </c>
      <c r="J608" s="15">
        <v>27</v>
      </c>
      <c r="K608" s="15">
        <v>10</v>
      </c>
      <c r="L608" s="13">
        <v>0.1396</v>
      </c>
      <c r="M608" s="7">
        <v>0.77457063000000004</v>
      </c>
      <c r="N608" s="26">
        <v>0.5</v>
      </c>
      <c r="O608" s="27" t="s">
        <v>22</v>
      </c>
      <c r="P608" s="8">
        <v>0.35448107870000001</v>
      </c>
      <c r="Q608" s="24">
        <v>0.39</v>
      </c>
      <c r="R608" t="str">
        <f>IF($Q608*100&gt;=VLOOKUP($O608,margin_ranges!$A$5:$C$10,2,FALSE),IF($Q608*100&lt;=VLOOKUP($O608,margin_ranges!$A$5:$C$10,3,FALSE)+10,"IN RANGE","ABOVE RANGE"),"BELOW RANGE")</f>
        <v>IN RANGE</v>
      </c>
      <c r="S608">
        <f>MIN(VLOOKUP($O608,margin_ranges!$A$5:$D$10,4,FALSE),$P608*100)</f>
        <v>29.75</v>
      </c>
      <c r="T608" s="29">
        <f>(1-$S608/100)/(1-$F608)-1</f>
        <v>8.8271740445089009E-2</v>
      </c>
      <c r="U608" s="19" t="str">
        <f>IF(ABS(IFERROR(T608,0))&gt;0.05,INDEX(margin_ranges!$C$13:$C$16,MATCH($F608*100,margin_ranges!$B$13:$B$16,1)),"")</f>
        <v>Margin Over Fill (Type C)</v>
      </c>
      <c r="V608">
        <f>MIN(VLOOKUP($U608,margin_ranges!$A$5:$D$10,4,FALSE),$P608*100)</f>
        <v>35.448107870000001</v>
      </c>
      <c r="Y608" s="29">
        <f t="shared" si="9"/>
        <v>-3.7882696979352204E-11</v>
      </c>
    </row>
    <row r="609" spans="1:25" x14ac:dyDescent="0.3">
      <c r="A609" s="8" t="s">
        <v>17</v>
      </c>
      <c r="B609" s="8" t="s">
        <v>1095</v>
      </c>
      <c r="C609" s="8" t="s">
        <v>1096</v>
      </c>
      <c r="D609" s="8" t="s">
        <v>1168</v>
      </c>
      <c r="E609" s="8" t="s">
        <v>1169</v>
      </c>
      <c r="F609" s="24">
        <v>0.35</v>
      </c>
      <c r="G609" s="24">
        <v>0</v>
      </c>
      <c r="H609" s="25">
        <v>13.147600000000001</v>
      </c>
      <c r="I609" s="25">
        <v>1.8179000000000001</v>
      </c>
      <c r="J609" s="15">
        <v>43</v>
      </c>
      <c r="K609" s="15">
        <v>15</v>
      </c>
      <c r="L609" s="13">
        <v>0.13830000000000001</v>
      </c>
      <c r="M609" s="7">
        <v>0.79375638999999998</v>
      </c>
      <c r="N609" s="26">
        <v>0.5</v>
      </c>
      <c r="O609" s="27" t="s">
        <v>92</v>
      </c>
      <c r="P609" s="8">
        <v>0.37008380730000001</v>
      </c>
      <c r="Q609" s="24">
        <v>0.35</v>
      </c>
      <c r="R609" t="str">
        <f>IF($Q609*100&gt;=VLOOKUP($O609,margin_ranges!$A$5:$C$10,2,FALSE),IF($Q609*100&lt;=VLOOKUP($O609,margin_ranges!$A$5:$C$10,3,FALSE)+10,"IN RANGE","ABOVE RANGE"),"BELOW RANGE")</f>
        <v>IN RANGE</v>
      </c>
      <c r="S609">
        <f>MIN(VLOOKUP($O609,margin_ranges!$A$5:$D$10,4,FALSE),$P609*100)</f>
        <v>29.75</v>
      </c>
      <c r="T609" s="29">
        <f>(1-$S609/100)/(1-$F609)-1</f>
        <v>8.0769230769230704E-2</v>
      </c>
      <c r="U609" s="19" t="str">
        <f>IF(ABS(IFERROR(T609,0))&gt;0.05,INDEX(margin_ranges!$C$13:$C$16,MATCH($F609*100,margin_ranges!$B$13:$B$16,1)),"")</f>
        <v>Margin Over Fill (Type C)</v>
      </c>
      <c r="V609">
        <f>MIN(VLOOKUP($U609,margin_ranges!$A$5:$D$10,4,FALSE),$P609*100)</f>
        <v>37.008380729999999</v>
      </c>
      <c r="Y609" s="29">
        <f t="shared" si="9"/>
        <v>-3.0898165076923112E-2</v>
      </c>
    </row>
    <row r="610" spans="1:25" x14ac:dyDescent="0.3">
      <c r="A610" s="8" t="s">
        <v>17</v>
      </c>
      <c r="B610" s="8" t="s">
        <v>1095</v>
      </c>
      <c r="C610" s="8" t="s">
        <v>1096</v>
      </c>
      <c r="D610" s="8" t="s">
        <v>1111</v>
      </c>
      <c r="E610" s="8" t="s">
        <v>1112</v>
      </c>
      <c r="F610" s="24">
        <v>0.28409788854463802</v>
      </c>
      <c r="G610" s="24">
        <v>0</v>
      </c>
      <c r="H610" s="25">
        <v>1.3875999999999999</v>
      </c>
      <c r="I610" s="25">
        <v>0.31219999999999998</v>
      </c>
      <c r="J610" s="15">
        <v>16</v>
      </c>
      <c r="K610" s="15">
        <v>4</v>
      </c>
      <c r="L610" s="13">
        <v>0.22500000000000001</v>
      </c>
      <c r="M610" s="7">
        <v>1.67620682</v>
      </c>
      <c r="N610" s="26">
        <v>1.2</v>
      </c>
      <c r="O610" s="27" t="s">
        <v>22</v>
      </c>
      <c r="P610" s="8">
        <v>0.28409788850000001</v>
      </c>
      <c r="Q610" s="24">
        <v>0.32</v>
      </c>
      <c r="R610" t="str">
        <f>IF($Q610*100&gt;=VLOOKUP($O610,margin_ranges!$A$5:$C$10,2,FALSE),IF($Q610*100&lt;=VLOOKUP($O610,margin_ranges!$A$5:$C$10,3,FALSE)+10,"IN RANGE","ABOVE RANGE"),"BELOW RANGE")</f>
        <v>IN RANGE</v>
      </c>
      <c r="S610">
        <f>MIN(VLOOKUP($O610,margin_ranges!$A$5:$D$10,4,FALSE),$P610*100)</f>
        <v>28.409788850000002</v>
      </c>
      <c r="T610" s="29">
        <f>(1-$S610/100)/(1-$F610)-1</f>
        <v>6.2352123464393117E-11</v>
      </c>
      <c r="U610" s="19" t="str">
        <f>IF(ABS(IFERROR(T610,0))&gt;0.05,INDEX(margin_ranges!$C$13:$C$16,MATCH($F610*100,margin_ranges!$B$13:$B$16,1)),"")</f>
        <v/>
      </c>
      <c r="V610" t="e">
        <f>MIN(VLOOKUP($U610,margin_ranges!$A$5:$D$10,4,FALSE),$P610*100)</f>
        <v>#N/A</v>
      </c>
      <c r="Y610" s="29" t="e">
        <f t="shared" si="9"/>
        <v>#N/A</v>
      </c>
    </row>
    <row r="611" spans="1:25" x14ac:dyDescent="0.3">
      <c r="A611" s="8" t="s">
        <v>17</v>
      </c>
      <c r="B611" s="8" t="s">
        <v>1095</v>
      </c>
      <c r="C611" s="8" t="s">
        <v>1096</v>
      </c>
      <c r="D611" s="8" t="s">
        <v>1172</v>
      </c>
      <c r="E611" s="8" t="s">
        <v>1173</v>
      </c>
      <c r="F611" s="24">
        <v>0.23792727584475301</v>
      </c>
      <c r="G611" s="24">
        <v>0</v>
      </c>
      <c r="H611" s="25">
        <v>1.4681</v>
      </c>
      <c r="I611" s="25">
        <v>0.27779999999999999</v>
      </c>
      <c r="J611" s="15">
        <v>17</v>
      </c>
      <c r="K611" s="15">
        <v>4</v>
      </c>
      <c r="L611" s="13">
        <v>0.18920000000000001</v>
      </c>
      <c r="M611" s="7">
        <v>2.0995371600000001</v>
      </c>
      <c r="N611" s="26">
        <v>1.6</v>
      </c>
      <c r="O611" s="27" t="s">
        <v>22</v>
      </c>
      <c r="P611" s="8">
        <v>0.2379272758</v>
      </c>
      <c r="Q611" s="24">
        <v>0.28999999999999998</v>
      </c>
      <c r="R611" t="str">
        <f>IF($Q611*100&gt;=VLOOKUP($O611,margin_ranges!$A$5:$C$10,2,FALSE),IF($Q611*100&lt;=VLOOKUP($O611,margin_ranges!$A$5:$C$10,3,FALSE)+10,"IN RANGE","ABOVE RANGE"),"BELOW RANGE")</f>
        <v>IN RANGE</v>
      </c>
      <c r="S611">
        <f>MIN(VLOOKUP($O611,margin_ranges!$A$5:$D$10,4,FALSE),$P611*100)</f>
        <v>23.792727580000001</v>
      </c>
      <c r="T611" s="29">
        <f>(1-$S611/100)/(1-$F611)-1</f>
        <v>5.872546893215258E-11</v>
      </c>
      <c r="U611" s="19" t="str">
        <f>IF(ABS(IFERROR(T611,0))&gt;0.05,INDEX(margin_ranges!$C$13:$C$16,MATCH($F611*100,margin_ranges!$B$13:$B$16,1)),"")</f>
        <v/>
      </c>
      <c r="V611" t="e">
        <f>MIN(VLOOKUP($U611,margin_ranges!$A$5:$D$10,4,FALSE),$P611*100)</f>
        <v>#N/A</v>
      </c>
      <c r="Y611" s="29" t="e">
        <f t="shared" si="9"/>
        <v>#N/A</v>
      </c>
    </row>
    <row r="612" spans="1:25" x14ac:dyDescent="0.3">
      <c r="A612" s="8" t="s">
        <v>17</v>
      </c>
      <c r="B612" s="8" t="s">
        <v>1095</v>
      </c>
      <c r="C612" s="8" t="s">
        <v>1096</v>
      </c>
      <c r="D612" s="8" t="s">
        <v>1180</v>
      </c>
      <c r="E612" s="8" t="s">
        <v>1090</v>
      </c>
      <c r="F612" s="24">
        <v>0.270840553437658</v>
      </c>
      <c r="G612" s="24">
        <v>0</v>
      </c>
      <c r="H612" s="25">
        <v>1.4513</v>
      </c>
      <c r="I612" s="25">
        <v>0.35520000000000002</v>
      </c>
      <c r="J612" s="15">
        <v>16</v>
      </c>
      <c r="K612" s="15">
        <v>4</v>
      </c>
      <c r="L612" s="13">
        <v>0.24479999999999999</v>
      </c>
      <c r="M612" s="7">
        <v>1.50858637</v>
      </c>
      <c r="N612" s="26">
        <v>1.1000000000000001</v>
      </c>
      <c r="O612" s="27" t="s">
        <v>22</v>
      </c>
      <c r="P612" s="8">
        <v>0.27084055340000002</v>
      </c>
      <c r="Q612" s="24">
        <v>0.28999999999999998</v>
      </c>
      <c r="R612" t="str">
        <f>IF($Q612*100&gt;=VLOOKUP($O612,margin_ranges!$A$5:$C$10,2,FALSE),IF($Q612*100&lt;=VLOOKUP($O612,margin_ranges!$A$5:$C$10,3,FALSE)+10,"IN RANGE","ABOVE RANGE"),"BELOW RANGE")</f>
        <v>IN RANGE</v>
      </c>
      <c r="S612">
        <f>MIN(VLOOKUP($O612,margin_ranges!$A$5:$D$10,4,FALSE),$P612*100)</f>
        <v>27.084055340000003</v>
      </c>
      <c r="T612" s="29">
        <f>(1-$S612/100)/(1-$F612)-1</f>
        <v>5.1645798748722882E-11</v>
      </c>
      <c r="U612" s="19" t="str">
        <f>IF(ABS(IFERROR(T612,0))&gt;0.05,INDEX(margin_ranges!$C$13:$C$16,MATCH($F612*100,margin_ranges!$B$13:$B$16,1)),"")</f>
        <v/>
      </c>
      <c r="V612" t="e">
        <f>MIN(VLOOKUP($U612,margin_ranges!$A$5:$D$10,4,FALSE),$P612*100)</f>
        <v>#N/A</v>
      </c>
      <c r="Y612" s="29" t="e">
        <f t="shared" si="9"/>
        <v>#N/A</v>
      </c>
    </row>
    <row r="613" spans="1:25" x14ac:dyDescent="0.3">
      <c r="A613" s="8" t="s">
        <v>17</v>
      </c>
      <c r="B613" s="8" t="s">
        <v>1095</v>
      </c>
      <c r="C613" s="8" t="s">
        <v>1096</v>
      </c>
      <c r="D613" s="8" t="s">
        <v>1103</v>
      </c>
      <c r="E613" s="8" t="s">
        <v>1104</v>
      </c>
      <c r="F613" s="24">
        <v>0.240714514434059</v>
      </c>
      <c r="G613" s="24">
        <v>0</v>
      </c>
      <c r="H613" s="25">
        <v>8.0951000000000004</v>
      </c>
      <c r="I613" s="25">
        <v>1.3641000000000001</v>
      </c>
      <c r="J613" s="15">
        <v>100</v>
      </c>
      <c r="K613" s="15">
        <v>24</v>
      </c>
      <c r="L613" s="13">
        <v>0.16850000000000001</v>
      </c>
      <c r="M613" s="7">
        <v>2.4365011999999999</v>
      </c>
      <c r="N613" s="26">
        <v>1.85</v>
      </c>
      <c r="O613" s="27" t="s">
        <v>22</v>
      </c>
      <c r="P613" s="8">
        <v>0.2407145144</v>
      </c>
      <c r="Q613" s="24">
        <v>0.28000000000000003</v>
      </c>
      <c r="R613" t="str">
        <f>IF($Q613*100&gt;=VLOOKUP($O613,margin_ranges!$A$5:$C$10,2,FALSE),IF($Q613*100&lt;=VLOOKUP($O613,margin_ranges!$A$5:$C$10,3,FALSE)+10,"IN RANGE","ABOVE RANGE"),"BELOW RANGE")</f>
        <v>IN RANGE</v>
      </c>
      <c r="S613">
        <f>MIN(VLOOKUP($O613,margin_ranges!$A$5:$D$10,4,FALSE),$P613*100)</f>
        <v>24.071451440000001</v>
      </c>
      <c r="T613" s="29">
        <f>(1-$S613/100)/(1-$F613)-1</f>
        <v>4.4856562908535125E-11</v>
      </c>
      <c r="U613" s="19" t="str">
        <f>IF(ABS(IFERROR(T613,0))&gt;0.05,INDEX(margin_ranges!$C$13:$C$16,MATCH($F613*100,margin_ranges!$B$13:$B$16,1)),"")</f>
        <v/>
      </c>
      <c r="V613" t="e">
        <f>MIN(VLOOKUP($U613,margin_ranges!$A$5:$D$10,4,FALSE),$P613*100)</f>
        <v>#N/A</v>
      </c>
      <c r="Y613" s="29" t="e">
        <f t="shared" si="9"/>
        <v>#N/A</v>
      </c>
    </row>
    <row r="614" spans="1:25" x14ac:dyDescent="0.3">
      <c r="A614" s="8" t="s">
        <v>17</v>
      </c>
      <c r="B614" s="8" t="s">
        <v>1095</v>
      </c>
      <c r="C614" s="8" t="s">
        <v>1096</v>
      </c>
      <c r="D614" s="8" t="s">
        <v>1147</v>
      </c>
      <c r="E614" s="8" t="s">
        <v>1148</v>
      </c>
      <c r="F614" s="24">
        <v>5.96227848387169E-2</v>
      </c>
      <c r="G614" s="24">
        <v>1</v>
      </c>
      <c r="H614" s="25">
        <v>113.0866</v>
      </c>
      <c r="I614" s="25">
        <v>12.530099999999999</v>
      </c>
      <c r="J614" s="15">
        <v>1499</v>
      </c>
      <c r="K614" s="15">
        <v>157</v>
      </c>
      <c r="L614" s="13">
        <v>0.1108</v>
      </c>
      <c r="M614" s="7">
        <v>3.9877614399999999</v>
      </c>
      <c r="N614" s="26">
        <v>3.75</v>
      </c>
      <c r="O614" s="27" t="s">
        <v>1149</v>
      </c>
      <c r="P614" s="8">
        <v>5.9622784800000002E-2</v>
      </c>
      <c r="Q614" s="24">
        <v>0.33</v>
      </c>
      <c r="R614" t="str">
        <f>IF($Q614*100&gt;=VLOOKUP($O614,margin_ranges!$A$5:$C$10,2,FALSE),IF($Q614*100&lt;=VLOOKUP($O614,margin_ranges!$A$5:$C$10,3,FALSE)+10,"IN RANGE","ABOVE RANGE"),"BELOW RANGE")</f>
        <v>IN RANGE</v>
      </c>
      <c r="S614">
        <f>MIN(VLOOKUP($O614,margin_ranges!$A$5:$D$10,4,FALSE),$P614*100)</f>
        <v>5.9622784800000002</v>
      </c>
      <c r="T614" s="29">
        <f>(1-$S614/100)/(1-$F614)-1</f>
        <v>4.1171510645199305E-11</v>
      </c>
      <c r="U614" s="19" t="str">
        <f>IF(ABS(IFERROR(T614,0))&gt;0.05,INDEX(margin_ranges!$C$13:$C$16,MATCH($F614*100,margin_ranges!$B$13:$B$16,1)),"")</f>
        <v/>
      </c>
      <c r="V614" t="e">
        <f>MIN(VLOOKUP($U614,margin_ranges!$A$5:$D$10,4,FALSE),$P614*100)</f>
        <v>#N/A</v>
      </c>
      <c r="Y614" s="29" t="e">
        <f t="shared" si="9"/>
        <v>#N/A</v>
      </c>
    </row>
    <row r="615" spans="1:25" x14ac:dyDescent="0.3">
      <c r="A615" s="8" t="s">
        <v>17</v>
      </c>
      <c r="B615" s="8" t="s">
        <v>1095</v>
      </c>
      <c r="C615" s="8" t="s">
        <v>1096</v>
      </c>
      <c r="D615" s="8" t="s">
        <v>1154</v>
      </c>
      <c r="E615" s="8" t="s">
        <v>1155</v>
      </c>
      <c r="F615" s="24">
        <v>0.19473313393036601</v>
      </c>
      <c r="G615" s="24">
        <v>1</v>
      </c>
      <c r="H615" s="25">
        <v>198.4546</v>
      </c>
      <c r="I615" s="25">
        <v>23.719899999999999</v>
      </c>
      <c r="J615" s="15">
        <v>972</v>
      </c>
      <c r="K615" s="15">
        <v>189</v>
      </c>
      <c r="L615" s="13">
        <v>0.1195</v>
      </c>
      <c r="M615" s="7">
        <v>1.36600678</v>
      </c>
      <c r="N615" s="26">
        <v>1.1000000000000001</v>
      </c>
      <c r="O615" s="27" t="s">
        <v>479</v>
      </c>
      <c r="P615" s="8">
        <v>0.19473313389999999</v>
      </c>
      <c r="Q615" s="24">
        <v>0.33</v>
      </c>
      <c r="R615" t="str">
        <f>IF($Q615*100&gt;=VLOOKUP($O615,margin_ranges!$A$5:$C$10,2,FALSE),IF($Q615*100&lt;=VLOOKUP($O615,margin_ranges!$A$5:$C$10,3,FALSE)+10,"IN RANGE","ABOVE RANGE"),"BELOW RANGE")</f>
        <v>IN RANGE</v>
      </c>
      <c r="S615">
        <f>MIN(VLOOKUP($O615,margin_ranges!$A$5:$D$10,4,FALSE),$P615*100)</f>
        <v>19.473313389999998</v>
      </c>
      <c r="T615" s="29">
        <f>(1-$S615/100)/(1-$F615)-1</f>
        <v>3.7709169120603292E-11</v>
      </c>
      <c r="U615" s="19" t="str">
        <f>IF(ABS(IFERROR(T615,0))&gt;0.05,INDEX(margin_ranges!$C$13:$C$16,MATCH($F615*100,margin_ranges!$B$13:$B$16,1)),"")</f>
        <v/>
      </c>
      <c r="V615" t="e">
        <f>MIN(VLOOKUP($U615,margin_ranges!$A$5:$D$10,4,FALSE),$P615*100)</f>
        <v>#N/A</v>
      </c>
      <c r="Y615" s="29" t="e">
        <f t="shared" si="9"/>
        <v>#N/A</v>
      </c>
    </row>
    <row r="616" spans="1:25" x14ac:dyDescent="0.3">
      <c r="A616" s="8" t="s">
        <v>17</v>
      </c>
      <c r="B616" s="8" t="s">
        <v>1095</v>
      </c>
      <c r="C616" s="8" t="s">
        <v>1096</v>
      </c>
      <c r="D616" s="8" t="s">
        <v>11760</v>
      </c>
      <c r="E616" s="8" t="s">
        <v>11761</v>
      </c>
      <c r="F616" s="24">
        <v>0.150099144228762</v>
      </c>
      <c r="G616" s="24">
        <v>0</v>
      </c>
      <c r="H616" s="25">
        <v>0.92420000000000002</v>
      </c>
      <c r="I616" s="25">
        <v>9.3100000000000002E-2</v>
      </c>
      <c r="J616" s="15">
        <v>8</v>
      </c>
      <c r="K616" s="15">
        <v>1</v>
      </c>
      <c r="L616" s="13">
        <v>0.1007</v>
      </c>
      <c r="M616" s="7">
        <v>2.9415195700000001</v>
      </c>
      <c r="N616" s="26">
        <v>2.5</v>
      </c>
      <c r="O616" s="27" t="s">
        <v>22</v>
      </c>
      <c r="P616" s="8">
        <v>0.15009914420000001</v>
      </c>
      <c r="Q616" s="24">
        <v>0.25</v>
      </c>
      <c r="R616" t="str">
        <f>IF($Q616*100&gt;=VLOOKUP($O616,margin_ranges!$A$5:$C$10,2,FALSE),IF($Q616*100&lt;=VLOOKUP($O616,margin_ranges!$A$5:$C$10,3,FALSE)+10,"IN RANGE","ABOVE RANGE"),"BELOW RANGE")</f>
        <v>IN RANGE</v>
      </c>
      <c r="S616">
        <f>MIN(VLOOKUP($O616,margin_ranges!$A$5:$D$10,4,FALSE),$P616*100)</f>
        <v>15.009914420000001</v>
      </c>
      <c r="T616" s="29">
        <f>(1-$S616/100)/(1-$F616)-1</f>
        <v>3.3841596192019097E-11</v>
      </c>
      <c r="U616" s="19" t="str">
        <f>IF(ABS(IFERROR(T616,0))&gt;0.05,INDEX(margin_ranges!$C$13:$C$16,MATCH($F616*100,margin_ranges!$B$13:$B$16,1)),"")</f>
        <v/>
      </c>
      <c r="V616" t="e">
        <f>MIN(VLOOKUP($U616,margin_ranges!$A$5:$D$10,4,FALSE),$P616*100)</f>
        <v>#N/A</v>
      </c>
      <c r="Y616" s="29" t="e">
        <f t="shared" si="9"/>
        <v>#N/A</v>
      </c>
    </row>
    <row r="617" spans="1:25" x14ac:dyDescent="0.3">
      <c r="A617" s="8" t="s">
        <v>17</v>
      </c>
      <c r="B617" s="8" t="s">
        <v>1095</v>
      </c>
      <c r="C617" s="8" t="s">
        <v>1096</v>
      </c>
      <c r="D617" s="8" t="s">
        <v>1181</v>
      </c>
      <c r="E617" s="8" t="s">
        <v>1182</v>
      </c>
      <c r="F617" s="24">
        <v>0.28385047642316102</v>
      </c>
      <c r="G617" s="24">
        <v>0</v>
      </c>
      <c r="H617" s="25">
        <v>0.56699999999999995</v>
      </c>
      <c r="I617" s="25">
        <v>0.13089999999999999</v>
      </c>
      <c r="J617" s="15">
        <v>9</v>
      </c>
      <c r="K617" s="15">
        <v>2</v>
      </c>
      <c r="L617" s="13">
        <v>0.23080000000000001</v>
      </c>
      <c r="M617" s="7">
        <v>2.2341703100000001</v>
      </c>
      <c r="N617" s="26">
        <v>1.6</v>
      </c>
      <c r="O617" s="27" t="s">
        <v>22</v>
      </c>
      <c r="P617" s="8">
        <v>0.2838504764</v>
      </c>
      <c r="Q617" s="24">
        <v>0.28999999999999998</v>
      </c>
      <c r="R617" t="str">
        <f>IF($Q617*100&gt;=VLOOKUP($O617,margin_ranges!$A$5:$C$10,2,FALSE),IF($Q617*100&lt;=VLOOKUP($O617,margin_ranges!$A$5:$C$10,3,FALSE)+10,"IN RANGE","ABOVE RANGE"),"BELOW RANGE")</f>
        <v>IN RANGE</v>
      </c>
      <c r="S617">
        <f>MIN(VLOOKUP($O617,margin_ranges!$A$5:$D$10,4,FALSE),$P617*100)</f>
        <v>28.38504764</v>
      </c>
      <c r="T617" s="29">
        <f>(1-$S617/100)/(1-$F617)-1</f>
        <v>3.2341018751935735E-11</v>
      </c>
      <c r="U617" s="19" t="str">
        <f>IF(ABS(IFERROR(T617,0))&gt;0.05,INDEX(margin_ranges!$C$13:$C$16,MATCH($F617*100,margin_ranges!$B$13:$B$16,1)),"")</f>
        <v/>
      </c>
      <c r="V617" t="e">
        <f>MIN(VLOOKUP($U617,margin_ranges!$A$5:$D$10,4,FALSE),$P617*100)</f>
        <v>#N/A</v>
      </c>
      <c r="Y617" s="29" t="e">
        <f t="shared" si="9"/>
        <v>#N/A</v>
      </c>
    </row>
    <row r="618" spans="1:25" x14ac:dyDescent="0.3">
      <c r="A618" s="8" t="s">
        <v>17</v>
      </c>
      <c r="B618" s="8" t="s">
        <v>1095</v>
      </c>
      <c r="C618" s="8" t="s">
        <v>1096</v>
      </c>
      <c r="D618" s="8" t="s">
        <v>1141</v>
      </c>
      <c r="E618" s="8" t="s">
        <v>1142</v>
      </c>
      <c r="F618" s="24">
        <v>0.173540709023361</v>
      </c>
      <c r="G618" s="24">
        <v>1</v>
      </c>
      <c r="H618" s="25">
        <v>26.3081</v>
      </c>
      <c r="I618" s="25">
        <v>0.875</v>
      </c>
      <c r="J618" s="15">
        <v>24</v>
      </c>
      <c r="K618" s="15">
        <v>4</v>
      </c>
      <c r="L618" s="13">
        <v>3.3300000000000003E-2</v>
      </c>
      <c r="M618" s="7">
        <v>0.90748571</v>
      </c>
      <c r="N618" s="26">
        <v>0.75</v>
      </c>
      <c r="O618" s="27" t="s">
        <v>22</v>
      </c>
      <c r="P618" s="8">
        <v>0.17354070899999999</v>
      </c>
      <c r="Q618" s="24">
        <v>0.22</v>
      </c>
      <c r="R618" t="str">
        <f>IF($Q618*100&gt;=VLOOKUP($O618,margin_ranges!$A$5:$C$10,2,FALSE),IF($Q618*100&lt;=VLOOKUP($O618,margin_ranges!$A$5:$C$10,3,FALSE)+10,"IN RANGE","ABOVE RANGE"),"BELOW RANGE")</f>
        <v>IN RANGE</v>
      </c>
      <c r="S618">
        <f>MIN(VLOOKUP($O618,margin_ranges!$A$5:$D$10,4,FALSE),$P618*100)</f>
        <v>17.3540709</v>
      </c>
      <c r="T618" s="29">
        <f>(1-$S618/100)/(1-$F618)-1</f>
        <v>2.8266278206956486E-11</v>
      </c>
      <c r="U618" s="19" t="str">
        <f>IF(ABS(IFERROR(T618,0))&gt;0.05,INDEX(margin_ranges!$C$13:$C$16,MATCH($F618*100,margin_ranges!$B$13:$B$16,1)),"")</f>
        <v/>
      </c>
      <c r="V618" t="e">
        <f>MIN(VLOOKUP($U618,margin_ranges!$A$5:$D$10,4,FALSE),$P618*100)</f>
        <v>#N/A</v>
      </c>
      <c r="Y618" s="29" t="e">
        <f t="shared" si="9"/>
        <v>#N/A</v>
      </c>
    </row>
    <row r="619" spans="1:25" x14ac:dyDescent="0.3">
      <c r="A619" s="8" t="s">
        <v>17</v>
      </c>
      <c r="B619" s="8" t="s">
        <v>1095</v>
      </c>
      <c r="C619" s="8" t="s">
        <v>1096</v>
      </c>
      <c r="D619" s="8" t="s">
        <v>1137</v>
      </c>
      <c r="E619" s="8" t="s">
        <v>1138</v>
      </c>
      <c r="F619" s="24">
        <v>0.20723017770938801</v>
      </c>
      <c r="G619" s="24">
        <v>0</v>
      </c>
      <c r="H619" s="25">
        <v>3.1621999999999999</v>
      </c>
      <c r="I619" s="25">
        <v>0.69740000000000002</v>
      </c>
      <c r="J619" s="15">
        <v>53</v>
      </c>
      <c r="K619" s="15">
        <v>11</v>
      </c>
      <c r="L619" s="13">
        <v>0.2205</v>
      </c>
      <c r="M619" s="7">
        <v>2.5228003700000001</v>
      </c>
      <c r="N619" s="26">
        <v>2</v>
      </c>
      <c r="O619" s="27" t="s">
        <v>92</v>
      </c>
      <c r="P619" s="8">
        <v>0.20723017769999999</v>
      </c>
      <c r="Q619" s="24">
        <v>0.28000000000000003</v>
      </c>
      <c r="R619" t="str">
        <f>IF($Q619*100&gt;=VLOOKUP($O619,margin_ranges!$A$5:$C$10,2,FALSE),IF($Q619*100&lt;=VLOOKUP($O619,margin_ranges!$A$5:$C$10,3,FALSE)+10,"IN RANGE","ABOVE RANGE"),"BELOW RANGE")</f>
        <v>IN RANGE</v>
      </c>
      <c r="S619">
        <f>MIN(VLOOKUP($O619,margin_ranges!$A$5:$D$10,4,FALSE),$P619*100)</f>
        <v>20.723017769999998</v>
      </c>
      <c r="T619" s="29">
        <f>(1-$S619/100)/(1-$F619)-1</f>
        <v>1.184208286986177E-11</v>
      </c>
      <c r="U619" s="19" t="str">
        <f>IF(ABS(IFERROR(T619,0))&gt;0.05,INDEX(margin_ranges!$C$13:$C$16,MATCH($F619*100,margin_ranges!$B$13:$B$16,1)),"")</f>
        <v/>
      </c>
      <c r="V619" t="e">
        <f>MIN(VLOOKUP($U619,margin_ranges!$A$5:$D$10,4,FALSE),$P619*100)</f>
        <v>#N/A</v>
      </c>
      <c r="Y619" s="29" t="e">
        <f t="shared" si="9"/>
        <v>#N/A</v>
      </c>
    </row>
    <row r="620" spans="1:25" x14ac:dyDescent="0.3">
      <c r="A620" s="8" t="s">
        <v>17</v>
      </c>
      <c r="B620" s="8" t="s">
        <v>1095</v>
      </c>
      <c r="C620" s="8" t="s">
        <v>1096</v>
      </c>
      <c r="D620" s="8" t="s">
        <v>11766</v>
      </c>
      <c r="E620" s="8" t="s">
        <v>11767</v>
      </c>
      <c r="F620" s="24">
        <v>0.15411035920920799</v>
      </c>
      <c r="G620" s="24">
        <v>0</v>
      </c>
      <c r="H620" s="25">
        <v>1.7396</v>
      </c>
      <c r="I620" s="25">
        <v>0.1182</v>
      </c>
      <c r="J620" s="15">
        <v>10</v>
      </c>
      <c r="K620" s="15">
        <v>2</v>
      </c>
      <c r="L620" s="13">
        <v>6.8000000000000005E-2</v>
      </c>
      <c r="M620" s="7">
        <v>2.9554682799999998</v>
      </c>
      <c r="N620" s="26">
        <v>2.5</v>
      </c>
      <c r="O620" s="27" t="s">
        <v>22</v>
      </c>
      <c r="P620" s="8">
        <v>0.15411035919999999</v>
      </c>
      <c r="Q620" s="24">
        <v>0.25</v>
      </c>
      <c r="R620" t="str">
        <f>IF($Q620*100&gt;=VLOOKUP($O620,margin_ranges!$A$5:$C$10,2,FALSE),IF($Q620*100&lt;=VLOOKUP($O620,margin_ranges!$A$5:$C$10,3,FALSE)+10,"IN RANGE","ABOVE RANGE"),"BELOW RANGE")</f>
        <v>IN RANGE</v>
      </c>
      <c r="S620">
        <f>MIN(VLOOKUP($O620,margin_ranges!$A$5:$D$10,4,FALSE),$P620*100)</f>
        <v>15.41103592</v>
      </c>
      <c r="T620" s="29">
        <f>(1-$S620/100)/(1-$F620)-1</f>
        <v>1.088573675644966E-11</v>
      </c>
      <c r="U620" s="19" t="str">
        <f>IF(ABS(IFERROR(T620,0))&gt;0.05,INDEX(margin_ranges!$C$13:$C$16,MATCH($F620*100,margin_ranges!$B$13:$B$16,1)),"")</f>
        <v/>
      </c>
      <c r="V620" t="e">
        <f>MIN(VLOOKUP($U620,margin_ranges!$A$5:$D$10,4,FALSE),$P620*100)</f>
        <v>#N/A</v>
      </c>
      <c r="Y620" s="29" t="e">
        <f t="shared" si="9"/>
        <v>#N/A</v>
      </c>
    </row>
    <row r="621" spans="1:25" x14ac:dyDescent="0.3">
      <c r="A621" s="8" t="s">
        <v>17</v>
      </c>
      <c r="B621" s="8" t="s">
        <v>1095</v>
      </c>
      <c r="C621" s="8" t="s">
        <v>1096</v>
      </c>
      <c r="D621" s="8" t="s">
        <v>1099</v>
      </c>
      <c r="E621" s="8" t="s">
        <v>1100</v>
      </c>
      <c r="F621" s="24">
        <v>0.26800837810764</v>
      </c>
      <c r="G621" s="24">
        <v>0</v>
      </c>
      <c r="H621" s="25">
        <v>1.4702999999999999</v>
      </c>
      <c r="I621" s="25">
        <v>0.28710000000000002</v>
      </c>
      <c r="J621" s="15">
        <v>14</v>
      </c>
      <c r="K621" s="15">
        <v>4</v>
      </c>
      <c r="L621" s="13">
        <v>0.19520000000000001</v>
      </c>
      <c r="M621" s="7">
        <v>1.6393630299999999</v>
      </c>
      <c r="N621" s="26">
        <v>1.2</v>
      </c>
      <c r="O621" s="27" t="s">
        <v>22</v>
      </c>
      <c r="P621" s="8">
        <v>0.2680083781</v>
      </c>
      <c r="Q621" s="24">
        <v>0.32</v>
      </c>
      <c r="R621" t="str">
        <f>IF($Q621*100&gt;=VLOOKUP($O621,margin_ranges!$A$5:$C$10,2,FALSE),IF($Q621*100&lt;=VLOOKUP($O621,margin_ranges!$A$5:$C$10,3,FALSE)+10,"IN RANGE","ABOVE RANGE"),"BELOW RANGE")</f>
        <v>IN RANGE</v>
      </c>
      <c r="S621">
        <f>MIN(VLOOKUP($O621,margin_ranges!$A$5:$D$10,4,FALSE),$P621*100)</f>
        <v>26.800837810000001</v>
      </c>
      <c r="T621" s="29">
        <f>(1-$S621/100)/(1-$F621)-1</f>
        <v>1.0437206654501097E-11</v>
      </c>
      <c r="U621" s="19" t="str">
        <f>IF(ABS(IFERROR(T621,0))&gt;0.05,INDEX(margin_ranges!$C$13:$C$16,MATCH($F621*100,margin_ranges!$B$13:$B$16,1)),"")</f>
        <v/>
      </c>
      <c r="V621" t="e">
        <f>MIN(VLOOKUP($U621,margin_ranges!$A$5:$D$10,4,FALSE),$P621*100)</f>
        <v>#N/A</v>
      </c>
      <c r="Y621" s="29" t="e">
        <f t="shared" si="9"/>
        <v>#N/A</v>
      </c>
    </row>
    <row r="622" spans="1:25" x14ac:dyDescent="0.3">
      <c r="A622" s="8" t="s">
        <v>17</v>
      </c>
      <c r="B622" s="8" t="s">
        <v>1095</v>
      </c>
      <c r="C622" s="8" t="s">
        <v>1096</v>
      </c>
      <c r="D622" s="8" t="s">
        <v>11768</v>
      </c>
      <c r="E622" s="8" t="s">
        <v>11769</v>
      </c>
      <c r="F622" s="24">
        <v>-7.4144314591687993E-2</v>
      </c>
      <c r="G622" s="24">
        <v>0</v>
      </c>
      <c r="H622" s="25">
        <v>6.5054999999999996</v>
      </c>
      <c r="I622" s="25">
        <v>2.2601</v>
      </c>
      <c r="J622" s="15">
        <v>95</v>
      </c>
      <c r="K622" s="15">
        <v>19</v>
      </c>
      <c r="L622" s="13">
        <v>0.34739999999999999</v>
      </c>
      <c r="M622" s="7">
        <v>1.3964604</v>
      </c>
      <c r="N622" s="26">
        <v>1.5</v>
      </c>
      <c r="O622" s="27" t="s">
        <v>22</v>
      </c>
      <c r="P622" s="8">
        <v>-7.4144314599999997E-2</v>
      </c>
      <c r="Q622" s="24">
        <v>0.25</v>
      </c>
      <c r="R622" t="str">
        <f>IF($Q622*100&gt;=VLOOKUP($O622,margin_ranges!$A$5:$C$10,2,FALSE),IF($Q622*100&lt;=VLOOKUP($O622,margin_ranges!$A$5:$C$10,3,FALSE)+10,"IN RANGE","ABOVE RANGE"),"BELOW RANGE")</f>
        <v>IN RANGE</v>
      </c>
      <c r="S622">
        <f>MIN(VLOOKUP($O622,margin_ranges!$A$5:$D$10,4,FALSE),$P622*100)</f>
        <v>-7.4144314599999994</v>
      </c>
      <c r="T622" s="29">
        <f>(1-$S622/100)/(1-$F622)-1</f>
        <v>7.7382544816373411E-12</v>
      </c>
      <c r="U622" s="19" t="str">
        <f>IF(ABS(IFERROR(T622,0))&gt;0.05,INDEX(margin_ranges!$C$13:$C$16,MATCH($F622*100,margin_ranges!$B$13:$B$16,1)),"")</f>
        <v/>
      </c>
      <c r="V622" t="e">
        <f>MIN(VLOOKUP($U622,margin_ranges!$A$5:$D$10,4,FALSE),$P622*100)</f>
        <v>#N/A</v>
      </c>
      <c r="Y622" s="29" t="e">
        <f t="shared" si="9"/>
        <v>#N/A</v>
      </c>
    </row>
    <row r="623" spans="1:25" x14ac:dyDescent="0.3">
      <c r="A623" s="8" t="s">
        <v>17</v>
      </c>
      <c r="B623" s="8" t="s">
        <v>1095</v>
      </c>
      <c r="C623" s="8" t="s">
        <v>1096</v>
      </c>
      <c r="D623" s="8" t="s">
        <v>11759</v>
      </c>
      <c r="E623" s="8" t="s">
        <v>6446</v>
      </c>
      <c r="F623" s="24">
        <v>0.174808555584895</v>
      </c>
      <c r="G623" s="24">
        <v>0</v>
      </c>
      <c r="H623" s="25">
        <v>1.7705</v>
      </c>
      <c r="I623" s="25">
        <v>0.125</v>
      </c>
      <c r="J623" s="15">
        <v>11</v>
      </c>
      <c r="K623" s="15">
        <v>2</v>
      </c>
      <c r="L623" s="13">
        <v>7.0599999999999996E-2</v>
      </c>
      <c r="M623" s="7">
        <v>3.0295999999999998</v>
      </c>
      <c r="N623" s="26">
        <v>2.5</v>
      </c>
      <c r="O623" s="27" t="s">
        <v>22</v>
      </c>
      <c r="P623" s="8">
        <v>0.1748085556</v>
      </c>
      <c r="Q623" s="24">
        <v>0.25</v>
      </c>
      <c r="R623" t="str">
        <f>IF($Q623*100&gt;=VLOOKUP($O623,margin_ranges!$A$5:$C$10,2,FALSE),IF($Q623*100&lt;=VLOOKUP($O623,margin_ranges!$A$5:$C$10,3,FALSE)+10,"IN RANGE","ABOVE RANGE"),"BELOW RANGE")</f>
        <v>IN RANGE</v>
      </c>
      <c r="S623">
        <f>MIN(VLOOKUP($O623,margin_ranges!$A$5:$D$10,4,FALSE),$P623*100)</f>
        <v>17.480855559999998</v>
      </c>
      <c r="T623" s="29">
        <f>(1-$S623/100)/(1-$F623)-1</f>
        <v>-1.8304691096204806E-11</v>
      </c>
      <c r="U623" s="19" t="str">
        <f>IF(ABS(IFERROR(T623,0))&gt;0.05,INDEX(margin_ranges!$C$13:$C$16,MATCH($F623*100,margin_ranges!$B$13:$B$16,1)),"")</f>
        <v/>
      </c>
      <c r="V623" t="e">
        <f>MIN(VLOOKUP($U623,margin_ranges!$A$5:$D$10,4,FALSE),$P623*100)</f>
        <v>#N/A</v>
      </c>
      <c r="Y623" s="29" t="e">
        <f t="shared" si="9"/>
        <v>#N/A</v>
      </c>
    </row>
    <row r="624" spans="1:25" x14ac:dyDescent="0.3">
      <c r="A624" s="8" t="s">
        <v>17</v>
      </c>
      <c r="B624" s="8" t="s">
        <v>1095</v>
      </c>
      <c r="C624" s="8" t="s">
        <v>1096</v>
      </c>
      <c r="D624" s="8" t="s">
        <v>1160</v>
      </c>
      <c r="E624" s="8" t="s">
        <v>1161</v>
      </c>
      <c r="F624" s="24">
        <v>0.240902354684669</v>
      </c>
      <c r="G624" s="24">
        <v>0</v>
      </c>
      <c r="H624" s="25">
        <v>0.96960000000000002</v>
      </c>
      <c r="I624" s="25">
        <v>0.26340000000000002</v>
      </c>
      <c r="J624" s="15">
        <v>13</v>
      </c>
      <c r="K624" s="15">
        <v>3</v>
      </c>
      <c r="L624" s="13">
        <v>0.2717</v>
      </c>
      <c r="M624" s="7">
        <v>1.64669197</v>
      </c>
      <c r="N624" s="26">
        <v>1.25</v>
      </c>
      <c r="O624" s="27" t="s">
        <v>92</v>
      </c>
      <c r="P624" s="8">
        <v>0.24090235469999999</v>
      </c>
      <c r="Q624" s="24">
        <v>0.28999999999999998</v>
      </c>
      <c r="R624" t="str">
        <f>IF($Q624*100&gt;=VLOOKUP($O624,margin_ranges!$A$5:$C$10,2,FALSE),IF($Q624*100&lt;=VLOOKUP($O624,margin_ranges!$A$5:$C$10,3,FALSE)+10,"IN RANGE","ABOVE RANGE"),"BELOW RANGE")</f>
        <v>IN RANGE</v>
      </c>
      <c r="S624">
        <f>MIN(VLOOKUP($O624,margin_ranges!$A$5:$D$10,4,FALSE),$P624*100)</f>
        <v>24.09023547</v>
      </c>
      <c r="T624" s="29">
        <f>(1-$S624/100)/(1-$F624)-1</f>
        <v>-2.0196289085561148E-11</v>
      </c>
      <c r="U624" s="19" t="str">
        <f>IF(ABS(IFERROR(T624,0))&gt;0.05,INDEX(margin_ranges!$C$13:$C$16,MATCH($F624*100,margin_ranges!$B$13:$B$16,1)),"")</f>
        <v/>
      </c>
      <c r="V624" t="e">
        <f>MIN(VLOOKUP($U624,margin_ranges!$A$5:$D$10,4,FALSE),$P624*100)</f>
        <v>#N/A</v>
      </c>
      <c r="Y624" s="29" t="e">
        <f t="shared" si="9"/>
        <v>#N/A</v>
      </c>
    </row>
    <row r="625" spans="1:25" x14ac:dyDescent="0.3">
      <c r="A625" s="8" t="s">
        <v>17</v>
      </c>
      <c r="B625" s="8" t="s">
        <v>1095</v>
      </c>
      <c r="C625" s="8" t="s">
        <v>1096</v>
      </c>
      <c r="D625" s="8" t="s">
        <v>1127</v>
      </c>
      <c r="E625" s="8" t="s">
        <v>1128</v>
      </c>
      <c r="F625" s="24">
        <v>0.22630509408319199</v>
      </c>
      <c r="G625" s="24">
        <v>0</v>
      </c>
      <c r="H625" s="25">
        <v>9.7811000000000003</v>
      </c>
      <c r="I625" s="25">
        <v>3.2717999999999998</v>
      </c>
      <c r="J625" s="15">
        <v>165</v>
      </c>
      <c r="K625" s="15">
        <v>37</v>
      </c>
      <c r="L625" s="13">
        <v>0.33450000000000002</v>
      </c>
      <c r="M625" s="7">
        <v>1.6802488799999999</v>
      </c>
      <c r="N625" s="26">
        <v>1.3</v>
      </c>
      <c r="O625" s="27" t="s">
        <v>92</v>
      </c>
      <c r="P625" s="8">
        <v>0.22630509409999999</v>
      </c>
      <c r="Q625" s="24">
        <v>0.26</v>
      </c>
      <c r="R625" t="str">
        <f>IF($Q625*100&gt;=VLOOKUP($O625,margin_ranges!$A$5:$C$10,2,FALSE),IF($Q625*100&lt;=VLOOKUP($O625,margin_ranges!$A$5:$C$10,3,FALSE)+10,"IN RANGE","ABOVE RANGE"),"BELOW RANGE")</f>
        <v>IN RANGE</v>
      </c>
      <c r="S625">
        <f>MIN(VLOOKUP($O625,margin_ranges!$A$5:$D$10,4,FALSE),$P625*100)</f>
        <v>22.630509409999998</v>
      </c>
      <c r="T625" s="29">
        <f>(1-$S625/100)/(1-$F625)-1</f>
        <v>-2.1724289034352751E-11</v>
      </c>
      <c r="U625" s="19" t="str">
        <f>IF(ABS(IFERROR(T625,0))&gt;0.05,INDEX(margin_ranges!$C$13:$C$16,MATCH($F625*100,margin_ranges!$B$13:$B$16,1)),"")</f>
        <v/>
      </c>
      <c r="V625" t="e">
        <f>MIN(VLOOKUP($U625,margin_ranges!$A$5:$D$10,4,FALSE),$P625*100)</f>
        <v>#N/A</v>
      </c>
      <c r="Y625" s="29" t="e">
        <f t="shared" si="9"/>
        <v>#N/A</v>
      </c>
    </row>
    <row r="626" spans="1:25" x14ac:dyDescent="0.3">
      <c r="A626" s="8" t="s">
        <v>17</v>
      </c>
      <c r="B626" s="8" t="s">
        <v>1095</v>
      </c>
      <c r="C626" s="8" t="s">
        <v>1096</v>
      </c>
      <c r="D626" s="8" t="s">
        <v>11753</v>
      </c>
      <c r="E626" s="8" t="s">
        <v>11754</v>
      </c>
      <c r="F626" s="24">
        <v>-0.104323953328757</v>
      </c>
      <c r="G626" s="24">
        <v>0</v>
      </c>
      <c r="H626" s="25">
        <v>7.0259</v>
      </c>
      <c r="I626" s="25">
        <v>2.4135</v>
      </c>
      <c r="J626" s="15">
        <v>98</v>
      </c>
      <c r="K626" s="15">
        <v>21</v>
      </c>
      <c r="L626" s="13">
        <v>0.34350000000000003</v>
      </c>
      <c r="M626" s="7">
        <v>1.35829708</v>
      </c>
      <c r="N626" s="26">
        <v>1.5</v>
      </c>
      <c r="O626" s="27" t="s">
        <v>22</v>
      </c>
      <c r="P626" s="8">
        <v>-0.10432395329999999</v>
      </c>
      <c r="Q626" s="24">
        <v>0.25</v>
      </c>
      <c r="R626" t="str">
        <f>IF($Q626*100&gt;=VLOOKUP($O626,margin_ranges!$A$5:$C$10,2,FALSE),IF($Q626*100&lt;=VLOOKUP($O626,margin_ranges!$A$5:$C$10,3,FALSE)+10,"IN RANGE","ABOVE RANGE"),"BELOW RANGE")</f>
        <v>IN RANGE</v>
      </c>
      <c r="S626">
        <f>MIN(VLOOKUP($O626,margin_ranges!$A$5:$D$10,4,FALSE),$P626*100)</f>
        <v>-10.432395329999999</v>
      </c>
      <c r="T626" s="29">
        <f>(1-$S626/100)/(1-$F626)-1</f>
        <v>-2.6040392064885509E-11</v>
      </c>
      <c r="U626" s="19" t="str">
        <f>IF(ABS(IFERROR(T626,0))&gt;0.05,INDEX(margin_ranges!$C$13:$C$16,MATCH($F626*100,margin_ranges!$B$13:$B$16,1)),"")</f>
        <v/>
      </c>
      <c r="V626" t="e">
        <f>MIN(VLOOKUP($U626,margin_ranges!$A$5:$D$10,4,FALSE),$P626*100)</f>
        <v>#N/A</v>
      </c>
      <c r="Y626" s="29" t="e">
        <f t="shared" si="9"/>
        <v>#N/A</v>
      </c>
    </row>
    <row r="627" spans="1:25" x14ac:dyDescent="0.3">
      <c r="A627" s="8" t="s">
        <v>17</v>
      </c>
      <c r="B627" s="8" t="s">
        <v>1095</v>
      </c>
      <c r="C627" s="8" t="s">
        <v>1096</v>
      </c>
      <c r="D627" s="8" t="s">
        <v>1162</v>
      </c>
      <c r="E627" s="8" t="s">
        <v>1163</v>
      </c>
      <c r="F627" s="24">
        <v>0.22859594397718999</v>
      </c>
      <c r="G627" s="24">
        <v>0</v>
      </c>
      <c r="H627" s="25">
        <v>7.6810999999999998</v>
      </c>
      <c r="I627" s="25">
        <v>2.3711000000000002</v>
      </c>
      <c r="J627" s="15">
        <v>120</v>
      </c>
      <c r="K627" s="15">
        <v>27</v>
      </c>
      <c r="L627" s="13">
        <v>0.30869999999999997</v>
      </c>
      <c r="M627" s="7">
        <v>1.68523874</v>
      </c>
      <c r="N627" s="26">
        <v>1.3</v>
      </c>
      <c r="O627" s="27" t="s">
        <v>92</v>
      </c>
      <c r="P627" s="8">
        <v>0.228595944</v>
      </c>
      <c r="Q627" s="24">
        <v>0.27</v>
      </c>
      <c r="R627" t="str">
        <f>IF($Q627*100&gt;=VLOOKUP($O627,margin_ranges!$A$5:$C$10,2,FALSE),IF($Q627*100&lt;=VLOOKUP($O627,margin_ranges!$A$5:$C$10,3,FALSE)+10,"IN RANGE","ABOVE RANGE"),"BELOW RANGE")</f>
        <v>IN RANGE</v>
      </c>
      <c r="S627">
        <f>MIN(VLOOKUP($O627,margin_ranges!$A$5:$D$10,4,FALSE),$P627*100)</f>
        <v>22.859594399999999</v>
      </c>
      <c r="T627" s="29">
        <f>(1-$S627/100)/(1-$F627)-1</f>
        <v>-2.9569569015563957E-11</v>
      </c>
      <c r="U627" s="19" t="str">
        <f>IF(ABS(IFERROR(T627,0))&gt;0.05,INDEX(margin_ranges!$C$13:$C$16,MATCH($F627*100,margin_ranges!$B$13:$B$16,1)),"")</f>
        <v/>
      </c>
      <c r="V627" t="e">
        <f>MIN(VLOOKUP($U627,margin_ranges!$A$5:$D$10,4,FALSE),$P627*100)</f>
        <v>#N/A</v>
      </c>
      <c r="Y627" s="29" t="e">
        <f t="shared" si="9"/>
        <v>#N/A</v>
      </c>
    </row>
    <row r="628" spans="1:25" x14ac:dyDescent="0.3">
      <c r="A628" s="8" t="s">
        <v>17</v>
      </c>
      <c r="B628" s="8" t="s">
        <v>1095</v>
      </c>
      <c r="C628" s="8" t="s">
        <v>1096</v>
      </c>
      <c r="D628" s="8" t="s">
        <v>1164</v>
      </c>
      <c r="E628" s="8" t="s">
        <v>1165</v>
      </c>
      <c r="F628" s="24">
        <v>0.215046667873903</v>
      </c>
      <c r="G628" s="24">
        <v>0</v>
      </c>
      <c r="H628" s="25">
        <v>11.758599999999999</v>
      </c>
      <c r="I628" s="25">
        <v>4.5669000000000004</v>
      </c>
      <c r="J628" s="15">
        <v>140</v>
      </c>
      <c r="K628" s="15">
        <v>30</v>
      </c>
      <c r="L628" s="13">
        <v>0.38840000000000002</v>
      </c>
      <c r="M628" s="7">
        <v>1.0191688699999999</v>
      </c>
      <c r="N628" s="26">
        <v>0.8</v>
      </c>
      <c r="O628" s="27" t="s">
        <v>92</v>
      </c>
      <c r="P628" s="8">
        <v>0.21504666789999999</v>
      </c>
      <c r="Q628" s="24">
        <v>0.3</v>
      </c>
      <c r="R628" t="str">
        <f>IF($Q628*100&gt;=VLOOKUP($O628,margin_ranges!$A$5:$C$10,2,FALSE),IF($Q628*100&lt;=VLOOKUP($O628,margin_ranges!$A$5:$C$10,3,FALSE)+10,"IN RANGE","ABOVE RANGE"),"BELOW RANGE")</f>
        <v>IN RANGE</v>
      </c>
      <c r="S628">
        <f>MIN(VLOOKUP($O628,margin_ranges!$A$5:$D$10,4,FALSE),$P628*100)</f>
        <v>21.504666789999998</v>
      </c>
      <c r="T628" s="29">
        <f>(1-$S628/100)/(1-$F628)-1</f>
        <v>-3.3246627673122475E-11</v>
      </c>
      <c r="U628" s="19" t="str">
        <f>IF(ABS(IFERROR(T628,0))&gt;0.05,INDEX(margin_ranges!$C$13:$C$16,MATCH($F628*100,margin_ranges!$B$13:$B$16,1)),"")</f>
        <v/>
      </c>
      <c r="V628" t="e">
        <f>MIN(VLOOKUP($U628,margin_ranges!$A$5:$D$10,4,FALSE),$P628*100)</f>
        <v>#N/A</v>
      </c>
      <c r="Y628" s="29" t="e">
        <f t="shared" si="9"/>
        <v>#N/A</v>
      </c>
    </row>
    <row r="629" spans="1:25" x14ac:dyDescent="0.3">
      <c r="A629" s="8" t="s">
        <v>17</v>
      </c>
      <c r="B629" s="8" t="s">
        <v>1095</v>
      </c>
      <c r="C629" s="8" t="s">
        <v>1096</v>
      </c>
      <c r="D629" s="8" t="s">
        <v>1135</v>
      </c>
      <c r="E629" s="8" t="s">
        <v>1136</v>
      </c>
      <c r="F629" s="24">
        <v>3.07062106632707E-2</v>
      </c>
      <c r="G629" s="24">
        <v>0</v>
      </c>
      <c r="H629" s="25">
        <v>4.6524999999999999</v>
      </c>
      <c r="I629" s="25">
        <v>0.83660000000000001</v>
      </c>
      <c r="J629" s="15">
        <v>47</v>
      </c>
      <c r="K629" s="15">
        <v>5</v>
      </c>
      <c r="L629" s="13">
        <v>0.17979999999999999</v>
      </c>
      <c r="M629" s="7">
        <v>1.8570221099999999</v>
      </c>
      <c r="N629" s="26">
        <v>1.8</v>
      </c>
      <c r="O629" s="27" t="s">
        <v>92</v>
      </c>
      <c r="P629" s="8">
        <v>3.07062107E-2</v>
      </c>
      <c r="Q629" s="24">
        <v>0.1</v>
      </c>
      <c r="R629" t="str">
        <f>IF($Q629*100&gt;=VLOOKUP($O629,margin_ranges!$A$5:$C$10,2,FALSE),IF($Q629*100&lt;=VLOOKUP($O629,margin_ranges!$A$5:$C$10,3,FALSE)+10,"IN RANGE","ABOVE RANGE"),"BELOW RANGE")</f>
        <v>BELOW RANGE</v>
      </c>
      <c r="S629">
        <f>MIN(VLOOKUP($O629,margin_ranges!$A$5:$D$10,4,FALSE),$P629*100)</f>
        <v>3.0706210700000001</v>
      </c>
      <c r="T629" s="29">
        <f>(1-$S629/100)/(1-$F629)-1</f>
        <v>-3.7892800008876293E-11</v>
      </c>
      <c r="U629" s="19" t="str">
        <f>IF(ABS(IFERROR(T629,0))&gt;0.05,INDEX(margin_ranges!$C$13:$C$16,MATCH($F629*100,margin_ranges!$B$13:$B$16,1)),"")</f>
        <v/>
      </c>
      <c r="V629" t="e">
        <f>MIN(VLOOKUP($U629,margin_ranges!$A$5:$D$10,4,FALSE),$P629*100)</f>
        <v>#N/A</v>
      </c>
      <c r="Y629" s="29" t="e">
        <f t="shared" si="9"/>
        <v>#N/A</v>
      </c>
    </row>
    <row r="630" spans="1:25" x14ac:dyDescent="0.3">
      <c r="A630" s="8" t="s">
        <v>17</v>
      </c>
      <c r="B630" s="8" t="s">
        <v>1095</v>
      </c>
      <c r="C630" s="8" t="s">
        <v>1096</v>
      </c>
      <c r="D630" s="8" t="s">
        <v>1139</v>
      </c>
      <c r="E630" s="8" t="s">
        <v>1140</v>
      </c>
      <c r="F630" s="24">
        <v>0.24982901436279301</v>
      </c>
      <c r="G630" s="24">
        <v>0</v>
      </c>
      <c r="H630" s="25">
        <v>9.9667999999999992</v>
      </c>
      <c r="I630" s="25">
        <v>2.3504</v>
      </c>
      <c r="J630" s="15">
        <v>99</v>
      </c>
      <c r="K630" s="15">
        <v>25</v>
      </c>
      <c r="L630" s="13">
        <v>0.23580000000000001</v>
      </c>
      <c r="M630" s="7">
        <v>1.3996808999999999</v>
      </c>
      <c r="N630" s="26">
        <v>1.05</v>
      </c>
      <c r="O630" s="27" t="s">
        <v>92</v>
      </c>
      <c r="P630" s="8">
        <v>0.24982901439999999</v>
      </c>
      <c r="Q630" s="24">
        <v>0.28999999999999998</v>
      </c>
      <c r="R630" t="str">
        <f>IF($Q630*100&gt;=VLOOKUP($O630,margin_ranges!$A$5:$C$10,2,FALSE),IF($Q630*100&lt;=VLOOKUP($O630,margin_ranges!$A$5:$C$10,3,FALSE)+10,"IN RANGE","ABOVE RANGE"),"BELOW RANGE")</f>
        <v>IN RANGE</v>
      </c>
      <c r="S630">
        <f>MIN(VLOOKUP($O630,margin_ranges!$A$5:$D$10,4,FALSE),$P630*100)</f>
        <v>24.982901439999999</v>
      </c>
      <c r="T630" s="29">
        <f>(1-$S630/100)/(1-$F630)-1</f>
        <v>-4.9597881357499318E-11</v>
      </c>
      <c r="U630" s="19" t="str">
        <f>IF(ABS(IFERROR(T630,0))&gt;0.05,INDEX(margin_ranges!$C$13:$C$16,MATCH($F630*100,margin_ranges!$B$13:$B$16,1)),"")</f>
        <v/>
      </c>
      <c r="V630" t="e">
        <f>MIN(VLOOKUP($U630,margin_ranges!$A$5:$D$10,4,FALSE),$P630*100)</f>
        <v>#N/A</v>
      </c>
      <c r="Y630" s="29" t="e">
        <f t="shared" si="9"/>
        <v>#N/A</v>
      </c>
    </row>
    <row r="631" spans="1:25" x14ac:dyDescent="0.3">
      <c r="A631" s="8" t="s">
        <v>17</v>
      </c>
      <c r="B631" s="8" t="s">
        <v>1095</v>
      </c>
      <c r="C631" s="8" t="s">
        <v>1096</v>
      </c>
      <c r="D631" s="8" t="s">
        <v>1107</v>
      </c>
      <c r="E631" s="8" t="s">
        <v>1108</v>
      </c>
      <c r="F631" s="24">
        <v>0.28999999999999998</v>
      </c>
      <c r="G631" s="24">
        <v>0</v>
      </c>
      <c r="H631" s="25">
        <v>13.567600000000001</v>
      </c>
      <c r="I631" s="25">
        <v>2.5771000000000002</v>
      </c>
      <c r="J631" s="15">
        <v>121</v>
      </c>
      <c r="K631" s="15">
        <v>31</v>
      </c>
      <c r="L631" s="13">
        <v>0.18990000000000001</v>
      </c>
      <c r="M631" s="7">
        <v>1.55893456</v>
      </c>
      <c r="N631" s="26">
        <v>1.1000000000000001</v>
      </c>
      <c r="O631" s="27" t="s">
        <v>22</v>
      </c>
      <c r="P631" s="8">
        <v>0.2943898814</v>
      </c>
      <c r="Q631" s="24">
        <v>0.28999999999999998</v>
      </c>
      <c r="R631" t="str">
        <f>IF($Q631*100&gt;=VLOOKUP($O631,margin_ranges!$A$5:$C$10,2,FALSE),IF($Q631*100&lt;=VLOOKUP($O631,margin_ranges!$A$5:$C$10,3,FALSE)+10,"IN RANGE","ABOVE RANGE"),"BELOW RANGE")</f>
        <v>IN RANGE</v>
      </c>
      <c r="S631">
        <f>MIN(VLOOKUP($O631,margin_ranges!$A$5:$D$10,4,FALSE),$P631*100)</f>
        <v>29.438988139999999</v>
      </c>
      <c r="T631" s="29">
        <f>(1-$S631/100)/(1-$F631)-1</f>
        <v>-6.1829315492957226E-3</v>
      </c>
      <c r="U631" s="19" t="str">
        <f>IF(ABS(IFERROR(T631,0))&gt;0.05,INDEX(margin_ranges!$C$13:$C$16,MATCH($F631*100,margin_ranges!$B$13:$B$16,1)),"")</f>
        <v/>
      </c>
      <c r="V631" t="e">
        <f>MIN(VLOOKUP($U631,margin_ranges!$A$5:$D$10,4,FALSE),$P631*100)</f>
        <v>#N/A</v>
      </c>
      <c r="Y631" s="29" t="e">
        <f t="shared" si="9"/>
        <v>#N/A</v>
      </c>
    </row>
    <row r="632" spans="1:25" x14ac:dyDescent="0.3">
      <c r="A632" s="8" t="s">
        <v>17</v>
      </c>
      <c r="B632" s="8" t="s">
        <v>1095</v>
      </c>
      <c r="C632" s="8" t="s">
        <v>1096</v>
      </c>
      <c r="D632" s="8" t="s">
        <v>1166</v>
      </c>
      <c r="E632" s="8" t="s">
        <v>1167</v>
      </c>
      <c r="F632" s="24">
        <v>0.28999999999999998</v>
      </c>
      <c r="G632" s="24">
        <v>0</v>
      </c>
      <c r="H632" s="25">
        <v>13.5747</v>
      </c>
      <c r="I632" s="25">
        <v>2.5415000000000001</v>
      </c>
      <c r="J632" s="15">
        <v>119</v>
      </c>
      <c r="K632" s="15">
        <v>31</v>
      </c>
      <c r="L632" s="13">
        <v>0.18720000000000001</v>
      </c>
      <c r="M632" s="7">
        <v>1.56016975</v>
      </c>
      <c r="N632" s="26">
        <v>1.1000000000000001</v>
      </c>
      <c r="O632" s="27" t="s">
        <v>22</v>
      </c>
      <c r="P632" s="8">
        <v>0.29494851599999999</v>
      </c>
      <c r="Q632" s="24">
        <v>0.28999999999999998</v>
      </c>
      <c r="R632" t="str">
        <f>IF($Q632*100&gt;=VLOOKUP($O632,margin_ranges!$A$5:$C$10,2,FALSE),IF($Q632*100&lt;=VLOOKUP($O632,margin_ranges!$A$5:$C$10,3,FALSE)+10,"IN RANGE","ABOVE RANGE"),"BELOW RANGE")</f>
        <v>IN RANGE</v>
      </c>
      <c r="S632">
        <f>MIN(VLOOKUP($O632,margin_ranges!$A$5:$D$10,4,FALSE),$P632*100)</f>
        <v>29.494851600000001</v>
      </c>
      <c r="T632" s="29">
        <f>(1-$S632/100)/(1-$F632)-1</f>
        <v>-6.9697408450704046E-3</v>
      </c>
      <c r="U632" s="19" t="str">
        <f>IF(ABS(IFERROR(T632,0))&gt;0.05,INDEX(margin_ranges!$C$13:$C$16,MATCH($F632*100,margin_ranges!$B$13:$B$16,1)),"")</f>
        <v/>
      </c>
      <c r="V632" t="e">
        <f>MIN(VLOOKUP($U632,margin_ranges!$A$5:$D$10,4,FALSE),$P632*100)</f>
        <v>#N/A</v>
      </c>
      <c r="Y632" s="29" t="e">
        <f t="shared" si="9"/>
        <v>#N/A</v>
      </c>
    </row>
    <row r="633" spans="1:25" x14ac:dyDescent="0.3">
      <c r="A633" s="8" t="s">
        <v>17</v>
      </c>
      <c r="B633" s="8" t="s">
        <v>1095</v>
      </c>
      <c r="C633" s="8" t="s">
        <v>1096</v>
      </c>
      <c r="D633" s="8" t="s">
        <v>1158</v>
      </c>
      <c r="E633" s="8" t="s">
        <v>1159</v>
      </c>
      <c r="F633" s="24">
        <v>0.1</v>
      </c>
      <c r="G633" s="24">
        <v>0</v>
      </c>
      <c r="H633" s="25">
        <v>18.0961</v>
      </c>
      <c r="I633" s="25">
        <v>3.6960999999999999</v>
      </c>
      <c r="J633" s="15">
        <v>217</v>
      </c>
      <c r="K633" s="15">
        <v>22</v>
      </c>
      <c r="L633" s="13">
        <v>0.20430000000000001</v>
      </c>
      <c r="M633" s="7">
        <v>1.9588895799999999</v>
      </c>
      <c r="N633" s="26">
        <v>1.75</v>
      </c>
      <c r="O633" s="27" t="s">
        <v>92</v>
      </c>
      <c r="P633" s="8">
        <v>0.10663672859999999</v>
      </c>
      <c r="Q633" s="24">
        <v>0.1</v>
      </c>
      <c r="R633" t="str">
        <f>IF($Q633*100&gt;=VLOOKUP($O633,margin_ranges!$A$5:$C$10,2,FALSE),IF($Q633*100&lt;=VLOOKUP($O633,margin_ranges!$A$5:$C$10,3,FALSE)+10,"IN RANGE","ABOVE RANGE"),"BELOW RANGE")</f>
        <v>BELOW RANGE</v>
      </c>
      <c r="S633">
        <f>MIN(VLOOKUP($O633,margin_ranges!$A$5:$D$10,4,FALSE),$P633*100)</f>
        <v>10.66367286</v>
      </c>
      <c r="T633" s="29">
        <f>(1-$S633/100)/(1-$F633)-1</f>
        <v>-7.3741428888889349E-3</v>
      </c>
      <c r="U633" s="19" t="str">
        <f>IF(ABS(IFERROR(T633,0))&gt;0.05,INDEX(margin_ranges!$C$13:$C$16,MATCH($F633*100,margin_ranges!$B$13:$B$16,1)),"")</f>
        <v/>
      </c>
      <c r="V633" t="e">
        <f>MIN(VLOOKUP($U633,margin_ranges!$A$5:$D$10,4,FALSE),$P633*100)</f>
        <v>#N/A</v>
      </c>
      <c r="Y633" s="29" t="e">
        <f t="shared" si="9"/>
        <v>#N/A</v>
      </c>
    </row>
    <row r="634" spans="1:25" x14ac:dyDescent="0.3">
      <c r="A634" s="8" t="s">
        <v>17</v>
      </c>
      <c r="B634" s="8" t="s">
        <v>1095</v>
      </c>
      <c r="C634" s="8" t="s">
        <v>1096</v>
      </c>
      <c r="D634" s="8" t="s">
        <v>1178</v>
      </c>
      <c r="E634" s="8" t="s">
        <v>1179</v>
      </c>
      <c r="F634" s="24">
        <v>0.23999999999999899</v>
      </c>
      <c r="G634" s="24">
        <v>1</v>
      </c>
      <c r="H634" s="25">
        <v>205.97210000000001</v>
      </c>
      <c r="I634" s="25">
        <v>8.4832999999999998</v>
      </c>
      <c r="J634" s="15">
        <v>253</v>
      </c>
      <c r="K634" s="15">
        <v>54</v>
      </c>
      <c r="L634" s="13">
        <v>4.1200000000000001E-2</v>
      </c>
      <c r="M634" s="7">
        <v>0.99560733000000001</v>
      </c>
      <c r="N634" s="26">
        <v>0.75</v>
      </c>
      <c r="O634" s="27" t="s">
        <v>22</v>
      </c>
      <c r="P634" s="8">
        <v>0.24669096099999999</v>
      </c>
      <c r="Q634" s="24">
        <v>0.24</v>
      </c>
      <c r="R634" t="str">
        <f>IF($Q634*100&gt;=VLOOKUP($O634,margin_ranges!$A$5:$C$10,2,FALSE),IF($Q634*100&lt;=VLOOKUP($O634,margin_ranges!$A$5:$C$10,3,FALSE)+10,"IN RANGE","ABOVE RANGE"),"BELOW RANGE")</f>
        <v>IN RANGE</v>
      </c>
      <c r="S634">
        <f>MIN(VLOOKUP($O634,margin_ranges!$A$5:$D$10,4,FALSE),$P634*100)</f>
        <v>24.669096099999997</v>
      </c>
      <c r="T634" s="29">
        <f>(1-$S634/100)/(1-$F634)-1</f>
        <v>-8.8038960526328758E-3</v>
      </c>
      <c r="U634" s="19" t="str">
        <f>IF(ABS(IFERROR(T634,0))&gt;0.05,INDEX(margin_ranges!$C$13:$C$16,MATCH($F634*100,margin_ranges!$B$13:$B$16,1)),"")</f>
        <v/>
      </c>
      <c r="V634" t="e">
        <f>MIN(VLOOKUP($U634,margin_ranges!$A$5:$D$10,4,FALSE),$P634*100)</f>
        <v>#N/A</v>
      </c>
      <c r="Y634" s="29" t="e">
        <f t="shared" si="9"/>
        <v>#N/A</v>
      </c>
    </row>
    <row r="635" spans="1:25" x14ac:dyDescent="0.3">
      <c r="A635" s="8" t="s">
        <v>17</v>
      </c>
      <c r="B635" s="8" t="s">
        <v>1095</v>
      </c>
      <c r="C635" s="8" t="s">
        <v>1096</v>
      </c>
      <c r="D635" s="8" t="s">
        <v>1097</v>
      </c>
      <c r="E635" s="8" t="s">
        <v>1098</v>
      </c>
      <c r="F635" s="24">
        <v>0.28999999999999998</v>
      </c>
      <c r="G635" s="24">
        <v>0</v>
      </c>
      <c r="H635" s="25">
        <v>12.5113</v>
      </c>
      <c r="I635" s="25">
        <v>2.5007000000000001</v>
      </c>
      <c r="J635" s="15">
        <v>120</v>
      </c>
      <c r="K635" s="15">
        <v>31</v>
      </c>
      <c r="L635" s="13">
        <v>0.19989999999999999</v>
      </c>
      <c r="M635" s="7">
        <v>1.6054384500000001</v>
      </c>
      <c r="N635" s="26">
        <v>1.1000000000000001</v>
      </c>
      <c r="O635" s="27" t="s">
        <v>22</v>
      </c>
      <c r="P635" s="8">
        <v>0.31482891629999998</v>
      </c>
      <c r="Q635" s="24">
        <v>0.28999999999999998</v>
      </c>
      <c r="R635" t="str">
        <f>IF($Q635*100&gt;=VLOOKUP($O635,margin_ranges!$A$5:$C$10,2,FALSE),IF($Q635*100&lt;=VLOOKUP($O635,margin_ranges!$A$5:$C$10,3,FALSE)+10,"IN RANGE","ABOVE RANGE"),"BELOW RANGE")</f>
        <v>IN RANGE</v>
      </c>
      <c r="S635">
        <f>MIN(VLOOKUP($O635,margin_ranges!$A$5:$D$10,4,FALSE),$P635*100)</f>
        <v>29.75</v>
      </c>
      <c r="T635" s="29">
        <f>(1-$S635/100)/(1-$F635)-1</f>
        <v>-1.0563380281690127E-2</v>
      </c>
      <c r="U635" s="19" t="str">
        <f>IF(ABS(IFERROR(T635,0))&gt;0.05,INDEX(margin_ranges!$C$13:$C$16,MATCH($F635*100,margin_ranges!$B$13:$B$16,1)),"")</f>
        <v/>
      </c>
      <c r="V635" t="e">
        <f>MIN(VLOOKUP($U635,margin_ranges!$A$5:$D$10,4,FALSE),$P635*100)</f>
        <v>#N/A</v>
      </c>
      <c r="Y635" s="29" t="e">
        <f t="shared" si="9"/>
        <v>#N/A</v>
      </c>
    </row>
    <row r="636" spans="1:25" x14ac:dyDescent="0.3">
      <c r="A636" s="8" t="s">
        <v>17</v>
      </c>
      <c r="B636" s="8" t="s">
        <v>1095</v>
      </c>
      <c r="C636" s="8" t="s">
        <v>1096</v>
      </c>
      <c r="D636" s="8" t="s">
        <v>1105</v>
      </c>
      <c r="E636" s="8" t="s">
        <v>1106</v>
      </c>
      <c r="F636" s="24">
        <v>0.28999999999999998</v>
      </c>
      <c r="G636" s="24">
        <v>0</v>
      </c>
      <c r="H636" s="25">
        <v>27.296600000000002</v>
      </c>
      <c r="I636" s="25">
        <v>2.7381000000000002</v>
      </c>
      <c r="J636" s="15">
        <v>84</v>
      </c>
      <c r="K636" s="15">
        <v>21</v>
      </c>
      <c r="L636" s="13">
        <v>0.1003</v>
      </c>
      <c r="M636" s="7">
        <v>1.02646215</v>
      </c>
      <c r="N636" s="26">
        <v>0.35</v>
      </c>
      <c r="O636" s="27" t="s">
        <v>22</v>
      </c>
      <c r="P636" s="8">
        <v>0.65902298439999996</v>
      </c>
      <c r="Q636" s="24">
        <v>0.28999999999999998</v>
      </c>
      <c r="R636" t="str">
        <f>IF($Q636*100&gt;=VLOOKUP($O636,margin_ranges!$A$5:$C$10,2,FALSE),IF($Q636*100&lt;=VLOOKUP($O636,margin_ranges!$A$5:$C$10,3,FALSE)+10,"IN RANGE","ABOVE RANGE"),"BELOW RANGE")</f>
        <v>IN RANGE</v>
      </c>
      <c r="S636">
        <f>MIN(VLOOKUP($O636,margin_ranges!$A$5:$D$10,4,FALSE),$P636*100)</f>
        <v>29.75</v>
      </c>
      <c r="T636" s="29">
        <f>(1-$S636/100)/(1-$F636)-1</f>
        <v>-1.0563380281690127E-2</v>
      </c>
      <c r="U636" s="19" t="str">
        <f>IF(ABS(IFERROR(T636,0))&gt;0.05,INDEX(margin_ranges!$C$13:$C$16,MATCH($F636*100,margin_ranges!$B$13:$B$16,1)),"")</f>
        <v/>
      </c>
      <c r="V636" t="e">
        <f>MIN(VLOOKUP($U636,margin_ranges!$A$5:$D$10,4,FALSE),$P636*100)</f>
        <v>#N/A</v>
      </c>
      <c r="Y636" s="29" t="e">
        <f t="shared" si="9"/>
        <v>#N/A</v>
      </c>
    </row>
    <row r="637" spans="1:25" x14ac:dyDescent="0.3">
      <c r="A637" s="8" t="s">
        <v>17</v>
      </c>
      <c r="B637" s="8" t="s">
        <v>1095</v>
      </c>
      <c r="C637" s="8" t="s">
        <v>1096</v>
      </c>
      <c r="D637" s="28" t="s">
        <v>1113</v>
      </c>
      <c r="E637" s="8" t="s">
        <v>1114</v>
      </c>
      <c r="F637" s="24">
        <v>0.28999999999999998</v>
      </c>
      <c r="G637" s="24">
        <v>0</v>
      </c>
      <c r="H637" s="25">
        <v>1.2441</v>
      </c>
      <c r="I637" s="25">
        <v>0.33979999999999999</v>
      </c>
      <c r="J637" s="15">
        <v>12</v>
      </c>
      <c r="K637" s="15">
        <v>3</v>
      </c>
      <c r="L637" s="13">
        <v>0.27310000000000001</v>
      </c>
      <c r="M637" s="7">
        <v>1.2029640500000001</v>
      </c>
      <c r="N637" s="26">
        <v>0.75</v>
      </c>
      <c r="O637" s="27" t="s">
        <v>22</v>
      </c>
      <c r="P637" s="8">
        <v>0.37653997379999998</v>
      </c>
      <c r="Q637" s="24">
        <v>0.28999999999999998</v>
      </c>
      <c r="R637" t="str">
        <f>IF($Q637*100&gt;=VLOOKUP($O637,margin_ranges!$A$5:$C$10,2,FALSE),IF($Q637*100&lt;=VLOOKUP($O637,margin_ranges!$A$5:$C$10,3,FALSE)+10,"IN RANGE","ABOVE RANGE"),"BELOW RANGE")</f>
        <v>IN RANGE</v>
      </c>
      <c r="S637">
        <f>MIN(VLOOKUP($O637,margin_ranges!$A$5:$D$10,4,FALSE),$P637*100)</f>
        <v>29.75</v>
      </c>
      <c r="T637" s="29">
        <f>(1-$S637/100)/(1-$F637)-1</f>
        <v>-1.0563380281690127E-2</v>
      </c>
      <c r="U637" s="19" t="str">
        <f>IF(ABS(IFERROR(T637,0))&gt;0.05,INDEX(margin_ranges!$C$13:$C$16,MATCH($F637*100,margin_ranges!$B$13:$B$16,1)),"")</f>
        <v/>
      </c>
      <c r="V637" t="e">
        <f>MIN(VLOOKUP($U637,margin_ranges!$A$5:$D$10,4,FALSE),$P637*100)</f>
        <v>#N/A</v>
      </c>
      <c r="Y637" s="29" t="e">
        <f t="shared" si="9"/>
        <v>#N/A</v>
      </c>
    </row>
    <row r="638" spans="1:25" x14ac:dyDescent="0.3">
      <c r="A638" s="8" t="s">
        <v>17</v>
      </c>
      <c r="B638" s="8" t="s">
        <v>1095</v>
      </c>
      <c r="C638" s="8" t="s">
        <v>1096</v>
      </c>
      <c r="D638" s="8" t="s">
        <v>1115</v>
      </c>
      <c r="E638" s="8" t="s">
        <v>1116</v>
      </c>
      <c r="F638" s="24">
        <v>0.28999999999999998</v>
      </c>
      <c r="G638" s="24">
        <v>0</v>
      </c>
      <c r="H638" s="25">
        <v>20.387799999999999</v>
      </c>
      <c r="I638" s="25">
        <v>2.9731000000000001</v>
      </c>
      <c r="J638" s="15">
        <v>200</v>
      </c>
      <c r="K638" s="15">
        <v>53</v>
      </c>
      <c r="L638" s="13">
        <v>0.14580000000000001</v>
      </c>
      <c r="M638" s="7">
        <v>2.2401268499999998</v>
      </c>
      <c r="N638" s="26">
        <v>1.25</v>
      </c>
      <c r="O638" s="27" t="s">
        <v>22</v>
      </c>
      <c r="P638" s="8">
        <v>0.4419958859</v>
      </c>
      <c r="Q638" s="24">
        <v>0.28999999999999998</v>
      </c>
      <c r="R638" t="str">
        <f>IF($Q638*100&gt;=VLOOKUP($O638,margin_ranges!$A$5:$C$10,2,FALSE),IF($Q638*100&lt;=VLOOKUP($O638,margin_ranges!$A$5:$C$10,3,FALSE)+10,"IN RANGE","ABOVE RANGE"),"BELOW RANGE")</f>
        <v>IN RANGE</v>
      </c>
      <c r="S638">
        <f>MIN(VLOOKUP($O638,margin_ranges!$A$5:$D$10,4,FALSE),$P638*100)</f>
        <v>29.75</v>
      </c>
      <c r="T638" s="29">
        <f>(1-$S638/100)/(1-$F638)-1</f>
        <v>-1.0563380281690127E-2</v>
      </c>
      <c r="U638" s="19" t="str">
        <f>IF(ABS(IFERROR(T638,0))&gt;0.05,INDEX(margin_ranges!$C$13:$C$16,MATCH($F638*100,margin_ranges!$B$13:$B$16,1)),"")</f>
        <v/>
      </c>
      <c r="V638" t="e">
        <f>MIN(VLOOKUP($U638,margin_ranges!$A$5:$D$10,4,FALSE),$P638*100)</f>
        <v>#N/A</v>
      </c>
      <c r="Y638" s="29" t="e">
        <f t="shared" si="9"/>
        <v>#N/A</v>
      </c>
    </row>
    <row r="639" spans="1:25" x14ac:dyDescent="0.3">
      <c r="A639" s="8" t="s">
        <v>17</v>
      </c>
      <c r="B639" s="8" t="s">
        <v>1095</v>
      </c>
      <c r="C639" s="8" t="s">
        <v>1096</v>
      </c>
      <c r="D639" s="8" t="s">
        <v>1117</v>
      </c>
      <c r="E639" s="8" t="s">
        <v>1118</v>
      </c>
      <c r="F639" s="24">
        <v>0.28999999999999998</v>
      </c>
      <c r="G639" s="24">
        <v>0</v>
      </c>
      <c r="H639" s="25">
        <v>7.3287000000000004</v>
      </c>
      <c r="I639" s="25">
        <v>1.0298</v>
      </c>
      <c r="J639" s="15">
        <v>38</v>
      </c>
      <c r="K639" s="15">
        <v>10</v>
      </c>
      <c r="L639" s="13">
        <v>0.14050000000000001</v>
      </c>
      <c r="M639" s="7">
        <v>1.24143026</v>
      </c>
      <c r="N639" s="26">
        <v>0.8</v>
      </c>
      <c r="O639" s="27" t="s">
        <v>92</v>
      </c>
      <c r="P639" s="8">
        <v>0.35558200220000002</v>
      </c>
      <c r="Q639" s="24">
        <v>0.28999999999999998</v>
      </c>
      <c r="R639" t="str">
        <f>IF($Q639*100&gt;=VLOOKUP($O639,margin_ranges!$A$5:$C$10,2,FALSE),IF($Q639*100&lt;=VLOOKUP($O639,margin_ranges!$A$5:$C$10,3,FALSE)+10,"IN RANGE","ABOVE RANGE"),"BELOW RANGE")</f>
        <v>IN RANGE</v>
      </c>
      <c r="S639">
        <f>MIN(VLOOKUP($O639,margin_ranges!$A$5:$D$10,4,FALSE),$P639*100)</f>
        <v>29.75</v>
      </c>
      <c r="T639" s="29">
        <f>(1-$S639/100)/(1-$F639)-1</f>
        <v>-1.0563380281690127E-2</v>
      </c>
      <c r="U639" s="19" t="str">
        <f>IF(ABS(IFERROR(T639,0))&gt;0.05,INDEX(margin_ranges!$C$13:$C$16,MATCH($F639*100,margin_ranges!$B$13:$B$16,1)),"")</f>
        <v/>
      </c>
      <c r="V639" t="e">
        <f>MIN(VLOOKUP($U639,margin_ranges!$A$5:$D$10,4,FALSE),$P639*100)</f>
        <v>#N/A</v>
      </c>
      <c r="Y639" s="29" t="e">
        <f t="shared" si="9"/>
        <v>#N/A</v>
      </c>
    </row>
    <row r="640" spans="1:25" x14ac:dyDescent="0.3">
      <c r="A640" s="8" t="s">
        <v>17</v>
      </c>
      <c r="B640" s="8" t="s">
        <v>1095</v>
      </c>
      <c r="C640" s="8" t="s">
        <v>1096</v>
      </c>
      <c r="D640" s="8" t="s">
        <v>1119</v>
      </c>
      <c r="E640" s="8" t="s">
        <v>1120</v>
      </c>
      <c r="F640" s="24">
        <v>0.28999999999999998</v>
      </c>
      <c r="G640" s="24">
        <v>0</v>
      </c>
      <c r="H640" s="25">
        <v>1.6283000000000001</v>
      </c>
      <c r="I640" s="25">
        <v>0.95150000000000001</v>
      </c>
      <c r="J640" s="15">
        <v>38</v>
      </c>
      <c r="K640" s="15">
        <v>10</v>
      </c>
      <c r="L640" s="13">
        <v>0.58440000000000003</v>
      </c>
      <c r="M640" s="7">
        <v>1.34863749</v>
      </c>
      <c r="N640" s="26">
        <v>0.25</v>
      </c>
      <c r="O640" s="27" t="s">
        <v>22</v>
      </c>
      <c r="P640" s="8">
        <v>0.8146277247</v>
      </c>
      <c r="Q640" s="24">
        <v>0.28999999999999998</v>
      </c>
      <c r="R640" t="str">
        <f>IF($Q640*100&gt;=VLOOKUP($O640,margin_ranges!$A$5:$C$10,2,FALSE),IF($Q640*100&lt;=VLOOKUP($O640,margin_ranges!$A$5:$C$10,3,FALSE)+10,"IN RANGE","ABOVE RANGE"),"BELOW RANGE")</f>
        <v>IN RANGE</v>
      </c>
      <c r="S640">
        <f>MIN(VLOOKUP($O640,margin_ranges!$A$5:$D$10,4,FALSE),$P640*100)</f>
        <v>29.75</v>
      </c>
      <c r="T640" s="29">
        <f>(1-$S640/100)/(1-$F640)-1</f>
        <v>-1.0563380281690127E-2</v>
      </c>
      <c r="U640" s="19" t="str">
        <f>IF(ABS(IFERROR(T640,0))&gt;0.05,INDEX(margin_ranges!$C$13:$C$16,MATCH($F640*100,margin_ranges!$B$13:$B$16,1)),"")</f>
        <v/>
      </c>
      <c r="V640" t="e">
        <f>MIN(VLOOKUP($U640,margin_ranges!$A$5:$D$10,4,FALSE),$P640*100)</f>
        <v>#N/A</v>
      </c>
      <c r="Y640" s="29" t="e">
        <f t="shared" si="9"/>
        <v>#N/A</v>
      </c>
    </row>
    <row r="641" spans="1:25" x14ac:dyDescent="0.3">
      <c r="A641" s="8" t="s">
        <v>17</v>
      </c>
      <c r="B641" s="8" t="s">
        <v>1095</v>
      </c>
      <c r="C641" s="8" t="s">
        <v>1096</v>
      </c>
      <c r="D641" s="8" t="s">
        <v>1121</v>
      </c>
      <c r="E641" s="8" t="s">
        <v>1122</v>
      </c>
      <c r="F641" s="24">
        <v>0.28999999999999998</v>
      </c>
      <c r="G641" s="24">
        <v>0</v>
      </c>
      <c r="H641" s="25">
        <v>13.5784</v>
      </c>
      <c r="I641" s="25">
        <v>2.6339000000000001</v>
      </c>
      <c r="J641" s="15">
        <v>124</v>
      </c>
      <c r="K641" s="15">
        <v>32</v>
      </c>
      <c r="L641" s="13">
        <v>0.19400000000000001</v>
      </c>
      <c r="M641" s="7">
        <v>1.5678147200000001</v>
      </c>
      <c r="N641" s="26">
        <v>1.1000000000000001</v>
      </c>
      <c r="O641" s="27" t="s">
        <v>22</v>
      </c>
      <c r="P641" s="8">
        <v>0.29838648299999998</v>
      </c>
      <c r="Q641" s="24">
        <v>0.28999999999999998</v>
      </c>
      <c r="R641" t="str">
        <f>IF($Q641*100&gt;=VLOOKUP($O641,margin_ranges!$A$5:$C$10,2,FALSE),IF($Q641*100&lt;=VLOOKUP($O641,margin_ranges!$A$5:$C$10,3,FALSE)+10,"IN RANGE","ABOVE RANGE"),"BELOW RANGE")</f>
        <v>IN RANGE</v>
      </c>
      <c r="S641">
        <f>MIN(VLOOKUP($O641,margin_ranges!$A$5:$D$10,4,FALSE),$P641*100)</f>
        <v>29.75</v>
      </c>
      <c r="T641" s="29">
        <f>(1-$S641/100)/(1-$F641)-1</f>
        <v>-1.0563380281690127E-2</v>
      </c>
      <c r="U641" s="19" t="str">
        <f>IF(ABS(IFERROR(T641,0))&gt;0.05,INDEX(margin_ranges!$C$13:$C$16,MATCH($F641*100,margin_ranges!$B$13:$B$16,1)),"")</f>
        <v/>
      </c>
      <c r="V641" t="e">
        <f>MIN(VLOOKUP($U641,margin_ranges!$A$5:$D$10,4,FALSE),$P641*100)</f>
        <v>#N/A</v>
      </c>
      <c r="Y641" s="29" t="e">
        <f t="shared" si="9"/>
        <v>#N/A</v>
      </c>
    </row>
    <row r="642" spans="1:25" x14ac:dyDescent="0.3">
      <c r="A642" s="8" t="s">
        <v>17</v>
      </c>
      <c r="B642" s="8" t="s">
        <v>1095</v>
      </c>
      <c r="C642" s="8" t="s">
        <v>1096</v>
      </c>
      <c r="D642" s="28" t="s">
        <v>1143</v>
      </c>
      <c r="E642" s="8" t="s">
        <v>1144</v>
      </c>
      <c r="F642" s="24">
        <v>0.28999999999999998</v>
      </c>
      <c r="G642" s="24">
        <v>0</v>
      </c>
      <c r="H642" s="25">
        <v>1.5869</v>
      </c>
      <c r="I642" s="25">
        <v>0.9839</v>
      </c>
      <c r="J642" s="15">
        <v>40</v>
      </c>
      <c r="K642" s="15">
        <v>10</v>
      </c>
      <c r="L642" s="13">
        <v>0.62</v>
      </c>
      <c r="M642" s="7">
        <v>1.36543013</v>
      </c>
      <c r="N642" s="26">
        <v>0.25</v>
      </c>
      <c r="O642" s="27" t="s">
        <v>22</v>
      </c>
      <c r="P642" s="8">
        <v>0.81690751139999995</v>
      </c>
      <c r="Q642" s="24">
        <v>0.28999999999999998</v>
      </c>
      <c r="R642" t="str">
        <f>IF($Q642*100&gt;=VLOOKUP($O642,margin_ranges!$A$5:$C$10,2,FALSE),IF($Q642*100&lt;=VLOOKUP($O642,margin_ranges!$A$5:$C$10,3,FALSE)+10,"IN RANGE","ABOVE RANGE"),"BELOW RANGE")</f>
        <v>IN RANGE</v>
      </c>
      <c r="S642">
        <f>MIN(VLOOKUP($O642,margin_ranges!$A$5:$D$10,4,FALSE),$P642*100)</f>
        <v>29.75</v>
      </c>
      <c r="T642" s="29">
        <f>(1-$S642/100)/(1-$F642)-1</f>
        <v>-1.0563380281690127E-2</v>
      </c>
      <c r="U642" s="19" t="str">
        <f>IF(ABS(IFERROR(T642,0))&gt;0.05,INDEX(margin_ranges!$C$13:$C$16,MATCH($F642*100,margin_ranges!$B$13:$B$16,1)),"")</f>
        <v/>
      </c>
      <c r="V642" t="e">
        <f>MIN(VLOOKUP($U642,margin_ranges!$A$5:$D$10,4,FALSE),$P642*100)</f>
        <v>#N/A</v>
      </c>
      <c r="Y642" s="29" t="e">
        <f t="shared" si="9"/>
        <v>#N/A</v>
      </c>
    </row>
    <row r="643" spans="1:25" x14ac:dyDescent="0.3">
      <c r="A643" s="8" t="s">
        <v>17</v>
      </c>
      <c r="B643" s="8" t="s">
        <v>1095</v>
      </c>
      <c r="C643" s="8" t="s">
        <v>1096</v>
      </c>
      <c r="D643" s="8" t="s">
        <v>1150</v>
      </c>
      <c r="E643" s="8" t="s">
        <v>1151</v>
      </c>
      <c r="F643" s="24">
        <v>0.28999999999999998</v>
      </c>
      <c r="G643" s="24">
        <v>0</v>
      </c>
      <c r="H643" s="25">
        <v>7.3037000000000001</v>
      </c>
      <c r="I643" s="25">
        <v>0.79649999999999999</v>
      </c>
      <c r="J643" s="15">
        <v>30</v>
      </c>
      <c r="K643" s="15">
        <v>7</v>
      </c>
      <c r="L643" s="13">
        <v>0.1091</v>
      </c>
      <c r="M643" s="7">
        <v>1.24053448</v>
      </c>
      <c r="N643" s="26">
        <v>0.75</v>
      </c>
      <c r="O643" s="27" t="s">
        <v>22</v>
      </c>
      <c r="P643" s="8">
        <v>0.39542188360000002</v>
      </c>
      <c r="Q643" s="24">
        <v>0.28999999999999998</v>
      </c>
      <c r="R643" t="str">
        <f>IF($Q643*100&gt;=VLOOKUP($O643,margin_ranges!$A$5:$C$10,2,FALSE),IF($Q643*100&lt;=VLOOKUP($O643,margin_ranges!$A$5:$C$10,3,FALSE)+10,"IN RANGE","ABOVE RANGE"),"BELOW RANGE")</f>
        <v>IN RANGE</v>
      </c>
      <c r="S643">
        <f>MIN(VLOOKUP($O643,margin_ranges!$A$5:$D$10,4,FALSE),$P643*100)</f>
        <v>29.75</v>
      </c>
      <c r="T643" s="29">
        <f>(1-$S643/100)/(1-$F643)-1</f>
        <v>-1.0563380281690127E-2</v>
      </c>
      <c r="U643" s="19" t="str">
        <f>IF(ABS(IFERROR(T643,0))&gt;0.05,INDEX(margin_ranges!$C$13:$C$16,MATCH($F643*100,margin_ranges!$B$13:$B$16,1)),"")</f>
        <v/>
      </c>
      <c r="V643" t="e">
        <f>MIN(VLOOKUP($U643,margin_ranges!$A$5:$D$10,4,FALSE),$P643*100)</f>
        <v>#N/A</v>
      </c>
      <c r="Y643" s="29" t="e">
        <f t="shared" si="9"/>
        <v>#N/A</v>
      </c>
    </row>
    <row r="644" spans="1:25" x14ac:dyDescent="0.3">
      <c r="A644" s="8" t="s">
        <v>17</v>
      </c>
      <c r="B644" s="8" t="s">
        <v>1095</v>
      </c>
      <c r="C644" s="8" t="s">
        <v>1096</v>
      </c>
      <c r="D644" s="8" t="s">
        <v>1152</v>
      </c>
      <c r="E644" s="8" t="s">
        <v>1153</v>
      </c>
      <c r="F644" s="24">
        <v>0.28999999999999998</v>
      </c>
      <c r="G644" s="24">
        <v>1</v>
      </c>
      <c r="H644" s="25">
        <v>88.760499999999993</v>
      </c>
      <c r="I644" s="25">
        <v>9.3381000000000007</v>
      </c>
      <c r="J644" s="15">
        <v>289</v>
      </c>
      <c r="K644" s="15">
        <v>74</v>
      </c>
      <c r="L644" s="13">
        <v>0.1052</v>
      </c>
      <c r="M644" s="7">
        <v>1.0320742899999999</v>
      </c>
      <c r="N644" s="26">
        <v>0.35</v>
      </c>
      <c r="O644" s="27" t="s">
        <v>22</v>
      </c>
      <c r="P644" s="8">
        <v>0.66087712480000005</v>
      </c>
      <c r="Q644" s="24">
        <v>0.28999999999999998</v>
      </c>
      <c r="R644" t="str">
        <f>IF($Q644*100&gt;=VLOOKUP($O644,margin_ranges!$A$5:$C$10,2,FALSE),IF($Q644*100&lt;=VLOOKUP($O644,margin_ranges!$A$5:$C$10,3,FALSE)+10,"IN RANGE","ABOVE RANGE"),"BELOW RANGE")</f>
        <v>IN RANGE</v>
      </c>
      <c r="S644">
        <f>MIN(VLOOKUP($O644,margin_ranges!$A$5:$D$10,4,FALSE),$P644*100)</f>
        <v>29.75</v>
      </c>
      <c r="T644" s="29">
        <f>(1-$S644/100)/(1-$F644)-1</f>
        <v>-1.0563380281690127E-2</v>
      </c>
      <c r="U644" s="19" t="str">
        <f>IF(ABS(IFERROR(T644,0))&gt;0.05,INDEX(margin_ranges!$C$13:$C$16,MATCH($F644*100,margin_ranges!$B$13:$B$16,1)),"")</f>
        <v/>
      </c>
      <c r="V644" t="e">
        <f>MIN(VLOOKUP($U644,margin_ranges!$A$5:$D$10,4,FALSE),$P644*100)</f>
        <v>#N/A</v>
      </c>
      <c r="Y644" s="29" t="e">
        <f t="shared" si="9"/>
        <v>#N/A</v>
      </c>
    </row>
    <row r="645" spans="1:25" x14ac:dyDescent="0.3">
      <c r="A645" s="8" t="s">
        <v>17</v>
      </c>
      <c r="B645" s="8" t="s">
        <v>1095</v>
      </c>
      <c r="C645" s="8" t="s">
        <v>1096</v>
      </c>
      <c r="D645" s="8" t="s">
        <v>1156</v>
      </c>
      <c r="E645" s="8" t="s">
        <v>1157</v>
      </c>
      <c r="F645" s="24">
        <v>0.28999999999999998</v>
      </c>
      <c r="G645" s="24">
        <v>0</v>
      </c>
      <c r="H645" s="25">
        <v>13.385899999999999</v>
      </c>
      <c r="I645" s="25">
        <v>2.6669</v>
      </c>
      <c r="J645" s="15">
        <v>126</v>
      </c>
      <c r="K645" s="15">
        <v>32</v>
      </c>
      <c r="L645" s="13">
        <v>0.19919999999999999</v>
      </c>
      <c r="M645" s="7">
        <v>1.57834856</v>
      </c>
      <c r="N645" s="26">
        <v>1.1000000000000001</v>
      </c>
      <c r="O645" s="27" t="s">
        <v>22</v>
      </c>
      <c r="P645" s="8">
        <v>0.30306902330000002</v>
      </c>
      <c r="Q645" s="24">
        <v>0.28999999999999998</v>
      </c>
      <c r="R645" t="str">
        <f>IF($Q645*100&gt;=VLOOKUP($O645,margin_ranges!$A$5:$C$10,2,FALSE),IF($Q645*100&lt;=VLOOKUP($O645,margin_ranges!$A$5:$C$10,3,FALSE)+10,"IN RANGE","ABOVE RANGE"),"BELOW RANGE")</f>
        <v>IN RANGE</v>
      </c>
      <c r="S645">
        <f>MIN(VLOOKUP($O645,margin_ranges!$A$5:$D$10,4,FALSE),$P645*100)</f>
        <v>29.75</v>
      </c>
      <c r="T645" s="29">
        <f>(1-$S645/100)/(1-$F645)-1</f>
        <v>-1.0563380281690127E-2</v>
      </c>
      <c r="U645" s="19" t="str">
        <f>IF(ABS(IFERROR(T645,0))&gt;0.05,INDEX(margin_ranges!$C$13:$C$16,MATCH($F645*100,margin_ranges!$B$13:$B$16,1)),"")</f>
        <v/>
      </c>
      <c r="V645" t="e">
        <f>MIN(VLOOKUP($U645,margin_ranges!$A$5:$D$10,4,FALSE),$P645*100)</f>
        <v>#N/A</v>
      </c>
      <c r="Y645" s="29" t="e">
        <f t="shared" si="9"/>
        <v>#N/A</v>
      </c>
    </row>
    <row r="646" spans="1:25" x14ac:dyDescent="0.3">
      <c r="A646" s="8" t="s">
        <v>17</v>
      </c>
      <c r="B646" s="8" t="s">
        <v>1095</v>
      </c>
      <c r="C646" s="8" t="s">
        <v>1096</v>
      </c>
      <c r="D646" s="8" t="s">
        <v>1170</v>
      </c>
      <c r="E646" s="8" t="s">
        <v>1171</v>
      </c>
      <c r="F646" s="24">
        <v>0.28999999999999998</v>
      </c>
      <c r="G646" s="24">
        <v>1</v>
      </c>
      <c r="H646" s="25">
        <v>29.6159</v>
      </c>
      <c r="I646" s="25">
        <v>4.2161999999999997</v>
      </c>
      <c r="J646" s="15">
        <v>91</v>
      </c>
      <c r="K646" s="15">
        <v>23</v>
      </c>
      <c r="L646" s="13">
        <v>0.1424</v>
      </c>
      <c r="M646" s="7">
        <v>0.71568604000000002</v>
      </c>
      <c r="N646" s="26">
        <v>0.45</v>
      </c>
      <c r="O646" s="27" t="s">
        <v>22</v>
      </c>
      <c r="P646" s="8">
        <v>0.37123267240000002</v>
      </c>
      <c r="Q646" s="24">
        <v>0.28999999999999998</v>
      </c>
      <c r="R646" t="str">
        <f>IF($Q646*100&gt;=VLOOKUP($O646,margin_ranges!$A$5:$C$10,2,FALSE),IF($Q646*100&lt;=VLOOKUP($O646,margin_ranges!$A$5:$C$10,3,FALSE)+10,"IN RANGE","ABOVE RANGE"),"BELOW RANGE")</f>
        <v>IN RANGE</v>
      </c>
      <c r="S646">
        <f>MIN(VLOOKUP($O646,margin_ranges!$A$5:$D$10,4,FALSE),$P646*100)</f>
        <v>29.75</v>
      </c>
      <c r="T646" s="29">
        <f>(1-$S646/100)/(1-$F646)-1</f>
        <v>-1.0563380281690127E-2</v>
      </c>
      <c r="U646" s="19" t="str">
        <f>IF(ABS(IFERROR(T646,0))&gt;0.05,INDEX(margin_ranges!$C$13:$C$16,MATCH($F646*100,margin_ranges!$B$13:$B$16,1)),"")</f>
        <v/>
      </c>
      <c r="V646" t="e">
        <f>MIN(VLOOKUP($U646,margin_ranges!$A$5:$D$10,4,FALSE),$P646*100)</f>
        <v>#N/A</v>
      </c>
      <c r="Y646" s="29" t="e">
        <f t="shared" si="9"/>
        <v>#N/A</v>
      </c>
    </row>
    <row r="647" spans="1:25" x14ac:dyDescent="0.3">
      <c r="A647" s="8" t="s">
        <v>17</v>
      </c>
      <c r="B647" s="8" t="s">
        <v>1095</v>
      </c>
      <c r="C647" s="8" t="s">
        <v>1096</v>
      </c>
      <c r="D647" s="8" t="s">
        <v>1174</v>
      </c>
      <c r="E647" s="8" t="s">
        <v>1175</v>
      </c>
      <c r="F647" s="24">
        <v>0.28999999999999998</v>
      </c>
      <c r="G647" s="24">
        <v>0</v>
      </c>
      <c r="H647" s="25">
        <v>1.6429</v>
      </c>
      <c r="I647" s="25">
        <v>0.3271</v>
      </c>
      <c r="J647" s="15">
        <v>16</v>
      </c>
      <c r="K647" s="15">
        <v>4</v>
      </c>
      <c r="L647" s="13">
        <v>0.1991</v>
      </c>
      <c r="M647" s="7">
        <v>1.5816553799999999</v>
      </c>
      <c r="N647" s="26">
        <v>1.1000000000000001</v>
      </c>
      <c r="O647" s="27" t="s">
        <v>22</v>
      </c>
      <c r="P647" s="8">
        <v>0.3045261239</v>
      </c>
      <c r="Q647" s="24">
        <v>0.28999999999999998</v>
      </c>
      <c r="R647" t="str">
        <f>IF($Q647*100&gt;=VLOOKUP($O647,margin_ranges!$A$5:$C$10,2,FALSE),IF($Q647*100&lt;=VLOOKUP($O647,margin_ranges!$A$5:$C$10,3,FALSE)+10,"IN RANGE","ABOVE RANGE"),"BELOW RANGE")</f>
        <v>IN RANGE</v>
      </c>
      <c r="S647">
        <f>MIN(VLOOKUP($O647,margin_ranges!$A$5:$D$10,4,FALSE),$P647*100)</f>
        <v>29.75</v>
      </c>
      <c r="T647" s="29">
        <f>(1-$S647/100)/(1-$F647)-1</f>
        <v>-1.0563380281690127E-2</v>
      </c>
      <c r="U647" s="19" t="str">
        <f>IF(ABS(IFERROR(T647,0))&gt;0.05,INDEX(margin_ranges!$C$13:$C$16,MATCH($F647*100,margin_ranges!$B$13:$B$16,1)),"")</f>
        <v/>
      </c>
      <c r="V647" t="e">
        <f>MIN(VLOOKUP($U647,margin_ranges!$A$5:$D$10,4,FALSE),$P647*100)</f>
        <v>#N/A</v>
      </c>
      <c r="Y647" s="29" t="e">
        <f t="shared" si="9"/>
        <v>#N/A</v>
      </c>
    </row>
    <row r="648" spans="1:25" x14ac:dyDescent="0.3">
      <c r="A648" s="8" t="s">
        <v>17</v>
      </c>
      <c r="B648" s="8" t="s">
        <v>1095</v>
      </c>
      <c r="C648" s="8" t="s">
        <v>1096</v>
      </c>
      <c r="D648" s="8" t="s">
        <v>1133</v>
      </c>
      <c r="E648" s="8" t="s">
        <v>1134</v>
      </c>
      <c r="F648" s="24">
        <v>0.28999999999999898</v>
      </c>
      <c r="G648" s="24">
        <v>0</v>
      </c>
      <c r="H648" s="25">
        <v>1.6367</v>
      </c>
      <c r="I648" s="25">
        <v>1.0196000000000001</v>
      </c>
      <c r="J648" s="15">
        <v>40</v>
      </c>
      <c r="K648" s="15">
        <v>10</v>
      </c>
      <c r="L648" s="13">
        <v>0.623</v>
      </c>
      <c r="M648" s="7">
        <v>1.30542907</v>
      </c>
      <c r="N648" s="26">
        <v>0.15</v>
      </c>
      <c r="O648" s="27" t="s">
        <v>22</v>
      </c>
      <c r="P648" s="8">
        <v>0.88509525089999996</v>
      </c>
      <c r="Q648" s="24">
        <v>0.28999999999999998</v>
      </c>
      <c r="R648" t="str">
        <f>IF($Q648*100&gt;=VLOOKUP($O648,margin_ranges!$A$5:$C$10,2,FALSE),IF($Q648*100&lt;=VLOOKUP($O648,margin_ranges!$A$5:$C$10,3,FALSE)+10,"IN RANGE","ABOVE RANGE"),"BELOW RANGE")</f>
        <v>IN RANGE</v>
      </c>
      <c r="S648">
        <f>MIN(VLOOKUP($O648,margin_ranges!$A$5:$D$10,4,FALSE),$P648*100)</f>
        <v>29.75</v>
      </c>
      <c r="T648" s="29">
        <f>(1-$S648/100)/(1-$F648)-1</f>
        <v>-1.056338028169157E-2</v>
      </c>
      <c r="U648" s="19" t="str">
        <f>IF(ABS(IFERROR(T648,0))&gt;0.05,INDEX(margin_ranges!$C$13:$C$16,MATCH($F648*100,margin_ranges!$B$13:$B$16,1)),"")</f>
        <v/>
      </c>
      <c r="V648" t="e">
        <f>MIN(VLOOKUP($U648,margin_ranges!$A$5:$D$10,4,FALSE),$P648*100)</f>
        <v>#N/A</v>
      </c>
      <c r="Y648" s="29" t="e">
        <f t="shared" si="9"/>
        <v>#N/A</v>
      </c>
    </row>
    <row r="649" spans="1:25" x14ac:dyDescent="0.3">
      <c r="A649" s="8" t="s">
        <v>17</v>
      </c>
      <c r="B649" s="8" t="s">
        <v>1095</v>
      </c>
      <c r="C649" s="8" t="s">
        <v>1096</v>
      </c>
      <c r="D649" s="8" t="s">
        <v>1131</v>
      </c>
      <c r="E649" s="8" t="s">
        <v>1132</v>
      </c>
      <c r="F649" s="24">
        <v>0.15</v>
      </c>
      <c r="G649" s="24">
        <v>1</v>
      </c>
      <c r="H649" s="25">
        <v>155.65309999999999</v>
      </c>
      <c r="I649" s="25">
        <v>16.123899999999999</v>
      </c>
      <c r="J649" s="15">
        <v>817</v>
      </c>
      <c r="K649" s="15">
        <v>89</v>
      </c>
      <c r="L649" s="13">
        <v>0.1036</v>
      </c>
      <c r="M649" s="7">
        <v>1.6896546800000001</v>
      </c>
      <c r="N649" s="26">
        <v>1.4</v>
      </c>
      <c r="O649" s="27" t="s">
        <v>95</v>
      </c>
      <c r="P649" s="8">
        <v>0.17142833169999999</v>
      </c>
      <c r="Q649" s="24">
        <v>0.15</v>
      </c>
      <c r="R649" t="str">
        <f>IF($Q649*100&gt;=VLOOKUP($O649,margin_ranges!$A$5:$C$10,2,FALSE),IF($Q649*100&lt;=VLOOKUP($O649,margin_ranges!$A$5:$C$10,3,FALSE)+10,"IN RANGE","ABOVE RANGE"),"BELOW RANGE")</f>
        <v>IN RANGE</v>
      </c>
      <c r="S649">
        <f>MIN(VLOOKUP($O649,margin_ranges!$A$5:$D$10,4,FALSE),$P649*100)</f>
        <v>17.142833169999999</v>
      </c>
      <c r="T649" s="29">
        <f>(1-$S649/100)/(1-$F649)-1</f>
        <v>-2.5209802000000003E-2</v>
      </c>
      <c r="U649" s="19" t="str">
        <f>IF(ABS(IFERROR(T649,0))&gt;0.05,INDEX(margin_ranges!$C$13:$C$16,MATCH($F649*100,margin_ranges!$B$13:$B$16,1)),"")</f>
        <v/>
      </c>
      <c r="V649" t="e">
        <f>MIN(VLOOKUP($U649,margin_ranges!$A$5:$D$10,4,FALSE),$P649*100)</f>
        <v>#N/A</v>
      </c>
      <c r="Y649" s="29" t="e">
        <f t="shared" si="9"/>
        <v>#N/A</v>
      </c>
    </row>
    <row r="650" spans="1:25" x14ac:dyDescent="0.3">
      <c r="A650" s="8" t="s">
        <v>17</v>
      </c>
      <c r="B650" s="8" t="s">
        <v>1095</v>
      </c>
      <c r="C650" s="8" t="s">
        <v>1096</v>
      </c>
      <c r="D650" s="8" t="s">
        <v>1125</v>
      </c>
      <c r="E650" s="8" t="s">
        <v>1126</v>
      </c>
      <c r="F650" s="24">
        <v>0.19</v>
      </c>
      <c r="G650" s="24">
        <v>0</v>
      </c>
      <c r="H650" s="25">
        <v>3.6291000000000002</v>
      </c>
      <c r="I650" s="25">
        <v>0.7671</v>
      </c>
      <c r="J650" s="15">
        <v>32</v>
      </c>
      <c r="K650" s="15">
        <v>5</v>
      </c>
      <c r="L650" s="13">
        <v>0.2114</v>
      </c>
      <c r="M650" s="7">
        <v>1.3699534499999999</v>
      </c>
      <c r="N650" s="26">
        <v>1.05</v>
      </c>
      <c r="O650" s="27" t="s">
        <v>92</v>
      </c>
      <c r="P650" s="8">
        <v>0.23355059710000001</v>
      </c>
      <c r="Q650" s="24">
        <v>0.19</v>
      </c>
      <c r="R650" t="str">
        <f>IF($Q650*100&gt;=VLOOKUP($O650,margin_ranges!$A$5:$C$10,2,FALSE),IF($Q650*100&lt;=VLOOKUP($O650,margin_ranges!$A$5:$C$10,3,FALSE)+10,"IN RANGE","ABOVE RANGE"),"BELOW RANGE")</f>
        <v>BELOW RANGE</v>
      </c>
      <c r="S650">
        <f>MIN(VLOOKUP($O650,margin_ranges!$A$5:$D$10,4,FALSE),$P650*100)</f>
        <v>23.355059709999999</v>
      </c>
      <c r="T650" s="29">
        <f>(1-$S650/100)/(1-$F650)-1</f>
        <v>-5.3766169259259367E-2</v>
      </c>
      <c r="U650" s="19" t="str">
        <f>IF(ABS(IFERROR(T650,0))&gt;0.05,INDEX(margin_ranges!$C$13:$C$16,MATCH($F650*100,margin_ranges!$B$13:$B$16,1)),"")</f>
        <v>Maximize Fill (Type A+)</v>
      </c>
      <c r="V650">
        <f>MIN(VLOOKUP($U650,margin_ranges!$A$5:$D$10,4,FALSE),$P650*100)</f>
        <v>19.75</v>
      </c>
      <c r="Y650" s="29">
        <f t="shared" si="9"/>
        <v>-9.2592592592593004E-3</v>
      </c>
    </row>
    <row r="651" spans="1:25" x14ac:dyDescent="0.3">
      <c r="A651" s="8" t="s">
        <v>17</v>
      </c>
      <c r="B651" s="8" t="s">
        <v>1095</v>
      </c>
      <c r="C651" s="8" t="s">
        <v>1096</v>
      </c>
      <c r="D651" s="8" t="s">
        <v>1109</v>
      </c>
      <c r="E651" s="8" t="s">
        <v>1110</v>
      </c>
      <c r="F651" s="24">
        <v>0.15</v>
      </c>
      <c r="G651" s="24">
        <v>1</v>
      </c>
      <c r="H651" s="25">
        <v>516.53510000000006</v>
      </c>
      <c r="I651" s="25">
        <v>96.884</v>
      </c>
      <c r="J651" s="15">
        <v>4719</v>
      </c>
      <c r="K651" s="15">
        <v>520</v>
      </c>
      <c r="L651" s="13">
        <v>0.18759999999999999</v>
      </c>
      <c r="M651" s="7">
        <v>1.62348589</v>
      </c>
      <c r="N651" s="26">
        <v>1.25</v>
      </c>
      <c r="O651" s="27" t="s">
        <v>95</v>
      </c>
      <c r="P651" s="8">
        <v>0.23005182469999999</v>
      </c>
      <c r="Q651" s="24">
        <v>0.15</v>
      </c>
      <c r="R651" t="str">
        <f>IF($Q651*100&gt;=VLOOKUP($O651,margin_ranges!$A$5:$C$10,2,FALSE),IF($Q651*100&lt;=VLOOKUP($O651,margin_ranges!$A$5:$C$10,3,FALSE)+10,"IN RANGE","ABOVE RANGE"),"BELOW RANGE")</f>
        <v>IN RANGE</v>
      </c>
      <c r="S651">
        <f>MIN(VLOOKUP($O651,margin_ranges!$A$5:$D$10,4,FALSE),$P651*100)</f>
        <v>19.75</v>
      </c>
      <c r="T651" s="29">
        <f>(1-$S651/100)/(1-$F651)-1</f>
        <v>-5.5882352941176494E-2</v>
      </c>
      <c r="U651" s="19" t="str">
        <f>IF(ABS(IFERROR(T651,0))&gt;0.05,INDEX(margin_ranges!$C$13:$C$16,MATCH($F651*100,margin_ranges!$B$13:$B$16,1)),"")</f>
        <v>Maximize Fill (Type A+)</v>
      </c>
      <c r="V651">
        <f>MIN(VLOOKUP($U651,margin_ranges!$A$5:$D$10,4,FALSE),$P651*100)</f>
        <v>19.75</v>
      </c>
      <c r="Y651" s="29">
        <f t="shared" si="9"/>
        <v>-5.5882352941176494E-2</v>
      </c>
    </row>
    <row r="652" spans="1:25" x14ac:dyDescent="0.3">
      <c r="A652" s="8" t="s">
        <v>17</v>
      </c>
      <c r="B652" s="8" t="s">
        <v>1095</v>
      </c>
      <c r="C652" s="8" t="s">
        <v>1096</v>
      </c>
      <c r="D652" s="8" t="s">
        <v>1176</v>
      </c>
      <c r="E652" s="8" t="s">
        <v>1177</v>
      </c>
      <c r="F652" s="24">
        <v>0.12999999999999901</v>
      </c>
      <c r="G652" s="24">
        <v>0</v>
      </c>
      <c r="H652" s="25">
        <v>26.561599999999999</v>
      </c>
      <c r="I652" s="25">
        <v>14.6632</v>
      </c>
      <c r="J652" s="15">
        <v>402</v>
      </c>
      <c r="K652" s="15">
        <v>92</v>
      </c>
      <c r="L652" s="13">
        <v>0.55200000000000005</v>
      </c>
      <c r="M652" s="7">
        <v>0.91445209999999999</v>
      </c>
      <c r="N652" s="26">
        <v>0.75</v>
      </c>
      <c r="O652" s="27" t="s">
        <v>22</v>
      </c>
      <c r="P652" s="8">
        <v>0.17983675969999999</v>
      </c>
      <c r="Q652" s="24">
        <v>0.13</v>
      </c>
      <c r="R652" t="str">
        <f>IF($Q652*100&gt;=VLOOKUP($O652,margin_ranges!$A$5:$C$10,2,FALSE),IF($Q652*100&lt;=VLOOKUP($O652,margin_ranges!$A$5:$C$10,3,FALSE)+10,"IN RANGE","ABOVE RANGE"),"BELOW RANGE")</f>
        <v>BELOW RANGE</v>
      </c>
      <c r="S652">
        <f>MIN(VLOOKUP($O652,margin_ranges!$A$5:$D$10,4,FALSE),$P652*100)</f>
        <v>17.98367597</v>
      </c>
      <c r="T652" s="29">
        <f>(1-$S652/100)/(1-$F652)-1</f>
        <v>-5.7283631839081584E-2</v>
      </c>
      <c r="U652" s="19" t="str">
        <f>IF(ABS(IFERROR(T652,0))&gt;0.05,INDEX(margin_ranges!$C$13:$C$16,MATCH($F652*100,margin_ranges!$B$13:$B$16,1)),"")</f>
        <v>Maximize Fill (Type A+)</v>
      </c>
      <c r="V652">
        <f>MIN(VLOOKUP($U652,margin_ranges!$A$5:$D$10,4,FALSE),$P652*100)</f>
        <v>17.98367597</v>
      </c>
      <c r="Y652" s="29">
        <f t="shared" si="9"/>
        <v>-5.7283631839081584E-2</v>
      </c>
    </row>
    <row r="653" spans="1:25" x14ac:dyDescent="0.3">
      <c r="A653" s="8" t="s">
        <v>17</v>
      </c>
      <c r="B653" s="8" t="s">
        <v>1095</v>
      </c>
      <c r="C653" s="8" t="s">
        <v>1096</v>
      </c>
      <c r="D653" s="8" t="s">
        <v>11755</v>
      </c>
      <c r="E653" s="8" t="s">
        <v>11756</v>
      </c>
      <c r="F653" s="24">
        <v>0.25</v>
      </c>
      <c r="G653" s="24">
        <v>0</v>
      </c>
      <c r="H653" s="25">
        <v>12.294</v>
      </c>
      <c r="I653" s="25">
        <v>0.46400000000000002</v>
      </c>
      <c r="J653" s="15">
        <v>17</v>
      </c>
      <c r="K653" s="15">
        <v>4</v>
      </c>
      <c r="L653" s="13">
        <v>3.7699999999999997E-2</v>
      </c>
      <c r="M653" s="7">
        <v>1.19812192</v>
      </c>
      <c r="N653" s="26">
        <v>0.75</v>
      </c>
      <c r="O653" s="27" t="s">
        <v>22</v>
      </c>
      <c r="P653" s="8">
        <v>0.37402030069999997</v>
      </c>
      <c r="Q653" s="24">
        <v>0.25</v>
      </c>
      <c r="R653" t="str">
        <f>IF($Q653*100&gt;=VLOOKUP($O653,margin_ranges!$A$5:$C$10,2,FALSE),IF($Q653*100&lt;=VLOOKUP($O653,margin_ranges!$A$5:$C$10,3,FALSE)+10,"IN RANGE","ABOVE RANGE"),"BELOW RANGE")</f>
        <v>IN RANGE</v>
      </c>
      <c r="S653">
        <f>MIN(VLOOKUP($O653,margin_ranges!$A$5:$D$10,4,FALSE),$P653*100)</f>
        <v>29.75</v>
      </c>
      <c r="T653" s="29">
        <f>(1-$S653/100)/(1-$F653)-1</f>
        <v>-6.3333333333333353E-2</v>
      </c>
      <c r="U653" s="19" t="str">
        <f>IF(ABS(IFERROR(T653,0))&gt;0.05,INDEX(margin_ranges!$C$13:$C$16,MATCH($F653*100,margin_ranges!$B$13:$B$16,1)),"")</f>
        <v>Balanced (Type B)</v>
      </c>
      <c r="V653">
        <f>MIN(VLOOKUP($U653,margin_ranges!$A$5:$D$10,4,FALSE),$P653*100)</f>
        <v>29.75</v>
      </c>
      <c r="Y653" s="29">
        <f t="shared" si="9"/>
        <v>-6.3333333333333353E-2</v>
      </c>
    </row>
    <row r="654" spans="1:25" x14ac:dyDescent="0.3">
      <c r="A654" s="8" t="s">
        <v>17</v>
      </c>
      <c r="B654" s="8" t="s">
        <v>1095</v>
      </c>
      <c r="C654" s="8" t="s">
        <v>1096</v>
      </c>
      <c r="D654" s="8" t="s">
        <v>11757</v>
      </c>
      <c r="E654" s="8" t="s">
        <v>11758</v>
      </c>
      <c r="F654" s="24">
        <v>0.25</v>
      </c>
      <c r="G654" s="24">
        <v>0</v>
      </c>
      <c r="H654" s="25">
        <v>12.394399999999999</v>
      </c>
      <c r="I654" s="25">
        <v>0.28539999999999999</v>
      </c>
      <c r="J654" s="15">
        <v>10</v>
      </c>
      <c r="K654" s="15">
        <v>3</v>
      </c>
      <c r="L654" s="13">
        <v>2.3E-2</v>
      </c>
      <c r="M654" s="7">
        <v>1.1771271299999999</v>
      </c>
      <c r="N654" s="26">
        <v>0.75</v>
      </c>
      <c r="O654" s="27" t="s">
        <v>22</v>
      </c>
      <c r="P654" s="8">
        <v>0.36285556359999999</v>
      </c>
      <c r="Q654" s="24">
        <v>0.25</v>
      </c>
      <c r="R654" t="str">
        <f>IF($Q654*100&gt;=VLOOKUP($O654,margin_ranges!$A$5:$C$10,2,FALSE),IF($Q654*100&lt;=VLOOKUP($O654,margin_ranges!$A$5:$C$10,3,FALSE)+10,"IN RANGE","ABOVE RANGE"),"BELOW RANGE")</f>
        <v>IN RANGE</v>
      </c>
      <c r="S654">
        <f>MIN(VLOOKUP($O654,margin_ranges!$A$5:$D$10,4,FALSE),$P654*100)</f>
        <v>29.75</v>
      </c>
      <c r="T654" s="29">
        <f>(1-$S654/100)/(1-$F654)-1</f>
        <v>-6.3333333333333353E-2</v>
      </c>
      <c r="U654" s="19" t="str">
        <f>IF(ABS(IFERROR(T654,0))&gt;0.05,INDEX(margin_ranges!$C$13:$C$16,MATCH($F654*100,margin_ranges!$B$13:$B$16,1)),"")</f>
        <v>Balanced (Type B)</v>
      </c>
      <c r="V654">
        <f>MIN(VLOOKUP($U654,margin_ranges!$A$5:$D$10,4,FALSE),$P654*100)</f>
        <v>29.75</v>
      </c>
      <c r="Y654" s="29">
        <f t="shared" ref="Y654:Y717" si="10">(1-$V654/100)/(1-$F654)-1</f>
        <v>-6.3333333333333353E-2</v>
      </c>
    </row>
    <row r="655" spans="1:25" x14ac:dyDescent="0.3">
      <c r="A655" s="8" t="s">
        <v>17</v>
      </c>
      <c r="B655" s="8" t="s">
        <v>1095</v>
      </c>
      <c r="C655" s="8" t="s">
        <v>1096</v>
      </c>
      <c r="D655" s="8" t="s">
        <v>11762</v>
      </c>
      <c r="E655" s="8" t="s">
        <v>11763</v>
      </c>
      <c r="F655" s="24">
        <v>0.25</v>
      </c>
      <c r="G655" s="24">
        <v>0</v>
      </c>
      <c r="H655" s="25">
        <v>11.302099999999999</v>
      </c>
      <c r="I655" s="25">
        <v>0.43469999999999998</v>
      </c>
      <c r="J655" s="15">
        <v>16</v>
      </c>
      <c r="K655" s="15">
        <v>4</v>
      </c>
      <c r="L655" s="13">
        <v>3.85E-2</v>
      </c>
      <c r="M655" s="7">
        <v>1.19740388</v>
      </c>
      <c r="N655" s="26">
        <v>0.75</v>
      </c>
      <c r="O655" s="27" t="s">
        <v>22</v>
      </c>
      <c r="P655" s="8">
        <v>0.3736449214</v>
      </c>
      <c r="Q655" s="24">
        <v>0.25</v>
      </c>
      <c r="R655" t="str">
        <f>IF($Q655*100&gt;=VLOOKUP($O655,margin_ranges!$A$5:$C$10,2,FALSE),IF($Q655*100&lt;=VLOOKUP($O655,margin_ranges!$A$5:$C$10,3,FALSE)+10,"IN RANGE","ABOVE RANGE"),"BELOW RANGE")</f>
        <v>IN RANGE</v>
      </c>
      <c r="S655">
        <f>MIN(VLOOKUP($O655,margin_ranges!$A$5:$D$10,4,FALSE),$P655*100)</f>
        <v>29.75</v>
      </c>
      <c r="T655" s="29">
        <f>(1-$S655/100)/(1-$F655)-1</f>
        <v>-6.3333333333333353E-2</v>
      </c>
      <c r="U655" s="19" t="str">
        <f>IF(ABS(IFERROR(T655,0))&gt;0.05,INDEX(margin_ranges!$C$13:$C$16,MATCH($F655*100,margin_ranges!$B$13:$B$16,1)),"")</f>
        <v>Balanced (Type B)</v>
      </c>
      <c r="V655">
        <f>MIN(VLOOKUP($U655,margin_ranges!$A$5:$D$10,4,FALSE),$P655*100)</f>
        <v>29.75</v>
      </c>
      <c r="Y655" s="29">
        <f t="shared" si="10"/>
        <v>-6.3333333333333353E-2</v>
      </c>
    </row>
    <row r="656" spans="1:25" x14ac:dyDescent="0.3">
      <c r="A656" s="8" t="s">
        <v>17</v>
      </c>
      <c r="B656" s="8" t="s">
        <v>1095</v>
      </c>
      <c r="C656" s="8" t="s">
        <v>1096</v>
      </c>
      <c r="D656" s="8" t="s">
        <v>11764</v>
      </c>
      <c r="E656" s="8" t="s">
        <v>11765</v>
      </c>
      <c r="F656" s="24">
        <v>0.25</v>
      </c>
      <c r="G656" s="24">
        <v>0</v>
      </c>
      <c r="H656" s="25">
        <v>0.58640000000000003</v>
      </c>
      <c r="I656" s="25">
        <v>0.2636</v>
      </c>
      <c r="J656" s="15">
        <v>8</v>
      </c>
      <c r="K656" s="15">
        <v>2</v>
      </c>
      <c r="L656" s="13">
        <v>0.4496</v>
      </c>
      <c r="M656" s="7">
        <v>0.95098888999999998</v>
      </c>
      <c r="N656" s="26">
        <v>0.6</v>
      </c>
      <c r="O656" s="27" t="s">
        <v>22</v>
      </c>
      <c r="P656" s="8">
        <v>0.36907780410000002</v>
      </c>
      <c r="Q656" s="24">
        <v>0.25</v>
      </c>
      <c r="R656" t="str">
        <f>IF($Q656*100&gt;=VLOOKUP($O656,margin_ranges!$A$5:$C$10,2,FALSE),IF($Q656*100&lt;=VLOOKUP($O656,margin_ranges!$A$5:$C$10,3,FALSE)+10,"IN RANGE","ABOVE RANGE"),"BELOW RANGE")</f>
        <v>IN RANGE</v>
      </c>
      <c r="S656">
        <f>MIN(VLOOKUP($O656,margin_ranges!$A$5:$D$10,4,FALSE),$P656*100)</f>
        <v>29.75</v>
      </c>
      <c r="T656" s="29">
        <f>(1-$S656/100)/(1-$F656)-1</f>
        <v>-6.3333333333333353E-2</v>
      </c>
      <c r="U656" s="19" t="str">
        <f>IF(ABS(IFERROR(T656,0))&gt;0.05,INDEX(margin_ranges!$C$13:$C$16,MATCH($F656*100,margin_ranges!$B$13:$B$16,1)),"")</f>
        <v>Balanced (Type B)</v>
      </c>
      <c r="V656">
        <f>MIN(VLOOKUP($U656,margin_ranges!$A$5:$D$10,4,FALSE),$P656*100)</f>
        <v>29.75</v>
      </c>
      <c r="Y656" s="29">
        <f t="shared" si="10"/>
        <v>-6.3333333333333353E-2</v>
      </c>
    </row>
    <row r="657" spans="1:25" x14ac:dyDescent="0.3">
      <c r="A657" s="8" t="s">
        <v>17</v>
      </c>
      <c r="B657" s="8" t="s">
        <v>1095</v>
      </c>
      <c r="C657" s="8" t="s">
        <v>1096</v>
      </c>
      <c r="D657" s="8" t="s">
        <v>11770</v>
      </c>
      <c r="E657" s="8" t="s">
        <v>11771</v>
      </c>
      <c r="F657" s="24">
        <v>0.25</v>
      </c>
      <c r="G657" s="24">
        <v>0</v>
      </c>
      <c r="H657" s="25">
        <v>0.61209999999999998</v>
      </c>
      <c r="I657" s="25">
        <v>0.30020000000000002</v>
      </c>
      <c r="J657" s="15">
        <v>9</v>
      </c>
      <c r="K657" s="15">
        <v>2</v>
      </c>
      <c r="L657" s="13">
        <v>0.4904</v>
      </c>
      <c r="M657" s="7">
        <v>0.95655484000000002</v>
      </c>
      <c r="N657" s="26">
        <v>0.6</v>
      </c>
      <c r="O657" s="27" t="s">
        <v>22</v>
      </c>
      <c r="P657" s="8">
        <v>0.37274898020000002</v>
      </c>
      <c r="Q657" s="24">
        <v>0.25</v>
      </c>
      <c r="R657" t="str">
        <f>IF($Q657*100&gt;=VLOOKUP($O657,margin_ranges!$A$5:$C$10,2,FALSE),IF($Q657*100&lt;=VLOOKUP($O657,margin_ranges!$A$5:$C$10,3,FALSE)+10,"IN RANGE","ABOVE RANGE"),"BELOW RANGE")</f>
        <v>IN RANGE</v>
      </c>
      <c r="S657">
        <f>MIN(VLOOKUP($O657,margin_ranges!$A$5:$D$10,4,FALSE),$P657*100)</f>
        <v>29.75</v>
      </c>
      <c r="T657" s="29">
        <f>(1-$S657/100)/(1-$F657)-1</f>
        <v>-6.3333333333333353E-2</v>
      </c>
      <c r="U657" s="19" t="str">
        <f>IF(ABS(IFERROR(T657,0))&gt;0.05,INDEX(margin_ranges!$C$13:$C$16,MATCH($F657*100,margin_ranges!$B$13:$B$16,1)),"")</f>
        <v>Balanced (Type B)</v>
      </c>
      <c r="V657">
        <f>MIN(VLOOKUP($U657,margin_ranges!$A$5:$D$10,4,FALSE),$P657*100)</f>
        <v>29.75</v>
      </c>
      <c r="Y657" s="29">
        <f t="shared" si="10"/>
        <v>-6.3333333333333353E-2</v>
      </c>
    </row>
    <row r="658" spans="1:25" x14ac:dyDescent="0.3">
      <c r="A658" s="8" t="s">
        <v>17</v>
      </c>
      <c r="B658" s="8" t="s">
        <v>1095</v>
      </c>
      <c r="C658" s="8" t="s">
        <v>1096</v>
      </c>
      <c r="D658" s="8" t="s">
        <v>11772</v>
      </c>
      <c r="E658" s="8" t="s">
        <v>11773</v>
      </c>
      <c r="F658" s="24">
        <v>0.25</v>
      </c>
      <c r="G658" s="24">
        <v>0</v>
      </c>
      <c r="H658" s="25">
        <v>0.4778</v>
      </c>
      <c r="I658" s="25">
        <v>0.21249999999999999</v>
      </c>
      <c r="J658" s="15">
        <v>7</v>
      </c>
      <c r="K658" s="15">
        <v>2</v>
      </c>
      <c r="L658" s="13">
        <v>0.44479999999999997</v>
      </c>
      <c r="M658" s="7">
        <v>1.05455462</v>
      </c>
      <c r="N658" s="26">
        <v>0.7</v>
      </c>
      <c r="O658" s="27" t="s">
        <v>22</v>
      </c>
      <c r="P658" s="8">
        <v>0.33621266690000001</v>
      </c>
      <c r="Q658" s="24">
        <v>0.25</v>
      </c>
      <c r="R658" t="str">
        <f>IF($Q658*100&gt;=VLOOKUP($O658,margin_ranges!$A$5:$C$10,2,FALSE),IF($Q658*100&lt;=VLOOKUP($O658,margin_ranges!$A$5:$C$10,3,FALSE)+10,"IN RANGE","ABOVE RANGE"),"BELOW RANGE")</f>
        <v>IN RANGE</v>
      </c>
      <c r="S658">
        <f>MIN(VLOOKUP($O658,margin_ranges!$A$5:$D$10,4,FALSE),$P658*100)</f>
        <v>29.75</v>
      </c>
      <c r="T658" s="29">
        <f>(1-$S658/100)/(1-$F658)-1</f>
        <v>-6.3333333333333353E-2</v>
      </c>
      <c r="U658" s="19" t="str">
        <f>IF(ABS(IFERROR(T658,0))&gt;0.05,INDEX(margin_ranges!$C$13:$C$16,MATCH($F658*100,margin_ranges!$B$13:$B$16,1)),"")</f>
        <v>Balanced (Type B)</v>
      </c>
      <c r="V658">
        <f>MIN(VLOOKUP($U658,margin_ranges!$A$5:$D$10,4,FALSE),$P658*100)</f>
        <v>29.75</v>
      </c>
      <c r="Y658" s="29">
        <f t="shared" si="10"/>
        <v>-6.3333333333333353E-2</v>
      </c>
    </row>
    <row r="659" spans="1:25" x14ac:dyDescent="0.3">
      <c r="A659" s="8" t="s">
        <v>17</v>
      </c>
      <c r="B659" s="8" t="s">
        <v>1095</v>
      </c>
      <c r="C659" s="8" t="s">
        <v>1096</v>
      </c>
      <c r="D659" s="8" t="s">
        <v>11774</v>
      </c>
      <c r="E659" s="8" t="s">
        <v>11775</v>
      </c>
      <c r="F659" s="24">
        <v>0.25</v>
      </c>
      <c r="G659" s="24">
        <v>0</v>
      </c>
      <c r="H659" s="25">
        <v>0.47139999999999999</v>
      </c>
      <c r="I659" s="25">
        <v>0.21859999999999999</v>
      </c>
      <c r="J659" s="15">
        <v>7</v>
      </c>
      <c r="K659" s="15">
        <v>2</v>
      </c>
      <c r="L659" s="13">
        <v>0.4637</v>
      </c>
      <c r="M659" s="7">
        <v>1.0856535899999999</v>
      </c>
      <c r="N659" s="26">
        <v>0.7</v>
      </c>
      <c r="O659" s="27" t="s">
        <v>22</v>
      </c>
      <c r="P659" s="8">
        <v>0.35522711540000002</v>
      </c>
      <c r="Q659" s="24">
        <v>0.25</v>
      </c>
      <c r="R659" t="str">
        <f>IF($Q659*100&gt;=VLOOKUP($O659,margin_ranges!$A$5:$C$10,2,FALSE),IF($Q659*100&lt;=VLOOKUP($O659,margin_ranges!$A$5:$C$10,3,FALSE)+10,"IN RANGE","ABOVE RANGE"),"BELOW RANGE")</f>
        <v>IN RANGE</v>
      </c>
      <c r="S659">
        <f>MIN(VLOOKUP($O659,margin_ranges!$A$5:$D$10,4,FALSE),$P659*100)</f>
        <v>29.75</v>
      </c>
      <c r="T659" s="29">
        <f>(1-$S659/100)/(1-$F659)-1</f>
        <v>-6.3333333333333353E-2</v>
      </c>
      <c r="U659" s="19" t="str">
        <f>IF(ABS(IFERROR(T659,0))&gt;0.05,INDEX(margin_ranges!$C$13:$C$16,MATCH($F659*100,margin_ranges!$B$13:$B$16,1)),"")</f>
        <v>Balanced (Type B)</v>
      </c>
      <c r="V659">
        <f>MIN(VLOOKUP($U659,margin_ranges!$A$5:$D$10,4,FALSE),$P659*100)</f>
        <v>29.75</v>
      </c>
      <c r="Y659" s="29">
        <f t="shared" si="10"/>
        <v>-6.3333333333333353E-2</v>
      </c>
    </row>
    <row r="660" spans="1:25" x14ac:dyDescent="0.3">
      <c r="A660" s="8" t="s">
        <v>17</v>
      </c>
      <c r="B660" s="8" t="s">
        <v>1095</v>
      </c>
      <c r="C660" s="8" t="s">
        <v>1096</v>
      </c>
      <c r="D660" s="8" t="s">
        <v>1129</v>
      </c>
      <c r="E660" s="8" t="s">
        <v>1130</v>
      </c>
      <c r="F660" s="24">
        <v>0.13999999999999899</v>
      </c>
      <c r="G660" s="24">
        <v>0</v>
      </c>
      <c r="H660" s="25">
        <v>20.977799999999998</v>
      </c>
      <c r="I660" s="25">
        <v>10.3354</v>
      </c>
      <c r="J660" s="15">
        <v>293</v>
      </c>
      <c r="K660" s="15">
        <v>67</v>
      </c>
      <c r="L660" s="13">
        <v>0.49270000000000003</v>
      </c>
      <c r="M660" s="7">
        <v>0.94432673</v>
      </c>
      <c r="N660" s="26">
        <v>0.75</v>
      </c>
      <c r="O660" s="27" t="s">
        <v>22</v>
      </c>
      <c r="P660" s="8">
        <v>0.2057833597</v>
      </c>
      <c r="Q660" s="24">
        <v>0.14000000000000001</v>
      </c>
      <c r="R660" t="str">
        <f>IF($Q660*100&gt;=VLOOKUP($O660,margin_ranges!$A$5:$C$10,2,FALSE),IF($Q660*100&lt;=VLOOKUP($O660,margin_ranges!$A$5:$C$10,3,FALSE)+10,"IN RANGE","ABOVE RANGE"),"BELOW RANGE")</f>
        <v>BELOW RANGE</v>
      </c>
      <c r="S660">
        <f>MIN(VLOOKUP($O660,margin_ranges!$A$5:$D$10,4,FALSE),$P660*100)</f>
        <v>20.578335970000001</v>
      </c>
      <c r="T660" s="29">
        <f>(1-$S660/100)/(1-$F660)-1</f>
        <v>-7.6492278720931339E-2</v>
      </c>
      <c r="U660" s="19" t="str">
        <f>IF(ABS(IFERROR(T660,0))&gt;0.05,INDEX(margin_ranges!$C$13:$C$16,MATCH($F660*100,margin_ranges!$B$13:$B$16,1)),"")</f>
        <v>Maximize Fill (Type A+)</v>
      </c>
      <c r="V660">
        <f>MIN(VLOOKUP($U660,margin_ranges!$A$5:$D$10,4,FALSE),$P660*100)</f>
        <v>19.75</v>
      </c>
      <c r="Y660" s="29">
        <f t="shared" si="10"/>
        <v>-6.6860465116280188E-2</v>
      </c>
    </row>
    <row r="661" spans="1:25" x14ac:dyDescent="0.3">
      <c r="A661" s="8" t="s">
        <v>17</v>
      </c>
      <c r="B661" s="8" t="s">
        <v>1095</v>
      </c>
      <c r="C661" s="8" t="s">
        <v>1096</v>
      </c>
      <c r="D661" s="8" t="s">
        <v>1123</v>
      </c>
      <c r="E661" s="8" t="s">
        <v>1124</v>
      </c>
      <c r="F661" s="24">
        <v>0.1</v>
      </c>
      <c r="G661" s="24">
        <v>1</v>
      </c>
      <c r="H661" s="25">
        <v>30.209599999999998</v>
      </c>
      <c r="I661" s="25">
        <v>1.4697</v>
      </c>
      <c r="J661" s="15">
        <v>37</v>
      </c>
      <c r="K661" s="15">
        <v>2</v>
      </c>
      <c r="L661" s="13">
        <v>4.87E-2</v>
      </c>
      <c r="M661" s="7">
        <v>0.83645022999999996</v>
      </c>
      <c r="N661" s="26">
        <v>0.6</v>
      </c>
      <c r="O661" s="27" t="s">
        <v>95</v>
      </c>
      <c r="P661" s="8">
        <v>0.28268296650000002</v>
      </c>
      <c r="Q661" s="24">
        <v>0.1</v>
      </c>
      <c r="R661" t="str">
        <f>IF($Q661*100&gt;=VLOOKUP($O661,margin_ranges!$A$5:$C$10,2,FALSE),IF($Q661*100&lt;=VLOOKUP($O661,margin_ranges!$A$5:$C$10,3,FALSE)+10,"IN RANGE","ABOVE RANGE"),"BELOW RANGE")</f>
        <v>IN RANGE</v>
      </c>
      <c r="S661">
        <f>MIN(VLOOKUP($O661,margin_ranges!$A$5:$D$10,4,FALSE),$P661*100)</f>
        <v>19.75</v>
      </c>
      <c r="T661" s="29">
        <f>(1-$S661/100)/(1-$F661)-1</f>
        <v>-0.10833333333333339</v>
      </c>
      <c r="U661" s="19" t="str">
        <f>IF(ABS(IFERROR(T661,0))&gt;0.05,INDEX(margin_ranges!$C$13:$C$16,MATCH($F661*100,margin_ranges!$B$13:$B$16,1)),"")</f>
        <v>Maximize Fill (Type A+)</v>
      </c>
      <c r="V661">
        <f>MIN(VLOOKUP($U661,margin_ranges!$A$5:$D$10,4,FALSE),$P661*100)</f>
        <v>19.75</v>
      </c>
      <c r="Y661" s="29">
        <f t="shared" si="10"/>
        <v>-0.10833333333333339</v>
      </c>
    </row>
    <row r="662" spans="1:25" x14ac:dyDescent="0.3">
      <c r="A662" s="8" t="s">
        <v>17</v>
      </c>
      <c r="B662" s="8" t="s">
        <v>1095</v>
      </c>
      <c r="C662" s="8" t="s">
        <v>1096</v>
      </c>
      <c r="D662" s="8" t="s">
        <v>1145</v>
      </c>
      <c r="E662" s="8" t="s">
        <v>1146</v>
      </c>
      <c r="F662" s="24">
        <v>0.05</v>
      </c>
      <c r="G662" s="24">
        <v>1</v>
      </c>
      <c r="H662" s="25">
        <v>250.35509999999999</v>
      </c>
      <c r="I662" s="25">
        <v>44.487499999999997</v>
      </c>
      <c r="J662" s="15">
        <v>1745</v>
      </c>
      <c r="K662" s="15">
        <v>87</v>
      </c>
      <c r="L662" s="13">
        <v>0.1777</v>
      </c>
      <c r="M662" s="7">
        <v>1.307172</v>
      </c>
      <c r="N662" s="26">
        <v>1</v>
      </c>
      <c r="O662" s="27" t="s">
        <v>92</v>
      </c>
      <c r="P662" s="8">
        <v>0.23498973270000001</v>
      </c>
      <c r="Q662" s="24">
        <v>0.05</v>
      </c>
      <c r="R662" t="str">
        <f>IF($Q662*100&gt;=VLOOKUP($O662,margin_ranges!$A$5:$C$10,2,FALSE),IF($Q662*100&lt;=VLOOKUP($O662,margin_ranges!$A$5:$C$10,3,FALSE)+10,"IN RANGE","ABOVE RANGE"),"BELOW RANGE")</f>
        <v>BELOW RANGE</v>
      </c>
      <c r="S662">
        <f>MIN(VLOOKUP($O662,margin_ranges!$A$5:$D$10,4,FALSE),$P662*100)</f>
        <v>23.49897327</v>
      </c>
      <c r="T662" s="29">
        <f>(1-$S662/100)/(1-$F662)-1</f>
        <v>-0.19472603442105263</v>
      </c>
      <c r="U662" s="19" t="str">
        <f>IF(ABS(IFERROR(T662,0))&gt;0.05,INDEX(margin_ranges!$C$13:$C$16,MATCH($F662*100,margin_ranges!$B$13:$B$16,1)),"")</f>
        <v>Super-strategic</v>
      </c>
      <c r="V662" t="e">
        <f>MIN(VLOOKUP($U662,margin_ranges!$A$5:$D$10,4,FALSE),$P662*100)</f>
        <v>#N/A</v>
      </c>
      <c r="Y662" s="29" t="e">
        <f t="shared" si="10"/>
        <v>#N/A</v>
      </c>
    </row>
    <row r="663" spans="1:25" x14ac:dyDescent="0.3">
      <c r="A663" s="8" t="s">
        <v>35</v>
      </c>
      <c r="B663" s="8" t="s">
        <v>1183</v>
      </c>
      <c r="C663" s="8" t="s">
        <v>34</v>
      </c>
      <c r="D663" s="28" t="s">
        <v>34</v>
      </c>
      <c r="E663" s="8"/>
      <c r="F663" s="24">
        <v>0.24500943919062901</v>
      </c>
      <c r="G663" s="24">
        <v>0</v>
      </c>
      <c r="H663" s="25">
        <v>17.2639</v>
      </c>
      <c r="I663" s="25">
        <v>9.1522000000000006</v>
      </c>
      <c r="J663" s="15">
        <v>655</v>
      </c>
      <c r="K663" s="15">
        <v>158</v>
      </c>
      <c r="L663" s="13">
        <v>0.53010000000000002</v>
      </c>
      <c r="M663" s="7">
        <v>2.3841357699999999</v>
      </c>
      <c r="N663" s="26">
        <v>1.8</v>
      </c>
      <c r="O663" s="27"/>
      <c r="P663" s="8">
        <v>0.24500943920000001</v>
      </c>
      <c r="Q663" s="24">
        <v>0.28999999999999998</v>
      </c>
      <c r="R663" t="e">
        <f>IF($Q663*100&gt;=VLOOKUP($O663,margin_ranges!$A$5:$C$10,2,FALSE),IF($Q663*100&lt;=VLOOKUP($O663,margin_ranges!$A$5:$C$10,3,FALSE)+10,"IN RANGE","ABOVE RANGE"),"BELOW RANGE")</f>
        <v>#N/A</v>
      </c>
      <c r="S663" t="e">
        <f>MIN(VLOOKUP($O663,margin_ranges!$A$5:$D$10,4,FALSE),$P663*100)</f>
        <v>#N/A</v>
      </c>
      <c r="T663" s="29" t="e">
        <f>(1-$S663/100)/(1-$F663)-1</f>
        <v>#N/A</v>
      </c>
      <c r="U663" s="19" t="str">
        <f>IF(ABS(IFERROR(T663,0))&gt;0.05,INDEX(margin_ranges!$C$13:$C$16,MATCH($F663*100,margin_ranges!$B$13:$B$16,1)),"")</f>
        <v/>
      </c>
      <c r="V663" t="e">
        <f>MIN(VLOOKUP($U663,margin_ranges!$A$5:$D$10,4,FALSE),$P663*100)</f>
        <v>#N/A</v>
      </c>
      <c r="Y663" s="29" t="e">
        <f t="shared" si="10"/>
        <v>#N/A</v>
      </c>
    </row>
    <row r="664" spans="1:25" x14ac:dyDescent="0.3">
      <c r="A664" s="8" t="s">
        <v>33</v>
      </c>
      <c r="B664" s="8" t="s">
        <v>1183</v>
      </c>
      <c r="C664" s="8" t="s">
        <v>1184</v>
      </c>
      <c r="D664" s="8" t="s">
        <v>34</v>
      </c>
      <c r="E664" s="8"/>
      <c r="F664" s="24">
        <v>0.24500943919062901</v>
      </c>
      <c r="G664" s="24">
        <v>0</v>
      </c>
      <c r="H664" s="25">
        <v>17.2639</v>
      </c>
      <c r="I664" s="25">
        <v>9.1522000000000006</v>
      </c>
      <c r="J664" s="15">
        <v>655</v>
      </c>
      <c r="K664" s="15">
        <v>158</v>
      </c>
      <c r="L664" s="13">
        <v>0.53010000000000002</v>
      </c>
      <c r="M664" s="7">
        <v>2.3841357699999999</v>
      </c>
      <c r="N664" s="26">
        <v>1.8</v>
      </c>
      <c r="O664" s="27"/>
      <c r="P664" s="8">
        <v>0.24500943920000001</v>
      </c>
      <c r="Q664" s="24">
        <v>0.28999999999999998</v>
      </c>
      <c r="R664" t="e">
        <f>IF($Q664*100&gt;=VLOOKUP($O664,margin_ranges!$A$5:$C$10,2,FALSE),IF($Q664*100&lt;=VLOOKUP($O664,margin_ranges!$A$5:$C$10,3,FALSE)+10,"IN RANGE","ABOVE RANGE"),"BELOW RANGE")</f>
        <v>#N/A</v>
      </c>
      <c r="S664" t="e">
        <f>MIN(VLOOKUP($O664,margin_ranges!$A$5:$D$10,4,FALSE),$P664*100)</f>
        <v>#N/A</v>
      </c>
      <c r="T664" s="29" t="e">
        <f>(1-$S664/100)/(1-$F664)-1</f>
        <v>#N/A</v>
      </c>
      <c r="U664" s="19" t="str">
        <f>IF(ABS(IFERROR(T664,0))&gt;0.05,INDEX(margin_ranges!$C$13:$C$16,MATCH($F664*100,margin_ranges!$B$13:$B$16,1)),"")</f>
        <v/>
      </c>
      <c r="V664" t="e">
        <f>MIN(VLOOKUP($U664,margin_ranges!$A$5:$D$10,4,FALSE),$P664*100)</f>
        <v>#N/A</v>
      </c>
      <c r="Y664" s="29" t="e">
        <f t="shared" si="10"/>
        <v>#N/A</v>
      </c>
    </row>
    <row r="665" spans="1:25" x14ac:dyDescent="0.3">
      <c r="A665" s="8" t="s">
        <v>17</v>
      </c>
      <c r="B665" s="8" t="s">
        <v>1183</v>
      </c>
      <c r="C665" s="8" t="s">
        <v>1184</v>
      </c>
      <c r="D665" s="8" t="s">
        <v>1185</v>
      </c>
      <c r="E665" s="8" t="s">
        <v>1186</v>
      </c>
      <c r="F665" s="24">
        <v>0.24500943919062901</v>
      </c>
      <c r="G665" s="24">
        <v>0</v>
      </c>
      <c r="H665" s="25">
        <v>17.2639</v>
      </c>
      <c r="I665" s="25">
        <v>9.1522000000000006</v>
      </c>
      <c r="J665" s="15">
        <v>655</v>
      </c>
      <c r="K665" s="15">
        <v>158</v>
      </c>
      <c r="L665" s="13">
        <v>0.53010000000000002</v>
      </c>
      <c r="M665" s="7">
        <v>2.3841357699999999</v>
      </c>
      <c r="N665" s="26">
        <v>1.8</v>
      </c>
      <c r="O665" s="27" t="s">
        <v>22</v>
      </c>
      <c r="P665" s="8">
        <v>0.24500943920000001</v>
      </c>
      <c r="Q665" s="24">
        <v>0.28999999999999998</v>
      </c>
      <c r="R665" t="str">
        <f>IF($Q665*100&gt;=VLOOKUP($O665,margin_ranges!$A$5:$C$10,2,FALSE),IF($Q665*100&lt;=VLOOKUP($O665,margin_ranges!$A$5:$C$10,3,FALSE)+10,"IN RANGE","ABOVE RANGE"),"BELOW RANGE")</f>
        <v>IN RANGE</v>
      </c>
      <c r="S665">
        <f>MIN(VLOOKUP($O665,margin_ranges!$A$5:$D$10,4,FALSE),$P665*100)</f>
        <v>24.500943920000001</v>
      </c>
      <c r="T665" s="29">
        <f>(1-$S665/100)/(1-$F665)-1</f>
        <v>-1.2411960348401863E-11</v>
      </c>
      <c r="U665" s="19" t="str">
        <f>IF(ABS(IFERROR(T665,0))&gt;0.05,INDEX(margin_ranges!$C$13:$C$16,MATCH($F665*100,margin_ranges!$B$13:$B$16,1)),"")</f>
        <v/>
      </c>
      <c r="V665" t="e">
        <f>MIN(VLOOKUP($U665,margin_ranges!$A$5:$D$10,4,FALSE),$P665*100)</f>
        <v>#N/A</v>
      </c>
      <c r="Y665" s="29" t="e">
        <f t="shared" si="10"/>
        <v>#N/A</v>
      </c>
    </row>
    <row r="666" spans="1:25" x14ac:dyDescent="0.3">
      <c r="A666" s="8" t="s">
        <v>35</v>
      </c>
      <c r="B666" s="8" t="s">
        <v>1187</v>
      </c>
      <c r="C666" s="8" t="s">
        <v>34</v>
      </c>
      <c r="D666" s="8" t="s">
        <v>34</v>
      </c>
      <c r="E666" s="8"/>
      <c r="F666" s="24">
        <v>0.29115964725325499</v>
      </c>
      <c r="G666" s="24">
        <v>0</v>
      </c>
      <c r="H666" s="25">
        <v>102.46729999999999</v>
      </c>
      <c r="I666" s="25">
        <v>62.332599999999999</v>
      </c>
      <c r="J666" s="15">
        <v>797</v>
      </c>
      <c r="K666" s="15">
        <v>210</v>
      </c>
      <c r="L666" s="13">
        <v>0.60829999999999995</v>
      </c>
      <c r="M666" s="7">
        <v>0.42594066000000003</v>
      </c>
      <c r="N666" s="26">
        <v>0.213037</v>
      </c>
      <c r="O666" s="27"/>
      <c r="P666" s="8">
        <v>0.49984347779999999</v>
      </c>
      <c r="Q666" s="24">
        <v>0.29120000000000001</v>
      </c>
      <c r="R666" t="e">
        <f>IF($Q666*100&gt;=VLOOKUP($O666,margin_ranges!$A$5:$C$10,2,FALSE),IF($Q666*100&lt;=VLOOKUP($O666,margin_ranges!$A$5:$C$10,3,FALSE)+10,"IN RANGE","ABOVE RANGE"),"BELOW RANGE")</f>
        <v>#N/A</v>
      </c>
      <c r="S666" t="e">
        <f>MIN(VLOOKUP($O666,margin_ranges!$A$5:$D$10,4,FALSE),$P666*100)</f>
        <v>#N/A</v>
      </c>
      <c r="T666" s="29" t="e">
        <f>(1-$S666/100)/(1-$F666)-1</f>
        <v>#N/A</v>
      </c>
      <c r="U666" s="19" t="str">
        <f>IF(ABS(IFERROR(T666,0))&gt;0.05,INDEX(margin_ranges!$C$13:$C$16,MATCH($F666*100,margin_ranges!$B$13:$B$16,1)),"")</f>
        <v/>
      </c>
      <c r="V666" t="e">
        <f>MIN(VLOOKUP($U666,margin_ranges!$A$5:$D$10,4,FALSE),$P666*100)</f>
        <v>#N/A</v>
      </c>
      <c r="Y666" s="29" t="e">
        <f t="shared" si="10"/>
        <v>#N/A</v>
      </c>
    </row>
    <row r="667" spans="1:25" x14ac:dyDescent="0.3">
      <c r="A667" s="8" t="s">
        <v>33</v>
      </c>
      <c r="B667" s="8" t="s">
        <v>1187</v>
      </c>
      <c r="C667" s="8" t="s">
        <v>1188</v>
      </c>
      <c r="D667" s="8" t="s">
        <v>34</v>
      </c>
      <c r="E667" s="8"/>
      <c r="F667" s="24">
        <v>0.29115964725325499</v>
      </c>
      <c r="G667" s="24">
        <v>0</v>
      </c>
      <c r="H667" s="25">
        <v>102.46729999999999</v>
      </c>
      <c r="I667" s="25">
        <v>62.332599999999999</v>
      </c>
      <c r="J667" s="15">
        <v>797</v>
      </c>
      <c r="K667" s="15">
        <v>210</v>
      </c>
      <c r="L667" s="13">
        <v>0.60829999999999995</v>
      </c>
      <c r="M667" s="7">
        <v>0.42594066000000003</v>
      </c>
      <c r="N667" s="26">
        <v>0.213037</v>
      </c>
      <c r="O667" s="27"/>
      <c r="P667" s="8">
        <v>0.49984347779999999</v>
      </c>
      <c r="Q667" s="24">
        <v>0.29120000000000001</v>
      </c>
      <c r="R667" t="e">
        <f>IF($Q667*100&gt;=VLOOKUP($O667,margin_ranges!$A$5:$C$10,2,FALSE),IF($Q667*100&lt;=VLOOKUP($O667,margin_ranges!$A$5:$C$10,3,FALSE)+10,"IN RANGE","ABOVE RANGE"),"BELOW RANGE")</f>
        <v>#N/A</v>
      </c>
      <c r="S667" t="e">
        <f>MIN(VLOOKUP($O667,margin_ranges!$A$5:$D$10,4,FALSE),$P667*100)</f>
        <v>#N/A</v>
      </c>
      <c r="T667" s="29" t="e">
        <f>(1-$S667/100)/(1-$F667)-1</f>
        <v>#N/A</v>
      </c>
      <c r="U667" s="19" t="str">
        <f>IF(ABS(IFERROR(T667,0))&gt;0.05,INDEX(margin_ranges!$C$13:$C$16,MATCH($F667*100,margin_ranges!$B$13:$B$16,1)),"")</f>
        <v/>
      </c>
      <c r="V667" t="e">
        <f>MIN(VLOOKUP($U667,margin_ranges!$A$5:$D$10,4,FALSE),$P667*100)</f>
        <v>#N/A</v>
      </c>
      <c r="Y667" s="29" t="e">
        <f t="shared" si="10"/>
        <v>#N/A</v>
      </c>
    </row>
    <row r="668" spans="1:25" x14ac:dyDescent="0.3">
      <c r="A668" s="8" t="s">
        <v>17</v>
      </c>
      <c r="B668" s="8" t="s">
        <v>1187</v>
      </c>
      <c r="C668" s="8" t="s">
        <v>1188</v>
      </c>
      <c r="D668" s="8" t="s">
        <v>1189</v>
      </c>
      <c r="E668" s="8" t="s">
        <v>1190</v>
      </c>
      <c r="F668" s="24">
        <v>0.3</v>
      </c>
      <c r="G668" s="24">
        <v>0</v>
      </c>
      <c r="H668" s="25">
        <v>87.047600000000003</v>
      </c>
      <c r="I668" s="25">
        <v>60.2087</v>
      </c>
      <c r="J668" s="15">
        <v>656</v>
      </c>
      <c r="K668" s="15">
        <v>197</v>
      </c>
      <c r="L668" s="13">
        <v>0.69169999999999998</v>
      </c>
      <c r="M668" s="7">
        <v>0.36300025000000002</v>
      </c>
      <c r="N668" s="26">
        <v>0.15</v>
      </c>
      <c r="O668" s="27" t="s">
        <v>92</v>
      </c>
      <c r="P668" s="8">
        <v>0.58677714849999996</v>
      </c>
      <c r="Q668" s="24">
        <v>0.3</v>
      </c>
      <c r="R668" t="str">
        <f>IF($Q668*100&gt;=VLOOKUP($O668,margin_ranges!$A$5:$C$10,2,FALSE),IF($Q668*100&lt;=VLOOKUP($O668,margin_ranges!$A$5:$C$10,3,FALSE)+10,"IN RANGE","ABOVE RANGE"),"BELOW RANGE")</f>
        <v>IN RANGE</v>
      </c>
      <c r="S668">
        <f>MIN(VLOOKUP($O668,margin_ranges!$A$5:$D$10,4,FALSE),$P668*100)</f>
        <v>29.75</v>
      </c>
      <c r="T668" s="29">
        <f>(1-$S668/100)/(1-$F668)-1</f>
        <v>3.5714285714285587E-3</v>
      </c>
      <c r="U668" s="19" t="str">
        <f>IF(ABS(IFERROR(T668,0))&gt;0.05,INDEX(margin_ranges!$C$13:$C$16,MATCH($F668*100,margin_ranges!$B$13:$B$16,1)),"")</f>
        <v/>
      </c>
      <c r="V668" t="e">
        <f>MIN(VLOOKUP($U668,margin_ranges!$A$5:$D$10,4,FALSE),$P668*100)</f>
        <v>#N/A</v>
      </c>
      <c r="Y668" s="29" t="e">
        <f t="shared" si="10"/>
        <v>#N/A</v>
      </c>
    </row>
    <row r="669" spans="1:25" x14ac:dyDescent="0.3">
      <c r="A669" s="8" t="s">
        <v>17</v>
      </c>
      <c r="B669" s="8" t="s">
        <v>1187</v>
      </c>
      <c r="C669" s="8" t="s">
        <v>1188</v>
      </c>
      <c r="D669" s="8" t="s">
        <v>1191</v>
      </c>
      <c r="E669" s="8" t="s">
        <v>1192</v>
      </c>
      <c r="F669" s="24">
        <v>9.5089410704938496E-2</v>
      </c>
      <c r="G669" s="24">
        <v>0</v>
      </c>
      <c r="H669" s="25">
        <v>15.419600000000001</v>
      </c>
      <c r="I669" s="25">
        <v>2.1238999999999999</v>
      </c>
      <c r="J669" s="15">
        <v>141</v>
      </c>
      <c r="K669" s="15">
        <v>13</v>
      </c>
      <c r="L669" s="13">
        <v>0.13769999999999999</v>
      </c>
      <c r="M669" s="7">
        <v>2.2101631099999999</v>
      </c>
      <c r="N669" s="26">
        <v>2</v>
      </c>
      <c r="O669" s="27" t="s">
        <v>92</v>
      </c>
      <c r="P669" s="8">
        <v>9.5089410700000002E-2</v>
      </c>
      <c r="Q669" s="24">
        <v>0.25</v>
      </c>
      <c r="R669" t="str">
        <f>IF($Q669*100&gt;=VLOOKUP($O669,margin_ranges!$A$5:$C$10,2,FALSE),IF($Q669*100&lt;=VLOOKUP($O669,margin_ranges!$A$5:$C$10,3,FALSE)+10,"IN RANGE","ABOVE RANGE"),"BELOW RANGE")</f>
        <v>IN RANGE</v>
      </c>
      <c r="S669">
        <f>MIN(VLOOKUP($O669,margin_ranges!$A$5:$D$10,4,FALSE),$P669*100)</f>
        <v>9.5089410700000006</v>
      </c>
      <c r="T669" s="29">
        <f>(1-$S669/100)/(1-$F669)-1</f>
        <v>5.4574122998474195E-12</v>
      </c>
      <c r="U669" s="19" t="str">
        <f>IF(ABS(IFERROR(T669,0))&gt;0.05,INDEX(margin_ranges!$C$13:$C$16,MATCH($F669*100,margin_ranges!$B$13:$B$16,1)),"")</f>
        <v/>
      </c>
      <c r="V669" t="e">
        <f>MIN(VLOOKUP($U669,margin_ranges!$A$5:$D$10,4,FALSE),$P669*100)</f>
        <v>#N/A</v>
      </c>
      <c r="Y669" s="29" t="e">
        <f t="shared" si="10"/>
        <v>#N/A</v>
      </c>
    </row>
    <row r="670" spans="1:25" x14ac:dyDescent="0.3">
      <c r="A670" s="8" t="s">
        <v>35</v>
      </c>
      <c r="B670" s="8" t="s">
        <v>1193</v>
      </c>
      <c r="C670" s="8" t="s">
        <v>34</v>
      </c>
      <c r="D670" s="8" t="s">
        <v>34</v>
      </c>
      <c r="E670" s="8"/>
      <c r="F670" s="24">
        <v>0.28999999999999998</v>
      </c>
      <c r="G670" s="24">
        <v>0</v>
      </c>
      <c r="H670" s="25">
        <v>5.6</v>
      </c>
      <c r="I670" s="25">
        <v>4.0205000000000002</v>
      </c>
      <c r="J670" s="15">
        <v>45</v>
      </c>
      <c r="K670" s="15">
        <v>11</v>
      </c>
      <c r="L670" s="13">
        <v>0.71789999999999998</v>
      </c>
      <c r="M670" s="7">
        <v>0.37495868999999998</v>
      </c>
      <c r="N670" s="26">
        <v>0.10117900000000001</v>
      </c>
      <c r="O670" s="27"/>
      <c r="P670" s="8">
        <v>0.7301596105</v>
      </c>
      <c r="Q670" s="24">
        <v>0.28999999999999998</v>
      </c>
      <c r="R670" t="e">
        <f>IF($Q670*100&gt;=VLOOKUP($O670,margin_ranges!$A$5:$C$10,2,FALSE),IF($Q670*100&lt;=VLOOKUP($O670,margin_ranges!$A$5:$C$10,3,FALSE)+10,"IN RANGE","ABOVE RANGE"),"BELOW RANGE")</f>
        <v>#N/A</v>
      </c>
      <c r="S670" t="e">
        <f>MIN(VLOOKUP($O670,margin_ranges!$A$5:$D$10,4,FALSE),$P670*100)</f>
        <v>#N/A</v>
      </c>
      <c r="T670" s="29" t="e">
        <f>(1-$S670/100)/(1-$F670)-1</f>
        <v>#N/A</v>
      </c>
      <c r="U670" s="19" t="str">
        <f>IF(ABS(IFERROR(T670,0))&gt;0.05,INDEX(margin_ranges!$C$13:$C$16,MATCH($F670*100,margin_ranges!$B$13:$B$16,1)),"")</f>
        <v/>
      </c>
      <c r="V670" t="e">
        <f>MIN(VLOOKUP($U670,margin_ranges!$A$5:$D$10,4,FALSE),$P670*100)</f>
        <v>#N/A</v>
      </c>
      <c r="Y670" s="29" t="e">
        <f t="shared" si="10"/>
        <v>#N/A</v>
      </c>
    </row>
    <row r="671" spans="1:25" x14ac:dyDescent="0.3">
      <c r="A671" s="8" t="s">
        <v>33</v>
      </c>
      <c r="B671" s="8" t="s">
        <v>1193</v>
      </c>
      <c r="C671" s="8" t="s">
        <v>1194</v>
      </c>
      <c r="D671" s="8" t="s">
        <v>34</v>
      </c>
      <c r="E671" s="8"/>
      <c r="F671" s="24">
        <v>0.28999999999999998</v>
      </c>
      <c r="G671" s="24">
        <v>0</v>
      </c>
      <c r="H671" s="25">
        <v>5.6</v>
      </c>
      <c r="I671" s="25">
        <v>4.0205000000000002</v>
      </c>
      <c r="J671" s="15">
        <v>45</v>
      </c>
      <c r="K671" s="15">
        <v>11</v>
      </c>
      <c r="L671" s="13">
        <v>0.71789999999999998</v>
      </c>
      <c r="M671" s="7">
        <v>0.37495868999999998</v>
      </c>
      <c r="N671" s="26">
        <v>0.10117900000000001</v>
      </c>
      <c r="O671" s="27"/>
      <c r="P671" s="8">
        <v>0.7301596105</v>
      </c>
      <c r="Q671" s="24">
        <v>0.28999999999999998</v>
      </c>
      <c r="R671" t="e">
        <f>IF($Q671*100&gt;=VLOOKUP($O671,margin_ranges!$A$5:$C$10,2,FALSE),IF($Q671*100&lt;=VLOOKUP($O671,margin_ranges!$A$5:$C$10,3,FALSE)+10,"IN RANGE","ABOVE RANGE"),"BELOW RANGE")</f>
        <v>#N/A</v>
      </c>
      <c r="S671" t="e">
        <f>MIN(VLOOKUP($O671,margin_ranges!$A$5:$D$10,4,FALSE),$P671*100)</f>
        <v>#N/A</v>
      </c>
      <c r="T671" s="29" t="e">
        <f>(1-$S671/100)/(1-$F671)-1</f>
        <v>#N/A</v>
      </c>
      <c r="U671" s="19" t="str">
        <f>IF(ABS(IFERROR(T671,0))&gt;0.05,INDEX(margin_ranges!$C$13:$C$16,MATCH($F671*100,margin_ranges!$B$13:$B$16,1)),"")</f>
        <v/>
      </c>
      <c r="V671" t="e">
        <f>MIN(VLOOKUP($U671,margin_ranges!$A$5:$D$10,4,FALSE),$P671*100)</f>
        <v>#N/A</v>
      </c>
      <c r="Y671" s="29" t="e">
        <f t="shared" si="10"/>
        <v>#N/A</v>
      </c>
    </row>
    <row r="672" spans="1:25" x14ac:dyDescent="0.3">
      <c r="A672" s="8" t="s">
        <v>17</v>
      </c>
      <c r="B672" s="8" t="s">
        <v>1193</v>
      </c>
      <c r="C672" s="8" t="s">
        <v>1194</v>
      </c>
      <c r="D672" s="8" t="s">
        <v>1195</v>
      </c>
      <c r="E672" s="8" t="s">
        <v>1196</v>
      </c>
      <c r="F672" s="24">
        <v>0.28999999999999998</v>
      </c>
      <c r="G672" s="24">
        <v>0</v>
      </c>
      <c r="H672" s="25">
        <v>2.8065000000000002</v>
      </c>
      <c r="I672" s="25">
        <v>2.2749000000000001</v>
      </c>
      <c r="J672" s="15">
        <v>20</v>
      </c>
      <c r="K672" s="15">
        <v>5</v>
      </c>
      <c r="L672" s="13">
        <v>0.81059999999999999</v>
      </c>
      <c r="M672" s="7">
        <v>0.29001506999999999</v>
      </c>
      <c r="N672" s="26">
        <v>0.01</v>
      </c>
      <c r="O672" s="27" t="s">
        <v>22</v>
      </c>
      <c r="P672" s="8">
        <v>0.9655190334</v>
      </c>
      <c r="Q672" s="24">
        <v>0.28999999999999998</v>
      </c>
      <c r="R672" t="str">
        <f>IF($Q672*100&gt;=VLOOKUP($O672,margin_ranges!$A$5:$C$10,2,FALSE),IF($Q672*100&lt;=VLOOKUP($O672,margin_ranges!$A$5:$C$10,3,FALSE)+10,"IN RANGE","ABOVE RANGE"),"BELOW RANGE")</f>
        <v>IN RANGE</v>
      </c>
      <c r="S672">
        <f>MIN(VLOOKUP($O672,margin_ranges!$A$5:$D$10,4,FALSE),$P672*100)</f>
        <v>29.75</v>
      </c>
      <c r="T672" s="29">
        <f>(1-$S672/100)/(1-$F672)-1</f>
        <v>-1.0563380281690127E-2</v>
      </c>
      <c r="U672" s="19" t="str">
        <f>IF(ABS(IFERROR(T672,0))&gt;0.05,INDEX(margin_ranges!$C$13:$C$16,MATCH($F672*100,margin_ranges!$B$13:$B$16,1)),"")</f>
        <v/>
      </c>
      <c r="V672" t="e">
        <f>MIN(VLOOKUP($U672,margin_ranges!$A$5:$D$10,4,FALSE),$P672*100)</f>
        <v>#N/A</v>
      </c>
      <c r="Y672" s="29" t="e">
        <f t="shared" si="10"/>
        <v>#N/A</v>
      </c>
    </row>
    <row r="673" spans="1:25" x14ac:dyDescent="0.3">
      <c r="A673" s="8" t="s">
        <v>17</v>
      </c>
      <c r="B673" s="8" t="s">
        <v>1193</v>
      </c>
      <c r="C673" s="8" t="s">
        <v>1194</v>
      </c>
      <c r="D673" s="8" t="s">
        <v>1197</v>
      </c>
      <c r="E673" s="8" t="s">
        <v>1198</v>
      </c>
      <c r="F673" s="24">
        <v>0.28999999999999998</v>
      </c>
      <c r="G673" s="24">
        <v>0</v>
      </c>
      <c r="H673" s="25">
        <v>2.7934999999999999</v>
      </c>
      <c r="I673" s="25">
        <v>1.7456</v>
      </c>
      <c r="J673" s="15">
        <v>25</v>
      </c>
      <c r="K673" s="15">
        <v>6</v>
      </c>
      <c r="L673" s="13">
        <v>0.62490000000000001</v>
      </c>
      <c r="M673" s="7">
        <v>0.48565407999999999</v>
      </c>
      <c r="N673" s="26">
        <v>0.22</v>
      </c>
      <c r="O673" s="27" t="s">
        <v>22</v>
      </c>
      <c r="P673" s="8">
        <v>0.54700267079999998</v>
      </c>
      <c r="Q673" s="24">
        <v>0.28999999999999998</v>
      </c>
      <c r="R673" t="str">
        <f>IF($Q673*100&gt;=VLOOKUP($O673,margin_ranges!$A$5:$C$10,2,FALSE),IF($Q673*100&lt;=VLOOKUP($O673,margin_ranges!$A$5:$C$10,3,FALSE)+10,"IN RANGE","ABOVE RANGE"),"BELOW RANGE")</f>
        <v>IN RANGE</v>
      </c>
      <c r="S673">
        <f>MIN(VLOOKUP($O673,margin_ranges!$A$5:$D$10,4,FALSE),$P673*100)</f>
        <v>29.75</v>
      </c>
      <c r="T673" s="29">
        <f>(1-$S673/100)/(1-$F673)-1</f>
        <v>-1.0563380281690127E-2</v>
      </c>
      <c r="U673" s="19" t="str">
        <f>IF(ABS(IFERROR(T673,0))&gt;0.05,INDEX(margin_ranges!$C$13:$C$16,MATCH($F673*100,margin_ranges!$B$13:$B$16,1)),"")</f>
        <v/>
      </c>
      <c r="V673" t="e">
        <f>MIN(VLOOKUP($U673,margin_ranges!$A$5:$D$10,4,FALSE),$P673*100)</f>
        <v>#N/A</v>
      </c>
      <c r="Y673" s="29" t="e">
        <f t="shared" si="10"/>
        <v>#N/A</v>
      </c>
    </row>
    <row r="674" spans="1:25" x14ac:dyDescent="0.3">
      <c r="A674" s="8" t="s">
        <v>35</v>
      </c>
      <c r="B674" s="8" t="s">
        <v>1199</v>
      </c>
      <c r="C674" s="8" t="s">
        <v>34</v>
      </c>
      <c r="D674" s="8" t="s">
        <v>34</v>
      </c>
      <c r="E674" s="8"/>
      <c r="F674" s="24">
        <v>0.24351846492006499</v>
      </c>
      <c r="G674" s="24">
        <v>0.85228064000000003</v>
      </c>
      <c r="H674" s="25">
        <v>85.412899999999993</v>
      </c>
      <c r="I674" s="25">
        <v>0.45069999999999999</v>
      </c>
      <c r="J674" s="15">
        <v>16</v>
      </c>
      <c r="K674" s="15">
        <v>4</v>
      </c>
      <c r="L674" s="13">
        <v>5.3E-3</v>
      </c>
      <c r="M674" s="7">
        <v>1.1608082399999999</v>
      </c>
      <c r="N674" s="26">
        <v>0.87812999999999997</v>
      </c>
      <c r="O674" s="27"/>
      <c r="P674" s="8">
        <v>0.24351846490000001</v>
      </c>
      <c r="Q674" s="24">
        <v>0.25</v>
      </c>
      <c r="R674" t="e">
        <f>IF($Q674*100&gt;=VLOOKUP($O674,margin_ranges!$A$5:$C$10,2,FALSE),IF($Q674*100&lt;=VLOOKUP($O674,margin_ranges!$A$5:$C$10,3,FALSE)+10,"IN RANGE","ABOVE RANGE"),"BELOW RANGE")</f>
        <v>#N/A</v>
      </c>
      <c r="S674" t="e">
        <f>MIN(VLOOKUP($O674,margin_ranges!$A$5:$D$10,4,FALSE),$P674*100)</f>
        <v>#N/A</v>
      </c>
      <c r="T674" s="29" t="e">
        <f>(1-$S674/100)/(1-$F674)-1</f>
        <v>#N/A</v>
      </c>
      <c r="U674" s="19" t="str">
        <f>IF(ABS(IFERROR(T674,0))&gt;0.05,INDEX(margin_ranges!$C$13:$C$16,MATCH($F674*100,margin_ranges!$B$13:$B$16,1)),"")</f>
        <v/>
      </c>
      <c r="V674" t="e">
        <f>MIN(VLOOKUP($U674,margin_ranges!$A$5:$D$10,4,FALSE),$P674*100)</f>
        <v>#N/A</v>
      </c>
      <c r="Y674" s="29" t="e">
        <f t="shared" si="10"/>
        <v>#N/A</v>
      </c>
    </row>
    <row r="675" spans="1:25" x14ac:dyDescent="0.3">
      <c r="A675" s="8" t="s">
        <v>33</v>
      </c>
      <c r="B675" s="8" t="s">
        <v>1199</v>
      </c>
      <c r="C675" s="8" t="s">
        <v>1200</v>
      </c>
      <c r="D675" s="8" t="s">
        <v>34</v>
      </c>
      <c r="E675" s="8"/>
      <c r="F675" s="24">
        <v>0.24351846492006499</v>
      </c>
      <c r="G675" s="24">
        <v>0.85228064000000003</v>
      </c>
      <c r="H675" s="25">
        <v>85.412899999999993</v>
      </c>
      <c r="I675" s="25">
        <v>0.45069999999999999</v>
      </c>
      <c r="J675" s="15">
        <v>16</v>
      </c>
      <c r="K675" s="15">
        <v>4</v>
      </c>
      <c r="L675" s="13">
        <v>5.3E-3</v>
      </c>
      <c r="M675" s="7">
        <v>1.1608082399999999</v>
      </c>
      <c r="N675" s="26">
        <v>0.87812999999999997</v>
      </c>
      <c r="O675" s="27"/>
      <c r="P675" s="8">
        <v>0.24351846490000001</v>
      </c>
      <c r="Q675" s="24">
        <v>0.25</v>
      </c>
      <c r="R675" t="e">
        <f>IF($Q675*100&gt;=VLOOKUP($O675,margin_ranges!$A$5:$C$10,2,FALSE),IF($Q675*100&lt;=VLOOKUP($O675,margin_ranges!$A$5:$C$10,3,FALSE)+10,"IN RANGE","ABOVE RANGE"),"BELOW RANGE")</f>
        <v>#N/A</v>
      </c>
      <c r="S675" t="e">
        <f>MIN(VLOOKUP($O675,margin_ranges!$A$5:$D$10,4,FALSE),$P675*100)</f>
        <v>#N/A</v>
      </c>
      <c r="T675" s="29" t="e">
        <f>(1-$S675/100)/(1-$F675)-1</f>
        <v>#N/A</v>
      </c>
      <c r="U675" s="19" t="str">
        <f>IF(ABS(IFERROR(T675,0))&gt;0.05,INDEX(margin_ranges!$C$13:$C$16,MATCH($F675*100,margin_ranges!$B$13:$B$16,1)),"")</f>
        <v/>
      </c>
      <c r="V675" t="e">
        <f>MIN(VLOOKUP($U675,margin_ranges!$A$5:$D$10,4,FALSE),$P675*100)</f>
        <v>#N/A</v>
      </c>
      <c r="Y675" s="29" t="e">
        <f t="shared" si="10"/>
        <v>#N/A</v>
      </c>
    </row>
    <row r="676" spans="1:25" x14ac:dyDescent="0.3">
      <c r="A676" s="8" t="s">
        <v>17</v>
      </c>
      <c r="B676" s="8" t="s">
        <v>1199</v>
      </c>
      <c r="C676" s="8" t="s">
        <v>1200</v>
      </c>
      <c r="D676" s="8" t="s">
        <v>1201</v>
      </c>
      <c r="E676" s="8" t="s">
        <v>1202</v>
      </c>
      <c r="F676" s="24">
        <v>0.23558716580966499</v>
      </c>
      <c r="G676" s="24">
        <v>1</v>
      </c>
      <c r="H676" s="25">
        <v>60.875900000000001</v>
      </c>
      <c r="I676" s="25">
        <v>0.34089999999999998</v>
      </c>
      <c r="J676" s="15">
        <v>13</v>
      </c>
      <c r="K676" s="15">
        <v>3</v>
      </c>
      <c r="L676" s="13">
        <v>5.5999999999999999E-3</v>
      </c>
      <c r="M676" s="7">
        <v>1.3081936300000001</v>
      </c>
      <c r="N676" s="26">
        <v>1</v>
      </c>
      <c r="O676" s="27" t="s">
        <v>92</v>
      </c>
      <c r="P676" s="8">
        <v>0.2355871658</v>
      </c>
      <c r="Q676" s="24">
        <v>0.25</v>
      </c>
      <c r="R676" t="str">
        <f>IF($Q676*100&gt;=VLOOKUP($O676,margin_ranges!$A$5:$C$10,2,FALSE),IF($Q676*100&lt;=VLOOKUP($O676,margin_ranges!$A$5:$C$10,3,FALSE)+10,"IN RANGE","ABOVE RANGE"),"BELOW RANGE")</f>
        <v>IN RANGE</v>
      </c>
      <c r="S676">
        <f>MIN(VLOOKUP($O676,margin_ranges!$A$5:$D$10,4,FALSE),$P676*100)</f>
        <v>23.558716579999999</v>
      </c>
      <c r="T676" s="29">
        <f>(1-$S676/100)/(1-$F676)-1</f>
        <v>1.2643663893641133E-11</v>
      </c>
      <c r="U676" s="19" t="str">
        <f>IF(ABS(IFERROR(T676,0))&gt;0.05,INDEX(margin_ranges!$C$13:$C$16,MATCH($F676*100,margin_ranges!$B$13:$B$16,1)),"")</f>
        <v/>
      </c>
      <c r="V676" t="e">
        <f>MIN(VLOOKUP($U676,margin_ranges!$A$5:$D$10,4,FALSE),$P676*100)</f>
        <v>#N/A</v>
      </c>
      <c r="Y676" s="29" t="e">
        <f t="shared" si="10"/>
        <v>#N/A</v>
      </c>
    </row>
    <row r="677" spans="1:25" x14ac:dyDescent="0.3">
      <c r="A677" s="8" t="s">
        <v>35</v>
      </c>
      <c r="B677" s="8" t="s">
        <v>1203</v>
      </c>
      <c r="C677" s="8" t="s">
        <v>34</v>
      </c>
      <c r="D677" s="8" t="s">
        <v>34</v>
      </c>
      <c r="E677" s="8"/>
      <c r="F677" s="24">
        <v>0.27906585901148501</v>
      </c>
      <c r="G677" s="24">
        <v>0.99854328000000003</v>
      </c>
      <c r="H677" s="25">
        <v>2911.6626000000001</v>
      </c>
      <c r="I677" s="25">
        <v>160.00229999999999</v>
      </c>
      <c r="J677" s="15">
        <v>2983</v>
      </c>
      <c r="K677" s="15">
        <v>752</v>
      </c>
      <c r="L677" s="13">
        <v>5.5E-2</v>
      </c>
      <c r="M677" s="7">
        <v>0.62143294999999998</v>
      </c>
      <c r="N677" s="26">
        <v>0.40887800000000002</v>
      </c>
      <c r="O677" s="27"/>
      <c r="P677" s="8">
        <v>0.34204004119999998</v>
      </c>
      <c r="Q677" s="24">
        <v>0.27910000000000001</v>
      </c>
      <c r="R677" t="e">
        <f>IF($Q677*100&gt;=VLOOKUP($O677,margin_ranges!$A$5:$C$10,2,FALSE),IF($Q677*100&lt;=VLOOKUP($O677,margin_ranges!$A$5:$C$10,3,FALSE)+10,"IN RANGE","ABOVE RANGE"),"BELOW RANGE")</f>
        <v>#N/A</v>
      </c>
      <c r="S677" t="e">
        <f>MIN(VLOOKUP($O677,margin_ranges!$A$5:$D$10,4,FALSE),$P677*100)</f>
        <v>#N/A</v>
      </c>
      <c r="T677" s="29" t="e">
        <f>(1-$S677/100)/(1-$F677)-1</f>
        <v>#N/A</v>
      </c>
      <c r="U677" s="19" t="str">
        <f>IF(ABS(IFERROR(T677,0))&gt;0.05,INDEX(margin_ranges!$C$13:$C$16,MATCH($F677*100,margin_ranges!$B$13:$B$16,1)),"")</f>
        <v/>
      </c>
      <c r="V677" t="e">
        <f>MIN(VLOOKUP($U677,margin_ranges!$A$5:$D$10,4,FALSE),$P677*100)</f>
        <v>#N/A</v>
      </c>
      <c r="Y677" s="29" t="e">
        <f t="shared" si="10"/>
        <v>#N/A</v>
      </c>
    </row>
    <row r="678" spans="1:25" x14ac:dyDescent="0.3">
      <c r="A678" s="8" t="s">
        <v>33</v>
      </c>
      <c r="B678" s="8" t="s">
        <v>1203</v>
      </c>
      <c r="C678" s="8" t="s">
        <v>1204</v>
      </c>
      <c r="D678" s="8" t="s">
        <v>34</v>
      </c>
      <c r="E678" s="8"/>
      <c r="F678" s="24">
        <v>0.27906585901148501</v>
      </c>
      <c r="G678" s="24">
        <v>0.99854328000000003</v>
      </c>
      <c r="H678" s="25">
        <v>2911.6626000000001</v>
      </c>
      <c r="I678" s="25">
        <v>160.00229999999999</v>
      </c>
      <c r="J678" s="15">
        <v>2983</v>
      </c>
      <c r="K678" s="15">
        <v>752</v>
      </c>
      <c r="L678" s="13">
        <v>5.5E-2</v>
      </c>
      <c r="M678" s="7">
        <v>0.62143294999999998</v>
      </c>
      <c r="N678" s="26">
        <v>0.40887800000000002</v>
      </c>
      <c r="O678" s="27"/>
      <c r="P678" s="8">
        <v>0.34204004119999998</v>
      </c>
      <c r="Q678" s="24">
        <v>0.27910000000000001</v>
      </c>
      <c r="R678" t="e">
        <f>IF($Q678*100&gt;=VLOOKUP($O678,margin_ranges!$A$5:$C$10,2,FALSE),IF($Q678*100&lt;=VLOOKUP($O678,margin_ranges!$A$5:$C$10,3,FALSE)+10,"IN RANGE","ABOVE RANGE"),"BELOW RANGE")</f>
        <v>#N/A</v>
      </c>
      <c r="S678" t="e">
        <f>MIN(VLOOKUP($O678,margin_ranges!$A$5:$D$10,4,FALSE),$P678*100)</f>
        <v>#N/A</v>
      </c>
      <c r="T678" s="29" t="e">
        <f>(1-$S678/100)/(1-$F678)-1</f>
        <v>#N/A</v>
      </c>
      <c r="U678" s="19" t="str">
        <f>IF(ABS(IFERROR(T678,0))&gt;0.05,INDEX(margin_ranges!$C$13:$C$16,MATCH($F678*100,margin_ranges!$B$13:$B$16,1)),"")</f>
        <v/>
      </c>
      <c r="V678" t="e">
        <f>MIN(VLOOKUP($U678,margin_ranges!$A$5:$D$10,4,FALSE),$P678*100)</f>
        <v>#N/A</v>
      </c>
      <c r="Y678" s="29" t="e">
        <f t="shared" si="10"/>
        <v>#N/A</v>
      </c>
    </row>
    <row r="679" spans="1:25" x14ac:dyDescent="0.3">
      <c r="A679" s="8" t="s">
        <v>17</v>
      </c>
      <c r="B679" s="8" t="s">
        <v>1203</v>
      </c>
      <c r="C679" s="8" t="s">
        <v>1204</v>
      </c>
      <c r="D679" s="8" t="s">
        <v>1209</v>
      </c>
      <c r="E679" s="8" t="s">
        <v>1210</v>
      </c>
      <c r="F679" s="24">
        <v>0.26</v>
      </c>
      <c r="G679" s="24">
        <v>1</v>
      </c>
      <c r="H679" s="25">
        <v>318.40260000000001</v>
      </c>
      <c r="I679" s="25">
        <v>11.5726</v>
      </c>
      <c r="J679" s="15">
        <v>266</v>
      </c>
      <c r="K679" s="15">
        <v>67</v>
      </c>
      <c r="L679" s="13">
        <v>3.6299999999999999E-2</v>
      </c>
      <c r="M679" s="7">
        <v>0.76540918999999996</v>
      </c>
      <c r="N679" s="26">
        <v>0.5</v>
      </c>
      <c r="O679" s="27" t="s">
        <v>95</v>
      </c>
      <c r="P679" s="8">
        <v>0.3467546386</v>
      </c>
      <c r="Q679" s="24">
        <v>0.26</v>
      </c>
      <c r="R679" t="str">
        <f>IF($Q679*100&gt;=VLOOKUP($O679,margin_ranges!$A$5:$C$10,2,FALSE),IF($Q679*100&lt;=VLOOKUP($O679,margin_ranges!$A$5:$C$10,3,FALSE)+10,"IN RANGE","ABOVE RANGE"),"BELOW RANGE")</f>
        <v>IN RANGE</v>
      </c>
      <c r="S679">
        <f>MIN(VLOOKUP($O679,margin_ranges!$A$5:$D$10,4,FALSE),$P679*100)</f>
        <v>19.75</v>
      </c>
      <c r="T679" s="29">
        <f>(1-$S679/100)/(1-$F679)-1</f>
        <v>8.4459459459459429E-2</v>
      </c>
      <c r="U679" s="19" t="str">
        <f>IF(ABS(IFERROR(T679,0))&gt;0.05,INDEX(margin_ranges!$C$13:$C$16,MATCH($F679*100,margin_ranges!$B$13:$B$16,1)),"")</f>
        <v>Balanced (Type B)</v>
      </c>
      <c r="V679">
        <f>MIN(VLOOKUP($U679,margin_ranges!$A$5:$D$10,4,FALSE),$P679*100)</f>
        <v>29.75</v>
      </c>
      <c r="Y679" s="29">
        <f t="shared" si="10"/>
        <v>-5.0675675675675658E-2</v>
      </c>
    </row>
    <row r="680" spans="1:25" x14ac:dyDescent="0.3">
      <c r="A680" s="8" t="s">
        <v>17</v>
      </c>
      <c r="B680" s="8" t="s">
        <v>1203</v>
      </c>
      <c r="C680" s="8" t="s">
        <v>1204</v>
      </c>
      <c r="D680" s="8" t="s">
        <v>1205</v>
      </c>
      <c r="E680" s="8" t="s">
        <v>1206</v>
      </c>
      <c r="F680" s="24">
        <v>0.25</v>
      </c>
      <c r="G680" s="24">
        <v>1</v>
      </c>
      <c r="H680" s="25">
        <v>302.7004</v>
      </c>
      <c r="I680" s="25">
        <v>14.425800000000001</v>
      </c>
      <c r="J680" s="15">
        <v>387</v>
      </c>
      <c r="K680" s="15">
        <v>96</v>
      </c>
      <c r="L680" s="13">
        <v>4.7699999999999999E-2</v>
      </c>
      <c r="M680" s="7">
        <v>0.89374681</v>
      </c>
      <c r="N680" s="26">
        <v>0.6</v>
      </c>
      <c r="O680" s="27" t="s">
        <v>95</v>
      </c>
      <c r="P680" s="8">
        <v>0.3286689344</v>
      </c>
      <c r="Q680" s="24">
        <v>0.25</v>
      </c>
      <c r="R680" t="str">
        <f>IF($Q680*100&gt;=VLOOKUP($O680,margin_ranges!$A$5:$C$10,2,FALSE),IF($Q680*100&lt;=VLOOKUP($O680,margin_ranges!$A$5:$C$10,3,FALSE)+10,"IN RANGE","ABOVE RANGE"),"BELOW RANGE")</f>
        <v>IN RANGE</v>
      </c>
      <c r="S680">
        <f>MIN(VLOOKUP($O680,margin_ranges!$A$5:$D$10,4,FALSE),$P680*100)</f>
        <v>19.75</v>
      </c>
      <c r="T680" s="29">
        <f>(1-$S680/100)/(1-$F680)-1</f>
        <v>7.0000000000000062E-2</v>
      </c>
      <c r="U680" s="19" t="str">
        <f>IF(ABS(IFERROR(T680,0))&gt;0.05,INDEX(margin_ranges!$C$13:$C$16,MATCH($F680*100,margin_ranges!$B$13:$B$16,1)),"")</f>
        <v>Balanced (Type B)</v>
      </c>
      <c r="V680">
        <f>MIN(VLOOKUP($U680,margin_ranges!$A$5:$D$10,4,FALSE),$P680*100)</f>
        <v>29.75</v>
      </c>
      <c r="Y680" s="29">
        <f t="shared" si="10"/>
        <v>-6.3333333333333353E-2</v>
      </c>
    </row>
    <row r="681" spans="1:25" x14ac:dyDescent="0.3">
      <c r="A681" s="8" t="s">
        <v>17</v>
      </c>
      <c r="B681" s="8" t="s">
        <v>1203</v>
      </c>
      <c r="C681" s="8" t="s">
        <v>1204</v>
      </c>
      <c r="D681" s="8" t="s">
        <v>1217</v>
      </c>
      <c r="E681" s="8" t="s">
        <v>1218</v>
      </c>
      <c r="F681" s="24">
        <v>0.25</v>
      </c>
      <c r="G681" s="24">
        <v>1</v>
      </c>
      <c r="H681" s="25">
        <v>303.49590000000001</v>
      </c>
      <c r="I681" s="25">
        <v>19.635100000000001</v>
      </c>
      <c r="J681" s="15">
        <v>492</v>
      </c>
      <c r="K681" s="15">
        <v>122</v>
      </c>
      <c r="L681" s="13">
        <v>6.4699999999999994E-2</v>
      </c>
      <c r="M681" s="7">
        <v>0.83460498999999999</v>
      </c>
      <c r="N681" s="26">
        <v>0.6</v>
      </c>
      <c r="O681" s="27" t="s">
        <v>95</v>
      </c>
      <c r="P681" s="8">
        <v>0.28109703629999999</v>
      </c>
      <c r="Q681" s="24">
        <v>0.25</v>
      </c>
      <c r="R681" t="str">
        <f>IF($Q681*100&gt;=VLOOKUP($O681,margin_ranges!$A$5:$C$10,2,FALSE),IF($Q681*100&lt;=VLOOKUP($O681,margin_ranges!$A$5:$C$10,3,FALSE)+10,"IN RANGE","ABOVE RANGE"),"BELOW RANGE")</f>
        <v>IN RANGE</v>
      </c>
      <c r="S681">
        <f>MIN(VLOOKUP($O681,margin_ranges!$A$5:$D$10,4,FALSE),$P681*100)</f>
        <v>19.75</v>
      </c>
      <c r="T681" s="29">
        <f>(1-$S681/100)/(1-$F681)-1</f>
        <v>7.0000000000000062E-2</v>
      </c>
      <c r="U681" s="19" t="str">
        <f>IF(ABS(IFERROR(T681,0))&gt;0.05,INDEX(margin_ranges!$C$13:$C$16,MATCH($F681*100,margin_ranges!$B$13:$B$16,1)),"")</f>
        <v>Balanced (Type B)</v>
      </c>
      <c r="V681">
        <f>MIN(VLOOKUP($U681,margin_ranges!$A$5:$D$10,4,FALSE),$P681*100)</f>
        <v>28.109703629999998</v>
      </c>
      <c r="Y681" s="29">
        <f t="shared" si="10"/>
        <v>-4.1462715066666767E-2</v>
      </c>
    </row>
    <row r="682" spans="1:25" x14ac:dyDescent="0.3">
      <c r="A682" s="8" t="s">
        <v>17</v>
      </c>
      <c r="B682" s="8" t="s">
        <v>1203</v>
      </c>
      <c r="C682" s="8" t="s">
        <v>1204</v>
      </c>
      <c r="D682" s="8" t="s">
        <v>1233</v>
      </c>
      <c r="E682" s="8" t="s">
        <v>1234</v>
      </c>
      <c r="F682" s="24">
        <v>0.33999999999999903</v>
      </c>
      <c r="G682" s="24">
        <v>1</v>
      </c>
      <c r="H682" s="25">
        <v>70.132599999999996</v>
      </c>
      <c r="I682" s="25">
        <v>2.1444000000000001</v>
      </c>
      <c r="J682" s="15">
        <v>14</v>
      </c>
      <c r="K682" s="15">
        <v>4</v>
      </c>
      <c r="L682" s="13">
        <v>3.0599999999999999E-2</v>
      </c>
      <c r="M682" s="7">
        <v>0.21117180999999999</v>
      </c>
      <c r="N682" s="26">
        <v>0.1</v>
      </c>
      <c r="O682" s="27" t="s">
        <v>22</v>
      </c>
      <c r="P682" s="8">
        <v>0.52645193850000005</v>
      </c>
      <c r="Q682" s="24">
        <v>0.34</v>
      </c>
      <c r="R682" t="str">
        <f>IF($Q682*100&gt;=VLOOKUP($O682,margin_ranges!$A$5:$C$10,2,FALSE),IF($Q682*100&lt;=VLOOKUP($O682,margin_ranges!$A$5:$C$10,3,FALSE)+10,"IN RANGE","ABOVE RANGE"),"BELOW RANGE")</f>
        <v>IN RANGE</v>
      </c>
      <c r="S682">
        <f>MIN(VLOOKUP($O682,margin_ranges!$A$5:$D$10,4,FALSE),$P682*100)</f>
        <v>29.75</v>
      </c>
      <c r="T682" s="29">
        <f>(1-$S682/100)/(1-$F682)-1</f>
        <v>6.4393939393937671E-2</v>
      </c>
      <c r="U682" s="19" t="str">
        <f>IF(ABS(IFERROR(T682,0))&gt;0.05,INDEX(margin_ranges!$C$13:$C$16,MATCH($F682*100,margin_ranges!$B$13:$B$16,1)),"")</f>
        <v>Balanced (Type B)</v>
      </c>
      <c r="V682">
        <f>MIN(VLOOKUP($U682,margin_ranges!$A$5:$D$10,4,FALSE),$P682*100)</f>
        <v>29.75</v>
      </c>
      <c r="Y682" s="29">
        <f t="shared" si="10"/>
        <v>6.4393939393937671E-2</v>
      </c>
    </row>
    <row r="683" spans="1:25" x14ac:dyDescent="0.3">
      <c r="A683" s="8" t="s">
        <v>17</v>
      </c>
      <c r="B683" s="8" t="s">
        <v>1203</v>
      </c>
      <c r="C683" s="8" t="s">
        <v>1204</v>
      </c>
      <c r="D683" s="8" t="s">
        <v>1239</v>
      </c>
      <c r="E683" s="8" t="s">
        <v>1240</v>
      </c>
      <c r="F683" s="24">
        <v>0.33999999999999903</v>
      </c>
      <c r="G683" s="24">
        <v>1</v>
      </c>
      <c r="H683" s="25">
        <v>303.33760000000001</v>
      </c>
      <c r="I683" s="25">
        <v>37.160200000000003</v>
      </c>
      <c r="J683" s="15">
        <v>711</v>
      </c>
      <c r="K683" s="15">
        <v>217</v>
      </c>
      <c r="L683" s="13">
        <v>0.1225</v>
      </c>
      <c r="M683" s="7">
        <v>0.63812833999999996</v>
      </c>
      <c r="N683" s="26">
        <v>0.4</v>
      </c>
      <c r="O683" s="27" t="s">
        <v>22</v>
      </c>
      <c r="P683" s="8">
        <v>0.37316684230000002</v>
      </c>
      <c r="Q683" s="24">
        <v>0.34</v>
      </c>
      <c r="R683" t="str">
        <f>IF($Q683*100&gt;=VLOOKUP($O683,margin_ranges!$A$5:$C$10,2,FALSE),IF($Q683*100&lt;=VLOOKUP($O683,margin_ranges!$A$5:$C$10,3,FALSE)+10,"IN RANGE","ABOVE RANGE"),"BELOW RANGE")</f>
        <v>IN RANGE</v>
      </c>
      <c r="S683">
        <f>MIN(VLOOKUP($O683,margin_ranges!$A$5:$D$10,4,FALSE),$P683*100)</f>
        <v>29.75</v>
      </c>
      <c r="T683" s="29">
        <f>(1-$S683/100)/(1-$F683)-1</f>
        <v>6.4393939393937671E-2</v>
      </c>
      <c r="U683" s="19" t="str">
        <f>IF(ABS(IFERROR(T683,0))&gt;0.05,INDEX(margin_ranges!$C$13:$C$16,MATCH($F683*100,margin_ranges!$B$13:$B$16,1)),"")</f>
        <v>Balanced (Type B)</v>
      </c>
      <c r="V683">
        <f>MIN(VLOOKUP($U683,margin_ranges!$A$5:$D$10,4,FALSE),$P683*100)</f>
        <v>29.75</v>
      </c>
      <c r="Y683" s="29">
        <f t="shared" si="10"/>
        <v>6.4393939393937671E-2</v>
      </c>
    </row>
    <row r="684" spans="1:25" x14ac:dyDescent="0.3">
      <c r="A684" s="8" t="s">
        <v>17</v>
      </c>
      <c r="B684" s="8" t="s">
        <v>1203</v>
      </c>
      <c r="C684" s="8" t="s">
        <v>1204</v>
      </c>
      <c r="D684" s="8" t="s">
        <v>1235</v>
      </c>
      <c r="E684" s="8" t="s">
        <v>1236</v>
      </c>
      <c r="F684" s="24">
        <v>0.25013111744845401</v>
      </c>
      <c r="G684" s="24">
        <v>1</v>
      </c>
      <c r="H684" s="25">
        <v>44.034599999999998</v>
      </c>
      <c r="I684" s="25">
        <v>1.3071999999999999</v>
      </c>
      <c r="J684" s="15">
        <v>13</v>
      </c>
      <c r="K684" s="15">
        <v>3</v>
      </c>
      <c r="L684" s="13">
        <v>2.9700000000000001E-2</v>
      </c>
      <c r="M684" s="7">
        <v>0.33339162</v>
      </c>
      <c r="N684" s="26">
        <v>0.25</v>
      </c>
      <c r="O684" s="27" t="s">
        <v>479</v>
      </c>
      <c r="P684" s="8">
        <v>0.25013111739999999</v>
      </c>
      <c r="Q684" s="24">
        <v>0.33</v>
      </c>
      <c r="R684" t="str">
        <f>IF($Q684*100&gt;=VLOOKUP($O684,margin_ranges!$A$5:$C$10,2,FALSE),IF($Q684*100&lt;=VLOOKUP($O684,margin_ranges!$A$5:$C$10,3,FALSE)+10,"IN RANGE","ABOVE RANGE"),"BELOW RANGE")</f>
        <v>IN RANGE</v>
      </c>
      <c r="S684">
        <f>MIN(VLOOKUP($O684,margin_ranges!$A$5:$D$10,4,FALSE),$P684*100)</f>
        <v>25.013111739999999</v>
      </c>
      <c r="T684" s="29">
        <f>(1-$S684/100)/(1-$F684)-1</f>
        <v>6.4616534345418586E-11</v>
      </c>
      <c r="U684" s="19" t="str">
        <f>IF(ABS(IFERROR(T684,0))&gt;0.05,INDEX(margin_ranges!$C$13:$C$16,MATCH($F684*100,margin_ranges!$B$13:$B$16,1)),"")</f>
        <v/>
      </c>
      <c r="V684" t="e">
        <f>MIN(VLOOKUP($U684,margin_ranges!$A$5:$D$10,4,FALSE),$P684*100)</f>
        <v>#N/A</v>
      </c>
      <c r="Y684" s="29" t="e">
        <f t="shared" si="10"/>
        <v>#N/A</v>
      </c>
    </row>
    <row r="685" spans="1:25" x14ac:dyDescent="0.3">
      <c r="A685" s="8" t="s">
        <v>17</v>
      </c>
      <c r="B685" s="8" t="s">
        <v>1203</v>
      </c>
      <c r="C685" s="8" t="s">
        <v>1204</v>
      </c>
      <c r="D685" s="8" t="s">
        <v>1207</v>
      </c>
      <c r="E685" s="8" t="s">
        <v>1208</v>
      </c>
      <c r="F685" s="24">
        <v>0.242746329637822</v>
      </c>
      <c r="G685" s="24">
        <v>1</v>
      </c>
      <c r="H685" s="25">
        <v>119.2556</v>
      </c>
      <c r="I685" s="25">
        <v>3.262</v>
      </c>
      <c r="J685" s="15">
        <v>65</v>
      </c>
      <c r="K685" s="15">
        <v>16</v>
      </c>
      <c r="L685" s="13">
        <v>2.7400000000000001E-2</v>
      </c>
      <c r="M685" s="7">
        <v>0.66028072000000004</v>
      </c>
      <c r="N685" s="26">
        <v>0.5</v>
      </c>
      <c r="O685" s="27" t="s">
        <v>479</v>
      </c>
      <c r="P685" s="8">
        <v>0.2427463296</v>
      </c>
      <c r="Q685" s="24">
        <v>0.35</v>
      </c>
      <c r="R685" t="str">
        <f>IF($Q685*100&gt;=VLOOKUP($O685,margin_ranges!$A$5:$C$10,2,FALSE),IF($Q685*100&lt;=VLOOKUP($O685,margin_ranges!$A$5:$C$10,3,FALSE)+10,"IN RANGE","ABOVE RANGE"),"BELOW RANGE")</f>
        <v>IN RANGE</v>
      </c>
      <c r="S685">
        <f>MIN(VLOOKUP($O685,margin_ranges!$A$5:$D$10,4,FALSE),$P685*100)</f>
        <v>24.274632960000002</v>
      </c>
      <c r="T685" s="29">
        <f>(1-$S685/100)/(1-$F685)-1</f>
        <v>4.9946269342626692E-11</v>
      </c>
      <c r="U685" s="19" t="str">
        <f>IF(ABS(IFERROR(T685,0))&gt;0.05,INDEX(margin_ranges!$C$13:$C$16,MATCH($F685*100,margin_ranges!$B$13:$B$16,1)),"")</f>
        <v/>
      </c>
      <c r="V685" t="e">
        <f>MIN(VLOOKUP($U685,margin_ranges!$A$5:$D$10,4,FALSE),$P685*100)</f>
        <v>#N/A</v>
      </c>
      <c r="Y685" s="29" t="e">
        <f t="shared" si="10"/>
        <v>#N/A</v>
      </c>
    </row>
    <row r="686" spans="1:25" x14ac:dyDescent="0.3">
      <c r="A686" s="8" t="s">
        <v>17</v>
      </c>
      <c r="B686" s="8" t="s">
        <v>1203</v>
      </c>
      <c r="C686" s="8" t="s">
        <v>1204</v>
      </c>
      <c r="D686" s="8" t="s">
        <v>1221</v>
      </c>
      <c r="E686" s="8" t="s">
        <v>1222</v>
      </c>
      <c r="F686" s="24">
        <v>0.175856360626512</v>
      </c>
      <c r="G686" s="24">
        <v>1</v>
      </c>
      <c r="H686" s="25">
        <v>147.0453</v>
      </c>
      <c r="I686" s="25">
        <v>24.501100000000001</v>
      </c>
      <c r="J686" s="15">
        <v>89</v>
      </c>
      <c r="K686" s="15">
        <v>16</v>
      </c>
      <c r="L686" s="13">
        <v>0.1666</v>
      </c>
      <c r="M686" s="7">
        <v>0.12133807000000001</v>
      </c>
      <c r="N686" s="26">
        <v>0.1</v>
      </c>
      <c r="O686" s="27" t="s">
        <v>95</v>
      </c>
      <c r="P686" s="8">
        <v>0.17585636060000001</v>
      </c>
      <c r="Q686" s="24">
        <v>0.35</v>
      </c>
      <c r="R686" t="str">
        <f>IF($Q686*100&gt;=VLOOKUP($O686,margin_ranges!$A$5:$C$10,2,FALSE),IF($Q686*100&lt;=VLOOKUP($O686,margin_ranges!$A$5:$C$10,3,FALSE)+10,"IN RANGE","ABOVE RANGE"),"BELOW RANGE")</f>
        <v>IN RANGE</v>
      </c>
      <c r="S686">
        <f>MIN(VLOOKUP($O686,margin_ranges!$A$5:$D$10,4,FALSE),$P686*100)</f>
        <v>17.585636060000002</v>
      </c>
      <c r="T686" s="29">
        <f>(1-$S686/100)/(1-$F686)-1</f>
        <v>3.2169156227723761E-11</v>
      </c>
      <c r="U686" s="19" t="str">
        <f>IF(ABS(IFERROR(T686,0))&gt;0.05,INDEX(margin_ranges!$C$13:$C$16,MATCH($F686*100,margin_ranges!$B$13:$B$16,1)),"")</f>
        <v/>
      </c>
      <c r="V686" t="e">
        <f>MIN(VLOOKUP($U686,margin_ranges!$A$5:$D$10,4,FALSE),$P686*100)</f>
        <v>#N/A</v>
      </c>
      <c r="Y686" s="29" t="e">
        <f t="shared" si="10"/>
        <v>#N/A</v>
      </c>
    </row>
    <row r="687" spans="1:25" x14ac:dyDescent="0.3">
      <c r="A687" s="8" t="s">
        <v>17</v>
      </c>
      <c r="B687" s="8" t="s">
        <v>1203</v>
      </c>
      <c r="C687" s="8" t="s">
        <v>1204</v>
      </c>
      <c r="D687" s="8" t="s">
        <v>1227</v>
      </c>
      <c r="E687" s="8" t="s">
        <v>1228</v>
      </c>
      <c r="F687" s="24">
        <v>0.29143230318734298</v>
      </c>
      <c r="G687" s="24">
        <v>1</v>
      </c>
      <c r="H687" s="25">
        <v>37.274099999999997</v>
      </c>
      <c r="I687" s="25">
        <v>2.883</v>
      </c>
      <c r="J687" s="15">
        <v>31</v>
      </c>
      <c r="K687" s="15">
        <v>9</v>
      </c>
      <c r="L687" s="13">
        <v>7.7299999999999994E-2</v>
      </c>
      <c r="M687" s="7">
        <v>0.35282444000000002</v>
      </c>
      <c r="N687" s="26">
        <v>0.25</v>
      </c>
      <c r="O687" s="27" t="s">
        <v>479</v>
      </c>
      <c r="P687" s="8">
        <v>0.29143230320000002</v>
      </c>
      <c r="Q687" s="24">
        <v>0.33</v>
      </c>
      <c r="R687" t="str">
        <f>IF($Q687*100&gt;=VLOOKUP($O687,margin_ranges!$A$5:$C$10,2,FALSE),IF($Q687*100&lt;=VLOOKUP($O687,margin_ranges!$A$5:$C$10,3,FALSE)+10,"IN RANGE","ABOVE RANGE"),"BELOW RANGE")</f>
        <v>IN RANGE</v>
      </c>
      <c r="S687">
        <f>MIN(VLOOKUP($O687,margin_ranges!$A$5:$D$10,4,FALSE),$P687*100)</f>
        <v>29.143230320000001</v>
      </c>
      <c r="T687" s="29">
        <f>(1-$S687/100)/(1-$F687)-1</f>
        <v>-1.7862933354706456E-11</v>
      </c>
      <c r="U687" s="19" t="str">
        <f>IF(ABS(IFERROR(T687,0))&gt;0.05,INDEX(margin_ranges!$C$13:$C$16,MATCH($F687*100,margin_ranges!$B$13:$B$16,1)),"")</f>
        <v/>
      </c>
      <c r="V687" t="e">
        <f>MIN(VLOOKUP($U687,margin_ranges!$A$5:$D$10,4,FALSE),$P687*100)</f>
        <v>#N/A</v>
      </c>
      <c r="Y687" s="29" t="e">
        <f t="shared" si="10"/>
        <v>#N/A</v>
      </c>
    </row>
    <row r="688" spans="1:25" x14ac:dyDescent="0.3">
      <c r="A688" s="8" t="s">
        <v>17</v>
      </c>
      <c r="B688" s="8" t="s">
        <v>1203</v>
      </c>
      <c r="C688" s="8" t="s">
        <v>1204</v>
      </c>
      <c r="D688" s="8" t="s">
        <v>1237</v>
      </c>
      <c r="E688" s="8" t="s">
        <v>1238</v>
      </c>
      <c r="F688" s="24">
        <v>0.20099411097304001</v>
      </c>
      <c r="G688" s="24">
        <v>1</v>
      </c>
      <c r="H688" s="25">
        <v>45.455100000000002</v>
      </c>
      <c r="I688" s="25">
        <v>2.6408999999999998</v>
      </c>
      <c r="J688" s="15">
        <v>20</v>
      </c>
      <c r="K688" s="15">
        <v>4</v>
      </c>
      <c r="L688" s="13">
        <v>5.8099999999999999E-2</v>
      </c>
      <c r="M688" s="7">
        <v>0.25031104999999998</v>
      </c>
      <c r="N688" s="26">
        <v>0.2</v>
      </c>
      <c r="O688" s="27" t="s">
        <v>92</v>
      </c>
      <c r="P688" s="8">
        <v>0.200994111</v>
      </c>
      <c r="Q688" s="24">
        <v>0.24</v>
      </c>
      <c r="R688" t="str">
        <f>IF($Q688*100&gt;=VLOOKUP($O688,margin_ranges!$A$5:$C$10,2,FALSE),IF($Q688*100&lt;=VLOOKUP($O688,margin_ranges!$A$5:$C$10,3,FALSE)+10,"IN RANGE","ABOVE RANGE"),"BELOW RANGE")</f>
        <v>IN RANGE</v>
      </c>
      <c r="S688">
        <f>MIN(VLOOKUP($O688,margin_ranges!$A$5:$D$10,4,FALSE),$P688*100)</f>
        <v>20.099411100000001</v>
      </c>
      <c r="T688" s="29">
        <f>(1-$S688/100)/(1-$F688)-1</f>
        <v>-3.3741898164407758E-11</v>
      </c>
      <c r="U688" s="19" t="str">
        <f>IF(ABS(IFERROR(T688,0))&gt;0.05,INDEX(margin_ranges!$C$13:$C$16,MATCH($F688*100,margin_ranges!$B$13:$B$16,1)),"")</f>
        <v/>
      </c>
      <c r="V688" t="e">
        <f>MIN(VLOOKUP($U688,margin_ranges!$A$5:$D$10,4,FALSE),$P688*100)</f>
        <v>#N/A</v>
      </c>
      <c r="Y688" s="29" t="e">
        <f t="shared" si="10"/>
        <v>#N/A</v>
      </c>
    </row>
    <row r="689" spans="1:25" x14ac:dyDescent="0.3">
      <c r="A689" s="8" t="s">
        <v>17</v>
      </c>
      <c r="B689" s="8" t="s">
        <v>1203</v>
      </c>
      <c r="C689" s="8" t="s">
        <v>1204</v>
      </c>
      <c r="D689" s="8" t="s">
        <v>1213</v>
      </c>
      <c r="E689" s="8" t="s">
        <v>1214</v>
      </c>
      <c r="F689" s="24">
        <v>0.28268052747518002</v>
      </c>
      <c r="G689" s="24">
        <v>1</v>
      </c>
      <c r="H689" s="25">
        <v>55.117100000000001</v>
      </c>
      <c r="I689" s="25">
        <v>2.7166999999999999</v>
      </c>
      <c r="J689" s="15">
        <v>28</v>
      </c>
      <c r="K689" s="15">
        <v>8</v>
      </c>
      <c r="L689" s="13">
        <v>4.9299999999999997E-2</v>
      </c>
      <c r="M689" s="7">
        <v>0.34851975000000002</v>
      </c>
      <c r="N689" s="26">
        <v>0.25</v>
      </c>
      <c r="O689" s="27" t="s">
        <v>162</v>
      </c>
      <c r="P689" s="8">
        <v>0.2826805275</v>
      </c>
      <c r="Q689" s="24">
        <v>0.3</v>
      </c>
      <c r="R689" t="str">
        <f>IF($Q689*100&gt;=VLOOKUP($O689,margin_ranges!$A$5:$C$10,2,FALSE),IF($Q689*100&lt;=VLOOKUP($O689,margin_ranges!$A$5:$C$10,3,FALSE)+10,"IN RANGE","ABOVE RANGE"),"BELOW RANGE")</f>
        <v>IN RANGE</v>
      </c>
      <c r="S689">
        <f>MIN(VLOOKUP($O689,margin_ranges!$A$5:$D$10,4,FALSE),$P689*100)</f>
        <v>28.268052749999999</v>
      </c>
      <c r="T689" s="29">
        <f>(1-$S689/100)/(1-$F689)-1</f>
        <v>-3.4600988740862704E-11</v>
      </c>
      <c r="U689" s="19" t="str">
        <f>IF(ABS(IFERROR(T689,0))&gt;0.05,INDEX(margin_ranges!$C$13:$C$16,MATCH($F689*100,margin_ranges!$B$13:$B$16,1)),"")</f>
        <v/>
      </c>
      <c r="V689" t="e">
        <f>MIN(VLOOKUP($U689,margin_ranges!$A$5:$D$10,4,FALSE),$P689*100)</f>
        <v>#N/A</v>
      </c>
      <c r="Y689" s="29" t="e">
        <f t="shared" si="10"/>
        <v>#N/A</v>
      </c>
    </row>
    <row r="690" spans="1:25" x14ac:dyDescent="0.3">
      <c r="A690" s="8" t="s">
        <v>17</v>
      </c>
      <c r="B690" s="8" t="s">
        <v>1203</v>
      </c>
      <c r="C690" s="8" t="s">
        <v>1204</v>
      </c>
      <c r="D690" s="8" t="s">
        <v>1229</v>
      </c>
      <c r="E690" s="8" t="s">
        <v>1230</v>
      </c>
      <c r="F690" s="24">
        <v>0.32655075215169199</v>
      </c>
      <c r="G690" s="24">
        <v>1</v>
      </c>
      <c r="H690" s="25">
        <v>89.979299999999995</v>
      </c>
      <c r="I690" s="25">
        <v>3.3243999999999998</v>
      </c>
      <c r="J690" s="15">
        <v>74</v>
      </c>
      <c r="K690" s="15">
        <v>24</v>
      </c>
      <c r="L690" s="13">
        <v>3.6900000000000002E-2</v>
      </c>
      <c r="M690" s="7">
        <v>0.74244644999999998</v>
      </c>
      <c r="N690" s="26">
        <v>0.5</v>
      </c>
      <c r="O690" s="27" t="s">
        <v>479</v>
      </c>
      <c r="P690" s="8">
        <v>0.32655075220000002</v>
      </c>
      <c r="Q690" s="24">
        <v>0.35</v>
      </c>
      <c r="R690" t="str">
        <f>IF($Q690*100&gt;=VLOOKUP($O690,margin_ranges!$A$5:$C$10,2,FALSE),IF($Q690*100&lt;=VLOOKUP($O690,margin_ranges!$A$5:$C$10,3,FALSE)+10,"IN RANGE","ABOVE RANGE"),"BELOW RANGE")</f>
        <v>IN RANGE</v>
      </c>
      <c r="S690">
        <f>MIN(VLOOKUP($O690,margin_ranges!$A$5:$D$10,4,FALSE),$P690*100)</f>
        <v>32.655075220000001</v>
      </c>
      <c r="T690" s="29">
        <f>(1-$S690/100)/(1-$F690)-1</f>
        <v>-7.1732286777148602E-11</v>
      </c>
      <c r="U690" s="19" t="str">
        <f>IF(ABS(IFERROR(T690,0))&gt;0.05,INDEX(margin_ranges!$C$13:$C$16,MATCH($F690*100,margin_ranges!$B$13:$B$16,1)),"")</f>
        <v/>
      </c>
      <c r="V690" t="e">
        <f>MIN(VLOOKUP($U690,margin_ranges!$A$5:$D$10,4,FALSE),$P690*100)</f>
        <v>#N/A</v>
      </c>
      <c r="Y690" s="29" t="e">
        <f t="shared" si="10"/>
        <v>#N/A</v>
      </c>
    </row>
    <row r="691" spans="1:25" x14ac:dyDescent="0.3">
      <c r="A691" s="8" t="s">
        <v>17</v>
      </c>
      <c r="B691" s="8" t="s">
        <v>1203</v>
      </c>
      <c r="C691" s="8" t="s">
        <v>1204</v>
      </c>
      <c r="D691" s="8" t="s">
        <v>1211</v>
      </c>
      <c r="E691" s="8" t="s">
        <v>1212</v>
      </c>
      <c r="F691" s="24">
        <v>9.9999999999999895E-2</v>
      </c>
      <c r="G691" s="24">
        <v>1</v>
      </c>
      <c r="H691" s="25">
        <v>47.099299999999999</v>
      </c>
      <c r="I691" s="25">
        <v>1.6579999999999999</v>
      </c>
      <c r="J691" s="15">
        <v>14</v>
      </c>
      <c r="K691" s="15">
        <v>1</v>
      </c>
      <c r="L691" s="13">
        <v>3.5200000000000002E-2</v>
      </c>
      <c r="M691" s="7">
        <v>0.28379286999999997</v>
      </c>
      <c r="N691" s="26">
        <v>0.25</v>
      </c>
      <c r="O691" s="27" t="s">
        <v>95</v>
      </c>
      <c r="P691" s="8">
        <v>0.1190758114</v>
      </c>
      <c r="Q691" s="24">
        <v>0.1</v>
      </c>
      <c r="R691" t="str">
        <f>IF($Q691*100&gt;=VLOOKUP($O691,margin_ranges!$A$5:$C$10,2,FALSE),IF($Q691*100&lt;=VLOOKUP($O691,margin_ranges!$A$5:$C$10,3,FALSE)+10,"IN RANGE","ABOVE RANGE"),"BELOW RANGE")</f>
        <v>IN RANGE</v>
      </c>
      <c r="S691">
        <f>MIN(VLOOKUP($O691,margin_ranges!$A$5:$D$10,4,FALSE),$P691*100)</f>
        <v>11.90758114</v>
      </c>
      <c r="T691" s="29">
        <f>(1-$S691/100)/(1-$F691)-1</f>
        <v>-2.119534600000017E-2</v>
      </c>
      <c r="U691" s="19" t="str">
        <f>IF(ABS(IFERROR(T691,0))&gt;0.05,INDEX(margin_ranges!$C$13:$C$16,MATCH($F691*100,margin_ranges!$B$13:$B$16,1)),"")</f>
        <v/>
      </c>
      <c r="V691" t="e">
        <f>MIN(VLOOKUP($U691,margin_ranges!$A$5:$D$10,4,FALSE),$P691*100)</f>
        <v>#N/A</v>
      </c>
      <c r="Y691" s="29" t="e">
        <f t="shared" si="10"/>
        <v>#N/A</v>
      </c>
    </row>
    <row r="692" spans="1:25" x14ac:dyDescent="0.3">
      <c r="A692" s="8" t="s">
        <v>17</v>
      </c>
      <c r="B692" s="8" t="s">
        <v>1203</v>
      </c>
      <c r="C692" s="8" t="s">
        <v>1204</v>
      </c>
      <c r="D692" s="8" t="s">
        <v>1231</v>
      </c>
      <c r="E692" s="8" t="s">
        <v>1232</v>
      </c>
      <c r="F692" s="24">
        <v>0.27</v>
      </c>
      <c r="G692" s="24">
        <v>1</v>
      </c>
      <c r="H692" s="25">
        <v>304.41239999999999</v>
      </c>
      <c r="I692" s="25">
        <v>19.2898</v>
      </c>
      <c r="J692" s="15">
        <v>608</v>
      </c>
      <c r="K692" s="15">
        <v>144</v>
      </c>
      <c r="L692" s="13">
        <v>6.3399999999999998E-2</v>
      </c>
      <c r="M692" s="7">
        <v>1.0504304600000001</v>
      </c>
      <c r="N692" s="26">
        <v>0.6</v>
      </c>
      <c r="O692" s="27" t="s">
        <v>22</v>
      </c>
      <c r="P692" s="8">
        <v>0.42880559909999999</v>
      </c>
      <c r="Q692" s="24">
        <v>0.27</v>
      </c>
      <c r="R692" t="str">
        <f>IF($Q692*100&gt;=VLOOKUP($O692,margin_ranges!$A$5:$C$10,2,FALSE),IF($Q692*100&lt;=VLOOKUP($O692,margin_ranges!$A$5:$C$10,3,FALSE)+10,"IN RANGE","ABOVE RANGE"),"BELOW RANGE")</f>
        <v>IN RANGE</v>
      </c>
      <c r="S692">
        <f>MIN(VLOOKUP($O692,margin_ranges!$A$5:$D$10,4,FALSE),$P692*100)</f>
        <v>29.75</v>
      </c>
      <c r="T692" s="29">
        <f>(1-$S692/100)/(1-$F692)-1</f>
        <v>-3.7671232876712257E-2</v>
      </c>
      <c r="U692" s="19" t="str">
        <f>IF(ABS(IFERROR(T692,0))&gt;0.05,INDEX(margin_ranges!$C$13:$C$16,MATCH($F692*100,margin_ranges!$B$13:$B$16,1)),"")</f>
        <v/>
      </c>
      <c r="V692" t="e">
        <f>MIN(VLOOKUP($U692,margin_ranges!$A$5:$D$10,4,FALSE),$P692*100)</f>
        <v>#N/A</v>
      </c>
      <c r="Y692" s="29" t="e">
        <f t="shared" si="10"/>
        <v>#N/A</v>
      </c>
    </row>
    <row r="693" spans="1:25" x14ac:dyDescent="0.3">
      <c r="A693" s="8" t="s">
        <v>17</v>
      </c>
      <c r="B693" s="8" t="s">
        <v>1203</v>
      </c>
      <c r="C693" s="8" t="s">
        <v>1204</v>
      </c>
      <c r="D693" s="8" t="s">
        <v>1241</v>
      </c>
      <c r="E693" s="8" t="s">
        <v>1242</v>
      </c>
      <c r="F693" s="24">
        <v>0.15</v>
      </c>
      <c r="G693" s="24">
        <v>1</v>
      </c>
      <c r="H693" s="25">
        <v>51.468200000000003</v>
      </c>
      <c r="I693" s="25">
        <v>1.2391000000000001</v>
      </c>
      <c r="J693" s="15">
        <v>9</v>
      </c>
      <c r="K693" s="15">
        <v>1</v>
      </c>
      <c r="L693" s="13">
        <v>2.41E-2</v>
      </c>
      <c r="M693" s="7">
        <v>0.24844938999999999</v>
      </c>
      <c r="N693" s="26">
        <v>0.2</v>
      </c>
      <c r="O693" s="27" t="s">
        <v>95</v>
      </c>
      <c r="P693" s="8">
        <v>0.19500707640000001</v>
      </c>
      <c r="Q693" s="24">
        <v>0.15</v>
      </c>
      <c r="R693" t="str">
        <f>IF($Q693*100&gt;=VLOOKUP($O693,margin_ranges!$A$5:$C$10,2,FALSE),IF($Q693*100&lt;=VLOOKUP($O693,margin_ranges!$A$5:$C$10,3,FALSE)+10,"IN RANGE","ABOVE RANGE"),"BELOW RANGE")</f>
        <v>IN RANGE</v>
      </c>
      <c r="S693">
        <f>MIN(VLOOKUP($O693,margin_ranges!$A$5:$D$10,4,FALSE),$P693*100)</f>
        <v>19.500707640000002</v>
      </c>
      <c r="T693" s="29">
        <f>(1-$S693/100)/(1-$F693)-1</f>
        <v>-5.2949501647058805E-2</v>
      </c>
      <c r="U693" s="19" t="str">
        <f>IF(ABS(IFERROR(T693,0))&gt;0.05,INDEX(margin_ranges!$C$13:$C$16,MATCH($F693*100,margin_ranges!$B$13:$B$16,1)),"")</f>
        <v>Maximize Fill (Type A+)</v>
      </c>
      <c r="V693">
        <f>MIN(VLOOKUP($U693,margin_ranges!$A$5:$D$10,4,FALSE),$P693*100)</f>
        <v>19.500707640000002</v>
      </c>
      <c r="Y693" s="29">
        <f t="shared" si="10"/>
        <v>-5.2949501647058805E-2</v>
      </c>
    </row>
    <row r="694" spans="1:25" x14ac:dyDescent="0.3">
      <c r="A694" s="8" t="s">
        <v>17</v>
      </c>
      <c r="B694" s="8" t="s">
        <v>1203</v>
      </c>
      <c r="C694" s="8" t="s">
        <v>1204</v>
      </c>
      <c r="D694" s="8" t="s">
        <v>1215</v>
      </c>
      <c r="E694" s="8" t="s">
        <v>1216</v>
      </c>
      <c r="F694" s="24">
        <v>0.15</v>
      </c>
      <c r="G694" s="24">
        <v>1</v>
      </c>
      <c r="H694" s="25">
        <v>102.6657</v>
      </c>
      <c r="I694" s="25">
        <v>1.2196</v>
      </c>
      <c r="J694" s="15">
        <v>23</v>
      </c>
      <c r="K694" s="15">
        <v>2</v>
      </c>
      <c r="L694" s="13">
        <v>1.1900000000000001E-2</v>
      </c>
      <c r="M694" s="7">
        <v>0.63529135999999997</v>
      </c>
      <c r="N694" s="26">
        <v>0.5</v>
      </c>
      <c r="O694" s="27" t="s">
        <v>95</v>
      </c>
      <c r="P694" s="8">
        <v>0.2129595487</v>
      </c>
      <c r="Q694" s="24">
        <v>0.15</v>
      </c>
      <c r="R694" t="str">
        <f>IF($Q694*100&gt;=VLOOKUP($O694,margin_ranges!$A$5:$C$10,2,FALSE),IF($Q694*100&lt;=VLOOKUP($O694,margin_ranges!$A$5:$C$10,3,FALSE)+10,"IN RANGE","ABOVE RANGE"),"BELOW RANGE")</f>
        <v>IN RANGE</v>
      </c>
      <c r="S694">
        <f>MIN(VLOOKUP($O694,margin_ranges!$A$5:$D$10,4,FALSE),$P694*100)</f>
        <v>19.75</v>
      </c>
      <c r="T694" s="29">
        <f>(1-$S694/100)/(1-$F694)-1</f>
        <v>-5.5882352941176494E-2</v>
      </c>
      <c r="U694" s="19" t="str">
        <f>IF(ABS(IFERROR(T694,0))&gt;0.05,INDEX(margin_ranges!$C$13:$C$16,MATCH($F694*100,margin_ranges!$B$13:$B$16,1)),"")</f>
        <v>Maximize Fill (Type A+)</v>
      </c>
      <c r="V694">
        <f>MIN(VLOOKUP($U694,margin_ranges!$A$5:$D$10,4,FALSE),$P694*100)</f>
        <v>19.75</v>
      </c>
      <c r="Y694" s="29">
        <f t="shared" si="10"/>
        <v>-5.5882352941176494E-2</v>
      </c>
    </row>
    <row r="695" spans="1:25" x14ac:dyDescent="0.3">
      <c r="A695" s="8" t="s">
        <v>17</v>
      </c>
      <c r="B695" s="8" t="s">
        <v>1203</v>
      </c>
      <c r="C695" s="8" t="s">
        <v>1204</v>
      </c>
      <c r="D695" s="8" t="s">
        <v>1223</v>
      </c>
      <c r="E695" s="8" t="s">
        <v>1224</v>
      </c>
      <c r="F695" s="24">
        <v>0.15</v>
      </c>
      <c r="G695" s="24">
        <v>1</v>
      </c>
      <c r="H695" s="25">
        <v>95.393600000000006</v>
      </c>
      <c r="I695" s="25">
        <v>0.71909999999999996</v>
      </c>
      <c r="J695" s="15">
        <v>15</v>
      </c>
      <c r="K695" s="15">
        <v>2</v>
      </c>
      <c r="L695" s="13">
        <v>7.4999999999999997E-3</v>
      </c>
      <c r="M695" s="7">
        <v>0.67673587000000002</v>
      </c>
      <c r="N695" s="26">
        <v>0.5</v>
      </c>
      <c r="O695" s="27" t="s">
        <v>95</v>
      </c>
      <c r="P695" s="8">
        <v>0.26115930539999999</v>
      </c>
      <c r="Q695" s="24">
        <v>0.15</v>
      </c>
      <c r="R695" t="str">
        <f>IF($Q695*100&gt;=VLOOKUP($O695,margin_ranges!$A$5:$C$10,2,FALSE),IF($Q695*100&lt;=VLOOKUP($O695,margin_ranges!$A$5:$C$10,3,FALSE)+10,"IN RANGE","ABOVE RANGE"),"BELOW RANGE")</f>
        <v>IN RANGE</v>
      </c>
      <c r="S695">
        <f>MIN(VLOOKUP($O695,margin_ranges!$A$5:$D$10,4,FALSE),$P695*100)</f>
        <v>19.75</v>
      </c>
      <c r="T695" s="29">
        <f>(1-$S695/100)/(1-$F695)-1</f>
        <v>-5.5882352941176494E-2</v>
      </c>
      <c r="U695" s="19" t="str">
        <f>IF(ABS(IFERROR(T695,0))&gt;0.05,INDEX(margin_ranges!$C$13:$C$16,MATCH($F695*100,margin_ranges!$B$13:$B$16,1)),"")</f>
        <v>Maximize Fill (Type A+)</v>
      </c>
      <c r="V695">
        <f>MIN(VLOOKUP($U695,margin_ranges!$A$5:$D$10,4,FALSE),$P695*100)</f>
        <v>19.75</v>
      </c>
      <c r="Y695" s="29">
        <f t="shared" si="10"/>
        <v>-5.5882352941176494E-2</v>
      </c>
    </row>
    <row r="696" spans="1:25" x14ac:dyDescent="0.3">
      <c r="A696" s="8" t="s">
        <v>17</v>
      </c>
      <c r="B696" s="8" t="s">
        <v>1203</v>
      </c>
      <c r="C696" s="8" t="s">
        <v>1204</v>
      </c>
      <c r="D696" s="8" t="s">
        <v>1225</v>
      </c>
      <c r="E696" s="8" t="s">
        <v>1226</v>
      </c>
      <c r="F696" s="24">
        <v>0.149999999999999</v>
      </c>
      <c r="G696" s="24">
        <v>1</v>
      </c>
      <c r="H696" s="25">
        <v>112.13849999999999</v>
      </c>
      <c r="I696" s="25">
        <v>5.2474999999999996</v>
      </c>
      <c r="J696" s="15">
        <v>54</v>
      </c>
      <c r="K696" s="15">
        <v>8</v>
      </c>
      <c r="L696" s="13">
        <v>4.6800000000000001E-2</v>
      </c>
      <c r="M696" s="7">
        <v>0.34489349000000002</v>
      </c>
      <c r="N696" s="26">
        <v>0.25</v>
      </c>
      <c r="O696" s="27" t="s">
        <v>92</v>
      </c>
      <c r="P696" s="8">
        <v>0.27513852929999999</v>
      </c>
      <c r="Q696" s="24">
        <v>0.15</v>
      </c>
      <c r="R696" t="str">
        <f>IF($Q696*100&gt;=VLOOKUP($O696,margin_ranges!$A$5:$C$10,2,FALSE),IF($Q696*100&lt;=VLOOKUP($O696,margin_ranges!$A$5:$C$10,3,FALSE)+10,"IN RANGE","ABOVE RANGE"),"BELOW RANGE")</f>
        <v>BELOW RANGE</v>
      </c>
      <c r="S696">
        <f>MIN(VLOOKUP($O696,margin_ranges!$A$5:$D$10,4,FALSE),$P696*100)</f>
        <v>27.513852929999999</v>
      </c>
      <c r="T696" s="29">
        <f>(1-$S696/100)/(1-$F696)-1</f>
        <v>-0.14722179917647149</v>
      </c>
      <c r="U696" s="19" t="str">
        <f>IF(ABS(IFERROR(T696,0))&gt;0.05,INDEX(margin_ranges!$C$13:$C$16,MATCH($F696*100,margin_ranges!$B$13:$B$16,1)),"")</f>
        <v>Maximize Fill (Type A+)</v>
      </c>
      <c r="V696">
        <f>MIN(VLOOKUP($U696,margin_ranges!$A$5:$D$10,4,FALSE),$P696*100)</f>
        <v>19.75</v>
      </c>
      <c r="Y696" s="29">
        <f t="shared" si="10"/>
        <v>-5.5882352941177604E-2</v>
      </c>
    </row>
    <row r="697" spans="1:25" x14ac:dyDescent="0.3">
      <c r="A697" s="8" t="s">
        <v>17</v>
      </c>
      <c r="B697" s="8" t="s">
        <v>1203</v>
      </c>
      <c r="C697" s="8" t="s">
        <v>1204</v>
      </c>
      <c r="D697" s="8" t="s">
        <v>1219</v>
      </c>
      <c r="E697" s="8" t="s">
        <v>1220</v>
      </c>
      <c r="F697" s="24">
        <v>0.1</v>
      </c>
      <c r="G697" s="24">
        <v>1</v>
      </c>
      <c r="H697" s="25">
        <v>233.30959999999999</v>
      </c>
      <c r="I697" s="25">
        <v>2.8900999999999999</v>
      </c>
      <c r="J697" s="15">
        <v>61</v>
      </c>
      <c r="K697" s="15">
        <v>6</v>
      </c>
      <c r="L697" s="13">
        <v>1.24E-2</v>
      </c>
      <c r="M697" s="7">
        <v>0.70237506999999999</v>
      </c>
      <c r="N697" s="26">
        <v>0.5</v>
      </c>
      <c r="O697" s="27" t="s">
        <v>92</v>
      </c>
      <c r="P697" s="8">
        <v>0.28812962930000002</v>
      </c>
      <c r="Q697" s="24">
        <v>0.1</v>
      </c>
      <c r="R697" t="str">
        <f>IF($Q697*100&gt;=VLOOKUP($O697,margin_ranges!$A$5:$C$10,2,FALSE),IF($Q697*100&lt;=VLOOKUP($O697,margin_ranges!$A$5:$C$10,3,FALSE)+10,"IN RANGE","ABOVE RANGE"),"BELOW RANGE")</f>
        <v>BELOW RANGE</v>
      </c>
      <c r="S697">
        <f>MIN(VLOOKUP($O697,margin_ranges!$A$5:$D$10,4,FALSE),$P697*100)</f>
        <v>28.812962930000001</v>
      </c>
      <c r="T697" s="29">
        <f>(1-$S697/100)/(1-$F697)-1</f>
        <v>-0.20903292144444441</v>
      </c>
      <c r="U697" s="19" t="str">
        <f>IF(ABS(IFERROR(T697,0))&gt;0.05,INDEX(margin_ranges!$C$13:$C$16,MATCH($F697*100,margin_ranges!$B$13:$B$16,1)),"")</f>
        <v>Maximize Fill (Type A+)</v>
      </c>
      <c r="V697">
        <f>MIN(VLOOKUP($U697,margin_ranges!$A$5:$D$10,4,FALSE),$P697*100)</f>
        <v>19.75</v>
      </c>
      <c r="Y697" s="29">
        <f t="shared" si="10"/>
        <v>-0.10833333333333339</v>
      </c>
    </row>
    <row r="698" spans="1:25" x14ac:dyDescent="0.3">
      <c r="A698" s="8" t="s">
        <v>35</v>
      </c>
      <c r="B698" s="8" t="s">
        <v>1243</v>
      </c>
      <c r="C698" s="8" t="s">
        <v>34</v>
      </c>
      <c r="D698" s="8" t="s">
        <v>34</v>
      </c>
      <c r="E698" s="8"/>
      <c r="F698" s="24">
        <v>0.23569757837168501</v>
      </c>
      <c r="G698" s="24">
        <v>0.99306196000000002</v>
      </c>
      <c r="H698" s="25">
        <v>951.51239999999996</v>
      </c>
      <c r="I698" s="25">
        <v>339.20569999999998</v>
      </c>
      <c r="J698" s="15">
        <v>13191</v>
      </c>
      <c r="K698" s="15">
        <v>3271</v>
      </c>
      <c r="L698" s="13">
        <v>0.35649999999999998</v>
      </c>
      <c r="M698" s="7">
        <v>1.2962879199999999</v>
      </c>
      <c r="N698" s="26">
        <v>0.99075599999999997</v>
      </c>
      <c r="O698" s="27"/>
      <c r="P698" s="8">
        <v>0.2356975784</v>
      </c>
      <c r="Q698" s="24">
        <v>0.27289999999999998</v>
      </c>
      <c r="R698" t="e">
        <f>IF($Q698*100&gt;=VLOOKUP($O698,margin_ranges!$A$5:$C$10,2,FALSE),IF($Q698*100&lt;=VLOOKUP($O698,margin_ranges!$A$5:$C$10,3,FALSE)+10,"IN RANGE","ABOVE RANGE"),"BELOW RANGE")</f>
        <v>#N/A</v>
      </c>
      <c r="S698" t="e">
        <f>MIN(VLOOKUP($O698,margin_ranges!$A$5:$D$10,4,FALSE),$P698*100)</f>
        <v>#N/A</v>
      </c>
      <c r="T698" s="29" t="e">
        <f>(1-$S698/100)/(1-$F698)-1</f>
        <v>#N/A</v>
      </c>
      <c r="U698" s="19" t="str">
        <f>IF(ABS(IFERROR(T698,0))&gt;0.05,INDEX(margin_ranges!$C$13:$C$16,MATCH($F698*100,margin_ranges!$B$13:$B$16,1)),"")</f>
        <v/>
      </c>
      <c r="V698" t="e">
        <f>MIN(VLOOKUP($U698,margin_ranges!$A$5:$D$10,4,FALSE),$P698*100)</f>
        <v>#N/A</v>
      </c>
      <c r="Y698" s="29" t="e">
        <f t="shared" si="10"/>
        <v>#N/A</v>
      </c>
    </row>
    <row r="699" spans="1:25" x14ac:dyDescent="0.3">
      <c r="A699" s="8" t="s">
        <v>33</v>
      </c>
      <c r="B699" s="8" t="s">
        <v>1243</v>
      </c>
      <c r="C699" s="8" t="s">
        <v>1244</v>
      </c>
      <c r="D699" s="8" t="s">
        <v>34</v>
      </c>
      <c r="E699" s="8"/>
      <c r="F699" s="24">
        <v>0.23569757837168501</v>
      </c>
      <c r="G699" s="24">
        <v>0.99306196000000002</v>
      </c>
      <c r="H699" s="25">
        <v>951.51239999999996</v>
      </c>
      <c r="I699" s="25">
        <v>339.20569999999998</v>
      </c>
      <c r="J699" s="15">
        <v>13191</v>
      </c>
      <c r="K699" s="15">
        <v>3271</v>
      </c>
      <c r="L699" s="13">
        <v>0.35649999999999998</v>
      </c>
      <c r="M699" s="7">
        <v>1.2962879199999999</v>
      </c>
      <c r="N699" s="26">
        <v>0.99075599999999997</v>
      </c>
      <c r="O699" s="27"/>
      <c r="P699" s="8">
        <v>0.2356975784</v>
      </c>
      <c r="Q699" s="24">
        <v>0.27289999999999998</v>
      </c>
      <c r="R699" t="e">
        <f>IF($Q699*100&gt;=VLOOKUP($O699,margin_ranges!$A$5:$C$10,2,FALSE),IF($Q699*100&lt;=VLOOKUP($O699,margin_ranges!$A$5:$C$10,3,FALSE)+10,"IN RANGE","ABOVE RANGE"),"BELOW RANGE")</f>
        <v>#N/A</v>
      </c>
      <c r="S699" t="e">
        <f>MIN(VLOOKUP($O699,margin_ranges!$A$5:$D$10,4,FALSE),$P699*100)</f>
        <v>#N/A</v>
      </c>
      <c r="T699" s="29" t="e">
        <f>(1-$S699/100)/(1-$F699)-1</f>
        <v>#N/A</v>
      </c>
      <c r="U699" s="19" t="str">
        <f>IF(ABS(IFERROR(T699,0))&gt;0.05,INDEX(margin_ranges!$C$13:$C$16,MATCH($F699*100,margin_ranges!$B$13:$B$16,1)),"")</f>
        <v/>
      </c>
      <c r="V699" t="e">
        <f>MIN(VLOOKUP($U699,margin_ranges!$A$5:$D$10,4,FALSE),$P699*100)</f>
        <v>#N/A</v>
      </c>
      <c r="Y699" s="29" t="e">
        <f t="shared" si="10"/>
        <v>#N/A</v>
      </c>
    </row>
    <row r="700" spans="1:25" x14ac:dyDescent="0.3">
      <c r="A700" s="8" t="s">
        <v>17</v>
      </c>
      <c r="B700" s="8" t="s">
        <v>1243</v>
      </c>
      <c r="C700" s="8" t="s">
        <v>1244</v>
      </c>
      <c r="D700" s="8" t="s">
        <v>1249</v>
      </c>
      <c r="E700" s="8" t="s">
        <v>1250</v>
      </c>
      <c r="F700" s="24">
        <v>0.257306826901816</v>
      </c>
      <c r="G700" s="24">
        <v>1</v>
      </c>
      <c r="H700" s="25">
        <v>382.7319</v>
      </c>
      <c r="I700" s="25">
        <v>163.15270000000001</v>
      </c>
      <c r="J700" s="15">
        <v>6590</v>
      </c>
      <c r="K700" s="15">
        <v>1637</v>
      </c>
      <c r="L700" s="13">
        <v>0.42630000000000001</v>
      </c>
      <c r="M700" s="7">
        <v>1.34645105</v>
      </c>
      <c r="N700" s="26">
        <v>1</v>
      </c>
      <c r="O700" s="27" t="s">
        <v>92</v>
      </c>
      <c r="P700" s="8">
        <v>0.25730682690000001</v>
      </c>
      <c r="Q700" s="24">
        <v>0.28999999999999998</v>
      </c>
      <c r="R700" t="str">
        <f>IF($Q700*100&gt;=VLOOKUP($O700,margin_ranges!$A$5:$C$10,2,FALSE),IF($Q700*100&lt;=VLOOKUP($O700,margin_ranges!$A$5:$C$10,3,FALSE)+10,"IN RANGE","ABOVE RANGE"),"BELOW RANGE")</f>
        <v>IN RANGE</v>
      </c>
      <c r="S700">
        <f>MIN(VLOOKUP($O700,margin_ranges!$A$5:$D$10,4,FALSE),$P700*100)</f>
        <v>25.730682690000002</v>
      </c>
      <c r="T700" s="29">
        <f>(1-$S700/100)/(1-$F700)-1</f>
        <v>2.4449331448295197E-12</v>
      </c>
      <c r="U700" s="19" t="str">
        <f>IF(ABS(IFERROR(T700,0))&gt;0.05,INDEX(margin_ranges!$C$13:$C$16,MATCH($F700*100,margin_ranges!$B$13:$B$16,1)),"")</f>
        <v/>
      </c>
      <c r="V700" t="e">
        <f>MIN(VLOOKUP($U700,margin_ranges!$A$5:$D$10,4,FALSE),$P700*100)</f>
        <v>#N/A</v>
      </c>
      <c r="Y700" s="29" t="e">
        <f t="shared" si="10"/>
        <v>#N/A</v>
      </c>
    </row>
    <row r="701" spans="1:25" x14ac:dyDescent="0.3">
      <c r="A701" s="8" t="s">
        <v>17</v>
      </c>
      <c r="B701" s="8" t="s">
        <v>1243</v>
      </c>
      <c r="C701" s="8" t="s">
        <v>1244</v>
      </c>
      <c r="D701" s="8" t="s">
        <v>1245</v>
      </c>
      <c r="E701" s="8" t="s">
        <v>1246</v>
      </c>
      <c r="F701" s="24">
        <v>0.28999999999999998</v>
      </c>
      <c r="G701" s="24">
        <v>1</v>
      </c>
      <c r="H701" s="25">
        <v>56.867800000000003</v>
      </c>
      <c r="I701" s="25">
        <v>10.6601</v>
      </c>
      <c r="J701" s="15">
        <v>552</v>
      </c>
      <c r="K701" s="15">
        <v>145</v>
      </c>
      <c r="L701" s="13">
        <v>0.1875</v>
      </c>
      <c r="M701" s="7">
        <v>1.7255223099999999</v>
      </c>
      <c r="N701" s="26">
        <v>1</v>
      </c>
      <c r="O701" s="27" t="s">
        <v>22</v>
      </c>
      <c r="P701" s="8">
        <v>0.42046533009999998</v>
      </c>
      <c r="Q701" s="24">
        <v>0.28999999999999998</v>
      </c>
      <c r="R701" t="str">
        <f>IF($Q701*100&gt;=VLOOKUP($O701,margin_ranges!$A$5:$C$10,2,FALSE),IF($Q701*100&lt;=VLOOKUP($O701,margin_ranges!$A$5:$C$10,3,FALSE)+10,"IN RANGE","ABOVE RANGE"),"BELOW RANGE")</f>
        <v>IN RANGE</v>
      </c>
      <c r="S701">
        <f>MIN(VLOOKUP($O701,margin_ranges!$A$5:$D$10,4,FALSE),$P701*100)</f>
        <v>29.75</v>
      </c>
      <c r="T701" s="29">
        <f>(1-$S701/100)/(1-$F701)-1</f>
        <v>-1.0563380281690127E-2</v>
      </c>
      <c r="U701" s="19" t="str">
        <f>IF(ABS(IFERROR(T701,0))&gt;0.05,INDEX(margin_ranges!$C$13:$C$16,MATCH($F701*100,margin_ranges!$B$13:$B$16,1)),"")</f>
        <v/>
      </c>
      <c r="V701" t="e">
        <f>MIN(VLOOKUP($U701,margin_ranges!$A$5:$D$10,4,FALSE),$P701*100)</f>
        <v>#N/A</v>
      </c>
      <c r="Y701" s="29" t="e">
        <f t="shared" si="10"/>
        <v>#N/A</v>
      </c>
    </row>
    <row r="702" spans="1:25" x14ac:dyDescent="0.3">
      <c r="A702" s="8" t="s">
        <v>17</v>
      </c>
      <c r="B702" s="8" t="s">
        <v>1243</v>
      </c>
      <c r="C702" s="8" t="s">
        <v>1244</v>
      </c>
      <c r="D702" s="8" t="s">
        <v>1251</v>
      </c>
      <c r="E702" s="8" t="s">
        <v>1252</v>
      </c>
      <c r="F702" s="24">
        <v>0.28999999999999998</v>
      </c>
      <c r="G702" s="24">
        <v>1</v>
      </c>
      <c r="H702" s="25">
        <v>56.206299999999999</v>
      </c>
      <c r="I702" s="25">
        <v>9.3552999999999997</v>
      </c>
      <c r="J702" s="15">
        <v>410</v>
      </c>
      <c r="K702" s="15">
        <v>109</v>
      </c>
      <c r="L702" s="13">
        <v>0.16639999999999999</v>
      </c>
      <c r="M702" s="7">
        <v>1.4615893200000001</v>
      </c>
      <c r="N702" s="26">
        <v>1</v>
      </c>
      <c r="O702" s="27" t="s">
        <v>22</v>
      </c>
      <c r="P702" s="8">
        <v>0.31581328339999998</v>
      </c>
      <c r="Q702" s="24">
        <v>0.28999999999999998</v>
      </c>
      <c r="R702" t="str">
        <f>IF($Q702*100&gt;=VLOOKUP($O702,margin_ranges!$A$5:$C$10,2,FALSE),IF($Q702*100&lt;=VLOOKUP($O702,margin_ranges!$A$5:$C$10,3,FALSE)+10,"IN RANGE","ABOVE RANGE"),"BELOW RANGE")</f>
        <v>IN RANGE</v>
      </c>
      <c r="S702">
        <f>MIN(VLOOKUP($O702,margin_ranges!$A$5:$D$10,4,FALSE),$P702*100)</f>
        <v>29.75</v>
      </c>
      <c r="T702" s="29">
        <f>(1-$S702/100)/(1-$F702)-1</f>
        <v>-1.0563380281690127E-2</v>
      </c>
      <c r="U702" s="19" t="str">
        <f>IF(ABS(IFERROR(T702,0))&gt;0.05,INDEX(margin_ranges!$C$13:$C$16,MATCH($F702*100,margin_ranges!$B$13:$B$16,1)),"")</f>
        <v/>
      </c>
      <c r="V702" t="e">
        <f>MIN(VLOOKUP($U702,margin_ranges!$A$5:$D$10,4,FALSE),$P702*100)</f>
        <v>#N/A</v>
      </c>
      <c r="Y702" s="29" t="e">
        <f t="shared" si="10"/>
        <v>#N/A</v>
      </c>
    </row>
    <row r="703" spans="1:25" x14ac:dyDescent="0.3">
      <c r="A703" s="8" t="s">
        <v>17</v>
      </c>
      <c r="B703" s="8" t="s">
        <v>1243</v>
      </c>
      <c r="C703" s="8" t="s">
        <v>1244</v>
      </c>
      <c r="D703" s="8" t="s">
        <v>11776</v>
      </c>
      <c r="E703" s="8" t="s">
        <v>11777</v>
      </c>
      <c r="F703" s="24">
        <v>0.25</v>
      </c>
      <c r="G703" s="24">
        <v>0</v>
      </c>
      <c r="H703" s="25">
        <v>5.2961999999999998</v>
      </c>
      <c r="I703" s="25">
        <v>0.52339999999999998</v>
      </c>
      <c r="J703" s="15">
        <v>21</v>
      </c>
      <c r="K703" s="15">
        <v>5</v>
      </c>
      <c r="L703" s="13">
        <v>9.8799999999999999E-2</v>
      </c>
      <c r="M703" s="7">
        <v>1.36490175</v>
      </c>
      <c r="N703" s="26">
        <v>1</v>
      </c>
      <c r="O703" s="27" t="s">
        <v>22</v>
      </c>
      <c r="P703" s="8">
        <v>0.26734653069999997</v>
      </c>
      <c r="Q703" s="24">
        <v>0.25</v>
      </c>
      <c r="R703" t="str">
        <f>IF($Q703*100&gt;=VLOOKUP($O703,margin_ranges!$A$5:$C$10,2,FALSE),IF($Q703*100&lt;=VLOOKUP($O703,margin_ranges!$A$5:$C$10,3,FALSE)+10,"IN RANGE","ABOVE RANGE"),"BELOW RANGE")</f>
        <v>IN RANGE</v>
      </c>
      <c r="S703">
        <f>MIN(VLOOKUP($O703,margin_ranges!$A$5:$D$10,4,FALSE),$P703*100)</f>
        <v>26.734653069999997</v>
      </c>
      <c r="T703" s="29">
        <f>(1-$S703/100)/(1-$F703)-1</f>
        <v>-2.3128707600000076E-2</v>
      </c>
      <c r="U703" s="19" t="str">
        <f>IF(ABS(IFERROR(T703,0))&gt;0.05,INDEX(margin_ranges!$C$13:$C$16,MATCH($F703*100,margin_ranges!$B$13:$B$16,1)),"")</f>
        <v/>
      </c>
      <c r="V703" t="e">
        <f>MIN(VLOOKUP($U703,margin_ranges!$A$5:$D$10,4,FALSE),$P703*100)</f>
        <v>#N/A</v>
      </c>
      <c r="Y703" s="29" t="e">
        <f t="shared" si="10"/>
        <v>#N/A</v>
      </c>
    </row>
    <row r="704" spans="1:25" x14ac:dyDescent="0.3">
      <c r="A704" s="8" t="s">
        <v>17</v>
      </c>
      <c r="B704" s="8" t="s">
        <v>1243</v>
      </c>
      <c r="C704" s="8" t="s">
        <v>1244</v>
      </c>
      <c r="D704" s="8" t="s">
        <v>1247</v>
      </c>
      <c r="E704" s="8" t="s">
        <v>1248</v>
      </c>
      <c r="F704" s="24">
        <v>0.249999999999999</v>
      </c>
      <c r="G704" s="24">
        <v>1</v>
      </c>
      <c r="H704" s="25">
        <v>383.32749999999999</v>
      </c>
      <c r="I704" s="25">
        <v>128.2784</v>
      </c>
      <c r="J704" s="15">
        <v>5255</v>
      </c>
      <c r="K704" s="15">
        <v>1290</v>
      </c>
      <c r="L704" s="13">
        <v>0.33460000000000001</v>
      </c>
      <c r="M704" s="7">
        <v>1.3655247500000001</v>
      </c>
      <c r="N704" s="26">
        <v>1</v>
      </c>
      <c r="O704" s="27" t="s">
        <v>92</v>
      </c>
      <c r="P704" s="8">
        <v>0.26768079389999999</v>
      </c>
      <c r="Q704" s="24">
        <v>0.25</v>
      </c>
      <c r="R704" t="str">
        <f>IF($Q704*100&gt;=VLOOKUP($O704,margin_ranges!$A$5:$C$10,2,FALSE),IF($Q704*100&lt;=VLOOKUP($O704,margin_ranges!$A$5:$C$10,3,FALSE)+10,"IN RANGE","ABOVE RANGE"),"BELOW RANGE")</f>
        <v>IN RANGE</v>
      </c>
      <c r="S704">
        <f>MIN(VLOOKUP($O704,margin_ranges!$A$5:$D$10,4,FALSE),$P704*100)</f>
        <v>26.76807939</v>
      </c>
      <c r="T704" s="29">
        <f>(1-$S704/100)/(1-$F704)-1</f>
        <v>-2.3574391866667987E-2</v>
      </c>
      <c r="U704" s="19" t="str">
        <f>IF(ABS(IFERROR(T704,0))&gt;0.05,INDEX(margin_ranges!$C$13:$C$16,MATCH($F704*100,margin_ranges!$B$13:$B$16,1)),"")</f>
        <v/>
      </c>
      <c r="V704" t="e">
        <f>MIN(VLOOKUP($U704,margin_ranges!$A$5:$D$10,4,FALSE),$P704*100)</f>
        <v>#N/A</v>
      </c>
      <c r="Y704" s="29" t="e">
        <f t="shared" si="10"/>
        <v>#N/A</v>
      </c>
    </row>
    <row r="705" spans="1:25" x14ac:dyDescent="0.3">
      <c r="A705" s="8" t="s">
        <v>17</v>
      </c>
      <c r="B705" s="8" t="s">
        <v>1243</v>
      </c>
      <c r="C705" s="8" t="s">
        <v>1244</v>
      </c>
      <c r="D705" s="8" t="s">
        <v>11778</v>
      </c>
      <c r="E705" s="8" t="s">
        <v>11779</v>
      </c>
      <c r="F705" s="24">
        <v>0.25</v>
      </c>
      <c r="G705" s="24">
        <v>0</v>
      </c>
      <c r="H705" s="25">
        <v>5.2329999999999997</v>
      </c>
      <c r="I705" s="25">
        <v>0.89180000000000004</v>
      </c>
      <c r="J705" s="15">
        <v>37</v>
      </c>
      <c r="K705" s="15">
        <v>9</v>
      </c>
      <c r="L705" s="13">
        <v>0.1704</v>
      </c>
      <c r="M705" s="7">
        <v>1.38348418</v>
      </c>
      <c r="N705" s="26">
        <v>1</v>
      </c>
      <c r="O705" s="27" t="s">
        <v>22</v>
      </c>
      <c r="P705" s="8">
        <v>0.27718725389999999</v>
      </c>
      <c r="Q705" s="24">
        <v>0.25</v>
      </c>
      <c r="R705" t="str">
        <f>IF($Q705*100&gt;=VLOOKUP($O705,margin_ranges!$A$5:$C$10,2,FALSE),IF($Q705*100&lt;=VLOOKUP($O705,margin_ranges!$A$5:$C$10,3,FALSE)+10,"IN RANGE","ABOVE RANGE"),"BELOW RANGE")</f>
        <v>IN RANGE</v>
      </c>
      <c r="S705">
        <f>MIN(VLOOKUP($O705,margin_ranges!$A$5:$D$10,4,FALSE),$P705*100)</f>
        <v>27.718725389999999</v>
      </c>
      <c r="T705" s="29">
        <f>(1-$S705/100)/(1-$F705)-1</f>
        <v>-3.6249671866666611E-2</v>
      </c>
      <c r="U705" s="19" t="str">
        <f>IF(ABS(IFERROR(T705,0))&gt;0.05,INDEX(margin_ranges!$C$13:$C$16,MATCH($F705*100,margin_ranges!$B$13:$B$16,1)),"")</f>
        <v/>
      </c>
      <c r="V705" t="e">
        <f>MIN(VLOOKUP($U705,margin_ranges!$A$5:$D$10,4,FALSE),$P705*100)</f>
        <v>#N/A</v>
      </c>
      <c r="Y705" s="29" t="e">
        <f t="shared" si="10"/>
        <v>#N/A</v>
      </c>
    </row>
    <row r="706" spans="1:25" x14ac:dyDescent="0.3">
      <c r="A706" s="8" t="s">
        <v>17</v>
      </c>
      <c r="B706" s="8" t="s">
        <v>1243</v>
      </c>
      <c r="C706" s="8" t="s">
        <v>1244</v>
      </c>
      <c r="D706" s="8" t="s">
        <v>11780</v>
      </c>
      <c r="E706" s="8" t="s">
        <v>11781</v>
      </c>
      <c r="F706" s="24">
        <v>0.25</v>
      </c>
      <c r="G706" s="24">
        <v>0</v>
      </c>
      <c r="H706" s="25">
        <v>5.2679</v>
      </c>
      <c r="I706" s="25">
        <v>3.2324999999999999</v>
      </c>
      <c r="J706" s="15">
        <v>33</v>
      </c>
      <c r="K706" s="15">
        <v>8</v>
      </c>
      <c r="L706" s="13">
        <v>0.61360000000000003</v>
      </c>
      <c r="M706" s="7">
        <v>0.34107169999999998</v>
      </c>
      <c r="N706" s="26">
        <v>0.03</v>
      </c>
      <c r="O706" s="27" t="s">
        <v>22</v>
      </c>
      <c r="P706" s="8">
        <v>0.91204195600000004</v>
      </c>
      <c r="Q706" s="24">
        <v>0.25</v>
      </c>
      <c r="R706" t="str">
        <f>IF($Q706*100&gt;=VLOOKUP($O706,margin_ranges!$A$5:$C$10,2,FALSE),IF($Q706*100&lt;=VLOOKUP($O706,margin_ranges!$A$5:$C$10,3,FALSE)+10,"IN RANGE","ABOVE RANGE"),"BELOW RANGE")</f>
        <v>IN RANGE</v>
      </c>
      <c r="S706">
        <f>MIN(VLOOKUP($O706,margin_ranges!$A$5:$D$10,4,FALSE),$P706*100)</f>
        <v>29.75</v>
      </c>
      <c r="T706" s="29">
        <f>(1-$S706/100)/(1-$F706)-1</f>
        <v>-6.3333333333333353E-2</v>
      </c>
      <c r="U706" s="19" t="str">
        <f>IF(ABS(IFERROR(T706,0))&gt;0.05,INDEX(margin_ranges!$C$13:$C$16,MATCH($F706*100,margin_ranges!$B$13:$B$16,1)),"")</f>
        <v>Balanced (Type B)</v>
      </c>
      <c r="V706">
        <f>MIN(VLOOKUP($U706,margin_ranges!$A$5:$D$10,4,FALSE),$P706*100)</f>
        <v>29.75</v>
      </c>
      <c r="Y706" s="29">
        <f t="shared" si="10"/>
        <v>-6.3333333333333353E-2</v>
      </c>
    </row>
    <row r="707" spans="1:25" x14ac:dyDescent="0.3">
      <c r="A707" s="8" t="s">
        <v>35</v>
      </c>
      <c r="B707" s="8" t="s">
        <v>1253</v>
      </c>
      <c r="C707" s="8" t="s">
        <v>34</v>
      </c>
      <c r="D707" s="8" t="s">
        <v>34</v>
      </c>
      <c r="E707" s="8"/>
      <c r="F707" s="24">
        <v>0.306995552100779</v>
      </c>
      <c r="G707" s="24">
        <v>0.87493551000000003</v>
      </c>
      <c r="H707" s="25">
        <v>7500.6041999999998</v>
      </c>
      <c r="I707" s="25">
        <v>260.5625</v>
      </c>
      <c r="J707" s="15">
        <v>5723</v>
      </c>
      <c r="K707" s="15">
        <v>1654</v>
      </c>
      <c r="L707" s="13">
        <v>3.4700000000000002E-2</v>
      </c>
      <c r="M707" s="7">
        <v>0.73212458999999996</v>
      </c>
      <c r="N707" s="26">
        <v>0.41850199999999999</v>
      </c>
      <c r="O707" s="27"/>
      <c r="P707" s="8">
        <v>0.42837325240000002</v>
      </c>
      <c r="Q707" s="24">
        <v>0.307</v>
      </c>
      <c r="R707" t="e">
        <f>IF($Q707*100&gt;=VLOOKUP($O707,margin_ranges!$A$5:$C$10,2,FALSE),IF($Q707*100&lt;=VLOOKUP($O707,margin_ranges!$A$5:$C$10,3,FALSE)+10,"IN RANGE","ABOVE RANGE"),"BELOW RANGE")</f>
        <v>#N/A</v>
      </c>
      <c r="S707" t="e">
        <f>MIN(VLOOKUP($O707,margin_ranges!$A$5:$D$10,4,FALSE),$P707*100)</f>
        <v>#N/A</v>
      </c>
      <c r="T707" s="29" t="e">
        <f>(1-$S707/100)/(1-$F707)-1</f>
        <v>#N/A</v>
      </c>
      <c r="U707" s="19" t="str">
        <f>IF(ABS(IFERROR(T707,0))&gt;0.05,INDEX(margin_ranges!$C$13:$C$16,MATCH($F707*100,margin_ranges!$B$13:$B$16,1)),"")</f>
        <v/>
      </c>
      <c r="V707" t="e">
        <f>MIN(VLOOKUP($U707,margin_ranges!$A$5:$D$10,4,FALSE),$P707*100)</f>
        <v>#N/A</v>
      </c>
      <c r="Y707" s="29" t="e">
        <f t="shared" si="10"/>
        <v>#N/A</v>
      </c>
    </row>
    <row r="708" spans="1:25" x14ac:dyDescent="0.3">
      <c r="A708" s="8" t="s">
        <v>33</v>
      </c>
      <c r="B708" s="8" t="s">
        <v>1253</v>
      </c>
      <c r="C708" s="8" t="s">
        <v>1254</v>
      </c>
      <c r="D708" s="8" t="s">
        <v>34</v>
      </c>
      <c r="E708" s="8"/>
      <c r="F708" s="24">
        <v>0.306995552100779</v>
      </c>
      <c r="G708" s="24">
        <v>0.87493551000000003</v>
      </c>
      <c r="H708" s="25">
        <v>7500.6041999999998</v>
      </c>
      <c r="I708" s="25">
        <v>260.5625</v>
      </c>
      <c r="J708" s="15">
        <v>5723</v>
      </c>
      <c r="K708" s="15">
        <v>1654</v>
      </c>
      <c r="L708" s="13">
        <v>3.4700000000000002E-2</v>
      </c>
      <c r="M708" s="7">
        <v>0.73212458999999996</v>
      </c>
      <c r="N708" s="26">
        <v>0.41850199999999999</v>
      </c>
      <c r="O708" s="27"/>
      <c r="P708" s="8">
        <v>0.42837325240000002</v>
      </c>
      <c r="Q708" s="24">
        <v>0.307</v>
      </c>
      <c r="R708" t="e">
        <f>IF($Q708*100&gt;=VLOOKUP($O708,margin_ranges!$A$5:$C$10,2,FALSE),IF($Q708*100&lt;=VLOOKUP($O708,margin_ranges!$A$5:$C$10,3,FALSE)+10,"IN RANGE","ABOVE RANGE"),"BELOW RANGE")</f>
        <v>#N/A</v>
      </c>
      <c r="S708" t="e">
        <f>MIN(VLOOKUP($O708,margin_ranges!$A$5:$D$10,4,FALSE),$P708*100)</f>
        <v>#N/A</v>
      </c>
      <c r="T708" s="29" t="e">
        <f>(1-$S708/100)/(1-$F708)-1</f>
        <v>#N/A</v>
      </c>
      <c r="U708" s="19" t="str">
        <f>IF(ABS(IFERROR(T708,0))&gt;0.05,INDEX(margin_ranges!$C$13:$C$16,MATCH($F708*100,margin_ranges!$B$13:$B$16,1)),"")</f>
        <v/>
      </c>
      <c r="V708" t="e">
        <f>MIN(VLOOKUP($U708,margin_ranges!$A$5:$D$10,4,FALSE),$P708*100)</f>
        <v>#N/A</v>
      </c>
      <c r="Y708" s="29" t="e">
        <f t="shared" si="10"/>
        <v>#N/A</v>
      </c>
    </row>
    <row r="709" spans="1:25" x14ac:dyDescent="0.3">
      <c r="A709" s="8" t="s">
        <v>17</v>
      </c>
      <c r="B709" s="8" t="s">
        <v>1253</v>
      </c>
      <c r="C709" s="8" t="s">
        <v>1254</v>
      </c>
      <c r="D709" s="8" t="s">
        <v>1275</v>
      </c>
      <c r="E709" s="8" t="s">
        <v>1276</v>
      </c>
      <c r="F709" s="24">
        <v>0.37</v>
      </c>
      <c r="G709" s="24">
        <v>1</v>
      </c>
      <c r="H709" s="25">
        <v>1037.8669</v>
      </c>
      <c r="I709" s="25">
        <v>41.406100000000002</v>
      </c>
      <c r="J709" s="15">
        <v>903</v>
      </c>
      <c r="K709" s="15">
        <v>303</v>
      </c>
      <c r="L709" s="13">
        <v>3.9899999999999998E-2</v>
      </c>
      <c r="M709" s="7">
        <v>0.72701897999999998</v>
      </c>
      <c r="N709" s="26">
        <v>0.3</v>
      </c>
      <c r="O709" s="27" t="s">
        <v>22</v>
      </c>
      <c r="P709" s="8">
        <v>0.58735603000000003</v>
      </c>
      <c r="Q709" s="24">
        <v>0.37</v>
      </c>
      <c r="R709" t="str">
        <f>IF($Q709*100&gt;=VLOOKUP($O709,margin_ranges!$A$5:$C$10,2,FALSE),IF($Q709*100&lt;=VLOOKUP($O709,margin_ranges!$A$5:$C$10,3,FALSE)+10,"IN RANGE","ABOVE RANGE"),"BELOW RANGE")</f>
        <v>IN RANGE</v>
      </c>
      <c r="S709">
        <f>MIN(VLOOKUP($O709,margin_ranges!$A$5:$D$10,4,FALSE),$P709*100)</f>
        <v>29.75</v>
      </c>
      <c r="T709" s="29">
        <f>(1-$S709/100)/(1-$F709)-1</f>
        <v>0.11507936507936511</v>
      </c>
      <c r="U709" s="19" t="str">
        <f>IF(ABS(IFERROR(T709,0))&gt;0.05,INDEX(margin_ranges!$C$13:$C$16,MATCH($F709*100,margin_ranges!$B$13:$B$16,1)),"")</f>
        <v>Margin Over Fill (Type C)</v>
      </c>
      <c r="V709">
        <f>MIN(VLOOKUP($U709,margin_ranges!$A$5:$D$10,4,FALSE),$P709*100)</f>
        <v>43</v>
      </c>
      <c r="Y709" s="29">
        <f t="shared" si="10"/>
        <v>-9.5238095238095122E-2</v>
      </c>
    </row>
    <row r="710" spans="1:25" x14ac:dyDescent="0.3">
      <c r="A710" s="8" t="s">
        <v>17</v>
      </c>
      <c r="B710" s="8" t="s">
        <v>1253</v>
      </c>
      <c r="C710" s="8" t="s">
        <v>1254</v>
      </c>
      <c r="D710" s="8" t="s">
        <v>1283</v>
      </c>
      <c r="E710" s="8" t="s">
        <v>1284</v>
      </c>
      <c r="F710" s="24">
        <v>0.313628768067369</v>
      </c>
      <c r="G710" s="24">
        <v>0</v>
      </c>
      <c r="H710" s="25">
        <v>7.1704999999999997</v>
      </c>
      <c r="I710" s="25">
        <v>2.0771999999999999</v>
      </c>
      <c r="J710" s="15">
        <v>91</v>
      </c>
      <c r="K710" s="15">
        <v>25</v>
      </c>
      <c r="L710" s="13">
        <v>0.28970000000000001</v>
      </c>
      <c r="M710" s="7">
        <v>1.4569375200000001</v>
      </c>
      <c r="N710" s="26">
        <v>1</v>
      </c>
      <c r="O710" s="27" t="s">
        <v>22</v>
      </c>
      <c r="P710" s="8">
        <v>0.31362876810000001</v>
      </c>
      <c r="Q710" s="24">
        <v>0.32</v>
      </c>
      <c r="R710" t="str">
        <f>IF($Q710*100&gt;=VLOOKUP($O710,margin_ranges!$A$5:$C$10,2,FALSE),IF($Q710*100&lt;=VLOOKUP($O710,margin_ranges!$A$5:$C$10,3,FALSE)+10,"IN RANGE","ABOVE RANGE"),"BELOW RANGE")</f>
        <v>IN RANGE</v>
      </c>
      <c r="S710">
        <f>MIN(VLOOKUP($O710,margin_ranges!$A$5:$D$10,4,FALSE),$P710*100)</f>
        <v>29.75</v>
      </c>
      <c r="T710" s="29">
        <f>(1-$S710/100)/(1-$F710)-1</f>
        <v>2.3498607338123589E-2</v>
      </c>
      <c r="U710" s="19" t="str">
        <f>IF(ABS(IFERROR(T710,0))&gt;0.05,INDEX(margin_ranges!$C$13:$C$16,MATCH($F710*100,margin_ranges!$B$13:$B$16,1)),"")</f>
        <v/>
      </c>
      <c r="V710" t="e">
        <f>MIN(VLOOKUP($U710,margin_ranges!$A$5:$D$10,4,FALSE),$P710*100)</f>
        <v>#N/A</v>
      </c>
      <c r="Y710" s="29" t="e">
        <f t="shared" si="10"/>
        <v>#N/A</v>
      </c>
    </row>
    <row r="711" spans="1:25" x14ac:dyDescent="0.3">
      <c r="A711" s="8" t="s">
        <v>17</v>
      </c>
      <c r="B711" s="8" t="s">
        <v>1253</v>
      </c>
      <c r="C711" s="8" t="s">
        <v>1254</v>
      </c>
      <c r="D711" s="28" t="s">
        <v>1261</v>
      </c>
      <c r="E711" s="8" t="s">
        <v>1262</v>
      </c>
      <c r="F711" s="24">
        <v>0.30531882869510102</v>
      </c>
      <c r="G711" s="24">
        <v>1</v>
      </c>
      <c r="H711" s="25">
        <v>579.6825</v>
      </c>
      <c r="I711" s="25">
        <v>19.120999999999999</v>
      </c>
      <c r="J711" s="15">
        <v>413</v>
      </c>
      <c r="K711" s="15">
        <v>119</v>
      </c>
      <c r="L711" s="13">
        <v>3.3000000000000002E-2</v>
      </c>
      <c r="M711" s="7">
        <v>0.71975465000000005</v>
      </c>
      <c r="N711" s="26">
        <v>0.5</v>
      </c>
      <c r="O711" s="27" t="s">
        <v>22</v>
      </c>
      <c r="P711" s="8">
        <v>0.30531882869999999</v>
      </c>
      <c r="Q711" s="24">
        <v>0.33</v>
      </c>
      <c r="R711" t="str">
        <f>IF($Q711*100&gt;=VLOOKUP($O711,margin_ranges!$A$5:$C$10,2,FALSE),IF($Q711*100&lt;=VLOOKUP($O711,margin_ranges!$A$5:$C$10,3,FALSE)+10,"IN RANGE","ABOVE RANGE"),"BELOW RANGE")</f>
        <v>IN RANGE</v>
      </c>
      <c r="S711">
        <f>MIN(VLOOKUP($O711,margin_ranges!$A$5:$D$10,4,FALSE),$P711*100)</f>
        <v>29.75</v>
      </c>
      <c r="T711" s="29">
        <f>(1-$S711/100)/(1-$F711)-1</f>
        <v>1.1255276547101456E-2</v>
      </c>
      <c r="U711" s="19" t="str">
        <f>IF(ABS(IFERROR(T711,0))&gt;0.05,INDEX(margin_ranges!$C$13:$C$16,MATCH($F711*100,margin_ranges!$B$13:$B$16,1)),"")</f>
        <v/>
      </c>
      <c r="V711" t="e">
        <f>MIN(VLOOKUP($U711,margin_ranges!$A$5:$D$10,4,FALSE),$P711*100)</f>
        <v>#N/A</v>
      </c>
      <c r="Y711" s="29" t="e">
        <f t="shared" si="10"/>
        <v>#N/A</v>
      </c>
    </row>
    <row r="712" spans="1:25" x14ac:dyDescent="0.3">
      <c r="A712" s="8" t="s">
        <v>17</v>
      </c>
      <c r="B712" s="8" t="s">
        <v>1253</v>
      </c>
      <c r="C712" s="8" t="s">
        <v>1254</v>
      </c>
      <c r="D712" s="8" t="s">
        <v>1255</v>
      </c>
      <c r="E712" s="8" t="s">
        <v>1256</v>
      </c>
      <c r="F712" s="24">
        <v>0.28999999999999998</v>
      </c>
      <c r="G712" s="24">
        <v>0</v>
      </c>
      <c r="H712" s="25">
        <v>5.5109000000000004</v>
      </c>
      <c r="I712" s="25">
        <v>1.9813000000000001</v>
      </c>
      <c r="J712" s="15">
        <v>87</v>
      </c>
      <c r="K712" s="15">
        <v>22</v>
      </c>
      <c r="L712" s="13">
        <v>0.35949999999999999</v>
      </c>
      <c r="M712" s="7">
        <v>1.45539693</v>
      </c>
      <c r="N712" s="26">
        <v>1</v>
      </c>
      <c r="O712" s="27" t="s">
        <v>22</v>
      </c>
      <c r="P712" s="8">
        <v>0.31290221899999998</v>
      </c>
      <c r="Q712" s="24">
        <v>0.28999999999999998</v>
      </c>
      <c r="R712" t="str">
        <f>IF($Q712*100&gt;=VLOOKUP($O712,margin_ranges!$A$5:$C$10,2,FALSE),IF($Q712*100&lt;=VLOOKUP($O712,margin_ranges!$A$5:$C$10,3,FALSE)+10,"IN RANGE","ABOVE RANGE"),"BELOW RANGE")</f>
        <v>IN RANGE</v>
      </c>
      <c r="S712">
        <f>MIN(VLOOKUP($O712,margin_ranges!$A$5:$D$10,4,FALSE),$P712*100)</f>
        <v>29.75</v>
      </c>
      <c r="T712" s="29">
        <f>(1-$S712/100)/(1-$F712)-1</f>
        <v>-1.0563380281690127E-2</v>
      </c>
      <c r="U712" s="19" t="str">
        <f>IF(ABS(IFERROR(T712,0))&gt;0.05,INDEX(margin_ranges!$C$13:$C$16,MATCH($F712*100,margin_ranges!$B$13:$B$16,1)),"")</f>
        <v/>
      </c>
      <c r="V712" t="e">
        <f>MIN(VLOOKUP($U712,margin_ranges!$A$5:$D$10,4,FALSE),$P712*100)</f>
        <v>#N/A</v>
      </c>
      <c r="Y712" s="29" t="e">
        <f t="shared" si="10"/>
        <v>#N/A</v>
      </c>
    </row>
    <row r="713" spans="1:25" x14ac:dyDescent="0.3">
      <c r="A713" s="8" t="s">
        <v>17</v>
      </c>
      <c r="B713" s="8" t="s">
        <v>1253</v>
      </c>
      <c r="C713" s="8" t="s">
        <v>1254</v>
      </c>
      <c r="D713" s="8" t="s">
        <v>1257</v>
      </c>
      <c r="E713" s="8" t="s">
        <v>1258</v>
      </c>
      <c r="F713" s="24">
        <v>0.28999999999999998</v>
      </c>
      <c r="G713" s="24">
        <v>0</v>
      </c>
      <c r="H713" s="25">
        <v>12.488300000000001</v>
      </c>
      <c r="I713" s="25">
        <v>1.8383</v>
      </c>
      <c r="J713" s="15">
        <v>82</v>
      </c>
      <c r="K713" s="15">
        <v>21</v>
      </c>
      <c r="L713" s="13">
        <v>0.1472</v>
      </c>
      <c r="M713" s="7">
        <v>1.4881955200000001</v>
      </c>
      <c r="N713" s="26">
        <v>1</v>
      </c>
      <c r="O713" s="27" t="s">
        <v>22</v>
      </c>
      <c r="P713" s="8">
        <v>0.32804528440000003</v>
      </c>
      <c r="Q713" s="24">
        <v>0.28999999999999998</v>
      </c>
      <c r="R713" t="str">
        <f>IF($Q713*100&gt;=VLOOKUP($O713,margin_ranges!$A$5:$C$10,2,FALSE),IF($Q713*100&lt;=VLOOKUP($O713,margin_ranges!$A$5:$C$10,3,FALSE)+10,"IN RANGE","ABOVE RANGE"),"BELOW RANGE")</f>
        <v>IN RANGE</v>
      </c>
      <c r="S713">
        <f>MIN(VLOOKUP($O713,margin_ranges!$A$5:$D$10,4,FALSE),$P713*100)</f>
        <v>29.75</v>
      </c>
      <c r="T713" s="29">
        <f>(1-$S713/100)/(1-$F713)-1</f>
        <v>-1.0563380281690127E-2</v>
      </c>
      <c r="U713" s="19" t="str">
        <f>IF(ABS(IFERROR(T713,0))&gt;0.05,INDEX(margin_ranges!$C$13:$C$16,MATCH($F713*100,margin_ranges!$B$13:$B$16,1)),"")</f>
        <v/>
      </c>
      <c r="V713" t="e">
        <f>MIN(VLOOKUP($U713,margin_ranges!$A$5:$D$10,4,FALSE),$P713*100)</f>
        <v>#N/A</v>
      </c>
      <c r="Y713" s="29" t="e">
        <f t="shared" si="10"/>
        <v>#N/A</v>
      </c>
    </row>
    <row r="714" spans="1:25" x14ac:dyDescent="0.3">
      <c r="A714" s="8" t="s">
        <v>17</v>
      </c>
      <c r="B714" s="8" t="s">
        <v>1253</v>
      </c>
      <c r="C714" s="8" t="s">
        <v>1254</v>
      </c>
      <c r="D714" s="8" t="s">
        <v>1263</v>
      </c>
      <c r="E714" s="8" t="s">
        <v>1264</v>
      </c>
      <c r="F714" s="24">
        <v>0.28999999999999998</v>
      </c>
      <c r="G714" s="24">
        <v>1</v>
      </c>
      <c r="H714" s="25">
        <v>539.74860000000001</v>
      </c>
      <c r="I714" s="25">
        <v>22.1401</v>
      </c>
      <c r="J714" s="15">
        <v>328</v>
      </c>
      <c r="K714" s="15">
        <v>84</v>
      </c>
      <c r="L714" s="13">
        <v>4.1000000000000002E-2</v>
      </c>
      <c r="M714" s="7">
        <v>0.49353276000000001</v>
      </c>
      <c r="N714" s="26">
        <v>0.3</v>
      </c>
      <c r="O714" s="27" t="s">
        <v>22</v>
      </c>
      <c r="P714" s="8">
        <v>0.39213761079999998</v>
      </c>
      <c r="Q714" s="24">
        <v>0.28999999999999998</v>
      </c>
      <c r="R714" t="str">
        <f>IF($Q714*100&gt;=VLOOKUP($O714,margin_ranges!$A$5:$C$10,2,FALSE),IF($Q714*100&lt;=VLOOKUP($O714,margin_ranges!$A$5:$C$10,3,FALSE)+10,"IN RANGE","ABOVE RANGE"),"BELOW RANGE")</f>
        <v>IN RANGE</v>
      </c>
      <c r="S714">
        <f>MIN(VLOOKUP($O714,margin_ranges!$A$5:$D$10,4,FALSE),$P714*100)</f>
        <v>29.75</v>
      </c>
      <c r="T714" s="29">
        <f>(1-$S714/100)/(1-$F714)-1</f>
        <v>-1.0563380281690127E-2</v>
      </c>
      <c r="U714" s="19" t="str">
        <f>IF(ABS(IFERROR(T714,0))&gt;0.05,INDEX(margin_ranges!$C$13:$C$16,MATCH($F714*100,margin_ranges!$B$13:$B$16,1)),"")</f>
        <v/>
      </c>
      <c r="V714" t="e">
        <f>MIN(VLOOKUP($U714,margin_ranges!$A$5:$D$10,4,FALSE),$P714*100)</f>
        <v>#N/A</v>
      </c>
      <c r="Y714" s="29" t="e">
        <f t="shared" si="10"/>
        <v>#N/A</v>
      </c>
    </row>
    <row r="715" spans="1:25" x14ac:dyDescent="0.3">
      <c r="A715" s="8" t="s">
        <v>17</v>
      </c>
      <c r="B715" s="8" t="s">
        <v>1253</v>
      </c>
      <c r="C715" s="8" t="s">
        <v>1254</v>
      </c>
      <c r="D715" s="8" t="s">
        <v>1265</v>
      </c>
      <c r="E715" s="8" t="s">
        <v>1266</v>
      </c>
      <c r="F715" s="24">
        <v>0.28999999999999998</v>
      </c>
      <c r="G715" s="24">
        <v>0</v>
      </c>
      <c r="H715" s="25">
        <v>5.1444000000000001</v>
      </c>
      <c r="I715" s="25">
        <v>1.3873</v>
      </c>
      <c r="J715" s="15">
        <v>60</v>
      </c>
      <c r="K715" s="15">
        <v>15</v>
      </c>
      <c r="L715" s="13">
        <v>0.2697</v>
      </c>
      <c r="M715" s="7">
        <v>1.4408814700000001</v>
      </c>
      <c r="N715" s="26">
        <v>1</v>
      </c>
      <c r="O715" s="27" t="s">
        <v>22</v>
      </c>
      <c r="P715" s="8">
        <v>0.3059803894</v>
      </c>
      <c r="Q715" s="24">
        <v>0.28999999999999998</v>
      </c>
      <c r="R715" t="str">
        <f>IF($Q715*100&gt;=VLOOKUP($O715,margin_ranges!$A$5:$C$10,2,FALSE),IF($Q715*100&lt;=VLOOKUP($O715,margin_ranges!$A$5:$C$10,3,FALSE)+10,"IN RANGE","ABOVE RANGE"),"BELOW RANGE")</f>
        <v>IN RANGE</v>
      </c>
      <c r="S715">
        <f>MIN(VLOOKUP($O715,margin_ranges!$A$5:$D$10,4,FALSE),$P715*100)</f>
        <v>29.75</v>
      </c>
      <c r="T715" s="29">
        <f>(1-$S715/100)/(1-$F715)-1</f>
        <v>-1.0563380281690127E-2</v>
      </c>
      <c r="U715" s="19" t="str">
        <f>IF(ABS(IFERROR(T715,0))&gt;0.05,INDEX(margin_ranges!$C$13:$C$16,MATCH($F715*100,margin_ranges!$B$13:$B$16,1)),"")</f>
        <v/>
      </c>
      <c r="V715" t="e">
        <f>MIN(VLOOKUP($U715,margin_ranges!$A$5:$D$10,4,FALSE),$P715*100)</f>
        <v>#N/A</v>
      </c>
      <c r="Y715" s="29" t="e">
        <f t="shared" si="10"/>
        <v>#N/A</v>
      </c>
    </row>
    <row r="716" spans="1:25" x14ac:dyDescent="0.3">
      <c r="A716" s="8" t="s">
        <v>17</v>
      </c>
      <c r="B716" s="8" t="s">
        <v>1253</v>
      </c>
      <c r="C716" s="8" t="s">
        <v>1254</v>
      </c>
      <c r="D716" s="8" t="s">
        <v>1267</v>
      </c>
      <c r="E716" s="8" t="s">
        <v>1268</v>
      </c>
      <c r="F716" s="24">
        <v>0.28999999999999998</v>
      </c>
      <c r="G716" s="24">
        <v>0</v>
      </c>
      <c r="H716" s="25">
        <v>12.8163</v>
      </c>
      <c r="I716" s="25">
        <v>1.9308000000000001</v>
      </c>
      <c r="J716" s="15">
        <v>88</v>
      </c>
      <c r="K716" s="15">
        <v>22</v>
      </c>
      <c r="L716" s="13">
        <v>0.1507</v>
      </c>
      <c r="M716" s="7">
        <v>1.5204025000000001</v>
      </c>
      <c r="N716" s="26">
        <v>1</v>
      </c>
      <c r="O716" s="27" t="s">
        <v>22</v>
      </c>
      <c r="P716" s="8">
        <v>0.34227942970000003</v>
      </c>
      <c r="Q716" s="24">
        <v>0.28999999999999998</v>
      </c>
      <c r="R716" t="str">
        <f>IF($Q716*100&gt;=VLOOKUP($O716,margin_ranges!$A$5:$C$10,2,FALSE),IF($Q716*100&lt;=VLOOKUP($O716,margin_ranges!$A$5:$C$10,3,FALSE)+10,"IN RANGE","ABOVE RANGE"),"BELOW RANGE")</f>
        <v>IN RANGE</v>
      </c>
      <c r="S716">
        <f>MIN(VLOOKUP($O716,margin_ranges!$A$5:$D$10,4,FALSE),$P716*100)</f>
        <v>29.75</v>
      </c>
      <c r="T716" s="29">
        <f>(1-$S716/100)/(1-$F716)-1</f>
        <v>-1.0563380281690127E-2</v>
      </c>
      <c r="U716" s="19" t="str">
        <f>IF(ABS(IFERROR(T716,0))&gt;0.05,INDEX(margin_ranges!$C$13:$C$16,MATCH($F716*100,margin_ranges!$B$13:$B$16,1)),"")</f>
        <v/>
      </c>
      <c r="V716" t="e">
        <f>MIN(VLOOKUP($U716,margin_ranges!$A$5:$D$10,4,FALSE),$P716*100)</f>
        <v>#N/A</v>
      </c>
      <c r="Y716" s="29" t="e">
        <f t="shared" si="10"/>
        <v>#N/A</v>
      </c>
    </row>
    <row r="717" spans="1:25" x14ac:dyDescent="0.3">
      <c r="A717" s="8" t="s">
        <v>17</v>
      </c>
      <c r="B717" s="8" t="s">
        <v>1253</v>
      </c>
      <c r="C717" s="8" t="s">
        <v>1254</v>
      </c>
      <c r="D717" s="8" t="s">
        <v>1279</v>
      </c>
      <c r="E717" s="8" t="s">
        <v>1280</v>
      </c>
      <c r="F717" s="24">
        <v>0.28999999999999998</v>
      </c>
      <c r="G717" s="24">
        <v>0</v>
      </c>
      <c r="H717" s="25">
        <v>12.7881</v>
      </c>
      <c r="I717" s="25">
        <v>2.8241999999999998</v>
      </c>
      <c r="J717" s="15">
        <v>136</v>
      </c>
      <c r="K717" s="15">
        <v>35</v>
      </c>
      <c r="L717" s="13">
        <v>0.2208</v>
      </c>
      <c r="M717" s="7">
        <v>1.6075722699999999</v>
      </c>
      <c r="N717" s="26">
        <v>1</v>
      </c>
      <c r="O717" s="27" t="s">
        <v>22</v>
      </c>
      <c r="P717" s="8">
        <v>0.3779439852</v>
      </c>
      <c r="Q717" s="24">
        <v>0.28999999999999998</v>
      </c>
      <c r="R717" t="str">
        <f>IF($Q717*100&gt;=VLOOKUP($O717,margin_ranges!$A$5:$C$10,2,FALSE),IF($Q717*100&lt;=VLOOKUP($O717,margin_ranges!$A$5:$C$10,3,FALSE)+10,"IN RANGE","ABOVE RANGE"),"BELOW RANGE")</f>
        <v>IN RANGE</v>
      </c>
      <c r="S717">
        <f>MIN(VLOOKUP($O717,margin_ranges!$A$5:$D$10,4,FALSE),$P717*100)</f>
        <v>29.75</v>
      </c>
      <c r="T717" s="29">
        <f>(1-$S717/100)/(1-$F717)-1</f>
        <v>-1.0563380281690127E-2</v>
      </c>
      <c r="U717" s="19" t="str">
        <f>IF(ABS(IFERROR(T717,0))&gt;0.05,INDEX(margin_ranges!$C$13:$C$16,MATCH($F717*100,margin_ranges!$B$13:$B$16,1)),"")</f>
        <v/>
      </c>
      <c r="V717" t="e">
        <f>MIN(VLOOKUP($U717,margin_ranges!$A$5:$D$10,4,FALSE),$P717*100)</f>
        <v>#N/A</v>
      </c>
      <c r="Y717" s="29" t="e">
        <f t="shared" si="10"/>
        <v>#N/A</v>
      </c>
    </row>
    <row r="718" spans="1:25" x14ac:dyDescent="0.3">
      <c r="A718" s="8" t="s">
        <v>17</v>
      </c>
      <c r="B718" s="8" t="s">
        <v>1253</v>
      </c>
      <c r="C718" s="8" t="s">
        <v>1254</v>
      </c>
      <c r="D718" s="8" t="s">
        <v>1281</v>
      </c>
      <c r="E718" s="8" t="s">
        <v>1282</v>
      </c>
      <c r="F718" s="24">
        <v>0.28999999999999998</v>
      </c>
      <c r="G718" s="24">
        <v>0</v>
      </c>
      <c r="H718" s="25">
        <v>13.890599999999999</v>
      </c>
      <c r="I718" s="25">
        <v>3.5407000000000002</v>
      </c>
      <c r="J718" s="15">
        <v>172</v>
      </c>
      <c r="K718" s="15">
        <v>44</v>
      </c>
      <c r="L718" s="13">
        <v>0.25490000000000002</v>
      </c>
      <c r="M718" s="7">
        <v>1.62045189</v>
      </c>
      <c r="N718" s="26">
        <v>1</v>
      </c>
      <c r="O718" s="27" t="s">
        <v>22</v>
      </c>
      <c r="P718" s="8">
        <v>0.38288818790000001</v>
      </c>
      <c r="Q718" s="24">
        <v>0.28999999999999998</v>
      </c>
      <c r="R718" t="str">
        <f>IF($Q718*100&gt;=VLOOKUP($O718,margin_ranges!$A$5:$C$10,2,FALSE),IF($Q718*100&lt;=VLOOKUP($O718,margin_ranges!$A$5:$C$10,3,FALSE)+10,"IN RANGE","ABOVE RANGE"),"BELOW RANGE")</f>
        <v>IN RANGE</v>
      </c>
      <c r="S718">
        <f>MIN(VLOOKUP($O718,margin_ranges!$A$5:$D$10,4,FALSE),$P718*100)</f>
        <v>29.75</v>
      </c>
      <c r="T718" s="29">
        <f>(1-$S718/100)/(1-$F718)-1</f>
        <v>-1.0563380281690127E-2</v>
      </c>
      <c r="U718" s="19" t="str">
        <f>IF(ABS(IFERROR(T718,0))&gt;0.05,INDEX(margin_ranges!$C$13:$C$16,MATCH($F718*100,margin_ranges!$B$13:$B$16,1)),"")</f>
        <v/>
      </c>
      <c r="V718" t="e">
        <f>MIN(VLOOKUP($U718,margin_ranges!$A$5:$D$10,4,FALSE),$P718*100)</f>
        <v>#N/A</v>
      </c>
      <c r="Y718" s="29" t="e">
        <f t="shared" ref="Y718:Y781" si="11">(1-$V718/100)/(1-$F718)-1</f>
        <v>#N/A</v>
      </c>
    </row>
    <row r="719" spans="1:25" x14ac:dyDescent="0.3">
      <c r="A719" s="8" t="s">
        <v>17</v>
      </c>
      <c r="B719" s="8" t="s">
        <v>1253</v>
      </c>
      <c r="C719" s="8" t="s">
        <v>1254</v>
      </c>
      <c r="D719" s="8" t="s">
        <v>1269</v>
      </c>
      <c r="E719" s="8" t="s">
        <v>1270</v>
      </c>
      <c r="F719" s="24">
        <v>0.3</v>
      </c>
      <c r="G719" s="24">
        <v>1</v>
      </c>
      <c r="H719" s="25">
        <v>716.01859999999999</v>
      </c>
      <c r="I719" s="25">
        <v>18.609400000000001</v>
      </c>
      <c r="J719" s="15">
        <v>419</v>
      </c>
      <c r="K719" s="15">
        <v>126</v>
      </c>
      <c r="L719" s="13">
        <v>2.5999999999999999E-2</v>
      </c>
      <c r="M719" s="7">
        <v>0.75114228000000005</v>
      </c>
      <c r="N719" s="26">
        <v>0.5</v>
      </c>
      <c r="O719" s="27" t="s">
        <v>162</v>
      </c>
      <c r="P719" s="8">
        <v>0.33434714760000001</v>
      </c>
      <c r="Q719" s="24">
        <v>0.3</v>
      </c>
      <c r="R719" t="str">
        <f>IF($Q719*100&gt;=VLOOKUP($O719,margin_ranges!$A$5:$C$10,2,FALSE),IF($Q719*100&lt;=VLOOKUP($O719,margin_ranges!$A$5:$C$10,3,FALSE)+10,"IN RANGE","ABOVE RANGE"),"BELOW RANGE")</f>
        <v>IN RANGE</v>
      </c>
      <c r="S719">
        <f>MIN(VLOOKUP($O719,margin_ranges!$A$5:$D$10,4,FALSE),$P719*100)</f>
        <v>33.434714759999999</v>
      </c>
      <c r="T719" s="29">
        <f>(1-$S719/100)/(1-$F719)-1</f>
        <v>-4.9067353714285611E-2</v>
      </c>
      <c r="U719" s="19" t="str">
        <f>IF(ABS(IFERROR(T719,0))&gt;0.05,INDEX(margin_ranges!$C$13:$C$16,MATCH($F719*100,margin_ranges!$B$13:$B$16,1)),"")</f>
        <v/>
      </c>
      <c r="V719" t="e">
        <f>MIN(VLOOKUP($U719,margin_ranges!$A$5:$D$10,4,FALSE),$P719*100)</f>
        <v>#N/A</v>
      </c>
      <c r="Y719" s="29" t="e">
        <f t="shared" si="11"/>
        <v>#N/A</v>
      </c>
    </row>
    <row r="720" spans="1:25" x14ac:dyDescent="0.3">
      <c r="A720" s="8" t="s">
        <v>17</v>
      </c>
      <c r="B720" s="8" t="s">
        <v>1253</v>
      </c>
      <c r="C720" s="8" t="s">
        <v>1254</v>
      </c>
      <c r="D720" s="8" t="s">
        <v>1259</v>
      </c>
      <c r="E720" s="8" t="s">
        <v>1260</v>
      </c>
      <c r="F720" s="24">
        <v>0.25</v>
      </c>
      <c r="G720" s="24">
        <v>1</v>
      </c>
      <c r="H720" s="25">
        <v>1013.4697</v>
      </c>
      <c r="I720" s="25">
        <v>18.332899999999999</v>
      </c>
      <c r="J720" s="15">
        <v>395</v>
      </c>
      <c r="K720" s="15">
        <v>99</v>
      </c>
      <c r="L720" s="13">
        <v>1.8100000000000002E-2</v>
      </c>
      <c r="M720" s="7">
        <v>0.71775533000000002</v>
      </c>
      <c r="N720" s="26">
        <v>0.5</v>
      </c>
      <c r="O720" s="27" t="s">
        <v>162</v>
      </c>
      <c r="P720" s="8">
        <v>0.30338378389999998</v>
      </c>
      <c r="Q720" s="24">
        <v>0.25</v>
      </c>
      <c r="R720" t="str">
        <f>IF($Q720*100&gt;=VLOOKUP($O720,margin_ranges!$A$5:$C$10,2,FALSE),IF($Q720*100&lt;=VLOOKUP($O720,margin_ranges!$A$5:$C$10,3,FALSE)+10,"IN RANGE","ABOVE RANGE"),"BELOW RANGE")</f>
        <v>BELOW RANGE</v>
      </c>
      <c r="S720">
        <f>MIN(VLOOKUP($O720,margin_ranges!$A$5:$D$10,4,FALSE),$P720*100)</f>
        <v>30.338378389999999</v>
      </c>
      <c r="T720" s="29">
        <f>(1-$S720/100)/(1-$F720)-1</f>
        <v>-7.1178378533333309E-2</v>
      </c>
      <c r="U720" s="19" t="str">
        <f>IF(ABS(IFERROR(T720,0))&gt;0.05,INDEX(margin_ranges!$C$13:$C$16,MATCH($F720*100,margin_ranges!$B$13:$B$16,1)),"")</f>
        <v>Balanced (Type B)</v>
      </c>
      <c r="V720">
        <f>MIN(VLOOKUP($U720,margin_ranges!$A$5:$D$10,4,FALSE),$P720*100)</f>
        <v>29.75</v>
      </c>
      <c r="Y720" s="29">
        <f t="shared" si="11"/>
        <v>-6.3333333333333353E-2</v>
      </c>
    </row>
    <row r="721" spans="1:25" x14ac:dyDescent="0.3">
      <c r="A721" s="8" t="s">
        <v>17</v>
      </c>
      <c r="B721" s="8" t="s">
        <v>1253</v>
      </c>
      <c r="C721" s="8" t="s">
        <v>1254</v>
      </c>
      <c r="D721" s="8" t="s">
        <v>1277</v>
      </c>
      <c r="E721" s="8" t="s">
        <v>1278</v>
      </c>
      <c r="F721" s="24">
        <v>0.25</v>
      </c>
      <c r="G721" s="24">
        <v>1</v>
      </c>
      <c r="H721" s="25">
        <v>693.54340000000002</v>
      </c>
      <c r="I721" s="25">
        <v>16.1799</v>
      </c>
      <c r="J721" s="15">
        <v>353</v>
      </c>
      <c r="K721" s="15">
        <v>88</v>
      </c>
      <c r="L721" s="13">
        <v>2.3300000000000001E-2</v>
      </c>
      <c r="M721" s="7">
        <v>0.72714076999999999</v>
      </c>
      <c r="N721" s="26">
        <v>0.5</v>
      </c>
      <c r="O721" s="27" t="s">
        <v>162</v>
      </c>
      <c r="P721" s="8">
        <v>0.31237523620000002</v>
      </c>
      <c r="Q721" s="24">
        <v>0.25</v>
      </c>
      <c r="R721" t="str">
        <f>IF($Q721*100&gt;=VLOOKUP($O721,margin_ranges!$A$5:$C$10,2,FALSE),IF($Q721*100&lt;=VLOOKUP($O721,margin_ranges!$A$5:$C$10,3,FALSE)+10,"IN RANGE","ABOVE RANGE"),"BELOW RANGE")</f>
        <v>BELOW RANGE</v>
      </c>
      <c r="S721">
        <f>MIN(VLOOKUP($O721,margin_ranges!$A$5:$D$10,4,FALSE),$P721*100)</f>
        <v>31.237523620000001</v>
      </c>
      <c r="T721" s="29">
        <f>(1-$S721/100)/(1-$F721)-1</f>
        <v>-8.3166981600000134E-2</v>
      </c>
      <c r="U721" s="19" t="str">
        <f>IF(ABS(IFERROR(T721,0))&gt;0.05,INDEX(margin_ranges!$C$13:$C$16,MATCH($F721*100,margin_ranges!$B$13:$B$16,1)),"")</f>
        <v>Balanced (Type B)</v>
      </c>
      <c r="V721">
        <f>MIN(VLOOKUP($U721,margin_ranges!$A$5:$D$10,4,FALSE),$P721*100)</f>
        <v>29.75</v>
      </c>
      <c r="Y721" s="29">
        <f t="shared" si="11"/>
        <v>-6.3333333333333353E-2</v>
      </c>
    </row>
    <row r="722" spans="1:25" x14ac:dyDescent="0.3">
      <c r="A722" s="8" t="s">
        <v>17</v>
      </c>
      <c r="B722" s="8" t="s">
        <v>1253</v>
      </c>
      <c r="C722" s="8" t="s">
        <v>1254</v>
      </c>
      <c r="D722" s="8" t="s">
        <v>1285</v>
      </c>
      <c r="E722" s="8" t="s">
        <v>1286</v>
      </c>
      <c r="F722" s="24">
        <v>0.35</v>
      </c>
      <c r="G722" s="24">
        <v>1</v>
      </c>
      <c r="H722" s="25">
        <v>505.4939</v>
      </c>
      <c r="I722" s="25">
        <v>14.800599999999999</v>
      </c>
      <c r="J722" s="15">
        <v>304</v>
      </c>
      <c r="K722" s="15">
        <v>106</v>
      </c>
      <c r="L722" s="13">
        <v>2.93E-2</v>
      </c>
      <c r="M722" s="7">
        <v>0.68406102000000002</v>
      </c>
      <c r="N722" s="26">
        <v>0.3</v>
      </c>
      <c r="O722" s="27" t="s">
        <v>162</v>
      </c>
      <c r="P722" s="8">
        <v>0.56144263299999997</v>
      </c>
      <c r="Q722" s="24">
        <v>0.35</v>
      </c>
      <c r="R722" t="str">
        <f>IF($Q722*100&gt;=VLOOKUP($O722,margin_ranges!$A$5:$C$10,2,FALSE),IF($Q722*100&lt;=VLOOKUP($O722,margin_ranges!$A$5:$C$10,3,FALSE)+10,"IN RANGE","ABOVE RANGE"),"BELOW RANGE")</f>
        <v>IN RANGE</v>
      </c>
      <c r="S722">
        <f>MIN(VLOOKUP($O722,margin_ranges!$A$5:$D$10,4,FALSE),$P722*100)</f>
        <v>43</v>
      </c>
      <c r="T722" s="29">
        <f>(1-$S722/100)/(1-$F722)-1</f>
        <v>-0.12307692307692297</v>
      </c>
      <c r="U722" s="19" t="str">
        <f>IF(ABS(IFERROR(T722,0))&gt;0.05,INDEX(margin_ranges!$C$13:$C$16,MATCH($F722*100,margin_ranges!$B$13:$B$16,1)),"")</f>
        <v>Margin Over Fill (Type C)</v>
      </c>
      <c r="V722">
        <f>MIN(VLOOKUP($U722,margin_ranges!$A$5:$D$10,4,FALSE),$P722*100)</f>
        <v>43</v>
      </c>
      <c r="Y722" s="29">
        <f t="shared" si="11"/>
        <v>-0.12307692307692297</v>
      </c>
    </row>
    <row r="723" spans="1:25" x14ac:dyDescent="0.3">
      <c r="A723" s="8" t="s">
        <v>17</v>
      </c>
      <c r="B723" s="8" t="s">
        <v>1253</v>
      </c>
      <c r="C723" s="8" t="s">
        <v>1254</v>
      </c>
      <c r="D723" s="8" t="s">
        <v>1273</v>
      </c>
      <c r="E723" s="8" t="s">
        <v>1274</v>
      </c>
      <c r="F723" s="24">
        <v>0.3</v>
      </c>
      <c r="G723" s="24">
        <v>1</v>
      </c>
      <c r="H723" s="25">
        <v>643.51729999999998</v>
      </c>
      <c r="I723" s="25">
        <v>27.613</v>
      </c>
      <c r="J723" s="15">
        <v>691</v>
      </c>
      <c r="K723" s="15">
        <v>207</v>
      </c>
      <c r="L723" s="13">
        <v>4.2900000000000001E-2</v>
      </c>
      <c r="M723" s="7">
        <v>0.83447910000000003</v>
      </c>
      <c r="N723" s="26">
        <v>0.5</v>
      </c>
      <c r="O723" s="27" t="s">
        <v>162</v>
      </c>
      <c r="P723" s="8">
        <v>0.40082382039999997</v>
      </c>
      <c r="Q723" s="24">
        <v>0.3</v>
      </c>
      <c r="R723" t="str">
        <f>IF($Q723*100&gt;=VLOOKUP($O723,margin_ranges!$A$5:$C$10,2,FALSE),IF($Q723*100&lt;=VLOOKUP($O723,margin_ranges!$A$5:$C$10,3,FALSE)+10,"IN RANGE","ABOVE RANGE"),"BELOW RANGE")</f>
        <v>IN RANGE</v>
      </c>
      <c r="S723">
        <f>MIN(VLOOKUP($O723,margin_ranges!$A$5:$D$10,4,FALSE),$P723*100)</f>
        <v>40.082382039999999</v>
      </c>
      <c r="T723" s="29">
        <f>(1-$S723/100)/(1-$F723)-1</f>
        <v>-0.14403402914285701</v>
      </c>
      <c r="U723" s="19" t="str">
        <f>IF(ABS(IFERROR(T723,0))&gt;0.05,INDEX(margin_ranges!$C$13:$C$16,MATCH($F723*100,margin_ranges!$B$13:$B$16,1)),"")</f>
        <v>Balanced (Type B)</v>
      </c>
      <c r="V723">
        <f>MIN(VLOOKUP($U723,margin_ranges!$A$5:$D$10,4,FALSE),$P723*100)</f>
        <v>29.75</v>
      </c>
      <c r="Y723" s="29">
        <f t="shared" si="11"/>
        <v>3.5714285714285587E-3</v>
      </c>
    </row>
    <row r="724" spans="1:25" x14ac:dyDescent="0.3">
      <c r="A724" s="8" t="s">
        <v>17</v>
      </c>
      <c r="B724" s="8" t="s">
        <v>1253</v>
      </c>
      <c r="C724" s="8" t="s">
        <v>1254</v>
      </c>
      <c r="D724" s="8" t="s">
        <v>1271</v>
      </c>
      <c r="E724" s="8" t="s">
        <v>1272</v>
      </c>
      <c r="F724" s="24">
        <v>0.33</v>
      </c>
      <c r="G724" s="24">
        <v>1</v>
      </c>
      <c r="H724" s="25">
        <v>903.88520000000005</v>
      </c>
      <c r="I724" s="25">
        <v>35.979599999999998</v>
      </c>
      <c r="J724" s="15">
        <v>680</v>
      </c>
      <c r="K724" s="15">
        <v>206</v>
      </c>
      <c r="L724" s="13">
        <v>3.9800000000000002E-2</v>
      </c>
      <c r="M724" s="7">
        <v>0.63010875</v>
      </c>
      <c r="N724" s="26">
        <v>0.3</v>
      </c>
      <c r="O724" s="27" t="s">
        <v>479</v>
      </c>
      <c r="P724" s="8">
        <v>0.52389171079999997</v>
      </c>
      <c r="Q724" s="24">
        <v>0.33</v>
      </c>
      <c r="R724" t="str">
        <f>IF($Q724*100&gt;=VLOOKUP($O724,margin_ranges!$A$5:$C$10,2,FALSE),IF($Q724*100&lt;=VLOOKUP($O724,margin_ranges!$A$5:$C$10,3,FALSE)+10,"IN RANGE","ABOVE RANGE"),"BELOW RANGE")</f>
        <v>IN RANGE</v>
      </c>
      <c r="S724">
        <f>MIN(VLOOKUP($O724,margin_ranges!$A$5:$D$10,4,FALSE),$P724*100)</f>
        <v>43</v>
      </c>
      <c r="T724" s="29">
        <f>(1-$S724/100)/(1-$F724)-1</f>
        <v>-0.14925373134328335</v>
      </c>
      <c r="U724" s="19" t="str">
        <f>IF(ABS(IFERROR(T724,0))&gt;0.05,INDEX(margin_ranges!$C$13:$C$16,MATCH($F724*100,margin_ranges!$B$13:$B$16,1)),"")</f>
        <v>Balanced (Type B)</v>
      </c>
      <c r="V724">
        <f>MIN(VLOOKUP($U724,margin_ranges!$A$5:$D$10,4,FALSE),$P724*100)</f>
        <v>29.75</v>
      </c>
      <c r="Y724" s="29">
        <f t="shared" si="11"/>
        <v>4.850746268656736E-2</v>
      </c>
    </row>
    <row r="725" spans="1:25" x14ac:dyDescent="0.3">
      <c r="A725" s="8" t="s">
        <v>17</v>
      </c>
      <c r="B725" s="8" t="s">
        <v>1253</v>
      </c>
      <c r="C725" s="8" t="s">
        <v>1254</v>
      </c>
      <c r="D725" s="8" t="s">
        <v>1287</v>
      </c>
      <c r="E725" s="8" t="s">
        <v>1288</v>
      </c>
      <c r="F725" s="24">
        <v>0.25</v>
      </c>
      <c r="G725" s="24">
        <v>1</v>
      </c>
      <c r="H725" s="25">
        <v>797.56889999999999</v>
      </c>
      <c r="I725" s="25">
        <v>30.8</v>
      </c>
      <c r="J725" s="15">
        <v>521</v>
      </c>
      <c r="K725" s="15">
        <v>130</v>
      </c>
      <c r="L725" s="13">
        <v>3.8600000000000002E-2</v>
      </c>
      <c r="M725" s="7">
        <v>0.56409229999999999</v>
      </c>
      <c r="N725" s="26">
        <v>0.3</v>
      </c>
      <c r="O725" s="27" t="s">
        <v>162</v>
      </c>
      <c r="P725" s="8">
        <v>0.46817214190000001</v>
      </c>
      <c r="Q725" s="24">
        <v>0.25</v>
      </c>
      <c r="R725" t="str">
        <f>IF($Q725*100&gt;=VLOOKUP($O725,margin_ranges!$A$5:$C$10,2,FALSE),IF($Q725*100&lt;=VLOOKUP($O725,margin_ranges!$A$5:$C$10,3,FALSE)+10,"IN RANGE","ABOVE RANGE"),"BELOW RANGE")</f>
        <v>BELOW RANGE</v>
      </c>
      <c r="S725">
        <f>MIN(VLOOKUP($O725,margin_ranges!$A$5:$D$10,4,FALSE),$P725*100)</f>
        <v>43</v>
      </c>
      <c r="T725" s="29">
        <f>(1-$S725/100)/(1-$F725)-1</f>
        <v>-0.23999999999999988</v>
      </c>
      <c r="U725" s="19" t="str">
        <f>IF(ABS(IFERROR(T725,0))&gt;0.05,INDEX(margin_ranges!$C$13:$C$16,MATCH($F725*100,margin_ranges!$B$13:$B$16,1)),"")</f>
        <v>Balanced (Type B)</v>
      </c>
      <c r="V725">
        <f>MIN(VLOOKUP($U725,margin_ranges!$A$5:$D$10,4,FALSE),$P725*100)</f>
        <v>29.75</v>
      </c>
      <c r="Y725" s="29">
        <f t="shared" si="11"/>
        <v>-6.3333333333333353E-2</v>
      </c>
    </row>
    <row r="726" spans="1:25" x14ac:dyDescent="0.3">
      <c r="A726" s="8" t="s">
        <v>35</v>
      </c>
      <c r="B726" s="8" t="s">
        <v>1289</v>
      </c>
      <c r="C726" s="8" t="s">
        <v>34</v>
      </c>
      <c r="D726" s="8" t="s">
        <v>34</v>
      </c>
      <c r="E726" s="8"/>
      <c r="F726" s="24">
        <v>0.27735087013907</v>
      </c>
      <c r="G726" s="24">
        <v>0</v>
      </c>
      <c r="H726" s="25">
        <v>48.9054</v>
      </c>
      <c r="I726" s="25">
        <v>13.286099999999999</v>
      </c>
      <c r="J726" s="15">
        <v>831</v>
      </c>
      <c r="K726" s="15">
        <v>192</v>
      </c>
      <c r="L726" s="13">
        <v>0.2717</v>
      </c>
      <c r="M726" s="7">
        <v>2.0839020499999998</v>
      </c>
      <c r="N726" s="26">
        <v>1.50593</v>
      </c>
      <c r="O726" s="27"/>
      <c r="P726" s="8">
        <v>0.27735087009999998</v>
      </c>
      <c r="Q726" s="24">
        <v>0.2782</v>
      </c>
      <c r="R726" t="e">
        <f>IF($Q726*100&gt;=VLOOKUP($O726,margin_ranges!$A$5:$C$10,2,FALSE),IF($Q726*100&lt;=VLOOKUP($O726,margin_ranges!$A$5:$C$10,3,FALSE)+10,"IN RANGE","ABOVE RANGE"),"BELOW RANGE")</f>
        <v>#N/A</v>
      </c>
      <c r="S726" t="e">
        <f>MIN(VLOOKUP($O726,margin_ranges!$A$5:$D$10,4,FALSE),$P726*100)</f>
        <v>#N/A</v>
      </c>
      <c r="T726" s="29" t="e">
        <f>(1-$S726/100)/(1-$F726)-1</f>
        <v>#N/A</v>
      </c>
      <c r="U726" s="19" t="str">
        <f>IF(ABS(IFERROR(T726,0))&gt;0.05,INDEX(margin_ranges!$C$13:$C$16,MATCH($F726*100,margin_ranges!$B$13:$B$16,1)),"")</f>
        <v/>
      </c>
      <c r="V726" t="e">
        <f>MIN(VLOOKUP($U726,margin_ranges!$A$5:$D$10,4,FALSE),$P726*100)</f>
        <v>#N/A</v>
      </c>
      <c r="Y726" s="29" t="e">
        <f t="shared" si="11"/>
        <v>#N/A</v>
      </c>
    </row>
    <row r="727" spans="1:25" x14ac:dyDescent="0.3">
      <c r="A727" s="8" t="s">
        <v>33</v>
      </c>
      <c r="B727" s="8" t="s">
        <v>1289</v>
      </c>
      <c r="C727" s="8" t="s">
        <v>1290</v>
      </c>
      <c r="D727" s="8" t="s">
        <v>34</v>
      </c>
      <c r="E727" s="8"/>
      <c r="F727" s="24">
        <v>0.27735087013907</v>
      </c>
      <c r="G727" s="24">
        <v>0</v>
      </c>
      <c r="H727" s="25">
        <v>48.9054</v>
      </c>
      <c r="I727" s="25">
        <v>13.286099999999999</v>
      </c>
      <c r="J727" s="15">
        <v>831</v>
      </c>
      <c r="K727" s="15">
        <v>192</v>
      </c>
      <c r="L727" s="13">
        <v>0.2717</v>
      </c>
      <c r="M727" s="7">
        <v>2.0839020499999998</v>
      </c>
      <c r="N727" s="26">
        <v>1.50593</v>
      </c>
      <c r="O727" s="27"/>
      <c r="P727" s="8">
        <v>0.27735087009999998</v>
      </c>
      <c r="Q727" s="24">
        <v>0.2782</v>
      </c>
      <c r="R727" t="e">
        <f>IF($Q727*100&gt;=VLOOKUP($O727,margin_ranges!$A$5:$C$10,2,FALSE),IF($Q727*100&lt;=VLOOKUP($O727,margin_ranges!$A$5:$C$10,3,FALSE)+10,"IN RANGE","ABOVE RANGE"),"BELOW RANGE")</f>
        <v>#N/A</v>
      </c>
      <c r="S727" t="e">
        <f>MIN(VLOOKUP($O727,margin_ranges!$A$5:$D$10,4,FALSE),$P727*100)</f>
        <v>#N/A</v>
      </c>
      <c r="T727" s="29" t="e">
        <f>(1-$S727/100)/(1-$F727)-1</f>
        <v>#N/A</v>
      </c>
      <c r="U727" s="19" t="str">
        <f>IF(ABS(IFERROR(T727,0))&gt;0.05,INDEX(margin_ranges!$C$13:$C$16,MATCH($F727*100,margin_ranges!$B$13:$B$16,1)),"")</f>
        <v/>
      </c>
      <c r="V727" t="e">
        <f>MIN(VLOOKUP($U727,margin_ranges!$A$5:$D$10,4,FALSE),$P727*100)</f>
        <v>#N/A</v>
      </c>
      <c r="Y727" s="29" t="e">
        <f t="shared" si="11"/>
        <v>#N/A</v>
      </c>
    </row>
    <row r="728" spans="1:25" x14ac:dyDescent="0.3">
      <c r="A728" s="8" t="s">
        <v>17</v>
      </c>
      <c r="B728" s="8" t="s">
        <v>1289</v>
      </c>
      <c r="C728" s="8" t="s">
        <v>1290</v>
      </c>
      <c r="D728" s="8" t="s">
        <v>1297</v>
      </c>
      <c r="E728" s="8" t="s">
        <v>1298</v>
      </c>
      <c r="F728" s="24">
        <v>0.23772821834851701</v>
      </c>
      <c r="G728" s="24">
        <v>0</v>
      </c>
      <c r="H728" s="25">
        <v>14.692399999999999</v>
      </c>
      <c r="I728" s="25">
        <v>4.1143000000000001</v>
      </c>
      <c r="J728" s="15">
        <v>243</v>
      </c>
      <c r="K728" s="15">
        <v>58</v>
      </c>
      <c r="L728" s="13">
        <v>0.28000000000000003</v>
      </c>
      <c r="M728" s="7">
        <v>1.96780208</v>
      </c>
      <c r="N728" s="26">
        <v>1.5</v>
      </c>
      <c r="O728" s="27" t="s">
        <v>162</v>
      </c>
      <c r="P728" s="8">
        <v>0.23772821829999999</v>
      </c>
      <c r="Q728" s="24">
        <v>0.3</v>
      </c>
      <c r="R728" t="str">
        <f>IF($Q728*100&gt;=VLOOKUP($O728,margin_ranges!$A$5:$C$10,2,FALSE),IF($Q728*100&lt;=VLOOKUP($O728,margin_ranges!$A$5:$C$10,3,FALSE)+10,"IN RANGE","ABOVE RANGE"),"BELOW RANGE")</f>
        <v>IN RANGE</v>
      </c>
      <c r="S728">
        <f>MIN(VLOOKUP($O728,margin_ranges!$A$5:$D$10,4,FALSE),$P728*100)</f>
        <v>23.772821829999998</v>
      </c>
      <c r="T728" s="29">
        <f>(1-$S728/100)/(1-$F728)-1</f>
        <v>6.3647753734130674E-11</v>
      </c>
      <c r="U728" s="19" t="str">
        <f>IF(ABS(IFERROR(T728,0))&gt;0.05,INDEX(margin_ranges!$C$13:$C$16,MATCH($F728*100,margin_ranges!$B$13:$B$16,1)),"")</f>
        <v/>
      </c>
      <c r="V728" t="e">
        <f>MIN(VLOOKUP($U728,margin_ranges!$A$5:$D$10,4,FALSE),$P728*100)</f>
        <v>#N/A</v>
      </c>
      <c r="Y728" s="29" t="e">
        <f t="shared" si="11"/>
        <v>#N/A</v>
      </c>
    </row>
    <row r="729" spans="1:25" x14ac:dyDescent="0.3">
      <c r="A729" s="8" t="s">
        <v>17</v>
      </c>
      <c r="B729" s="8" t="s">
        <v>1289</v>
      </c>
      <c r="C729" s="8" t="s">
        <v>1290</v>
      </c>
      <c r="D729" s="28" t="s">
        <v>1295</v>
      </c>
      <c r="E729" s="8" t="s">
        <v>1296</v>
      </c>
      <c r="F729" s="24">
        <v>0.21036260220405201</v>
      </c>
      <c r="G729" s="24">
        <v>0</v>
      </c>
      <c r="H729" s="25">
        <v>1.4254</v>
      </c>
      <c r="I729" s="25">
        <v>0.12690000000000001</v>
      </c>
      <c r="J729" s="15">
        <v>7</v>
      </c>
      <c r="K729" s="15">
        <v>2</v>
      </c>
      <c r="L729" s="13">
        <v>8.9099999999999999E-2</v>
      </c>
      <c r="M729" s="7">
        <v>1.8996060800000001</v>
      </c>
      <c r="N729" s="26">
        <v>1.5</v>
      </c>
      <c r="O729" s="27" t="s">
        <v>92</v>
      </c>
      <c r="P729" s="8">
        <v>0.2103626022</v>
      </c>
      <c r="Q729" s="24">
        <v>0.25</v>
      </c>
      <c r="R729" t="str">
        <f>IF($Q729*100&gt;=VLOOKUP($O729,margin_ranges!$A$5:$C$10,2,FALSE),IF($Q729*100&lt;=VLOOKUP($O729,margin_ranges!$A$5:$C$10,3,FALSE)+10,"IN RANGE","ABOVE RANGE"),"BELOW RANGE")</f>
        <v>IN RANGE</v>
      </c>
      <c r="S729">
        <f>MIN(VLOOKUP($O729,margin_ranges!$A$5:$D$10,4,FALSE),$P729*100)</f>
        <v>21.036260219999999</v>
      </c>
      <c r="T729" s="29">
        <f>(1-$S729/100)/(1-$F729)-1</f>
        <v>5.1314508198174735E-12</v>
      </c>
      <c r="U729" s="19" t="str">
        <f>IF(ABS(IFERROR(T729,0))&gt;0.05,INDEX(margin_ranges!$C$13:$C$16,MATCH($F729*100,margin_ranges!$B$13:$B$16,1)),"")</f>
        <v/>
      </c>
      <c r="V729" t="e">
        <f>MIN(VLOOKUP($U729,margin_ranges!$A$5:$D$10,4,FALSE),$P729*100)</f>
        <v>#N/A</v>
      </c>
      <c r="Y729" s="29" t="e">
        <f t="shared" si="11"/>
        <v>#N/A</v>
      </c>
    </row>
    <row r="730" spans="1:25" x14ac:dyDescent="0.3">
      <c r="A730" s="8" t="s">
        <v>17</v>
      </c>
      <c r="B730" s="8" t="s">
        <v>1289</v>
      </c>
      <c r="C730" s="8" t="s">
        <v>1290</v>
      </c>
      <c r="D730" s="8" t="s">
        <v>1293</v>
      </c>
      <c r="E730" s="8" t="s">
        <v>1294</v>
      </c>
      <c r="F730" s="24">
        <v>0.12591050988553501</v>
      </c>
      <c r="G730" s="24">
        <v>0</v>
      </c>
      <c r="H730" s="25">
        <v>1.3897999999999999</v>
      </c>
      <c r="I730" s="25">
        <v>0.192</v>
      </c>
      <c r="J730" s="15">
        <v>10</v>
      </c>
      <c r="K730" s="15">
        <v>1</v>
      </c>
      <c r="L730" s="13">
        <v>0.13819999999999999</v>
      </c>
      <c r="M730" s="7">
        <v>1.71607143</v>
      </c>
      <c r="N730" s="26">
        <v>1.5</v>
      </c>
      <c r="O730" s="27" t="s">
        <v>92</v>
      </c>
      <c r="P730" s="8">
        <v>0.12591050989999999</v>
      </c>
      <c r="Q730" s="24">
        <v>0.25</v>
      </c>
      <c r="R730" t="str">
        <f>IF($Q730*100&gt;=VLOOKUP($O730,margin_ranges!$A$5:$C$10,2,FALSE),IF($Q730*100&lt;=VLOOKUP($O730,margin_ranges!$A$5:$C$10,3,FALSE)+10,"IN RANGE","ABOVE RANGE"),"BELOW RANGE")</f>
        <v>IN RANGE</v>
      </c>
      <c r="S730">
        <f>MIN(VLOOKUP($O730,margin_ranges!$A$5:$D$10,4,FALSE),$P730*100)</f>
        <v>12.591050989999999</v>
      </c>
      <c r="T730" s="29">
        <f>(1-$S730/100)/(1-$F730)-1</f>
        <v>-1.6548651338155196E-11</v>
      </c>
      <c r="U730" s="19" t="str">
        <f>IF(ABS(IFERROR(T730,0))&gt;0.05,INDEX(margin_ranges!$C$13:$C$16,MATCH($F730*100,margin_ranges!$B$13:$B$16,1)),"")</f>
        <v/>
      </c>
      <c r="V730" t="e">
        <f>MIN(VLOOKUP($U730,margin_ranges!$A$5:$D$10,4,FALSE),$P730*100)</f>
        <v>#N/A</v>
      </c>
      <c r="Y730" s="29" t="e">
        <f t="shared" si="11"/>
        <v>#N/A</v>
      </c>
    </row>
    <row r="731" spans="1:25" x14ac:dyDescent="0.3">
      <c r="A731" s="8" t="s">
        <v>17</v>
      </c>
      <c r="B731" s="8" t="s">
        <v>1289</v>
      </c>
      <c r="C731" s="8" t="s">
        <v>1290</v>
      </c>
      <c r="D731" s="8" t="s">
        <v>11782</v>
      </c>
      <c r="E731" s="8" t="s">
        <v>11783</v>
      </c>
      <c r="F731" s="24">
        <v>0.19312362838332101</v>
      </c>
      <c r="G731" s="24">
        <v>0</v>
      </c>
      <c r="H731" s="25">
        <v>1.4646999999999999</v>
      </c>
      <c r="I731" s="25">
        <v>0.15759999999999999</v>
      </c>
      <c r="J731" s="15">
        <v>12</v>
      </c>
      <c r="K731" s="15">
        <v>2</v>
      </c>
      <c r="L731" s="13">
        <v>0.1076</v>
      </c>
      <c r="M731" s="7">
        <v>2.4786944700000002</v>
      </c>
      <c r="N731" s="26">
        <v>2</v>
      </c>
      <c r="O731" s="27" t="s">
        <v>92</v>
      </c>
      <c r="P731" s="8">
        <v>0.1931236284</v>
      </c>
      <c r="Q731" s="24">
        <v>0.25</v>
      </c>
      <c r="R731" t="str">
        <f>IF($Q731*100&gt;=VLOOKUP($O731,margin_ranges!$A$5:$C$10,2,FALSE),IF($Q731*100&lt;=VLOOKUP($O731,margin_ranges!$A$5:$C$10,3,FALSE)+10,"IN RANGE","ABOVE RANGE"),"BELOW RANGE")</f>
        <v>IN RANGE</v>
      </c>
      <c r="S731">
        <f>MIN(VLOOKUP($O731,margin_ranges!$A$5:$D$10,4,FALSE),$P731*100)</f>
        <v>19.312362839999999</v>
      </c>
      <c r="T731" s="29">
        <f>(1-$S731/100)/(1-$F731)-1</f>
        <v>-2.0671020450890865E-11</v>
      </c>
      <c r="U731" s="19" t="str">
        <f>IF(ABS(IFERROR(T731,0))&gt;0.05,INDEX(margin_ranges!$C$13:$C$16,MATCH($F731*100,margin_ranges!$B$13:$B$16,1)),"")</f>
        <v/>
      </c>
      <c r="V731" t="e">
        <f>MIN(VLOOKUP($U731,margin_ranges!$A$5:$D$10,4,FALSE),$P731*100)</f>
        <v>#N/A</v>
      </c>
      <c r="Y731" s="29" t="e">
        <f t="shared" si="11"/>
        <v>#N/A</v>
      </c>
    </row>
    <row r="732" spans="1:25" x14ac:dyDescent="0.3">
      <c r="A732" s="8" t="s">
        <v>17</v>
      </c>
      <c r="B732" s="8" t="s">
        <v>1289</v>
      </c>
      <c r="C732" s="8" t="s">
        <v>1290</v>
      </c>
      <c r="D732" s="8" t="s">
        <v>1291</v>
      </c>
      <c r="E732" s="8" t="s">
        <v>1292</v>
      </c>
      <c r="F732" s="24">
        <v>0.26997899666012398</v>
      </c>
      <c r="G732" s="24">
        <v>0</v>
      </c>
      <c r="H732" s="25">
        <v>18.068200000000001</v>
      </c>
      <c r="I732" s="25">
        <v>6.0576999999999996</v>
      </c>
      <c r="J732" s="15">
        <v>373</v>
      </c>
      <c r="K732" s="15">
        <v>101</v>
      </c>
      <c r="L732" s="13">
        <v>0.33529999999999999</v>
      </c>
      <c r="M732" s="7">
        <v>2.0547354000000002</v>
      </c>
      <c r="N732" s="26">
        <v>1.5</v>
      </c>
      <c r="O732" s="27" t="s">
        <v>92</v>
      </c>
      <c r="P732" s="8">
        <v>0.26997899669999997</v>
      </c>
      <c r="Q732" s="24">
        <v>0.3</v>
      </c>
      <c r="R732" t="str">
        <f>IF($Q732*100&gt;=VLOOKUP($O732,margin_ranges!$A$5:$C$10,2,FALSE),IF($Q732*100&lt;=VLOOKUP($O732,margin_ranges!$A$5:$C$10,3,FALSE)+10,"IN RANGE","ABOVE RANGE"),"BELOW RANGE")</f>
        <v>IN RANGE</v>
      </c>
      <c r="S732">
        <f>MIN(VLOOKUP($O732,margin_ranges!$A$5:$D$10,4,FALSE),$P732*100)</f>
        <v>26.997899669999999</v>
      </c>
      <c r="T732" s="29">
        <f>(1-$S732/100)/(1-$F732)-1</f>
        <v>-5.4622972811557702E-11</v>
      </c>
      <c r="U732" s="19" t="str">
        <f>IF(ABS(IFERROR(T732,0))&gt;0.05,INDEX(margin_ranges!$C$13:$C$16,MATCH($F732*100,margin_ranges!$B$13:$B$16,1)),"")</f>
        <v/>
      </c>
      <c r="V732" t="e">
        <f>MIN(VLOOKUP($U732,margin_ranges!$A$5:$D$10,4,FALSE),$P732*100)</f>
        <v>#N/A</v>
      </c>
      <c r="Y732" s="29" t="e">
        <f t="shared" si="11"/>
        <v>#N/A</v>
      </c>
    </row>
    <row r="733" spans="1:25" x14ac:dyDescent="0.3">
      <c r="A733" s="8" t="s">
        <v>17</v>
      </c>
      <c r="B733" s="8" t="s">
        <v>1289</v>
      </c>
      <c r="C733" s="8" t="s">
        <v>1290</v>
      </c>
      <c r="D733" s="8" t="s">
        <v>1299</v>
      </c>
      <c r="E733" s="8" t="s">
        <v>1300</v>
      </c>
      <c r="F733" s="24">
        <v>0.21</v>
      </c>
      <c r="G733" s="24">
        <v>0</v>
      </c>
      <c r="H733" s="25">
        <v>11.838900000000001</v>
      </c>
      <c r="I733" s="25">
        <v>2.6328999999999998</v>
      </c>
      <c r="J733" s="15">
        <v>185</v>
      </c>
      <c r="K733" s="15">
        <v>28</v>
      </c>
      <c r="L733" s="13">
        <v>0.22239999999999999</v>
      </c>
      <c r="M733" s="7">
        <v>2.3441577800000002</v>
      </c>
      <c r="N733" s="26">
        <v>1.5</v>
      </c>
      <c r="O733" s="27" t="s">
        <v>92</v>
      </c>
      <c r="P733" s="8">
        <v>0.36011133229999998</v>
      </c>
      <c r="Q733" s="24">
        <v>0.21</v>
      </c>
      <c r="R733" t="str">
        <f>IF($Q733*100&gt;=VLOOKUP($O733,margin_ranges!$A$5:$C$10,2,FALSE),IF($Q733*100&lt;=VLOOKUP($O733,margin_ranges!$A$5:$C$10,3,FALSE)+10,"IN RANGE","ABOVE RANGE"),"BELOW RANGE")</f>
        <v>IN RANGE</v>
      </c>
      <c r="S733">
        <f>MIN(VLOOKUP($O733,margin_ranges!$A$5:$D$10,4,FALSE),$P733*100)</f>
        <v>29.75</v>
      </c>
      <c r="T733" s="29">
        <f>(1-$S733/100)/(1-$F733)-1</f>
        <v>-0.11075949367088611</v>
      </c>
      <c r="U733" s="19" t="str">
        <f>IF(ABS(IFERROR(T733,0))&gt;0.05,INDEX(margin_ranges!$C$13:$C$16,MATCH($F733*100,margin_ranges!$B$13:$B$16,1)),"")</f>
        <v>Maximize Fill (Type A+)</v>
      </c>
      <c r="V733">
        <f>MIN(VLOOKUP($U733,margin_ranges!$A$5:$D$10,4,FALSE),$P733*100)</f>
        <v>19.75</v>
      </c>
      <c r="Y733" s="29">
        <f t="shared" si="11"/>
        <v>1.5822784810126445E-2</v>
      </c>
    </row>
    <row r="734" spans="1:25" x14ac:dyDescent="0.3">
      <c r="A734" s="8" t="s">
        <v>35</v>
      </c>
      <c r="B734" s="8" t="s">
        <v>1301</v>
      </c>
      <c r="C734" s="8" t="s">
        <v>34</v>
      </c>
      <c r="D734" s="8" t="s">
        <v>34</v>
      </c>
      <c r="E734" s="8"/>
      <c r="F734" s="24">
        <v>0.326857191535463</v>
      </c>
      <c r="G734" s="24">
        <v>0.4837166</v>
      </c>
      <c r="H734" s="25">
        <v>167.09630000000001</v>
      </c>
      <c r="I734" s="25">
        <v>56.265000000000001</v>
      </c>
      <c r="J734" s="15">
        <v>491</v>
      </c>
      <c r="K734" s="15">
        <v>143</v>
      </c>
      <c r="L734" s="13">
        <v>0.3367</v>
      </c>
      <c r="M734" s="7">
        <v>0.29059932999999999</v>
      </c>
      <c r="N734" s="26">
        <v>2.6773000000000002E-2</v>
      </c>
      <c r="O734" s="27"/>
      <c r="P734" s="8">
        <v>0.90786971260000005</v>
      </c>
      <c r="Q734" s="24">
        <v>0.32690000000000002</v>
      </c>
      <c r="R734" t="e">
        <f>IF($Q734*100&gt;=VLOOKUP($O734,margin_ranges!$A$5:$C$10,2,FALSE),IF($Q734*100&lt;=VLOOKUP($O734,margin_ranges!$A$5:$C$10,3,FALSE)+10,"IN RANGE","ABOVE RANGE"),"BELOW RANGE")</f>
        <v>#N/A</v>
      </c>
      <c r="S734" t="e">
        <f>MIN(VLOOKUP($O734,margin_ranges!$A$5:$D$10,4,FALSE),$P734*100)</f>
        <v>#N/A</v>
      </c>
      <c r="T734" s="29" t="e">
        <f>(1-$S734/100)/(1-$F734)-1</f>
        <v>#N/A</v>
      </c>
      <c r="U734" s="19" t="str">
        <f>IF(ABS(IFERROR(T734,0))&gt;0.05,INDEX(margin_ranges!$C$13:$C$16,MATCH($F734*100,margin_ranges!$B$13:$B$16,1)),"")</f>
        <v/>
      </c>
      <c r="V734" t="e">
        <f>MIN(VLOOKUP($U734,margin_ranges!$A$5:$D$10,4,FALSE),$P734*100)</f>
        <v>#N/A</v>
      </c>
      <c r="Y734" s="29" t="e">
        <f t="shared" si="11"/>
        <v>#N/A</v>
      </c>
    </row>
    <row r="735" spans="1:25" x14ac:dyDescent="0.3">
      <c r="A735" s="8" t="s">
        <v>33</v>
      </c>
      <c r="B735" s="8" t="s">
        <v>1301</v>
      </c>
      <c r="C735" s="8" t="s">
        <v>1302</v>
      </c>
      <c r="D735" s="8" t="s">
        <v>34</v>
      </c>
      <c r="E735" s="8"/>
      <c r="F735" s="24">
        <v>0.326857191535463</v>
      </c>
      <c r="G735" s="24">
        <v>0.4837166</v>
      </c>
      <c r="H735" s="25">
        <v>167.09630000000001</v>
      </c>
      <c r="I735" s="25">
        <v>56.265000000000001</v>
      </c>
      <c r="J735" s="15">
        <v>491</v>
      </c>
      <c r="K735" s="15">
        <v>143</v>
      </c>
      <c r="L735" s="13">
        <v>0.3367</v>
      </c>
      <c r="M735" s="7">
        <v>0.29059932999999999</v>
      </c>
      <c r="N735" s="26">
        <v>2.6773000000000002E-2</v>
      </c>
      <c r="O735" s="27"/>
      <c r="P735" s="8">
        <v>0.90786971260000005</v>
      </c>
      <c r="Q735" s="24">
        <v>0.32690000000000002</v>
      </c>
      <c r="R735" t="e">
        <f>IF($Q735*100&gt;=VLOOKUP($O735,margin_ranges!$A$5:$C$10,2,FALSE),IF($Q735*100&lt;=VLOOKUP($O735,margin_ranges!$A$5:$C$10,3,FALSE)+10,"IN RANGE","ABOVE RANGE"),"BELOW RANGE")</f>
        <v>#N/A</v>
      </c>
      <c r="S735" t="e">
        <f>MIN(VLOOKUP($O735,margin_ranges!$A$5:$D$10,4,FALSE),$P735*100)</f>
        <v>#N/A</v>
      </c>
      <c r="T735" s="29" t="e">
        <f>(1-$S735/100)/(1-$F735)-1</f>
        <v>#N/A</v>
      </c>
      <c r="U735" s="19" t="str">
        <f>IF(ABS(IFERROR(T735,0))&gt;0.05,INDEX(margin_ranges!$C$13:$C$16,MATCH($F735*100,margin_ranges!$B$13:$B$16,1)),"")</f>
        <v/>
      </c>
      <c r="V735" t="e">
        <f>MIN(VLOOKUP($U735,margin_ranges!$A$5:$D$10,4,FALSE),$P735*100)</f>
        <v>#N/A</v>
      </c>
      <c r="Y735" s="29" t="e">
        <f t="shared" si="11"/>
        <v>#N/A</v>
      </c>
    </row>
    <row r="736" spans="1:25" x14ac:dyDescent="0.3">
      <c r="A736" s="8" t="s">
        <v>17</v>
      </c>
      <c r="B736" s="8" t="s">
        <v>1301</v>
      </c>
      <c r="C736" s="8" t="s">
        <v>1302</v>
      </c>
      <c r="D736" s="8" t="s">
        <v>1303</v>
      </c>
      <c r="E736" s="8" t="s">
        <v>1304</v>
      </c>
      <c r="F736" s="24">
        <v>0.33999999999999903</v>
      </c>
      <c r="G736" s="24">
        <v>1</v>
      </c>
      <c r="H736" s="25">
        <v>85.212599999999995</v>
      </c>
      <c r="I736" s="25">
        <v>23.952500000000001</v>
      </c>
      <c r="J736" s="15">
        <v>237</v>
      </c>
      <c r="K736" s="15">
        <v>73</v>
      </c>
      <c r="L736" s="13">
        <v>0.28110000000000002</v>
      </c>
      <c r="M736" s="7">
        <v>0.33019696999999998</v>
      </c>
      <c r="N736" s="26">
        <v>0.02</v>
      </c>
      <c r="O736" s="27" t="s">
        <v>22</v>
      </c>
      <c r="P736" s="8">
        <v>0.93943009180000003</v>
      </c>
      <c r="Q736" s="24">
        <v>0.34</v>
      </c>
      <c r="R736" t="str">
        <f>IF($Q736*100&gt;=VLOOKUP($O736,margin_ranges!$A$5:$C$10,2,FALSE),IF($Q736*100&lt;=VLOOKUP($O736,margin_ranges!$A$5:$C$10,3,FALSE)+10,"IN RANGE","ABOVE RANGE"),"BELOW RANGE")</f>
        <v>IN RANGE</v>
      </c>
      <c r="S736">
        <f>MIN(VLOOKUP($O736,margin_ranges!$A$5:$D$10,4,FALSE),$P736*100)</f>
        <v>29.75</v>
      </c>
      <c r="T736" s="29">
        <f>(1-$S736/100)/(1-$F736)-1</f>
        <v>6.4393939393937671E-2</v>
      </c>
      <c r="U736" s="19" t="str">
        <f>IF(ABS(IFERROR(T736,0))&gt;0.05,INDEX(margin_ranges!$C$13:$C$16,MATCH($F736*100,margin_ranges!$B$13:$B$16,1)),"")</f>
        <v>Balanced (Type B)</v>
      </c>
      <c r="V736">
        <f>MIN(VLOOKUP($U736,margin_ranges!$A$5:$D$10,4,FALSE),$P736*100)</f>
        <v>29.75</v>
      </c>
      <c r="Y736" s="29">
        <f t="shared" si="11"/>
        <v>6.4393939393937671E-2</v>
      </c>
    </row>
    <row r="737" spans="1:25" x14ac:dyDescent="0.3">
      <c r="A737" s="8" t="s">
        <v>17</v>
      </c>
      <c r="B737" s="8" t="s">
        <v>1301</v>
      </c>
      <c r="C737" s="8" t="s">
        <v>1302</v>
      </c>
      <c r="D737" s="8" t="s">
        <v>1312</v>
      </c>
      <c r="E737" s="8" t="s">
        <v>1313</v>
      </c>
      <c r="F737" s="24">
        <v>0.33999999999999903</v>
      </c>
      <c r="G737" s="24">
        <v>0</v>
      </c>
      <c r="H737" s="25">
        <v>10.856199999999999</v>
      </c>
      <c r="I737" s="25">
        <v>4.7114000000000003</v>
      </c>
      <c r="J737" s="15">
        <v>46</v>
      </c>
      <c r="K737" s="15">
        <v>14</v>
      </c>
      <c r="L737" s="13">
        <v>0.434</v>
      </c>
      <c r="M737" s="7">
        <v>0.32471497999999999</v>
      </c>
      <c r="N737" s="26">
        <v>0.06</v>
      </c>
      <c r="O737" s="27" t="s">
        <v>22</v>
      </c>
      <c r="P737" s="8">
        <v>0.81522256770000001</v>
      </c>
      <c r="Q737" s="24">
        <v>0.34</v>
      </c>
      <c r="R737" t="str">
        <f>IF($Q737*100&gt;=VLOOKUP($O737,margin_ranges!$A$5:$C$10,2,FALSE),IF($Q737*100&lt;=VLOOKUP($O737,margin_ranges!$A$5:$C$10,3,FALSE)+10,"IN RANGE","ABOVE RANGE"),"BELOW RANGE")</f>
        <v>IN RANGE</v>
      </c>
      <c r="S737">
        <f>MIN(VLOOKUP($O737,margin_ranges!$A$5:$D$10,4,FALSE),$P737*100)</f>
        <v>29.75</v>
      </c>
      <c r="T737" s="29">
        <f>(1-$S737/100)/(1-$F737)-1</f>
        <v>6.4393939393937671E-2</v>
      </c>
      <c r="U737" s="19" t="str">
        <f>IF(ABS(IFERROR(T737,0))&gt;0.05,INDEX(margin_ranges!$C$13:$C$16,MATCH($F737*100,margin_ranges!$B$13:$B$16,1)),"")</f>
        <v>Balanced (Type B)</v>
      </c>
      <c r="V737">
        <f>MIN(VLOOKUP($U737,margin_ranges!$A$5:$D$10,4,FALSE),$P737*100)</f>
        <v>29.75</v>
      </c>
      <c r="Y737" s="29">
        <f t="shared" si="11"/>
        <v>6.4393939393937671E-2</v>
      </c>
    </row>
    <row r="738" spans="1:25" x14ac:dyDescent="0.3">
      <c r="A738" s="8" t="s">
        <v>17</v>
      </c>
      <c r="B738" s="8" t="s">
        <v>1301</v>
      </c>
      <c r="C738" s="8" t="s">
        <v>1302</v>
      </c>
      <c r="D738" s="8" t="s">
        <v>1314</v>
      </c>
      <c r="E738" s="8" t="s">
        <v>1315</v>
      </c>
      <c r="F738" s="24">
        <v>0.33999999999999903</v>
      </c>
      <c r="G738" s="24">
        <v>0</v>
      </c>
      <c r="H738" s="25">
        <v>10.8215</v>
      </c>
      <c r="I738" s="25">
        <v>8.6132000000000009</v>
      </c>
      <c r="J738" s="15">
        <v>84</v>
      </c>
      <c r="K738" s="15">
        <v>25</v>
      </c>
      <c r="L738" s="13">
        <v>0.79590000000000005</v>
      </c>
      <c r="M738" s="7">
        <v>0.32543517</v>
      </c>
      <c r="N738" s="26">
        <v>0.02</v>
      </c>
      <c r="O738" s="27" t="s">
        <v>22</v>
      </c>
      <c r="P738" s="8">
        <v>0.93854382739999997</v>
      </c>
      <c r="Q738" s="24">
        <v>0.34</v>
      </c>
      <c r="R738" t="str">
        <f>IF($Q738*100&gt;=VLOOKUP($O738,margin_ranges!$A$5:$C$10,2,FALSE),IF($Q738*100&lt;=VLOOKUP($O738,margin_ranges!$A$5:$C$10,3,FALSE)+10,"IN RANGE","ABOVE RANGE"),"BELOW RANGE")</f>
        <v>IN RANGE</v>
      </c>
      <c r="S738">
        <f>MIN(VLOOKUP($O738,margin_ranges!$A$5:$D$10,4,FALSE),$P738*100)</f>
        <v>29.75</v>
      </c>
      <c r="T738" s="29">
        <f>(1-$S738/100)/(1-$F738)-1</f>
        <v>6.4393939393937671E-2</v>
      </c>
      <c r="U738" s="19" t="str">
        <f>IF(ABS(IFERROR(T738,0))&gt;0.05,INDEX(margin_ranges!$C$13:$C$16,MATCH($F738*100,margin_ranges!$B$13:$B$16,1)),"")</f>
        <v>Balanced (Type B)</v>
      </c>
      <c r="V738">
        <f>MIN(VLOOKUP($U738,margin_ranges!$A$5:$D$10,4,FALSE),$P738*100)</f>
        <v>29.75</v>
      </c>
      <c r="Y738" s="29">
        <f t="shared" si="11"/>
        <v>6.4393939393937671E-2</v>
      </c>
    </row>
    <row r="739" spans="1:25" x14ac:dyDescent="0.3">
      <c r="A739" s="8" t="s">
        <v>17</v>
      </c>
      <c r="B739" s="8" t="s">
        <v>1301</v>
      </c>
      <c r="C739" s="8" t="s">
        <v>1302</v>
      </c>
      <c r="D739" s="8" t="s">
        <v>1305</v>
      </c>
      <c r="E739" s="8" t="s">
        <v>362</v>
      </c>
      <c r="F739" s="24">
        <v>0.28999999999999998</v>
      </c>
      <c r="G739" s="24">
        <v>0</v>
      </c>
      <c r="H739" s="25">
        <v>6.5068999999999999</v>
      </c>
      <c r="I739" s="25">
        <v>3.3675999999999999</v>
      </c>
      <c r="J739" s="15">
        <v>29</v>
      </c>
      <c r="K739" s="15">
        <v>7</v>
      </c>
      <c r="L739" s="13">
        <v>0.51749999999999996</v>
      </c>
      <c r="M739" s="7">
        <v>0.28816867000000002</v>
      </c>
      <c r="N739" s="26">
        <v>0.06</v>
      </c>
      <c r="O739" s="27" t="s">
        <v>22</v>
      </c>
      <c r="P739" s="8">
        <v>0.7917886059</v>
      </c>
      <c r="Q739" s="24">
        <v>0.28999999999999998</v>
      </c>
      <c r="R739" t="str">
        <f>IF($Q739*100&gt;=VLOOKUP($O739,margin_ranges!$A$5:$C$10,2,FALSE),IF($Q739*100&lt;=VLOOKUP($O739,margin_ranges!$A$5:$C$10,3,FALSE)+10,"IN RANGE","ABOVE RANGE"),"BELOW RANGE")</f>
        <v>IN RANGE</v>
      </c>
      <c r="S739">
        <f>MIN(VLOOKUP($O739,margin_ranges!$A$5:$D$10,4,FALSE),$P739*100)</f>
        <v>29.75</v>
      </c>
      <c r="T739" s="29">
        <f>(1-$S739/100)/(1-$F739)-1</f>
        <v>-1.0563380281690127E-2</v>
      </c>
      <c r="U739" s="19" t="str">
        <f>IF(ABS(IFERROR(T739,0))&gt;0.05,INDEX(margin_ranges!$C$13:$C$16,MATCH($F739*100,margin_ranges!$B$13:$B$16,1)),"")</f>
        <v/>
      </c>
      <c r="V739" t="e">
        <f>MIN(VLOOKUP($U739,margin_ranges!$A$5:$D$10,4,FALSE),$P739*100)</f>
        <v>#N/A</v>
      </c>
      <c r="Y739" s="29" t="e">
        <f t="shared" si="11"/>
        <v>#N/A</v>
      </c>
    </row>
    <row r="740" spans="1:25" x14ac:dyDescent="0.3">
      <c r="A740" s="8" t="s">
        <v>17</v>
      </c>
      <c r="B740" s="8" t="s">
        <v>1301</v>
      </c>
      <c r="C740" s="8" t="s">
        <v>1302</v>
      </c>
      <c r="D740" s="8" t="s">
        <v>1306</v>
      </c>
      <c r="E740" s="8" t="s">
        <v>1307</v>
      </c>
      <c r="F740" s="24">
        <v>0.28999999999999998</v>
      </c>
      <c r="G740" s="24">
        <v>0</v>
      </c>
      <c r="H740" s="25">
        <v>8.4319000000000006</v>
      </c>
      <c r="I740" s="25">
        <v>2.4611999999999998</v>
      </c>
      <c r="J740" s="15">
        <v>24</v>
      </c>
      <c r="K740" s="15">
        <v>6</v>
      </c>
      <c r="L740" s="13">
        <v>0.29189999999999999</v>
      </c>
      <c r="M740" s="7">
        <v>0.32843254</v>
      </c>
      <c r="N740" s="26">
        <v>0.01</v>
      </c>
      <c r="O740" s="27" t="s">
        <v>22</v>
      </c>
      <c r="P740" s="8">
        <v>0.96955234700000004</v>
      </c>
      <c r="Q740" s="24">
        <v>0.28999999999999998</v>
      </c>
      <c r="R740" t="str">
        <f>IF($Q740*100&gt;=VLOOKUP($O740,margin_ranges!$A$5:$C$10,2,FALSE),IF($Q740*100&lt;=VLOOKUP($O740,margin_ranges!$A$5:$C$10,3,FALSE)+10,"IN RANGE","ABOVE RANGE"),"BELOW RANGE")</f>
        <v>IN RANGE</v>
      </c>
      <c r="S740">
        <f>MIN(VLOOKUP($O740,margin_ranges!$A$5:$D$10,4,FALSE),$P740*100)</f>
        <v>29.75</v>
      </c>
      <c r="T740" s="29">
        <f>(1-$S740/100)/(1-$F740)-1</f>
        <v>-1.0563380281690127E-2</v>
      </c>
      <c r="U740" s="19" t="str">
        <f>IF(ABS(IFERROR(T740,0))&gt;0.05,INDEX(margin_ranges!$C$13:$C$16,MATCH($F740*100,margin_ranges!$B$13:$B$16,1)),"")</f>
        <v/>
      </c>
      <c r="V740" t="e">
        <f>MIN(VLOOKUP($U740,margin_ranges!$A$5:$D$10,4,FALSE),$P740*100)</f>
        <v>#N/A</v>
      </c>
      <c r="Y740" s="29" t="e">
        <f t="shared" si="11"/>
        <v>#N/A</v>
      </c>
    </row>
    <row r="741" spans="1:25" x14ac:dyDescent="0.3">
      <c r="A741" s="8" t="s">
        <v>17</v>
      </c>
      <c r="B741" s="8" t="s">
        <v>1301</v>
      </c>
      <c r="C741" s="8" t="s">
        <v>1302</v>
      </c>
      <c r="D741" s="8" t="s">
        <v>1308</v>
      </c>
      <c r="E741" s="8" t="s">
        <v>1309</v>
      </c>
      <c r="F741" s="24">
        <v>0.28999999999999998</v>
      </c>
      <c r="G741" s="24">
        <v>0</v>
      </c>
      <c r="H741" s="25">
        <v>4.6196999999999999</v>
      </c>
      <c r="I741" s="25">
        <v>2.2246000000000001</v>
      </c>
      <c r="J741" s="15">
        <v>19</v>
      </c>
      <c r="K741" s="15">
        <v>5</v>
      </c>
      <c r="L741" s="13">
        <v>0.48159999999999997</v>
      </c>
      <c r="M741" s="7">
        <v>0.27958902000000002</v>
      </c>
      <c r="N741" s="26">
        <v>0.01</v>
      </c>
      <c r="O741" s="27" t="s">
        <v>22</v>
      </c>
      <c r="P741" s="8">
        <v>0.96423321620000002</v>
      </c>
      <c r="Q741" s="24">
        <v>0.28999999999999998</v>
      </c>
      <c r="R741" t="str">
        <f>IF($Q741*100&gt;=VLOOKUP($O741,margin_ranges!$A$5:$C$10,2,FALSE),IF($Q741*100&lt;=VLOOKUP($O741,margin_ranges!$A$5:$C$10,3,FALSE)+10,"IN RANGE","ABOVE RANGE"),"BELOW RANGE")</f>
        <v>IN RANGE</v>
      </c>
      <c r="S741">
        <f>MIN(VLOOKUP($O741,margin_ranges!$A$5:$D$10,4,FALSE),$P741*100)</f>
        <v>29.75</v>
      </c>
      <c r="T741" s="29">
        <f>(1-$S741/100)/(1-$F741)-1</f>
        <v>-1.0563380281690127E-2</v>
      </c>
      <c r="U741" s="19" t="str">
        <f>IF(ABS(IFERROR(T741,0))&gt;0.05,INDEX(margin_ranges!$C$13:$C$16,MATCH($F741*100,margin_ranges!$B$13:$B$16,1)),"")</f>
        <v/>
      </c>
      <c r="V741" t="e">
        <f>MIN(VLOOKUP($U741,margin_ranges!$A$5:$D$10,4,FALSE),$P741*100)</f>
        <v>#N/A</v>
      </c>
      <c r="Y741" s="29" t="e">
        <f t="shared" si="11"/>
        <v>#N/A</v>
      </c>
    </row>
    <row r="742" spans="1:25" x14ac:dyDescent="0.3">
      <c r="A742" s="8" t="s">
        <v>17</v>
      </c>
      <c r="B742" s="8" t="s">
        <v>1301</v>
      </c>
      <c r="C742" s="8" t="s">
        <v>1302</v>
      </c>
      <c r="D742" s="8" t="s">
        <v>1310</v>
      </c>
      <c r="E742" s="8" t="s">
        <v>1311</v>
      </c>
      <c r="F742" s="24">
        <v>0.28999999999999998</v>
      </c>
      <c r="G742" s="24">
        <v>0</v>
      </c>
      <c r="H742" s="25">
        <v>33.002600000000001</v>
      </c>
      <c r="I742" s="25">
        <v>9.5228999999999999</v>
      </c>
      <c r="J742" s="15">
        <v>39</v>
      </c>
      <c r="K742" s="15">
        <v>10</v>
      </c>
      <c r="L742" s="13">
        <v>0.28860000000000002</v>
      </c>
      <c r="M742" s="7">
        <v>0.13716819</v>
      </c>
      <c r="N742" s="26">
        <v>0.03</v>
      </c>
      <c r="O742" s="27" t="s">
        <v>22</v>
      </c>
      <c r="P742" s="8">
        <v>0.7812903967</v>
      </c>
      <c r="Q742" s="24">
        <v>0.28999999999999998</v>
      </c>
      <c r="R742" t="str">
        <f>IF($Q742*100&gt;=VLOOKUP($O742,margin_ranges!$A$5:$C$10,2,FALSE),IF($Q742*100&lt;=VLOOKUP($O742,margin_ranges!$A$5:$C$10,3,FALSE)+10,"IN RANGE","ABOVE RANGE"),"BELOW RANGE")</f>
        <v>IN RANGE</v>
      </c>
      <c r="S742">
        <f>MIN(VLOOKUP($O742,margin_ranges!$A$5:$D$10,4,FALSE),$P742*100)</f>
        <v>29.75</v>
      </c>
      <c r="T742" s="29">
        <f>(1-$S742/100)/(1-$F742)-1</f>
        <v>-1.0563380281690127E-2</v>
      </c>
      <c r="U742" s="19" t="str">
        <f>IF(ABS(IFERROR(T742,0))&gt;0.05,INDEX(margin_ranges!$C$13:$C$16,MATCH($F742*100,margin_ranges!$B$13:$B$16,1)),"")</f>
        <v/>
      </c>
      <c r="V742" t="e">
        <f>MIN(VLOOKUP($U742,margin_ranges!$A$5:$D$10,4,FALSE),$P742*100)</f>
        <v>#N/A</v>
      </c>
      <c r="Y742" s="29" t="e">
        <f t="shared" si="11"/>
        <v>#N/A</v>
      </c>
    </row>
    <row r="743" spans="1:25" x14ac:dyDescent="0.3">
      <c r="A743" s="8" t="s">
        <v>35</v>
      </c>
      <c r="B743" s="8" t="s">
        <v>1316</v>
      </c>
      <c r="C743" s="8" t="s">
        <v>34</v>
      </c>
      <c r="D743" s="8" t="s">
        <v>34</v>
      </c>
      <c r="E743" s="8"/>
      <c r="F743" s="24">
        <v>0.29996663836863702</v>
      </c>
      <c r="G743" s="24">
        <v>0</v>
      </c>
      <c r="H743" s="25">
        <v>72.861099999999993</v>
      </c>
      <c r="I743" s="25">
        <v>20.386700000000001</v>
      </c>
      <c r="J743" s="15">
        <v>147</v>
      </c>
      <c r="K743" s="15">
        <v>44</v>
      </c>
      <c r="L743" s="13">
        <v>0.27979999999999999</v>
      </c>
      <c r="M743" s="7">
        <v>0.24102392</v>
      </c>
      <c r="N743" s="26">
        <v>0.12526599999999999</v>
      </c>
      <c r="O743" s="27"/>
      <c r="P743" s="8">
        <v>0.48027564230000003</v>
      </c>
      <c r="Q743" s="24">
        <v>0.3</v>
      </c>
      <c r="R743" t="e">
        <f>IF($Q743*100&gt;=VLOOKUP($O743,margin_ranges!$A$5:$C$10,2,FALSE),IF($Q743*100&lt;=VLOOKUP($O743,margin_ranges!$A$5:$C$10,3,FALSE)+10,"IN RANGE","ABOVE RANGE"),"BELOW RANGE")</f>
        <v>#N/A</v>
      </c>
      <c r="S743" t="e">
        <f>MIN(VLOOKUP($O743,margin_ranges!$A$5:$D$10,4,FALSE),$P743*100)</f>
        <v>#N/A</v>
      </c>
      <c r="T743" s="29" t="e">
        <f>(1-$S743/100)/(1-$F743)-1</f>
        <v>#N/A</v>
      </c>
      <c r="U743" s="19" t="str">
        <f>IF(ABS(IFERROR(T743,0))&gt;0.05,INDEX(margin_ranges!$C$13:$C$16,MATCH($F743*100,margin_ranges!$B$13:$B$16,1)),"")</f>
        <v/>
      </c>
      <c r="V743" t="e">
        <f>MIN(VLOOKUP($U743,margin_ranges!$A$5:$D$10,4,FALSE),$P743*100)</f>
        <v>#N/A</v>
      </c>
      <c r="Y743" s="29" t="e">
        <f t="shared" si="11"/>
        <v>#N/A</v>
      </c>
    </row>
    <row r="744" spans="1:25" x14ac:dyDescent="0.3">
      <c r="A744" s="8" t="s">
        <v>33</v>
      </c>
      <c r="B744" s="8" t="s">
        <v>1316</v>
      </c>
      <c r="C744" s="8" t="s">
        <v>1317</v>
      </c>
      <c r="D744" s="8" t="s">
        <v>34</v>
      </c>
      <c r="E744" s="8"/>
      <c r="F744" s="24">
        <v>0.29996663836863702</v>
      </c>
      <c r="G744" s="24">
        <v>0</v>
      </c>
      <c r="H744" s="25">
        <v>72.861099999999993</v>
      </c>
      <c r="I744" s="25">
        <v>20.386700000000001</v>
      </c>
      <c r="J744" s="15">
        <v>147</v>
      </c>
      <c r="K744" s="15">
        <v>44</v>
      </c>
      <c r="L744" s="13">
        <v>0.27979999999999999</v>
      </c>
      <c r="M744" s="7">
        <v>0.24102392</v>
      </c>
      <c r="N744" s="26">
        <v>0.12526599999999999</v>
      </c>
      <c r="O744" s="27"/>
      <c r="P744" s="8">
        <v>0.48027564230000003</v>
      </c>
      <c r="Q744" s="24">
        <v>0.3</v>
      </c>
      <c r="R744" t="e">
        <f>IF($Q744*100&gt;=VLOOKUP($O744,margin_ranges!$A$5:$C$10,2,FALSE),IF($Q744*100&lt;=VLOOKUP($O744,margin_ranges!$A$5:$C$10,3,FALSE)+10,"IN RANGE","ABOVE RANGE"),"BELOW RANGE")</f>
        <v>#N/A</v>
      </c>
      <c r="S744" t="e">
        <f>MIN(VLOOKUP($O744,margin_ranges!$A$5:$D$10,4,FALSE),$P744*100)</f>
        <v>#N/A</v>
      </c>
      <c r="T744" s="29" t="e">
        <f>(1-$S744/100)/(1-$F744)-1</f>
        <v>#N/A</v>
      </c>
      <c r="U744" s="19" t="str">
        <f>IF(ABS(IFERROR(T744,0))&gt;0.05,INDEX(margin_ranges!$C$13:$C$16,MATCH($F744*100,margin_ranges!$B$13:$B$16,1)),"")</f>
        <v/>
      </c>
      <c r="V744" t="e">
        <f>MIN(VLOOKUP($U744,margin_ranges!$A$5:$D$10,4,FALSE),$P744*100)</f>
        <v>#N/A</v>
      </c>
      <c r="Y744" s="29" t="e">
        <f t="shared" si="11"/>
        <v>#N/A</v>
      </c>
    </row>
    <row r="745" spans="1:25" x14ac:dyDescent="0.3">
      <c r="A745" s="8" t="s">
        <v>17</v>
      </c>
      <c r="B745" s="8" t="s">
        <v>1316</v>
      </c>
      <c r="C745" s="8" t="s">
        <v>1317</v>
      </c>
      <c r="D745" s="8" t="s">
        <v>1318</v>
      </c>
      <c r="E745" s="8" t="s">
        <v>1319</v>
      </c>
      <c r="F745" s="24">
        <v>0.3</v>
      </c>
      <c r="G745" s="24">
        <v>0</v>
      </c>
      <c r="H745" s="25">
        <v>31.8231</v>
      </c>
      <c r="I745" s="25">
        <v>1.2299</v>
      </c>
      <c r="J745" s="15">
        <v>37</v>
      </c>
      <c r="K745" s="15">
        <v>11</v>
      </c>
      <c r="L745" s="13">
        <v>3.8600000000000002E-2</v>
      </c>
      <c r="M745" s="7">
        <v>1.0068126399999999</v>
      </c>
      <c r="N745" s="26">
        <v>0.5</v>
      </c>
      <c r="O745" s="27" t="s">
        <v>92</v>
      </c>
      <c r="P745" s="8">
        <v>0.50338327000000005</v>
      </c>
      <c r="Q745" s="24">
        <v>0.3</v>
      </c>
      <c r="R745" t="str">
        <f>IF($Q745*100&gt;=VLOOKUP($O745,margin_ranges!$A$5:$C$10,2,FALSE),IF($Q745*100&lt;=VLOOKUP($O745,margin_ranges!$A$5:$C$10,3,FALSE)+10,"IN RANGE","ABOVE RANGE"),"BELOW RANGE")</f>
        <v>IN RANGE</v>
      </c>
      <c r="S745">
        <f>MIN(VLOOKUP($O745,margin_ranges!$A$5:$D$10,4,FALSE),$P745*100)</f>
        <v>29.75</v>
      </c>
      <c r="T745" s="29">
        <f>(1-$S745/100)/(1-$F745)-1</f>
        <v>3.5714285714285587E-3</v>
      </c>
      <c r="U745" s="19" t="str">
        <f>IF(ABS(IFERROR(T745,0))&gt;0.05,INDEX(margin_ranges!$C$13:$C$16,MATCH($F745*100,margin_ranges!$B$13:$B$16,1)),"")</f>
        <v/>
      </c>
      <c r="V745" t="e">
        <f>MIN(VLOOKUP($U745,margin_ranges!$A$5:$D$10,4,FALSE),$P745*100)</f>
        <v>#N/A</v>
      </c>
      <c r="Y745" s="29" t="e">
        <f t="shared" si="11"/>
        <v>#N/A</v>
      </c>
    </row>
    <row r="746" spans="1:25" x14ac:dyDescent="0.3">
      <c r="A746" s="8" t="s">
        <v>17</v>
      </c>
      <c r="B746" s="8" t="s">
        <v>1316</v>
      </c>
      <c r="C746" s="8" t="s">
        <v>1317</v>
      </c>
      <c r="D746" s="8" t="s">
        <v>1322</v>
      </c>
      <c r="E746" s="8" t="s">
        <v>1323</v>
      </c>
      <c r="F746" s="24">
        <v>0.3</v>
      </c>
      <c r="G746" s="24">
        <v>0</v>
      </c>
      <c r="H746" s="25">
        <v>3.69</v>
      </c>
      <c r="I746" s="25">
        <v>1.5452999999999999</v>
      </c>
      <c r="J746" s="15">
        <v>10</v>
      </c>
      <c r="K746" s="15">
        <v>3</v>
      </c>
      <c r="L746" s="13">
        <v>0.41880000000000001</v>
      </c>
      <c r="M746" s="7">
        <v>0.21280853999999999</v>
      </c>
      <c r="N746" s="26">
        <v>0.1</v>
      </c>
      <c r="O746" s="27" t="s">
        <v>92</v>
      </c>
      <c r="P746" s="8">
        <v>0.53009405070000004</v>
      </c>
      <c r="Q746" s="24">
        <v>0.3</v>
      </c>
      <c r="R746" t="str">
        <f>IF($Q746*100&gt;=VLOOKUP($O746,margin_ranges!$A$5:$C$10,2,FALSE),IF($Q746*100&lt;=VLOOKUP($O746,margin_ranges!$A$5:$C$10,3,FALSE)+10,"IN RANGE","ABOVE RANGE"),"BELOW RANGE")</f>
        <v>IN RANGE</v>
      </c>
      <c r="S746">
        <f>MIN(VLOOKUP($O746,margin_ranges!$A$5:$D$10,4,FALSE),$P746*100)</f>
        <v>29.75</v>
      </c>
      <c r="T746" s="29">
        <f>(1-$S746/100)/(1-$F746)-1</f>
        <v>3.5714285714285587E-3</v>
      </c>
      <c r="U746" s="19" t="str">
        <f>IF(ABS(IFERROR(T746,0))&gt;0.05,INDEX(margin_ranges!$C$13:$C$16,MATCH($F746*100,margin_ranges!$B$13:$B$16,1)),"")</f>
        <v/>
      </c>
      <c r="V746" t="e">
        <f>MIN(VLOOKUP($U746,margin_ranges!$A$5:$D$10,4,FALSE),$P746*100)</f>
        <v>#N/A</v>
      </c>
      <c r="Y746" s="29" t="e">
        <f t="shared" si="11"/>
        <v>#N/A</v>
      </c>
    </row>
    <row r="747" spans="1:25" x14ac:dyDescent="0.3">
      <c r="A747" s="8" t="s">
        <v>17</v>
      </c>
      <c r="B747" s="8" t="s">
        <v>1316</v>
      </c>
      <c r="C747" s="8" t="s">
        <v>1317</v>
      </c>
      <c r="D747" s="8" t="s">
        <v>1320</v>
      </c>
      <c r="E747" s="8" t="s">
        <v>1321</v>
      </c>
      <c r="F747" s="24">
        <v>0.29999999999999899</v>
      </c>
      <c r="G747" s="24">
        <v>0</v>
      </c>
      <c r="H747" s="25">
        <v>33.193899999999999</v>
      </c>
      <c r="I747" s="25">
        <v>17.220700000000001</v>
      </c>
      <c r="J747" s="15">
        <v>96</v>
      </c>
      <c r="K747" s="15">
        <v>29</v>
      </c>
      <c r="L747" s="13">
        <v>0.51880000000000004</v>
      </c>
      <c r="M747" s="7">
        <v>0.18567755</v>
      </c>
      <c r="N747" s="26">
        <v>0.1</v>
      </c>
      <c r="O747" s="27" t="s">
        <v>92</v>
      </c>
      <c r="P747" s="8">
        <v>0.46143192230000002</v>
      </c>
      <c r="Q747" s="24">
        <v>0.3</v>
      </c>
      <c r="R747" t="str">
        <f>IF($Q747*100&gt;=VLOOKUP($O747,margin_ranges!$A$5:$C$10,2,FALSE),IF($Q747*100&lt;=VLOOKUP($O747,margin_ranges!$A$5:$C$10,3,FALSE)+10,"IN RANGE","ABOVE RANGE"),"BELOW RANGE")</f>
        <v>IN RANGE</v>
      </c>
      <c r="S747">
        <f>MIN(VLOOKUP($O747,margin_ranges!$A$5:$D$10,4,FALSE),$P747*100)</f>
        <v>29.75</v>
      </c>
      <c r="T747" s="29">
        <f>(1-$S747/100)/(1-$F747)-1</f>
        <v>3.5714285714270044E-3</v>
      </c>
      <c r="U747" s="19" t="str">
        <f>IF(ABS(IFERROR(T747,0))&gt;0.05,INDEX(margin_ranges!$C$13:$C$16,MATCH($F747*100,margin_ranges!$B$13:$B$16,1)),"")</f>
        <v/>
      </c>
      <c r="V747" t="e">
        <f>MIN(VLOOKUP($U747,margin_ranges!$A$5:$D$10,4,FALSE),$P747*100)</f>
        <v>#N/A</v>
      </c>
      <c r="Y747" s="29" t="e">
        <f t="shared" si="11"/>
        <v>#N/A</v>
      </c>
    </row>
    <row r="748" spans="1:25" x14ac:dyDescent="0.3">
      <c r="A748" s="8" t="s">
        <v>35</v>
      </c>
      <c r="B748" s="8" t="s">
        <v>1324</v>
      </c>
      <c r="C748" s="8" t="s">
        <v>34</v>
      </c>
      <c r="D748" s="8" t="s">
        <v>34</v>
      </c>
      <c r="E748" s="8"/>
      <c r="F748" s="24">
        <v>0.21250978530929401</v>
      </c>
      <c r="G748" s="24">
        <v>0.46619262</v>
      </c>
      <c r="H748" s="25">
        <v>292.42340000000002</v>
      </c>
      <c r="I748" s="25">
        <v>81.795599999999993</v>
      </c>
      <c r="J748" s="15">
        <v>7782</v>
      </c>
      <c r="K748" s="15">
        <v>1627</v>
      </c>
      <c r="L748" s="13">
        <v>0.2797</v>
      </c>
      <c r="M748" s="7">
        <v>3.1712241699999999</v>
      </c>
      <c r="N748" s="26">
        <v>2.4973079999999999</v>
      </c>
      <c r="O748" s="27"/>
      <c r="P748" s="8">
        <v>0.2125097853</v>
      </c>
      <c r="Q748" s="24">
        <v>0.30209999999999998</v>
      </c>
      <c r="R748" t="e">
        <f>IF($Q748*100&gt;=VLOOKUP($O748,margin_ranges!$A$5:$C$10,2,FALSE),IF($Q748*100&lt;=VLOOKUP($O748,margin_ranges!$A$5:$C$10,3,FALSE)+10,"IN RANGE","ABOVE RANGE"),"BELOW RANGE")</f>
        <v>#N/A</v>
      </c>
      <c r="S748" t="e">
        <f>MIN(VLOOKUP($O748,margin_ranges!$A$5:$D$10,4,FALSE),$P748*100)</f>
        <v>#N/A</v>
      </c>
      <c r="T748" s="29" t="e">
        <f>(1-$S748/100)/(1-$F748)-1</f>
        <v>#N/A</v>
      </c>
      <c r="U748" s="19" t="str">
        <f>IF(ABS(IFERROR(T748,0))&gt;0.05,INDEX(margin_ranges!$C$13:$C$16,MATCH($F748*100,margin_ranges!$B$13:$B$16,1)),"")</f>
        <v/>
      </c>
      <c r="V748" t="e">
        <f>MIN(VLOOKUP($U748,margin_ranges!$A$5:$D$10,4,FALSE),$P748*100)</f>
        <v>#N/A</v>
      </c>
      <c r="Y748" s="29" t="e">
        <f t="shared" si="11"/>
        <v>#N/A</v>
      </c>
    </row>
    <row r="749" spans="1:25" x14ac:dyDescent="0.3">
      <c r="A749" s="8" t="s">
        <v>33</v>
      </c>
      <c r="B749" s="8" t="s">
        <v>1324</v>
      </c>
      <c r="C749" s="8" t="s">
        <v>1325</v>
      </c>
      <c r="D749" s="8" t="s">
        <v>34</v>
      </c>
      <c r="E749" s="8"/>
      <c r="F749" s="24">
        <v>0.21250978530929401</v>
      </c>
      <c r="G749" s="24">
        <v>0.46619262</v>
      </c>
      <c r="H749" s="25">
        <v>292.42340000000002</v>
      </c>
      <c r="I749" s="25">
        <v>81.795599999999993</v>
      </c>
      <c r="J749" s="15">
        <v>7782</v>
      </c>
      <c r="K749" s="15">
        <v>1627</v>
      </c>
      <c r="L749" s="13">
        <v>0.2797</v>
      </c>
      <c r="M749" s="7">
        <v>3.1712241699999999</v>
      </c>
      <c r="N749" s="26">
        <v>2.4973079999999999</v>
      </c>
      <c r="O749" s="27"/>
      <c r="P749" s="8">
        <v>0.2125097853</v>
      </c>
      <c r="Q749" s="24">
        <v>0.30209999999999998</v>
      </c>
      <c r="R749" t="e">
        <f>IF($Q749*100&gt;=VLOOKUP($O749,margin_ranges!$A$5:$C$10,2,FALSE),IF($Q749*100&lt;=VLOOKUP($O749,margin_ranges!$A$5:$C$10,3,FALSE)+10,"IN RANGE","ABOVE RANGE"),"BELOW RANGE")</f>
        <v>#N/A</v>
      </c>
      <c r="S749" t="e">
        <f>MIN(VLOOKUP($O749,margin_ranges!$A$5:$D$10,4,FALSE),$P749*100)</f>
        <v>#N/A</v>
      </c>
      <c r="T749" s="29" t="e">
        <f>(1-$S749/100)/(1-$F749)-1</f>
        <v>#N/A</v>
      </c>
      <c r="U749" s="19" t="str">
        <f>IF(ABS(IFERROR(T749,0))&gt;0.05,INDEX(margin_ranges!$C$13:$C$16,MATCH($F749*100,margin_ranges!$B$13:$B$16,1)),"")</f>
        <v/>
      </c>
      <c r="V749" t="e">
        <f>MIN(VLOOKUP($U749,margin_ranges!$A$5:$D$10,4,FALSE),$P749*100)</f>
        <v>#N/A</v>
      </c>
      <c r="Y749" s="29" t="e">
        <f t="shared" si="11"/>
        <v>#N/A</v>
      </c>
    </row>
    <row r="750" spans="1:25" x14ac:dyDescent="0.3">
      <c r="A750" s="8" t="s">
        <v>17</v>
      </c>
      <c r="B750" s="8" t="s">
        <v>1324</v>
      </c>
      <c r="C750" s="8" t="s">
        <v>1325</v>
      </c>
      <c r="D750" s="8" t="s">
        <v>1328</v>
      </c>
      <c r="E750" s="8" t="s">
        <v>1329</v>
      </c>
      <c r="F750" s="24">
        <v>0.276419023047771</v>
      </c>
      <c r="G750" s="24">
        <v>0</v>
      </c>
      <c r="H750" s="25">
        <v>4.2443999999999997</v>
      </c>
      <c r="I750" s="25">
        <v>1.6218999999999999</v>
      </c>
      <c r="J750" s="15">
        <v>168</v>
      </c>
      <c r="K750" s="15">
        <v>46</v>
      </c>
      <c r="L750" s="13">
        <v>0.3821</v>
      </c>
      <c r="M750" s="7">
        <v>3.4550383199999999</v>
      </c>
      <c r="N750" s="26">
        <v>2.5</v>
      </c>
      <c r="O750" s="27" t="s">
        <v>92</v>
      </c>
      <c r="P750" s="8">
        <v>0.27641902299999999</v>
      </c>
      <c r="Q750" s="24">
        <v>0.3</v>
      </c>
      <c r="R750" t="str">
        <f>IF($Q750*100&gt;=VLOOKUP($O750,margin_ranges!$A$5:$C$10,2,FALSE),IF($Q750*100&lt;=VLOOKUP($O750,margin_ranges!$A$5:$C$10,3,FALSE)+10,"IN RANGE","ABOVE RANGE"),"BELOW RANGE")</f>
        <v>IN RANGE</v>
      </c>
      <c r="S750">
        <f>MIN(VLOOKUP($O750,margin_ranges!$A$5:$D$10,4,FALSE),$P750*100)</f>
        <v>27.641902299999998</v>
      </c>
      <c r="T750" s="29">
        <f>(1-$S750/100)/(1-$F750)-1</f>
        <v>6.6020300337754634E-11</v>
      </c>
      <c r="U750" s="19" t="str">
        <f>IF(ABS(IFERROR(T750,0))&gt;0.05,INDEX(margin_ranges!$C$13:$C$16,MATCH($F750*100,margin_ranges!$B$13:$B$16,1)),"")</f>
        <v/>
      </c>
      <c r="V750" t="e">
        <f>MIN(VLOOKUP($U750,margin_ranges!$A$5:$D$10,4,FALSE),$P750*100)</f>
        <v>#N/A</v>
      </c>
      <c r="Y750" s="29" t="e">
        <f t="shared" si="11"/>
        <v>#N/A</v>
      </c>
    </row>
    <row r="751" spans="1:25" x14ac:dyDescent="0.3">
      <c r="A751" s="8" t="s">
        <v>17</v>
      </c>
      <c r="B751" s="8" t="s">
        <v>1324</v>
      </c>
      <c r="C751" s="8" t="s">
        <v>1325</v>
      </c>
      <c r="D751" s="8" t="s">
        <v>1340</v>
      </c>
      <c r="E751" s="8" t="s">
        <v>1341</v>
      </c>
      <c r="F751" s="24">
        <v>0.15419342123138</v>
      </c>
      <c r="G751" s="24">
        <v>1</v>
      </c>
      <c r="H751" s="25">
        <v>70.671400000000006</v>
      </c>
      <c r="I751" s="25">
        <v>22.965399999999999</v>
      </c>
      <c r="J751" s="15">
        <v>2036</v>
      </c>
      <c r="K751" s="15">
        <v>314</v>
      </c>
      <c r="L751" s="13">
        <v>0.32500000000000001</v>
      </c>
      <c r="M751" s="7">
        <v>2.9557585199999998</v>
      </c>
      <c r="N751" s="26">
        <v>2.5</v>
      </c>
      <c r="O751" s="27" t="s">
        <v>479</v>
      </c>
      <c r="P751" s="8">
        <v>0.15419342120000001</v>
      </c>
      <c r="Q751" s="24">
        <v>0.33</v>
      </c>
      <c r="R751" t="str">
        <f>IF($Q751*100&gt;=VLOOKUP($O751,margin_ranges!$A$5:$C$10,2,FALSE),IF($Q751*100&lt;=VLOOKUP($O751,margin_ranges!$A$5:$C$10,3,FALSE)+10,"IN RANGE","ABOVE RANGE"),"BELOW RANGE")</f>
        <v>IN RANGE</v>
      </c>
      <c r="S751">
        <f>MIN(VLOOKUP($O751,margin_ranges!$A$5:$D$10,4,FALSE),$P751*100)</f>
        <v>15.419342120000001</v>
      </c>
      <c r="T751" s="29">
        <f>(1-$S751/100)/(1-$F751)-1</f>
        <v>3.7100766903108706E-11</v>
      </c>
      <c r="U751" s="19" t="str">
        <f>IF(ABS(IFERROR(T751,0))&gt;0.05,INDEX(margin_ranges!$C$13:$C$16,MATCH($F751*100,margin_ranges!$B$13:$B$16,1)),"")</f>
        <v/>
      </c>
      <c r="V751" t="e">
        <f>MIN(VLOOKUP($U751,margin_ranges!$A$5:$D$10,4,FALSE),$P751*100)</f>
        <v>#N/A</v>
      </c>
      <c r="Y751" s="29" t="e">
        <f t="shared" si="11"/>
        <v>#N/A</v>
      </c>
    </row>
    <row r="752" spans="1:25" x14ac:dyDescent="0.3">
      <c r="A752" s="8" t="s">
        <v>17</v>
      </c>
      <c r="B752" s="8" t="s">
        <v>1324</v>
      </c>
      <c r="C752" s="8" t="s">
        <v>1325</v>
      </c>
      <c r="D752" s="8" t="s">
        <v>11784</v>
      </c>
      <c r="E752" s="8" t="s">
        <v>11785</v>
      </c>
      <c r="F752" s="24">
        <v>0.21416309012875501</v>
      </c>
      <c r="G752" s="24">
        <v>0</v>
      </c>
      <c r="H752" s="25">
        <v>1.6496999999999999</v>
      </c>
      <c r="I752" s="25">
        <v>0.1308</v>
      </c>
      <c r="J752" s="15">
        <v>12</v>
      </c>
      <c r="K752" s="15">
        <v>3</v>
      </c>
      <c r="L752" s="13">
        <v>7.9299999999999995E-2</v>
      </c>
      <c r="M752" s="7">
        <v>3.1813216799999999</v>
      </c>
      <c r="N752" s="26">
        <v>2.5</v>
      </c>
      <c r="O752" s="27" t="s">
        <v>22</v>
      </c>
      <c r="P752" s="8">
        <v>0.21416309010000001</v>
      </c>
      <c r="Q752" s="24">
        <v>0.25</v>
      </c>
      <c r="R752" t="str">
        <f>IF($Q752*100&gt;=VLOOKUP($O752,margin_ranges!$A$5:$C$10,2,FALSE),IF($Q752*100&lt;=VLOOKUP($O752,margin_ranges!$A$5:$C$10,3,FALSE)+10,"IN RANGE","ABOVE RANGE"),"BELOW RANGE")</f>
        <v>IN RANGE</v>
      </c>
      <c r="S752">
        <f>MIN(VLOOKUP($O752,margin_ranges!$A$5:$D$10,4,FALSE),$P752*100)</f>
        <v>21.416309009999999</v>
      </c>
      <c r="T752" s="29">
        <f>(1-$S752/100)/(1-$F752)-1</f>
        <v>3.6591618624015609E-11</v>
      </c>
      <c r="U752" s="19" t="str">
        <f>IF(ABS(IFERROR(T752,0))&gt;0.05,INDEX(margin_ranges!$C$13:$C$16,MATCH($F752*100,margin_ranges!$B$13:$B$16,1)),"")</f>
        <v/>
      </c>
      <c r="V752" t="e">
        <f>MIN(VLOOKUP($U752,margin_ranges!$A$5:$D$10,4,FALSE),$P752*100)</f>
        <v>#N/A</v>
      </c>
      <c r="Y752" s="29" t="e">
        <f t="shared" si="11"/>
        <v>#N/A</v>
      </c>
    </row>
    <row r="753" spans="1:25" x14ac:dyDescent="0.3">
      <c r="A753" s="8" t="s">
        <v>17</v>
      </c>
      <c r="B753" s="8" t="s">
        <v>1324</v>
      </c>
      <c r="C753" s="8" t="s">
        <v>1325</v>
      </c>
      <c r="D753" s="8" t="s">
        <v>1348</v>
      </c>
      <c r="E753" s="8" t="s">
        <v>1349</v>
      </c>
      <c r="F753" s="24">
        <v>0.27097623642662799</v>
      </c>
      <c r="G753" s="24">
        <v>0</v>
      </c>
      <c r="H753" s="25">
        <v>7.5580999999999996</v>
      </c>
      <c r="I753" s="25">
        <v>2.8666</v>
      </c>
      <c r="J753" s="15">
        <v>295</v>
      </c>
      <c r="K753" s="15">
        <v>80</v>
      </c>
      <c r="L753" s="13">
        <v>0.37930000000000003</v>
      </c>
      <c r="M753" s="7">
        <v>3.4292435000000001</v>
      </c>
      <c r="N753" s="26">
        <v>2.5</v>
      </c>
      <c r="O753" s="27" t="s">
        <v>479</v>
      </c>
      <c r="P753" s="8">
        <v>0.27097623640000001</v>
      </c>
      <c r="Q753" s="24">
        <v>0.33</v>
      </c>
      <c r="R753" t="str">
        <f>IF($Q753*100&gt;=VLOOKUP($O753,margin_ranges!$A$5:$C$10,2,FALSE),IF($Q753*100&lt;=VLOOKUP($O753,margin_ranges!$A$5:$C$10,3,FALSE)+10,"IN RANGE","ABOVE RANGE"),"BELOW RANGE")</f>
        <v>IN RANGE</v>
      </c>
      <c r="S753">
        <f>MIN(VLOOKUP($O753,margin_ranges!$A$5:$D$10,4,FALSE),$P753*100)</f>
        <v>27.097623640000002</v>
      </c>
      <c r="T753" s="29">
        <f>(1-$S753/100)/(1-$F753)-1</f>
        <v>3.652544933174795E-11</v>
      </c>
      <c r="U753" s="19" t="str">
        <f>IF(ABS(IFERROR(T753,0))&gt;0.05,INDEX(margin_ranges!$C$13:$C$16,MATCH($F753*100,margin_ranges!$B$13:$B$16,1)),"")</f>
        <v/>
      </c>
      <c r="V753" t="e">
        <f>MIN(VLOOKUP($U753,margin_ranges!$A$5:$D$10,4,FALSE),$P753*100)</f>
        <v>#N/A</v>
      </c>
      <c r="Y753" s="29" t="e">
        <f t="shared" si="11"/>
        <v>#N/A</v>
      </c>
    </row>
    <row r="754" spans="1:25" x14ac:dyDescent="0.3">
      <c r="A754" s="8" t="s">
        <v>17</v>
      </c>
      <c r="B754" s="8" t="s">
        <v>1324</v>
      </c>
      <c r="C754" s="8" t="s">
        <v>1325</v>
      </c>
      <c r="D754" s="8" t="s">
        <v>1358</v>
      </c>
      <c r="E754" s="8" t="s">
        <v>1359</v>
      </c>
      <c r="F754" s="24">
        <v>0.24183296582614799</v>
      </c>
      <c r="G754" s="24">
        <v>0</v>
      </c>
      <c r="H754" s="25">
        <v>2.9834000000000001</v>
      </c>
      <c r="I754" s="25">
        <v>1.2544999999999999</v>
      </c>
      <c r="J754" s="15">
        <v>124</v>
      </c>
      <c r="K754" s="15">
        <v>30</v>
      </c>
      <c r="L754" s="13">
        <v>0.42049999999999998</v>
      </c>
      <c r="M754" s="7">
        <v>3.2974264099999999</v>
      </c>
      <c r="N754" s="26">
        <v>2.5</v>
      </c>
      <c r="O754" s="27" t="s">
        <v>92</v>
      </c>
      <c r="P754" s="8">
        <v>0.24183296579999999</v>
      </c>
      <c r="Q754" s="24">
        <v>0.25</v>
      </c>
      <c r="R754" t="str">
        <f>IF($Q754*100&gt;=VLOOKUP($O754,margin_ranges!$A$5:$C$10,2,FALSE),IF($Q754*100&lt;=VLOOKUP($O754,margin_ranges!$A$5:$C$10,3,FALSE)+10,"IN RANGE","ABOVE RANGE"),"BELOW RANGE")</f>
        <v>IN RANGE</v>
      </c>
      <c r="S754">
        <f>MIN(VLOOKUP($O754,margin_ranges!$A$5:$D$10,4,FALSE),$P754*100)</f>
        <v>24.18329658</v>
      </c>
      <c r="T754" s="29">
        <f>(1-$S754/100)/(1-$F754)-1</f>
        <v>3.4488412126165713E-11</v>
      </c>
      <c r="U754" s="19" t="str">
        <f>IF(ABS(IFERROR(T754,0))&gt;0.05,INDEX(margin_ranges!$C$13:$C$16,MATCH($F754*100,margin_ranges!$B$13:$B$16,1)),"")</f>
        <v/>
      </c>
      <c r="V754" t="e">
        <f>MIN(VLOOKUP($U754,margin_ranges!$A$5:$D$10,4,FALSE),$P754*100)</f>
        <v>#N/A</v>
      </c>
      <c r="Y754" s="29" t="e">
        <f t="shared" si="11"/>
        <v>#N/A</v>
      </c>
    </row>
    <row r="755" spans="1:25" x14ac:dyDescent="0.3">
      <c r="A755" s="8" t="s">
        <v>17</v>
      </c>
      <c r="B755" s="8" t="s">
        <v>1324</v>
      </c>
      <c r="C755" s="8" t="s">
        <v>1325</v>
      </c>
      <c r="D755" s="8" t="s">
        <v>1362</v>
      </c>
      <c r="E755" s="8" t="s">
        <v>1363</v>
      </c>
      <c r="F755" s="24">
        <v>0.19543509272467899</v>
      </c>
      <c r="G755" s="24">
        <v>0</v>
      </c>
      <c r="H755" s="25">
        <v>0.95889999999999997</v>
      </c>
      <c r="I755" s="25">
        <v>0.12089999999999999</v>
      </c>
      <c r="J755" s="15">
        <v>11</v>
      </c>
      <c r="K755" s="15">
        <v>2</v>
      </c>
      <c r="L755" s="13">
        <v>0.126</v>
      </c>
      <c r="M755" s="7">
        <v>3.1072695000000001</v>
      </c>
      <c r="N755" s="26">
        <v>2.5</v>
      </c>
      <c r="O755" s="27" t="s">
        <v>92</v>
      </c>
      <c r="P755" s="8">
        <v>0.19543509270000001</v>
      </c>
      <c r="Q755" s="24">
        <v>0.25</v>
      </c>
      <c r="R755" t="str">
        <f>IF($Q755*100&gt;=VLOOKUP($O755,margin_ranges!$A$5:$C$10,2,FALSE),IF($Q755*100&lt;=VLOOKUP($O755,margin_ranges!$A$5:$C$10,3,FALSE)+10,"IN RANGE","ABOVE RANGE"),"BELOW RANGE")</f>
        <v>IN RANGE</v>
      </c>
      <c r="S755">
        <f>MIN(VLOOKUP($O755,margin_ranges!$A$5:$D$10,4,FALSE),$P755*100)</f>
        <v>19.543509270000001</v>
      </c>
      <c r="T755" s="29">
        <f>(1-$S755/100)/(1-$F755)-1</f>
        <v>3.0673685813553675E-11</v>
      </c>
      <c r="U755" s="19" t="str">
        <f>IF(ABS(IFERROR(T755,0))&gt;0.05,INDEX(margin_ranges!$C$13:$C$16,MATCH($F755*100,margin_ranges!$B$13:$B$16,1)),"")</f>
        <v/>
      </c>
      <c r="V755" t="e">
        <f>MIN(VLOOKUP($U755,margin_ranges!$A$5:$D$10,4,FALSE),$P755*100)</f>
        <v>#N/A</v>
      </c>
      <c r="Y755" s="29" t="e">
        <f t="shared" si="11"/>
        <v>#N/A</v>
      </c>
    </row>
    <row r="756" spans="1:25" x14ac:dyDescent="0.3">
      <c r="A756" s="8" t="s">
        <v>17</v>
      </c>
      <c r="B756" s="8" t="s">
        <v>1324</v>
      </c>
      <c r="C756" s="8" t="s">
        <v>1325</v>
      </c>
      <c r="D756" s="8" t="s">
        <v>1330</v>
      </c>
      <c r="E756" s="8" t="s">
        <v>1331</v>
      </c>
      <c r="F756" s="24">
        <v>0.22088053152113499</v>
      </c>
      <c r="G756" s="24">
        <v>0</v>
      </c>
      <c r="H756" s="25">
        <v>14.396699999999999</v>
      </c>
      <c r="I756" s="25">
        <v>2.2301000000000002</v>
      </c>
      <c r="J756" s="15">
        <v>215</v>
      </c>
      <c r="K756" s="15">
        <v>47</v>
      </c>
      <c r="L756" s="13">
        <v>0.15490000000000001</v>
      </c>
      <c r="M756" s="7">
        <v>3.2087505200000002</v>
      </c>
      <c r="N756" s="26">
        <v>2.5</v>
      </c>
      <c r="O756" s="27" t="s">
        <v>92</v>
      </c>
      <c r="P756" s="8">
        <v>0.2208805315</v>
      </c>
      <c r="Q756" s="24">
        <v>0.25</v>
      </c>
      <c r="R756" t="str">
        <f>IF($Q756*100&gt;=VLOOKUP($O756,margin_ranges!$A$5:$C$10,2,FALSE),IF($Q756*100&lt;=VLOOKUP($O756,margin_ranges!$A$5:$C$10,3,FALSE)+10,"IN RANGE","ABOVE RANGE"),"BELOW RANGE")</f>
        <v>IN RANGE</v>
      </c>
      <c r="S756">
        <f>MIN(VLOOKUP($O756,margin_ranges!$A$5:$D$10,4,FALSE),$P756*100)</f>
        <v>22.08805315</v>
      </c>
      <c r="T756" s="29">
        <f>(1-$S756/100)/(1-$F756)-1</f>
        <v>2.7126745294481225E-11</v>
      </c>
      <c r="U756" s="19" t="str">
        <f>IF(ABS(IFERROR(T756,0))&gt;0.05,INDEX(margin_ranges!$C$13:$C$16,MATCH($F756*100,margin_ranges!$B$13:$B$16,1)),"")</f>
        <v/>
      </c>
      <c r="V756" t="e">
        <f>MIN(VLOOKUP($U756,margin_ranges!$A$5:$D$10,4,FALSE),$P756*100)</f>
        <v>#N/A</v>
      </c>
      <c r="Y756" s="29" t="e">
        <f t="shared" si="11"/>
        <v>#N/A</v>
      </c>
    </row>
    <row r="757" spans="1:25" x14ac:dyDescent="0.3">
      <c r="A757" s="8" t="s">
        <v>17</v>
      </c>
      <c r="B757" s="8" t="s">
        <v>1324</v>
      </c>
      <c r="C757" s="8" t="s">
        <v>1325</v>
      </c>
      <c r="D757" s="8" t="s">
        <v>1354</v>
      </c>
      <c r="E757" s="8" t="s">
        <v>1355</v>
      </c>
      <c r="F757" s="24">
        <v>0.264138123809945</v>
      </c>
      <c r="G757" s="24">
        <v>0</v>
      </c>
      <c r="H757" s="25">
        <v>9.0744000000000007</v>
      </c>
      <c r="I757" s="25">
        <v>3.0387</v>
      </c>
      <c r="J757" s="15">
        <v>310</v>
      </c>
      <c r="K757" s="15">
        <v>82</v>
      </c>
      <c r="L757" s="13">
        <v>0.33489999999999998</v>
      </c>
      <c r="M757" s="7">
        <v>3.3973767100000001</v>
      </c>
      <c r="N757" s="26">
        <v>2.5</v>
      </c>
      <c r="O757" s="27" t="s">
        <v>479</v>
      </c>
      <c r="P757" s="8">
        <v>0.26413812380000001</v>
      </c>
      <c r="Q757" s="24">
        <v>0.33</v>
      </c>
      <c r="R757" t="str">
        <f>IF($Q757*100&gt;=VLOOKUP($O757,margin_ranges!$A$5:$C$10,2,FALSE),IF($Q757*100&lt;=VLOOKUP($O757,margin_ranges!$A$5:$C$10,3,FALSE)+10,"IN RANGE","ABOVE RANGE"),"BELOW RANGE")</f>
        <v>IN RANGE</v>
      </c>
      <c r="S757">
        <f>MIN(VLOOKUP($O757,margin_ranges!$A$5:$D$10,4,FALSE),$P757*100)</f>
        <v>26.413812380000003</v>
      </c>
      <c r="T757" s="29">
        <f>(1-$S757/100)/(1-$F757)-1</f>
        <v>1.3514744878762031E-11</v>
      </c>
      <c r="U757" s="19" t="str">
        <f>IF(ABS(IFERROR(T757,0))&gt;0.05,INDEX(margin_ranges!$C$13:$C$16,MATCH($F757*100,margin_ranges!$B$13:$B$16,1)),"")</f>
        <v/>
      </c>
      <c r="V757" t="e">
        <f>MIN(VLOOKUP($U757,margin_ranges!$A$5:$D$10,4,FALSE),$P757*100)</f>
        <v>#N/A</v>
      </c>
      <c r="Y757" s="29" t="e">
        <f t="shared" si="11"/>
        <v>#N/A</v>
      </c>
    </row>
    <row r="758" spans="1:25" x14ac:dyDescent="0.3">
      <c r="A758" s="8" t="s">
        <v>17</v>
      </c>
      <c r="B758" s="8" t="s">
        <v>1324</v>
      </c>
      <c r="C758" s="8" t="s">
        <v>1325</v>
      </c>
      <c r="D758" s="8" t="s">
        <v>1338</v>
      </c>
      <c r="E758" s="8" t="s">
        <v>1339</v>
      </c>
      <c r="F758" s="24">
        <v>0.23684352010322601</v>
      </c>
      <c r="G758" s="24">
        <v>0</v>
      </c>
      <c r="H758" s="25">
        <v>8.3140000000000001</v>
      </c>
      <c r="I758" s="25">
        <v>2.4333999999999998</v>
      </c>
      <c r="J758" s="15">
        <v>239</v>
      </c>
      <c r="K758" s="15">
        <v>57</v>
      </c>
      <c r="L758" s="13">
        <v>0.29270000000000002</v>
      </c>
      <c r="M758" s="7">
        <v>3.27586814</v>
      </c>
      <c r="N758" s="26">
        <v>2.5</v>
      </c>
      <c r="O758" s="27" t="s">
        <v>22</v>
      </c>
      <c r="P758" s="8">
        <v>0.23684352010000001</v>
      </c>
      <c r="Q758" s="24">
        <v>0.28000000000000003</v>
      </c>
      <c r="R758" t="str">
        <f>IF($Q758*100&gt;=VLOOKUP($O758,margin_ranges!$A$5:$C$10,2,FALSE),IF($Q758*100&lt;=VLOOKUP($O758,margin_ranges!$A$5:$C$10,3,FALSE)+10,"IN RANGE","ABOVE RANGE"),"BELOW RANGE")</f>
        <v>IN RANGE</v>
      </c>
      <c r="S758">
        <f>MIN(VLOOKUP($O758,margin_ranges!$A$5:$D$10,4,FALSE),$P758*100)</f>
        <v>23.684352010000001</v>
      </c>
      <c r="T758" s="29">
        <f>(1-$S758/100)/(1-$F758)-1</f>
        <v>4.227063143957821E-12</v>
      </c>
      <c r="U758" s="19" t="str">
        <f>IF(ABS(IFERROR(T758,0))&gt;0.05,INDEX(margin_ranges!$C$13:$C$16,MATCH($F758*100,margin_ranges!$B$13:$B$16,1)),"")</f>
        <v/>
      </c>
      <c r="V758" t="e">
        <f>MIN(VLOOKUP($U758,margin_ranges!$A$5:$D$10,4,FALSE),$P758*100)</f>
        <v>#N/A</v>
      </c>
      <c r="Y758" s="29" t="e">
        <f t="shared" si="11"/>
        <v>#N/A</v>
      </c>
    </row>
    <row r="759" spans="1:25" x14ac:dyDescent="0.3">
      <c r="A759" s="8" t="s">
        <v>17</v>
      </c>
      <c r="B759" s="8" t="s">
        <v>1324</v>
      </c>
      <c r="C759" s="8" t="s">
        <v>1325</v>
      </c>
      <c r="D759" s="8" t="s">
        <v>1344</v>
      </c>
      <c r="E759" s="8" t="s">
        <v>1345</v>
      </c>
      <c r="F759" s="24">
        <v>0.22772485289997199</v>
      </c>
      <c r="G759" s="24">
        <v>0</v>
      </c>
      <c r="H759" s="25">
        <v>9.1975999999999996</v>
      </c>
      <c r="I759" s="25">
        <v>2.9609999999999999</v>
      </c>
      <c r="J759" s="15">
        <v>288</v>
      </c>
      <c r="K759" s="15">
        <v>65</v>
      </c>
      <c r="L759" s="13">
        <v>0.32190000000000002</v>
      </c>
      <c r="M759" s="7">
        <v>3.2371882099999998</v>
      </c>
      <c r="N759" s="26">
        <v>2.5</v>
      </c>
      <c r="O759" s="27" t="s">
        <v>22</v>
      </c>
      <c r="P759" s="8">
        <v>0.2277248529</v>
      </c>
      <c r="Q759" s="24">
        <v>0.26</v>
      </c>
      <c r="R759" t="str">
        <f>IF($Q759*100&gt;=VLOOKUP($O759,margin_ranges!$A$5:$C$10,2,FALSE),IF($Q759*100&lt;=VLOOKUP($O759,margin_ranges!$A$5:$C$10,3,FALSE)+10,"IN RANGE","ABOVE RANGE"),"BELOW RANGE")</f>
        <v>IN RANGE</v>
      </c>
      <c r="S759">
        <f>MIN(VLOOKUP($O759,margin_ranges!$A$5:$D$10,4,FALSE),$P759*100)</f>
        <v>22.772485289999999</v>
      </c>
      <c r="T759" s="29">
        <f>(1-$S759/100)/(1-$F759)-1</f>
        <v>-3.6193270602780103E-14</v>
      </c>
      <c r="U759" s="19" t="str">
        <f>IF(ABS(IFERROR(T759,0))&gt;0.05,INDEX(margin_ranges!$C$13:$C$16,MATCH($F759*100,margin_ranges!$B$13:$B$16,1)),"")</f>
        <v/>
      </c>
      <c r="V759" t="e">
        <f>MIN(VLOOKUP($U759,margin_ranges!$A$5:$D$10,4,FALSE),$P759*100)</f>
        <v>#N/A</v>
      </c>
      <c r="Y759" s="29" t="e">
        <f t="shared" si="11"/>
        <v>#N/A</v>
      </c>
    </row>
    <row r="760" spans="1:25" x14ac:dyDescent="0.3">
      <c r="A760" s="8" t="s">
        <v>17</v>
      </c>
      <c r="B760" s="8" t="s">
        <v>1324</v>
      </c>
      <c r="C760" s="8" t="s">
        <v>1325</v>
      </c>
      <c r="D760" s="8" t="s">
        <v>1350</v>
      </c>
      <c r="E760" s="8" t="s">
        <v>1351</v>
      </c>
      <c r="F760" s="24">
        <v>0.26778065359966902</v>
      </c>
      <c r="G760" s="24">
        <v>0</v>
      </c>
      <c r="H760" s="25">
        <v>7.6996000000000002</v>
      </c>
      <c r="I760" s="25">
        <v>2.3449</v>
      </c>
      <c r="J760" s="15">
        <v>240</v>
      </c>
      <c r="K760" s="15">
        <v>64</v>
      </c>
      <c r="L760" s="13">
        <v>0.30449999999999999</v>
      </c>
      <c r="M760" s="7">
        <v>3.4142774500000002</v>
      </c>
      <c r="N760" s="26">
        <v>2.5</v>
      </c>
      <c r="O760" s="27" t="s">
        <v>479</v>
      </c>
      <c r="P760" s="8">
        <v>0.26778065359999997</v>
      </c>
      <c r="Q760" s="24">
        <v>0.33</v>
      </c>
      <c r="R760" t="str">
        <f>IF($Q760*100&gt;=VLOOKUP($O760,margin_ranges!$A$5:$C$10,2,FALSE),IF($Q760*100&lt;=VLOOKUP($O760,margin_ranges!$A$5:$C$10,3,FALSE)+10,"IN RANGE","ABOVE RANGE"),"BELOW RANGE")</f>
        <v>IN RANGE</v>
      </c>
      <c r="S760">
        <f>MIN(VLOOKUP($O760,margin_ranges!$A$5:$D$10,4,FALSE),$P760*100)</f>
        <v>26.778065359999996</v>
      </c>
      <c r="T760" s="29">
        <f>(1-$S760/100)/(1-$F760)-1</f>
        <v>-4.5219383792982626E-13</v>
      </c>
      <c r="U760" s="19" t="str">
        <f>IF(ABS(IFERROR(T760,0))&gt;0.05,INDEX(margin_ranges!$C$13:$C$16,MATCH($F760*100,margin_ranges!$B$13:$B$16,1)),"")</f>
        <v/>
      </c>
      <c r="V760" t="e">
        <f>MIN(VLOOKUP($U760,margin_ranges!$A$5:$D$10,4,FALSE),$P760*100)</f>
        <v>#N/A</v>
      </c>
      <c r="Y760" s="29" t="e">
        <f t="shared" si="11"/>
        <v>#N/A</v>
      </c>
    </row>
    <row r="761" spans="1:25" x14ac:dyDescent="0.3">
      <c r="A761" s="8" t="s">
        <v>17</v>
      </c>
      <c r="B761" s="8" t="s">
        <v>1324</v>
      </c>
      <c r="C761" s="8" t="s">
        <v>1325</v>
      </c>
      <c r="D761" s="8" t="s">
        <v>1326</v>
      </c>
      <c r="E761" s="8" t="s">
        <v>1327</v>
      </c>
      <c r="F761" s="24">
        <v>0.230300942993519</v>
      </c>
      <c r="G761" s="24">
        <v>0</v>
      </c>
      <c r="H761" s="25">
        <v>7.8776000000000002</v>
      </c>
      <c r="I761" s="25">
        <v>0.90669999999999995</v>
      </c>
      <c r="J761" s="15">
        <v>88</v>
      </c>
      <c r="K761" s="15">
        <v>20</v>
      </c>
      <c r="L761" s="13">
        <v>0.11509999999999999</v>
      </c>
      <c r="M761" s="7">
        <v>3.24802269</v>
      </c>
      <c r="N761" s="26">
        <v>2.5</v>
      </c>
      <c r="O761" s="27" t="s">
        <v>92</v>
      </c>
      <c r="P761" s="8">
        <v>0.23030094300000001</v>
      </c>
      <c r="Q761" s="24">
        <v>0.25</v>
      </c>
      <c r="R761" t="str">
        <f>IF($Q761*100&gt;=VLOOKUP($O761,margin_ranges!$A$5:$C$10,2,FALSE),IF($Q761*100&lt;=VLOOKUP($O761,margin_ranges!$A$5:$C$10,3,FALSE)+10,"IN RANGE","ABOVE RANGE"),"BELOW RANGE")</f>
        <v>IN RANGE</v>
      </c>
      <c r="S761">
        <f>MIN(VLOOKUP($O761,margin_ranges!$A$5:$D$10,4,FALSE),$P761*100)</f>
        <v>23.030094300000002</v>
      </c>
      <c r="T761" s="29">
        <f>(1-$S761/100)/(1-$F761)-1</f>
        <v>-8.4202644856645747E-12</v>
      </c>
      <c r="U761" s="19" t="str">
        <f>IF(ABS(IFERROR(T761,0))&gt;0.05,INDEX(margin_ranges!$C$13:$C$16,MATCH($F761*100,margin_ranges!$B$13:$B$16,1)),"")</f>
        <v/>
      </c>
      <c r="V761" t="e">
        <f>MIN(VLOOKUP($U761,margin_ranges!$A$5:$D$10,4,FALSE),$P761*100)</f>
        <v>#N/A</v>
      </c>
      <c r="Y761" s="29" t="e">
        <f t="shared" si="11"/>
        <v>#N/A</v>
      </c>
    </row>
    <row r="762" spans="1:25" x14ac:dyDescent="0.3">
      <c r="A762" s="8" t="s">
        <v>17</v>
      </c>
      <c r="B762" s="8" t="s">
        <v>1324</v>
      </c>
      <c r="C762" s="8" t="s">
        <v>1325</v>
      </c>
      <c r="D762" s="8" t="s">
        <v>1372</v>
      </c>
      <c r="E762" s="8" t="s">
        <v>1373</v>
      </c>
      <c r="F762" s="24">
        <v>0.255507171688174</v>
      </c>
      <c r="G762" s="24">
        <v>0</v>
      </c>
      <c r="H762" s="25">
        <v>2.9525000000000001</v>
      </c>
      <c r="I762" s="25">
        <v>1.23</v>
      </c>
      <c r="J762" s="15">
        <v>124</v>
      </c>
      <c r="K762" s="15">
        <v>32</v>
      </c>
      <c r="L762" s="13">
        <v>0.41660000000000003</v>
      </c>
      <c r="M762" s="7">
        <v>3.3579907100000002</v>
      </c>
      <c r="N762" s="26">
        <v>2.5</v>
      </c>
      <c r="O762" s="27" t="s">
        <v>92</v>
      </c>
      <c r="P762" s="8">
        <v>0.25550717169999998</v>
      </c>
      <c r="Q762" s="24">
        <v>0.28000000000000003</v>
      </c>
      <c r="R762" t="str">
        <f>IF($Q762*100&gt;=VLOOKUP($O762,margin_ranges!$A$5:$C$10,2,FALSE),IF($Q762*100&lt;=VLOOKUP($O762,margin_ranges!$A$5:$C$10,3,FALSE)+10,"IN RANGE","ABOVE RANGE"),"BELOW RANGE")</f>
        <v>IN RANGE</v>
      </c>
      <c r="S762">
        <f>MIN(VLOOKUP($O762,margin_ranges!$A$5:$D$10,4,FALSE),$P762*100)</f>
        <v>25.550717169999999</v>
      </c>
      <c r="T762" s="29">
        <f>(1-$S762/100)/(1-$F762)-1</f>
        <v>-1.5884515924824427E-11</v>
      </c>
      <c r="U762" s="19" t="str">
        <f>IF(ABS(IFERROR(T762,0))&gt;0.05,INDEX(margin_ranges!$C$13:$C$16,MATCH($F762*100,margin_ranges!$B$13:$B$16,1)),"")</f>
        <v/>
      </c>
      <c r="V762" t="e">
        <f>MIN(VLOOKUP($U762,margin_ranges!$A$5:$D$10,4,FALSE),$P762*100)</f>
        <v>#N/A</v>
      </c>
      <c r="Y762" s="29" t="e">
        <f t="shared" si="11"/>
        <v>#N/A</v>
      </c>
    </row>
    <row r="763" spans="1:25" x14ac:dyDescent="0.3">
      <c r="A763" s="8" t="s">
        <v>17</v>
      </c>
      <c r="B763" s="8" t="s">
        <v>1324</v>
      </c>
      <c r="C763" s="8" t="s">
        <v>1325</v>
      </c>
      <c r="D763" s="8" t="s">
        <v>1346</v>
      </c>
      <c r="E763" s="8" t="s">
        <v>1347</v>
      </c>
      <c r="F763" s="24">
        <v>0.20037331038137801</v>
      </c>
      <c r="G763" s="24">
        <v>1</v>
      </c>
      <c r="H763" s="25">
        <v>52.862699999999997</v>
      </c>
      <c r="I763" s="25">
        <v>16.966999999999999</v>
      </c>
      <c r="J763" s="15">
        <v>1591</v>
      </c>
      <c r="K763" s="15">
        <v>319</v>
      </c>
      <c r="L763" s="13">
        <v>0.32100000000000001</v>
      </c>
      <c r="M763" s="7">
        <v>3.1264589200000001</v>
      </c>
      <c r="N763" s="26">
        <v>2.5</v>
      </c>
      <c r="O763" s="27" t="s">
        <v>479</v>
      </c>
      <c r="P763" s="8">
        <v>0.2003733104</v>
      </c>
      <c r="Q763" s="24">
        <v>0.33</v>
      </c>
      <c r="R763" t="str">
        <f>IF($Q763*100&gt;=VLOOKUP($O763,margin_ranges!$A$5:$C$10,2,FALSE),IF($Q763*100&lt;=VLOOKUP($O763,margin_ranges!$A$5:$C$10,3,FALSE)+10,"IN RANGE","ABOVE RANGE"),"BELOW RANGE")</f>
        <v>IN RANGE</v>
      </c>
      <c r="S763">
        <f>MIN(VLOOKUP($O763,margin_ranges!$A$5:$D$10,4,FALSE),$P763*100)</f>
        <v>20.037331040000002</v>
      </c>
      <c r="T763" s="29">
        <f>(1-$S763/100)/(1-$F763)-1</f>
        <v>-2.3288371231444671E-11</v>
      </c>
      <c r="U763" s="19" t="str">
        <f>IF(ABS(IFERROR(T763,0))&gt;0.05,INDEX(margin_ranges!$C$13:$C$16,MATCH($F763*100,margin_ranges!$B$13:$B$16,1)),"")</f>
        <v/>
      </c>
      <c r="V763" t="e">
        <f>MIN(VLOOKUP($U763,margin_ranges!$A$5:$D$10,4,FALSE),$P763*100)</f>
        <v>#N/A</v>
      </c>
      <c r="Y763" s="29" t="e">
        <f t="shared" si="11"/>
        <v>#N/A</v>
      </c>
    </row>
    <row r="764" spans="1:25" x14ac:dyDescent="0.3">
      <c r="A764" s="8" t="s">
        <v>17</v>
      </c>
      <c r="B764" s="8" t="s">
        <v>1324</v>
      </c>
      <c r="C764" s="8" t="s">
        <v>1325</v>
      </c>
      <c r="D764" s="8" t="s">
        <v>1332</v>
      </c>
      <c r="E764" s="8" t="s">
        <v>1333</v>
      </c>
      <c r="F764" s="24">
        <v>0.22525597938063499</v>
      </c>
      <c r="G764" s="24">
        <v>0</v>
      </c>
      <c r="H764" s="25">
        <v>9.4276</v>
      </c>
      <c r="I764" s="25">
        <v>1.1302000000000001</v>
      </c>
      <c r="J764" s="15">
        <v>109</v>
      </c>
      <c r="K764" s="15">
        <v>25</v>
      </c>
      <c r="L764" s="13">
        <v>0.11990000000000001</v>
      </c>
      <c r="M764" s="7">
        <v>3.2268722699999999</v>
      </c>
      <c r="N764" s="26">
        <v>2.5</v>
      </c>
      <c r="O764" s="27" t="s">
        <v>92</v>
      </c>
      <c r="P764" s="8">
        <v>0.2252559794</v>
      </c>
      <c r="Q764" s="24">
        <v>0.25</v>
      </c>
      <c r="R764" t="str">
        <f>IF($Q764*100&gt;=VLOOKUP($O764,margin_ranges!$A$5:$C$10,2,FALSE),IF($Q764*100&lt;=VLOOKUP($O764,margin_ranges!$A$5:$C$10,3,FALSE)+10,"IN RANGE","ABOVE RANGE"),"BELOW RANGE")</f>
        <v>IN RANGE</v>
      </c>
      <c r="S764">
        <f>MIN(VLOOKUP($O764,margin_ranges!$A$5:$D$10,4,FALSE),$P764*100)</f>
        <v>22.525597940000001</v>
      </c>
      <c r="T764" s="29">
        <f>(1-$S764/100)/(1-$F764)-1</f>
        <v>-2.4995339131805849E-11</v>
      </c>
      <c r="U764" s="19" t="str">
        <f>IF(ABS(IFERROR(T764,0))&gt;0.05,INDEX(margin_ranges!$C$13:$C$16,MATCH($F764*100,margin_ranges!$B$13:$B$16,1)),"")</f>
        <v/>
      </c>
      <c r="V764" t="e">
        <f>MIN(VLOOKUP($U764,margin_ranges!$A$5:$D$10,4,FALSE),$P764*100)</f>
        <v>#N/A</v>
      </c>
      <c r="Y764" s="29" t="e">
        <f t="shared" si="11"/>
        <v>#N/A</v>
      </c>
    </row>
    <row r="765" spans="1:25" x14ac:dyDescent="0.3">
      <c r="A765" s="8" t="s">
        <v>17</v>
      </c>
      <c r="B765" s="8" t="s">
        <v>1324</v>
      </c>
      <c r="C765" s="8" t="s">
        <v>1325</v>
      </c>
      <c r="D765" s="8" t="s">
        <v>1360</v>
      </c>
      <c r="E765" s="8" t="s">
        <v>1361</v>
      </c>
      <c r="F765" s="24">
        <v>0.24849350377930199</v>
      </c>
      <c r="G765" s="24">
        <v>0</v>
      </c>
      <c r="H765" s="25">
        <v>2.4752000000000001</v>
      </c>
      <c r="I765" s="25">
        <v>0.8014</v>
      </c>
      <c r="J765" s="15">
        <v>80</v>
      </c>
      <c r="K765" s="15">
        <v>19</v>
      </c>
      <c r="L765" s="13">
        <v>0.32379999999999998</v>
      </c>
      <c r="M765" s="7">
        <v>3.32665122</v>
      </c>
      <c r="N765" s="26">
        <v>2.5</v>
      </c>
      <c r="O765" s="27" t="s">
        <v>92</v>
      </c>
      <c r="P765" s="8">
        <v>0.24849350379999999</v>
      </c>
      <c r="Q765" s="24">
        <v>0.25</v>
      </c>
      <c r="R765" t="str">
        <f>IF($Q765*100&gt;=VLOOKUP($O765,margin_ranges!$A$5:$C$10,2,FALSE),IF($Q765*100&lt;=VLOOKUP($O765,margin_ranges!$A$5:$C$10,3,FALSE)+10,"IN RANGE","ABOVE RANGE"),"BELOW RANGE")</f>
        <v>IN RANGE</v>
      </c>
      <c r="S765">
        <f>MIN(VLOOKUP($O765,margin_ranges!$A$5:$D$10,4,FALSE),$P765*100)</f>
        <v>24.849350379999997</v>
      </c>
      <c r="T765" s="29">
        <f>(1-$S765/100)/(1-$F765)-1</f>
        <v>-2.7541968705691033E-11</v>
      </c>
      <c r="U765" s="19" t="str">
        <f>IF(ABS(IFERROR(T765,0))&gt;0.05,INDEX(margin_ranges!$C$13:$C$16,MATCH($F765*100,margin_ranges!$B$13:$B$16,1)),"")</f>
        <v/>
      </c>
      <c r="V765" t="e">
        <f>MIN(VLOOKUP($U765,margin_ranges!$A$5:$D$10,4,FALSE),$P765*100)</f>
        <v>#N/A</v>
      </c>
      <c r="Y765" s="29" t="e">
        <f t="shared" si="11"/>
        <v>#N/A</v>
      </c>
    </row>
    <row r="766" spans="1:25" x14ac:dyDescent="0.3">
      <c r="A766" s="8" t="s">
        <v>17</v>
      </c>
      <c r="B766" s="8" t="s">
        <v>1324</v>
      </c>
      <c r="C766" s="8" t="s">
        <v>1325</v>
      </c>
      <c r="D766" s="8" t="s">
        <v>1342</v>
      </c>
      <c r="E766" s="8" t="s">
        <v>1343</v>
      </c>
      <c r="F766" s="24">
        <v>0.21193395697161199</v>
      </c>
      <c r="G766" s="24">
        <v>0</v>
      </c>
      <c r="H766" s="25">
        <v>40.183700000000002</v>
      </c>
      <c r="I766" s="25">
        <v>10.0137</v>
      </c>
      <c r="J766" s="15">
        <v>953</v>
      </c>
      <c r="K766" s="15">
        <v>202</v>
      </c>
      <c r="L766" s="13">
        <v>0.2492</v>
      </c>
      <c r="M766" s="7">
        <v>3.1723229599999998</v>
      </c>
      <c r="N766" s="26">
        <v>2.5</v>
      </c>
      <c r="O766" s="27" t="s">
        <v>22</v>
      </c>
      <c r="P766" s="8">
        <v>0.21193395700000001</v>
      </c>
      <c r="Q766" s="24">
        <v>0.27</v>
      </c>
      <c r="R766" t="str">
        <f>IF($Q766*100&gt;=VLOOKUP($O766,margin_ranges!$A$5:$C$10,2,FALSE),IF($Q766*100&lt;=VLOOKUP($O766,margin_ranges!$A$5:$C$10,3,FALSE)+10,"IN RANGE","ABOVE RANGE"),"BELOW RANGE")</f>
        <v>IN RANGE</v>
      </c>
      <c r="S766">
        <f>MIN(VLOOKUP($O766,margin_ranges!$A$5:$D$10,4,FALSE),$P766*100)</f>
        <v>21.1933957</v>
      </c>
      <c r="T766" s="29">
        <f>(1-$S766/100)/(1-$F766)-1</f>
        <v>-3.6022407279290292E-11</v>
      </c>
      <c r="U766" s="19" t="str">
        <f>IF(ABS(IFERROR(T766,0))&gt;0.05,INDEX(margin_ranges!$C$13:$C$16,MATCH($F766*100,margin_ranges!$B$13:$B$16,1)),"")</f>
        <v/>
      </c>
      <c r="V766" t="e">
        <f>MIN(VLOOKUP($U766,margin_ranges!$A$5:$D$10,4,FALSE),$P766*100)</f>
        <v>#N/A</v>
      </c>
      <c r="Y766" s="29" t="e">
        <f t="shared" si="11"/>
        <v>#N/A</v>
      </c>
    </row>
    <row r="767" spans="1:25" x14ac:dyDescent="0.3">
      <c r="A767" s="8" t="s">
        <v>17</v>
      </c>
      <c r="B767" s="8" t="s">
        <v>1324</v>
      </c>
      <c r="C767" s="8" t="s">
        <v>1325</v>
      </c>
      <c r="D767" s="8" t="s">
        <v>1336</v>
      </c>
      <c r="E767" s="8" t="s">
        <v>1337</v>
      </c>
      <c r="F767" s="24">
        <v>0.23495280586933301</v>
      </c>
      <c r="G767" s="24">
        <v>0</v>
      </c>
      <c r="H767" s="25">
        <v>5.3936000000000002</v>
      </c>
      <c r="I767" s="25">
        <v>2.3020999999999998</v>
      </c>
      <c r="J767" s="15">
        <v>226</v>
      </c>
      <c r="K767" s="15">
        <v>53</v>
      </c>
      <c r="L767" s="13">
        <v>0.42680000000000001</v>
      </c>
      <c r="M767" s="7">
        <v>3.2677722600000001</v>
      </c>
      <c r="N767" s="26">
        <v>2.5</v>
      </c>
      <c r="O767" s="27" t="s">
        <v>92</v>
      </c>
      <c r="P767" s="8">
        <v>0.23495280590000001</v>
      </c>
      <c r="Q767" s="24">
        <v>0.25</v>
      </c>
      <c r="R767" t="str">
        <f>IF($Q767*100&gt;=VLOOKUP($O767,margin_ranges!$A$5:$C$10,2,FALSE),IF($Q767*100&lt;=VLOOKUP($O767,margin_ranges!$A$5:$C$10,3,FALSE)+10,"IN RANGE","ABOVE RANGE"),"BELOW RANGE")</f>
        <v>IN RANGE</v>
      </c>
      <c r="S767">
        <f>MIN(VLOOKUP($O767,margin_ranges!$A$5:$D$10,4,FALSE),$P767*100)</f>
        <v>23.49528059</v>
      </c>
      <c r="T767" s="29">
        <f>(1-$S767/100)/(1-$F767)-1</f>
        <v>-4.0085157415603589E-11</v>
      </c>
      <c r="U767" s="19" t="str">
        <f>IF(ABS(IFERROR(T767,0))&gt;0.05,INDEX(margin_ranges!$C$13:$C$16,MATCH($F767*100,margin_ranges!$B$13:$B$16,1)),"")</f>
        <v/>
      </c>
      <c r="V767" t="e">
        <f>MIN(VLOOKUP($U767,margin_ranges!$A$5:$D$10,4,FALSE),$P767*100)</f>
        <v>#N/A</v>
      </c>
      <c r="Y767" s="29" t="e">
        <f t="shared" si="11"/>
        <v>#N/A</v>
      </c>
    </row>
    <row r="768" spans="1:25" x14ac:dyDescent="0.3">
      <c r="A768" s="8" t="s">
        <v>17</v>
      </c>
      <c r="B768" s="8" t="s">
        <v>1324</v>
      </c>
      <c r="C768" s="8" t="s">
        <v>1325</v>
      </c>
      <c r="D768" s="8" t="s">
        <v>1334</v>
      </c>
      <c r="E768" s="8" t="s">
        <v>1335</v>
      </c>
      <c r="F768" s="24">
        <v>0.21172858966474201</v>
      </c>
      <c r="G768" s="24">
        <v>0</v>
      </c>
      <c r="H768" s="25">
        <v>3.3744999999999998</v>
      </c>
      <c r="I768" s="25">
        <v>0.43580000000000002</v>
      </c>
      <c r="J768" s="15">
        <v>41</v>
      </c>
      <c r="K768" s="15">
        <v>9</v>
      </c>
      <c r="L768" s="13">
        <v>0.12909999999999999</v>
      </c>
      <c r="M768" s="7">
        <v>3.1714964800000001</v>
      </c>
      <c r="N768" s="26">
        <v>2.5</v>
      </c>
      <c r="O768" s="27" t="s">
        <v>92</v>
      </c>
      <c r="P768" s="8">
        <v>0.2117285897</v>
      </c>
      <c r="Q768" s="24">
        <v>0.25</v>
      </c>
      <c r="R768" t="str">
        <f>IF($Q768*100&gt;=VLOOKUP($O768,margin_ranges!$A$5:$C$10,2,FALSE),IF($Q768*100&lt;=VLOOKUP($O768,margin_ranges!$A$5:$C$10,3,FALSE)+10,"IN RANGE","ABOVE RANGE"),"BELOW RANGE")</f>
        <v>IN RANGE</v>
      </c>
      <c r="S768">
        <f>MIN(VLOOKUP($O768,margin_ranges!$A$5:$D$10,4,FALSE),$P768*100)</f>
        <v>21.17285897</v>
      </c>
      <c r="T768" s="29">
        <f>(1-$S768/100)/(1-$F768)-1</f>
        <v>-4.4728110104585994E-11</v>
      </c>
      <c r="U768" s="19" t="str">
        <f>IF(ABS(IFERROR(T768,0))&gt;0.05,INDEX(margin_ranges!$C$13:$C$16,MATCH($F768*100,margin_ranges!$B$13:$B$16,1)),"")</f>
        <v/>
      </c>
      <c r="V768" t="e">
        <f>MIN(VLOOKUP($U768,margin_ranges!$A$5:$D$10,4,FALSE),$P768*100)</f>
        <v>#N/A</v>
      </c>
      <c r="Y768" s="29" t="e">
        <f t="shared" si="11"/>
        <v>#N/A</v>
      </c>
    </row>
    <row r="769" spans="1:25" x14ac:dyDescent="0.3">
      <c r="A769" s="8" t="s">
        <v>17</v>
      </c>
      <c r="B769" s="8" t="s">
        <v>1324</v>
      </c>
      <c r="C769" s="8" t="s">
        <v>1325</v>
      </c>
      <c r="D769" s="8" t="s">
        <v>1364</v>
      </c>
      <c r="E769" s="8" t="s">
        <v>1365</v>
      </c>
      <c r="F769" s="24">
        <v>0.26371066245997199</v>
      </c>
      <c r="G769" s="24">
        <v>0</v>
      </c>
      <c r="H769" s="25">
        <v>0.98939999999999995</v>
      </c>
      <c r="I769" s="25">
        <v>0.4461</v>
      </c>
      <c r="J769" s="15">
        <v>45</v>
      </c>
      <c r="K769" s="15">
        <v>12</v>
      </c>
      <c r="L769" s="13">
        <v>0.45090000000000002</v>
      </c>
      <c r="M769" s="7">
        <v>3.3954043199999999</v>
      </c>
      <c r="N769" s="26">
        <v>2.5</v>
      </c>
      <c r="O769" s="27" t="s">
        <v>92</v>
      </c>
      <c r="P769" s="8">
        <v>0.26371066250000003</v>
      </c>
      <c r="Q769" s="24">
        <v>0.3</v>
      </c>
      <c r="R769" t="str">
        <f>IF($Q769*100&gt;=VLOOKUP($O769,margin_ranges!$A$5:$C$10,2,FALSE),IF($Q769*100&lt;=VLOOKUP($O769,margin_ranges!$A$5:$C$10,3,FALSE)+10,"IN RANGE","ABOVE RANGE"),"BELOW RANGE")</f>
        <v>IN RANGE</v>
      </c>
      <c r="S769">
        <f>MIN(VLOOKUP($O769,margin_ranges!$A$5:$D$10,4,FALSE),$P769*100)</f>
        <v>26.371066250000002</v>
      </c>
      <c r="T769" s="29">
        <f>(1-$S769/100)/(1-$F769)-1</f>
        <v>-5.4364623913727428E-11</v>
      </c>
      <c r="U769" s="19" t="str">
        <f>IF(ABS(IFERROR(T769,0))&gt;0.05,INDEX(margin_ranges!$C$13:$C$16,MATCH($F769*100,margin_ranges!$B$13:$B$16,1)),"")</f>
        <v/>
      </c>
      <c r="V769" t="e">
        <f>MIN(VLOOKUP($U769,margin_ranges!$A$5:$D$10,4,FALSE),$P769*100)</f>
        <v>#N/A</v>
      </c>
      <c r="Y769" s="29" t="e">
        <f t="shared" si="11"/>
        <v>#N/A</v>
      </c>
    </row>
    <row r="770" spans="1:25" x14ac:dyDescent="0.3">
      <c r="A770" s="8" t="s">
        <v>17</v>
      </c>
      <c r="B770" s="8" t="s">
        <v>1324</v>
      </c>
      <c r="C770" s="8" t="s">
        <v>1325</v>
      </c>
      <c r="D770" s="8" t="s">
        <v>1366</v>
      </c>
      <c r="E770" s="8" t="s">
        <v>1367</v>
      </c>
      <c r="F770" s="24">
        <v>0.25</v>
      </c>
      <c r="G770" s="24">
        <v>0</v>
      </c>
      <c r="H770" s="25">
        <v>6.3368000000000002</v>
      </c>
      <c r="I770" s="25">
        <v>1.9415</v>
      </c>
      <c r="J770" s="15">
        <v>195</v>
      </c>
      <c r="K770" s="15">
        <v>49</v>
      </c>
      <c r="L770" s="13">
        <v>0.30640000000000001</v>
      </c>
      <c r="M770" s="7">
        <v>3.3552922999999999</v>
      </c>
      <c r="N770" s="26">
        <v>2.5</v>
      </c>
      <c r="O770" s="27" t="s">
        <v>92</v>
      </c>
      <c r="P770" s="8">
        <v>0.25490843219999998</v>
      </c>
      <c r="Q770" s="24">
        <v>0.25</v>
      </c>
      <c r="R770" t="str">
        <f>IF($Q770*100&gt;=VLOOKUP($O770,margin_ranges!$A$5:$C$10,2,FALSE),IF($Q770*100&lt;=VLOOKUP($O770,margin_ranges!$A$5:$C$10,3,FALSE)+10,"IN RANGE","ABOVE RANGE"),"BELOW RANGE")</f>
        <v>IN RANGE</v>
      </c>
      <c r="S770">
        <f>MIN(VLOOKUP($O770,margin_ranges!$A$5:$D$10,4,FALSE),$P770*100)</f>
        <v>25.490843219999999</v>
      </c>
      <c r="T770" s="29">
        <f>(1-$S770/100)/(1-$F770)-1</f>
        <v>-6.5445762666666019E-3</v>
      </c>
      <c r="U770" s="19" t="str">
        <f>IF(ABS(IFERROR(T770,0))&gt;0.05,INDEX(margin_ranges!$C$13:$C$16,MATCH($F770*100,margin_ranges!$B$13:$B$16,1)),"")</f>
        <v/>
      </c>
      <c r="V770" t="e">
        <f>MIN(VLOOKUP($U770,margin_ranges!$A$5:$D$10,4,FALSE),$P770*100)</f>
        <v>#N/A</v>
      </c>
      <c r="Y770" s="29" t="e">
        <f t="shared" si="11"/>
        <v>#N/A</v>
      </c>
    </row>
    <row r="771" spans="1:25" x14ac:dyDescent="0.3">
      <c r="A771" s="8" t="s">
        <v>17</v>
      </c>
      <c r="B771" s="8" t="s">
        <v>1324</v>
      </c>
      <c r="C771" s="8" t="s">
        <v>1325</v>
      </c>
      <c r="D771" s="8" t="s">
        <v>1352</v>
      </c>
      <c r="E771" s="8" t="s">
        <v>1353</v>
      </c>
      <c r="F771" s="24">
        <v>0.28999999999999998</v>
      </c>
      <c r="G771" s="24">
        <v>0</v>
      </c>
      <c r="H771" s="25">
        <v>2.3990999999999998</v>
      </c>
      <c r="I771" s="25">
        <v>0.1421</v>
      </c>
      <c r="J771" s="15">
        <v>14</v>
      </c>
      <c r="K771" s="15">
        <v>4</v>
      </c>
      <c r="L771" s="13">
        <v>5.9200000000000003E-2</v>
      </c>
      <c r="M771" s="7">
        <v>3.2804522600000001</v>
      </c>
      <c r="N771" s="26">
        <v>2.25</v>
      </c>
      <c r="O771" s="27" t="s">
        <v>22</v>
      </c>
      <c r="P771" s="8">
        <v>0.3141189626</v>
      </c>
      <c r="Q771" s="24">
        <v>0.28999999999999998</v>
      </c>
      <c r="R771" t="str">
        <f>IF($Q771*100&gt;=VLOOKUP($O771,margin_ranges!$A$5:$C$10,2,FALSE),IF($Q771*100&lt;=VLOOKUP($O771,margin_ranges!$A$5:$C$10,3,FALSE)+10,"IN RANGE","ABOVE RANGE"),"BELOW RANGE")</f>
        <v>IN RANGE</v>
      </c>
      <c r="S771">
        <f>MIN(VLOOKUP($O771,margin_ranges!$A$5:$D$10,4,FALSE),$P771*100)</f>
        <v>29.75</v>
      </c>
      <c r="T771" s="29">
        <f>(1-$S771/100)/(1-$F771)-1</f>
        <v>-1.0563380281690127E-2</v>
      </c>
      <c r="U771" s="19" t="str">
        <f>IF(ABS(IFERROR(T771,0))&gt;0.05,INDEX(margin_ranges!$C$13:$C$16,MATCH($F771*100,margin_ranges!$B$13:$B$16,1)),"")</f>
        <v/>
      </c>
      <c r="V771" t="e">
        <f>MIN(VLOOKUP($U771,margin_ranges!$A$5:$D$10,4,FALSE),$P771*100)</f>
        <v>#N/A</v>
      </c>
      <c r="Y771" s="29" t="e">
        <f t="shared" si="11"/>
        <v>#N/A</v>
      </c>
    </row>
    <row r="772" spans="1:25" x14ac:dyDescent="0.3">
      <c r="A772" s="8" t="s">
        <v>17</v>
      </c>
      <c r="B772" s="8" t="s">
        <v>1324</v>
      </c>
      <c r="C772" s="8" t="s">
        <v>1325</v>
      </c>
      <c r="D772" s="8" t="s">
        <v>1356</v>
      </c>
      <c r="E772" s="8" t="s">
        <v>1357</v>
      </c>
      <c r="F772" s="24">
        <v>0.28999999999999998</v>
      </c>
      <c r="G772" s="24">
        <v>0</v>
      </c>
      <c r="H772" s="25">
        <v>2.3639000000000001</v>
      </c>
      <c r="I772" s="25">
        <v>0.3836</v>
      </c>
      <c r="J772" s="15">
        <v>43</v>
      </c>
      <c r="K772" s="15">
        <v>11</v>
      </c>
      <c r="L772" s="13">
        <v>0.1623</v>
      </c>
      <c r="M772" s="7">
        <v>3.7462197399999999</v>
      </c>
      <c r="N772" s="26">
        <v>2.25</v>
      </c>
      <c r="O772" s="27" t="s">
        <v>22</v>
      </c>
      <c r="P772" s="8">
        <v>0.39939454790000001</v>
      </c>
      <c r="Q772" s="24">
        <v>0.28999999999999998</v>
      </c>
      <c r="R772" t="str">
        <f>IF($Q772*100&gt;=VLOOKUP($O772,margin_ranges!$A$5:$C$10,2,FALSE),IF($Q772*100&lt;=VLOOKUP($O772,margin_ranges!$A$5:$C$10,3,FALSE)+10,"IN RANGE","ABOVE RANGE"),"BELOW RANGE")</f>
        <v>IN RANGE</v>
      </c>
      <c r="S772">
        <f>MIN(VLOOKUP($O772,margin_ranges!$A$5:$D$10,4,FALSE),$P772*100)</f>
        <v>29.75</v>
      </c>
      <c r="T772" s="29">
        <f>(1-$S772/100)/(1-$F772)-1</f>
        <v>-1.0563380281690127E-2</v>
      </c>
      <c r="U772" s="19" t="str">
        <f>IF(ABS(IFERROR(T772,0))&gt;0.05,INDEX(margin_ranges!$C$13:$C$16,MATCH($F772*100,margin_ranges!$B$13:$B$16,1)),"")</f>
        <v/>
      </c>
      <c r="V772" t="e">
        <f>MIN(VLOOKUP($U772,margin_ranges!$A$5:$D$10,4,FALSE),$P772*100)</f>
        <v>#N/A</v>
      </c>
      <c r="Y772" s="29" t="e">
        <f t="shared" si="11"/>
        <v>#N/A</v>
      </c>
    </row>
    <row r="773" spans="1:25" x14ac:dyDescent="0.3">
      <c r="A773" s="8" t="s">
        <v>17</v>
      </c>
      <c r="B773" s="8" t="s">
        <v>1324</v>
      </c>
      <c r="C773" s="8" t="s">
        <v>1325</v>
      </c>
      <c r="D773" s="8" t="s">
        <v>1368</v>
      </c>
      <c r="E773" s="8" t="s">
        <v>1369</v>
      </c>
      <c r="F773" s="24">
        <v>0.28999999999999998</v>
      </c>
      <c r="G773" s="24">
        <v>0</v>
      </c>
      <c r="H773" s="25">
        <v>2.3706</v>
      </c>
      <c r="I773" s="25">
        <v>0.35489999999999999</v>
      </c>
      <c r="J773" s="15">
        <v>40</v>
      </c>
      <c r="K773" s="15">
        <v>10</v>
      </c>
      <c r="L773" s="13">
        <v>0.1497</v>
      </c>
      <c r="M773" s="7">
        <v>3.74602536</v>
      </c>
      <c r="N773" s="26">
        <v>2.25</v>
      </c>
      <c r="O773" s="27" t="s">
        <v>22</v>
      </c>
      <c r="P773" s="8">
        <v>0.39936338240000002</v>
      </c>
      <c r="Q773" s="24">
        <v>0.28999999999999998</v>
      </c>
      <c r="R773" t="str">
        <f>IF($Q773*100&gt;=VLOOKUP($O773,margin_ranges!$A$5:$C$10,2,FALSE),IF($Q773*100&lt;=VLOOKUP($O773,margin_ranges!$A$5:$C$10,3,FALSE)+10,"IN RANGE","ABOVE RANGE"),"BELOW RANGE")</f>
        <v>IN RANGE</v>
      </c>
      <c r="S773">
        <f>MIN(VLOOKUP($O773,margin_ranges!$A$5:$D$10,4,FALSE),$P773*100)</f>
        <v>29.75</v>
      </c>
      <c r="T773" s="29">
        <f>(1-$S773/100)/(1-$F773)-1</f>
        <v>-1.0563380281690127E-2</v>
      </c>
      <c r="U773" s="19" t="str">
        <f>IF(ABS(IFERROR(T773,0))&gt;0.05,INDEX(margin_ranges!$C$13:$C$16,MATCH($F773*100,margin_ranges!$B$13:$B$16,1)),"")</f>
        <v/>
      </c>
      <c r="V773" t="e">
        <f>MIN(VLOOKUP($U773,margin_ranges!$A$5:$D$10,4,FALSE),$P773*100)</f>
        <v>#N/A</v>
      </c>
      <c r="Y773" s="29" t="e">
        <f t="shared" si="11"/>
        <v>#N/A</v>
      </c>
    </row>
    <row r="774" spans="1:25" x14ac:dyDescent="0.3">
      <c r="A774" s="8" t="s">
        <v>17</v>
      </c>
      <c r="B774" s="8" t="s">
        <v>1324</v>
      </c>
      <c r="C774" s="8" t="s">
        <v>1325</v>
      </c>
      <c r="D774" s="8" t="s">
        <v>1370</v>
      </c>
      <c r="E774" s="8" t="s">
        <v>1371</v>
      </c>
      <c r="F774" s="24">
        <v>0.25</v>
      </c>
      <c r="G774" s="24">
        <v>0</v>
      </c>
      <c r="H774" s="25">
        <v>5.0049000000000001</v>
      </c>
      <c r="I774" s="25">
        <v>2.6955</v>
      </c>
      <c r="J774" s="15">
        <v>285</v>
      </c>
      <c r="K774" s="15">
        <v>71</v>
      </c>
      <c r="L774" s="13">
        <v>0.53859999999999997</v>
      </c>
      <c r="M774" s="7">
        <v>3.5249357400000001</v>
      </c>
      <c r="N774" s="26">
        <v>2.5</v>
      </c>
      <c r="O774" s="27" t="s">
        <v>92</v>
      </c>
      <c r="P774" s="8">
        <v>0.29076721259999999</v>
      </c>
      <c r="Q774" s="24">
        <v>0.25</v>
      </c>
      <c r="R774" t="str">
        <f>IF($Q774*100&gt;=VLOOKUP($O774,margin_ranges!$A$5:$C$10,2,FALSE),IF($Q774*100&lt;=VLOOKUP($O774,margin_ranges!$A$5:$C$10,3,FALSE)+10,"IN RANGE","ABOVE RANGE"),"BELOW RANGE")</f>
        <v>IN RANGE</v>
      </c>
      <c r="S774">
        <f>MIN(VLOOKUP($O774,margin_ranges!$A$5:$D$10,4,FALSE),$P774*100)</f>
        <v>29.076721259999999</v>
      </c>
      <c r="T774" s="29">
        <f>(1-$S774/100)/(1-$F774)-1</f>
        <v>-5.4356283466666766E-2</v>
      </c>
      <c r="U774" s="19" t="str">
        <f>IF(ABS(IFERROR(T774,0))&gt;0.05,INDEX(margin_ranges!$C$13:$C$16,MATCH($F774*100,margin_ranges!$B$13:$B$16,1)),"")</f>
        <v>Balanced (Type B)</v>
      </c>
      <c r="V774">
        <f>MIN(VLOOKUP($U774,margin_ranges!$A$5:$D$10,4,FALSE),$P774*100)</f>
        <v>29.076721259999999</v>
      </c>
      <c r="Y774" s="29">
        <f t="shared" si="11"/>
        <v>-5.4356283466666766E-2</v>
      </c>
    </row>
    <row r="775" spans="1:25" x14ac:dyDescent="0.3">
      <c r="A775" s="8" t="s">
        <v>35</v>
      </c>
      <c r="B775" s="8" t="s">
        <v>1374</v>
      </c>
      <c r="C775" s="8" t="s">
        <v>34</v>
      </c>
      <c r="D775" s="8" t="s">
        <v>34</v>
      </c>
      <c r="E775" s="8"/>
      <c r="F775" s="24">
        <v>0.28999999999999998</v>
      </c>
      <c r="G775" s="24">
        <v>1</v>
      </c>
      <c r="H775" s="25">
        <v>2509.9090999999999</v>
      </c>
      <c r="I775" s="25">
        <v>34.223100000000002</v>
      </c>
      <c r="J775" s="15">
        <v>530</v>
      </c>
      <c r="K775" s="15">
        <v>134</v>
      </c>
      <c r="L775" s="13">
        <v>1.3599999999999999E-2</v>
      </c>
      <c r="M775" s="7">
        <v>0.51616867</v>
      </c>
      <c r="N775" s="26">
        <v>0.21554999999999999</v>
      </c>
      <c r="O775" s="27"/>
      <c r="P775" s="8">
        <v>0.58240394920000005</v>
      </c>
      <c r="Q775" s="24">
        <v>0.28999999999999998</v>
      </c>
      <c r="R775" t="e">
        <f>IF($Q775*100&gt;=VLOOKUP($O775,margin_ranges!$A$5:$C$10,2,FALSE),IF($Q775*100&lt;=VLOOKUP($O775,margin_ranges!$A$5:$C$10,3,FALSE)+10,"IN RANGE","ABOVE RANGE"),"BELOW RANGE")</f>
        <v>#N/A</v>
      </c>
      <c r="S775" t="e">
        <f>MIN(VLOOKUP($O775,margin_ranges!$A$5:$D$10,4,FALSE),$P775*100)</f>
        <v>#N/A</v>
      </c>
      <c r="T775" s="29" t="e">
        <f>(1-$S775/100)/(1-$F775)-1</f>
        <v>#N/A</v>
      </c>
      <c r="U775" s="19" t="str">
        <f>IF(ABS(IFERROR(T775,0))&gt;0.05,INDEX(margin_ranges!$C$13:$C$16,MATCH($F775*100,margin_ranges!$B$13:$B$16,1)),"")</f>
        <v/>
      </c>
      <c r="V775" t="e">
        <f>MIN(VLOOKUP($U775,margin_ranges!$A$5:$D$10,4,FALSE),$P775*100)</f>
        <v>#N/A</v>
      </c>
      <c r="Y775" s="29" t="e">
        <f t="shared" si="11"/>
        <v>#N/A</v>
      </c>
    </row>
    <row r="776" spans="1:25" x14ac:dyDescent="0.3">
      <c r="A776" s="8" t="s">
        <v>33</v>
      </c>
      <c r="B776" s="8" t="s">
        <v>1374</v>
      </c>
      <c r="C776" s="8" t="s">
        <v>1375</v>
      </c>
      <c r="D776" s="8" t="s">
        <v>34</v>
      </c>
      <c r="E776" s="8"/>
      <c r="F776" s="24">
        <v>0.28999999999999998</v>
      </c>
      <c r="G776" s="24">
        <v>1</v>
      </c>
      <c r="H776" s="25">
        <v>2509.9090999999999</v>
      </c>
      <c r="I776" s="25">
        <v>34.223100000000002</v>
      </c>
      <c r="J776" s="15">
        <v>530</v>
      </c>
      <c r="K776" s="15">
        <v>134</v>
      </c>
      <c r="L776" s="13">
        <v>1.3599999999999999E-2</v>
      </c>
      <c r="M776" s="7">
        <v>0.51616867</v>
      </c>
      <c r="N776" s="26">
        <v>0.21554999999999999</v>
      </c>
      <c r="O776" s="27"/>
      <c r="P776" s="8">
        <v>0.58240394920000005</v>
      </c>
      <c r="Q776" s="24">
        <v>0.28999999999999998</v>
      </c>
      <c r="R776" t="e">
        <f>IF($Q776*100&gt;=VLOOKUP($O776,margin_ranges!$A$5:$C$10,2,FALSE),IF($Q776*100&lt;=VLOOKUP($O776,margin_ranges!$A$5:$C$10,3,FALSE)+10,"IN RANGE","ABOVE RANGE"),"BELOW RANGE")</f>
        <v>#N/A</v>
      </c>
      <c r="S776" t="e">
        <f>MIN(VLOOKUP($O776,margin_ranges!$A$5:$D$10,4,FALSE),$P776*100)</f>
        <v>#N/A</v>
      </c>
      <c r="T776" s="29" t="e">
        <f>(1-$S776/100)/(1-$F776)-1</f>
        <v>#N/A</v>
      </c>
      <c r="U776" s="19" t="str">
        <f>IF(ABS(IFERROR(T776,0))&gt;0.05,INDEX(margin_ranges!$C$13:$C$16,MATCH($F776*100,margin_ranges!$B$13:$B$16,1)),"")</f>
        <v/>
      </c>
      <c r="V776" t="e">
        <f>MIN(VLOOKUP($U776,margin_ranges!$A$5:$D$10,4,FALSE),$P776*100)</f>
        <v>#N/A</v>
      </c>
      <c r="Y776" s="29" t="e">
        <f t="shared" si="11"/>
        <v>#N/A</v>
      </c>
    </row>
    <row r="777" spans="1:25" x14ac:dyDescent="0.3">
      <c r="A777" s="8" t="s">
        <v>17</v>
      </c>
      <c r="B777" s="8" t="s">
        <v>1374</v>
      </c>
      <c r="C777" s="8" t="s">
        <v>1375</v>
      </c>
      <c r="D777" s="8" t="s">
        <v>1376</v>
      </c>
      <c r="E777" s="8" t="s">
        <v>1377</v>
      </c>
      <c r="F777" s="24">
        <v>0.28999999999999998</v>
      </c>
      <c r="G777" s="24">
        <v>1</v>
      </c>
      <c r="H777" s="25">
        <v>1141.0618999999999</v>
      </c>
      <c r="I777" s="25">
        <v>22.899100000000001</v>
      </c>
      <c r="J777" s="15">
        <v>376</v>
      </c>
      <c r="K777" s="15">
        <v>95</v>
      </c>
      <c r="L777" s="13">
        <v>2.01E-2</v>
      </c>
      <c r="M777" s="7">
        <v>0.54769736000000002</v>
      </c>
      <c r="N777" s="26">
        <v>0.2</v>
      </c>
      <c r="O777" s="27" t="s">
        <v>22</v>
      </c>
      <c r="P777" s="8">
        <v>0.63483482660000001</v>
      </c>
      <c r="Q777" s="24">
        <v>0.28999999999999998</v>
      </c>
      <c r="R777" t="str">
        <f>IF($Q777*100&gt;=VLOOKUP($O777,margin_ranges!$A$5:$C$10,2,FALSE),IF($Q777*100&lt;=VLOOKUP($O777,margin_ranges!$A$5:$C$10,3,FALSE)+10,"IN RANGE","ABOVE RANGE"),"BELOW RANGE")</f>
        <v>IN RANGE</v>
      </c>
      <c r="S777">
        <f>MIN(VLOOKUP($O777,margin_ranges!$A$5:$D$10,4,FALSE),$P777*100)</f>
        <v>29.75</v>
      </c>
      <c r="T777" s="29">
        <f>(1-$S777/100)/(1-$F777)-1</f>
        <v>-1.0563380281690127E-2</v>
      </c>
      <c r="U777" s="19" t="str">
        <f>IF(ABS(IFERROR(T777,0))&gt;0.05,INDEX(margin_ranges!$C$13:$C$16,MATCH($F777*100,margin_ranges!$B$13:$B$16,1)),"")</f>
        <v/>
      </c>
      <c r="V777" t="e">
        <f>MIN(VLOOKUP($U777,margin_ranges!$A$5:$D$10,4,FALSE),$P777*100)</f>
        <v>#N/A</v>
      </c>
      <c r="Y777" s="29" t="e">
        <f t="shared" si="11"/>
        <v>#N/A</v>
      </c>
    </row>
    <row r="778" spans="1:25" x14ac:dyDescent="0.3">
      <c r="A778" s="8" t="s">
        <v>17</v>
      </c>
      <c r="B778" s="8" t="s">
        <v>1374</v>
      </c>
      <c r="C778" s="8" t="s">
        <v>1375</v>
      </c>
      <c r="D778" s="8" t="s">
        <v>1378</v>
      </c>
      <c r="E778" s="8" t="s">
        <v>1379</v>
      </c>
      <c r="F778" s="24">
        <v>0.28999999999999998</v>
      </c>
      <c r="G778" s="24">
        <v>1</v>
      </c>
      <c r="H778" s="25">
        <v>47.425199999999997</v>
      </c>
      <c r="I778" s="25">
        <v>0.66520000000000001</v>
      </c>
      <c r="J778" s="15">
        <v>35</v>
      </c>
      <c r="K778" s="15">
        <v>9</v>
      </c>
      <c r="L778" s="13">
        <v>1.4E-2</v>
      </c>
      <c r="M778" s="7">
        <v>1.7337055699999999</v>
      </c>
      <c r="N778" s="26">
        <v>1</v>
      </c>
      <c r="O778" s="27" t="s">
        <v>22</v>
      </c>
      <c r="P778" s="8">
        <v>0.4232007928</v>
      </c>
      <c r="Q778" s="24">
        <v>0.28999999999999998</v>
      </c>
      <c r="R778" t="str">
        <f>IF($Q778*100&gt;=VLOOKUP($O778,margin_ranges!$A$5:$C$10,2,FALSE),IF($Q778*100&lt;=VLOOKUP($O778,margin_ranges!$A$5:$C$10,3,FALSE)+10,"IN RANGE","ABOVE RANGE"),"BELOW RANGE")</f>
        <v>IN RANGE</v>
      </c>
      <c r="S778">
        <f>MIN(VLOOKUP($O778,margin_ranges!$A$5:$D$10,4,FALSE),$P778*100)</f>
        <v>29.75</v>
      </c>
      <c r="T778" s="29">
        <f>(1-$S778/100)/(1-$F778)-1</f>
        <v>-1.0563380281690127E-2</v>
      </c>
      <c r="U778" s="19" t="str">
        <f>IF(ABS(IFERROR(T778,0))&gt;0.05,INDEX(margin_ranges!$C$13:$C$16,MATCH($F778*100,margin_ranges!$B$13:$B$16,1)),"")</f>
        <v/>
      </c>
      <c r="V778" t="e">
        <f>MIN(VLOOKUP($U778,margin_ranges!$A$5:$D$10,4,FALSE),$P778*100)</f>
        <v>#N/A</v>
      </c>
      <c r="Y778" s="29" t="e">
        <f t="shared" si="11"/>
        <v>#N/A</v>
      </c>
    </row>
    <row r="779" spans="1:25" x14ac:dyDescent="0.3">
      <c r="A779" s="8" t="s">
        <v>17</v>
      </c>
      <c r="B779" s="8" t="s">
        <v>1374</v>
      </c>
      <c r="C779" s="8" t="s">
        <v>1375</v>
      </c>
      <c r="D779" s="8" t="s">
        <v>1380</v>
      </c>
      <c r="E779" s="8" t="s">
        <v>1381</v>
      </c>
      <c r="F779" s="24">
        <v>0.28999999999999998</v>
      </c>
      <c r="G779" s="24">
        <v>1</v>
      </c>
      <c r="H779" s="25">
        <v>1321.422</v>
      </c>
      <c r="I779" s="25">
        <v>10.658799999999999</v>
      </c>
      <c r="J779" s="15">
        <v>119</v>
      </c>
      <c r="K779" s="15">
        <v>30</v>
      </c>
      <c r="L779" s="13">
        <v>8.0999999999999996E-3</v>
      </c>
      <c r="M779" s="7">
        <v>0.37244661000000001</v>
      </c>
      <c r="N779" s="26">
        <v>0.2</v>
      </c>
      <c r="O779" s="27" t="s">
        <v>22</v>
      </c>
      <c r="P779" s="8">
        <v>0.46301027750000001</v>
      </c>
      <c r="Q779" s="24">
        <v>0.28999999999999998</v>
      </c>
      <c r="R779" t="str">
        <f>IF($Q779*100&gt;=VLOOKUP($O779,margin_ranges!$A$5:$C$10,2,FALSE),IF($Q779*100&lt;=VLOOKUP($O779,margin_ranges!$A$5:$C$10,3,FALSE)+10,"IN RANGE","ABOVE RANGE"),"BELOW RANGE")</f>
        <v>IN RANGE</v>
      </c>
      <c r="S779">
        <f>MIN(VLOOKUP($O779,margin_ranges!$A$5:$D$10,4,FALSE),$P779*100)</f>
        <v>29.75</v>
      </c>
      <c r="T779" s="29">
        <f>(1-$S779/100)/(1-$F779)-1</f>
        <v>-1.0563380281690127E-2</v>
      </c>
      <c r="U779" s="19" t="str">
        <f>IF(ABS(IFERROR(T779,0))&gt;0.05,INDEX(margin_ranges!$C$13:$C$16,MATCH($F779*100,margin_ranges!$B$13:$B$16,1)),"")</f>
        <v/>
      </c>
      <c r="V779" t="e">
        <f>MIN(VLOOKUP($U779,margin_ranges!$A$5:$D$10,4,FALSE),$P779*100)</f>
        <v>#N/A</v>
      </c>
      <c r="Y779" s="29" t="e">
        <f t="shared" si="11"/>
        <v>#N/A</v>
      </c>
    </row>
    <row r="780" spans="1:25" x14ac:dyDescent="0.3">
      <c r="A780" s="8" t="s">
        <v>35</v>
      </c>
      <c r="B780" s="8" t="s">
        <v>1382</v>
      </c>
      <c r="C780" s="8" t="s">
        <v>34</v>
      </c>
      <c r="D780" s="8" t="s">
        <v>34</v>
      </c>
      <c r="E780" s="8"/>
      <c r="F780" s="24">
        <v>0.28999999999999898</v>
      </c>
      <c r="G780" s="24">
        <v>0.98731106999999996</v>
      </c>
      <c r="H780" s="25">
        <v>3850.15</v>
      </c>
      <c r="I780" s="25">
        <v>768.47940000000006</v>
      </c>
      <c r="J780" s="15">
        <v>5653</v>
      </c>
      <c r="K780" s="15">
        <v>1252</v>
      </c>
      <c r="L780" s="13">
        <v>0.1996</v>
      </c>
      <c r="M780" s="7">
        <v>0.24522236</v>
      </c>
      <c r="N780" s="26">
        <v>0.13240199999999999</v>
      </c>
      <c r="O780" s="27"/>
      <c r="P780" s="8">
        <v>0.46007369650000002</v>
      </c>
      <c r="Q780" s="24">
        <v>0.28999999999999998</v>
      </c>
      <c r="R780" t="e">
        <f>IF($Q780*100&gt;=VLOOKUP($O780,margin_ranges!$A$5:$C$10,2,FALSE),IF($Q780*100&lt;=VLOOKUP($O780,margin_ranges!$A$5:$C$10,3,FALSE)+10,"IN RANGE","ABOVE RANGE"),"BELOW RANGE")</f>
        <v>#N/A</v>
      </c>
      <c r="S780" t="e">
        <f>MIN(VLOOKUP($O780,margin_ranges!$A$5:$D$10,4,FALSE),$P780*100)</f>
        <v>#N/A</v>
      </c>
      <c r="T780" s="29" t="e">
        <f>(1-$S780/100)/(1-$F780)-1</f>
        <v>#N/A</v>
      </c>
      <c r="U780" s="19" t="str">
        <f>IF(ABS(IFERROR(T780,0))&gt;0.05,INDEX(margin_ranges!$C$13:$C$16,MATCH($F780*100,margin_ranges!$B$13:$B$16,1)),"")</f>
        <v/>
      </c>
      <c r="V780" t="e">
        <f>MIN(VLOOKUP($U780,margin_ranges!$A$5:$D$10,4,FALSE),$P780*100)</f>
        <v>#N/A</v>
      </c>
      <c r="Y780" s="29" t="e">
        <f t="shared" si="11"/>
        <v>#N/A</v>
      </c>
    </row>
    <row r="781" spans="1:25" x14ac:dyDescent="0.3">
      <c r="A781" s="8" t="s">
        <v>33</v>
      </c>
      <c r="B781" s="8" t="s">
        <v>1382</v>
      </c>
      <c r="C781" s="8" t="s">
        <v>1383</v>
      </c>
      <c r="D781" s="8" t="s">
        <v>34</v>
      </c>
      <c r="E781" s="8"/>
      <c r="F781" s="24">
        <v>0.28999999999999898</v>
      </c>
      <c r="G781" s="24">
        <v>0.98731106999999996</v>
      </c>
      <c r="H781" s="25">
        <v>3850.15</v>
      </c>
      <c r="I781" s="25">
        <v>768.47940000000006</v>
      </c>
      <c r="J781" s="15">
        <v>5653</v>
      </c>
      <c r="K781" s="15">
        <v>1252</v>
      </c>
      <c r="L781" s="13">
        <v>0.1996</v>
      </c>
      <c r="M781" s="7">
        <v>0.24522236</v>
      </c>
      <c r="N781" s="26">
        <v>0.13240199999999999</v>
      </c>
      <c r="O781" s="27"/>
      <c r="P781" s="8">
        <v>0.46007369650000002</v>
      </c>
      <c r="Q781" s="24">
        <v>0.28999999999999998</v>
      </c>
      <c r="R781" t="e">
        <f>IF($Q781*100&gt;=VLOOKUP($O781,margin_ranges!$A$5:$C$10,2,FALSE),IF($Q781*100&lt;=VLOOKUP($O781,margin_ranges!$A$5:$C$10,3,FALSE)+10,"IN RANGE","ABOVE RANGE"),"BELOW RANGE")</f>
        <v>#N/A</v>
      </c>
      <c r="S781" t="e">
        <f>MIN(VLOOKUP($O781,margin_ranges!$A$5:$D$10,4,FALSE),$P781*100)</f>
        <v>#N/A</v>
      </c>
      <c r="T781" s="29" t="e">
        <f>(1-$S781/100)/(1-$F781)-1</f>
        <v>#N/A</v>
      </c>
      <c r="U781" s="19" t="str">
        <f>IF(ABS(IFERROR(T781,0))&gt;0.05,INDEX(margin_ranges!$C$13:$C$16,MATCH($F781*100,margin_ranges!$B$13:$B$16,1)),"")</f>
        <v/>
      </c>
      <c r="V781" t="e">
        <f>MIN(VLOOKUP($U781,margin_ranges!$A$5:$D$10,4,FALSE),$P781*100)</f>
        <v>#N/A</v>
      </c>
      <c r="Y781" s="29" t="e">
        <f t="shared" si="11"/>
        <v>#N/A</v>
      </c>
    </row>
    <row r="782" spans="1:25" x14ac:dyDescent="0.3">
      <c r="A782" s="8" t="s">
        <v>17</v>
      </c>
      <c r="B782" s="8" t="s">
        <v>1382</v>
      </c>
      <c r="C782" s="8" t="s">
        <v>1383</v>
      </c>
      <c r="D782" s="8" t="s">
        <v>1390</v>
      </c>
      <c r="E782" s="8" t="s">
        <v>1391</v>
      </c>
      <c r="F782" s="24">
        <v>0.27937981358672798</v>
      </c>
      <c r="G782" s="24">
        <v>1</v>
      </c>
      <c r="H782" s="25">
        <v>862.17939999999999</v>
      </c>
      <c r="I782" s="25">
        <v>200.5498</v>
      </c>
      <c r="J782" s="15">
        <v>1085</v>
      </c>
      <c r="K782" s="15">
        <v>207</v>
      </c>
      <c r="L782" s="13">
        <v>0.2326</v>
      </c>
      <c r="M782" s="7">
        <v>0.18040016</v>
      </c>
      <c r="N782" s="26">
        <v>0.13</v>
      </c>
      <c r="O782" s="27" t="s">
        <v>22</v>
      </c>
      <c r="P782" s="8">
        <v>0.27937981360000003</v>
      </c>
      <c r="Q782" s="24">
        <v>0.28999999999999998</v>
      </c>
      <c r="R782" t="str">
        <f>IF($Q782*100&gt;=VLOOKUP($O782,margin_ranges!$A$5:$C$10,2,FALSE),IF($Q782*100&lt;=VLOOKUP($O782,margin_ranges!$A$5:$C$10,3,FALSE)+10,"IN RANGE","ABOVE RANGE"),"BELOW RANGE")</f>
        <v>IN RANGE</v>
      </c>
      <c r="S782">
        <f>MIN(VLOOKUP($O782,margin_ranges!$A$5:$D$10,4,FALSE),$P782*100)</f>
        <v>27.937981360000002</v>
      </c>
      <c r="T782" s="29">
        <f>(1-$S782/100)/(1-$F782)-1</f>
        <v>-1.8417489755506722E-11</v>
      </c>
      <c r="U782" s="19" t="str">
        <f>IF(ABS(IFERROR(T782,0))&gt;0.05,INDEX(margin_ranges!$C$13:$C$16,MATCH($F782*100,margin_ranges!$B$13:$B$16,1)),"")</f>
        <v/>
      </c>
      <c r="V782" t="e">
        <f>MIN(VLOOKUP($U782,margin_ranges!$A$5:$D$10,4,FALSE),$P782*100)</f>
        <v>#N/A</v>
      </c>
      <c r="Y782" s="29" t="e">
        <f t="shared" ref="Y782:Y845" si="12">(1-$V782/100)/(1-$F782)-1</f>
        <v>#N/A</v>
      </c>
    </row>
    <row r="783" spans="1:25" x14ac:dyDescent="0.3">
      <c r="A783" s="8" t="s">
        <v>17</v>
      </c>
      <c r="B783" s="8" t="s">
        <v>1382</v>
      </c>
      <c r="C783" s="8" t="s">
        <v>1383</v>
      </c>
      <c r="D783" s="8" t="s">
        <v>1384</v>
      </c>
      <c r="E783" s="8" t="s">
        <v>1385</v>
      </c>
      <c r="F783" s="24">
        <v>0.28999999999999998</v>
      </c>
      <c r="G783" s="24">
        <v>1</v>
      </c>
      <c r="H783" s="25">
        <v>1028.4259</v>
      </c>
      <c r="I783" s="25">
        <v>215.64150000000001</v>
      </c>
      <c r="J783" s="15">
        <v>1567</v>
      </c>
      <c r="K783" s="15">
        <v>312</v>
      </c>
      <c r="L783" s="13">
        <v>0.2097</v>
      </c>
      <c r="M783" s="7">
        <v>0.24229920999999999</v>
      </c>
      <c r="N783" s="26">
        <v>0.13</v>
      </c>
      <c r="O783" s="27" t="s">
        <v>22</v>
      </c>
      <c r="P783" s="8">
        <v>0.4634732734</v>
      </c>
      <c r="Q783" s="24">
        <v>0.28999999999999998</v>
      </c>
      <c r="R783" t="str">
        <f>IF($Q783*100&gt;=VLOOKUP($O783,margin_ranges!$A$5:$C$10,2,FALSE),IF($Q783*100&lt;=VLOOKUP($O783,margin_ranges!$A$5:$C$10,3,FALSE)+10,"IN RANGE","ABOVE RANGE"),"BELOW RANGE")</f>
        <v>IN RANGE</v>
      </c>
      <c r="S783">
        <f>MIN(VLOOKUP($O783,margin_ranges!$A$5:$D$10,4,FALSE),$P783*100)</f>
        <v>29.75</v>
      </c>
      <c r="T783" s="29">
        <f>(1-$S783/100)/(1-$F783)-1</f>
        <v>-1.0563380281690127E-2</v>
      </c>
      <c r="U783" s="19" t="str">
        <f>IF(ABS(IFERROR(T783,0))&gt;0.05,INDEX(margin_ranges!$C$13:$C$16,MATCH($F783*100,margin_ranges!$B$13:$B$16,1)),"")</f>
        <v/>
      </c>
      <c r="V783" t="e">
        <f>MIN(VLOOKUP($U783,margin_ranges!$A$5:$D$10,4,FALSE),$P783*100)</f>
        <v>#N/A</v>
      </c>
      <c r="Y783" s="29" t="e">
        <f t="shared" si="12"/>
        <v>#N/A</v>
      </c>
    </row>
    <row r="784" spans="1:25" x14ac:dyDescent="0.3">
      <c r="A784" s="8" t="s">
        <v>17</v>
      </c>
      <c r="B784" s="8" t="s">
        <v>1382</v>
      </c>
      <c r="C784" s="8" t="s">
        <v>1383</v>
      </c>
      <c r="D784" s="8" t="s">
        <v>1386</v>
      </c>
      <c r="E784" s="8" t="s">
        <v>1387</v>
      </c>
      <c r="F784" s="24">
        <v>0.28999999999999998</v>
      </c>
      <c r="G784" s="24">
        <v>1</v>
      </c>
      <c r="H784" s="25">
        <v>208.26750000000001</v>
      </c>
      <c r="I784" s="25">
        <v>14.627599999999999</v>
      </c>
      <c r="J784" s="15">
        <v>55</v>
      </c>
      <c r="K784" s="15">
        <v>14</v>
      </c>
      <c r="L784" s="13">
        <v>7.0199999999999999E-2</v>
      </c>
      <c r="M784" s="7">
        <v>0.12623909999999999</v>
      </c>
      <c r="N784" s="26">
        <v>0.01</v>
      </c>
      <c r="O784" s="27" t="s">
        <v>22</v>
      </c>
      <c r="P784" s="8">
        <v>0.92078523909999999</v>
      </c>
      <c r="Q784" s="24">
        <v>0.28999999999999998</v>
      </c>
      <c r="R784" t="str">
        <f>IF($Q784*100&gt;=VLOOKUP($O784,margin_ranges!$A$5:$C$10,2,FALSE),IF($Q784*100&lt;=VLOOKUP($O784,margin_ranges!$A$5:$C$10,3,FALSE)+10,"IN RANGE","ABOVE RANGE"),"BELOW RANGE")</f>
        <v>IN RANGE</v>
      </c>
      <c r="S784">
        <f>MIN(VLOOKUP($O784,margin_ranges!$A$5:$D$10,4,FALSE),$P784*100)</f>
        <v>29.75</v>
      </c>
      <c r="T784" s="29">
        <f>(1-$S784/100)/(1-$F784)-1</f>
        <v>-1.0563380281690127E-2</v>
      </c>
      <c r="U784" s="19" t="str">
        <f>IF(ABS(IFERROR(T784,0))&gt;0.05,INDEX(margin_ranges!$C$13:$C$16,MATCH($F784*100,margin_ranges!$B$13:$B$16,1)),"")</f>
        <v/>
      </c>
      <c r="V784" t="e">
        <f>MIN(VLOOKUP($U784,margin_ranges!$A$5:$D$10,4,FALSE),$P784*100)</f>
        <v>#N/A</v>
      </c>
      <c r="Y784" s="29" t="e">
        <f t="shared" si="12"/>
        <v>#N/A</v>
      </c>
    </row>
    <row r="785" spans="1:25" x14ac:dyDescent="0.3">
      <c r="A785" s="8" t="s">
        <v>17</v>
      </c>
      <c r="B785" s="8" t="s">
        <v>1382</v>
      </c>
      <c r="C785" s="8" t="s">
        <v>1383</v>
      </c>
      <c r="D785" s="8" t="s">
        <v>1388</v>
      </c>
      <c r="E785" s="8" t="s">
        <v>1389</v>
      </c>
      <c r="F785" s="24">
        <v>0.28999999999999998</v>
      </c>
      <c r="G785" s="24">
        <v>1</v>
      </c>
      <c r="H785" s="25">
        <v>410.18759999999997</v>
      </c>
      <c r="I785" s="25">
        <v>70.870900000000006</v>
      </c>
      <c r="J785" s="15">
        <v>507</v>
      </c>
      <c r="K785" s="15">
        <v>128</v>
      </c>
      <c r="L785" s="13">
        <v>0.17280000000000001</v>
      </c>
      <c r="M785" s="7">
        <v>0.23844659000000001</v>
      </c>
      <c r="N785" s="26">
        <v>0.16</v>
      </c>
      <c r="O785" s="27" t="s">
        <v>22</v>
      </c>
      <c r="P785" s="8">
        <v>0.3289901972</v>
      </c>
      <c r="Q785" s="24">
        <v>0.28999999999999998</v>
      </c>
      <c r="R785" t="str">
        <f>IF($Q785*100&gt;=VLOOKUP($O785,margin_ranges!$A$5:$C$10,2,FALSE),IF($Q785*100&lt;=VLOOKUP($O785,margin_ranges!$A$5:$C$10,3,FALSE)+10,"IN RANGE","ABOVE RANGE"),"BELOW RANGE")</f>
        <v>IN RANGE</v>
      </c>
      <c r="S785">
        <f>MIN(VLOOKUP($O785,margin_ranges!$A$5:$D$10,4,FALSE),$P785*100)</f>
        <v>29.75</v>
      </c>
      <c r="T785" s="29">
        <f>(1-$S785/100)/(1-$F785)-1</f>
        <v>-1.0563380281690127E-2</v>
      </c>
      <c r="U785" s="19" t="str">
        <f>IF(ABS(IFERROR(T785,0))&gt;0.05,INDEX(margin_ranges!$C$13:$C$16,MATCH($F785*100,margin_ranges!$B$13:$B$16,1)),"")</f>
        <v/>
      </c>
      <c r="V785" t="e">
        <f>MIN(VLOOKUP($U785,margin_ranges!$A$5:$D$10,4,FALSE),$P785*100)</f>
        <v>#N/A</v>
      </c>
      <c r="Y785" s="29" t="e">
        <f t="shared" si="12"/>
        <v>#N/A</v>
      </c>
    </row>
    <row r="786" spans="1:25" x14ac:dyDescent="0.3">
      <c r="A786" s="8" t="s">
        <v>17</v>
      </c>
      <c r="B786" s="8" t="s">
        <v>1382</v>
      </c>
      <c r="C786" s="8" t="s">
        <v>1383</v>
      </c>
      <c r="D786" s="8" t="s">
        <v>1392</v>
      </c>
      <c r="E786" s="8" t="s">
        <v>1393</v>
      </c>
      <c r="F786" s="24">
        <v>0.28999999999999998</v>
      </c>
      <c r="G786" s="24">
        <v>1</v>
      </c>
      <c r="H786" s="25">
        <v>572.27350000000001</v>
      </c>
      <c r="I786" s="25">
        <v>134.27090000000001</v>
      </c>
      <c r="J786" s="15">
        <v>791</v>
      </c>
      <c r="K786" s="15">
        <v>184</v>
      </c>
      <c r="L786" s="13">
        <v>0.2346</v>
      </c>
      <c r="M786" s="7">
        <v>0.19625485000000001</v>
      </c>
      <c r="N786" s="26">
        <v>0.13</v>
      </c>
      <c r="O786" s="27" t="s">
        <v>22</v>
      </c>
      <c r="P786" s="8">
        <v>0.33759599350000002</v>
      </c>
      <c r="Q786" s="24">
        <v>0.28999999999999998</v>
      </c>
      <c r="R786" t="str">
        <f>IF($Q786*100&gt;=VLOOKUP($O786,margin_ranges!$A$5:$C$10,2,FALSE),IF($Q786*100&lt;=VLOOKUP($O786,margin_ranges!$A$5:$C$10,3,FALSE)+10,"IN RANGE","ABOVE RANGE"),"BELOW RANGE")</f>
        <v>IN RANGE</v>
      </c>
      <c r="S786">
        <f>MIN(VLOOKUP($O786,margin_ranges!$A$5:$D$10,4,FALSE),$P786*100)</f>
        <v>29.75</v>
      </c>
      <c r="T786" s="29">
        <f>(1-$S786/100)/(1-$F786)-1</f>
        <v>-1.0563380281690127E-2</v>
      </c>
      <c r="U786" s="19" t="str">
        <f>IF(ABS(IFERROR(T786,0))&gt;0.05,INDEX(margin_ranges!$C$13:$C$16,MATCH($F786*100,margin_ranges!$B$13:$B$16,1)),"")</f>
        <v/>
      </c>
      <c r="V786" t="e">
        <f>MIN(VLOOKUP($U786,margin_ranges!$A$5:$D$10,4,FALSE),$P786*100)</f>
        <v>#N/A</v>
      </c>
      <c r="Y786" s="29" t="e">
        <f t="shared" si="12"/>
        <v>#N/A</v>
      </c>
    </row>
    <row r="787" spans="1:25" x14ac:dyDescent="0.3">
      <c r="A787" s="8" t="s">
        <v>17</v>
      </c>
      <c r="B787" s="8" t="s">
        <v>1382</v>
      </c>
      <c r="C787" s="8" t="s">
        <v>1383</v>
      </c>
      <c r="D787" s="8" t="s">
        <v>1394</v>
      </c>
      <c r="E787" s="8" t="s">
        <v>1395</v>
      </c>
      <c r="F787" s="24">
        <v>0.28999999999999998</v>
      </c>
      <c r="G787" s="24">
        <v>1</v>
      </c>
      <c r="H787" s="25">
        <v>98.747</v>
      </c>
      <c r="I787" s="25">
        <v>60.229199999999999</v>
      </c>
      <c r="J787" s="15">
        <v>1019</v>
      </c>
      <c r="K787" s="15">
        <v>262</v>
      </c>
      <c r="L787" s="13">
        <v>0.6099</v>
      </c>
      <c r="M787" s="7">
        <v>0.56413913999999998</v>
      </c>
      <c r="N787" s="26">
        <v>0.14000000000000001</v>
      </c>
      <c r="O787" s="27" t="s">
        <v>22</v>
      </c>
      <c r="P787" s="8">
        <v>0.75183427260000002</v>
      </c>
      <c r="Q787" s="24">
        <v>0.28999999999999998</v>
      </c>
      <c r="R787" t="str">
        <f>IF($Q787*100&gt;=VLOOKUP($O787,margin_ranges!$A$5:$C$10,2,FALSE),IF($Q787*100&lt;=VLOOKUP($O787,margin_ranges!$A$5:$C$10,3,FALSE)+10,"IN RANGE","ABOVE RANGE"),"BELOW RANGE")</f>
        <v>IN RANGE</v>
      </c>
      <c r="S787">
        <f>MIN(VLOOKUP($O787,margin_ranges!$A$5:$D$10,4,FALSE),$P787*100)</f>
        <v>29.75</v>
      </c>
      <c r="T787" s="29">
        <f>(1-$S787/100)/(1-$F787)-1</f>
        <v>-1.0563380281690127E-2</v>
      </c>
      <c r="U787" s="19" t="str">
        <f>IF(ABS(IFERROR(T787,0))&gt;0.05,INDEX(margin_ranges!$C$13:$C$16,MATCH($F787*100,margin_ranges!$B$13:$B$16,1)),"")</f>
        <v/>
      </c>
      <c r="V787" t="e">
        <f>MIN(VLOOKUP($U787,margin_ranges!$A$5:$D$10,4,FALSE),$P787*100)</f>
        <v>#N/A</v>
      </c>
      <c r="Y787" s="29" t="e">
        <f t="shared" si="12"/>
        <v>#N/A</v>
      </c>
    </row>
    <row r="788" spans="1:25" x14ac:dyDescent="0.3">
      <c r="A788" s="8" t="s">
        <v>17</v>
      </c>
      <c r="B788" s="8" t="s">
        <v>1382</v>
      </c>
      <c r="C788" s="8" t="s">
        <v>1383</v>
      </c>
      <c r="D788" s="8" t="s">
        <v>1396</v>
      </c>
      <c r="E788" s="8" t="s">
        <v>1397</v>
      </c>
      <c r="F788" s="24">
        <v>0.28999999999999998</v>
      </c>
      <c r="G788" s="24">
        <v>1</v>
      </c>
      <c r="H788" s="25">
        <v>403.44740000000002</v>
      </c>
      <c r="I788" s="25">
        <v>8.9289000000000005</v>
      </c>
      <c r="J788" s="15">
        <v>164</v>
      </c>
      <c r="K788" s="15">
        <v>42</v>
      </c>
      <c r="L788" s="13">
        <v>2.2100000000000002E-2</v>
      </c>
      <c r="M788" s="7">
        <v>0.61173873000000001</v>
      </c>
      <c r="N788" s="26">
        <v>0.2</v>
      </c>
      <c r="O788" s="27" t="s">
        <v>22</v>
      </c>
      <c r="P788" s="8">
        <v>0.67306304139999995</v>
      </c>
      <c r="Q788" s="24">
        <v>0.28999999999999998</v>
      </c>
      <c r="R788" t="str">
        <f>IF($Q788*100&gt;=VLOOKUP($O788,margin_ranges!$A$5:$C$10,2,FALSE),IF($Q788*100&lt;=VLOOKUP($O788,margin_ranges!$A$5:$C$10,3,FALSE)+10,"IN RANGE","ABOVE RANGE"),"BELOW RANGE")</f>
        <v>IN RANGE</v>
      </c>
      <c r="S788">
        <f>MIN(VLOOKUP($O788,margin_ranges!$A$5:$D$10,4,FALSE),$P788*100)</f>
        <v>29.75</v>
      </c>
      <c r="T788" s="29">
        <f>(1-$S788/100)/(1-$F788)-1</f>
        <v>-1.0563380281690127E-2</v>
      </c>
      <c r="U788" s="19" t="str">
        <f>IF(ABS(IFERROR(T788,0))&gt;0.05,INDEX(margin_ranges!$C$13:$C$16,MATCH($F788*100,margin_ranges!$B$13:$B$16,1)),"")</f>
        <v/>
      </c>
      <c r="V788" t="e">
        <f>MIN(VLOOKUP($U788,margin_ranges!$A$5:$D$10,4,FALSE),$P788*100)</f>
        <v>#N/A</v>
      </c>
      <c r="Y788" s="29" t="e">
        <f t="shared" si="12"/>
        <v>#N/A</v>
      </c>
    </row>
    <row r="789" spans="1:25" x14ac:dyDescent="0.3">
      <c r="A789" s="8" t="s">
        <v>17</v>
      </c>
      <c r="B789" s="8" t="s">
        <v>1382</v>
      </c>
      <c r="C789" s="8" t="s">
        <v>1383</v>
      </c>
      <c r="D789" s="8" t="s">
        <v>1398</v>
      </c>
      <c r="E789" s="8" t="s">
        <v>1399</v>
      </c>
      <c r="F789" s="24">
        <v>0.28999999999999998</v>
      </c>
      <c r="G789" s="24">
        <v>1</v>
      </c>
      <c r="H789" s="25">
        <v>235.90010000000001</v>
      </c>
      <c r="I789" s="25">
        <v>59.231499999999997</v>
      </c>
      <c r="J789" s="15">
        <v>393</v>
      </c>
      <c r="K789" s="15">
        <v>85</v>
      </c>
      <c r="L789" s="13">
        <v>0.25109999999999999</v>
      </c>
      <c r="M789" s="7">
        <v>0.22102308000000001</v>
      </c>
      <c r="N789" s="26">
        <v>0.13</v>
      </c>
      <c r="O789" s="27" t="s">
        <v>22</v>
      </c>
      <c r="P789" s="8">
        <v>0.41182613179999999</v>
      </c>
      <c r="Q789" s="24">
        <v>0.28999999999999998</v>
      </c>
      <c r="R789" t="str">
        <f>IF($Q789*100&gt;=VLOOKUP($O789,margin_ranges!$A$5:$C$10,2,FALSE),IF($Q789*100&lt;=VLOOKUP($O789,margin_ranges!$A$5:$C$10,3,FALSE)+10,"IN RANGE","ABOVE RANGE"),"BELOW RANGE")</f>
        <v>IN RANGE</v>
      </c>
      <c r="S789">
        <f>MIN(VLOOKUP($O789,margin_ranges!$A$5:$D$10,4,FALSE),$P789*100)</f>
        <v>29.75</v>
      </c>
      <c r="T789" s="29">
        <f>(1-$S789/100)/(1-$F789)-1</f>
        <v>-1.0563380281690127E-2</v>
      </c>
      <c r="U789" s="19" t="str">
        <f>IF(ABS(IFERROR(T789,0))&gt;0.05,INDEX(margin_ranges!$C$13:$C$16,MATCH($F789*100,margin_ranges!$B$13:$B$16,1)),"")</f>
        <v/>
      </c>
      <c r="V789" t="e">
        <f>MIN(VLOOKUP($U789,margin_ranges!$A$5:$D$10,4,FALSE),$P789*100)</f>
        <v>#N/A</v>
      </c>
      <c r="Y789" s="29" t="e">
        <f t="shared" si="12"/>
        <v>#N/A</v>
      </c>
    </row>
    <row r="790" spans="1:25" x14ac:dyDescent="0.3">
      <c r="A790" s="8" t="s">
        <v>17</v>
      </c>
      <c r="B790" s="8" t="s">
        <v>1382</v>
      </c>
      <c r="C790" s="8" t="s">
        <v>1383</v>
      </c>
      <c r="D790" s="8" t="s">
        <v>1400</v>
      </c>
      <c r="E790" s="8" t="s">
        <v>1401</v>
      </c>
      <c r="F790" s="24">
        <v>0.28999999999999998</v>
      </c>
      <c r="G790" s="24">
        <v>0</v>
      </c>
      <c r="H790" s="25">
        <v>30.721399999999999</v>
      </c>
      <c r="I790" s="25">
        <v>4.1292</v>
      </c>
      <c r="J790" s="15">
        <v>72</v>
      </c>
      <c r="K790" s="15">
        <v>18</v>
      </c>
      <c r="L790" s="13">
        <v>0.13439999999999999</v>
      </c>
      <c r="M790" s="7">
        <v>0.57909495</v>
      </c>
      <c r="N790" s="26">
        <v>0.19</v>
      </c>
      <c r="O790" s="27" t="s">
        <v>22</v>
      </c>
      <c r="P790" s="8">
        <v>0.6719018189</v>
      </c>
      <c r="Q790" s="24">
        <v>0.28999999999999998</v>
      </c>
      <c r="R790" t="str">
        <f>IF($Q790*100&gt;=VLOOKUP($O790,margin_ranges!$A$5:$C$10,2,FALSE),IF($Q790*100&lt;=VLOOKUP($O790,margin_ranges!$A$5:$C$10,3,FALSE)+10,"IN RANGE","ABOVE RANGE"),"BELOW RANGE")</f>
        <v>IN RANGE</v>
      </c>
      <c r="S790">
        <f>MIN(VLOOKUP($O790,margin_ranges!$A$5:$D$10,4,FALSE),$P790*100)</f>
        <v>29.75</v>
      </c>
      <c r="T790" s="29">
        <f>(1-$S790/100)/(1-$F790)-1</f>
        <v>-1.0563380281690127E-2</v>
      </c>
      <c r="U790" s="19" t="str">
        <f>IF(ABS(IFERROR(T790,0))&gt;0.05,INDEX(margin_ranges!$C$13:$C$16,MATCH($F790*100,margin_ranges!$B$13:$B$16,1)),"")</f>
        <v/>
      </c>
      <c r="V790" t="e">
        <f>MIN(VLOOKUP($U790,margin_ranges!$A$5:$D$10,4,FALSE),$P790*100)</f>
        <v>#N/A</v>
      </c>
      <c r="Y790" s="29" t="e">
        <f t="shared" si="12"/>
        <v>#N/A</v>
      </c>
    </row>
    <row r="791" spans="1:25" x14ac:dyDescent="0.3">
      <c r="A791" s="8" t="s">
        <v>35</v>
      </c>
      <c r="B791" s="8" t="s">
        <v>1402</v>
      </c>
      <c r="C791" s="8" t="s">
        <v>34</v>
      </c>
      <c r="D791" s="8" t="s">
        <v>34</v>
      </c>
      <c r="E791" s="8"/>
      <c r="F791" s="24">
        <v>0.15</v>
      </c>
      <c r="G791" s="24">
        <v>0.96332342999999998</v>
      </c>
      <c r="H791" s="25">
        <v>229.6703</v>
      </c>
      <c r="I791" s="25">
        <v>25.564</v>
      </c>
      <c r="J791" s="15">
        <v>1607</v>
      </c>
      <c r="K791" s="15">
        <v>238</v>
      </c>
      <c r="L791" s="13">
        <v>0.1113</v>
      </c>
      <c r="M791" s="7">
        <v>2.0953807800000002</v>
      </c>
      <c r="N791" s="26">
        <v>1.7549410000000001</v>
      </c>
      <c r="O791" s="27"/>
      <c r="P791" s="8">
        <v>0.16247155839999999</v>
      </c>
      <c r="Q791" s="24">
        <v>0.15</v>
      </c>
      <c r="R791" t="e">
        <f>IF($Q791*100&gt;=VLOOKUP($O791,margin_ranges!$A$5:$C$10,2,FALSE),IF($Q791*100&lt;=VLOOKUP($O791,margin_ranges!$A$5:$C$10,3,FALSE)+10,"IN RANGE","ABOVE RANGE"),"BELOW RANGE")</f>
        <v>#N/A</v>
      </c>
      <c r="S791" t="e">
        <f>MIN(VLOOKUP($O791,margin_ranges!$A$5:$D$10,4,FALSE),$P791*100)</f>
        <v>#N/A</v>
      </c>
      <c r="T791" s="29" t="e">
        <f>(1-$S791/100)/(1-$F791)-1</f>
        <v>#N/A</v>
      </c>
      <c r="U791" s="19" t="str">
        <f>IF(ABS(IFERROR(T791,0))&gt;0.05,INDEX(margin_ranges!$C$13:$C$16,MATCH($F791*100,margin_ranges!$B$13:$B$16,1)),"")</f>
        <v/>
      </c>
      <c r="V791" t="e">
        <f>MIN(VLOOKUP($U791,margin_ranges!$A$5:$D$10,4,FALSE),$P791*100)</f>
        <v>#N/A</v>
      </c>
      <c r="Y791" s="29" t="e">
        <f t="shared" si="12"/>
        <v>#N/A</v>
      </c>
    </row>
    <row r="792" spans="1:25" x14ac:dyDescent="0.3">
      <c r="A792" s="8" t="s">
        <v>33</v>
      </c>
      <c r="B792" s="8" t="s">
        <v>1402</v>
      </c>
      <c r="C792" s="8" t="s">
        <v>1403</v>
      </c>
      <c r="D792" s="8" t="s">
        <v>34</v>
      </c>
      <c r="E792" s="8"/>
      <c r="F792" s="24">
        <v>0.15</v>
      </c>
      <c r="G792" s="24">
        <v>0.96332342999999998</v>
      </c>
      <c r="H792" s="25">
        <v>229.6703</v>
      </c>
      <c r="I792" s="25">
        <v>25.564</v>
      </c>
      <c r="J792" s="15">
        <v>1607</v>
      </c>
      <c r="K792" s="15">
        <v>238</v>
      </c>
      <c r="L792" s="13">
        <v>0.1113</v>
      </c>
      <c r="M792" s="7">
        <v>2.0953807800000002</v>
      </c>
      <c r="N792" s="26">
        <v>1.7549410000000001</v>
      </c>
      <c r="O792" s="27"/>
      <c r="P792" s="8">
        <v>0.16247155839999999</v>
      </c>
      <c r="Q792" s="24">
        <v>0.15</v>
      </c>
      <c r="R792" t="e">
        <f>IF($Q792*100&gt;=VLOOKUP($O792,margin_ranges!$A$5:$C$10,2,FALSE),IF($Q792*100&lt;=VLOOKUP($O792,margin_ranges!$A$5:$C$10,3,FALSE)+10,"IN RANGE","ABOVE RANGE"),"BELOW RANGE")</f>
        <v>#N/A</v>
      </c>
      <c r="S792" t="e">
        <f>MIN(VLOOKUP($O792,margin_ranges!$A$5:$D$10,4,FALSE),$P792*100)</f>
        <v>#N/A</v>
      </c>
      <c r="T792" s="29" t="e">
        <f>(1-$S792/100)/(1-$F792)-1</f>
        <v>#N/A</v>
      </c>
      <c r="U792" s="19" t="str">
        <f>IF(ABS(IFERROR(T792,0))&gt;0.05,INDEX(margin_ranges!$C$13:$C$16,MATCH($F792*100,margin_ranges!$B$13:$B$16,1)),"")</f>
        <v/>
      </c>
      <c r="V792" t="e">
        <f>MIN(VLOOKUP($U792,margin_ranges!$A$5:$D$10,4,FALSE),$P792*100)</f>
        <v>#N/A</v>
      </c>
      <c r="Y792" s="29" t="e">
        <f t="shared" si="12"/>
        <v>#N/A</v>
      </c>
    </row>
    <row r="793" spans="1:25" x14ac:dyDescent="0.3">
      <c r="A793" s="8" t="s">
        <v>17</v>
      </c>
      <c r="B793" s="8" t="s">
        <v>1402</v>
      </c>
      <c r="C793" s="8" t="s">
        <v>1403</v>
      </c>
      <c r="D793" s="8" t="s">
        <v>1406</v>
      </c>
      <c r="E793" s="8" t="s">
        <v>1407</v>
      </c>
      <c r="F793" s="24">
        <v>0.15</v>
      </c>
      <c r="G793" s="24">
        <v>1</v>
      </c>
      <c r="H793" s="25">
        <v>133.94059999999999</v>
      </c>
      <c r="I793" s="25">
        <v>12.2308</v>
      </c>
      <c r="J793" s="15">
        <v>865</v>
      </c>
      <c r="K793" s="15">
        <v>127</v>
      </c>
      <c r="L793" s="13">
        <v>9.1300000000000006E-2</v>
      </c>
      <c r="M793" s="7">
        <v>2.3567519899999998</v>
      </c>
      <c r="N793" s="26">
        <v>2</v>
      </c>
      <c r="O793" s="27" t="s">
        <v>92</v>
      </c>
      <c r="P793" s="8">
        <v>0.15137443040000001</v>
      </c>
      <c r="Q793" s="24">
        <v>0.15</v>
      </c>
      <c r="R793" t="str">
        <f>IF($Q793*100&gt;=VLOOKUP($O793,margin_ranges!$A$5:$C$10,2,FALSE),IF($Q793*100&lt;=VLOOKUP($O793,margin_ranges!$A$5:$C$10,3,FALSE)+10,"IN RANGE","ABOVE RANGE"),"BELOW RANGE")</f>
        <v>BELOW RANGE</v>
      </c>
      <c r="S793">
        <f>MIN(VLOOKUP($O793,margin_ranges!$A$5:$D$10,4,FALSE),$P793*100)</f>
        <v>15.137443040000001</v>
      </c>
      <c r="T793" s="29">
        <f>(1-$S793/100)/(1-$F793)-1</f>
        <v>-1.6169769411764623E-3</v>
      </c>
      <c r="U793" s="19" t="str">
        <f>IF(ABS(IFERROR(T793,0))&gt;0.05,INDEX(margin_ranges!$C$13:$C$16,MATCH($F793*100,margin_ranges!$B$13:$B$16,1)),"")</f>
        <v/>
      </c>
      <c r="V793" t="e">
        <f>MIN(VLOOKUP($U793,margin_ranges!$A$5:$D$10,4,FALSE),$P793*100)</f>
        <v>#N/A</v>
      </c>
      <c r="Y793" s="29" t="e">
        <f t="shared" si="12"/>
        <v>#N/A</v>
      </c>
    </row>
    <row r="794" spans="1:25" x14ac:dyDescent="0.3">
      <c r="A794" s="8" t="s">
        <v>17</v>
      </c>
      <c r="B794" s="8" t="s">
        <v>1402</v>
      </c>
      <c r="C794" s="8" t="s">
        <v>1403</v>
      </c>
      <c r="D794" s="8" t="s">
        <v>1404</v>
      </c>
      <c r="E794" s="8" t="s">
        <v>1405</v>
      </c>
      <c r="F794" s="24">
        <v>0.15</v>
      </c>
      <c r="G794" s="24">
        <v>1</v>
      </c>
      <c r="H794" s="25">
        <v>74.661000000000001</v>
      </c>
      <c r="I794" s="25">
        <v>12.529400000000001</v>
      </c>
      <c r="J794" s="15">
        <v>683</v>
      </c>
      <c r="K794" s="15">
        <v>102</v>
      </c>
      <c r="L794" s="13">
        <v>0.1678</v>
      </c>
      <c r="M794" s="7">
        <v>1.8178711700000001</v>
      </c>
      <c r="N794" s="26">
        <v>1.5</v>
      </c>
      <c r="O794" s="27" t="s">
        <v>92</v>
      </c>
      <c r="P794" s="8">
        <v>0.17485901979999999</v>
      </c>
      <c r="Q794" s="24">
        <v>0.15</v>
      </c>
      <c r="R794" t="str">
        <f>IF($Q794*100&gt;=VLOOKUP($O794,margin_ranges!$A$5:$C$10,2,FALSE),IF($Q794*100&lt;=VLOOKUP($O794,margin_ranges!$A$5:$C$10,3,FALSE)+10,"IN RANGE","ABOVE RANGE"),"BELOW RANGE")</f>
        <v>BELOW RANGE</v>
      </c>
      <c r="S794">
        <f>MIN(VLOOKUP($O794,margin_ranges!$A$5:$D$10,4,FALSE),$P794*100)</f>
        <v>17.485901979999998</v>
      </c>
      <c r="T794" s="29">
        <f>(1-$S794/100)/(1-$F794)-1</f>
        <v>-2.9245905647058756E-2</v>
      </c>
      <c r="U794" s="19" t="str">
        <f>IF(ABS(IFERROR(T794,0))&gt;0.05,INDEX(margin_ranges!$C$13:$C$16,MATCH($F794*100,margin_ranges!$B$13:$B$16,1)),"")</f>
        <v/>
      </c>
      <c r="V794" t="e">
        <f>MIN(VLOOKUP($U794,margin_ranges!$A$5:$D$10,4,FALSE),$P794*100)</f>
        <v>#N/A</v>
      </c>
      <c r="Y794" s="29" t="e">
        <f t="shared" si="12"/>
        <v>#N/A</v>
      </c>
    </row>
    <row r="795" spans="1:25" x14ac:dyDescent="0.3">
      <c r="A795" s="8" t="s">
        <v>17</v>
      </c>
      <c r="B795" s="8" t="s">
        <v>1402</v>
      </c>
      <c r="C795" s="8" t="s">
        <v>1403</v>
      </c>
      <c r="D795" s="8" t="s">
        <v>1408</v>
      </c>
      <c r="E795" s="8" t="s">
        <v>1409</v>
      </c>
      <c r="F795" s="24">
        <v>0.15</v>
      </c>
      <c r="G795" s="24">
        <v>0</v>
      </c>
      <c r="H795" s="25">
        <v>18.742100000000001</v>
      </c>
      <c r="I795" s="25">
        <v>0.67930000000000001</v>
      </c>
      <c r="J795" s="15">
        <v>51</v>
      </c>
      <c r="K795" s="15">
        <v>8</v>
      </c>
      <c r="L795" s="13">
        <v>3.6200000000000003E-2</v>
      </c>
      <c r="M795" s="7">
        <v>2.48252366</v>
      </c>
      <c r="N795" s="26">
        <v>2</v>
      </c>
      <c r="O795" s="27" t="s">
        <v>92</v>
      </c>
      <c r="P795" s="8">
        <v>0.19436820169999999</v>
      </c>
      <c r="Q795" s="24">
        <v>0.15</v>
      </c>
      <c r="R795" t="str">
        <f>IF($Q795*100&gt;=VLOOKUP($O795,margin_ranges!$A$5:$C$10,2,FALSE),IF($Q795*100&lt;=VLOOKUP($O795,margin_ranges!$A$5:$C$10,3,FALSE)+10,"IN RANGE","ABOVE RANGE"),"BELOW RANGE")</f>
        <v>BELOW RANGE</v>
      </c>
      <c r="S795">
        <f>MIN(VLOOKUP($O795,margin_ranges!$A$5:$D$10,4,FALSE),$P795*100)</f>
        <v>19.436820170000001</v>
      </c>
      <c r="T795" s="29">
        <f>(1-$S795/100)/(1-$F795)-1</f>
        <v>-5.2197884352941148E-2</v>
      </c>
      <c r="U795" s="19" t="str">
        <f>IF(ABS(IFERROR(T795,0))&gt;0.05,INDEX(margin_ranges!$C$13:$C$16,MATCH($F795*100,margin_ranges!$B$13:$B$16,1)),"")</f>
        <v>Maximize Fill (Type A+)</v>
      </c>
      <c r="V795">
        <f>MIN(VLOOKUP($U795,margin_ranges!$A$5:$D$10,4,FALSE),$P795*100)</f>
        <v>19.436820170000001</v>
      </c>
      <c r="Y795" s="29">
        <f t="shared" si="12"/>
        <v>-5.2197884352941148E-2</v>
      </c>
    </row>
    <row r="796" spans="1:25" x14ac:dyDescent="0.3">
      <c r="A796" s="8" t="s">
        <v>35</v>
      </c>
      <c r="B796" s="8" t="s">
        <v>1410</v>
      </c>
      <c r="C796" s="8" t="s">
        <v>34</v>
      </c>
      <c r="D796" s="8" t="s">
        <v>34</v>
      </c>
      <c r="E796" s="8"/>
      <c r="F796" s="24">
        <v>0.29712835785903302</v>
      </c>
      <c r="G796" s="24">
        <v>0.88533892000000003</v>
      </c>
      <c r="H796" s="25">
        <v>4285.2029000000002</v>
      </c>
      <c r="I796" s="25">
        <v>610.72059999999999</v>
      </c>
      <c r="J796" s="15">
        <v>14357</v>
      </c>
      <c r="K796" s="15">
        <v>3935</v>
      </c>
      <c r="L796" s="13">
        <v>0.14249999999999999</v>
      </c>
      <c r="M796" s="7">
        <v>0.78361833999999997</v>
      </c>
      <c r="N796" s="26">
        <v>0.42217900000000003</v>
      </c>
      <c r="O796" s="27"/>
      <c r="P796" s="8">
        <v>0.46124410789999998</v>
      </c>
      <c r="Q796" s="24">
        <v>0.29709999999999998</v>
      </c>
      <c r="R796" t="e">
        <f>IF($Q796*100&gt;=VLOOKUP($O796,margin_ranges!$A$5:$C$10,2,FALSE),IF($Q796*100&lt;=VLOOKUP($O796,margin_ranges!$A$5:$C$10,3,FALSE)+10,"IN RANGE","ABOVE RANGE"),"BELOW RANGE")</f>
        <v>#N/A</v>
      </c>
      <c r="S796" t="e">
        <f>MIN(VLOOKUP($O796,margin_ranges!$A$5:$D$10,4,FALSE),$P796*100)</f>
        <v>#N/A</v>
      </c>
      <c r="T796" s="29" t="e">
        <f>(1-$S796/100)/(1-$F796)-1</f>
        <v>#N/A</v>
      </c>
      <c r="U796" s="19" t="str">
        <f>IF(ABS(IFERROR(T796,0))&gt;0.05,INDEX(margin_ranges!$C$13:$C$16,MATCH($F796*100,margin_ranges!$B$13:$B$16,1)),"")</f>
        <v/>
      </c>
      <c r="V796" t="e">
        <f>MIN(VLOOKUP($U796,margin_ranges!$A$5:$D$10,4,FALSE),$P796*100)</f>
        <v>#N/A</v>
      </c>
      <c r="Y796" s="29" t="e">
        <f t="shared" si="12"/>
        <v>#N/A</v>
      </c>
    </row>
    <row r="797" spans="1:25" x14ac:dyDescent="0.3">
      <c r="A797" s="8" t="s">
        <v>33</v>
      </c>
      <c r="B797" s="8" t="s">
        <v>1410</v>
      </c>
      <c r="C797" s="8" t="s">
        <v>1411</v>
      </c>
      <c r="D797" s="8" t="s">
        <v>34</v>
      </c>
      <c r="E797" s="8"/>
      <c r="F797" s="24">
        <v>0.29712835785903302</v>
      </c>
      <c r="G797" s="24">
        <v>0.88533892000000003</v>
      </c>
      <c r="H797" s="25">
        <v>4285.2029000000002</v>
      </c>
      <c r="I797" s="25">
        <v>610.72059999999999</v>
      </c>
      <c r="J797" s="15">
        <v>14357</v>
      </c>
      <c r="K797" s="15">
        <v>3935</v>
      </c>
      <c r="L797" s="13">
        <v>0.14249999999999999</v>
      </c>
      <c r="M797" s="7">
        <v>0.78361833999999997</v>
      </c>
      <c r="N797" s="26">
        <v>0.42217900000000003</v>
      </c>
      <c r="O797" s="27"/>
      <c r="P797" s="8">
        <v>0.46124410789999998</v>
      </c>
      <c r="Q797" s="24">
        <v>0.29709999999999998</v>
      </c>
      <c r="R797" t="e">
        <f>IF($Q797*100&gt;=VLOOKUP($O797,margin_ranges!$A$5:$C$10,2,FALSE),IF($Q797*100&lt;=VLOOKUP($O797,margin_ranges!$A$5:$C$10,3,FALSE)+10,"IN RANGE","ABOVE RANGE"),"BELOW RANGE")</f>
        <v>#N/A</v>
      </c>
      <c r="S797" t="e">
        <f>MIN(VLOOKUP($O797,margin_ranges!$A$5:$D$10,4,FALSE),$P797*100)</f>
        <v>#N/A</v>
      </c>
      <c r="T797" s="29" t="e">
        <f>(1-$S797/100)/(1-$F797)-1</f>
        <v>#N/A</v>
      </c>
      <c r="U797" s="19" t="str">
        <f>IF(ABS(IFERROR(T797,0))&gt;0.05,INDEX(margin_ranges!$C$13:$C$16,MATCH($F797*100,margin_ranges!$B$13:$B$16,1)),"")</f>
        <v/>
      </c>
      <c r="V797" t="e">
        <f>MIN(VLOOKUP($U797,margin_ranges!$A$5:$D$10,4,FALSE),$P797*100)</f>
        <v>#N/A</v>
      </c>
      <c r="Y797" s="29" t="e">
        <f t="shared" si="12"/>
        <v>#N/A</v>
      </c>
    </row>
    <row r="798" spans="1:25" x14ac:dyDescent="0.3">
      <c r="A798" s="8" t="s">
        <v>17</v>
      </c>
      <c r="B798" s="8" t="s">
        <v>1410</v>
      </c>
      <c r="C798" s="8" t="s">
        <v>1411</v>
      </c>
      <c r="D798" s="8" t="s">
        <v>1498</v>
      </c>
      <c r="E798" s="8" t="s">
        <v>1499</v>
      </c>
      <c r="F798" s="24">
        <v>0.39</v>
      </c>
      <c r="G798" s="24">
        <v>1</v>
      </c>
      <c r="H798" s="25">
        <v>335.11259999999999</v>
      </c>
      <c r="I798" s="25">
        <v>53.732100000000003</v>
      </c>
      <c r="J798" s="15">
        <v>1457</v>
      </c>
      <c r="K798" s="15">
        <v>513</v>
      </c>
      <c r="L798" s="13">
        <v>0.1603</v>
      </c>
      <c r="M798" s="7">
        <v>0.90368667999999996</v>
      </c>
      <c r="N798" s="26">
        <v>0.35</v>
      </c>
      <c r="O798" s="27" t="s">
        <v>22</v>
      </c>
      <c r="P798" s="8">
        <v>0.61269762139999995</v>
      </c>
      <c r="Q798" s="24">
        <v>0.39</v>
      </c>
      <c r="R798" t="str">
        <f>IF($Q798*100&gt;=VLOOKUP($O798,margin_ranges!$A$5:$C$10,2,FALSE),IF($Q798*100&lt;=VLOOKUP($O798,margin_ranges!$A$5:$C$10,3,FALSE)+10,"IN RANGE","ABOVE RANGE"),"BELOW RANGE")</f>
        <v>IN RANGE</v>
      </c>
      <c r="S798">
        <f>MIN(VLOOKUP($O798,margin_ranges!$A$5:$D$10,4,FALSE),$P798*100)</f>
        <v>29.75</v>
      </c>
      <c r="T798" s="29">
        <f>(1-$S798/100)/(1-$F798)-1</f>
        <v>0.15163934426229519</v>
      </c>
      <c r="U798" s="19" t="str">
        <f>IF(ABS(IFERROR(T798,0))&gt;0.05,INDEX(margin_ranges!$C$13:$C$16,MATCH($F798*100,margin_ranges!$B$13:$B$16,1)),"")</f>
        <v>Margin Over Fill (Type C)</v>
      </c>
      <c r="V798">
        <f>MIN(VLOOKUP($U798,margin_ranges!$A$5:$D$10,4,FALSE),$P798*100)</f>
        <v>43</v>
      </c>
      <c r="Y798" s="29">
        <f t="shared" si="12"/>
        <v>-6.5573770491803129E-2</v>
      </c>
    </row>
    <row r="799" spans="1:25" x14ac:dyDescent="0.3">
      <c r="A799" s="8" t="s">
        <v>17</v>
      </c>
      <c r="B799" s="8" t="s">
        <v>1410</v>
      </c>
      <c r="C799" s="8" t="s">
        <v>1411</v>
      </c>
      <c r="D799" s="8" t="s">
        <v>1460</v>
      </c>
      <c r="E799" s="8" t="s">
        <v>1461</v>
      </c>
      <c r="F799" s="24">
        <v>0.38999999999999901</v>
      </c>
      <c r="G799" s="24">
        <v>0</v>
      </c>
      <c r="H799" s="25">
        <v>3.3372000000000002</v>
      </c>
      <c r="I799" s="25">
        <v>1.5633999999999999</v>
      </c>
      <c r="J799" s="15">
        <v>40</v>
      </c>
      <c r="K799" s="15">
        <v>14</v>
      </c>
      <c r="L799" s="13">
        <v>0.46850000000000003</v>
      </c>
      <c r="M799" s="7">
        <v>0.85151681000000001</v>
      </c>
      <c r="N799" s="26">
        <v>0.5</v>
      </c>
      <c r="O799" s="27" t="s">
        <v>22</v>
      </c>
      <c r="P799" s="8">
        <v>0.41281253350000002</v>
      </c>
      <c r="Q799" s="24">
        <v>0.39</v>
      </c>
      <c r="R799" t="str">
        <f>IF($Q799*100&gt;=VLOOKUP($O799,margin_ranges!$A$5:$C$10,2,FALSE),IF($Q799*100&lt;=VLOOKUP($O799,margin_ranges!$A$5:$C$10,3,FALSE)+10,"IN RANGE","ABOVE RANGE"),"BELOW RANGE")</f>
        <v>IN RANGE</v>
      </c>
      <c r="S799">
        <f>MIN(VLOOKUP($O799,margin_ranges!$A$5:$D$10,4,FALSE),$P799*100)</f>
        <v>29.75</v>
      </c>
      <c r="T799" s="29">
        <f>(1-$S799/100)/(1-$F799)-1</f>
        <v>0.1516393442622932</v>
      </c>
      <c r="U799" s="19" t="str">
        <f>IF(ABS(IFERROR(T799,0))&gt;0.05,INDEX(margin_ranges!$C$13:$C$16,MATCH($F799*100,margin_ranges!$B$13:$B$16,1)),"")</f>
        <v>Margin Over Fill (Type C)</v>
      </c>
      <c r="V799">
        <f>MIN(VLOOKUP($U799,margin_ranges!$A$5:$D$10,4,FALSE),$P799*100)</f>
        <v>41.28125335</v>
      </c>
      <c r="Y799" s="29">
        <f t="shared" si="12"/>
        <v>-3.7397595901640934E-2</v>
      </c>
    </row>
    <row r="800" spans="1:25" x14ac:dyDescent="0.3">
      <c r="A800" s="8" t="s">
        <v>17</v>
      </c>
      <c r="B800" s="8" t="s">
        <v>1410</v>
      </c>
      <c r="C800" s="8" t="s">
        <v>1411</v>
      </c>
      <c r="D800" s="8" t="s">
        <v>1424</v>
      </c>
      <c r="E800" s="8" t="s">
        <v>1425</v>
      </c>
      <c r="F800" s="24">
        <v>0.3</v>
      </c>
      <c r="G800" s="24">
        <v>1</v>
      </c>
      <c r="H800" s="25">
        <v>42.082599999999999</v>
      </c>
      <c r="I800" s="25">
        <v>3.9201000000000001</v>
      </c>
      <c r="J800" s="15">
        <v>104</v>
      </c>
      <c r="K800" s="15">
        <v>31</v>
      </c>
      <c r="L800" s="13">
        <v>9.3200000000000005E-2</v>
      </c>
      <c r="M800" s="7">
        <v>0.88340956000000004</v>
      </c>
      <c r="N800" s="26">
        <v>0.5</v>
      </c>
      <c r="O800" s="27" t="s">
        <v>95</v>
      </c>
      <c r="P800" s="8">
        <v>0.43401110510000002</v>
      </c>
      <c r="Q800" s="24">
        <v>0.3</v>
      </c>
      <c r="R800" t="str">
        <f>IF($Q800*100&gt;=VLOOKUP($O800,margin_ranges!$A$5:$C$10,2,FALSE),IF($Q800*100&lt;=VLOOKUP($O800,margin_ranges!$A$5:$C$10,3,FALSE)+10,"IN RANGE","ABOVE RANGE"),"BELOW RANGE")</f>
        <v>IN RANGE</v>
      </c>
      <c r="S800">
        <f>MIN(VLOOKUP($O800,margin_ranges!$A$5:$D$10,4,FALSE),$P800*100)</f>
        <v>19.75</v>
      </c>
      <c r="T800" s="29">
        <f>(1-$S800/100)/(1-$F800)-1</f>
        <v>0.14642857142857157</v>
      </c>
      <c r="U800" s="19" t="str">
        <f>IF(ABS(IFERROR(T800,0))&gt;0.05,INDEX(margin_ranges!$C$13:$C$16,MATCH($F800*100,margin_ranges!$B$13:$B$16,1)),"")</f>
        <v>Balanced (Type B)</v>
      </c>
      <c r="V800">
        <f>MIN(VLOOKUP($U800,margin_ranges!$A$5:$D$10,4,FALSE),$P800*100)</f>
        <v>29.75</v>
      </c>
      <c r="Y800" s="29">
        <f t="shared" si="12"/>
        <v>3.5714285714285587E-3</v>
      </c>
    </row>
    <row r="801" spans="1:25" x14ac:dyDescent="0.3">
      <c r="A801" s="8" t="s">
        <v>17</v>
      </c>
      <c r="B801" s="8" t="s">
        <v>1410</v>
      </c>
      <c r="C801" s="8" t="s">
        <v>1411</v>
      </c>
      <c r="D801" s="8" t="s">
        <v>1444</v>
      </c>
      <c r="E801" s="8" t="s">
        <v>1445</v>
      </c>
      <c r="F801" s="24">
        <v>0.35</v>
      </c>
      <c r="G801" s="24">
        <v>0</v>
      </c>
      <c r="H801" s="25">
        <v>15.8286</v>
      </c>
      <c r="I801" s="25">
        <v>3.8515999999999999</v>
      </c>
      <c r="J801" s="15">
        <v>70</v>
      </c>
      <c r="K801" s="15">
        <v>24</v>
      </c>
      <c r="L801" s="13">
        <v>0.24329999999999999</v>
      </c>
      <c r="M801" s="7">
        <v>0.60557472000000001</v>
      </c>
      <c r="N801" s="26">
        <v>0.3</v>
      </c>
      <c r="O801" s="27" t="s">
        <v>92</v>
      </c>
      <c r="P801" s="8">
        <v>0.50460283340000001</v>
      </c>
      <c r="Q801" s="24">
        <v>0.35</v>
      </c>
      <c r="R801" t="str">
        <f>IF($Q801*100&gt;=VLOOKUP($O801,margin_ranges!$A$5:$C$10,2,FALSE),IF($Q801*100&lt;=VLOOKUP($O801,margin_ranges!$A$5:$C$10,3,FALSE)+10,"IN RANGE","ABOVE RANGE"),"BELOW RANGE")</f>
        <v>IN RANGE</v>
      </c>
      <c r="S801">
        <f>MIN(VLOOKUP($O801,margin_ranges!$A$5:$D$10,4,FALSE),$P801*100)</f>
        <v>29.75</v>
      </c>
      <c r="T801" s="29">
        <f>(1-$S801/100)/(1-$F801)-1</f>
        <v>8.0769230769230704E-2</v>
      </c>
      <c r="U801" s="19" t="str">
        <f>IF(ABS(IFERROR(T801,0))&gt;0.05,INDEX(margin_ranges!$C$13:$C$16,MATCH($F801*100,margin_ranges!$B$13:$B$16,1)),"")</f>
        <v>Margin Over Fill (Type C)</v>
      </c>
      <c r="V801">
        <f>MIN(VLOOKUP($U801,margin_ranges!$A$5:$D$10,4,FALSE),$P801*100)</f>
        <v>43</v>
      </c>
      <c r="Y801" s="29">
        <f t="shared" si="12"/>
        <v>-0.12307692307692297</v>
      </c>
    </row>
    <row r="802" spans="1:25" x14ac:dyDescent="0.3">
      <c r="A802" s="8" t="s">
        <v>17</v>
      </c>
      <c r="B802" s="8" t="s">
        <v>1410</v>
      </c>
      <c r="C802" s="8" t="s">
        <v>1411</v>
      </c>
      <c r="D802" s="8" t="s">
        <v>1482</v>
      </c>
      <c r="E802" s="8" t="s">
        <v>1483</v>
      </c>
      <c r="F802" s="24">
        <v>0.35</v>
      </c>
      <c r="G802" s="24">
        <v>0</v>
      </c>
      <c r="H802" s="25">
        <v>15.8856</v>
      </c>
      <c r="I802" s="25">
        <v>5.2478999999999996</v>
      </c>
      <c r="J802" s="15">
        <v>74</v>
      </c>
      <c r="K802" s="15">
        <v>26</v>
      </c>
      <c r="L802" s="13">
        <v>0.33040000000000003</v>
      </c>
      <c r="M802" s="7">
        <v>0.47054755999999998</v>
      </c>
      <c r="N802" s="26">
        <v>0.25</v>
      </c>
      <c r="O802" s="27" t="s">
        <v>92</v>
      </c>
      <c r="P802" s="8">
        <v>0.46870408079999998</v>
      </c>
      <c r="Q802" s="24">
        <v>0.35</v>
      </c>
      <c r="R802" t="str">
        <f>IF($Q802*100&gt;=VLOOKUP($O802,margin_ranges!$A$5:$C$10,2,FALSE),IF($Q802*100&lt;=VLOOKUP($O802,margin_ranges!$A$5:$C$10,3,FALSE)+10,"IN RANGE","ABOVE RANGE"),"BELOW RANGE")</f>
        <v>IN RANGE</v>
      </c>
      <c r="S802">
        <f>MIN(VLOOKUP($O802,margin_ranges!$A$5:$D$10,4,FALSE),$P802*100)</f>
        <v>29.75</v>
      </c>
      <c r="T802" s="29">
        <f>(1-$S802/100)/(1-$F802)-1</f>
        <v>8.0769230769230704E-2</v>
      </c>
      <c r="U802" s="19" t="str">
        <f>IF(ABS(IFERROR(T802,0))&gt;0.05,INDEX(margin_ranges!$C$13:$C$16,MATCH($F802*100,margin_ranges!$B$13:$B$16,1)),"")</f>
        <v>Margin Over Fill (Type C)</v>
      </c>
      <c r="V802">
        <f>MIN(VLOOKUP($U802,margin_ranges!$A$5:$D$10,4,FALSE),$P802*100)</f>
        <v>43</v>
      </c>
      <c r="Y802" s="29">
        <f t="shared" si="12"/>
        <v>-0.12307692307692297</v>
      </c>
    </row>
    <row r="803" spans="1:25" x14ac:dyDescent="0.3">
      <c r="A803" s="8" t="s">
        <v>17</v>
      </c>
      <c r="B803" s="8" t="s">
        <v>1410</v>
      </c>
      <c r="C803" s="8" t="s">
        <v>1411</v>
      </c>
      <c r="D803" s="8" t="s">
        <v>1480</v>
      </c>
      <c r="E803" s="8" t="s">
        <v>1481</v>
      </c>
      <c r="F803" s="24">
        <v>0.25</v>
      </c>
      <c r="G803" s="24">
        <v>1</v>
      </c>
      <c r="H803" s="25">
        <v>43.626899999999999</v>
      </c>
      <c r="I803" s="25">
        <v>3.1011000000000002</v>
      </c>
      <c r="J803" s="15">
        <v>77</v>
      </c>
      <c r="K803" s="15">
        <v>19</v>
      </c>
      <c r="L803" s="13">
        <v>7.1099999999999997E-2</v>
      </c>
      <c r="M803" s="7">
        <v>0.82334677000000001</v>
      </c>
      <c r="N803" s="26">
        <v>0.6</v>
      </c>
      <c r="O803" s="27" t="s">
        <v>95</v>
      </c>
      <c r="P803" s="8">
        <v>0.27126695309999999</v>
      </c>
      <c r="Q803" s="24">
        <v>0.25</v>
      </c>
      <c r="R803" t="str">
        <f>IF($Q803*100&gt;=VLOOKUP($O803,margin_ranges!$A$5:$C$10,2,FALSE),IF($Q803*100&lt;=VLOOKUP($O803,margin_ranges!$A$5:$C$10,3,FALSE)+10,"IN RANGE","ABOVE RANGE"),"BELOW RANGE")</f>
        <v>IN RANGE</v>
      </c>
      <c r="S803">
        <f>MIN(VLOOKUP($O803,margin_ranges!$A$5:$D$10,4,FALSE),$P803*100)</f>
        <v>19.75</v>
      </c>
      <c r="T803" s="29">
        <f>(1-$S803/100)/(1-$F803)-1</f>
        <v>7.0000000000000062E-2</v>
      </c>
      <c r="U803" s="19" t="str">
        <f>IF(ABS(IFERROR(T803,0))&gt;0.05,INDEX(margin_ranges!$C$13:$C$16,MATCH($F803*100,margin_ranges!$B$13:$B$16,1)),"")</f>
        <v>Balanced (Type B)</v>
      </c>
      <c r="V803">
        <f>MIN(VLOOKUP($U803,margin_ranges!$A$5:$D$10,4,FALSE),$P803*100)</f>
        <v>27.126695309999999</v>
      </c>
      <c r="Y803" s="29">
        <f t="shared" si="12"/>
        <v>-2.8355937466666759E-2</v>
      </c>
    </row>
    <row r="804" spans="1:25" x14ac:dyDescent="0.3">
      <c r="A804" s="8" t="s">
        <v>17</v>
      </c>
      <c r="B804" s="8" t="s">
        <v>1410</v>
      </c>
      <c r="C804" s="8" t="s">
        <v>1411</v>
      </c>
      <c r="D804" s="8" t="s">
        <v>1474</v>
      </c>
      <c r="E804" s="8" t="s">
        <v>1475</v>
      </c>
      <c r="F804" s="24">
        <v>0.34</v>
      </c>
      <c r="G804" s="24">
        <v>1</v>
      </c>
      <c r="H804" s="25">
        <v>321.7056</v>
      </c>
      <c r="I804" s="25">
        <v>74.323099999999997</v>
      </c>
      <c r="J804" s="15">
        <v>1802</v>
      </c>
      <c r="K804" s="15">
        <v>543</v>
      </c>
      <c r="L804" s="13">
        <v>0.23100000000000001</v>
      </c>
      <c r="M804" s="7">
        <v>0.80802903000000004</v>
      </c>
      <c r="N804" s="26">
        <v>0.35</v>
      </c>
      <c r="O804" s="27" t="s">
        <v>22</v>
      </c>
      <c r="P804" s="8">
        <v>0.56684724639999995</v>
      </c>
      <c r="Q804" s="24">
        <v>0.34</v>
      </c>
      <c r="R804" t="str">
        <f>IF($Q804*100&gt;=VLOOKUP($O804,margin_ranges!$A$5:$C$10,2,FALSE),IF($Q804*100&lt;=VLOOKUP($O804,margin_ranges!$A$5:$C$10,3,FALSE)+10,"IN RANGE","ABOVE RANGE"),"BELOW RANGE")</f>
        <v>IN RANGE</v>
      </c>
      <c r="S804">
        <f>MIN(VLOOKUP($O804,margin_ranges!$A$5:$D$10,4,FALSE),$P804*100)</f>
        <v>29.75</v>
      </c>
      <c r="T804" s="29">
        <f>(1-$S804/100)/(1-$F804)-1</f>
        <v>6.4393939393939448E-2</v>
      </c>
      <c r="U804" s="19" t="str">
        <f>IF(ABS(IFERROR(T804,0))&gt;0.05,INDEX(margin_ranges!$C$13:$C$16,MATCH($F804*100,margin_ranges!$B$13:$B$16,1)),"")</f>
        <v>Balanced (Type B)</v>
      </c>
      <c r="V804">
        <f>MIN(VLOOKUP($U804,margin_ranges!$A$5:$D$10,4,FALSE),$P804*100)</f>
        <v>29.75</v>
      </c>
      <c r="Y804" s="29">
        <f t="shared" si="12"/>
        <v>6.4393939393939448E-2</v>
      </c>
    </row>
    <row r="805" spans="1:25" x14ac:dyDescent="0.3">
      <c r="A805" s="8" t="s">
        <v>17</v>
      </c>
      <c r="B805" s="8" t="s">
        <v>1410</v>
      </c>
      <c r="C805" s="8" t="s">
        <v>1411</v>
      </c>
      <c r="D805" s="8" t="s">
        <v>1468</v>
      </c>
      <c r="E805" s="8" t="s">
        <v>1469</v>
      </c>
      <c r="F805" s="24">
        <v>0.33999999999999903</v>
      </c>
      <c r="G805" s="24">
        <v>0</v>
      </c>
      <c r="H805" s="25">
        <v>4.7645999999999997</v>
      </c>
      <c r="I805" s="25">
        <v>1.7875000000000001</v>
      </c>
      <c r="J805" s="15">
        <v>47</v>
      </c>
      <c r="K805" s="15">
        <v>14</v>
      </c>
      <c r="L805" s="13">
        <v>0.37519999999999998</v>
      </c>
      <c r="M805" s="7">
        <v>0.87160839000000001</v>
      </c>
      <c r="N805" s="26">
        <v>0.5</v>
      </c>
      <c r="O805" s="27" t="s">
        <v>22</v>
      </c>
      <c r="P805" s="8">
        <v>0.4263478819</v>
      </c>
      <c r="Q805" s="24">
        <v>0.34</v>
      </c>
      <c r="R805" t="str">
        <f>IF($Q805*100&gt;=VLOOKUP($O805,margin_ranges!$A$5:$C$10,2,FALSE),IF($Q805*100&lt;=VLOOKUP($O805,margin_ranges!$A$5:$C$10,3,FALSE)+10,"IN RANGE","ABOVE RANGE"),"BELOW RANGE")</f>
        <v>IN RANGE</v>
      </c>
      <c r="S805">
        <f>MIN(VLOOKUP($O805,margin_ranges!$A$5:$D$10,4,FALSE),$P805*100)</f>
        <v>29.75</v>
      </c>
      <c r="T805" s="29">
        <f>(1-$S805/100)/(1-$F805)-1</f>
        <v>6.4393939393937671E-2</v>
      </c>
      <c r="U805" s="19" t="str">
        <f>IF(ABS(IFERROR(T805,0))&gt;0.05,INDEX(margin_ranges!$C$13:$C$16,MATCH($F805*100,margin_ranges!$B$13:$B$16,1)),"")</f>
        <v>Balanced (Type B)</v>
      </c>
      <c r="V805">
        <f>MIN(VLOOKUP($U805,margin_ranges!$A$5:$D$10,4,FALSE),$P805*100)</f>
        <v>29.75</v>
      </c>
      <c r="Y805" s="29">
        <f t="shared" si="12"/>
        <v>6.4393939393937671E-2</v>
      </c>
    </row>
    <row r="806" spans="1:25" x14ac:dyDescent="0.3">
      <c r="A806" s="8" t="s">
        <v>17</v>
      </c>
      <c r="B806" s="8" t="s">
        <v>1410</v>
      </c>
      <c r="C806" s="8" t="s">
        <v>1411</v>
      </c>
      <c r="D806" s="8" t="s">
        <v>1506</v>
      </c>
      <c r="E806" s="8" t="s">
        <v>1507</v>
      </c>
      <c r="F806" s="24">
        <v>0.33999999999999903</v>
      </c>
      <c r="G806" s="24">
        <v>0</v>
      </c>
      <c r="H806" s="25">
        <v>24.674800000000001</v>
      </c>
      <c r="I806" s="25">
        <v>4.7130999999999998</v>
      </c>
      <c r="J806" s="15">
        <v>117</v>
      </c>
      <c r="K806" s="15">
        <v>35</v>
      </c>
      <c r="L806" s="13">
        <v>0.191</v>
      </c>
      <c r="M806" s="7">
        <v>0.82877060999999996</v>
      </c>
      <c r="N806" s="26">
        <v>0.45</v>
      </c>
      <c r="O806" s="27" t="s">
        <v>22</v>
      </c>
      <c r="P806" s="8">
        <v>0.45702707840000001</v>
      </c>
      <c r="Q806" s="24">
        <v>0.34</v>
      </c>
      <c r="R806" t="str">
        <f>IF($Q806*100&gt;=VLOOKUP($O806,margin_ranges!$A$5:$C$10,2,FALSE),IF($Q806*100&lt;=VLOOKUP($O806,margin_ranges!$A$5:$C$10,3,FALSE)+10,"IN RANGE","ABOVE RANGE"),"BELOW RANGE")</f>
        <v>IN RANGE</v>
      </c>
      <c r="S806">
        <f>MIN(VLOOKUP($O806,margin_ranges!$A$5:$D$10,4,FALSE),$P806*100)</f>
        <v>29.75</v>
      </c>
      <c r="T806" s="29">
        <f>(1-$S806/100)/(1-$F806)-1</f>
        <v>6.4393939393937671E-2</v>
      </c>
      <c r="U806" s="19" t="str">
        <f>IF(ABS(IFERROR(T806,0))&gt;0.05,INDEX(margin_ranges!$C$13:$C$16,MATCH($F806*100,margin_ranges!$B$13:$B$16,1)),"")</f>
        <v>Balanced (Type B)</v>
      </c>
      <c r="V806">
        <f>MIN(VLOOKUP($U806,margin_ranges!$A$5:$D$10,4,FALSE),$P806*100)</f>
        <v>29.75</v>
      </c>
      <c r="Y806" s="29">
        <f t="shared" si="12"/>
        <v>6.4393939393937671E-2</v>
      </c>
    </row>
    <row r="807" spans="1:25" x14ac:dyDescent="0.3">
      <c r="A807" s="8" t="s">
        <v>17</v>
      </c>
      <c r="B807" s="8" t="s">
        <v>1410</v>
      </c>
      <c r="C807" s="8" t="s">
        <v>1411</v>
      </c>
      <c r="D807" s="8" t="s">
        <v>1462</v>
      </c>
      <c r="E807" s="8" t="s">
        <v>1463</v>
      </c>
      <c r="F807" s="24">
        <v>0.33</v>
      </c>
      <c r="G807" s="24">
        <v>0</v>
      </c>
      <c r="H807" s="25">
        <v>1.8680000000000001</v>
      </c>
      <c r="I807" s="25">
        <v>0.54310000000000003</v>
      </c>
      <c r="J807" s="15">
        <v>13</v>
      </c>
      <c r="K807" s="15">
        <v>4</v>
      </c>
      <c r="L807" s="13">
        <v>0.2908</v>
      </c>
      <c r="M807" s="7">
        <v>0.79831668</v>
      </c>
      <c r="N807" s="26">
        <v>0.5</v>
      </c>
      <c r="O807" s="27" t="s">
        <v>92</v>
      </c>
      <c r="P807" s="8">
        <v>0.37368212969999998</v>
      </c>
      <c r="Q807" s="24">
        <v>0.33</v>
      </c>
      <c r="R807" t="str">
        <f>IF($Q807*100&gt;=VLOOKUP($O807,margin_ranges!$A$5:$C$10,2,FALSE),IF($Q807*100&lt;=VLOOKUP($O807,margin_ranges!$A$5:$C$10,3,FALSE)+10,"IN RANGE","ABOVE RANGE"),"BELOW RANGE")</f>
        <v>IN RANGE</v>
      </c>
      <c r="S807">
        <f>MIN(VLOOKUP($O807,margin_ranges!$A$5:$D$10,4,FALSE),$P807*100)</f>
        <v>29.75</v>
      </c>
      <c r="T807" s="29">
        <f>(1-$S807/100)/(1-$F807)-1</f>
        <v>4.850746268656736E-2</v>
      </c>
      <c r="U807" s="19" t="str">
        <f>IF(ABS(IFERROR(T807,0))&gt;0.05,INDEX(margin_ranges!$C$13:$C$16,MATCH($F807*100,margin_ranges!$B$13:$B$16,1)),"")</f>
        <v/>
      </c>
      <c r="V807" t="e">
        <f>MIN(VLOOKUP($U807,margin_ranges!$A$5:$D$10,4,FALSE),$P807*100)</f>
        <v>#N/A</v>
      </c>
      <c r="Y807" s="29" t="e">
        <f t="shared" si="12"/>
        <v>#N/A</v>
      </c>
    </row>
    <row r="808" spans="1:25" x14ac:dyDescent="0.3">
      <c r="A808" s="8" t="s">
        <v>17</v>
      </c>
      <c r="B808" s="8" t="s">
        <v>1410</v>
      </c>
      <c r="C808" s="8" t="s">
        <v>1411</v>
      </c>
      <c r="D808" s="8" t="s">
        <v>1440</v>
      </c>
      <c r="E808" s="8" t="s">
        <v>1441</v>
      </c>
      <c r="F808" s="24">
        <v>0.32</v>
      </c>
      <c r="G808" s="24">
        <v>0</v>
      </c>
      <c r="H808" s="25">
        <v>36.6845</v>
      </c>
      <c r="I808" s="25">
        <v>4.5914999999999999</v>
      </c>
      <c r="J808" s="15">
        <v>139</v>
      </c>
      <c r="K808" s="15">
        <v>40</v>
      </c>
      <c r="L808" s="13">
        <v>0.12520000000000001</v>
      </c>
      <c r="M808" s="7">
        <v>1.01059411</v>
      </c>
      <c r="N808" s="26">
        <v>0.5</v>
      </c>
      <c r="O808" s="27" t="s">
        <v>22</v>
      </c>
      <c r="P808" s="8">
        <v>0.50524152580000004</v>
      </c>
      <c r="Q808" s="24">
        <v>0.32</v>
      </c>
      <c r="R808" t="str">
        <f>IF($Q808*100&gt;=VLOOKUP($O808,margin_ranges!$A$5:$C$10,2,FALSE),IF($Q808*100&lt;=VLOOKUP($O808,margin_ranges!$A$5:$C$10,3,FALSE)+10,"IN RANGE","ABOVE RANGE"),"BELOW RANGE")</f>
        <v>IN RANGE</v>
      </c>
      <c r="S808">
        <f>MIN(VLOOKUP($O808,margin_ranges!$A$5:$D$10,4,FALSE),$P808*100)</f>
        <v>29.75</v>
      </c>
      <c r="T808" s="29">
        <f>(1-$S808/100)/(1-$F808)-1</f>
        <v>3.3088235294117752E-2</v>
      </c>
      <c r="U808" s="19" t="str">
        <f>IF(ABS(IFERROR(T808,0))&gt;0.05,INDEX(margin_ranges!$C$13:$C$16,MATCH($F808*100,margin_ranges!$B$13:$B$16,1)),"")</f>
        <v/>
      </c>
      <c r="V808" t="e">
        <f>MIN(VLOOKUP($U808,margin_ranges!$A$5:$D$10,4,FALSE),$P808*100)</f>
        <v>#N/A</v>
      </c>
      <c r="Y808" s="29" t="e">
        <f t="shared" si="12"/>
        <v>#N/A</v>
      </c>
    </row>
    <row r="809" spans="1:25" x14ac:dyDescent="0.3">
      <c r="A809" s="8" t="s">
        <v>17</v>
      </c>
      <c r="B809" s="8" t="s">
        <v>1410</v>
      </c>
      <c r="C809" s="8" t="s">
        <v>1411</v>
      </c>
      <c r="D809" s="8" t="s">
        <v>1432</v>
      </c>
      <c r="E809" s="8" t="s">
        <v>1433</v>
      </c>
      <c r="F809" s="24">
        <v>0.31999999999999901</v>
      </c>
      <c r="G809" s="24">
        <v>1</v>
      </c>
      <c r="H809" s="25">
        <v>84.070700000000002</v>
      </c>
      <c r="I809" s="25">
        <v>18.860700000000001</v>
      </c>
      <c r="J809" s="15">
        <v>231</v>
      </c>
      <c r="K809" s="15">
        <v>64</v>
      </c>
      <c r="L809" s="13">
        <v>0.2243</v>
      </c>
      <c r="M809" s="7">
        <v>0.40909032000000001</v>
      </c>
      <c r="N809" s="26">
        <v>0.25</v>
      </c>
      <c r="O809" s="27" t="s">
        <v>92</v>
      </c>
      <c r="P809" s="8">
        <v>0.3888880146</v>
      </c>
      <c r="Q809" s="24">
        <v>0.32</v>
      </c>
      <c r="R809" t="str">
        <f>IF($Q809*100&gt;=VLOOKUP($O809,margin_ranges!$A$5:$C$10,2,FALSE),IF($Q809*100&lt;=VLOOKUP($O809,margin_ranges!$A$5:$C$10,3,FALSE)+10,"IN RANGE","ABOVE RANGE"),"BELOW RANGE")</f>
        <v>IN RANGE</v>
      </c>
      <c r="S809">
        <f>MIN(VLOOKUP($O809,margin_ranges!$A$5:$D$10,4,FALSE),$P809*100)</f>
        <v>29.75</v>
      </c>
      <c r="T809" s="29">
        <f>(1-$S809/100)/(1-$F809)-1</f>
        <v>3.3088235294115975E-2</v>
      </c>
      <c r="U809" s="19" t="str">
        <f>IF(ABS(IFERROR(T809,0))&gt;0.05,INDEX(margin_ranges!$C$13:$C$16,MATCH($F809*100,margin_ranges!$B$13:$B$16,1)),"")</f>
        <v/>
      </c>
      <c r="V809" t="e">
        <f>MIN(VLOOKUP($U809,margin_ranges!$A$5:$D$10,4,FALSE),$P809*100)</f>
        <v>#N/A</v>
      </c>
      <c r="Y809" s="29" t="e">
        <f t="shared" si="12"/>
        <v>#N/A</v>
      </c>
    </row>
    <row r="810" spans="1:25" x14ac:dyDescent="0.3">
      <c r="A810" s="8" t="s">
        <v>17</v>
      </c>
      <c r="B810" s="8" t="s">
        <v>1410</v>
      </c>
      <c r="C810" s="8" t="s">
        <v>1411</v>
      </c>
      <c r="D810" s="8" t="s">
        <v>1418</v>
      </c>
      <c r="E810" s="8" t="s">
        <v>1419</v>
      </c>
      <c r="F810" s="24">
        <v>0.3</v>
      </c>
      <c r="G810" s="24">
        <v>0</v>
      </c>
      <c r="H810" s="25">
        <v>15.6769</v>
      </c>
      <c r="I810" s="25">
        <v>5.4413999999999998</v>
      </c>
      <c r="J810" s="15">
        <v>78</v>
      </c>
      <c r="K810" s="15">
        <v>23</v>
      </c>
      <c r="L810" s="13">
        <v>0.34710000000000002</v>
      </c>
      <c r="M810" s="7">
        <v>0.48018903000000002</v>
      </c>
      <c r="N810" s="26">
        <v>0.3</v>
      </c>
      <c r="O810" s="27" t="s">
        <v>92</v>
      </c>
      <c r="P810" s="8">
        <v>0.37524603070000001</v>
      </c>
      <c r="Q810" s="24">
        <v>0.3</v>
      </c>
      <c r="R810" t="str">
        <f>IF($Q810*100&gt;=VLOOKUP($O810,margin_ranges!$A$5:$C$10,2,FALSE),IF($Q810*100&lt;=VLOOKUP($O810,margin_ranges!$A$5:$C$10,3,FALSE)+10,"IN RANGE","ABOVE RANGE"),"BELOW RANGE")</f>
        <v>IN RANGE</v>
      </c>
      <c r="S810">
        <f>MIN(VLOOKUP($O810,margin_ranges!$A$5:$D$10,4,FALSE),$P810*100)</f>
        <v>29.75</v>
      </c>
      <c r="T810" s="29">
        <f>(1-$S810/100)/(1-$F810)-1</f>
        <v>3.5714285714285587E-3</v>
      </c>
      <c r="U810" s="19" t="str">
        <f>IF(ABS(IFERROR(T810,0))&gt;0.05,INDEX(margin_ranges!$C$13:$C$16,MATCH($F810*100,margin_ranges!$B$13:$B$16,1)),"")</f>
        <v/>
      </c>
      <c r="V810" t="e">
        <f>MIN(VLOOKUP($U810,margin_ranges!$A$5:$D$10,4,FALSE),$P810*100)</f>
        <v>#N/A</v>
      </c>
      <c r="Y810" s="29" t="e">
        <f t="shared" si="12"/>
        <v>#N/A</v>
      </c>
    </row>
    <row r="811" spans="1:25" x14ac:dyDescent="0.3">
      <c r="A811" s="8" t="s">
        <v>17</v>
      </c>
      <c r="B811" s="8" t="s">
        <v>1410</v>
      </c>
      <c r="C811" s="8" t="s">
        <v>1411</v>
      </c>
      <c r="D811" s="28" t="s">
        <v>1436</v>
      </c>
      <c r="E811" s="8" t="s">
        <v>1437</v>
      </c>
      <c r="F811" s="24">
        <v>0.3</v>
      </c>
      <c r="G811" s="24">
        <v>0</v>
      </c>
      <c r="H811" s="25">
        <v>2.0777000000000001</v>
      </c>
      <c r="I811" s="25">
        <v>0.39400000000000002</v>
      </c>
      <c r="J811" s="15">
        <v>10</v>
      </c>
      <c r="K811" s="15">
        <v>3</v>
      </c>
      <c r="L811" s="13">
        <v>0.18959999999999999</v>
      </c>
      <c r="M811" s="7">
        <v>0.82472805999999999</v>
      </c>
      <c r="N811" s="26">
        <v>0.5</v>
      </c>
      <c r="O811" s="27" t="s">
        <v>92</v>
      </c>
      <c r="P811" s="8">
        <v>0.39373955859999998</v>
      </c>
      <c r="Q811" s="24">
        <v>0.3</v>
      </c>
      <c r="R811" t="str">
        <f>IF($Q811*100&gt;=VLOOKUP($O811,margin_ranges!$A$5:$C$10,2,FALSE),IF($Q811*100&lt;=VLOOKUP($O811,margin_ranges!$A$5:$C$10,3,FALSE)+10,"IN RANGE","ABOVE RANGE"),"BELOW RANGE")</f>
        <v>IN RANGE</v>
      </c>
      <c r="S811">
        <f>MIN(VLOOKUP($O811,margin_ranges!$A$5:$D$10,4,FALSE),$P811*100)</f>
        <v>29.75</v>
      </c>
      <c r="T811" s="29">
        <f>(1-$S811/100)/(1-$F811)-1</f>
        <v>3.5714285714285587E-3</v>
      </c>
      <c r="U811" s="19" t="str">
        <f>IF(ABS(IFERROR(T811,0))&gt;0.05,INDEX(margin_ranges!$C$13:$C$16,MATCH($F811*100,margin_ranges!$B$13:$B$16,1)),"")</f>
        <v/>
      </c>
      <c r="V811" t="e">
        <f>MIN(VLOOKUP($U811,margin_ranges!$A$5:$D$10,4,FALSE),$P811*100)</f>
        <v>#N/A</v>
      </c>
      <c r="Y811" s="29" t="e">
        <f t="shared" si="12"/>
        <v>#N/A</v>
      </c>
    </row>
    <row r="812" spans="1:25" x14ac:dyDescent="0.3">
      <c r="A812" s="8" t="s">
        <v>17</v>
      </c>
      <c r="B812" s="8" t="s">
        <v>1410</v>
      </c>
      <c r="C812" s="8" t="s">
        <v>1411</v>
      </c>
      <c r="D812" s="8" t="s">
        <v>1446</v>
      </c>
      <c r="E812" s="8" t="s">
        <v>1447</v>
      </c>
      <c r="F812" s="24">
        <v>0.3</v>
      </c>
      <c r="G812" s="24">
        <v>0</v>
      </c>
      <c r="H812" s="25">
        <v>2.2317</v>
      </c>
      <c r="I812" s="25">
        <v>0.47889999999999999</v>
      </c>
      <c r="J812" s="15">
        <v>12</v>
      </c>
      <c r="K812" s="15">
        <v>3</v>
      </c>
      <c r="L812" s="13">
        <v>0.21460000000000001</v>
      </c>
      <c r="M812" s="7">
        <v>0.84486203999999998</v>
      </c>
      <c r="N812" s="26">
        <v>0.5</v>
      </c>
      <c r="O812" s="27" t="s">
        <v>92</v>
      </c>
      <c r="P812" s="8">
        <v>0.4081874029</v>
      </c>
      <c r="Q812" s="24">
        <v>0.3</v>
      </c>
      <c r="R812" t="str">
        <f>IF($Q812*100&gt;=VLOOKUP($O812,margin_ranges!$A$5:$C$10,2,FALSE),IF($Q812*100&lt;=VLOOKUP($O812,margin_ranges!$A$5:$C$10,3,FALSE)+10,"IN RANGE","ABOVE RANGE"),"BELOW RANGE")</f>
        <v>IN RANGE</v>
      </c>
      <c r="S812">
        <f>MIN(VLOOKUP($O812,margin_ranges!$A$5:$D$10,4,FALSE),$P812*100)</f>
        <v>29.75</v>
      </c>
      <c r="T812" s="29">
        <f>(1-$S812/100)/(1-$F812)-1</f>
        <v>3.5714285714285587E-3</v>
      </c>
      <c r="U812" s="19" t="str">
        <f>IF(ABS(IFERROR(T812,0))&gt;0.05,INDEX(margin_ranges!$C$13:$C$16,MATCH($F812*100,margin_ranges!$B$13:$B$16,1)),"")</f>
        <v/>
      </c>
      <c r="V812" t="e">
        <f>MIN(VLOOKUP($U812,margin_ranges!$A$5:$D$10,4,FALSE),$P812*100)</f>
        <v>#N/A</v>
      </c>
      <c r="Y812" s="29" t="e">
        <f t="shared" si="12"/>
        <v>#N/A</v>
      </c>
    </row>
    <row r="813" spans="1:25" x14ac:dyDescent="0.3">
      <c r="A813" s="8" t="s">
        <v>17</v>
      </c>
      <c r="B813" s="8" t="s">
        <v>1410</v>
      </c>
      <c r="C813" s="8" t="s">
        <v>1411</v>
      </c>
      <c r="D813" s="8" t="s">
        <v>1504</v>
      </c>
      <c r="E813" s="8" t="s">
        <v>1505</v>
      </c>
      <c r="F813" s="24">
        <v>0.29999999999999899</v>
      </c>
      <c r="G813" s="24">
        <v>0</v>
      </c>
      <c r="H813" s="25">
        <v>15.676500000000001</v>
      </c>
      <c r="I813" s="25">
        <v>6.8293999999999997</v>
      </c>
      <c r="J813" s="15">
        <v>77</v>
      </c>
      <c r="K813" s="15">
        <v>21</v>
      </c>
      <c r="L813" s="13">
        <v>0.43559999999999999</v>
      </c>
      <c r="M813" s="7">
        <v>0.37741681999999999</v>
      </c>
      <c r="N813" s="26">
        <v>0.25</v>
      </c>
      <c r="O813" s="27" t="s">
        <v>92</v>
      </c>
      <c r="P813" s="8">
        <v>0.33760239660000002</v>
      </c>
      <c r="Q813" s="24">
        <v>0.3</v>
      </c>
      <c r="R813" t="str">
        <f>IF($Q813*100&gt;=VLOOKUP($O813,margin_ranges!$A$5:$C$10,2,FALSE),IF($Q813*100&lt;=VLOOKUP($O813,margin_ranges!$A$5:$C$10,3,FALSE)+10,"IN RANGE","ABOVE RANGE"),"BELOW RANGE")</f>
        <v>IN RANGE</v>
      </c>
      <c r="S813">
        <f>MIN(VLOOKUP($O813,margin_ranges!$A$5:$D$10,4,FALSE),$P813*100)</f>
        <v>29.75</v>
      </c>
      <c r="T813" s="29">
        <f>(1-$S813/100)/(1-$F813)-1</f>
        <v>3.5714285714270044E-3</v>
      </c>
      <c r="U813" s="19" t="str">
        <f>IF(ABS(IFERROR(T813,0))&gt;0.05,INDEX(margin_ranges!$C$13:$C$16,MATCH($F813*100,margin_ranges!$B$13:$B$16,1)),"")</f>
        <v/>
      </c>
      <c r="V813" t="e">
        <f>MIN(VLOOKUP($U813,margin_ranges!$A$5:$D$10,4,FALSE),$P813*100)</f>
        <v>#N/A</v>
      </c>
      <c r="Y813" s="29" t="e">
        <f t="shared" si="12"/>
        <v>#N/A</v>
      </c>
    </row>
    <row r="814" spans="1:25" x14ac:dyDescent="0.3">
      <c r="A814" s="8" t="s">
        <v>17</v>
      </c>
      <c r="B814" s="8" t="s">
        <v>1410</v>
      </c>
      <c r="C814" s="8" t="s">
        <v>1411</v>
      </c>
      <c r="D814" s="8" t="s">
        <v>1412</v>
      </c>
      <c r="E814" s="8" t="s">
        <v>1413</v>
      </c>
      <c r="F814" s="24">
        <v>0.28999999999999998</v>
      </c>
      <c r="G814" s="24">
        <v>0</v>
      </c>
      <c r="H814" s="25">
        <v>2.5364</v>
      </c>
      <c r="I814" s="25">
        <v>0.18440000000000001</v>
      </c>
      <c r="J814" s="15">
        <v>8</v>
      </c>
      <c r="K814" s="15">
        <v>2</v>
      </c>
      <c r="L814" s="13">
        <v>7.2700000000000001E-2</v>
      </c>
      <c r="M814" s="7">
        <v>1.4989538899999999</v>
      </c>
      <c r="N814" s="26">
        <v>1</v>
      </c>
      <c r="O814" s="27" t="s">
        <v>22</v>
      </c>
      <c r="P814" s="8">
        <v>0.33286807280000003</v>
      </c>
      <c r="Q814" s="24">
        <v>0.28999999999999998</v>
      </c>
      <c r="R814" t="str">
        <f>IF($Q814*100&gt;=VLOOKUP($O814,margin_ranges!$A$5:$C$10,2,FALSE),IF($Q814*100&lt;=VLOOKUP($O814,margin_ranges!$A$5:$C$10,3,FALSE)+10,"IN RANGE","ABOVE RANGE"),"BELOW RANGE")</f>
        <v>IN RANGE</v>
      </c>
      <c r="S814">
        <f>MIN(VLOOKUP($O814,margin_ranges!$A$5:$D$10,4,FALSE),$P814*100)</f>
        <v>29.75</v>
      </c>
      <c r="T814" s="29">
        <f>(1-$S814/100)/(1-$F814)-1</f>
        <v>-1.0563380281690127E-2</v>
      </c>
      <c r="U814" s="19" t="str">
        <f>IF(ABS(IFERROR(T814,0))&gt;0.05,INDEX(margin_ranges!$C$13:$C$16,MATCH($F814*100,margin_ranges!$B$13:$B$16,1)),"")</f>
        <v/>
      </c>
      <c r="V814" t="e">
        <f>MIN(VLOOKUP($U814,margin_ranges!$A$5:$D$10,4,FALSE),$P814*100)</f>
        <v>#N/A</v>
      </c>
      <c r="Y814" s="29" t="e">
        <f t="shared" si="12"/>
        <v>#N/A</v>
      </c>
    </row>
    <row r="815" spans="1:25" x14ac:dyDescent="0.3">
      <c r="A815" s="8" t="s">
        <v>17</v>
      </c>
      <c r="B815" s="8" t="s">
        <v>1410</v>
      </c>
      <c r="C815" s="8" t="s">
        <v>1411</v>
      </c>
      <c r="D815" s="8" t="s">
        <v>1452</v>
      </c>
      <c r="E815" s="8" t="s">
        <v>1453</v>
      </c>
      <c r="F815" s="24">
        <v>0.28999999999999998</v>
      </c>
      <c r="G815" s="24">
        <v>0</v>
      </c>
      <c r="H815" s="25">
        <v>1.575</v>
      </c>
      <c r="I815" s="25">
        <v>0.4007</v>
      </c>
      <c r="J815" s="15">
        <v>10</v>
      </c>
      <c r="K815" s="15">
        <v>2</v>
      </c>
      <c r="L815" s="13">
        <v>0.25440000000000002</v>
      </c>
      <c r="M815" s="7">
        <v>0.79172905999999998</v>
      </c>
      <c r="N815" s="26">
        <v>0.5</v>
      </c>
      <c r="O815" s="27" t="s">
        <v>92</v>
      </c>
      <c r="P815" s="8">
        <v>0.36847082129999997</v>
      </c>
      <c r="Q815" s="24">
        <v>0.28999999999999998</v>
      </c>
      <c r="R815" t="str">
        <f>IF($Q815*100&gt;=VLOOKUP($O815,margin_ranges!$A$5:$C$10,2,FALSE),IF($Q815*100&lt;=VLOOKUP($O815,margin_ranges!$A$5:$C$10,3,FALSE)+10,"IN RANGE","ABOVE RANGE"),"BELOW RANGE")</f>
        <v>IN RANGE</v>
      </c>
      <c r="S815">
        <f>MIN(VLOOKUP($O815,margin_ranges!$A$5:$D$10,4,FALSE),$P815*100)</f>
        <v>29.75</v>
      </c>
      <c r="T815" s="29">
        <f>(1-$S815/100)/(1-$F815)-1</f>
        <v>-1.0563380281690127E-2</v>
      </c>
      <c r="U815" s="19" t="str">
        <f>IF(ABS(IFERROR(T815,0))&gt;0.05,INDEX(margin_ranges!$C$13:$C$16,MATCH($F815*100,margin_ranges!$B$13:$B$16,1)),"")</f>
        <v/>
      </c>
      <c r="V815" t="e">
        <f>MIN(VLOOKUP($U815,margin_ranges!$A$5:$D$10,4,FALSE),$P815*100)</f>
        <v>#N/A</v>
      </c>
      <c r="Y815" s="29" t="e">
        <f t="shared" si="12"/>
        <v>#N/A</v>
      </c>
    </row>
    <row r="816" spans="1:25" x14ac:dyDescent="0.3">
      <c r="A816" s="8" t="s">
        <v>17</v>
      </c>
      <c r="B816" s="8" t="s">
        <v>1410</v>
      </c>
      <c r="C816" s="8" t="s">
        <v>1411</v>
      </c>
      <c r="D816" s="8" t="s">
        <v>1456</v>
      </c>
      <c r="E816" s="8" t="s">
        <v>1457</v>
      </c>
      <c r="F816" s="24">
        <v>0.28999999999999998</v>
      </c>
      <c r="G816" s="24">
        <v>0</v>
      </c>
      <c r="H816" s="25">
        <v>8.2521000000000004</v>
      </c>
      <c r="I816" s="25">
        <v>2.0985999999999998</v>
      </c>
      <c r="J816" s="15">
        <v>60</v>
      </c>
      <c r="K816" s="15">
        <v>15</v>
      </c>
      <c r="L816" s="13">
        <v>0.25430000000000003</v>
      </c>
      <c r="M816" s="7">
        <v>0.94549539000000005</v>
      </c>
      <c r="N816" s="26">
        <v>0.5</v>
      </c>
      <c r="O816" s="27" t="s">
        <v>22</v>
      </c>
      <c r="P816" s="8">
        <v>0.47117669080000002</v>
      </c>
      <c r="Q816" s="24">
        <v>0.28999999999999998</v>
      </c>
      <c r="R816" t="str">
        <f>IF($Q816*100&gt;=VLOOKUP($O816,margin_ranges!$A$5:$C$10,2,FALSE),IF($Q816*100&lt;=VLOOKUP($O816,margin_ranges!$A$5:$C$10,3,FALSE)+10,"IN RANGE","ABOVE RANGE"),"BELOW RANGE")</f>
        <v>IN RANGE</v>
      </c>
      <c r="S816">
        <f>MIN(VLOOKUP($O816,margin_ranges!$A$5:$D$10,4,FALSE),$P816*100)</f>
        <v>29.75</v>
      </c>
      <c r="T816" s="29">
        <f>(1-$S816/100)/(1-$F816)-1</f>
        <v>-1.0563380281690127E-2</v>
      </c>
      <c r="U816" s="19" t="str">
        <f>IF(ABS(IFERROR(T816,0))&gt;0.05,INDEX(margin_ranges!$C$13:$C$16,MATCH($F816*100,margin_ranges!$B$13:$B$16,1)),"")</f>
        <v/>
      </c>
      <c r="V816" t="e">
        <f>MIN(VLOOKUP($U816,margin_ranges!$A$5:$D$10,4,FALSE),$P816*100)</f>
        <v>#N/A</v>
      </c>
      <c r="Y816" s="29" t="e">
        <f t="shared" si="12"/>
        <v>#N/A</v>
      </c>
    </row>
    <row r="817" spans="1:25" x14ac:dyDescent="0.3">
      <c r="A817" s="8" t="s">
        <v>17</v>
      </c>
      <c r="B817" s="8" t="s">
        <v>1410</v>
      </c>
      <c r="C817" s="8" t="s">
        <v>1411</v>
      </c>
      <c r="D817" s="8" t="s">
        <v>1500</v>
      </c>
      <c r="E817" s="8" t="s">
        <v>1501</v>
      </c>
      <c r="F817" s="24">
        <v>0.28999999999999998</v>
      </c>
      <c r="G817" s="24">
        <v>0</v>
      </c>
      <c r="H817" s="25">
        <v>12.254099999999999</v>
      </c>
      <c r="I817" s="25">
        <v>8.8773999999999997</v>
      </c>
      <c r="J817" s="15">
        <v>67</v>
      </c>
      <c r="K817" s="15">
        <v>17</v>
      </c>
      <c r="L817" s="13">
        <v>0.72440000000000004</v>
      </c>
      <c r="M817" s="7">
        <v>0.25231768999999998</v>
      </c>
      <c r="N817" s="26">
        <v>0.03</v>
      </c>
      <c r="O817" s="27" t="s">
        <v>92</v>
      </c>
      <c r="P817" s="8">
        <v>0.88110227429999999</v>
      </c>
      <c r="Q817" s="24">
        <v>0.28999999999999998</v>
      </c>
      <c r="R817" t="str">
        <f>IF($Q817*100&gt;=VLOOKUP($O817,margin_ranges!$A$5:$C$10,2,FALSE),IF($Q817*100&lt;=VLOOKUP($O817,margin_ranges!$A$5:$C$10,3,FALSE)+10,"IN RANGE","ABOVE RANGE"),"BELOW RANGE")</f>
        <v>IN RANGE</v>
      </c>
      <c r="S817">
        <f>MIN(VLOOKUP($O817,margin_ranges!$A$5:$D$10,4,FALSE),$P817*100)</f>
        <v>29.75</v>
      </c>
      <c r="T817" s="29">
        <f>(1-$S817/100)/(1-$F817)-1</f>
        <v>-1.0563380281690127E-2</v>
      </c>
      <c r="U817" s="19" t="str">
        <f>IF(ABS(IFERROR(T817,0))&gt;0.05,INDEX(margin_ranges!$C$13:$C$16,MATCH($F817*100,margin_ranges!$B$13:$B$16,1)),"")</f>
        <v/>
      </c>
      <c r="V817" t="e">
        <f>MIN(VLOOKUP($U817,margin_ranges!$A$5:$D$10,4,FALSE),$P817*100)</f>
        <v>#N/A</v>
      </c>
      <c r="Y817" s="29" t="e">
        <f t="shared" si="12"/>
        <v>#N/A</v>
      </c>
    </row>
    <row r="818" spans="1:25" x14ac:dyDescent="0.3">
      <c r="A818" s="8" t="s">
        <v>17</v>
      </c>
      <c r="B818" s="8" t="s">
        <v>1410</v>
      </c>
      <c r="C818" s="8" t="s">
        <v>1411</v>
      </c>
      <c r="D818" s="8" t="s">
        <v>1442</v>
      </c>
      <c r="E818" s="8" t="s">
        <v>1443</v>
      </c>
      <c r="F818" s="24">
        <v>0.28999999999999898</v>
      </c>
      <c r="G818" s="24">
        <v>0</v>
      </c>
      <c r="H818" s="25">
        <v>2.5234999999999999</v>
      </c>
      <c r="I818" s="25">
        <v>0.48359999999999997</v>
      </c>
      <c r="J818" s="15">
        <v>13</v>
      </c>
      <c r="K818" s="15">
        <v>3</v>
      </c>
      <c r="L818" s="13">
        <v>0.19170000000000001</v>
      </c>
      <c r="M818" s="7">
        <v>0.91230246999999998</v>
      </c>
      <c r="N818" s="26">
        <v>0.5</v>
      </c>
      <c r="O818" s="27" t="s">
        <v>22</v>
      </c>
      <c r="P818" s="8">
        <v>0.4519361523</v>
      </c>
      <c r="Q818" s="24">
        <v>0.28999999999999998</v>
      </c>
      <c r="R818" t="str">
        <f>IF($Q818*100&gt;=VLOOKUP($O818,margin_ranges!$A$5:$C$10,2,FALSE),IF($Q818*100&lt;=VLOOKUP($O818,margin_ranges!$A$5:$C$10,3,FALSE)+10,"IN RANGE","ABOVE RANGE"),"BELOW RANGE")</f>
        <v>IN RANGE</v>
      </c>
      <c r="S818">
        <f>MIN(VLOOKUP($O818,margin_ranges!$A$5:$D$10,4,FALSE),$P818*100)</f>
        <v>29.75</v>
      </c>
      <c r="T818" s="29">
        <f>(1-$S818/100)/(1-$F818)-1</f>
        <v>-1.056338028169157E-2</v>
      </c>
      <c r="U818" s="19" t="str">
        <f>IF(ABS(IFERROR(T818,0))&gt;0.05,INDEX(margin_ranges!$C$13:$C$16,MATCH($F818*100,margin_ranges!$B$13:$B$16,1)),"")</f>
        <v/>
      </c>
      <c r="V818" t="e">
        <f>MIN(VLOOKUP($U818,margin_ranges!$A$5:$D$10,4,FALSE),$P818*100)</f>
        <v>#N/A</v>
      </c>
      <c r="Y818" s="29" t="e">
        <f t="shared" si="12"/>
        <v>#N/A</v>
      </c>
    </row>
    <row r="819" spans="1:25" x14ac:dyDescent="0.3">
      <c r="A819" s="8" t="s">
        <v>17</v>
      </c>
      <c r="B819" s="8" t="s">
        <v>1410</v>
      </c>
      <c r="C819" s="8" t="s">
        <v>1411</v>
      </c>
      <c r="D819" s="8" t="s">
        <v>1490</v>
      </c>
      <c r="E819" s="8" t="s">
        <v>1491</v>
      </c>
      <c r="F819" s="24">
        <v>0.28999999999999898</v>
      </c>
      <c r="G819" s="24">
        <v>0</v>
      </c>
      <c r="H819" s="25">
        <v>3.5169999999999999</v>
      </c>
      <c r="I819" s="25">
        <v>1.6504000000000001</v>
      </c>
      <c r="J819" s="15">
        <v>42</v>
      </c>
      <c r="K819" s="15">
        <v>11</v>
      </c>
      <c r="L819" s="13">
        <v>0.46929999999999999</v>
      </c>
      <c r="M819" s="7">
        <v>0.85191950000000005</v>
      </c>
      <c r="N819" s="26">
        <v>0.5</v>
      </c>
      <c r="O819" s="27" t="s">
        <v>22</v>
      </c>
      <c r="P819" s="8">
        <v>0.4130900851</v>
      </c>
      <c r="Q819" s="24">
        <v>0.28999999999999998</v>
      </c>
      <c r="R819" t="str">
        <f>IF($Q819*100&gt;=VLOOKUP($O819,margin_ranges!$A$5:$C$10,2,FALSE),IF($Q819*100&lt;=VLOOKUP($O819,margin_ranges!$A$5:$C$10,3,FALSE)+10,"IN RANGE","ABOVE RANGE"),"BELOW RANGE")</f>
        <v>IN RANGE</v>
      </c>
      <c r="S819">
        <f>MIN(VLOOKUP($O819,margin_ranges!$A$5:$D$10,4,FALSE),$P819*100)</f>
        <v>29.75</v>
      </c>
      <c r="T819" s="29">
        <f>(1-$S819/100)/(1-$F819)-1</f>
        <v>-1.056338028169157E-2</v>
      </c>
      <c r="U819" s="19" t="str">
        <f>IF(ABS(IFERROR(T819,0))&gt;0.05,INDEX(margin_ranges!$C$13:$C$16,MATCH($F819*100,margin_ranges!$B$13:$B$16,1)),"")</f>
        <v/>
      </c>
      <c r="V819" t="e">
        <f>MIN(VLOOKUP($U819,margin_ranges!$A$5:$D$10,4,FALSE),$P819*100)</f>
        <v>#N/A</v>
      </c>
      <c r="Y819" s="29" t="e">
        <f t="shared" si="12"/>
        <v>#N/A</v>
      </c>
    </row>
    <row r="820" spans="1:25" x14ac:dyDescent="0.3">
      <c r="A820" s="8" t="s">
        <v>17</v>
      </c>
      <c r="B820" s="8" t="s">
        <v>1410</v>
      </c>
      <c r="C820" s="8" t="s">
        <v>1411</v>
      </c>
      <c r="D820" s="8" t="s">
        <v>1496</v>
      </c>
      <c r="E820" s="8" t="s">
        <v>1497</v>
      </c>
      <c r="F820" s="24">
        <v>0.15</v>
      </c>
      <c r="G820" s="24">
        <v>1</v>
      </c>
      <c r="H820" s="25">
        <v>224.55019999999999</v>
      </c>
      <c r="I820" s="25">
        <v>31.6021</v>
      </c>
      <c r="J820" s="15">
        <v>686</v>
      </c>
      <c r="K820" s="15">
        <v>73</v>
      </c>
      <c r="L820" s="13">
        <v>0.14069999999999999</v>
      </c>
      <c r="M820" s="7">
        <v>0.72392875999999995</v>
      </c>
      <c r="N820" s="26">
        <v>0.6</v>
      </c>
      <c r="O820" s="27" t="s">
        <v>95</v>
      </c>
      <c r="P820" s="8">
        <v>0.17118916170000001</v>
      </c>
      <c r="Q820" s="24">
        <v>0.15</v>
      </c>
      <c r="R820" t="str">
        <f>IF($Q820*100&gt;=VLOOKUP($O820,margin_ranges!$A$5:$C$10,2,FALSE),IF($Q820*100&lt;=VLOOKUP($O820,margin_ranges!$A$5:$C$10,3,FALSE)+10,"IN RANGE","ABOVE RANGE"),"BELOW RANGE")</f>
        <v>IN RANGE</v>
      </c>
      <c r="S820">
        <f>MIN(VLOOKUP($O820,margin_ranges!$A$5:$D$10,4,FALSE),$P820*100)</f>
        <v>17.118916170000002</v>
      </c>
      <c r="T820" s="29">
        <f>(1-$S820/100)/(1-$F820)-1</f>
        <v>-2.4928425529411768E-2</v>
      </c>
      <c r="U820" s="19" t="str">
        <f>IF(ABS(IFERROR(T820,0))&gt;0.05,INDEX(margin_ranges!$C$13:$C$16,MATCH($F820*100,margin_ranges!$B$13:$B$16,1)),"")</f>
        <v/>
      </c>
      <c r="V820" t="e">
        <f>MIN(VLOOKUP($U820,margin_ranges!$A$5:$D$10,4,FALSE),$P820*100)</f>
        <v>#N/A</v>
      </c>
      <c r="Y820" s="29" t="e">
        <f t="shared" si="12"/>
        <v>#N/A</v>
      </c>
    </row>
    <row r="821" spans="1:25" x14ac:dyDescent="0.3">
      <c r="A821" s="8" t="s">
        <v>17</v>
      </c>
      <c r="B821" s="8" t="s">
        <v>1410</v>
      </c>
      <c r="C821" s="8" t="s">
        <v>1411</v>
      </c>
      <c r="D821" s="8" t="s">
        <v>1476</v>
      </c>
      <c r="E821" s="8" t="s">
        <v>1477</v>
      </c>
      <c r="F821" s="24">
        <v>0.27</v>
      </c>
      <c r="G821" s="24">
        <v>0</v>
      </c>
      <c r="H821" s="25">
        <v>4.5381</v>
      </c>
      <c r="I821" s="25">
        <v>0.71609999999999996</v>
      </c>
      <c r="J821" s="15">
        <v>20</v>
      </c>
      <c r="K821" s="15">
        <v>5</v>
      </c>
      <c r="L821" s="13">
        <v>0.1578</v>
      </c>
      <c r="M821" s="7">
        <v>0.92256134000000001</v>
      </c>
      <c r="N821" s="26">
        <v>0.45</v>
      </c>
      <c r="O821" s="27" t="s">
        <v>92</v>
      </c>
      <c r="P821" s="8">
        <v>0.51222755580000001</v>
      </c>
      <c r="Q821" s="24">
        <v>0.27</v>
      </c>
      <c r="R821" t="str">
        <f>IF($Q821*100&gt;=VLOOKUP($O821,margin_ranges!$A$5:$C$10,2,FALSE),IF($Q821*100&lt;=VLOOKUP($O821,margin_ranges!$A$5:$C$10,3,FALSE)+10,"IN RANGE","ABOVE RANGE"),"BELOW RANGE")</f>
        <v>IN RANGE</v>
      </c>
      <c r="S821">
        <f>MIN(VLOOKUP($O821,margin_ranges!$A$5:$D$10,4,FALSE),$P821*100)</f>
        <v>29.75</v>
      </c>
      <c r="T821" s="29">
        <f>(1-$S821/100)/(1-$F821)-1</f>
        <v>-3.7671232876712257E-2</v>
      </c>
      <c r="U821" s="19" t="str">
        <f>IF(ABS(IFERROR(T821,0))&gt;0.05,INDEX(margin_ranges!$C$13:$C$16,MATCH($F821*100,margin_ranges!$B$13:$B$16,1)),"")</f>
        <v/>
      </c>
      <c r="V821" t="e">
        <f>MIN(VLOOKUP($U821,margin_ranges!$A$5:$D$10,4,FALSE),$P821*100)</f>
        <v>#N/A</v>
      </c>
      <c r="Y821" s="29" t="e">
        <f t="shared" si="12"/>
        <v>#N/A</v>
      </c>
    </row>
    <row r="822" spans="1:25" x14ac:dyDescent="0.3">
      <c r="A822" s="8" t="s">
        <v>17</v>
      </c>
      <c r="B822" s="8" t="s">
        <v>1410</v>
      </c>
      <c r="C822" s="8" t="s">
        <v>1411</v>
      </c>
      <c r="D822" s="8" t="s">
        <v>1450</v>
      </c>
      <c r="E822" s="8" t="s">
        <v>1451</v>
      </c>
      <c r="F822" s="24">
        <v>0.4</v>
      </c>
      <c r="G822" s="24">
        <v>1</v>
      </c>
      <c r="H822" s="25">
        <v>257.00659999999999</v>
      </c>
      <c r="I822" s="25">
        <v>43.810899999999997</v>
      </c>
      <c r="J822" s="15">
        <v>823</v>
      </c>
      <c r="K822" s="15">
        <v>329</v>
      </c>
      <c r="L822" s="13">
        <v>0.17050000000000001</v>
      </c>
      <c r="M822" s="7">
        <v>0.62636981000000003</v>
      </c>
      <c r="N822" s="26">
        <v>0.3</v>
      </c>
      <c r="O822" s="27" t="s">
        <v>479</v>
      </c>
      <c r="P822" s="8">
        <v>0.52104971079999995</v>
      </c>
      <c r="Q822" s="24">
        <v>0.4</v>
      </c>
      <c r="R822" t="str">
        <f>IF($Q822*100&gt;=VLOOKUP($O822,margin_ranges!$A$5:$C$10,2,FALSE),IF($Q822*100&lt;=VLOOKUP($O822,margin_ranges!$A$5:$C$10,3,FALSE)+10,"IN RANGE","ABOVE RANGE"),"BELOW RANGE")</f>
        <v>IN RANGE</v>
      </c>
      <c r="S822">
        <f>MIN(VLOOKUP($O822,margin_ranges!$A$5:$D$10,4,FALSE),$P822*100)</f>
        <v>43</v>
      </c>
      <c r="T822" s="29">
        <f>(1-$S822/100)/(1-$F822)-1</f>
        <v>-4.9999999999999822E-2</v>
      </c>
      <c r="U822" s="19" t="str">
        <f>IF(ABS(IFERROR(T822,0))&gt;0.05,INDEX(margin_ranges!$C$13:$C$16,MATCH($F822*100,margin_ranges!$B$13:$B$16,1)),"")</f>
        <v/>
      </c>
      <c r="V822" t="e">
        <f>MIN(VLOOKUP($U822,margin_ranges!$A$5:$D$10,4,FALSE),$P822*100)</f>
        <v>#N/A</v>
      </c>
      <c r="Y822" s="29" t="e">
        <f t="shared" si="12"/>
        <v>#N/A</v>
      </c>
    </row>
    <row r="823" spans="1:25" x14ac:dyDescent="0.3">
      <c r="A823" s="8" t="s">
        <v>17</v>
      </c>
      <c r="B823" s="8" t="s">
        <v>1410</v>
      </c>
      <c r="C823" s="8" t="s">
        <v>1411</v>
      </c>
      <c r="D823" s="8" t="s">
        <v>1494</v>
      </c>
      <c r="E823" s="8" t="s">
        <v>1495</v>
      </c>
      <c r="F823" s="24">
        <v>0.39999999999999902</v>
      </c>
      <c r="G823" s="24">
        <v>1</v>
      </c>
      <c r="H823" s="25">
        <v>212.1806</v>
      </c>
      <c r="I823" s="25">
        <v>16.030899999999999</v>
      </c>
      <c r="J823" s="15">
        <v>441</v>
      </c>
      <c r="K823" s="15">
        <v>176</v>
      </c>
      <c r="L823" s="13">
        <v>7.5600000000000001E-2</v>
      </c>
      <c r="M823" s="7">
        <v>0.91706567000000005</v>
      </c>
      <c r="N823" s="26">
        <v>0.5</v>
      </c>
      <c r="O823" s="27" t="s">
        <v>479</v>
      </c>
      <c r="P823" s="8">
        <v>0.454782776</v>
      </c>
      <c r="Q823" s="24">
        <v>0.4</v>
      </c>
      <c r="R823" t="str">
        <f>IF($Q823*100&gt;=VLOOKUP($O823,margin_ranges!$A$5:$C$10,2,FALSE),IF($Q823*100&lt;=VLOOKUP($O823,margin_ranges!$A$5:$C$10,3,FALSE)+10,"IN RANGE","ABOVE RANGE"),"BELOW RANGE")</f>
        <v>IN RANGE</v>
      </c>
      <c r="S823">
        <f>MIN(VLOOKUP($O823,margin_ranges!$A$5:$D$10,4,FALSE),$P823*100)</f>
        <v>43</v>
      </c>
      <c r="T823" s="29">
        <f>(1-$S823/100)/(1-$F823)-1</f>
        <v>-5.0000000000001488E-2</v>
      </c>
      <c r="U823" s="19" t="str">
        <f>IF(ABS(IFERROR(T823,0))&gt;0.05,INDEX(margin_ranges!$C$13:$C$16,MATCH($F823*100,margin_ranges!$B$13:$B$16,1)),"")</f>
        <v>Margin Over Fill (Type C)</v>
      </c>
      <c r="V823">
        <f>MIN(VLOOKUP($U823,margin_ranges!$A$5:$D$10,4,FALSE),$P823*100)</f>
        <v>43</v>
      </c>
      <c r="Y823" s="29">
        <f t="shared" si="12"/>
        <v>-5.0000000000001488E-2</v>
      </c>
    </row>
    <row r="824" spans="1:25" x14ac:dyDescent="0.3">
      <c r="A824" s="8" t="s">
        <v>17</v>
      </c>
      <c r="B824" s="8" t="s">
        <v>1410</v>
      </c>
      <c r="C824" s="8" t="s">
        <v>1411</v>
      </c>
      <c r="D824" s="8" t="s">
        <v>1502</v>
      </c>
      <c r="E824" s="8" t="s">
        <v>1503</v>
      </c>
      <c r="F824" s="24">
        <v>0.39999999999999902</v>
      </c>
      <c r="G824" s="24">
        <v>0</v>
      </c>
      <c r="H824" s="25">
        <v>8.34</v>
      </c>
      <c r="I824" s="25">
        <v>0.45040000000000002</v>
      </c>
      <c r="J824" s="15">
        <v>13</v>
      </c>
      <c r="K824" s="15">
        <v>5</v>
      </c>
      <c r="L824" s="13">
        <v>5.3999999999999999E-2</v>
      </c>
      <c r="M824" s="7">
        <v>0.94849349999999999</v>
      </c>
      <c r="N824" s="26">
        <v>0.3</v>
      </c>
      <c r="O824" s="27" t="s">
        <v>479</v>
      </c>
      <c r="P824" s="8">
        <v>0.68370895470000004</v>
      </c>
      <c r="Q824" s="24">
        <v>0.4</v>
      </c>
      <c r="R824" t="str">
        <f>IF($Q824*100&gt;=VLOOKUP($O824,margin_ranges!$A$5:$C$10,2,FALSE),IF($Q824*100&lt;=VLOOKUP($O824,margin_ranges!$A$5:$C$10,3,FALSE)+10,"IN RANGE","ABOVE RANGE"),"BELOW RANGE")</f>
        <v>IN RANGE</v>
      </c>
      <c r="S824">
        <f>MIN(VLOOKUP($O824,margin_ranges!$A$5:$D$10,4,FALSE),$P824*100)</f>
        <v>43</v>
      </c>
      <c r="T824" s="29">
        <f>(1-$S824/100)/(1-$F824)-1</f>
        <v>-5.0000000000001488E-2</v>
      </c>
      <c r="U824" s="19" t="str">
        <f>IF(ABS(IFERROR(T824,0))&gt;0.05,INDEX(margin_ranges!$C$13:$C$16,MATCH($F824*100,margin_ranges!$B$13:$B$16,1)),"")</f>
        <v>Margin Over Fill (Type C)</v>
      </c>
      <c r="V824">
        <f>MIN(VLOOKUP($U824,margin_ranges!$A$5:$D$10,4,FALSE),$P824*100)</f>
        <v>43</v>
      </c>
      <c r="Y824" s="29">
        <f t="shared" si="12"/>
        <v>-5.0000000000001488E-2</v>
      </c>
    </row>
    <row r="825" spans="1:25" x14ac:dyDescent="0.3">
      <c r="A825" s="8" t="s">
        <v>17</v>
      </c>
      <c r="B825" s="8" t="s">
        <v>1410</v>
      </c>
      <c r="C825" s="8" t="s">
        <v>1411</v>
      </c>
      <c r="D825" s="8" t="s">
        <v>1438</v>
      </c>
      <c r="E825" s="8" t="s">
        <v>1439</v>
      </c>
      <c r="F825" s="24">
        <v>0.15</v>
      </c>
      <c r="G825" s="24">
        <v>1</v>
      </c>
      <c r="H825" s="25">
        <v>127.7945</v>
      </c>
      <c r="I825" s="25">
        <v>7.0998999999999999</v>
      </c>
      <c r="J825" s="15">
        <v>211</v>
      </c>
      <c r="K825" s="15">
        <v>22</v>
      </c>
      <c r="L825" s="13">
        <v>5.5599999999999997E-2</v>
      </c>
      <c r="M825" s="7">
        <v>0.98912252000000001</v>
      </c>
      <c r="N825" s="26">
        <v>0.6</v>
      </c>
      <c r="O825" s="27" t="s">
        <v>95</v>
      </c>
      <c r="P825" s="8">
        <v>0.39340173810000001</v>
      </c>
      <c r="Q825" s="24">
        <v>0.15</v>
      </c>
      <c r="R825" t="str">
        <f>IF($Q825*100&gt;=VLOOKUP($O825,margin_ranges!$A$5:$C$10,2,FALSE),IF($Q825*100&lt;=VLOOKUP($O825,margin_ranges!$A$5:$C$10,3,FALSE)+10,"IN RANGE","ABOVE RANGE"),"BELOW RANGE")</f>
        <v>IN RANGE</v>
      </c>
      <c r="S825">
        <f>MIN(VLOOKUP($O825,margin_ranges!$A$5:$D$10,4,FALSE),$P825*100)</f>
        <v>19.75</v>
      </c>
      <c r="T825" s="29">
        <f>(1-$S825/100)/(1-$F825)-1</f>
        <v>-5.5882352941176494E-2</v>
      </c>
      <c r="U825" s="19" t="str">
        <f>IF(ABS(IFERROR(T825,0))&gt;0.05,INDEX(margin_ranges!$C$13:$C$16,MATCH($F825*100,margin_ranges!$B$13:$B$16,1)),"")</f>
        <v>Maximize Fill (Type A+)</v>
      </c>
      <c r="V825">
        <f>MIN(VLOOKUP($U825,margin_ranges!$A$5:$D$10,4,FALSE),$P825*100)</f>
        <v>19.75</v>
      </c>
      <c r="Y825" s="29">
        <f t="shared" si="12"/>
        <v>-5.5882352941176494E-2</v>
      </c>
    </row>
    <row r="826" spans="1:25" x14ac:dyDescent="0.3">
      <c r="A826" s="8" t="s">
        <v>17</v>
      </c>
      <c r="B826" s="8" t="s">
        <v>1410</v>
      </c>
      <c r="C826" s="8" t="s">
        <v>1411</v>
      </c>
      <c r="D826" s="8" t="s">
        <v>1478</v>
      </c>
      <c r="E826" s="8" t="s">
        <v>1479</v>
      </c>
      <c r="F826" s="24">
        <v>0.15</v>
      </c>
      <c r="G826" s="24">
        <v>1</v>
      </c>
      <c r="H826" s="25">
        <v>242.9494</v>
      </c>
      <c r="I826" s="25">
        <v>27.447800000000001</v>
      </c>
      <c r="J826" s="15">
        <v>658</v>
      </c>
      <c r="K826" s="15">
        <v>71</v>
      </c>
      <c r="L826" s="13">
        <v>0.113</v>
      </c>
      <c r="M826" s="7">
        <v>0.79882790000000004</v>
      </c>
      <c r="N826" s="26">
        <v>0.6</v>
      </c>
      <c r="O826" s="27" t="s">
        <v>95</v>
      </c>
      <c r="P826" s="8">
        <v>0.24889954810000001</v>
      </c>
      <c r="Q826" s="24">
        <v>0.15</v>
      </c>
      <c r="R826" t="str">
        <f>IF($Q826*100&gt;=VLOOKUP($O826,margin_ranges!$A$5:$C$10,2,FALSE),IF($Q826*100&lt;=VLOOKUP($O826,margin_ranges!$A$5:$C$10,3,FALSE)+10,"IN RANGE","ABOVE RANGE"),"BELOW RANGE")</f>
        <v>IN RANGE</v>
      </c>
      <c r="S826">
        <f>MIN(VLOOKUP($O826,margin_ranges!$A$5:$D$10,4,FALSE),$P826*100)</f>
        <v>19.75</v>
      </c>
      <c r="T826" s="29">
        <f>(1-$S826/100)/(1-$F826)-1</f>
        <v>-5.5882352941176494E-2</v>
      </c>
      <c r="U826" s="19" t="str">
        <f>IF(ABS(IFERROR(T826,0))&gt;0.05,INDEX(margin_ranges!$C$13:$C$16,MATCH($F826*100,margin_ranges!$B$13:$B$16,1)),"")</f>
        <v>Maximize Fill (Type A+)</v>
      </c>
      <c r="V826">
        <f>MIN(VLOOKUP($U826,margin_ranges!$A$5:$D$10,4,FALSE),$P826*100)</f>
        <v>19.75</v>
      </c>
      <c r="Y826" s="29">
        <f t="shared" si="12"/>
        <v>-5.5882352941176494E-2</v>
      </c>
    </row>
    <row r="827" spans="1:25" x14ac:dyDescent="0.3">
      <c r="A827" s="8" t="s">
        <v>17</v>
      </c>
      <c r="B827" s="8" t="s">
        <v>1410</v>
      </c>
      <c r="C827" s="8" t="s">
        <v>1411</v>
      </c>
      <c r="D827" s="8" t="s">
        <v>11792</v>
      </c>
      <c r="E827" s="8" t="s">
        <v>11793</v>
      </c>
      <c r="F827" s="24">
        <v>0.15</v>
      </c>
      <c r="G827" s="24">
        <v>0</v>
      </c>
      <c r="H827" s="25">
        <v>3.2315999999999998</v>
      </c>
      <c r="I827" s="25">
        <v>0.35849999999999999</v>
      </c>
      <c r="J827" s="15">
        <v>10</v>
      </c>
      <c r="K827" s="15">
        <v>2</v>
      </c>
      <c r="L827" s="13">
        <v>0.1109</v>
      </c>
      <c r="M827" s="7">
        <v>0.95493125999999995</v>
      </c>
      <c r="N827" s="26">
        <v>0.5</v>
      </c>
      <c r="O827" s="27" t="s">
        <v>95</v>
      </c>
      <c r="P827" s="8">
        <v>0.47640210319999998</v>
      </c>
      <c r="Q827" s="24">
        <v>0.15</v>
      </c>
      <c r="R827" t="str">
        <f>IF($Q827*100&gt;=VLOOKUP($O827,margin_ranges!$A$5:$C$10,2,FALSE),IF($Q827*100&lt;=VLOOKUP($O827,margin_ranges!$A$5:$C$10,3,FALSE)+10,"IN RANGE","ABOVE RANGE"),"BELOW RANGE")</f>
        <v>IN RANGE</v>
      </c>
      <c r="S827">
        <f>MIN(VLOOKUP($O827,margin_ranges!$A$5:$D$10,4,FALSE),$P827*100)</f>
        <v>19.75</v>
      </c>
      <c r="T827" s="29">
        <f>(1-$S827/100)/(1-$F827)-1</f>
        <v>-5.5882352941176494E-2</v>
      </c>
      <c r="U827" s="19" t="str">
        <f>IF(ABS(IFERROR(T827,0))&gt;0.05,INDEX(margin_ranges!$C$13:$C$16,MATCH($F827*100,margin_ranges!$B$13:$B$16,1)),"")</f>
        <v>Maximize Fill (Type A+)</v>
      </c>
      <c r="V827">
        <f>MIN(VLOOKUP($U827,margin_ranges!$A$5:$D$10,4,FALSE),$P827*100)</f>
        <v>19.75</v>
      </c>
      <c r="Y827" s="29">
        <f t="shared" si="12"/>
        <v>-5.5882352941176494E-2</v>
      </c>
    </row>
    <row r="828" spans="1:25" x14ac:dyDescent="0.3">
      <c r="A828" s="8" t="s">
        <v>17</v>
      </c>
      <c r="B828" s="8" t="s">
        <v>1410</v>
      </c>
      <c r="C828" s="8" t="s">
        <v>1411</v>
      </c>
      <c r="D828" s="8" t="s">
        <v>1416</v>
      </c>
      <c r="E828" s="8" t="s">
        <v>1417</v>
      </c>
      <c r="F828" s="24">
        <v>0.25</v>
      </c>
      <c r="G828" s="24">
        <v>0</v>
      </c>
      <c r="H828" s="25">
        <v>13.0489</v>
      </c>
      <c r="I828" s="25">
        <v>3.0657000000000001</v>
      </c>
      <c r="J828" s="15">
        <v>55</v>
      </c>
      <c r="K828" s="15">
        <v>14</v>
      </c>
      <c r="L828" s="13">
        <v>0.2349</v>
      </c>
      <c r="M828" s="7">
        <v>0.60075023000000005</v>
      </c>
      <c r="N828" s="26">
        <v>0.25</v>
      </c>
      <c r="O828" s="27" t="s">
        <v>92</v>
      </c>
      <c r="P828" s="8">
        <v>0.58385367779999997</v>
      </c>
      <c r="Q828" s="24">
        <v>0.25</v>
      </c>
      <c r="R828" t="str">
        <f>IF($Q828*100&gt;=VLOOKUP($O828,margin_ranges!$A$5:$C$10,2,FALSE),IF($Q828*100&lt;=VLOOKUP($O828,margin_ranges!$A$5:$C$10,3,FALSE)+10,"IN RANGE","ABOVE RANGE"),"BELOW RANGE")</f>
        <v>IN RANGE</v>
      </c>
      <c r="S828">
        <f>MIN(VLOOKUP($O828,margin_ranges!$A$5:$D$10,4,FALSE),$P828*100)</f>
        <v>29.75</v>
      </c>
      <c r="T828" s="29">
        <f>(1-$S828/100)/(1-$F828)-1</f>
        <v>-6.3333333333333353E-2</v>
      </c>
      <c r="U828" s="19" t="str">
        <f>IF(ABS(IFERROR(T828,0))&gt;0.05,INDEX(margin_ranges!$C$13:$C$16,MATCH($F828*100,margin_ranges!$B$13:$B$16,1)),"")</f>
        <v>Balanced (Type B)</v>
      </c>
      <c r="V828">
        <f>MIN(VLOOKUP($U828,margin_ranges!$A$5:$D$10,4,FALSE),$P828*100)</f>
        <v>29.75</v>
      </c>
      <c r="Y828" s="29">
        <f t="shared" si="12"/>
        <v>-6.3333333333333353E-2</v>
      </c>
    </row>
    <row r="829" spans="1:25" x14ac:dyDescent="0.3">
      <c r="A829" s="8" t="s">
        <v>17</v>
      </c>
      <c r="B829" s="8" t="s">
        <v>1410</v>
      </c>
      <c r="C829" s="8" t="s">
        <v>1411</v>
      </c>
      <c r="D829" s="8" t="s">
        <v>1420</v>
      </c>
      <c r="E829" s="8" t="s">
        <v>1421</v>
      </c>
      <c r="F829" s="24">
        <v>0.25</v>
      </c>
      <c r="G829" s="24">
        <v>1</v>
      </c>
      <c r="H829" s="25">
        <v>156.87809999999999</v>
      </c>
      <c r="I829" s="25">
        <v>34.329900000000002</v>
      </c>
      <c r="J829" s="15">
        <v>751</v>
      </c>
      <c r="K829" s="15">
        <v>188</v>
      </c>
      <c r="L829" s="13">
        <v>0.21879999999999999</v>
      </c>
      <c r="M829" s="7">
        <v>0.72905898000000002</v>
      </c>
      <c r="N829" s="26">
        <v>0.45</v>
      </c>
      <c r="O829" s="27" t="s">
        <v>92</v>
      </c>
      <c r="P829" s="8">
        <v>0.38276599059999999</v>
      </c>
      <c r="Q829" s="24">
        <v>0.25</v>
      </c>
      <c r="R829" t="str">
        <f>IF($Q829*100&gt;=VLOOKUP($O829,margin_ranges!$A$5:$C$10,2,FALSE),IF($Q829*100&lt;=VLOOKUP($O829,margin_ranges!$A$5:$C$10,3,FALSE)+10,"IN RANGE","ABOVE RANGE"),"BELOW RANGE")</f>
        <v>IN RANGE</v>
      </c>
      <c r="S829">
        <f>MIN(VLOOKUP($O829,margin_ranges!$A$5:$D$10,4,FALSE),$P829*100)</f>
        <v>29.75</v>
      </c>
      <c r="T829" s="29">
        <f>(1-$S829/100)/(1-$F829)-1</f>
        <v>-6.3333333333333353E-2</v>
      </c>
      <c r="U829" s="19" t="str">
        <f>IF(ABS(IFERROR(T829,0))&gt;0.05,INDEX(margin_ranges!$C$13:$C$16,MATCH($F829*100,margin_ranges!$B$13:$B$16,1)),"")</f>
        <v>Balanced (Type B)</v>
      </c>
      <c r="V829">
        <f>MIN(VLOOKUP($U829,margin_ranges!$A$5:$D$10,4,FALSE),$P829*100)</f>
        <v>29.75</v>
      </c>
      <c r="Y829" s="29">
        <f t="shared" si="12"/>
        <v>-6.3333333333333353E-2</v>
      </c>
    </row>
    <row r="830" spans="1:25" x14ac:dyDescent="0.3">
      <c r="A830" s="8" t="s">
        <v>17</v>
      </c>
      <c r="B830" s="8" t="s">
        <v>1410</v>
      </c>
      <c r="C830" s="8" t="s">
        <v>1411</v>
      </c>
      <c r="D830" s="8" t="s">
        <v>1464</v>
      </c>
      <c r="E830" s="8" t="s">
        <v>1465</v>
      </c>
      <c r="F830" s="24">
        <v>0.24</v>
      </c>
      <c r="G830" s="24">
        <v>0</v>
      </c>
      <c r="H830" s="25">
        <v>28.823699999999999</v>
      </c>
      <c r="I830" s="25">
        <v>4.7803000000000004</v>
      </c>
      <c r="J830" s="15">
        <v>115</v>
      </c>
      <c r="K830" s="15">
        <v>23</v>
      </c>
      <c r="L830" s="13">
        <v>0.1658</v>
      </c>
      <c r="M830" s="7">
        <v>0.80473671999999996</v>
      </c>
      <c r="N830" s="26">
        <v>0.45</v>
      </c>
      <c r="O830" s="27" t="s">
        <v>92</v>
      </c>
      <c r="P830" s="8">
        <v>0.44081090010000001</v>
      </c>
      <c r="Q830" s="24">
        <v>0.24</v>
      </c>
      <c r="R830" t="str">
        <f>IF($Q830*100&gt;=VLOOKUP($O830,margin_ranges!$A$5:$C$10,2,FALSE),IF($Q830*100&lt;=VLOOKUP($O830,margin_ranges!$A$5:$C$10,3,FALSE)+10,"IN RANGE","ABOVE RANGE"),"BELOW RANGE")</f>
        <v>IN RANGE</v>
      </c>
      <c r="S830">
        <f>MIN(VLOOKUP($O830,margin_ranges!$A$5:$D$10,4,FALSE),$P830*100)</f>
        <v>29.75</v>
      </c>
      <c r="T830" s="29">
        <f>(1-$S830/100)/(1-$F830)-1</f>
        <v>-7.5657894736842146E-2</v>
      </c>
      <c r="U830" s="19" t="str">
        <f>IF(ABS(IFERROR(T830,0))&gt;0.05,INDEX(margin_ranges!$C$13:$C$16,MATCH($F830*100,margin_ranges!$B$13:$B$16,1)),"")</f>
        <v>Maximize Fill (Type A+)</v>
      </c>
      <c r="V830">
        <f>MIN(VLOOKUP($U830,margin_ranges!$A$5:$D$10,4,FALSE),$P830*100)</f>
        <v>19.75</v>
      </c>
      <c r="Y830" s="29">
        <f t="shared" si="12"/>
        <v>5.5921052631578982E-2</v>
      </c>
    </row>
    <row r="831" spans="1:25" x14ac:dyDescent="0.3">
      <c r="A831" s="8" t="s">
        <v>17</v>
      </c>
      <c r="B831" s="8" t="s">
        <v>1410</v>
      </c>
      <c r="C831" s="8" t="s">
        <v>1411</v>
      </c>
      <c r="D831" s="8" t="s">
        <v>1488</v>
      </c>
      <c r="E831" s="8" t="s">
        <v>1489</v>
      </c>
      <c r="F831" s="24">
        <v>0.24</v>
      </c>
      <c r="G831" s="24">
        <v>0</v>
      </c>
      <c r="H831" s="25">
        <v>38.081699999999998</v>
      </c>
      <c r="I831" s="25">
        <v>4.7769000000000004</v>
      </c>
      <c r="J831" s="15">
        <v>155</v>
      </c>
      <c r="K831" s="15">
        <v>31</v>
      </c>
      <c r="L831" s="13">
        <v>0.12540000000000001</v>
      </c>
      <c r="M831" s="7">
        <v>1.0818140999999999</v>
      </c>
      <c r="N831" s="26">
        <v>0.7</v>
      </c>
      <c r="O831" s="27" t="s">
        <v>92</v>
      </c>
      <c r="P831" s="8">
        <v>0.35293873730000003</v>
      </c>
      <c r="Q831" s="24">
        <v>0.24</v>
      </c>
      <c r="R831" t="str">
        <f>IF($Q831*100&gt;=VLOOKUP($O831,margin_ranges!$A$5:$C$10,2,FALSE),IF($Q831*100&lt;=VLOOKUP($O831,margin_ranges!$A$5:$C$10,3,FALSE)+10,"IN RANGE","ABOVE RANGE"),"BELOW RANGE")</f>
        <v>IN RANGE</v>
      </c>
      <c r="S831">
        <f>MIN(VLOOKUP($O831,margin_ranges!$A$5:$D$10,4,FALSE),$P831*100)</f>
        <v>29.75</v>
      </c>
      <c r="T831" s="29">
        <f>(1-$S831/100)/(1-$F831)-1</f>
        <v>-7.5657894736842146E-2</v>
      </c>
      <c r="U831" s="19" t="str">
        <f>IF(ABS(IFERROR(T831,0))&gt;0.05,INDEX(margin_ranges!$C$13:$C$16,MATCH($F831*100,margin_ranges!$B$13:$B$16,1)),"")</f>
        <v>Maximize Fill (Type A+)</v>
      </c>
      <c r="V831">
        <f>MIN(VLOOKUP($U831,margin_ranges!$A$5:$D$10,4,FALSE),$P831*100)</f>
        <v>19.75</v>
      </c>
      <c r="Y831" s="29">
        <f t="shared" si="12"/>
        <v>5.5921052631578982E-2</v>
      </c>
    </row>
    <row r="832" spans="1:25" x14ac:dyDescent="0.3">
      <c r="A832" s="8" t="s">
        <v>17</v>
      </c>
      <c r="B832" s="8" t="s">
        <v>1410</v>
      </c>
      <c r="C832" s="8" t="s">
        <v>1411</v>
      </c>
      <c r="D832" s="8" t="s">
        <v>1430</v>
      </c>
      <c r="E832" s="8" t="s">
        <v>1431</v>
      </c>
      <c r="F832" s="24">
        <v>0.22999999999999901</v>
      </c>
      <c r="G832" s="24">
        <v>1</v>
      </c>
      <c r="H832" s="25">
        <v>232.30770000000001</v>
      </c>
      <c r="I832" s="25">
        <v>22.680900000000001</v>
      </c>
      <c r="J832" s="15">
        <v>566</v>
      </c>
      <c r="K832" s="15">
        <v>130</v>
      </c>
      <c r="L832" s="13">
        <v>9.7600000000000006E-2</v>
      </c>
      <c r="M832" s="7">
        <v>0.83217565000000004</v>
      </c>
      <c r="N832" s="26">
        <v>0.5</v>
      </c>
      <c r="O832" s="27" t="s">
        <v>92</v>
      </c>
      <c r="P832" s="8">
        <v>0.39916531189999999</v>
      </c>
      <c r="Q832" s="24">
        <v>0.23</v>
      </c>
      <c r="R832" t="str">
        <f>IF($Q832*100&gt;=VLOOKUP($O832,margin_ranges!$A$5:$C$10,2,FALSE),IF($Q832*100&lt;=VLOOKUP($O832,margin_ranges!$A$5:$C$10,3,FALSE)+10,"IN RANGE","ABOVE RANGE"),"BELOW RANGE")</f>
        <v>IN RANGE</v>
      </c>
      <c r="S832">
        <f>MIN(VLOOKUP($O832,margin_ranges!$A$5:$D$10,4,FALSE),$P832*100)</f>
        <v>29.75</v>
      </c>
      <c r="T832" s="29">
        <f>(1-$S832/100)/(1-$F832)-1</f>
        <v>-8.7662337662338885E-2</v>
      </c>
      <c r="U832" s="19" t="str">
        <f>IF(ABS(IFERROR(T832,0))&gt;0.05,INDEX(margin_ranges!$C$13:$C$16,MATCH($F832*100,margin_ranges!$B$13:$B$16,1)),"")</f>
        <v>Maximize Fill (Type A+)</v>
      </c>
      <c r="V832">
        <f>MIN(VLOOKUP($U832,margin_ranges!$A$5:$D$10,4,FALSE),$P832*100)</f>
        <v>19.75</v>
      </c>
      <c r="Y832" s="29">
        <f t="shared" si="12"/>
        <v>4.2207792207790806E-2</v>
      </c>
    </row>
    <row r="833" spans="1:25" x14ac:dyDescent="0.3">
      <c r="A833" s="8" t="s">
        <v>17</v>
      </c>
      <c r="B833" s="8" t="s">
        <v>1410</v>
      </c>
      <c r="C833" s="8" t="s">
        <v>1411</v>
      </c>
      <c r="D833" s="8" t="s">
        <v>1434</v>
      </c>
      <c r="E833" s="8" t="s">
        <v>1435</v>
      </c>
      <c r="F833" s="24">
        <v>0.33</v>
      </c>
      <c r="G833" s="24">
        <v>0</v>
      </c>
      <c r="H833" s="25">
        <v>14.1404</v>
      </c>
      <c r="I833" s="25">
        <v>1.4380999999999999</v>
      </c>
      <c r="J833" s="15">
        <v>36</v>
      </c>
      <c r="K833" s="15">
        <v>10</v>
      </c>
      <c r="L833" s="13">
        <v>0.1017</v>
      </c>
      <c r="M833" s="7">
        <v>0.83414295000000005</v>
      </c>
      <c r="N833" s="26">
        <v>0.5</v>
      </c>
      <c r="O833" s="27" t="s">
        <v>479</v>
      </c>
      <c r="P833" s="8">
        <v>0.40058235780000001</v>
      </c>
      <c r="Q833" s="24">
        <v>0.33</v>
      </c>
      <c r="R833" t="str">
        <f>IF($Q833*100&gt;=VLOOKUP($O833,margin_ranges!$A$5:$C$10,2,FALSE),IF($Q833*100&lt;=VLOOKUP($O833,margin_ranges!$A$5:$C$10,3,FALSE)+10,"IN RANGE","ABOVE RANGE"),"BELOW RANGE")</f>
        <v>IN RANGE</v>
      </c>
      <c r="S833">
        <f>MIN(VLOOKUP($O833,margin_ranges!$A$5:$D$10,4,FALSE),$P833*100)</f>
        <v>40.058235780000004</v>
      </c>
      <c r="T833" s="29">
        <f>(1-$S833/100)/(1-$F833)-1</f>
        <v>-0.10534680268656715</v>
      </c>
      <c r="U833" s="19" t="str">
        <f>IF(ABS(IFERROR(T833,0))&gt;0.05,INDEX(margin_ranges!$C$13:$C$16,MATCH($F833*100,margin_ranges!$B$13:$B$16,1)),"")</f>
        <v>Balanced (Type B)</v>
      </c>
      <c r="V833">
        <f>MIN(VLOOKUP($U833,margin_ranges!$A$5:$D$10,4,FALSE),$P833*100)</f>
        <v>29.75</v>
      </c>
      <c r="Y833" s="29">
        <f t="shared" si="12"/>
        <v>4.850746268656736E-2</v>
      </c>
    </row>
    <row r="834" spans="1:25" x14ac:dyDescent="0.3">
      <c r="A834" s="8" t="s">
        <v>17</v>
      </c>
      <c r="B834" s="8" t="s">
        <v>1410</v>
      </c>
      <c r="C834" s="8" t="s">
        <v>1411</v>
      </c>
      <c r="D834" s="8" t="s">
        <v>1422</v>
      </c>
      <c r="E834" s="8" t="s">
        <v>1423</v>
      </c>
      <c r="F834" s="24">
        <v>9.9999999999999895E-2</v>
      </c>
      <c r="G834" s="24">
        <v>1</v>
      </c>
      <c r="H834" s="25">
        <v>108.1238</v>
      </c>
      <c r="I834" s="25">
        <v>8.6607000000000003</v>
      </c>
      <c r="J834" s="15">
        <v>226</v>
      </c>
      <c r="K834" s="15">
        <v>13</v>
      </c>
      <c r="L834" s="13">
        <v>8.0100000000000005E-2</v>
      </c>
      <c r="M834" s="7">
        <v>0.87099875999999998</v>
      </c>
      <c r="N834" s="26">
        <v>0.6</v>
      </c>
      <c r="O834" s="27" t="s">
        <v>95</v>
      </c>
      <c r="P834" s="8">
        <v>0.3111356462</v>
      </c>
      <c r="Q834" s="24">
        <v>0.1</v>
      </c>
      <c r="R834" t="str">
        <f>IF($Q834*100&gt;=VLOOKUP($O834,margin_ranges!$A$5:$C$10,2,FALSE),IF($Q834*100&lt;=VLOOKUP($O834,margin_ranges!$A$5:$C$10,3,FALSE)+10,"IN RANGE","ABOVE RANGE"),"BELOW RANGE")</f>
        <v>IN RANGE</v>
      </c>
      <c r="S834">
        <f>MIN(VLOOKUP($O834,margin_ranges!$A$5:$D$10,4,FALSE),$P834*100)</f>
        <v>19.75</v>
      </c>
      <c r="T834" s="29">
        <f>(1-$S834/100)/(1-$F834)-1</f>
        <v>-0.1083333333333335</v>
      </c>
      <c r="U834" s="19" t="str">
        <f>IF(ABS(IFERROR(T834,0))&gt;0.05,INDEX(margin_ranges!$C$13:$C$16,MATCH($F834*100,margin_ranges!$B$13:$B$16,1)),"")</f>
        <v>Super-strategic</v>
      </c>
      <c r="V834" t="e">
        <f>MIN(VLOOKUP($U834,margin_ranges!$A$5:$D$10,4,FALSE),$P834*100)</f>
        <v>#N/A</v>
      </c>
      <c r="Y834" s="29" t="e">
        <f t="shared" si="12"/>
        <v>#N/A</v>
      </c>
    </row>
    <row r="835" spans="1:25" x14ac:dyDescent="0.3">
      <c r="A835" s="8" t="s">
        <v>17</v>
      </c>
      <c r="B835" s="8" t="s">
        <v>1410</v>
      </c>
      <c r="C835" s="8" t="s">
        <v>1411</v>
      </c>
      <c r="D835" s="8" t="s">
        <v>11788</v>
      </c>
      <c r="E835" s="8" t="s">
        <v>11789</v>
      </c>
      <c r="F835" s="24">
        <v>9.9999999999999895E-2</v>
      </c>
      <c r="G835" s="24">
        <v>0</v>
      </c>
      <c r="H835" s="25">
        <v>3.7219000000000002</v>
      </c>
      <c r="I835" s="25">
        <v>0.42930000000000001</v>
      </c>
      <c r="J835" s="15">
        <v>14</v>
      </c>
      <c r="K835" s="15">
        <v>1</v>
      </c>
      <c r="L835" s="13">
        <v>0.1153</v>
      </c>
      <c r="M835" s="7">
        <v>1.0642262899999999</v>
      </c>
      <c r="N835" s="26">
        <v>0.5</v>
      </c>
      <c r="O835" s="27" t="s">
        <v>95</v>
      </c>
      <c r="P835" s="8">
        <v>0.53017510940000001</v>
      </c>
      <c r="Q835" s="24">
        <v>0.1</v>
      </c>
      <c r="R835" t="str">
        <f>IF($Q835*100&gt;=VLOOKUP($O835,margin_ranges!$A$5:$C$10,2,FALSE),IF($Q835*100&lt;=VLOOKUP($O835,margin_ranges!$A$5:$C$10,3,FALSE)+10,"IN RANGE","ABOVE RANGE"),"BELOW RANGE")</f>
        <v>IN RANGE</v>
      </c>
      <c r="S835">
        <f>MIN(VLOOKUP($O835,margin_ranges!$A$5:$D$10,4,FALSE),$P835*100)</f>
        <v>19.75</v>
      </c>
      <c r="T835" s="29">
        <f>(1-$S835/100)/(1-$F835)-1</f>
        <v>-0.1083333333333335</v>
      </c>
      <c r="U835" s="19" t="str">
        <f>IF(ABS(IFERROR(T835,0))&gt;0.05,INDEX(margin_ranges!$C$13:$C$16,MATCH($F835*100,margin_ranges!$B$13:$B$16,1)),"")</f>
        <v>Super-strategic</v>
      </c>
      <c r="V835" t="e">
        <f>MIN(VLOOKUP($U835,margin_ranges!$A$5:$D$10,4,FALSE),$P835*100)</f>
        <v>#N/A</v>
      </c>
      <c r="Y835" s="29" t="e">
        <f t="shared" si="12"/>
        <v>#N/A</v>
      </c>
    </row>
    <row r="836" spans="1:25" x14ac:dyDescent="0.3">
      <c r="A836" s="8" t="s">
        <v>17</v>
      </c>
      <c r="B836" s="8" t="s">
        <v>1410</v>
      </c>
      <c r="C836" s="8" t="s">
        <v>1411</v>
      </c>
      <c r="D836" s="8" t="s">
        <v>1458</v>
      </c>
      <c r="E836" s="8" t="s">
        <v>1459</v>
      </c>
      <c r="F836" s="24">
        <v>0.33</v>
      </c>
      <c r="G836" s="24">
        <v>1</v>
      </c>
      <c r="H836" s="25">
        <v>253.5599</v>
      </c>
      <c r="I836" s="25">
        <v>24.019600000000001</v>
      </c>
      <c r="J836" s="15">
        <v>604</v>
      </c>
      <c r="K836" s="15">
        <v>155</v>
      </c>
      <c r="L836" s="13">
        <v>9.4700000000000006E-2</v>
      </c>
      <c r="M836" s="7">
        <v>0.83806170999999996</v>
      </c>
      <c r="N836" s="26">
        <v>0.5</v>
      </c>
      <c r="O836" s="27" t="s">
        <v>479</v>
      </c>
      <c r="P836" s="8">
        <v>0.40338521999999999</v>
      </c>
      <c r="Q836" s="24">
        <v>0.33</v>
      </c>
      <c r="R836" t="str">
        <f>IF($Q836*100&gt;=VLOOKUP($O836,margin_ranges!$A$5:$C$10,2,FALSE),IF($Q836*100&lt;=VLOOKUP($O836,margin_ranges!$A$5:$C$10,3,FALSE)+10,"IN RANGE","ABOVE RANGE"),"BELOW RANGE")</f>
        <v>IN RANGE</v>
      </c>
      <c r="S836">
        <f>MIN(VLOOKUP($O836,margin_ranges!$A$5:$D$10,4,FALSE),$P836*100)</f>
        <v>40.338521999999998</v>
      </c>
      <c r="T836" s="29">
        <f>(1-$S836/100)/(1-$F836)-1</f>
        <v>-0.10953017910447749</v>
      </c>
      <c r="U836" s="19" t="str">
        <f>IF(ABS(IFERROR(T836,0))&gt;0.05,INDEX(margin_ranges!$C$13:$C$16,MATCH($F836*100,margin_ranges!$B$13:$B$16,1)),"")</f>
        <v>Balanced (Type B)</v>
      </c>
      <c r="V836">
        <f>MIN(VLOOKUP($U836,margin_ranges!$A$5:$D$10,4,FALSE),$P836*100)</f>
        <v>29.75</v>
      </c>
      <c r="Y836" s="29">
        <f t="shared" si="12"/>
        <v>4.850746268656736E-2</v>
      </c>
    </row>
    <row r="837" spans="1:25" x14ac:dyDescent="0.3">
      <c r="A837" s="8" t="s">
        <v>17</v>
      </c>
      <c r="B837" s="8" t="s">
        <v>1410</v>
      </c>
      <c r="C837" s="8" t="s">
        <v>1411</v>
      </c>
      <c r="D837" s="8" t="s">
        <v>1486</v>
      </c>
      <c r="E837" s="8" t="s">
        <v>1487</v>
      </c>
      <c r="F837" s="24">
        <v>0.18</v>
      </c>
      <c r="G837" s="24">
        <v>1</v>
      </c>
      <c r="H837" s="25">
        <v>234.92750000000001</v>
      </c>
      <c r="I837" s="25">
        <v>25.099900000000002</v>
      </c>
      <c r="J837" s="15">
        <v>573</v>
      </c>
      <c r="K837" s="15">
        <v>103</v>
      </c>
      <c r="L837" s="13">
        <v>0.10680000000000001</v>
      </c>
      <c r="M837" s="7">
        <v>0.76040114000000003</v>
      </c>
      <c r="N837" s="26">
        <v>0.55000000000000004</v>
      </c>
      <c r="O837" s="27" t="s">
        <v>92</v>
      </c>
      <c r="P837" s="8">
        <v>0.27669755940000001</v>
      </c>
      <c r="Q837" s="24">
        <v>0.18</v>
      </c>
      <c r="R837" t="str">
        <f>IF($Q837*100&gt;=VLOOKUP($O837,margin_ranges!$A$5:$C$10,2,FALSE),IF($Q837*100&lt;=VLOOKUP($O837,margin_ranges!$A$5:$C$10,3,FALSE)+10,"IN RANGE","ABOVE RANGE"),"BELOW RANGE")</f>
        <v>BELOW RANGE</v>
      </c>
      <c r="S837">
        <f>MIN(VLOOKUP($O837,margin_ranges!$A$5:$D$10,4,FALSE),$P837*100)</f>
        <v>27.669755940000002</v>
      </c>
      <c r="T837" s="29">
        <f>(1-$S837/100)/(1-$F837)-1</f>
        <v>-0.11792385292682939</v>
      </c>
      <c r="U837" s="19" t="str">
        <f>IF(ABS(IFERROR(T837,0))&gt;0.05,INDEX(margin_ranges!$C$13:$C$16,MATCH($F837*100,margin_ranges!$B$13:$B$16,1)),"")</f>
        <v>Maximize Fill (Type A+)</v>
      </c>
      <c r="V837">
        <f>MIN(VLOOKUP($U837,margin_ranges!$A$5:$D$10,4,FALSE),$P837*100)</f>
        <v>19.75</v>
      </c>
      <c r="Y837" s="29">
        <f t="shared" si="12"/>
        <v>-2.1341463414634276E-2</v>
      </c>
    </row>
    <row r="838" spans="1:25" x14ac:dyDescent="0.3">
      <c r="A838" s="8" t="s">
        <v>17</v>
      </c>
      <c r="B838" s="8" t="s">
        <v>1410</v>
      </c>
      <c r="C838" s="8" t="s">
        <v>1411</v>
      </c>
      <c r="D838" s="8" t="s">
        <v>1426</v>
      </c>
      <c r="E838" s="8" t="s">
        <v>1427</v>
      </c>
      <c r="F838" s="24">
        <v>0.19999999999999901</v>
      </c>
      <c r="G838" s="24">
        <v>1</v>
      </c>
      <c r="H838" s="25">
        <v>232.90440000000001</v>
      </c>
      <c r="I838" s="25">
        <v>26.744700000000002</v>
      </c>
      <c r="J838" s="15">
        <v>599</v>
      </c>
      <c r="K838" s="15">
        <v>120</v>
      </c>
      <c r="L838" s="13">
        <v>0.1148</v>
      </c>
      <c r="M838" s="7">
        <v>0.74651173000000004</v>
      </c>
      <c r="N838" s="26">
        <v>0.4</v>
      </c>
      <c r="O838" s="27" t="s">
        <v>92</v>
      </c>
      <c r="P838" s="8">
        <v>0.46417452619999999</v>
      </c>
      <c r="Q838" s="24">
        <v>0.2</v>
      </c>
      <c r="R838" t="str">
        <f>IF($Q838*100&gt;=VLOOKUP($O838,margin_ranges!$A$5:$C$10,2,FALSE),IF($Q838*100&lt;=VLOOKUP($O838,margin_ranges!$A$5:$C$10,3,FALSE)+10,"IN RANGE","ABOVE RANGE"),"BELOW RANGE")</f>
        <v>IN RANGE</v>
      </c>
      <c r="S838">
        <f>MIN(VLOOKUP($O838,margin_ranges!$A$5:$D$10,4,FALSE),$P838*100)</f>
        <v>29.75</v>
      </c>
      <c r="T838" s="29">
        <f>(1-$S838/100)/(1-$F838)-1</f>
        <v>-0.12187500000000095</v>
      </c>
      <c r="U838" s="19" t="str">
        <f>IF(ABS(IFERROR(T838,0))&gt;0.05,INDEX(margin_ranges!$C$13:$C$16,MATCH($F838*100,margin_ranges!$B$13:$B$16,1)),"")</f>
        <v>Maximize Fill (Type A+)</v>
      </c>
      <c r="V838">
        <f>MIN(VLOOKUP($U838,margin_ranges!$A$5:$D$10,4,FALSE),$P838*100)</f>
        <v>19.75</v>
      </c>
      <c r="Y838" s="29">
        <f t="shared" si="12"/>
        <v>3.1249999999987121E-3</v>
      </c>
    </row>
    <row r="839" spans="1:25" x14ac:dyDescent="0.3">
      <c r="A839" s="8" t="s">
        <v>17</v>
      </c>
      <c r="B839" s="8" t="s">
        <v>1410</v>
      </c>
      <c r="C839" s="8" t="s">
        <v>1411</v>
      </c>
      <c r="D839" s="8" t="s">
        <v>1448</v>
      </c>
      <c r="E839" s="8" t="s">
        <v>1449</v>
      </c>
      <c r="F839" s="24">
        <v>0.35</v>
      </c>
      <c r="G839" s="24">
        <v>1</v>
      </c>
      <c r="H839" s="25">
        <v>87.086799999999997</v>
      </c>
      <c r="I839" s="25">
        <v>11.664099999999999</v>
      </c>
      <c r="J839" s="15">
        <v>268</v>
      </c>
      <c r="K839" s="15">
        <v>94</v>
      </c>
      <c r="L839" s="13">
        <v>0.13389999999999999</v>
      </c>
      <c r="M839" s="7">
        <v>0.76545947000000003</v>
      </c>
      <c r="N839" s="26">
        <v>0.4</v>
      </c>
      <c r="O839" s="27" t="s">
        <v>162</v>
      </c>
      <c r="P839" s="8">
        <v>0.47743803899999998</v>
      </c>
      <c r="Q839" s="24">
        <v>0.35</v>
      </c>
      <c r="R839" t="str">
        <f>IF($Q839*100&gt;=VLOOKUP($O839,margin_ranges!$A$5:$C$10,2,FALSE),IF($Q839*100&lt;=VLOOKUP($O839,margin_ranges!$A$5:$C$10,3,FALSE)+10,"IN RANGE","ABOVE RANGE"),"BELOW RANGE")</f>
        <v>IN RANGE</v>
      </c>
      <c r="S839">
        <f>MIN(VLOOKUP($O839,margin_ranges!$A$5:$D$10,4,FALSE),$P839*100)</f>
        <v>43</v>
      </c>
      <c r="T839" s="29">
        <f>(1-$S839/100)/(1-$F839)-1</f>
        <v>-0.12307692307692297</v>
      </c>
      <c r="U839" s="19" t="str">
        <f>IF(ABS(IFERROR(T839,0))&gt;0.05,INDEX(margin_ranges!$C$13:$C$16,MATCH($F839*100,margin_ranges!$B$13:$B$16,1)),"")</f>
        <v>Margin Over Fill (Type C)</v>
      </c>
      <c r="V839">
        <f>MIN(VLOOKUP($U839,margin_ranges!$A$5:$D$10,4,FALSE),$P839*100)</f>
        <v>43</v>
      </c>
      <c r="Y839" s="29">
        <f t="shared" si="12"/>
        <v>-0.12307692307692297</v>
      </c>
    </row>
    <row r="840" spans="1:25" x14ac:dyDescent="0.3">
      <c r="A840" s="8" t="s">
        <v>17</v>
      </c>
      <c r="B840" s="8" t="s">
        <v>1410</v>
      </c>
      <c r="C840" s="8" t="s">
        <v>1411</v>
      </c>
      <c r="D840" s="8" t="s">
        <v>1466</v>
      </c>
      <c r="E840" s="8" t="s">
        <v>1467</v>
      </c>
      <c r="F840" s="24">
        <v>0.35</v>
      </c>
      <c r="G840" s="24">
        <v>0</v>
      </c>
      <c r="H840" s="25">
        <v>34.151699999999998</v>
      </c>
      <c r="I840" s="25">
        <v>10.4285</v>
      </c>
      <c r="J840" s="15">
        <v>177</v>
      </c>
      <c r="K840" s="15">
        <v>62</v>
      </c>
      <c r="L840" s="13">
        <v>0.3054</v>
      </c>
      <c r="M840" s="7">
        <v>0.56602304999999997</v>
      </c>
      <c r="N840" s="26">
        <v>0.25</v>
      </c>
      <c r="O840" s="27" t="s">
        <v>479</v>
      </c>
      <c r="P840" s="8">
        <v>0.55832187789999999</v>
      </c>
      <c r="Q840" s="24">
        <v>0.35</v>
      </c>
      <c r="R840" t="str">
        <f>IF($Q840*100&gt;=VLOOKUP($O840,margin_ranges!$A$5:$C$10,2,FALSE),IF($Q840*100&lt;=VLOOKUP($O840,margin_ranges!$A$5:$C$10,3,FALSE)+10,"IN RANGE","ABOVE RANGE"),"BELOW RANGE")</f>
        <v>IN RANGE</v>
      </c>
      <c r="S840">
        <f>MIN(VLOOKUP($O840,margin_ranges!$A$5:$D$10,4,FALSE),$P840*100)</f>
        <v>43</v>
      </c>
      <c r="T840" s="29">
        <f>(1-$S840/100)/(1-$F840)-1</f>
        <v>-0.12307692307692297</v>
      </c>
      <c r="U840" s="19" t="str">
        <f>IF(ABS(IFERROR(T840,0))&gt;0.05,INDEX(margin_ranges!$C$13:$C$16,MATCH($F840*100,margin_ranges!$B$13:$B$16,1)),"")</f>
        <v>Margin Over Fill (Type C)</v>
      </c>
      <c r="V840">
        <f>MIN(VLOOKUP($U840,margin_ranges!$A$5:$D$10,4,FALSE),$P840*100)</f>
        <v>43</v>
      </c>
      <c r="Y840" s="29">
        <f t="shared" si="12"/>
        <v>-0.12307692307692297</v>
      </c>
    </row>
    <row r="841" spans="1:25" x14ac:dyDescent="0.3">
      <c r="A841" s="8" t="s">
        <v>17</v>
      </c>
      <c r="B841" s="8" t="s">
        <v>1410</v>
      </c>
      <c r="C841" s="8" t="s">
        <v>1411</v>
      </c>
      <c r="D841" s="8" t="s">
        <v>1472</v>
      </c>
      <c r="E841" s="8" t="s">
        <v>1473</v>
      </c>
      <c r="F841" s="24">
        <v>0.35</v>
      </c>
      <c r="G841" s="24">
        <v>0</v>
      </c>
      <c r="H841" s="25">
        <v>14.513400000000001</v>
      </c>
      <c r="I841" s="25">
        <v>2.0320999999999998</v>
      </c>
      <c r="J841" s="15">
        <v>67</v>
      </c>
      <c r="K841" s="15">
        <v>23</v>
      </c>
      <c r="L841" s="13">
        <v>0.14000000000000001</v>
      </c>
      <c r="M841" s="7">
        <v>1.0977223199999999</v>
      </c>
      <c r="N841" s="26">
        <v>0.6</v>
      </c>
      <c r="O841" s="27" t="s">
        <v>479</v>
      </c>
      <c r="P841" s="8">
        <v>0.4534136829</v>
      </c>
      <c r="Q841" s="24">
        <v>0.35</v>
      </c>
      <c r="R841" t="str">
        <f>IF($Q841*100&gt;=VLOOKUP($O841,margin_ranges!$A$5:$C$10,2,FALSE),IF($Q841*100&lt;=VLOOKUP($O841,margin_ranges!$A$5:$C$10,3,FALSE)+10,"IN RANGE","ABOVE RANGE"),"BELOW RANGE")</f>
        <v>IN RANGE</v>
      </c>
      <c r="S841">
        <f>MIN(VLOOKUP($O841,margin_ranges!$A$5:$D$10,4,FALSE),$P841*100)</f>
        <v>43</v>
      </c>
      <c r="T841" s="29">
        <f>(1-$S841/100)/(1-$F841)-1</f>
        <v>-0.12307692307692297</v>
      </c>
      <c r="U841" s="19" t="str">
        <f>IF(ABS(IFERROR(T841,0))&gt;0.05,INDEX(margin_ranges!$C$13:$C$16,MATCH($F841*100,margin_ranges!$B$13:$B$16,1)),"")</f>
        <v>Margin Over Fill (Type C)</v>
      </c>
      <c r="V841">
        <f>MIN(VLOOKUP($U841,margin_ranges!$A$5:$D$10,4,FALSE),$P841*100)</f>
        <v>43</v>
      </c>
      <c r="Y841" s="29">
        <f t="shared" si="12"/>
        <v>-0.12307692307692297</v>
      </c>
    </row>
    <row r="842" spans="1:25" x14ac:dyDescent="0.3">
      <c r="A842" s="8" t="s">
        <v>17</v>
      </c>
      <c r="B842" s="8" t="s">
        <v>1410</v>
      </c>
      <c r="C842" s="8" t="s">
        <v>1411</v>
      </c>
      <c r="D842" s="8" t="s">
        <v>1492</v>
      </c>
      <c r="E842" s="8" t="s">
        <v>1493</v>
      </c>
      <c r="F842" s="24">
        <v>0.35</v>
      </c>
      <c r="G842" s="24">
        <v>1</v>
      </c>
      <c r="H842" s="25">
        <v>167.40559999999999</v>
      </c>
      <c r="I842" s="25">
        <v>24.9468</v>
      </c>
      <c r="J842" s="15">
        <v>778</v>
      </c>
      <c r="K842" s="15">
        <v>272</v>
      </c>
      <c r="L842" s="13">
        <v>0.14899999999999999</v>
      </c>
      <c r="M842" s="7">
        <v>1.03961232</v>
      </c>
      <c r="N842" s="26">
        <v>0.45</v>
      </c>
      <c r="O842" s="27" t="s">
        <v>479</v>
      </c>
      <c r="P842" s="8">
        <v>0.56714633680000004</v>
      </c>
      <c r="Q842" s="24">
        <v>0.35</v>
      </c>
      <c r="R842" t="str">
        <f>IF($Q842*100&gt;=VLOOKUP($O842,margin_ranges!$A$5:$C$10,2,FALSE),IF($Q842*100&lt;=VLOOKUP($O842,margin_ranges!$A$5:$C$10,3,FALSE)+10,"IN RANGE","ABOVE RANGE"),"BELOW RANGE")</f>
        <v>IN RANGE</v>
      </c>
      <c r="S842">
        <f>MIN(VLOOKUP($O842,margin_ranges!$A$5:$D$10,4,FALSE),$P842*100)</f>
        <v>43</v>
      </c>
      <c r="T842" s="29">
        <f>(1-$S842/100)/(1-$F842)-1</f>
        <v>-0.12307692307692297</v>
      </c>
      <c r="U842" s="19" t="str">
        <f>IF(ABS(IFERROR(T842,0))&gt;0.05,INDEX(margin_ranges!$C$13:$C$16,MATCH($F842*100,margin_ranges!$B$13:$B$16,1)),"")</f>
        <v>Margin Over Fill (Type C)</v>
      </c>
      <c r="V842">
        <f>MIN(VLOOKUP($U842,margin_ranges!$A$5:$D$10,4,FALSE),$P842*100)</f>
        <v>43</v>
      </c>
      <c r="Y842" s="29">
        <f t="shared" si="12"/>
        <v>-0.12307692307692297</v>
      </c>
    </row>
    <row r="843" spans="1:25" x14ac:dyDescent="0.3">
      <c r="A843" s="8" t="s">
        <v>17</v>
      </c>
      <c r="B843" s="8" t="s">
        <v>1410</v>
      </c>
      <c r="C843" s="8" t="s">
        <v>1411</v>
      </c>
      <c r="D843" s="8" t="s">
        <v>1414</v>
      </c>
      <c r="E843" s="8" t="s">
        <v>1415</v>
      </c>
      <c r="F843" s="24">
        <v>0.33</v>
      </c>
      <c r="G843" s="24">
        <v>0</v>
      </c>
      <c r="H843" s="25">
        <v>10.2599</v>
      </c>
      <c r="I843" s="25">
        <v>1.7759</v>
      </c>
      <c r="J843" s="15">
        <v>60</v>
      </c>
      <c r="K843" s="15">
        <v>18</v>
      </c>
      <c r="L843" s="13">
        <v>0.1731</v>
      </c>
      <c r="M843" s="7">
        <v>1.1241694200000001</v>
      </c>
      <c r="N843" s="26">
        <v>0.6</v>
      </c>
      <c r="O843" s="27" t="s">
        <v>479</v>
      </c>
      <c r="P843" s="8">
        <v>0.466272617</v>
      </c>
      <c r="Q843" s="24">
        <v>0.33</v>
      </c>
      <c r="R843" t="str">
        <f>IF($Q843*100&gt;=VLOOKUP($O843,margin_ranges!$A$5:$C$10,2,FALSE),IF($Q843*100&lt;=VLOOKUP($O843,margin_ranges!$A$5:$C$10,3,FALSE)+10,"IN RANGE","ABOVE RANGE"),"BELOW RANGE")</f>
        <v>IN RANGE</v>
      </c>
      <c r="S843">
        <f>MIN(VLOOKUP($O843,margin_ranges!$A$5:$D$10,4,FALSE),$P843*100)</f>
        <v>43</v>
      </c>
      <c r="T843" s="29">
        <f>(1-$S843/100)/(1-$F843)-1</f>
        <v>-0.14925373134328335</v>
      </c>
      <c r="U843" s="19" t="str">
        <f>IF(ABS(IFERROR(T843,0))&gt;0.05,INDEX(margin_ranges!$C$13:$C$16,MATCH($F843*100,margin_ranges!$B$13:$B$16,1)),"")</f>
        <v>Balanced (Type B)</v>
      </c>
      <c r="V843">
        <f>MIN(VLOOKUP($U843,margin_ranges!$A$5:$D$10,4,FALSE),$P843*100)</f>
        <v>29.75</v>
      </c>
      <c r="Y843" s="29">
        <f t="shared" si="12"/>
        <v>4.850746268656736E-2</v>
      </c>
    </row>
    <row r="844" spans="1:25" x14ac:dyDescent="0.3">
      <c r="A844" s="8" t="s">
        <v>17</v>
      </c>
      <c r="B844" s="8" t="s">
        <v>1410</v>
      </c>
      <c r="C844" s="8" t="s">
        <v>1411</v>
      </c>
      <c r="D844" s="8" t="s">
        <v>1454</v>
      </c>
      <c r="E844" s="8" t="s">
        <v>1455</v>
      </c>
      <c r="F844" s="24">
        <v>0.33</v>
      </c>
      <c r="G844" s="24">
        <v>1</v>
      </c>
      <c r="H844" s="25">
        <v>37.853099999999998</v>
      </c>
      <c r="I844" s="25">
        <v>5.2355</v>
      </c>
      <c r="J844" s="15">
        <v>151</v>
      </c>
      <c r="K844" s="15">
        <v>42</v>
      </c>
      <c r="L844" s="13">
        <v>0.13830000000000001</v>
      </c>
      <c r="M844" s="7">
        <v>0.96178014999999994</v>
      </c>
      <c r="N844" s="26">
        <v>0.5</v>
      </c>
      <c r="O844" s="27" t="s">
        <v>479</v>
      </c>
      <c r="P844" s="8">
        <v>0.48013067479999999</v>
      </c>
      <c r="Q844" s="24">
        <v>0.33</v>
      </c>
      <c r="R844" t="str">
        <f>IF($Q844*100&gt;=VLOOKUP($O844,margin_ranges!$A$5:$C$10,2,FALSE),IF($Q844*100&lt;=VLOOKUP($O844,margin_ranges!$A$5:$C$10,3,FALSE)+10,"IN RANGE","ABOVE RANGE"),"BELOW RANGE")</f>
        <v>IN RANGE</v>
      </c>
      <c r="S844">
        <f>MIN(VLOOKUP($O844,margin_ranges!$A$5:$D$10,4,FALSE),$P844*100)</f>
        <v>43</v>
      </c>
      <c r="T844" s="29">
        <f>(1-$S844/100)/(1-$F844)-1</f>
        <v>-0.14925373134328335</v>
      </c>
      <c r="U844" s="19" t="str">
        <f>IF(ABS(IFERROR(T844,0))&gt;0.05,INDEX(margin_ranges!$C$13:$C$16,MATCH($F844*100,margin_ranges!$B$13:$B$16,1)),"")</f>
        <v>Balanced (Type B)</v>
      </c>
      <c r="V844">
        <f>MIN(VLOOKUP($U844,margin_ranges!$A$5:$D$10,4,FALSE),$P844*100)</f>
        <v>29.75</v>
      </c>
      <c r="Y844" s="29">
        <f t="shared" si="12"/>
        <v>4.850746268656736E-2</v>
      </c>
    </row>
    <row r="845" spans="1:25" x14ac:dyDescent="0.3">
      <c r="A845" s="8" t="s">
        <v>17</v>
      </c>
      <c r="B845" s="8" t="s">
        <v>1410</v>
      </c>
      <c r="C845" s="8" t="s">
        <v>1411</v>
      </c>
      <c r="D845" s="8" t="s">
        <v>11790</v>
      </c>
      <c r="E845" s="8" t="s">
        <v>11791</v>
      </c>
      <c r="F845" s="24">
        <v>0.33</v>
      </c>
      <c r="G845" s="24">
        <v>0</v>
      </c>
      <c r="H845" s="25">
        <v>4.3742999999999999</v>
      </c>
      <c r="I845" s="25">
        <v>0.45340000000000003</v>
      </c>
      <c r="J845" s="15">
        <v>12</v>
      </c>
      <c r="K845" s="15">
        <v>4</v>
      </c>
      <c r="L845" s="13">
        <v>0.1036</v>
      </c>
      <c r="M845" s="7">
        <v>0.87638254000000004</v>
      </c>
      <c r="N845" s="26">
        <v>0.4</v>
      </c>
      <c r="O845" s="27" t="s">
        <v>479</v>
      </c>
      <c r="P845" s="8">
        <v>0.54357831150000002</v>
      </c>
      <c r="Q845" s="24">
        <v>0.33</v>
      </c>
      <c r="R845" t="str">
        <f>IF($Q845*100&gt;=VLOOKUP($O845,margin_ranges!$A$5:$C$10,2,FALSE),IF($Q845*100&lt;=VLOOKUP($O845,margin_ranges!$A$5:$C$10,3,FALSE)+10,"IN RANGE","ABOVE RANGE"),"BELOW RANGE")</f>
        <v>IN RANGE</v>
      </c>
      <c r="S845">
        <f>MIN(VLOOKUP($O845,margin_ranges!$A$5:$D$10,4,FALSE),$P845*100)</f>
        <v>43</v>
      </c>
      <c r="T845" s="29">
        <f>(1-$S845/100)/(1-$F845)-1</f>
        <v>-0.14925373134328335</v>
      </c>
      <c r="U845" s="19" t="str">
        <f>IF(ABS(IFERROR(T845,0))&gt;0.05,INDEX(margin_ranges!$C$13:$C$16,MATCH($F845*100,margin_ranges!$B$13:$B$16,1)),"")</f>
        <v>Balanced (Type B)</v>
      </c>
      <c r="V845">
        <f>MIN(VLOOKUP($U845,margin_ranges!$A$5:$D$10,4,FALSE),$P845*100)</f>
        <v>29.75</v>
      </c>
      <c r="Y845" s="29">
        <f t="shared" si="12"/>
        <v>4.850746268656736E-2</v>
      </c>
    </row>
    <row r="846" spans="1:25" x14ac:dyDescent="0.3">
      <c r="A846" s="8" t="s">
        <v>17</v>
      </c>
      <c r="B846" s="8" t="s">
        <v>1410</v>
      </c>
      <c r="C846" s="8" t="s">
        <v>1411</v>
      </c>
      <c r="D846" s="8" t="s">
        <v>1428</v>
      </c>
      <c r="E846" s="8" t="s">
        <v>1429</v>
      </c>
      <c r="F846" s="24">
        <v>0.32999999999999902</v>
      </c>
      <c r="G846" s="24">
        <v>1</v>
      </c>
      <c r="H846" s="25">
        <v>56.7059</v>
      </c>
      <c r="I846" s="25">
        <v>7.5101000000000004</v>
      </c>
      <c r="J846" s="15">
        <v>161</v>
      </c>
      <c r="K846" s="15">
        <v>53</v>
      </c>
      <c r="L846" s="13">
        <v>0.13239999999999999</v>
      </c>
      <c r="M846" s="7">
        <v>0.71536697999999999</v>
      </c>
      <c r="N846" s="26">
        <v>0.25</v>
      </c>
      <c r="O846" s="27" t="s">
        <v>479</v>
      </c>
      <c r="P846" s="8">
        <v>0.65052902099999999</v>
      </c>
      <c r="Q846" s="24">
        <v>0.33</v>
      </c>
      <c r="R846" t="str">
        <f>IF($Q846*100&gt;=VLOOKUP($O846,margin_ranges!$A$5:$C$10,2,FALSE),IF($Q846*100&lt;=VLOOKUP($O846,margin_ranges!$A$5:$C$10,3,FALSE)+10,"IN RANGE","ABOVE RANGE"),"BELOW RANGE")</f>
        <v>IN RANGE</v>
      </c>
      <c r="S846">
        <f>MIN(VLOOKUP($O846,margin_ranges!$A$5:$D$10,4,FALSE),$P846*100)</f>
        <v>43</v>
      </c>
      <c r="T846" s="29">
        <f>(1-$S846/100)/(1-$F846)-1</f>
        <v>-0.14925373134328479</v>
      </c>
      <c r="U846" s="19" t="str">
        <f>IF(ABS(IFERROR(T846,0))&gt;0.05,INDEX(margin_ranges!$C$13:$C$16,MATCH($F846*100,margin_ranges!$B$13:$B$16,1)),"")</f>
        <v>Balanced (Type B)</v>
      </c>
      <c r="V846">
        <f>MIN(VLOOKUP($U846,margin_ranges!$A$5:$D$10,4,FALSE),$P846*100)</f>
        <v>29.75</v>
      </c>
      <c r="Y846" s="29">
        <f t="shared" ref="Y846:Y909" si="13">(1-$V846/100)/(1-$F846)-1</f>
        <v>4.8507462686565583E-2</v>
      </c>
    </row>
    <row r="847" spans="1:25" x14ac:dyDescent="0.3">
      <c r="A847" s="8" t="s">
        <v>17</v>
      </c>
      <c r="B847" s="8" t="s">
        <v>1410</v>
      </c>
      <c r="C847" s="8" t="s">
        <v>1411</v>
      </c>
      <c r="D847" s="8" t="s">
        <v>1484</v>
      </c>
      <c r="E847" s="8" t="s">
        <v>1485</v>
      </c>
      <c r="F847" s="24">
        <v>0.32999999999999902</v>
      </c>
      <c r="G847" s="24">
        <v>1</v>
      </c>
      <c r="H847" s="25">
        <v>78.295100000000005</v>
      </c>
      <c r="I847" s="25">
        <v>5.6055999999999999</v>
      </c>
      <c r="J847" s="15">
        <v>157</v>
      </c>
      <c r="K847" s="15">
        <v>52</v>
      </c>
      <c r="L847" s="13">
        <v>7.1599999999999997E-2</v>
      </c>
      <c r="M847" s="7">
        <v>0.93458803999999995</v>
      </c>
      <c r="N847" s="26">
        <v>0.4</v>
      </c>
      <c r="O847" s="27" t="s">
        <v>162</v>
      </c>
      <c r="P847" s="8">
        <v>0.57200393760000001</v>
      </c>
      <c r="Q847" s="24">
        <v>0.33</v>
      </c>
      <c r="R847" t="str">
        <f>IF($Q847*100&gt;=VLOOKUP($O847,margin_ranges!$A$5:$C$10,2,FALSE),IF($Q847*100&lt;=VLOOKUP($O847,margin_ranges!$A$5:$C$10,3,FALSE)+10,"IN RANGE","ABOVE RANGE"),"BELOW RANGE")</f>
        <v>IN RANGE</v>
      </c>
      <c r="S847">
        <f>MIN(VLOOKUP($O847,margin_ranges!$A$5:$D$10,4,FALSE),$P847*100)</f>
        <v>43</v>
      </c>
      <c r="T847" s="29">
        <f>(1-$S847/100)/(1-$F847)-1</f>
        <v>-0.14925373134328479</v>
      </c>
      <c r="U847" s="19" t="str">
        <f>IF(ABS(IFERROR(T847,0))&gt;0.05,INDEX(margin_ranges!$C$13:$C$16,MATCH($F847*100,margin_ranges!$B$13:$B$16,1)),"")</f>
        <v>Balanced (Type B)</v>
      </c>
      <c r="V847">
        <f>MIN(VLOOKUP($U847,margin_ranges!$A$5:$D$10,4,FALSE),$P847*100)</f>
        <v>29.75</v>
      </c>
      <c r="Y847" s="29">
        <f t="shared" si="13"/>
        <v>4.8507462686565583E-2</v>
      </c>
    </row>
    <row r="848" spans="1:25" x14ac:dyDescent="0.3">
      <c r="A848" s="8" t="s">
        <v>17</v>
      </c>
      <c r="B848" s="8" t="s">
        <v>1410</v>
      </c>
      <c r="C848" s="8" t="s">
        <v>1411</v>
      </c>
      <c r="D848" s="8" t="s">
        <v>1508</v>
      </c>
      <c r="E848" s="8" t="s">
        <v>1509</v>
      </c>
      <c r="F848" s="24">
        <v>0.32999999999999902</v>
      </c>
      <c r="G848" s="24">
        <v>1</v>
      </c>
      <c r="H848" s="25">
        <v>140.1113</v>
      </c>
      <c r="I848" s="25">
        <v>22.7651</v>
      </c>
      <c r="J848" s="15">
        <v>635</v>
      </c>
      <c r="K848" s="15">
        <v>179</v>
      </c>
      <c r="L848" s="13">
        <v>0.16250000000000001</v>
      </c>
      <c r="M848" s="7">
        <v>0.93017269999999996</v>
      </c>
      <c r="N848" s="26">
        <v>0.5</v>
      </c>
      <c r="O848" s="27" t="s">
        <v>479</v>
      </c>
      <c r="P848" s="8">
        <v>0.46246540819999998</v>
      </c>
      <c r="Q848" s="24">
        <v>0.33</v>
      </c>
      <c r="R848" t="str">
        <f>IF($Q848*100&gt;=VLOOKUP($O848,margin_ranges!$A$5:$C$10,2,FALSE),IF($Q848*100&lt;=VLOOKUP($O848,margin_ranges!$A$5:$C$10,3,FALSE)+10,"IN RANGE","ABOVE RANGE"),"BELOW RANGE")</f>
        <v>IN RANGE</v>
      </c>
      <c r="S848">
        <f>MIN(VLOOKUP($O848,margin_ranges!$A$5:$D$10,4,FALSE),$P848*100)</f>
        <v>43</v>
      </c>
      <c r="T848" s="29">
        <f>(1-$S848/100)/(1-$F848)-1</f>
        <v>-0.14925373134328479</v>
      </c>
      <c r="U848" s="19" t="str">
        <f>IF(ABS(IFERROR(T848,0))&gt;0.05,INDEX(margin_ranges!$C$13:$C$16,MATCH($F848*100,margin_ranges!$B$13:$B$16,1)),"")</f>
        <v>Balanced (Type B)</v>
      </c>
      <c r="V848">
        <f>MIN(VLOOKUP($U848,margin_ranges!$A$5:$D$10,4,FALSE),$P848*100)</f>
        <v>29.75</v>
      </c>
      <c r="Y848" s="29">
        <f t="shared" si="13"/>
        <v>4.8507462686565583E-2</v>
      </c>
    </row>
    <row r="849" spans="1:25" x14ac:dyDescent="0.3">
      <c r="A849" s="8" t="s">
        <v>17</v>
      </c>
      <c r="B849" s="8" t="s">
        <v>1410</v>
      </c>
      <c r="C849" s="8" t="s">
        <v>1411</v>
      </c>
      <c r="D849" s="8" t="s">
        <v>1470</v>
      </c>
      <c r="E849" s="8" t="s">
        <v>1471</v>
      </c>
      <c r="F849" s="24">
        <v>0.3</v>
      </c>
      <c r="G849" s="24">
        <v>1</v>
      </c>
      <c r="H849" s="25">
        <v>244.76320000000001</v>
      </c>
      <c r="I849" s="25">
        <v>30.572900000000001</v>
      </c>
      <c r="J849" s="15">
        <v>752</v>
      </c>
      <c r="K849" s="15">
        <v>226</v>
      </c>
      <c r="L849" s="13">
        <v>0.1249</v>
      </c>
      <c r="M849" s="7">
        <v>0.82004060999999995</v>
      </c>
      <c r="N849" s="26">
        <v>0.4</v>
      </c>
      <c r="O849" s="27" t="s">
        <v>162</v>
      </c>
      <c r="P849" s="8">
        <v>0.51221927629999997</v>
      </c>
      <c r="Q849" s="24">
        <v>0.3</v>
      </c>
      <c r="R849" t="str">
        <f>IF($Q849*100&gt;=VLOOKUP($O849,margin_ranges!$A$5:$C$10,2,FALSE),IF($Q849*100&lt;=VLOOKUP($O849,margin_ranges!$A$5:$C$10,3,FALSE)+10,"IN RANGE","ABOVE RANGE"),"BELOW RANGE")</f>
        <v>IN RANGE</v>
      </c>
      <c r="S849">
        <f>MIN(VLOOKUP($O849,margin_ranges!$A$5:$D$10,4,FALSE),$P849*100)</f>
        <v>43</v>
      </c>
      <c r="T849" s="29">
        <f>(1-$S849/100)/(1-$F849)-1</f>
        <v>-0.18571428571428561</v>
      </c>
      <c r="U849" s="19" t="str">
        <f>IF(ABS(IFERROR(T849,0))&gt;0.05,INDEX(margin_ranges!$C$13:$C$16,MATCH($F849*100,margin_ranges!$B$13:$B$16,1)),"")</f>
        <v>Balanced (Type B)</v>
      </c>
      <c r="V849">
        <f>MIN(VLOOKUP($U849,margin_ranges!$A$5:$D$10,4,FALSE),$P849*100)</f>
        <v>29.75</v>
      </c>
      <c r="Y849" s="29">
        <f t="shared" si="13"/>
        <v>3.5714285714285587E-3</v>
      </c>
    </row>
    <row r="850" spans="1:25" x14ac:dyDescent="0.3">
      <c r="A850" s="8" t="s">
        <v>17</v>
      </c>
      <c r="B850" s="8" t="s">
        <v>1410</v>
      </c>
      <c r="C850" s="8" t="s">
        <v>1411</v>
      </c>
      <c r="D850" s="8" t="s">
        <v>11786</v>
      </c>
      <c r="E850" s="8" t="s">
        <v>11787</v>
      </c>
      <c r="F850" s="24">
        <v>0.3</v>
      </c>
      <c r="G850" s="24">
        <v>0</v>
      </c>
      <c r="H850" s="25">
        <v>2.6410999999999998</v>
      </c>
      <c r="I850" s="25">
        <v>0.2354</v>
      </c>
      <c r="J850" s="15">
        <v>8</v>
      </c>
      <c r="K850" s="15">
        <v>2</v>
      </c>
      <c r="L850" s="13">
        <v>8.9099999999999999E-2</v>
      </c>
      <c r="M850" s="7">
        <v>1.0938998499999999</v>
      </c>
      <c r="N850" s="26">
        <v>0.4</v>
      </c>
      <c r="O850" s="27" t="s">
        <v>479</v>
      </c>
      <c r="P850" s="8">
        <v>0.63433581179999998</v>
      </c>
      <c r="Q850" s="24">
        <v>0.3</v>
      </c>
      <c r="R850" t="str">
        <f>IF($Q850*100&gt;=VLOOKUP($O850,margin_ranges!$A$5:$C$10,2,FALSE),IF($Q850*100&lt;=VLOOKUP($O850,margin_ranges!$A$5:$C$10,3,FALSE)+10,"IN RANGE","ABOVE RANGE"),"BELOW RANGE")</f>
        <v>IN RANGE</v>
      </c>
      <c r="S850">
        <f>MIN(VLOOKUP($O850,margin_ranges!$A$5:$D$10,4,FALSE),$P850*100)</f>
        <v>43</v>
      </c>
      <c r="T850" s="29">
        <f>(1-$S850/100)/(1-$F850)-1</f>
        <v>-0.18571428571428561</v>
      </c>
      <c r="U850" s="19" t="str">
        <f>IF(ABS(IFERROR(T850,0))&gt;0.05,INDEX(margin_ranges!$C$13:$C$16,MATCH($F850*100,margin_ranges!$B$13:$B$16,1)),"")</f>
        <v>Balanced (Type B)</v>
      </c>
      <c r="V850">
        <f>MIN(VLOOKUP($U850,margin_ranges!$A$5:$D$10,4,FALSE),$P850*100)</f>
        <v>29.75</v>
      </c>
      <c r="Y850" s="29">
        <f t="shared" si="13"/>
        <v>3.5714285714285587E-3</v>
      </c>
    </row>
    <row r="851" spans="1:25" x14ac:dyDescent="0.3">
      <c r="A851" s="8" t="s">
        <v>35</v>
      </c>
      <c r="B851" s="8" t="s">
        <v>1510</v>
      </c>
      <c r="C851" s="8" t="s">
        <v>34</v>
      </c>
      <c r="D851" s="8" t="s">
        <v>34</v>
      </c>
      <c r="E851" s="8"/>
      <c r="F851" s="24">
        <v>0.289794920058219</v>
      </c>
      <c r="G851" s="24">
        <v>0.99487300000000001</v>
      </c>
      <c r="H851" s="25">
        <v>84.821899999999999</v>
      </c>
      <c r="I851" s="25">
        <v>8.5892999999999997</v>
      </c>
      <c r="J851" s="15">
        <v>235</v>
      </c>
      <c r="K851" s="15">
        <v>67</v>
      </c>
      <c r="L851" s="13">
        <v>0.1013</v>
      </c>
      <c r="M851" s="7">
        <v>0.91189023000000002</v>
      </c>
      <c r="N851" s="26">
        <v>0.6</v>
      </c>
      <c r="O851" s="27"/>
      <c r="P851" s="8">
        <v>0.34202606730000001</v>
      </c>
      <c r="Q851" s="24">
        <v>0.2898</v>
      </c>
      <c r="R851" t="e">
        <f>IF($Q851*100&gt;=VLOOKUP($O851,margin_ranges!$A$5:$C$10,2,FALSE),IF($Q851*100&lt;=VLOOKUP($O851,margin_ranges!$A$5:$C$10,3,FALSE)+10,"IN RANGE","ABOVE RANGE"),"BELOW RANGE")</f>
        <v>#N/A</v>
      </c>
      <c r="S851" t="e">
        <f>MIN(VLOOKUP($O851,margin_ranges!$A$5:$D$10,4,FALSE),$P851*100)</f>
        <v>#N/A</v>
      </c>
      <c r="T851" s="29" t="e">
        <f>(1-$S851/100)/(1-$F851)-1</f>
        <v>#N/A</v>
      </c>
      <c r="U851" s="19" t="str">
        <f>IF(ABS(IFERROR(T851,0))&gt;0.05,INDEX(margin_ranges!$C$13:$C$16,MATCH($F851*100,margin_ranges!$B$13:$B$16,1)),"")</f>
        <v/>
      </c>
      <c r="V851" t="e">
        <f>MIN(VLOOKUP($U851,margin_ranges!$A$5:$D$10,4,FALSE),$P851*100)</f>
        <v>#N/A</v>
      </c>
      <c r="Y851" s="29" t="e">
        <f t="shared" si="13"/>
        <v>#N/A</v>
      </c>
    </row>
    <row r="852" spans="1:25" x14ac:dyDescent="0.3">
      <c r="A852" s="8" t="s">
        <v>33</v>
      </c>
      <c r="B852" s="8" t="s">
        <v>1510</v>
      </c>
      <c r="C852" s="8" t="s">
        <v>1511</v>
      </c>
      <c r="D852" s="8" t="s">
        <v>34</v>
      </c>
      <c r="E852" s="8"/>
      <c r="F852" s="24">
        <v>0.289794920058219</v>
      </c>
      <c r="G852" s="24">
        <v>0.99487300000000001</v>
      </c>
      <c r="H852" s="25">
        <v>84.821899999999999</v>
      </c>
      <c r="I852" s="25">
        <v>8.5892999999999997</v>
      </c>
      <c r="J852" s="15">
        <v>235</v>
      </c>
      <c r="K852" s="15">
        <v>67</v>
      </c>
      <c r="L852" s="13">
        <v>0.1013</v>
      </c>
      <c r="M852" s="7">
        <v>0.91189023000000002</v>
      </c>
      <c r="N852" s="26">
        <v>0.6</v>
      </c>
      <c r="O852" s="27"/>
      <c r="P852" s="8">
        <v>0.34202606730000001</v>
      </c>
      <c r="Q852" s="24">
        <v>0.2898</v>
      </c>
      <c r="R852" t="e">
        <f>IF($Q852*100&gt;=VLOOKUP($O852,margin_ranges!$A$5:$C$10,2,FALSE),IF($Q852*100&lt;=VLOOKUP($O852,margin_ranges!$A$5:$C$10,3,FALSE)+10,"IN RANGE","ABOVE RANGE"),"BELOW RANGE")</f>
        <v>#N/A</v>
      </c>
      <c r="S852" t="e">
        <f>MIN(VLOOKUP($O852,margin_ranges!$A$5:$D$10,4,FALSE),$P852*100)</f>
        <v>#N/A</v>
      </c>
      <c r="T852" s="29" t="e">
        <f>(1-$S852/100)/(1-$F852)-1</f>
        <v>#N/A</v>
      </c>
      <c r="U852" s="19" t="str">
        <f>IF(ABS(IFERROR(T852,0))&gt;0.05,INDEX(margin_ranges!$C$13:$C$16,MATCH($F852*100,margin_ranges!$B$13:$B$16,1)),"")</f>
        <v/>
      </c>
      <c r="V852" t="e">
        <f>MIN(VLOOKUP($U852,margin_ranges!$A$5:$D$10,4,FALSE),$P852*100)</f>
        <v>#N/A</v>
      </c>
      <c r="Y852" s="29" t="e">
        <f t="shared" si="13"/>
        <v>#N/A</v>
      </c>
    </row>
    <row r="853" spans="1:25" x14ac:dyDescent="0.3">
      <c r="A853" s="8" t="s">
        <v>17</v>
      </c>
      <c r="B853" s="8" t="s">
        <v>1510</v>
      </c>
      <c r="C853" s="8" t="s">
        <v>1511</v>
      </c>
      <c r="D853" s="8" t="s">
        <v>1512</v>
      </c>
      <c r="E853" s="8" t="s">
        <v>1513</v>
      </c>
      <c r="F853" s="24">
        <v>0.28999999999999998</v>
      </c>
      <c r="G853" s="24">
        <v>1</v>
      </c>
      <c r="H853" s="25">
        <v>42.057299999999998</v>
      </c>
      <c r="I853" s="25">
        <v>4.6990999999999996</v>
      </c>
      <c r="J853" s="15">
        <v>125</v>
      </c>
      <c r="K853" s="15">
        <v>36</v>
      </c>
      <c r="L853" s="13">
        <v>0.11169999999999999</v>
      </c>
      <c r="M853" s="7">
        <v>0.88574207999999999</v>
      </c>
      <c r="N853" s="26">
        <v>0.6</v>
      </c>
      <c r="O853" s="27" t="s">
        <v>92</v>
      </c>
      <c r="P853" s="8">
        <v>0.32260190280000001</v>
      </c>
      <c r="Q853" s="24">
        <v>0.28999999999999998</v>
      </c>
      <c r="R853" t="str">
        <f>IF($Q853*100&gt;=VLOOKUP($O853,margin_ranges!$A$5:$C$10,2,FALSE),IF($Q853*100&lt;=VLOOKUP($O853,margin_ranges!$A$5:$C$10,3,FALSE)+10,"IN RANGE","ABOVE RANGE"),"BELOW RANGE")</f>
        <v>IN RANGE</v>
      </c>
      <c r="S853">
        <f>MIN(VLOOKUP($O853,margin_ranges!$A$5:$D$10,4,FALSE),$P853*100)</f>
        <v>29.75</v>
      </c>
      <c r="T853" s="29">
        <f>(1-$S853/100)/(1-$F853)-1</f>
        <v>-1.0563380281690127E-2</v>
      </c>
      <c r="U853" s="19" t="str">
        <f>IF(ABS(IFERROR(T853,0))&gt;0.05,INDEX(margin_ranges!$C$13:$C$16,MATCH($F853*100,margin_ranges!$B$13:$B$16,1)),"")</f>
        <v/>
      </c>
      <c r="V853" t="e">
        <f>MIN(VLOOKUP($U853,margin_ranges!$A$5:$D$10,4,FALSE),$P853*100)</f>
        <v>#N/A</v>
      </c>
      <c r="Y853" s="29" t="e">
        <f t="shared" si="13"/>
        <v>#N/A</v>
      </c>
    </row>
    <row r="854" spans="1:25" x14ac:dyDescent="0.3">
      <c r="A854" s="8" t="s">
        <v>17</v>
      </c>
      <c r="B854" s="8" t="s">
        <v>1510</v>
      </c>
      <c r="C854" s="8" t="s">
        <v>1511</v>
      </c>
      <c r="D854" s="8" t="s">
        <v>1514</v>
      </c>
      <c r="E854" s="8" t="s">
        <v>1515</v>
      </c>
      <c r="F854" s="24">
        <v>0.28999999999999998</v>
      </c>
      <c r="G854" s="24">
        <v>1</v>
      </c>
      <c r="H854" s="25">
        <v>40.6999</v>
      </c>
      <c r="I854" s="25">
        <v>3.8452000000000002</v>
      </c>
      <c r="J854" s="15">
        <v>109</v>
      </c>
      <c r="K854" s="15">
        <v>31</v>
      </c>
      <c r="L854" s="13">
        <v>9.4500000000000001E-2</v>
      </c>
      <c r="M854" s="7">
        <v>0.94405662000000001</v>
      </c>
      <c r="N854" s="26">
        <v>0.6</v>
      </c>
      <c r="O854" s="27" t="s">
        <v>92</v>
      </c>
      <c r="P854" s="8">
        <v>0.36444489920000001</v>
      </c>
      <c r="Q854" s="24">
        <v>0.28999999999999998</v>
      </c>
      <c r="R854" t="str">
        <f>IF($Q854*100&gt;=VLOOKUP($O854,margin_ranges!$A$5:$C$10,2,FALSE),IF($Q854*100&lt;=VLOOKUP($O854,margin_ranges!$A$5:$C$10,3,FALSE)+10,"IN RANGE","ABOVE RANGE"),"BELOW RANGE")</f>
        <v>IN RANGE</v>
      </c>
      <c r="S854">
        <f>MIN(VLOOKUP($O854,margin_ranges!$A$5:$D$10,4,FALSE),$P854*100)</f>
        <v>29.75</v>
      </c>
      <c r="T854" s="29">
        <f>(1-$S854/100)/(1-$F854)-1</f>
        <v>-1.0563380281690127E-2</v>
      </c>
      <c r="U854" s="19" t="str">
        <f>IF(ABS(IFERROR(T854,0))&gt;0.05,INDEX(margin_ranges!$C$13:$C$16,MATCH($F854*100,margin_ranges!$B$13:$B$16,1)),"")</f>
        <v/>
      </c>
      <c r="V854" t="e">
        <f>MIN(VLOOKUP($U854,margin_ranges!$A$5:$D$10,4,FALSE),$P854*100)</f>
        <v>#N/A</v>
      </c>
      <c r="Y854" s="29" t="e">
        <f t="shared" si="13"/>
        <v>#N/A</v>
      </c>
    </row>
    <row r="855" spans="1:25" x14ac:dyDescent="0.3">
      <c r="A855" s="8" t="s">
        <v>35</v>
      </c>
      <c r="B855" s="8" t="s">
        <v>1516</v>
      </c>
      <c r="C855" s="8" t="s">
        <v>34</v>
      </c>
      <c r="D855" s="8" t="s">
        <v>34</v>
      </c>
      <c r="E855" s="8"/>
      <c r="F855" s="24">
        <v>0.28999999999999998</v>
      </c>
      <c r="G855" s="24">
        <v>0</v>
      </c>
      <c r="H855" s="25">
        <v>89.423599999999993</v>
      </c>
      <c r="I855" s="25">
        <v>3.1526999999999998</v>
      </c>
      <c r="J855" s="15">
        <v>62</v>
      </c>
      <c r="K855" s="15">
        <v>15</v>
      </c>
      <c r="L855" s="13">
        <v>3.5299999999999998E-2</v>
      </c>
      <c r="M855" s="7">
        <v>0.65029680000000001</v>
      </c>
      <c r="N855" s="26">
        <v>0.24809899999999999</v>
      </c>
      <c r="O855" s="27"/>
      <c r="P855" s="8">
        <v>0.61848343500000003</v>
      </c>
      <c r="Q855" s="24">
        <v>0.28999999999999998</v>
      </c>
      <c r="R855" t="e">
        <f>IF($Q855*100&gt;=VLOOKUP($O855,margin_ranges!$A$5:$C$10,2,FALSE),IF($Q855*100&lt;=VLOOKUP($O855,margin_ranges!$A$5:$C$10,3,FALSE)+10,"IN RANGE","ABOVE RANGE"),"BELOW RANGE")</f>
        <v>#N/A</v>
      </c>
      <c r="S855" t="e">
        <f>MIN(VLOOKUP($O855,margin_ranges!$A$5:$D$10,4,FALSE),$P855*100)</f>
        <v>#N/A</v>
      </c>
      <c r="T855" s="29" t="e">
        <f>(1-$S855/100)/(1-$F855)-1</f>
        <v>#N/A</v>
      </c>
      <c r="U855" s="19" t="str">
        <f>IF(ABS(IFERROR(T855,0))&gt;0.05,INDEX(margin_ranges!$C$13:$C$16,MATCH($F855*100,margin_ranges!$B$13:$B$16,1)),"")</f>
        <v/>
      </c>
      <c r="V855" t="e">
        <f>MIN(VLOOKUP($U855,margin_ranges!$A$5:$D$10,4,FALSE),$P855*100)</f>
        <v>#N/A</v>
      </c>
      <c r="Y855" s="29" t="e">
        <f t="shared" si="13"/>
        <v>#N/A</v>
      </c>
    </row>
    <row r="856" spans="1:25" x14ac:dyDescent="0.3">
      <c r="A856" s="8" t="s">
        <v>33</v>
      </c>
      <c r="B856" s="8" t="s">
        <v>1516</v>
      </c>
      <c r="C856" s="8" t="s">
        <v>1517</v>
      </c>
      <c r="D856" s="8" t="s">
        <v>34</v>
      </c>
      <c r="E856" s="8"/>
      <c r="F856" s="24">
        <v>0.28999999999999998</v>
      </c>
      <c r="G856" s="24">
        <v>0</v>
      </c>
      <c r="H856" s="25">
        <v>89.423599999999993</v>
      </c>
      <c r="I856" s="25">
        <v>3.1526999999999998</v>
      </c>
      <c r="J856" s="15">
        <v>62</v>
      </c>
      <c r="K856" s="15">
        <v>15</v>
      </c>
      <c r="L856" s="13">
        <v>3.5299999999999998E-2</v>
      </c>
      <c r="M856" s="7">
        <v>0.65029680000000001</v>
      </c>
      <c r="N856" s="26">
        <v>0.24809899999999999</v>
      </c>
      <c r="O856" s="27"/>
      <c r="P856" s="8">
        <v>0.61848343500000003</v>
      </c>
      <c r="Q856" s="24">
        <v>0.28999999999999998</v>
      </c>
      <c r="R856" t="e">
        <f>IF($Q856*100&gt;=VLOOKUP($O856,margin_ranges!$A$5:$C$10,2,FALSE),IF($Q856*100&lt;=VLOOKUP($O856,margin_ranges!$A$5:$C$10,3,FALSE)+10,"IN RANGE","ABOVE RANGE"),"BELOW RANGE")</f>
        <v>#N/A</v>
      </c>
      <c r="S856" t="e">
        <f>MIN(VLOOKUP($O856,margin_ranges!$A$5:$D$10,4,FALSE),$P856*100)</f>
        <v>#N/A</v>
      </c>
      <c r="T856" s="29" t="e">
        <f>(1-$S856/100)/(1-$F856)-1</f>
        <v>#N/A</v>
      </c>
      <c r="U856" s="19" t="str">
        <f>IF(ABS(IFERROR(T856,0))&gt;0.05,INDEX(margin_ranges!$C$13:$C$16,MATCH($F856*100,margin_ranges!$B$13:$B$16,1)),"")</f>
        <v/>
      </c>
      <c r="V856" t="e">
        <f>MIN(VLOOKUP($U856,margin_ranges!$A$5:$D$10,4,FALSE),$P856*100)</f>
        <v>#N/A</v>
      </c>
      <c r="Y856" s="29" t="e">
        <f t="shared" si="13"/>
        <v>#N/A</v>
      </c>
    </row>
    <row r="857" spans="1:25" x14ac:dyDescent="0.3">
      <c r="A857" s="8" t="s">
        <v>17</v>
      </c>
      <c r="B857" s="8" t="s">
        <v>1516</v>
      </c>
      <c r="C857" s="8" t="s">
        <v>1517</v>
      </c>
      <c r="D857" s="28" t="s">
        <v>1518</v>
      </c>
      <c r="E857" s="8" t="s">
        <v>1519</v>
      </c>
      <c r="F857" s="24">
        <v>0.28999999999999998</v>
      </c>
      <c r="G857" s="24">
        <v>0</v>
      </c>
      <c r="H857" s="25">
        <v>19.160399999999999</v>
      </c>
      <c r="I857" s="25">
        <v>0.96850000000000003</v>
      </c>
      <c r="J857" s="15">
        <v>13</v>
      </c>
      <c r="K857" s="15">
        <v>3</v>
      </c>
      <c r="L857" s="13">
        <v>5.0500000000000003E-2</v>
      </c>
      <c r="M857" s="7">
        <v>0.46239397999999998</v>
      </c>
      <c r="N857" s="26">
        <v>0.1</v>
      </c>
      <c r="O857" s="27" t="s">
        <v>22</v>
      </c>
      <c r="P857" s="8">
        <v>0.78373420949999995</v>
      </c>
      <c r="Q857" s="24">
        <v>0.28999999999999998</v>
      </c>
      <c r="R857" t="str">
        <f>IF($Q857*100&gt;=VLOOKUP($O857,margin_ranges!$A$5:$C$10,2,FALSE),IF($Q857*100&lt;=VLOOKUP($O857,margin_ranges!$A$5:$C$10,3,FALSE)+10,"IN RANGE","ABOVE RANGE"),"BELOW RANGE")</f>
        <v>IN RANGE</v>
      </c>
      <c r="S857">
        <f>MIN(VLOOKUP($O857,margin_ranges!$A$5:$D$10,4,FALSE),$P857*100)</f>
        <v>29.75</v>
      </c>
      <c r="T857" s="29">
        <f>(1-$S857/100)/(1-$F857)-1</f>
        <v>-1.0563380281690127E-2</v>
      </c>
      <c r="U857" s="19" t="str">
        <f>IF(ABS(IFERROR(T857,0))&gt;0.05,INDEX(margin_ranges!$C$13:$C$16,MATCH($F857*100,margin_ranges!$B$13:$B$16,1)),"")</f>
        <v/>
      </c>
      <c r="V857" t="e">
        <f>MIN(VLOOKUP($U857,margin_ranges!$A$5:$D$10,4,FALSE),$P857*100)</f>
        <v>#N/A</v>
      </c>
      <c r="Y857" s="29" t="e">
        <f t="shared" si="13"/>
        <v>#N/A</v>
      </c>
    </row>
    <row r="858" spans="1:25" x14ac:dyDescent="0.3">
      <c r="A858" s="8" t="s">
        <v>17</v>
      </c>
      <c r="B858" s="8" t="s">
        <v>1516</v>
      </c>
      <c r="C858" s="8" t="s">
        <v>1517</v>
      </c>
      <c r="D858" s="8" t="s">
        <v>1520</v>
      </c>
      <c r="E858" s="8" t="s">
        <v>1521</v>
      </c>
      <c r="F858" s="24">
        <v>0.28999999999999998</v>
      </c>
      <c r="G858" s="24">
        <v>0</v>
      </c>
      <c r="H858" s="25">
        <v>23.009499999999999</v>
      </c>
      <c r="I858" s="25">
        <v>0.64639999999999997</v>
      </c>
      <c r="J858" s="15">
        <v>17</v>
      </c>
      <c r="K858" s="15">
        <v>4</v>
      </c>
      <c r="L858" s="13">
        <v>2.81E-2</v>
      </c>
      <c r="M858" s="7">
        <v>0.88504806999999996</v>
      </c>
      <c r="N858" s="26">
        <v>0.5</v>
      </c>
      <c r="O858" s="27" t="s">
        <v>22</v>
      </c>
      <c r="P858" s="8">
        <v>0.4350589352</v>
      </c>
      <c r="Q858" s="24">
        <v>0.28999999999999998</v>
      </c>
      <c r="R858" t="str">
        <f>IF($Q858*100&gt;=VLOOKUP($O858,margin_ranges!$A$5:$C$10,2,FALSE),IF($Q858*100&lt;=VLOOKUP($O858,margin_ranges!$A$5:$C$10,3,FALSE)+10,"IN RANGE","ABOVE RANGE"),"BELOW RANGE")</f>
        <v>IN RANGE</v>
      </c>
      <c r="S858">
        <f>MIN(VLOOKUP($O858,margin_ranges!$A$5:$D$10,4,FALSE),$P858*100)</f>
        <v>29.75</v>
      </c>
      <c r="T858" s="29">
        <f>(1-$S858/100)/(1-$F858)-1</f>
        <v>-1.0563380281690127E-2</v>
      </c>
      <c r="U858" s="19" t="str">
        <f>IF(ABS(IFERROR(T858,0))&gt;0.05,INDEX(margin_ranges!$C$13:$C$16,MATCH($F858*100,margin_ranges!$B$13:$B$16,1)),"")</f>
        <v/>
      </c>
      <c r="V858" t="e">
        <f>MIN(VLOOKUP($U858,margin_ranges!$A$5:$D$10,4,FALSE),$P858*100)</f>
        <v>#N/A</v>
      </c>
      <c r="Y858" s="29" t="e">
        <f t="shared" si="13"/>
        <v>#N/A</v>
      </c>
    </row>
    <row r="859" spans="1:25" x14ac:dyDescent="0.3">
      <c r="A859" s="8" t="s">
        <v>17</v>
      </c>
      <c r="B859" s="8" t="s">
        <v>1516</v>
      </c>
      <c r="C859" s="8" t="s">
        <v>1517</v>
      </c>
      <c r="D859" s="8" t="s">
        <v>1522</v>
      </c>
      <c r="E859" s="8" t="s">
        <v>1523</v>
      </c>
      <c r="F859" s="24">
        <v>0.28999999999999998</v>
      </c>
      <c r="G859" s="24">
        <v>0</v>
      </c>
      <c r="H859" s="25">
        <v>22.906400000000001</v>
      </c>
      <c r="I859" s="25">
        <v>1.0168999999999999</v>
      </c>
      <c r="J859" s="15">
        <v>16</v>
      </c>
      <c r="K859" s="15">
        <v>4</v>
      </c>
      <c r="L859" s="13">
        <v>4.4400000000000002E-2</v>
      </c>
      <c r="M859" s="7">
        <v>0.51100652999999996</v>
      </c>
      <c r="N859" s="26">
        <v>0.1</v>
      </c>
      <c r="O859" s="27" t="s">
        <v>22</v>
      </c>
      <c r="P859" s="8">
        <v>0.80430778540000003</v>
      </c>
      <c r="Q859" s="24">
        <v>0.28999999999999998</v>
      </c>
      <c r="R859" t="str">
        <f>IF($Q859*100&gt;=VLOOKUP($O859,margin_ranges!$A$5:$C$10,2,FALSE),IF($Q859*100&lt;=VLOOKUP($O859,margin_ranges!$A$5:$C$10,3,FALSE)+10,"IN RANGE","ABOVE RANGE"),"BELOW RANGE")</f>
        <v>IN RANGE</v>
      </c>
      <c r="S859">
        <f>MIN(VLOOKUP($O859,margin_ranges!$A$5:$D$10,4,FALSE),$P859*100)</f>
        <v>29.75</v>
      </c>
      <c r="T859" s="29">
        <f>(1-$S859/100)/(1-$F859)-1</f>
        <v>-1.0563380281690127E-2</v>
      </c>
      <c r="U859" s="19" t="str">
        <f>IF(ABS(IFERROR(T859,0))&gt;0.05,INDEX(margin_ranges!$C$13:$C$16,MATCH($F859*100,margin_ranges!$B$13:$B$16,1)),"")</f>
        <v/>
      </c>
      <c r="V859" t="e">
        <f>MIN(VLOOKUP($U859,margin_ranges!$A$5:$D$10,4,FALSE),$P859*100)</f>
        <v>#N/A</v>
      </c>
      <c r="Y859" s="29" t="e">
        <f t="shared" si="13"/>
        <v>#N/A</v>
      </c>
    </row>
    <row r="860" spans="1:25" x14ac:dyDescent="0.3">
      <c r="A860" s="8" t="s">
        <v>17</v>
      </c>
      <c r="B860" s="8" t="s">
        <v>1516</v>
      </c>
      <c r="C860" s="8" t="s">
        <v>1517</v>
      </c>
      <c r="D860" s="8" t="s">
        <v>1524</v>
      </c>
      <c r="E860" s="8" t="s">
        <v>1525</v>
      </c>
      <c r="F860" s="24">
        <v>0.28999999999999998</v>
      </c>
      <c r="G860" s="24">
        <v>0</v>
      </c>
      <c r="H860" s="25">
        <v>24.347300000000001</v>
      </c>
      <c r="I860" s="25">
        <v>0.52090000000000003</v>
      </c>
      <c r="J860" s="15">
        <v>15</v>
      </c>
      <c r="K860" s="15">
        <v>4</v>
      </c>
      <c r="L860" s="13">
        <v>2.1399999999999999E-2</v>
      </c>
      <c r="M860" s="7">
        <v>0.98028245999999997</v>
      </c>
      <c r="N860" s="26">
        <v>0.5</v>
      </c>
      <c r="O860" s="27" t="s">
        <v>22</v>
      </c>
      <c r="P860" s="8">
        <v>0.4899429307</v>
      </c>
      <c r="Q860" s="24">
        <v>0.28999999999999998</v>
      </c>
      <c r="R860" t="str">
        <f>IF($Q860*100&gt;=VLOOKUP($O860,margin_ranges!$A$5:$C$10,2,FALSE),IF($Q860*100&lt;=VLOOKUP($O860,margin_ranges!$A$5:$C$10,3,FALSE)+10,"IN RANGE","ABOVE RANGE"),"BELOW RANGE")</f>
        <v>IN RANGE</v>
      </c>
      <c r="S860">
        <f>MIN(VLOOKUP($O860,margin_ranges!$A$5:$D$10,4,FALSE),$P860*100)</f>
        <v>29.75</v>
      </c>
      <c r="T860" s="29">
        <f>(1-$S860/100)/(1-$F860)-1</f>
        <v>-1.0563380281690127E-2</v>
      </c>
      <c r="U860" s="19" t="str">
        <f>IF(ABS(IFERROR(T860,0))&gt;0.05,INDEX(margin_ranges!$C$13:$C$16,MATCH($F860*100,margin_ranges!$B$13:$B$16,1)),"")</f>
        <v/>
      </c>
      <c r="V860" t="e">
        <f>MIN(VLOOKUP($U860,margin_ranges!$A$5:$D$10,4,FALSE),$P860*100)</f>
        <v>#N/A</v>
      </c>
      <c r="Y860" s="29" t="e">
        <f t="shared" si="13"/>
        <v>#N/A</v>
      </c>
    </row>
    <row r="861" spans="1:25" x14ac:dyDescent="0.3">
      <c r="A861" s="8" t="s">
        <v>35</v>
      </c>
      <c r="B861" s="8" t="s">
        <v>1526</v>
      </c>
      <c r="C861" s="8" t="s">
        <v>34</v>
      </c>
      <c r="D861" s="8" t="s">
        <v>34</v>
      </c>
      <c r="E861" s="8"/>
      <c r="F861" s="24">
        <v>0.31456505311015298</v>
      </c>
      <c r="G861" s="24">
        <v>0.99999990999999999</v>
      </c>
      <c r="H861" s="25">
        <v>23326.736400000002</v>
      </c>
      <c r="I861" s="25">
        <v>2675.8820999999998</v>
      </c>
      <c r="J861" s="15">
        <v>29760</v>
      </c>
      <c r="K861" s="15">
        <v>8296</v>
      </c>
      <c r="L861" s="13">
        <v>0.1147</v>
      </c>
      <c r="M861" s="7">
        <v>0.37071646000000003</v>
      </c>
      <c r="N861" s="26">
        <v>0.1</v>
      </c>
      <c r="O861" s="27"/>
      <c r="P861" s="8">
        <v>0.73025206369999995</v>
      </c>
      <c r="Q861" s="24">
        <v>0.31459999999999999</v>
      </c>
      <c r="R861" t="e">
        <f>IF($Q861*100&gt;=VLOOKUP($O861,margin_ranges!$A$5:$C$10,2,FALSE),IF($Q861*100&lt;=VLOOKUP($O861,margin_ranges!$A$5:$C$10,3,FALSE)+10,"IN RANGE","ABOVE RANGE"),"BELOW RANGE")</f>
        <v>#N/A</v>
      </c>
      <c r="S861" t="e">
        <f>MIN(VLOOKUP($O861,margin_ranges!$A$5:$D$10,4,FALSE),$P861*100)</f>
        <v>#N/A</v>
      </c>
      <c r="T861" s="29" t="e">
        <f>(1-$S861/100)/(1-$F861)-1</f>
        <v>#N/A</v>
      </c>
      <c r="U861" s="19" t="str">
        <f>IF(ABS(IFERROR(T861,0))&gt;0.05,INDEX(margin_ranges!$C$13:$C$16,MATCH($F861*100,margin_ranges!$B$13:$B$16,1)),"")</f>
        <v/>
      </c>
      <c r="V861" t="e">
        <f>MIN(VLOOKUP($U861,margin_ranges!$A$5:$D$10,4,FALSE),$P861*100)</f>
        <v>#N/A</v>
      </c>
      <c r="Y861" s="29" t="e">
        <f t="shared" si="13"/>
        <v>#N/A</v>
      </c>
    </row>
    <row r="862" spans="1:25" x14ac:dyDescent="0.3">
      <c r="A862" s="8" t="s">
        <v>33</v>
      </c>
      <c r="B862" s="8" t="s">
        <v>1526</v>
      </c>
      <c r="C862" s="8" t="s">
        <v>1527</v>
      </c>
      <c r="D862" s="8" t="s">
        <v>34</v>
      </c>
      <c r="E862" s="8"/>
      <c r="F862" s="24">
        <v>0.31456505311015298</v>
      </c>
      <c r="G862" s="24">
        <v>0.99999990999999999</v>
      </c>
      <c r="H862" s="25">
        <v>23326.736400000002</v>
      </c>
      <c r="I862" s="25">
        <v>2675.8820999999998</v>
      </c>
      <c r="J862" s="15">
        <v>29760</v>
      </c>
      <c r="K862" s="15">
        <v>8296</v>
      </c>
      <c r="L862" s="13">
        <v>0.1147</v>
      </c>
      <c r="M862" s="7">
        <v>0.37071646000000003</v>
      </c>
      <c r="N862" s="26">
        <v>0.1</v>
      </c>
      <c r="O862" s="27"/>
      <c r="P862" s="8">
        <v>0.73025206369999995</v>
      </c>
      <c r="Q862" s="24">
        <v>0.31459999999999999</v>
      </c>
      <c r="R862" t="e">
        <f>IF($Q862*100&gt;=VLOOKUP($O862,margin_ranges!$A$5:$C$10,2,FALSE),IF($Q862*100&lt;=VLOOKUP($O862,margin_ranges!$A$5:$C$10,3,FALSE)+10,"IN RANGE","ABOVE RANGE"),"BELOW RANGE")</f>
        <v>#N/A</v>
      </c>
      <c r="S862" t="e">
        <f>MIN(VLOOKUP($O862,margin_ranges!$A$5:$D$10,4,FALSE),$P862*100)</f>
        <v>#N/A</v>
      </c>
      <c r="T862" s="29" t="e">
        <f>(1-$S862/100)/(1-$F862)-1</f>
        <v>#N/A</v>
      </c>
      <c r="U862" s="19" t="str">
        <f>IF(ABS(IFERROR(T862,0))&gt;0.05,INDEX(margin_ranges!$C$13:$C$16,MATCH($F862*100,margin_ranges!$B$13:$B$16,1)),"")</f>
        <v/>
      </c>
      <c r="V862" t="e">
        <f>MIN(VLOOKUP($U862,margin_ranges!$A$5:$D$10,4,FALSE),$P862*100)</f>
        <v>#N/A</v>
      </c>
      <c r="Y862" s="29" t="e">
        <f t="shared" si="13"/>
        <v>#N/A</v>
      </c>
    </row>
    <row r="863" spans="1:25" x14ac:dyDescent="0.3">
      <c r="A863" s="8" t="s">
        <v>17</v>
      </c>
      <c r="B863" s="8" t="s">
        <v>1526</v>
      </c>
      <c r="C863" s="8" t="s">
        <v>1527</v>
      </c>
      <c r="D863" s="8" t="s">
        <v>1530</v>
      </c>
      <c r="E863" s="8" t="s">
        <v>1531</v>
      </c>
      <c r="F863" s="24">
        <v>0.39</v>
      </c>
      <c r="G863" s="24">
        <v>1</v>
      </c>
      <c r="H863" s="25">
        <v>5886.4261999999999</v>
      </c>
      <c r="I863" s="25">
        <v>652.18370000000004</v>
      </c>
      <c r="J863" s="15">
        <v>7311</v>
      </c>
      <c r="K863" s="15">
        <v>2588</v>
      </c>
      <c r="L863" s="13">
        <v>0.1108</v>
      </c>
      <c r="M863" s="7">
        <v>0.37364269999999999</v>
      </c>
      <c r="N863" s="26">
        <v>0.1</v>
      </c>
      <c r="O863" s="27" t="s">
        <v>22</v>
      </c>
      <c r="P863" s="8">
        <v>0.73236463799999996</v>
      </c>
      <c r="Q863" s="24">
        <v>0.39</v>
      </c>
      <c r="R863" t="str">
        <f>IF($Q863*100&gt;=VLOOKUP($O863,margin_ranges!$A$5:$C$10,2,FALSE),IF($Q863*100&lt;=VLOOKUP($O863,margin_ranges!$A$5:$C$10,3,FALSE)+10,"IN RANGE","ABOVE RANGE"),"BELOW RANGE")</f>
        <v>IN RANGE</v>
      </c>
      <c r="S863">
        <f>MIN(VLOOKUP($O863,margin_ranges!$A$5:$D$10,4,FALSE),$P863*100)</f>
        <v>29.75</v>
      </c>
      <c r="T863" s="29">
        <f>(1-$S863/100)/(1-$F863)-1</f>
        <v>0.15163934426229519</v>
      </c>
      <c r="U863" s="19" t="str">
        <f>IF(ABS(IFERROR(T863,0))&gt;0.05,INDEX(margin_ranges!$C$13:$C$16,MATCH($F863*100,margin_ranges!$B$13:$B$16,1)),"")</f>
        <v>Margin Over Fill (Type C)</v>
      </c>
      <c r="V863">
        <f>MIN(VLOOKUP($U863,margin_ranges!$A$5:$D$10,4,FALSE),$P863*100)</f>
        <v>43</v>
      </c>
      <c r="Y863" s="29">
        <f t="shared" si="13"/>
        <v>-6.5573770491803129E-2</v>
      </c>
    </row>
    <row r="864" spans="1:25" x14ac:dyDescent="0.3">
      <c r="A864" s="8" t="s">
        <v>17</v>
      </c>
      <c r="B864" s="8" t="s">
        <v>1526</v>
      </c>
      <c r="C864" s="8" t="s">
        <v>1527</v>
      </c>
      <c r="D864" s="8" t="s">
        <v>1528</v>
      </c>
      <c r="E864" s="8" t="s">
        <v>1529</v>
      </c>
      <c r="F864" s="24">
        <v>0.28999999999999998</v>
      </c>
      <c r="G864" s="24">
        <v>1</v>
      </c>
      <c r="H864" s="25">
        <v>5847.2800999999999</v>
      </c>
      <c r="I864" s="25">
        <v>709.26220000000001</v>
      </c>
      <c r="J864" s="15">
        <v>7693</v>
      </c>
      <c r="K864" s="15">
        <v>1959</v>
      </c>
      <c r="L864" s="13">
        <v>0.12130000000000001</v>
      </c>
      <c r="M864" s="7">
        <v>0.36153016999999998</v>
      </c>
      <c r="N864" s="26">
        <v>0.1</v>
      </c>
      <c r="O864" s="27" t="s">
        <v>22</v>
      </c>
      <c r="P864" s="8">
        <v>0.72339790829999995</v>
      </c>
      <c r="Q864" s="24">
        <v>0.28999999999999998</v>
      </c>
      <c r="R864" t="str">
        <f>IF($Q864*100&gt;=VLOOKUP($O864,margin_ranges!$A$5:$C$10,2,FALSE),IF($Q864*100&lt;=VLOOKUP($O864,margin_ranges!$A$5:$C$10,3,FALSE)+10,"IN RANGE","ABOVE RANGE"),"BELOW RANGE")</f>
        <v>IN RANGE</v>
      </c>
      <c r="S864">
        <f>MIN(VLOOKUP($O864,margin_ranges!$A$5:$D$10,4,FALSE),$P864*100)</f>
        <v>29.75</v>
      </c>
      <c r="T864" s="29">
        <f>(1-$S864/100)/(1-$F864)-1</f>
        <v>-1.0563380281690127E-2</v>
      </c>
      <c r="U864" s="19" t="str">
        <f>IF(ABS(IFERROR(T864,0))&gt;0.05,INDEX(margin_ranges!$C$13:$C$16,MATCH($F864*100,margin_ranges!$B$13:$B$16,1)),"")</f>
        <v/>
      </c>
      <c r="V864" t="e">
        <f>MIN(VLOOKUP($U864,margin_ranges!$A$5:$D$10,4,FALSE),$P864*100)</f>
        <v>#N/A</v>
      </c>
      <c r="Y864" s="29" t="e">
        <f t="shared" si="13"/>
        <v>#N/A</v>
      </c>
    </row>
    <row r="865" spans="1:25" x14ac:dyDescent="0.3">
      <c r="A865" s="8" t="s">
        <v>17</v>
      </c>
      <c r="B865" s="8" t="s">
        <v>1526</v>
      </c>
      <c r="C865" s="8" t="s">
        <v>1527</v>
      </c>
      <c r="D865" s="8" t="s">
        <v>1532</v>
      </c>
      <c r="E865" s="8" t="s">
        <v>1533</v>
      </c>
      <c r="F865" s="24">
        <v>0.28999999999999998</v>
      </c>
      <c r="G865" s="24">
        <v>1</v>
      </c>
      <c r="H865" s="25">
        <v>11593.009599999999</v>
      </c>
      <c r="I865" s="25">
        <v>1314.4354000000001</v>
      </c>
      <c r="J865" s="15">
        <v>14757</v>
      </c>
      <c r="K865" s="15">
        <v>3748</v>
      </c>
      <c r="L865" s="13">
        <v>0.1134</v>
      </c>
      <c r="M865" s="7">
        <v>0.37422158</v>
      </c>
      <c r="N865" s="26">
        <v>0.1</v>
      </c>
      <c r="O865" s="27" t="s">
        <v>92</v>
      </c>
      <c r="P865" s="8">
        <v>0.73277863620000006</v>
      </c>
      <c r="Q865" s="24">
        <v>0.28999999999999998</v>
      </c>
      <c r="R865" t="str">
        <f>IF($Q865*100&gt;=VLOOKUP($O865,margin_ranges!$A$5:$C$10,2,FALSE),IF($Q865*100&lt;=VLOOKUP($O865,margin_ranges!$A$5:$C$10,3,FALSE)+10,"IN RANGE","ABOVE RANGE"),"BELOW RANGE")</f>
        <v>IN RANGE</v>
      </c>
      <c r="S865">
        <f>MIN(VLOOKUP($O865,margin_ranges!$A$5:$D$10,4,FALSE),$P865*100)</f>
        <v>29.75</v>
      </c>
      <c r="T865" s="29">
        <f>(1-$S865/100)/(1-$F865)-1</f>
        <v>-1.0563380281690127E-2</v>
      </c>
      <c r="U865" s="19" t="str">
        <f>IF(ABS(IFERROR(T865,0))&gt;0.05,INDEX(margin_ranges!$C$13:$C$16,MATCH($F865*100,margin_ranges!$B$13:$B$16,1)),"")</f>
        <v/>
      </c>
      <c r="V865" t="e">
        <f>MIN(VLOOKUP($U865,margin_ranges!$A$5:$D$10,4,FALSE),$P865*100)</f>
        <v>#N/A</v>
      </c>
      <c r="Y865" s="29" t="e">
        <f t="shared" si="13"/>
        <v>#N/A</v>
      </c>
    </row>
    <row r="866" spans="1:25" x14ac:dyDescent="0.3">
      <c r="A866" s="8" t="s">
        <v>35</v>
      </c>
      <c r="B866" s="8" t="s">
        <v>1534</v>
      </c>
      <c r="C866" s="8" t="s">
        <v>34</v>
      </c>
      <c r="D866" s="8" t="s">
        <v>34</v>
      </c>
      <c r="E866" s="8"/>
      <c r="F866" s="24">
        <v>0.25</v>
      </c>
      <c r="G866" s="24">
        <v>0.96366003</v>
      </c>
      <c r="H866" s="25">
        <v>473.11340000000001</v>
      </c>
      <c r="I866" s="25">
        <v>3.3451</v>
      </c>
      <c r="J866" s="15">
        <v>145</v>
      </c>
      <c r="K866" s="15">
        <v>36</v>
      </c>
      <c r="L866" s="13">
        <v>7.1000000000000004E-3</v>
      </c>
      <c r="M866" s="7">
        <v>1.44361641</v>
      </c>
      <c r="N866" s="26">
        <v>1</v>
      </c>
      <c r="O866" s="27"/>
      <c r="P866" s="8">
        <v>0.30729521050000003</v>
      </c>
      <c r="Q866" s="24">
        <v>0.25</v>
      </c>
      <c r="R866" t="e">
        <f>IF($Q866*100&gt;=VLOOKUP($O866,margin_ranges!$A$5:$C$10,2,FALSE),IF($Q866*100&lt;=VLOOKUP($O866,margin_ranges!$A$5:$C$10,3,FALSE)+10,"IN RANGE","ABOVE RANGE"),"BELOW RANGE")</f>
        <v>#N/A</v>
      </c>
      <c r="S866" t="e">
        <f>MIN(VLOOKUP($O866,margin_ranges!$A$5:$D$10,4,FALSE),$P866*100)</f>
        <v>#N/A</v>
      </c>
      <c r="T866" s="29" t="e">
        <f>(1-$S866/100)/(1-$F866)-1</f>
        <v>#N/A</v>
      </c>
      <c r="U866" s="19" t="str">
        <f>IF(ABS(IFERROR(T866,0))&gt;0.05,INDEX(margin_ranges!$C$13:$C$16,MATCH($F866*100,margin_ranges!$B$13:$B$16,1)),"")</f>
        <v/>
      </c>
      <c r="V866" t="e">
        <f>MIN(VLOOKUP($U866,margin_ranges!$A$5:$D$10,4,FALSE),$P866*100)</f>
        <v>#N/A</v>
      </c>
      <c r="Y866" s="29" t="e">
        <f t="shared" si="13"/>
        <v>#N/A</v>
      </c>
    </row>
    <row r="867" spans="1:25" x14ac:dyDescent="0.3">
      <c r="A867" s="8" t="s">
        <v>33</v>
      </c>
      <c r="B867" s="8" t="s">
        <v>1534</v>
      </c>
      <c r="C867" s="8" t="s">
        <v>1535</v>
      </c>
      <c r="D867" s="8" t="s">
        <v>34</v>
      </c>
      <c r="E867" s="8"/>
      <c r="F867" s="24">
        <v>0.25</v>
      </c>
      <c r="G867" s="24">
        <v>0.96366003</v>
      </c>
      <c r="H867" s="25">
        <v>473.11340000000001</v>
      </c>
      <c r="I867" s="25">
        <v>3.3451</v>
      </c>
      <c r="J867" s="15">
        <v>145</v>
      </c>
      <c r="K867" s="15">
        <v>36</v>
      </c>
      <c r="L867" s="13">
        <v>7.1000000000000004E-3</v>
      </c>
      <c r="M867" s="7">
        <v>1.44361641</v>
      </c>
      <c r="N867" s="26">
        <v>1</v>
      </c>
      <c r="O867" s="27"/>
      <c r="P867" s="8">
        <v>0.30729521050000003</v>
      </c>
      <c r="Q867" s="24">
        <v>0.25</v>
      </c>
      <c r="R867" t="e">
        <f>IF($Q867*100&gt;=VLOOKUP($O867,margin_ranges!$A$5:$C$10,2,FALSE),IF($Q867*100&lt;=VLOOKUP($O867,margin_ranges!$A$5:$C$10,3,FALSE)+10,"IN RANGE","ABOVE RANGE"),"BELOW RANGE")</f>
        <v>#N/A</v>
      </c>
      <c r="S867" t="e">
        <f>MIN(VLOOKUP($O867,margin_ranges!$A$5:$D$10,4,FALSE),$P867*100)</f>
        <v>#N/A</v>
      </c>
      <c r="T867" s="29" t="e">
        <f>(1-$S867/100)/(1-$F867)-1</f>
        <v>#N/A</v>
      </c>
      <c r="U867" s="19" t="str">
        <f>IF(ABS(IFERROR(T867,0))&gt;0.05,INDEX(margin_ranges!$C$13:$C$16,MATCH($F867*100,margin_ranges!$B$13:$B$16,1)),"")</f>
        <v/>
      </c>
      <c r="V867" t="e">
        <f>MIN(VLOOKUP($U867,margin_ranges!$A$5:$D$10,4,FALSE),$P867*100)</f>
        <v>#N/A</v>
      </c>
      <c r="Y867" s="29" t="e">
        <f t="shared" si="13"/>
        <v>#N/A</v>
      </c>
    </row>
    <row r="868" spans="1:25" x14ac:dyDescent="0.3">
      <c r="A868" s="8" t="s">
        <v>17</v>
      </c>
      <c r="B868" s="8" t="s">
        <v>1534</v>
      </c>
      <c r="C868" s="8" t="s">
        <v>1535</v>
      </c>
      <c r="D868" s="8" t="s">
        <v>11798</v>
      </c>
      <c r="E868" s="8" t="s">
        <v>11799</v>
      </c>
      <c r="F868" s="24">
        <v>0.25</v>
      </c>
      <c r="G868" s="24">
        <v>1</v>
      </c>
      <c r="H868" s="25">
        <v>228.328</v>
      </c>
      <c r="I868" s="25">
        <v>1.0341</v>
      </c>
      <c r="J868" s="15">
        <v>44</v>
      </c>
      <c r="K868" s="15">
        <v>11</v>
      </c>
      <c r="L868" s="13">
        <v>4.4999999999999997E-3</v>
      </c>
      <c r="M868" s="7">
        <v>1.42185385</v>
      </c>
      <c r="N868" s="26">
        <v>1</v>
      </c>
      <c r="O868" s="27" t="s">
        <v>22</v>
      </c>
      <c r="P868" s="8">
        <v>0.2966928338</v>
      </c>
      <c r="Q868" s="24">
        <v>0.25</v>
      </c>
      <c r="R868" t="str">
        <f>IF($Q868*100&gt;=VLOOKUP($O868,margin_ranges!$A$5:$C$10,2,FALSE),IF($Q868*100&lt;=VLOOKUP($O868,margin_ranges!$A$5:$C$10,3,FALSE)+10,"IN RANGE","ABOVE RANGE"),"BELOW RANGE")</f>
        <v>IN RANGE</v>
      </c>
      <c r="S868">
        <f>MIN(VLOOKUP($O868,margin_ranges!$A$5:$D$10,4,FALSE),$P868*100)</f>
        <v>29.66928338</v>
      </c>
      <c r="T868" s="29">
        <f>(1-$S868/100)/(1-$F868)-1</f>
        <v>-6.225711173333337E-2</v>
      </c>
      <c r="U868" s="19" t="str">
        <f>IF(ABS(IFERROR(T868,0))&gt;0.05,INDEX(margin_ranges!$C$13:$C$16,MATCH($F868*100,margin_ranges!$B$13:$B$16,1)),"")</f>
        <v>Balanced (Type B)</v>
      </c>
      <c r="V868">
        <f>MIN(VLOOKUP($U868,margin_ranges!$A$5:$D$10,4,FALSE),$P868*100)</f>
        <v>29.66928338</v>
      </c>
      <c r="Y868" s="29">
        <f t="shared" si="13"/>
        <v>-6.225711173333337E-2</v>
      </c>
    </row>
    <row r="869" spans="1:25" x14ac:dyDescent="0.3">
      <c r="A869" s="8" t="s">
        <v>17</v>
      </c>
      <c r="B869" s="8" t="s">
        <v>1534</v>
      </c>
      <c r="C869" s="8" t="s">
        <v>1535</v>
      </c>
      <c r="D869" s="8" t="s">
        <v>11794</v>
      </c>
      <c r="E869" s="8" t="s">
        <v>11795</v>
      </c>
      <c r="F869" s="24">
        <v>0.25</v>
      </c>
      <c r="G869" s="24">
        <v>1</v>
      </c>
      <c r="H869" s="25">
        <v>206.32329999999999</v>
      </c>
      <c r="I869" s="25">
        <v>1.7790999999999999</v>
      </c>
      <c r="J869" s="15">
        <v>77</v>
      </c>
      <c r="K869" s="15">
        <v>19</v>
      </c>
      <c r="L869" s="13">
        <v>8.6E-3</v>
      </c>
      <c r="M869" s="7">
        <v>1.44406616</v>
      </c>
      <c r="N869" s="26">
        <v>1</v>
      </c>
      <c r="O869" s="27" t="s">
        <v>22</v>
      </c>
      <c r="P869" s="8">
        <v>0.30751095389999999</v>
      </c>
      <c r="Q869" s="24">
        <v>0.25</v>
      </c>
      <c r="R869" t="str">
        <f>IF($Q869*100&gt;=VLOOKUP($O869,margin_ranges!$A$5:$C$10,2,FALSE),IF($Q869*100&lt;=VLOOKUP($O869,margin_ranges!$A$5:$C$10,3,FALSE)+10,"IN RANGE","ABOVE RANGE"),"BELOW RANGE")</f>
        <v>IN RANGE</v>
      </c>
      <c r="S869">
        <f>MIN(VLOOKUP($O869,margin_ranges!$A$5:$D$10,4,FALSE),$P869*100)</f>
        <v>29.75</v>
      </c>
      <c r="T869" s="29">
        <f>(1-$S869/100)/(1-$F869)-1</f>
        <v>-6.3333333333333353E-2</v>
      </c>
      <c r="U869" s="19" t="str">
        <f>IF(ABS(IFERROR(T869,0))&gt;0.05,INDEX(margin_ranges!$C$13:$C$16,MATCH($F869*100,margin_ranges!$B$13:$B$16,1)),"")</f>
        <v>Balanced (Type B)</v>
      </c>
      <c r="V869">
        <f>MIN(VLOOKUP($U869,margin_ranges!$A$5:$D$10,4,FALSE),$P869*100)</f>
        <v>29.75</v>
      </c>
      <c r="Y869" s="29">
        <f t="shared" si="13"/>
        <v>-6.3333333333333353E-2</v>
      </c>
    </row>
    <row r="870" spans="1:25" x14ac:dyDescent="0.3">
      <c r="A870" s="8" t="s">
        <v>17</v>
      </c>
      <c r="B870" s="8" t="s">
        <v>1534</v>
      </c>
      <c r="C870" s="8" t="s">
        <v>1535</v>
      </c>
      <c r="D870" s="8" t="s">
        <v>11796</v>
      </c>
      <c r="E870" s="8" t="s">
        <v>11797</v>
      </c>
      <c r="F870" s="24">
        <v>0.25</v>
      </c>
      <c r="G870" s="24">
        <v>1</v>
      </c>
      <c r="H870" s="25">
        <v>33.491100000000003</v>
      </c>
      <c r="I870" s="25">
        <v>0.4204</v>
      </c>
      <c r="J870" s="15">
        <v>18</v>
      </c>
      <c r="K870" s="15">
        <v>5</v>
      </c>
      <c r="L870" s="13">
        <v>1.26E-2</v>
      </c>
      <c r="M870" s="7">
        <v>1.4604587899999999</v>
      </c>
      <c r="N870" s="26">
        <v>1</v>
      </c>
      <c r="O870" s="27" t="s">
        <v>22</v>
      </c>
      <c r="P870" s="8">
        <v>0.31528365990000001</v>
      </c>
      <c r="Q870" s="24">
        <v>0.25</v>
      </c>
      <c r="R870" t="str">
        <f>IF($Q870*100&gt;=VLOOKUP($O870,margin_ranges!$A$5:$C$10,2,FALSE),IF($Q870*100&lt;=VLOOKUP($O870,margin_ranges!$A$5:$C$10,3,FALSE)+10,"IN RANGE","ABOVE RANGE"),"BELOW RANGE")</f>
        <v>IN RANGE</v>
      </c>
      <c r="S870">
        <f>MIN(VLOOKUP($O870,margin_ranges!$A$5:$D$10,4,FALSE),$P870*100)</f>
        <v>29.75</v>
      </c>
      <c r="T870" s="29">
        <f>(1-$S870/100)/(1-$F870)-1</f>
        <v>-6.3333333333333353E-2</v>
      </c>
      <c r="U870" s="19" t="str">
        <f>IF(ABS(IFERROR(T870,0))&gt;0.05,INDEX(margin_ranges!$C$13:$C$16,MATCH($F870*100,margin_ranges!$B$13:$B$16,1)),"")</f>
        <v>Balanced (Type B)</v>
      </c>
      <c r="V870">
        <f>MIN(VLOOKUP($U870,margin_ranges!$A$5:$D$10,4,FALSE),$P870*100)</f>
        <v>29.75</v>
      </c>
      <c r="Y870" s="29">
        <f t="shared" si="13"/>
        <v>-6.3333333333333353E-2</v>
      </c>
    </row>
    <row r="871" spans="1:25" x14ac:dyDescent="0.3">
      <c r="A871" s="8" t="s">
        <v>35</v>
      </c>
      <c r="B871" s="8" t="s">
        <v>1536</v>
      </c>
      <c r="C871" s="8" t="s">
        <v>34</v>
      </c>
      <c r="D871" s="8" t="s">
        <v>34</v>
      </c>
      <c r="E871" s="8"/>
      <c r="F871" s="24">
        <v>0.351525558243242</v>
      </c>
      <c r="G871" s="24">
        <v>1</v>
      </c>
      <c r="H871" s="25">
        <v>388.75580000000002</v>
      </c>
      <c r="I871" s="25">
        <v>235.63570000000001</v>
      </c>
      <c r="J871" s="15">
        <v>5276</v>
      </c>
      <c r="K871" s="15">
        <v>1702</v>
      </c>
      <c r="L871" s="13">
        <v>0.60609999999999997</v>
      </c>
      <c r="M871" s="7">
        <v>0.74641261999999997</v>
      </c>
      <c r="N871" s="26">
        <v>0.37528600000000001</v>
      </c>
      <c r="O871" s="27"/>
      <c r="P871" s="8">
        <v>0.49721375449999999</v>
      </c>
      <c r="Q871" s="24">
        <v>0.35149999999999998</v>
      </c>
      <c r="R871" t="e">
        <f>IF($Q871*100&gt;=VLOOKUP($O871,margin_ranges!$A$5:$C$10,2,FALSE),IF($Q871*100&lt;=VLOOKUP($O871,margin_ranges!$A$5:$C$10,3,FALSE)+10,"IN RANGE","ABOVE RANGE"),"BELOW RANGE")</f>
        <v>#N/A</v>
      </c>
      <c r="S871" t="e">
        <f>MIN(VLOOKUP($O871,margin_ranges!$A$5:$D$10,4,FALSE),$P871*100)</f>
        <v>#N/A</v>
      </c>
      <c r="T871" s="29" t="e">
        <f>(1-$S871/100)/(1-$F871)-1</f>
        <v>#N/A</v>
      </c>
      <c r="U871" s="19" t="str">
        <f>IF(ABS(IFERROR(T871,0))&gt;0.05,INDEX(margin_ranges!$C$13:$C$16,MATCH($F871*100,margin_ranges!$B$13:$B$16,1)),"")</f>
        <v/>
      </c>
      <c r="V871" t="e">
        <f>MIN(VLOOKUP($U871,margin_ranges!$A$5:$D$10,4,FALSE),$P871*100)</f>
        <v>#N/A</v>
      </c>
      <c r="Y871" s="29" t="e">
        <f t="shared" si="13"/>
        <v>#N/A</v>
      </c>
    </row>
    <row r="872" spans="1:25" x14ac:dyDescent="0.3">
      <c r="A872" s="8" t="s">
        <v>33</v>
      </c>
      <c r="B872" s="8" t="s">
        <v>1536</v>
      </c>
      <c r="C872" s="8" t="s">
        <v>1537</v>
      </c>
      <c r="D872" s="8" t="s">
        <v>34</v>
      </c>
      <c r="E872" s="8"/>
      <c r="F872" s="24">
        <v>0.351525558243242</v>
      </c>
      <c r="G872" s="24">
        <v>1</v>
      </c>
      <c r="H872" s="25">
        <v>388.75580000000002</v>
      </c>
      <c r="I872" s="25">
        <v>235.63570000000001</v>
      </c>
      <c r="J872" s="15">
        <v>5276</v>
      </c>
      <c r="K872" s="15">
        <v>1702</v>
      </c>
      <c r="L872" s="13">
        <v>0.60609999999999997</v>
      </c>
      <c r="M872" s="7">
        <v>0.74641261999999997</v>
      </c>
      <c r="N872" s="26">
        <v>0.37528600000000001</v>
      </c>
      <c r="O872" s="27"/>
      <c r="P872" s="8">
        <v>0.49721375449999999</v>
      </c>
      <c r="Q872" s="24">
        <v>0.35149999999999998</v>
      </c>
      <c r="R872" t="e">
        <f>IF($Q872*100&gt;=VLOOKUP($O872,margin_ranges!$A$5:$C$10,2,FALSE),IF($Q872*100&lt;=VLOOKUP($O872,margin_ranges!$A$5:$C$10,3,FALSE)+10,"IN RANGE","ABOVE RANGE"),"BELOW RANGE")</f>
        <v>#N/A</v>
      </c>
      <c r="S872" t="e">
        <f>MIN(VLOOKUP($O872,margin_ranges!$A$5:$D$10,4,FALSE),$P872*100)</f>
        <v>#N/A</v>
      </c>
      <c r="T872" s="29" t="e">
        <f>(1-$S872/100)/(1-$F872)-1</f>
        <v>#N/A</v>
      </c>
      <c r="U872" s="19" t="str">
        <f>IF(ABS(IFERROR(T872,0))&gt;0.05,INDEX(margin_ranges!$C$13:$C$16,MATCH($F872*100,margin_ranges!$B$13:$B$16,1)),"")</f>
        <v/>
      </c>
      <c r="V872" t="e">
        <f>MIN(VLOOKUP($U872,margin_ranges!$A$5:$D$10,4,FALSE),$P872*100)</f>
        <v>#N/A</v>
      </c>
      <c r="Y872" s="29" t="e">
        <f t="shared" si="13"/>
        <v>#N/A</v>
      </c>
    </row>
    <row r="873" spans="1:25" x14ac:dyDescent="0.3">
      <c r="A873" s="8" t="s">
        <v>17</v>
      </c>
      <c r="B873" s="8" t="s">
        <v>1536</v>
      </c>
      <c r="C873" s="8" t="s">
        <v>1537</v>
      </c>
      <c r="D873" s="8" t="s">
        <v>1538</v>
      </c>
      <c r="E873" s="8" t="s">
        <v>1539</v>
      </c>
      <c r="F873" s="24">
        <v>0.38</v>
      </c>
      <c r="G873" s="24">
        <v>1</v>
      </c>
      <c r="H873" s="25">
        <v>108.7144</v>
      </c>
      <c r="I873" s="25">
        <v>68.251199999999997</v>
      </c>
      <c r="J873" s="15">
        <v>1301</v>
      </c>
      <c r="K873" s="15">
        <v>494</v>
      </c>
      <c r="L873" s="13">
        <v>0.62780000000000002</v>
      </c>
      <c r="M873" s="7">
        <v>0.63536274000000004</v>
      </c>
      <c r="N873" s="26">
        <v>0.3</v>
      </c>
      <c r="O873" s="27" t="s">
        <v>95</v>
      </c>
      <c r="P873" s="8">
        <v>0.52782878070000006</v>
      </c>
      <c r="Q873" s="24">
        <v>0.38</v>
      </c>
      <c r="R873" t="str">
        <f>IF($Q873*100&gt;=VLOOKUP($O873,margin_ranges!$A$5:$C$10,2,FALSE),IF($Q873*100&lt;=VLOOKUP($O873,margin_ranges!$A$5:$C$10,3,FALSE)+10,"IN RANGE","ABOVE RANGE"),"BELOW RANGE")</f>
        <v>ABOVE RANGE</v>
      </c>
      <c r="S873">
        <f>MIN(VLOOKUP($O873,margin_ranges!$A$5:$D$10,4,FALSE),$P873*100)</f>
        <v>19.75</v>
      </c>
      <c r="T873" s="29">
        <f>(1-$S873/100)/(1-$F873)-1</f>
        <v>0.29435483870967749</v>
      </c>
      <c r="U873" s="19" t="str">
        <f>IF(ABS(IFERROR(T873,0))&gt;0.05,INDEX(margin_ranges!$C$13:$C$16,MATCH($F873*100,margin_ranges!$B$13:$B$16,1)),"")</f>
        <v>Margin Over Fill (Type C)</v>
      </c>
      <c r="V873">
        <f>MIN(VLOOKUP($U873,margin_ranges!$A$5:$D$10,4,FALSE),$P873*100)</f>
        <v>43</v>
      </c>
      <c r="Y873" s="29">
        <f t="shared" si="13"/>
        <v>-8.0645161290322509E-2</v>
      </c>
    </row>
    <row r="874" spans="1:25" x14ac:dyDescent="0.3">
      <c r="A874" s="8" t="s">
        <v>17</v>
      </c>
      <c r="B874" s="8" t="s">
        <v>1536</v>
      </c>
      <c r="C874" s="8" t="s">
        <v>1537</v>
      </c>
      <c r="D874" s="8" t="s">
        <v>1544</v>
      </c>
      <c r="E874" s="8" t="s">
        <v>1545</v>
      </c>
      <c r="F874" s="24">
        <v>0.3</v>
      </c>
      <c r="G874" s="24">
        <v>1</v>
      </c>
      <c r="H874" s="25">
        <v>132.60400000000001</v>
      </c>
      <c r="I874" s="25">
        <v>99.372399999999999</v>
      </c>
      <c r="J874" s="15">
        <v>1678</v>
      </c>
      <c r="K874" s="15">
        <v>503</v>
      </c>
      <c r="L874" s="13">
        <v>0.74939999999999996</v>
      </c>
      <c r="M874" s="7">
        <v>0.56271707000000004</v>
      </c>
      <c r="N874" s="26">
        <v>0.15</v>
      </c>
      <c r="O874" s="27" t="s">
        <v>95</v>
      </c>
      <c r="P874" s="8">
        <v>0.73343619979999997</v>
      </c>
      <c r="Q874" s="24">
        <v>0.3</v>
      </c>
      <c r="R874" t="str">
        <f>IF($Q874*100&gt;=VLOOKUP($O874,margin_ranges!$A$5:$C$10,2,FALSE),IF($Q874*100&lt;=VLOOKUP($O874,margin_ranges!$A$5:$C$10,3,FALSE)+10,"IN RANGE","ABOVE RANGE"),"BELOW RANGE")</f>
        <v>IN RANGE</v>
      </c>
      <c r="S874">
        <f>MIN(VLOOKUP($O874,margin_ranges!$A$5:$D$10,4,FALSE),$P874*100)</f>
        <v>19.75</v>
      </c>
      <c r="T874" s="29">
        <f>(1-$S874/100)/(1-$F874)-1</f>
        <v>0.14642857142857157</v>
      </c>
      <c r="U874" s="19" t="str">
        <f>IF(ABS(IFERROR(T874,0))&gt;0.05,INDEX(margin_ranges!$C$13:$C$16,MATCH($F874*100,margin_ranges!$B$13:$B$16,1)),"")</f>
        <v>Balanced (Type B)</v>
      </c>
      <c r="V874">
        <f>MIN(VLOOKUP($U874,margin_ranges!$A$5:$D$10,4,FALSE),$P874*100)</f>
        <v>29.75</v>
      </c>
      <c r="Y874" s="29">
        <f t="shared" si="13"/>
        <v>3.5714285714285587E-3</v>
      </c>
    </row>
    <row r="875" spans="1:25" x14ac:dyDescent="0.3">
      <c r="A875" s="8" t="s">
        <v>17</v>
      </c>
      <c r="B875" s="8" t="s">
        <v>1536</v>
      </c>
      <c r="C875" s="8" t="s">
        <v>1537</v>
      </c>
      <c r="D875" s="8" t="s">
        <v>1540</v>
      </c>
      <c r="E875" s="8" t="s">
        <v>1541</v>
      </c>
      <c r="F875" s="24">
        <v>0.33564274291485802</v>
      </c>
      <c r="G875" s="24">
        <v>1</v>
      </c>
      <c r="H875" s="25">
        <v>35.472099999999998</v>
      </c>
      <c r="I875" s="25">
        <v>15.1793</v>
      </c>
      <c r="J875" s="15">
        <v>535</v>
      </c>
      <c r="K875" s="15">
        <v>177</v>
      </c>
      <c r="L875" s="13">
        <v>0.4279</v>
      </c>
      <c r="M875" s="7">
        <v>1.1740671</v>
      </c>
      <c r="N875" s="26">
        <v>0.78</v>
      </c>
      <c r="O875" s="27" t="s">
        <v>92</v>
      </c>
      <c r="P875" s="8">
        <v>0.33564274290000001</v>
      </c>
      <c r="Q875" s="24">
        <v>0.35</v>
      </c>
      <c r="R875" t="str">
        <f>IF($Q875*100&gt;=VLOOKUP($O875,margin_ranges!$A$5:$C$10,2,FALSE),IF($Q875*100&lt;=VLOOKUP($O875,margin_ranges!$A$5:$C$10,3,FALSE)+10,"IN RANGE","ABOVE RANGE"),"BELOW RANGE")</f>
        <v>IN RANGE</v>
      </c>
      <c r="S875">
        <f>MIN(VLOOKUP($O875,margin_ranges!$A$5:$D$10,4,FALSE),$P875*100)</f>
        <v>29.75</v>
      </c>
      <c r="T875" s="29">
        <f>(1-$S875/100)/(1-$F875)-1</f>
        <v>5.7412999569251166E-2</v>
      </c>
      <c r="U875" s="19" t="str">
        <f>IF(ABS(IFERROR(T875,0))&gt;0.05,INDEX(margin_ranges!$C$13:$C$16,MATCH($F875*100,margin_ranges!$B$13:$B$16,1)),"")</f>
        <v>Balanced (Type B)</v>
      </c>
      <c r="V875">
        <f>MIN(VLOOKUP($U875,margin_ranges!$A$5:$D$10,4,FALSE),$P875*100)</f>
        <v>29.75</v>
      </c>
      <c r="Y875" s="29">
        <f t="shared" si="13"/>
        <v>5.7412999569251166E-2</v>
      </c>
    </row>
    <row r="876" spans="1:25" x14ac:dyDescent="0.3">
      <c r="A876" s="8" t="s">
        <v>17</v>
      </c>
      <c r="B876" s="8" t="s">
        <v>1536</v>
      </c>
      <c r="C876" s="8" t="s">
        <v>1537</v>
      </c>
      <c r="D876" s="28" t="s">
        <v>1542</v>
      </c>
      <c r="E876" s="8" t="s">
        <v>1543</v>
      </c>
      <c r="F876" s="24">
        <v>0.298883774604426</v>
      </c>
      <c r="G876" s="24">
        <v>1</v>
      </c>
      <c r="H876" s="25">
        <v>111.9654</v>
      </c>
      <c r="I876" s="25">
        <v>52.832900000000002</v>
      </c>
      <c r="J876" s="15">
        <v>1763</v>
      </c>
      <c r="K876" s="15">
        <v>527</v>
      </c>
      <c r="L876" s="13">
        <v>0.47189999999999999</v>
      </c>
      <c r="M876" s="7">
        <v>1.1125116900000001</v>
      </c>
      <c r="N876" s="26">
        <v>0.78</v>
      </c>
      <c r="O876" s="27" t="s">
        <v>92</v>
      </c>
      <c r="P876" s="8">
        <v>0.29888377459999999</v>
      </c>
      <c r="Q876" s="24">
        <v>0.38</v>
      </c>
      <c r="R876" t="str">
        <f>IF($Q876*100&gt;=VLOOKUP($O876,margin_ranges!$A$5:$C$10,2,FALSE),IF($Q876*100&lt;=VLOOKUP($O876,margin_ranges!$A$5:$C$10,3,FALSE)+10,"IN RANGE","ABOVE RANGE"),"BELOW RANGE")</f>
        <v>IN RANGE</v>
      </c>
      <c r="S876">
        <f>MIN(VLOOKUP($O876,margin_ranges!$A$5:$D$10,4,FALSE),$P876*100)</f>
        <v>29.75</v>
      </c>
      <c r="T876" s="29">
        <f>(1-$S876/100)/(1-$F876)-1</f>
        <v>1.9736736282849332E-3</v>
      </c>
      <c r="U876" s="19" t="str">
        <f>IF(ABS(IFERROR(T876,0))&gt;0.05,INDEX(margin_ranges!$C$13:$C$16,MATCH($F876*100,margin_ranges!$B$13:$B$16,1)),"")</f>
        <v/>
      </c>
      <c r="V876" t="e">
        <f>MIN(VLOOKUP($U876,margin_ranges!$A$5:$D$10,4,FALSE),$P876*100)</f>
        <v>#N/A</v>
      </c>
      <c r="Y876" s="29" t="e">
        <f t="shared" si="13"/>
        <v>#N/A</v>
      </c>
    </row>
    <row r="877" spans="1:25" x14ac:dyDescent="0.3">
      <c r="A877" s="8" t="s">
        <v>35</v>
      </c>
      <c r="B877" s="8" t="s">
        <v>1546</v>
      </c>
      <c r="C877" s="8" t="s">
        <v>34</v>
      </c>
      <c r="D877" s="8" t="s">
        <v>34</v>
      </c>
      <c r="E877" s="8"/>
      <c r="F877" s="24">
        <v>0.27987553288324701</v>
      </c>
      <c r="G877" s="24">
        <v>0.82450749999999995</v>
      </c>
      <c r="H877" s="25">
        <v>547.73099999999999</v>
      </c>
      <c r="I877" s="25">
        <v>89.808800000000005</v>
      </c>
      <c r="J877" s="15">
        <v>3379</v>
      </c>
      <c r="K877" s="15">
        <v>858</v>
      </c>
      <c r="L877" s="13">
        <v>0.16400000000000001</v>
      </c>
      <c r="M877" s="7">
        <v>1.25401794</v>
      </c>
      <c r="N877" s="26">
        <v>0.75</v>
      </c>
      <c r="O877" s="27"/>
      <c r="P877" s="8">
        <v>0.40192243239999997</v>
      </c>
      <c r="Q877" s="24">
        <v>0.27989999999999998</v>
      </c>
      <c r="R877" t="e">
        <f>IF($Q877*100&gt;=VLOOKUP($O877,margin_ranges!$A$5:$C$10,2,FALSE),IF($Q877*100&lt;=VLOOKUP($O877,margin_ranges!$A$5:$C$10,3,FALSE)+10,"IN RANGE","ABOVE RANGE"),"BELOW RANGE")</f>
        <v>#N/A</v>
      </c>
      <c r="S877" t="e">
        <f>MIN(VLOOKUP($O877,margin_ranges!$A$5:$D$10,4,FALSE),$P877*100)</f>
        <v>#N/A</v>
      </c>
      <c r="T877" s="29" t="e">
        <f>(1-$S877/100)/(1-$F877)-1</f>
        <v>#N/A</v>
      </c>
      <c r="U877" s="19" t="str">
        <f>IF(ABS(IFERROR(T877,0))&gt;0.05,INDEX(margin_ranges!$C$13:$C$16,MATCH($F877*100,margin_ranges!$B$13:$B$16,1)),"")</f>
        <v/>
      </c>
      <c r="V877" t="e">
        <f>MIN(VLOOKUP($U877,margin_ranges!$A$5:$D$10,4,FALSE),$P877*100)</f>
        <v>#N/A</v>
      </c>
      <c r="Y877" s="29" t="e">
        <f t="shared" si="13"/>
        <v>#N/A</v>
      </c>
    </row>
    <row r="878" spans="1:25" x14ac:dyDescent="0.3">
      <c r="A878" s="8" t="s">
        <v>33</v>
      </c>
      <c r="B878" s="8" t="s">
        <v>1546</v>
      </c>
      <c r="C878" s="8" t="s">
        <v>1547</v>
      </c>
      <c r="D878" s="8" t="s">
        <v>34</v>
      </c>
      <c r="E878" s="8"/>
      <c r="F878" s="24">
        <v>0.27987553288324701</v>
      </c>
      <c r="G878" s="24">
        <v>0.82450749999999995</v>
      </c>
      <c r="H878" s="25">
        <v>547.73099999999999</v>
      </c>
      <c r="I878" s="25">
        <v>89.808800000000005</v>
      </c>
      <c r="J878" s="15">
        <v>3379</v>
      </c>
      <c r="K878" s="15">
        <v>858</v>
      </c>
      <c r="L878" s="13">
        <v>0.16400000000000001</v>
      </c>
      <c r="M878" s="7">
        <v>1.25401794</v>
      </c>
      <c r="N878" s="26">
        <v>0.75</v>
      </c>
      <c r="O878" s="27"/>
      <c r="P878" s="8">
        <v>0.40192243239999997</v>
      </c>
      <c r="Q878" s="24">
        <v>0.27989999999999998</v>
      </c>
      <c r="R878" t="e">
        <f>IF($Q878*100&gt;=VLOOKUP($O878,margin_ranges!$A$5:$C$10,2,FALSE),IF($Q878*100&lt;=VLOOKUP($O878,margin_ranges!$A$5:$C$10,3,FALSE)+10,"IN RANGE","ABOVE RANGE"),"BELOW RANGE")</f>
        <v>#N/A</v>
      </c>
      <c r="S878" t="e">
        <f>MIN(VLOOKUP($O878,margin_ranges!$A$5:$D$10,4,FALSE),$P878*100)</f>
        <v>#N/A</v>
      </c>
      <c r="T878" s="29" t="e">
        <f>(1-$S878/100)/(1-$F878)-1</f>
        <v>#N/A</v>
      </c>
      <c r="U878" s="19" t="str">
        <f>IF(ABS(IFERROR(T878,0))&gt;0.05,INDEX(margin_ranges!$C$13:$C$16,MATCH($F878*100,margin_ranges!$B$13:$B$16,1)),"")</f>
        <v/>
      </c>
      <c r="V878" t="e">
        <f>MIN(VLOOKUP($U878,margin_ranges!$A$5:$D$10,4,FALSE),$P878*100)</f>
        <v>#N/A</v>
      </c>
      <c r="Y878" s="29" t="e">
        <f t="shared" si="13"/>
        <v>#N/A</v>
      </c>
    </row>
    <row r="879" spans="1:25" x14ac:dyDescent="0.3">
      <c r="A879" s="8" t="s">
        <v>17</v>
      </c>
      <c r="B879" s="8" t="s">
        <v>1546</v>
      </c>
      <c r="C879" s="8" t="s">
        <v>1547</v>
      </c>
      <c r="D879" s="8" t="s">
        <v>1548</v>
      </c>
      <c r="E879" s="8" t="s">
        <v>1549</v>
      </c>
      <c r="F879" s="24">
        <v>0.28999999999999998</v>
      </c>
      <c r="G879" s="24">
        <v>1</v>
      </c>
      <c r="H879" s="25">
        <v>240.67439999999999</v>
      </c>
      <c r="I879" s="25">
        <v>53.292099999999998</v>
      </c>
      <c r="J879" s="15">
        <v>1931</v>
      </c>
      <c r="K879" s="15">
        <v>492</v>
      </c>
      <c r="L879" s="13">
        <v>0.22140000000000001</v>
      </c>
      <c r="M879" s="7">
        <v>1.20752752</v>
      </c>
      <c r="N879" s="26">
        <v>0.75</v>
      </c>
      <c r="O879" s="27" t="s">
        <v>22</v>
      </c>
      <c r="P879" s="8">
        <v>0.37889614319999998</v>
      </c>
      <c r="Q879" s="24">
        <v>0.28999999999999998</v>
      </c>
      <c r="R879" t="str">
        <f>IF($Q879*100&gt;=VLOOKUP($O879,margin_ranges!$A$5:$C$10,2,FALSE),IF($Q879*100&lt;=VLOOKUP($O879,margin_ranges!$A$5:$C$10,3,FALSE)+10,"IN RANGE","ABOVE RANGE"),"BELOW RANGE")</f>
        <v>IN RANGE</v>
      </c>
      <c r="S879">
        <f>MIN(VLOOKUP($O879,margin_ranges!$A$5:$D$10,4,FALSE),$P879*100)</f>
        <v>29.75</v>
      </c>
      <c r="T879" s="29">
        <f>(1-$S879/100)/(1-$F879)-1</f>
        <v>-1.0563380281690127E-2</v>
      </c>
      <c r="U879" s="19" t="str">
        <f>IF(ABS(IFERROR(T879,0))&gt;0.05,INDEX(margin_ranges!$C$13:$C$16,MATCH($F879*100,margin_ranges!$B$13:$B$16,1)),"")</f>
        <v/>
      </c>
      <c r="V879" t="e">
        <f>MIN(VLOOKUP($U879,margin_ranges!$A$5:$D$10,4,FALSE),$P879*100)</f>
        <v>#N/A</v>
      </c>
      <c r="Y879" s="29" t="e">
        <f t="shared" si="13"/>
        <v>#N/A</v>
      </c>
    </row>
    <row r="880" spans="1:25" x14ac:dyDescent="0.3">
      <c r="A880" s="8" t="s">
        <v>17</v>
      </c>
      <c r="B880" s="8" t="s">
        <v>1546</v>
      </c>
      <c r="C880" s="8" t="s">
        <v>1547</v>
      </c>
      <c r="D880" s="8" t="s">
        <v>1550</v>
      </c>
      <c r="E880" s="8" t="s">
        <v>1551</v>
      </c>
      <c r="F880" s="24">
        <v>0.28999999999999998</v>
      </c>
      <c r="G880" s="24">
        <v>0</v>
      </c>
      <c r="H880" s="25">
        <v>31.488199999999999</v>
      </c>
      <c r="I880" s="25">
        <v>8.4670000000000005</v>
      </c>
      <c r="J880" s="15">
        <v>289</v>
      </c>
      <c r="K880" s="15">
        <v>74</v>
      </c>
      <c r="L880" s="13">
        <v>0.26889999999999997</v>
      </c>
      <c r="M880" s="7">
        <v>1.1386475199999999</v>
      </c>
      <c r="N880" s="26">
        <v>0.75</v>
      </c>
      <c r="O880" s="27" t="s">
        <v>22</v>
      </c>
      <c r="P880" s="8">
        <v>0.34132382030000002</v>
      </c>
      <c r="Q880" s="24">
        <v>0.28999999999999998</v>
      </c>
      <c r="R880" t="str">
        <f>IF($Q880*100&gt;=VLOOKUP($O880,margin_ranges!$A$5:$C$10,2,FALSE),IF($Q880*100&lt;=VLOOKUP($O880,margin_ranges!$A$5:$C$10,3,FALSE)+10,"IN RANGE","ABOVE RANGE"),"BELOW RANGE")</f>
        <v>IN RANGE</v>
      </c>
      <c r="S880">
        <f>MIN(VLOOKUP($O880,margin_ranges!$A$5:$D$10,4,FALSE),$P880*100)</f>
        <v>29.75</v>
      </c>
      <c r="T880" s="29">
        <f>(1-$S880/100)/(1-$F880)-1</f>
        <v>-1.0563380281690127E-2</v>
      </c>
      <c r="U880" s="19" t="str">
        <f>IF(ABS(IFERROR(T880,0))&gt;0.05,INDEX(margin_ranges!$C$13:$C$16,MATCH($F880*100,margin_ranges!$B$13:$B$16,1)),"")</f>
        <v/>
      </c>
      <c r="V880" t="e">
        <f>MIN(VLOOKUP($U880,margin_ranges!$A$5:$D$10,4,FALSE),$P880*100)</f>
        <v>#N/A</v>
      </c>
      <c r="Y880" s="29" t="e">
        <f t="shared" si="13"/>
        <v>#N/A</v>
      </c>
    </row>
    <row r="881" spans="1:25" x14ac:dyDescent="0.3">
      <c r="A881" s="8" t="s">
        <v>17</v>
      </c>
      <c r="B881" s="8" t="s">
        <v>1546</v>
      </c>
      <c r="C881" s="8" t="s">
        <v>1547</v>
      </c>
      <c r="D881" s="8" t="s">
        <v>1552</v>
      </c>
      <c r="E881" s="8" t="s">
        <v>1553</v>
      </c>
      <c r="F881" s="24">
        <v>0.28999999999999998</v>
      </c>
      <c r="G881" s="24">
        <v>0</v>
      </c>
      <c r="H881" s="25">
        <v>4.8836000000000004</v>
      </c>
      <c r="I881" s="25">
        <v>1.2707999999999999</v>
      </c>
      <c r="J881" s="15">
        <v>44</v>
      </c>
      <c r="K881" s="15">
        <v>11</v>
      </c>
      <c r="L881" s="13">
        <v>0.26019999999999999</v>
      </c>
      <c r="M881" s="7">
        <v>1.16491484</v>
      </c>
      <c r="N881" s="26">
        <v>0.75</v>
      </c>
      <c r="O881" s="27" t="s">
        <v>22</v>
      </c>
      <c r="P881" s="8">
        <v>0.35617611580000003</v>
      </c>
      <c r="Q881" s="24">
        <v>0.28999999999999998</v>
      </c>
      <c r="R881" t="str">
        <f>IF($Q881*100&gt;=VLOOKUP($O881,margin_ranges!$A$5:$C$10,2,FALSE),IF($Q881*100&lt;=VLOOKUP($O881,margin_ranges!$A$5:$C$10,3,FALSE)+10,"IN RANGE","ABOVE RANGE"),"BELOW RANGE")</f>
        <v>IN RANGE</v>
      </c>
      <c r="S881">
        <f>MIN(VLOOKUP($O881,margin_ranges!$A$5:$D$10,4,FALSE),$P881*100)</f>
        <v>29.75</v>
      </c>
      <c r="T881" s="29">
        <f>(1-$S881/100)/(1-$F881)-1</f>
        <v>-1.0563380281690127E-2</v>
      </c>
      <c r="U881" s="19" t="str">
        <f>IF(ABS(IFERROR(T881,0))&gt;0.05,INDEX(margin_ranges!$C$13:$C$16,MATCH($F881*100,margin_ranges!$B$13:$B$16,1)),"")</f>
        <v/>
      </c>
      <c r="V881" t="e">
        <f>MIN(VLOOKUP($U881,margin_ranges!$A$5:$D$10,4,FALSE),$P881*100)</f>
        <v>#N/A</v>
      </c>
      <c r="Y881" s="29" t="e">
        <f t="shared" si="13"/>
        <v>#N/A</v>
      </c>
    </row>
    <row r="882" spans="1:25" x14ac:dyDescent="0.3">
      <c r="A882" s="8" t="s">
        <v>17</v>
      </c>
      <c r="B882" s="8" t="s">
        <v>1546</v>
      </c>
      <c r="C882" s="8" t="s">
        <v>1547</v>
      </c>
      <c r="D882" s="8" t="s">
        <v>1556</v>
      </c>
      <c r="E882" s="8" t="s">
        <v>1557</v>
      </c>
      <c r="F882" s="24">
        <v>0.28999999999999998</v>
      </c>
      <c r="G882" s="24">
        <v>0</v>
      </c>
      <c r="H882" s="25">
        <v>4.6388999999999996</v>
      </c>
      <c r="I882" s="25">
        <v>1.04</v>
      </c>
      <c r="J882" s="15">
        <v>35</v>
      </c>
      <c r="K882" s="15">
        <v>9</v>
      </c>
      <c r="L882" s="13">
        <v>0.22420000000000001</v>
      </c>
      <c r="M882" s="7">
        <v>1.13097527</v>
      </c>
      <c r="N882" s="26">
        <v>0.75</v>
      </c>
      <c r="O882" s="27" t="s">
        <v>22</v>
      </c>
      <c r="P882" s="8">
        <v>0.3368555292</v>
      </c>
      <c r="Q882" s="24">
        <v>0.28999999999999998</v>
      </c>
      <c r="R882" t="str">
        <f>IF($Q882*100&gt;=VLOOKUP($O882,margin_ranges!$A$5:$C$10,2,FALSE),IF($Q882*100&lt;=VLOOKUP($O882,margin_ranges!$A$5:$C$10,3,FALSE)+10,"IN RANGE","ABOVE RANGE"),"BELOW RANGE")</f>
        <v>IN RANGE</v>
      </c>
      <c r="S882">
        <f>MIN(VLOOKUP($O882,margin_ranges!$A$5:$D$10,4,FALSE),$P882*100)</f>
        <v>29.75</v>
      </c>
      <c r="T882" s="29">
        <f>(1-$S882/100)/(1-$F882)-1</f>
        <v>-1.0563380281690127E-2</v>
      </c>
      <c r="U882" s="19" t="str">
        <f>IF(ABS(IFERROR(T882,0))&gt;0.05,INDEX(margin_ranges!$C$13:$C$16,MATCH($F882*100,margin_ranges!$B$13:$B$16,1)),"")</f>
        <v/>
      </c>
      <c r="V882" t="e">
        <f>MIN(VLOOKUP($U882,margin_ranges!$A$5:$D$10,4,FALSE),$P882*100)</f>
        <v>#N/A</v>
      </c>
      <c r="Y882" s="29" t="e">
        <f t="shared" si="13"/>
        <v>#N/A</v>
      </c>
    </row>
    <row r="883" spans="1:25" x14ac:dyDescent="0.3">
      <c r="A883" s="8" t="s">
        <v>17</v>
      </c>
      <c r="B883" s="8" t="s">
        <v>1546</v>
      </c>
      <c r="C883" s="8" t="s">
        <v>1547</v>
      </c>
      <c r="D883" s="8" t="s">
        <v>1558</v>
      </c>
      <c r="E883" s="8" t="s">
        <v>1559</v>
      </c>
      <c r="F883" s="24">
        <v>0.28999999999999998</v>
      </c>
      <c r="G883" s="24">
        <v>0</v>
      </c>
      <c r="H883" s="25">
        <v>29.469200000000001</v>
      </c>
      <c r="I883" s="25">
        <v>6.6081000000000003</v>
      </c>
      <c r="J883" s="15">
        <v>218</v>
      </c>
      <c r="K883" s="15">
        <v>56</v>
      </c>
      <c r="L883" s="13">
        <v>0.22420000000000001</v>
      </c>
      <c r="M883" s="7">
        <v>1.10052533</v>
      </c>
      <c r="N883" s="26">
        <v>0.75</v>
      </c>
      <c r="O883" s="27" t="s">
        <v>22</v>
      </c>
      <c r="P883" s="8">
        <v>0.318507278</v>
      </c>
      <c r="Q883" s="24">
        <v>0.28999999999999998</v>
      </c>
      <c r="R883" t="str">
        <f>IF($Q883*100&gt;=VLOOKUP($O883,margin_ranges!$A$5:$C$10,2,FALSE),IF($Q883*100&lt;=VLOOKUP($O883,margin_ranges!$A$5:$C$10,3,FALSE)+10,"IN RANGE","ABOVE RANGE"),"BELOW RANGE")</f>
        <v>IN RANGE</v>
      </c>
      <c r="S883">
        <f>MIN(VLOOKUP($O883,margin_ranges!$A$5:$D$10,4,FALSE),$P883*100)</f>
        <v>29.75</v>
      </c>
      <c r="T883" s="29">
        <f>(1-$S883/100)/(1-$F883)-1</f>
        <v>-1.0563380281690127E-2</v>
      </c>
      <c r="U883" s="19" t="str">
        <f>IF(ABS(IFERROR(T883,0))&gt;0.05,INDEX(margin_ranges!$C$13:$C$16,MATCH($F883*100,margin_ranges!$B$13:$B$16,1)),"")</f>
        <v/>
      </c>
      <c r="V883" t="e">
        <f>MIN(VLOOKUP($U883,margin_ranges!$A$5:$D$10,4,FALSE),$P883*100)</f>
        <v>#N/A</v>
      </c>
      <c r="Y883" s="29" t="e">
        <f t="shared" si="13"/>
        <v>#N/A</v>
      </c>
    </row>
    <row r="884" spans="1:25" x14ac:dyDescent="0.3">
      <c r="A884" s="8" t="s">
        <v>17</v>
      </c>
      <c r="B884" s="8" t="s">
        <v>1546</v>
      </c>
      <c r="C884" s="8" t="s">
        <v>1547</v>
      </c>
      <c r="D884" s="8" t="s">
        <v>1554</v>
      </c>
      <c r="E884" s="8" t="s">
        <v>1555</v>
      </c>
      <c r="F884" s="24">
        <v>0.25</v>
      </c>
      <c r="G884" s="24">
        <v>1</v>
      </c>
      <c r="H884" s="25">
        <v>235.95769999999999</v>
      </c>
      <c r="I884" s="25">
        <v>18.9438</v>
      </c>
      <c r="J884" s="15">
        <v>855</v>
      </c>
      <c r="K884" s="15">
        <v>214</v>
      </c>
      <c r="L884" s="13">
        <v>8.0299999999999996E-2</v>
      </c>
      <c r="M884" s="7">
        <v>1.5047625899999999</v>
      </c>
      <c r="N884" s="26">
        <v>0.75</v>
      </c>
      <c r="O884" s="27" t="s">
        <v>92</v>
      </c>
      <c r="P884" s="8">
        <v>0.50158250449999997</v>
      </c>
      <c r="Q884" s="24">
        <v>0.25</v>
      </c>
      <c r="R884" t="str">
        <f>IF($Q884*100&gt;=VLOOKUP($O884,margin_ranges!$A$5:$C$10,2,FALSE),IF($Q884*100&lt;=VLOOKUP($O884,margin_ranges!$A$5:$C$10,3,FALSE)+10,"IN RANGE","ABOVE RANGE"),"BELOW RANGE")</f>
        <v>IN RANGE</v>
      </c>
      <c r="S884">
        <f>MIN(VLOOKUP($O884,margin_ranges!$A$5:$D$10,4,FALSE),$P884*100)</f>
        <v>29.75</v>
      </c>
      <c r="T884" s="29">
        <f>(1-$S884/100)/(1-$F884)-1</f>
        <v>-6.3333333333333353E-2</v>
      </c>
      <c r="U884" s="19" t="str">
        <f>IF(ABS(IFERROR(T884,0))&gt;0.05,INDEX(margin_ranges!$C$13:$C$16,MATCH($F884*100,margin_ranges!$B$13:$B$16,1)),"")</f>
        <v>Balanced (Type B)</v>
      </c>
      <c r="V884">
        <f>MIN(VLOOKUP($U884,margin_ranges!$A$5:$D$10,4,FALSE),$P884*100)</f>
        <v>29.75</v>
      </c>
      <c r="Y884" s="29">
        <f t="shared" si="13"/>
        <v>-6.3333333333333353E-2</v>
      </c>
    </row>
    <row r="885" spans="1:25" x14ac:dyDescent="0.3">
      <c r="A885" s="8" t="s">
        <v>35</v>
      </c>
      <c r="B885" s="8" t="s">
        <v>1560</v>
      </c>
      <c r="C885" s="8" t="s">
        <v>34</v>
      </c>
      <c r="D885" s="8" t="s">
        <v>34</v>
      </c>
      <c r="E885" s="8"/>
      <c r="F885" s="24">
        <v>0.28999999999999998</v>
      </c>
      <c r="G885" s="24">
        <v>0</v>
      </c>
      <c r="H885" s="25">
        <v>51.112699999999997</v>
      </c>
      <c r="I885" s="25">
        <v>12.6004</v>
      </c>
      <c r="J885" s="15">
        <v>191</v>
      </c>
      <c r="K885" s="15">
        <v>48</v>
      </c>
      <c r="L885" s="13">
        <v>0.2465</v>
      </c>
      <c r="M885" s="7">
        <v>0.50462682999999997</v>
      </c>
      <c r="N885" s="26">
        <v>0.05</v>
      </c>
      <c r="O885" s="27"/>
      <c r="P885" s="8">
        <v>0.90091688089999999</v>
      </c>
      <c r="Q885" s="24">
        <v>0.28999999999999998</v>
      </c>
      <c r="R885" t="e">
        <f>IF($Q885*100&gt;=VLOOKUP($O885,margin_ranges!$A$5:$C$10,2,FALSE),IF($Q885*100&lt;=VLOOKUP($O885,margin_ranges!$A$5:$C$10,3,FALSE)+10,"IN RANGE","ABOVE RANGE"),"BELOW RANGE")</f>
        <v>#N/A</v>
      </c>
      <c r="S885" t="e">
        <f>MIN(VLOOKUP($O885,margin_ranges!$A$5:$D$10,4,FALSE),$P885*100)</f>
        <v>#N/A</v>
      </c>
      <c r="T885" s="29" t="e">
        <f>(1-$S885/100)/(1-$F885)-1</f>
        <v>#N/A</v>
      </c>
      <c r="U885" s="19" t="str">
        <f>IF(ABS(IFERROR(T885,0))&gt;0.05,INDEX(margin_ranges!$C$13:$C$16,MATCH($F885*100,margin_ranges!$B$13:$B$16,1)),"")</f>
        <v/>
      </c>
      <c r="V885" t="e">
        <f>MIN(VLOOKUP($U885,margin_ranges!$A$5:$D$10,4,FALSE),$P885*100)</f>
        <v>#N/A</v>
      </c>
      <c r="Y885" s="29" t="e">
        <f t="shared" si="13"/>
        <v>#N/A</v>
      </c>
    </row>
    <row r="886" spans="1:25" x14ac:dyDescent="0.3">
      <c r="A886" s="8" t="s">
        <v>33</v>
      </c>
      <c r="B886" s="8" t="s">
        <v>1560</v>
      </c>
      <c r="C886" s="8" t="s">
        <v>1561</v>
      </c>
      <c r="D886" s="8" t="s">
        <v>34</v>
      </c>
      <c r="E886" s="8"/>
      <c r="F886" s="24">
        <v>0.28999999999999998</v>
      </c>
      <c r="G886" s="24">
        <v>0</v>
      </c>
      <c r="H886" s="25">
        <v>51.112699999999997</v>
      </c>
      <c r="I886" s="25">
        <v>12.6004</v>
      </c>
      <c r="J886" s="15">
        <v>191</v>
      </c>
      <c r="K886" s="15">
        <v>48</v>
      </c>
      <c r="L886" s="13">
        <v>0.2465</v>
      </c>
      <c r="M886" s="7">
        <v>0.50462682999999997</v>
      </c>
      <c r="N886" s="26">
        <v>0.05</v>
      </c>
      <c r="O886" s="27"/>
      <c r="P886" s="8">
        <v>0.90091688089999999</v>
      </c>
      <c r="Q886" s="24">
        <v>0.28999999999999998</v>
      </c>
      <c r="R886" t="e">
        <f>IF($Q886*100&gt;=VLOOKUP($O886,margin_ranges!$A$5:$C$10,2,FALSE),IF($Q886*100&lt;=VLOOKUP($O886,margin_ranges!$A$5:$C$10,3,FALSE)+10,"IN RANGE","ABOVE RANGE"),"BELOW RANGE")</f>
        <v>#N/A</v>
      </c>
      <c r="S886" t="e">
        <f>MIN(VLOOKUP($O886,margin_ranges!$A$5:$D$10,4,FALSE),$P886*100)</f>
        <v>#N/A</v>
      </c>
      <c r="T886" s="29" t="e">
        <f>(1-$S886/100)/(1-$F886)-1</f>
        <v>#N/A</v>
      </c>
      <c r="U886" s="19" t="str">
        <f>IF(ABS(IFERROR(T886,0))&gt;0.05,INDEX(margin_ranges!$C$13:$C$16,MATCH($F886*100,margin_ranges!$B$13:$B$16,1)),"")</f>
        <v/>
      </c>
      <c r="V886" t="e">
        <f>MIN(VLOOKUP($U886,margin_ranges!$A$5:$D$10,4,FALSE),$P886*100)</f>
        <v>#N/A</v>
      </c>
      <c r="Y886" s="29" t="e">
        <f t="shared" si="13"/>
        <v>#N/A</v>
      </c>
    </row>
    <row r="887" spans="1:25" x14ac:dyDescent="0.3">
      <c r="A887" s="8" t="s">
        <v>17</v>
      </c>
      <c r="B887" s="8" t="s">
        <v>1560</v>
      </c>
      <c r="C887" s="8" t="s">
        <v>1561</v>
      </c>
      <c r="D887" s="8" t="s">
        <v>1562</v>
      </c>
      <c r="E887" s="8" t="s">
        <v>1563</v>
      </c>
      <c r="F887" s="24">
        <v>0.28999999999999998</v>
      </c>
      <c r="G887" s="24">
        <v>0</v>
      </c>
      <c r="H887" s="25">
        <v>16.037600000000001</v>
      </c>
      <c r="I887" s="25">
        <v>2.9558</v>
      </c>
      <c r="J887" s="15">
        <v>43</v>
      </c>
      <c r="K887" s="15">
        <v>11</v>
      </c>
      <c r="L887" s="13">
        <v>0.18429999999999999</v>
      </c>
      <c r="M887" s="7">
        <v>0.48842946999999998</v>
      </c>
      <c r="N887" s="26">
        <v>0.05</v>
      </c>
      <c r="O887" s="27" t="s">
        <v>22</v>
      </c>
      <c r="P887" s="8">
        <v>0.89763107509999995</v>
      </c>
      <c r="Q887" s="24">
        <v>0.28999999999999998</v>
      </c>
      <c r="R887" t="str">
        <f>IF($Q887*100&gt;=VLOOKUP($O887,margin_ranges!$A$5:$C$10,2,FALSE),IF($Q887*100&lt;=VLOOKUP($O887,margin_ranges!$A$5:$C$10,3,FALSE)+10,"IN RANGE","ABOVE RANGE"),"BELOW RANGE")</f>
        <v>IN RANGE</v>
      </c>
      <c r="S887">
        <f>MIN(VLOOKUP($O887,margin_ranges!$A$5:$D$10,4,FALSE),$P887*100)</f>
        <v>29.75</v>
      </c>
      <c r="T887" s="29">
        <f>(1-$S887/100)/(1-$F887)-1</f>
        <v>-1.0563380281690127E-2</v>
      </c>
      <c r="U887" s="19" t="str">
        <f>IF(ABS(IFERROR(T887,0))&gt;0.05,INDEX(margin_ranges!$C$13:$C$16,MATCH($F887*100,margin_ranges!$B$13:$B$16,1)),"")</f>
        <v/>
      </c>
      <c r="V887" t="e">
        <f>MIN(VLOOKUP($U887,margin_ranges!$A$5:$D$10,4,FALSE),$P887*100)</f>
        <v>#N/A</v>
      </c>
      <c r="Y887" s="29" t="e">
        <f t="shared" si="13"/>
        <v>#N/A</v>
      </c>
    </row>
    <row r="888" spans="1:25" x14ac:dyDescent="0.3">
      <c r="A888" s="8" t="s">
        <v>17</v>
      </c>
      <c r="B888" s="8" t="s">
        <v>1560</v>
      </c>
      <c r="C888" s="8" t="s">
        <v>1561</v>
      </c>
      <c r="D888" s="8" t="s">
        <v>1564</v>
      </c>
      <c r="E888" s="8" t="s">
        <v>1565</v>
      </c>
      <c r="F888" s="24">
        <v>0.28999999999999998</v>
      </c>
      <c r="G888" s="24">
        <v>0</v>
      </c>
      <c r="H888" s="25">
        <v>17.912299999999998</v>
      </c>
      <c r="I888" s="25">
        <v>4.0978000000000003</v>
      </c>
      <c r="J888" s="15">
        <v>71</v>
      </c>
      <c r="K888" s="15">
        <v>18</v>
      </c>
      <c r="L888" s="13">
        <v>0.2288</v>
      </c>
      <c r="M888" s="7">
        <v>0.57628683999999997</v>
      </c>
      <c r="N888" s="26">
        <v>0.05</v>
      </c>
      <c r="O888" s="27" t="s">
        <v>22</v>
      </c>
      <c r="P888" s="8">
        <v>0.91323765160000003</v>
      </c>
      <c r="Q888" s="24">
        <v>0.28999999999999998</v>
      </c>
      <c r="R888" t="str">
        <f>IF($Q888*100&gt;=VLOOKUP($O888,margin_ranges!$A$5:$C$10,2,FALSE),IF($Q888*100&lt;=VLOOKUP($O888,margin_ranges!$A$5:$C$10,3,FALSE)+10,"IN RANGE","ABOVE RANGE"),"BELOW RANGE")</f>
        <v>IN RANGE</v>
      </c>
      <c r="S888">
        <f>MIN(VLOOKUP($O888,margin_ranges!$A$5:$D$10,4,FALSE),$P888*100)</f>
        <v>29.75</v>
      </c>
      <c r="T888" s="29">
        <f>(1-$S888/100)/(1-$F888)-1</f>
        <v>-1.0563380281690127E-2</v>
      </c>
      <c r="U888" s="19" t="str">
        <f>IF(ABS(IFERROR(T888,0))&gt;0.05,INDEX(margin_ranges!$C$13:$C$16,MATCH($F888*100,margin_ranges!$B$13:$B$16,1)),"")</f>
        <v/>
      </c>
      <c r="V888" t="e">
        <f>MIN(VLOOKUP($U888,margin_ranges!$A$5:$D$10,4,FALSE),$P888*100)</f>
        <v>#N/A</v>
      </c>
      <c r="Y888" s="29" t="e">
        <f t="shared" si="13"/>
        <v>#N/A</v>
      </c>
    </row>
    <row r="889" spans="1:25" x14ac:dyDescent="0.3">
      <c r="A889" s="8" t="s">
        <v>17</v>
      </c>
      <c r="B889" s="8" t="s">
        <v>1560</v>
      </c>
      <c r="C889" s="8" t="s">
        <v>1561</v>
      </c>
      <c r="D889" s="8" t="s">
        <v>1566</v>
      </c>
      <c r="E889" s="8" t="s">
        <v>1567</v>
      </c>
      <c r="F889" s="24">
        <v>0.28999999999999998</v>
      </c>
      <c r="G889" s="24">
        <v>0</v>
      </c>
      <c r="H889" s="25">
        <v>17.162800000000001</v>
      </c>
      <c r="I889" s="25">
        <v>5.5468999999999999</v>
      </c>
      <c r="J889" s="15">
        <v>77</v>
      </c>
      <c r="K889" s="15">
        <v>19</v>
      </c>
      <c r="L889" s="13">
        <v>0.32319999999999999</v>
      </c>
      <c r="M889" s="7">
        <v>0.46031857999999998</v>
      </c>
      <c r="N889" s="26">
        <v>0.05</v>
      </c>
      <c r="O889" s="27" t="s">
        <v>22</v>
      </c>
      <c r="P889" s="8">
        <v>0.89137957560000003</v>
      </c>
      <c r="Q889" s="24">
        <v>0.28999999999999998</v>
      </c>
      <c r="R889" t="str">
        <f>IF($Q889*100&gt;=VLOOKUP($O889,margin_ranges!$A$5:$C$10,2,FALSE),IF($Q889*100&lt;=VLOOKUP($O889,margin_ranges!$A$5:$C$10,3,FALSE)+10,"IN RANGE","ABOVE RANGE"),"BELOW RANGE")</f>
        <v>IN RANGE</v>
      </c>
      <c r="S889">
        <f>MIN(VLOOKUP($O889,margin_ranges!$A$5:$D$10,4,FALSE),$P889*100)</f>
        <v>29.75</v>
      </c>
      <c r="T889" s="29">
        <f>(1-$S889/100)/(1-$F889)-1</f>
        <v>-1.0563380281690127E-2</v>
      </c>
      <c r="U889" s="19" t="str">
        <f>IF(ABS(IFERROR(T889,0))&gt;0.05,INDEX(margin_ranges!$C$13:$C$16,MATCH($F889*100,margin_ranges!$B$13:$B$16,1)),"")</f>
        <v/>
      </c>
      <c r="V889" t="e">
        <f>MIN(VLOOKUP($U889,margin_ranges!$A$5:$D$10,4,FALSE),$P889*100)</f>
        <v>#N/A</v>
      </c>
      <c r="Y889" s="29" t="e">
        <f t="shared" si="13"/>
        <v>#N/A</v>
      </c>
    </row>
    <row r="890" spans="1:25" x14ac:dyDescent="0.3">
      <c r="A890" s="8" t="s">
        <v>35</v>
      </c>
      <c r="B890" s="8" t="s">
        <v>1568</v>
      </c>
      <c r="C890" s="8" t="s">
        <v>34</v>
      </c>
      <c r="D890" s="8" t="s">
        <v>34</v>
      </c>
      <c r="E890" s="8"/>
      <c r="F890" s="24">
        <v>0.245198697774441</v>
      </c>
      <c r="G890" s="24">
        <v>0</v>
      </c>
      <c r="H890" s="25">
        <v>12.660600000000001</v>
      </c>
      <c r="I890" s="25">
        <v>3.22</v>
      </c>
      <c r="J890" s="15">
        <v>352</v>
      </c>
      <c r="K890" s="15">
        <v>82</v>
      </c>
      <c r="L890" s="13">
        <v>0.25430000000000003</v>
      </c>
      <c r="M890" s="7">
        <v>3.6433429500000001</v>
      </c>
      <c r="N890" s="26">
        <v>2.75</v>
      </c>
      <c r="O890" s="27"/>
      <c r="P890" s="8">
        <v>0.2451986978</v>
      </c>
      <c r="Q890" s="24">
        <v>0.25109999999999999</v>
      </c>
      <c r="R890" t="e">
        <f>IF($Q890*100&gt;=VLOOKUP($O890,margin_ranges!$A$5:$C$10,2,FALSE),IF($Q890*100&lt;=VLOOKUP($O890,margin_ranges!$A$5:$C$10,3,FALSE)+10,"IN RANGE","ABOVE RANGE"),"BELOW RANGE")</f>
        <v>#N/A</v>
      </c>
      <c r="S890" t="e">
        <f>MIN(VLOOKUP($O890,margin_ranges!$A$5:$D$10,4,FALSE),$P890*100)</f>
        <v>#N/A</v>
      </c>
      <c r="T890" s="29" t="e">
        <f>(1-$S890/100)/(1-$F890)-1</f>
        <v>#N/A</v>
      </c>
      <c r="U890" s="19" t="str">
        <f>IF(ABS(IFERROR(T890,0))&gt;0.05,INDEX(margin_ranges!$C$13:$C$16,MATCH($F890*100,margin_ranges!$B$13:$B$16,1)),"")</f>
        <v/>
      </c>
      <c r="V890" t="e">
        <f>MIN(VLOOKUP($U890,margin_ranges!$A$5:$D$10,4,FALSE),$P890*100)</f>
        <v>#N/A</v>
      </c>
      <c r="Y890" s="29" t="e">
        <f t="shared" si="13"/>
        <v>#N/A</v>
      </c>
    </row>
    <row r="891" spans="1:25" x14ac:dyDescent="0.3">
      <c r="A891" s="8" t="s">
        <v>33</v>
      </c>
      <c r="B891" s="8" t="s">
        <v>1568</v>
      </c>
      <c r="C891" s="8" t="s">
        <v>1569</v>
      </c>
      <c r="D891" s="8" t="s">
        <v>34</v>
      </c>
      <c r="E891" s="8"/>
      <c r="F891" s="24">
        <v>0.245198697774441</v>
      </c>
      <c r="G891" s="24">
        <v>0</v>
      </c>
      <c r="H891" s="25">
        <v>12.660600000000001</v>
      </c>
      <c r="I891" s="25">
        <v>3.22</v>
      </c>
      <c r="J891" s="15">
        <v>352</v>
      </c>
      <c r="K891" s="15">
        <v>82</v>
      </c>
      <c r="L891" s="13">
        <v>0.25430000000000003</v>
      </c>
      <c r="M891" s="7">
        <v>3.6433429500000001</v>
      </c>
      <c r="N891" s="26">
        <v>2.75</v>
      </c>
      <c r="O891" s="27"/>
      <c r="P891" s="8">
        <v>0.2451986978</v>
      </c>
      <c r="Q891" s="24">
        <v>0.25109999999999999</v>
      </c>
      <c r="R891" t="e">
        <f>IF($Q891*100&gt;=VLOOKUP($O891,margin_ranges!$A$5:$C$10,2,FALSE),IF($Q891*100&lt;=VLOOKUP($O891,margin_ranges!$A$5:$C$10,3,FALSE)+10,"IN RANGE","ABOVE RANGE"),"BELOW RANGE")</f>
        <v>#N/A</v>
      </c>
      <c r="S891" t="e">
        <f>MIN(VLOOKUP($O891,margin_ranges!$A$5:$D$10,4,FALSE),$P891*100)</f>
        <v>#N/A</v>
      </c>
      <c r="T891" s="29" t="e">
        <f>(1-$S891/100)/(1-$F891)-1</f>
        <v>#N/A</v>
      </c>
      <c r="U891" s="19" t="str">
        <f>IF(ABS(IFERROR(T891,0))&gt;0.05,INDEX(margin_ranges!$C$13:$C$16,MATCH($F891*100,margin_ranges!$B$13:$B$16,1)),"")</f>
        <v/>
      </c>
      <c r="V891" t="e">
        <f>MIN(VLOOKUP($U891,margin_ranges!$A$5:$D$10,4,FALSE),$P891*100)</f>
        <v>#N/A</v>
      </c>
      <c r="Y891" s="29" t="e">
        <f t="shared" si="13"/>
        <v>#N/A</v>
      </c>
    </row>
    <row r="892" spans="1:25" x14ac:dyDescent="0.3">
      <c r="A892" s="8" t="s">
        <v>17</v>
      </c>
      <c r="B892" s="8" t="s">
        <v>1568</v>
      </c>
      <c r="C892" s="8" t="s">
        <v>1569</v>
      </c>
      <c r="D892" s="8" t="s">
        <v>1570</v>
      </c>
      <c r="E892" s="8" t="s">
        <v>1571</v>
      </c>
      <c r="F892" s="24">
        <v>0.26854950380798498</v>
      </c>
      <c r="G892" s="24">
        <v>0</v>
      </c>
      <c r="H892" s="25">
        <v>0.1825</v>
      </c>
      <c r="I892" s="25">
        <v>6.59E-2</v>
      </c>
      <c r="J892" s="15">
        <v>7</v>
      </c>
      <c r="K892" s="15">
        <v>2</v>
      </c>
      <c r="L892" s="13">
        <v>0.3609</v>
      </c>
      <c r="M892" s="7">
        <v>3.7596529300000001</v>
      </c>
      <c r="N892" s="26">
        <v>2.75</v>
      </c>
      <c r="O892" s="27" t="s">
        <v>95</v>
      </c>
      <c r="P892" s="8">
        <v>0.26854950379999998</v>
      </c>
      <c r="Q892" s="24">
        <v>0.3</v>
      </c>
      <c r="R892" t="str">
        <f>IF($Q892*100&gt;=VLOOKUP($O892,margin_ranges!$A$5:$C$10,2,FALSE),IF($Q892*100&lt;=VLOOKUP($O892,margin_ranges!$A$5:$C$10,3,FALSE)+10,"IN RANGE","ABOVE RANGE"),"BELOW RANGE")</f>
        <v>IN RANGE</v>
      </c>
      <c r="S892">
        <f>MIN(VLOOKUP($O892,margin_ranges!$A$5:$D$10,4,FALSE),$P892*100)</f>
        <v>19.75</v>
      </c>
      <c r="T892" s="29">
        <f>(1-$S892/100)/(1-$F892)-1</f>
        <v>9.7135081837901538E-2</v>
      </c>
      <c r="U892" s="19" t="str">
        <f>IF(ABS(IFERROR(T892,0))&gt;0.05,INDEX(margin_ranges!$C$13:$C$16,MATCH($F892*100,margin_ranges!$B$13:$B$16,1)),"")</f>
        <v>Balanced (Type B)</v>
      </c>
      <c r="V892">
        <f>MIN(VLOOKUP($U892,margin_ranges!$A$5:$D$10,4,FALSE),$P892*100)</f>
        <v>26.854950379999998</v>
      </c>
      <c r="Y892" s="29">
        <f t="shared" si="13"/>
        <v>1.0916823001139164E-11</v>
      </c>
    </row>
    <row r="893" spans="1:25" x14ac:dyDescent="0.3">
      <c r="A893" s="8" t="s">
        <v>17</v>
      </c>
      <c r="B893" s="8" t="s">
        <v>1568</v>
      </c>
      <c r="C893" s="8" t="s">
        <v>1569</v>
      </c>
      <c r="D893" s="8" t="s">
        <v>1574</v>
      </c>
      <c r="E893" s="8" t="s">
        <v>1569</v>
      </c>
      <c r="F893" s="24">
        <v>0.25</v>
      </c>
      <c r="G893" s="24">
        <v>0</v>
      </c>
      <c r="H893" s="25">
        <v>2.9209000000000001</v>
      </c>
      <c r="I893" s="25">
        <v>1.0754999999999999</v>
      </c>
      <c r="J893" s="15">
        <v>124</v>
      </c>
      <c r="K893" s="15">
        <v>31</v>
      </c>
      <c r="L893" s="13">
        <v>0.36820000000000003</v>
      </c>
      <c r="M893" s="7">
        <v>3.8561798500000002</v>
      </c>
      <c r="N893" s="26">
        <v>2.75</v>
      </c>
      <c r="O893" s="27" t="s">
        <v>95</v>
      </c>
      <c r="P893" s="8">
        <v>0.2868589882</v>
      </c>
      <c r="Q893" s="24">
        <v>0.25</v>
      </c>
      <c r="R893" t="str">
        <f>IF($Q893*100&gt;=VLOOKUP($O893,margin_ranges!$A$5:$C$10,2,FALSE),IF($Q893*100&lt;=VLOOKUP($O893,margin_ranges!$A$5:$C$10,3,FALSE)+10,"IN RANGE","ABOVE RANGE"),"BELOW RANGE")</f>
        <v>IN RANGE</v>
      </c>
      <c r="S893">
        <f>MIN(VLOOKUP($O893,margin_ranges!$A$5:$D$10,4,FALSE),$P893*100)</f>
        <v>19.75</v>
      </c>
      <c r="T893" s="29">
        <f>(1-$S893/100)/(1-$F893)-1</f>
        <v>7.0000000000000062E-2</v>
      </c>
      <c r="U893" s="19" t="str">
        <f>IF(ABS(IFERROR(T893,0))&gt;0.05,INDEX(margin_ranges!$C$13:$C$16,MATCH($F893*100,margin_ranges!$B$13:$B$16,1)),"")</f>
        <v>Balanced (Type B)</v>
      </c>
      <c r="V893">
        <f>MIN(VLOOKUP($U893,margin_ranges!$A$5:$D$10,4,FALSE),$P893*100)</f>
        <v>28.685898819999998</v>
      </c>
      <c r="Y893" s="29">
        <f t="shared" si="13"/>
        <v>-4.914531759999996E-2</v>
      </c>
    </row>
    <row r="894" spans="1:25" x14ac:dyDescent="0.3">
      <c r="A894" s="8" t="s">
        <v>17</v>
      </c>
      <c r="B894" s="8" t="s">
        <v>1568</v>
      </c>
      <c r="C894" s="8" t="s">
        <v>1569</v>
      </c>
      <c r="D894" s="8" t="s">
        <v>1572</v>
      </c>
      <c r="E894" s="8" t="s">
        <v>1569</v>
      </c>
      <c r="F894" s="24">
        <v>0.24098271106806601</v>
      </c>
      <c r="G894" s="24">
        <v>0</v>
      </c>
      <c r="H894" s="25">
        <v>2.6349</v>
      </c>
      <c r="I894" s="25">
        <v>0.58830000000000005</v>
      </c>
      <c r="J894" s="15">
        <v>64</v>
      </c>
      <c r="K894" s="15">
        <v>15</v>
      </c>
      <c r="L894" s="13">
        <v>0.2233</v>
      </c>
      <c r="M894" s="7">
        <v>3.6231058799999998</v>
      </c>
      <c r="N894" s="26">
        <v>2.75</v>
      </c>
      <c r="O894" s="27" t="s">
        <v>95</v>
      </c>
      <c r="P894" s="8">
        <v>0.2409827111</v>
      </c>
      <c r="Q894" s="24">
        <v>0.25</v>
      </c>
      <c r="R894" t="str">
        <f>IF($Q894*100&gt;=VLOOKUP($O894,margin_ranges!$A$5:$C$10,2,FALSE),IF($Q894*100&lt;=VLOOKUP($O894,margin_ranges!$A$5:$C$10,3,FALSE)+10,"IN RANGE","ABOVE RANGE"),"BELOW RANGE")</f>
        <v>IN RANGE</v>
      </c>
      <c r="S894">
        <f>MIN(VLOOKUP($O894,margin_ranges!$A$5:$D$10,4,FALSE),$P894*100)</f>
        <v>19.75</v>
      </c>
      <c r="T894" s="29">
        <f>(1-$S894/100)/(1-$F894)-1</f>
        <v>5.7288169455604221E-2</v>
      </c>
      <c r="U894" s="19" t="str">
        <f>IF(ABS(IFERROR(T894,0))&gt;0.05,INDEX(margin_ranges!$C$13:$C$16,MATCH($F894*100,margin_ranges!$B$13:$B$16,1)),"")</f>
        <v>Maximize Fill (Type A+)</v>
      </c>
      <c r="V894">
        <f>MIN(VLOOKUP($U894,margin_ranges!$A$5:$D$10,4,FALSE),$P894*100)</f>
        <v>19.75</v>
      </c>
      <c r="Y894" s="29">
        <f t="shared" si="13"/>
        <v>5.7288169455604221E-2</v>
      </c>
    </row>
    <row r="895" spans="1:25" x14ac:dyDescent="0.3">
      <c r="A895" s="8" t="s">
        <v>17</v>
      </c>
      <c r="B895" s="8" t="s">
        <v>1568</v>
      </c>
      <c r="C895" s="8" t="s">
        <v>1569</v>
      </c>
      <c r="D895" s="8" t="s">
        <v>1573</v>
      </c>
      <c r="E895" s="8" t="s">
        <v>1569</v>
      </c>
      <c r="F895" s="24">
        <v>0.212620980855761</v>
      </c>
      <c r="G895" s="24">
        <v>0</v>
      </c>
      <c r="H895" s="25">
        <v>6.9222999999999999</v>
      </c>
      <c r="I895" s="25">
        <v>1.4903999999999999</v>
      </c>
      <c r="J895" s="15">
        <v>156</v>
      </c>
      <c r="K895" s="15">
        <v>33</v>
      </c>
      <c r="L895" s="13">
        <v>0.21529999999999999</v>
      </c>
      <c r="M895" s="7">
        <v>3.4926000500000001</v>
      </c>
      <c r="N895" s="26">
        <v>2.75</v>
      </c>
      <c r="O895" s="27" t="s">
        <v>95</v>
      </c>
      <c r="P895" s="8">
        <v>0.21262098090000001</v>
      </c>
      <c r="Q895" s="24">
        <v>0.25</v>
      </c>
      <c r="R895" t="str">
        <f>IF($Q895*100&gt;=VLOOKUP($O895,margin_ranges!$A$5:$C$10,2,FALSE),IF($Q895*100&lt;=VLOOKUP($O895,margin_ranges!$A$5:$C$10,3,FALSE)+10,"IN RANGE","ABOVE RANGE"),"BELOW RANGE")</f>
        <v>IN RANGE</v>
      </c>
      <c r="S895">
        <f>MIN(VLOOKUP($O895,margin_ranges!$A$5:$D$10,4,FALSE),$P895*100)</f>
        <v>19.75</v>
      </c>
      <c r="T895" s="29">
        <f>(1-$S895/100)/(1-$F895)-1</f>
        <v>1.9204195804195079E-2</v>
      </c>
      <c r="U895" s="19" t="str">
        <f>IF(ABS(IFERROR(T895,0))&gt;0.05,INDEX(margin_ranges!$C$13:$C$16,MATCH($F895*100,margin_ranges!$B$13:$B$16,1)),"")</f>
        <v/>
      </c>
      <c r="V895" t="e">
        <f>MIN(VLOOKUP($U895,margin_ranges!$A$5:$D$10,4,FALSE),$P895*100)</f>
        <v>#N/A</v>
      </c>
      <c r="Y895" s="29" t="e">
        <f t="shared" si="13"/>
        <v>#N/A</v>
      </c>
    </row>
    <row r="896" spans="1:25" x14ac:dyDescent="0.3">
      <c r="A896" s="8" t="s">
        <v>35</v>
      </c>
      <c r="B896" s="8" t="s">
        <v>1575</v>
      </c>
      <c r="C896" s="8" t="s">
        <v>34</v>
      </c>
      <c r="D896" s="8" t="s">
        <v>34</v>
      </c>
      <c r="E896" s="8"/>
      <c r="F896" s="24">
        <v>0.14932035558817999</v>
      </c>
      <c r="G896" s="24">
        <v>0.24585040999999999</v>
      </c>
      <c r="H896" s="25">
        <v>252.3929</v>
      </c>
      <c r="I896" s="25">
        <v>14.1454</v>
      </c>
      <c r="J896" s="15">
        <v>898</v>
      </c>
      <c r="K896" s="15">
        <v>134</v>
      </c>
      <c r="L896" s="13">
        <v>5.6000000000000001E-2</v>
      </c>
      <c r="M896" s="7">
        <v>2.1159551799999998</v>
      </c>
      <c r="N896" s="26">
        <v>1.8</v>
      </c>
      <c r="O896" s="27"/>
      <c r="P896" s="8">
        <v>0.14932035560000001</v>
      </c>
      <c r="Q896" s="24">
        <v>0.22289999999999999</v>
      </c>
      <c r="R896" t="e">
        <f>IF($Q896*100&gt;=VLOOKUP($O896,margin_ranges!$A$5:$C$10,2,FALSE),IF($Q896*100&lt;=VLOOKUP($O896,margin_ranges!$A$5:$C$10,3,FALSE)+10,"IN RANGE","ABOVE RANGE"),"BELOW RANGE")</f>
        <v>#N/A</v>
      </c>
      <c r="S896" t="e">
        <f>MIN(VLOOKUP($O896,margin_ranges!$A$5:$D$10,4,FALSE),$P896*100)</f>
        <v>#N/A</v>
      </c>
      <c r="T896" s="29" t="e">
        <f>(1-$S896/100)/(1-$F896)-1</f>
        <v>#N/A</v>
      </c>
      <c r="U896" s="19" t="str">
        <f>IF(ABS(IFERROR(T896,0))&gt;0.05,INDEX(margin_ranges!$C$13:$C$16,MATCH($F896*100,margin_ranges!$B$13:$B$16,1)),"")</f>
        <v/>
      </c>
      <c r="V896" t="e">
        <f>MIN(VLOOKUP($U896,margin_ranges!$A$5:$D$10,4,FALSE),$P896*100)</f>
        <v>#N/A</v>
      </c>
      <c r="Y896" s="29" t="e">
        <f t="shared" si="13"/>
        <v>#N/A</v>
      </c>
    </row>
    <row r="897" spans="1:25" x14ac:dyDescent="0.3">
      <c r="A897" s="8" t="s">
        <v>33</v>
      </c>
      <c r="B897" s="8" t="s">
        <v>1575</v>
      </c>
      <c r="C897" s="8" t="s">
        <v>1576</v>
      </c>
      <c r="D897" s="8" t="s">
        <v>34</v>
      </c>
      <c r="E897" s="8"/>
      <c r="F897" s="24">
        <v>0.14932035558817999</v>
      </c>
      <c r="G897" s="24">
        <v>0.24585040999999999</v>
      </c>
      <c r="H897" s="25">
        <v>252.3929</v>
      </c>
      <c r="I897" s="25">
        <v>14.1454</v>
      </c>
      <c r="J897" s="15">
        <v>898</v>
      </c>
      <c r="K897" s="15">
        <v>134</v>
      </c>
      <c r="L897" s="13">
        <v>5.6000000000000001E-2</v>
      </c>
      <c r="M897" s="7">
        <v>2.1159551799999998</v>
      </c>
      <c r="N897" s="26">
        <v>1.8</v>
      </c>
      <c r="O897" s="27"/>
      <c r="P897" s="8">
        <v>0.14932035560000001</v>
      </c>
      <c r="Q897" s="24">
        <v>0.22289999999999999</v>
      </c>
      <c r="R897" t="e">
        <f>IF($Q897*100&gt;=VLOOKUP($O897,margin_ranges!$A$5:$C$10,2,FALSE),IF($Q897*100&lt;=VLOOKUP($O897,margin_ranges!$A$5:$C$10,3,FALSE)+10,"IN RANGE","ABOVE RANGE"),"BELOW RANGE")</f>
        <v>#N/A</v>
      </c>
      <c r="S897" t="e">
        <f>MIN(VLOOKUP($O897,margin_ranges!$A$5:$D$10,4,FALSE),$P897*100)</f>
        <v>#N/A</v>
      </c>
      <c r="T897" s="29" t="e">
        <f>(1-$S897/100)/(1-$F897)-1</f>
        <v>#N/A</v>
      </c>
      <c r="U897" s="19" t="str">
        <f>IF(ABS(IFERROR(T897,0))&gt;0.05,INDEX(margin_ranges!$C$13:$C$16,MATCH($F897*100,margin_ranges!$B$13:$B$16,1)),"")</f>
        <v/>
      </c>
      <c r="V897" t="e">
        <f>MIN(VLOOKUP($U897,margin_ranges!$A$5:$D$10,4,FALSE),$P897*100)</f>
        <v>#N/A</v>
      </c>
      <c r="Y897" s="29" t="e">
        <f t="shared" si="13"/>
        <v>#N/A</v>
      </c>
    </row>
    <row r="898" spans="1:25" x14ac:dyDescent="0.3">
      <c r="A898" s="8" t="s">
        <v>17</v>
      </c>
      <c r="B898" s="8" t="s">
        <v>1575</v>
      </c>
      <c r="C898" s="8" t="s">
        <v>1576</v>
      </c>
      <c r="D898" s="8" t="s">
        <v>1583</v>
      </c>
      <c r="E898" s="8" t="s">
        <v>1584</v>
      </c>
      <c r="F898" s="24">
        <v>0.160683028642466</v>
      </c>
      <c r="G898" s="24">
        <v>0</v>
      </c>
      <c r="H898" s="25">
        <v>15.446099999999999</v>
      </c>
      <c r="I898" s="25">
        <v>0.80110000000000003</v>
      </c>
      <c r="J898" s="15">
        <v>52</v>
      </c>
      <c r="K898" s="15">
        <v>8</v>
      </c>
      <c r="L898" s="13">
        <v>5.1900000000000002E-2</v>
      </c>
      <c r="M898" s="7">
        <v>2.1446009799999999</v>
      </c>
      <c r="N898" s="26">
        <v>1.8</v>
      </c>
      <c r="O898" s="27" t="s">
        <v>92</v>
      </c>
      <c r="P898" s="8">
        <v>0.1606830286</v>
      </c>
      <c r="Q898" s="24">
        <v>0.35</v>
      </c>
      <c r="R898" t="str">
        <f>IF($Q898*100&gt;=VLOOKUP($O898,margin_ranges!$A$5:$C$10,2,FALSE),IF($Q898*100&lt;=VLOOKUP($O898,margin_ranges!$A$5:$C$10,3,FALSE)+10,"IN RANGE","ABOVE RANGE"),"BELOW RANGE")</f>
        <v>IN RANGE</v>
      </c>
      <c r="S898">
        <f>MIN(VLOOKUP($O898,margin_ranges!$A$5:$D$10,4,FALSE),$P898*100)</f>
        <v>16.068302859999999</v>
      </c>
      <c r="T898" s="29">
        <f>(1-$S898/100)/(1-$F898)-1</f>
        <v>5.0595749812032409E-11</v>
      </c>
      <c r="U898" s="19" t="str">
        <f>IF(ABS(IFERROR(T898,0))&gt;0.05,INDEX(margin_ranges!$C$13:$C$16,MATCH($F898*100,margin_ranges!$B$13:$B$16,1)),"")</f>
        <v/>
      </c>
      <c r="V898" t="e">
        <f>MIN(VLOOKUP($U898,margin_ranges!$A$5:$D$10,4,FALSE),$P898*100)</f>
        <v>#N/A</v>
      </c>
      <c r="Y898" s="29" t="e">
        <f t="shared" si="13"/>
        <v>#N/A</v>
      </c>
    </row>
    <row r="899" spans="1:25" x14ac:dyDescent="0.3">
      <c r="A899" s="8" t="s">
        <v>17</v>
      </c>
      <c r="B899" s="8" t="s">
        <v>1575</v>
      </c>
      <c r="C899" s="8" t="s">
        <v>1576</v>
      </c>
      <c r="D899" s="8" t="s">
        <v>1577</v>
      </c>
      <c r="E899" s="8" t="s">
        <v>1578</v>
      </c>
      <c r="F899" s="24">
        <v>0.14152073312657701</v>
      </c>
      <c r="G899" s="24">
        <v>0</v>
      </c>
      <c r="H899" s="25">
        <v>28.453900000000001</v>
      </c>
      <c r="I899" s="25">
        <v>3.2141000000000002</v>
      </c>
      <c r="J899" s="15">
        <v>202</v>
      </c>
      <c r="K899" s="15">
        <v>29</v>
      </c>
      <c r="L899" s="13">
        <v>0.113</v>
      </c>
      <c r="M899" s="7">
        <v>2.0967308899999999</v>
      </c>
      <c r="N899" s="26">
        <v>1.8</v>
      </c>
      <c r="O899" s="27" t="s">
        <v>92</v>
      </c>
      <c r="P899" s="8">
        <v>0.14152073309999999</v>
      </c>
      <c r="Q899" s="24">
        <v>0.2</v>
      </c>
      <c r="R899" t="str">
        <f>IF($Q899*100&gt;=VLOOKUP($O899,margin_ranges!$A$5:$C$10,2,FALSE),IF($Q899*100&lt;=VLOOKUP($O899,margin_ranges!$A$5:$C$10,3,FALSE)+10,"IN RANGE","ABOVE RANGE"),"BELOW RANGE")</f>
        <v>IN RANGE</v>
      </c>
      <c r="S899">
        <f>MIN(VLOOKUP($O899,margin_ranges!$A$5:$D$10,4,FALSE),$P899*100)</f>
        <v>14.152073309999999</v>
      </c>
      <c r="T899" s="29">
        <f>(1-$S899/100)/(1-$F899)-1</f>
        <v>3.095812495246264E-11</v>
      </c>
      <c r="U899" s="19" t="str">
        <f>IF(ABS(IFERROR(T899,0))&gt;0.05,INDEX(margin_ranges!$C$13:$C$16,MATCH($F899*100,margin_ranges!$B$13:$B$16,1)),"")</f>
        <v/>
      </c>
      <c r="V899" t="e">
        <f>MIN(VLOOKUP($U899,margin_ranges!$A$5:$D$10,4,FALSE),$P899*100)</f>
        <v>#N/A</v>
      </c>
      <c r="Y899" s="29" t="e">
        <f t="shared" si="13"/>
        <v>#N/A</v>
      </c>
    </row>
    <row r="900" spans="1:25" x14ac:dyDescent="0.3">
      <c r="A900" s="8" t="s">
        <v>17</v>
      </c>
      <c r="B900" s="8" t="s">
        <v>1575</v>
      </c>
      <c r="C900" s="8" t="s">
        <v>1576</v>
      </c>
      <c r="D900" s="8" t="s">
        <v>1581</v>
      </c>
      <c r="E900" s="8" t="s">
        <v>1582</v>
      </c>
      <c r="F900" s="24">
        <v>0.13273669082182499</v>
      </c>
      <c r="G900" s="24">
        <v>0</v>
      </c>
      <c r="H900" s="25">
        <v>40.3155</v>
      </c>
      <c r="I900" s="25">
        <v>1.0225</v>
      </c>
      <c r="J900" s="15">
        <v>64</v>
      </c>
      <c r="K900" s="15">
        <v>8</v>
      </c>
      <c r="L900" s="13">
        <v>2.5399999999999999E-2</v>
      </c>
      <c r="M900" s="7">
        <v>2.0754942399999998</v>
      </c>
      <c r="N900" s="26">
        <v>1.8</v>
      </c>
      <c r="O900" s="27" t="s">
        <v>22</v>
      </c>
      <c r="P900" s="8">
        <v>0.1327366908</v>
      </c>
      <c r="Q900" s="24">
        <v>0.18</v>
      </c>
      <c r="R900" t="str">
        <f>IF($Q900*100&gt;=VLOOKUP($O900,margin_ranges!$A$5:$C$10,2,FALSE),IF($Q900*100&lt;=VLOOKUP($O900,margin_ranges!$A$5:$C$10,3,FALSE)+10,"IN RANGE","ABOVE RANGE"),"BELOW RANGE")</f>
        <v>BELOW RANGE</v>
      </c>
      <c r="S900">
        <f>MIN(VLOOKUP($O900,margin_ranges!$A$5:$D$10,4,FALSE),$P900*100)</f>
        <v>13.273669079999999</v>
      </c>
      <c r="T900" s="29">
        <f>(1-$S900/100)/(1-$F900)-1</f>
        <v>2.5165425299178423E-11</v>
      </c>
      <c r="U900" s="19" t="str">
        <f>IF(ABS(IFERROR(T900,0))&gt;0.05,INDEX(margin_ranges!$C$13:$C$16,MATCH($F900*100,margin_ranges!$B$13:$B$16,1)),"")</f>
        <v/>
      </c>
      <c r="V900" t="e">
        <f>MIN(VLOOKUP($U900,margin_ranges!$A$5:$D$10,4,FALSE),$P900*100)</f>
        <v>#N/A</v>
      </c>
      <c r="Y900" s="29" t="e">
        <f t="shared" si="13"/>
        <v>#N/A</v>
      </c>
    </row>
    <row r="901" spans="1:25" x14ac:dyDescent="0.3">
      <c r="A901" s="8" t="s">
        <v>17</v>
      </c>
      <c r="B901" s="8" t="s">
        <v>1575</v>
      </c>
      <c r="C901" s="8" t="s">
        <v>1576</v>
      </c>
      <c r="D901" s="8" t="s">
        <v>1591</v>
      </c>
      <c r="E901" s="8" t="s">
        <v>1592</v>
      </c>
      <c r="F901" s="24">
        <v>0.13465192499404399</v>
      </c>
      <c r="G901" s="24">
        <v>0</v>
      </c>
      <c r="H901" s="25">
        <v>26.509399999999999</v>
      </c>
      <c r="I901" s="25">
        <v>3.0415999999999999</v>
      </c>
      <c r="J901" s="15">
        <v>190</v>
      </c>
      <c r="K901" s="15">
        <v>26</v>
      </c>
      <c r="L901" s="13">
        <v>0.1147</v>
      </c>
      <c r="M901" s="7">
        <v>2.0800878300000001</v>
      </c>
      <c r="N901" s="26">
        <v>1.8</v>
      </c>
      <c r="O901" s="27" t="s">
        <v>22</v>
      </c>
      <c r="P901" s="8">
        <v>0.13465192500000001</v>
      </c>
      <c r="Q901" s="24">
        <v>0.18</v>
      </c>
      <c r="R901" t="str">
        <f>IF($Q901*100&gt;=VLOOKUP($O901,margin_ranges!$A$5:$C$10,2,FALSE),IF($Q901*100&lt;=VLOOKUP($O901,margin_ranges!$A$5:$C$10,3,FALSE)+10,"IN RANGE","ABOVE RANGE"),"BELOW RANGE")</f>
        <v>BELOW RANGE</v>
      </c>
      <c r="S901">
        <f>MIN(VLOOKUP($O901,margin_ranges!$A$5:$D$10,4,FALSE),$P901*100)</f>
        <v>13.465192500000001</v>
      </c>
      <c r="T901" s="29">
        <f>(1-$S901/100)/(1-$F901)-1</f>
        <v>-6.882827641163658E-12</v>
      </c>
      <c r="U901" s="19" t="str">
        <f>IF(ABS(IFERROR(T901,0))&gt;0.05,INDEX(margin_ranges!$C$13:$C$16,MATCH($F901*100,margin_ranges!$B$13:$B$16,1)),"")</f>
        <v/>
      </c>
      <c r="V901" t="e">
        <f>MIN(VLOOKUP($U901,margin_ranges!$A$5:$D$10,4,FALSE),$P901*100)</f>
        <v>#N/A</v>
      </c>
      <c r="Y901" s="29" t="e">
        <f t="shared" si="13"/>
        <v>#N/A</v>
      </c>
    </row>
    <row r="902" spans="1:25" x14ac:dyDescent="0.3">
      <c r="A902" s="8" t="s">
        <v>17</v>
      </c>
      <c r="B902" s="8" t="s">
        <v>1575</v>
      </c>
      <c r="C902" s="8" t="s">
        <v>1576</v>
      </c>
      <c r="D902" s="8" t="s">
        <v>1589</v>
      </c>
      <c r="E902" s="8" t="s">
        <v>1590</v>
      </c>
      <c r="F902" s="24">
        <v>0.17417415908211401</v>
      </c>
      <c r="G902" s="24">
        <v>0</v>
      </c>
      <c r="H902" s="25">
        <v>24.858599999999999</v>
      </c>
      <c r="I902" s="25">
        <v>1.3041</v>
      </c>
      <c r="J902" s="15">
        <v>85</v>
      </c>
      <c r="K902" s="15">
        <v>15</v>
      </c>
      <c r="L902" s="13">
        <v>5.2499999999999998E-2</v>
      </c>
      <c r="M902" s="7">
        <v>2.1796363200000002</v>
      </c>
      <c r="N902" s="26">
        <v>1.8</v>
      </c>
      <c r="O902" s="27" t="s">
        <v>22</v>
      </c>
      <c r="P902" s="8">
        <v>0.1741741591</v>
      </c>
      <c r="Q902" s="24">
        <v>0.21</v>
      </c>
      <c r="R902" t="str">
        <f>IF($Q902*100&gt;=VLOOKUP($O902,margin_ranges!$A$5:$C$10,2,FALSE),IF($Q902*100&lt;=VLOOKUP($O902,margin_ranges!$A$5:$C$10,3,FALSE)+10,"IN RANGE","ABOVE RANGE"),"BELOW RANGE")</f>
        <v>IN RANGE</v>
      </c>
      <c r="S902">
        <f>MIN(VLOOKUP($O902,margin_ranges!$A$5:$D$10,4,FALSE),$P902*100)</f>
        <v>17.417415909999999</v>
      </c>
      <c r="T902" s="29">
        <f>(1-$S902/100)/(1-$F902)-1</f>
        <v>-2.1658341786690016E-11</v>
      </c>
      <c r="U902" s="19" t="str">
        <f>IF(ABS(IFERROR(T902,0))&gt;0.05,INDEX(margin_ranges!$C$13:$C$16,MATCH($F902*100,margin_ranges!$B$13:$B$16,1)),"")</f>
        <v/>
      </c>
      <c r="V902" t="e">
        <f>MIN(VLOOKUP($U902,margin_ranges!$A$5:$D$10,4,FALSE),$P902*100)</f>
        <v>#N/A</v>
      </c>
      <c r="Y902" s="29" t="e">
        <f t="shared" si="13"/>
        <v>#N/A</v>
      </c>
    </row>
    <row r="903" spans="1:25" x14ac:dyDescent="0.3">
      <c r="A903" s="8" t="s">
        <v>17</v>
      </c>
      <c r="B903" s="8" t="s">
        <v>1575</v>
      </c>
      <c r="C903" s="8" t="s">
        <v>1576</v>
      </c>
      <c r="D903" s="8" t="s">
        <v>1585</v>
      </c>
      <c r="E903" s="8" t="s">
        <v>1586</v>
      </c>
      <c r="F903" s="24">
        <v>0.17553533217658701</v>
      </c>
      <c r="G903" s="24">
        <v>0</v>
      </c>
      <c r="H903" s="25">
        <v>24.706900000000001</v>
      </c>
      <c r="I903" s="25">
        <v>1.2935000000000001</v>
      </c>
      <c r="J903" s="15">
        <v>85</v>
      </c>
      <c r="K903" s="15">
        <v>15</v>
      </c>
      <c r="L903" s="13">
        <v>5.2400000000000002E-2</v>
      </c>
      <c r="M903" s="7">
        <v>2.1832348600000002</v>
      </c>
      <c r="N903" s="26">
        <v>1.8</v>
      </c>
      <c r="O903" s="27" t="s">
        <v>22</v>
      </c>
      <c r="P903" s="8">
        <v>0.1755353322</v>
      </c>
      <c r="Q903" s="24">
        <v>0.21</v>
      </c>
      <c r="R903" t="str">
        <f>IF($Q903*100&gt;=VLOOKUP($O903,margin_ranges!$A$5:$C$10,2,FALSE),IF($Q903*100&lt;=VLOOKUP($O903,margin_ranges!$A$5:$C$10,3,FALSE)+10,"IN RANGE","ABOVE RANGE"),"BELOW RANGE")</f>
        <v>IN RANGE</v>
      </c>
      <c r="S903">
        <f>MIN(VLOOKUP($O903,margin_ranges!$A$5:$D$10,4,FALSE),$P903*100)</f>
        <v>17.553533220000002</v>
      </c>
      <c r="T903" s="29">
        <f>(1-$S903/100)/(1-$F903)-1</f>
        <v>-2.8397839635374567E-11</v>
      </c>
      <c r="U903" s="19" t="str">
        <f>IF(ABS(IFERROR(T903,0))&gt;0.05,INDEX(margin_ranges!$C$13:$C$16,MATCH($F903*100,margin_ranges!$B$13:$B$16,1)),"")</f>
        <v/>
      </c>
      <c r="V903" t="e">
        <f>MIN(VLOOKUP($U903,margin_ranges!$A$5:$D$10,4,FALSE),$P903*100)</f>
        <v>#N/A</v>
      </c>
      <c r="Y903" s="29" t="e">
        <f t="shared" si="13"/>
        <v>#N/A</v>
      </c>
    </row>
    <row r="904" spans="1:25" x14ac:dyDescent="0.3">
      <c r="A904" s="8" t="s">
        <v>17</v>
      </c>
      <c r="B904" s="8" t="s">
        <v>1575</v>
      </c>
      <c r="C904" s="8" t="s">
        <v>1576</v>
      </c>
      <c r="D904" s="8" t="s">
        <v>1587</v>
      </c>
      <c r="E904" s="8" t="s">
        <v>1588</v>
      </c>
      <c r="F904" s="24">
        <v>0.16229930885635899</v>
      </c>
      <c r="G904" s="24">
        <v>1</v>
      </c>
      <c r="H904" s="25">
        <v>31.2804</v>
      </c>
      <c r="I904" s="25">
        <v>1.6141000000000001</v>
      </c>
      <c r="J904" s="15">
        <v>104</v>
      </c>
      <c r="K904" s="15">
        <v>17</v>
      </c>
      <c r="L904" s="13">
        <v>5.16E-2</v>
      </c>
      <c r="M904" s="7">
        <v>2.1487388300000001</v>
      </c>
      <c r="N904" s="26">
        <v>1.8</v>
      </c>
      <c r="O904" s="27" t="s">
        <v>22</v>
      </c>
      <c r="P904" s="8">
        <v>0.16229930889999999</v>
      </c>
      <c r="Q904" s="24">
        <v>0.21</v>
      </c>
      <c r="R904" t="str">
        <f>IF($Q904*100&gt;=VLOOKUP($O904,margin_ranges!$A$5:$C$10,2,FALSE),IF($Q904*100&lt;=VLOOKUP($O904,margin_ranges!$A$5:$C$10,3,FALSE)+10,"IN RANGE","ABOVE RANGE"),"BELOW RANGE")</f>
        <v>IN RANGE</v>
      </c>
      <c r="S904">
        <f>MIN(VLOOKUP($O904,margin_ranges!$A$5:$D$10,4,FALSE),$P904*100)</f>
        <v>16.229930889999999</v>
      </c>
      <c r="T904" s="29">
        <f>(1-$S904/100)/(1-$F904)-1</f>
        <v>-5.2096105207510846E-11</v>
      </c>
      <c r="U904" s="19" t="str">
        <f>IF(ABS(IFERROR(T904,0))&gt;0.05,INDEX(margin_ranges!$C$13:$C$16,MATCH($F904*100,margin_ranges!$B$13:$B$16,1)),"")</f>
        <v/>
      </c>
      <c r="V904" t="e">
        <f>MIN(VLOOKUP($U904,margin_ranges!$A$5:$D$10,4,FALSE),$P904*100)</f>
        <v>#N/A</v>
      </c>
      <c r="Y904" s="29" t="e">
        <f t="shared" si="13"/>
        <v>#N/A</v>
      </c>
    </row>
    <row r="905" spans="1:25" x14ac:dyDescent="0.3">
      <c r="A905" s="8" t="s">
        <v>17</v>
      </c>
      <c r="B905" s="8" t="s">
        <v>1575</v>
      </c>
      <c r="C905" s="8" t="s">
        <v>1576</v>
      </c>
      <c r="D905" s="8" t="s">
        <v>1579</v>
      </c>
      <c r="E905" s="8" t="s">
        <v>1580</v>
      </c>
      <c r="F905" s="24">
        <v>0.14195377395212799</v>
      </c>
      <c r="G905" s="24">
        <v>1</v>
      </c>
      <c r="H905" s="25">
        <v>60.8217</v>
      </c>
      <c r="I905" s="25">
        <v>1.8544</v>
      </c>
      <c r="J905" s="15">
        <v>117</v>
      </c>
      <c r="K905" s="15">
        <v>17</v>
      </c>
      <c r="L905" s="13">
        <v>3.0499999999999999E-2</v>
      </c>
      <c r="M905" s="7">
        <v>2.0977890800000001</v>
      </c>
      <c r="N905" s="26">
        <v>1.8</v>
      </c>
      <c r="O905" s="27" t="s">
        <v>92</v>
      </c>
      <c r="P905" s="8">
        <v>0.141953774</v>
      </c>
      <c r="Q905" s="24">
        <v>0.33</v>
      </c>
      <c r="R905" t="str">
        <f>IF($Q905*100&gt;=VLOOKUP($O905,margin_ranges!$A$5:$C$10,2,FALSE),IF($Q905*100&lt;=VLOOKUP($O905,margin_ranges!$A$5:$C$10,3,FALSE)+10,"IN RANGE","ABOVE RANGE"),"BELOW RANGE")</f>
        <v>IN RANGE</v>
      </c>
      <c r="S905">
        <f>MIN(VLOOKUP($O905,margin_ranges!$A$5:$D$10,4,FALSE),$P905*100)</f>
        <v>14.1953774</v>
      </c>
      <c r="T905" s="29">
        <f>(1-$S905/100)/(1-$F905)-1</f>
        <v>-5.5791926634185529E-11</v>
      </c>
      <c r="U905" s="19" t="str">
        <f>IF(ABS(IFERROR(T905,0))&gt;0.05,INDEX(margin_ranges!$C$13:$C$16,MATCH($F905*100,margin_ranges!$B$13:$B$16,1)),"")</f>
        <v/>
      </c>
      <c r="V905" t="e">
        <f>MIN(VLOOKUP($U905,margin_ranges!$A$5:$D$10,4,FALSE),$P905*100)</f>
        <v>#N/A</v>
      </c>
      <c r="Y905" s="29" t="e">
        <f t="shared" si="13"/>
        <v>#N/A</v>
      </c>
    </row>
    <row r="906" spans="1:25" x14ac:dyDescent="0.3">
      <c r="A906" s="8" t="s">
        <v>35</v>
      </c>
      <c r="B906" s="8" t="s">
        <v>1593</v>
      </c>
      <c r="C906" s="8" t="s">
        <v>34</v>
      </c>
      <c r="D906" s="8" t="s">
        <v>34</v>
      </c>
      <c r="E906" s="8"/>
      <c r="F906" s="24">
        <v>0.32163377929852799</v>
      </c>
      <c r="G906" s="24">
        <v>0</v>
      </c>
      <c r="H906" s="25">
        <v>39.6188</v>
      </c>
      <c r="I906" s="25">
        <v>8.1858000000000004</v>
      </c>
      <c r="J906" s="15">
        <v>167</v>
      </c>
      <c r="K906" s="15">
        <v>54</v>
      </c>
      <c r="L906" s="13">
        <v>0.20660000000000001</v>
      </c>
      <c r="M906" s="7">
        <v>0.68038847999999996</v>
      </c>
      <c r="N906" s="26">
        <v>0.372471</v>
      </c>
      <c r="O906" s="27"/>
      <c r="P906" s="8">
        <v>0.45256127660000001</v>
      </c>
      <c r="Q906" s="24">
        <v>0.3216</v>
      </c>
      <c r="R906" t="e">
        <f>IF($Q906*100&gt;=VLOOKUP($O906,margin_ranges!$A$5:$C$10,2,FALSE),IF($Q906*100&lt;=VLOOKUP($O906,margin_ranges!$A$5:$C$10,3,FALSE)+10,"IN RANGE","ABOVE RANGE"),"BELOW RANGE")</f>
        <v>#N/A</v>
      </c>
      <c r="S906" t="e">
        <f>MIN(VLOOKUP($O906,margin_ranges!$A$5:$D$10,4,FALSE),$P906*100)</f>
        <v>#N/A</v>
      </c>
      <c r="T906" s="29" t="e">
        <f>(1-$S906/100)/(1-$F906)-1</f>
        <v>#N/A</v>
      </c>
      <c r="U906" s="19" t="str">
        <f>IF(ABS(IFERROR(T906,0))&gt;0.05,INDEX(margin_ranges!$C$13:$C$16,MATCH($F906*100,margin_ranges!$B$13:$B$16,1)),"")</f>
        <v/>
      </c>
      <c r="V906" t="e">
        <f>MIN(VLOOKUP($U906,margin_ranges!$A$5:$D$10,4,FALSE),$P906*100)</f>
        <v>#N/A</v>
      </c>
      <c r="Y906" s="29" t="e">
        <f t="shared" si="13"/>
        <v>#N/A</v>
      </c>
    </row>
    <row r="907" spans="1:25" x14ac:dyDescent="0.3">
      <c r="A907" s="8" t="s">
        <v>33</v>
      </c>
      <c r="B907" s="8" t="s">
        <v>1593</v>
      </c>
      <c r="C907" s="8" t="s">
        <v>1594</v>
      </c>
      <c r="D907" s="8" t="s">
        <v>34</v>
      </c>
      <c r="E907" s="8"/>
      <c r="F907" s="24">
        <v>0.32163377929852799</v>
      </c>
      <c r="G907" s="24">
        <v>0</v>
      </c>
      <c r="H907" s="25">
        <v>39.6188</v>
      </c>
      <c r="I907" s="25">
        <v>8.1858000000000004</v>
      </c>
      <c r="J907" s="15">
        <v>167</v>
      </c>
      <c r="K907" s="15">
        <v>54</v>
      </c>
      <c r="L907" s="13">
        <v>0.20660000000000001</v>
      </c>
      <c r="M907" s="7">
        <v>0.68038847999999996</v>
      </c>
      <c r="N907" s="26">
        <v>0.372471</v>
      </c>
      <c r="O907" s="27"/>
      <c r="P907" s="8">
        <v>0.45256127660000001</v>
      </c>
      <c r="Q907" s="24">
        <v>0.3216</v>
      </c>
      <c r="R907" t="e">
        <f>IF($Q907*100&gt;=VLOOKUP($O907,margin_ranges!$A$5:$C$10,2,FALSE),IF($Q907*100&lt;=VLOOKUP($O907,margin_ranges!$A$5:$C$10,3,FALSE)+10,"IN RANGE","ABOVE RANGE"),"BELOW RANGE")</f>
        <v>#N/A</v>
      </c>
      <c r="S907" t="e">
        <f>MIN(VLOOKUP($O907,margin_ranges!$A$5:$D$10,4,FALSE),$P907*100)</f>
        <v>#N/A</v>
      </c>
      <c r="T907" s="29" t="e">
        <f>(1-$S907/100)/(1-$F907)-1</f>
        <v>#N/A</v>
      </c>
      <c r="U907" s="19" t="str">
        <f>IF(ABS(IFERROR(T907,0))&gt;0.05,INDEX(margin_ranges!$C$13:$C$16,MATCH($F907*100,margin_ranges!$B$13:$B$16,1)),"")</f>
        <v/>
      </c>
      <c r="V907" t="e">
        <f>MIN(VLOOKUP($U907,margin_ranges!$A$5:$D$10,4,FALSE),$P907*100)</f>
        <v>#N/A</v>
      </c>
      <c r="Y907" s="29" t="e">
        <f t="shared" si="13"/>
        <v>#N/A</v>
      </c>
    </row>
    <row r="908" spans="1:25" x14ac:dyDescent="0.3">
      <c r="A908" s="8" t="s">
        <v>17</v>
      </c>
      <c r="B908" s="8" t="s">
        <v>1593</v>
      </c>
      <c r="C908" s="8" t="s">
        <v>1594</v>
      </c>
      <c r="D908" s="8" t="s">
        <v>1597</v>
      </c>
      <c r="E908" s="8" t="s">
        <v>1598</v>
      </c>
      <c r="F908" s="24">
        <v>0.34999999999999898</v>
      </c>
      <c r="G908" s="24">
        <v>0</v>
      </c>
      <c r="H908" s="25">
        <v>8.5403000000000002</v>
      </c>
      <c r="I908" s="25">
        <v>2.4965999999999999</v>
      </c>
      <c r="J908" s="15">
        <v>72</v>
      </c>
      <c r="K908" s="15">
        <v>25</v>
      </c>
      <c r="L908" s="13">
        <v>0.2923</v>
      </c>
      <c r="M908" s="7">
        <v>0.96576733999999997</v>
      </c>
      <c r="N908" s="26">
        <v>0.6</v>
      </c>
      <c r="O908" s="27" t="s">
        <v>92</v>
      </c>
      <c r="P908" s="8">
        <v>0.3787323547</v>
      </c>
      <c r="Q908" s="24">
        <v>0.35</v>
      </c>
      <c r="R908" t="str">
        <f>IF($Q908*100&gt;=VLOOKUP($O908,margin_ranges!$A$5:$C$10,2,FALSE),IF($Q908*100&lt;=VLOOKUP($O908,margin_ranges!$A$5:$C$10,3,FALSE)+10,"IN RANGE","ABOVE RANGE"),"BELOW RANGE")</f>
        <v>IN RANGE</v>
      </c>
      <c r="S908">
        <f>MIN(VLOOKUP($O908,margin_ranges!$A$5:$D$10,4,FALSE),$P908*100)</f>
        <v>29.75</v>
      </c>
      <c r="T908" s="29">
        <f>(1-$S908/100)/(1-$F908)-1</f>
        <v>8.076923076922915E-2</v>
      </c>
      <c r="U908" s="19" t="str">
        <f>IF(ABS(IFERROR(T908,0))&gt;0.05,INDEX(margin_ranges!$C$13:$C$16,MATCH($F908*100,margin_ranges!$B$13:$B$16,1)),"")</f>
        <v>Balanced (Type B)</v>
      </c>
      <c r="V908">
        <f>MIN(VLOOKUP($U908,margin_ranges!$A$5:$D$10,4,FALSE),$P908*100)</f>
        <v>29.75</v>
      </c>
      <c r="Y908" s="29">
        <f t="shared" si="13"/>
        <v>8.076923076922915E-2</v>
      </c>
    </row>
    <row r="909" spans="1:25" x14ac:dyDescent="0.3">
      <c r="A909" s="8" t="s">
        <v>17</v>
      </c>
      <c r="B909" s="8" t="s">
        <v>1593</v>
      </c>
      <c r="C909" s="8" t="s">
        <v>1594</v>
      </c>
      <c r="D909" s="8" t="s">
        <v>1595</v>
      </c>
      <c r="E909" s="8" t="s">
        <v>1596</v>
      </c>
      <c r="F909" s="24">
        <v>0.3</v>
      </c>
      <c r="G909" s="24">
        <v>0</v>
      </c>
      <c r="H909" s="25">
        <v>11.4368</v>
      </c>
      <c r="I909" s="25">
        <v>2.8058000000000001</v>
      </c>
      <c r="J909" s="15">
        <v>18</v>
      </c>
      <c r="K909" s="15">
        <v>5</v>
      </c>
      <c r="L909" s="13">
        <v>0.24529999999999999</v>
      </c>
      <c r="M909" s="7">
        <v>0.20796823</v>
      </c>
      <c r="N909" s="26">
        <v>0.03</v>
      </c>
      <c r="O909" s="27" t="s">
        <v>92</v>
      </c>
      <c r="P909" s="8">
        <v>0.8557471968</v>
      </c>
      <c r="Q909" s="24">
        <v>0.3</v>
      </c>
      <c r="R909" t="str">
        <f>IF($Q909*100&gt;=VLOOKUP($O909,margin_ranges!$A$5:$C$10,2,FALSE),IF($Q909*100&lt;=VLOOKUP($O909,margin_ranges!$A$5:$C$10,3,FALSE)+10,"IN RANGE","ABOVE RANGE"),"BELOW RANGE")</f>
        <v>IN RANGE</v>
      </c>
      <c r="S909">
        <f>MIN(VLOOKUP($O909,margin_ranges!$A$5:$D$10,4,FALSE),$P909*100)</f>
        <v>29.75</v>
      </c>
      <c r="T909" s="29">
        <f>(1-$S909/100)/(1-$F909)-1</f>
        <v>3.5714285714285587E-3</v>
      </c>
      <c r="U909" s="19" t="str">
        <f>IF(ABS(IFERROR(T909,0))&gt;0.05,INDEX(margin_ranges!$C$13:$C$16,MATCH($F909*100,margin_ranges!$B$13:$B$16,1)),"")</f>
        <v/>
      </c>
      <c r="V909" t="e">
        <f>MIN(VLOOKUP($U909,margin_ranges!$A$5:$D$10,4,FALSE),$P909*100)</f>
        <v>#N/A</v>
      </c>
      <c r="Y909" s="29" t="e">
        <f t="shared" si="13"/>
        <v>#N/A</v>
      </c>
    </row>
    <row r="910" spans="1:25" x14ac:dyDescent="0.3">
      <c r="A910" s="8" t="s">
        <v>17</v>
      </c>
      <c r="B910" s="8" t="s">
        <v>1593</v>
      </c>
      <c r="C910" s="8" t="s">
        <v>1594</v>
      </c>
      <c r="D910" s="8" t="s">
        <v>1599</v>
      </c>
      <c r="E910" s="8" t="s">
        <v>1600</v>
      </c>
      <c r="F910" s="24">
        <v>0.3</v>
      </c>
      <c r="G910" s="24">
        <v>0</v>
      </c>
      <c r="H910" s="25">
        <v>11.131399999999999</v>
      </c>
      <c r="I910" s="25">
        <v>0.58730000000000004</v>
      </c>
      <c r="J910" s="15">
        <v>10</v>
      </c>
      <c r="K910" s="15">
        <v>3</v>
      </c>
      <c r="L910" s="13">
        <v>5.28E-2</v>
      </c>
      <c r="M910" s="7">
        <v>0.54760399000000004</v>
      </c>
      <c r="N910" s="26">
        <v>0.15</v>
      </c>
      <c r="O910" s="27" t="s">
        <v>92</v>
      </c>
      <c r="P910" s="8">
        <v>0.72607942430000005</v>
      </c>
      <c r="Q910" s="24">
        <v>0.3</v>
      </c>
      <c r="R910" t="str">
        <f>IF($Q910*100&gt;=VLOOKUP($O910,margin_ranges!$A$5:$C$10,2,FALSE),IF($Q910*100&lt;=VLOOKUP($O910,margin_ranges!$A$5:$C$10,3,FALSE)+10,"IN RANGE","ABOVE RANGE"),"BELOW RANGE")</f>
        <v>IN RANGE</v>
      </c>
      <c r="S910">
        <f>MIN(VLOOKUP($O910,margin_ranges!$A$5:$D$10,4,FALSE),$P910*100)</f>
        <v>29.75</v>
      </c>
      <c r="T910" s="29">
        <f>(1-$S910/100)/(1-$F910)-1</f>
        <v>3.5714285714285587E-3</v>
      </c>
      <c r="U910" s="19" t="str">
        <f>IF(ABS(IFERROR(T910,0))&gt;0.05,INDEX(margin_ranges!$C$13:$C$16,MATCH($F910*100,margin_ranges!$B$13:$B$16,1)),"")</f>
        <v/>
      </c>
      <c r="V910" t="e">
        <f>MIN(VLOOKUP($U910,margin_ranges!$A$5:$D$10,4,FALSE),$P910*100)</f>
        <v>#N/A</v>
      </c>
      <c r="Y910" s="29" t="e">
        <f t="shared" ref="Y910:Y973" si="14">(1-$V910/100)/(1-$F910)-1</f>
        <v>#N/A</v>
      </c>
    </row>
    <row r="911" spans="1:25" x14ac:dyDescent="0.3">
      <c r="A911" s="8" t="s">
        <v>17</v>
      </c>
      <c r="B911" s="8" t="s">
        <v>1593</v>
      </c>
      <c r="C911" s="8" t="s">
        <v>1594</v>
      </c>
      <c r="D911" s="8" t="s">
        <v>1601</v>
      </c>
      <c r="E911" s="8" t="s">
        <v>1602</v>
      </c>
      <c r="F911" s="24">
        <v>0.3</v>
      </c>
      <c r="G911" s="24">
        <v>0</v>
      </c>
      <c r="H911" s="25">
        <v>8.4254999999999995</v>
      </c>
      <c r="I911" s="25">
        <v>2.2953000000000001</v>
      </c>
      <c r="J911" s="15">
        <v>68</v>
      </c>
      <c r="K911" s="15">
        <v>20</v>
      </c>
      <c r="L911" s="13">
        <v>0.27239999999999998</v>
      </c>
      <c r="M911" s="7">
        <v>0.98113212999999999</v>
      </c>
      <c r="N911" s="26">
        <v>0.6</v>
      </c>
      <c r="O911" s="27" t="s">
        <v>92</v>
      </c>
      <c r="P911" s="8">
        <v>0.38846157510000001</v>
      </c>
      <c r="Q911" s="24">
        <v>0.3</v>
      </c>
      <c r="R911" t="str">
        <f>IF($Q911*100&gt;=VLOOKUP($O911,margin_ranges!$A$5:$C$10,2,FALSE),IF($Q911*100&lt;=VLOOKUP($O911,margin_ranges!$A$5:$C$10,3,FALSE)+10,"IN RANGE","ABOVE RANGE"),"BELOW RANGE")</f>
        <v>IN RANGE</v>
      </c>
      <c r="S911">
        <f>MIN(VLOOKUP($O911,margin_ranges!$A$5:$D$10,4,FALSE),$P911*100)</f>
        <v>29.75</v>
      </c>
      <c r="T911" s="29">
        <f>(1-$S911/100)/(1-$F911)-1</f>
        <v>3.5714285714285587E-3</v>
      </c>
      <c r="U911" s="19" t="str">
        <f>IF(ABS(IFERROR(T911,0))&gt;0.05,INDEX(margin_ranges!$C$13:$C$16,MATCH($F911*100,margin_ranges!$B$13:$B$16,1)),"")</f>
        <v/>
      </c>
      <c r="V911" t="e">
        <f>MIN(VLOOKUP($U911,margin_ranges!$A$5:$D$10,4,FALSE),$P911*100)</f>
        <v>#N/A</v>
      </c>
      <c r="Y911" s="29" t="e">
        <f t="shared" si="14"/>
        <v>#N/A</v>
      </c>
    </row>
    <row r="912" spans="1:25" x14ac:dyDescent="0.3">
      <c r="A912" s="8" t="s">
        <v>35</v>
      </c>
      <c r="B912" s="8" t="s">
        <v>1603</v>
      </c>
      <c r="C912" s="8" t="s">
        <v>34</v>
      </c>
      <c r="D912" s="8" t="s">
        <v>34</v>
      </c>
      <c r="E912" s="8"/>
      <c r="F912" s="24">
        <v>0.38320871909058901</v>
      </c>
      <c r="G912" s="24">
        <v>0</v>
      </c>
      <c r="H912" s="25">
        <v>97.350800000000007</v>
      </c>
      <c r="I912" s="25">
        <v>6.3365999999999998</v>
      </c>
      <c r="J912" s="15">
        <v>168</v>
      </c>
      <c r="K912" s="15">
        <v>59</v>
      </c>
      <c r="L912" s="13">
        <v>6.5100000000000005E-2</v>
      </c>
      <c r="M912" s="7">
        <v>0.88491653000000003</v>
      </c>
      <c r="N912" s="26">
        <v>0.2</v>
      </c>
      <c r="O912" s="27"/>
      <c r="P912" s="8">
        <v>0.77398998259999996</v>
      </c>
      <c r="Q912" s="24">
        <v>0.38319999999999999</v>
      </c>
      <c r="R912" t="e">
        <f>IF($Q912*100&gt;=VLOOKUP($O912,margin_ranges!$A$5:$C$10,2,FALSE),IF($Q912*100&lt;=VLOOKUP($O912,margin_ranges!$A$5:$C$10,3,FALSE)+10,"IN RANGE","ABOVE RANGE"),"BELOW RANGE")</f>
        <v>#N/A</v>
      </c>
      <c r="S912" t="e">
        <f>MIN(VLOOKUP($O912,margin_ranges!$A$5:$D$10,4,FALSE),$P912*100)</f>
        <v>#N/A</v>
      </c>
      <c r="T912" s="29" t="e">
        <f>(1-$S912/100)/(1-$F912)-1</f>
        <v>#N/A</v>
      </c>
      <c r="U912" s="19" t="str">
        <f>IF(ABS(IFERROR(T912,0))&gt;0.05,INDEX(margin_ranges!$C$13:$C$16,MATCH($F912*100,margin_ranges!$B$13:$B$16,1)),"")</f>
        <v/>
      </c>
      <c r="V912" t="e">
        <f>MIN(VLOOKUP($U912,margin_ranges!$A$5:$D$10,4,FALSE),$P912*100)</f>
        <v>#N/A</v>
      </c>
      <c r="Y912" s="29" t="e">
        <f t="shared" si="14"/>
        <v>#N/A</v>
      </c>
    </row>
    <row r="913" spans="1:25" x14ac:dyDescent="0.3">
      <c r="A913" s="8" t="s">
        <v>33</v>
      </c>
      <c r="B913" s="8" t="s">
        <v>1603</v>
      </c>
      <c r="C913" s="8" t="s">
        <v>1604</v>
      </c>
      <c r="D913" s="8" t="s">
        <v>34</v>
      </c>
      <c r="E913" s="8"/>
      <c r="F913" s="24">
        <v>0.38320871909058901</v>
      </c>
      <c r="G913" s="24">
        <v>0</v>
      </c>
      <c r="H913" s="25">
        <v>97.350800000000007</v>
      </c>
      <c r="I913" s="25">
        <v>6.3365999999999998</v>
      </c>
      <c r="J913" s="15">
        <v>168</v>
      </c>
      <c r="K913" s="15">
        <v>59</v>
      </c>
      <c r="L913" s="13">
        <v>6.5100000000000005E-2</v>
      </c>
      <c r="M913" s="7">
        <v>0.88491653000000003</v>
      </c>
      <c r="N913" s="26">
        <v>0.2</v>
      </c>
      <c r="O913" s="27"/>
      <c r="P913" s="8">
        <v>0.77398998259999996</v>
      </c>
      <c r="Q913" s="24">
        <v>0.38319999999999999</v>
      </c>
      <c r="R913" t="e">
        <f>IF($Q913*100&gt;=VLOOKUP($O913,margin_ranges!$A$5:$C$10,2,FALSE),IF($Q913*100&lt;=VLOOKUP($O913,margin_ranges!$A$5:$C$10,3,FALSE)+10,"IN RANGE","ABOVE RANGE"),"BELOW RANGE")</f>
        <v>#N/A</v>
      </c>
      <c r="S913" t="e">
        <f>MIN(VLOOKUP($O913,margin_ranges!$A$5:$D$10,4,FALSE),$P913*100)</f>
        <v>#N/A</v>
      </c>
      <c r="T913" s="29" t="e">
        <f>(1-$S913/100)/(1-$F913)-1</f>
        <v>#N/A</v>
      </c>
      <c r="U913" s="19" t="str">
        <f>IF(ABS(IFERROR(T913,0))&gt;0.05,INDEX(margin_ranges!$C$13:$C$16,MATCH($F913*100,margin_ranges!$B$13:$B$16,1)),"")</f>
        <v/>
      </c>
      <c r="V913" t="e">
        <f>MIN(VLOOKUP($U913,margin_ranges!$A$5:$D$10,4,FALSE),$P913*100)</f>
        <v>#N/A</v>
      </c>
      <c r="Y913" s="29" t="e">
        <f t="shared" si="14"/>
        <v>#N/A</v>
      </c>
    </row>
    <row r="914" spans="1:25" x14ac:dyDescent="0.3">
      <c r="A914" s="8" t="s">
        <v>17</v>
      </c>
      <c r="B914" s="8" t="s">
        <v>1603</v>
      </c>
      <c r="C914" s="8" t="s">
        <v>1604</v>
      </c>
      <c r="D914" s="8" t="s">
        <v>1609</v>
      </c>
      <c r="E914" s="8" t="s">
        <v>1610</v>
      </c>
      <c r="F914" s="24">
        <v>0.39</v>
      </c>
      <c r="G914" s="24">
        <v>0</v>
      </c>
      <c r="H914" s="25">
        <v>34.122399999999999</v>
      </c>
      <c r="I914" s="25">
        <v>4.5829000000000004</v>
      </c>
      <c r="J914" s="15">
        <v>119</v>
      </c>
      <c r="K914" s="15">
        <v>43</v>
      </c>
      <c r="L914" s="13">
        <v>0.1343</v>
      </c>
      <c r="M914" s="7">
        <v>0.86880922999999999</v>
      </c>
      <c r="N914" s="26">
        <v>0.2</v>
      </c>
      <c r="O914" s="27" t="s">
        <v>22</v>
      </c>
      <c r="P914" s="8">
        <v>0.76979986649999999</v>
      </c>
      <c r="Q914" s="24">
        <v>0.39</v>
      </c>
      <c r="R914" t="str">
        <f>IF($Q914*100&gt;=VLOOKUP($O914,margin_ranges!$A$5:$C$10,2,FALSE),IF($Q914*100&lt;=VLOOKUP($O914,margin_ranges!$A$5:$C$10,3,FALSE)+10,"IN RANGE","ABOVE RANGE"),"BELOW RANGE")</f>
        <v>IN RANGE</v>
      </c>
      <c r="S914">
        <f>MIN(VLOOKUP($O914,margin_ranges!$A$5:$D$10,4,FALSE),$P914*100)</f>
        <v>29.75</v>
      </c>
      <c r="T914" s="29">
        <f>(1-$S914/100)/(1-$F914)-1</f>
        <v>0.15163934426229519</v>
      </c>
      <c r="U914" s="19" t="str">
        <f>IF(ABS(IFERROR(T914,0))&gt;0.05,INDEX(margin_ranges!$C$13:$C$16,MATCH($F914*100,margin_ranges!$B$13:$B$16,1)),"")</f>
        <v>Margin Over Fill (Type C)</v>
      </c>
      <c r="V914">
        <f>MIN(VLOOKUP($U914,margin_ranges!$A$5:$D$10,4,FALSE),$P914*100)</f>
        <v>43</v>
      </c>
      <c r="Y914" s="29">
        <f t="shared" si="14"/>
        <v>-6.5573770491803129E-2</v>
      </c>
    </row>
    <row r="915" spans="1:25" x14ac:dyDescent="0.3">
      <c r="A915" s="8" t="s">
        <v>17</v>
      </c>
      <c r="B915" s="8" t="s">
        <v>1603</v>
      </c>
      <c r="C915" s="8" t="s">
        <v>1604</v>
      </c>
      <c r="D915" s="8" t="s">
        <v>1605</v>
      </c>
      <c r="E915" s="8" t="s">
        <v>1606</v>
      </c>
      <c r="F915" s="24">
        <v>0.38999999999999901</v>
      </c>
      <c r="G915" s="24">
        <v>0</v>
      </c>
      <c r="H915" s="25">
        <v>11.7159</v>
      </c>
      <c r="I915" s="25">
        <v>0.98050000000000004</v>
      </c>
      <c r="J915" s="15">
        <v>26</v>
      </c>
      <c r="K915" s="15">
        <v>9</v>
      </c>
      <c r="L915" s="13">
        <v>8.3699999999999997E-2</v>
      </c>
      <c r="M915" s="7">
        <v>0.88132876999999998</v>
      </c>
      <c r="N915" s="26">
        <v>0.2</v>
      </c>
      <c r="O915" s="27" t="s">
        <v>22</v>
      </c>
      <c r="P915" s="8">
        <v>0.77306992890000004</v>
      </c>
      <c r="Q915" s="24">
        <v>0.39</v>
      </c>
      <c r="R915" t="str">
        <f>IF($Q915*100&gt;=VLOOKUP($O915,margin_ranges!$A$5:$C$10,2,FALSE),IF($Q915*100&lt;=VLOOKUP($O915,margin_ranges!$A$5:$C$10,3,FALSE)+10,"IN RANGE","ABOVE RANGE"),"BELOW RANGE")</f>
        <v>IN RANGE</v>
      </c>
      <c r="S915">
        <f>MIN(VLOOKUP($O915,margin_ranges!$A$5:$D$10,4,FALSE),$P915*100)</f>
        <v>29.75</v>
      </c>
      <c r="T915" s="29">
        <f>(1-$S915/100)/(1-$F915)-1</f>
        <v>0.1516393442622932</v>
      </c>
      <c r="U915" s="19" t="str">
        <f>IF(ABS(IFERROR(T915,0))&gt;0.05,INDEX(margin_ranges!$C$13:$C$16,MATCH($F915*100,margin_ranges!$B$13:$B$16,1)),"")</f>
        <v>Margin Over Fill (Type C)</v>
      </c>
      <c r="V915">
        <f>MIN(VLOOKUP($U915,margin_ranges!$A$5:$D$10,4,FALSE),$P915*100)</f>
        <v>43</v>
      </c>
      <c r="Y915" s="29">
        <f t="shared" si="14"/>
        <v>-6.5573770491804684E-2</v>
      </c>
    </row>
    <row r="916" spans="1:25" x14ac:dyDescent="0.3">
      <c r="A916" s="8" t="s">
        <v>17</v>
      </c>
      <c r="B916" s="8" t="s">
        <v>1603</v>
      </c>
      <c r="C916" s="8" t="s">
        <v>1604</v>
      </c>
      <c r="D916" s="8" t="s">
        <v>1607</v>
      </c>
      <c r="E916" s="8" t="s">
        <v>1608</v>
      </c>
      <c r="F916" s="24">
        <v>0.33999999999999903</v>
      </c>
      <c r="G916" s="24">
        <v>0</v>
      </c>
      <c r="H916" s="25">
        <v>4.9058999999999999</v>
      </c>
      <c r="I916" s="25">
        <v>0.77329999999999999</v>
      </c>
      <c r="J916" s="15">
        <v>23</v>
      </c>
      <c r="K916" s="15">
        <v>7</v>
      </c>
      <c r="L916" s="13">
        <v>0.15759999999999999</v>
      </c>
      <c r="M916" s="7">
        <v>0.98492517999999996</v>
      </c>
      <c r="N916" s="26">
        <v>0.2</v>
      </c>
      <c r="O916" s="27" t="s">
        <v>22</v>
      </c>
      <c r="P916" s="8">
        <v>0.79693889029999998</v>
      </c>
      <c r="Q916" s="24">
        <v>0.34</v>
      </c>
      <c r="R916" t="str">
        <f>IF($Q916*100&gt;=VLOOKUP($O916,margin_ranges!$A$5:$C$10,2,FALSE),IF($Q916*100&lt;=VLOOKUP($O916,margin_ranges!$A$5:$C$10,3,FALSE)+10,"IN RANGE","ABOVE RANGE"),"BELOW RANGE")</f>
        <v>IN RANGE</v>
      </c>
      <c r="S916">
        <f>MIN(VLOOKUP($O916,margin_ranges!$A$5:$D$10,4,FALSE),$P916*100)</f>
        <v>29.75</v>
      </c>
      <c r="T916" s="29">
        <f>(1-$S916/100)/(1-$F916)-1</f>
        <v>6.4393939393937671E-2</v>
      </c>
      <c r="U916" s="19" t="str">
        <f>IF(ABS(IFERROR(T916,0))&gt;0.05,INDEX(margin_ranges!$C$13:$C$16,MATCH($F916*100,margin_ranges!$B$13:$B$16,1)),"")</f>
        <v>Balanced (Type B)</v>
      </c>
      <c r="V916">
        <f>MIN(VLOOKUP($U916,margin_ranges!$A$5:$D$10,4,FALSE),$P916*100)</f>
        <v>29.75</v>
      </c>
      <c r="Y916" s="29">
        <f t="shared" si="14"/>
        <v>6.4393939393937671E-2</v>
      </c>
    </row>
    <row r="917" spans="1:25" x14ac:dyDescent="0.3">
      <c r="A917" s="8" t="s">
        <v>35</v>
      </c>
      <c r="B917" s="8" t="s">
        <v>1611</v>
      </c>
      <c r="C917" s="8" t="s">
        <v>34</v>
      </c>
      <c r="D917" s="8" t="s">
        <v>34</v>
      </c>
      <c r="E917" s="8"/>
      <c r="F917" s="24">
        <v>0.35706980726071802</v>
      </c>
      <c r="G917" s="24">
        <v>0.69424710000000001</v>
      </c>
      <c r="H917" s="25">
        <v>518.62260000000003</v>
      </c>
      <c r="I917" s="25">
        <v>244.15360000000001</v>
      </c>
      <c r="J917" s="15">
        <v>2142</v>
      </c>
      <c r="K917" s="15">
        <v>750</v>
      </c>
      <c r="L917" s="13">
        <v>0.4708</v>
      </c>
      <c r="M917" s="7">
        <v>0.29241736000000002</v>
      </c>
      <c r="N917" s="26">
        <v>2.9227E-2</v>
      </c>
      <c r="O917" s="27"/>
      <c r="P917" s="8">
        <v>0.90005039379999996</v>
      </c>
      <c r="Q917" s="24">
        <v>0.35709999999999997</v>
      </c>
      <c r="R917" t="e">
        <f>IF($Q917*100&gt;=VLOOKUP($O917,margin_ranges!$A$5:$C$10,2,FALSE),IF($Q917*100&lt;=VLOOKUP($O917,margin_ranges!$A$5:$C$10,3,FALSE)+10,"IN RANGE","ABOVE RANGE"),"BELOW RANGE")</f>
        <v>#N/A</v>
      </c>
      <c r="S917" t="e">
        <f>MIN(VLOOKUP($O917,margin_ranges!$A$5:$D$10,4,FALSE),$P917*100)</f>
        <v>#N/A</v>
      </c>
      <c r="T917" s="29" t="e">
        <f>(1-$S917/100)/(1-$F917)-1</f>
        <v>#N/A</v>
      </c>
      <c r="U917" s="19" t="str">
        <f>IF(ABS(IFERROR(T917,0))&gt;0.05,INDEX(margin_ranges!$C$13:$C$16,MATCH($F917*100,margin_ranges!$B$13:$B$16,1)),"")</f>
        <v/>
      </c>
      <c r="V917" t="e">
        <f>MIN(VLOOKUP($U917,margin_ranges!$A$5:$D$10,4,FALSE),$P917*100)</f>
        <v>#N/A</v>
      </c>
      <c r="Y917" s="29" t="e">
        <f t="shared" si="14"/>
        <v>#N/A</v>
      </c>
    </row>
    <row r="918" spans="1:25" x14ac:dyDescent="0.3">
      <c r="A918" s="8" t="s">
        <v>33</v>
      </c>
      <c r="B918" s="8" t="s">
        <v>1611</v>
      </c>
      <c r="C918" s="8" t="s">
        <v>1612</v>
      </c>
      <c r="D918" s="8" t="s">
        <v>34</v>
      </c>
      <c r="E918" s="8"/>
      <c r="F918" s="24">
        <v>0.35706980726071802</v>
      </c>
      <c r="G918" s="24">
        <v>0.69424710000000001</v>
      </c>
      <c r="H918" s="25">
        <v>518.62260000000003</v>
      </c>
      <c r="I918" s="25">
        <v>244.15360000000001</v>
      </c>
      <c r="J918" s="15">
        <v>2142</v>
      </c>
      <c r="K918" s="15">
        <v>750</v>
      </c>
      <c r="L918" s="13">
        <v>0.4708</v>
      </c>
      <c r="M918" s="7">
        <v>0.29241736000000002</v>
      </c>
      <c r="N918" s="26">
        <v>2.9227E-2</v>
      </c>
      <c r="O918" s="27"/>
      <c r="P918" s="8">
        <v>0.90005039379999996</v>
      </c>
      <c r="Q918" s="24">
        <v>0.35709999999999997</v>
      </c>
      <c r="R918" t="e">
        <f>IF($Q918*100&gt;=VLOOKUP($O918,margin_ranges!$A$5:$C$10,2,FALSE),IF($Q918*100&lt;=VLOOKUP($O918,margin_ranges!$A$5:$C$10,3,FALSE)+10,"IN RANGE","ABOVE RANGE"),"BELOW RANGE")</f>
        <v>#N/A</v>
      </c>
      <c r="S918" t="e">
        <f>MIN(VLOOKUP($O918,margin_ranges!$A$5:$D$10,4,FALSE),$P918*100)</f>
        <v>#N/A</v>
      </c>
      <c r="T918" s="29" t="e">
        <f>(1-$S918/100)/(1-$F918)-1</f>
        <v>#N/A</v>
      </c>
      <c r="U918" s="19" t="str">
        <f>IF(ABS(IFERROR(T918,0))&gt;0.05,INDEX(margin_ranges!$C$13:$C$16,MATCH($F918*100,margin_ranges!$B$13:$B$16,1)),"")</f>
        <v/>
      </c>
      <c r="V918" t="e">
        <f>MIN(VLOOKUP($U918,margin_ranges!$A$5:$D$10,4,FALSE),$P918*100)</f>
        <v>#N/A</v>
      </c>
      <c r="Y918" s="29" t="e">
        <f t="shared" si="14"/>
        <v>#N/A</v>
      </c>
    </row>
    <row r="919" spans="1:25" x14ac:dyDescent="0.3">
      <c r="A919" s="8" t="s">
        <v>17</v>
      </c>
      <c r="B919" s="8" t="s">
        <v>1611</v>
      </c>
      <c r="C919" s="8" t="s">
        <v>1612</v>
      </c>
      <c r="D919" s="8" t="s">
        <v>1627</v>
      </c>
      <c r="E919" s="8" t="s">
        <v>1628</v>
      </c>
      <c r="F919" s="24">
        <v>0.39</v>
      </c>
      <c r="G919" s="24">
        <v>0</v>
      </c>
      <c r="H919" s="25">
        <v>5.5846999999999998</v>
      </c>
      <c r="I919" s="25">
        <v>2.0524</v>
      </c>
      <c r="J919" s="15">
        <v>11</v>
      </c>
      <c r="K919" s="15">
        <v>4</v>
      </c>
      <c r="L919" s="13">
        <v>0.36749999999999999</v>
      </c>
      <c r="M919" s="7">
        <v>0.17499477999999999</v>
      </c>
      <c r="N919" s="26">
        <v>0.05</v>
      </c>
      <c r="O919" s="27" t="s">
        <v>22</v>
      </c>
      <c r="P919" s="8">
        <v>0.71427719109999999</v>
      </c>
      <c r="Q919" s="24">
        <v>0.39</v>
      </c>
      <c r="R919" t="str">
        <f>IF($Q919*100&gt;=VLOOKUP($O919,margin_ranges!$A$5:$C$10,2,FALSE),IF($Q919*100&lt;=VLOOKUP($O919,margin_ranges!$A$5:$C$10,3,FALSE)+10,"IN RANGE","ABOVE RANGE"),"BELOW RANGE")</f>
        <v>IN RANGE</v>
      </c>
      <c r="S919">
        <f>MIN(VLOOKUP($O919,margin_ranges!$A$5:$D$10,4,FALSE),$P919*100)</f>
        <v>29.75</v>
      </c>
      <c r="T919" s="29">
        <f>(1-$S919/100)/(1-$F919)-1</f>
        <v>0.15163934426229519</v>
      </c>
      <c r="U919" s="19" t="str">
        <f>IF(ABS(IFERROR(T919,0))&gt;0.05,INDEX(margin_ranges!$C$13:$C$16,MATCH($F919*100,margin_ranges!$B$13:$B$16,1)),"")</f>
        <v>Margin Over Fill (Type C)</v>
      </c>
      <c r="V919">
        <f>MIN(VLOOKUP($U919,margin_ranges!$A$5:$D$10,4,FALSE),$P919*100)</f>
        <v>43</v>
      </c>
      <c r="Y919" s="29">
        <f t="shared" si="14"/>
        <v>-6.5573770491803129E-2</v>
      </c>
    </row>
    <row r="920" spans="1:25" x14ac:dyDescent="0.3">
      <c r="A920" s="8" t="s">
        <v>17</v>
      </c>
      <c r="B920" s="8" t="s">
        <v>1611</v>
      </c>
      <c r="C920" s="8" t="s">
        <v>1612</v>
      </c>
      <c r="D920" s="8" t="s">
        <v>1629</v>
      </c>
      <c r="E920" s="8" t="s">
        <v>1630</v>
      </c>
      <c r="F920" s="24">
        <v>0.39</v>
      </c>
      <c r="G920" s="24">
        <v>0</v>
      </c>
      <c r="H920" s="25">
        <v>21.725999999999999</v>
      </c>
      <c r="I920" s="25">
        <v>6.4236000000000004</v>
      </c>
      <c r="J920" s="15">
        <v>60</v>
      </c>
      <c r="K920" s="15">
        <v>21</v>
      </c>
      <c r="L920" s="13">
        <v>0.29570000000000002</v>
      </c>
      <c r="M920" s="7">
        <v>0.30994094999999999</v>
      </c>
      <c r="N920" s="26">
        <v>0.05</v>
      </c>
      <c r="O920" s="27" t="s">
        <v>22</v>
      </c>
      <c r="P920" s="8">
        <v>0.83867895079999999</v>
      </c>
      <c r="Q920" s="24">
        <v>0.39</v>
      </c>
      <c r="R920" t="str">
        <f>IF($Q920*100&gt;=VLOOKUP($O920,margin_ranges!$A$5:$C$10,2,FALSE),IF($Q920*100&lt;=VLOOKUP($O920,margin_ranges!$A$5:$C$10,3,FALSE)+10,"IN RANGE","ABOVE RANGE"),"BELOW RANGE")</f>
        <v>IN RANGE</v>
      </c>
      <c r="S920">
        <f>MIN(VLOOKUP($O920,margin_ranges!$A$5:$D$10,4,FALSE),$P920*100)</f>
        <v>29.75</v>
      </c>
      <c r="T920" s="29">
        <f>(1-$S920/100)/(1-$F920)-1</f>
        <v>0.15163934426229519</v>
      </c>
      <c r="U920" s="19" t="str">
        <f>IF(ABS(IFERROR(T920,0))&gt;0.05,INDEX(margin_ranges!$C$13:$C$16,MATCH($F920*100,margin_ranges!$B$13:$B$16,1)),"")</f>
        <v>Margin Over Fill (Type C)</v>
      </c>
      <c r="V920">
        <f>MIN(VLOOKUP($U920,margin_ranges!$A$5:$D$10,4,FALSE),$P920*100)</f>
        <v>43</v>
      </c>
      <c r="Y920" s="29">
        <f t="shared" si="14"/>
        <v>-6.5573770491803129E-2</v>
      </c>
    </row>
    <row r="921" spans="1:25" x14ac:dyDescent="0.3">
      <c r="A921" s="8" t="s">
        <v>17</v>
      </c>
      <c r="B921" s="8" t="s">
        <v>1611</v>
      </c>
      <c r="C921" s="8" t="s">
        <v>1612</v>
      </c>
      <c r="D921" s="8" t="s">
        <v>1633</v>
      </c>
      <c r="E921" s="8" t="s">
        <v>1634</v>
      </c>
      <c r="F921" s="24">
        <v>0.39</v>
      </c>
      <c r="G921" s="24">
        <v>0</v>
      </c>
      <c r="H921" s="25">
        <v>10.235099999999999</v>
      </c>
      <c r="I921" s="25">
        <v>3.3852000000000002</v>
      </c>
      <c r="J921" s="15">
        <v>33</v>
      </c>
      <c r="K921" s="15">
        <v>12</v>
      </c>
      <c r="L921" s="13">
        <v>0.33069999999999999</v>
      </c>
      <c r="M921" s="7">
        <v>0.32532653</v>
      </c>
      <c r="N921" s="26">
        <v>0.05</v>
      </c>
      <c r="O921" s="27" t="s">
        <v>22</v>
      </c>
      <c r="P921" s="8">
        <v>0.84630825909999996</v>
      </c>
      <c r="Q921" s="24">
        <v>0.39</v>
      </c>
      <c r="R921" t="str">
        <f>IF($Q921*100&gt;=VLOOKUP($O921,margin_ranges!$A$5:$C$10,2,FALSE),IF($Q921*100&lt;=VLOOKUP($O921,margin_ranges!$A$5:$C$10,3,FALSE)+10,"IN RANGE","ABOVE RANGE"),"BELOW RANGE")</f>
        <v>IN RANGE</v>
      </c>
      <c r="S921">
        <f>MIN(VLOOKUP($O921,margin_ranges!$A$5:$D$10,4,FALSE),$P921*100)</f>
        <v>29.75</v>
      </c>
      <c r="T921" s="29">
        <f>(1-$S921/100)/(1-$F921)-1</f>
        <v>0.15163934426229519</v>
      </c>
      <c r="U921" s="19" t="str">
        <f>IF(ABS(IFERROR(T921,0))&gt;0.05,INDEX(margin_ranges!$C$13:$C$16,MATCH($F921*100,margin_ranges!$B$13:$B$16,1)),"")</f>
        <v>Margin Over Fill (Type C)</v>
      </c>
      <c r="V921">
        <f>MIN(VLOOKUP($U921,margin_ranges!$A$5:$D$10,4,FALSE),$P921*100)</f>
        <v>43</v>
      </c>
      <c r="Y921" s="29">
        <f t="shared" si="14"/>
        <v>-6.5573770491803129E-2</v>
      </c>
    </row>
    <row r="922" spans="1:25" x14ac:dyDescent="0.3">
      <c r="A922" s="8" t="s">
        <v>17</v>
      </c>
      <c r="B922" s="8" t="s">
        <v>1611</v>
      </c>
      <c r="C922" s="8" t="s">
        <v>1612</v>
      </c>
      <c r="D922" s="28" t="s">
        <v>1643</v>
      </c>
      <c r="E922" s="8" t="s">
        <v>1644</v>
      </c>
      <c r="F922" s="24">
        <v>0.39</v>
      </c>
      <c r="G922" s="24">
        <v>0</v>
      </c>
      <c r="H922" s="25">
        <v>20.412099999999999</v>
      </c>
      <c r="I922" s="25">
        <v>6.9405000000000001</v>
      </c>
      <c r="J922" s="15">
        <v>64</v>
      </c>
      <c r="K922" s="15">
        <v>23</v>
      </c>
      <c r="L922" s="13">
        <v>0.34</v>
      </c>
      <c r="M922" s="7">
        <v>0.30760546</v>
      </c>
      <c r="N922" s="26">
        <v>0.05</v>
      </c>
      <c r="O922" s="27" t="s">
        <v>22</v>
      </c>
      <c r="P922" s="8">
        <v>0.83745412210000003</v>
      </c>
      <c r="Q922" s="24">
        <v>0.39</v>
      </c>
      <c r="R922" t="str">
        <f>IF($Q922*100&gt;=VLOOKUP($O922,margin_ranges!$A$5:$C$10,2,FALSE),IF($Q922*100&lt;=VLOOKUP($O922,margin_ranges!$A$5:$C$10,3,FALSE)+10,"IN RANGE","ABOVE RANGE"),"BELOW RANGE")</f>
        <v>IN RANGE</v>
      </c>
      <c r="S922">
        <f>MIN(VLOOKUP($O922,margin_ranges!$A$5:$D$10,4,FALSE),$P922*100)</f>
        <v>29.75</v>
      </c>
      <c r="T922" s="29">
        <f>(1-$S922/100)/(1-$F922)-1</f>
        <v>0.15163934426229519</v>
      </c>
      <c r="U922" s="19" t="str">
        <f>IF(ABS(IFERROR(T922,0))&gt;0.05,INDEX(margin_ranges!$C$13:$C$16,MATCH($F922*100,margin_ranges!$B$13:$B$16,1)),"")</f>
        <v>Margin Over Fill (Type C)</v>
      </c>
      <c r="V922">
        <f>MIN(VLOOKUP($U922,margin_ranges!$A$5:$D$10,4,FALSE),$P922*100)</f>
        <v>43</v>
      </c>
      <c r="Y922" s="29">
        <f t="shared" si="14"/>
        <v>-6.5573770491803129E-2</v>
      </c>
    </row>
    <row r="923" spans="1:25" x14ac:dyDescent="0.3">
      <c r="A923" s="8" t="s">
        <v>17</v>
      </c>
      <c r="B923" s="8" t="s">
        <v>1611</v>
      </c>
      <c r="C923" s="8" t="s">
        <v>1612</v>
      </c>
      <c r="D923" s="8" t="s">
        <v>1619</v>
      </c>
      <c r="E923" s="8" t="s">
        <v>1620</v>
      </c>
      <c r="F923" s="24">
        <v>0.38999999999999901</v>
      </c>
      <c r="G923" s="24">
        <v>0</v>
      </c>
      <c r="H923" s="25">
        <v>8.3143999999999991</v>
      </c>
      <c r="I923" s="25">
        <v>2.8731</v>
      </c>
      <c r="J923" s="15">
        <v>14</v>
      </c>
      <c r="K923" s="15">
        <v>5</v>
      </c>
      <c r="L923" s="13">
        <v>0.34560000000000002</v>
      </c>
      <c r="M923" s="7">
        <v>0.15802009</v>
      </c>
      <c r="N923" s="26">
        <v>0.05</v>
      </c>
      <c r="O923" s="27" t="s">
        <v>22</v>
      </c>
      <c r="P923" s="8">
        <v>0.68358453159999999</v>
      </c>
      <c r="Q923" s="24">
        <v>0.39</v>
      </c>
      <c r="R923" t="str">
        <f>IF($Q923*100&gt;=VLOOKUP($O923,margin_ranges!$A$5:$C$10,2,FALSE),IF($Q923*100&lt;=VLOOKUP($O923,margin_ranges!$A$5:$C$10,3,FALSE)+10,"IN RANGE","ABOVE RANGE"),"BELOW RANGE")</f>
        <v>IN RANGE</v>
      </c>
      <c r="S923">
        <f>MIN(VLOOKUP($O923,margin_ranges!$A$5:$D$10,4,FALSE),$P923*100)</f>
        <v>29.75</v>
      </c>
      <c r="T923" s="29">
        <f>(1-$S923/100)/(1-$F923)-1</f>
        <v>0.1516393442622932</v>
      </c>
      <c r="U923" s="19" t="str">
        <f>IF(ABS(IFERROR(T923,0))&gt;0.05,INDEX(margin_ranges!$C$13:$C$16,MATCH($F923*100,margin_ranges!$B$13:$B$16,1)),"")</f>
        <v>Margin Over Fill (Type C)</v>
      </c>
      <c r="V923">
        <f>MIN(VLOOKUP($U923,margin_ranges!$A$5:$D$10,4,FALSE),$P923*100)</f>
        <v>43</v>
      </c>
      <c r="Y923" s="29">
        <f t="shared" si="14"/>
        <v>-6.5573770491804684E-2</v>
      </c>
    </row>
    <row r="924" spans="1:25" x14ac:dyDescent="0.3">
      <c r="A924" s="8" t="s">
        <v>17</v>
      </c>
      <c r="B924" s="8" t="s">
        <v>1611</v>
      </c>
      <c r="C924" s="8" t="s">
        <v>1612</v>
      </c>
      <c r="D924" s="8" t="s">
        <v>1623</v>
      </c>
      <c r="E924" s="8" t="s">
        <v>1624</v>
      </c>
      <c r="F924" s="24">
        <v>0.38999999999999901</v>
      </c>
      <c r="G924" s="24">
        <v>0</v>
      </c>
      <c r="H924" s="25">
        <v>18.383099999999999</v>
      </c>
      <c r="I924" s="25">
        <v>14.9419</v>
      </c>
      <c r="J924" s="15">
        <v>190</v>
      </c>
      <c r="K924" s="15">
        <v>67</v>
      </c>
      <c r="L924" s="13">
        <v>0.81279999999999997</v>
      </c>
      <c r="M924" s="7">
        <v>0.42340501000000003</v>
      </c>
      <c r="N924" s="26">
        <v>0.01</v>
      </c>
      <c r="O924" s="27" t="s">
        <v>22</v>
      </c>
      <c r="P924" s="8">
        <v>0.97638195149999996</v>
      </c>
      <c r="Q924" s="24">
        <v>0.39</v>
      </c>
      <c r="R924" t="str">
        <f>IF($Q924*100&gt;=VLOOKUP($O924,margin_ranges!$A$5:$C$10,2,FALSE),IF($Q924*100&lt;=VLOOKUP($O924,margin_ranges!$A$5:$C$10,3,FALSE)+10,"IN RANGE","ABOVE RANGE"),"BELOW RANGE")</f>
        <v>IN RANGE</v>
      </c>
      <c r="S924">
        <f>MIN(VLOOKUP($O924,margin_ranges!$A$5:$D$10,4,FALSE),$P924*100)</f>
        <v>29.75</v>
      </c>
      <c r="T924" s="29">
        <f>(1-$S924/100)/(1-$F924)-1</f>
        <v>0.1516393442622932</v>
      </c>
      <c r="U924" s="19" t="str">
        <f>IF(ABS(IFERROR(T924,0))&gt;0.05,INDEX(margin_ranges!$C$13:$C$16,MATCH($F924*100,margin_ranges!$B$13:$B$16,1)),"")</f>
        <v>Margin Over Fill (Type C)</v>
      </c>
      <c r="V924">
        <f>MIN(VLOOKUP($U924,margin_ranges!$A$5:$D$10,4,FALSE),$P924*100)</f>
        <v>43</v>
      </c>
      <c r="Y924" s="29">
        <f t="shared" si="14"/>
        <v>-6.5573770491804684E-2</v>
      </c>
    </row>
    <row r="925" spans="1:25" x14ac:dyDescent="0.3">
      <c r="A925" s="8" t="s">
        <v>17</v>
      </c>
      <c r="B925" s="8" t="s">
        <v>1611</v>
      </c>
      <c r="C925" s="8" t="s">
        <v>1612</v>
      </c>
      <c r="D925" s="8" t="s">
        <v>1635</v>
      </c>
      <c r="E925" s="8" t="s">
        <v>1636</v>
      </c>
      <c r="F925" s="24">
        <v>0.38999999999999901</v>
      </c>
      <c r="G925" s="24">
        <v>0</v>
      </c>
      <c r="H925" s="25">
        <v>9.6455000000000002</v>
      </c>
      <c r="I925" s="25">
        <v>2.6791</v>
      </c>
      <c r="J925" s="15">
        <v>39</v>
      </c>
      <c r="K925" s="15">
        <v>14</v>
      </c>
      <c r="L925" s="13">
        <v>0.27779999999999999</v>
      </c>
      <c r="M925" s="7">
        <v>0.47956968999999999</v>
      </c>
      <c r="N925" s="26">
        <v>0.05</v>
      </c>
      <c r="O925" s="27" t="s">
        <v>22</v>
      </c>
      <c r="P925" s="8">
        <v>0.89573986670000005</v>
      </c>
      <c r="Q925" s="24">
        <v>0.39</v>
      </c>
      <c r="R925" t="str">
        <f>IF($Q925*100&gt;=VLOOKUP($O925,margin_ranges!$A$5:$C$10,2,FALSE),IF($Q925*100&lt;=VLOOKUP($O925,margin_ranges!$A$5:$C$10,3,FALSE)+10,"IN RANGE","ABOVE RANGE"),"BELOW RANGE")</f>
        <v>IN RANGE</v>
      </c>
      <c r="S925">
        <f>MIN(VLOOKUP($O925,margin_ranges!$A$5:$D$10,4,FALSE),$P925*100)</f>
        <v>29.75</v>
      </c>
      <c r="T925" s="29">
        <f>(1-$S925/100)/(1-$F925)-1</f>
        <v>0.1516393442622932</v>
      </c>
      <c r="U925" s="19" t="str">
        <f>IF(ABS(IFERROR(T925,0))&gt;0.05,INDEX(margin_ranges!$C$13:$C$16,MATCH($F925*100,margin_ranges!$B$13:$B$16,1)),"")</f>
        <v>Margin Over Fill (Type C)</v>
      </c>
      <c r="V925">
        <f>MIN(VLOOKUP($U925,margin_ranges!$A$5:$D$10,4,FALSE),$P925*100)</f>
        <v>43</v>
      </c>
      <c r="Y925" s="29">
        <f t="shared" si="14"/>
        <v>-6.5573770491804684E-2</v>
      </c>
    </row>
    <row r="926" spans="1:25" x14ac:dyDescent="0.3">
      <c r="A926" s="8" t="s">
        <v>17</v>
      </c>
      <c r="B926" s="8" t="s">
        <v>1611</v>
      </c>
      <c r="C926" s="8" t="s">
        <v>1612</v>
      </c>
      <c r="D926" s="8" t="s">
        <v>1637</v>
      </c>
      <c r="E926" s="8" t="s">
        <v>1638</v>
      </c>
      <c r="F926" s="24">
        <v>0.38999999999999901</v>
      </c>
      <c r="G926" s="24">
        <v>0</v>
      </c>
      <c r="H926" s="25">
        <v>4.5053999999999998</v>
      </c>
      <c r="I926" s="25">
        <v>2.6375999999999999</v>
      </c>
      <c r="J926" s="15">
        <v>32</v>
      </c>
      <c r="K926" s="15">
        <v>11</v>
      </c>
      <c r="L926" s="13">
        <v>0.58540000000000003</v>
      </c>
      <c r="M926" s="7">
        <v>0.40533770000000002</v>
      </c>
      <c r="N926" s="26">
        <v>0.05</v>
      </c>
      <c r="O926" s="27" t="s">
        <v>22</v>
      </c>
      <c r="P926" s="8">
        <v>0.87664606649999999</v>
      </c>
      <c r="Q926" s="24">
        <v>0.39</v>
      </c>
      <c r="R926" t="str">
        <f>IF($Q926*100&gt;=VLOOKUP($O926,margin_ranges!$A$5:$C$10,2,FALSE),IF($Q926*100&lt;=VLOOKUP($O926,margin_ranges!$A$5:$C$10,3,FALSE)+10,"IN RANGE","ABOVE RANGE"),"BELOW RANGE")</f>
        <v>IN RANGE</v>
      </c>
      <c r="S926">
        <f>MIN(VLOOKUP($O926,margin_ranges!$A$5:$D$10,4,FALSE),$P926*100)</f>
        <v>29.75</v>
      </c>
      <c r="T926" s="29">
        <f>(1-$S926/100)/(1-$F926)-1</f>
        <v>0.1516393442622932</v>
      </c>
      <c r="U926" s="19" t="str">
        <f>IF(ABS(IFERROR(T926,0))&gt;0.05,INDEX(margin_ranges!$C$13:$C$16,MATCH($F926*100,margin_ranges!$B$13:$B$16,1)),"")</f>
        <v>Margin Over Fill (Type C)</v>
      </c>
      <c r="V926">
        <f>MIN(VLOOKUP($U926,margin_ranges!$A$5:$D$10,4,FALSE),$P926*100)</f>
        <v>43</v>
      </c>
      <c r="Y926" s="29">
        <f t="shared" si="14"/>
        <v>-6.5573770491804684E-2</v>
      </c>
    </row>
    <row r="927" spans="1:25" x14ac:dyDescent="0.3">
      <c r="A927" s="8" t="s">
        <v>17</v>
      </c>
      <c r="B927" s="8" t="s">
        <v>1611</v>
      </c>
      <c r="C927" s="8" t="s">
        <v>1612</v>
      </c>
      <c r="D927" s="28" t="s">
        <v>1639</v>
      </c>
      <c r="E927" s="8" t="s">
        <v>1640</v>
      </c>
      <c r="F927" s="24">
        <v>0.38999999999999901</v>
      </c>
      <c r="G927" s="24">
        <v>0</v>
      </c>
      <c r="H927" s="25">
        <v>5.7207999999999997</v>
      </c>
      <c r="I927" s="25">
        <v>1.0584</v>
      </c>
      <c r="J927" s="15">
        <v>10</v>
      </c>
      <c r="K927" s="15">
        <v>4</v>
      </c>
      <c r="L927" s="13">
        <v>0.185</v>
      </c>
      <c r="M927" s="7">
        <v>0.33043126</v>
      </c>
      <c r="N927" s="26">
        <v>0.05</v>
      </c>
      <c r="O927" s="27" t="s">
        <v>22</v>
      </c>
      <c r="P927" s="8">
        <v>0.84868259800000001</v>
      </c>
      <c r="Q927" s="24">
        <v>0.39</v>
      </c>
      <c r="R927" t="str">
        <f>IF($Q927*100&gt;=VLOOKUP($O927,margin_ranges!$A$5:$C$10,2,FALSE),IF($Q927*100&lt;=VLOOKUP($O927,margin_ranges!$A$5:$C$10,3,FALSE)+10,"IN RANGE","ABOVE RANGE"),"BELOW RANGE")</f>
        <v>IN RANGE</v>
      </c>
      <c r="S927">
        <f>MIN(VLOOKUP($O927,margin_ranges!$A$5:$D$10,4,FALSE),$P927*100)</f>
        <v>29.75</v>
      </c>
      <c r="T927" s="29">
        <f>(1-$S927/100)/(1-$F927)-1</f>
        <v>0.1516393442622932</v>
      </c>
      <c r="U927" s="19" t="str">
        <f>IF(ABS(IFERROR(T927,0))&gt;0.05,INDEX(margin_ranges!$C$13:$C$16,MATCH($F927*100,margin_ranges!$B$13:$B$16,1)),"")</f>
        <v>Margin Over Fill (Type C)</v>
      </c>
      <c r="V927">
        <f>MIN(VLOOKUP($U927,margin_ranges!$A$5:$D$10,4,FALSE),$P927*100)</f>
        <v>43</v>
      </c>
      <c r="Y927" s="29">
        <f t="shared" si="14"/>
        <v>-6.5573770491804684E-2</v>
      </c>
    </row>
    <row r="928" spans="1:25" x14ac:dyDescent="0.3">
      <c r="A928" s="8" t="s">
        <v>17</v>
      </c>
      <c r="B928" s="8" t="s">
        <v>1611</v>
      </c>
      <c r="C928" s="8" t="s">
        <v>1612</v>
      </c>
      <c r="D928" s="8" t="s">
        <v>1613</v>
      </c>
      <c r="E928" s="8" t="s">
        <v>1614</v>
      </c>
      <c r="F928" s="24">
        <v>0.35</v>
      </c>
      <c r="G928" s="24">
        <v>0</v>
      </c>
      <c r="H928" s="25">
        <v>24.235600000000002</v>
      </c>
      <c r="I928" s="25">
        <v>11.507400000000001</v>
      </c>
      <c r="J928" s="15">
        <v>107</v>
      </c>
      <c r="K928" s="15">
        <v>38</v>
      </c>
      <c r="L928" s="13">
        <v>0.4748</v>
      </c>
      <c r="M928" s="7">
        <v>0.31130449999999998</v>
      </c>
      <c r="N928" s="26">
        <v>0.01</v>
      </c>
      <c r="O928" s="27" t="s">
        <v>92</v>
      </c>
      <c r="P928" s="8">
        <v>0.96787711060000003</v>
      </c>
      <c r="Q928" s="24">
        <v>0.35</v>
      </c>
      <c r="R928" t="str">
        <f>IF($Q928*100&gt;=VLOOKUP($O928,margin_ranges!$A$5:$C$10,2,FALSE),IF($Q928*100&lt;=VLOOKUP($O928,margin_ranges!$A$5:$C$10,3,FALSE)+10,"IN RANGE","ABOVE RANGE"),"BELOW RANGE")</f>
        <v>IN RANGE</v>
      </c>
      <c r="S928">
        <f>MIN(VLOOKUP($O928,margin_ranges!$A$5:$D$10,4,FALSE),$P928*100)</f>
        <v>29.75</v>
      </c>
      <c r="T928" s="29">
        <f>(1-$S928/100)/(1-$F928)-1</f>
        <v>8.0769230769230704E-2</v>
      </c>
      <c r="U928" s="19" t="str">
        <f>IF(ABS(IFERROR(T928,0))&gt;0.05,INDEX(margin_ranges!$C$13:$C$16,MATCH($F928*100,margin_ranges!$B$13:$B$16,1)),"")</f>
        <v>Margin Over Fill (Type C)</v>
      </c>
      <c r="V928">
        <f>MIN(VLOOKUP($U928,margin_ranges!$A$5:$D$10,4,FALSE),$P928*100)</f>
        <v>43</v>
      </c>
      <c r="Y928" s="29">
        <f t="shared" si="14"/>
        <v>-0.12307692307692297</v>
      </c>
    </row>
    <row r="929" spans="1:25" x14ac:dyDescent="0.3">
      <c r="A929" s="8" t="s">
        <v>17</v>
      </c>
      <c r="B929" s="8" t="s">
        <v>1611</v>
      </c>
      <c r="C929" s="8" t="s">
        <v>1612</v>
      </c>
      <c r="D929" s="8" t="s">
        <v>1615</v>
      </c>
      <c r="E929" s="8" t="s">
        <v>1616</v>
      </c>
      <c r="F929" s="24">
        <v>0.35</v>
      </c>
      <c r="G929" s="24">
        <v>0</v>
      </c>
      <c r="H929" s="25">
        <v>4.5903999999999998</v>
      </c>
      <c r="I929" s="25">
        <v>1.8439000000000001</v>
      </c>
      <c r="J929" s="15">
        <v>9</v>
      </c>
      <c r="K929" s="15">
        <v>3</v>
      </c>
      <c r="L929" s="13">
        <v>0.4017</v>
      </c>
      <c r="M929" s="7">
        <v>0.16369164999999999</v>
      </c>
      <c r="N929" s="26">
        <v>0.05</v>
      </c>
      <c r="O929" s="27" t="s">
        <v>92</v>
      </c>
      <c r="P929" s="8">
        <v>0.69454764889999998</v>
      </c>
      <c r="Q929" s="24">
        <v>0.35</v>
      </c>
      <c r="R929" t="str">
        <f>IF($Q929*100&gt;=VLOOKUP($O929,margin_ranges!$A$5:$C$10,2,FALSE),IF($Q929*100&lt;=VLOOKUP($O929,margin_ranges!$A$5:$C$10,3,FALSE)+10,"IN RANGE","ABOVE RANGE"),"BELOW RANGE")</f>
        <v>IN RANGE</v>
      </c>
      <c r="S929">
        <f>MIN(VLOOKUP($O929,margin_ranges!$A$5:$D$10,4,FALSE),$P929*100)</f>
        <v>29.75</v>
      </c>
      <c r="T929" s="29">
        <f>(1-$S929/100)/(1-$F929)-1</f>
        <v>8.0769230769230704E-2</v>
      </c>
      <c r="U929" s="19" t="str">
        <f>IF(ABS(IFERROR(T929,0))&gt;0.05,INDEX(margin_ranges!$C$13:$C$16,MATCH($F929*100,margin_ranges!$B$13:$B$16,1)),"")</f>
        <v>Margin Over Fill (Type C)</v>
      </c>
      <c r="V929">
        <f>MIN(VLOOKUP($U929,margin_ranges!$A$5:$D$10,4,FALSE),$P929*100)</f>
        <v>43</v>
      </c>
      <c r="Y929" s="29">
        <f t="shared" si="14"/>
        <v>-0.12307692307692297</v>
      </c>
    </row>
    <row r="930" spans="1:25" x14ac:dyDescent="0.3">
      <c r="A930" s="8" t="s">
        <v>17</v>
      </c>
      <c r="B930" s="8" t="s">
        <v>1611</v>
      </c>
      <c r="C930" s="8" t="s">
        <v>1612</v>
      </c>
      <c r="D930" s="8" t="s">
        <v>1625</v>
      </c>
      <c r="E930" s="8" t="s">
        <v>1626</v>
      </c>
      <c r="F930" s="24">
        <v>0.35</v>
      </c>
      <c r="G930" s="24">
        <v>1</v>
      </c>
      <c r="H930" s="25">
        <v>199.30709999999999</v>
      </c>
      <c r="I930" s="25">
        <v>108.8026</v>
      </c>
      <c r="J930" s="15">
        <v>933</v>
      </c>
      <c r="K930" s="15">
        <v>327</v>
      </c>
      <c r="L930" s="13">
        <v>0.54590000000000005</v>
      </c>
      <c r="M930" s="7">
        <v>0.28582373</v>
      </c>
      <c r="N930" s="26">
        <v>0.03</v>
      </c>
      <c r="O930" s="27" t="s">
        <v>92</v>
      </c>
      <c r="P930" s="8">
        <v>0.89504020650000005</v>
      </c>
      <c r="Q930" s="24">
        <v>0.35</v>
      </c>
      <c r="R930" t="str">
        <f>IF($Q930*100&gt;=VLOOKUP($O930,margin_ranges!$A$5:$C$10,2,FALSE),IF($Q930*100&lt;=VLOOKUP($O930,margin_ranges!$A$5:$C$10,3,FALSE)+10,"IN RANGE","ABOVE RANGE"),"BELOW RANGE")</f>
        <v>IN RANGE</v>
      </c>
      <c r="S930">
        <f>MIN(VLOOKUP($O930,margin_ranges!$A$5:$D$10,4,FALSE),$P930*100)</f>
        <v>29.75</v>
      </c>
      <c r="T930" s="29">
        <f>(1-$S930/100)/(1-$F930)-1</f>
        <v>8.0769230769230704E-2</v>
      </c>
      <c r="U930" s="19" t="str">
        <f>IF(ABS(IFERROR(T930,0))&gt;0.05,INDEX(margin_ranges!$C$13:$C$16,MATCH($F930*100,margin_ranges!$B$13:$B$16,1)),"")</f>
        <v>Margin Over Fill (Type C)</v>
      </c>
      <c r="V930">
        <f>MIN(VLOOKUP($U930,margin_ranges!$A$5:$D$10,4,FALSE),$P930*100)</f>
        <v>43</v>
      </c>
      <c r="Y930" s="29">
        <f t="shared" si="14"/>
        <v>-0.12307692307692297</v>
      </c>
    </row>
    <row r="931" spans="1:25" x14ac:dyDescent="0.3">
      <c r="A931" s="8" t="s">
        <v>17</v>
      </c>
      <c r="B931" s="8" t="s">
        <v>1611</v>
      </c>
      <c r="C931" s="8" t="s">
        <v>1612</v>
      </c>
      <c r="D931" s="8" t="s">
        <v>11802</v>
      </c>
      <c r="E931" s="8" t="s">
        <v>11803</v>
      </c>
      <c r="F931" s="24">
        <v>0.35</v>
      </c>
      <c r="G931" s="24">
        <v>0</v>
      </c>
      <c r="H931" s="25">
        <v>1.3138000000000001</v>
      </c>
      <c r="I931" s="25">
        <v>1.0047999999999999</v>
      </c>
      <c r="J931" s="15">
        <v>7</v>
      </c>
      <c r="K931" s="15">
        <v>2</v>
      </c>
      <c r="L931" s="13">
        <v>0.76480000000000004</v>
      </c>
      <c r="M931" s="7">
        <v>0.22304684999999999</v>
      </c>
      <c r="N931" s="26">
        <v>0.01</v>
      </c>
      <c r="O931" s="27" t="s">
        <v>22</v>
      </c>
      <c r="P931" s="8">
        <v>0.95516636919999998</v>
      </c>
      <c r="Q931" s="24">
        <v>0.35</v>
      </c>
      <c r="R931" t="str">
        <f>IF($Q931*100&gt;=VLOOKUP($O931,margin_ranges!$A$5:$C$10,2,FALSE),IF($Q931*100&lt;=VLOOKUP($O931,margin_ranges!$A$5:$C$10,3,FALSE)+10,"IN RANGE","ABOVE RANGE"),"BELOW RANGE")</f>
        <v>IN RANGE</v>
      </c>
      <c r="S931">
        <f>MIN(VLOOKUP($O931,margin_ranges!$A$5:$D$10,4,FALSE),$P931*100)</f>
        <v>29.75</v>
      </c>
      <c r="T931" s="29">
        <f>(1-$S931/100)/(1-$F931)-1</f>
        <v>8.0769230769230704E-2</v>
      </c>
      <c r="U931" s="19" t="str">
        <f>IF(ABS(IFERROR(T931,0))&gt;0.05,INDEX(margin_ranges!$C$13:$C$16,MATCH($F931*100,margin_ranges!$B$13:$B$16,1)),"")</f>
        <v>Margin Over Fill (Type C)</v>
      </c>
      <c r="V931">
        <f>MIN(VLOOKUP($U931,margin_ranges!$A$5:$D$10,4,FALSE),$P931*100)</f>
        <v>43</v>
      </c>
      <c r="Y931" s="29">
        <f t="shared" si="14"/>
        <v>-0.12307692307692297</v>
      </c>
    </row>
    <row r="932" spans="1:25" x14ac:dyDescent="0.3">
      <c r="A932" s="8" t="s">
        <v>17</v>
      </c>
      <c r="B932" s="8" t="s">
        <v>1611</v>
      </c>
      <c r="C932" s="8" t="s">
        <v>1612</v>
      </c>
      <c r="D932" s="8" t="s">
        <v>1641</v>
      </c>
      <c r="E932" s="8" t="s">
        <v>1642</v>
      </c>
      <c r="F932" s="24">
        <v>0.35</v>
      </c>
      <c r="G932" s="24">
        <v>0</v>
      </c>
      <c r="H932" s="25">
        <v>1.6027</v>
      </c>
      <c r="I932" s="25">
        <v>1.3919999999999999</v>
      </c>
      <c r="J932" s="15">
        <v>15</v>
      </c>
      <c r="K932" s="15">
        <v>5</v>
      </c>
      <c r="L932" s="13">
        <v>0.86850000000000005</v>
      </c>
      <c r="M932" s="7">
        <v>0.36904249</v>
      </c>
      <c r="N932" s="26">
        <v>0.01</v>
      </c>
      <c r="O932" s="27" t="s">
        <v>92</v>
      </c>
      <c r="P932" s="8">
        <v>0.97290284900000001</v>
      </c>
      <c r="Q932" s="24">
        <v>0.35</v>
      </c>
      <c r="R932" t="str">
        <f>IF($Q932*100&gt;=VLOOKUP($O932,margin_ranges!$A$5:$C$10,2,FALSE),IF($Q932*100&lt;=VLOOKUP($O932,margin_ranges!$A$5:$C$10,3,FALSE)+10,"IN RANGE","ABOVE RANGE"),"BELOW RANGE")</f>
        <v>IN RANGE</v>
      </c>
      <c r="S932">
        <f>MIN(VLOOKUP($O932,margin_ranges!$A$5:$D$10,4,FALSE),$P932*100)</f>
        <v>29.75</v>
      </c>
      <c r="T932" s="29">
        <f>(1-$S932/100)/(1-$F932)-1</f>
        <v>8.0769230769230704E-2</v>
      </c>
      <c r="U932" s="19" t="str">
        <f>IF(ABS(IFERROR(T932,0))&gt;0.05,INDEX(margin_ranges!$C$13:$C$16,MATCH($F932*100,margin_ranges!$B$13:$B$16,1)),"")</f>
        <v>Margin Over Fill (Type C)</v>
      </c>
      <c r="V932">
        <f>MIN(VLOOKUP($U932,margin_ranges!$A$5:$D$10,4,FALSE),$P932*100)</f>
        <v>43</v>
      </c>
      <c r="Y932" s="29">
        <f t="shared" si="14"/>
        <v>-0.12307692307692297</v>
      </c>
    </row>
    <row r="933" spans="1:25" x14ac:dyDescent="0.3">
      <c r="A933" s="8" t="s">
        <v>17</v>
      </c>
      <c r="B933" s="8" t="s">
        <v>1611</v>
      </c>
      <c r="C933" s="8" t="s">
        <v>1612</v>
      </c>
      <c r="D933" s="8" t="s">
        <v>1645</v>
      </c>
      <c r="E933" s="8" t="s">
        <v>1646</v>
      </c>
      <c r="F933" s="24">
        <v>0.35</v>
      </c>
      <c r="G933" s="24">
        <v>1</v>
      </c>
      <c r="H933" s="25">
        <v>98.347200000000001</v>
      </c>
      <c r="I933" s="25">
        <v>55.461599999999997</v>
      </c>
      <c r="J933" s="15">
        <v>294</v>
      </c>
      <c r="K933" s="15">
        <v>103</v>
      </c>
      <c r="L933" s="13">
        <v>0.56389999999999996</v>
      </c>
      <c r="M933" s="7">
        <v>0.17642937</v>
      </c>
      <c r="N933" s="26">
        <v>0.03</v>
      </c>
      <c r="O933" s="27" t="s">
        <v>92</v>
      </c>
      <c r="P933" s="8">
        <v>0.82996028200000005</v>
      </c>
      <c r="Q933" s="24">
        <v>0.35</v>
      </c>
      <c r="R933" t="str">
        <f>IF($Q933*100&gt;=VLOOKUP($O933,margin_ranges!$A$5:$C$10,2,FALSE),IF($Q933*100&lt;=VLOOKUP($O933,margin_ranges!$A$5:$C$10,3,FALSE)+10,"IN RANGE","ABOVE RANGE"),"BELOW RANGE")</f>
        <v>IN RANGE</v>
      </c>
      <c r="S933">
        <f>MIN(VLOOKUP($O933,margin_ranges!$A$5:$D$10,4,FALSE),$P933*100)</f>
        <v>29.75</v>
      </c>
      <c r="T933" s="29">
        <f>(1-$S933/100)/(1-$F933)-1</f>
        <v>8.0769230769230704E-2</v>
      </c>
      <c r="U933" s="19" t="str">
        <f>IF(ABS(IFERROR(T933,0))&gt;0.05,INDEX(margin_ranges!$C$13:$C$16,MATCH($F933*100,margin_ranges!$B$13:$B$16,1)),"")</f>
        <v>Margin Over Fill (Type C)</v>
      </c>
      <c r="V933">
        <f>MIN(VLOOKUP($U933,margin_ranges!$A$5:$D$10,4,FALSE),$P933*100)</f>
        <v>43</v>
      </c>
      <c r="Y933" s="29">
        <f t="shared" si="14"/>
        <v>-0.12307692307692297</v>
      </c>
    </row>
    <row r="934" spans="1:25" x14ac:dyDescent="0.3">
      <c r="A934" s="8" t="s">
        <v>17</v>
      </c>
      <c r="B934" s="8" t="s">
        <v>1611</v>
      </c>
      <c r="C934" s="8" t="s">
        <v>1612</v>
      </c>
      <c r="D934" s="8" t="s">
        <v>1631</v>
      </c>
      <c r="E934" s="8" t="s">
        <v>1632</v>
      </c>
      <c r="F934" s="24">
        <v>0.34</v>
      </c>
      <c r="G934" s="24">
        <v>0</v>
      </c>
      <c r="H934" s="25">
        <v>1.6760999999999999</v>
      </c>
      <c r="I934" s="25">
        <v>0.48430000000000001</v>
      </c>
      <c r="J934" s="15">
        <v>7</v>
      </c>
      <c r="K934" s="15">
        <v>2</v>
      </c>
      <c r="L934" s="13">
        <v>0.28889999999999999</v>
      </c>
      <c r="M934" s="7">
        <v>0.47640117999999998</v>
      </c>
      <c r="N934" s="26">
        <v>0.01</v>
      </c>
      <c r="O934" s="27" t="s">
        <v>22</v>
      </c>
      <c r="P934" s="8">
        <v>0.97900928789999997</v>
      </c>
      <c r="Q934" s="24">
        <v>0.34</v>
      </c>
      <c r="R934" t="str">
        <f>IF($Q934*100&gt;=VLOOKUP($O934,margin_ranges!$A$5:$C$10,2,FALSE),IF($Q934*100&lt;=VLOOKUP($O934,margin_ranges!$A$5:$C$10,3,FALSE)+10,"IN RANGE","ABOVE RANGE"),"BELOW RANGE")</f>
        <v>IN RANGE</v>
      </c>
      <c r="S934">
        <f>MIN(VLOOKUP($O934,margin_ranges!$A$5:$D$10,4,FALSE),$P934*100)</f>
        <v>29.75</v>
      </c>
      <c r="T934" s="29">
        <f>(1-$S934/100)/(1-$F934)-1</f>
        <v>6.4393939393939448E-2</v>
      </c>
      <c r="U934" s="19" t="str">
        <f>IF(ABS(IFERROR(T934,0))&gt;0.05,INDEX(margin_ranges!$C$13:$C$16,MATCH($F934*100,margin_ranges!$B$13:$B$16,1)),"")</f>
        <v>Balanced (Type B)</v>
      </c>
      <c r="V934">
        <f>MIN(VLOOKUP($U934,margin_ranges!$A$5:$D$10,4,FALSE),$P934*100)</f>
        <v>29.75</v>
      </c>
      <c r="Y934" s="29">
        <f t="shared" si="14"/>
        <v>6.4393939393939448E-2</v>
      </c>
    </row>
    <row r="935" spans="1:25" x14ac:dyDescent="0.3">
      <c r="A935" s="8" t="s">
        <v>17</v>
      </c>
      <c r="B935" s="8" t="s">
        <v>1611</v>
      </c>
      <c r="C935" s="8" t="s">
        <v>1612</v>
      </c>
      <c r="D935" s="8" t="s">
        <v>1617</v>
      </c>
      <c r="E935" s="8" t="s">
        <v>1618</v>
      </c>
      <c r="F935" s="24">
        <v>0.33999999999999903</v>
      </c>
      <c r="G935" s="24">
        <v>0</v>
      </c>
      <c r="H935" s="25">
        <v>3.5735999999999999</v>
      </c>
      <c r="I935" s="25">
        <v>0.71789999999999998</v>
      </c>
      <c r="J935" s="15">
        <v>17</v>
      </c>
      <c r="K935" s="15">
        <v>5</v>
      </c>
      <c r="L935" s="13">
        <v>0.2009</v>
      </c>
      <c r="M935" s="7">
        <v>0.77142288999999997</v>
      </c>
      <c r="N935" s="26">
        <v>0.1</v>
      </c>
      <c r="O935" s="27" t="s">
        <v>22</v>
      </c>
      <c r="P935" s="8">
        <v>0.87036941489999997</v>
      </c>
      <c r="Q935" s="24">
        <v>0.34</v>
      </c>
      <c r="R935" t="str">
        <f>IF($Q935*100&gt;=VLOOKUP($O935,margin_ranges!$A$5:$C$10,2,FALSE),IF($Q935*100&lt;=VLOOKUP($O935,margin_ranges!$A$5:$C$10,3,FALSE)+10,"IN RANGE","ABOVE RANGE"),"BELOW RANGE")</f>
        <v>IN RANGE</v>
      </c>
      <c r="S935">
        <f>MIN(VLOOKUP($O935,margin_ranges!$A$5:$D$10,4,FALSE),$P935*100)</f>
        <v>29.75</v>
      </c>
      <c r="T935" s="29">
        <f>(1-$S935/100)/(1-$F935)-1</f>
        <v>6.4393939393937671E-2</v>
      </c>
      <c r="U935" s="19" t="str">
        <f>IF(ABS(IFERROR(T935,0))&gt;0.05,INDEX(margin_ranges!$C$13:$C$16,MATCH($F935*100,margin_ranges!$B$13:$B$16,1)),"")</f>
        <v>Balanced (Type B)</v>
      </c>
      <c r="V935">
        <f>MIN(VLOOKUP($U935,margin_ranges!$A$5:$D$10,4,FALSE),$P935*100)</f>
        <v>29.75</v>
      </c>
      <c r="Y935" s="29">
        <f t="shared" si="14"/>
        <v>6.4393939393937671E-2</v>
      </c>
    </row>
    <row r="936" spans="1:25" x14ac:dyDescent="0.3">
      <c r="A936" s="8" t="s">
        <v>17</v>
      </c>
      <c r="B936" s="8" t="s">
        <v>1611</v>
      </c>
      <c r="C936" s="8" t="s">
        <v>1612</v>
      </c>
      <c r="D936" s="8" t="s">
        <v>1621</v>
      </c>
      <c r="E936" s="8" t="s">
        <v>1622</v>
      </c>
      <c r="F936" s="24">
        <v>0.35</v>
      </c>
      <c r="G936" s="24">
        <v>1</v>
      </c>
      <c r="H936" s="25">
        <v>60.617699999999999</v>
      </c>
      <c r="I936" s="25">
        <v>14.718999999999999</v>
      </c>
      <c r="J936" s="15">
        <v>260</v>
      </c>
      <c r="K936" s="15">
        <v>91</v>
      </c>
      <c r="L936" s="13">
        <v>0.24279999999999999</v>
      </c>
      <c r="M936" s="7">
        <v>0.58986247000000003</v>
      </c>
      <c r="N936" s="26">
        <v>0.01</v>
      </c>
      <c r="O936" s="27" t="s">
        <v>479</v>
      </c>
      <c r="P936" s="8">
        <v>0.98304689570000003</v>
      </c>
      <c r="Q936" s="24">
        <v>0.35</v>
      </c>
      <c r="R936" t="str">
        <f>IF($Q936*100&gt;=VLOOKUP($O936,margin_ranges!$A$5:$C$10,2,FALSE),IF($Q936*100&lt;=VLOOKUP($O936,margin_ranges!$A$5:$C$10,3,FALSE)+10,"IN RANGE","ABOVE RANGE"),"BELOW RANGE")</f>
        <v>IN RANGE</v>
      </c>
      <c r="S936">
        <f>MIN(VLOOKUP($O936,margin_ranges!$A$5:$D$10,4,FALSE),$P936*100)</f>
        <v>43</v>
      </c>
      <c r="T936" s="29">
        <f>(1-$S936/100)/(1-$F936)-1</f>
        <v>-0.12307692307692297</v>
      </c>
      <c r="U936" s="19" t="str">
        <f>IF(ABS(IFERROR(T936,0))&gt;0.05,INDEX(margin_ranges!$C$13:$C$16,MATCH($F936*100,margin_ranges!$B$13:$B$16,1)),"")</f>
        <v>Margin Over Fill (Type C)</v>
      </c>
      <c r="V936">
        <f>MIN(VLOOKUP($U936,margin_ranges!$A$5:$D$10,4,FALSE),$P936*100)</f>
        <v>43</v>
      </c>
      <c r="Y936" s="29">
        <f t="shared" si="14"/>
        <v>-0.12307692307692297</v>
      </c>
    </row>
    <row r="937" spans="1:25" x14ac:dyDescent="0.3">
      <c r="A937" s="8" t="s">
        <v>17</v>
      </c>
      <c r="B937" s="8" t="s">
        <v>1611</v>
      </c>
      <c r="C937" s="8" t="s">
        <v>1612</v>
      </c>
      <c r="D937" s="8" t="s">
        <v>11800</v>
      </c>
      <c r="E937" s="8" t="s">
        <v>11801</v>
      </c>
      <c r="F937" s="24">
        <v>0</v>
      </c>
      <c r="G937" s="24">
        <v>0</v>
      </c>
      <c r="H937" s="25">
        <v>1.6015999999999999</v>
      </c>
      <c r="I937" s="25">
        <v>0.56759999999999999</v>
      </c>
      <c r="J937" s="15">
        <v>8</v>
      </c>
      <c r="K937" s="15">
        <v>2</v>
      </c>
      <c r="L937" s="13">
        <v>0.35439999999999999</v>
      </c>
      <c r="M937" s="7">
        <v>0.47571105000000002</v>
      </c>
      <c r="N937" s="26">
        <v>0.1</v>
      </c>
      <c r="O937" s="27" t="s">
        <v>22</v>
      </c>
      <c r="P937" s="8">
        <v>0.78978835979999995</v>
      </c>
      <c r="Q937" s="24">
        <v>0</v>
      </c>
      <c r="R937" t="str">
        <f>IF($Q937*100&gt;=VLOOKUP($O937,margin_ranges!$A$5:$C$10,2,FALSE),IF($Q937*100&lt;=VLOOKUP($O937,margin_ranges!$A$5:$C$10,3,FALSE)+10,"IN RANGE","ABOVE RANGE"),"BELOW RANGE")</f>
        <v>BELOW RANGE</v>
      </c>
      <c r="S937">
        <f>MIN(VLOOKUP($O937,margin_ranges!$A$5:$D$10,4,FALSE),$P937*100)</f>
        <v>29.75</v>
      </c>
      <c r="T937" s="29">
        <f>(1-$S937/100)/(1-$F937)-1</f>
        <v>-0.29749999999999999</v>
      </c>
      <c r="U937" s="19" t="str">
        <f>IF(ABS(IFERROR(T937,0))&gt;0.05,INDEX(margin_ranges!$C$13:$C$16,MATCH($F937*100,margin_ranges!$B$13:$B$16,1)),"")</f>
        <v>Super-strategic</v>
      </c>
      <c r="V937" t="e">
        <f>MIN(VLOOKUP($U937,margin_ranges!$A$5:$D$10,4,FALSE),$P937*100)</f>
        <v>#N/A</v>
      </c>
      <c r="Y937" s="29" t="e">
        <f t="shared" si="14"/>
        <v>#N/A</v>
      </c>
    </row>
    <row r="938" spans="1:25" x14ac:dyDescent="0.3">
      <c r="A938" s="8" t="s">
        <v>35</v>
      </c>
      <c r="B938" s="8" t="s">
        <v>1647</v>
      </c>
      <c r="C938" s="8" t="s">
        <v>34</v>
      </c>
      <c r="D938" s="8" t="s">
        <v>34</v>
      </c>
      <c r="E938" s="8"/>
      <c r="F938" s="24">
        <v>0.35153338611770901</v>
      </c>
      <c r="G938" s="24">
        <v>0</v>
      </c>
      <c r="H938" s="25">
        <v>686.16290000000004</v>
      </c>
      <c r="I938" s="25">
        <v>35.034599999999998</v>
      </c>
      <c r="J938" s="15">
        <v>214</v>
      </c>
      <c r="K938" s="15">
        <v>67</v>
      </c>
      <c r="L938" s="13">
        <v>5.11E-2</v>
      </c>
      <c r="M938" s="7">
        <v>0.20394018</v>
      </c>
      <c r="N938" s="26">
        <v>0.01</v>
      </c>
      <c r="O938" s="27"/>
      <c r="P938" s="8">
        <v>0.95096601410000003</v>
      </c>
      <c r="Q938" s="24">
        <v>0.35149999999999998</v>
      </c>
      <c r="R938" t="e">
        <f>IF($Q938*100&gt;=VLOOKUP($O938,margin_ranges!$A$5:$C$10,2,FALSE),IF($Q938*100&lt;=VLOOKUP($O938,margin_ranges!$A$5:$C$10,3,FALSE)+10,"IN RANGE","ABOVE RANGE"),"BELOW RANGE")</f>
        <v>#N/A</v>
      </c>
      <c r="S938" t="e">
        <f>MIN(VLOOKUP($O938,margin_ranges!$A$5:$D$10,4,FALSE),$P938*100)</f>
        <v>#N/A</v>
      </c>
      <c r="T938" s="29" t="e">
        <f>(1-$S938/100)/(1-$F938)-1</f>
        <v>#N/A</v>
      </c>
      <c r="U938" s="19" t="str">
        <f>IF(ABS(IFERROR(T938,0))&gt;0.05,INDEX(margin_ranges!$C$13:$C$16,MATCH($F938*100,margin_ranges!$B$13:$B$16,1)),"")</f>
        <v/>
      </c>
      <c r="V938" t="e">
        <f>MIN(VLOOKUP($U938,margin_ranges!$A$5:$D$10,4,FALSE),$P938*100)</f>
        <v>#N/A</v>
      </c>
      <c r="Y938" s="29" t="e">
        <f t="shared" si="14"/>
        <v>#N/A</v>
      </c>
    </row>
    <row r="939" spans="1:25" x14ac:dyDescent="0.3">
      <c r="A939" s="8" t="s">
        <v>33</v>
      </c>
      <c r="B939" s="8" t="s">
        <v>1647</v>
      </c>
      <c r="C939" s="8" t="s">
        <v>1648</v>
      </c>
      <c r="D939" s="8" t="s">
        <v>34</v>
      </c>
      <c r="E939" s="8"/>
      <c r="F939" s="24">
        <v>0.35153338611770901</v>
      </c>
      <c r="G939" s="24">
        <v>0</v>
      </c>
      <c r="H939" s="25">
        <v>686.16290000000004</v>
      </c>
      <c r="I939" s="25">
        <v>35.034599999999998</v>
      </c>
      <c r="J939" s="15">
        <v>214</v>
      </c>
      <c r="K939" s="15">
        <v>67</v>
      </c>
      <c r="L939" s="13">
        <v>5.11E-2</v>
      </c>
      <c r="M939" s="7">
        <v>0.20394018</v>
      </c>
      <c r="N939" s="26">
        <v>0.01</v>
      </c>
      <c r="O939" s="27"/>
      <c r="P939" s="8">
        <v>0.95096601410000003</v>
      </c>
      <c r="Q939" s="24">
        <v>0.35149999999999998</v>
      </c>
      <c r="R939" t="e">
        <f>IF($Q939*100&gt;=VLOOKUP($O939,margin_ranges!$A$5:$C$10,2,FALSE),IF($Q939*100&lt;=VLOOKUP($O939,margin_ranges!$A$5:$C$10,3,FALSE)+10,"IN RANGE","ABOVE RANGE"),"BELOW RANGE")</f>
        <v>#N/A</v>
      </c>
      <c r="S939" t="e">
        <f>MIN(VLOOKUP($O939,margin_ranges!$A$5:$D$10,4,FALSE),$P939*100)</f>
        <v>#N/A</v>
      </c>
      <c r="T939" s="29" t="e">
        <f>(1-$S939/100)/(1-$F939)-1</f>
        <v>#N/A</v>
      </c>
      <c r="U939" s="19" t="str">
        <f>IF(ABS(IFERROR(T939,0))&gt;0.05,INDEX(margin_ranges!$C$13:$C$16,MATCH($F939*100,margin_ranges!$B$13:$B$16,1)),"")</f>
        <v/>
      </c>
      <c r="V939" t="e">
        <f>MIN(VLOOKUP($U939,margin_ranges!$A$5:$D$10,4,FALSE),$P939*100)</f>
        <v>#N/A</v>
      </c>
      <c r="Y939" s="29" t="e">
        <f t="shared" si="14"/>
        <v>#N/A</v>
      </c>
    </row>
    <row r="940" spans="1:25" x14ac:dyDescent="0.3">
      <c r="A940" s="8" t="s">
        <v>17</v>
      </c>
      <c r="B940" s="8" t="s">
        <v>1647</v>
      </c>
      <c r="C940" s="8" t="s">
        <v>1648</v>
      </c>
      <c r="D940" s="8" t="s">
        <v>1653</v>
      </c>
      <c r="E940" s="8" t="s">
        <v>1648</v>
      </c>
      <c r="F940" s="24">
        <v>0.38999999999999901</v>
      </c>
      <c r="G940" s="24">
        <v>0</v>
      </c>
      <c r="H940" s="25">
        <v>132.2851</v>
      </c>
      <c r="I940" s="25">
        <v>9.6532</v>
      </c>
      <c r="J940" s="15">
        <v>49</v>
      </c>
      <c r="K940" s="15">
        <v>17</v>
      </c>
      <c r="L940" s="13">
        <v>7.2999999999999995E-2</v>
      </c>
      <c r="M940" s="7">
        <v>0.17073218000000001</v>
      </c>
      <c r="N940" s="26">
        <v>0.01</v>
      </c>
      <c r="O940" s="27" t="s">
        <v>22</v>
      </c>
      <c r="P940" s="8">
        <v>0.94142873240000002</v>
      </c>
      <c r="Q940" s="24">
        <v>0.39</v>
      </c>
      <c r="R940" t="str">
        <f>IF($Q940*100&gt;=VLOOKUP($O940,margin_ranges!$A$5:$C$10,2,FALSE),IF($Q940*100&lt;=VLOOKUP($O940,margin_ranges!$A$5:$C$10,3,FALSE)+10,"IN RANGE","ABOVE RANGE"),"BELOW RANGE")</f>
        <v>IN RANGE</v>
      </c>
      <c r="S940">
        <f>MIN(VLOOKUP($O940,margin_ranges!$A$5:$D$10,4,FALSE),$P940*100)</f>
        <v>29.75</v>
      </c>
      <c r="T940" s="29">
        <f>(1-$S940/100)/(1-$F940)-1</f>
        <v>0.1516393442622932</v>
      </c>
      <c r="U940" s="19" t="str">
        <f>IF(ABS(IFERROR(T940,0))&gt;0.05,INDEX(margin_ranges!$C$13:$C$16,MATCH($F940*100,margin_ranges!$B$13:$B$16,1)),"")</f>
        <v>Margin Over Fill (Type C)</v>
      </c>
      <c r="V940">
        <f>MIN(VLOOKUP($U940,margin_ranges!$A$5:$D$10,4,FALSE),$P940*100)</f>
        <v>43</v>
      </c>
      <c r="Y940" s="29">
        <f t="shared" si="14"/>
        <v>-6.5573770491804684E-2</v>
      </c>
    </row>
    <row r="941" spans="1:25" x14ac:dyDescent="0.3">
      <c r="A941" s="8" t="s">
        <v>17</v>
      </c>
      <c r="B941" s="8" t="s">
        <v>1647</v>
      </c>
      <c r="C941" s="8" t="s">
        <v>1648</v>
      </c>
      <c r="D941" s="8" t="s">
        <v>1649</v>
      </c>
      <c r="E941" s="8" t="s">
        <v>1650</v>
      </c>
      <c r="F941" s="24">
        <v>0.34</v>
      </c>
      <c r="G941" s="24">
        <v>0</v>
      </c>
      <c r="H941" s="25">
        <v>150.9511</v>
      </c>
      <c r="I941" s="25">
        <v>2.9552999999999998</v>
      </c>
      <c r="J941" s="15">
        <v>39</v>
      </c>
      <c r="K941" s="15">
        <v>12</v>
      </c>
      <c r="L941" s="13">
        <v>1.9599999999999999E-2</v>
      </c>
      <c r="M941" s="7">
        <v>0.44089525000000002</v>
      </c>
      <c r="N941" s="26">
        <v>0.01</v>
      </c>
      <c r="O941" s="27" t="s">
        <v>22</v>
      </c>
      <c r="P941" s="8">
        <v>0.97731887549999996</v>
      </c>
      <c r="Q941" s="24">
        <v>0.34</v>
      </c>
      <c r="R941" t="str">
        <f>IF($Q941*100&gt;=VLOOKUP($O941,margin_ranges!$A$5:$C$10,2,FALSE),IF($Q941*100&lt;=VLOOKUP($O941,margin_ranges!$A$5:$C$10,3,FALSE)+10,"IN RANGE","ABOVE RANGE"),"BELOW RANGE")</f>
        <v>IN RANGE</v>
      </c>
      <c r="S941">
        <f>MIN(VLOOKUP($O941,margin_ranges!$A$5:$D$10,4,FALSE),$P941*100)</f>
        <v>29.75</v>
      </c>
      <c r="T941" s="29">
        <f>(1-$S941/100)/(1-$F941)-1</f>
        <v>6.4393939393939448E-2</v>
      </c>
      <c r="U941" s="19" t="str">
        <f>IF(ABS(IFERROR(T941,0))&gt;0.05,INDEX(margin_ranges!$C$13:$C$16,MATCH($F941*100,margin_ranges!$B$13:$B$16,1)),"")</f>
        <v>Balanced (Type B)</v>
      </c>
      <c r="V941">
        <f>MIN(VLOOKUP($U941,margin_ranges!$A$5:$D$10,4,FALSE),$P941*100)</f>
        <v>29.75</v>
      </c>
      <c r="Y941" s="29">
        <f t="shared" si="14"/>
        <v>6.4393939393939448E-2</v>
      </c>
    </row>
    <row r="942" spans="1:25" x14ac:dyDescent="0.3">
      <c r="A942" s="8" t="s">
        <v>17</v>
      </c>
      <c r="B942" s="8" t="s">
        <v>1647</v>
      </c>
      <c r="C942" s="8" t="s">
        <v>1648</v>
      </c>
      <c r="D942" s="8" t="s">
        <v>1651</v>
      </c>
      <c r="E942" s="8" t="s">
        <v>1648</v>
      </c>
      <c r="F942" s="24">
        <v>0.34</v>
      </c>
      <c r="G942" s="24">
        <v>0</v>
      </c>
      <c r="H942" s="25">
        <v>9.1873000000000005</v>
      </c>
      <c r="I942" s="25">
        <v>2.2040000000000002</v>
      </c>
      <c r="J942" s="15">
        <v>14</v>
      </c>
      <c r="K942" s="15">
        <v>4</v>
      </c>
      <c r="L942" s="13">
        <v>0.2399</v>
      </c>
      <c r="M942" s="7">
        <v>0.20662432</v>
      </c>
      <c r="N942" s="26">
        <v>0.01</v>
      </c>
      <c r="O942" s="27" t="s">
        <v>22</v>
      </c>
      <c r="P942" s="8">
        <v>0.95160298639999996</v>
      </c>
      <c r="Q942" s="24">
        <v>0.34</v>
      </c>
      <c r="R942" t="str">
        <f>IF($Q942*100&gt;=VLOOKUP($O942,margin_ranges!$A$5:$C$10,2,FALSE),IF($Q942*100&lt;=VLOOKUP($O942,margin_ranges!$A$5:$C$10,3,FALSE)+10,"IN RANGE","ABOVE RANGE"),"BELOW RANGE")</f>
        <v>IN RANGE</v>
      </c>
      <c r="S942">
        <f>MIN(VLOOKUP($O942,margin_ranges!$A$5:$D$10,4,FALSE),$P942*100)</f>
        <v>29.75</v>
      </c>
      <c r="T942" s="29">
        <f>(1-$S942/100)/(1-$F942)-1</f>
        <v>6.4393939393939448E-2</v>
      </c>
      <c r="U942" s="19" t="str">
        <f>IF(ABS(IFERROR(T942,0))&gt;0.05,INDEX(margin_ranges!$C$13:$C$16,MATCH($F942*100,margin_ranges!$B$13:$B$16,1)),"")</f>
        <v>Balanced (Type B)</v>
      </c>
      <c r="V942">
        <f>MIN(VLOOKUP($U942,margin_ranges!$A$5:$D$10,4,FALSE),$P942*100)</f>
        <v>29.75</v>
      </c>
      <c r="Y942" s="29">
        <f t="shared" si="14"/>
        <v>6.4393939393939448E-2</v>
      </c>
    </row>
    <row r="943" spans="1:25" x14ac:dyDescent="0.3">
      <c r="A943" s="8" t="s">
        <v>17</v>
      </c>
      <c r="B943" s="8" t="s">
        <v>1647</v>
      </c>
      <c r="C943" s="8" t="s">
        <v>1648</v>
      </c>
      <c r="D943" s="8" t="s">
        <v>1654</v>
      </c>
      <c r="E943" s="8" t="s">
        <v>1648</v>
      </c>
      <c r="F943" s="24">
        <v>0.34</v>
      </c>
      <c r="G943" s="24">
        <v>0</v>
      </c>
      <c r="H943" s="25">
        <v>136.55799999999999</v>
      </c>
      <c r="I943" s="25">
        <v>7.4339000000000004</v>
      </c>
      <c r="J943" s="15">
        <v>45</v>
      </c>
      <c r="K943" s="15">
        <v>13</v>
      </c>
      <c r="L943" s="13">
        <v>5.4399999999999997E-2</v>
      </c>
      <c r="M943" s="7">
        <v>0.19995772000000001</v>
      </c>
      <c r="N943" s="26">
        <v>0.01</v>
      </c>
      <c r="O943" s="27" t="s">
        <v>22</v>
      </c>
      <c r="P943" s="8">
        <v>0.9499894284</v>
      </c>
      <c r="Q943" s="24">
        <v>0.34</v>
      </c>
      <c r="R943" t="str">
        <f>IF($Q943*100&gt;=VLOOKUP($O943,margin_ranges!$A$5:$C$10,2,FALSE),IF($Q943*100&lt;=VLOOKUP($O943,margin_ranges!$A$5:$C$10,3,FALSE)+10,"IN RANGE","ABOVE RANGE"),"BELOW RANGE")</f>
        <v>IN RANGE</v>
      </c>
      <c r="S943">
        <f>MIN(VLOOKUP($O943,margin_ranges!$A$5:$D$10,4,FALSE),$P943*100)</f>
        <v>29.75</v>
      </c>
      <c r="T943" s="29">
        <f>(1-$S943/100)/(1-$F943)-1</f>
        <v>6.4393939393939448E-2</v>
      </c>
      <c r="U943" s="19" t="str">
        <f>IF(ABS(IFERROR(T943,0))&gt;0.05,INDEX(margin_ranges!$C$13:$C$16,MATCH($F943*100,margin_ranges!$B$13:$B$16,1)),"")</f>
        <v>Balanced (Type B)</v>
      </c>
      <c r="V943">
        <f>MIN(VLOOKUP($U943,margin_ranges!$A$5:$D$10,4,FALSE),$P943*100)</f>
        <v>29.75</v>
      </c>
      <c r="Y943" s="29">
        <f t="shared" si="14"/>
        <v>6.4393939393939448E-2</v>
      </c>
    </row>
    <row r="944" spans="1:25" x14ac:dyDescent="0.3">
      <c r="A944" s="8" t="s">
        <v>17</v>
      </c>
      <c r="B944" s="8" t="s">
        <v>1647</v>
      </c>
      <c r="C944" s="8" t="s">
        <v>1648</v>
      </c>
      <c r="D944" s="28" t="s">
        <v>1652</v>
      </c>
      <c r="E944" s="8" t="s">
        <v>1648</v>
      </c>
      <c r="F944" s="24">
        <v>0.33999999999999903</v>
      </c>
      <c r="G944" s="24">
        <v>0</v>
      </c>
      <c r="H944" s="25">
        <v>257.1814</v>
      </c>
      <c r="I944" s="25">
        <v>12.7883</v>
      </c>
      <c r="J944" s="15">
        <v>68</v>
      </c>
      <c r="K944" s="15">
        <v>20</v>
      </c>
      <c r="L944" s="13">
        <v>4.9700000000000001E-2</v>
      </c>
      <c r="M944" s="7">
        <v>0.1761009</v>
      </c>
      <c r="N944" s="26">
        <v>0.01</v>
      </c>
      <c r="O944" s="27" t="s">
        <v>22</v>
      </c>
      <c r="P944" s="8">
        <v>0.94321437180000001</v>
      </c>
      <c r="Q944" s="24">
        <v>0.34</v>
      </c>
      <c r="R944" t="str">
        <f>IF($Q944*100&gt;=VLOOKUP($O944,margin_ranges!$A$5:$C$10,2,FALSE),IF($Q944*100&lt;=VLOOKUP($O944,margin_ranges!$A$5:$C$10,3,FALSE)+10,"IN RANGE","ABOVE RANGE"),"BELOW RANGE")</f>
        <v>IN RANGE</v>
      </c>
      <c r="S944">
        <f>MIN(VLOOKUP($O944,margin_ranges!$A$5:$D$10,4,FALSE),$P944*100)</f>
        <v>29.75</v>
      </c>
      <c r="T944" s="29">
        <f>(1-$S944/100)/(1-$F944)-1</f>
        <v>6.4393939393937671E-2</v>
      </c>
      <c r="U944" s="19" t="str">
        <f>IF(ABS(IFERROR(T944,0))&gt;0.05,INDEX(margin_ranges!$C$13:$C$16,MATCH($F944*100,margin_ranges!$B$13:$B$16,1)),"")</f>
        <v>Balanced (Type B)</v>
      </c>
      <c r="V944">
        <f>MIN(VLOOKUP($U944,margin_ranges!$A$5:$D$10,4,FALSE),$P944*100)</f>
        <v>29.75</v>
      </c>
      <c r="Y944" s="29">
        <f t="shared" si="14"/>
        <v>6.4393939393937671E-2</v>
      </c>
    </row>
    <row r="945" spans="1:25" x14ac:dyDescent="0.3">
      <c r="A945" s="8" t="s">
        <v>35</v>
      </c>
      <c r="B945" s="8" t="s">
        <v>1655</v>
      </c>
      <c r="C945" s="8" t="s">
        <v>34</v>
      </c>
      <c r="D945" s="8" t="s">
        <v>34</v>
      </c>
      <c r="E945" s="8"/>
      <c r="F945" s="24">
        <v>0.3</v>
      </c>
      <c r="G945" s="24">
        <v>1</v>
      </c>
      <c r="H945" s="25">
        <v>168.58539999999999</v>
      </c>
      <c r="I945" s="25">
        <v>37.9709</v>
      </c>
      <c r="J945" s="15">
        <v>853</v>
      </c>
      <c r="K945" s="15">
        <v>256</v>
      </c>
      <c r="L945" s="13">
        <v>0.22520000000000001</v>
      </c>
      <c r="M945" s="7">
        <v>0.74864417000000005</v>
      </c>
      <c r="N945" s="26">
        <v>0.4</v>
      </c>
      <c r="O945" s="27"/>
      <c r="P945" s="8">
        <v>0.46570077440000002</v>
      </c>
      <c r="Q945" s="24">
        <v>0.3</v>
      </c>
      <c r="R945" t="e">
        <f>IF($Q945*100&gt;=VLOOKUP($O945,margin_ranges!$A$5:$C$10,2,FALSE),IF($Q945*100&lt;=VLOOKUP($O945,margin_ranges!$A$5:$C$10,3,FALSE)+10,"IN RANGE","ABOVE RANGE"),"BELOW RANGE")</f>
        <v>#N/A</v>
      </c>
      <c r="S945" t="e">
        <f>MIN(VLOOKUP($O945,margin_ranges!$A$5:$D$10,4,FALSE),$P945*100)</f>
        <v>#N/A</v>
      </c>
      <c r="T945" s="29" t="e">
        <f>(1-$S945/100)/(1-$F945)-1</f>
        <v>#N/A</v>
      </c>
      <c r="U945" s="19" t="str">
        <f>IF(ABS(IFERROR(T945,0))&gt;0.05,INDEX(margin_ranges!$C$13:$C$16,MATCH($F945*100,margin_ranges!$B$13:$B$16,1)),"")</f>
        <v/>
      </c>
      <c r="V945" t="e">
        <f>MIN(VLOOKUP($U945,margin_ranges!$A$5:$D$10,4,FALSE),$P945*100)</f>
        <v>#N/A</v>
      </c>
      <c r="Y945" s="29" t="e">
        <f t="shared" si="14"/>
        <v>#N/A</v>
      </c>
    </row>
    <row r="946" spans="1:25" x14ac:dyDescent="0.3">
      <c r="A946" s="8" t="s">
        <v>33</v>
      </c>
      <c r="B946" s="8" t="s">
        <v>1655</v>
      </c>
      <c r="C946" s="8" t="s">
        <v>1656</v>
      </c>
      <c r="D946" s="8" t="s">
        <v>34</v>
      </c>
      <c r="E946" s="8"/>
      <c r="F946" s="24">
        <v>0.3</v>
      </c>
      <c r="G946" s="24">
        <v>1</v>
      </c>
      <c r="H946" s="25">
        <v>168.58539999999999</v>
      </c>
      <c r="I946" s="25">
        <v>37.9709</v>
      </c>
      <c r="J946" s="15">
        <v>853</v>
      </c>
      <c r="K946" s="15">
        <v>256</v>
      </c>
      <c r="L946" s="13">
        <v>0.22520000000000001</v>
      </c>
      <c r="M946" s="7">
        <v>0.74864417000000005</v>
      </c>
      <c r="N946" s="26">
        <v>0.4</v>
      </c>
      <c r="O946" s="27"/>
      <c r="P946" s="8">
        <v>0.46570077440000002</v>
      </c>
      <c r="Q946" s="24">
        <v>0.3</v>
      </c>
      <c r="R946" t="e">
        <f>IF($Q946*100&gt;=VLOOKUP($O946,margin_ranges!$A$5:$C$10,2,FALSE),IF($Q946*100&lt;=VLOOKUP($O946,margin_ranges!$A$5:$C$10,3,FALSE)+10,"IN RANGE","ABOVE RANGE"),"BELOW RANGE")</f>
        <v>#N/A</v>
      </c>
      <c r="S946" t="e">
        <f>MIN(VLOOKUP($O946,margin_ranges!$A$5:$D$10,4,FALSE),$P946*100)</f>
        <v>#N/A</v>
      </c>
      <c r="T946" s="29" t="e">
        <f>(1-$S946/100)/(1-$F946)-1</f>
        <v>#N/A</v>
      </c>
      <c r="U946" s="19" t="str">
        <f>IF(ABS(IFERROR(T946,0))&gt;0.05,INDEX(margin_ranges!$C$13:$C$16,MATCH($F946*100,margin_ranges!$B$13:$B$16,1)),"")</f>
        <v/>
      </c>
      <c r="V946" t="e">
        <f>MIN(VLOOKUP($U946,margin_ranges!$A$5:$D$10,4,FALSE),$P946*100)</f>
        <v>#N/A</v>
      </c>
      <c r="Y946" s="29" t="e">
        <f t="shared" si="14"/>
        <v>#N/A</v>
      </c>
    </row>
    <row r="947" spans="1:25" x14ac:dyDescent="0.3">
      <c r="A947" s="8" t="s">
        <v>17</v>
      </c>
      <c r="B947" s="8" t="s">
        <v>1655</v>
      </c>
      <c r="C947" s="8" t="s">
        <v>1656</v>
      </c>
      <c r="D947" s="8" t="s">
        <v>1657</v>
      </c>
      <c r="E947" s="8" t="s">
        <v>1658</v>
      </c>
      <c r="F947" s="24">
        <v>0.3</v>
      </c>
      <c r="G947" s="24">
        <v>1</v>
      </c>
      <c r="H947" s="25">
        <v>168.58539999999999</v>
      </c>
      <c r="I947" s="25">
        <v>37.9709</v>
      </c>
      <c r="J947" s="15">
        <v>853</v>
      </c>
      <c r="K947" s="15">
        <v>256</v>
      </c>
      <c r="L947" s="13">
        <v>0.22520000000000001</v>
      </c>
      <c r="M947" s="7">
        <v>0.74864417000000005</v>
      </c>
      <c r="N947" s="26">
        <v>0.4</v>
      </c>
      <c r="O947" s="27" t="s">
        <v>92</v>
      </c>
      <c r="P947" s="8">
        <v>0.46570077440000002</v>
      </c>
      <c r="Q947" s="24">
        <v>0.3</v>
      </c>
      <c r="R947" t="str">
        <f>IF($Q947*100&gt;=VLOOKUP($O947,margin_ranges!$A$5:$C$10,2,FALSE),IF($Q947*100&lt;=VLOOKUP($O947,margin_ranges!$A$5:$C$10,3,FALSE)+10,"IN RANGE","ABOVE RANGE"),"BELOW RANGE")</f>
        <v>IN RANGE</v>
      </c>
      <c r="S947">
        <f>MIN(VLOOKUP($O947,margin_ranges!$A$5:$D$10,4,FALSE),$P947*100)</f>
        <v>29.75</v>
      </c>
      <c r="T947" s="29">
        <f>(1-$S947/100)/(1-$F947)-1</f>
        <v>3.5714285714285587E-3</v>
      </c>
      <c r="U947" s="19" t="str">
        <f>IF(ABS(IFERROR(T947,0))&gt;0.05,INDEX(margin_ranges!$C$13:$C$16,MATCH($F947*100,margin_ranges!$B$13:$B$16,1)),"")</f>
        <v/>
      </c>
      <c r="V947" t="e">
        <f>MIN(VLOOKUP($U947,margin_ranges!$A$5:$D$10,4,FALSE),$P947*100)</f>
        <v>#N/A</v>
      </c>
      <c r="Y947" s="29" t="e">
        <f t="shared" si="14"/>
        <v>#N/A</v>
      </c>
    </row>
    <row r="948" spans="1:25" x14ac:dyDescent="0.3">
      <c r="A948" s="8" t="s">
        <v>35</v>
      </c>
      <c r="B948" s="8" t="s">
        <v>1659</v>
      </c>
      <c r="C948" s="8" t="s">
        <v>34</v>
      </c>
      <c r="D948" s="8" t="s">
        <v>34</v>
      </c>
      <c r="E948" s="8"/>
      <c r="F948" s="24">
        <v>0.188475534828833</v>
      </c>
      <c r="G948" s="24">
        <v>0</v>
      </c>
      <c r="H948" s="25">
        <v>85.178299999999993</v>
      </c>
      <c r="I948" s="25">
        <v>28.814299999999999</v>
      </c>
      <c r="J948" s="15">
        <v>1108</v>
      </c>
      <c r="K948" s="15">
        <v>161</v>
      </c>
      <c r="L948" s="13">
        <v>0.33829999999999999</v>
      </c>
      <c r="M948" s="7">
        <v>1.2822250900000001</v>
      </c>
      <c r="N948" s="26">
        <v>0.96926000000000001</v>
      </c>
      <c r="O948" s="27"/>
      <c r="P948" s="8">
        <v>0.2440796784</v>
      </c>
      <c r="Q948" s="24">
        <v>0.1885</v>
      </c>
      <c r="R948" t="e">
        <f>IF($Q948*100&gt;=VLOOKUP($O948,margin_ranges!$A$5:$C$10,2,FALSE),IF($Q948*100&lt;=VLOOKUP($O948,margin_ranges!$A$5:$C$10,3,FALSE)+10,"IN RANGE","ABOVE RANGE"),"BELOW RANGE")</f>
        <v>#N/A</v>
      </c>
      <c r="S948" t="e">
        <f>MIN(VLOOKUP($O948,margin_ranges!$A$5:$D$10,4,FALSE),$P948*100)</f>
        <v>#N/A</v>
      </c>
      <c r="T948" s="29" t="e">
        <f>(1-$S948/100)/(1-$F948)-1</f>
        <v>#N/A</v>
      </c>
      <c r="U948" s="19" t="str">
        <f>IF(ABS(IFERROR(T948,0))&gt;0.05,INDEX(margin_ranges!$C$13:$C$16,MATCH($F948*100,margin_ranges!$B$13:$B$16,1)),"")</f>
        <v/>
      </c>
      <c r="V948" t="e">
        <f>MIN(VLOOKUP($U948,margin_ranges!$A$5:$D$10,4,FALSE),$P948*100)</f>
        <v>#N/A</v>
      </c>
      <c r="Y948" s="29" t="e">
        <f t="shared" si="14"/>
        <v>#N/A</v>
      </c>
    </row>
    <row r="949" spans="1:25" x14ac:dyDescent="0.3">
      <c r="A949" s="8" t="s">
        <v>33</v>
      </c>
      <c r="B949" s="8" t="s">
        <v>1659</v>
      </c>
      <c r="C949" s="8" t="s">
        <v>1660</v>
      </c>
      <c r="D949" s="8" t="s">
        <v>34</v>
      </c>
      <c r="E949" s="8"/>
      <c r="F949" s="24">
        <v>0.188475534828833</v>
      </c>
      <c r="G949" s="24">
        <v>0</v>
      </c>
      <c r="H949" s="25">
        <v>85.178299999999993</v>
      </c>
      <c r="I949" s="25">
        <v>28.814299999999999</v>
      </c>
      <c r="J949" s="15">
        <v>1108</v>
      </c>
      <c r="K949" s="15">
        <v>161</v>
      </c>
      <c r="L949" s="13">
        <v>0.33829999999999999</v>
      </c>
      <c r="M949" s="7">
        <v>1.2822250900000001</v>
      </c>
      <c r="N949" s="26">
        <v>0.96926000000000001</v>
      </c>
      <c r="O949" s="27"/>
      <c r="P949" s="8">
        <v>0.2440796784</v>
      </c>
      <c r="Q949" s="24">
        <v>0.1885</v>
      </c>
      <c r="R949" t="e">
        <f>IF($Q949*100&gt;=VLOOKUP($O949,margin_ranges!$A$5:$C$10,2,FALSE),IF($Q949*100&lt;=VLOOKUP($O949,margin_ranges!$A$5:$C$10,3,FALSE)+10,"IN RANGE","ABOVE RANGE"),"BELOW RANGE")</f>
        <v>#N/A</v>
      </c>
      <c r="S949" t="e">
        <f>MIN(VLOOKUP($O949,margin_ranges!$A$5:$D$10,4,FALSE),$P949*100)</f>
        <v>#N/A</v>
      </c>
      <c r="T949" s="29" t="e">
        <f>(1-$S949/100)/(1-$F949)-1</f>
        <v>#N/A</v>
      </c>
      <c r="U949" s="19" t="str">
        <f>IF(ABS(IFERROR(T949,0))&gt;0.05,INDEX(margin_ranges!$C$13:$C$16,MATCH($F949*100,margin_ranges!$B$13:$B$16,1)),"")</f>
        <v/>
      </c>
      <c r="V949" t="e">
        <f>MIN(VLOOKUP($U949,margin_ranges!$A$5:$D$10,4,FALSE),$P949*100)</f>
        <v>#N/A</v>
      </c>
      <c r="Y949" s="29" t="e">
        <f t="shared" si="14"/>
        <v>#N/A</v>
      </c>
    </row>
    <row r="950" spans="1:25" x14ac:dyDescent="0.3">
      <c r="A950" s="8" t="s">
        <v>17</v>
      </c>
      <c r="B950" s="8" t="s">
        <v>1659</v>
      </c>
      <c r="C950" s="8" t="s">
        <v>1660</v>
      </c>
      <c r="D950" s="8" t="s">
        <v>1663</v>
      </c>
      <c r="E950" s="8" t="s">
        <v>1664</v>
      </c>
      <c r="F950" s="24">
        <v>8.88732301204022E-2</v>
      </c>
      <c r="G950" s="24">
        <v>0</v>
      </c>
      <c r="H950" s="25">
        <v>37.372900000000001</v>
      </c>
      <c r="I950" s="25">
        <v>14.404400000000001</v>
      </c>
      <c r="J950" s="15">
        <v>593</v>
      </c>
      <c r="K950" s="15">
        <v>53</v>
      </c>
      <c r="L950" s="13">
        <v>0.38540000000000002</v>
      </c>
      <c r="M950" s="7">
        <v>1.37192764</v>
      </c>
      <c r="N950" s="26">
        <v>1.25</v>
      </c>
      <c r="O950" s="27" t="s">
        <v>92</v>
      </c>
      <c r="P950" s="8">
        <v>8.8873230100000006E-2</v>
      </c>
      <c r="Q950" s="24">
        <v>0.15</v>
      </c>
      <c r="R950" t="str">
        <f>IF($Q950*100&gt;=VLOOKUP($O950,margin_ranges!$A$5:$C$10,2,FALSE),IF($Q950*100&lt;=VLOOKUP($O950,margin_ranges!$A$5:$C$10,3,FALSE)+10,"IN RANGE","ABOVE RANGE"),"BELOW RANGE")</f>
        <v>BELOW RANGE</v>
      </c>
      <c r="S950">
        <f>MIN(VLOOKUP($O950,margin_ranges!$A$5:$D$10,4,FALSE),$P950*100)</f>
        <v>8.8873230100000011</v>
      </c>
      <c r="T950" s="29">
        <f>(1-$S950/100)/(1-$F950)-1</f>
        <v>2.2392088183664782E-11</v>
      </c>
      <c r="U950" s="19" t="str">
        <f>IF(ABS(IFERROR(T950,0))&gt;0.05,INDEX(margin_ranges!$C$13:$C$16,MATCH($F950*100,margin_ranges!$B$13:$B$16,1)),"")</f>
        <v/>
      </c>
      <c r="V950" t="e">
        <f>MIN(VLOOKUP($U950,margin_ranges!$A$5:$D$10,4,FALSE),$P950*100)</f>
        <v>#N/A</v>
      </c>
      <c r="Y950" s="29" t="e">
        <f t="shared" si="14"/>
        <v>#N/A</v>
      </c>
    </row>
    <row r="951" spans="1:25" x14ac:dyDescent="0.3">
      <c r="A951" s="8" t="s">
        <v>17</v>
      </c>
      <c r="B951" s="8" t="s">
        <v>1659</v>
      </c>
      <c r="C951" s="8" t="s">
        <v>1660</v>
      </c>
      <c r="D951" s="8" t="s">
        <v>1661</v>
      </c>
      <c r="E951" s="8" t="s">
        <v>1662</v>
      </c>
      <c r="F951" s="24">
        <v>0.22862634158982401</v>
      </c>
      <c r="G951" s="24">
        <v>0</v>
      </c>
      <c r="H951" s="25">
        <v>28.2681</v>
      </c>
      <c r="I951" s="25">
        <v>10.8436</v>
      </c>
      <c r="J951" s="15">
        <v>337</v>
      </c>
      <c r="K951" s="15">
        <v>73</v>
      </c>
      <c r="L951" s="13">
        <v>0.3836</v>
      </c>
      <c r="M951" s="7">
        <v>1.0371108600000001</v>
      </c>
      <c r="N951" s="26">
        <v>0.8</v>
      </c>
      <c r="O951" s="27" t="s">
        <v>92</v>
      </c>
      <c r="P951" s="8">
        <v>0.2286263416</v>
      </c>
      <c r="Q951" s="24">
        <v>0.25</v>
      </c>
      <c r="R951" t="str">
        <f>IF($Q951*100&gt;=VLOOKUP($O951,margin_ranges!$A$5:$C$10,2,FALSE),IF($Q951*100&lt;=VLOOKUP($O951,margin_ranges!$A$5:$C$10,3,FALSE)+10,"IN RANGE","ABOVE RANGE"),"BELOW RANGE")</f>
        <v>IN RANGE</v>
      </c>
      <c r="S951">
        <f>MIN(VLOOKUP($O951,margin_ranges!$A$5:$D$10,4,FALSE),$P951*100)</f>
        <v>22.862634159999999</v>
      </c>
      <c r="T951" s="29">
        <f>(1-$S951/100)/(1-$F951)-1</f>
        <v>-1.3192003045503498E-11</v>
      </c>
      <c r="U951" s="19" t="str">
        <f>IF(ABS(IFERROR(T951,0))&gt;0.05,INDEX(margin_ranges!$C$13:$C$16,MATCH($F951*100,margin_ranges!$B$13:$B$16,1)),"")</f>
        <v/>
      </c>
      <c r="V951" t="e">
        <f>MIN(VLOOKUP($U951,margin_ranges!$A$5:$D$10,4,FALSE),$P951*100)</f>
        <v>#N/A</v>
      </c>
      <c r="Y951" s="29" t="e">
        <f t="shared" si="14"/>
        <v>#N/A</v>
      </c>
    </row>
    <row r="952" spans="1:25" x14ac:dyDescent="0.3">
      <c r="A952" s="8" t="s">
        <v>17</v>
      </c>
      <c r="B952" s="8" t="s">
        <v>1659</v>
      </c>
      <c r="C952" s="8" t="s">
        <v>1660</v>
      </c>
      <c r="D952" s="8" t="s">
        <v>1665</v>
      </c>
      <c r="E952" s="8" t="s">
        <v>1666</v>
      </c>
      <c r="F952" s="24">
        <v>0.2</v>
      </c>
      <c r="G952" s="24">
        <v>0</v>
      </c>
      <c r="H952" s="25">
        <v>19.537299999999998</v>
      </c>
      <c r="I952" s="25">
        <v>3.5663999999999998</v>
      </c>
      <c r="J952" s="15">
        <v>178</v>
      </c>
      <c r="K952" s="15">
        <v>36</v>
      </c>
      <c r="L952" s="13">
        <v>0.1825</v>
      </c>
      <c r="M952" s="7">
        <v>1.6651945800000001</v>
      </c>
      <c r="N952" s="26">
        <v>0.35</v>
      </c>
      <c r="O952" s="27" t="s">
        <v>92</v>
      </c>
      <c r="P952" s="8">
        <v>0.78981435259999999</v>
      </c>
      <c r="Q952" s="24">
        <v>0.2</v>
      </c>
      <c r="R952" t="str">
        <f>IF($Q952*100&gt;=VLOOKUP($O952,margin_ranges!$A$5:$C$10,2,FALSE),IF($Q952*100&lt;=VLOOKUP($O952,margin_ranges!$A$5:$C$10,3,FALSE)+10,"IN RANGE","ABOVE RANGE"),"BELOW RANGE")</f>
        <v>IN RANGE</v>
      </c>
      <c r="S952">
        <f>MIN(VLOOKUP($O952,margin_ranges!$A$5:$D$10,4,FALSE),$P952*100)</f>
        <v>29.75</v>
      </c>
      <c r="T952" s="29">
        <f>(1-$S952/100)/(1-$F952)-1</f>
        <v>-0.12187500000000007</v>
      </c>
      <c r="U952" s="19" t="str">
        <f>IF(ABS(IFERROR(T952,0))&gt;0.05,INDEX(margin_ranges!$C$13:$C$16,MATCH($F952*100,margin_ranges!$B$13:$B$16,1)),"")</f>
        <v>Maximize Fill (Type A+)</v>
      </c>
      <c r="V952">
        <f>MIN(VLOOKUP($U952,margin_ranges!$A$5:$D$10,4,FALSE),$P952*100)</f>
        <v>19.75</v>
      </c>
      <c r="Y952" s="29">
        <f t="shared" si="14"/>
        <v>3.1249999999998224E-3</v>
      </c>
    </row>
    <row r="953" spans="1:25" x14ac:dyDescent="0.3">
      <c r="A953" s="8" t="s">
        <v>35</v>
      </c>
      <c r="B953" s="8" t="s">
        <v>1667</v>
      </c>
      <c r="C953" s="8" t="s">
        <v>34</v>
      </c>
      <c r="D953" s="8" t="s">
        <v>34</v>
      </c>
      <c r="E953" s="8"/>
      <c r="F953" s="24">
        <v>0.20729441156092601</v>
      </c>
      <c r="G953" s="24">
        <v>0.85168896000000005</v>
      </c>
      <c r="H953" s="25">
        <v>359.35559999999998</v>
      </c>
      <c r="I953" s="25">
        <v>56.576599999999999</v>
      </c>
      <c r="J953" s="15">
        <v>1576</v>
      </c>
      <c r="K953" s="15">
        <v>283</v>
      </c>
      <c r="L953" s="13">
        <v>0.15740000000000001</v>
      </c>
      <c r="M953" s="7">
        <v>0.92840774000000004</v>
      </c>
      <c r="N953" s="26">
        <v>0.735954</v>
      </c>
      <c r="O953" s="27"/>
      <c r="P953" s="8">
        <v>0.20729441160000001</v>
      </c>
      <c r="Q953" s="24">
        <v>0.23730000000000001</v>
      </c>
      <c r="R953" t="e">
        <f>IF($Q953*100&gt;=VLOOKUP($O953,margin_ranges!$A$5:$C$10,2,FALSE),IF($Q953*100&lt;=VLOOKUP($O953,margin_ranges!$A$5:$C$10,3,FALSE)+10,"IN RANGE","ABOVE RANGE"),"BELOW RANGE")</f>
        <v>#N/A</v>
      </c>
      <c r="S953" t="e">
        <f>MIN(VLOOKUP($O953,margin_ranges!$A$5:$D$10,4,FALSE),$P953*100)</f>
        <v>#N/A</v>
      </c>
      <c r="T953" s="29" t="e">
        <f>(1-$S953/100)/(1-$F953)-1</f>
        <v>#N/A</v>
      </c>
      <c r="U953" s="19" t="str">
        <f>IF(ABS(IFERROR(T953,0))&gt;0.05,INDEX(margin_ranges!$C$13:$C$16,MATCH($F953*100,margin_ranges!$B$13:$B$16,1)),"")</f>
        <v/>
      </c>
      <c r="V953" t="e">
        <f>MIN(VLOOKUP($U953,margin_ranges!$A$5:$D$10,4,FALSE),$P953*100)</f>
        <v>#N/A</v>
      </c>
      <c r="Y953" s="29" t="e">
        <f t="shared" si="14"/>
        <v>#N/A</v>
      </c>
    </row>
    <row r="954" spans="1:25" x14ac:dyDescent="0.3">
      <c r="A954" s="8" t="s">
        <v>33</v>
      </c>
      <c r="B954" s="8" t="s">
        <v>1667</v>
      </c>
      <c r="C954" s="8" t="s">
        <v>1668</v>
      </c>
      <c r="D954" s="8" t="s">
        <v>34</v>
      </c>
      <c r="E954" s="8"/>
      <c r="F954" s="24">
        <v>0.20729441156092601</v>
      </c>
      <c r="G954" s="24">
        <v>0.85168896000000005</v>
      </c>
      <c r="H954" s="25">
        <v>359.35559999999998</v>
      </c>
      <c r="I954" s="25">
        <v>56.576599999999999</v>
      </c>
      <c r="J954" s="15">
        <v>1576</v>
      </c>
      <c r="K954" s="15">
        <v>283</v>
      </c>
      <c r="L954" s="13">
        <v>0.15740000000000001</v>
      </c>
      <c r="M954" s="7">
        <v>0.92840774000000004</v>
      </c>
      <c r="N954" s="26">
        <v>0.735954</v>
      </c>
      <c r="O954" s="27"/>
      <c r="P954" s="8">
        <v>0.20729441160000001</v>
      </c>
      <c r="Q954" s="24">
        <v>0.23730000000000001</v>
      </c>
      <c r="R954" t="e">
        <f>IF($Q954*100&gt;=VLOOKUP($O954,margin_ranges!$A$5:$C$10,2,FALSE),IF($Q954*100&lt;=VLOOKUP($O954,margin_ranges!$A$5:$C$10,3,FALSE)+10,"IN RANGE","ABOVE RANGE"),"BELOW RANGE")</f>
        <v>#N/A</v>
      </c>
      <c r="S954" t="e">
        <f>MIN(VLOOKUP($O954,margin_ranges!$A$5:$D$10,4,FALSE),$P954*100)</f>
        <v>#N/A</v>
      </c>
      <c r="T954" s="29" t="e">
        <f>(1-$S954/100)/(1-$F954)-1</f>
        <v>#N/A</v>
      </c>
      <c r="U954" s="19" t="str">
        <f>IF(ABS(IFERROR(T954,0))&gt;0.05,INDEX(margin_ranges!$C$13:$C$16,MATCH($F954*100,margin_ranges!$B$13:$B$16,1)),"")</f>
        <v/>
      </c>
      <c r="V954" t="e">
        <f>MIN(VLOOKUP($U954,margin_ranges!$A$5:$D$10,4,FALSE),$P954*100)</f>
        <v>#N/A</v>
      </c>
      <c r="Y954" s="29" t="e">
        <f t="shared" si="14"/>
        <v>#N/A</v>
      </c>
    </row>
    <row r="955" spans="1:25" x14ac:dyDescent="0.3">
      <c r="A955" s="8" t="s">
        <v>17</v>
      </c>
      <c r="B955" s="8" t="s">
        <v>1667</v>
      </c>
      <c r="C955" s="8" t="s">
        <v>1668</v>
      </c>
      <c r="D955" s="8" t="s">
        <v>1675</v>
      </c>
      <c r="E955" s="8" t="s">
        <v>1676</v>
      </c>
      <c r="F955" s="24">
        <v>0.34999999999999898</v>
      </c>
      <c r="G955" s="24">
        <v>0</v>
      </c>
      <c r="H955" s="25">
        <v>22.568899999999999</v>
      </c>
      <c r="I955" s="25">
        <v>14.765000000000001</v>
      </c>
      <c r="J955" s="15">
        <v>136</v>
      </c>
      <c r="K955" s="15">
        <v>48</v>
      </c>
      <c r="L955" s="13">
        <v>0.6542</v>
      </c>
      <c r="M955" s="7">
        <v>0.30804364000000001</v>
      </c>
      <c r="N955" s="26">
        <v>0.1</v>
      </c>
      <c r="O955" s="27" t="s">
        <v>92</v>
      </c>
      <c r="P955" s="8">
        <v>0.67537066729999995</v>
      </c>
      <c r="Q955" s="24">
        <v>0.35</v>
      </c>
      <c r="R955" t="str">
        <f>IF($Q955*100&gt;=VLOOKUP($O955,margin_ranges!$A$5:$C$10,2,FALSE),IF($Q955*100&lt;=VLOOKUP($O955,margin_ranges!$A$5:$C$10,3,FALSE)+10,"IN RANGE","ABOVE RANGE"),"BELOW RANGE")</f>
        <v>IN RANGE</v>
      </c>
      <c r="S955">
        <f>MIN(VLOOKUP($O955,margin_ranges!$A$5:$D$10,4,FALSE),$P955*100)</f>
        <v>29.75</v>
      </c>
      <c r="T955" s="29">
        <f>(1-$S955/100)/(1-$F955)-1</f>
        <v>8.076923076922915E-2</v>
      </c>
      <c r="U955" s="19" t="str">
        <f>IF(ABS(IFERROR(T955,0))&gt;0.05,INDEX(margin_ranges!$C$13:$C$16,MATCH($F955*100,margin_ranges!$B$13:$B$16,1)),"")</f>
        <v>Balanced (Type B)</v>
      </c>
      <c r="V955">
        <f>MIN(VLOOKUP($U955,margin_ranges!$A$5:$D$10,4,FALSE),$P955*100)</f>
        <v>29.75</v>
      </c>
      <c r="Y955" s="29">
        <f t="shared" si="14"/>
        <v>8.076923076922915E-2</v>
      </c>
    </row>
    <row r="956" spans="1:25" x14ac:dyDescent="0.3">
      <c r="A956" s="8" t="s">
        <v>17</v>
      </c>
      <c r="B956" s="8" t="s">
        <v>1667</v>
      </c>
      <c r="C956" s="8" t="s">
        <v>1668</v>
      </c>
      <c r="D956" s="8" t="s">
        <v>1669</v>
      </c>
      <c r="E956" s="8" t="s">
        <v>1670</v>
      </c>
      <c r="F956" s="24">
        <v>0.15786600012040999</v>
      </c>
      <c r="G956" s="24">
        <v>1</v>
      </c>
      <c r="H956" s="25">
        <v>118.53870000000001</v>
      </c>
      <c r="I956" s="25">
        <v>28.974599999999999</v>
      </c>
      <c r="J956" s="15">
        <v>516</v>
      </c>
      <c r="K956" s="15">
        <v>82</v>
      </c>
      <c r="L956" s="13">
        <v>0.24440000000000001</v>
      </c>
      <c r="M956" s="7">
        <v>0.59372974000000001</v>
      </c>
      <c r="N956" s="26">
        <v>0.5</v>
      </c>
      <c r="O956" s="27" t="s">
        <v>92</v>
      </c>
      <c r="P956" s="8">
        <v>0.15786600009999999</v>
      </c>
      <c r="Q956" s="24">
        <v>0.25</v>
      </c>
      <c r="R956" t="str">
        <f>IF($Q956*100&gt;=VLOOKUP($O956,margin_ranges!$A$5:$C$10,2,FALSE),IF($Q956*100&lt;=VLOOKUP($O956,margin_ranges!$A$5:$C$10,3,FALSE)+10,"IN RANGE","ABOVE RANGE"),"BELOW RANGE")</f>
        <v>IN RANGE</v>
      </c>
      <c r="S956">
        <f>MIN(VLOOKUP($O956,margin_ranges!$A$5:$D$10,4,FALSE),$P956*100)</f>
        <v>15.786600009999999</v>
      </c>
      <c r="T956" s="29">
        <f>(1-$S956/100)/(1-$F956)-1</f>
        <v>2.4235946582962242E-11</v>
      </c>
      <c r="U956" s="19" t="str">
        <f>IF(ABS(IFERROR(T956,0))&gt;0.05,INDEX(margin_ranges!$C$13:$C$16,MATCH($F956*100,margin_ranges!$B$13:$B$16,1)),"")</f>
        <v/>
      </c>
      <c r="V956" t="e">
        <f>MIN(VLOOKUP($U956,margin_ranges!$A$5:$D$10,4,FALSE),$P956*100)</f>
        <v>#N/A</v>
      </c>
      <c r="Y956" s="29" t="e">
        <f t="shared" si="14"/>
        <v>#N/A</v>
      </c>
    </row>
    <row r="957" spans="1:25" x14ac:dyDescent="0.3">
      <c r="A957" s="8" t="s">
        <v>17</v>
      </c>
      <c r="B957" s="8" t="s">
        <v>1667</v>
      </c>
      <c r="C957" s="8" t="s">
        <v>1668</v>
      </c>
      <c r="D957" s="8" t="s">
        <v>1677</v>
      </c>
      <c r="E957" s="8" t="s">
        <v>1678</v>
      </c>
      <c r="F957" s="24">
        <v>0.14638694268779401</v>
      </c>
      <c r="G957" s="24">
        <v>1</v>
      </c>
      <c r="H957" s="25">
        <v>129.37540000000001</v>
      </c>
      <c r="I957" s="25">
        <v>6.5316000000000001</v>
      </c>
      <c r="J957" s="15">
        <v>459</v>
      </c>
      <c r="K957" s="15">
        <v>67</v>
      </c>
      <c r="L957" s="13">
        <v>5.0500000000000003E-2</v>
      </c>
      <c r="M957" s="7">
        <v>2.3429819699999999</v>
      </c>
      <c r="N957" s="26">
        <v>2</v>
      </c>
      <c r="O957" s="27" t="s">
        <v>22</v>
      </c>
      <c r="P957" s="8">
        <v>0.14638694269999999</v>
      </c>
      <c r="Q957" s="24">
        <v>0.19</v>
      </c>
      <c r="R957" t="str">
        <f>IF($Q957*100&gt;=VLOOKUP($O957,margin_ranges!$A$5:$C$10,2,FALSE),IF($Q957*100&lt;=VLOOKUP($O957,margin_ranges!$A$5:$C$10,3,FALSE)+10,"IN RANGE","ABOVE RANGE"),"BELOW RANGE")</f>
        <v>BELOW RANGE</v>
      </c>
      <c r="S957">
        <f>MIN(VLOOKUP($O957,margin_ranges!$A$5:$D$10,4,FALSE),$P957*100)</f>
        <v>14.63869427</v>
      </c>
      <c r="T957" s="29">
        <f>(1-$S957/100)/(1-$F957)-1</f>
        <v>-1.4299228467962166E-11</v>
      </c>
      <c r="U957" s="19" t="str">
        <f>IF(ABS(IFERROR(T957,0))&gt;0.05,INDEX(margin_ranges!$C$13:$C$16,MATCH($F957*100,margin_ranges!$B$13:$B$16,1)),"")</f>
        <v/>
      </c>
      <c r="V957" t="e">
        <f>MIN(VLOOKUP($U957,margin_ranges!$A$5:$D$10,4,FALSE),$P957*100)</f>
        <v>#N/A</v>
      </c>
      <c r="Y957" s="29" t="e">
        <f t="shared" si="14"/>
        <v>#N/A</v>
      </c>
    </row>
    <row r="958" spans="1:25" x14ac:dyDescent="0.3">
      <c r="A958" s="8" t="s">
        <v>17</v>
      </c>
      <c r="B958" s="8" t="s">
        <v>1667</v>
      </c>
      <c r="C958" s="8" t="s">
        <v>1668</v>
      </c>
      <c r="D958" s="8" t="s">
        <v>1671</v>
      </c>
      <c r="E958" s="8" t="s">
        <v>1672</v>
      </c>
      <c r="F958" s="24">
        <v>0.199643953264459</v>
      </c>
      <c r="G958" s="24">
        <v>0</v>
      </c>
      <c r="H958" s="25">
        <v>16.102900000000002</v>
      </c>
      <c r="I958" s="25">
        <v>1.2974000000000001</v>
      </c>
      <c r="J958" s="15">
        <v>97</v>
      </c>
      <c r="K958" s="15">
        <v>19</v>
      </c>
      <c r="L958" s="13">
        <v>8.0600000000000005E-2</v>
      </c>
      <c r="M958" s="7">
        <v>2.49888785</v>
      </c>
      <c r="N958" s="26">
        <v>2</v>
      </c>
      <c r="O958" s="27" t="s">
        <v>92</v>
      </c>
      <c r="P958" s="8">
        <v>0.19964395330000001</v>
      </c>
      <c r="Q958" s="24">
        <v>0.3</v>
      </c>
      <c r="R958" t="str">
        <f>IF($Q958*100&gt;=VLOOKUP($O958,margin_ranges!$A$5:$C$10,2,FALSE),IF($Q958*100&lt;=VLOOKUP($O958,margin_ranges!$A$5:$C$10,3,FALSE)+10,"IN RANGE","ABOVE RANGE"),"BELOW RANGE")</f>
        <v>IN RANGE</v>
      </c>
      <c r="S958">
        <f>MIN(VLOOKUP($O958,margin_ranges!$A$5:$D$10,4,FALSE),$P958*100)</f>
        <v>19.964395330000002</v>
      </c>
      <c r="T958" s="29">
        <f>(1-$S958/100)/(1-$F958)-1</f>
        <v>-4.4406589516654549E-11</v>
      </c>
      <c r="U958" s="19" t="str">
        <f>IF(ABS(IFERROR(T958,0))&gt;0.05,INDEX(margin_ranges!$C$13:$C$16,MATCH($F958*100,margin_ranges!$B$13:$B$16,1)),"")</f>
        <v/>
      </c>
      <c r="V958" t="e">
        <f>MIN(VLOOKUP($U958,margin_ranges!$A$5:$D$10,4,FALSE),$P958*100)</f>
        <v>#N/A</v>
      </c>
      <c r="Y958" s="29" t="e">
        <f t="shared" si="14"/>
        <v>#N/A</v>
      </c>
    </row>
    <row r="959" spans="1:25" x14ac:dyDescent="0.3">
      <c r="A959" s="8" t="s">
        <v>17</v>
      </c>
      <c r="B959" s="8" t="s">
        <v>1667</v>
      </c>
      <c r="C959" s="8" t="s">
        <v>1668</v>
      </c>
      <c r="D959" s="8" t="s">
        <v>1673</v>
      </c>
      <c r="E959" s="8" t="s">
        <v>1674</v>
      </c>
      <c r="F959" s="24">
        <v>0.180986724560176</v>
      </c>
      <c r="G959" s="24">
        <v>1</v>
      </c>
      <c r="H959" s="25">
        <v>72.7697</v>
      </c>
      <c r="I959" s="25">
        <v>5.008</v>
      </c>
      <c r="J959" s="15">
        <v>367</v>
      </c>
      <c r="K959" s="15">
        <v>66</v>
      </c>
      <c r="L959" s="13">
        <v>6.88E-2</v>
      </c>
      <c r="M959" s="7">
        <v>2.4419628599999998</v>
      </c>
      <c r="N959" s="26">
        <v>2</v>
      </c>
      <c r="O959" s="27" t="s">
        <v>22</v>
      </c>
      <c r="P959" s="8">
        <v>0.18098672460000001</v>
      </c>
      <c r="Q959" s="24">
        <v>0.22</v>
      </c>
      <c r="R959" t="str">
        <f>IF($Q959*100&gt;=VLOOKUP($O959,margin_ranges!$A$5:$C$10,2,FALSE),IF($Q959*100&lt;=VLOOKUP($O959,margin_ranges!$A$5:$C$10,3,FALSE)+10,"IN RANGE","ABOVE RANGE"),"BELOW RANGE")</f>
        <v>IN RANGE</v>
      </c>
      <c r="S959">
        <f>MIN(VLOOKUP($O959,margin_ranges!$A$5:$D$10,4,FALSE),$P959*100)</f>
        <v>18.09867246</v>
      </c>
      <c r="T959" s="29">
        <f>(1-$S959/100)/(1-$F959)-1</f>
        <v>-4.8624437809507981E-11</v>
      </c>
      <c r="U959" s="19" t="str">
        <f>IF(ABS(IFERROR(T959,0))&gt;0.05,INDEX(margin_ranges!$C$13:$C$16,MATCH($F959*100,margin_ranges!$B$13:$B$16,1)),"")</f>
        <v/>
      </c>
      <c r="V959" t="e">
        <f>MIN(VLOOKUP($U959,margin_ranges!$A$5:$D$10,4,FALSE),$P959*100)</f>
        <v>#N/A</v>
      </c>
      <c r="Y959" s="29" t="e">
        <f t="shared" si="14"/>
        <v>#N/A</v>
      </c>
    </row>
    <row r="960" spans="1:25" x14ac:dyDescent="0.3">
      <c r="A960" s="8" t="s">
        <v>35</v>
      </c>
      <c r="B960" s="8" t="s">
        <v>1679</v>
      </c>
      <c r="C960" s="8" t="s">
        <v>34</v>
      </c>
      <c r="D960" s="28" t="s">
        <v>34</v>
      </c>
      <c r="E960" s="8"/>
      <c r="F960" s="24">
        <v>0.28999999999999998</v>
      </c>
      <c r="G960" s="24">
        <v>1</v>
      </c>
      <c r="H960" s="25">
        <v>197.3254</v>
      </c>
      <c r="I960" s="25">
        <v>21.381399999999999</v>
      </c>
      <c r="J960" s="15">
        <v>475</v>
      </c>
      <c r="K960" s="15">
        <v>123</v>
      </c>
      <c r="L960" s="13">
        <v>0.1084</v>
      </c>
      <c r="M960" s="7">
        <v>0.74125724000000004</v>
      </c>
      <c r="N960" s="26">
        <v>0.4</v>
      </c>
      <c r="O960" s="27"/>
      <c r="P960" s="8">
        <v>0.46037626329999998</v>
      </c>
      <c r="Q960" s="24">
        <v>0.28999999999999998</v>
      </c>
      <c r="R960" t="e">
        <f>IF($Q960*100&gt;=VLOOKUP($O960,margin_ranges!$A$5:$C$10,2,FALSE),IF($Q960*100&lt;=VLOOKUP($O960,margin_ranges!$A$5:$C$10,3,FALSE)+10,"IN RANGE","ABOVE RANGE"),"BELOW RANGE")</f>
        <v>#N/A</v>
      </c>
      <c r="S960" t="e">
        <f>MIN(VLOOKUP($O960,margin_ranges!$A$5:$D$10,4,FALSE),$P960*100)</f>
        <v>#N/A</v>
      </c>
      <c r="T960" s="29" t="e">
        <f>(1-$S960/100)/(1-$F960)-1</f>
        <v>#N/A</v>
      </c>
      <c r="U960" s="19" t="str">
        <f>IF(ABS(IFERROR(T960,0))&gt;0.05,INDEX(margin_ranges!$C$13:$C$16,MATCH($F960*100,margin_ranges!$B$13:$B$16,1)),"")</f>
        <v/>
      </c>
      <c r="V960" t="e">
        <f>MIN(VLOOKUP($U960,margin_ranges!$A$5:$D$10,4,FALSE),$P960*100)</f>
        <v>#N/A</v>
      </c>
      <c r="Y960" s="29" t="e">
        <f t="shared" si="14"/>
        <v>#N/A</v>
      </c>
    </row>
    <row r="961" spans="1:25" x14ac:dyDescent="0.3">
      <c r="A961" s="8" t="s">
        <v>33</v>
      </c>
      <c r="B961" s="8" t="s">
        <v>1679</v>
      </c>
      <c r="C961" s="8" t="s">
        <v>1680</v>
      </c>
      <c r="D961" s="8" t="s">
        <v>34</v>
      </c>
      <c r="E961" s="8"/>
      <c r="F961" s="24">
        <v>0.28999999999999998</v>
      </c>
      <c r="G961" s="24">
        <v>1</v>
      </c>
      <c r="H961" s="25">
        <v>197.3254</v>
      </c>
      <c r="I961" s="25">
        <v>21.381399999999999</v>
      </c>
      <c r="J961" s="15">
        <v>475</v>
      </c>
      <c r="K961" s="15">
        <v>123</v>
      </c>
      <c r="L961" s="13">
        <v>0.1084</v>
      </c>
      <c r="M961" s="7">
        <v>0.74125724000000004</v>
      </c>
      <c r="N961" s="26">
        <v>0.4</v>
      </c>
      <c r="O961" s="27"/>
      <c r="P961" s="8">
        <v>0.46037626329999998</v>
      </c>
      <c r="Q961" s="24">
        <v>0.28999999999999998</v>
      </c>
      <c r="R961" t="e">
        <f>IF($Q961*100&gt;=VLOOKUP($O961,margin_ranges!$A$5:$C$10,2,FALSE),IF($Q961*100&lt;=VLOOKUP($O961,margin_ranges!$A$5:$C$10,3,FALSE)+10,"IN RANGE","ABOVE RANGE"),"BELOW RANGE")</f>
        <v>#N/A</v>
      </c>
      <c r="S961" t="e">
        <f>MIN(VLOOKUP($O961,margin_ranges!$A$5:$D$10,4,FALSE),$P961*100)</f>
        <v>#N/A</v>
      </c>
      <c r="T961" s="29" t="e">
        <f>(1-$S961/100)/(1-$F961)-1</f>
        <v>#N/A</v>
      </c>
      <c r="U961" s="19" t="str">
        <f>IF(ABS(IFERROR(T961,0))&gt;0.05,INDEX(margin_ranges!$C$13:$C$16,MATCH($F961*100,margin_ranges!$B$13:$B$16,1)),"")</f>
        <v/>
      </c>
      <c r="V961" t="e">
        <f>MIN(VLOOKUP($U961,margin_ranges!$A$5:$D$10,4,FALSE),$P961*100)</f>
        <v>#N/A</v>
      </c>
      <c r="Y961" s="29" t="e">
        <f t="shared" si="14"/>
        <v>#N/A</v>
      </c>
    </row>
    <row r="962" spans="1:25" x14ac:dyDescent="0.3">
      <c r="A962" s="8" t="s">
        <v>17</v>
      </c>
      <c r="B962" s="8" t="s">
        <v>1679</v>
      </c>
      <c r="C962" s="8" t="s">
        <v>1680</v>
      </c>
      <c r="D962" s="8" t="s">
        <v>1681</v>
      </c>
      <c r="E962" s="8" t="s">
        <v>1682</v>
      </c>
      <c r="F962" s="24">
        <v>0.28999999999999998</v>
      </c>
      <c r="G962" s="24">
        <v>1</v>
      </c>
      <c r="H962" s="25">
        <v>74.854699999999994</v>
      </c>
      <c r="I962" s="25">
        <v>6.7839999999999998</v>
      </c>
      <c r="J962" s="15">
        <v>158</v>
      </c>
      <c r="K962" s="15">
        <v>41</v>
      </c>
      <c r="L962" s="13">
        <v>9.06E-2</v>
      </c>
      <c r="M962" s="7">
        <v>0.77725531000000003</v>
      </c>
      <c r="N962" s="26">
        <v>0.4</v>
      </c>
      <c r="O962" s="27" t="s">
        <v>22</v>
      </c>
      <c r="P962" s="8">
        <v>0.4853685828</v>
      </c>
      <c r="Q962" s="24">
        <v>0.28999999999999998</v>
      </c>
      <c r="R962" t="str">
        <f>IF($Q962*100&gt;=VLOOKUP($O962,margin_ranges!$A$5:$C$10,2,FALSE),IF($Q962*100&lt;=VLOOKUP($O962,margin_ranges!$A$5:$C$10,3,FALSE)+10,"IN RANGE","ABOVE RANGE"),"BELOW RANGE")</f>
        <v>IN RANGE</v>
      </c>
      <c r="S962">
        <f>MIN(VLOOKUP($O962,margin_ranges!$A$5:$D$10,4,FALSE),$P962*100)</f>
        <v>29.75</v>
      </c>
      <c r="T962" s="29">
        <f>(1-$S962/100)/(1-$F962)-1</f>
        <v>-1.0563380281690127E-2</v>
      </c>
      <c r="U962" s="19" t="str">
        <f>IF(ABS(IFERROR(T962,0))&gt;0.05,INDEX(margin_ranges!$C$13:$C$16,MATCH($F962*100,margin_ranges!$B$13:$B$16,1)),"")</f>
        <v/>
      </c>
      <c r="V962" t="e">
        <f>MIN(VLOOKUP($U962,margin_ranges!$A$5:$D$10,4,FALSE),$P962*100)</f>
        <v>#N/A</v>
      </c>
      <c r="Y962" s="29" t="e">
        <f t="shared" si="14"/>
        <v>#N/A</v>
      </c>
    </row>
    <row r="963" spans="1:25" x14ac:dyDescent="0.3">
      <c r="A963" s="8" t="s">
        <v>17</v>
      </c>
      <c r="B963" s="8" t="s">
        <v>1679</v>
      </c>
      <c r="C963" s="8" t="s">
        <v>1680</v>
      </c>
      <c r="D963" s="8" t="s">
        <v>1683</v>
      </c>
      <c r="E963" s="8" t="s">
        <v>1684</v>
      </c>
      <c r="F963" s="24">
        <v>0.28999999999999998</v>
      </c>
      <c r="G963" s="24">
        <v>1</v>
      </c>
      <c r="H963" s="25">
        <v>46.0749</v>
      </c>
      <c r="I963" s="25">
        <v>7.2523999999999997</v>
      </c>
      <c r="J963" s="15">
        <v>154</v>
      </c>
      <c r="K963" s="15">
        <v>40</v>
      </c>
      <c r="L963" s="13">
        <v>0.15740000000000001</v>
      </c>
      <c r="M963" s="7">
        <v>0.71007259</v>
      </c>
      <c r="N963" s="26">
        <v>0.4</v>
      </c>
      <c r="O963" s="27" t="s">
        <v>22</v>
      </c>
      <c r="P963" s="8">
        <v>0.43667730989999998</v>
      </c>
      <c r="Q963" s="24">
        <v>0.28999999999999998</v>
      </c>
      <c r="R963" t="str">
        <f>IF($Q963*100&gt;=VLOOKUP($O963,margin_ranges!$A$5:$C$10,2,FALSE),IF($Q963*100&lt;=VLOOKUP($O963,margin_ranges!$A$5:$C$10,3,FALSE)+10,"IN RANGE","ABOVE RANGE"),"BELOW RANGE")</f>
        <v>IN RANGE</v>
      </c>
      <c r="S963">
        <f>MIN(VLOOKUP($O963,margin_ranges!$A$5:$D$10,4,FALSE),$P963*100)</f>
        <v>29.75</v>
      </c>
      <c r="T963" s="29">
        <f>(1-$S963/100)/(1-$F963)-1</f>
        <v>-1.0563380281690127E-2</v>
      </c>
      <c r="U963" s="19" t="str">
        <f>IF(ABS(IFERROR(T963,0))&gt;0.05,INDEX(margin_ranges!$C$13:$C$16,MATCH($F963*100,margin_ranges!$B$13:$B$16,1)),"")</f>
        <v/>
      </c>
      <c r="V963" t="e">
        <f>MIN(VLOOKUP($U963,margin_ranges!$A$5:$D$10,4,FALSE),$P963*100)</f>
        <v>#N/A</v>
      </c>
      <c r="Y963" s="29" t="e">
        <f t="shared" si="14"/>
        <v>#N/A</v>
      </c>
    </row>
    <row r="964" spans="1:25" x14ac:dyDescent="0.3">
      <c r="A964" s="8" t="s">
        <v>17</v>
      </c>
      <c r="B964" s="8" t="s">
        <v>1679</v>
      </c>
      <c r="C964" s="8" t="s">
        <v>1680</v>
      </c>
      <c r="D964" s="8" t="s">
        <v>1685</v>
      </c>
      <c r="E964" s="8" t="s">
        <v>1686</v>
      </c>
      <c r="F964" s="24">
        <v>0.28999999999999998</v>
      </c>
      <c r="G964" s="24">
        <v>1</v>
      </c>
      <c r="H964" s="25">
        <v>76.395799999999994</v>
      </c>
      <c r="I964" s="25">
        <v>7.3449999999999998</v>
      </c>
      <c r="J964" s="15">
        <v>163</v>
      </c>
      <c r="K964" s="15">
        <v>42</v>
      </c>
      <c r="L964" s="13">
        <v>9.6100000000000005E-2</v>
      </c>
      <c r="M964" s="7">
        <v>0.73879996000000003</v>
      </c>
      <c r="N964" s="26">
        <v>0.4</v>
      </c>
      <c r="O964" s="27" t="s">
        <v>22</v>
      </c>
      <c r="P964" s="8">
        <v>0.45858145500000003</v>
      </c>
      <c r="Q964" s="24">
        <v>0.28999999999999998</v>
      </c>
      <c r="R964" t="str">
        <f>IF($Q964*100&gt;=VLOOKUP($O964,margin_ranges!$A$5:$C$10,2,FALSE),IF($Q964*100&lt;=VLOOKUP($O964,margin_ranges!$A$5:$C$10,3,FALSE)+10,"IN RANGE","ABOVE RANGE"),"BELOW RANGE")</f>
        <v>IN RANGE</v>
      </c>
      <c r="S964">
        <f>MIN(VLOOKUP($O964,margin_ranges!$A$5:$D$10,4,FALSE),$P964*100)</f>
        <v>29.75</v>
      </c>
      <c r="T964" s="29">
        <f>(1-$S964/100)/(1-$F964)-1</f>
        <v>-1.0563380281690127E-2</v>
      </c>
      <c r="U964" s="19" t="str">
        <f>IF(ABS(IFERROR(T964,0))&gt;0.05,INDEX(margin_ranges!$C$13:$C$16,MATCH($F964*100,margin_ranges!$B$13:$B$16,1)),"")</f>
        <v/>
      </c>
      <c r="V964" t="e">
        <f>MIN(VLOOKUP($U964,margin_ranges!$A$5:$D$10,4,FALSE),$P964*100)</f>
        <v>#N/A</v>
      </c>
      <c r="Y964" s="29" t="e">
        <f t="shared" si="14"/>
        <v>#N/A</v>
      </c>
    </row>
    <row r="965" spans="1:25" x14ac:dyDescent="0.3">
      <c r="A965" s="8" t="s">
        <v>35</v>
      </c>
      <c r="B965" s="8" t="s">
        <v>1687</v>
      </c>
      <c r="C965" s="8" t="s">
        <v>34</v>
      </c>
      <c r="D965" s="8" t="s">
        <v>34</v>
      </c>
      <c r="E965" s="8"/>
      <c r="F965" s="24">
        <v>0.287635251803461</v>
      </c>
      <c r="G965" s="24">
        <v>0.92118675000000005</v>
      </c>
      <c r="H965" s="25">
        <v>5742.7199000000001</v>
      </c>
      <c r="I965" s="25">
        <v>463.27929999999998</v>
      </c>
      <c r="J965" s="15">
        <v>17995</v>
      </c>
      <c r="K965" s="15">
        <v>4416</v>
      </c>
      <c r="L965" s="13">
        <v>8.0699999999999994E-2</v>
      </c>
      <c r="M965" s="7">
        <v>1.2947752299999999</v>
      </c>
      <c r="N965" s="26">
        <v>0.78348700000000004</v>
      </c>
      <c r="O965" s="27"/>
      <c r="P965" s="8">
        <v>0.39488570449999999</v>
      </c>
      <c r="Q965" s="24">
        <v>0.28760000000000002</v>
      </c>
      <c r="R965" t="e">
        <f>IF($Q965*100&gt;=VLOOKUP($O965,margin_ranges!$A$5:$C$10,2,FALSE),IF($Q965*100&lt;=VLOOKUP($O965,margin_ranges!$A$5:$C$10,3,FALSE)+10,"IN RANGE","ABOVE RANGE"),"BELOW RANGE")</f>
        <v>#N/A</v>
      </c>
      <c r="S965" t="e">
        <f>MIN(VLOOKUP($O965,margin_ranges!$A$5:$D$10,4,FALSE),$P965*100)</f>
        <v>#N/A</v>
      </c>
      <c r="T965" s="29" t="e">
        <f>(1-$S965/100)/(1-$F965)-1</f>
        <v>#N/A</v>
      </c>
      <c r="U965" s="19" t="str">
        <f>IF(ABS(IFERROR(T965,0))&gt;0.05,INDEX(margin_ranges!$C$13:$C$16,MATCH($F965*100,margin_ranges!$B$13:$B$16,1)),"")</f>
        <v/>
      </c>
      <c r="V965" t="e">
        <f>MIN(VLOOKUP($U965,margin_ranges!$A$5:$D$10,4,FALSE),$P965*100)</f>
        <v>#N/A</v>
      </c>
      <c r="Y965" s="29" t="e">
        <f t="shared" si="14"/>
        <v>#N/A</v>
      </c>
    </row>
    <row r="966" spans="1:25" x14ac:dyDescent="0.3">
      <c r="A966" s="8" t="s">
        <v>33</v>
      </c>
      <c r="B966" s="8" t="s">
        <v>1687</v>
      </c>
      <c r="C966" s="8" t="s">
        <v>1688</v>
      </c>
      <c r="D966" s="8" t="s">
        <v>34</v>
      </c>
      <c r="E966" s="8"/>
      <c r="F966" s="24">
        <v>0.287635251803461</v>
      </c>
      <c r="G966" s="24">
        <v>0.92118675000000005</v>
      </c>
      <c r="H966" s="25">
        <v>5742.7199000000001</v>
      </c>
      <c r="I966" s="25">
        <v>463.27929999999998</v>
      </c>
      <c r="J966" s="15">
        <v>17995</v>
      </c>
      <c r="K966" s="15">
        <v>4416</v>
      </c>
      <c r="L966" s="13">
        <v>8.0699999999999994E-2</v>
      </c>
      <c r="M966" s="7">
        <v>1.2947752299999999</v>
      </c>
      <c r="N966" s="26">
        <v>0.78348700000000004</v>
      </c>
      <c r="O966" s="27"/>
      <c r="P966" s="8">
        <v>0.39488570449999999</v>
      </c>
      <c r="Q966" s="24">
        <v>0.28760000000000002</v>
      </c>
      <c r="R966" t="e">
        <f>IF($Q966*100&gt;=VLOOKUP($O966,margin_ranges!$A$5:$C$10,2,FALSE),IF($Q966*100&lt;=VLOOKUP($O966,margin_ranges!$A$5:$C$10,3,FALSE)+10,"IN RANGE","ABOVE RANGE"),"BELOW RANGE")</f>
        <v>#N/A</v>
      </c>
      <c r="S966" t="e">
        <f>MIN(VLOOKUP($O966,margin_ranges!$A$5:$D$10,4,FALSE),$P966*100)</f>
        <v>#N/A</v>
      </c>
      <c r="T966" s="29" t="e">
        <f>(1-$S966/100)/(1-$F966)-1</f>
        <v>#N/A</v>
      </c>
      <c r="U966" s="19" t="str">
        <f>IF(ABS(IFERROR(T966,0))&gt;0.05,INDEX(margin_ranges!$C$13:$C$16,MATCH($F966*100,margin_ranges!$B$13:$B$16,1)),"")</f>
        <v/>
      </c>
      <c r="V966" t="e">
        <f>MIN(VLOOKUP($U966,margin_ranges!$A$5:$D$10,4,FALSE),$P966*100)</f>
        <v>#N/A</v>
      </c>
      <c r="Y966" s="29" t="e">
        <f t="shared" si="14"/>
        <v>#N/A</v>
      </c>
    </row>
    <row r="967" spans="1:25" x14ac:dyDescent="0.3">
      <c r="A967" s="8" t="s">
        <v>17</v>
      </c>
      <c r="B967" s="8" t="s">
        <v>1687</v>
      </c>
      <c r="C967" s="8" t="s">
        <v>1688</v>
      </c>
      <c r="D967" s="8" t="s">
        <v>1689</v>
      </c>
      <c r="E967" s="8" t="s">
        <v>1690</v>
      </c>
      <c r="F967" s="24">
        <v>0.19279140677716</v>
      </c>
      <c r="G967" s="24">
        <v>0</v>
      </c>
      <c r="H967" s="25">
        <v>341.80029999999999</v>
      </c>
      <c r="I967" s="25">
        <v>25.429500000000001</v>
      </c>
      <c r="J967" s="15">
        <v>1418</v>
      </c>
      <c r="K967" s="15">
        <v>273</v>
      </c>
      <c r="L967" s="13">
        <v>7.4399999999999994E-2</v>
      </c>
      <c r="M967" s="7">
        <v>1.8582557399999999</v>
      </c>
      <c r="N967" s="26">
        <v>1.5</v>
      </c>
      <c r="O967" s="27" t="s">
        <v>22</v>
      </c>
      <c r="P967" s="8">
        <v>0.19279140680000001</v>
      </c>
      <c r="Q967" s="24">
        <v>0.26</v>
      </c>
      <c r="R967" t="str">
        <f>IF($Q967*100&gt;=VLOOKUP($O967,margin_ranges!$A$5:$C$10,2,FALSE),IF($Q967*100&lt;=VLOOKUP($O967,margin_ranges!$A$5:$C$10,3,FALSE)+10,"IN RANGE","ABOVE RANGE"),"BELOW RANGE")</f>
        <v>IN RANGE</v>
      </c>
      <c r="S967">
        <f>MIN(VLOOKUP($O967,margin_ranges!$A$5:$D$10,4,FALSE),$P967*100)</f>
        <v>19.279140680000001</v>
      </c>
      <c r="T967" s="29">
        <f>(1-$S967/100)/(1-$F967)-1</f>
        <v>-2.829514400559674E-11</v>
      </c>
      <c r="U967" s="19" t="str">
        <f>IF(ABS(IFERROR(T967,0))&gt;0.05,INDEX(margin_ranges!$C$13:$C$16,MATCH($F967*100,margin_ranges!$B$13:$B$16,1)),"")</f>
        <v/>
      </c>
      <c r="V967" t="e">
        <f>MIN(VLOOKUP($U967,margin_ranges!$A$5:$D$10,4,FALSE),$P967*100)</f>
        <v>#N/A</v>
      </c>
      <c r="Y967" s="29" t="e">
        <f t="shared" si="14"/>
        <v>#N/A</v>
      </c>
    </row>
    <row r="968" spans="1:25" x14ac:dyDescent="0.3">
      <c r="A968" s="8" t="s">
        <v>17</v>
      </c>
      <c r="B968" s="8" t="s">
        <v>1687</v>
      </c>
      <c r="C968" s="8" t="s">
        <v>1688</v>
      </c>
      <c r="D968" s="8" t="s">
        <v>1705</v>
      </c>
      <c r="E968" s="8" t="s">
        <v>1706</v>
      </c>
      <c r="F968" s="24">
        <v>0.22637079445220801</v>
      </c>
      <c r="G968" s="24">
        <v>1</v>
      </c>
      <c r="H968" s="25">
        <v>394.03739999999999</v>
      </c>
      <c r="I968" s="25">
        <v>29.419599999999999</v>
      </c>
      <c r="J968" s="15">
        <v>1711</v>
      </c>
      <c r="K968" s="15">
        <v>387</v>
      </c>
      <c r="L968" s="13">
        <v>7.4700000000000003E-2</v>
      </c>
      <c r="M968" s="7">
        <v>1.9389133599999999</v>
      </c>
      <c r="N968" s="26">
        <v>1.5</v>
      </c>
      <c r="O968" s="27" t="s">
        <v>22</v>
      </c>
      <c r="P968" s="8">
        <v>0.2263707945</v>
      </c>
      <c r="Q968" s="24">
        <v>0.28999999999999998</v>
      </c>
      <c r="R968" t="str">
        <f>IF($Q968*100&gt;=VLOOKUP($O968,margin_ranges!$A$5:$C$10,2,FALSE),IF($Q968*100&lt;=VLOOKUP($O968,margin_ranges!$A$5:$C$10,3,FALSE)+10,"IN RANGE","ABOVE RANGE"),"BELOW RANGE")</f>
        <v>IN RANGE</v>
      </c>
      <c r="S968">
        <f>MIN(VLOOKUP($O968,margin_ranges!$A$5:$D$10,4,FALSE),$P968*100)</f>
        <v>22.637079450000002</v>
      </c>
      <c r="T968" s="29">
        <f>(1-$S968/100)/(1-$F968)-1</f>
        <v>-6.177636180382251E-11</v>
      </c>
      <c r="U968" s="19" t="str">
        <f>IF(ABS(IFERROR(T968,0))&gt;0.05,INDEX(margin_ranges!$C$13:$C$16,MATCH($F968*100,margin_ranges!$B$13:$B$16,1)),"")</f>
        <v/>
      </c>
      <c r="V968" t="e">
        <f>MIN(VLOOKUP($U968,margin_ranges!$A$5:$D$10,4,FALSE),$P968*100)</f>
        <v>#N/A</v>
      </c>
      <c r="Y968" s="29" t="e">
        <f t="shared" si="14"/>
        <v>#N/A</v>
      </c>
    </row>
    <row r="969" spans="1:25" x14ac:dyDescent="0.3">
      <c r="A969" s="8" t="s">
        <v>17</v>
      </c>
      <c r="B969" s="8" t="s">
        <v>1687</v>
      </c>
      <c r="C969" s="8" t="s">
        <v>1688</v>
      </c>
      <c r="D969" s="8" t="s">
        <v>1691</v>
      </c>
      <c r="E969" s="8" t="s">
        <v>11804</v>
      </c>
      <c r="F969" s="24">
        <v>0.28999999999999998</v>
      </c>
      <c r="G969" s="24">
        <v>1</v>
      </c>
      <c r="H969" s="25">
        <v>693.97230000000002</v>
      </c>
      <c r="I969" s="25">
        <v>31.637699999999999</v>
      </c>
      <c r="J969" s="15">
        <v>1900</v>
      </c>
      <c r="K969" s="15">
        <v>489</v>
      </c>
      <c r="L969" s="13">
        <v>4.5600000000000002E-2</v>
      </c>
      <c r="M969" s="7">
        <v>2.0014024899999998</v>
      </c>
      <c r="N969" s="26">
        <v>1</v>
      </c>
      <c r="O969" s="27" t="s">
        <v>22</v>
      </c>
      <c r="P969" s="8">
        <v>0.50035037559999995</v>
      </c>
      <c r="Q969" s="24">
        <v>0.28999999999999998</v>
      </c>
      <c r="R969" t="str">
        <f>IF($Q969*100&gt;=VLOOKUP($O969,margin_ranges!$A$5:$C$10,2,FALSE),IF($Q969*100&lt;=VLOOKUP($O969,margin_ranges!$A$5:$C$10,3,FALSE)+10,"IN RANGE","ABOVE RANGE"),"BELOW RANGE")</f>
        <v>IN RANGE</v>
      </c>
      <c r="S969">
        <f>MIN(VLOOKUP($O969,margin_ranges!$A$5:$D$10,4,FALSE),$P969*100)</f>
        <v>29.75</v>
      </c>
      <c r="T969" s="29">
        <f>(1-$S969/100)/(1-$F969)-1</f>
        <v>-1.0563380281690127E-2</v>
      </c>
      <c r="U969" s="19" t="str">
        <f>IF(ABS(IFERROR(T969,0))&gt;0.05,INDEX(margin_ranges!$C$13:$C$16,MATCH($F969*100,margin_ranges!$B$13:$B$16,1)),"")</f>
        <v/>
      </c>
      <c r="V969" t="e">
        <f>MIN(VLOOKUP($U969,margin_ranges!$A$5:$D$10,4,FALSE),$P969*100)</f>
        <v>#N/A</v>
      </c>
      <c r="Y969" s="29" t="e">
        <f t="shared" si="14"/>
        <v>#N/A</v>
      </c>
    </row>
    <row r="970" spans="1:25" x14ac:dyDescent="0.3">
      <c r="A970" s="8" t="s">
        <v>17</v>
      </c>
      <c r="B970" s="8" t="s">
        <v>1687</v>
      </c>
      <c r="C970" s="8" t="s">
        <v>1688</v>
      </c>
      <c r="D970" s="28" t="s">
        <v>1692</v>
      </c>
      <c r="E970" s="8" t="s">
        <v>1693</v>
      </c>
      <c r="F970" s="24">
        <v>0.28999999999999998</v>
      </c>
      <c r="G970" s="24">
        <v>1</v>
      </c>
      <c r="H970" s="25">
        <v>519.44029999999998</v>
      </c>
      <c r="I970" s="25">
        <v>58.6845</v>
      </c>
      <c r="J970" s="15">
        <v>1791</v>
      </c>
      <c r="K970" s="15">
        <v>457</v>
      </c>
      <c r="L970" s="13">
        <v>0.113</v>
      </c>
      <c r="M970" s="7">
        <v>1.0173847300000001</v>
      </c>
      <c r="N970" s="26">
        <v>0.5</v>
      </c>
      <c r="O970" s="27" t="s">
        <v>22</v>
      </c>
      <c r="P970" s="8">
        <v>0.50854383359999999</v>
      </c>
      <c r="Q970" s="24">
        <v>0.28999999999999998</v>
      </c>
      <c r="R970" t="str">
        <f>IF($Q970*100&gt;=VLOOKUP($O970,margin_ranges!$A$5:$C$10,2,FALSE),IF($Q970*100&lt;=VLOOKUP($O970,margin_ranges!$A$5:$C$10,3,FALSE)+10,"IN RANGE","ABOVE RANGE"),"BELOW RANGE")</f>
        <v>IN RANGE</v>
      </c>
      <c r="S970">
        <f>MIN(VLOOKUP($O970,margin_ranges!$A$5:$D$10,4,FALSE),$P970*100)</f>
        <v>29.75</v>
      </c>
      <c r="T970" s="29">
        <f>(1-$S970/100)/(1-$F970)-1</f>
        <v>-1.0563380281690127E-2</v>
      </c>
      <c r="U970" s="19" t="str">
        <f>IF(ABS(IFERROR(T970,0))&gt;0.05,INDEX(margin_ranges!$C$13:$C$16,MATCH($F970*100,margin_ranges!$B$13:$B$16,1)),"")</f>
        <v/>
      </c>
      <c r="V970" t="e">
        <f>MIN(VLOOKUP($U970,margin_ranges!$A$5:$D$10,4,FALSE),$P970*100)</f>
        <v>#N/A</v>
      </c>
      <c r="Y970" s="29" t="e">
        <f t="shared" si="14"/>
        <v>#N/A</v>
      </c>
    </row>
    <row r="971" spans="1:25" x14ac:dyDescent="0.3">
      <c r="A971" s="8" t="s">
        <v>17</v>
      </c>
      <c r="B971" s="8" t="s">
        <v>1687</v>
      </c>
      <c r="C971" s="8" t="s">
        <v>1688</v>
      </c>
      <c r="D971" s="8" t="s">
        <v>1694</v>
      </c>
      <c r="E971" s="8" t="s">
        <v>1695</v>
      </c>
      <c r="F971" s="24">
        <v>0.28999999999999998</v>
      </c>
      <c r="G971" s="24">
        <v>1</v>
      </c>
      <c r="H971" s="25">
        <v>522.28480000000002</v>
      </c>
      <c r="I971" s="25">
        <v>63.567799999999998</v>
      </c>
      <c r="J971" s="15">
        <v>1269</v>
      </c>
      <c r="K971" s="15">
        <v>317</v>
      </c>
      <c r="L971" s="13">
        <v>0.1217</v>
      </c>
      <c r="M971" s="7">
        <v>0.66546329999999998</v>
      </c>
      <c r="N971" s="26">
        <v>0.38</v>
      </c>
      <c r="O971" s="27" t="s">
        <v>22</v>
      </c>
      <c r="P971" s="8">
        <v>0.4289692625</v>
      </c>
      <c r="Q971" s="24">
        <v>0.28999999999999998</v>
      </c>
      <c r="R971" t="str">
        <f>IF($Q971*100&gt;=VLOOKUP($O971,margin_ranges!$A$5:$C$10,2,FALSE),IF($Q971*100&lt;=VLOOKUP($O971,margin_ranges!$A$5:$C$10,3,FALSE)+10,"IN RANGE","ABOVE RANGE"),"BELOW RANGE")</f>
        <v>IN RANGE</v>
      </c>
      <c r="S971">
        <f>MIN(VLOOKUP($O971,margin_ranges!$A$5:$D$10,4,FALSE),$P971*100)</f>
        <v>29.75</v>
      </c>
      <c r="T971" s="29">
        <f>(1-$S971/100)/(1-$F971)-1</f>
        <v>-1.0563380281690127E-2</v>
      </c>
      <c r="U971" s="19" t="str">
        <f>IF(ABS(IFERROR(T971,0))&gt;0.05,INDEX(margin_ranges!$C$13:$C$16,MATCH($F971*100,margin_ranges!$B$13:$B$16,1)),"")</f>
        <v/>
      </c>
      <c r="V971" t="e">
        <f>MIN(VLOOKUP($U971,margin_ranges!$A$5:$D$10,4,FALSE),$P971*100)</f>
        <v>#N/A</v>
      </c>
      <c r="Y971" s="29" t="e">
        <f t="shared" si="14"/>
        <v>#N/A</v>
      </c>
    </row>
    <row r="972" spans="1:25" x14ac:dyDescent="0.3">
      <c r="A972" s="8" t="s">
        <v>17</v>
      </c>
      <c r="B972" s="8" t="s">
        <v>1687</v>
      </c>
      <c r="C972" s="8" t="s">
        <v>1688</v>
      </c>
      <c r="D972" s="8" t="s">
        <v>1696</v>
      </c>
      <c r="E972" s="8" t="s">
        <v>1697</v>
      </c>
      <c r="F972" s="24">
        <v>0.28999999999999998</v>
      </c>
      <c r="G972" s="24">
        <v>1</v>
      </c>
      <c r="H972" s="25">
        <v>563.6259</v>
      </c>
      <c r="I972" s="25">
        <v>33.058700000000002</v>
      </c>
      <c r="J972" s="15">
        <v>2134</v>
      </c>
      <c r="K972" s="15">
        <v>533</v>
      </c>
      <c r="L972" s="13">
        <v>5.8700000000000002E-2</v>
      </c>
      <c r="M972" s="7">
        <v>2.15153039</v>
      </c>
      <c r="N972" s="26">
        <v>1.5</v>
      </c>
      <c r="O972" s="27" t="s">
        <v>22</v>
      </c>
      <c r="P972" s="8">
        <v>0.3028218406</v>
      </c>
      <c r="Q972" s="24">
        <v>0.28999999999999998</v>
      </c>
      <c r="R972" t="str">
        <f>IF($Q972*100&gt;=VLOOKUP($O972,margin_ranges!$A$5:$C$10,2,FALSE),IF($Q972*100&lt;=VLOOKUP($O972,margin_ranges!$A$5:$C$10,3,FALSE)+10,"IN RANGE","ABOVE RANGE"),"BELOW RANGE")</f>
        <v>IN RANGE</v>
      </c>
      <c r="S972">
        <f>MIN(VLOOKUP($O972,margin_ranges!$A$5:$D$10,4,FALSE),$P972*100)</f>
        <v>29.75</v>
      </c>
      <c r="T972" s="29">
        <f>(1-$S972/100)/(1-$F972)-1</f>
        <v>-1.0563380281690127E-2</v>
      </c>
      <c r="U972" s="19" t="str">
        <f>IF(ABS(IFERROR(T972,0))&gt;0.05,INDEX(margin_ranges!$C$13:$C$16,MATCH($F972*100,margin_ranges!$B$13:$B$16,1)),"")</f>
        <v/>
      </c>
      <c r="V972" t="e">
        <f>MIN(VLOOKUP($U972,margin_ranges!$A$5:$D$10,4,FALSE),$P972*100)</f>
        <v>#N/A</v>
      </c>
      <c r="Y972" s="29" t="e">
        <f t="shared" si="14"/>
        <v>#N/A</v>
      </c>
    </row>
    <row r="973" spans="1:25" x14ac:dyDescent="0.3">
      <c r="A973" s="8" t="s">
        <v>17</v>
      </c>
      <c r="B973" s="8" t="s">
        <v>1687</v>
      </c>
      <c r="C973" s="8" t="s">
        <v>1688</v>
      </c>
      <c r="D973" s="8" t="s">
        <v>1698</v>
      </c>
      <c r="E973" s="8" t="s">
        <v>1699</v>
      </c>
      <c r="F973" s="24">
        <v>0.28999999999999998</v>
      </c>
      <c r="G973" s="24">
        <v>1</v>
      </c>
      <c r="H973" s="25">
        <v>385.26690000000002</v>
      </c>
      <c r="I973" s="25">
        <v>47.353099999999998</v>
      </c>
      <c r="J973" s="15">
        <v>963</v>
      </c>
      <c r="K973" s="15">
        <v>241</v>
      </c>
      <c r="L973" s="13">
        <v>0.1229</v>
      </c>
      <c r="M973" s="7">
        <v>0.67794323999999995</v>
      </c>
      <c r="N973" s="26">
        <v>0.38</v>
      </c>
      <c r="O973" s="27" t="s">
        <v>22</v>
      </c>
      <c r="P973" s="8">
        <v>0.43948109460000001</v>
      </c>
      <c r="Q973" s="24">
        <v>0.28999999999999998</v>
      </c>
      <c r="R973" t="str">
        <f>IF($Q973*100&gt;=VLOOKUP($O973,margin_ranges!$A$5:$C$10,2,FALSE),IF($Q973*100&lt;=VLOOKUP($O973,margin_ranges!$A$5:$C$10,3,FALSE)+10,"IN RANGE","ABOVE RANGE"),"BELOW RANGE")</f>
        <v>IN RANGE</v>
      </c>
      <c r="S973">
        <f>MIN(VLOOKUP($O973,margin_ranges!$A$5:$D$10,4,FALSE),$P973*100)</f>
        <v>29.75</v>
      </c>
      <c r="T973" s="29">
        <f>(1-$S973/100)/(1-$F973)-1</f>
        <v>-1.0563380281690127E-2</v>
      </c>
      <c r="U973" s="19" t="str">
        <f>IF(ABS(IFERROR(T973,0))&gt;0.05,INDEX(margin_ranges!$C$13:$C$16,MATCH($F973*100,margin_ranges!$B$13:$B$16,1)),"")</f>
        <v/>
      </c>
      <c r="V973" t="e">
        <f>MIN(VLOOKUP($U973,margin_ranges!$A$5:$D$10,4,FALSE),$P973*100)</f>
        <v>#N/A</v>
      </c>
      <c r="Y973" s="29" t="e">
        <f t="shared" si="14"/>
        <v>#N/A</v>
      </c>
    </row>
    <row r="974" spans="1:25" x14ac:dyDescent="0.3">
      <c r="A974" s="8" t="s">
        <v>17</v>
      </c>
      <c r="B974" s="8" t="s">
        <v>1687</v>
      </c>
      <c r="C974" s="8" t="s">
        <v>1688</v>
      </c>
      <c r="D974" s="28" t="s">
        <v>1700</v>
      </c>
      <c r="E974" s="8" t="s">
        <v>1701</v>
      </c>
      <c r="F974" s="24">
        <v>0.28999999999999998</v>
      </c>
      <c r="G974" s="24">
        <v>1</v>
      </c>
      <c r="H974" s="25">
        <v>558.529</v>
      </c>
      <c r="I974" s="25">
        <v>55.569400000000002</v>
      </c>
      <c r="J974" s="15">
        <v>1608</v>
      </c>
      <c r="K974" s="15">
        <v>409</v>
      </c>
      <c r="L974" s="13">
        <v>9.9500000000000005E-2</v>
      </c>
      <c r="M974" s="7">
        <v>0.96446730999999997</v>
      </c>
      <c r="N974" s="26">
        <v>0.5</v>
      </c>
      <c r="O974" s="27" t="s">
        <v>22</v>
      </c>
      <c r="P974" s="8">
        <v>0.48157911289999999</v>
      </c>
      <c r="Q974" s="24">
        <v>0.28999999999999998</v>
      </c>
      <c r="R974" t="str">
        <f>IF($Q974*100&gt;=VLOOKUP($O974,margin_ranges!$A$5:$C$10,2,FALSE),IF($Q974*100&lt;=VLOOKUP($O974,margin_ranges!$A$5:$C$10,3,FALSE)+10,"IN RANGE","ABOVE RANGE"),"BELOW RANGE")</f>
        <v>IN RANGE</v>
      </c>
      <c r="S974">
        <f>MIN(VLOOKUP($O974,margin_ranges!$A$5:$D$10,4,FALSE),$P974*100)</f>
        <v>29.75</v>
      </c>
      <c r="T974" s="29">
        <f>(1-$S974/100)/(1-$F974)-1</f>
        <v>-1.0563380281690127E-2</v>
      </c>
      <c r="U974" s="19" t="str">
        <f>IF(ABS(IFERROR(T974,0))&gt;0.05,INDEX(margin_ranges!$C$13:$C$16,MATCH($F974*100,margin_ranges!$B$13:$B$16,1)),"")</f>
        <v/>
      </c>
      <c r="V974" t="e">
        <f>MIN(VLOOKUP($U974,margin_ranges!$A$5:$D$10,4,FALSE),$P974*100)</f>
        <v>#N/A</v>
      </c>
      <c r="Y974" s="29" t="e">
        <f t="shared" ref="Y974:Y1037" si="15">(1-$V974/100)/(1-$F974)-1</f>
        <v>#N/A</v>
      </c>
    </row>
    <row r="975" spans="1:25" x14ac:dyDescent="0.3">
      <c r="A975" s="8" t="s">
        <v>17</v>
      </c>
      <c r="B975" s="8" t="s">
        <v>1687</v>
      </c>
      <c r="C975" s="8" t="s">
        <v>1688</v>
      </c>
      <c r="D975" s="8" t="s">
        <v>1702</v>
      </c>
      <c r="E975" s="8" t="s">
        <v>1703</v>
      </c>
      <c r="F975" s="24">
        <v>0.28999999999999998</v>
      </c>
      <c r="G975" s="24">
        <v>1</v>
      </c>
      <c r="H975" s="25">
        <v>328.50560000000002</v>
      </c>
      <c r="I975" s="25">
        <v>36.814</v>
      </c>
      <c r="J975" s="15">
        <v>1100</v>
      </c>
      <c r="K975" s="15">
        <v>279</v>
      </c>
      <c r="L975" s="13">
        <v>0.11210000000000001</v>
      </c>
      <c r="M975" s="7">
        <v>0.99576480999999994</v>
      </c>
      <c r="N975" s="26">
        <v>0.5</v>
      </c>
      <c r="O975" s="27" t="s">
        <v>22</v>
      </c>
      <c r="P975" s="8">
        <v>0.4978733984</v>
      </c>
      <c r="Q975" s="24">
        <v>0.28999999999999998</v>
      </c>
      <c r="R975" t="str">
        <f>IF($Q975*100&gt;=VLOOKUP($O975,margin_ranges!$A$5:$C$10,2,FALSE),IF($Q975*100&lt;=VLOOKUP($O975,margin_ranges!$A$5:$C$10,3,FALSE)+10,"IN RANGE","ABOVE RANGE"),"BELOW RANGE")</f>
        <v>IN RANGE</v>
      </c>
      <c r="S975">
        <f>MIN(VLOOKUP($O975,margin_ranges!$A$5:$D$10,4,FALSE),$P975*100)</f>
        <v>29.75</v>
      </c>
      <c r="T975" s="29">
        <f>(1-$S975/100)/(1-$F975)-1</f>
        <v>-1.0563380281690127E-2</v>
      </c>
      <c r="U975" s="19" t="str">
        <f>IF(ABS(IFERROR(T975,0))&gt;0.05,INDEX(margin_ranges!$C$13:$C$16,MATCH($F975*100,margin_ranges!$B$13:$B$16,1)),"")</f>
        <v/>
      </c>
      <c r="V975" t="e">
        <f>MIN(VLOOKUP($U975,margin_ranges!$A$5:$D$10,4,FALSE),$P975*100)</f>
        <v>#N/A</v>
      </c>
      <c r="Y975" s="29" t="e">
        <f t="shared" si="15"/>
        <v>#N/A</v>
      </c>
    </row>
    <row r="976" spans="1:25" x14ac:dyDescent="0.3">
      <c r="A976" s="8" t="s">
        <v>17</v>
      </c>
      <c r="B976" s="8" t="s">
        <v>1687</v>
      </c>
      <c r="C976" s="8" t="s">
        <v>1688</v>
      </c>
      <c r="D976" s="8" t="s">
        <v>1704</v>
      </c>
      <c r="E976" s="8" t="s">
        <v>11805</v>
      </c>
      <c r="F976" s="24">
        <v>0.28999999999999998</v>
      </c>
      <c r="G976" s="24">
        <v>1</v>
      </c>
      <c r="H976" s="25">
        <v>475.69330000000002</v>
      </c>
      <c r="I976" s="25">
        <v>19.7134</v>
      </c>
      <c r="J976" s="15">
        <v>1209</v>
      </c>
      <c r="K976" s="15">
        <v>304</v>
      </c>
      <c r="L976" s="13">
        <v>4.1399999999999999E-2</v>
      </c>
      <c r="M976" s="7">
        <v>2.0447425300000002</v>
      </c>
      <c r="N976" s="26">
        <v>1</v>
      </c>
      <c r="O976" s="27" t="s">
        <v>22</v>
      </c>
      <c r="P976" s="8">
        <v>0.51094087020000001</v>
      </c>
      <c r="Q976" s="24">
        <v>0.28999999999999998</v>
      </c>
      <c r="R976" t="str">
        <f>IF($Q976*100&gt;=VLOOKUP($O976,margin_ranges!$A$5:$C$10,2,FALSE),IF($Q976*100&lt;=VLOOKUP($O976,margin_ranges!$A$5:$C$10,3,FALSE)+10,"IN RANGE","ABOVE RANGE"),"BELOW RANGE")</f>
        <v>IN RANGE</v>
      </c>
      <c r="S976">
        <f>MIN(VLOOKUP($O976,margin_ranges!$A$5:$D$10,4,FALSE),$P976*100)</f>
        <v>29.75</v>
      </c>
      <c r="T976" s="29">
        <f>(1-$S976/100)/(1-$F976)-1</f>
        <v>-1.0563380281690127E-2</v>
      </c>
      <c r="U976" s="19" t="str">
        <f>IF(ABS(IFERROR(T976,0))&gt;0.05,INDEX(margin_ranges!$C$13:$C$16,MATCH($F976*100,margin_ranges!$B$13:$B$16,1)),"")</f>
        <v/>
      </c>
      <c r="V976" t="e">
        <f>MIN(VLOOKUP($U976,margin_ranges!$A$5:$D$10,4,FALSE),$P976*100)</f>
        <v>#N/A</v>
      </c>
      <c r="Y976" s="29" t="e">
        <f t="shared" si="15"/>
        <v>#N/A</v>
      </c>
    </row>
    <row r="977" spans="1:25" x14ac:dyDescent="0.3">
      <c r="A977" s="8" t="s">
        <v>17</v>
      </c>
      <c r="B977" s="8" t="s">
        <v>1687</v>
      </c>
      <c r="C977" s="8" t="s">
        <v>1688</v>
      </c>
      <c r="D977" s="8" t="s">
        <v>1707</v>
      </c>
      <c r="E977" s="8" t="s">
        <v>1708</v>
      </c>
      <c r="F977" s="24">
        <v>0.28999999999999998</v>
      </c>
      <c r="G977" s="24">
        <v>1</v>
      </c>
      <c r="H977" s="25">
        <v>598.5575</v>
      </c>
      <c r="I977" s="25">
        <v>31.0579</v>
      </c>
      <c r="J977" s="15">
        <v>2037</v>
      </c>
      <c r="K977" s="15">
        <v>509</v>
      </c>
      <c r="L977" s="13">
        <v>5.1900000000000002E-2</v>
      </c>
      <c r="M977" s="7">
        <v>2.1866553199999998</v>
      </c>
      <c r="N977" s="26">
        <v>1.5</v>
      </c>
      <c r="O977" s="27" t="s">
        <v>22</v>
      </c>
      <c r="P977" s="8">
        <v>0.31402083089999999</v>
      </c>
      <c r="Q977" s="24">
        <v>0.28999999999999998</v>
      </c>
      <c r="R977" t="str">
        <f>IF($Q977*100&gt;=VLOOKUP($O977,margin_ranges!$A$5:$C$10,2,FALSE),IF($Q977*100&lt;=VLOOKUP($O977,margin_ranges!$A$5:$C$10,3,FALSE)+10,"IN RANGE","ABOVE RANGE"),"BELOW RANGE")</f>
        <v>IN RANGE</v>
      </c>
      <c r="S977">
        <f>MIN(VLOOKUP($O977,margin_ranges!$A$5:$D$10,4,FALSE),$P977*100)</f>
        <v>29.75</v>
      </c>
      <c r="T977" s="29">
        <f>(1-$S977/100)/(1-$F977)-1</f>
        <v>-1.0563380281690127E-2</v>
      </c>
      <c r="U977" s="19" t="str">
        <f>IF(ABS(IFERROR(T977,0))&gt;0.05,INDEX(margin_ranges!$C$13:$C$16,MATCH($F977*100,margin_ranges!$B$13:$B$16,1)),"")</f>
        <v/>
      </c>
      <c r="V977" t="e">
        <f>MIN(VLOOKUP($U977,margin_ranges!$A$5:$D$10,4,FALSE),$P977*100)</f>
        <v>#N/A</v>
      </c>
      <c r="Y977" s="29" t="e">
        <f t="shared" si="15"/>
        <v>#N/A</v>
      </c>
    </row>
    <row r="978" spans="1:25" x14ac:dyDescent="0.3">
      <c r="A978" s="8" t="s">
        <v>17</v>
      </c>
      <c r="B978" s="8" t="s">
        <v>1687</v>
      </c>
      <c r="C978" s="8" t="s">
        <v>1688</v>
      </c>
      <c r="D978" s="8" t="s">
        <v>1709</v>
      </c>
      <c r="E978" s="8" t="s">
        <v>1710</v>
      </c>
      <c r="F978" s="24">
        <v>0.28999999999999998</v>
      </c>
      <c r="G978" s="24">
        <v>1</v>
      </c>
      <c r="H978" s="25">
        <v>359.25979999999998</v>
      </c>
      <c r="I978" s="25">
        <v>30.953399999999998</v>
      </c>
      <c r="J978" s="15">
        <v>855</v>
      </c>
      <c r="K978" s="15">
        <v>216</v>
      </c>
      <c r="L978" s="13">
        <v>8.6199999999999999E-2</v>
      </c>
      <c r="M978" s="7">
        <v>0.92055465999999997</v>
      </c>
      <c r="N978" s="26">
        <v>0.5</v>
      </c>
      <c r="O978" s="27" t="s">
        <v>22</v>
      </c>
      <c r="P978" s="8">
        <v>0.45684919969999999</v>
      </c>
      <c r="Q978" s="24">
        <v>0.28999999999999998</v>
      </c>
      <c r="R978" t="str">
        <f>IF($Q978*100&gt;=VLOOKUP($O978,margin_ranges!$A$5:$C$10,2,FALSE),IF($Q978*100&lt;=VLOOKUP($O978,margin_ranges!$A$5:$C$10,3,FALSE)+10,"IN RANGE","ABOVE RANGE"),"BELOW RANGE")</f>
        <v>IN RANGE</v>
      </c>
      <c r="S978">
        <f>MIN(VLOOKUP($O978,margin_ranges!$A$5:$D$10,4,FALSE),$P978*100)</f>
        <v>29.75</v>
      </c>
      <c r="T978" s="29">
        <f>(1-$S978/100)/(1-$F978)-1</f>
        <v>-1.0563380281690127E-2</v>
      </c>
      <c r="U978" s="19" t="str">
        <f>IF(ABS(IFERROR(T978,0))&gt;0.05,INDEX(margin_ranges!$C$13:$C$16,MATCH($F978*100,margin_ranges!$B$13:$B$16,1)),"")</f>
        <v/>
      </c>
      <c r="V978" t="e">
        <f>MIN(VLOOKUP($U978,margin_ranges!$A$5:$D$10,4,FALSE),$P978*100)</f>
        <v>#N/A</v>
      </c>
      <c r="Y978" s="29" t="e">
        <f t="shared" si="15"/>
        <v>#N/A</v>
      </c>
    </row>
    <row r="979" spans="1:25" x14ac:dyDescent="0.3">
      <c r="A979" s="8" t="s">
        <v>35</v>
      </c>
      <c r="B979" s="8" t="s">
        <v>1711</v>
      </c>
      <c r="C979" s="8" t="s">
        <v>34</v>
      </c>
      <c r="D979" s="8" t="s">
        <v>34</v>
      </c>
      <c r="E979" s="8"/>
      <c r="F979" s="24">
        <v>0.28573154888150498</v>
      </c>
      <c r="G979" s="24">
        <v>0.99853413999999996</v>
      </c>
      <c r="H979" s="25">
        <v>289.12310000000002</v>
      </c>
      <c r="I979" s="25">
        <v>119.8541</v>
      </c>
      <c r="J979" s="15">
        <v>1562</v>
      </c>
      <c r="K979" s="15">
        <v>298</v>
      </c>
      <c r="L979" s="13">
        <v>0.41449999999999998</v>
      </c>
      <c r="M979" s="7">
        <v>0.43441279999999999</v>
      </c>
      <c r="N979" s="26">
        <v>0.240284</v>
      </c>
      <c r="O979" s="27"/>
      <c r="P979" s="8">
        <v>0.4468763362</v>
      </c>
      <c r="Q979" s="24">
        <v>0.28570000000000001</v>
      </c>
      <c r="R979" t="e">
        <f>IF($Q979*100&gt;=VLOOKUP($O979,margin_ranges!$A$5:$C$10,2,FALSE),IF($Q979*100&lt;=VLOOKUP($O979,margin_ranges!$A$5:$C$10,3,FALSE)+10,"IN RANGE","ABOVE RANGE"),"BELOW RANGE")</f>
        <v>#N/A</v>
      </c>
      <c r="S979" t="e">
        <f>MIN(VLOOKUP($O979,margin_ranges!$A$5:$D$10,4,FALSE),$P979*100)</f>
        <v>#N/A</v>
      </c>
      <c r="T979" s="29" t="e">
        <f>(1-$S979/100)/(1-$F979)-1</f>
        <v>#N/A</v>
      </c>
      <c r="U979" s="19" t="str">
        <f>IF(ABS(IFERROR(T979,0))&gt;0.05,INDEX(margin_ranges!$C$13:$C$16,MATCH($F979*100,margin_ranges!$B$13:$B$16,1)),"")</f>
        <v/>
      </c>
      <c r="V979" t="e">
        <f>MIN(VLOOKUP($U979,margin_ranges!$A$5:$D$10,4,FALSE),$P979*100)</f>
        <v>#N/A</v>
      </c>
      <c r="Y979" s="29" t="e">
        <f t="shared" si="15"/>
        <v>#N/A</v>
      </c>
    </row>
    <row r="980" spans="1:25" x14ac:dyDescent="0.3">
      <c r="A980" s="8" t="s">
        <v>33</v>
      </c>
      <c r="B980" s="8" t="s">
        <v>1711</v>
      </c>
      <c r="C980" s="8" t="s">
        <v>1712</v>
      </c>
      <c r="D980" s="8" t="s">
        <v>34</v>
      </c>
      <c r="E980" s="8"/>
      <c r="F980" s="24">
        <v>0.28573154888150498</v>
      </c>
      <c r="G980" s="24">
        <v>0.99853413999999996</v>
      </c>
      <c r="H980" s="25">
        <v>289.12310000000002</v>
      </c>
      <c r="I980" s="25">
        <v>119.8541</v>
      </c>
      <c r="J980" s="15">
        <v>1562</v>
      </c>
      <c r="K980" s="15">
        <v>298</v>
      </c>
      <c r="L980" s="13">
        <v>0.41449999999999998</v>
      </c>
      <c r="M980" s="7">
        <v>0.43441279999999999</v>
      </c>
      <c r="N980" s="26">
        <v>0.240284</v>
      </c>
      <c r="O980" s="27"/>
      <c r="P980" s="8">
        <v>0.4468763362</v>
      </c>
      <c r="Q980" s="24">
        <v>0.28570000000000001</v>
      </c>
      <c r="R980" t="e">
        <f>IF($Q980*100&gt;=VLOOKUP($O980,margin_ranges!$A$5:$C$10,2,FALSE),IF($Q980*100&lt;=VLOOKUP($O980,margin_ranges!$A$5:$C$10,3,FALSE)+10,"IN RANGE","ABOVE RANGE"),"BELOW RANGE")</f>
        <v>#N/A</v>
      </c>
      <c r="S980" t="e">
        <f>MIN(VLOOKUP($O980,margin_ranges!$A$5:$D$10,4,FALSE),$P980*100)</f>
        <v>#N/A</v>
      </c>
      <c r="T980" s="29" t="e">
        <f>(1-$S980/100)/(1-$F980)-1</f>
        <v>#N/A</v>
      </c>
      <c r="U980" s="19" t="str">
        <f>IF(ABS(IFERROR(T980,0))&gt;0.05,INDEX(margin_ranges!$C$13:$C$16,MATCH($F980*100,margin_ranges!$B$13:$B$16,1)),"")</f>
        <v/>
      </c>
      <c r="V980" t="e">
        <f>MIN(VLOOKUP($U980,margin_ranges!$A$5:$D$10,4,FALSE),$P980*100)</f>
        <v>#N/A</v>
      </c>
      <c r="Y980" s="29" t="e">
        <f t="shared" si="15"/>
        <v>#N/A</v>
      </c>
    </row>
    <row r="981" spans="1:25" x14ac:dyDescent="0.3">
      <c r="A981" s="8" t="s">
        <v>17</v>
      </c>
      <c r="B981" s="8" t="s">
        <v>1711</v>
      </c>
      <c r="C981" s="8" t="s">
        <v>1712</v>
      </c>
      <c r="D981" s="8" t="s">
        <v>1715</v>
      </c>
      <c r="E981" s="8" t="s">
        <v>1716</v>
      </c>
      <c r="F981" s="24">
        <v>0.3</v>
      </c>
      <c r="G981" s="24">
        <v>1</v>
      </c>
      <c r="H981" s="25">
        <v>235.49250000000001</v>
      </c>
      <c r="I981" s="25">
        <v>94.258399999999995</v>
      </c>
      <c r="J981" s="15">
        <v>1341</v>
      </c>
      <c r="K981" s="15">
        <v>268</v>
      </c>
      <c r="L981" s="13">
        <v>0.40029999999999999</v>
      </c>
      <c r="M981" s="7">
        <v>0.47428874999999998</v>
      </c>
      <c r="N981" s="26">
        <v>0.24</v>
      </c>
      <c r="O981" s="27" t="s">
        <v>92</v>
      </c>
      <c r="P981" s="8">
        <v>0.49397914450000002</v>
      </c>
      <c r="Q981" s="24">
        <v>0.3</v>
      </c>
      <c r="R981" t="str">
        <f>IF($Q981*100&gt;=VLOOKUP($O981,margin_ranges!$A$5:$C$10,2,FALSE),IF($Q981*100&lt;=VLOOKUP($O981,margin_ranges!$A$5:$C$10,3,FALSE)+10,"IN RANGE","ABOVE RANGE"),"BELOW RANGE")</f>
        <v>IN RANGE</v>
      </c>
      <c r="S981">
        <f>MIN(VLOOKUP($O981,margin_ranges!$A$5:$D$10,4,FALSE),$P981*100)</f>
        <v>29.75</v>
      </c>
      <c r="T981" s="29">
        <f>(1-$S981/100)/(1-$F981)-1</f>
        <v>3.5714285714285587E-3</v>
      </c>
      <c r="U981" s="19" t="str">
        <f>IF(ABS(IFERROR(T981,0))&gt;0.05,INDEX(margin_ranges!$C$13:$C$16,MATCH($F981*100,margin_ranges!$B$13:$B$16,1)),"")</f>
        <v/>
      </c>
      <c r="V981" t="e">
        <f>MIN(VLOOKUP($U981,margin_ranges!$A$5:$D$10,4,FALSE),$P981*100)</f>
        <v>#N/A</v>
      </c>
      <c r="Y981" s="29" t="e">
        <f t="shared" si="15"/>
        <v>#N/A</v>
      </c>
    </row>
    <row r="982" spans="1:25" x14ac:dyDescent="0.3">
      <c r="A982" s="8" t="s">
        <v>17</v>
      </c>
      <c r="B982" s="8" t="s">
        <v>1711</v>
      </c>
      <c r="C982" s="8" t="s">
        <v>1712</v>
      </c>
      <c r="D982" s="8" t="s">
        <v>1713</v>
      </c>
      <c r="E982" s="8" t="s">
        <v>1714</v>
      </c>
      <c r="F982" s="24">
        <v>0.160390672497989</v>
      </c>
      <c r="G982" s="24">
        <v>1</v>
      </c>
      <c r="H982" s="25">
        <v>52.881599999999999</v>
      </c>
      <c r="I982" s="25">
        <v>25.482600000000001</v>
      </c>
      <c r="J982" s="15">
        <v>219</v>
      </c>
      <c r="K982" s="15">
        <v>29</v>
      </c>
      <c r="L982" s="13">
        <v>0.4819</v>
      </c>
      <c r="M982" s="7">
        <v>0.28584723000000001</v>
      </c>
      <c r="N982" s="26">
        <v>0.24</v>
      </c>
      <c r="O982" s="27" t="s">
        <v>92</v>
      </c>
      <c r="P982" s="8">
        <v>0.1603906725</v>
      </c>
      <c r="Q982" s="24">
        <v>0.2</v>
      </c>
      <c r="R982" t="str">
        <f>IF($Q982*100&gt;=VLOOKUP($O982,margin_ranges!$A$5:$C$10,2,FALSE),IF($Q982*100&lt;=VLOOKUP($O982,margin_ranges!$A$5:$C$10,3,FALSE)+10,"IN RANGE","ABOVE RANGE"),"BELOW RANGE")</f>
        <v>IN RANGE</v>
      </c>
      <c r="S982">
        <f>MIN(VLOOKUP($O982,margin_ranges!$A$5:$D$10,4,FALSE),$P982*100)</f>
        <v>16.039067249999999</v>
      </c>
      <c r="T982" s="29">
        <f>(1-$S982/100)/(1-$F982)-1</f>
        <v>-2.3950841310238502E-12</v>
      </c>
      <c r="U982" s="19" t="str">
        <f>IF(ABS(IFERROR(T982,0))&gt;0.05,INDEX(margin_ranges!$C$13:$C$16,MATCH($F982*100,margin_ranges!$B$13:$B$16,1)),"")</f>
        <v/>
      </c>
      <c r="V982" t="e">
        <f>MIN(VLOOKUP($U982,margin_ranges!$A$5:$D$10,4,FALSE),$P982*100)</f>
        <v>#N/A</v>
      </c>
      <c r="Y982" s="29" t="e">
        <f t="shared" si="15"/>
        <v>#N/A</v>
      </c>
    </row>
    <row r="983" spans="1:25" x14ac:dyDescent="0.3">
      <c r="A983" s="8" t="s">
        <v>35</v>
      </c>
      <c r="B983" s="8" t="s">
        <v>1717</v>
      </c>
      <c r="C983" s="8" t="s">
        <v>34</v>
      </c>
      <c r="D983" s="8" t="s">
        <v>34</v>
      </c>
      <c r="E983" s="8"/>
      <c r="F983" s="24">
        <v>0.28999999999999998</v>
      </c>
      <c r="G983" s="24">
        <v>0</v>
      </c>
      <c r="H983" s="25">
        <v>6.7245999999999997</v>
      </c>
      <c r="I983" s="25">
        <v>2.1614</v>
      </c>
      <c r="J983" s="15">
        <v>14</v>
      </c>
      <c r="K983" s="15">
        <v>4</v>
      </c>
      <c r="L983" s="13">
        <v>0.32140000000000002</v>
      </c>
      <c r="M983" s="7">
        <v>0.22194058</v>
      </c>
      <c r="N983" s="26">
        <v>0.03</v>
      </c>
      <c r="O983" s="27"/>
      <c r="P983" s="8">
        <v>0.86482868499999999</v>
      </c>
      <c r="Q983" s="24">
        <v>0.28999999999999998</v>
      </c>
      <c r="R983" t="e">
        <f>IF($Q983*100&gt;=VLOOKUP($O983,margin_ranges!$A$5:$C$10,2,FALSE),IF($Q983*100&lt;=VLOOKUP($O983,margin_ranges!$A$5:$C$10,3,FALSE)+10,"IN RANGE","ABOVE RANGE"),"BELOW RANGE")</f>
        <v>#N/A</v>
      </c>
      <c r="S983" t="e">
        <f>MIN(VLOOKUP($O983,margin_ranges!$A$5:$D$10,4,FALSE),$P983*100)</f>
        <v>#N/A</v>
      </c>
      <c r="T983" s="29" t="e">
        <f>(1-$S983/100)/(1-$F983)-1</f>
        <v>#N/A</v>
      </c>
      <c r="U983" s="19" t="str">
        <f>IF(ABS(IFERROR(T983,0))&gt;0.05,INDEX(margin_ranges!$C$13:$C$16,MATCH($F983*100,margin_ranges!$B$13:$B$16,1)),"")</f>
        <v/>
      </c>
      <c r="V983" t="e">
        <f>MIN(VLOOKUP($U983,margin_ranges!$A$5:$D$10,4,FALSE),$P983*100)</f>
        <v>#N/A</v>
      </c>
      <c r="Y983" s="29" t="e">
        <f t="shared" si="15"/>
        <v>#N/A</v>
      </c>
    </row>
    <row r="984" spans="1:25" x14ac:dyDescent="0.3">
      <c r="A984" s="8" t="s">
        <v>33</v>
      </c>
      <c r="B984" s="8" t="s">
        <v>1717</v>
      </c>
      <c r="C984" s="8" t="s">
        <v>1718</v>
      </c>
      <c r="D984" s="8" t="s">
        <v>34</v>
      </c>
      <c r="E984" s="8"/>
      <c r="F984" s="24">
        <v>0.28999999999999998</v>
      </c>
      <c r="G984" s="24">
        <v>0</v>
      </c>
      <c r="H984" s="25">
        <v>6.7245999999999997</v>
      </c>
      <c r="I984" s="25">
        <v>2.1614</v>
      </c>
      <c r="J984" s="15">
        <v>14</v>
      </c>
      <c r="K984" s="15">
        <v>4</v>
      </c>
      <c r="L984" s="13">
        <v>0.32140000000000002</v>
      </c>
      <c r="M984" s="7">
        <v>0.22194058</v>
      </c>
      <c r="N984" s="26">
        <v>0.03</v>
      </c>
      <c r="O984" s="27"/>
      <c r="P984" s="8">
        <v>0.86482868499999999</v>
      </c>
      <c r="Q984" s="24">
        <v>0.28999999999999998</v>
      </c>
      <c r="R984" t="e">
        <f>IF($Q984*100&gt;=VLOOKUP($O984,margin_ranges!$A$5:$C$10,2,FALSE),IF($Q984*100&lt;=VLOOKUP($O984,margin_ranges!$A$5:$C$10,3,FALSE)+10,"IN RANGE","ABOVE RANGE"),"BELOW RANGE")</f>
        <v>#N/A</v>
      </c>
      <c r="S984" t="e">
        <f>MIN(VLOOKUP($O984,margin_ranges!$A$5:$D$10,4,FALSE),$P984*100)</f>
        <v>#N/A</v>
      </c>
      <c r="T984" s="29" t="e">
        <f>(1-$S984/100)/(1-$F984)-1</f>
        <v>#N/A</v>
      </c>
      <c r="U984" s="19" t="str">
        <f>IF(ABS(IFERROR(T984,0))&gt;0.05,INDEX(margin_ranges!$C$13:$C$16,MATCH($F984*100,margin_ranges!$B$13:$B$16,1)),"")</f>
        <v/>
      </c>
      <c r="V984" t="e">
        <f>MIN(VLOOKUP($U984,margin_ranges!$A$5:$D$10,4,FALSE),$P984*100)</f>
        <v>#N/A</v>
      </c>
      <c r="Y984" s="29" t="e">
        <f t="shared" si="15"/>
        <v>#N/A</v>
      </c>
    </row>
    <row r="985" spans="1:25" x14ac:dyDescent="0.3">
      <c r="A985" s="8" t="s">
        <v>17</v>
      </c>
      <c r="B985" s="8" t="s">
        <v>1717</v>
      </c>
      <c r="C985" s="8" t="s">
        <v>1718</v>
      </c>
      <c r="D985" s="28" t="s">
        <v>1719</v>
      </c>
      <c r="E985" s="8" t="s">
        <v>1720</v>
      </c>
      <c r="F985" s="24">
        <v>0.28999999999999998</v>
      </c>
      <c r="G985" s="24">
        <v>0</v>
      </c>
      <c r="H985" s="25">
        <v>6.7245999999999997</v>
      </c>
      <c r="I985" s="25">
        <v>2.1614</v>
      </c>
      <c r="J985" s="15">
        <v>14</v>
      </c>
      <c r="K985" s="15">
        <v>4</v>
      </c>
      <c r="L985" s="13">
        <v>0.32140000000000002</v>
      </c>
      <c r="M985" s="7">
        <v>0.22194058</v>
      </c>
      <c r="N985" s="26">
        <v>0.03</v>
      </c>
      <c r="O985" s="27" t="s">
        <v>22</v>
      </c>
      <c r="P985" s="8">
        <v>0.86482868499999999</v>
      </c>
      <c r="Q985" s="24">
        <v>0.28999999999999998</v>
      </c>
      <c r="R985" t="str">
        <f>IF($Q985*100&gt;=VLOOKUP($O985,margin_ranges!$A$5:$C$10,2,FALSE),IF($Q985*100&lt;=VLOOKUP($O985,margin_ranges!$A$5:$C$10,3,FALSE)+10,"IN RANGE","ABOVE RANGE"),"BELOW RANGE")</f>
        <v>IN RANGE</v>
      </c>
      <c r="S985">
        <f>MIN(VLOOKUP($O985,margin_ranges!$A$5:$D$10,4,FALSE),$P985*100)</f>
        <v>29.75</v>
      </c>
      <c r="T985" s="29">
        <f>(1-$S985/100)/(1-$F985)-1</f>
        <v>-1.0563380281690127E-2</v>
      </c>
      <c r="U985" s="19" t="str">
        <f>IF(ABS(IFERROR(T985,0))&gt;0.05,INDEX(margin_ranges!$C$13:$C$16,MATCH($F985*100,margin_ranges!$B$13:$B$16,1)),"")</f>
        <v/>
      </c>
      <c r="V985" t="e">
        <f>MIN(VLOOKUP($U985,margin_ranges!$A$5:$D$10,4,FALSE),$P985*100)</f>
        <v>#N/A</v>
      </c>
      <c r="Y985" s="29" t="e">
        <f t="shared" si="15"/>
        <v>#N/A</v>
      </c>
    </row>
    <row r="986" spans="1:25" x14ac:dyDescent="0.3">
      <c r="A986" s="8" t="s">
        <v>35</v>
      </c>
      <c r="B986" s="8" t="s">
        <v>1721</v>
      </c>
      <c r="C986" s="8" t="s">
        <v>34</v>
      </c>
      <c r="D986" s="8" t="s">
        <v>34</v>
      </c>
      <c r="E986" s="8"/>
      <c r="F986" s="24">
        <v>0.29645238320177397</v>
      </c>
      <c r="G986" s="24">
        <v>0.32146206999999999</v>
      </c>
      <c r="H986" s="25">
        <v>96.101600000000005</v>
      </c>
      <c r="I986" s="25">
        <v>35.058700000000002</v>
      </c>
      <c r="J986" s="15">
        <v>1644</v>
      </c>
      <c r="K986" s="15">
        <v>450</v>
      </c>
      <c r="L986" s="13">
        <v>0.36480000000000001</v>
      </c>
      <c r="M986" s="7">
        <v>1.56350469</v>
      </c>
      <c r="N986" s="26">
        <v>1.1000000000000001</v>
      </c>
      <c r="O986" s="27"/>
      <c r="P986" s="8">
        <v>0.2964523832</v>
      </c>
      <c r="Q986" s="24">
        <v>0.31159999999999999</v>
      </c>
      <c r="R986" t="e">
        <f>IF($Q986*100&gt;=VLOOKUP($O986,margin_ranges!$A$5:$C$10,2,FALSE),IF($Q986*100&lt;=VLOOKUP($O986,margin_ranges!$A$5:$C$10,3,FALSE)+10,"IN RANGE","ABOVE RANGE"),"BELOW RANGE")</f>
        <v>#N/A</v>
      </c>
      <c r="S986" t="e">
        <f>MIN(VLOOKUP($O986,margin_ranges!$A$5:$D$10,4,FALSE),$P986*100)</f>
        <v>#N/A</v>
      </c>
      <c r="T986" s="29" t="e">
        <f>(1-$S986/100)/(1-$F986)-1</f>
        <v>#N/A</v>
      </c>
      <c r="U986" s="19" t="str">
        <f>IF(ABS(IFERROR(T986,0))&gt;0.05,INDEX(margin_ranges!$C$13:$C$16,MATCH($F986*100,margin_ranges!$B$13:$B$16,1)),"")</f>
        <v/>
      </c>
      <c r="V986" t="e">
        <f>MIN(VLOOKUP($U986,margin_ranges!$A$5:$D$10,4,FALSE),$P986*100)</f>
        <v>#N/A</v>
      </c>
      <c r="Y986" s="29" t="e">
        <f t="shared" si="15"/>
        <v>#N/A</v>
      </c>
    </row>
    <row r="987" spans="1:25" x14ac:dyDescent="0.3">
      <c r="A987" s="8" t="s">
        <v>33</v>
      </c>
      <c r="B987" s="8" t="s">
        <v>1721</v>
      </c>
      <c r="C987" s="8" t="s">
        <v>1722</v>
      </c>
      <c r="D987" s="8" t="s">
        <v>34</v>
      </c>
      <c r="E987" s="8"/>
      <c r="F987" s="24">
        <v>0.29645238320177397</v>
      </c>
      <c r="G987" s="24">
        <v>0.32146206999999999</v>
      </c>
      <c r="H987" s="25">
        <v>96.101600000000005</v>
      </c>
      <c r="I987" s="25">
        <v>35.058700000000002</v>
      </c>
      <c r="J987" s="15">
        <v>1644</v>
      </c>
      <c r="K987" s="15">
        <v>450</v>
      </c>
      <c r="L987" s="13">
        <v>0.36480000000000001</v>
      </c>
      <c r="M987" s="7">
        <v>1.56350469</v>
      </c>
      <c r="N987" s="26">
        <v>1.1000000000000001</v>
      </c>
      <c r="O987" s="27"/>
      <c r="P987" s="8">
        <v>0.2964523832</v>
      </c>
      <c r="Q987" s="24">
        <v>0.31159999999999999</v>
      </c>
      <c r="R987" t="e">
        <f>IF($Q987*100&gt;=VLOOKUP($O987,margin_ranges!$A$5:$C$10,2,FALSE),IF($Q987*100&lt;=VLOOKUP($O987,margin_ranges!$A$5:$C$10,3,FALSE)+10,"IN RANGE","ABOVE RANGE"),"BELOW RANGE")</f>
        <v>#N/A</v>
      </c>
      <c r="S987" t="e">
        <f>MIN(VLOOKUP($O987,margin_ranges!$A$5:$D$10,4,FALSE),$P987*100)</f>
        <v>#N/A</v>
      </c>
      <c r="T987" s="29" t="e">
        <f>(1-$S987/100)/(1-$F987)-1</f>
        <v>#N/A</v>
      </c>
      <c r="U987" s="19" t="str">
        <f>IF(ABS(IFERROR(T987,0))&gt;0.05,INDEX(margin_ranges!$C$13:$C$16,MATCH($F987*100,margin_ranges!$B$13:$B$16,1)),"")</f>
        <v/>
      </c>
      <c r="V987" t="e">
        <f>MIN(VLOOKUP($U987,margin_ranges!$A$5:$D$10,4,FALSE),$P987*100)</f>
        <v>#N/A</v>
      </c>
      <c r="Y987" s="29" t="e">
        <f t="shared" si="15"/>
        <v>#N/A</v>
      </c>
    </row>
    <row r="988" spans="1:25" x14ac:dyDescent="0.3">
      <c r="A988" s="8" t="s">
        <v>17</v>
      </c>
      <c r="B988" s="8" t="s">
        <v>1721</v>
      </c>
      <c r="C988" s="8" t="s">
        <v>1722</v>
      </c>
      <c r="D988" s="8" t="s">
        <v>1725</v>
      </c>
      <c r="E988" s="8" t="s">
        <v>1726</v>
      </c>
      <c r="F988" s="24">
        <v>0.326014804592348</v>
      </c>
      <c r="G988" s="24">
        <v>0</v>
      </c>
      <c r="H988" s="25">
        <v>19.2346</v>
      </c>
      <c r="I988" s="25">
        <v>9.2476000000000003</v>
      </c>
      <c r="J988" s="15">
        <v>453</v>
      </c>
      <c r="K988" s="15">
        <v>147</v>
      </c>
      <c r="L988" s="13">
        <v>0.48080000000000001</v>
      </c>
      <c r="M988" s="7">
        <v>1.6320833299999999</v>
      </c>
      <c r="N988" s="26">
        <v>1.1000000000000001</v>
      </c>
      <c r="O988" s="27" t="s">
        <v>95</v>
      </c>
      <c r="P988" s="8">
        <v>0.32601480459999999</v>
      </c>
      <c r="Q988" s="24">
        <v>0.35</v>
      </c>
      <c r="R988" t="str">
        <f>IF($Q988*100&gt;=VLOOKUP($O988,margin_ranges!$A$5:$C$10,2,FALSE),IF($Q988*100&lt;=VLOOKUP($O988,margin_ranges!$A$5:$C$10,3,FALSE)+10,"IN RANGE","ABOVE RANGE"),"BELOW RANGE")</f>
        <v>IN RANGE</v>
      </c>
      <c r="S988">
        <f>MIN(VLOOKUP($O988,margin_ranges!$A$5:$D$10,4,FALSE),$P988*100)</f>
        <v>19.75</v>
      </c>
      <c r="T988" s="29">
        <f>(1-$S988/100)/(1-$F988)-1</f>
        <v>0.19067897257686406</v>
      </c>
      <c r="U988" s="19" t="str">
        <f>IF(ABS(IFERROR(T988,0))&gt;0.05,INDEX(margin_ranges!$C$13:$C$16,MATCH($F988*100,margin_ranges!$B$13:$B$16,1)),"")</f>
        <v>Balanced (Type B)</v>
      </c>
      <c r="V988">
        <f>MIN(VLOOKUP($U988,margin_ranges!$A$5:$D$10,4,FALSE),$P988*100)</f>
        <v>29.75</v>
      </c>
      <c r="Y988" s="29">
        <f t="shared" si="15"/>
        <v>4.2307761040806247E-2</v>
      </c>
    </row>
    <row r="989" spans="1:25" x14ac:dyDescent="0.3">
      <c r="A989" s="8" t="s">
        <v>17</v>
      </c>
      <c r="B989" s="8" t="s">
        <v>1721</v>
      </c>
      <c r="C989" s="8" t="s">
        <v>1722</v>
      </c>
      <c r="D989" s="8" t="s">
        <v>1723</v>
      </c>
      <c r="E989" s="8" t="s">
        <v>1724</v>
      </c>
      <c r="F989" s="24">
        <v>0.29621599761849898</v>
      </c>
      <c r="G989" s="24">
        <v>0</v>
      </c>
      <c r="H989" s="25">
        <v>5.5613000000000001</v>
      </c>
      <c r="I989" s="25">
        <v>2.4409000000000001</v>
      </c>
      <c r="J989" s="15">
        <v>114</v>
      </c>
      <c r="K989" s="15">
        <v>33</v>
      </c>
      <c r="L989" s="13">
        <v>0.43890000000000001</v>
      </c>
      <c r="M989" s="7">
        <v>1.5629795500000001</v>
      </c>
      <c r="N989" s="26">
        <v>1.1000000000000001</v>
      </c>
      <c r="O989" s="27" t="s">
        <v>95</v>
      </c>
      <c r="P989" s="8">
        <v>0.2962159976</v>
      </c>
      <c r="Q989" s="24">
        <v>0.3</v>
      </c>
      <c r="R989" t="str">
        <f>IF($Q989*100&gt;=VLOOKUP($O989,margin_ranges!$A$5:$C$10,2,FALSE),IF($Q989*100&lt;=VLOOKUP($O989,margin_ranges!$A$5:$C$10,3,FALSE)+10,"IN RANGE","ABOVE RANGE"),"BELOW RANGE")</f>
        <v>IN RANGE</v>
      </c>
      <c r="S989">
        <f>MIN(VLOOKUP($O989,margin_ranges!$A$5:$D$10,4,FALSE),$P989*100)</f>
        <v>19.75</v>
      </c>
      <c r="T989" s="29">
        <f>(1-$S989/100)/(1-$F989)-1</f>
        <v>0.1402646227883253</v>
      </c>
      <c r="U989" s="19" t="str">
        <f>IF(ABS(IFERROR(T989,0))&gt;0.05,INDEX(margin_ranges!$C$13:$C$16,MATCH($F989*100,margin_ranges!$B$13:$B$16,1)),"")</f>
        <v>Balanced (Type B)</v>
      </c>
      <c r="V989">
        <f>MIN(VLOOKUP($U989,margin_ranges!$A$5:$D$10,4,FALSE),$P989*100)</f>
        <v>29.621599759999999</v>
      </c>
      <c r="Y989" s="29">
        <f t="shared" si="15"/>
        <v>2.6284974197210431E-11</v>
      </c>
    </row>
    <row r="990" spans="1:25" x14ac:dyDescent="0.3">
      <c r="A990" s="8" t="s">
        <v>17</v>
      </c>
      <c r="B990" s="8" t="s">
        <v>1721</v>
      </c>
      <c r="C990" s="8" t="s">
        <v>1722</v>
      </c>
      <c r="D990" s="8" t="s">
        <v>1729</v>
      </c>
      <c r="E990" s="8" t="s">
        <v>1730</v>
      </c>
      <c r="F990" s="24">
        <v>0.27206923175910402</v>
      </c>
      <c r="G990" s="24">
        <v>0</v>
      </c>
      <c r="H990" s="25">
        <v>3.8643999999999998</v>
      </c>
      <c r="I990" s="25">
        <v>1.7630999999999999</v>
      </c>
      <c r="J990" s="15">
        <v>80</v>
      </c>
      <c r="K990" s="15">
        <v>22</v>
      </c>
      <c r="L990" s="13">
        <v>0.45619999999999999</v>
      </c>
      <c r="M990" s="7">
        <v>1.51113272</v>
      </c>
      <c r="N990" s="26">
        <v>1.1000000000000001</v>
      </c>
      <c r="O990" s="27" t="s">
        <v>95</v>
      </c>
      <c r="P990" s="8">
        <v>0.27206923179999998</v>
      </c>
      <c r="Q990" s="24">
        <v>0.35</v>
      </c>
      <c r="R990" t="str">
        <f>IF($Q990*100&gt;=VLOOKUP($O990,margin_ranges!$A$5:$C$10,2,FALSE),IF($Q990*100&lt;=VLOOKUP($O990,margin_ranges!$A$5:$C$10,3,FALSE)+10,"IN RANGE","ABOVE RANGE"),"BELOW RANGE")</f>
        <v>IN RANGE</v>
      </c>
      <c r="S990">
        <f>MIN(VLOOKUP($O990,margin_ranges!$A$5:$D$10,4,FALSE),$P990*100)</f>
        <v>19.75</v>
      </c>
      <c r="T990" s="29">
        <f>(1-$S990/100)/(1-$F990)-1</f>
        <v>0.10244000530339803</v>
      </c>
      <c r="U990" s="19" t="str">
        <f>IF(ABS(IFERROR(T990,0))&gt;0.05,INDEX(margin_ranges!$C$13:$C$16,MATCH($F990*100,margin_ranges!$B$13:$B$16,1)),"")</f>
        <v>Balanced (Type B)</v>
      </c>
      <c r="V990">
        <f>MIN(VLOOKUP($U990,margin_ranges!$A$5:$D$10,4,FALSE),$P990*100)</f>
        <v>27.206923179999997</v>
      </c>
      <c r="Y990" s="29">
        <f t="shared" si="15"/>
        <v>-5.6181059804316646E-11</v>
      </c>
    </row>
    <row r="991" spans="1:25" x14ac:dyDescent="0.3">
      <c r="A991" s="8" t="s">
        <v>17</v>
      </c>
      <c r="B991" s="8" t="s">
        <v>1721</v>
      </c>
      <c r="C991" s="8" t="s">
        <v>1722</v>
      </c>
      <c r="D991" s="8" t="s">
        <v>1727</v>
      </c>
      <c r="E991" s="8" t="s">
        <v>1728</v>
      </c>
      <c r="F991" s="24">
        <v>0.25</v>
      </c>
      <c r="G991" s="24">
        <v>0</v>
      </c>
      <c r="H991" s="25">
        <v>23.311900000000001</v>
      </c>
      <c r="I991" s="25">
        <v>9.5861999999999998</v>
      </c>
      <c r="J991" s="15">
        <v>469</v>
      </c>
      <c r="K991" s="15">
        <v>117</v>
      </c>
      <c r="L991" s="13">
        <v>0.41120000000000001</v>
      </c>
      <c r="M991" s="7">
        <v>1.6295714800000001</v>
      </c>
      <c r="N991" s="26">
        <v>1.1000000000000001</v>
      </c>
      <c r="O991" s="27" t="s">
        <v>95</v>
      </c>
      <c r="P991" s="8">
        <v>0.32497591450000002</v>
      </c>
      <c r="Q991" s="24">
        <v>0.25</v>
      </c>
      <c r="R991" t="str">
        <f>IF($Q991*100&gt;=VLOOKUP($O991,margin_ranges!$A$5:$C$10,2,FALSE),IF($Q991*100&lt;=VLOOKUP($O991,margin_ranges!$A$5:$C$10,3,FALSE)+10,"IN RANGE","ABOVE RANGE"),"BELOW RANGE")</f>
        <v>IN RANGE</v>
      </c>
      <c r="S991">
        <f>MIN(VLOOKUP($O991,margin_ranges!$A$5:$D$10,4,FALSE),$P991*100)</f>
        <v>19.75</v>
      </c>
      <c r="T991" s="29">
        <f>(1-$S991/100)/(1-$F991)-1</f>
        <v>7.0000000000000062E-2</v>
      </c>
      <c r="U991" s="19" t="str">
        <f>IF(ABS(IFERROR(T991,0))&gt;0.05,INDEX(margin_ranges!$C$13:$C$16,MATCH($F991*100,margin_ranges!$B$13:$B$16,1)),"")</f>
        <v>Balanced (Type B)</v>
      </c>
      <c r="V991">
        <f>MIN(VLOOKUP($U991,margin_ranges!$A$5:$D$10,4,FALSE),$P991*100)</f>
        <v>29.75</v>
      </c>
      <c r="Y991" s="29">
        <f t="shared" si="15"/>
        <v>-6.3333333333333353E-2</v>
      </c>
    </row>
    <row r="992" spans="1:25" x14ac:dyDescent="0.3">
      <c r="A992" s="8" t="s">
        <v>17</v>
      </c>
      <c r="B992" s="8" t="s">
        <v>1721</v>
      </c>
      <c r="C992" s="8" t="s">
        <v>1722</v>
      </c>
      <c r="D992" s="8" t="s">
        <v>1731</v>
      </c>
      <c r="E992" s="8" t="s">
        <v>1732</v>
      </c>
      <c r="F992" s="24">
        <v>0.24958206791659801</v>
      </c>
      <c r="G992" s="24">
        <v>1</v>
      </c>
      <c r="H992" s="25">
        <v>44.129399999999997</v>
      </c>
      <c r="I992" s="25">
        <v>12.020899999999999</v>
      </c>
      <c r="J992" s="15">
        <v>529</v>
      </c>
      <c r="K992" s="15">
        <v>132</v>
      </c>
      <c r="L992" s="13">
        <v>0.27239999999999998</v>
      </c>
      <c r="M992" s="7">
        <v>1.46584983</v>
      </c>
      <c r="N992" s="26">
        <v>1.1000000000000001</v>
      </c>
      <c r="O992" s="27" t="s">
        <v>95</v>
      </c>
      <c r="P992" s="8">
        <v>0.24958206790000001</v>
      </c>
      <c r="Q992" s="24">
        <v>0.33</v>
      </c>
      <c r="R992" t="str">
        <f>IF($Q992*100&gt;=VLOOKUP($O992,margin_ranges!$A$5:$C$10,2,FALSE),IF($Q992*100&lt;=VLOOKUP($O992,margin_ranges!$A$5:$C$10,3,FALSE)+10,"IN RANGE","ABOVE RANGE"),"BELOW RANGE")</f>
        <v>IN RANGE</v>
      </c>
      <c r="S992">
        <f>MIN(VLOOKUP($O992,margin_ranges!$A$5:$D$10,4,FALSE),$P992*100)</f>
        <v>19.75</v>
      </c>
      <c r="T992" s="29">
        <f>(1-$S992/100)/(1-$F992)-1</f>
        <v>6.9404082298515135E-2</v>
      </c>
      <c r="U992" s="19" t="str">
        <f>IF(ABS(IFERROR(T992,0))&gt;0.05,INDEX(margin_ranges!$C$13:$C$16,MATCH($F992*100,margin_ranges!$B$13:$B$16,1)),"")</f>
        <v>Maximize Fill (Type A+)</v>
      </c>
      <c r="V992">
        <f>MIN(VLOOKUP($U992,margin_ranges!$A$5:$D$10,4,FALSE),$P992*100)</f>
        <v>19.75</v>
      </c>
      <c r="Y992" s="29">
        <f t="shared" si="15"/>
        <v>6.9404082298515135E-2</v>
      </c>
    </row>
    <row r="993" spans="1:25" x14ac:dyDescent="0.3">
      <c r="A993" s="8" t="s">
        <v>35</v>
      </c>
      <c r="B993" s="8" t="s">
        <v>1733</v>
      </c>
      <c r="C993" s="8" t="s">
        <v>34</v>
      </c>
      <c r="D993" s="8" t="s">
        <v>34</v>
      </c>
      <c r="E993" s="8"/>
      <c r="F993" s="24">
        <v>0.37407984070398498</v>
      </c>
      <c r="G993" s="24">
        <v>0</v>
      </c>
      <c r="H993" s="25">
        <v>499.90140000000002</v>
      </c>
      <c r="I993" s="25">
        <v>27.7989</v>
      </c>
      <c r="J993" s="15">
        <v>133</v>
      </c>
      <c r="K993" s="15">
        <v>45</v>
      </c>
      <c r="L993" s="13">
        <v>5.5599999999999997E-2</v>
      </c>
      <c r="M993" s="7">
        <v>0.16001130999999999</v>
      </c>
      <c r="N993" s="26">
        <v>1.4271000000000001E-2</v>
      </c>
      <c r="O993" s="27"/>
      <c r="P993" s="8">
        <v>0.910812552</v>
      </c>
      <c r="Q993" s="24">
        <v>0.37409999999999999</v>
      </c>
      <c r="R993" t="e">
        <f>IF($Q993*100&gt;=VLOOKUP($O993,margin_ranges!$A$5:$C$10,2,FALSE),IF($Q993*100&lt;=VLOOKUP($O993,margin_ranges!$A$5:$C$10,3,FALSE)+10,"IN RANGE","ABOVE RANGE"),"BELOW RANGE")</f>
        <v>#N/A</v>
      </c>
      <c r="S993" t="e">
        <f>MIN(VLOOKUP($O993,margin_ranges!$A$5:$D$10,4,FALSE),$P993*100)</f>
        <v>#N/A</v>
      </c>
      <c r="T993" s="29" t="e">
        <f>(1-$S993/100)/(1-$F993)-1</f>
        <v>#N/A</v>
      </c>
      <c r="U993" s="19" t="str">
        <f>IF(ABS(IFERROR(T993,0))&gt;0.05,INDEX(margin_ranges!$C$13:$C$16,MATCH($F993*100,margin_ranges!$B$13:$B$16,1)),"")</f>
        <v/>
      </c>
      <c r="V993" t="e">
        <f>MIN(VLOOKUP($U993,margin_ranges!$A$5:$D$10,4,FALSE),$P993*100)</f>
        <v>#N/A</v>
      </c>
      <c r="Y993" s="29" t="e">
        <f t="shared" si="15"/>
        <v>#N/A</v>
      </c>
    </row>
    <row r="994" spans="1:25" x14ac:dyDescent="0.3">
      <c r="A994" s="8" t="s">
        <v>33</v>
      </c>
      <c r="B994" s="8" t="s">
        <v>1733</v>
      </c>
      <c r="C994" s="8" t="s">
        <v>1734</v>
      </c>
      <c r="D994" s="8" t="s">
        <v>34</v>
      </c>
      <c r="E994" s="8"/>
      <c r="F994" s="24">
        <v>0.37407984070398498</v>
      </c>
      <c r="G994" s="24">
        <v>0</v>
      </c>
      <c r="H994" s="25">
        <v>499.90140000000002</v>
      </c>
      <c r="I994" s="25">
        <v>27.7989</v>
      </c>
      <c r="J994" s="15">
        <v>133</v>
      </c>
      <c r="K994" s="15">
        <v>45</v>
      </c>
      <c r="L994" s="13">
        <v>5.5599999999999997E-2</v>
      </c>
      <c r="M994" s="7">
        <v>0.16001130999999999</v>
      </c>
      <c r="N994" s="26">
        <v>1.4271000000000001E-2</v>
      </c>
      <c r="O994" s="27"/>
      <c r="P994" s="8">
        <v>0.910812552</v>
      </c>
      <c r="Q994" s="24">
        <v>0.37409999999999999</v>
      </c>
      <c r="R994" t="e">
        <f>IF($Q994*100&gt;=VLOOKUP($O994,margin_ranges!$A$5:$C$10,2,FALSE),IF($Q994*100&lt;=VLOOKUP($O994,margin_ranges!$A$5:$C$10,3,FALSE)+10,"IN RANGE","ABOVE RANGE"),"BELOW RANGE")</f>
        <v>#N/A</v>
      </c>
      <c r="S994" t="e">
        <f>MIN(VLOOKUP($O994,margin_ranges!$A$5:$D$10,4,FALSE),$P994*100)</f>
        <v>#N/A</v>
      </c>
      <c r="T994" s="29" t="e">
        <f>(1-$S994/100)/(1-$F994)-1</f>
        <v>#N/A</v>
      </c>
      <c r="U994" s="19" t="str">
        <f>IF(ABS(IFERROR(T994,0))&gt;0.05,INDEX(margin_ranges!$C$13:$C$16,MATCH($F994*100,margin_ranges!$B$13:$B$16,1)),"")</f>
        <v/>
      </c>
      <c r="V994" t="e">
        <f>MIN(VLOOKUP($U994,margin_ranges!$A$5:$D$10,4,FALSE),$P994*100)</f>
        <v>#N/A</v>
      </c>
      <c r="Y994" s="29" t="e">
        <f t="shared" si="15"/>
        <v>#N/A</v>
      </c>
    </row>
    <row r="995" spans="1:25" x14ac:dyDescent="0.3">
      <c r="A995" s="8" t="s">
        <v>17</v>
      </c>
      <c r="B995" s="8" t="s">
        <v>1733</v>
      </c>
      <c r="C995" s="8" t="s">
        <v>1734</v>
      </c>
      <c r="D995" s="8" t="s">
        <v>1735</v>
      </c>
      <c r="E995" s="8" t="s">
        <v>1736</v>
      </c>
      <c r="F995" s="24">
        <v>0.39</v>
      </c>
      <c r="G995" s="24">
        <v>0</v>
      </c>
      <c r="H995" s="25">
        <v>324.54140000000001</v>
      </c>
      <c r="I995" s="25">
        <v>20.2148</v>
      </c>
      <c r="J995" s="15">
        <v>55</v>
      </c>
      <c r="K995" s="15">
        <v>19</v>
      </c>
      <c r="L995" s="13">
        <v>6.2300000000000001E-2</v>
      </c>
      <c r="M995" s="7">
        <v>9.0442990000000001E-2</v>
      </c>
      <c r="N995" s="26">
        <v>0.01</v>
      </c>
      <c r="O995" s="27" t="s">
        <v>22</v>
      </c>
      <c r="P995" s="8">
        <v>0.88943311449999995</v>
      </c>
      <c r="Q995" s="24">
        <v>0.39</v>
      </c>
      <c r="R995" t="str">
        <f>IF($Q995*100&gt;=VLOOKUP($O995,margin_ranges!$A$5:$C$10,2,FALSE),IF($Q995*100&lt;=VLOOKUP($O995,margin_ranges!$A$5:$C$10,3,FALSE)+10,"IN RANGE","ABOVE RANGE"),"BELOW RANGE")</f>
        <v>IN RANGE</v>
      </c>
      <c r="S995">
        <f>MIN(VLOOKUP($O995,margin_ranges!$A$5:$D$10,4,FALSE),$P995*100)</f>
        <v>29.75</v>
      </c>
      <c r="T995" s="29">
        <f>(1-$S995/100)/(1-$F995)-1</f>
        <v>0.15163934426229519</v>
      </c>
      <c r="U995" s="19" t="str">
        <f>IF(ABS(IFERROR(T995,0))&gt;0.05,INDEX(margin_ranges!$C$13:$C$16,MATCH($F995*100,margin_ranges!$B$13:$B$16,1)),"")</f>
        <v>Margin Over Fill (Type C)</v>
      </c>
      <c r="V995">
        <f>MIN(VLOOKUP($U995,margin_ranges!$A$5:$D$10,4,FALSE),$P995*100)</f>
        <v>43</v>
      </c>
      <c r="Y995" s="29">
        <f t="shared" si="15"/>
        <v>-6.5573770491803129E-2</v>
      </c>
    </row>
    <row r="996" spans="1:25" x14ac:dyDescent="0.3">
      <c r="A996" s="8" t="s">
        <v>17</v>
      </c>
      <c r="B996" s="8" t="s">
        <v>1733</v>
      </c>
      <c r="C996" s="8" t="s">
        <v>1734</v>
      </c>
      <c r="D996" s="8" t="s">
        <v>1737</v>
      </c>
      <c r="E996" s="8" t="s">
        <v>1738</v>
      </c>
      <c r="F996" s="24">
        <v>0.38999999999999901</v>
      </c>
      <c r="G996" s="24">
        <v>0</v>
      </c>
      <c r="H996" s="25">
        <v>69.5334</v>
      </c>
      <c r="I996" s="25">
        <v>3.1964000000000001</v>
      </c>
      <c r="J996" s="15">
        <v>27</v>
      </c>
      <c r="K996" s="15">
        <v>9</v>
      </c>
      <c r="L996" s="13">
        <v>4.5999999999999999E-2</v>
      </c>
      <c r="M996" s="7">
        <v>0.28112359999999997</v>
      </c>
      <c r="N996" s="26">
        <v>0.03</v>
      </c>
      <c r="O996" s="27" t="s">
        <v>22</v>
      </c>
      <c r="P996" s="8">
        <v>0.89328537360000004</v>
      </c>
      <c r="Q996" s="24">
        <v>0.39</v>
      </c>
      <c r="R996" t="str">
        <f>IF($Q996*100&gt;=VLOOKUP($O996,margin_ranges!$A$5:$C$10,2,FALSE),IF($Q996*100&lt;=VLOOKUP($O996,margin_ranges!$A$5:$C$10,3,FALSE)+10,"IN RANGE","ABOVE RANGE"),"BELOW RANGE")</f>
        <v>IN RANGE</v>
      </c>
      <c r="S996">
        <f>MIN(VLOOKUP($O996,margin_ranges!$A$5:$D$10,4,FALSE),$P996*100)</f>
        <v>29.75</v>
      </c>
      <c r="T996" s="29">
        <f>(1-$S996/100)/(1-$F996)-1</f>
        <v>0.1516393442622932</v>
      </c>
      <c r="U996" s="19" t="str">
        <f>IF(ABS(IFERROR(T996,0))&gt;0.05,INDEX(margin_ranges!$C$13:$C$16,MATCH($F996*100,margin_ranges!$B$13:$B$16,1)),"")</f>
        <v>Margin Over Fill (Type C)</v>
      </c>
      <c r="V996">
        <f>MIN(VLOOKUP($U996,margin_ranges!$A$5:$D$10,4,FALSE),$P996*100)</f>
        <v>43</v>
      </c>
      <c r="Y996" s="29">
        <f t="shared" si="15"/>
        <v>-6.5573770491804684E-2</v>
      </c>
    </row>
    <row r="997" spans="1:25" x14ac:dyDescent="0.3">
      <c r="A997" s="8" t="s">
        <v>17</v>
      </c>
      <c r="B997" s="8" t="s">
        <v>1733</v>
      </c>
      <c r="C997" s="8" t="s">
        <v>1734</v>
      </c>
      <c r="D997" s="8" t="s">
        <v>1741</v>
      </c>
      <c r="E997" s="8" t="s">
        <v>1742</v>
      </c>
      <c r="F997" s="24">
        <v>0.38999999999999901</v>
      </c>
      <c r="G997" s="24">
        <v>0</v>
      </c>
      <c r="H997" s="25">
        <v>34.225099999999998</v>
      </c>
      <c r="I997" s="25">
        <v>1.5206</v>
      </c>
      <c r="J997" s="15">
        <v>10</v>
      </c>
      <c r="K997" s="15">
        <v>3</v>
      </c>
      <c r="L997" s="13">
        <v>4.4400000000000002E-2</v>
      </c>
      <c r="M997" s="7">
        <v>0.21168734</v>
      </c>
      <c r="N997" s="26">
        <v>0.01</v>
      </c>
      <c r="O997" s="27" t="s">
        <v>22</v>
      </c>
      <c r="P997" s="8">
        <v>0.95276051839999998</v>
      </c>
      <c r="Q997" s="24">
        <v>0.39</v>
      </c>
      <c r="R997" t="str">
        <f>IF($Q997*100&gt;=VLOOKUP($O997,margin_ranges!$A$5:$C$10,2,FALSE),IF($Q997*100&lt;=VLOOKUP($O997,margin_ranges!$A$5:$C$10,3,FALSE)+10,"IN RANGE","ABOVE RANGE"),"BELOW RANGE")</f>
        <v>IN RANGE</v>
      </c>
      <c r="S997">
        <f>MIN(VLOOKUP($O997,margin_ranges!$A$5:$D$10,4,FALSE),$P997*100)</f>
        <v>29.75</v>
      </c>
      <c r="T997" s="29">
        <f>(1-$S997/100)/(1-$F997)-1</f>
        <v>0.1516393442622932</v>
      </c>
      <c r="U997" s="19" t="str">
        <f>IF(ABS(IFERROR(T997,0))&gt;0.05,INDEX(margin_ranges!$C$13:$C$16,MATCH($F997*100,margin_ranges!$B$13:$B$16,1)),"")</f>
        <v>Margin Over Fill (Type C)</v>
      </c>
      <c r="V997">
        <f>MIN(VLOOKUP($U997,margin_ranges!$A$5:$D$10,4,FALSE),$P997*100)</f>
        <v>43</v>
      </c>
      <c r="Y997" s="29">
        <f t="shared" si="15"/>
        <v>-6.5573770491804684E-2</v>
      </c>
    </row>
    <row r="998" spans="1:25" x14ac:dyDescent="0.3">
      <c r="A998" s="8" t="s">
        <v>17</v>
      </c>
      <c r="B998" s="8" t="s">
        <v>1733</v>
      </c>
      <c r="C998" s="8" t="s">
        <v>1734</v>
      </c>
      <c r="D998" s="8" t="s">
        <v>1739</v>
      </c>
      <c r="E998" s="8" t="s">
        <v>1740</v>
      </c>
      <c r="F998" s="24">
        <v>0.34</v>
      </c>
      <c r="G998" s="24">
        <v>0</v>
      </c>
      <c r="H998" s="25">
        <v>63.014099999999999</v>
      </c>
      <c r="I998" s="25">
        <v>2.7404000000000002</v>
      </c>
      <c r="J998" s="15">
        <v>41</v>
      </c>
      <c r="K998" s="15">
        <v>12</v>
      </c>
      <c r="L998" s="13">
        <v>4.3499999999999997E-2</v>
      </c>
      <c r="M998" s="7">
        <v>0.50175941999999996</v>
      </c>
      <c r="N998" s="26">
        <v>0.03</v>
      </c>
      <c r="O998" s="27" t="s">
        <v>22</v>
      </c>
      <c r="P998" s="8">
        <v>0.94021038960000003</v>
      </c>
      <c r="Q998" s="24">
        <v>0.34</v>
      </c>
      <c r="R998" t="str">
        <f>IF($Q998*100&gt;=VLOOKUP($O998,margin_ranges!$A$5:$C$10,2,FALSE),IF($Q998*100&lt;=VLOOKUP($O998,margin_ranges!$A$5:$C$10,3,FALSE)+10,"IN RANGE","ABOVE RANGE"),"BELOW RANGE")</f>
        <v>IN RANGE</v>
      </c>
      <c r="S998">
        <f>MIN(VLOOKUP($O998,margin_ranges!$A$5:$D$10,4,FALSE),$P998*100)</f>
        <v>29.75</v>
      </c>
      <c r="T998" s="29">
        <f>(1-$S998/100)/(1-$F998)-1</f>
        <v>6.4393939393939448E-2</v>
      </c>
      <c r="U998" s="19" t="str">
        <f>IF(ABS(IFERROR(T998,0))&gt;0.05,INDEX(margin_ranges!$C$13:$C$16,MATCH($F998*100,margin_ranges!$B$13:$B$16,1)),"")</f>
        <v>Balanced (Type B)</v>
      </c>
      <c r="V998">
        <f>MIN(VLOOKUP($U998,margin_ranges!$A$5:$D$10,4,FALSE),$P998*100)</f>
        <v>29.75</v>
      </c>
      <c r="Y998" s="29">
        <f t="shared" si="15"/>
        <v>6.4393939393939448E-2</v>
      </c>
    </row>
    <row r="999" spans="1:25" x14ac:dyDescent="0.3">
      <c r="A999" s="8" t="s">
        <v>35</v>
      </c>
      <c r="B999" s="8" t="s">
        <v>1743</v>
      </c>
      <c r="C999" s="8" t="s">
        <v>34</v>
      </c>
      <c r="D999" s="8" t="s">
        <v>34</v>
      </c>
      <c r="E999" s="8"/>
      <c r="F999" s="24">
        <v>0.23495112714524899</v>
      </c>
      <c r="G999" s="24">
        <v>2.5730530000000001E-2</v>
      </c>
      <c r="H999" s="25">
        <v>1939.4628</v>
      </c>
      <c r="I999" s="25">
        <v>641.31740000000002</v>
      </c>
      <c r="J999" s="15">
        <v>38524</v>
      </c>
      <c r="K999" s="15">
        <v>8462</v>
      </c>
      <c r="L999" s="13">
        <v>0.33069999999999999</v>
      </c>
      <c r="M999" s="7">
        <v>2.0023609699999998</v>
      </c>
      <c r="N999" s="26">
        <v>1.5319039999999999</v>
      </c>
      <c r="O999" s="27"/>
      <c r="P999" s="8">
        <v>0.23495112709999999</v>
      </c>
      <c r="Q999" s="24">
        <v>0.26640000000000003</v>
      </c>
      <c r="R999" t="e">
        <f>IF($Q999*100&gt;=VLOOKUP($O999,margin_ranges!$A$5:$C$10,2,FALSE),IF($Q999*100&lt;=VLOOKUP($O999,margin_ranges!$A$5:$C$10,3,FALSE)+10,"IN RANGE","ABOVE RANGE"),"BELOW RANGE")</f>
        <v>#N/A</v>
      </c>
      <c r="S999" t="e">
        <f>MIN(VLOOKUP($O999,margin_ranges!$A$5:$D$10,4,FALSE),$P999*100)</f>
        <v>#N/A</v>
      </c>
      <c r="T999" s="29" t="e">
        <f>(1-$S999/100)/(1-$F999)-1</f>
        <v>#N/A</v>
      </c>
      <c r="U999" s="19" t="str">
        <f>IF(ABS(IFERROR(T999,0))&gt;0.05,INDEX(margin_ranges!$C$13:$C$16,MATCH($F999*100,margin_ranges!$B$13:$B$16,1)),"")</f>
        <v/>
      </c>
      <c r="V999" t="e">
        <f>MIN(VLOOKUP($U999,margin_ranges!$A$5:$D$10,4,FALSE),$P999*100)</f>
        <v>#N/A</v>
      </c>
      <c r="Y999" s="29" t="e">
        <f t="shared" si="15"/>
        <v>#N/A</v>
      </c>
    </row>
    <row r="1000" spans="1:25" x14ac:dyDescent="0.3">
      <c r="A1000" s="8" t="s">
        <v>33</v>
      </c>
      <c r="B1000" s="8" t="s">
        <v>1743</v>
      </c>
      <c r="C1000" s="8" t="s">
        <v>1744</v>
      </c>
      <c r="D1000" s="8" t="s">
        <v>34</v>
      </c>
      <c r="E1000" s="8"/>
      <c r="F1000" s="24">
        <v>0.23495112714524899</v>
      </c>
      <c r="G1000" s="24">
        <v>2.5730530000000001E-2</v>
      </c>
      <c r="H1000" s="25">
        <v>1939.4628</v>
      </c>
      <c r="I1000" s="25">
        <v>641.31740000000002</v>
      </c>
      <c r="J1000" s="15">
        <v>38524</v>
      </c>
      <c r="K1000" s="15">
        <v>8462</v>
      </c>
      <c r="L1000" s="13">
        <v>0.33069999999999999</v>
      </c>
      <c r="M1000" s="7">
        <v>2.0023609699999998</v>
      </c>
      <c r="N1000" s="26">
        <v>1.5319039999999999</v>
      </c>
      <c r="O1000" s="27"/>
      <c r="P1000" s="8">
        <v>0.23495112709999999</v>
      </c>
      <c r="Q1000" s="24">
        <v>0.26640000000000003</v>
      </c>
      <c r="R1000" t="e">
        <f>IF($Q1000*100&gt;=VLOOKUP($O1000,margin_ranges!$A$5:$C$10,2,FALSE),IF($Q1000*100&lt;=VLOOKUP($O1000,margin_ranges!$A$5:$C$10,3,FALSE)+10,"IN RANGE","ABOVE RANGE"),"BELOW RANGE")</f>
        <v>#N/A</v>
      </c>
      <c r="S1000" t="e">
        <f>MIN(VLOOKUP($O1000,margin_ranges!$A$5:$D$10,4,FALSE),$P1000*100)</f>
        <v>#N/A</v>
      </c>
      <c r="T1000" s="29" t="e">
        <f>(1-$S1000/100)/(1-$F1000)-1</f>
        <v>#N/A</v>
      </c>
      <c r="U1000" s="19" t="str">
        <f>IF(ABS(IFERROR(T1000,0))&gt;0.05,INDEX(margin_ranges!$C$13:$C$16,MATCH($F1000*100,margin_ranges!$B$13:$B$16,1)),"")</f>
        <v/>
      </c>
      <c r="V1000" t="e">
        <f>MIN(VLOOKUP($U1000,margin_ranges!$A$5:$D$10,4,FALSE),$P1000*100)</f>
        <v>#N/A</v>
      </c>
      <c r="Y1000" s="29" t="e">
        <f t="shared" si="15"/>
        <v>#N/A</v>
      </c>
    </row>
    <row r="1001" spans="1:25" x14ac:dyDescent="0.3">
      <c r="A1001" s="8" t="s">
        <v>17</v>
      </c>
      <c r="B1001" s="8" t="s">
        <v>1743</v>
      </c>
      <c r="C1001" s="8" t="s">
        <v>1744</v>
      </c>
      <c r="D1001" s="8" t="s">
        <v>2233</v>
      </c>
      <c r="E1001" s="8" t="s">
        <v>2234</v>
      </c>
      <c r="F1001" s="24">
        <v>0.30828175228033</v>
      </c>
      <c r="G1001" s="24">
        <v>0</v>
      </c>
      <c r="H1001" s="25">
        <v>1.7746</v>
      </c>
      <c r="I1001" s="25">
        <v>0.90790000000000004</v>
      </c>
      <c r="J1001" s="15">
        <v>59</v>
      </c>
      <c r="K1001" s="15">
        <v>18</v>
      </c>
      <c r="L1001" s="13">
        <v>0.51160000000000005</v>
      </c>
      <c r="M1001" s="7">
        <v>2.16851298</v>
      </c>
      <c r="N1001" s="26">
        <v>1.5</v>
      </c>
      <c r="O1001" s="27" t="s">
        <v>22</v>
      </c>
      <c r="P1001" s="8">
        <v>0.30828175229999999</v>
      </c>
      <c r="Q1001" s="24">
        <v>0.35</v>
      </c>
      <c r="R1001" t="str">
        <f>IF($Q1001*100&gt;=VLOOKUP($O1001,margin_ranges!$A$5:$C$10,2,FALSE),IF($Q1001*100&lt;=VLOOKUP($O1001,margin_ranges!$A$5:$C$10,3,FALSE)+10,"IN RANGE","ABOVE RANGE"),"BELOW RANGE")</f>
        <v>IN RANGE</v>
      </c>
      <c r="S1001">
        <f>MIN(VLOOKUP($O1001,margin_ranges!$A$5:$D$10,4,FALSE),$P1001*100)</f>
        <v>29.75</v>
      </c>
      <c r="T1001" s="29">
        <f>(1-$S1001/100)/(1-$F1001)-1</f>
        <v>1.558691319171257E-2</v>
      </c>
      <c r="U1001" s="19" t="str">
        <f>IF(ABS(IFERROR(T1001,0))&gt;0.05,INDEX(margin_ranges!$C$13:$C$16,MATCH($F1001*100,margin_ranges!$B$13:$B$16,1)),"")</f>
        <v/>
      </c>
      <c r="V1001" t="e">
        <f>MIN(VLOOKUP($U1001,margin_ranges!$A$5:$D$10,4,FALSE),$P1001*100)</f>
        <v>#N/A</v>
      </c>
      <c r="Y1001" s="29" t="e">
        <f t="shared" si="15"/>
        <v>#N/A</v>
      </c>
    </row>
    <row r="1002" spans="1:25" x14ac:dyDescent="0.3">
      <c r="A1002" s="8" t="s">
        <v>17</v>
      </c>
      <c r="B1002" s="8" t="s">
        <v>1743</v>
      </c>
      <c r="C1002" s="8" t="s">
        <v>1744</v>
      </c>
      <c r="D1002" s="8" t="s">
        <v>2541</v>
      </c>
      <c r="E1002" s="8" t="s">
        <v>2542</v>
      </c>
      <c r="F1002" s="24">
        <v>0.30771697667352998</v>
      </c>
      <c r="G1002" s="24">
        <v>0</v>
      </c>
      <c r="H1002" s="25">
        <v>2.1997</v>
      </c>
      <c r="I1002" s="25">
        <v>1.1718999999999999</v>
      </c>
      <c r="J1002" s="15">
        <v>76</v>
      </c>
      <c r="K1002" s="15">
        <v>21</v>
      </c>
      <c r="L1002" s="13">
        <v>0.53269999999999995</v>
      </c>
      <c r="M1002" s="7">
        <v>2.1667438699999999</v>
      </c>
      <c r="N1002" s="26">
        <v>1.5</v>
      </c>
      <c r="O1002" s="27" t="s">
        <v>22</v>
      </c>
      <c r="P1002" s="8">
        <v>0.30771697669999998</v>
      </c>
      <c r="Q1002" s="24">
        <v>0.32</v>
      </c>
      <c r="R1002" t="str">
        <f>IF($Q1002*100&gt;=VLOOKUP($O1002,margin_ranges!$A$5:$C$10,2,FALSE),IF($Q1002*100&lt;=VLOOKUP($O1002,margin_ranges!$A$5:$C$10,3,FALSE)+10,"IN RANGE","ABOVE RANGE"),"BELOW RANGE")</f>
        <v>IN RANGE</v>
      </c>
      <c r="S1002">
        <f>MIN(VLOOKUP($O1002,margin_ranges!$A$5:$D$10,4,FALSE),$P1002*100)</f>
        <v>29.75</v>
      </c>
      <c r="T1002" s="29">
        <f>(1-$S1002/100)/(1-$F1002)-1</f>
        <v>1.4758381080091532E-2</v>
      </c>
      <c r="U1002" s="19" t="str">
        <f>IF(ABS(IFERROR(T1002,0))&gt;0.05,INDEX(margin_ranges!$C$13:$C$16,MATCH($F1002*100,margin_ranges!$B$13:$B$16,1)),"")</f>
        <v/>
      </c>
      <c r="V1002" t="e">
        <f>MIN(VLOOKUP($U1002,margin_ranges!$A$5:$D$10,4,FALSE),$P1002*100)</f>
        <v>#N/A</v>
      </c>
      <c r="Y1002" s="29" t="e">
        <f t="shared" si="15"/>
        <v>#N/A</v>
      </c>
    </row>
    <row r="1003" spans="1:25" x14ac:dyDescent="0.3">
      <c r="A1003" s="8" t="s">
        <v>17</v>
      </c>
      <c r="B1003" s="8" t="s">
        <v>1743</v>
      </c>
      <c r="C1003" s="8" t="s">
        <v>1744</v>
      </c>
      <c r="D1003" s="8" t="s">
        <v>2399</v>
      </c>
      <c r="E1003" s="8" t="s">
        <v>2400</v>
      </c>
      <c r="F1003" s="24">
        <v>0.25326564924987</v>
      </c>
      <c r="G1003" s="24">
        <v>0</v>
      </c>
      <c r="H1003" s="25">
        <v>0.44059999999999999</v>
      </c>
      <c r="I1003" s="25">
        <v>0.21290000000000001</v>
      </c>
      <c r="J1003" s="15">
        <v>13</v>
      </c>
      <c r="K1003" s="15">
        <v>3</v>
      </c>
      <c r="L1003" s="13">
        <v>0.48309999999999997</v>
      </c>
      <c r="M1003" s="7">
        <v>2.0757047000000002</v>
      </c>
      <c r="N1003" s="26">
        <v>1.55</v>
      </c>
      <c r="O1003" s="27" t="s">
        <v>22</v>
      </c>
      <c r="P1003" s="8">
        <v>0.2532656492</v>
      </c>
      <c r="Q1003" s="24">
        <v>0.28999999999999998</v>
      </c>
      <c r="R1003" t="str">
        <f>IF($Q1003*100&gt;=VLOOKUP($O1003,margin_ranges!$A$5:$C$10,2,FALSE),IF($Q1003*100&lt;=VLOOKUP($O1003,margin_ranges!$A$5:$C$10,3,FALSE)+10,"IN RANGE","ABOVE RANGE"),"BELOW RANGE")</f>
        <v>IN RANGE</v>
      </c>
      <c r="S1003">
        <f>MIN(VLOOKUP($O1003,margin_ranges!$A$5:$D$10,4,FALSE),$P1003*100)</f>
        <v>25.326564919999999</v>
      </c>
      <c r="T1003" s="29">
        <f>(1-$S1003/100)/(1-$F1003)-1</f>
        <v>6.6783911734091816E-11</v>
      </c>
      <c r="U1003" s="19" t="str">
        <f>IF(ABS(IFERROR(T1003,0))&gt;0.05,INDEX(margin_ranges!$C$13:$C$16,MATCH($F1003*100,margin_ranges!$B$13:$B$16,1)),"")</f>
        <v/>
      </c>
      <c r="V1003" t="e">
        <f>MIN(VLOOKUP($U1003,margin_ranges!$A$5:$D$10,4,FALSE),$P1003*100)</f>
        <v>#N/A</v>
      </c>
      <c r="Y1003" s="29" t="e">
        <f t="shared" si="15"/>
        <v>#N/A</v>
      </c>
    </row>
    <row r="1004" spans="1:25" x14ac:dyDescent="0.3">
      <c r="A1004" s="8" t="s">
        <v>17</v>
      </c>
      <c r="B1004" s="8" t="s">
        <v>1743</v>
      </c>
      <c r="C1004" s="8" t="s">
        <v>1744</v>
      </c>
      <c r="D1004" s="8" t="s">
        <v>1891</v>
      </c>
      <c r="E1004" s="8" t="s">
        <v>1892</v>
      </c>
      <c r="F1004" s="24">
        <v>0.251151131849909</v>
      </c>
      <c r="G1004" s="24">
        <v>0</v>
      </c>
      <c r="H1004" s="25">
        <v>1.1505000000000001</v>
      </c>
      <c r="I1004" s="25">
        <v>0.44740000000000002</v>
      </c>
      <c r="J1004" s="15">
        <v>28</v>
      </c>
      <c r="K1004" s="15">
        <v>7</v>
      </c>
      <c r="L1004" s="13">
        <v>0.38890000000000002</v>
      </c>
      <c r="M1004" s="7">
        <v>2.0698435499999999</v>
      </c>
      <c r="N1004" s="26">
        <v>1.55</v>
      </c>
      <c r="O1004" s="27" t="s">
        <v>22</v>
      </c>
      <c r="P1004" s="8">
        <v>0.25115113179999998</v>
      </c>
      <c r="Q1004" s="24">
        <v>0.28999999999999998</v>
      </c>
      <c r="R1004" t="str">
        <f>IF($Q1004*100&gt;=VLOOKUP($O1004,margin_ranges!$A$5:$C$10,2,FALSE),IF($Q1004*100&lt;=VLOOKUP($O1004,margin_ranges!$A$5:$C$10,3,FALSE)+10,"IN RANGE","ABOVE RANGE"),"BELOW RANGE")</f>
        <v>IN RANGE</v>
      </c>
      <c r="S1004">
        <f>MIN(VLOOKUP($O1004,margin_ranges!$A$5:$D$10,4,FALSE),$P1004*100)</f>
        <v>25.115113179999998</v>
      </c>
      <c r="T1004" s="29">
        <f>(1-$S1004/100)/(1-$F1004)-1</f>
        <v>6.6647798391272772E-11</v>
      </c>
      <c r="U1004" s="19" t="str">
        <f>IF(ABS(IFERROR(T1004,0))&gt;0.05,INDEX(margin_ranges!$C$13:$C$16,MATCH($F1004*100,margin_ranges!$B$13:$B$16,1)),"")</f>
        <v/>
      </c>
      <c r="V1004" t="e">
        <f>MIN(VLOOKUP($U1004,margin_ranges!$A$5:$D$10,4,FALSE),$P1004*100)</f>
        <v>#N/A</v>
      </c>
      <c r="Y1004" s="29" t="e">
        <f t="shared" si="15"/>
        <v>#N/A</v>
      </c>
    </row>
    <row r="1005" spans="1:25" x14ac:dyDescent="0.3">
      <c r="A1005" s="8" t="s">
        <v>17</v>
      </c>
      <c r="B1005" s="8" t="s">
        <v>1743</v>
      </c>
      <c r="C1005" s="8" t="s">
        <v>1744</v>
      </c>
      <c r="D1005" s="8" t="s">
        <v>1749</v>
      </c>
      <c r="E1005" s="8" t="s">
        <v>1750</v>
      </c>
      <c r="F1005" s="24">
        <v>0.25125878674982799</v>
      </c>
      <c r="G1005" s="24">
        <v>0</v>
      </c>
      <c r="H1005" s="25">
        <v>4.5369999999999999</v>
      </c>
      <c r="I1005" s="25">
        <v>2.0882000000000001</v>
      </c>
      <c r="J1005" s="15">
        <v>126</v>
      </c>
      <c r="K1005" s="15">
        <v>30</v>
      </c>
      <c r="L1005" s="13">
        <v>0.46029999999999999</v>
      </c>
      <c r="M1005" s="7">
        <v>2.0033624099999998</v>
      </c>
      <c r="N1005" s="26">
        <v>1.5</v>
      </c>
      <c r="O1005" s="27" t="s">
        <v>22</v>
      </c>
      <c r="P1005" s="8">
        <v>0.25125878670000001</v>
      </c>
      <c r="Q1005" s="24">
        <v>0.28999999999999998</v>
      </c>
      <c r="R1005" t="str">
        <f>IF($Q1005*100&gt;=VLOOKUP($O1005,margin_ranges!$A$5:$C$10,2,FALSE),IF($Q1005*100&lt;=VLOOKUP($O1005,margin_ranges!$A$5:$C$10,3,FALSE)+10,"IN RANGE","ABOVE RANGE"),"BELOW RANGE")</f>
        <v>IN RANGE</v>
      </c>
      <c r="S1005">
        <f>MIN(VLOOKUP($O1005,margin_ranges!$A$5:$D$10,4,FALSE),$P1005*100)</f>
        <v>25.125878670000002</v>
      </c>
      <c r="T1005" s="29">
        <f>(1-$S1005/100)/(1-$F1005)-1</f>
        <v>6.6548988542081133E-11</v>
      </c>
      <c r="U1005" s="19" t="str">
        <f>IF(ABS(IFERROR(T1005,0))&gt;0.05,INDEX(margin_ranges!$C$13:$C$16,MATCH($F1005*100,margin_ranges!$B$13:$B$16,1)),"")</f>
        <v/>
      </c>
      <c r="V1005" t="e">
        <f>MIN(VLOOKUP($U1005,margin_ranges!$A$5:$D$10,4,FALSE),$P1005*100)</f>
        <v>#N/A</v>
      </c>
      <c r="Y1005" s="29" t="e">
        <f t="shared" si="15"/>
        <v>#N/A</v>
      </c>
    </row>
    <row r="1006" spans="1:25" x14ac:dyDescent="0.3">
      <c r="A1006" s="8" t="s">
        <v>17</v>
      </c>
      <c r="B1006" s="8" t="s">
        <v>1743</v>
      </c>
      <c r="C1006" s="8" t="s">
        <v>1744</v>
      </c>
      <c r="D1006" s="8" t="s">
        <v>2263</v>
      </c>
      <c r="E1006" s="8" t="s">
        <v>2264</v>
      </c>
      <c r="F1006" s="24">
        <v>0.240851067349627</v>
      </c>
      <c r="G1006" s="24">
        <v>0</v>
      </c>
      <c r="H1006" s="25">
        <v>11.517099999999999</v>
      </c>
      <c r="I1006" s="25">
        <v>3.4963000000000002</v>
      </c>
      <c r="J1006" s="15">
        <v>207</v>
      </c>
      <c r="K1006" s="15">
        <v>50</v>
      </c>
      <c r="L1006" s="13">
        <v>0.30359999999999998</v>
      </c>
      <c r="M1006" s="7">
        <v>1.9758968699999999</v>
      </c>
      <c r="N1006" s="26">
        <v>1.5</v>
      </c>
      <c r="O1006" s="27" t="s">
        <v>92</v>
      </c>
      <c r="P1006" s="8">
        <v>0.2408510673</v>
      </c>
      <c r="Q1006" s="24">
        <v>0.28000000000000003</v>
      </c>
      <c r="R1006" t="str">
        <f>IF($Q1006*100&gt;=VLOOKUP($O1006,margin_ranges!$A$5:$C$10,2,FALSE),IF($Q1006*100&lt;=VLOOKUP($O1006,margin_ranges!$A$5:$C$10,3,FALSE)+10,"IN RANGE","ABOVE RANGE"),"BELOW RANGE")</f>
        <v>IN RANGE</v>
      </c>
      <c r="S1006">
        <f>MIN(VLOOKUP($O1006,margin_ranges!$A$5:$D$10,4,FALSE),$P1006*100)</f>
        <v>24.08510673</v>
      </c>
      <c r="T1006" s="29">
        <f>(1-$S1006/100)/(1-$F1006)-1</f>
        <v>6.5371930091373542E-11</v>
      </c>
      <c r="U1006" s="19" t="str">
        <f>IF(ABS(IFERROR(T1006,0))&gt;0.05,INDEX(margin_ranges!$C$13:$C$16,MATCH($F1006*100,margin_ranges!$B$13:$B$16,1)),"")</f>
        <v/>
      </c>
      <c r="V1006" t="e">
        <f>MIN(VLOOKUP($U1006,margin_ranges!$A$5:$D$10,4,FALSE),$P1006*100)</f>
        <v>#N/A</v>
      </c>
      <c r="Y1006" s="29" t="e">
        <f t="shared" si="15"/>
        <v>#N/A</v>
      </c>
    </row>
    <row r="1007" spans="1:25" x14ac:dyDescent="0.3">
      <c r="A1007" s="8" t="s">
        <v>17</v>
      </c>
      <c r="B1007" s="8" t="s">
        <v>1743</v>
      </c>
      <c r="C1007" s="8" t="s">
        <v>1744</v>
      </c>
      <c r="D1007" s="8" t="s">
        <v>2471</v>
      </c>
      <c r="E1007" s="8" t="s">
        <v>2472</v>
      </c>
      <c r="F1007" s="24">
        <v>0.238012121049686</v>
      </c>
      <c r="G1007" s="24">
        <v>0</v>
      </c>
      <c r="H1007" s="25">
        <v>3.6366999999999998</v>
      </c>
      <c r="I1007" s="25">
        <v>1.0831</v>
      </c>
      <c r="J1007" s="15">
        <v>64</v>
      </c>
      <c r="K1007" s="15">
        <v>15</v>
      </c>
      <c r="L1007" s="13">
        <v>0.29780000000000001</v>
      </c>
      <c r="M1007" s="7">
        <v>1.96853525</v>
      </c>
      <c r="N1007" s="26">
        <v>1.5</v>
      </c>
      <c r="O1007" s="27" t="s">
        <v>92</v>
      </c>
      <c r="P1007" s="8">
        <v>0.23801212099999999</v>
      </c>
      <c r="Q1007" s="24">
        <v>0.27</v>
      </c>
      <c r="R1007" t="str">
        <f>IF($Q1007*100&gt;=VLOOKUP($O1007,margin_ranges!$A$5:$C$10,2,FALSE),IF($Q1007*100&lt;=VLOOKUP($O1007,margin_ranges!$A$5:$C$10,3,FALSE)+10,"IN RANGE","ABOVE RANGE"),"BELOW RANGE")</f>
        <v>IN RANGE</v>
      </c>
      <c r="S1007">
        <f>MIN(VLOOKUP($O1007,margin_ranges!$A$5:$D$10,4,FALSE),$P1007*100)</f>
        <v>23.801212100000001</v>
      </c>
      <c r="T1007" s="29">
        <f>(1-$S1007/100)/(1-$F1007)-1</f>
        <v>6.5205618682284694E-11</v>
      </c>
      <c r="U1007" s="19" t="str">
        <f>IF(ABS(IFERROR(T1007,0))&gt;0.05,INDEX(margin_ranges!$C$13:$C$16,MATCH($F1007*100,margin_ranges!$B$13:$B$16,1)),"")</f>
        <v/>
      </c>
      <c r="V1007" t="e">
        <f>MIN(VLOOKUP($U1007,margin_ranges!$A$5:$D$10,4,FALSE),$P1007*100)</f>
        <v>#N/A</v>
      </c>
      <c r="Y1007" s="29" t="e">
        <f t="shared" si="15"/>
        <v>#N/A</v>
      </c>
    </row>
    <row r="1008" spans="1:25" x14ac:dyDescent="0.3">
      <c r="A1008" s="8" t="s">
        <v>17</v>
      </c>
      <c r="B1008" s="8" t="s">
        <v>1743</v>
      </c>
      <c r="C1008" s="8" t="s">
        <v>1744</v>
      </c>
      <c r="D1008" s="8" t="s">
        <v>1939</v>
      </c>
      <c r="E1008" s="8" t="s">
        <v>1940</v>
      </c>
      <c r="F1008" s="24">
        <v>0.28777279164604902</v>
      </c>
      <c r="G1008" s="24">
        <v>0</v>
      </c>
      <c r="H1008" s="25">
        <v>0.63009999999999999</v>
      </c>
      <c r="I1008" s="25">
        <v>0.19239999999999999</v>
      </c>
      <c r="J1008" s="15">
        <v>13</v>
      </c>
      <c r="K1008" s="15">
        <v>3</v>
      </c>
      <c r="L1008" s="13">
        <v>0.30530000000000002</v>
      </c>
      <c r="M1008" s="7">
        <v>2.1762718200000002</v>
      </c>
      <c r="N1008" s="26">
        <v>1.55</v>
      </c>
      <c r="O1008" s="27" t="s">
        <v>22</v>
      </c>
      <c r="P1008" s="8">
        <v>0.28777279160000002</v>
      </c>
      <c r="Q1008" s="24">
        <v>0.28999999999999998</v>
      </c>
      <c r="R1008" t="str">
        <f>IF($Q1008*100&gt;=VLOOKUP($O1008,margin_ranges!$A$5:$C$10,2,FALSE),IF($Q1008*100&lt;=VLOOKUP($O1008,margin_ranges!$A$5:$C$10,3,FALSE)+10,"IN RANGE","ABOVE RANGE"),"BELOW RANGE")</f>
        <v>IN RANGE</v>
      </c>
      <c r="S1008">
        <f>MIN(VLOOKUP($O1008,margin_ranges!$A$5:$D$10,4,FALSE),$P1008*100)</f>
        <v>28.777279160000003</v>
      </c>
      <c r="T1008" s="29">
        <f>(1-$S1008/100)/(1-$F1008)-1</f>
        <v>6.4654948062070616E-11</v>
      </c>
      <c r="U1008" s="19" t="str">
        <f>IF(ABS(IFERROR(T1008,0))&gt;0.05,INDEX(margin_ranges!$C$13:$C$16,MATCH($F1008*100,margin_ranges!$B$13:$B$16,1)),"")</f>
        <v/>
      </c>
      <c r="V1008" t="e">
        <f>MIN(VLOOKUP($U1008,margin_ranges!$A$5:$D$10,4,FALSE),$P1008*100)</f>
        <v>#N/A</v>
      </c>
      <c r="Y1008" s="29" t="e">
        <f t="shared" si="15"/>
        <v>#N/A</v>
      </c>
    </row>
    <row r="1009" spans="1:25" x14ac:dyDescent="0.3">
      <c r="A1009" s="8" t="s">
        <v>17</v>
      </c>
      <c r="B1009" s="8" t="s">
        <v>1743</v>
      </c>
      <c r="C1009" s="8" t="s">
        <v>1744</v>
      </c>
      <c r="D1009" s="8" t="s">
        <v>2259</v>
      </c>
      <c r="E1009" s="8" t="s">
        <v>2260</v>
      </c>
      <c r="F1009" s="24">
        <v>0.27039656334616702</v>
      </c>
      <c r="G1009" s="24">
        <v>0</v>
      </c>
      <c r="H1009" s="25">
        <v>7.4821</v>
      </c>
      <c r="I1009" s="25">
        <v>3.6490999999999998</v>
      </c>
      <c r="J1009" s="15">
        <v>225</v>
      </c>
      <c r="K1009" s="15">
        <v>57</v>
      </c>
      <c r="L1009" s="13">
        <v>0.48770000000000002</v>
      </c>
      <c r="M1009" s="7">
        <v>2.05591137</v>
      </c>
      <c r="N1009" s="26">
        <v>1.5</v>
      </c>
      <c r="O1009" s="27" t="s">
        <v>92</v>
      </c>
      <c r="P1009" s="8">
        <v>0.2703965633</v>
      </c>
      <c r="Q1009" s="24">
        <v>0.28999999999999998</v>
      </c>
      <c r="R1009" t="str">
        <f>IF($Q1009*100&gt;=VLOOKUP($O1009,margin_ranges!$A$5:$C$10,2,FALSE),IF($Q1009*100&lt;=VLOOKUP($O1009,margin_ranges!$A$5:$C$10,3,FALSE)+10,"IN RANGE","ABOVE RANGE"),"BELOW RANGE")</f>
        <v>IN RANGE</v>
      </c>
      <c r="S1009">
        <f>MIN(VLOOKUP($O1009,margin_ranges!$A$5:$D$10,4,FALSE),$P1009*100)</f>
        <v>27.03965633</v>
      </c>
      <c r="T1009" s="29">
        <f>(1-$S1009/100)/(1-$F1009)-1</f>
        <v>6.3276717199300947E-11</v>
      </c>
      <c r="U1009" s="19" t="str">
        <f>IF(ABS(IFERROR(T1009,0))&gt;0.05,INDEX(margin_ranges!$C$13:$C$16,MATCH($F1009*100,margin_ranges!$B$13:$B$16,1)),"")</f>
        <v/>
      </c>
      <c r="V1009" t="e">
        <f>MIN(VLOOKUP($U1009,margin_ranges!$A$5:$D$10,4,FALSE),$P1009*100)</f>
        <v>#N/A</v>
      </c>
      <c r="Y1009" s="29" t="e">
        <f t="shared" si="15"/>
        <v>#N/A</v>
      </c>
    </row>
    <row r="1010" spans="1:25" x14ac:dyDescent="0.3">
      <c r="A1010" s="8" t="s">
        <v>17</v>
      </c>
      <c r="B1010" s="8" t="s">
        <v>1743</v>
      </c>
      <c r="C1010" s="8" t="s">
        <v>1744</v>
      </c>
      <c r="D1010" s="8" t="s">
        <v>1935</v>
      </c>
      <c r="E1010" s="8" t="s">
        <v>1936</v>
      </c>
      <c r="F1010" s="24">
        <v>0.266681295945077</v>
      </c>
      <c r="G1010" s="24">
        <v>0</v>
      </c>
      <c r="H1010" s="25">
        <v>1.6394</v>
      </c>
      <c r="I1010" s="25">
        <v>0.8911</v>
      </c>
      <c r="J1010" s="15">
        <v>55</v>
      </c>
      <c r="K1010" s="15">
        <v>14</v>
      </c>
      <c r="L1010" s="13">
        <v>0.54359999999999997</v>
      </c>
      <c r="M1010" s="7">
        <v>2.0454953499999999</v>
      </c>
      <c r="N1010" s="26">
        <v>1.5</v>
      </c>
      <c r="O1010" s="27" t="s">
        <v>22</v>
      </c>
      <c r="P1010" s="8">
        <v>0.2666812959</v>
      </c>
      <c r="Q1010" s="24">
        <v>0.28999999999999998</v>
      </c>
      <c r="R1010" t="str">
        <f>IF($Q1010*100&gt;=VLOOKUP($O1010,margin_ranges!$A$5:$C$10,2,FALSE),IF($Q1010*100&lt;=VLOOKUP($O1010,margin_ranges!$A$5:$C$10,3,FALSE)+10,"IN RANGE","ABOVE RANGE"),"BELOW RANGE")</f>
        <v>IN RANGE</v>
      </c>
      <c r="S1010">
        <f>MIN(VLOOKUP($O1010,margin_ranges!$A$5:$D$10,4,FALSE),$P1010*100)</f>
        <v>26.668129589999999</v>
      </c>
      <c r="T1010" s="29">
        <f>(1-$S1010/100)/(1-$F1010)-1</f>
        <v>6.1469940249025967E-11</v>
      </c>
      <c r="U1010" s="19" t="str">
        <f>IF(ABS(IFERROR(T1010,0))&gt;0.05,INDEX(margin_ranges!$C$13:$C$16,MATCH($F1010*100,margin_ranges!$B$13:$B$16,1)),"")</f>
        <v/>
      </c>
      <c r="V1010" t="e">
        <f>MIN(VLOOKUP($U1010,margin_ranges!$A$5:$D$10,4,FALSE),$P1010*100)</f>
        <v>#N/A</v>
      </c>
      <c r="Y1010" s="29" t="e">
        <f t="shared" si="15"/>
        <v>#N/A</v>
      </c>
    </row>
    <row r="1011" spans="1:25" x14ac:dyDescent="0.3">
      <c r="A1011" s="8" t="s">
        <v>17</v>
      </c>
      <c r="B1011" s="8" t="s">
        <v>1743</v>
      </c>
      <c r="C1011" s="8" t="s">
        <v>1744</v>
      </c>
      <c r="D1011" s="8" t="s">
        <v>1911</v>
      </c>
      <c r="E1011" s="8" t="s">
        <v>1912</v>
      </c>
      <c r="F1011" s="24">
        <v>0.238924515146511</v>
      </c>
      <c r="G1011" s="24">
        <v>0</v>
      </c>
      <c r="H1011" s="25">
        <v>13.0793</v>
      </c>
      <c r="I1011" s="25">
        <v>4.7404999999999999</v>
      </c>
      <c r="J1011" s="15">
        <v>280</v>
      </c>
      <c r="K1011" s="15">
        <v>67</v>
      </c>
      <c r="L1011" s="13">
        <v>0.3624</v>
      </c>
      <c r="M1011" s="7">
        <v>1.9708951699999999</v>
      </c>
      <c r="N1011" s="26">
        <v>1.5</v>
      </c>
      <c r="O1011" s="27" t="s">
        <v>92</v>
      </c>
      <c r="P1011" s="8">
        <v>0.23892451510000001</v>
      </c>
      <c r="Q1011" s="24">
        <v>0.27</v>
      </c>
      <c r="R1011" t="str">
        <f>IF($Q1011*100&gt;=VLOOKUP($O1011,margin_ranges!$A$5:$C$10,2,FALSE),IF($Q1011*100&lt;=VLOOKUP($O1011,margin_ranges!$A$5:$C$10,3,FALSE)+10,"IN RANGE","ABOVE RANGE"),"BELOW RANGE")</f>
        <v>IN RANGE</v>
      </c>
      <c r="S1011">
        <f>MIN(VLOOKUP($O1011,margin_ranges!$A$5:$D$10,4,FALSE),$P1011*100)</f>
        <v>23.892451510000001</v>
      </c>
      <c r="T1011" s="29">
        <f>(1-$S1011/100)/(1-$F1011)-1</f>
        <v>6.1112226390491742E-11</v>
      </c>
      <c r="U1011" s="19" t="str">
        <f>IF(ABS(IFERROR(T1011,0))&gt;0.05,INDEX(margin_ranges!$C$13:$C$16,MATCH($F1011*100,margin_ranges!$B$13:$B$16,1)),"")</f>
        <v/>
      </c>
      <c r="V1011" t="e">
        <f>MIN(VLOOKUP($U1011,margin_ranges!$A$5:$D$10,4,FALSE),$P1011*100)</f>
        <v>#N/A</v>
      </c>
      <c r="Y1011" s="29" t="e">
        <f t="shared" si="15"/>
        <v>#N/A</v>
      </c>
    </row>
    <row r="1012" spans="1:25" x14ac:dyDescent="0.3">
      <c r="A1012" s="8" t="s">
        <v>17</v>
      </c>
      <c r="B1012" s="8" t="s">
        <v>1743</v>
      </c>
      <c r="C1012" s="8" t="s">
        <v>1744</v>
      </c>
      <c r="D1012" s="8" t="s">
        <v>2283</v>
      </c>
      <c r="E1012" s="8" t="s">
        <v>2284</v>
      </c>
      <c r="F1012" s="24">
        <v>0.23951537744641099</v>
      </c>
      <c r="G1012" s="24">
        <v>0</v>
      </c>
      <c r="H1012" s="25">
        <v>10.2492</v>
      </c>
      <c r="I1012" s="25">
        <v>3.3416999999999999</v>
      </c>
      <c r="J1012" s="15">
        <v>198</v>
      </c>
      <c r="K1012" s="15">
        <v>47</v>
      </c>
      <c r="L1012" s="13">
        <v>0.32600000000000001</v>
      </c>
      <c r="M1012" s="7">
        <v>1.97242647</v>
      </c>
      <c r="N1012" s="26">
        <v>1.5</v>
      </c>
      <c r="O1012" s="27" t="s">
        <v>92</v>
      </c>
      <c r="P1012" s="8">
        <v>0.23951537740000001</v>
      </c>
      <c r="Q1012" s="24">
        <v>0.27</v>
      </c>
      <c r="R1012" t="str">
        <f>IF($Q1012*100&gt;=VLOOKUP($O1012,margin_ranges!$A$5:$C$10,2,FALSE),IF($Q1012*100&lt;=VLOOKUP($O1012,margin_ranges!$A$5:$C$10,3,FALSE)+10,"IN RANGE","ABOVE RANGE"),"BELOW RANGE")</f>
        <v>IN RANGE</v>
      </c>
      <c r="S1012">
        <f>MIN(VLOOKUP($O1012,margin_ranges!$A$5:$D$10,4,FALSE),$P1012*100)</f>
        <v>23.951537739999999</v>
      </c>
      <c r="T1012" s="29">
        <f>(1-$S1012/100)/(1-$F1012)-1</f>
        <v>6.1028071485225155E-11</v>
      </c>
      <c r="U1012" s="19" t="str">
        <f>IF(ABS(IFERROR(T1012,0))&gt;0.05,INDEX(margin_ranges!$C$13:$C$16,MATCH($F1012*100,margin_ranges!$B$13:$B$16,1)),"")</f>
        <v/>
      </c>
      <c r="V1012" t="e">
        <f>MIN(VLOOKUP($U1012,margin_ranges!$A$5:$D$10,4,FALSE),$P1012*100)</f>
        <v>#N/A</v>
      </c>
      <c r="Y1012" s="29" t="e">
        <f t="shared" si="15"/>
        <v>#N/A</v>
      </c>
    </row>
    <row r="1013" spans="1:25" x14ac:dyDescent="0.3">
      <c r="A1013" s="8" t="s">
        <v>17</v>
      </c>
      <c r="B1013" s="8" t="s">
        <v>1743</v>
      </c>
      <c r="C1013" s="8" t="s">
        <v>1744</v>
      </c>
      <c r="D1013" s="8" t="s">
        <v>1805</v>
      </c>
      <c r="E1013" s="8" t="s">
        <v>1806</v>
      </c>
      <c r="F1013" s="24">
        <v>0.21790435494695601</v>
      </c>
      <c r="G1013" s="24">
        <v>0</v>
      </c>
      <c r="H1013" s="25">
        <v>2.2974999999999999</v>
      </c>
      <c r="I1013" s="25">
        <v>0.58540000000000003</v>
      </c>
      <c r="J1013" s="15">
        <v>35</v>
      </c>
      <c r="K1013" s="15">
        <v>7</v>
      </c>
      <c r="L1013" s="13">
        <v>0.25480000000000003</v>
      </c>
      <c r="M1013" s="7">
        <v>1.9818547900000001</v>
      </c>
      <c r="N1013" s="26">
        <v>1.55</v>
      </c>
      <c r="O1013" s="27" t="s">
        <v>92</v>
      </c>
      <c r="P1013" s="8">
        <v>0.21790435490000001</v>
      </c>
      <c r="Q1013" s="24">
        <v>0.24</v>
      </c>
      <c r="R1013" t="str">
        <f>IF($Q1013*100&gt;=VLOOKUP($O1013,margin_ranges!$A$5:$C$10,2,FALSE),IF($Q1013*100&lt;=VLOOKUP($O1013,margin_ranges!$A$5:$C$10,3,FALSE)+10,"IN RANGE","ABOVE RANGE"),"BELOW RANGE")</f>
        <v>IN RANGE</v>
      </c>
      <c r="S1013">
        <f>MIN(VLOOKUP($O1013,margin_ranges!$A$5:$D$10,4,FALSE),$P1013*100)</f>
        <v>21.79043549</v>
      </c>
      <c r="T1013" s="29">
        <f>(1-$S1013/100)/(1-$F1013)-1</f>
        <v>6.0038640725679215E-11</v>
      </c>
      <c r="U1013" s="19" t="str">
        <f>IF(ABS(IFERROR(T1013,0))&gt;0.05,INDEX(margin_ranges!$C$13:$C$16,MATCH($F1013*100,margin_ranges!$B$13:$B$16,1)),"")</f>
        <v/>
      </c>
      <c r="V1013" t="e">
        <f>MIN(VLOOKUP($U1013,margin_ranges!$A$5:$D$10,4,FALSE),$P1013*100)</f>
        <v>#N/A</v>
      </c>
      <c r="Y1013" s="29" t="e">
        <f t="shared" si="15"/>
        <v>#N/A</v>
      </c>
    </row>
    <row r="1014" spans="1:25" x14ac:dyDescent="0.3">
      <c r="A1014" s="8" t="s">
        <v>17</v>
      </c>
      <c r="B1014" s="8" t="s">
        <v>1743</v>
      </c>
      <c r="C1014" s="8" t="s">
        <v>1744</v>
      </c>
      <c r="D1014" s="8" t="s">
        <v>2131</v>
      </c>
      <c r="E1014" s="8" t="s">
        <v>2132</v>
      </c>
      <c r="F1014" s="24">
        <v>0.23670920514542701</v>
      </c>
      <c r="G1014" s="24">
        <v>0</v>
      </c>
      <c r="H1014" s="25">
        <v>7.7308000000000003</v>
      </c>
      <c r="I1014" s="25">
        <v>2.5651000000000002</v>
      </c>
      <c r="J1014" s="15">
        <v>151</v>
      </c>
      <c r="K1014" s="15">
        <v>36</v>
      </c>
      <c r="L1014" s="13">
        <v>0.33179999999999998</v>
      </c>
      <c r="M1014" s="7">
        <v>1.96517502</v>
      </c>
      <c r="N1014" s="26">
        <v>1.5</v>
      </c>
      <c r="O1014" s="27" t="s">
        <v>92</v>
      </c>
      <c r="P1014" s="8">
        <v>0.23670920509999999</v>
      </c>
      <c r="Q1014" s="24">
        <v>0.27</v>
      </c>
      <c r="R1014" t="str">
        <f>IF($Q1014*100&gt;=VLOOKUP($O1014,margin_ranges!$A$5:$C$10,2,FALSE),IF($Q1014*100&lt;=VLOOKUP($O1014,margin_ranges!$A$5:$C$10,3,FALSE)+10,"IN RANGE","ABOVE RANGE"),"BELOW RANGE")</f>
        <v>IN RANGE</v>
      </c>
      <c r="S1014">
        <f>MIN(VLOOKUP($O1014,margin_ranges!$A$5:$D$10,4,FALSE),$P1014*100)</f>
        <v>23.670920509999998</v>
      </c>
      <c r="T1014" s="29">
        <f>(1-$S1014/100)/(1-$F1014)-1</f>
        <v>5.9514837502661067E-11</v>
      </c>
      <c r="U1014" s="19" t="str">
        <f>IF(ABS(IFERROR(T1014,0))&gt;0.05,INDEX(margin_ranges!$C$13:$C$16,MATCH($F1014*100,margin_ranges!$B$13:$B$16,1)),"")</f>
        <v/>
      </c>
      <c r="V1014" t="e">
        <f>MIN(VLOOKUP($U1014,margin_ranges!$A$5:$D$10,4,FALSE),$P1014*100)</f>
        <v>#N/A</v>
      </c>
      <c r="Y1014" s="29" t="e">
        <f t="shared" si="15"/>
        <v>#N/A</v>
      </c>
    </row>
    <row r="1015" spans="1:25" x14ac:dyDescent="0.3">
      <c r="A1015" s="8" t="s">
        <v>17</v>
      </c>
      <c r="B1015" s="8" t="s">
        <v>1743</v>
      </c>
      <c r="C1015" s="8" t="s">
        <v>1744</v>
      </c>
      <c r="D1015" s="8" t="s">
        <v>1947</v>
      </c>
      <c r="E1015" s="8" t="s">
        <v>1948</v>
      </c>
      <c r="F1015" s="24">
        <v>0.225396660545434</v>
      </c>
      <c r="G1015" s="24">
        <v>0</v>
      </c>
      <c r="H1015" s="25">
        <v>1.7946</v>
      </c>
      <c r="I1015" s="25">
        <v>0.78139999999999998</v>
      </c>
      <c r="J1015" s="15">
        <v>45</v>
      </c>
      <c r="K1015" s="15">
        <v>10</v>
      </c>
      <c r="L1015" s="13">
        <v>0.43540000000000001</v>
      </c>
      <c r="M1015" s="7">
        <v>1.9364749999999999</v>
      </c>
      <c r="N1015" s="26">
        <v>1.5</v>
      </c>
      <c r="O1015" s="27" t="s">
        <v>22</v>
      </c>
      <c r="P1015" s="8">
        <v>0.22539666050000001</v>
      </c>
      <c r="Q1015" s="24">
        <v>0.28000000000000003</v>
      </c>
      <c r="R1015" t="str">
        <f>IF($Q1015*100&gt;=VLOOKUP($O1015,margin_ranges!$A$5:$C$10,2,FALSE),IF($Q1015*100&lt;=VLOOKUP($O1015,margin_ranges!$A$5:$C$10,3,FALSE)+10,"IN RANGE","ABOVE RANGE"),"BELOW RANGE")</f>
        <v>IN RANGE</v>
      </c>
      <c r="S1015">
        <f>MIN(VLOOKUP($O1015,margin_ranges!$A$5:$D$10,4,FALSE),$P1015*100)</f>
        <v>22.539666050000001</v>
      </c>
      <c r="T1015" s="29">
        <f>(1-$S1015/100)/(1-$F1015)-1</f>
        <v>5.8654636703181495E-11</v>
      </c>
      <c r="U1015" s="19" t="str">
        <f>IF(ABS(IFERROR(T1015,0))&gt;0.05,INDEX(margin_ranges!$C$13:$C$16,MATCH($F1015*100,margin_ranges!$B$13:$B$16,1)),"")</f>
        <v/>
      </c>
      <c r="V1015" t="e">
        <f>MIN(VLOOKUP($U1015,margin_ranges!$A$5:$D$10,4,FALSE),$P1015*100)</f>
        <v>#N/A</v>
      </c>
      <c r="Y1015" s="29" t="e">
        <f t="shared" si="15"/>
        <v>#N/A</v>
      </c>
    </row>
    <row r="1016" spans="1:25" x14ac:dyDescent="0.3">
      <c r="A1016" s="8" t="s">
        <v>17</v>
      </c>
      <c r="B1016" s="8" t="s">
        <v>1743</v>
      </c>
      <c r="C1016" s="8" t="s">
        <v>1744</v>
      </c>
      <c r="D1016" s="8" t="s">
        <v>2125</v>
      </c>
      <c r="E1016" s="8" t="s">
        <v>2126</v>
      </c>
      <c r="F1016" s="24">
        <v>0.208740017746228</v>
      </c>
      <c r="G1016" s="24">
        <v>0</v>
      </c>
      <c r="H1016" s="25">
        <v>0.68659999999999999</v>
      </c>
      <c r="I1016" s="25">
        <v>0.1757</v>
      </c>
      <c r="J1016" s="15">
        <v>10</v>
      </c>
      <c r="K1016" s="15">
        <v>2</v>
      </c>
      <c r="L1016" s="13">
        <v>0.25590000000000002</v>
      </c>
      <c r="M1016" s="7">
        <v>1.8325203299999999</v>
      </c>
      <c r="N1016" s="26">
        <v>1.45</v>
      </c>
      <c r="O1016" s="27" t="s">
        <v>22</v>
      </c>
      <c r="P1016" s="8">
        <v>0.2087400177</v>
      </c>
      <c r="Q1016" s="24">
        <v>0.24</v>
      </c>
      <c r="R1016" t="str">
        <f>IF($Q1016*100&gt;=VLOOKUP($O1016,margin_ranges!$A$5:$C$10,2,FALSE),IF($Q1016*100&lt;=VLOOKUP($O1016,margin_ranges!$A$5:$C$10,3,FALSE)+10,"IN RANGE","ABOVE RANGE"),"BELOW RANGE")</f>
        <v>IN RANGE</v>
      </c>
      <c r="S1016">
        <f>MIN(VLOOKUP($O1016,margin_ranges!$A$5:$D$10,4,FALSE),$P1016*100)</f>
        <v>20.87400177</v>
      </c>
      <c r="T1016" s="29">
        <f>(1-$S1016/100)/(1-$F1016)-1</f>
        <v>5.8423266224849613E-11</v>
      </c>
      <c r="U1016" s="19" t="str">
        <f>IF(ABS(IFERROR(T1016,0))&gt;0.05,INDEX(margin_ranges!$C$13:$C$16,MATCH($F1016*100,margin_ranges!$B$13:$B$16,1)),"")</f>
        <v/>
      </c>
      <c r="V1016" t="e">
        <f>MIN(VLOOKUP($U1016,margin_ranges!$A$5:$D$10,4,FALSE),$P1016*100)</f>
        <v>#N/A</v>
      </c>
      <c r="Y1016" s="29" t="e">
        <f t="shared" si="15"/>
        <v>#N/A</v>
      </c>
    </row>
    <row r="1017" spans="1:25" x14ac:dyDescent="0.3">
      <c r="A1017" s="8" t="s">
        <v>17</v>
      </c>
      <c r="B1017" s="8" t="s">
        <v>1743</v>
      </c>
      <c r="C1017" s="8" t="s">
        <v>1744</v>
      </c>
      <c r="D1017" s="8" t="s">
        <v>2163</v>
      </c>
      <c r="E1017" s="8" t="s">
        <v>2164</v>
      </c>
      <c r="F1017" s="24">
        <v>0.25419317124324298</v>
      </c>
      <c r="G1017" s="24">
        <v>0</v>
      </c>
      <c r="H1017" s="25">
        <v>7.7274000000000003</v>
      </c>
      <c r="I1017" s="25">
        <v>4.3620999999999999</v>
      </c>
      <c r="J1017" s="15">
        <v>263</v>
      </c>
      <c r="K1017" s="15">
        <v>66</v>
      </c>
      <c r="L1017" s="13">
        <v>0.5645</v>
      </c>
      <c r="M1017" s="7">
        <v>2.01124466</v>
      </c>
      <c r="N1017" s="26">
        <v>1.5</v>
      </c>
      <c r="O1017" s="27" t="s">
        <v>92</v>
      </c>
      <c r="P1017" s="8">
        <v>0.25419317120000001</v>
      </c>
      <c r="Q1017" s="24">
        <v>0.28999999999999998</v>
      </c>
      <c r="R1017" t="str">
        <f>IF($Q1017*100&gt;=VLOOKUP($O1017,margin_ranges!$A$5:$C$10,2,FALSE),IF($Q1017*100&lt;=VLOOKUP($O1017,margin_ranges!$A$5:$C$10,3,FALSE)+10,"IN RANGE","ABOVE RANGE"),"BELOW RANGE")</f>
        <v>IN RANGE</v>
      </c>
      <c r="S1017">
        <f>MIN(VLOOKUP($O1017,margin_ranges!$A$5:$D$10,4,FALSE),$P1017*100)</f>
        <v>25.419317120000002</v>
      </c>
      <c r="T1017" s="29">
        <f>(1-$S1017/100)/(1-$F1017)-1</f>
        <v>5.79813974610488E-11</v>
      </c>
      <c r="U1017" s="19" t="str">
        <f>IF(ABS(IFERROR(T1017,0))&gt;0.05,INDEX(margin_ranges!$C$13:$C$16,MATCH($F1017*100,margin_ranges!$B$13:$B$16,1)),"")</f>
        <v/>
      </c>
      <c r="V1017" t="e">
        <f>MIN(VLOOKUP($U1017,margin_ranges!$A$5:$D$10,4,FALSE),$P1017*100)</f>
        <v>#N/A</v>
      </c>
      <c r="Y1017" s="29" t="e">
        <f t="shared" si="15"/>
        <v>#N/A</v>
      </c>
    </row>
    <row r="1018" spans="1:25" x14ac:dyDescent="0.3">
      <c r="A1018" s="8" t="s">
        <v>17</v>
      </c>
      <c r="B1018" s="8" t="s">
        <v>1743</v>
      </c>
      <c r="C1018" s="8" t="s">
        <v>1744</v>
      </c>
      <c r="D1018" s="28" t="s">
        <v>1957</v>
      </c>
      <c r="E1018" s="8" t="s">
        <v>1958</v>
      </c>
      <c r="F1018" s="24">
        <v>0.174255926947774</v>
      </c>
      <c r="G1018" s="24">
        <v>0</v>
      </c>
      <c r="H1018" s="25">
        <v>1.3262</v>
      </c>
      <c r="I1018" s="25">
        <v>0.48309999999999997</v>
      </c>
      <c r="J1018" s="15">
        <v>26</v>
      </c>
      <c r="K1018" s="15">
        <v>5</v>
      </c>
      <c r="L1018" s="13">
        <v>0.36430000000000001</v>
      </c>
      <c r="M1018" s="7">
        <v>1.81654347</v>
      </c>
      <c r="N1018" s="26">
        <v>1.5</v>
      </c>
      <c r="O1018" s="27" t="s">
        <v>22</v>
      </c>
      <c r="P1018" s="8">
        <v>0.1742559269</v>
      </c>
      <c r="Q1018" s="24">
        <v>0.22</v>
      </c>
      <c r="R1018" t="str">
        <f>IF($Q1018*100&gt;=VLOOKUP($O1018,margin_ranges!$A$5:$C$10,2,FALSE),IF($Q1018*100&lt;=VLOOKUP($O1018,margin_ranges!$A$5:$C$10,3,FALSE)+10,"IN RANGE","ABOVE RANGE"),"BELOW RANGE")</f>
        <v>IN RANGE</v>
      </c>
      <c r="S1018">
        <f>MIN(VLOOKUP($O1018,margin_ranges!$A$5:$D$10,4,FALSE),$P1018*100)</f>
        <v>17.425592689999998</v>
      </c>
      <c r="T1018" s="29">
        <f>(1-$S1018/100)/(1-$F1018)-1</f>
        <v>5.7855720214661233E-11</v>
      </c>
      <c r="U1018" s="19" t="str">
        <f>IF(ABS(IFERROR(T1018,0))&gt;0.05,INDEX(margin_ranges!$C$13:$C$16,MATCH($F1018*100,margin_ranges!$B$13:$B$16,1)),"")</f>
        <v/>
      </c>
      <c r="V1018" t="e">
        <f>MIN(VLOOKUP($U1018,margin_ranges!$A$5:$D$10,4,FALSE),$P1018*100)</f>
        <v>#N/A</v>
      </c>
      <c r="Y1018" s="29" t="e">
        <f t="shared" si="15"/>
        <v>#N/A</v>
      </c>
    </row>
    <row r="1019" spans="1:25" x14ac:dyDescent="0.3">
      <c r="A1019" s="8" t="s">
        <v>17</v>
      </c>
      <c r="B1019" s="8" t="s">
        <v>1743</v>
      </c>
      <c r="C1019" s="8" t="s">
        <v>1744</v>
      </c>
      <c r="D1019" s="8" t="s">
        <v>2369</v>
      </c>
      <c r="E1019" s="8" t="s">
        <v>2370</v>
      </c>
      <c r="F1019" s="24">
        <v>0.24504890154359199</v>
      </c>
      <c r="G1019" s="24">
        <v>0</v>
      </c>
      <c r="H1019" s="25">
        <v>0.70720000000000005</v>
      </c>
      <c r="I1019" s="25">
        <v>0.35680000000000001</v>
      </c>
      <c r="J1019" s="15">
        <v>22</v>
      </c>
      <c r="K1019" s="15">
        <v>5</v>
      </c>
      <c r="L1019" s="13">
        <v>0.50449999999999995</v>
      </c>
      <c r="M1019" s="7">
        <v>2.05311311</v>
      </c>
      <c r="N1019" s="26">
        <v>1.55</v>
      </c>
      <c r="O1019" s="27" t="s">
        <v>22</v>
      </c>
      <c r="P1019" s="8">
        <v>0.2450489015</v>
      </c>
      <c r="Q1019" s="24">
        <v>0.28999999999999998</v>
      </c>
      <c r="R1019" t="str">
        <f>IF($Q1019*100&gt;=VLOOKUP($O1019,margin_ranges!$A$5:$C$10,2,FALSE),IF($Q1019*100&lt;=VLOOKUP($O1019,margin_ranges!$A$5:$C$10,3,FALSE)+10,"IN RANGE","ABOVE RANGE"),"BELOW RANGE")</f>
        <v>IN RANGE</v>
      </c>
      <c r="S1019">
        <f>MIN(VLOOKUP($O1019,margin_ranges!$A$5:$D$10,4,FALSE),$P1019*100)</f>
        <v>24.504890150000001</v>
      </c>
      <c r="T1019" s="29">
        <f>(1-$S1019/100)/(1-$F1019)-1</f>
        <v>5.7741367243124841E-11</v>
      </c>
      <c r="U1019" s="19" t="str">
        <f>IF(ABS(IFERROR(T1019,0))&gt;0.05,INDEX(margin_ranges!$C$13:$C$16,MATCH($F1019*100,margin_ranges!$B$13:$B$16,1)),"")</f>
        <v/>
      </c>
      <c r="V1019" t="e">
        <f>MIN(VLOOKUP($U1019,margin_ranges!$A$5:$D$10,4,FALSE),$P1019*100)</f>
        <v>#N/A</v>
      </c>
      <c r="Y1019" s="29" t="e">
        <f t="shared" si="15"/>
        <v>#N/A</v>
      </c>
    </row>
    <row r="1020" spans="1:25" x14ac:dyDescent="0.3">
      <c r="A1020" s="8" t="s">
        <v>17</v>
      </c>
      <c r="B1020" s="8" t="s">
        <v>1743</v>
      </c>
      <c r="C1020" s="8" t="s">
        <v>1744</v>
      </c>
      <c r="D1020" s="8" t="s">
        <v>2377</v>
      </c>
      <c r="E1020" s="8" t="s">
        <v>2378</v>
      </c>
      <c r="F1020" s="24">
        <v>0.26543339824219703</v>
      </c>
      <c r="G1020" s="24">
        <v>0</v>
      </c>
      <c r="H1020" s="25">
        <v>0.48299999999999998</v>
      </c>
      <c r="I1020" s="25">
        <v>0.26590000000000003</v>
      </c>
      <c r="J1020" s="15">
        <v>16</v>
      </c>
      <c r="K1020" s="15">
        <v>4</v>
      </c>
      <c r="L1020" s="13">
        <v>0.5504</v>
      </c>
      <c r="M1020" s="7">
        <v>2.0420204200000001</v>
      </c>
      <c r="N1020" s="26">
        <v>1.5</v>
      </c>
      <c r="O1020" s="27" t="s">
        <v>22</v>
      </c>
      <c r="P1020" s="8">
        <v>0.2654333982</v>
      </c>
      <c r="Q1020" s="24">
        <v>0.28999999999999998</v>
      </c>
      <c r="R1020" t="str">
        <f>IF($Q1020*100&gt;=VLOOKUP($O1020,margin_ranges!$A$5:$C$10,2,FALSE),IF($Q1020*100&lt;=VLOOKUP($O1020,margin_ranges!$A$5:$C$10,3,FALSE)+10,"IN RANGE","ABOVE RANGE"),"BELOW RANGE")</f>
        <v>IN RANGE</v>
      </c>
      <c r="S1020">
        <f>MIN(VLOOKUP($O1020,margin_ranges!$A$5:$D$10,4,FALSE),$P1020*100)</f>
        <v>26.54333982</v>
      </c>
      <c r="T1020" s="29">
        <f>(1-$S1020/100)/(1-$F1020)-1</f>
        <v>5.7444715650945E-11</v>
      </c>
      <c r="U1020" s="19" t="str">
        <f>IF(ABS(IFERROR(T1020,0))&gt;0.05,INDEX(margin_ranges!$C$13:$C$16,MATCH($F1020*100,margin_ranges!$B$13:$B$16,1)),"")</f>
        <v/>
      </c>
      <c r="V1020" t="e">
        <f>MIN(VLOOKUP($U1020,margin_ranges!$A$5:$D$10,4,FALSE),$P1020*100)</f>
        <v>#N/A</v>
      </c>
      <c r="Y1020" s="29" t="e">
        <f t="shared" si="15"/>
        <v>#N/A</v>
      </c>
    </row>
    <row r="1021" spans="1:25" x14ac:dyDescent="0.3">
      <c r="A1021" s="8" t="s">
        <v>17</v>
      </c>
      <c r="B1021" s="8" t="s">
        <v>1743</v>
      </c>
      <c r="C1021" s="8" t="s">
        <v>1744</v>
      </c>
      <c r="D1021" s="8" t="s">
        <v>1899</v>
      </c>
      <c r="E1021" s="8" t="s">
        <v>1900</v>
      </c>
      <c r="F1021" s="24">
        <v>0.28065172634119701</v>
      </c>
      <c r="G1021" s="24">
        <v>0</v>
      </c>
      <c r="H1021" s="25">
        <v>1.0213000000000001</v>
      </c>
      <c r="I1021" s="25">
        <v>0.28949999999999998</v>
      </c>
      <c r="J1021" s="15">
        <v>18</v>
      </c>
      <c r="K1021" s="15">
        <v>4</v>
      </c>
      <c r="L1021" s="13">
        <v>0.28349999999999997</v>
      </c>
      <c r="M1021" s="7">
        <v>2.08522082</v>
      </c>
      <c r="N1021" s="26">
        <v>1.5</v>
      </c>
      <c r="O1021" s="27" t="s">
        <v>22</v>
      </c>
      <c r="P1021" s="8">
        <v>0.28065172630000002</v>
      </c>
      <c r="Q1021" s="24">
        <v>0.28999999999999998</v>
      </c>
      <c r="R1021" t="str">
        <f>IF($Q1021*100&gt;=VLOOKUP($O1021,margin_ranges!$A$5:$C$10,2,FALSE),IF($Q1021*100&lt;=VLOOKUP($O1021,margin_ranges!$A$5:$C$10,3,FALSE)+10,"IN RANGE","ABOVE RANGE"),"BELOW RANGE")</f>
        <v>IN RANGE</v>
      </c>
      <c r="S1021">
        <f>MIN(VLOOKUP($O1021,margin_ranges!$A$5:$D$10,4,FALSE),$P1021*100)</f>
        <v>28.065172630000003</v>
      </c>
      <c r="T1021" s="29">
        <f>(1-$S1021/100)/(1-$F1021)-1</f>
        <v>5.7269744502264075E-11</v>
      </c>
      <c r="U1021" s="19" t="str">
        <f>IF(ABS(IFERROR(T1021,0))&gt;0.05,INDEX(margin_ranges!$C$13:$C$16,MATCH($F1021*100,margin_ranges!$B$13:$B$16,1)),"")</f>
        <v/>
      </c>
      <c r="V1021" t="e">
        <f>MIN(VLOOKUP($U1021,margin_ranges!$A$5:$D$10,4,FALSE),$P1021*100)</f>
        <v>#N/A</v>
      </c>
      <c r="Y1021" s="29" t="e">
        <f t="shared" si="15"/>
        <v>#N/A</v>
      </c>
    </row>
    <row r="1022" spans="1:25" x14ac:dyDescent="0.3">
      <c r="A1022" s="8" t="s">
        <v>17</v>
      </c>
      <c r="B1022" s="8" t="s">
        <v>1743</v>
      </c>
      <c r="C1022" s="8" t="s">
        <v>1744</v>
      </c>
      <c r="D1022" s="8" t="s">
        <v>2413</v>
      </c>
      <c r="E1022" s="8" t="s">
        <v>2414</v>
      </c>
      <c r="F1022" s="24">
        <v>0.267994992041372</v>
      </c>
      <c r="G1022" s="24">
        <v>0</v>
      </c>
      <c r="H1022" s="25">
        <v>3.2355</v>
      </c>
      <c r="I1022" s="25">
        <v>1.6620999999999999</v>
      </c>
      <c r="J1022" s="15">
        <v>102</v>
      </c>
      <c r="K1022" s="15">
        <v>25</v>
      </c>
      <c r="L1022" s="13">
        <v>0.51370000000000005</v>
      </c>
      <c r="M1022" s="7">
        <v>2.0491663099999999</v>
      </c>
      <c r="N1022" s="26">
        <v>1.5</v>
      </c>
      <c r="O1022" s="27" t="s">
        <v>92</v>
      </c>
      <c r="P1022" s="8">
        <v>0.26799499199999999</v>
      </c>
      <c r="Q1022" s="24">
        <v>0.27</v>
      </c>
      <c r="R1022" t="str">
        <f>IF($Q1022*100&gt;=VLOOKUP($O1022,margin_ranges!$A$5:$C$10,2,FALSE),IF($Q1022*100&lt;=VLOOKUP($O1022,margin_ranges!$A$5:$C$10,3,FALSE)+10,"IN RANGE","ABOVE RANGE"),"BELOW RANGE")</f>
        <v>IN RANGE</v>
      </c>
      <c r="S1022">
        <f>MIN(VLOOKUP($O1022,margin_ranges!$A$5:$D$10,4,FALSE),$P1022*100)</f>
        <v>26.7994992</v>
      </c>
      <c r="T1022" s="29">
        <f>(1-$S1022/100)/(1-$F1022)-1</f>
        <v>5.6518789648407619E-11</v>
      </c>
      <c r="U1022" s="19" t="str">
        <f>IF(ABS(IFERROR(T1022,0))&gt;0.05,INDEX(margin_ranges!$C$13:$C$16,MATCH($F1022*100,margin_ranges!$B$13:$B$16,1)),"")</f>
        <v/>
      </c>
      <c r="V1022" t="e">
        <f>MIN(VLOOKUP($U1022,margin_ranges!$A$5:$D$10,4,FALSE),$P1022*100)</f>
        <v>#N/A</v>
      </c>
      <c r="Y1022" s="29" t="e">
        <f t="shared" si="15"/>
        <v>#N/A</v>
      </c>
    </row>
    <row r="1023" spans="1:25" x14ac:dyDescent="0.3">
      <c r="A1023" s="8" t="s">
        <v>17</v>
      </c>
      <c r="B1023" s="8" t="s">
        <v>1743</v>
      </c>
      <c r="C1023" s="8" t="s">
        <v>1744</v>
      </c>
      <c r="D1023" s="8" t="s">
        <v>1901</v>
      </c>
      <c r="E1023" s="8" t="s">
        <v>1902</v>
      </c>
      <c r="F1023" s="24">
        <v>0.22400851274369901</v>
      </c>
      <c r="G1023" s="24">
        <v>0</v>
      </c>
      <c r="H1023" s="25">
        <v>10.1272</v>
      </c>
      <c r="I1023" s="25">
        <v>3.2711999999999999</v>
      </c>
      <c r="J1023" s="15">
        <v>190</v>
      </c>
      <c r="K1023" s="15">
        <v>43</v>
      </c>
      <c r="L1023" s="13">
        <v>0.32300000000000001</v>
      </c>
      <c r="M1023" s="7">
        <v>1.9330109</v>
      </c>
      <c r="N1023" s="26">
        <v>1.5</v>
      </c>
      <c r="O1023" s="27" t="s">
        <v>92</v>
      </c>
      <c r="P1023" s="8">
        <v>0.2240085127</v>
      </c>
      <c r="Q1023" s="24">
        <v>0.26</v>
      </c>
      <c r="R1023" t="str">
        <f>IF($Q1023*100&gt;=VLOOKUP($O1023,margin_ranges!$A$5:$C$10,2,FALSE),IF($Q1023*100&lt;=VLOOKUP($O1023,margin_ranges!$A$5:$C$10,3,FALSE)+10,"IN RANGE","ABOVE RANGE"),"BELOW RANGE")</f>
        <v>IN RANGE</v>
      </c>
      <c r="S1023">
        <f>MIN(VLOOKUP($O1023,margin_ranges!$A$5:$D$10,4,FALSE),$P1023*100)</f>
        <v>22.40085127</v>
      </c>
      <c r="T1023" s="29">
        <f>(1-$S1023/100)/(1-$F1023)-1</f>
        <v>5.6313842478061815E-11</v>
      </c>
      <c r="U1023" s="19" t="str">
        <f>IF(ABS(IFERROR(T1023,0))&gt;0.05,INDEX(margin_ranges!$C$13:$C$16,MATCH($F1023*100,margin_ranges!$B$13:$B$16,1)),"")</f>
        <v/>
      </c>
      <c r="V1023" t="e">
        <f>MIN(VLOOKUP($U1023,margin_ranges!$A$5:$D$10,4,FALSE),$P1023*100)</f>
        <v>#N/A</v>
      </c>
      <c r="Y1023" s="29" t="e">
        <f t="shared" si="15"/>
        <v>#N/A</v>
      </c>
    </row>
    <row r="1024" spans="1:25" x14ac:dyDescent="0.3">
      <c r="A1024" s="8" t="s">
        <v>17</v>
      </c>
      <c r="B1024" s="8" t="s">
        <v>1743</v>
      </c>
      <c r="C1024" s="8" t="s">
        <v>1744</v>
      </c>
      <c r="D1024" s="8" t="s">
        <v>2425</v>
      </c>
      <c r="E1024" s="8" t="s">
        <v>2426</v>
      </c>
      <c r="F1024" s="24">
        <v>0.23283136984275599</v>
      </c>
      <c r="G1024" s="24">
        <v>0</v>
      </c>
      <c r="H1024" s="25">
        <v>4.0983000000000001</v>
      </c>
      <c r="I1024" s="25">
        <v>1.4343999999999999</v>
      </c>
      <c r="J1024" s="15">
        <v>87</v>
      </c>
      <c r="K1024" s="15">
        <v>20</v>
      </c>
      <c r="L1024" s="13">
        <v>0.35</v>
      </c>
      <c r="M1024" s="7">
        <v>2.02041629</v>
      </c>
      <c r="N1024" s="26">
        <v>1.55</v>
      </c>
      <c r="O1024" s="27" t="s">
        <v>22</v>
      </c>
      <c r="P1024" s="8">
        <v>0.23283136979999999</v>
      </c>
      <c r="Q1024" s="24">
        <v>0.27</v>
      </c>
      <c r="R1024" t="str">
        <f>IF($Q1024*100&gt;=VLOOKUP($O1024,margin_ranges!$A$5:$C$10,2,FALSE),IF($Q1024*100&lt;=VLOOKUP($O1024,margin_ranges!$A$5:$C$10,3,FALSE)+10,"IN RANGE","ABOVE RANGE"),"BELOW RANGE")</f>
        <v>IN RANGE</v>
      </c>
      <c r="S1024">
        <f>MIN(VLOOKUP($O1024,margin_ranges!$A$5:$D$10,4,FALSE),$P1024*100)</f>
        <v>23.283136979999998</v>
      </c>
      <c r="T1024" s="29">
        <f>(1-$S1024/100)/(1-$F1024)-1</f>
        <v>5.5732307657763158E-11</v>
      </c>
      <c r="U1024" s="19" t="str">
        <f>IF(ABS(IFERROR(T1024,0))&gt;0.05,INDEX(margin_ranges!$C$13:$C$16,MATCH($F1024*100,margin_ranges!$B$13:$B$16,1)),"")</f>
        <v/>
      </c>
      <c r="V1024" t="e">
        <f>MIN(VLOOKUP($U1024,margin_ranges!$A$5:$D$10,4,FALSE),$P1024*100)</f>
        <v>#N/A</v>
      </c>
      <c r="Y1024" s="29" t="e">
        <f t="shared" si="15"/>
        <v>#N/A</v>
      </c>
    </row>
    <row r="1025" spans="1:25" x14ac:dyDescent="0.3">
      <c r="A1025" s="8" t="s">
        <v>17</v>
      </c>
      <c r="B1025" s="8" t="s">
        <v>1743</v>
      </c>
      <c r="C1025" s="8" t="s">
        <v>1744</v>
      </c>
      <c r="D1025" s="8" t="s">
        <v>2341</v>
      </c>
      <c r="E1025" s="8" t="s">
        <v>2342</v>
      </c>
      <c r="F1025" s="24">
        <v>0.22488441834312101</v>
      </c>
      <c r="G1025" s="24">
        <v>0</v>
      </c>
      <c r="H1025" s="25">
        <v>0.53010000000000002</v>
      </c>
      <c r="I1025" s="25">
        <v>0.1313</v>
      </c>
      <c r="J1025" s="15">
        <v>7</v>
      </c>
      <c r="K1025" s="15">
        <v>2</v>
      </c>
      <c r="L1025" s="13">
        <v>0.24759999999999999</v>
      </c>
      <c r="M1025" s="7">
        <v>1.7416757300000001</v>
      </c>
      <c r="N1025" s="26">
        <v>1.35</v>
      </c>
      <c r="O1025" s="27" t="s">
        <v>22</v>
      </c>
      <c r="P1025" s="8">
        <v>0.2248844183</v>
      </c>
      <c r="Q1025" s="24">
        <v>0.27</v>
      </c>
      <c r="R1025" t="str">
        <f>IF($Q1025*100&gt;=VLOOKUP($O1025,margin_ranges!$A$5:$C$10,2,FALSE),IF($Q1025*100&lt;=VLOOKUP($O1025,margin_ranges!$A$5:$C$10,3,FALSE)+10,"IN RANGE","ABOVE RANGE"),"BELOW RANGE")</f>
        <v>IN RANGE</v>
      </c>
      <c r="S1025">
        <f>MIN(VLOOKUP($O1025,margin_ranges!$A$5:$D$10,4,FALSE),$P1025*100)</f>
        <v>22.488441829999999</v>
      </c>
      <c r="T1025" s="29">
        <f>(1-$S1025/100)/(1-$F1025)-1</f>
        <v>5.5631721451732119E-11</v>
      </c>
      <c r="U1025" s="19" t="str">
        <f>IF(ABS(IFERROR(T1025,0))&gt;0.05,INDEX(margin_ranges!$C$13:$C$16,MATCH($F1025*100,margin_ranges!$B$13:$B$16,1)),"")</f>
        <v/>
      </c>
      <c r="V1025" t="e">
        <f>MIN(VLOOKUP($U1025,margin_ranges!$A$5:$D$10,4,FALSE),$P1025*100)</f>
        <v>#N/A</v>
      </c>
      <c r="Y1025" s="29" t="e">
        <f t="shared" si="15"/>
        <v>#N/A</v>
      </c>
    </row>
    <row r="1026" spans="1:25" x14ac:dyDescent="0.3">
      <c r="A1026" s="8" t="s">
        <v>17</v>
      </c>
      <c r="B1026" s="8" t="s">
        <v>1743</v>
      </c>
      <c r="C1026" s="8" t="s">
        <v>1744</v>
      </c>
      <c r="D1026" s="8" t="s">
        <v>2257</v>
      </c>
      <c r="E1026" s="8" t="s">
        <v>2258</v>
      </c>
      <c r="F1026" s="24">
        <v>0.19536034204462799</v>
      </c>
      <c r="G1026" s="24">
        <v>0</v>
      </c>
      <c r="H1026" s="25">
        <v>7.6896000000000004</v>
      </c>
      <c r="I1026" s="25">
        <v>3.7315999999999998</v>
      </c>
      <c r="J1026" s="15">
        <v>209</v>
      </c>
      <c r="K1026" s="15">
        <v>41</v>
      </c>
      <c r="L1026" s="13">
        <v>0.48530000000000001</v>
      </c>
      <c r="M1026" s="7">
        <v>1.8641885</v>
      </c>
      <c r="N1026" s="26">
        <v>1.5</v>
      </c>
      <c r="O1026" s="27" t="s">
        <v>22</v>
      </c>
      <c r="P1026" s="8">
        <v>0.19536034199999999</v>
      </c>
      <c r="Q1026" s="24">
        <v>0.25</v>
      </c>
      <c r="R1026" t="str">
        <f>IF($Q1026*100&gt;=VLOOKUP($O1026,margin_ranges!$A$5:$C$10,2,FALSE),IF($Q1026*100&lt;=VLOOKUP($O1026,margin_ranges!$A$5:$C$10,3,FALSE)+10,"IN RANGE","ABOVE RANGE"),"BELOW RANGE")</f>
        <v>IN RANGE</v>
      </c>
      <c r="S1026">
        <f>MIN(VLOOKUP($O1026,margin_ranges!$A$5:$D$10,4,FALSE),$P1026*100)</f>
        <v>19.5360342</v>
      </c>
      <c r="T1026" s="29">
        <f>(1-$S1026/100)/(1-$F1026)-1</f>
        <v>5.546318959659402E-11</v>
      </c>
      <c r="U1026" s="19" t="str">
        <f>IF(ABS(IFERROR(T1026,0))&gt;0.05,INDEX(margin_ranges!$C$13:$C$16,MATCH($F1026*100,margin_ranges!$B$13:$B$16,1)),"")</f>
        <v/>
      </c>
      <c r="V1026" t="e">
        <f>MIN(VLOOKUP($U1026,margin_ranges!$A$5:$D$10,4,FALSE),$P1026*100)</f>
        <v>#N/A</v>
      </c>
      <c r="Y1026" s="29" t="e">
        <f t="shared" si="15"/>
        <v>#N/A</v>
      </c>
    </row>
    <row r="1027" spans="1:25" x14ac:dyDescent="0.3">
      <c r="A1027" s="8" t="s">
        <v>17</v>
      </c>
      <c r="B1027" s="8" t="s">
        <v>1743</v>
      </c>
      <c r="C1027" s="8" t="s">
        <v>1744</v>
      </c>
      <c r="D1027" s="8" t="s">
        <v>2455</v>
      </c>
      <c r="E1027" s="8" t="s">
        <v>2456</v>
      </c>
      <c r="F1027" s="24">
        <v>0.24951695064113799</v>
      </c>
      <c r="G1027" s="24">
        <v>0</v>
      </c>
      <c r="H1027" s="25">
        <v>0.29120000000000001</v>
      </c>
      <c r="I1027" s="25">
        <v>0.1221</v>
      </c>
      <c r="J1027" s="15">
        <v>7</v>
      </c>
      <c r="K1027" s="15">
        <v>2</v>
      </c>
      <c r="L1027" s="13">
        <v>0.41920000000000002</v>
      </c>
      <c r="M1027" s="7">
        <v>1.9987127</v>
      </c>
      <c r="N1027" s="26">
        <v>1.5</v>
      </c>
      <c r="O1027" s="27" t="s">
        <v>22</v>
      </c>
      <c r="P1027" s="8">
        <v>0.24951695060000001</v>
      </c>
      <c r="Q1027" s="24">
        <v>0.28999999999999998</v>
      </c>
      <c r="R1027" t="str">
        <f>IF($Q1027*100&gt;=VLOOKUP($O1027,margin_ranges!$A$5:$C$10,2,FALSE),IF($Q1027*100&lt;=VLOOKUP($O1027,margin_ranges!$A$5:$C$10,3,FALSE)+10,"IN RANGE","ABOVE RANGE"),"BELOW RANGE")</f>
        <v>IN RANGE</v>
      </c>
      <c r="S1027">
        <f>MIN(VLOOKUP($O1027,margin_ranges!$A$5:$D$10,4,FALSE),$P1027*100)</f>
        <v>24.951695060000002</v>
      </c>
      <c r="T1027" s="29">
        <f>(1-$S1027/100)/(1-$F1027)-1</f>
        <v>5.4815263439422779E-11</v>
      </c>
      <c r="U1027" s="19" t="str">
        <f>IF(ABS(IFERROR(T1027,0))&gt;0.05,INDEX(margin_ranges!$C$13:$C$16,MATCH($F1027*100,margin_ranges!$B$13:$B$16,1)),"")</f>
        <v/>
      </c>
      <c r="V1027" t="e">
        <f>MIN(VLOOKUP($U1027,margin_ranges!$A$5:$D$10,4,FALSE),$P1027*100)</f>
        <v>#N/A</v>
      </c>
      <c r="Y1027" s="29" t="e">
        <f t="shared" si="15"/>
        <v>#N/A</v>
      </c>
    </row>
    <row r="1028" spans="1:25" x14ac:dyDescent="0.3">
      <c r="A1028" s="8" t="s">
        <v>17</v>
      </c>
      <c r="B1028" s="8" t="s">
        <v>1743</v>
      </c>
      <c r="C1028" s="8" t="s">
        <v>1744</v>
      </c>
      <c r="D1028" s="8" t="s">
        <v>2513</v>
      </c>
      <c r="E1028" s="8" t="s">
        <v>2514</v>
      </c>
      <c r="F1028" s="24">
        <v>0.27533676563932502</v>
      </c>
      <c r="G1028" s="24">
        <v>0</v>
      </c>
      <c r="H1028" s="25">
        <v>7.7398999999999996</v>
      </c>
      <c r="I1028" s="25">
        <v>3.2292999999999998</v>
      </c>
      <c r="J1028" s="15">
        <v>201</v>
      </c>
      <c r="K1028" s="15">
        <v>51</v>
      </c>
      <c r="L1028" s="13">
        <v>0.41720000000000002</v>
      </c>
      <c r="M1028" s="7">
        <v>2.0699270099999998</v>
      </c>
      <c r="N1028" s="26">
        <v>1.5</v>
      </c>
      <c r="O1028" s="27" t="s">
        <v>22</v>
      </c>
      <c r="P1028" s="8">
        <v>0.27533676559999998</v>
      </c>
      <c r="Q1028" s="24">
        <v>0.28999999999999998</v>
      </c>
      <c r="R1028" t="str">
        <f>IF($Q1028*100&gt;=VLOOKUP($O1028,margin_ranges!$A$5:$C$10,2,FALSE),IF($Q1028*100&lt;=VLOOKUP($O1028,margin_ranges!$A$5:$C$10,3,FALSE)+10,"IN RANGE","ABOVE RANGE"),"BELOW RANGE")</f>
        <v>IN RANGE</v>
      </c>
      <c r="S1028">
        <f>MIN(VLOOKUP($O1028,margin_ranges!$A$5:$D$10,4,FALSE),$P1028*100)</f>
        <v>27.533676559999996</v>
      </c>
      <c r="T1028" s="29">
        <f>(1-$S1028/100)/(1-$F1028)-1</f>
        <v>5.4266813265257952E-11</v>
      </c>
      <c r="U1028" s="19" t="str">
        <f>IF(ABS(IFERROR(T1028,0))&gt;0.05,INDEX(margin_ranges!$C$13:$C$16,MATCH($F1028*100,margin_ranges!$B$13:$B$16,1)),"")</f>
        <v/>
      </c>
      <c r="V1028" t="e">
        <f>MIN(VLOOKUP($U1028,margin_ranges!$A$5:$D$10,4,FALSE),$P1028*100)</f>
        <v>#N/A</v>
      </c>
      <c r="Y1028" s="29" t="e">
        <f t="shared" si="15"/>
        <v>#N/A</v>
      </c>
    </row>
    <row r="1029" spans="1:25" x14ac:dyDescent="0.3">
      <c r="A1029" s="8" t="s">
        <v>17</v>
      </c>
      <c r="B1029" s="8" t="s">
        <v>1743</v>
      </c>
      <c r="C1029" s="8" t="s">
        <v>1744</v>
      </c>
      <c r="D1029" s="8" t="s">
        <v>2265</v>
      </c>
      <c r="E1029" s="8" t="s">
        <v>2266</v>
      </c>
      <c r="F1029" s="24">
        <v>0.24447503804072099</v>
      </c>
      <c r="G1029" s="24">
        <v>0</v>
      </c>
      <c r="H1029" s="25">
        <v>1.6729000000000001</v>
      </c>
      <c r="I1029" s="25">
        <v>0.74480000000000002</v>
      </c>
      <c r="J1029" s="15">
        <v>44</v>
      </c>
      <c r="K1029" s="15">
        <v>11</v>
      </c>
      <c r="L1029" s="13">
        <v>0.44519999999999998</v>
      </c>
      <c r="M1029" s="7">
        <v>1.98537451</v>
      </c>
      <c r="N1029" s="26">
        <v>1.5</v>
      </c>
      <c r="O1029" s="27" t="s">
        <v>22</v>
      </c>
      <c r="P1029" s="8">
        <v>0.24447503800000001</v>
      </c>
      <c r="Q1029" s="24">
        <v>0.28000000000000003</v>
      </c>
      <c r="R1029" t="str">
        <f>IF($Q1029*100&gt;=VLOOKUP($O1029,margin_ranges!$A$5:$C$10,2,FALSE),IF($Q1029*100&lt;=VLOOKUP($O1029,margin_ranges!$A$5:$C$10,3,FALSE)+10,"IN RANGE","ABOVE RANGE"),"BELOW RANGE")</f>
        <v>IN RANGE</v>
      </c>
      <c r="S1029">
        <f>MIN(VLOOKUP($O1029,margin_ranges!$A$5:$D$10,4,FALSE),$P1029*100)</f>
        <v>24.4475038</v>
      </c>
      <c r="T1029" s="29">
        <f>(1-$S1029/100)/(1-$F1029)-1</f>
        <v>5.3897553087267625E-11</v>
      </c>
      <c r="U1029" s="19" t="str">
        <f>IF(ABS(IFERROR(T1029,0))&gt;0.05,INDEX(margin_ranges!$C$13:$C$16,MATCH($F1029*100,margin_ranges!$B$13:$B$16,1)),"")</f>
        <v/>
      </c>
      <c r="V1029" t="e">
        <f>MIN(VLOOKUP($U1029,margin_ranges!$A$5:$D$10,4,FALSE),$P1029*100)</f>
        <v>#N/A</v>
      </c>
      <c r="Y1029" s="29" t="e">
        <f t="shared" si="15"/>
        <v>#N/A</v>
      </c>
    </row>
    <row r="1030" spans="1:25" x14ac:dyDescent="0.3">
      <c r="A1030" s="8" t="s">
        <v>17</v>
      </c>
      <c r="B1030" s="8" t="s">
        <v>1743</v>
      </c>
      <c r="C1030" s="8" t="s">
        <v>1744</v>
      </c>
      <c r="D1030" s="8" t="s">
        <v>2303</v>
      </c>
      <c r="E1030" s="8" t="s">
        <v>2304</v>
      </c>
      <c r="F1030" s="24">
        <v>0.231715164540996</v>
      </c>
      <c r="G1030" s="24">
        <v>0</v>
      </c>
      <c r="H1030" s="25">
        <v>0.91849999999999998</v>
      </c>
      <c r="I1030" s="25">
        <v>0.29409999999999997</v>
      </c>
      <c r="J1030" s="15">
        <v>17</v>
      </c>
      <c r="K1030" s="15">
        <v>4</v>
      </c>
      <c r="L1030" s="13">
        <v>0.32019999999999998</v>
      </c>
      <c r="M1030" s="7">
        <v>1.88732086</v>
      </c>
      <c r="N1030" s="26">
        <v>1.45</v>
      </c>
      <c r="O1030" s="27" t="s">
        <v>92</v>
      </c>
      <c r="P1030" s="8">
        <v>0.23171516449999999</v>
      </c>
      <c r="Q1030" s="24">
        <v>0.28999999999999998</v>
      </c>
      <c r="R1030" t="str">
        <f>IF($Q1030*100&gt;=VLOOKUP($O1030,margin_ranges!$A$5:$C$10,2,FALSE),IF($Q1030*100&lt;=VLOOKUP($O1030,margin_ranges!$A$5:$C$10,3,FALSE)+10,"IN RANGE","ABOVE RANGE"),"BELOW RANGE")</f>
        <v>IN RANGE</v>
      </c>
      <c r="S1030">
        <f>MIN(VLOOKUP($O1030,margin_ranges!$A$5:$D$10,4,FALSE),$P1030*100)</f>
        <v>23.171516449999999</v>
      </c>
      <c r="T1030" s="29">
        <f>(1-$S1030/100)/(1-$F1030)-1</f>
        <v>5.3360649232558899E-11</v>
      </c>
      <c r="U1030" s="19" t="str">
        <f>IF(ABS(IFERROR(T1030,0))&gt;0.05,INDEX(margin_ranges!$C$13:$C$16,MATCH($F1030*100,margin_ranges!$B$13:$B$16,1)),"")</f>
        <v/>
      </c>
      <c r="V1030" t="e">
        <f>MIN(VLOOKUP($U1030,margin_ranges!$A$5:$D$10,4,FALSE),$P1030*100)</f>
        <v>#N/A</v>
      </c>
      <c r="Y1030" s="29" t="e">
        <f t="shared" si="15"/>
        <v>#N/A</v>
      </c>
    </row>
    <row r="1031" spans="1:25" x14ac:dyDescent="0.3">
      <c r="A1031" s="8" t="s">
        <v>17</v>
      </c>
      <c r="B1031" s="8" t="s">
        <v>1743</v>
      </c>
      <c r="C1031" s="8" t="s">
        <v>1744</v>
      </c>
      <c r="D1031" s="8" t="s">
        <v>1745</v>
      </c>
      <c r="E1031" s="8" t="s">
        <v>1746</v>
      </c>
      <c r="F1031" s="24">
        <v>0.18712835874278999</v>
      </c>
      <c r="G1031" s="24">
        <v>0</v>
      </c>
      <c r="H1031" s="25">
        <v>0.54079999999999995</v>
      </c>
      <c r="I1031" s="25">
        <v>0.1676</v>
      </c>
      <c r="J1031" s="15">
        <v>10</v>
      </c>
      <c r="K1031" s="15">
        <v>2</v>
      </c>
      <c r="L1031" s="13">
        <v>0.30990000000000001</v>
      </c>
      <c r="M1031" s="7">
        <v>1.9068201199999999</v>
      </c>
      <c r="N1031" s="26">
        <v>1.55</v>
      </c>
      <c r="O1031" s="27" t="s">
        <v>92</v>
      </c>
      <c r="P1031" s="8">
        <v>0.1871283587</v>
      </c>
      <c r="Q1031" s="24">
        <v>0.23</v>
      </c>
      <c r="R1031" t="str">
        <f>IF($Q1031*100&gt;=VLOOKUP($O1031,margin_ranges!$A$5:$C$10,2,FALSE),IF($Q1031*100&lt;=VLOOKUP($O1031,margin_ranges!$A$5:$C$10,3,FALSE)+10,"IN RANGE","ABOVE RANGE"),"BELOW RANGE")</f>
        <v>IN RANGE</v>
      </c>
      <c r="S1031">
        <f>MIN(VLOOKUP($O1031,margin_ranges!$A$5:$D$10,4,FALSE),$P1031*100)</f>
        <v>18.712835869999999</v>
      </c>
      <c r="T1031" s="29">
        <f>(1-$S1031/100)/(1-$F1031)-1</f>
        <v>5.2640558578787022E-11</v>
      </c>
      <c r="U1031" s="19" t="str">
        <f>IF(ABS(IFERROR(T1031,0))&gt;0.05,INDEX(margin_ranges!$C$13:$C$16,MATCH($F1031*100,margin_ranges!$B$13:$B$16,1)),"")</f>
        <v/>
      </c>
      <c r="V1031" t="e">
        <f>MIN(VLOOKUP($U1031,margin_ranges!$A$5:$D$10,4,FALSE),$P1031*100)</f>
        <v>#N/A</v>
      </c>
      <c r="Y1031" s="29" t="e">
        <f t="shared" si="15"/>
        <v>#N/A</v>
      </c>
    </row>
    <row r="1032" spans="1:25" x14ac:dyDescent="0.3">
      <c r="A1032" s="8" t="s">
        <v>17</v>
      </c>
      <c r="B1032" s="8" t="s">
        <v>1743</v>
      </c>
      <c r="C1032" s="8" t="s">
        <v>1744</v>
      </c>
      <c r="D1032" s="8" t="s">
        <v>2213</v>
      </c>
      <c r="E1032" s="8" t="s">
        <v>2214</v>
      </c>
      <c r="F1032" s="24">
        <v>0.26885681243842802</v>
      </c>
      <c r="G1032" s="24">
        <v>0</v>
      </c>
      <c r="H1032" s="25">
        <v>2.2633999999999999</v>
      </c>
      <c r="I1032" s="25">
        <v>0.65029999999999999</v>
      </c>
      <c r="J1032" s="15">
        <v>40</v>
      </c>
      <c r="K1032" s="15">
        <v>10</v>
      </c>
      <c r="L1032" s="13">
        <v>0.2873</v>
      </c>
      <c r="M1032" s="7">
        <v>2.0515817200000002</v>
      </c>
      <c r="N1032" s="26">
        <v>1.5</v>
      </c>
      <c r="O1032" s="27" t="s">
        <v>22</v>
      </c>
      <c r="P1032" s="8">
        <v>0.26885681239999998</v>
      </c>
      <c r="Q1032" s="24">
        <v>0.28999999999999998</v>
      </c>
      <c r="R1032" t="str">
        <f>IF($Q1032*100&gt;=VLOOKUP($O1032,margin_ranges!$A$5:$C$10,2,FALSE),IF($Q1032*100&lt;=VLOOKUP($O1032,margin_ranges!$A$5:$C$10,3,FALSE)+10,"IN RANGE","ABOVE RANGE"),"BELOW RANGE")</f>
        <v>IN RANGE</v>
      </c>
      <c r="S1032">
        <f>MIN(VLOOKUP($O1032,margin_ranges!$A$5:$D$10,4,FALSE),$P1032*100)</f>
        <v>26.885681239999997</v>
      </c>
      <c r="T1032" s="29">
        <f>(1-$S1032/100)/(1-$F1032)-1</f>
        <v>5.2559068208779536E-11</v>
      </c>
      <c r="U1032" s="19" t="str">
        <f>IF(ABS(IFERROR(T1032,0))&gt;0.05,INDEX(margin_ranges!$C$13:$C$16,MATCH($F1032*100,margin_ranges!$B$13:$B$16,1)),"")</f>
        <v/>
      </c>
      <c r="V1032" t="e">
        <f>MIN(VLOOKUP($U1032,margin_ranges!$A$5:$D$10,4,FALSE),$P1032*100)</f>
        <v>#N/A</v>
      </c>
      <c r="Y1032" s="29" t="e">
        <f t="shared" si="15"/>
        <v>#N/A</v>
      </c>
    </row>
    <row r="1033" spans="1:25" x14ac:dyDescent="0.3">
      <c r="A1033" s="8" t="s">
        <v>17</v>
      </c>
      <c r="B1033" s="8" t="s">
        <v>1743</v>
      </c>
      <c r="C1033" s="8" t="s">
        <v>1744</v>
      </c>
      <c r="D1033" s="8" t="s">
        <v>2295</v>
      </c>
      <c r="E1033" s="8" t="s">
        <v>2296</v>
      </c>
      <c r="F1033" s="24">
        <v>0.197257736341826</v>
      </c>
      <c r="G1033" s="24">
        <v>0</v>
      </c>
      <c r="H1033" s="25">
        <v>1.0923</v>
      </c>
      <c r="I1033" s="25">
        <v>0.26040000000000002</v>
      </c>
      <c r="J1033" s="15">
        <v>14</v>
      </c>
      <c r="K1033" s="15">
        <v>3</v>
      </c>
      <c r="L1033" s="13">
        <v>0.2384</v>
      </c>
      <c r="M1033" s="7">
        <v>1.8063082800000001</v>
      </c>
      <c r="N1033" s="26">
        <v>1.45</v>
      </c>
      <c r="O1033" s="27" t="s">
        <v>22</v>
      </c>
      <c r="P1033" s="8">
        <v>0.19725773629999999</v>
      </c>
      <c r="Q1033" s="24">
        <v>0.25</v>
      </c>
      <c r="R1033" t="str">
        <f>IF($Q1033*100&gt;=VLOOKUP($O1033,margin_ranges!$A$5:$C$10,2,FALSE),IF($Q1033*100&lt;=VLOOKUP($O1033,margin_ranges!$A$5:$C$10,3,FALSE)+10,"IN RANGE","ABOVE RANGE"),"BELOW RANGE")</f>
        <v>IN RANGE</v>
      </c>
      <c r="S1033">
        <f>MIN(VLOOKUP($O1033,margin_ranges!$A$5:$D$10,4,FALSE),$P1033*100)</f>
        <v>19.725773629999999</v>
      </c>
      <c r="T1033" s="29">
        <f>(1-$S1033/100)/(1-$F1033)-1</f>
        <v>5.2103876768683222E-11</v>
      </c>
      <c r="U1033" s="19" t="str">
        <f>IF(ABS(IFERROR(T1033,0))&gt;0.05,INDEX(margin_ranges!$C$13:$C$16,MATCH($F1033*100,margin_ranges!$B$13:$B$16,1)),"")</f>
        <v/>
      </c>
      <c r="V1033" t="e">
        <f>MIN(VLOOKUP($U1033,margin_ranges!$A$5:$D$10,4,FALSE),$P1033*100)</f>
        <v>#N/A</v>
      </c>
      <c r="Y1033" s="29" t="e">
        <f t="shared" si="15"/>
        <v>#N/A</v>
      </c>
    </row>
    <row r="1034" spans="1:25" x14ac:dyDescent="0.3">
      <c r="A1034" s="8" t="s">
        <v>17</v>
      </c>
      <c r="B1034" s="8" t="s">
        <v>1743</v>
      </c>
      <c r="C1034" s="8" t="s">
        <v>1744</v>
      </c>
      <c r="D1034" s="8" t="s">
        <v>1973</v>
      </c>
      <c r="E1034" s="8" t="s">
        <v>1974</v>
      </c>
      <c r="F1034" s="24">
        <v>0.23252213543931599</v>
      </c>
      <c r="G1034" s="24">
        <v>0</v>
      </c>
      <c r="H1034" s="25">
        <v>1.4433</v>
      </c>
      <c r="I1034" s="25">
        <v>0.63029999999999997</v>
      </c>
      <c r="J1034" s="15">
        <v>37</v>
      </c>
      <c r="K1034" s="15">
        <v>9</v>
      </c>
      <c r="L1034" s="13">
        <v>0.43669999999999998</v>
      </c>
      <c r="M1034" s="7">
        <v>1.95445376</v>
      </c>
      <c r="N1034" s="26">
        <v>1.5</v>
      </c>
      <c r="O1034" s="27" t="s">
        <v>22</v>
      </c>
      <c r="P1034" s="8">
        <v>0.2325221354</v>
      </c>
      <c r="Q1034" s="24">
        <v>0.3</v>
      </c>
      <c r="R1034" t="str">
        <f>IF($Q1034*100&gt;=VLOOKUP($O1034,margin_ranges!$A$5:$C$10,2,FALSE),IF($Q1034*100&lt;=VLOOKUP($O1034,margin_ranges!$A$5:$C$10,3,FALSE)+10,"IN RANGE","ABOVE RANGE"),"BELOW RANGE")</f>
        <v>IN RANGE</v>
      </c>
      <c r="S1034">
        <f>MIN(VLOOKUP($O1034,margin_ranges!$A$5:$D$10,4,FALSE),$P1034*100)</f>
        <v>23.25221354</v>
      </c>
      <c r="T1034" s="29">
        <f>(1-$S1034/100)/(1-$F1034)-1</f>
        <v>5.1227466713044123E-11</v>
      </c>
      <c r="U1034" s="19" t="str">
        <f>IF(ABS(IFERROR(T1034,0))&gt;0.05,INDEX(margin_ranges!$C$13:$C$16,MATCH($F1034*100,margin_ranges!$B$13:$B$16,1)),"")</f>
        <v/>
      </c>
      <c r="V1034" t="e">
        <f>MIN(VLOOKUP($U1034,margin_ranges!$A$5:$D$10,4,FALSE),$P1034*100)</f>
        <v>#N/A</v>
      </c>
      <c r="Y1034" s="29" t="e">
        <f t="shared" si="15"/>
        <v>#N/A</v>
      </c>
    </row>
    <row r="1035" spans="1:25" x14ac:dyDescent="0.3">
      <c r="A1035" s="8" t="s">
        <v>17</v>
      </c>
      <c r="B1035" s="8" t="s">
        <v>1743</v>
      </c>
      <c r="C1035" s="8" t="s">
        <v>1744</v>
      </c>
      <c r="D1035" s="8" t="s">
        <v>1943</v>
      </c>
      <c r="E1035" s="8" t="s">
        <v>1944</v>
      </c>
      <c r="F1035" s="24">
        <v>0.14157297174331099</v>
      </c>
      <c r="G1035" s="24">
        <v>0</v>
      </c>
      <c r="H1035" s="25">
        <v>26.3721</v>
      </c>
      <c r="I1035" s="25">
        <v>11.655099999999999</v>
      </c>
      <c r="J1035" s="15">
        <v>591</v>
      </c>
      <c r="K1035" s="15">
        <v>84</v>
      </c>
      <c r="L1035" s="13">
        <v>0.44190000000000002</v>
      </c>
      <c r="M1035" s="7">
        <v>1.689136</v>
      </c>
      <c r="N1035" s="26">
        <v>1.45</v>
      </c>
      <c r="O1035" s="27" t="s">
        <v>162</v>
      </c>
      <c r="P1035" s="8">
        <v>0.14157297169999999</v>
      </c>
      <c r="Q1035" s="24">
        <v>0.2</v>
      </c>
      <c r="R1035" t="str">
        <f>IF($Q1035*100&gt;=VLOOKUP($O1035,margin_ranges!$A$5:$C$10,2,FALSE),IF($Q1035*100&lt;=VLOOKUP($O1035,margin_ranges!$A$5:$C$10,3,FALSE)+10,"IN RANGE","ABOVE RANGE"),"BELOW RANGE")</f>
        <v>BELOW RANGE</v>
      </c>
      <c r="S1035">
        <f>MIN(VLOOKUP($O1035,margin_ranges!$A$5:$D$10,4,FALSE),$P1035*100)</f>
        <v>14.15729717</v>
      </c>
      <c r="T1035" s="29">
        <f>(1-$S1035/100)/(1-$F1035)-1</f>
        <v>5.0453863309485314E-11</v>
      </c>
      <c r="U1035" s="19" t="str">
        <f>IF(ABS(IFERROR(T1035,0))&gt;0.05,INDEX(margin_ranges!$C$13:$C$16,MATCH($F1035*100,margin_ranges!$B$13:$B$16,1)),"")</f>
        <v/>
      </c>
      <c r="V1035" t="e">
        <f>MIN(VLOOKUP($U1035,margin_ranges!$A$5:$D$10,4,FALSE),$P1035*100)</f>
        <v>#N/A</v>
      </c>
      <c r="Y1035" s="29" t="e">
        <f t="shared" si="15"/>
        <v>#N/A</v>
      </c>
    </row>
    <row r="1036" spans="1:25" x14ac:dyDescent="0.3">
      <c r="A1036" s="8" t="s">
        <v>17</v>
      </c>
      <c r="B1036" s="8" t="s">
        <v>1743</v>
      </c>
      <c r="C1036" s="8" t="s">
        <v>1744</v>
      </c>
      <c r="D1036" s="8" t="s">
        <v>1969</v>
      </c>
      <c r="E1036" s="8" t="s">
        <v>1970</v>
      </c>
      <c r="F1036" s="24">
        <v>0.197781065940456</v>
      </c>
      <c r="G1036" s="24">
        <v>0</v>
      </c>
      <c r="H1036" s="25">
        <v>1.6386000000000001</v>
      </c>
      <c r="I1036" s="25">
        <v>0.66349999999999998</v>
      </c>
      <c r="J1036" s="15">
        <v>37</v>
      </c>
      <c r="K1036" s="15">
        <v>7</v>
      </c>
      <c r="L1036" s="13">
        <v>0.40489999999999998</v>
      </c>
      <c r="M1036" s="7">
        <v>1.86981376</v>
      </c>
      <c r="N1036" s="26">
        <v>1.5</v>
      </c>
      <c r="O1036" s="27" t="s">
        <v>22</v>
      </c>
      <c r="P1036" s="8">
        <v>0.1977810659</v>
      </c>
      <c r="Q1036" s="24">
        <v>0.24</v>
      </c>
      <c r="R1036" t="str">
        <f>IF($Q1036*100&gt;=VLOOKUP($O1036,margin_ranges!$A$5:$C$10,2,FALSE),IF($Q1036*100&lt;=VLOOKUP($O1036,margin_ranges!$A$5:$C$10,3,FALSE)+10,"IN RANGE","ABOVE RANGE"),"BELOW RANGE")</f>
        <v>IN RANGE</v>
      </c>
      <c r="S1036">
        <f>MIN(VLOOKUP($O1036,margin_ranges!$A$5:$D$10,4,FALSE),$P1036*100)</f>
        <v>19.77810659</v>
      </c>
      <c r="T1036" s="29">
        <f>(1-$S1036/100)/(1-$F1036)-1</f>
        <v>5.0430104536758336E-11</v>
      </c>
      <c r="U1036" s="19" t="str">
        <f>IF(ABS(IFERROR(T1036,0))&gt;0.05,INDEX(margin_ranges!$C$13:$C$16,MATCH($F1036*100,margin_ranges!$B$13:$B$16,1)),"")</f>
        <v/>
      </c>
      <c r="V1036" t="e">
        <f>MIN(VLOOKUP($U1036,margin_ranges!$A$5:$D$10,4,FALSE),$P1036*100)</f>
        <v>#N/A</v>
      </c>
      <c r="Y1036" s="29" t="e">
        <f t="shared" si="15"/>
        <v>#N/A</v>
      </c>
    </row>
    <row r="1037" spans="1:25" x14ac:dyDescent="0.3">
      <c r="A1037" s="8" t="s">
        <v>17</v>
      </c>
      <c r="B1037" s="8" t="s">
        <v>1743</v>
      </c>
      <c r="C1037" s="8" t="s">
        <v>1744</v>
      </c>
      <c r="D1037" s="8" t="s">
        <v>2301</v>
      </c>
      <c r="E1037" s="8" t="s">
        <v>2302</v>
      </c>
      <c r="F1037" s="24">
        <v>0.23628794253848601</v>
      </c>
      <c r="G1037" s="24">
        <v>0</v>
      </c>
      <c r="H1037" s="25">
        <v>7.181</v>
      </c>
      <c r="I1037" s="25">
        <v>2.0619000000000001</v>
      </c>
      <c r="J1037" s="15">
        <v>126</v>
      </c>
      <c r="K1037" s="15">
        <v>26</v>
      </c>
      <c r="L1037" s="13">
        <v>0.28710000000000002</v>
      </c>
      <c r="M1037" s="7">
        <v>2.02956073</v>
      </c>
      <c r="N1037" s="26">
        <v>1.55</v>
      </c>
      <c r="O1037" s="27" t="s">
        <v>92</v>
      </c>
      <c r="P1037" s="8">
        <v>0.23628794249999999</v>
      </c>
      <c r="Q1037" s="24">
        <v>0.24</v>
      </c>
      <c r="R1037" t="str">
        <f>IF($Q1037*100&gt;=VLOOKUP($O1037,margin_ranges!$A$5:$C$10,2,FALSE),IF($Q1037*100&lt;=VLOOKUP($O1037,margin_ranges!$A$5:$C$10,3,FALSE)+10,"IN RANGE","ABOVE RANGE"),"BELOW RANGE")</f>
        <v>IN RANGE</v>
      </c>
      <c r="S1037">
        <f>MIN(VLOOKUP($O1037,margin_ranges!$A$5:$D$10,4,FALSE),$P1037*100)</f>
        <v>23.628794249999999</v>
      </c>
      <c r="T1037" s="29">
        <f>(1-$S1037/100)/(1-$F1037)-1</f>
        <v>5.0393467176945705E-11</v>
      </c>
      <c r="U1037" s="19" t="str">
        <f>IF(ABS(IFERROR(T1037,0))&gt;0.05,INDEX(margin_ranges!$C$13:$C$16,MATCH($F1037*100,margin_ranges!$B$13:$B$16,1)),"")</f>
        <v/>
      </c>
      <c r="V1037" t="e">
        <f>MIN(VLOOKUP($U1037,margin_ranges!$A$5:$D$10,4,FALSE),$P1037*100)</f>
        <v>#N/A</v>
      </c>
      <c r="Y1037" s="29" t="e">
        <f t="shared" si="15"/>
        <v>#N/A</v>
      </c>
    </row>
    <row r="1038" spans="1:25" x14ac:dyDescent="0.3">
      <c r="A1038" s="8" t="s">
        <v>17</v>
      </c>
      <c r="B1038" s="8" t="s">
        <v>1743</v>
      </c>
      <c r="C1038" s="8" t="s">
        <v>1744</v>
      </c>
      <c r="D1038" s="8" t="s">
        <v>2095</v>
      </c>
      <c r="E1038" s="8" t="s">
        <v>2096</v>
      </c>
      <c r="F1038" s="24">
        <v>0.108583405344769</v>
      </c>
      <c r="G1038" s="24">
        <v>0</v>
      </c>
      <c r="H1038" s="25">
        <v>1.5770999999999999</v>
      </c>
      <c r="I1038" s="25">
        <v>0.76539999999999997</v>
      </c>
      <c r="J1038" s="15">
        <v>40</v>
      </c>
      <c r="K1038" s="15">
        <v>4</v>
      </c>
      <c r="L1038" s="13">
        <v>0.48530000000000001</v>
      </c>
      <c r="M1038" s="7">
        <v>1.7388054100000001</v>
      </c>
      <c r="N1038" s="26">
        <v>1.55</v>
      </c>
      <c r="O1038" s="27" t="s">
        <v>22</v>
      </c>
      <c r="P1038" s="8">
        <v>0.1085834053</v>
      </c>
      <c r="Q1038" s="24">
        <v>0.13</v>
      </c>
      <c r="R1038" t="str">
        <f>IF($Q1038*100&gt;=VLOOKUP($O1038,margin_ranges!$A$5:$C$10,2,FALSE),IF($Q1038*100&lt;=VLOOKUP($O1038,margin_ranges!$A$5:$C$10,3,FALSE)+10,"IN RANGE","ABOVE RANGE"),"BELOW RANGE")</f>
        <v>BELOW RANGE</v>
      </c>
      <c r="S1038">
        <f>MIN(VLOOKUP($O1038,margin_ranges!$A$5:$D$10,4,FALSE),$P1038*100)</f>
        <v>10.858340530000001</v>
      </c>
      <c r="T1038" s="29">
        <f>(1-$S1038/100)/(1-$F1038)-1</f>
        <v>5.0222270786548506E-11</v>
      </c>
      <c r="U1038" s="19" t="str">
        <f>IF(ABS(IFERROR(T1038,0))&gt;0.05,INDEX(margin_ranges!$C$13:$C$16,MATCH($F1038*100,margin_ranges!$B$13:$B$16,1)),"")</f>
        <v/>
      </c>
      <c r="V1038" t="e">
        <f>MIN(VLOOKUP($U1038,margin_ranges!$A$5:$D$10,4,FALSE),$P1038*100)</f>
        <v>#N/A</v>
      </c>
      <c r="Y1038" s="29" t="e">
        <f t="shared" ref="Y1038:Y1101" si="16">(1-$V1038/100)/(1-$F1038)-1</f>
        <v>#N/A</v>
      </c>
    </row>
    <row r="1039" spans="1:25" x14ac:dyDescent="0.3">
      <c r="A1039" s="8" t="s">
        <v>17</v>
      </c>
      <c r="B1039" s="8" t="s">
        <v>1743</v>
      </c>
      <c r="C1039" s="8" t="s">
        <v>1744</v>
      </c>
      <c r="D1039" s="8" t="s">
        <v>2077</v>
      </c>
      <c r="E1039" s="8" t="s">
        <v>2078</v>
      </c>
      <c r="F1039" s="24">
        <v>0.20255372074002401</v>
      </c>
      <c r="G1039" s="24">
        <v>0</v>
      </c>
      <c r="H1039" s="25">
        <v>5.4451000000000001</v>
      </c>
      <c r="I1039" s="25">
        <v>1.6854</v>
      </c>
      <c r="J1039" s="15">
        <v>95</v>
      </c>
      <c r="K1039" s="15">
        <v>19</v>
      </c>
      <c r="L1039" s="13">
        <v>0.3095</v>
      </c>
      <c r="M1039" s="7">
        <v>1.8810044500000001</v>
      </c>
      <c r="N1039" s="26">
        <v>1.5</v>
      </c>
      <c r="O1039" s="27" t="s">
        <v>22</v>
      </c>
      <c r="P1039" s="8">
        <v>0.2025537207</v>
      </c>
      <c r="Q1039" s="24">
        <v>0.25</v>
      </c>
      <c r="R1039" t="str">
        <f>IF($Q1039*100&gt;=VLOOKUP($O1039,margin_ranges!$A$5:$C$10,2,FALSE),IF($Q1039*100&lt;=VLOOKUP($O1039,margin_ranges!$A$5:$C$10,3,FALSE)+10,"IN RANGE","ABOVE RANGE"),"BELOW RANGE")</f>
        <v>IN RANGE</v>
      </c>
      <c r="S1039">
        <f>MIN(VLOOKUP($O1039,margin_ranges!$A$5:$D$10,4,FALSE),$P1039*100)</f>
        <v>20.25537207</v>
      </c>
      <c r="T1039" s="29">
        <f>(1-$S1039/100)/(1-$F1039)-1</f>
        <v>5.0190296363439302E-11</v>
      </c>
      <c r="U1039" s="19" t="str">
        <f>IF(ABS(IFERROR(T1039,0))&gt;0.05,INDEX(margin_ranges!$C$13:$C$16,MATCH($F1039*100,margin_ranges!$B$13:$B$16,1)),"")</f>
        <v/>
      </c>
      <c r="V1039" t="e">
        <f>MIN(VLOOKUP($U1039,margin_ranges!$A$5:$D$10,4,FALSE),$P1039*100)</f>
        <v>#N/A</v>
      </c>
      <c r="Y1039" s="29" t="e">
        <f t="shared" si="16"/>
        <v>#N/A</v>
      </c>
    </row>
    <row r="1040" spans="1:25" x14ac:dyDescent="0.3">
      <c r="A1040" s="8" t="s">
        <v>17</v>
      </c>
      <c r="B1040" s="8" t="s">
        <v>1743</v>
      </c>
      <c r="C1040" s="8" t="s">
        <v>1744</v>
      </c>
      <c r="D1040" s="8" t="s">
        <v>1895</v>
      </c>
      <c r="E1040" s="8" t="s">
        <v>1896</v>
      </c>
      <c r="F1040" s="24">
        <v>0.219215266539102</v>
      </c>
      <c r="G1040" s="24">
        <v>0</v>
      </c>
      <c r="H1040" s="25">
        <v>4.2443</v>
      </c>
      <c r="I1040" s="25">
        <v>1.5363</v>
      </c>
      <c r="J1040" s="15">
        <v>91</v>
      </c>
      <c r="K1040" s="15">
        <v>20</v>
      </c>
      <c r="L1040" s="13">
        <v>0.36199999999999999</v>
      </c>
      <c r="M1040" s="7">
        <v>1.98518226</v>
      </c>
      <c r="N1040" s="26">
        <v>1.55</v>
      </c>
      <c r="O1040" s="27" t="s">
        <v>92</v>
      </c>
      <c r="P1040" s="8">
        <v>0.21921526650000001</v>
      </c>
      <c r="Q1040" s="24">
        <v>0.26</v>
      </c>
      <c r="R1040" t="str">
        <f>IF($Q1040*100&gt;=VLOOKUP($O1040,margin_ranges!$A$5:$C$10,2,FALSE),IF($Q1040*100&lt;=VLOOKUP($O1040,margin_ranges!$A$5:$C$10,3,FALSE)+10,"IN RANGE","ABOVE RANGE"),"BELOW RANGE")</f>
        <v>IN RANGE</v>
      </c>
      <c r="S1040">
        <f>MIN(VLOOKUP($O1040,margin_ranges!$A$5:$D$10,4,FALSE),$P1040*100)</f>
        <v>21.921526650000001</v>
      </c>
      <c r="T1040" s="29">
        <f>(1-$S1040/100)/(1-$F1040)-1</f>
        <v>5.0080384284001411E-11</v>
      </c>
      <c r="U1040" s="19" t="str">
        <f>IF(ABS(IFERROR(T1040,0))&gt;0.05,INDEX(margin_ranges!$C$13:$C$16,MATCH($F1040*100,margin_ranges!$B$13:$B$16,1)),"")</f>
        <v/>
      </c>
      <c r="V1040" t="e">
        <f>MIN(VLOOKUP($U1040,margin_ranges!$A$5:$D$10,4,FALSE),$P1040*100)</f>
        <v>#N/A</v>
      </c>
      <c r="Y1040" s="29" t="e">
        <f t="shared" si="16"/>
        <v>#N/A</v>
      </c>
    </row>
    <row r="1041" spans="1:25" x14ac:dyDescent="0.3">
      <c r="A1041" s="8" t="s">
        <v>17</v>
      </c>
      <c r="B1041" s="8" t="s">
        <v>1743</v>
      </c>
      <c r="C1041" s="8" t="s">
        <v>1744</v>
      </c>
      <c r="D1041" s="8" t="s">
        <v>2271</v>
      </c>
      <c r="E1041" s="8" t="s">
        <v>2272</v>
      </c>
      <c r="F1041" s="24">
        <v>0.21686241103901499</v>
      </c>
      <c r="G1041" s="24">
        <v>0</v>
      </c>
      <c r="H1041" s="25">
        <v>3.2225999999999999</v>
      </c>
      <c r="I1041" s="25">
        <v>1.1947000000000001</v>
      </c>
      <c r="J1041" s="15">
        <v>71</v>
      </c>
      <c r="K1041" s="15">
        <v>15</v>
      </c>
      <c r="L1041" s="13">
        <v>0.37069999999999997</v>
      </c>
      <c r="M1041" s="7">
        <v>1.97921798</v>
      </c>
      <c r="N1041" s="26">
        <v>1.55</v>
      </c>
      <c r="O1041" s="27" t="s">
        <v>22</v>
      </c>
      <c r="P1041" s="8">
        <v>0.216862411</v>
      </c>
      <c r="Q1041" s="24">
        <v>0.26</v>
      </c>
      <c r="R1041" t="str">
        <f>IF($Q1041*100&gt;=VLOOKUP($O1041,margin_ranges!$A$5:$C$10,2,FALSE),IF($Q1041*100&lt;=VLOOKUP($O1041,margin_ranges!$A$5:$C$10,3,FALSE)+10,"IN RANGE","ABOVE RANGE"),"BELOW RANGE")</f>
        <v>IN RANGE</v>
      </c>
      <c r="S1041">
        <f>MIN(VLOOKUP($O1041,margin_ranges!$A$5:$D$10,4,FALSE),$P1041*100)</f>
        <v>21.6862411</v>
      </c>
      <c r="T1041" s="29">
        <f>(1-$S1041/100)/(1-$F1041)-1</f>
        <v>4.9818815739399724E-11</v>
      </c>
      <c r="U1041" s="19" t="str">
        <f>IF(ABS(IFERROR(T1041,0))&gt;0.05,INDEX(margin_ranges!$C$13:$C$16,MATCH($F1041*100,margin_ranges!$B$13:$B$16,1)),"")</f>
        <v/>
      </c>
      <c r="V1041" t="e">
        <f>MIN(VLOOKUP($U1041,margin_ranges!$A$5:$D$10,4,FALSE),$P1041*100)</f>
        <v>#N/A</v>
      </c>
      <c r="Y1041" s="29" t="e">
        <f t="shared" si="16"/>
        <v>#N/A</v>
      </c>
    </row>
    <row r="1042" spans="1:25" x14ac:dyDescent="0.3">
      <c r="A1042" s="8" t="s">
        <v>17</v>
      </c>
      <c r="B1042" s="8" t="s">
        <v>1743</v>
      </c>
      <c r="C1042" s="8" t="s">
        <v>1744</v>
      </c>
      <c r="D1042" s="8" t="s">
        <v>1861</v>
      </c>
      <c r="E1042" s="8" t="s">
        <v>1862</v>
      </c>
      <c r="F1042" s="24">
        <v>0.19142679684012301</v>
      </c>
      <c r="G1042" s="24">
        <v>0</v>
      </c>
      <c r="H1042" s="25">
        <v>0.79859999999999998</v>
      </c>
      <c r="I1042" s="25">
        <v>0.20519999999999999</v>
      </c>
      <c r="J1042" s="15">
        <v>11</v>
      </c>
      <c r="K1042" s="15">
        <v>2</v>
      </c>
      <c r="L1042" s="13">
        <v>0.25700000000000001</v>
      </c>
      <c r="M1042" s="7">
        <v>1.7932822799999999</v>
      </c>
      <c r="N1042" s="26">
        <v>1.45</v>
      </c>
      <c r="O1042" s="27" t="s">
        <v>92</v>
      </c>
      <c r="P1042" s="8">
        <v>0.19142679679999999</v>
      </c>
      <c r="Q1042" s="24">
        <v>0.23</v>
      </c>
      <c r="R1042" t="str">
        <f>IF($Q1042*100&gt;=VLOOKUP($O1042,margin_ranges!$A$5:$C$10,2,FALSE),IF($Q1042*100&lt;=VLOOKUP($O1042,margin_ranges!$A$5:$C$10,3,FALSE)+10,"IN RANGE","ABOVE RANGE"),"BELOW RANGE")</f>
        <v>IN RANGE</v>
      </c>
      <c r="S1042">
        <f>MIN(VLOOKUP($O1042,margin_ranges!$A$5:$D$10,4,FALSE),$P1042*100)</f>
        <v>19.142679680000001</v>
      </c>
      <c r="T1042" s="29">
        <f>(1-$S1042/100)/(1-$F1042)-1</f>
        <v>4.9622084219436147E-11</v>
      </c>
      <c r="U1042" s="19" t="str">
        <f>IF(ABS(IFERROR(T1042,0))&gt;0.05,INDEX(margin_ranges!$C$13:$C$16,MATCH($F1042*100,margin_ranges!$B$13:$B$16,1)),"")</f>
        <v/>
      </c>
      <c r="V1042" t="e">
        <f>MIN(VLOOKUP($U1042,margin_ranges!$A$5:$D$10,4,FALSE),$P1042*100)</f>
        <v>#N/A</v>
      </c>
      <c r="Y1042" s="29" t="e">
        <f t="shared" si="16"/>
        <v>#N/A</v>
      </c>
    </row>
    <row r="1043" spans="1:25" x14ac:dyDescent="0.3">
      <c r="A1043" s="8" t="s">
        <v>17</v>
      </c>
      <c r="B1043" s="8" t="s">
        <v>1743</v>
      </c>
      <c r="C1043" s="8" t="s">
        <v>1744</v>
      </c>
      <c r="D1043" s="8" t="s">
        <v>2141</v>
      </c>
      <c r="E1043" s="8" t="s">
        <v>2142</v>
      </c>
      <c r="F1043" s="24">
        <v>0.23973324533764701</v>
      </c>
      <c r="G1043" s="24">
        <v>0</v>
      </c>
      <c r="H1043" s="25">
        <v>2.2389000000000001</v>
      </c>
      <c r="I1043" s="25">
        <v>0.68020000000000003</v>
      </c>
      <c r="J1043" s="15">
        <v>40</v>
      </c>
      <c r="K1043" s="15">
        <v>10</v>
      </c>
      <c r="L1043" s="13">
        <v>0.30380000000000001</v>
      </c>
      <c r="M1043" s="7">
        <v>1.9729916999999999</v>
      </c>
      <c r="N1043" s="26">
        <v>1.5</v>
      </c>
      <c r="O1043" s="27" t="s">
        <v>92</v>
      </c>
      <c r="P1043" s="8">
        <v>0.23973324530000001</v>
      </c>
      <c r="Q1043" s="24">
        <v>0.27</v>
      </c>
      <c r="R1043" t="str">
        <f>IF($Q1043*100&gt;=VLOOKUP($O1043,margin_ranges!$A$5:$C$10,2,FALSE),IF($Q1043*100&lt;=VLOOKUP($O1043,margin_ranges!$A$5:$C$10,3,FALSE)+10,"IN RANGE","ABOVE RANGE"),"BELOW RANGE")</f>
        <v>IN RANGE</v>
      </c>
      <c r="S1043">
        <f>MIN(VLOOKUP($O1043,margin_ranges!$A$5:$D$10,4,FALSE),$P1043*100)</f>
        <v>23.973324529999999</v>
      </c>
      <c r="T1043" s="29">
        <f>(1-$S1043/100)/(1-$F1043)-1</f>
        <v>4.9518389388936157E-11</v>
      </c>
      <c r="U1043" s="19" t="str">
        <f>IF(ABS(IFERROR(T1043,0))&gt;0.05,INDEX(margin_ranges!$C$13:$C$16,MATCH($F1043*100,margin_ranges!$B$13:$B$16,1)),"")</f>
        <v/>
      </c>
      <c r="V1043" t="e">
        <f>MIN(VLOOKUP($U1043,margin_ranges!$A$5:$D$10,4,FALSE),$P1043*100)</f>
        <v>#N/A</v>
      </c>
      <c r="Y1043" s="29" t="e">
        <f t="shared" si="16"/>
        <v>#N/A</v>
      </c>
    </row>
    <row r="1044" spans="1:25" x14ac:dyDescent="0.3">
      <c r="A1044" s="8" t="s">
        <v>17</v>
      </c>
      <c r="B1044" s="8" t="s">
        <v>1743</v>
      </c>
      <c r="C1044" s="8" t="s">
        <v>1744</v>
      </c>
      <c r="D1044" s="8" t="s">
        <v>1893</v>
      </c>
      <c r="E1044" s="8" t="s">
        <v>1894</v>
      </c>
      <c r="F1044" s="24">
        <v>0.21469031413796999</v>
      </c>
      <c r="G1044" s="24">
        <v>0</v>
      </c>
      <c r="H1044" s="25">
        <v>5.2424999999999997</v>
      </c>
      <c r="I1044" s="25">
        <v>1.5916999999999999</v>
      </c>
      <c r="J1044" s="15">
        <v>91</v>
      </c>
      <c r="K1044" s="15">
        <v>18</v>
      </c>
      <c r="L1044" s="13">
        <v>0.30359999999999998</v>
      </c>
      <c r="M1044" s="7">
        <v>1.91007449</v>
      </c>
      <c r="N1044" s="26">
        <v>1.5</v>
      </c>
      <c r="O1044" s="27" t="s">
        <v>92</v>
      </c>
      <c r="P1044" s="8">
        <v>0.2146903141</v>
      </c>
      <c r="Q1044" s="24">
        <v>0.24</v>
      </c>
      <c r="R1044" t="str">
        <f>IF($Q1044*100&gt;=VLOOKUP($O1044,margin_ranges!$A$5:$C$10,2,FALSE),IF($Q1044*100&lt;=VLOOKUP($O1044,margin_ranges!$A$5:$C$10,3,FALSE)+10,"IN RANGE","ABOVE RANGE"),"BELOW RANGE")</f>
        <v>IN RANGE</v>
      </c>
      <c r="S1044">
        <f>MIN(VLOOKUP($O1044,margin_ranges!$A$5:$D$10,4,FALSE),$P1044*100)</f>
        <v>21.469031409999999</v>
      </c>
      <c r="T1044" s="29">
        <f>(1-$S1044/100)/(1-$F1044)-1</f>
        <v>4.8350212722425567E-11</v>
      </c>
      <c r="U1044" s="19" t="str">
        <f>IF(ABS(IFERROR(T1044,0))&gt;0.05,INDEX(margin_ranges!$C$13:$C$16,MATCH($F1044*100,margin_ranges!$B$13:$B$16,1)),"")</f>
        <v/>
      </c>
      <c r="V1044" t="e">
        <f>MIN(VLOOKUP($U1044,margin_ranges!$A$5:$D$10,4,FALSE),$P1044*100)</f>
        <v>#N/A</v>
      </c>
      <c r="Y1044" s="29" t="e">
        <f t="shared" si="16"/>
        <v>#N/A</v>
      </c>
    </row>
    <row r="1045" spans="1:25" x14ac:dyDescent="0.3">
      <c r="A1045" s="8" t="s">
        <v>17</v>
      </c>
      <c r="B1045" s="8" t="s">
        <v>1743</v>
      </c>
      <c r="C1045" s="8" t="s">
        <v>1744</v>
      </c>
      <c r="D1045" s="8" t="s">
        <v>1827</v>
      </c>
      <c r="E1045" s="8" t="s">
        <v>1828</v>
      </c>
      <c r="F1045" s="24">
        <v>0.21927354963769699</v>
      </c>
      <c r="G1045" s="24">
        <v>0</v>
      </c>
      <c r="H1045" s="25">
        <v>1.9079999999999999</v>
      </c>
      <c r="I1045" s="25">
        <v>0.60409999999999997</v>
      </c>
      <c r="J1045" s="15">
        <v>33</v>
      </c>
      <c r="K1045" s="15">
        <v>7</v>
      </c>
      <c r="L1045" s="13">
        <v>0.31659999999999999</v>
      </c>
      <c r="M1045" s="7">
        <v>1.7932017</v>
      </c>
      <c r="N1045" s="26">
        <v>1.4</v>
      </c>
      <c r="O1045" s="27" t="s">
        <v>22</v>
      </c>
      <c r="P1045" s="8">
        <v>0.21927354960000001</v>
      </c>
      <c r="Q1045" s="24">
        <v>0.28000000000000003</v>
      </c>
      <c r="R1045" t="str">
        <f>IF($Q1045*100&gt;=VLOOKUP($O1045,margin_ranges!$A$5:$C$10,2,FALSE),IF($Q1045*100&lt;=VLOOKUP($O1045,margin_ranges!$A$5:$C$10,3,FALSE)+10,"IN RANGE","ABOVE RANGE"),"BELOW RANGE")</f>
        <v>IN RANGE</v>
      </c>
      <c r="S1045">
        <f>MIN(VLOOKUP($O1045,margin_ranges!$A$5:$D$10,4,FALSE),$P1045*100)</f>
        <v>21.927354960000002</v>
      </c>
      <c r="T1045" s="29">
        <f>(1-$S1045/100)/(1-$F1045)-1</f>
        <v>4.8284487519367758E-11</v>
      </c>
      <c r="U1045" s="19" t="str">
        <f>IF(ABS(IFERROR(T1045,0))&gt;0.05,INDEX(margin_ranges!$C$13:$C$16,MATCH($F1045*100,margin_ranges!$B$13:$B$16,1)),"")</f>
        <v/>
      </c>
      <c r="V1045" t="e">
        <f>MIN(VLOOKUP($U1045,margin_ranges!$A$5:$D$10,4,FALSE),$P1045*100)</f>
        <v>#N/A</v>
      </c>
      <c r="Y1045" s="29" t="e">
        <f t="shared" si="16"/>
        <v>#N/A</v>
      </c>
    </row>
    <row r="1046" spans="1:25" x14ac:dyDescent="0.3">
      <c r="A1046" s="8" t="s">
        <v>17</v>
      </c>
      <c r="B1046" s="8" t="s">
        <v>1743</v>
      </c>
      <c r="C1046" s="8" t="s">
        <v>1744</v>
      </c>
      <c r="D1046" s="8" t="s">
        <v>2041</v>
      </c>
      <c r="E1046" s="8" t="s">
        <v>2042</v>
      </c>
      <c r="F1046" s="24">
        <v>0.24832595513559699</v>
      </c>
      <c r="G1046" s="24">
        <v>0</v>
      </c>
      <c r="H1046" s="25">
        <v>9.8054000000000006</v>
      </c>
      <c r="I1046" s="25">
        <v>3.5832999999999999</v>
      </c>
      <c r="J1046" s="15">
        <v>207</v>
      </c>
      <c r="K1046" s="15">
        <v>51</v>
      </c>
      <c r="L1046" s="13">
        <v>0.3654</v>
      </c>
      <c r="M1046" s="7">
        <v>1.92902763</v>
      </c>
      <c r="N1046" s="26">
        <v>1.45</v>
      </c>
      <c r="O1046" s="27" t="s">
        <v>92</v>
      </c>
      <c r="P1046" s="8">
        <v>0.2483259551</v>
      </c>
      <c r="Q1046" s="24">
        <v>0.28999999999999998</v>
      </c>
      <c r="R1046" t="str">
        <f>IF($Q1046*100&gt;=VLOOKUP($O1046,margin_ranges!$A$5:$C$10,2,FALSE),IF($Q1046*100&lt;=VLOOKUP($O1046,margin_ranges!$A$5:$C$10,3,FALSE)+10,"IN RANGE","ABOVE RANGE"),"BELOW RANGE")</f>
        <v>IN RANGE</v>
      </c>
      <c r="S1046">
        <f>MIN(VLOOKUP($O1046,margin_ranges!$A$5:$D$10,4,FALSE),$P1046*100)</f>
        <v>24.832595510000001</v>
      </c>
      <c r="T1046" s="29">
        <f>(1-$S1046/100)/(1-$F1046)-1</f>
        <v>4.7357007204595902E-11</v>
      </c>
      <c r="U1046" s="19" t="str">
        <f>IF(ABS(IFERROR(T1046,0))&gt;0.05,INDEX(margin_ranges!$C$13:$C$16,MATCH($F1046*100,margin_ranges!$B$13:$B$16,1)),"")</f>
        <v/>
      </c>
      <c r="V1046" t="e">
        <f>MIN(VLOOKUP($U1046,margin_ranges!$A$5:$D$10,4,FALSE),$P1046*100)</f>
        <v>#N/A</v>
      </c>
      <c r="Y1046" s="29" t="e">
        <f t="shared" si="16"/>
        <v>#N/A</v>
      </c>
    </row>
    <row r="1047" spans="1:25" x14ac:dyDescent="0.3">
      <c r="A1047" s="8" t="s">
        <v>17</v>
      </c>
      <c r="B1047" s="8" t="s">
        <v>1743</v>
      </c>
      <c r="C1047" s="8" t="s">
        <v>1744</v>
      </c>
      <c r="D1047" s="8" t="s">
        <v>2381</v>
      </c>
      <c r="E1047" s="8" t="s">
        <v>2382</v>
      </c>
      <c r="F1047" s="24">
        <v>0.23374265883609099</v>
      </c>
      <c r="G1047" s="24">
        <v>0</v>
      </c>
      <c r="H1047" s="25">
        <v>2.1840000000000002</v>
      </c>
      <c r="I1047" s="25">
        <v>0.68340000000000001</v>
      </c>
      <c r="J1047" s="15">
        <v>36</v>
      </c>
      <c r="K1047" s="15">
        <v>8</v>
      </c>
      <c r="L1047" s="13">
        <v>0.31290000000000001</v>
      </c>
      <c r="M1047" s="7">
        <v>1.7618102</v>
      </c>
      <c r="N1047" s="26">
        <v>1.35</v>
      </c>
      <c r="O1047" s="27" t="s">
        <v>22</v>
      </c>
      <c r="P1047" s="8">
        <v>0.2337426588</v>
      </c>
      <c r="Q1047" s="24">
        <v>0.28999999999999998</v>
      </c>
      <c r="R1047" t="str">
        <f>IF($Q1047*100&gt;=VLOOKUP($O1047,margin_ranges!$A$5:$C$10,2,FALSE),IF($Q1047*100&lt;=VLOOKUP($O1047,margin_ranges!$A$5:$C$10,3,FALSE)+10,"IN RANGE","ABOVE RANGE"),"BELOW RANGE")</f>
        <v>IN RANGE</v>
      </c>
      <c r="S1047">
        <f>MIN(VLOOKUP($O1047,margin_ranges!$A$5:$D$10,4,FALSE),$P1047*100)</f>
        <v>23.374265879999999</v>
      </c>
      <c r="T1047" s="29">
        <f>(1-$S1047/100)/(1-$F1047)-1</f>
        <v>4.7100323641302566E-11</v>
      </c>
      <c r="U1047" s="19" t="str">
        <f>IF(ABS(IFERROR(T1047,0))&gt;0.05,INDEX(margin_ranges!$C$13:$C$16,MATCH($F1047*100,margin_ranges!$B$13:$B$16,1)),"")</f>
        <v/>
      </c>
      <c r="V1047" t="e">
        <f>MIN(VLOOKUP($U1047,margin_ranges!$A$5:$D$10,4,FALSE),$P1047*100)</f>
        <v>#N/A</v>
      </c>
      <c r="Y1047" s="29" t="e">
        <f t="shared" si="16"/>
        <v>#N/A</v>
      </c>
    </row>
    <row r="1048" spans="1:25" x14ac:dyDescent="0.3">
      <c r="A1048" s="8" t="s">
        <v>17</v>
      </c>
      <c r="B1048" s="8" t="s">
        <v>1743</v>
      </c>
      <c r="C1048" s="8" t="s">
        <v>1744</v>
      </c>
      <c r="D1048" s="28" t="s">
        <v>2557</v>
      </c>
      <c r="E1048" s="8" t="s">
        <v>2558</v>
      </c>
      <c r="F1048" s="24">
        <v>0.20655794813734199</v>
      </c>
      <c r="G1048" s="24">
        <v>0</v>
      </c>
      <c r="H1048" s="25">
        <v>0.53049999999999997</v>
      </c>
      <c r="I1048" s="25">
        <v>0.18590000000000001</v>
      </c>
      <c r="J1048" s="15">
        <v>10</v>
      </c>
      <c r="K1048" s="15">
        <v>2</v>
      </c>
      <c r="L1048" s="13">
        <v>0.35049999999999998</v>
      </c>
      <c r="M1048" s="7">
        <v>1.76446408</v>
      </c>
      <c r="N1048" s="26">
        <v>1.4</v>
      </c>
      <c r="O1048" s="27" t="s">
        <v>22</v>
      </c>
      <c r="P1048" s="8">
        <v>0.2065579481</v>
      </c>
      <c r="Q1048" s="24">
        <v>0.25</v>
      </c>
      <c r="R1048" t="str">
        <f>IF($Q1048*100&gt;=VLOOKUP($O1048,margin_ranges!$A$5:$C$10,2,FALSE),IF($Q1048*100&lt;=VLOOKUP($O1048,margin_ranges!$A$5:$C$10,3,FALSE)+10,"IN RANGE","ABOVE RANGE"),"BELOW RANGE")</f>
        <v>IN RANGE</v>
      </c>
      <c r="S1048">
        <f>MIN(VLOOKUP($O1048,margin_ranges!$A$5:$D$10,4,FALSE),$P1048*100)</f>
        <v>20.65579481</v>
      </c>
      <c r="T1048" s="29">
        <f>(1-$S1048/100)/(1-$F1048)-1</f>
        <v>4.7063242192280086E-11</v>
      </c>
      <c r="U1048" s="19" t="str">
        <f>IF(ABS(IFERROR(T1048,0))&gt;0.05,INDEX(margin_ranges!$C$13:$C$16,MATCH($F1048*100,margin_ranges!$B$13:$B$16,1)),"")</f>
        <v/>
      </c>
      <c r="V1048" t="e">
        <f>MIN(VLOOKUP($U1048,margin_ranges!$A$5:$D$10,4,FALSE),$P1048*100)</f>
        <v>#N/A</v>
      </c>
      <c r="Y1048" s="29" t="e">
        <f t="shared" si="16"/>
        <v>#N/A</v>
      </c>
    </row>
    <row r="1049" spans="1:25" x14ac:dyDescent="0.3">
      <c r="A1049" s="8" t="s">
        <v>17</v>
      </c>
      <c r="B1049" s="8" t="s">
        <v>1743</v>
      </c>
      <c r="C1049" s="8" t="s">
        <v>1744</v>
      </c>
      <c r="D1049" s="8" t="s">
        <v>1955</v>
      </c>
      <c r="E1049" s="8" t="s">
        <v>1956</v>
      </c>
      <c r="F1049" s="24">
        <v>3.8390913144985703E-2</v>
      </c>
      <c r="G1049" s="24">
        <v>0</v>
      </c>
      <c r="H1049" s="25">
        <v>1.5002</v>
      </c>
      <c r="I1049" s="25">
        <v>0.50680000000000003</v>
      </c>
      <c r="J1049" s="15">
        <v>25</v>
      </c>
      <c r="K1049" s="15">
        <v>1</v>
      </c>
      <c r="L1049" s="13">
        <v>0.33779999999999999</v>
      </c>
      <c r="M1049" s="7">
        <v>1.61188161</v>
      </c>
      <c r="N1049" s="26">
        <v>1.55</v>
      </c>
      <c r="O1049" s="27" t="s">
        <v>22</v>
      </c>
      <c r="P1049" s="8">
        <v>3.83909131E-2</v>
      </c>
      <c r="Q1049" s="24">
        <v>0.1</v>
      </c>
      <c r="R1049" t="str">
        <f>IF($Q1049*100&gt;=VLOOKUP($O1049,margin_ranges!$A$5:$C$10,2,FALSE),IF($Q1049*100&lt;=VLOOKUP($O1049,margin_ranges!$A$5:$C$10,3,FALSE)+10,"IN RANGE","ABOVE RANGE"),"BELOW RANGE")</f>
        <v>BELOW RANGE</v>
      </c>
      <c r="S1049">
        <f>MIN(VLOOKUP($O1049,margin_ranges!$A$5:$D$10,4,FALSE),$P1049*100)</f>
        <v>3.8390913100000001</v>
      </c>
      <c r="T1049" s="29">
        <f>(1-$S1049/100)/(1-$F1049)-1</f>
        <v>4.6781689633235146E-11</v>
      </c>
      <c r="U1049" s="19" t="str">
        <f>IF(ABS(IFERROR(T1049,0))&gt;0.05,INDEX(margin_ranges!$C$13:$C$16,MATCH($F1049*100,margin_ranges!$B$13:$B$16,1)),"")</f>
        <v/>
      </c>
      <c r="V1049" t="e">
        <f>MIN(VLOOKUP($U1049,margin_ranges!$A$5:$D$10,4,FALSE),$P1049*100)</f>
        <v>#N/A</v>
      </c>
      <c r="Y1049" s="29" t="e">
        <f t="shared" si="16"/>
        <v>#N/A</v>
      </c>
    </row>
    <row r="1050" spans="1:25" x14ac:dyDescent="0.3">
      <c r="A1050" s="8" t="s">
        <v>17</v>
      </c>
      <c r="B1050" s="8" t="s">
        <v>1743</v>
      </c>
      <c r="C1050" s="8" t="s">
        <v>1744</v>
      </c>
      <c r="D1050" s="8" t="s">
        <v>2223</v>
      </c>
      <c r="E1050" s="8" t="s">
        <v>2224</v>
      </c>
      <c r="F1050" s="24">
        <v>0.27947598253275102</v>
      </c>
      <c r="G1050" s="24">
        <v>0</v>
      </c>
      <c r="H1050" s="25">
        <v>0.29709999999999998</v>
      </c>
      <c r="I1050" s="25">
        <v>0.17130000000000001</v>
      </c>
      <c r="J1050" s="15">
        <v>11</v>
      </c>
      <c r="K1050" s="15">
        <v>3</v>
      </c>
      <c r="L1050" s="13">
        <v>0.57640000000000002</v>
      </c>
      <c r="M1050" s="7">
        <v>2.08181818</v>
      </c>
      <c r="N1050" s="26">
        <v>1.5</v>
      </c>
      <c r="O1050" s="27" t="s">
        <v>22</v>
      </c>
      <c r="P1050" s="8">
        <v>0.2794759825</v>
      </c>
      <c r="Q1050" s="24">
        <v>0.32</v>
      </c>
      <c r="R1050" t="str">
        <f>IF($Q1050*100&gt;=VLOOKUP($O1050,margin_ranges!$A$5:$C$10,2,FALSE),IF($Q1050*100&lt;=VLOOKUP($O1050,margin_ranges!$A$5:$C$10,3,FALSE)+10,"IN RANGE","ABOVE RANGE"),"BELOW RANGE")</f>
        <v>IN RANGE</v>
      </c>
      <c r="S1050">
        <f>MIN(VLOOKUP($O1050,margin_ranges!$A$5:$D$10,4,FALSE),$P1050*100)</f>
        <v>27.947598249999999</v>
      </c>
      <c r="T1050" s="29">
        <f>(1-$S1050/100)/(1-$F1050)-1</f>
        <v>4.5454529029598234E-11</v>
      </c>
      <c r="U1050" s="19" t="str">
        <f>IF(ABS(IFERROR(T1050,0))&gt;0.05,INDEX(margin_ranges!$C$13:$C$16,MATCH($F1050*100,margin_ranges!$B$13:$B$16,1)),"")</f>
        <v/>
      </c>
      <c r="V1050" t="e">
        <f>MIN(VLOOKUP($U1050,margin_ranges!$A$5:$D$10,4,FALSE),$P1050*100)</f>
        <v>#N/A</v>
      </c>
      <c r="Y1050" s="29" t="e">
        <f t="shared" si="16"/>
        <v>#N/A</v>
      </c>
    </row>
    <row r="1051" spans="1:25" x14ac:dyDescent="0.3">
      <c r="A1051" s="8" t="s">
        <v>17</v>
      </c>
      <c r="B1051" s="8" t="s">
        <v>1743</v>
      </c>
      <c r="C1051" s="8" t="s">
        <v>1744</v>
      </c>
      <c r="D1051" s="8" t="s">
        <v>2549</v>
      </c>
      <c r="E1051" s="8" t="s">
        <v>2550</v>
      </c>
      <c r="F1051" s="24">
        <v>0.23487732993468199</v>
      </c>
      <c r="G1051" s="24">
        <v>0</v>
      </c>
      <c r="H1051" s="25">
        <v>2.4956999999999998</v>
      </c>
      <c r="I1051" s="25">
        <v>0.88529999999999998</v>
      </c>
      <c r="J1051" s="15">
        <v>54</v>
      </c>
      <c r="K1051" s="15">
        <v>13</v>
      </c>
      <c r="L1051" s="13">
        <v>0.35470000000000002</v>
      </c>
      <c r="M1051" s="7">
        <v>2.0258189400000002</v>
      </c>
      <c r="N1051" s="26">
        <v>1.55</v>
      </c>
      <c r="O1051" s="27" t="s">
        <v>92</v>
      </c>
      <c r="P1051" s="8">
        <v>0.23487732989999999</v>
      </c>
      <c r="Q1051" s="24">
        <v>0.3</v>
      </c>
      <c r="R1051" t="str">
        <f>IF($Q1051*100&gt;=VLOOKUP($O1051,margin_ranges!$A$5:$C$10,2,FALSE),IF($Q1051*100&lt;=VLOOKUP($O1051,margin_ranges!$A$5:$C$10,3,FALSE)+10,"IN RANGE","ABOVE RANGE"),"BELOW RANGE")</f>
        <v>IN RANGE</v>
      </c>
      <c r="S1051">
        <f>MIN(VLOOKUP($O1051,margin_ranges!$A$5:$D$10,4,FALSE),$P1051*100)</f>
        <v>23.487732989999998</v>
      </c>
      <c r="T1051" s="29">
        <f>(1-$S1051/100)/(1-$F1051)-1</f>
        <v>4.5328629738605741E-11</v>
      </c>
      <c r="U1051" s="19" t="str">
        <f>IF(ABS(IFERROR(T1051,0))&gt;0.05,INDEX(margin_ranges!$C$13:$C$16,MATCH($F1051*100,margin_ranges!$B$13:$B$16,1)),"")</f>
        <v/>
      </c>
      <c r="V1051" t="e">
        <f>MIN(VLOOKUP($U1051,margin_ranges!$A$5:$D$10,4,FALSE),$P1051*100)</f>
        <v>#N/A</v>
      </c>
      <c r="Y1051" s="29" t="e">
        <f t="shared" si="16"/>
        <v>#N/A</v>
      </c>
    </row>
    <row r="1052" spans="1:25" x14ac:dyDescent="0.3">
      <c r="A1052" s="8" t="s">
        <v>17</v>
      </c>
      <c r="B1052" s="8" t="s">
        <v>1743</v>
      </c>
      <c r="C1052" s="8" t="s">
        <v>1744</v>
      </c>
      <c r="D1052" s="8" t="s">
        <v>2083</v>
      </c>
      <c r="E1052" s="8" t="s">
        <v>2084</v>
      </c>
      <c r="F1052" s="24">
        <v>0.22472353293500599</v>
      </c>
      <c r="G1052" s="24">
        <v>0</v>
      </c>
      <c r="H1052" s="25">
        <v>1.0096000000000001</v>
      </c>
      <c r="I1052" s="25">
        <v>0.26140000000000002</v>
      </c>
      <c r="J1052" s="15">
        <v>15</v>
      </c>
      <c r="K1052" s="15">
        <v>3</v>
      </c>
      <c r="L1052" s="13">
        <v>0.25890000000000002</v>
      </c>
      <c r="M1052" s="7">
        <v>1.8703005500000001</v>
      </c>
      <c r="N1052" s="26">
        <v>1.45</v>
      </c>
      <c r="O1052" s="27" t="s">
        <v>22</v>
      </c>
      <c r="P1052" s="8">
        <v>0.22472353289999999</v>
      </c>
      <c r="Q1052" s="24">
        <v>0.28000000000000003</v>
      </c>
      <c r="R1052" t="str">
        <f>IF($Q1052*100&gt;=VLOOKUP($O1052,margin_ranges!$A$5:$C$10,2,FALSE),IF($Q1052*100&lt;=VLOOKUP($O1052,margin_ranges!$A$5:$C$10,3,FALSE)+10,"IN RANGE","ABOVE RANGE"),"BELOW RANGE")</f>
        <v>IN RANGE</v>
      </c>
      <c r="S1052">
        <f>MIN(VLOOKUP($O1052,margin_ranges!$A$5:$D$10,4,FALSE),$P1052*100)</f>
        <v>22.472353290000001</v>
      </c>
      <c r="T1052" s="29">
        <f>(1-$S1052/100)/(1-$F1052)-1</f>
        <v>4.5152992456110042E-11</v>
      </c>
      <c r="U1052" s="19" t="str">
        <f>IF(ABS(IFERROR(T1052,0))&gt;0.05,INDEX(margin_ranges!$C$13:$C$16,MATCH($F1052*100,margin_ranges!$B$13:$B$16,1)),"")</f>
        <v/>
      </c>
      <c r="V1052" t="e">
        <f>MIN(VLOOKUP($U1052,margin_ranges!$A$5:$D$10,4,FALSE),$P1052*100)</f>
        <v>#N/A</v>
      </c>
      <c r="Y1052" s="29" t="e">
        <f t="shared" si="16"/>
        <v>#N/A</v>
      </c>
    </row>
    <row r="1053" spans="1:25" x14ac:dyDescent="0.3">
      <c r="A1053" s="8" t="s">
        <v>17</v>
      </c>
      <c r="B1053" s="8" t="s">
        <v>1743</v>
      </c>
      <c r="C1053" s="8" t="s">
        <v>1744</v>
      </c>
      <c r="D1053" s="8" t="s">
        <v>1905</v>
      </c>
      <c r="E1053" s="8" t="s">
        <v>1906</v>
      </c>
      <c r="F1053" s="24">
        <v>0.22303112473473199</v>
      </c>
      <c r="G1053" s="24">
        <v>0</v>
      </c>
      <c r="H1053" s="25">
        <v>0.70679999999999998</v>
      </c>
      <c r="I1053" s="25">
        <v>0.1948</v>
      </c>
      <c r="J1053" s="15">
        <v>11</v>
      </c>
      <c r="K1053" s="15">
        <v>3</v>
      </c>
      <c r="L1053" s="13">
        <v>0.27560000000000001</v>
      </c>
      <c r="M1053" s="7">
        <v>1.8662266199999999</v>
      </c>
      <c r="N1053" s="26">
        <v>1.45</v>
      </c>
      <c r="O1053" s="27" t="s">
        <v>92</v>
      </c>
      <c r="P1053" s="8">
        <v>0.2230311247</v>
      </c>
      <c r="Q1053" s="24">
        <v>0.26</v>
      </c>
      <c r="R1053" t="str">
        <f>IF($Q1053*100&gt;=VLOOKUP($O1053,margin_ranges!$A$5:$C$10,2,FALSE),IF($Q1053*100&lt;=VLOOKUP($O1053,margin_ranges!$A$5:$C$10,3,FALSE)+10,"IN RANGE","ABOVE RANGE"),"BELOW RANGE")</f>
        <v>IN RANGE</v>
      </c>
      <c r="S1053">
        <f>MIN(VLOOKUP($O1053,margin_ranges!$A$5:$D$10,4,FALSE),$P1053*100)</f>
        <v>22.303112469999999</v>
      </c>
      <c r="T1053" s="29">
        <f>(1-$S1053/100)/(1-$F1053)-1</f>
        <v>4.4702019863507303E-11</v>
      </c>
      <c r="U1053" s="19" t="str">
        <f>IF(ABS(IFERROR(T1053,0))&gt;0.05,INDEX(margin_ranges!$C$13:$C$16,MATCH($F1053*100,margin_ranges!$B$13:$B$16,1)),"")</f>
        <v/>
      </c>
      <c r="V1053" t="e">
        <f>MIN(VLOOKUP($U1053,margin_ranges!$A$5:$D$10,4,FALSE),$P1053*100)</f>
        <v>#N/A</v>
      </c>
      <c r="Y1053" s="29" t="e">
        <f t="shared" si="16"/>
        <v>#N/A</v>
      </c>
    </row>
    <row r="1054" spans="1:25" x14ac:dyDescent="0.3">
      <c r="A1054" s="8" t="s">
        <v>17</v>
      </c>
      <c r="B1054" s="8" t="s">
        <v>1743</v>
      </c>
      <c r="C1054" s="8" t="s">
        <v>1744</v>
      </c>
      <c r="D1054" s="8" t="s">
        <v>2067</v>
      </c>
      <c r="E1054" s="8" t="s">
        <v>2068</v>
      </c>
      <c r="F1054" s="24">
        <v>0.19626686653570299</v>
      </c>
      <c r="G1054" s="24">
        <v>0</v>
      </c>
      <c r="H1054" s="25">
        <v>18.176400000000001</v>
      </c>
      <c r="I1054" s="25">
        <v>5.7420999999999998</v>
      </c>
      <c r="J1054" s="15">
        <v>311</v>
      </c>
      <c r="K1054" s="15">
        <v>61</v>
      </c>
      <c r="L1054" s="13">
        <v>0.31590000000000001</v>
      </c>
      <c r="M1054" s="7">
        <v>1.8040814000000001</v>
      </c>
      <c r="N1054" s="26">
        <v>1.45</v>
      </c>
      <c r="O1054" s="27" t="s">
        <v>92</v>
      </c>
      <c r="P1054" s="8">
        <v>0.1962668665</v>
      </c>
      <c r="Q1054" s="24">
        <v>0.23</v>
      </c>
      <c r="R1054" t="str">
        <f>IF($Q1054*100&gt;=VLOOKUP($O1054,margin_ranges!$A$5:$C$10,2,FALSE),IF($Q1054*100&lt;=VLOOKUP($O1054,margin_ranges!$A$5:$C$10,3,FALSE)+10,"IN RANGE","ABOVE RANGE"),"BELOW RANGE")</f>
        <v>IN RANGE</v>
      </c>
      <c r="S1054">
        <f>MIN(VLOOKUP($O1054,margin_ranges!$A$5:$D$10,4,FALSE),$P1054*100)</f>
        <v>19.62668665</v>
      </c>
      <c r="T1054" s="29">
        <f>(1-$S1054/100)/(1-$F1054)-1</f>
        <v>4.4421355482882063E-11</v>
      </c>
      <c r="U1054" s="19" t="str">
        <f>IF(ABS(IFERROR(T1054,0))&gt;0.05,INDEX(margin_ranges!$C$13:$C$16,MATCH($F1054*100,margin_ranges!$B$13:$B$16,1)),"")</f>
        <v/>
      </c>
      <c r="V1054" t="e">
        <f>MIN(VLOOKUP($U1054,margin_ranges!$A$5:$D$10,4,FALSE),$P1054*100)</f>
        <v>#N/A</v>
      </c>
      <c r="Y1054" s="29" t="e">
        <f t="shared" si="16"/>
        <v>#N/A</v>
      </c>
    </row>
    <row r="1055" spans="1:25" x14ac:dyDescent="0.3">
      <c r="A1055" s="8" t="s">
        <v>17</v>
      </c>
      <c r="B1055" s="8" t="s">
        <v>1743</v>
      </c>
      <c r="C1055" s="8" t="s">
        <v>1744</v>
      </c>
      <c r="D1055" s="8" t="s">
        <v>1845</v>
      </c>
      <c r="E1055" s="8" t="s">
        <v>1846</v>
      </c>
      <c r="F1055" s="24">
        <v>0.26004973433278999</v>
      </c>
      <c r="G1055" s="24">
        <v>0</v>
      </c>
      <c r="H1055" s="25">
        <v>1.8758999999999999</v>
      </c>
      <c r="I1055" s="25">
        <v>0.98480000000000001</v>
      </c>
      <c r="J1055" s="15">
        <v>60</v>
      </c>
      <c r="K1055" s="15">
        <v>15</v>
      </c>
      <c r="L1055" s="13">
        <v>0.52500000000000002</v>
      </c>
      <c r="M1055" s="7">
        <v>2.02716327</v>
      </c>
      <c r="N1055" s="26">
        <v>1.5</v>
      </c>
      <c r="O1055" s="27" t="s">
        <v>22</v>
      </c>
      <c r="P1055" s="8">
        <v>0.2600497343</v>
      </c>
      <c r="Q1055" s="24">
        <v>0.28999999999999998</v>
      </c>
      <c r="R1055" t="str">
        <f>IF($Q1055*100&gt;=VLOOKUP($O1055,margin_ranges!$A$5:$C$10,2,FALSE),IF($Q1055*100&lt;=VLOOKUP($O1055,margin_ranges!$A$5:$C$10,3,FALSE)+10,"IN RANGE","ABOVE RANGE"),"BELOW RANGE")</f>
        <v>IN RANGE</v>
      </c>
      <c r="S1055">
        <f>MIN(VLOOKUP($O1055,margin_ranges!$A$5:$D$10,4,FALSE),$P1055*100)</f>
        <v>26.00497343</v>
      </c>
      <c r="T1055" s="29">
        <f>(1-$S1055/100)/(1-$F1055)-1</f>
        <v>4.4313885894098348E-11</v>
      </c>
      <c r="U1055" s="19" t="str">
        <f>IF(ABS(IFERROR(T1055,0))&gt;0.05,INDEX(margin_ranges!$C$13:$C$16,MATCH($F1055*100,margin_ranges!$B$13:$B$16,1)),"")</f>
        <v/>
      </c>
      <c r="V1055" t="e">
        <f>MIN(VLOOKUP($U1055,margin_ranges!$A$5:$D$10,4,FALSE),$P1055*100)</f>
        <v>#N/A</v>
      </c>
      <c r="Y1055" s="29" t="e">
        <f t="shared" si="16"/>
        <v>#N/A</v>
      </c>
    </row>
    <row r="1056" spans="1:25" x14ac:dyDescent="0.3">
      <c r="A1056" s="8" t="s">
        <v>17</v>
      </c>
      <c r="B1056" s="8" t="s">
        <v>1743</v>
      </c>
      <c r="C1056" s="8" t="s">
        <v>1744</v>
      </c>
      <c r="D1056" s="8" t="s">
        <v>1823</v>
      </c>
      <c r="E1056" s="8" t="s">
        <v>1824</v>
      </c>
      <c r="F1056" s="24">
        <v>0.21164889253486399</v>
      </c>
      <c r="G1056" s="24">
        <v>0</v>
      </c>
      <c r="H1056" s="25">
        <v>0.74560000000000004</v>
      </c>
      <c r="I1056" s="25">
        <v>0.14169999999999999</v>
      </c>
      <c r="J1056" s="15">
        <v>8</v>
      </c>
      <c r="K1056" s="15">
        <v>2</v>
      </c>
      <c r="L1056" s="13">
        <v>0.19009999999999999</v>
      </c>
      <c r="M1056" s="7">
        <v>1.9661290300000001</v>
      </c>
      <c r="N1056" s="26">
        <v>1.55</v>
      </c>
      <c r="O1056" s="27" t="s">
        <v>92</v>
      </c>
      <c r="P1056" s="8">
        <v>0.21164889249999999</v>
      </c>
      <c r="Q1056" s="24">
        <v>0.22</v>
      </c>
      <c r="R1056" t="str">
        <f>IF($Q1056*100&gt;=VLOOKUP($O1056,margin_ranges!$A$5:$C$10,2,FALSE),IF($Q1056*100&lt;=VLOOKUP($O1056,margin_ranges!$A$5:$C$10,3,FALSE)+10,"IN RANGE","ABOVE RANGE"),"BELOW RANGE")</f>
        <v>IN RANGE</v>
      </c>
      <c r="S1056">
        <f>MIN(VLOOKUP($O1056,margin_ranges!$A$5:$D$10,4,FALSE),$P1056*100)</f>
        <v>21.164889249999998</v>
      </c>
      <c r="T1056" s="29">
        <f>(1-$S1056/100)/(1-$F1056)-1</f>
        <v>4.4223957829103711E-11</v>
      </c>
      <c r="U1056" s="19" t="str">
        <f>IF(ABS(IFERROR(T1056,0))&gt;0.05,INDEX(margin_ranges!$C$13:$C$16,MATCH($F1056*100,margin_ranges!$B$13:$B$16,1)),"")</f>
        <v/>
      </c>
      <c r="V1056" t="e">
        <f>MIN(VLOOKUP($U1056,margin_ranges!$A$5:$D$10,4,FALSE),$P1056*100)</f>
        <v>#N/A</v>
      </c>
      <c r="Y1056" s="29" t="e">
        <f t="shared" si="16"/>
        <v>#N/A</v>
      </c>
    </row>
    <row r="1057" spans="1:25" x14ac:dyDescent="0.3">
      <c r="A1057" s="8" t="s">
        <v>17</v>
      </c>
      <c r="B1057" s="8" t="s">
        <v>1743</v>
      </c>
      <c r="C1057" s="8" t="s">
        <v>1744</v>
      </c>
      <c r="D1057" s="8" t="s">
        <v>2143</v>
      </c>
      <c r="E1057" s="8" t="s">
        <v>2144</v>
      </c>
      <c r="F1057" s="24">
        <v>0.194018941935231</v>
      </c>
      <c r="G1057" s="24">
        <v>0</v>
      </c>
      <c r="H1057" s="25">
        <v>7.6044</v>
      </c>
      <c r="I1057" s="25">
        <v>3.1349</v>
      </c>
      <c r="J1057" s="15">
        <v>175</v>
      </c>
      <c r="K1057" s="15">
        <v>34</v>
      </c>
      <c r="L1057" s="13">
        <v>0.4123</v>
      </c>
      <c r="M1057" s="7">
        <v>1.8610859200000001</v>
      </c>
      <c r="N1057" s="26">
        <v>1.5</v>
      </c>
      <c r="O1057" s="27" t="s">
        <v>22</v>
      </c>
      <c r="P1057" s="8">
        <v>0.19401894189999999</v>
      </c>
      <c r="Q1057" s="24">
        <v>0.23</v>
      </c>
      <c r="R1057" t="str">
        <f>IF($Q1057*100&gt;=VLOOKUP($O1057,margin_ranges!$A$5:$C$10,2,FALSE),IF($Q1057*100&lt;=VLOOKUP($O1057,margin_ranges!$A$5:$C$10,3,FALSE)+10,"IN RANGE","ABOVE RANGE"),"BELOW RANGE")</f>
        <v>IN RANGE</v>
      </c>
      <c r="S1057">
        <f>MIN(VLOOKUP($O1057,margin_ranges!$A$5:$D$10,4,FALSE),$P1057*100)</f>
        <v>19.40189419</v>
      </c>
      <c r="T1057" s="29">
        <f>(1-$S1057/100)/(1-$F1057)-1</f>
        <v>4.3711922970146588E-11</v>
      </c>
      <c r="U1057" s="19" t="str">
        <f>IF(ABS(IFERROR(T1057,0))&gt;0.05,INDEX(margin_ranges!$C$13:$C$16,MATCH($F1057*100,margin_ranges!$B$13:$B$16,1)),"")</f>
        <v/>
      </c>
      <c r="V1057" t="e">
        <f>MIN(VLOOKUP($U1057,margin_ranges!$A$5:$D$10,4,FALSE),$P1057*100)</f>
        <v>#N/A</v>
      </c>
      <c r="Y1057" s="29" t="e">
        <f t="shared" si="16"/>
        <v>#N/A</v>
      </c>
    </row>
    <row r="1058" spans="1:25" x14ac:dyDescent="0.3">
      <c r="A1058" s="8" t="s">
        <v>17</v>
      </c>
      <c r="B1058" s="8" t="s">
        <v>1743</v>
      </c>
      <c r="C1058" s="8" t="s">
        <v>1744</v>
      </c>
      <c r="D1058" s="8" t="s">
        <v>2081</v>
      </c>
      <c r="E1058" s="8" t="s">
        <v>2082</v>
      </c>
      <c r="F1058" s="24">
        <v>0.22745486953375199</v>
      </c>
      <c r="G1058" s="24">
        <v>0</v>
      </c>
      <c r="H1058" s="25">
        <v>0.86060000000000003</v>
      </c>
      <c r="I1058" s="25">
        <v>0.27450000000000002</v>
      </c>
      <c r="J1058" s="15">
        <v>16</v>
      </c>
      <c r="K1058" s="15">
        <v>4</v>
      </c>
      <c r="L1058" s="13">
        <v>0.31890000000000002</v>
      </c>
      <c r="M1058" s="7">
        <v>1.9416341399999999</v>
      </c>
      <c r="N1058" s="26">
        <v>1.5</v>
      </c>
      <c r="O1058" s="27" t="s">
        <v>22</v>
      </c>
      <c r="P1058" s="8">
        <v>0.22745486949999999</v>
      </c>
      <c r="Q1058" s="24">
        <v>0.26</v>
      </c>
      <c r="R1058" t="str">
        <f>IF($Q1058*100&gt;=VLOOKUP($O1058,margin_ranges!$A$5:$C$10,2,FALSE),IF($Q1058*100&lt;=VLOOKUP($O1058,margin_ranges!$A$5:$C$10,3,FALSE)+10,"IN RANGE","ABOVE RANGE"),"BELOW RANGE")</f>
        <v>IN RANGE</v>
      </c>
      <c r="S1058">
        <f>MIN(VLOOKUP($O1058,margin_ranges!$A$5:$D$10,4,FALSE),$P1058*100)</f>
        <v>22.74548695</v>
      </c>
      <c r="T1058" s="29">
        <f>(1-$S1058/100)/(1-$F1058)-1</f>
        <v>4.3689274420444235E-11</v>
      </c>
      <c r="U1058" s="19" t="str">
        <f>IF(ABS(IFERROR(T1058,0))&gt;0.05,INDEX(margin_ranges!$C$13:$C$16,MATCH($F1058*100,margin_ranges!$B$13:$B$16,1)),"")</f>
        <v/>
      </c>
      <c r="V1058" t="e">
        <f>MIN(VLOOKUP($U1058,margin_ranges!$A$5:$D$10,4,FALSE),$P1058*100)</f>
        <v>#N/A</v>
      </c>
      <c r="Y1058" s="29" t="e">
        <f t="shared" si="16"/>
        <v>#N/A</v>
      </c>
    </row>
    <row r="1059" spans="1:25" x14ac:dyDescent="0.3">
      <c r="A1059" s="8" t="s">
        <v>17</v>
      </c>
      <c r="B1059" s="8" t="s">
        <v>1743</v>
      </c>
      <c r="C1059" s="8" t="s">
        <v>1744</v>
      </c>
      <c r="D1059" s="8" t="s">
        <v>2291</v>
      </c>
      <c r="E1059" s="8" t="s">
        <v>2292</v>
      </c>
      <c r="F1059" s="24">
        <v>0.198113134134977</v>
      </c>
      <c r="G1059" s="24">
        <v>0</v>
      </c>
      <c r="H1059" s="25">
        <v>13.531000000000001</v>
      </c>
      <c r="I1059" s="25">
        <v>4.0609999999999999</v>
      </c>
      <c r="J1059" s="15">
        <v>220</v>
      </c>
      <c r="K1059" s="15">
        <v>44</v>
      </c>
      <c r="L1059" s="13">
        <v>0.30009999999999998</v>
      </c>
      <c r="M1059" s="7">
        <v>1.8082351299999999</v>
      </c>
      <c r="N1059" s="26">
        <v>1.45</v>
      </c>
      <c r="O1059" s="27" t="s">
        <v>92</v>
      </c>
      <c r="P1059" s="8">
        <v>0.1981131341</v>
      </c>
      <c r="Q1059" s="24">
        <v>0.25</v>
      </c>
      <c r="R1059" t="str">
        <f>IF($Q1059*100&gt;=VLOOKUP($O1059,margin_ranges!$A$5:$C$10,2,FALSE),IF($Q1059*100&lt;=VLOOKUP($O1059,margin_ranges!$A$5:$C$10,3,FALSE)+10,"IN RANGE","ABOVE RANGE"),"BELOW RANGE")</f>
        <v>IN RANGE</v>
      </c>
      <c r="S1059">
        <f>MIN(VLOOKUP($O1059,margin_ranges!$A$5:$D$10,4,FALSE),$P1059*100)</f>
        <v>19.81131341</v>
      </c>
      <c r="T1059" s="29">
        <f>(1-$S1059/100)/(1-$F1059)-1</f>
        <v>4.361844219147315E-11</v>
      </c>
      <c r="U1059" s="19" t="str">
        <f>IF(ABS(IFERROR(T1059,0))&gt;0.05,INDEX(margin_ranges!$C$13:$C$16,MATCH($F1059*100,margin_ranges!$B$13:$B$16,1)),"")</f>
        <v/>
      </c>
      <c r="V1059" t="e">
        <f>MIN(VLOOKUP($U1059,margin_ranges!$A$5:$D$10,4,FALSE),$P1059*100)</f>
        <v>#N/A</v>
      </c>
      <c r="Y1059" s="29" t="e">
        <f t="shared" si="16"/>
        <v>#N/A</v>
      </c>
    </row>
    <row r="1060" spans="1:25" x14ac:dyDescent="0.3">
      <c r="A1060" s="8" t="s">
        <v>17</v>
      </c>
      <c r="B1060" s="8" t="s">
        <v>1743</v>
      </c>
      <c r="C1060" s="8" t="s">
        <v>1744</v>
      </c>
      <c r="D1060" s="8" t="s">
        <v>1779</v>
      </c>
      <c r="E1060" s="8" t="s">
        <v>1780</v>
      </c>
      <c r="F1060" s="24">
        <v>0.26632963493199702</v>
      </c>
      <c r="G1060" s="24">
        <v>0</v>
      </c>
      <c r="H1060" s="25">
        <v>0.27700000000000002</v>
      </c>
      <c r="I1060" s="25">
        <v>0.15110000000000001</v>
      </c>
      <c r="J1060" s="15">
        <v>10</v>
      </c>
      <c r="K1060" s="15">
        <v>2</v>
      </c>
      <c r="L1060" s="13">
        <v>0.54559999999999997</v>
      </c>
      <c r="M1060" s="7">
        <v>2.11266541</v>
      </c>
      <c r="N1060" s="26">
        <v>1.55</v>
      </c>
      <c r="O1060" s="27" t="s">
        <v>22</v>
      </c>
      <c r="P1060" s="8">
        <v>0.2663296349</v>
      </c>
      <c r="Q1060" s="24">
        <v>0.28999999999999998</v>
      </c>
      <c r="R1060" t="str">
        <f>IF($Q1060*100&gt;=VLOOKUP($O1060,margin_ranges!$A$5:$C$10,2,FALSE),IF($Q1060*100&lt;=VLOOKUP($O1060,margin_ranges!$A$5:$C$10,3,FALSE)+10,"IN RANGE","ABOVE RANGE"),"BELOW RANGE")</f>
        <v>IN RANGE</v>
      </c>
      <c r="S1060">
        <f>MIN(VLOOKUP($O1060,margin_ranges!$A$5:$D$10,4,FALSE),$P1060*100)</f>
        <v>26.632963490000002</v>
      </c>
      <c r="T1060" s="29">
        <f>(1-$S1060/100)/(1-$F1060)-1</f>
        <v>4.3612224942535249E-11</v>
      </c>
      <c r="U1060" s="19" t="str">
        <f>IF(ABS(IFERROR(T1060,0))&gt;0.05,INDEX(margin_ranges!$C$13:$C$16,MATCH($F1060*100,margin_ranges!$B$13:$B$16,1)),"")</f>
        <v/>
      </c>
      <c r="V1060" t="e">
        <f>MIN(VLOOKUP($U1060,margin_ranges!$A$5:$D$10,4,FALSE),$P1060*100)</f>
        <v>#N/A</v>
      </c>
      <c r="Y1060" s="29" t="e">
        <f t="shared" si="16"/>
        <v>#N/A</v>
      </c>
    </row>
    <row r="1061" spans="1:25" x14ac:dyDescent="0.3">
      <c r="A1061" s="8" t="s">
        <v>17</v>
      </c>
      <c r="B1061" s="8" t="s">
        <v>1743</v>
      </c>
      <c r="C1061" s="8" t="s">
        <v>1744</v>
      </c>
      <c r="D1061" s="8" t="s">
        <v>2407</v>
      </c>
      <c r="E1061" s="8" t="s">
        <v>2408</v>
      </c>
      <c r="F1061" s="24">
        <v>0.224834440033468</v>
      </c>
      <c r="G1061" s="24">
        <v>0</v>
      </c>
      <c r="H1061" s="25">
        <v>3.0804999999999998</v>
      </c>
      <c r="I1061" s="25">
        <v>0.80259999999999998</v>
      </c>
      <c r="J1061" s="15">
        <v>48</v>
      </c>
      <c r="K1061" s="15">
        <v>11</v>
      </c>
      <c r="L1061" s="13">
        <v>0.2606</v>
      </c>
      <c r="M1061" s="7">
        <v>1.9995728399999999</v>
      </c>
      <c r="N1061" s="26">
        <v>1.55</v>
      </c>
      <c r="O1061" s="27" t="s">
        <v>22</v>
      </c>
      <c r="P1061" s="8">
        <v>0.22483444</v>
      </c>
      <c r="Q1061" s="24">
        <v>0.28999999999999998</v>
      </c>
      <c r="R1061" t="str">
        <f>IF($Q1061*100&gt;=VLOOKUP($O1061,margin_ranges!$A$5:$C$10,2,FALSE),IF($Q1061*100&lt;=VLOOKUP($O1061,margin_ranges!$A$5:$C$10,3,FALSE)+10,"IN RANGE","ABOVE RANGE"),"BELOW RANGE")</f>
        <v>IN RANGE</v>
      </c>
      <c r="S1061">
        <f>MIN(VLOOKUP($O1061,margin_ranges!$A$5:$D$10,4,FALSE),$P1061*100)</f>
        <v>22.483443999999999</v>
      </c>
      <c r="T1061" s="29">
        <f>(1-$S1061/100)/(1-$F1061)-1</f>
        <v>4.3175241160042788E-11</v>
      </c>
      <c r="U1061" s="19" t="str">
        <f>IF(ABS(IFERROR(T1061,0))&gt;0.05,INDEX(margin_ranges!$C$13:$C$16,MATCH($F1061*100,margin_ranges!$B$13:$B$16,1)),"")</f>
        <v/>
      </c>
      <c r="V1061" t="e">
        <f>MIN(VLOOKUP($U1061,margin_ranges!$A$5:$D$10,4,FALSE),$P1061*100)</f>
        <v>#N/A</v>
      </c>
      <c r="Y1061" s="29" t="e">
        <f t="shared" si="16"/>
        <v>#N/A</v>
      </c>
    </row>
    <row r="1062" spans="1:25" x14ac:dyDescent="0.3">
      <c r="A1062" s="8" t="s">
        <v>17</v>
      </c>
      <c r="B1062" s="8" t="s">
        <v>1743</v>
      </c>
      <c r="C1062" s="8" t="s">
        <v>1744</v>
      </c>
      <c r="D1062" s="8" t="s">
        <v>1915</v>
      </c>
      <c r="E1062" s="8" t="s">
        <v>1916</v>
      </c>
      <c r="F1062" s="24">
        <v>0.22215430513341</v>
      </c>
      <c r="G1062" s="24">
        <v>0</v>
      </c>
      <c r="H1062" s="25">
        <v>3.5467</v>
      </c>
      <c r="I1062" s="25">
        <v>1.0248999999999999</v>
      </c>
      <c r="J1062" s="15">
        <v>57</v>
      </c>
      <c r="K1062" s="15">
        <v>13</v>
      </c>
      <c r="L1062" s="13">
        <v>0.28899999999999998</v>
      </c>
      <c r="M1062" s="7">
        <v>1.8641229399999999</v>
      </c>
      <c r="N1062" s="26">
        <v>1.45</v>
      </c>
      <c r="O1062" s="27" t="s">
        <v>92</v>
      </c>
      <c r="P1062" s="8">
        <v>0.2221543051</v>
      </c>
      <c r="Q1062" s="24">
        <v>0.24</v>
      </c>
      <c r="R1062" t="str">
        <f>IF($Q1062*100&gt;=VLOOKUP($O1062,margin_ranges!$A$5:$C$10,2,FALSE),IF($Q1062*100&lt;=VLOOKUP($O1062,margin_ranges!$A$5:$C$10,3,FALSE)+10,"IN RANGE","ABOVE RANGE"),"BELOW RANGE")</f>
        <v>IN RANGE</v>
      </c>
      <c r="S1062">
        <f>MIN(VLOOKUP($O1062,margin_ranges!$A$5:$D$10,4,FALSE),$P1062*100)</f>
        <v>22.215430510000001</v>
      </c>
      <c r="T1062" s="29">
        <f>(1-$S1062/100)/(1-$F1062)-1</f>
        <v>4.2952086332093131E-11</v>
      </c>
      <c r="U1062" s="19" t="str">
        <f>IF(ABS(IFERROR(T1062,0))&gt;0.05,INDEX(margin_ranges!$C$13:$C$16,MATCH($F1062*100,margin_ranges!$B$13:$B$16,1)),"")</f>
        <v/>
      </c>
      <c r="V1062" t="e">
        <f>MIN(VLOOKUP($U1062,margin_ranges!$A$5:$D$10,4,FALSE),$P1062*100)</f>
        <v>#N/A</v>
      </c>
      <c r="Y1062" s="29" t="e">
        <f t="shared" si="16"/>
        <v>#N/A</v>
      </c>
    </row>
    <row r="1063" spans="1:25" x14ac:dyDescent="0.3">
      <c r="A1063" s="8" t="s">
        <v>17</v>
      </c>
      <c r="B1063" s="8" t="s">
        <v>1743</v>
      </c>
      <c r="C1063" s="8" t="s">
        <v>1744</v>
      </c>
      <c r="D1063" s="8" t="s">
        <v>1831</v>
      </c>
      <c r="E1063" s="8" t="s">
        <v>1832</v>
      </c>
      <c r="F1063" s="24">
        <v>0.22033660063346799</v>
      </c>
      <c r="G1063" s="24">
        <v>0</v>
      </c>
      <c r="H1063" s="25">
        <v>0.74790000000000001</v>
      </c>
      <c r="I1063" s="25">
        <v>0.2049</v>
      </c>
      <c r="J1063" s="15">
        <v>11</v>
      </c>
      <c r="K1063" s="15">
        <v>2</v>
      </c>
      <c r="L1063" s="13">
        <v>0.27400000000000002</v>
      </c>
      <c r="M1063" s="7">
        <v>1.85977693</v>
      </c>
      <c r="N1063" s="26">
        <v>1.45</v>
      </c>
      <c r="O1063" s="27" t="s">
        <v>92</v>
      </c>
      <c r="P1063" s="8">
        <v>0.22033660059999999</v>
      </c>
      <c r="Q1063" s="24">
        <v>0.24</v>
      </c>
      <c r="R1063" t="str">
        <f>IF($Q1063*100&gt;=VLOOKUP($O1063,margin_ranges!$A$5:$C$10,2,FALSE),IF($Q1063*100&lt;=VLOOKUP($O1063,margin_ranges!$A$5:$C$10,3,FALSE)+10,"IN RANGE","ABOVE RANGE"),"BELOW RANGE")</f>
        <v>IN RANGE</v>
      </c>
      <c r="S1063">
        <f>MIN(VLOOKUP($O1063,margin_ranges!$A$5:$D$10,4,FALSE),$P1063*100)</f>
        <v>22.033660059999999</v>
      </c>
      <c r="T1063" s="29">
        <f>(1-$S1063/100)/(1-$F1063)-1</f>
        <v>4.2926107113316903E-11</v>
      </c>
      <c r="U1063" s="19" t="str">
        <f>IF(ABS(IFERROR(T1063,0))&gt;0.05,INDEX(margin_ranges!$C$13:$C$16,MATCH($F1063*100,margin_ranges!$B$13:$B$16,1)),"")</f>
        <v/>
      </c>
      <c r="V1063" t="e">
        <f>MIN(VLOOKUP($U1063,margin_ranges!$A$5:$D$10,4,FALSE),$P1063*100)</f>
        <v>#N/A</v>
      </c>
      <c r="Y1063" s="29" t="e">
        <f t="shared" si="16"/>
        <v>#N/A</v>
      </c>
    </row>
    <row r="1064" spans="1:25" x14ac:dyDescent="0.3">
      <c r="A1064" s="8" t="s">
        <v>17</v>
      </c>
      <c r="B1064" s="8" t="s">
        <v>1743</v>
      </c>
      <c r="C1064" s="8" t="s">
        <v>1744</v>
      </c>
      <c r="D1064" s="8" t="s">
        <v>2243</v>
      </c>
      <c r="E1064" s="8" t="s">
        <v>2244</v>
      </c>
      <c r="F1064" s="24">
        <v>0.19022636743417801</v>
      </c>
      <c r="G1064" s="24">
        <v>0</v>
      </c>
      <c r="H1064" s="25">
        <v>0.77510000000000001</v>
      </c>
      <c r="I1064" s="25">
        <v>0.23810000000000001</v>
      </c>
      <c r="J1064" s="15">
        <v>13</v>
      </c>
      <c r="K1064" s="15">
        <v>3</v>
      </c>
      <c r="L1064" s="13">
        <v>0.30719999999999997</v>
      </c>
      <c r="M1064" s="7">
        <v>1.85236953</v>
      </c>
      <c r="N1064" s="26">
        <v>1.5</v>
      </c>
      <c r="O1064" s="27" t="s">
        <v>92</v>
      </c>
      <c r="P1064" s="8">
        <v>0.19022636740000001</v>
      </c>
      <c r="Q1064" s="24">
        <v>0.23</v>
      </c>
      <c r="R1064" t="str">
        <f>IF($Q1064*100&gt;=VLOOKUP($O1064,margin_ranges!$A$5:$C$10,2,FALSE),IF($Q1064*100&lt;=VLOOKUP($O1064,margin_ranges!$A$5:$C$10,3,FALSE)+10,"IN RANGE","ABOVE RANGE"),"BELOW RANGE")</f>
        <v>IN RANGE</v>
      </c>
      <c r="S1064">
        <f>MIN(VLOOKUP($O1064,margin_ranges!$A$5:$D$10,4,FALSE),$P1064*100)</f>
        <v>19.022636740000003</v>
      </c>
      <c r="T1064" s="29">
        <f>(1-$S1064/100)/(1-$F1064)-1</f>
        <v>4.2206904637964726E-11</v>
      </c>
      <c r="U1064" s="19" t="str">
        <f>IF(ABS(IFERROR(T1064,0))&gt;0.05,INDEX(margin_ranges!$C$13:$C$16,MATCH($F1064*100,margin_ranges!$B$13:$B$16,1)),"")</f>
        <v/>
      </c>
      <c r="V1064" t="e">
        <f>MIN(VLOOKUP($U1064,margin_ranges!$A$5:$D$10,4,FALSE),$P1064*100)</f>
        <v>#N/A</v>
      </c>
      <c r="Y1064" s="29" t="e">
        <f t="shared" si="16"/>
        <v>#N/A</v>
      </c>
    </row>
    <row r="1065" spans="1:25" x14ac:dyDescent="0.3">
      <c r="A1065" s="8" t="s">
        <v>17</v>
      </c>
      <c r="B1065" s="8" t="s">
        <v>1743</v>
      </c>
      <c r="C1065" s="8" t="s">
        <v>1744</v>
      </c>
      <c r="D1065" s="8" t="s">
        <v>1883</v>
      </c>
      <c r="E1065" s="8" t="s">
        <v>1884</v>
      </c>
      <c r="F1065" s="24">
        <v>0.22343734323266701</v>
      </c>
      <c r="G1065" s="24">
        <v>0</v>
      </c>
      <c r="H1065" s="25">
        <v>0.41139999999999999</v>
      </c>
      <c r="I1065" s="25">
        <v>0.18429999999999999</v>
      </c>
      <c r="J1065" s="15">
        <v>11</v>
      </c>
      <c r="K1065" s="15">
        <v>2</v>
      </c>
      <c r="L1065" s="13">
        <v>0.44790000000000002</v>
      </c>
      <c r="M1065" s="7">
        <v>1.93158915</v>
      </c>
      <c r="N1065" s="26">
        <v>1.5</v>
      </c>
      <c r="O1065" s="27" t="s">
        <v>22</v>
      </c>
      <c r="P1065" s="8">
        <v>0.2234373432</v>
      </c>
      <c r="Q1065" s="24">
        <v>0.26</v>
      </c>
      <c r="R1065" t="str">
        <f>IF($Q1065*100&gt;=VLOOKUP($O1065,margin_ranges!$A$5:$C$10,2,FALSE),IF($Q1065*100&lt;=VLOOKUP($O1065,margin_ranges!$A$5:$C$10,3,FALSE)+10,"IN RANGE","ABOVE RANGE"),"BELOW RANGE")</f>
        <v>IN RANGE</v>
      </c>
      <c r="S1065">
        <f>MIN(VLOOKUP($O1065,margin_ranges!$A$5:$D$10,4,FALSE),$P1065*100)</f>
        <v>22.343734319999999</v>
      </c>
      <c r="T1065" s="29">
        <f>(1-$S1065/100)/(1-$F1065)-1</f>
        <v>4.2066350403047181E-11</v>
      </c>
      <c r="U1065" s="19" t="str">
        <f>IF(ABS(IFERROR(T1065,0))&gt;0.05,INDEX(margin_ranges!$C$13:$C$16,MATCH($F1065*100,margin_ranges!$B$13:$B$16,1)),"")</f>
        <v/>
      </c>
      <c r="V1065" t="e">
        <f>MIN(VLOOKUP($U1065,margin_ranges!$A$5:$D$10,4,FALSE),$P1065*100)</f>
        <v>#N/A</v>
      </c>
      <c r="Y1065" s="29" t="e">
        <f t="shared" si="16"/>
        <v>#N/A</v>
      </c>
    </row>
    <row r="1066" spans="1:25" x14ac:dyDescent="0.3">
      <c r="A1066" s="8" t="s">
        <v>17</v>
      </c>
      <c r="B1066" s="8" t="s">
        <v>1743</v>
      </c>
      <c r="C1066" s="8" t="s">
        <v>1744</v>
      </c>
      <c r="D1066" s="8" t="s">
        <v>1937</v>
      </c>
      <c r="E1066" s="8" t="s">
        <v>1938</v>
      </c>
      <c r="F1066" s="24">
        <v>0.25433314133109902</v>
      </c>
      <c r="G1066" s="24">
        <v>0</v>
      </c>
      <c r="H1066" s="25">
        <v>3.2595000000000001</v>
      </c>
      <c r="I1066" s="25">
        <v>1.4239999999999999</v>
      </c>
      <c r="J1066" s="15">
        <v>86</v>
      </c>
      <c r="K1066" s="15">
        <v>21</v>
      </c>
      <c r="L1066" s="13">
        <v>0.43690000000000001</v>
      </c>
      <c r="M1066" s="7">
        <v>2.0116221900000002</v>
      </c>
      <c r="N1066" s="26">
        <v>1.5</v>
      </c>
      <c r="O1066" s="27" t="s">
        <v>92</v>
      </c>
      <c r="P1066" s="8">
        <v>0.25433314130000001</v>
      </c>
      <c r="Q1066" s="24">
        <v>0.28999999999999998</v>
      </c>
      <c r="R1066" t="str">
        <f>IF($Q1066*100&gt;=VLOOKUP($O1066,margin_ranges!$A$5:$C$10,2,FALSE),IF($Q1066*100&lt;=VLOOKUP($O1066,margin_ranges!$A$5:$C$10,3,FALSE)+10,"IN RANGE","ABOVE RANGE"),"BELOW RANGE")</f>
        <v>IN RANGE</v>
      </c>
      <c r="S1066">
        <f>MIN(VLOOKUP($O1066,margin_ranges!$A$5:$D$10,4,FALSE),$P1066*100)</f>
        <v>25.433314129999999</v>
      </c>
      <c r="T1066" s="29">
        <f>(1-$S1066/100)/(1-$F1066)-1</f>
        <v>4.1706194053858781E-11</v>
      </c>
      <c r="U1066" s="19" t="str">
        <f>IF(ABS(IFERROR(T1066,0))&gt;0.05,INDEX(margin_ranges!$C$13:$C$16,MATCH($F1066*100,margin_ranges!$B$13:$B$16,1)),"")</f>
        <v/>
      </c>
      <c r="V1066" t="e">
        <f>MIN(VLOOKUP($U1066,margin_ranges!$A$5:$D$10,4,FALSE),$P1066*100)</f>
        <v>#N/A</v>
      </c>
      <c r="Y1066" s="29" t="e">
        <f t="shared" si="16"/>
        <v>#N/A</v>
      </c>
    </row>
    <row r="1067" spans="1:25" x14ac:dyDescent="0.3">
      <c r="A1067" s="8" t="s">
        <v>17</v>
      </c>
      <c r="B1067" s="8" t="s">
        <v>1743</v>
      </c>
      <c r="C1067" s="8" t="s">
        <v>1744</v>
      </c>
      <c r="D1067" s="28" t="s">
        <v>1747</v>
      </c>
      <c r="E1067" s="8" t="s">
        <v>1748</v>
      </c>
      <c r="F1067" s="24">
        <v>0.175687571733984</v>
      </c>
      <c r="G1067" s="24">
        <v>0</v>
      </c>
      <c r="H1067" s="25">
        <v>5.8380999999999998</v>
      </c>
      <c r="I1067" s="25">
        <v>2.3862999999999999</v>
      </c>
      <c r="J1067" s="15">
        <v>135</v>
      </c>
      <c r="K1067" s="15">
        <v>24</v>
      </c>
      <c r="L1067" s="13">
        <v>0.40870000000000001</v>
      </c>
      <c r="M1067" s="7">
        <v>1.880355</v>
      </c>
      <c r="N1067" s="26">
        <v>1.55</v>
      </c>
      <c r="O1067" s="27" t="s">
        <v>92</v>
      </c>
      <c r="P1067" s="8">
        <v>0.17568757169999999</v>
      </c>
      <c r="Q1067" s="24">
        <v>0.2</v>
      </c>
      <c r="R1067" t="str">
        <f>IF($Q1067*100&gt;=VLOOKUP($O1067,margin_ranges!$A$5:$C$10,2,FALSE),IF($Q1067*100&lt;=VLOOKUP($O1067,margin_ranges!$A$5:$C$10,3,FALSE)+10,"IN RANGE","ABOVE RANGE"),"BELOW RANGE")</f>
        <v>IN RANGE</v>
      </c>
      <c r="S1067">
        <f>MIN(VLOOKUP($O1067,margin_ranges!$A$5:$D$10,4,FALSE),$P1067*100)</f>
        <v>17.568757169999998</v>
      </c>
      <c r="T1067" s="29">
        <f>(1-$S1067/100)/(1-$F1067)-1</f>
        <v>4.1227021796430563E-11</v>
      </c>
      <c r="U1067" s="19" t="str">
        <f>IF(ABS(IFERROR(T1067,0))&gt;0.05,INDEX(margin_ranges!$C$13:$C$16,MATCH($F1067*100,margin_ranges!$B$13:$B$16,1)),"")</f>
        <v/>
      </c>
      <c r="V1067" t="e">
        <f>MIN(VLOOKUP($U1067,margin_ranges!$A$5:$D$10,4,FALSE),$P1067*100)</f>
        <v>#N/A</v>
      </c>
      <c r="Y1067" s="29" t="e">
        <f t="shared" si="16"/>
        <v>#N/A</v>
      </c>
    </row>
    <row r="1068" spans="1:25" x14ac:dyDescent="0.3">
      <c r="A1068" s="8" t="s">
        <v>17</v>
      </c>
      <c r="B1068" s="8" t="s">
        <v>1743</v>
      </c>
      <c r="C1068" s="8" t="s">
        <v>1744</v>
      </c>
      <c r="D1068" s="8" t="s">
        <v>1903</v>
      </c>
      <c r="E1068" s="8" t="s">
        <v>1904</v>
      </c>
      <c r="F1068" s="24">
        <v>0.175203151933021</v>
      </c>
      <c r="G1068" s="24">
        <v>0</v>
      </c>
      <c r="H1068" s="25">
        <v>0.65900000000000003</v>
      </c>
      <c r="I1068" s="25">
        <v>0.18149999999999999</v>
      </c>
      <c r="J1068" s="15">
        <v>10</v>
      </c>
      <c r="K1068" s="15">
        <v>2</v>
      </c>
      <c r="L1068" s="13">
        <v>0.27539999999999998</v>
      </c>
      <c r="M1068" s="7">
        <v>1.75800866</v>
      </c>
      <c r="N1068" s="26">
        <v>1.45</v>
      </c>
      <c r="O1068" s="27" t="s">
        <v>22</v>
      </c>
      <c r="P1068" s="8">
        <v>0.17520315189999999</v>
      </c>
      <c r="Q1068" s="24">
        <v>0.23</v>
      </c>
      <c r="R1068" t="str">
        <f>IF($Q1068*100&gt;=VLOOKUP($O1068,margin_ranges!$A$5:$C$10,2,FALSE),IF($Q1068*100&lt;=VLOOKUP($O1068,margin_ranges!$A$5:$C$10,3,FALSE)+10,"IN RANGE","ABOVE RANGE"),"BELOW RANGE")</f>
        <v>IN RANGE</v>
      </c>
      <c r="S1068">
        <f>MIN(VLOOKUP($O1068,margin_ranges!$A$5:$D$10,4,FALSE),$P1068*100)</f>
        <v>17.520315189999998</v>
      </c>
      <c r="T1068" s="29">
        <f>(1-$S1068/100)/(1-$F1068)-1</f>
        <v>4.003530840179792E-11</v>
      </c>
      <c r="U1068" s="19" t="str">
        <f>IF(ABS(IFERROR(T1068,0))&gt;0.05,INDEX(margin_ranges!$C$13:$C$16,MATCH($F1068*100,margin_ranges!$B$13:$B$16,1)),"")</f>
        <v/>
      </c>
      <c r="V1068" t="e">
        <f>MIN(VLOOKUP($U1068,margin_ranges!$A$5:$D$10,4,FALSE),$P1068*100)</f>
        <v>#N/A</v>
      </c>
      <c r="Y1068" s="29" t="e">
        <f t="shared" si="16"/>
        <v>#N/A</v>
      </c>
    </row>
    <row r="1069" spans="1:25" x14ac:dyDescent="0.3">
      <c r="A1069" s="8" t="s">
        <v>17</v>
      </c>
      <c r="B1069" s="8" t="s">
        <v>1743</v>
      </c>
      <c r="C1069" s="8" t="s">
        <v>1744</v>
      </c>
      <c r="D1069" s="8" t="s">
        <v>1951</v>
      </c>
      <c r="E1069" s="8" t="s">
        <v>1952</v>
      </c>
      <c r="F1069" s="24">
        <v>0.14338460323415</v>
      </c>
      <c r="G1069" s="24">
        <v>0</v>
      </c>
      <c r="H1069" s="25">
        <v>7.8489000000000004</v>
      </c>
      <c r="I1069" s="25">
        <v>0.61980000000000002</v>
      </c>
      <c r="J1069" s="15">
        <v>54</v>
      </c>
      <c r="K1069" s="15">
        <v>8</v>
      </c>
      <c r="L1069" s="13">
        <v>7.9000000000000001E-2</v>
      </c>
      <c r="M1069" s="7">
        <v>2.9184625999999998</v>
      </c>
      <c r="N1069" s="26">
        <v>2.5</v>
      </c>
      <c r="O1069" s="27" t="s">
        <v>479</v>
      </c>
      <c r="P1069" s="8">
        <v>0.14338460319999999</v>
      </c>
      <c r="Q1069" s="24">
        <v>0.33</v>
      </c>
      <c r="R1069" t="str">
        <f>IF($Q1069*100&gt;=VLOOKUP($O1069,margin_ranges!$A$5:$C$10,2,FALSE),IF($Q1069*100&lt;=VLOOKUP($O1069,margin_ranges!$A$5:$C$10,3,FALSE)+10,"IN RANGE","ABOVE RANGE"),"BELOW RANGE")</f>
        <v>IN RANGE</v>
      </c>
      <c r="S1069">
        <f>MIN(VLOOKUP($O1069,margin_ranges!$A$5:$D$10,4,FALSE),$P1069*100)</f>
        <v>14.338460319999999</v>
      </c>
      <c r="T1069" s="29">
        <f>(1-$S1069/100)/(1-$F1069)-1</f>
        <v>3.9866110412845046E-11</v>
      </c>
      <c r="U1069" s="19" t="str">
        <f>IF(ABS(IFERROR(T1069,0))&gt;0.05,INDEX(margin_ranges!$C$13:$C$16,MATCH($F1069*100,margin_ranges!$B$13:$B$16,1)),"")</f>
        <v/>
      </c>
      <c r="V1069" t="e">
        <f>MIN(VLOOKUP($U1069,margin_ranges!$A$5:$D$10,4,FALSE),$P1069*100)</f>
        <v>#N/A</v>
      </c>
      <c r="Y1069" s="29" t="e">
        <f t="shared" si="16"/>
        <v>#N/A</v>
      </c>
    </row>
    <row r="1070" spans="1:25" x14ac:dyDescent="0.3">
      <c r="A1070" s="8" t="s">
        <v>17</v>
      </c>
      <c r="B1070" s="8" t="s">
        <v>1743</v>
      </c>
      <c r="C1070" s="8" t="s">
        <v>1744</v>
      </c>
      <c r="D1070" s="8" t="s">
        <v>2491</v>
      </c>
      <c r="E1070" s="8" t="s">
        <v>2492</v>
      </c>
      <c r="F1070" s="24">
        <v>0.219146962830777</v>
      </c>
      <c r="G1070" s="24">
        <v>0</v>
      </c>
      <c r="H1070" s="25">
        <v>1.1669</v>
      </c>
      <c r="I1070" s="25">
        <v>0.3276</v>
      </c>
      <c r="J1070" s="15">
        <v>18</v>
      </c>
      <c r="K1070" s="15">
        <v>4</v>
      </c>
      <c r="L1070" s="13">
        <v>0.28079999999999999</v>
      </c>
      <c r="M1070" s="7">
        <v>1.8569435400000001</v>
      </c>
      <c r="N1070" s="26">
        <v>1.45</v>
      </c>
      <c r="O1070" s="27" t="s">
        <v>22</v>
      </c>
      <c r="P1070" s="8">
        <v>0.21914696280000001</v>
      </c>
      <c r="Q1070" s="24">
        <v>0.25</v>
      </c>
      <c r="R1070" t="str">
        <f>IF($Q1070*100&gt;=VLOOKUP($O1070,margin_ranges!$A$5:$C$10,2,FALSE),IF($Q1070*100&lt;=VLOOKUP($O1070,margin_ranges!$A$5:$C$10,3,FALSE)+10,"IN RANGE","ABOVE RANGE"),"BELOW RANGE")</f>
        <v>IN RANGE</v>
      </c>
      <c r="S1070">
        <f>MIN(VLOOKUP($O1070,margin_ranges!$A$5:$D$10,4,FALSE),$P1070*100)</f>
        <v>21.914696280000001</v>
      </c>
      <c r="T1070" s="29">
        <f>(1-$S1070/100)/(1-$F1070)-1</f>
        <v>3.9414471686427532E-11</v>
      </c>
      <c r="U1070" s="19" t="str">
        <f>IF(ABS(IFERROR(T1070,0))&gt;0.05,INDEX(margin_ranges!$C$13:$C$16,MATCH($F1070*100,margin_ranges!$B$13:$B$16,1)),"")</f>
        <v/>
      </c>
      <c r="V1070" t="e">
        <f>MIN(VLOOKUP($U1070,margin_ranges!$A$5:$D$10,4,FALSE),$P1070*100)</f>
        <v>#N/A</v>
      </c>
      <c r="Y1070" s="29" t="e">
        <f t="shared" si="16"/>
        <v>#N/A</v>
      </c>
    </row>
    <row r="1071" spans="1:25" x14ac:dyDescent="0.3">
      <c r="A1071" s="8" t="s">
        <v>17</v>
      </c>
      <c r="B1071" s="8" t="s">
        <v>1743</v>
      </c>
      <c r="C1071" s="8" t="s">
        <v>1744</v>
      </c>
      <c r="D1071" s="28" t="s">
        <v>2289</v>
      </c>
      <c r="E1071" s="8" t="s">
        <v>2290</v>
      </c>
      <c r="F1071" s="24">
        <v>5.5912220136070903E-2</v>
      </c>
      <c r="G1071" s="24">
        <v>0</v>
      </c>
      <c r="H1071" s="25">
        <v>2.2835999999999999</v>
      </c>
      <c r="I1071" s="25">
        <v>0.86199999999999999</v>
      </c>
      <c r="J1071" s="15">
        <v>42</v>
      </c>
      <c r="K1071" s="15">
        <v>2</v>
      </c>
      <c r="L1071" s="13">
        <v>0.3775</v>
      </c>
      <c r="M1071" s="7">
        <v>1.6417964899999999</v>
      </c>
      <c r="N1071" s="26">
        <v>1.55</v>
      </c>
      <c r="O1071" s="27" t="s">
        <v>22</v>
      </c>
      <c r="P1071" s="8">
        <v>5.59122201E-2</v>
      </c>
      <c r="Q1071" s="24">
        <v>0.1</v>
      </c>
      <c r="R1071" t="str">
        <f>IF($Q1071*100&gt;=VLOOKUP($O1071,margin_ranges!$A$5:$C$10,2,FALSE),IF($Q1071*100&lt;=VLOOKUP($O1071,margin_ranges!$A$5:$C$10,3,FALSE)+10,"IN RANGE","ABOVE RANGE"),"BELOW RANGE")</f>
        <v>BELOW RANGE</v>
      </c>
      <c r="S1071">
        <f>MIN(VLOOKUP($O1071,margin_ranges!$A$5:$D$10,4,FALSE),$P1071*100)</f>
        <v>5.5912220100000001</v>
      </c>
      <c r="T1071" s="29">
        <f>(1-$S1071/100)/(1-$F1071)-1</f>
        <v>3.8207215169450137E-11</v>
      </c>
      <c r="U1071" s="19" t="str">
        <f>IF(ABS(IFERROR(T1071,0))&gt;0.05,INDEX(margin_ranges!$C$13:$C$16,MATCH($F1071*100,margin_ranges!$B$13:$B$16,1)),"")</f>
        <v/>
      </c>
      <c r="V1071" t="e">
        <f>MIN(VLOOKUP($U1071,margin_ranges!$A$5:$D$10,4,FALSE),$P1071*100)</f>
        <v>#N/A</v>
      </c>
      <c r="Y1071" s="29" t="e">
        <f t="shared" si="16"/>
        <v>#N/A</v>
      </c>
    </row>
    <row r="1072" spans="1:25" x14ac:dyDescent="0.3">
      <c r="A1072" s="8" t="s">
        <v>17</v>
      </c>
      <c r="B1072" s="8" t="s">
        <v>1743</v>
      </c>
      <c r="C1072" s="8" t="s">
        <v>1744</v>
      </c>
      <c r="D1072" s="8" t="s">
        <v>2039</v>
      </c>
      <c r="E1072" s="8" t="s">
        <v>2040</v>
      </c>
      <c r="F1072" s="24">
        <v>0.234036845529109</v>
      </c>
      <c r="G1072" s="24">
        <v>0</v>
      </c>
      <c r="H1072" s="25">
        <v>1.788</v>
      </c>
      <c r="I1072" s="25">
        <v>0.5827</v>
      </c>
      <c r="J1072" s="15">
        <v>32</v>
      </c>
      <c r="K1072" s="15">
        <v>7</v>
      </c>
      <c r="L1072" s="13">
        <v>0.32590000000000002</v>
      </c>
      <c r="M1072" s="7">
        <v>1.8277641600000001</v>
      </c>
      <c r="N1072" s="26">
        <v>1.4</v>
      </c>
      <c r="O1072" s="27" t="s">
        <v>22</v>
      </c>
      <c r="P1072" s="8">
        <v>0.23403684550000001</v>
      </c>
      <c r="Q1072" s="24">
        <v>0.28000000000000003</v>
      </c>
      <c r="R1072" t="str">
        <f>IF($Q1072*100&gt;=VLOOKUP($O1072,margin_ranges!$A$5:$C$10,2,FALSE),IF($Q1072*100&lt;=VLOOKUP($O1072,margin_ranges!$A$5:$C$10,3,FALSE)+10,"IN RANGE","ABOVE RANGE"),"BELOW RANGE")</f>
        <v>IN RANGE</v>
      </c>
      <c r="S1072">
        <f>MIN(VLOOKUP($O1072,margin_ranges!$A$5:$D$10,4,FALSE),$P1072*100)</f>
        <v>23.403684550000001</v>
      </c>
      <c r="T1072" s="29">
        <f>(1-$S1072/100)/(1-$F1072)-1</f>
        <v>3.8003156177524033E-11</v>
      </c>
      <c r="U1072" s="19" t="str">
        <f>IF(ABS(IFERROR(T1072,0))&gt;0.05,INDEX(margin_ranges!$C$13:$C$16,MATCH($F1072*100,margin_ranges!$B$13:$B$16,1)),"")</f>
        <v/>
      </c>
      <c r="V1072" t="e">
        <f>MIN(VLOOKUP($U1072,margin_ranges!$A$5:$D$10,4,FALSE),$P1072*100)</f>
        <v>#N/A</v>
      </c>
      <c r="Y1072" s="29" t="e">
        <f t="shared" si="16"/>
        <v>#N/A</v>
      </c>
    </row>
    <row r="1073" spans="1:25" x14ac:dyDescent="0.3">
      <c r="A1073" s="8" t="s">
        <v>17</v>
      </c>
      <c r="B1073" s="8" t="s">
        <v>1743</v>
      </c>
      <c r="C1073" s="8" t="s">
        <v>1744</v>
      </c>
      <c r="D1073" s="8" t="s">
        <v>2601</v>
      </c>
      <c r="E1073" s="8" t="s">
        <v>2602</v>
      </c>
      <c r="F1073" s="24">
        <v>0.22959683842901699</v>
      </c>
      <c r="G1073" s="24">
        <v>0</v>
      </c>
      <c r="H1073" s="25">
        <v>0.49330000000000002</v>
      </c>
      <c r="I1073" s="25">
        <v>0.23949999999999999</v>
      </c>
      <c r="J1073" s="15">
        <v>14</v>
      </c>
      <c r="K1073" s="15">
        <v>3</v>
      </c>
      <c r="L1073" s="13">
        <v>0.48549999999999999</v>
      </c>
      <c r="M1073" s="7">
        <v>1.9470325100000001</v>
      </c>
      <c r="N1073" s="26">
        <v>1.5</v>
      </c>
      <c r="O1073" s="27" t="s">
        <v>22</v>
      </c>
      <c r="P1073" s="8">
        <v>0.2295968384</v>
      </c>
      <c r="Q1073" s="24">
        <v>0.27</v>
      </c>
      <c r="R1073" t="str">
        <f>IF($Q1073*100&gt;=VLOOKUP($O1073,margin_ranges!$A$5:$C$10,2,FALSE),IF($Q1073*100&lt;=VLOOKUP($O1073,margin_ranges!$A$5:$C$10,3,FALSE)+10,"IN RANGE","ABOVE RANGE"),"BELOW RANGE")</f>
        <v>IN RANGE</v>
      </c>
      <c r="S1073">
        <f>MIN(VLOOKUP($O1073,margin_ranges!$A$5:$D$10,4,FALSE),$P1073*100)</f>
        <v>22.95968384</v>
      </c>
      <c r="T1073" s="29">
        <f>(1-$S1073/100)/(1-$F1073)-1</f>
        <v>3.7664760199618286E-11</v>
      </c>
      <c r="U1073" s="19" t="str">
        <f>IF(ABS(IFERROR(T1073,0))&gt;0.05,INDEX(margin_ranges!$C$13:$C$16,MATCH($F1073*100,margin_ranges!$B$13:$B$16,1)),"")</f>
        <v/>
      </c>
      <c r="V1073" t="e">
        <f>MIN(VLOOKUP($U1073,margin_ranges!$A$5:$D$10,4,FALSE),$P1073*100)</f>
        <v>#N/A</v>
      </c>
      <c r="Y1073" s="29" t="e">
        <f t="shared" si="16"/>
        <v>#N/A</v>
      </c>
    </row>
    <row r="1074" spans="1:25" x14ac:dyDescent="0.3">
      <c r="A1074" s="8" t="s">
        <v>17</v>
      </c>
      <c r="B1074" s="8" t="s">
        <v>1743</v>
      </c>
      <c r="C1074" s="8" t="s">
        <v>1744</v>
      </c>
      <c r="D1074" s="8" t="s">
        <v>11830</v>
      </c>
      <c r="E1074" s="8" t="s">
        <v>11831</v>
      </c>
      <c r="F1074" s="24">
        <v>0.220676691729323</v>
      </c>
      <c r="G1074" s="24">
        <v>0</v>
      </c>
      <c r="H1074" s="25">
        <v>0.32300000000000001</v>
      </c>
      <c r="I1074" s="25">
        <v>0.14810000000000001</v>
      </c>
      <c r="J1074" s="15">
        <v>9</v>
      </c>
      <c r="K1074" s="15">
        <v>2</v>
      </c>
      <c r="L1074" s="13">
        <v>0.45839999999999997</v>
      </c>
      <c r="M1074" s="7">
        <v>1.9889049700000001</v>
      </c>
      <c r="N1074" s="26">
        <v>1.55</v>
      </c>
      <c r="O1074" s="27" t="s">
        <v>22</v>
      </c>
      <c r="P1074" s="8">
        <v>0.22067669170000001</v>
      </c>
      <c r="Q1074" s="24">
        <v>0.25</v>
      </c>
      <c r="R1074" t="str">
        <f>IF($Q1074*100&gt;=VLOOKUP($O1074,margin_ranges!$A$5:$C$10,2,FALSE),IF($Q1074*100&lt;=VLOOKUP($O1074,margin_ranges!$A$5:$C$10,3,FALSE)+10,"IN RANGE","ABOVE RANGE"),"BELOW RANGE")</f>
        <v>IN RANGE</v>
      </c>
      <c r="S1074">
        <f>MIN(VLOOKUP($O1074,margin_ranges!$A$5:$D$10,4,FALSE),$P1074*100)</f>
        <v>22.067669170000002</v>
      </c>
      <c r="T1074" s="29">
        <f>(1-$S1074/100)/(1-$F1074)-1</f>
        <v>3.762612443836133E-11</v>
      </c>
      <c r="U1074" s="19" t="str">
        <f>IF(ABS(IFERROR(T1074,0))&gt;0.05,INDEX(margin_ranges!$C$13:$C$16,MATCH($F1074*100,margin_ranges!$B$13:$B$16,1)),"")</f>
        <v/>
      </c>
      <c r="V1074" t="e">
        <f>MIN(VLOOKUP($U1074,margin_ranges!$A$5:$D$10,4,FALSE),$P1074*100)</f>
        <v>#N/A</v>
      </c>
      <c r="Y1074" s="29" t="e">
        <f t="shared" si="16"/>
        <v>#N/A</v>
      </c>
    </row>
    <row r="1075" spans="1:25" x14ac:dyDescent="0.3">
      <c r="A1075" s="8" t="s">
        <v>17</v>
      </c>
      <c r="B1075" s="8" t="s">
        <v>1743</v>
      </c>
      <c r="C1075" s="8" t="s">
        <v>1744</v>
      </c>
      <c r="D1075" s="8" t="s">
        <v>1757</v>
      </c>
      <c r="E1075" s="8" t="s">
        <v>1758</v>
      </c>
      <c r="F1075" s="24">
        <v>0.25040074242807697</v>
      </c>
      <c r="G1075" s="24">
        <v>0</v>
      </c>
      <c r="H1075" s="25">
        <v>0.51439999999999997</v>
      </c>
      <c r="I1075" s="25">
        <v>0.25390000000000001</v>
      </c>
      <c r="J1075" s="15">
        <v>15</v>
      </c>
      <c r="K1075" s="15">
        <v>4</v>
      </c>
      <c r="L1075" s="13">
        <v>0.49349999999999999</v>
      </c>
      <c r="M1075" s="7">
        <v>2.0010692200000002</v>
      </c>
      <c r="N1075" s="26">
        <v>1.5</v>
      </c>
      <c r="O1075" s="27" t="s">
        <v>22</v>
      </c>
      <c r="P1075" s="8">
        <v>0.25040074239999999</v>
      </c>
      <c r="Q1075" s="24">
        <v>0.28999999999999998</v>
      </c>
      <c r="R1075" t="str">
        <f>IF($Q1075*100&gt;=VLOOKUP($O1075,margin_ranges!$A$5:$C$10,2,FALSE),IF($Q1075*100&lt;=VLOOKUP($O1075,margin_ranges!$A$5:$C$10,3,FALSE)+10,"IN RANGE","ABOVE RANGE"),"BELOW RANGE")</f>
        <v>IN RANGE</v>
      </c>
      <c r="S1075">
        <f>MIN(VLOOKUP($O1075,margin_ranges!$A$5:$D$10,4,FALSE),$P1075*100)</f>
        <v>25.040074239999999</v>
      </c>
      <c r="T1075" s="29">
        <f>(1-$S1075/100)/(1-$F1075)-1</f>
        <v>3.7456038270988756E-11</v>
      </c>
      <c r="U1075" s="19" t="str">
        <f>IF(ABS(IFERROR(T1075,0))&gt;0.05,INDEX(margin_ranges!$C$13:$C$16,MATCH($F1075*100,margin_ranges!$B$13:$B$16,1)),"")</f>
        <v/>
      </c>
      <c r="V1075" t="e">
        <f>MIN(VLOOKUP($U1075,margin_ranges!$A$5:$D$10,4,FALSE),$P1075*100)</f>
        <v>#N/A</v>
      </c>
      <c r="Y1075" s="29" t="e">
        <f t="shared" si="16"/>
        <v>#N/A</v>
      </c>
    </row>
    <row r="1076" spans="1:25" x14ac:dyDescent="0.3">
      <c r="A1076" s="8" t="s">
        <v>17</v>
      </c>
      <c r="B1076" s="8" t="s">
        <v>1743</v>
      </c>
      <c r="C1076" s="8" t="s">
        <v>1744</v>
      </c>
      <c r="D1076" s="8" t="s">
        <v>1853</v>
      </c>
      <c r="E1076" s="8" t="s">
        <v>1854</v>
      </c>
      <c r="F1076" s="24">
        <v>0.21957389502914099</v>
      </c>
      <c r="G1076" s="24">
        <v>0</v>
      </c>
      <c r="H1076" s="25">
        <v>4.9596999999999998</v>
      </c>
      <c r="I1076" s="25">
        <v>1.6371</v>
      </c>
      <c r="J1076" s="15">
        <v>98</v>
      </c>
      <c r="K1076" s="15">
        <v>21</v>
      </c>
      <c r="L1076" s="13">
        <v>0.3301</v>
      </c>
      <c r="M1076" s="7">
        <v>1.98609451</v>
      </c>
      <c r="N1076" s="26">
        <v>1.55</v>
      </c>
      <c r="O1076" s="27" t="s">
        <v>22</v>
      </c>
      <c r="P1076" s="8">
        <v>0.21957389499999999</v>
      </c>
      <c r="Q1076" s="24">
        <v>0.26</v>
      </c>
      <c r="R1076" t="str">
        <f>IF($Q1076*100&gt;=VLOOKUP($O1076,margin_ranges!$A$5:$C$10,2,FALSE),IF($Q1076*100&lt;=VLOOKUP($O1076,margin_ranges!$A$5:$C$10,3,FALSE)+10,"IN RANGE","ABOVE RANGE"),"BELOW RANGE")</f>
        <v>IN RANGE</v>
      </c>
      <c r="S1076">
        <f>MIN(VLOOKUP($O1076,margin_ranges!$A$5:$D$10,4,FALSE),$P1076*100)</f>
        <v>21.957389499999998</v>
      </c>
      <c r="T1076" s="29">
        <f>(1-$S1076/100)/(1-$F1076)-1</f>
        <v>3.7339908942612965E-11</v>
      </c>
      <c r="U1076" s="19" t="str">
        <f>IF(ABS(IFERROR(T1076,0))&gt;0.05,INDEX(margin_ranges!$C$13:$C$16,MATCH($F1076*100,margin_ranges!$B$13:$B$16,1)),"")</f>
        <v/>
      </c>
      <c r="V1076" t="e">
        <f>MIN(VLOOKUP($U1076,margin_ranges!$A$5:$D$10,4,FALSE),$P1076*100)</f>
        <v>#N/A</v>
      </c>
      <c r="Y1076" s="29" t="e">
        <f t="shared" si="16"/>
        <v>#N/A</v>
      </c>
    </row>
    <row r="1077" spans="1:25" x14ac:dyDescent="0.3">
      <c r="A1077" s="8" t="s">
        <v>17</v>
      </c>
      <c r="B1077" s="8" t="s">
        <v>1743</v>
      </c>
      <c r="C1077" s="8" t="s">
        <v>1744</v>
      </c>
      <c r="D1077" s="8" t="s">
        <v>2135</v>
      </c>
      <c r="E1077" s="8" t="s">
        <v>2136</v>
      </c>
      <c r="F1077" s="24">
        <v>0.217518960128988</v>
      </c>
      <c r="G1077" s="24">
        <v>0</v>
      </c>
      <c r="H1077" s="25">
        <v>0.87490000000000001</v>
      </c>
      <c r="I1077" s="25">
        <v>0.19359999999999999</v>
      </c>
      <c r="J1077" s="15">
        <v>11</v>
      </c>
      <c r="K1077" s="15">
        <v>2</v>
      </c>
      <c r="L1077" s="13">
        <v>0.2213</v>
      </c>
      <c r="M1077" s="7">
        <v>1.85308004</v>
      </c>
      <c r="N1077" s="26">
        <v>1.45</v>
      </c>
      <c r="O1077" s="27" t="s">
        <v>92</v>
      </c>
      <c r="P1077" s="8">
        <v>0.21751896009999999</v>
      </c>
      <c r="Q1077" s="24">
        <v>0.26</v>
      </c>
      <c r="R1077" t="str">
        <f>IF($Q1077*100&gt;=VLOOKUP($O1077,margin_ranges!$A$5:$C$10,2,FALSE),IF($Q1077*100&lt;=VLOOKUP($O1077,margin_ranges!$A$5:$C$10,3,FALSE)+10,"IN RANGE","ABOVE RANGE"),"BELOW RANGE")</f>
        <v>IN RANGE</v>
      </c>
      <c r="S1077">
        <f>MIN(VLOOKUP($O1077,margin_ranges!$A$5:$D$10,4,FALSE),$P1077*100)</f>
        <v>21.751896009999999</v>
      </c>
      <c r="T1077" s="29">
        <f>(1-$S1077/100)/(1-$F1077)-1</f>
        <v>3.7046143930297148E-11</v>
      </c>
      <c r="U1077" s="19" t="str">
        <f>IF(ABS(IFERROR(T1077,0))&gt;0.05,INDEX(margin_ranges!$C$13:$C$16,MATCH($F1077*100,margin_ranges!$B$13:$B$16,1)),"")</f>
        <v/>
      </c>
      <c r="V1077" t="e">
        <f>MIN(VLOOKUP($U1077,margin_ranges!$A$5:$D$10,4,FALSE),$P1077*100)</f>
        <v>#N/A</v>
      </c>
      <c r="Y1077" s="29" t="e">
        <f t="shared" si="16"/>
        <v>#N/A</v>
      </c>
    </row>
    <row r="1078" spans="1:25" x14ac:dyDescent="0.3">
      <c r="A1078" s="8" t="s">
        <v>17</v>
      </c>
      <c r="B1078" s="8" t="s">
        <v>1743</v>
      </c>
      <c r="C1078" s="8" t="s">
        <v>1744</v>
      </c>
      <c r="D1078" s="8" t="s">
        <v>2343</v>
      </c>
      <c r="E1078" s="8" t="s">
        <v>2344</v>
      </c>
      <c r="F1078" s="24">
        <v>0.20683089372843</v>
      </c>
      <c r="G1078" s="24">
        <v>0</v>
      </c>
      <c r="H1078" s="25">
        <v>0.82250000000000001</v>
      </c>
      <c r="I1078" s="25">
        <v>0.28560000000000002</v>
      </c>
      <c r="J1078" s="15">
        <v>16</v>
      </c>
      <c r="K1078" s="15">
        <v>3</v>
      </c>
      <c r="L1078" s="13">
        <v>0.3473</v>
      </c>
      <c r="M1078" s="7">
        <v>1.89114779</v>
      </c>
      <c r="N1078" s="26">
        <v>1.5</v>
      </c>
      <c r="O1078" s="27" t="s">
        <v>92</v>
      </c>
      <c r="P1078" s="8">
        <v>0.20683089369999999</v>
      </c>
      <c r="Q1078" s="24">
        <v>0.24</v>
      </c>
      <c r="R1078" t="str">
        <f>IF($Q1078*100&gt;=VLOOKUP($O1078,margin_ranges!$A$5:$C$10,2,FALSE),IF($Q1078*100&lt;=VLOOKUP($O1078,margin_ranges!$A$5:$C$10,3,FALSE)+10,"IN RANGE","ABOVE RANGE"),"BELOW RANGE")</f>
        <v>IN RANGE</v>
      </c>
      <c r="S1078">
        <f>MIN(VLOOKUP($O1078,margin_ranges!$A$5:$D$10,4,FALSE),$P1078*100)</f>
        <v>20.683089369999998</v>
      </c>
      <c r="T1078" s="29">
        <f>(1-$S1078/100)/(1-$F1078)-1</f>
        <v>3.5843550350023179E-11</v>
      </c>
      <c r="U1078" s="19" t="str">
        <f>IF(ABS(IFERROR(T1078,0))&gt;0.05,INDEX(margin_ranges!$C$13:$C$16,MATCH($F1078*100,margin_ranges!$B$13:$B$16,1)),"")</f>
        <v/>
      </c>
      <c r="V1078" t="e">
        <f>MIN(VLOOKUP($U1078,margin_ranges!$A$5:$D$10,4,FALSE),$P1078*100)</f>
        <v>#N/A</v>
      </c>
      <c r="Y1078" s="29" t="e">
        <f t="shared" si="16"/>
        <v>#N/A</v>
      </c>
    </row>
    <row r="1079" spans="1:25" x14ac:dyDescent="0.3">
      <c r="A1079" s="8" t="s">
        <v>17</v>
      </c>
      <c r="B1079" s="8" t="s">
        <v>1743</v>
      </c>
      <c r="C1079" s="8" t="s">
        <v>1744</v>
      </c>
      <c r="D1079" s="28" t="s">
        <v>2167</v>
      </c>
      <c r="E1079" s="8" t="s">
        <v>2168</v>
      </c>
      <c r="F1079" s="24">
        <v>0.24618083812694699</v>
      </c>
      <c r="G1079" s="24">
        <v>0</v>
      </c>
      <c r="H1079" s="25">
        <v>3.1577999999999999</v>
      </c>
      <c r="I1079" s="25">
        <v>1.2428999999999999</v>
      </c>
      <c r="J1079" s="15">
        <v>69</v>
      </c>
      <c r="K1079" s="15">
        <v>17</v>
      </c>
      <c r="L1079" s="13">
        <v>0.39360000000000001</v>
      </c>
      <c r="M1079" s="7">
        <v>1.8572093599999999</v>
      </c>
      <c r="N1079" s="26">
        <v>1.4</v>
      </c>
      <c r="O1079" s="27" t="s">
        <v>22</v>
      </c>
      <c r="P1079" s="8">
        <v>0.24618083809999999</v>
      </c>
      <c r="Q1079" s="24">
        <v>0.28999999999999998</v>
      </c>
      <c r="R1079" t="str">
        <f>IF($Q1079*100&gt;=VLOOKUP($O1079,margin_ranges!$A$5:$C$10,2,FALSE),IF($Q1079*100&lt;=VLOOKUP($O1079,margin_ranges!$A$5:$C$10,3,FALSE)+10,"IN RANGE","ABOVE RANGE"),"BELOW RANGE")</f>
        <v>IN RANGE</v>
      </c>
      <c r="S1079">
        <f>MIN(VLOOKUP($O1079,margin_ranges!$A$5:$D$10,4,FALSE),$P1079*100)</f>
        <v>24.618083809999998</v>
      </c>
      <c r="T1079" s="29">
        <f>(1-$S1079/100)/(1-$F1079)-1</f>
        <v>3.574740503609064E-11</v>
      </c>
      <c r="U1079" s="19" t="str">
        <f>IF(ABS(IFERROR(T1079,0))&gt;0.05,INDEX(margin_ranges!$C$13:$C$16,MATCH($F1079*100,margin_ranges!$B$13:$B$16,1)),"")</f>
        <v/>
      </c>
      <c r="V1079" t="e">
        <f>MIN(VLOOKUP($U1079,margin_ranges!$A$5:$D$10,4,FALSE),$P1079*100)</f>
        <v>#N/A</v>
      </c>
      <c r="Y1079" s="29" t="e">
        <f t="shared" si="16"/>
        <v>#N/A</v>
      </c>
    </row>
    <row r="1080" spans="1:25" x14ac:dyDescent="0.3">
      <c r="A1080" s="8" t="s">
        <v>17</v>
      </c>
      <c r="B1080" s="8" t="s">
        <v>1743</v>
      </c>
      <c r="C1080" s="8" t="s">
        <v>1744</v>
      </c>
      <c r="D1080" s="8" t="s">
        <v>2309</v>
      </c>
      <c r="E1080" s="8" t="s">
        <v>2310</v>
      </c>
      <c r="F1080" s="24">
        <v>0.25805572332583898</v>
      </c>
      <c r="G1080" s="24">
        <v>0</v>
      </c>
      <c r="H1080" s="25">
        <v>6.7579000000000002</v>
      </c>
      <c r="I1080" s="25">
        <v>2.3833000000000002</v>
      </c>
      <c r="J1080" s="15">
        <v>149</v>
      </c>
      <c r="K1080" s="15">
        <v>38</v>
      </c>
      <c r="L1080" s="13">
        <v>0.35270000000000001</v>
      </c>
      <c r="M1080" s="7">
        <v>2.0891056799999999</v>
      </c>
      <c r="N1080" s="26">
        <v>1.55</v>
      </c>
      <c r="O1080" s="27" t="s">
        <v>92</v>
      </c>
      <c r="P1080" s="8">
        <v>0.25805572329999998</v>
      </c>
      <c r="Q1080" s="24">
        <v>0.28999999999999998</v>
      </c>
      <c r="R1080" t="str">
        <f>IF($Q1080*100&gt;=VLOOKUP($O1080,margin_ranges!$A$5:$C$10,2,FALSE),IF($Q1080*100&lt;=VLOOKUP($O1080,margin_ranges!$A$5:$C$10,3,FALSE)+10,"IN RANGE","ABOVE RANGE"),"BELOW RANGE")</f>
        <v>IN RANGE</v>
      </c>
      <c r="S1080">
        <f>MIN(VLOOKUP($O1080,margin_ranges!$A$5:$D$10,4,FALSE),$P1080*100)</f>
        <v>25.805572329999997</v>
      </c>
      <c r="T1080" s="29">
        <f>(1-$S1080/100)/(1-$F1080)-1</f>
        <v>3.482591992565176E-11</v>
      </c>
      <c r="U1080" s="19" t="str">
        <f>IF(ABS(IFERROR(T1080,0))&gt;0.05,INDEX(margin_ranges!$C$13:$C$16,MATCH($F1080*100,margin_ranges!$B$13:$B$16,1)),"")</f>
        <v/>
      </c>
      <c r="V1080" t="e">
        <f>MIN(VLOOKUP($U1080,margin_ranges!$A$5:$D$10,4,FALSE),$P1080*100)</f>
        <v>#N/A</v>
      </c>
      <c r="Y1080" s="29" t="e">
        <f t="shared" si="16"/>
        <v>#N/A</v>
      </c>
    </row>
    <row r="1081" spans="1:25" x14ac:dyDescent="0.3">
      <c r="A1081" s="8" t="s">
        <v>17</v>
      </c>
      <c r="B1081" s="8" t="s">
        <v>1743</v>
      </c>
      <c r="C1081" s="8" t="s">
        <v>1744</v>
      </c>
      <c r="D1081" s="8" t="s">
        <v>2497</v>
      </c>
      <c r="E1081" s="8" t="s">
        <v>2498</v>
      </c>
      <c r="F1081" s="24">
        <v>0.25324063902576799</v>
      </c>
      <c r="G1081" s="24">
        <v>0</v>
      </c>
      <c r="H1081" s="25">
        <v>0.47699999999999998</v>
      </c>
      <c r="I1081" s="25">
        <v>0.21929999999999999</v>
      </c>
      <c r="J1081" s="15">
        <v>14</v>
      </c>
      <c r="K1081" s="15">
        <v>3</v>
      </c>
      <c r="L1081" s="13">
        <v>0.4597</v>
      </c>
      <c r="M1081" s="7">
        <v>2.0756351799999999</v>
      </c>
      <c r="N1081" s="26">
        <v>1.55</v>
      </c>
      <c r="O1081" s="27" t="s">
        <v>22</v>
      </c>
      <c r="P1081" s="8">
        <v>0.25324063899999999</v>
      </c>
      <c r="Q1081" s="24">
        <v>0.28999999999999998</v>
      </c>
      <c r="R1081" t="str">
        <f>IF($Q1081*100&gt;=VLOOKUP($O1081,margin_ranges!$A$5:$C$10,2,FALSE),IF($Q1081*100&lt;=VLOOKUP($O1081,margin_ranges!$A$5:$C$10,3,FALSE)+10,"IN RANGE","ABOVE RANGE"),"BELOW RANGE")</f>
        <v>IN RANGE</v>
      </c>
      <c r="S1081">
        <f>MIN(VLOOKUP($O1081,margin_ranges!$A$5:$D$10,4,FALSE),$P1081*100)</f>
        <v>25.324063899999999</v>
      </c>
      <c r="T1081" s="29">
        <f>(1-$S1081/100)/(1-$F1081)-1</f>
        <v>3.450639773916464E-11</v>
      </c>
      <c r="U1081" s="19" t="str">
        <f>IF(ABS(IFERROR(T1081,0))&gt;0.05,INDEX(margin_ranges!$C$13:$C$16,MATCH($F1081*100,margin_ranges!$B$13:$B$16,1)),"")</f>
        <v/>
      </c>
      <c r="V1081" t="e">
        <f>MIN(VLOOKUP($U1081,margin_ranges!$A$5:$D$10,4,FALSE),$P1081*100)</f>
        <v>#N/A</v>
      </c>
      <c r="Y1081" s="29" t="e">
        <f t="shared" si="16"/>
        <v>#N/A</v>
      </c>
    </row>
    <row r="1082" spans="1:25" x14ac:dyDescent="0.3">
      <c r="A1082" s="8" t="s">
        <v>17</v>
      </c>
      <c r="B1082" s="8" t="s">
        <v>1743</v>
      </c>
      <c r="C1082" s="8" t="s">
        <v>1744</v>
      </c>
      <c r="D1082" s="8" t="s">
        <v>2159</v>
      </c>
      <c r="E1082" s="8" t="s">
        <v>2160</v>
      </c>
      <c r="F1082" s="24">
        <v>0.25513007892429101</v>
      </c>
      <c r="G1082" s="24">
        <v>0</v>
      </c>
      <c r="H1082" s="25">
        <v>0.2344</v>
      </c>
      <c r="I1082" s="25">
        <v>0.1174</v>
      </c>
      <c r="J1082" s="15">
        <v>7</v>
      </c>
      <c r="K1082" s="15">
        <v>2</v>
      </c>
      <c r="L1082" s="13">
        <v>0.50109999999999999</v>
      </c>
      <c r="M1082" s="7">
        <v>2.0809002400000001</v>
      </c>
      <c r="N1082" s="26">
        <v>1.55</v>
      </c>
      <c r="O1082" s="27" t="s">
        <v>22</v>
      </c>
      <c r="P1082" s="8">
        <v>0.2551300789</v>
      </c>
      <c r="Q1082" s="24">
        <v>0.28999999999999998</v>
      </c>
      <c r="R1082" t="str">
        <f>IF($Q1082*100&gt;=VLOOKUP($O1082,margin_ranges!$A$5:$C$10,2,FALSE),IF($Q1082*100&lt;=VLOOKUP($O1082,margin_ranges!$A$5:$C$10,3,FALSE)+10,"IN RANGE","ABOVE RANGE"),"BELOW RANGE")</f>
        <v>IN RANGE</v>
      </c>
      <c r="S1082">
        <f>MIN(VLOOKUP($O1082,margin_ranges!$A$5:$D$10,4,FALSE),$P1082*100)</f>
        <v>25.513007890000001</v>
      </c>
      <c r="T1082" s="29">
        <f>(1-$S1082/100)/(1-$F1082)-1</f>
        <v>3.2611024991524573E-11</v>
      </c>
      <c r="U1082" s="19" t="str">
        <f>IF(ABS(IFERROR(T1082,0))&gt;0.05,INDEX(margin_ranges!$C$13:$C$16,MATCH($F1082*100,margin_ranges!$B$13:$B$16,1)),"")</f>
        <v/>
      </c>
      <c r="V1082" t="e">
        <f>MIN(VLOOKUP($U1082,margin_ranges!$A$5:$D$10,4,FALSE),$P1082*100)</f>
        <v>#N/A</v>
      </c>
      <c r="Y1082" s="29" t="e">
        <f t="shared" si="16"/>
        <v>#N/A</v>
      </c>
    </row>
    <row r="1083" spans="1:25" x14ac:dyDescent="0.3">
      <c r="A1083" s="8" t="s">
        <v>17</v>
      </c>
      <c r="B1083" s="8" t="s">
        <v>1743</v>
      </c>
      <c r="C1083" s="8" t="s">
        <v>1744</v>
      </c>
      <c r="D1083" s="8" t="s">
        <v>1835</v>
      </c>
      <c r="E1083" s="8" t="s">
        <v>1836</v>
      </c>
      <c r="F1083" s="24">
        <v>0.23851639192443</v>
      </c>
      <c r="G1083" s="24">
        <v>0</v>
      </c>
      <c r="H1083" s="25">
        <v>1.0154000000000001</v>
      </c>
      <c r="I1083" s="25">
        <v>0.2349</v>
      </c>
      <c r="J1083" s="15">
        <v>14</v>
      </c>
      <c r="K1083" s="15">
        <v>3</v>
      </c>
      <c r="L1083" s="13">
        <v>0.23139999999999999</v>
      </c>
      <c r="M1083" s="7">
        <v>1.9698388600000001</v>
      </c>
      <c r="N1083" s="26">
        <v>1.5</v>
      </c>
      <c r="O1083" s="27" t="s">
        <v>92</v>
      </c>
      <c r="P1083" s="8">
        <v>0.23851639190000001</v>
      </c>
      <c r="Q1083" s="24">
        <v>0.24</v>
      </c>
      <c r="R1083" t="str">
        <f>IF($Q1083*100&gt;=VLOOKUP($O1083,margin_ranges!$A$5:$C$10,2,FALSE),IF($Q1083*100&lt;=VLOOKUP($O1083,margin_ranges!$A$5:$C$10,3,FALSE)+10,"IN RANGE","ABOVE RANGE"),"BELOW RANGE")</f>
        <v>IN RANGE</v>
      </c>
      <c r="S1083">
        <f>MIN(VLOOKUP($O1083,margin_ranges!$A$5:$D$10,4,FALSE),$P1083*100)</f>
        <v>23.85163919</v>
      </c>
      <c r="T1083" s="29">
        <f>(1-$S1083/100)/(1-$F1083)-1</f>
        <v>3.2082114742593149E-11</v>
      </c>
      <c r="U1083" s="19" t="str">
        <f>IF(ABS(IFERROR(T1083,0))&gt;0.05,INDEX(margin_ranges!$C$13:$C$16,MATCH($F1083*100,margin_ranges!$B$13:$B$16,1)),"")</f>
        <v/>
      </c>
      <c r="V1083" t="e">
        <f>MIN(VLOOKUP($U1083,margin_ranges!$A$5:$D$10,4,FALSE),$P1083*100)</f>
        <v>#N/A</v>
      </c>
      <c r="Y1083" s="29" t="e">
        <f t="shared" si="16"/>
        <v>#N/A</v>
      </c>
    </row>
    <row r="1084" spans="1:25" x14ac:dyDescent="0.3">
      <c r="A1084" s="8" t="s">
        <v>17</v>
      </c>
      <c r="B1084" s="8" t="s">
        <v>1743</v>
      </c>
      <c r="C1084" s="8" t="s">
        <v>1744</v>
      </c>
      <c r="D1084" s="8" t="s">
        <v>2045</v>
      </c>
      <c r="E1084" s="8" t="s">
        <v>2046</v>
      </c>
      <c r="F1084" s="24">
        <v>0.23684220582447099</v>
      </c>
      <c r="G1084" s="24">
        <v>0</v>
      </c>
      <c r="H1084" s="25">
        <v>2.4599000000000002</v>
      </c>
      <c r="I1084" s="25">
        <v>0.95099999999999996</v>
      </c>
      <c r="J1084" s="15">
        <v>56</v>
      </c>
      <c r="K1084" s="15">
        <v>13</v>
      </c>
      <c r="L1084" s="13">
        <v>0.3866</v>
      </c>
      <c r="M1084" s="7">
        <v>1.9655175</v>
      </c>
      <c r="N1084" s="26">
        <v>1.5</v>
      </c>
      <c r="O1084" s="27" t="s">
        <v>22</v>
      </c>
      <c r="P1084" s="8">
        <v>0.23684220580000001</v>
      </c>
      <c r="Q1084" s="24">
        <v>0.28999999999999998</v>
      </c>
      <c r="R1084" t="str">
        <f>IF($Q1084*100&gt;=VLOOKUP($O1084,margin_ranges!$A$5:$C$10,2,FALSE),IF($Q1084*100&lt;=VLOOKUP($O1084,margin_ranges!$A$5:$C$10,3,FALSE)+10,"IN RANGE","ABOVE RANGE"),"BELOW RANGE")</f>
        <v>IN RANGE</v>
      </c>
      <c r="S1084">
        <f>MIN(VLOOKUP($O1084,margin_ranges!$A$5:$D$10,4,FALSE),$P1084*100)</f>
        <v>23.684220580000002</v>
      </c>
      <c r="T1084" s="29">
        <f>(1-$S1084/100)/(1-$F1084)-1</f>
        <v>3.2065461397223771E-11</v>
      </c>
      <c r="U1084" s="19" t="str">
        <f>IF(ABS(IFERROR(T1084,0))&gt;0.05,INDEX(margin_ranges!$C$13:$C$16,MATCH($F1084*100,margin_ranges!$B$13:$B$16,1)),"")</f>
        <v/>
      </c>
      <c r="V1084" t="e">
        <f>MIN(VLOOKUP($U1084,margin_ranges!$A$5:$D$10,4,FALSE),$P1084*100)</f>
        <v>#N/A</v>
      </c>
      <c r="Y1084" s="29" t="e">
        <f t="shared" si="16"/>
        <v>#N/A</v>
      </c>
    </row>
    <row r="1085" spans="1:25" x14ac:dyDescent="0.3">
      <c r="A1085" s="8" t="s">
        <v>17</v>
      </c>
      <c r="B1085" s="8" t="s">
        <v>1743</v>
      </c>
      <c r="C1085" s="8" t="s">
        <v>1744</v>
      </c>
      <c r="D1085" s="8" t="s">
        <v>2151</v>
      </c>
      <c r="E1085" s="8" t="s">
        <v>2152</v>
      </c>
      <c r="F1085" s="24">
        <v>0.25128293362383097</v>
      </c>
      <c r="G1085" s="24">
        <v>0</v>
      </c>
      <c r="H1085" s="25">
        <v>20.113800000000001</v>
      </c>
      <c r="I1085" s="25">
        <v>11.0654</v>
      </c>
      <c r="J1085" s="15">
        <v>665</v>
      </c>
      <c r="K1085" s="15">
        <v>167</v>
      </c>
      <c r="L1085" s="13">
        <v>0.55010000000000003</v>
      </c>
      <c r="M1085" s="7">
        <v>2.0034270200000002</v>
      </c>
      <c r="N1085" s="26">
        <v>1.5</v>
      </c>
      <c r="O1085" s="27" t="s">
        <v>22</v>
      </c>
      <c r="P1085" s="8">
        <v>0.25128293359999998</v>
      </c>
      <c r="Q1085" s="24">
        <v>0.28999999999999998</v>
      </c>
      <c r="R1085" t="str">
        <f>IF($Q1085*100&gt;=VLOOKUP($O1085,margin_ranges!$A$5:$C$10,2,FALSE),IF($Q1085*100&lt;=VLOOKUP($O1085,margin_ranges!$A$5:$C$10,3,FALSE)+10,"IN RANGE","ABOVE RANGE"),"BELOW RANGE")</f>
        <v>IN RANGE</v>
      </c>
      <c r="S1085">
        <f>MIN(VLOOKUP($O1085,margin_ranges!$A$5:$D$10,4,FALSE),$P1085*100)</f>
        <v>25.128293359999997</v>
      </c>
      <c r="T1085" s="29">
        <f>(1-$S1085/100)/(1-$F1085)-1</f>
        <v>3.1828983892978613E-11</v>
      </c>
      <c r="U1085" s="19" t="str">
        <f>IF(ABS(IFERROR(T1085,0))&gt;0.05,INDEX(margin_ranges!$C$13:$C$16,MATCH($F1085*100,margin_ranges!$B$13:$B$16,1)),"")</f>
        <v/>
      </c>
      <c r="V1085" t="e">
        <f>MIN(VLOOKUP($U1085,margin_ranges!$A$5:$D$10,4,FALSE),$P1085*100)</f>
        <v>#N/A</v>
      </c>
      <c r="Y1085" s="29" t="e">
        <f t="shared" si="16"/>
        <v>#N/A</v>
      </c>
    </row>
    <row r="1086" spans="1:25" x14ac:dyDescent="0.3">
      <c r="A1086" s="8" t="s">
        <v>17</v>
      </c>
      <c r="B1086" s="8" t="s">
        <v>1743</v>
      </c>
      <c r="C1086" s="8" t="s">
        <v>1744</v>
      </c>
      <c r="D1086" s="8" t="s">
        <v>2431</v>
      </c>
      <c r="E1086" s="8" t="s">
        <v>2432</v>
      </c>
      <c r="F1086" s="24">
        <v>0.23285193922420699</v>
      </c>
      <c r="G1086" s="24">
        <v>0</v>
      </c>
      <c r="H1086" s="25">
        <v>6.3723000000000001</v>
      </c>
      <c r="I1086" s="25">
        <v>2.8462000000000001</v>
      </c>
      <c r="J1086" s="15">
        <v>167</v>
      </c>
      <c r="K1086" s="15">
        <v>39</v>
      </c>
      <c r="L1086" s="13">
        <v>0.44669999999999999</v>
      </c>
      <c r="M1086" s="7">
        <v>1.9552940000000001</v>
      </c>
      <c r="N1086" s="26">
        <v>1.5</v>
      </c>
      <c r="O1086" s="27" t="s">
        <v>92</v>
      </c>
      <c r="P1086" s="8">
        <v>0.2328519392</v>
      </c>
      <c r="Q1086" s="24">
        <v>0.27</v>
      </c>
      <c r="R1086" t="str">
        <f>IF($Q1086*100&gt;=VLOOKUP($O1086,margin_ranges!$A$5:$C$10,2,FALSE),IF($Q1086*100&lt;=VLOOKUP($O1086,margin_ranges!$A$5:$C$10,3,FALSE)+10,"IN RANGE","ABOVE RANGE"),"BELOW RANGE")</f>
        <v>IN RANGE</v>
      </c>
      <c r="S1086">
        <f>MIN(VLOOKUP($O1086,margin_ranges!$A$5:$D$10,4,FALSE),$P1086*100)</f>
        <v>23.285193920000001</v>
      </c>
      <c r="T1086" s="29">
        <f>(1-$S1086/100)/(1-$F1086)-1</f>
        <v>3.1554536761291274E-11</v>
      </c>
      <c r="U1086" s="19" t="str">
        <f>IF(ABS(IFERROR(T1086,0))&gt;0.05,INDEX(margin_ranges!$C$13:$C$16,MATCH($F1086*100,margin_ranges!$B$13:$B$16,1)),"")</f>
        <v/>
      </c>
      <c r="V1086" t="e">
        <f>MIN(VLOOKUP($U1086,margin_ranges!$A$5:$D$10,4,FALSE),$P1086*100)</f>
        <v>#N/A</v>
      </c>
      <c r="Y1086" s="29" t="e">
        <f t="shared" si="16"/>
        <v>#N/A</v>
      </c>
    </row>
    <row r="1087" spans="1:25" x14ac:dyDescent="0.3">
      <c r="A1087" s="8" t="s">
        <v>17</v>
      </c>
      <c r="B1087" s="8" t="s">
        <v>1743</v>
      </c>
      <c r="C1087" s="8" t="s">
        <v>1744</v>
      </c>
      <c r="D1087" s="8" t="s">
        <v>2231</v>
      </c>
      <c r="E1087" s="8" t="s">
        <v>2232</v>
      </c>
      <c r="F1087" s="24">
        <v>0.21604080102471099</v>
      </c>
      <c r="G1087" s="24">
        <v>0</v>
      </c>
      <c r="H1087" s="25">
        <v>4.5811000000000002</v>
      </c>
      <c r="I1087" s="25">
        <v>1.4339</v>
      </c>
      <c r="J1087" s="15">
        <v>82</v>
      </c>
      <c r="K1087" s="15">
        <v>18</v>
      </c>
      <c r="L1087" s="13">
        <v>0.313</v>
      </c>
      <c r="M1087" s="7">
        <v>1.91336488</v>
      </c>
      <c r="N1087" s="26">
        <v>1.5</v>
      </c>
      <c r="O1087" s="27" t="s">
        <v>22</v>
      </c>
      <c r="P1087" s="8">
        <v>0.216040801</v>
      </c>
      <c r="Q1087" s="24">
        <v>0.26</v>
      </c>
      <c r="R1087" t="str">
        <f>IF($Q1087*100&gt;=VLOOKUP($O1087,margin_ranges!$A$5:$C$10,2,FALSE),IF($Q1087*100&lt;=VLOOKUP($O1087,margin_ranges!$A$5:$C$10,3,FALSE)+10,"IN RANGE","ABOVE RANGE"),"BELOW RANGE")</f>
        <v>IN RANGE</v>
      </c>
      <c r="S1087">
        <f>MIN(VLOOKUP($O1087,margin_ranges!$A$5:$D$10,4,FALSE),$P1087*100)</f>
        <v>21.604080100000001</v>
      </c>
      <c r="T1087" s="29">
        <f>(1-$S1087/100)/(1-$F1087)-1</f>
        <v>3.1520785981342669E-11</v>
      </c>
      <c r="U1087" s="19" t="str">
        <f>IF(ABS(IFERROR(T1087,0))&gt;0.05,INDEX(margin_ranges!$C$13:$C$16,MATCH($F1087*100,margin_ranges!$B$13:$B$16,1)),"")</f>
        <v/>
      </c>
      <c r="V1087" t="e">
        <f>MIN(VLOOKUP($U1087,margin_ranges!$A$5:$D$10,4,FALSE),$P1087*100)</f>
        <v>#N/A</v>
      </c>
      <c r="Y1087" s="29" t="e">
        <f t="shared" si="16"/>
        <v>#N/A</v>
      </c>
    </row>
    <row r="1088" spans="1:25" x14ac:dyDescent="0.3">
      <c r="A1088" s="8" t="s">
        <v>17</v>
      </c>
      <c r="B1088" s="8" t="s">
        <v>1743</v>
      </c>
      <c r="C1088" s="8" t="s">
        <v>1744</v>
      </c>
      <c r="D1088" s="8" t="s">
        <v>2299</v>
      </c>
      <c r="E1088" s="8" t="s">
        <v>2300</v>
      </c>
      <c r="F1088" s="24">
        <v>0.263031252623037</v>
      </c>
      <c r="G1088" s="24">
        <v>0</v>
      </c>
      <c r="H1088" s="25">
        <v>0.23549999999999999</v>
      </c>
      <c r="I1088" s="25">
        <v>0.12540000000000001</v>
      </c>
      <c r="J1088" s="15">
        <v>8</v>
      </c>
      <c r="K1088" s="15">
        <v>2</v>
      </c>
      <c r="L1088" s="13">
        <v>0.53259999999999996</v>
      </c>
      <c r="M1088" s="7">
        <v>2.0353644599999998</v>
      </c>
      <c r="N1088" s="26">
        <v>1.5</v>
      </c>
      <c r="O1088" s="27" t="s">
        <v>22</v>
      </c>
      <c r="P1088" s="8">
        <v>0.26303125259999999</v>
      </c>
      <c r="Q1088" s="24">
        <v>0.28999999999999998</v>
      </c>
      <c r="R1088" t="str">
        <f>IF($Q1088*100&gt;=VLOOKUP($O1088,margin_ranges!$A$5:$C$10,2,FALSE),IF($Q1088*100&lt;=VLOOKUP($O1088,margin_ranges!$A$5:$C$10,3,FALSE)+10,"IN RANGE","ABOVE RANGE"),"BELOW RANGE")</f>
        <v>IN RANGE</v>
      </c>
      <c r="S1088">
        <f>MIN(VLOOKUP($O1088,margin_ranges!$A$5:$D$10,4,FALSE),$P1088*100)</f>
        <v>26.303125259999998</v>
      </c>
      <c r="T1088" s="29">
        <f>(1-$S1088/100)/(1-$F1088)-1</f>
        <v>3.1258995392136057E-11</v>
      </c>
      <c r="U1088" s="19" t="str">
        <f>IF(ABS(IFERROR(T1088,0))&gt;0.05,INDEX(margin_ranges!$C$13:$C$16,MATCH($F1088*100,margin_ranges!$B$13:$B$16,1)),"")</f>
        <v/>
      </c>
      <c r="V1088" t="e">
        <f>MIN(VLOOKUP($U1088,margin_ranges!$A$5:$D$10,4,FALSE),$P1088*100)</f>
        <v>#N/A</v>
      </c>
      <c r="Y1088" s="29" t="e">
        <f t="shared" si="16"/>
        <v>#N/A</v>
      </c>
    </row>
    <row r="1089" spans="1:25" x14ac:dyDescent="0.3">
      <c r="A1089" s="8" t="s">
        <v>17</v>
      </c>
      <c r="B1089" s="8" t="s">
        <v>1743</v>
      </c>
      <c r="C1089" s="8" t="s">
        <v>1744</v>
      </c>
      <c r="D1089" s="8" t="s">
        <v>2187</v>
      </c>
      <c r="E1089" s="8" t="s">
        <v>2188</v>
      </c>
      <c r="F1089" s="24">
        <v>0.262267247721999</v>
      </c>
      <c r="G1089" s="24">
        <v>0</v>
      </c>
      <c r="H1089" s="25">
        <v>0.31759999999999999</v>
      </c>
      <c r="I1089" s="25">
        <v>0.1241</v>
      </c>
      <c r="J1089" s="15">
        <v>8</v>
      </c>
      <c r="K1089" s="15">
        <v>2</v>
      </c>
      <c r="L1089" s="13">
        <v>0.39079999999999998</v>
      </c>
      <c r="M1089" s="7">
        <v>2.03325662</v>
      </c>
      <c r="N1089" s="26">
        <v>1.5</v>
      </c>
      <c r="O1089" s="27" t="s">
        <v>92</v>
      </c>
      <c r="P1089" s="8">
        <v>0.26226724769999998</v>
      </c>
      <c r="Q1089" s="24">
        <v>0.28999999999999998</v>
      </c>
      <c r="R1089" t="str">
        <f>IF($Q1089*100&gt;=VLOOKUP($O1089,margin_ranges!$A$5:$C$10,2,FALSE),IF($Q1089*100&lt;=VLOOKUP($O1089,margin_ranges!$A$5:$C$10,3,FALSE)+10,"IN RANGE","ABOVE RANGE"),"BELOW RANGE")</f>
        <v>IN RANGE</v>
      </c>
      <c r="S1089">
        <f>MIN(VLOOKUP($O1089,margin_ranges!$A$5:$D$10,4,FALSE),$P1089*100)</f>
        <v>26.226724769999997</v>
      </c>
      <c r="T1089" s="29">
        <f>(1-$S1089/100)/(1-$F1089)-1</f>
        <v>2.9819702263012005E-11</v>
      </c>
      <c r="U1089" s="19" t="str">
        <f>IF(ABS(IFERROR(T1089,0))&gt;0.05,INDEX(margin_ranges!$C$13:$C$16,MATCH($F1089*100,margin_ranges!$B$13:$B$16,1)),"")</f>
        <v/>
      </c>
      <c r="V1089" t="e">
        <f>MIN(VLOOKUP($U1089,margin_ranges!$A$5:$D$10,4,FALSE),$P1089*100)</f>
        <v>#N/A</v>
      </c>
      <c r="Y1089" s="29" t="e">
        <f t="shared" si="16"/>
        <v>#N/A</v>
      </c>
    </row>
    <row r="1090" spans="1:25" x14ac:dyDescent="0.3">
      <c r="A1090" s="8" t="s">
        <v>17</v>
      </c>
      <c r="B1090" s="8" t="s">
        <v>1743</v>
      </c>
      <c r="C1090" s="8" t="s">
        <v>1744</v>
      </c>
      <c r="D1090" s="28" t="s">
        <v>2225</v>
      </c>
      <c r="E1090" s="8" t="s">
        <v>2226</v>
      </c>
      <c r="F1090" s="24">
        <v>0.19958910542380801</v>
      </c>
      <c r="G1090" s="24">
        <v>0</v>
      </c>
      <c r="H1090" s="25">
        <v>0.84119999999999995</v>
      </c>
      <c r="I1090" s="25">
        <v>0.16789999999999999</v>
      </c>
      <c r="J1090" s="15">
        <v>9</v>
      </c>
      <c r="K1090" s="15">
        <v>2</v>
      </c>
      <c r="L1090" s="13">
        <v>0.1996</v>
      </c>
      <c r="M1090" s="7">
        <v>1.81156954</v>
      </c>
      <c r="N1090" s="26">
        <v>1.45</v>
      </c>
      <c r="O1090" s="27" t="s">
        <v>22</v>
      </c>
      <c r="P1090" s="8">
        <v>0.19958910539999999</v>
      </c>
      <c r="Q1090" s="24">
        <v>0.25</v>
      </c>
      <c r="R1090" t="str">
        <f>IF($Q1090*100&gt;=VLOOKUP($O1090,margin_ranges!$A$5:$C$10,2,FALSE),IF($Q1090*100&lt;=VLOOKUP($O1090,margin_ranges!$A$5:$C$10,3,FALSE)+10,"IN RANGE","ABOVE RANGE"),"BELOW RANGE")</f>
        <v>IN RANGE</v>
      </c>
      <c r="S1090">
        <f>MIN(VLOOKUP($O1090,margin_ranges!$A$5:$D$10,4,FALSE),$P1090*100)</f>
        <v>19.958910539999998</v>
      </c>
      <c r="T1090" s="29">
        <f>(1-$S1090/100)/(1-$F1090)-1</f>
        <v>2.9744873231152269E-11</v>
      </c>
      <c r="U1090" s="19" t="str">
        <f>IF(ABS(IFERROR(T1090,0))&gt;0.05,INDEX(margin_ranges!$C$13:$C$16,MATCH($F1090*100,margin_ranges!$B$13:$B$16,1)),"")</f>
        <v/>
      </c>
      <c r="V1090" t="e">
        <f>MIN(VLOOKUP($U1090,margin_ranges!$A$5:$D$10,4,FALSE),$P1090*100)</f>
        <v>#N/A</v>
      </c>
      <c r="Y1090" s="29" t="e">
        <f t="shared" si="16"/>
        <v>#N/A</v>
      </c>
    </row>
    <row r="1091" spans="1:25" x14ac:dyDescent="0.3">
      <c r="A1091" s="8" t="s">
        <v>17</v>
      </c>
      <c r="B1091" s="8" t="s">
        <v>1743</v>
      </c>
      <c r="C1091" s="8" t="s">
        <v>1744</v>
      </c>
      <c r="D1091" s="8" t="s">
        <v>2235</v>
      </c>
      <c r="E1091" s="8" t="s">
        <v>2236</v>
      </c>
      <c r="F1091" s="24">
        <v>0.21163467872327599</v>
      </c>
      <c r="G1091" s="24">
        <v>0</v>
      </c>
      <c r="H1091" s="25">
        <v>8.5283999999999995</v>
      </c>
      <c r="I1091" s="25">
        <v>2.5941000000000001</v>
      </c>
      <c r="J1091" s="15">
        <v>143</v>
      </c>
      <c r="K1091" s="15">
        <v>29</v>
      </c>
      <c r="L1091" s="13">
        <v>0.30420000000000003</v>
      </c>
      <c r="M1091" s="7">
        <v>1.83924884</v>
      </c>
      <c r="N1091" s="26">
        <v>1.45</v>
      </c>
      <c r="O1091" s="27" t="s">
        <v>92</v>
      </c>
      <c r="P1091" s="8">
        <v>0.2116346787</v>
      </c>
      <c r="Q1091" s="24">
        <v>0.24</v>
      </c>
      <c r="R1091" t="str">
        <f>IF($Q1091*100&gt;=VLOOKUP($O1091,margin_ranges!$A$5:$C$10,2,FALSE),IF($Q1091*100&lt;=VLOOKUP($O1091,margin_ranges!$A$5:$C$10,3,FALSE)+10,"IN RANGE","ABOVE RANGE"),"BELOW RANGE")</f>
        <v>IN RANGE</v>
      </c>
      <c r="S1091">
        <f>MIN(VLOOKUP($O1091,margin_ranges!$A$5:$D$10,4,FALSE),$P1091*100)</f>
        <v>21.163467869999998</v>
      </c>
      <c r="T1091" s="29">
        <f>(1-$S1091/100)/(1-$F1091)-1</f>
        <v>2.9524382938461713E-11</v>
      </c>
      <c r="U1091" s="19" t="str">
        <f>IF(ABS(IFERROR(T1091,0))&gt;0.05,INDEX(margin_ranges!$C$13:$C$16,MATCH($F1091*100,margin_ranges!$B$13:$B$16,1)),"")</f>
        <v/>
      </c>
      <c r="V1091" t="e">
        <f>MIN(VLOOKUP($U1091,margin_ranges!$A$5:$D$10,4,FALSE),$P1091*100)</f>
        <v>#N/A</v>
      </c>
      <c r="Y1091" s="29" t="e">
        <f t="shared" si="16"/>
        <v>#N/A</v>
      </c>
    </row>
    <row r="1092" spans="1:25" x14ac:dyDescent="0.3">
      <c r="A1092" s="8" t="s">
        <v>17</v>
      </c>
      <c r="B1092" s="8" t="s">
        <v>1743</v>
      </c>
      <c r="C1092" s="8" t="s">
        <v>1744</v>
      </c>
      <c r="D1092" s="8" t="s">
        <v>2397</v>
      </c>
      <c r="E1092" s="8" t="s">
        <v>2398</v>
      </c>
      <c r="F1092" s="24">
        <v>0.24306733462190799</v>
      </c>
      <c r="G1092" s="24">
        <v>0</v>
      </c>
      <c r="H1092" s="25">
        <v>2.0387</v>
      </c>
      <c r="I1092" s="25">
        <v>0.88429999999999997</v>
      </c>
      <c r="J1092" s="15">
        <v>54</v>
      </c>
      <c r="K1092" s="15">
        <v>13</v>
      </c>
      <c r="L1092" s="13">
        <v>0.43369999999999997</v>
      </c>
      <c r="M1092" s="7">
        <v>2.0477382899999999</v>
      </c>
      <c r="N1092" s="26">
        <v>1.55</v>
      </c>
      <c r="O1092" s="27" t="s">
        <v>22</v>
      </c>
      <c r="P1092" s="8">
        <v>0.24306733459999999</v>
      </c>
      <c r="Q1092" s="24">
        <v>0.28000000000000003</v>
      </c>
      <c r="R1092" t="str">
        <f>IF($Q1092*100&gt;=VLOOKUP($O1092,margin_ranges!$A$5:$C$10,2,FALSE),IF($Q1092*100&lt;=VLOOKUP($O1092,margin_ranges!$A$5:$C$10,3,FALSE)+10,"IN RANGE","ABOVE RANGE"),"BELOW RANGE")</f>
        <v>IN RANGE</v>
      </c>
      <c r="S1092">
        <f>MIN(VLOOKUP($O1092,margin_ranges!$A$5:$D$10,4,FALSE),$P1092*100)</f>
        <v>24.30673346</v>
      </c>
      <c r="T1092" s="29">
        <f>(1-$S1092/100)/(1-$F1092)-1</f>
        <v>2.8943070162767981E-11</v>
      </c>
      <c r="U1092" s="19" t="str">
        <f>IF(ABS(IFERROR(T1092,0))&gt;0.05,INDEX(margin_ranges!$C$13:$C$16,MATCH($F1092*100,margin_ranges!$B$13:$B$16,1)),"")</f>
        <v/>
      </c>
      <c r="V1092" t="e">
        <f>MIN(VLOOKUP($U1092,margin_ranges!$A$5:$D$10,4,FALSE),$P1092*100)</f>
        <v>#N/A</v>
      </c>
      <c r="Y1092" s="29" t="e">
        <f t="shared" si="16"/>
        <v>#N/A</v>
      </c>
    </row>
    <row r="1093" spans="1:25" x14ac:dyDescent="0.3">
      <c r="A1093" s="8" t="s">
        <v>17</v>
      </c>
      <c r="B1093" s="8" t="s">
        <v>1743</v>
      </c>
      <c r="C1093" s="8" t="s">
        <v>1744</v>
      </c>
      <c r="D1093" s="8" t="s">
        <v>2555</v>
      </c>
      <c r="E1093" s="8" t="s">
        <v>2556</v>
      </c>
      <c r="F1093" s="24">
        <v>0.22197774602244499</v>
      </c>
      <c r="G1093" s="24">
        <v>0</v>
      </c>
      <c r="H1093" s="25">
        <v>1.5939000000000001</v>
      </c>
      <c r="I1093" s="25">
        <v>0.61960000000000004</v>
      </c>
      <c r="J1093" s="15">
        <v>36</v>
      </c>
      <c r="K1093" s="15">
        <v>7</v>
      </c>
      <c r="L1093" s="13">
        <v>0.38879999999999998</v>
      </c>
      <c r="M1093" s="7">
        <v>1.92796542</v>
      </c>
      <c r="N1093" s="26">
        <v>1.5</v>
      </c>
      <c r="O1093" s="27" t="s">
        <v>92</v>
      </c>
      <c r="P1093" s="8">
        <v>0.221977746</v>
      </c>
      <c r="Q1093" s="24">
        <v>0.24</v>
      </c>
      <c r="R1093" t="str">
        <f>IF($Q1093*100&gt;=VLOOKUP($O1093,margin_ranges!$A$5:$C$10,2,FALSE),IF($Q1093*100&lt;=VLOOKUP($O1093,margin_ranges!$A$5:$C$10,3,FALSE)+10,"IN RANGE","ABOVE RANGE"),"BELOW RANGE")</f>
        <v>IN RANGE</v>
      </c>
      <c r="S1093">
        <f>MIN(VLOOKUP($O1093,margin_ranges!$A$5:$D$10,4,FALSE),$P1093*100)</f>
        <v>22.197774599999999</v>
      </c>
      <c r="T1093" s="29">
        <f>(1-$S1093/100)/(1-$F1093)-1</f>
        <v>2.8848923250279768E-11</v>
      </c>
      <c r="U1093" s="19" t="str">
        <f>IF(ABS(IFERROR(T1093,0))&gt;0.05,INDEX(margin_ranges!$C$13:$C$16,MATCH($F1093*100,margin_ranges!$B$13:$B$16,1)),"")</f>
        <v/>
      </c>
      <c r="V1093" t="e">
        <f>MIN(VLOOKUP($U1093,margin_ranges!$A$5:$D$10,4,FALSE),$P1093*100)</f>
        <v>#N/A</v>
      </c>
      <c r="Y1093" s="29" t="e">
        <f t="shared" si="16"/>
        <v>#N/A</v>
      </c>
    </row>
    <row r="1094" spans="1:25" x14ac:dyDescent="0.3">
      <c r="A1094" s="8" t="s">
        <v>17</v>
      </c>
      <c r="B1094" s="8" t="s">
        <v>1743</v>
      </c>
      <c r="C1094" s="8" t="s">
        <v>1744</v>
      </c>
      <c r="D1094" s="8" t="s">
        <v>2593</v>
      </c>
      <c r="E1094" s="8" t="s">
        <v>2594</v>
      </c>
      <c r="F1094" s="24">
        <v>0.28375380682031798</v>
      </c>
      <c r="G1094" s="24">
        <v>0</v>
      </c>
      <c r="H1094" s="25">
        <v>1.7341</v>
      </c>
      <c r="I1094" s="25">
        <v>0.72570000000000001</v>
      </c>
      <c r="J1094" s="15">
        <v>46</v>
      </c>
      <c r="K1094" s="15">
        <v>12</v>
      </c>
      <c r="L1094" s="13">
        <v>0.41849999999999998</v>
      </c>
      <c r="M1094" s="7">
        <v>2.0942519700000002</v>
      </c>
      <c r="N1094" s="26">
        <v>1.5</v>
      </c>
      <c r="O1094" s="27" t="s">
        <v>22</v>
      </c>
      <c r="P1094" s="8">
        <v>0.28375380680000001</v>
      </c>
      <c r="Q1094" s="24">
        <v>0.28999999999999998</v>
      </c>
      <c r="R1094" t="str">
        <f>IF($Q1094*100&gt;=VLOOKUP($O1094,margin_ranges!$A$5:$C$10,2,FALSE),IF($Q1094*100&lt;=VLOOKUP($O1094,margin_ranges!$A$5:$C$10,3,FALSE)+10,"IN RANGE","ABOVE RANGE"),"BELOW RANGE")</f>
        <v>IN RANGE</v>
      </c>
      <c r="S1094">
        <f>MIN(VLOOKUP($O1094,margin_ranges!$A$5:$D$10,4,FALSE),$P1094*100)</f>
        <v>28.375380679999999</v>
      </c>
      <c r="T1094" s="29">
        <f>(1-$S1094/100)/(1-$F1094)-1</f>
        <v>2.8367308502197375E-11</v>
      </c>
      <c r="U1094" s="19" t="str">
        <f>IF(ABS(IFERROR(T1094,0))&gt;0.05,INDEX(margin_ranges!$C$13:$C$16,MATCH($F1094*100,margin_ranges!$B$13:$B$16,1)),"")</f>
        <v/>
      </c>
      <c r="V1094" t="e">
        <f>MIN(VLOOKUP($U1094,margin_ranges!$A$5:$D$10,4,FALSE),$P1094*100)</f>
        <v>#N/A</v>
      </c>
      <c r="Y1094" s="29" t="e">
        <f t="shared" si="16"/>
        <v>#N/A</v>
      </c>
    </row>
    <row r="1095" spans="1:25" x14ac:dyDescent="0.3">
      <c r="A1095" s="8" t="s">
        <v>17</v>
      </c>
      <c r="B1095" s="8" t="s">
        <v>1743</v>
      </c>
      <c r="C1095" s="8" t="s">
        <v>1744</v>
      </c>
      <c r="D1095" s="8" t="s">
        <v>2011</v>
      </c>
      <c r="E1095" s="8" t="s">
        <v>2012</v>
      </c>
      <c r="F1095" s="24">
        <v>0.21627986462142501</v>
      </c>
      <c r="G1095" s="24">
        <v>0</v>
      </c>
      <c r="H1095" s="25">
        <v>23.523700000000002</v>
      </c>
      <c r="I1095" s="25">
        <v>7.5115999999999996</v>
      </c>
      <c r="J1095" s="15">
        <v>417</v>
      </c>
      <c r="K1095" s="15">
        <v>90</v>
      </c>
      <c r="L1095" s="13">
        <v>0.31929999999999997</v>
      </c>
      <c r="M1095" s="7">
        <v>1.8501502400000001</v>
      </c>
      <c r="N1095" s="26">
        <v>1.45</v>
      </c>
      <c r="O1095" s="27" t="s">
        <v>92</v>
      </c>
      <c r="P1095" s="8">
        <v>0.21627986460000001</v>
      </c>
      <c r="Q1095" s="24">
        <v>0.28000000000000003</v>
      </c>
      <c r="R1095" t="str">
        <f>IF($Q1095*100&gt;=VLOOKUP($O1095,margin_ranges!$A$5:$C$10,2,FALSE),IF($Q1095*100&lt;=VLOOKUP($O1095,margin_ranges!$A$5:$C$10,3,FALSE)+10,"IN RANGE","ABOVE RANGE"),"BELOW RANGE")</f>
        <v>IN RANGE</v>
      </c>
      <c r="S1095">
        <f>MIN(VLOOKUP($O1095,margin_ranges!$A$5:$D$10,4,FALSE),$P1095*100)</f>
        <v>21.627986460000002</v>
      </c>
      <c r="T1095" s="29">
        <f>(1-$S1095/100)/(1-$F1095)-1</f>
        <v>2.733746562455508E-11</v>
      </c>
      <c r="U1095" s="19" t="str">
        <f>IF(ABS(IFERROR(T1095,0))&gt;0.05,INDEX(margin_ranges!$C$13:$C$16,MATCH($F1095*100,margin_ranges!$B$13:$B$16,1)),"")</f>
        <v/>
      </c>
      <c r="V1095" t="e">
        <f>MIN(VLOOKUP($U1095,margin_ranges!$A$5:$D$10,4,FALSE),$P1095*100)</f>
        <v>#N/A</v>
      </c>
      <c r="Y1095" s="29" t="e">
        <f t="shared" si="16"/>
        <v>#N/A</v>
      </c>
    </row>
    <row r="1096" spans="1:25" x14ac:dyDescent="0.3">
      <c r="A1096" s="8" t="s">
        <v>17</v>
      </c>
      <c r="B1096" s="8" t="s">
        <v>1743</v>
      </c>
      <c r="C1096" s="8" t="s">
        <v>1744</v>
      </c>
      <c r="D1096" s="8" t="s">
        <v>2059</v>
      </c>
      <c r="E1096" s="8" t="s">
        <v>2060</v>
      </c>
      <c r="F1096" s="24">
        <v>0.27382643121975703</v>
      </c>
      <c r="G1096" s="24">
        <v>0</v>
      </c>
      <c r="H1096" s="25">
        <v>0.77500000000000002</v>
      </c>
      <c r="I1096" s="25">
        <v>0.29480000000000001</v>
      </c>
      <c r="J1096" s="15">
        <v>17</v>
      </c>
      <c r="K1096" s="15">
        <v>4</v>
      </c>
      <c r="L1096" s="13">
        <v>0.38040000000000002</v>
      </c>
      <c r="M1096" s="7">
        <v>1.9279137399999999</v>
      </c>
      <c r="N1096" s="26">
        <v>1.4</v>
      </c>
      <c r="O1096" s="27" t="s">
        <v>22</v>
      </c>
      <c r="P1096" s="8">
        <v>0.2738264312</v>
      </c>
      <c r="Q1096" s="24">
        <v>0.28999999999999998</v>
      </c>
      <c r="R1096" t="str">
        <f>IF($Q1096*100&gt;=VLOOKUP($O1096,margin_ranges!$A$5:$C$10,2,FALSE),IF($Q1096*100&lt;=VLOOKUP($O1096,margin_ranges!$A$5:$C$10,3,FALSE)+10,"IN RANGE","ABOVE RANGE"),"BELOW RANGE")</f>
        <v>IN RANGE</v>
      </c>
      <c r="S1096">
        <f>MIN(VLOOKUP($O1096,margin_ranges!$A$5:$D$10,4,FALSE),$P1096*100)</f>
        <v>27.382643120000001</v>
      </c>
      <c r="T1096" s="29">
        <f>(1-$S1096/100)/(1-$F1096)-1</f>
        <v>2.7206903396859161E-11</v>
      </c>
      <c r="U1096" s="19" t="str">
        <f>IF(ABS(IFERROR(T1096,0))&gt;0.05,INDEX(margin_ranges!$C$13:$C$16,MATCH($F1096*100,margin_ranges!$B$13:$B$16,1)),"")</f>
        <v/>
      </c>
      <c r="V1096" t="e">
        <f>MIN(VLOOKUP($U1096,margin_ranges!$A$5:$D$10,4,FALSE),$P1096*100)</f>
        <v>#N/A</v>
      </c>
      <c r="Y1096" s="29" t="e">
        <f t="shared" si="16"/>
        <v>#N/A</v>
      </c>
    </row>
    <row r="1097" spans="1:25" x14ac:dyDescent="0.3">
      <c r="A1097" s="8" t="s">
        <v>17</v>
      </c>
      <c r="B1097" s="8" t="s">
        <v>1743</v>
      </c>
      <c r="C1097" s="8" t="s">
        <v>1744</v>
      </c>
      <c r="D1097" s="8" t="s">
        <v>11812</v>
      </c>
      <c r="E1097" s="8" t="s">
        <v>11813</v>
      </c>
      <c r="F1097" s="24">
        <v>7.9780920824884999E-2</v>
      </c>
      <c r="G1097" s="24">
        <v>0</v>
      </c>
      <c r="H1097" s="25">
        <v>0.69320000000000004</v>
      </c>
      <c r="I1097" s="25">
        <v>0.17150000000000001</v>
      </c>
      <c r="J1097" s="15">
        <v>9</v>
      </c>
      <c r="K1097" s="15">
        <v>1</v>
      </c>
      <c r="L1097" s="13">
        <v>0.24740000000000001</v>
      </c>
      <c r="M1097" s="7">
        <v>1.6843815099999999</v>
      </c>
      <c r="N1097" s="26">
        <v>1.55</v>
      </c>
      <c r="O1097" s="27" t="s">
        <v>92</v>
      </c>
      <c r="P1097" s="8">
        <v>7.9780920800000002E-2</v>
      </c>
      <c r="Q1097" s="24">
        <v>0.35</v>
      </c>
      <c r="R1097" t="str">
        <f>IF($Q1097*100&gt;=VLOOKUP($O1097,margin_ranges!$A$5:$C$10,2,FALSE),IF($Q1097*100&lt;=VLOOKUP($O1097,margin_ranges!$A$5:$C$10,3,FALSE)+10,"IN RANGE","ABOVE RANGE"),"BELOW RANGE")</f>
        <v>IN RANGE</v>
      </c>
      <c r="S1097">
        <f>MIN(VLOOKUP($O1097,margin_ranges!$A$5:$D$10,4,FALSE),$P1097*100)</f>
        <v>7.9780920800000006</v>
      </c>
      <c r="T1097" s="29">
        <f>(1-$S1097/100)/(1-$F1097)-1</f>
        <v>2.7042368344609713E-11</v>
      </c>
      <c r="U1097" s="19" t="str">
        <f>IF(ABS(IFERROR(T1097,0))&gt;0.05,INDEX(margin_ranges!$C$13:$C$16,MATCH($F1097*100,margin_ranges!$B$13:$B$16,1)),"")</f>
        <v/>
      </c>
      <c r="V1097" t="e">
        <f>MIN(VLOOKUP($U1097,margin_ranges!$A$5:$D$10,4,FALSE),$P1097*100)</f>
        <v>#N/A</v>
      </c>
      <c r="Y1097" s="29" t="e">
        <f t="shared" si="16"/>
        <v>#N/A</v>
      </c>
    </row>
    <row r="1098" spans="1:25" x14ac:dyDescent="0.3">
      <c r="A1098" s="8" t="s">
        <v>17</v>
      </c>
      <c r="B1098" s="8" t="s">
        <v>1743</v>
      </c>
      <c r="C1098" s="8" t="s">
        <v>1744</v>
      </c>
      <c r="D1098" s="28" t="s">
        <v>2053</v>
      </c>
      <c r="E1098" s="8" t="s">
        <v>2054</v>
      </c>
      <c r="F1098" s="24">
        <v>0.23869554892054101</v>
      </c>
      <c r="G1098" s="24">
        <v>0</v>
      </c>
      <c r="H1098" s="25">
        <v>10.4162</v>
      </c>
      <c r="I1098" s="25">
        <v>5.9992999999999999</v>
      </c>
      <c r="J1098" s="15">
        <v>355</v>
      </c>
      <c r="K1098" s="15">
        <v>85</v>
      </c>
      <c r="L1098" s="13">
        <v>0.57599999999999996</v>
      </c>
      <c r="M1098" s="7">
        <v>1.9703024200000001</v>
      </c>
      <c r="N1098" s="26">
        <v>1.5</v>
      </c>
      <c r="O1098" s="27" t="s">
        <v>22</v>
      </c>
      <c r="P1098" s="8">
        <v>0.2386955489</v>
      </c>
      <c r="Q1098" s="24">
        <v>0.28000000000000003</v>
      </c>
      <c r="R1098" t="str">
        <f>IF($Q1098*100&gt;=VLOOKUP($O1098,margin_ranges!$A$5:$C$10,2,FALSE),IF($Q1098*100&lt;=VLOOKUP($O1098,margin_ranges!$A$5:$C$10,3,FALSE)+10,"IN RANGE","ABOVE RANGE"),"BELOW RANGE")</f>
        <v>IN RANGE</v>
      </c>
      <c r="S1098">
        <f>MIN(VLOOKUP($O1098,margin_ranges!$A$5:$D$10,4,FALSE),$P1098*100)</f>
        <v>23.86955489</v>
      </c>
      <c r="T1098" s="29">
        <f>(1-$S1098/100)/(1-$F1098)-1</f>
        <v>2.6981306078255329E-11</v>
      </c>
      <c r="U1098" s="19" t="str">
        <f>IF(ABS(IFERROR(T1098,0))&gt;0.05,INDEX(margin_ranges!$C$13:$C$16,MATCH($F1098*100,margin_ranges!$B$13:$B$16,1)),"")</f>
        <v/>
      </c>
      <c r="V1098" t="e">
        <f>MIN(VLOOKUP($U1098,margin_ranges!$A$5:$D$10,4,FALSE),$P1098*100)</f>
        <v>#N/A</v>
      </c>
      <c r="Y1098" s="29" t="e">
        <f t="shared" si="16"/>
        <v>#N/A</v>
      </c>
    </row>
    <row r="1099" spans="1:25" x14ac:dyDescent="0.3">
      <c r="A1099" s="8" t="s">
        <v>17</v>
      </c>
      <c r="B1099" s="8" t="s">
        <v>1743</v>
      </c>
      <c r="C1099" s="8" t="s">
        <v>1744</v>
      </c>
      <c r="D1099" s="8" t="s">
        <v>2569</v>
      </c>
      <c r="E1099" s="8" t="s">
        <v>2570</v>
      </c>
      <c r="F1099" s="24">
        <v>0.215319317421171</v>
      </c>
      <c r="G1099" s="24">
        <v>0</v>
      </c>
      <c r="H1099" s="25">
        <v>23.307600000000001</v>
      </c>
      <c r="I1099" s="25">
        <v>8.7082999999999995</v>
      </c>
      <c r="J1099" s="15">
        <v>483</v>
      </c>
      <c r="K1099" s="15">
        <v>97</v>
      </c>
      <c r="L1099" s="13">
        <v>0.37359999999999999</v>
      </c>
      <c r="M1099" s="7">
        <v>1.8478854300000001</v>
      </c>
      <c r="N1099" s="26">
        <v>1.45</v>
      </c>
      <c r="O1099" s="27" t="s">
        <v>92</v>
      </c>
      <c r="P1099" s="8">
        <v>0.21531931739999999</v>
      </c>
      <c r="Q1099" s="24">
        <v>0.24</v>
      </c>
      <c r="R1099" t="str">
        <f>IF($Q1099*100&gt;=VLOOKUP($O1099,margin_ranges!$A$5:$C$10,2,FALSE),IF($Q1099*100&lt;=VLOOKUP($O1099,margin_ranges!$A$5:$C$10,3,FALSE)+10,"IN RANGE","ABOVE RANGE"),"BELOW RANGE")</f>
        <v>IN RANGE</v>
      </c>
      <c r="S1099">
        <f>MIN(VLOOKUP($O1099,margin_ranges!$A$5:$D$10,4,FALSE),$P1099*100)</f>
        <v>21.531931739999997</v>
      </c>
      <c r="T1099" s="29">
        <f>(1-$S1099/100)/(1-$F1099)-1</f>
        <v>2.6980417899835629E-11</v>
      </c>
      <c r="U1099" s="19" t="str">
        <f>IF(ABS(IFERROR(T1099,0))&gt;0.05,INDEX(margin_ranges!$C$13:$C$16,MATCH($F1099*100,margin_ranges!$B$13:$B$16,1)),"")</f>
        <v/>
      </c>
      <c r="V1099" t="e">
        <f>MIN(VLOOKUP($U1099,margin_ranges!$A$5:$D$10,4,FALSE),$P1099*100)</f>
        <v>#N/A</v>
      </c>
      <c r="Y1099" s="29" t="e">
        <f t="shared" si="16"/>
        <v>#N/A</v>
      </c>
    </row>
    <row r="1100" spans="1:25" x14ac:dyDescent="0.3">
      <c r="A1100" s="8" t="s">
        <v>17</v>
      </c>
      <c r="B1100" s="8" t="s">
        <v>1743</v>
      </c>
      <c r="C1100" s="8" t="s">
        <v>1744</v>
      </c>
      <c r="D1100" s="8" t="s">
        <v>2275</v>
      </c>
      <c r="E1100" s="8" t="s">
        <v>2276</v>
      </c>
      <c r="F1100" s="24">
        <v>0.229719359420543</v>
      </c>
      <c r="G1100" s="24">
        <v>0</v>
      </c>
      <c r="H1100" s="25">
        <v>3.3468</v>
      </c>
      <c r="I1100" s="25">
        <v>1.0898000000000001</v>
      </c>
      <c r="J1100" s="15">
        <v>64</v>
      </c>
      <c r="K1100" s="15">
        <v>15</v>
      </c>
      <c r="L1100" s="13">
        <v>0.3256</v>
      </c>
      <c r="M1100" s="7">
        <v>1.9473422</v>
      </c>
      <c r="N1100" s="26">
        <v>1.5</v>
      </c>
      <c r="O1100" s="27" t="s">
        <v>92</v>
      </c>
      <c r="P1100" s="8">
        <v>0.22971935939999999</v>
      </c>
      <c r="Q1100" s="24">
        <v>0.27</v>
      </c>
      <c r="R1100" t="str">
        <f>IF($Q1100*100&gt;=VLOOKUP($O1100,margin_ranges!$A$5:$C$10,2,FALSE),IF($Q1100*100&lt;=VLOOKUP($O1100,margin_ranges!$A$5:$C$10,3,FALSE)+10,"IN RANGE","ABOVE RANGE"),"BELOW RANGE")</f>
        <v>IN RANGE</v>
      </c>
      <c r="S1100">
        <f>MIN(VLOOKUP($O1100,margin_ranges!$A$5:$D$10,4,FALSE),$P1100*100)</f>
        <v>22.971935939999998</v>
      </c>
      <c r="T1100" s="29">
        <f>(1-$S1100/100)/(1-$F1100)-1</f>
        <v>2.6669555452940585E-11</v>
      </c>
      <c r="U1100" s="19" t="str">
        <f>IF(ABS(IFERROR(T1100,0))&gt;0.05,INDEX(margin_ranges!$C$13:$C$16,MATCH($F1100*100,margin_ranges!$B$13:$B$16,1)),"")</f>
        <v/>
      </c>
      <c r="V1100" t="e">
        <f>MIN(VLOOKUP($U1100,margin_ranges!$A$5:$D$10,4,FALSE),$P1100*100)</f>
        <v>#N/A</v>
      </c>
      <c r="Y1100" s="29" t="e">
        <f t="shared" si="16"/>
        <v>#N/A</v>
      </c>
    </row>
    <row r="1101" spans="1:25" x14ac:dyDescent="0.3">
      <c r="A1101" s="8" t="s">
        <v>17</v>
      </c>
      <c r="B1101" s="8" t="s">
        <v>1743</v>
      </c>
      <c r="C1101" s="8" t="s">
        <v>1744</v>
      </c>
      <c r="D1101" s="8" t="s">
        <v>2117</v>
      </c>
      <c r="E1101" s="8" t="s">
        <v>2118</v>
      </c>
      <c r="F1101" s="24">
        <v>0.21882070852048199</v>
      </c>
      <c r="G1101" s="24">
        <v>0</v>
      </c>
      <c r="H1101" s="25">
        <v>7.6054000000000004</v>
      </c>
      <c r="I1101" s="25">
        <v>3.3045</v>
      </c>
      <c r="J1101" s="15">
        <v>197</v>
      </c>
      <c r="K1101" s="15">
        <v>43</v>
      </c>
      <c r="L1101" s="13">
        <v>0.4345</v>
      </c>
      <c r="M1101" s="7">
        <v>1.9841795799999999</v>
      </c>
      <c r="N1101" s="26">
        <v>1.55</v>
      </c>
      <c r="O1101" s="27" t="s">
        <v>22</v>
      </c>
      <c r="P1101" s="8">
        <v>0.21882070849999999</v>
      </c>
      <c r="Q1101" s="24">
        <v>0.27</v>
      </c>
      <c r="R1101" t="str">
        <f>IF($Q1101*100&gt;=VLOOKUP($O1101,margin_ranges!$A$5:$C$10,2,FALSE),IF($Q1101*100&lt;=VLOOKUP($O1101,margin_ranges!$A$5:$C$10,3,FALSE)+10,"IN RANGE","ABOVE RANGE"),"BELOW RANGE")</f>
        <v>IN RANGE</v>
      </c>
      <c r="S1101">
        <f>MIN(VLOOKUP($O1101,margin_ranges!$A$5:$D$10,4,FALSE),$P1101*100)</f>
        <v>21.882070849999998</v>
      </c>
      <c r="T1101" s="29">
        <f>(1-$S1101/100)/(1-$F1101)-1</f>
        <v>2.6219248994152622E-11</v>
      </c>
      <c r="U1101" s="19" t="str">
        <f>IF(ABS(IFERROR(T1101,0))&gt;0.05,INDEX(margin_ranges!$C$13:$C$16,MATCH($F1101*100,margin_ranges!$B$13:$B$16,1)),"")</f>
        <v/>
      </c>
      <c r="V1101" t="e">
        <f>MIN(VLOOKUP($U1101,margin_ranges!$A$5:$D$10,4,FALSE),$P1101*100)</f>
        <v>#N/A</v>
      </c>
      <c r="Y1101" s="29" t="e">
        <f t="shared" si="16"/>
        <v>#N/A</v>
      </c>
    </row>
    <row r="1102" spans="1:25" x14ac:dyDescent="0.3">
      <c r="A1102" s="8" t="s">
        <v>17</v>
      </c>
      <c r="B1102" s="8" t="s">
        <v>1743</v>
      </c>
      <c r="C1102" s="8" t="s">
        <v>1744</v>
      </c>
      <c r="D1102" s="8" t="s">
        <v>2483</v>
      </c>
      <c r="E1102" s="8" t="s">
        <v>2484</v>
      </c>
      <c r="F1102" s="24">
        <v>0.23800778921983001</v>
      </c>
      <c r="G1102" s="24">
        <v>0</v>
      </c>
      <c r="H1102" s="25">
        <v>12.007899999999999</v>
      </c>
      <c r="I1102" s="25">
        <v>4.5603999999999996</v>
      </c>
      <c r="J1102" s="15">
        <v>278</v>
      </c>
      <c r="K1102" s="15">
        <v>57</v>
      </c>
      <c r="L1102" s="13">
        <v>0.37980000000000003</v>
      </c>
      <c r="M1102" s="7">
        <v>2.0341415299999999</v>
      </c>
      <c r="N1102" s="26">
        <v>1.55</v>
      </c>
      <c r="O1102" s="27" t="s">
        <v>92</v>
      </c>
      <c r="P1102" s="8">
        <v>0.23800778919999999</v>
      </c>
      <c r="Q1102" s="24">
        <v>0.24</v>
      </c>
      <c r="R1102" t="str">
        <f>IF($Q1102*100&gt;=VLOOKUP($O1102,margin_ranges!$A$5:$C$10,2,FALSE),IF($Q1102*100&lt;=VLOOKUP($O1102,margin_ranges!$A$5:$C$10,3,FALSE)+10,"IN RANGE","ABOVE RANGE"),"BELOW RANGE")</f>
        <v>IN RANGE</v>
      </c>
      <c r="S1102">
        <f>MIN(VLOOKUP($O1102,margin_ranges!$A$5:$D$10,4,FALSE),$P1102*100)</f>
        <v>23.800778919999999</v>
      </c>
      <c r="T1102" s="29">
        <f>(1-$S1102/100)/(1-$F1102)-1</f>
        <v>2.6023849741818594E-11</v>
      </c>
      <c r="U1102" s="19" t="str">
        <f>IF(ABS(IFERROR(T1102,0))&gt;0.05,INDEX(margin_ranges!$C$13:$C$16,MATCH($F1102*100,margin_ranges!$B$13:$B$16,1)),"")</f>
        <v/>
      </c>
      <c r="V1102" t="e">
        <f>MIN(VLOOKUP($U1102,margin_ranges!$A$5:$D$10,4,FALSE),$P1102*100)</f>
        <v>#N/A</v>
      </c>
      <c r="Y1102" s="29" t="e">
        <f t="shared" ref="Y1102:Y1165" si="17">(1-$V1102/100)/(1-$F1102)-1</f>
        <v>#N/A</v>
      </c>
    </row>
    <row r="1103" spans="1:25" x14ac:dyDescent="0.3">
      <c r="A1103" s="8" t="s">
        <v>17</v>
      </c>
      <c r="B1103" s="8" t="s">
        <v>1743</v>
      </c>
      <c r="C1103" s="8" t="s">
        <v>1744</v>
      </c>
      <c r="D1103" s="8" t="s">
        <v>1967</v>
      </c>
      <c r="E1103" s="8" t="s">
        <v>1968</v>
      </c>
      <c r="F1103" s="24">
        <v>0.219404736120135</v>
      </c>
      <c r="G1103" s="24">
        <v>0</v>
      </c>
      <c r="H1103" s="25">
        <v>8.9658999999999995</v>
      </c>
      <c r="I1103" s="25">
        <v>3.9860000000000002</v>
      </c>
      <c r="J1103" s="15">
        <v>237</v>
      </c>
      <c r="K1103" s="15">
        <v>52</v>
      </c>
      <c r="L1103" s="13">
        <v>0.4446</v>
      </c>
      <c r="M1103" s="7">
        <v>1.9856641100000001</v>
      </c>
      <c r="N1103" s="26">
        <v>1.55</v>
      </c>
      <c r="O1103" s="27" t="s">
        <v>92</v>
      </c>
      <c r="P1103" s="8">
        <v>0.2194047361</v>
      </c>
      <c r="Q1103" s="24">
        <v>0.26</v>
      </c>
      <c r="R1103" t="str">
        <f>IF($Q1103*100&gt;=VLOOKUP($O1103,margin_ranges!$A$5:$C$10,2,FALSE),IF($Q1103*100&lt;=VLOOKUP($O1103,margin_ranges!$A$5:$C$10,3,FALSE)+10,"IN RANGE","ABOVE RANGE"),"BELOW RANGE")</f>
        <v>IN RANGE</v>
      </c>
      <c r="S1103">
        <f>MIN(VLOOKUP($O1103,margin_ranges!$A$5:$D$10,4,FALSE),$P1103*100)</f>
        <v>21.940473609999998</v>
      </c>
      <c r="T1103" s="29">
        <f>(1-$S1103/100)/(1-$F1103)-1</f>
        <v>2.5794477664931037E-11</v>
      </c>
      <c r="U1103" s="19" t="str">
        <f>IF(ABS(IFERROR(T1103,0))&gt;0.05,INDEX(margin_ranges!$C$13:$C$16,MATCH($F1103*100,margin_ranges!$B$13:$B$16,1)),"")</f>
        <v/>
      </c>
      <c r="V1103" t="e">
        <f>MIN(VLOOKUP($U1103,margin_ranges!$A$5:$D$10,4,FALSE),$P1103*100)</f>
        <v>#N/A</v>
      </c>
      <c r="Y1103" s="29" t="e">
        <f t="shared" si="17"/>
        <v>#N/A</v>
      </c>
    </row>
    <row r="1104" spans="1:25" x14ac:dyDescent="0.3">
      <c r="A1104" s="8" t="s">
        <v>17</v>
      </c>
      <c r="B1104" s="8" t="s">
        <v>1743</v>
      </c>
      <c r="C1104" s="8" t="s">
        <v>1744</v>
      </c>
      <c r="D1104" s="8" t="s">
        <v>2585</v>
      </c>
      <c r="E1104" s="8" t="s">
        <v>2586</v>
      </c>
      <c r="F1104" s="24">
        <v>0.26065087771892997</v>
      </c>
      <c r="G1104" s="24">
        <v>0</v>
      </c>
      <c r="H1104" s="25">
        <v>1.3623000000000001</v>
      </c>
      <c r="I1104" s="25">
        <v>0.30690000000000001</v>
      </c>
      <c r="J1104" s="15">
        <v>19</v>
      </c>
      <c r="K1104" s="15">
        <v>5</v>
      </c>
      <c r="L1104" s="13">
        <v>0.2253</v>
      </c>
      <c r="M1104" s="7">
        <v>2.0964385499999998</v>
      </c>
      <c r="N1104" s="26">
        <v>1.55</v>
      </c>
      <c r="O1104" s="27" t="s">
        <v>22</v>
      </c>
      <c r="P1104" s="8">
        <v>0.26065087770000001</v>
      </c>
      <c r="Q1104" s="24">
        <v>0.28000000000000003</v>
      </c>
      <c r="R1104" t="str">
        <f>IF($Q1104*100&gt;=VLOOKUP($O1104,margin_ranges!$A$5:$C$10,2,FALSE),IF($Q1104*100&lt;=VLOOKUP($O1104,margin_ranges!$A$5:$C$10,3,FALSE)+10,"IN RANGE","ABOVE RANGE"),"BELOW RANGE")</f>
        <v>IN RANGE</v>
      </c>
      <c r="S1104">
        <f>MIN(VLOOKUP($O1104,margin_ranges!$A$5:$D$10,4,FALSE),$P1104*100)</f>
        <v>26.065087770000002</v>
      </c>
      <c r="T1104" s="29">
        <f>(1-$S1104/100)/(1-$F1104)-1</f>
        <v>2.560351930469551E-11</v>
      </c>
      <c r="U1104" s="19" t="str">
        <f>IF(ABS(IFERROR(T1104,0))&gt;0.05,INDEX(margin_ranges!$C$13:$C$16,MATCH($F1104*100,margin_ranges!$B$13:$B$16,1)),"")</f>
        <v/>
      </c>
      <c r="V1104" t="e">
        <f>MIN(VLOOKUP($U1104,margin_ranges!$A$5:$D$10,4,FALSE),$P1104*100)</f>
        <v>#N/A</v>
      </c>
      <c r="Y1104" s="29" t="e">
        <f t="shared" si="17"/>
        <v>#N/A</v>
      </c>
    </row>
    <row r="1105" spans="1:25" x14ac:dyDescent="0.3">
      <c r="A1105" s="8" t="s">
        <v>17</v>
      </c>
      <c r="B1105" s="8" t="s">
        <v>1743</v>
      </c>
      <c r="C1105" s="8" t="s">
        <v>1744</v>
      </c>
      <c r="D1105" s="8" t="s">
        <v>2349</v>
      </c>
      <c r="E1105" s="8" t="s">
        <v>2350</v>
      </c>
      <c r="F1105" s="24">
        <v>0.26667180741810398</v>
      </c>
      <c r="G1105" s="24">
        <v>0</v>
      </c>
      <c r="H1105" s="25">
        <v>1.0405</v>
      </c>
      <c r="I1105" s="25">
        <v>0.49809999999999999</v>
      </c>
      <c r="J1105" s="15">
        <v>31</v>
      </c>
      <c r="K1105" s="15">
        <v>8</v>
      </c>
      <c r="L1105" s="13">
        <v>0.4788</v>
      </c>
      <c r="M1105" s="7">
        <v>2.04546888</v>
      </c>
      <c r="N1105" s="26">
        <v>1.5</v>
      </c>
      <c r="O1105" s="27" t="s">
        <v>22</v>
      </c>
      <c r="P1105" s="8">
        <v>0.26667180740000002</v>
      </c>
      <c r="Q1105" s="24">
        <v>0.28999999999999998</v>
      </c>
      <c r="R1105" t="str">
        <f>IF($Q1105*100&gt;=VLOOKUP($O1105,margin_ranges!$A$5:$C$10,2,FALSE),IF($Q1105*100&lt;=VLOOKUP($O1105,margin_ranges!$A$5:$C$10,3,FALSE)+10,"IN RANGE","ABOVE RANGE"),"BELOW RANGE")</f>
        <v>IN RANGE</v>
      </c>
      <c r="S1105">
        <f>MIN(VLOOKUP($O1105,margin_ranges!$A$5:$D$10,4,FALSE),$P1105*100)</f>
        <v>26.667180740000003</v>
      </c>
      <c r="T1105" s="29">
        <f>(1-$S1105/100)/(1-$F1105)-1</f>
        <v>2.4687363264774831E-11</v>
      </c>
      <c r="U1105" s="19" t="str">
        <f>IF(ABS(IFERROR(T1105,0))&gt;0.05,INDEX(margin_ranges!$C$13:$C$16,MATCH($F1105*100,margin_ranges!$B$13:$B$16,1)),"")</f>
        <v/>
      </c>
      <c r="V1105" t="e">
        <f>MIN(VLOOKUP($U1105,margin_ranges!$A$5:$D$10,4,FALSE),$P1105*100)</f>
        <v>#N/A</v>
      </c>
      <c r="Y1105" s="29" t="e">
        <f t="shared" si="17"/>
        <v>#N/A</v>
      </c>
    </row>
    <row r="1106" spans="1:25" x14ac:dyDescent="0.3">
      <c r="A1106" s="8" t="s">
        <v>17</v>
      </c>
      <c r="B1106" s="8" t="s">
        <v>1743</v>
      </c>
      <c r="C1106" s="8" t="s">
        <v>1744</v>
      </c>
      <c r="D1106" s="8" t="s">
        <v>2441</v>
      </c>
      <c r="E1106" s="8" t="s">
        <v>2442</v>
      </c>
      <c r="F1106" s="24">
        <v>0.20631784281906601</v>
      </c>
      <c r="G1106" s="24">
        <v>0</v>
      </c>
      <c r="H1106" s="25">
        <v>4.2064000000000004</v>
      </c>
      <c r="I1106" s="25">
        <v>0.93</v>
      </c>
      <c r="J1106" s="15">
        <v>51</v>
      </c>
      <c r="K1106" s="15">
        <v>11</v>
      </c>
      <c r="L1106" s="13">
        <v>0.22109999999999999</v>
      </c>
      <c r="M1106" s="7">
        <v>1.8269278</v>
      </c>
      <c r="N1106" s="26">
        <v>1.45</v>
      </c>
      <c r="O1106" s="27" t="s">
        <v>92</v>
      </c>
      <c r="P1106" s="8">
        <v>0.20631784280000001</v>
      </c>
      <c r="Q1106" s="24">
        <v>0.24</v>
      </c>
      <c r="R1106" t="str">
        <f>IF($Q1106*100&gt;=VLOOKUP($O1106,margin_ranges!$A$5:$C$10,2,FALSE),IF($Q1106*100&lt;=VLOOKUP($O1106,margin_ranges!$A$5:$C$10,3,FALSE)+10,"IN RANGE","ABOVE RANGE"),"BELOW RANGE")</f>
        <v>IN RANGE</v>
      </c>
      <c r="S1106">
        <f>MIN(VLOOKUP($O1106,margin_ranges!$A$5:$D$10,4,FALSE),$P1106*100)</f>
        <v>20.631784280000002</v>
      </c>
      <c r="T1106" s="29">
        <f>(1-$S1106/100)/(1-$F1106)-1</f>
        <v>2.4022117628419437E-11</v>
      </c>
      <c r="U1106" s="19" t="str">
        <f>IF(ABS(IFERROR(T1106,0))&gt;0.05,INDEX(margin_ranges!$C$13:$C$16,MATCH($F1106*100,margin_ranges!$B$13:$B$16,1)),"")</f>
        <v/>
      </c>
      <c r="V1106" t="e">
        <f>MIN(VLOOKUP($U1106,margin_ranges!$A$5:$D$10,4,FALSE),$P1106*100)</f>
        <v>#N/A</v>
      </c>
      <c r="Y1106" s="29" t="e">
        <f t="shared" si="17"/>
        <v>#N/A</v>
      </c>
    </row>
    <row r="1107" spans="1:25" x14ac:dyDescent="0.3">
      <c r="A1107" s="8" t="s">
        <v>17</v>
      </c>
      <c r="B1107" s="8" t="s">
        <v>1743</v>
      </c>
      <c r="C1107" s="8" t="s">
        <v>1744</v>
      </c>
      <c r="D1107" s="8" t="s">
        <v>11858</v>
      </c>
      <c r="E1107" s="8" t="s">
        <v>11859</v>
      </c>
      <c r="F1107" s="24">
        <v>0.11842328102066101</v>
      </c>
      <c r="G1107" s="24">
        <v>0</v>
      </c>
      <c r="H1107" s="25">
        <v>1.0704</v>
      </c>
      <c r="I1107" s="25">
        <v>0.1439</v>
      </c>
      <c r="J1107" s="15">
        <v>8</v>
      </c>
      <c r="K1107" s="15">
        <v>1</v>
      </c>
      <c r="L1107" s="13">
        <v>0.13450000000000001</v>
      </c>
      <c r="M1107" s="7">
        <v>1.7582134</v>
      </c>
      <c r="N1107" s="26">
        <v>1.55</v>
      </c>
      <c r="O1107" s="27" t="s">
        <v>22</v>
      </c>
      <c r="P1107" s="8">
        <v>0.11842328100000001</v>
      </c>
      <c r="Q1107" s="24">
        <v>0.3</v>
      </c>
      <c r="R1107" t="str">
        <f>IF($Q1107*100&gt;=VLOOKUP($O1107,margin_ranges!$A$5:$C$10,2,FALSE),IF($Q1107*100&lt;=VLOOKUP($O1107,margin_ranges!$A$5:$C$10,3,FALSE)+10,"IN RANGE","ABOVE RANGE"),"BELOW RANGE")</f>
        <v>IN RANGE</v>
      </c>
      <c r="S1107">
        <f>MIN(VLOOKUP($O1107,margin_ranges!$A$5:$D$10,4,FALSE),$P1107*100)</f>
        <v>11.842328100000001</v>
      </c>
      <c r="T1107" s="29">
        <f>(1-$S1107/100)/(1-$F1107)-1</f>
        <v>2.3436363960627205E-11</v>
      </c>
      <c r="U1107" s="19" t="str">
        <f>IF(ABS(IFERROR(T1107,0))&gt;0.05,INDEX(margin_ranges!$C$13:$C$16,MATCH($F1107*100,margin_ranges!$B$13:$B$16,1)),"")</f>
        <v/>
      </c>
      <c r="V1107" t="e">
        <f>MIN(VLOOKUP($U1107,margin_ranges!$A$5:$D$10,4,FALSE),$P1107*100)</f>
        <v>#N/A</v>
      </c>
      <c r="Y1107" s="29" t="e">
        <f t="shared" si="17"/>
        <v>#N/A</v>
      </c>
    </row>
    <row r="1108" spans="1:25" x14ac:dyDescent="0.3">
      <c r="A1108" s="8" t="s">
        <v>17</v>
      </c>
      <c r="B1108" s="8" t="s">
        <v>1743</v>
      </c>
      <c r="C1108" s="8" t="s">
        <v>1744</v>
      </c>
      <c r="D1108" s="8" t="s">
        <v>1765</v>
      </c>
      <c r="E1108" s="8" t="s">
        <v>1766</v>
      </c>
      <c r="F1108" s="24">
        <v>0.21425636811832299</v>
      </c>
      <c r="G1108" s="24">
        <v>0</v>
      </c>
      <c r="H1108" s="25">
        <v>4.7411000000000003</v>
      </c>
      <c r="I1108" s="25">
        <v>0.5282</v>
      </c>
      <c r="J1108" s="15">
        <v>30</v>
      </c>
      <c r="K1108" s="15">
        <v>6</v>
      </c>
      <c r="L1108" s="13">
        <v>0.1114</v>
      </c>
      <c r="M1108" s="7">
        <v>1.9090196100000001</v>
      </c>
      <c r="N1108" s="26">
        <v>1.5</v>
      </c>
      <c r="O1108" s="27" t="s">
        <v>22</v>
      </c>
      <c r="P1108" s="8">
        <v>0.21425636810000001</v>
      </c>
      <c r="Q1108" s="24">
        <v>0.25</v>
      </c>
      <c r="R1108" t="str">
        <f>IF($Q1108*100&gt;=VLOOKUP($O1108,margin_ranges!$A$5:$C$10,2,FALSE),IF($Q1108*100&lt;=VLOOKUP($O1108,margin_ranges!$A$5:$C$10,3,FALSE)+10,"IN RANGE","ABOVE RANGE"),"BELOW RANGE")</f>
        <v>IN RANGE</v>
      </c>
      <c r="S1108">
        <f>MIN(VLOOKUP($O1108,margin_ranges!$A$5:$D$10,4,FALSE),$P1108*100)</f>
        <v>21.42563681</v>
      </c>
      <c r="T1108" s="29">
        <f>(1-$S1108/100)/(1-$F1108)-1</f>
        <v>2.3319124409226788E-11</v>
      </c>
      <c r="U1108" s="19" t="str">
        <f>IF(ABS(IFERROR(T1108,0))&gt;0.05,INDEX(margin_ranges!$C$13:$C$16,MATCH($F1108*100,margin_ranges!$B$13:$B$16,1)),"")</f>
        <v/>
      </c>
      <c r="V1108" t="e">
        <f>MIN(VLOOKUP($U1108,margin_ranges!$A$5:$D$10,4,FALSE),$P1108*100)</f>
        <v>#N/A</v>
      </c>
      <c r="Y1108" s="29" t="e">
        <f t="shared" si="17"/>
        <v>#N/A</v>
      </c>
    </row>
    <row r="1109" spans="1:25" x14ac:dyDescent="0.3">
      <c r="A1109" s="8" t="s">
        <v>17</v>
      </c>
      <c r="B1109" s="8" t="s">
        <v>1743</v>
      </c>
      <c r="C1109" s="8" t="s">
        <v>1744</v>
      </c>
      <c r="D1109" s="8" t="s">
        <v>2267</v>
      </c>
      <c r="E1109" s="8" t="s">
        <v>2268</v>
      </c>
      <c r="F1109" s="24">
        <v>0.21596085291787601</v>
      </c>
      <c r="G1109" s="24">
        <v>0</v>
      </c>
      <c r="H1109" s="25">
        <v>0.6794</v>
      </c>
      <c r="I1109" s="25">
        <v>0.25140000000000001</v>
      </c>
      <c r="J1109" s="15">
        <v>13</v>
      </c>
      <c r="K1109" s="15">
        <v>3</v>
      </c>
      <c r="L1109" s="13">
        <v>0.37</v>
      </c>
      <c r="M1109" s="7">
        <v>1.7218528</v>
      </c>
      <c r="N1109" s="26">
        <v>1.35</v>
      </c>
      <c r="O1109" s="27" t="s">
        <v>22</v>
      </c>
      <c r="P1109" s="8">
        <v>0.2159608529</v>
      </c>
      <c r="Q1109" s="24">
        <v>0.27</v>
      </c>
      <c r="R1109" t="str">
        <f>IF($Q1109*100&gt;=VLOOKUP($O1109,margin_ranges!$A$5:$C$10,2,FALSE),IF($Q1109*100&lt;=VLOOKUP($O1109,margin_ranges!$A$5:$C$10,3,FALSE)+10,"IN RANGE","ABOVE RANGE"),"BELOW RANGE")</f>
        <v>IN RANGE</v>
      </c>
      <c r="S1109">
        <f>MIN(VLOOKUP($O1109,margin_ranges!$A$5:$D$10,4,FALSE),$P1109*100)</f>
        <v>21.596085290000001</v>
      </c>
      <c r="T1109" s="29">
        <f>(1-$S1109/100)/(1-$F1109)-1</f>
        <v>2.2799984122912065E-11</v>
      </c>
      <c r="U1109" s="19" t="str">
        <f>IF(ABS(IFERROR(T1109,0))&gt;0.05,INDEX(margin_ranges!$C$13:$C$16,MATCH($F1109*100,margin_ranges!$B$13:$B$16,1)),"")</f>
        <v/>
      </c>
      <c r="V1109" t="e">
        <f>MIN(VLOOKUP($U1109,margin_ranges!$A$5:$D$10,4,FALSE),$P1109*100)</f>
        <v>#N/A</v>
      </c>
      <c r="Y1109" s="29" t="e">
        <f t="shared" si="17"/>
        <v>#N/A</v>
      </c>
    </row>
    <row r="1110" spans="1:25" x14ac:dyDescent="0.3">
      <c r="A1110" s="8" t="s">
        <v>17</v>
      </c>
      <c r="B1110" s="8" t="s">
        <v>1743</v>
      </c>
      <c r="C1110" s="8" t="s">
        <v>1744</v>
      </c>
      <c r="D1110" s="8" t="s">
        <v>1913</v>
      </c>
      <c r="E1110" s="8" t="s">
        <v>1914</v>
      </c>
      <c r="F1110" s="24">
        <v>0.27921174361610102</v>
      </c>
      <c r="G1110" s="24">
        <v>0</v>
      </c>
      <c r="H1110" s="25">
        <v>0.74360000000000004</v>
      </c>
      <c r="I1110" s="25">
        <v>0.29339999999999999</v>
      </c>
      <c r="J1110" s="15">
        <v>17</v>
      </c>
      <c r="K1110" s="15">
        <v>4</v>
      </c>
      <c r="L1110" s="13">
        <v>0.39450000000000002</v>
      </c>
      <c r="M1110" s="7">
        <v>1.94231799</v>
      </c>
      <c r="N1110" s="26">
        <v>1.4</v>
      </c>
      <c r="O1110" s="27" t="s">
        <v>22</v>
      </c>
      <c r="P1110" s="8">
        <v>0.27921174360000001</v>
      </c>
      <c r="Q1110" s="24">
        <v>0.28999999999999998</v>
      </c>
      <c r="R1110" t="str">
        <f>IF($Q1110*100&gt;=VLOOKUP($O1110,margin_ranges!$A$5:$C$10,2,FALSE),IF($Q1110*100&lt;=VLOOKUP($O1110,margin_ranges!$A$5:$C$10,3,FALSE)+10,"IN RANGE","ABOVE RANGE"),"BELOW RANGE")</f>
        <v>IN RANGE</v>
      </c>
      <c r="S1110">
        <f>MIN(VLOOKUP($O1110,margin_ranges!$A$5:$D$10,4,FALSE),$P1110*100)</f>
        <v>27.921174360000002</v>
      </c>
      <c r="T1110" s="29">
        <f>(1-$S1110/100)/(1-$F1110)-1</f>
        <v>2.2338131344668E-11</v>
      </c>
      <c r="U1110" s="19" t="str">
        <f>IF(ABS(IFERROR(T1110,0))&gt;0.05,INDEX(margin_ranges!$C$13:$C$16,MATCH($F1110*100,margin_ranges!$B$13:$B$16,1)),"")</f>
        <v/>
      </c>
      <c r="V1110" t="e">
        <f>MIN(VLOOKUP($U1110,margin_ranges!$A$5:$D$10,4,FALSE),$P1110*100)</f>
        <v>#N/A</v>
      </c>
      <c r="Y1110" s="29" t="e">
        <f t="shared" si="17"/>
        <v>#N/A</v>
      </c>
    </row>
    <row r="1111" spans="1:25" x14ac:dyDescent="0.3">
      <c r="A1111" s="8" t="s">
        <v>17</v>
      </c>
      <c r="B1111" s="8" t="s">
        <v>1743</v>
      </c>
      <c r="C1111" s="8" t="s">
        <v>1744</v>
      </c>
      <c r="D1111" s="8" t="s">
        <v>2063</v>
      </c>
      <c r="E1111" s="8" t="s">
        <v>2064</v>
      </c>
      <c r="F1111" s="24">
        <v>0.23013426461702299</v>
      </c>
      <c r="G1111" s="24">
        <v>0</v>
      </c>
      <c r="H1111" s="25">
        <v>10.292400000000001</v>
      </c>
      <c r="I1111" s="25">
        <v>2.6846999999999999</v>
      </c>
      <c r="J1111" s="15">
        <v>146</v>
      </c>
      <c r="K1111" s="15">
        <v>34</v>
      </c>
      <c r="L1111" s="13">
        <v>0.26079999999999998</v>
      </c>
      <c r="M1111" s="7">
        <v>1.81849891</v>
      </c>
      <c r="N1111" s="26">
        <v>1.4</v>
      </c>
      <c r="O1111" s="27" t="s">
        <v>22</v>
      </c>
      <c r="P1111" s="8">
        <v>0.2301342646</v>
      </c>
      <c r="Q1111" s="24">
        <v>0.28000000000000003</v>
      </c>
      <c r="R1111" t="str">
        <f>IF($Q1111*100&gt;=VLOOKUP($O1111,margin_ranges!$A$5:$C$10,2,FALSE),IF($Q1111*100&lt;=VLOOKUP($O1111,margin_ranges!$A$5:$C$10,3,FALSE)+10,"IN RANGE","ABOVE RANGE"),"BELOW RANGE")</f>
        <v>IN RANGE</v>
      </c>
      <c r="S1111">
        <f>MIN(VLOOKUP($O1111,margin_ranges!$A$5:$D$10,4,FALSE),$P1111*100)</f>
        <v>23.013426460000002</v>
      </c>
      <c r="T1111" s="29">
        <f>(1-$S1111/100)/(1-$F1111)-1</f>
        <v>2.2111645847644468E-11</v>
      </c>
      <c r="U1111" s="19" t="str">
        <f>IF(ABS(IFERROR(T1111,0))&gt;0.05,INDEX(margin_ranges!$C$13:$C$16,MATCH($F1111*100,margin_ranges!$B$13:$B$16,1)),"")</f>
        <v/>
      </c>
      <c r="V1111" t="e">
        <f>MIN(VLOOKUP($U1111,margin_ranges!$A$5:$D$10,4,FALSE),$P1111*100)</f>
        <v>#N/A</v>
      </c>
      <c r="Y1111" s="29" t="e">
        <f t="shared" si="17"/>
        <v>#N/A</v>
      </c>
    </row>
    <row r="1112" spans="1:25" x14ac:dyDescent="0.3">
      <c r="A1112" s="8" t="s">
        <v>17</v>
      </c>
      <c r="B1112" s="8" t="s">
        <v>1743</v>
      </c>
      <c r="C1112" s="8" t="s">
        <v>1744</v>
      </c>
      <c r="D1112" s="8" t="s">
        <v>1819</v>
      </c>
      <c r="E1112" s="8" t="s">
        <v>1820</v>
      </c>
      <c r="F1112" s="24">
        <v>0.27693645801587402</v>
      </c>
      <c r="G1112" s="24">
        <v>0</v>
      </c>
      <c r="H1112" s="25">
        <v>7.1341000000000001</v>
      </c>
      <c r="I1112" s="25">
        <v>3.1816</v>
      </c>
      <c r="J1112" s="15">
        <v>205</v>
      </c>
      <c r="K1112" s="15">
        <v>57</v>
      </c>
      <c r="L1112" s="13">
        <v>0.44600000000000001</v>
      </c>
      <c r="M1112" s="7">
        <v>2.1436566899999998</v>
      </c>
      <c r="N1112" s="26">
        <v>1.55</v>
      </c>
      <c r="O1112" s="27" t="s">
        <v>92</v>
      </c>
      <c r="P1112" s="8">
        <v>0.276936458</v>
      </c>
      <c r="Q1112" s="24">
        <v>0.3</v>
      </c>
      <c r="R1112" t="str">
        <f>IF($Q1112*100&gt;=VLOOKUP($O1112,margin_ranges!$A$5:$C$10,2,FALSE),IF($Q1112*100&lt;=VLOOKUP($O1112,margin_ranges!$A$5:$C$10,3,FALSE)+10,"IN RANGE","ABOVE RANGE"),"BELOW RANGE")</f>
        <v>IN RANGE</v>
      </c>
      <c r="S1112">
        <f>MIN(VLOOKUP($O1112,margin_ranges!$A$5:$D$10,4,FALSE),$P1112*100)</f>
        <v>27.693645799999999</v>
      </c>
      <c r="T1112" s="29">
        <f>(1-$S1112/100)/(1-$F1112)-1</f>
        <v>2.195377213354277E-11</v>
      </c>
      <c r="U1112" s="19" t="str">
        <f>IF(ABS(IFERROR(T1112,0))&gt;0.05,INDEX(margin_ranges!$C$13:$C$16,MATCH($F1112*100,margin_ranges!$B$13:$B$16,1)),"")</f>
        <v/>
      </c>
      <c r="V1112" t="e">
        <f>MIN(VLOOKUP($U1112,margin_ranges!$A$5:$D$10,4,FALSE),$P1112*100)</f>
        <v>#N/A</v>
      </c>
      <c r="Y1112" s="29" t="e">
        <f t="shared" si="17"/>
        <v>#N/A</v>
      </c>
    </row>
    <row r="1113" spans="1:25" x14ac:dyDescent="0.3">
      <c r="A1113" s="8" t="s">
        <v>17</v>
      </c>
      <c r="B1113" s="8" t="s">
        <v>1743</v>
      </c>
      <c r="C1113" s="8" t="s">
        <v>1744</v>
      </c>
      <c r="D1113" s="8" t="s">
        <v>1785</v>
      </c>
      <c r="E1113" s="8" t="s">
        <v>1786</v>
      </c>
      <c r="F1113" s="24">
        <v>0.24023984401666301</v>
      </c>
      <c r="G1113" s="24">
        <v>0</v>
      </c>
      <c r="H1113" s="25">
        <v>40.098100000000002</v>
      </c>
      <c r="I1113" s="25">
        <v>16.397400000000001</v>
      </c>
      <c r="J1113" s="15">
        <v>971</v>
      </c>
      <c r="K1113" s="15">
        <v>233</v>
      </c>
      <c r="L1113" s="13">
        <v>0.40889999999999999</v>
      </c>
      <c r="M1113" s="7">
        <v>1.9743072699999999</v>
      </c>
      <c r="N1113" s="26">
        <v>1.5</v>
      </c>
      <c r="O1113" s="27" t="s">
        <v>479</v>
      </c>
      <c r="P1113" s="8">
        <v>0.24023984400000001</v>
      </c>
      <c r="Q1113" s="24">
        <v>0.33</v>
      </c>
      <c r="R1113" t="str">
        <f>IF($Q1113*100&gt;=VLOOKUP($O1113,margin_ranges!$A$5:$C$10,2,FALSE),IF($Q1113*100&lt;=VLOOKUP($O1113,margin_ranges!$A$5:$C$10,3,FALSE)+10,"IN RANGE","ABOVE RANGE"),"BELOW RANGE")</f>
        <v>IN RANGE</v>
      </c>
      <c r="S1113">
        <f>MIN(VLOOKUP($O1113,margin_ranges!$A$5:$D$10,4,FALSE),$P1113*100)</f>
        <v>24.0239844</v>
      </c>
      <c r="T1113" s="29">
        <f>(1-$S1113/100)/(1-$F1113)-1</f>
        <v>2.1932011762260117E-11</v>
      </c>
      <c r="U1113" s="19" t="str">
        <f>IF(ABS(IFERROR(T1113,0))&gt;0.05,INDEX(margin_ranges!$C$13:$C$16,MATCH($F1113*100,margin_ranges!$B$13:$B$16,1)),"")</f>
        <v/>
      </c>
      <c r="V1113" t="e">
        <f>MIN(VLOOKUP($U1113,margin_ranges!$A$5:$D$10,4,FALSE),$P1113*100)</f>
        <v>#N/A</v>
      </c>
      <c r="Y1113" s="29" t="e">
        <f t="shared" si="17"/>
        <v>#N/A</v>
      </c>
    </row>
    <row r="1114" spans="1:25" x14ac:dyDescent="0.3">
      <c r="A1114" s="8" t="s">
        <v>17</v>
      </c>
      <c r="B1114" s="8" t="s">
        <v>1743</v>
      </c>
      <c r="C1114" s="8" t="s">
        <v>1744</v>
      </c>
      <c r="D1114" s="8" t="s">
        <v>1863</v>
      </c>
      <c r="E1114" s="8" t="s">
        <v>1864</v>
      </c>
      <c r="F1114" s="24">
        <v>0.21385752531719199</v>
      </c>
      <c r="G1114" s="24">
        <v>0</v>
      </c>
      <c r="H1114" s="25">
        <v>0.42859999999999998</v>
      </c>
      <c r="I1114" s="25">
        <v>0.12859999999999999</v>
      </c>
      <c r="J1114" s="15">
        <v>7</v>
      </c>
      <c r="K1114" s="15">
        <v>2</v>
      </c>
      <c r="L1114" s="13">
        <v>0.30009999999999998</v>
      </c>
      <c r="M1114" s="7">
        <v>1.9080510799999999</v>
      </c>
      <c r="N1114" s="26">
        <v>1.5</v>
      </c>
      <c r="O1114" s="27" t="s">
        <v>22</v>
      </c>
      <c r="P1114" s="8">
        <v>0.21385752529999999</v>
      </c>
      <c r="Q1114" s="24">
        <v>0.26</v>
      </c>
      <c r="R1114" t="str">
        <f>IF($Q1114*100&gt;=VLOOKUP($O1114,margin_ranges!$A$5:$C$10,2,FALSE),IF($Q1114*100&lt;=VLOOKUP($O1114,margin_ranges!$A$5:$C$10,3,FALSE)+10,"IN RANGE","ABOVE RANGE"),"BELOW RANGE")</f>
        <v>IN RANGE</v>
      </c>
      <c r="S1114">
        <f>MIN(VLOOKUP($O1114,margin_ranges!$A$5:$D$10,4,FALSE),$P1114*100)</f>
        <v>21.385752529999998</v>
      </c>
      <c r="T1114" s="29">
        <f>(1-$S1114/100)/(1-$F1114)-1</f>
        <v>2.1868729049856483E-11</v>
      </c>
      <c r="U1114" s="19" t="str">
        <f>IF(ABS(IFERROR(T1114,0))&gt;0.05,INDEX(margin_ranges!$C$13:$C$16,MATCH($F1114*100,margin_ranges!$B$13:$B$16,1)),"")</f>
        <v/>
      </c>
      <c r="V1114" t="e">
        <f>MIN(VLOOKUP($U1114,margin_ranges!$A$5:$D$10,4,FALSE),$P1114*100)</f>
        <v>#N/A</v>
      </c>
      <c r="Y1114" s="29" t="e">
        <f t="shared" si="17"/>
        <v>#N/A</v>
      </c>
    </row>
    <row r="1115" spans="1:25" x14ac:dyDescent="0.3">
      <c r="A1115" s="8" t="s">
        <v>17</v>
      </c>
      <c r="B1115" s="8" t="s">
        <v>1743</v>
      </c>
      <c r="C1115" s="8" t="s">
        <v>1744</v>
      </c>
      <c r="D1115" s="8" t="s">
        <v>1763</v>
      </c>
      <c r="E1115" s="8" t="s">
        <v>1764</v>
      </c>
      <c r="F1115" s="24">
        <v>0.25668426141596401</v>
      </c>
      <c r="G1115" s="24">
        <v>0</v>
      </c>
      <c r="H1115" s="25">
        <v>13.296200000000001</v>
      </c>
      <c r="I1115" s="25">
        <v>6.7134</v>
      </c>
      <c r="J1115" s="15">
        <v>420</v>
      </c>
      <c r="K1115" s="15">
        <v>108</v>
      </c>
      <c r="L1115" s="13">
        <v>0.50490000000000002</v>
      </c>
      <c r="M1115" s="7">
        <v>2.0852511499999999</v>
      </c>
      <c r="N1115" s="26">
        <v>1.55</v>
      </c>
      <c r="O1115" s="27" t="s">
        <v>162</v>
      </c>
      <c r="P1115" s="8">
        <v>0.2566842614</v>
      </c>
      <c r="Q1115" s="24">
        <v>0.33</v>
      </c>
      <c r="R1115" t="str">
        <f>IF($Q1115*100&gt;=VLOOKUP($O1115,margin_ranges!$A$5:$C$10,2,FALSE),IF($Q1115*100&lt;=VLOOKUP($O1115,margin_ranges!$A$5:$C$10,3,FALSE)+10,"IN RANGE","ABOVE RANGE"),"BELOW RANGE")</f>
        <v>IN RANGE</v>
      </c>
      <c r="S1115">
        <f>MIN(VLOOKUP($O1115,margin_ranges!$A$5:$D$10,4,FALSE),$P1115*100)</f>
        <v>25.668426140000001</v>
      </c>
      <c r="T1115" s="29">
        <f>(1-$S1115/100)/(1-$F1115)-1</f>
        <v>2.1476820322163803E-11</v>
      </c>
      <c r="U1115" s="19" t="str">
        <f>IF(ABS(IFERROR(T1115,0))&gt;0.05,INDEX(margin_ranges!$C$13:$C$16,MATCH($F1115*100,margin_ranges!$B$13:$B$16,1)),"")</f>
        <v/>
      </c>
      <c r="V1115" t="e">
        <f>MIN(VLOOKUP($U1115,margin_ranges!$A$5:$D$10,4,FALSE),$P1115*100)</f>
        <v>#N/A</v>
      </c>
      <c r="Y1115" s="29" t="e">
        <f t="shared" si="17"/>
        <v>#N/A</v>
      </c>
    </row>
    <row r="1116" spans="1:25" x14ac:dyDescent="0.3">
      <c r="A1116" s="8" t="s">
        <v>17</v>
      </c>
      <c r="B1116" s="8" t="s">
        <v>1743</v>
      </c>
      <c r="C1116" s="8" t="s">
        <v>1744</v>
      </c>
      <c r="D1116" s="8" t="s">
        <v>1837</v>
      </c>
      <c r="E1116" s="8" t="s">
        <v>1838</v>
      </c>
      <c r="F1116" s="24">
        <v>0.215666317516156</v>
      </c>
      <c r="G1116" s="24">
        <v>0</v>
      </c>
      <c r="H1116" s="25">
        <v>0.8246</v>
      </c>
      <c r="I1116" s="25">
        <v>0.19550000000000001</v>
      </c>
      <c r="J1116" s="15">
        <v>11</v>
      </c>
      <c r="K1116" s="15">
        <v>2</v>
      </c>
      <c r="L1116" s="13">
        <v>0.23710000000000001</v>
      </c>
      <c r="M1116" s="7">
        <v>1.84870296</v>
      </c>
      <c r="N1116" s="26">
        <v>1.45</v>
      </c>
      <c r="O1116" s="27" t="s">
        <v>22</v>
      </c>
      <c r="P1116" s="8">
        <v>0.21566631750000001</v>
      </c>
      <c r="Q1116" s="24">
        <v>0.27</v>
      </c>
      <c r="R1116" t="str">
        <f>IF($Q1116*100&gt;=VLOOKUP($O1116,margin_ranges!$A$5:$C$10,2,FALSE),IF($Q1116*100&lt;=VLOOKUP($O1116,margin_ranges!$A$5:$C$10,3,FALSE)+10,"IN RANGE","ABOVE RANGE"),"BELOW RANGE")</f>
        <v>IN RANGE</v>
      </c>
      <c r="S1116">
        <f>MIN(VLOOKUP($O1116,margin_ranges!$A$5:$D$10,4,FALSE),$P1116*100)</f>
        <v>21.566631750000003</v>
      </c>
      <c r="T1116" s="29">
        <f>(1-$S1116/100)/(1-$F1116)-1</f>
        <v>2.0598411865080379E-11</v>
      </c>
      <c r="U1116" s="19" t="str">
        <f>IF(ABS(IFERROR(T1116,0))&gt;0.05,INDEX(margin_ranges!$C$13:$C$16,MATCH($F1116*100,margin_ranges!$B$13:$B$16,1)),"")</f>
        <v/>
      </c>
      <c r="V1116" t="e">
        <f>MIN(VLOOKUP($U1116,margin_ranges!$A$5:$D$10,4,FALSE),$P1116*100)</f>
        <v>#N/A</v>
      </c>
      <c r="Y1116" s="29" t="e">
        <f t="shared" si="17"/>
        <v>#N/A</v>
      </c>
    </row>
    <row r="1117" spans="1:25" x14ac:dyDescent="0.3">
      <c r="A1117" s="8" t="s">
        <v>17</v>
      </c>
      <c r="B1117" s="8" t="s">
        <v>1743</v>
      </c>
      <c r="C1117" s="8" t="s">
        <v>1744</v>
      </c>
      <c r="D1117" s="8" t="s">
        <v>1755</v>
      </c>
      <c r="E1117" s="8" t="s">
        <v>1756</v>
      </c>
      <c r="F1117" s="24">
        <v>0.21957851801495501</v>
      </c>
      <c r="G1117" s="24">
        <v>0</v>
      </c>
      <c r="H1117" s="25">
        <v>0.64080000000000004</v>
      </c>
      <c r="I1117" s="25">
        <v>0.2167</v>
      </c>
      <c r="J1117" s="15">
        <v>12</v>
      </c>
      <c r="K1117" s="15">
        <v>3</v>
      </c>
      <c r="L1117" s="13">
        <v>0.3382</v>
      </c>
      <c r="M1117" s="7">
        <v>1.7939024400000001</v>
      </c>
      <c r="N1117" s="26">
        <v>1.4</v>
      </c>
      <c r="O1117" s="27" t="s">
        <v>22</v>
      </c>
      <c r="P1117" s="8">
        <v>0.219578518</v>
      </c>
      <c r="Q1117" s="24">
        <v>0.26</v>
      </c>
      <c r="R1117" t="str">
        <f>IF($Q1117*100&gt;=VLOOKUP($O1117,margin_ranges!$A$5:$C$10,2,FALSE),IF($Q1117*100&lt;=VLOOKUP($O1117,margin_ranges!$A$5:$C$10,3,FALSE)+10,"IN RANGE","ABOVE RANGE"),"BELOW RANGE")</f>
        <v>IN RANGE</v>
      </c>
      <c r="S1117">
        <f>MIN(VLOOKUP($O1117,margin_ranges!$A$5:$D$10,4,FALSE),$P1117*100)</f>
        <v>21.9578518</v>
      </c>
      <c r="T1117" s="29">
        <f>(1-$S1117/100)/(1-$F1117)-1</f>
        <v>1.9162671449635127E-11</v>
      </c>
      <c r="U1117" s="19" t="str">
        <f>IF(ABS(IFERROR(T1117,0))&gt;0.05,INDEX(margin_ranges!$C$13:$C$16,MATCH($F1117*100,margin_ranges!$B$13:$B$16,1)),"")</f>
        <v/>
      </c>
      <c r="V1117" t="e">
        <f>MIN(VLOOKUP($U1117,margin_ranges!$A$5:$D$10,4,FALSE),$P1117*100)</f>
        <v>#N/A</v>
      </c>
      <c r="Y1117" s="29" t="e">
        <f t="shared" si="17"/>
        <v>#N/A</v>
      </c>
    </row>
    <row r="1118" spans="1:25" x14ac:dyDescent="0.3">
      <c r="A1118" s="8" t="s">
        <v>17</v>
      </c>
      <c r="B1118" s="8" t="s">
        <v>1743</v>
      </c>
      <c r="C1118" s="8" t="s">
        <v>1744</v>
      </c>
      <c r="D1118" s="8" t="s">
        <v>2403</v>
      </c>
      <c r="E1118" s="8" t="s">
        <v>2404</v>
      </c>
      <c r="F1118" s="24">
        <v>0.243355996614085</v>
      </c>
      <c r="G1118" s="24">
        <v>0</v>
      </c>
      <c r="H1118" s="25">
        <v>25.553100000000001</v>
      </c>
      <c r="I1118" s="25">
        <v>13.9316</v>
      </c>
      <c r="J1118" s="15">
        <v>829</v>
      </c>
      <c r="K1118" s="15">
        <v>201</v>
      </c>
      <c r="L1118" s="13">
        <v>0.54520000000000002</v>
      </c>
      <c r="M1118" s="7">
        <v>1.9824382300000001</v>
      </c>
      <c r="N1118" s="26">
        <v>1.5</v>
      </c>
      <c r="O1118" s="27" t="s">
        <v>92</v>
      </c>
      <c r="P1118" s="8">
        <v>0.24335599660000001</v>
      </c>
      <c r="Q1118" s="24">
        <v>0.28000000000000003</v>
      </c>
      <c r="R1118" t="str">
        <f>IF($Q1118*100&gt;=VLOOKUP($O1118,margin_ranges!$A$5:$C$10,2,FALSE),IF($Q1118*100&lt;=VLOOKUP($O1118,margin_ranges!$A$5:$C$10,3,FALSE)+10,"IN RANGE","ABOVE RANGE"),"BELOW RANGE")</f>
        <v>IN RANGE</v>
      </c>
      <c r="S1118">
        <f>MIN(VLOOKUP($O1118,margin_ranges!$A$5:$D$10,4,FALSE),$P1118*100)</f>
        <v>24.33559966</v>
      </c>
      <c r="T1118" s="29">
        <f>(1-$S1118/100)/(1-$F1118)-1</f>
        <v>1.861510945389E-11</v>
      </c>
      <c r="U1118" s="19" t="str">
        <f>IF(ABS(IFERROR(T1118,0))&gt;0.05,INDEX(margin_ranges!$C$13:$C$16,MATCH($F1118*100,margin_ranges!$B$13:$B$16,1)),"")</f>
        <v/>
      </c>
      <c r="V1118" t="e">
        <f>MIN(VLOOKUP($U1118,margin_ranges!$A$5:$D$10,4,FALSE),$P1118*100)</f>
        <v>#N/A</v>
      </c>
      <c r="Y1118" s="29" t="e">
        <f t="shared" si="17"/>
        <v>#N/A</v>
      </c>
    </row>
    <row r="1119" spans="1:25" x14ac:dyDescent="0.3">
      <c r="A1119" s="8" t="s">
        <v>17</v>
      </c>
      <c r="B1119" s="8" t="s">
        <v>1743</v>
      </c>
      <c r="C1119" s="8" t="s">
        <v>1744</v>
      </c>
      <c r="D1119" s="8" t="s">
        <v>1897</v>
      </c>
      <c r="E1119" s="8" t="s">
        <v>1898</v>
      </c>
      <c r="F1119" s="24">
        <v>0.23092943071424901</v>
      </c>
      <c r="G1119" s="24">
        <v>0</v>
      </c>
      <c r="H1119" s="25">
        <v>2.4197000000000002</v>
      </c>
      <c r="I1119" s="25">
        <v>0.84489999999999998</v>
      </c>
      <c r="J1119" s="15">
        <v>51</v>
      </c>
      <c r="K1119" s="15">
        <v>12</v>
      </c>
      <c r="L1119" s="13">
        <v>0.34920000000000001</v>
      </c>
      <c r="M1119" s="7">
        <v>2.0154197300000001</v>
      </c>
      <c r="N1119" s="26">
        <v>1.55</v>
      </c>
      <c r="O1119" s="27" t="s">
        <v>22</v>
      </c>
      <c r="P1119" s="8">
        <v>0.23092943069999999</v>
      </c>
      <c r="Q1119" s="24">
        <v>0.27</v>
      </c>
      <c r="R1119" t="str">
        <f>IF($Q1119*100&gt;=VLOOKUP($O1119,margin_ranges!$A$5:$C$10,2,FALSE),IF($Q1119*100&lt;=VLOOKUP($O1119,margin_ranges!$A$5:$C$10,3,FALSE)+10,"IN RANGE","ABOVE RANGE"),"BELOW RANGE")</f>
        <v>IN RANGE</v>
      </c>
      <c r="S1119">
        <f>MIN(VLOOKUP($O1119,margin_ranges!$A$5:$D$10,4,FALSE),$P1119*100)</f>
        <v>23.09294307</v>
      </c>
      <c r="T1119" s="29">
        <f>(1-$S1119/100)/(1-$F1119)-1</f>
        <v>1.8527401834944612E-11</v>
      </c>
      <c r="U1119" s="19" t="str">
        <f>IF(ABS(IFERROR(T1119,0))&gt;0.05,INDEX(margin_ranges!$C$13:$C$16,MATCH($F1119*100,margin_ranges!$B$13:$B$16,1)),"")</f>
        <v/>
      </c>
      <c r="V1119" t="e">
        <f>MIN(VLOOKUP($U1119,margin_ranges!$A$5:$D$10,4,FALSE),$P1119*100)</f>
        <v>#N/A</v>
      </c>
      <c r="Y1119" s="29" t="e">
        <f t="shared" si="17"/>
        <v>#N/A</v>
      </c>
    </row>
    <row r="1120" spans="1:25" x14ac:dyDescent="0.3">
      <c r="A1120" s="8" t="s">
        <v>17</v>
      </c>
      <c r="B1120" s="8" t="s">
        <v>1743</v>
      </c>
      <c r="C1120" s="8" t="s">
        <v>1744</v>
      </c>
      <c r="D1120" s="8" t="s">
        <v>1929</v>
      </c>
      <c r="E1120" s="8" t="s">
        <v>1930</v>
      </c>
      <c r="F1120" s="24">
        <v>0.23710189131411599</v>
      </c>
      <c r="G1120" s="24">
        <v>0</v>
      </c>
      <c r="H1120" s="25">
        <v>2.3210999999999999</v>
      </c>
      <c r="I1120" s="25">
        <v>1.1040000000000001</v>
      </c>
      <c r="J1120" s="15">
        <v>63</v>
      </c>
      <c r="K1120" s="15">
        <v>13</v>
      </c>
      <c r="L1120" s="13">
        <v>0.47560000000000002</v>
      </c>
      <c r="M1120" s="7">
        <v>1.900647</v>
      </c>
      <c r="N1120" s="26">
        <v>1.45</v>
      </c>
      <c r="O1120" s="27" t="s">
        <v>92</v>
      </c>
      <c r="P1120" s="8">
        <v>0.23710189130000001</v>
      </c>
      <c r="Q1120" s="24">
        <v>0.24</v>
      </c>
      <c r="R1120" t="str">
        <f>IF($Q1120*100&gt;=VLOOKUP($O1120,margin_ranges!$A$5:$C$10,2,FALSE),IF($Q1120*100&lt;=VLOOKUP($O1120,margin_ranges!$A$5:$C$10,3,FALSE)+10,"IN RANGE","ABOVE RANGE"),"BELOW RANGE")</f>
        <v>IN RANGE</v>
      </c>
      <c r="S1120">
        <f>MIN(VLOOKUP($O1120,margin_ranges!$A$5:$D$10,4,FALSE),$P1120*100)</f>
        <v>23.71018913</v>
      </c>
      <c r="T1120" s="29">
        <f>(1-$S1120/100)/(1-$F1120)-1</f>
        <v>1.8502976928402859E-11</v>
      </c>
      <c r="U1120" s="19" t="str">
        <f>IF(ABS(IFERROR(T1120,0))&gt;0.05,INDEX(margin_ranges!$C$13:$C$16,MATCH($F1120*100,margin_ranges!$B$13:$B$16,1)),"")</f>
        <v/>
      </c>
      <c r="V1120" t="e">
        <f>MIN(VLOOKUP($U1120,margin_ranges!$A$5:$D$10,4,FALSE),$P1120*100)</f>
        <v>#N/A</v>
      </c>
      <c r="Y1120" s="29" t="e">
        <f t="shared" si="17"/>
        <v>#N/A</v>
      </c>
    </row>
    <row r="1121" spans="1:25" x14ac:dyDescent="0.3">
      <c r="A1121" s="8" t="s">
        <v>17</v>
      </c>
      <c r="B1121" s="8" t="s">
        <v>1743</v>
      </c>
      <c r="C1121" s="8" t="s">
        <v>1744</v>
      </c>
      <c r="D1121" s="8" t="s">
        <v>2327</v>
      </c>
      <c r="E1121" s="8" t="s">
        <v>2328</v>
      </c>
      <c r="F1121" s="24">
        <v>0.21602169281425501</v>
      </c>
      <c r="G1121" s="24">
        <v>0</v>
      </c>
      <c r="H1121" s="25">
        <v>1.5409999999999999</v>
      </c>
      <c r="I1121" s="25">
        <v>0.51629999999999998</v>
      </c>
      <c r="J1121" s="15">
        <v>28</v>
      </c>
      <c r="K1121" s="15">
        <v>6</v>
      </c>
      <c r="L1121" s="13">
        <v>0.33500000000000002</v>
      </c>
      <c r="M1121" s="7">
        <v>1.7857637</v>
      </c>
      <c r="N1121" s="26">
        <v>1.4</v>
      </c>
      <c r="O1121" s="27" t="s">
        <v>22</v>
      </c>
      <c r="P1121" s="8">
        <v>0.2160216928</v>
      </c>
      <c r="Q1121" s="24">
        <v>0.27</v>
      </c>
      <c r="R1121" t="str">
        <f>IF($Q1121*100&gt;=VLOOKUP($O1121,margin_ranges!$A$5:$C$10,2,FALSE),IF($Q1121*100&lt;=VLOOKUP($O1121,margin_ranges!$A$5:$C$10,3,FALSE)+10,"IN RANGE","ABOVE RANGE"),"BELOW RANGE")</f>
        <v>IN RANGE</v>
      </c>
      <c r="S1121">
        <f>MIN(VLOOKUP($O1121,margin_ranges!$A$5:$D$10,4,FALSE),$P1121*100)</f>
        <v>21.602169279999998</v>
      </c>
      <c r="T1121" s="29">
        <f>(1-$S1121/100)/(1-$F1121)-1</f>
        <v>1.8183010652705889E-11</v>
      </c>
      <c r="U1121" s="19" t="str">
        <f>IF(ABS(IFERROR(T1121,0))&gt;0.05,INDEX(margin_ranges!$C$13:$C$16,MATCH($F1121*100,margin_ranges!$B$13:$B$16,1)),"")</f>
        <v/>
      </c>
      <c r="V1121" t="e">
        <f>MIN(VLOOKUP($U1121,margin_ranges!$A$5:$D$10,4,FALSE),$P1121*100)</f>
        <v>#N/A</v>
      </c>
      <c r="Y1121" s="29" t="e">
        <f t="shared" si="17"/>
        <v>#N/A</v>
      </c>
    </row>
    <row r="1122" spans="1:25" x14ac:dyDescent="0.3">
      <c r="A1122" s="8" t="s">
        <v>17</v>
      </c>
      <c r="B1122" s="8" t="s">
        <v>1743</v>
      </c>
      <c r="C1122" s="8" t="s">
        <v>1744</v>
      </c>
      <c r="D1122" s="8" t="s">
        <v>1829</v>
      </c>
      <c r="E1122" s="8" t="s">
        <v>1830</v>
      </c>
      <c r="F1122" s="24">
        <v>0.25753811161329698</v>
      </c>
      <c r="G1122" s="24">
        <v>0</v>
      </c>
      <c r="H1122" s="25">
        <v>13.484</v>
      </c>
      <c r="I1122" s="25">
        <v>7.5885999999999996</v>
      </c>
      <c r="J1122" s="15">
        <v>460</v>
      </c>
      <c r="K1122" s="15">
        <v>114</v>
      </c>
      <c r="L1122" s="13">
        <v>0.56279999999999997</v>
      </c>
      <c r="M1122" s="7">
        <v>2.0203057200000001</v>
      </c>
      <c r="N1122" s="26">
        <v>1.5</v>
      </c>
      <c r="O1122" s="27" t="s">
        <v>92</v>
      </c>
      <c r="P1122" s="8">
        <v>0.25753811160000001</v>
      </c>
      <c r="Q1122" s="24">
        <v>0.28999999999999998</v>
      </c>
      <c r="R1122" t="str">
        <f>IF($Q1122*100&gt;=VLOOKUP($O1122,margin_ranges!$A$5:$C$10,2,FALSE),IF($Q1122*100&lt;=VLOOKUP($O1122,margin_ranges!$A$5:$C$10,3,FALSE)+10,"IN RANGE","ABOVE RANGE"),"BELOW RANGE")</f>
        <v>IN RANGE</v>
      </c>
      <c r="S1122">
        <f>MIN(VLOOKUP($O1122,margin_ranges!$A$5:$D$10,4,FALSE),$P1122*100)</f>
        <v>25.753811160000001</v>
      </c>
      <c r="T1122" s="29">
        <f>(1-$S1122/100)/(1-$F1122)-1</f>
        <v>1.790945169943825E-11</v>
      </c>
      <c r="U1122" s="19" t="str">
        <f>IF(ABS(IFERROR(T1122,0))&gt;0.05,INDEX(margin_ranges!$C$13:$C$16,MATCH($F1122*100,margin_ranges!$B$13:$B$16,1)),"")</f>
        <v/>
      </c>
      <c r="V1122" t="e">
        <f>MIN(VLOOKUP($U1122,margin_ranges!$A$5:$D$10,4,FALSE),$P1122*100)</f>
        <v>#N/A</v>
      </c>
      <c r="Y1122" s="29" t="e">
        <f t="shared" si="17"/>
        <v>#N/A</v>
      </c>
    </row>
    <row r="1123" spans="1:25" x14ac:dyDescent="0.3">
      <c r="A1123" s="8" t="s">
        <v>17</v>
      </c>
      <c r="B1123" s="8" t="s">
        <v>1743</v>
      </c>
      <c r="C1123" s="8" t="s">
        <v>1744</v>
      </c>
      <c r="D1123" s="8" t="s">
        <v>1839</v>
      </c>
      <c r="E1123" s="8" t="s">
        <v>1840</v>
      </c>
      <c r="F1123" s="24">
        <v>0.18097105561461899</v>
      </c>
      <c r="G1123" s="24">
        <v>0</v>
      </c>
      <c r="H1123" s="25">
        <v>4.6913999999999998</v>
      </c>
      <c r="I1123" s="25">
        <v>2.1442999999999999</v>
      </c>
      <c r="J1123" s="15">
        <v>122</v>
      </c>
      <c r="K1123" s="15">
        <v>22</v>
      </c>
      <c r="L1123" s="13">
        <v>0.45710000000000001</v>
      </c>
      <c r="M1123" s="7">
        <v>1.8924850099999999</v>
      </c>
      <c r="N1123" s="26">
        <v>1.55</v>
      </c>
      <c r="O1123" s="27" t="s">
        <v>22</v>
      </c>
      <c r="P1123" s="8">
        <v>0.18097105560000001</v>
      </c>
      <c r="Q1123" s="24">
        <v>0.23</v>
      </c>
      <c r="R1123" t="str">
        <f>IF($Q1123*100&gt;=VLOOKUP($O1123,margin_ranges!$A$5:$C$10,2,FALSE),IF($Q1123*100&lt;=VLOOKUP($O1123,margin_ranges!$A$5:$C$10,3,FALSE)+10,"IN RANGE","ABOVE RANGE"),"BELOW RANGE")</f>
        <v>IN RANGE</v>
      </c>
      <c r="S1123">
        <f>MIN(VLOOKUP($O1123,margin_ranges!$A$5:$D$10,4,FALSE),$P1123*100)</f>
        <v>18.097105560000003</v>
      </c>
      <c r="T1123" s="29">
        <f>(1-$S1123/100)/(1-$F1123)-1</f>
        <v>1.7849055566898642E-11</v>
      </c>
      <c r="U1123" s="19" t="str">
        <f>IF(ABS(IFERROR(T1123,0))&gt;0.05,INDEX(margin_ranges!$C$13:$C$16,MATCH($F1123*100,margin_ranges!$B$13:$B$16,1)),"")</f>
        <v/>
      </c>
      <c r="V1123" t="e">
        <f>MIN(VLOOKUP($U1123,margin_ranges!$A$5:$D$10,4,FALSE),$P1123*100)</f>
        <v>#N/A</v>
      </c>
      <c r="Y1123" s="29" t="e">
        <f t="shared" si="17"/>
        <v>#N/A</v>
      </c>
    </row>
    <row r="1124" spans="1:25" x14ac:dyDescent="0.3">
      <c r="A1124" s="8" t="s">
        <v>17</v>
      </c>
      <c r="B1124" s="8" t="s">
        <v>1743</v>
      </c>
      <c r="C1124" s="8" t="s">
        <v>1744</v>
      </c>
      <c r="D1124" s="8" t="s">
        <v>2445</v>
      </c>
      <c r="E1124" s="8" t="s">
        <v>2446</v>
      </c>
      <c r="F1124" s="24">
        <v>0.17347747671404401</v>
      </c>
      <c r="G1124" s="24">
        <v>1</v>
      </c>
      <c r="H1124" s="25">
        <v>55.711799999999997</v>
      </c>
      <c r="I1124" s="25">
        <v>10.9239</v>
      </c>
      <c r="J1124" s="15">
        <v>991</v>
      </c>
      <c r="K1124" s="15">
        <v>172</v>
      </c>
      <c r="L1124" s="13">
        <v>0.1961</v>
      </c>
      <c r="M1124" s="7">
        <v>3.0247209599999998</v>
      </c>
      <c r="N1124" s="26">
        <v>2.5</v>
      </c>
      <c r="O1124" s="27" t="s">
        <v>479</v>
      </c>
      <c r="P1124" s="8">
        <v>0.17347747669999999</v>
      </c>
      <c r="Q1124" s="24">
        <v>0.33</v>
      </c>
      <c r="R1124" t="str">
        <f>IF($Q1124*100&gt;=VLOOKUP($O1124,margin_ranges!$A$5:$C$10,2,FALSE),IF($Q1124*100&lt;=VLOOKUP($O1124,margin_ranges!$A$5:$C$10,3,FALSE)+10,"IN RANGE","ABOVE RANGE"),"BELOW RANGE")</f>
        <v>IN RANGE</v>
      </c>
      <c r="S1124">
        <f>MIN(VLOOKUP($O1124,margin_ranges!$A$5:$D$10,4,FALSE),$P1124*100)</f>
        <v>17.34774767</v>
      </c>
      <c r="T1124" s="29">
        <f>(1-$S1124/100)/(1-$F1124)-1</f>
        <v>1.6991741347283096E-11</v>
      </c>
      <c r="U1124" s="19" t="str">
        <f>IF(ABS(IFERROR(T1124,0))&gt;0.05,INDEX(margin_ranges!$C$13:$C$16,MATCH($F1124*100,margin_ranges!$B$13:$B$16,1)),"")</f>
        <v/>
      </c>
      <c r="V1124" t="e">
        <f>MIN(VLOOKUP($U1124,margin_ranges!$A$5:$D$10,4,FALSE),$P1124*100)</f>
        <v>#N/A</v>
      </c>
      <c r="Y1124" s="29" t="e">
        <f t="shared" si="17"/>
        <v>#N/A</v>
      </c>
    </row>
    <row r="1125" spans="1:25" x14ac:dyDescent="0.3">
      <c r="A1125" s="8" t="s">
        <v>17</v>
      </c>
      <c r="B1125" s="8" t="s">
        <v>1743</v>
      </c>
      <c r="C1125" s="8" t="s">
        <v>1744</v>
      </c>
      <c r="D1125" s="8" t="s">
        <v>1885</v>
      </c>
      <c r="E1125" s="8" t="s">
        <v>1886</v>
      </c>
      <c r="F1125" s="24">
        <v>0.241887683212794</v>
      </c>
      <c r="G1125" s="24">
        <v>0</v>
      </c>
      <c r="H1125" s="25">
        <v>2.6286</v>
      </c>
      <c r="I1125" s="25">
        <v>0.67190000000000005</v>
      </c>
      <c r="J1125" s="15">
        <v>41</v>
      </c>
      <c r="K1125" s="15">
        <v>10</v>
      </c>
      <c r="L1125" s="13">
        <v>0.25559999999999999</v>
      </c>
      <c r="M1125" s="7">
        <v>2.0445519299999999</v>
      </c>
      <c r="N1125" s="26">
        <v>1.55</v>
      </c>
      <c r="O1125" s="27" t="s">
        <v>92</v>
      </c>
      <c r="P1125" s="8">
        <v>0.24188768320000001</v>
      </c>
      <c r="Q1125" s="24">
        <v>0.28000000000000003</v>
      </c>
      <c r="R1125" t="str">
        <f>IF($Q1125*100&gt;=VLOOKUP($O1125,margin_ranges!$A$5:$C$10,2,FALSE),IF($Q1125*100&lt;=VLOOKUP($O1125,margin_ranges!$A$5:$C$10,3,FALSE)+10,"IN RANGE","ABOVE RANGE"),"BELOW RANGE")</f>
        <v>IN RANGE</v>
      </c>
      <c r="S1125">
        <f>MIN(VLOOKUP($O1125,margin_ranges!$A$5:$D$10,4,FALSE),$P1125*100)</f>
        <v>24.188768320000001</v>
      </c>
      <c r="T1125" s="29">
        <f>(1-$S1125/100)/(1-$F1125)-1</f>
        <v>1.6876056108117155E-11</v>
      </c>
      <c r="U1125" s="19" t="str">
        <f>IF(ABS(IFERROR(T1125,0))&gt;0.05,INDEX(margin_ranges!$C$13:$C$16,MATCH($F1125*100,margin_ranges!$B$13:$B$16,1)),"")</f>
        <v/>
      </c>
      <c r="V1125" t="e">
        <f>MIN(VLOOKUP($U1125,margin_ranges!$A$5:$D$10,4,FALSE),$P1125*100)</f>
        <v>#N/A</v>
      </c>
      <c r="Y1125" s="29" t="e">
        <f t="shared" si="17"/>
        <v>#N/A</v>
      </c>
    </row>
    <row r="1126" spans="1:25" x14ac:dyDescent="0.3">
      <c r="A1126" s="8" t="s">
        <v>17</v>
      </c>
      <c r="B1126" s="8" t="s">
        <v>1743</v>
      </c>
      <c r="C1126" s="8" t="s">
        <v>1744</v>
      </c>
      <c r="D1126" s="8" t="s">
        <v>2589</v>
      </c>
      <c r="E1126" s="8" t="s">
        <v>2590</v>
      </c>
      <c r="F1126" s="24">
        <v>0.27997357701199999</v>
      </c>
      <c r="G1126" s="24">
        <v>0</v>
      </c>
      <c r="H1126" s="25">
        <v>0.54790000000000005</v>
      </c>
      <c r="I1126" s="25">
        <v>0.18690000000000001</v>
      </c>
      <c r="J1126" s="15">
        <v>12</v>
      </c>
      <c r="K1126" s="15">
        <v>3</v>
      </c>
      <c r="L1126" s="13">
        <v>0.34110000000000001</v>
      </c>
      <c r="M1126" s="7">
        <v>2.08325688</v>
      </c>
      <c r="N1126" s="26">
        <v>1.5</v>
      </c>
      <c r="O1126" s="27" t="s">
        <v>22</v>
      </c>
      <c r="P1126" s="8">
        <v>0.27997357699999997</v>
      </c>
      <c r="Q1126" s="24">
        <v>0.32</v>
      </c>
      <c r="R1126" t="str">
        <f>IF($Q1126*100&gt;=VLOOKUP($O1126,margin_ranges!$A$5:$C$10,2,FALSE),IF($Q1126*100&lt;=VLOOKUP($O1126,margin_ranges!$A$5:$C$10,3,FALSE)+10,"IN RANGE","ABOVE RANGE"),"BELOW RANGE")</f>
        <v>IN RANGE</v>
      </c>
      <c r="S1126">
        <f>MIN(VLOOKUP($O1126,margin_ranges!$A$5:$D$10,4,FALSE),$P1126*100)</f>
        <v>27.997357699999998</v>
      </c>
      <c r="T1126" s="29">
        <f>(1-$S1126/100)/(1-$F1126)-1</f>
        <v>1.6666001911858075E-11</v>
      </c>
      <c r="U1126" s="19" t="str">
        <f>IF(ABS(IFERROR(T1126,0))&gt;0.05,INDEX(margin_ranges!$C$13:$C$16,MATCH($F1126*100,margin_ranges!$B$13:$B$16,1)),"")</f>
        <v/>
      </c>
      <c r="V1126" t="e">
        <f>MIN(VLOOKUP($U1126,margin_ranges!$A$5:$D$10,4,FALSE),$P1126*100)</f>
        <v>#N/A</v>
      </c>
      <c r="Y1126" s="29" t="e">
        <f t="shared" si="17"/>
        <v>#N/A</v>
      </c>
    </row>
    <row r="1127" spans="1:25" x14ac:dyDescent="0.3">
      <c r="A1127" s="8" t="s">
        <v>17</v>
      </c>
      <c r="B1127" s="8" t="s">
        <v>1743</v>
      </c>
      <c r="C1127" s="8" t="s">
        <v>1744</v>
      </c>
      <c r="D1127" s="8" t="s">
        <v>2453</v>
      </c>
      <c r="E1127" s="8" t="s">
        <v>2454</v>
      </c>
      <c r="F1127" s="24">
        <v>0.184197746613218</v>
      </c>
      <c r="G1127" s="24">
        <v>0</v>
      </c>
      <c r="H1127" s="25">
        <v>5.0537000000000001</v>
      </c>
      <c r="I1127" s="25">
        <v>2.1598999999999999</v>
      </c>
      <c r="J1127" s="15">
        <v>123</v>
      </c>
      <c r="K1127" s="15">
        <v>23</v>
      </c>
      <c r="L1127" s="13">
        <v>0.4274</v>
      </c>
      <c r="M1127" s="7">
        <v>1.89997024</v>
      </c>
      <c r="N1127" s="26">
        <v>1.55</v>
      </c>
      <c r="O1127" s="27" t="s">
        <v>22</v>
      </c>
      <c r="P1127" s="8">
        <v>0.18419774659999999</v>
      </c>
      <c r="Q1127" s="24">
        <v>0.23</v>
      </c>
      <c r="R1127" t="str">
        <f>IF($Q1127*100&gt;=VLOOKUP($O1127,margin_ranges!$A$5:$C$10,2,FALSE),IF($Q1127*100&lt;=VLOOKUP($O1127,margin_ranges!$A$5:$C$10,3,FALSE)+10,"IN RANGE","ABOVE RANGE"),"BELOW RANGE")</f>
        <v>IN RANGE</v>
      </c>
      <c r="S1127">
        <f>MIN(VLOOKUP($O1127,margin_ranges!$A$5:$D$10,4,FALSE),$P1127*100)</f>
        <v>18.419774659999998</v>
      </c>
      <c r="T1127" s="29">
        <f>(1-$S1127/100)/(1-$F1127)-1</f>
        <v>1.620237277677461E-11</v>
      </c>
      <c r="U1127" s="19" t="str">
        <f>IF(ABS(IFERROR(T1127,0))&gt;0.05,INDEX(margin_ranges!$C$13:$C$16,MATCH($F1127*100,margin_ranges!$B$13:$B$16,1)),"")</f>
        <v/>
      </c>
      <c r="V1127" t="e">
        <f>MIN(VLOOKUP($U1127,margin_ranges!$A$5:$D$10,4,FALSE),$P1127*100)</f>
        <v>#N/A</v>
      </c>
      <c r="Y1127" s="29" t="e">
        <f t="shared" si="17"/>
        <v>#N/A</v>
      </c>
    </row>
    <row r="1128" spans="1:25" x14ac:dyDescent="0.3">
      <c r="A1128" s="8" t="s">
        <v>17</v>
      </c>
      <c r="B1128" s="8" t="s">
        <v>1743</v>
      </c>
      <c r="C1128" s="8" t="s">
        <v>1744</v>
      </c>
      <c r="D1128" s="8" t="s">
        <v>11808</v>
      </c>
      <c r="E1128" s="8" t="s">
        <v>11809</v>
      </c>
      <c r="F1128" s="24">
        <v>0.23181694361209401</v>
      </c>
      <c r="G1128" s="24">
        <v>0</v>
      </c>
      <c r="H1128" s="25">
        <v>1.2894000000000001</v>
      </c>
      <c r="I1128" s="25">
        <v>0.40289999999999998</v>
      </c>
      <c r="J1128" s="15">
        <v>24</v>
      </c>
      <c r="K1128" s="15">
        <v>6</v>
      </c>
      <c r="L1128" s="13">
        <v>0.31240000000000001</v>
      </c>
      <c r="M1128" s="7">
        <v>1.95265957</v>
      </c>
      <c r="N1128" s="26">
        <v>1.5</v>
      </c>
      <c r="O1128" s="27" t="s">
        <v>92</v>
      </c>
      <c r="P1128" s="8">
        <v>0.23181694359999999</v>
      </c>
      <c r="Q1128" s="24">
        <v>0.35</v>
      </c>
      <c r="R1128" t="str">
        <f>IF($Q1128*100&gt;=VLOOKUP($O1128,margin_ranges!$A$5:$C$10,2,FALSE),IF($Q1128*100&lt;=VLOOKUP($O1128,margin_ranges!$A$5:$C$10,3,FALSE)+10,"IN RANGE","ABOVE RANGE"),"BELOW RANGE")</f>
        <v>IN RANGE</v>
      </c>
      <c r="S1128">
        <f>MIN(VLOOKUP($O1128,margin_ranges!$A$5:$D$10,4,FALSE),$P1128*100)</f>
        <v>23.181694359999998</v>
      </c>
      <c r="T1128" s="29">
        <f>(1-$S1128/100)/(1-$F1128)-1</f>
        <v>1.574385066760442E-11</v>
      </c>
      <c r="U1128" s="19" t="str">
        <f>IF(ABS(IFERROR(T1128,0))&gt;0.05,INDEX(margin_ranges!$C$13:$C$16,MATCH($F1128*100,margin_ranges!$B$13:$B$16,1)),"")</f>
        <v/>
      </c>
      <c r="V1128" t="e">
        <f>MIN(VLOOKUP($U1128,margin_ranges!$A$5:$D$10,4,FALSE),$P1128*100)</f>
        <v>#N/A</v>
      </c>
      <c r="Y1128" s="29" t="e">
        <f t="shared" si="17"/>
        <v>#N/A</v>
      </c>
    </row>
    <row r="1129" spans="1:25" x14ac:dyDescent="0.3">
      <c r="A1129" s="8" t="s">
        <v>17</v>
      </c>
      <c r="B1129" s="8" t="s">
        <v>1743</v>
      </c>
      <c r="C1129" s="8" t="s">
        <v>1744</v>
      </c>
      <c r="D1129" s="8" t="s">
        <v>1989</v>
      </c>
      <c r="E1129" s="8" t="s">
        <v>1990</v>
      </c>
      <c r="F1129" s="24">
        <v>0.236568522811998</v>
      </c>
      <c r="G1129" s="24">
        <v>0</v>
      </c>
      <c r="H1129" s="25">
        <v>7.2024999999999997</v>
      </c>
      <c r="I1129" s="25">
        <v>2.7555999999999998</v>
      </c>
      <c r="J1129" s="15">
        <v>168</v>
      </c>
      <c r="K1129" s="15">
        <v>40</v>
      </c>
      <c r="L1129" s="13">
        <v>0.3826</v>
      </c>
      <c r="M1129" s="7">
        <v>2.0303066400000001</v>
      </c>
      <c r="N1129" s="26">
        <v>1.55</v>
      </c>
      <c r="O1129" s="27" t="s">
        <v>22</v>
      </c>
      <c r="P1129" s="8">
        <v>0.23656852279999999</v>
      </c>
      <c r="Q1129" s="24">
        <v>0.27</v>
      </c>
      <c r="R1129" t="str">
        <f>IF($Q1129*100&gt;=VLOOKUP($O1129,margin_ranges!$A$5:$C$10,2,FALSE),IF($Q1129*100&lt;=VLOOKUP($O1129,margin_ranges!$A$5:$C$10,3,FALSE)+10,"IN RANGE","ABOVE RANGE"),"BELOW RANGE")</f>
        <v>IN RANGE</v>
      </c>
      <c r="S1129">
        <f>MIN(VLOOKUP($O1129,margin_ranges!$A$5:$D$10,4,FALSE),$P1129*100)</f>
        <v>23.656852279999999</v>
      </c>
      <c r="T1129" s="29">
        <f>(1-$S1129/100)/(1-$F1129)-1</f>
        <v>1.5715873047383866E-11</v>
      </c>
      <c r="U1129" s="19" t="str">
        <f>IF(ABS(IFERROR(T1129,0))&gt;0.05,INDEX(margin_ranges!$C$13:$C$16,MATCH($F1129*100,margin_ranges!$B$13:$B$16,1)),"")</f>
        <v/>
      </c>
      <c r="V1129" t="e">
        <f>MIN(VLOOKUP($U1129,margin_ranges!$A$5:$D$10,4,FALSE),$P1129*100)</f>
        <v>#N/A</v>
      </c>
      <c r="Y1129" s="29" t="e">
        <f t="shared" si="17"/>
        <v>#N/A</v>
      </c>
    </row>
    <row r="1130" spans="1:25" x14ac:dyDescent="0.3">
      <c r="A1130" s="8" t="s">
        <v>17</v>
      </c>
      <c r="B1130" s="8" t="s">
        <v>1743</v>
      </c>
      <c r="C1130" s="8" t="s">
        <v>1744</v>
      </c>
      <c r="D1130" s="8" t="s">
        <v>2203</v>
      </c>
      <c r="E1130" s="8" t="s">
        <v>2204</v>
      </c>
      <c r="F1130" s="24">
        <v>0.24811715481171501</v>
      </c>
      <c r="G1130" s="24">
        <v>0</v>
      </c>
      <c r="H1130" s="25">
        <v>4.3300999999999998</v>
      </c>
      <c r="I1130" s="25">
        <v>1.3691</v>
      </c>
      <c r="J1130" s="15">
        <v>82</v>
      </c>
      <c r="K1130" s="15">
        <v>20</v>
      </c>
      <c r="L1130" s="13">
        <v>0.31619999999999998</v>
      </c>
      <c r="M1130" s="7">
        <v>1.99499165</v>
      </c>
      <c r="N1130" s="26">
        <v>1.5</v>
      </c>
      <c r="O1130" s="27" t="s">
        <v>92</v>
      </c>
      <c r="P1130" s="8">
        <v>0.24811715479999999</v>
      </c>
      <c r="Q1130" s="24">
        <v>0.28999999999999998</v>
      </c>
      <c r="R1130" t="str">
        <f>IF($Q1130*100&gt;=VLOOKUP($O1130,margin_ranges!$A$5:$C$10,2,FALSE),IF($Q1130*100&lt;=VLOOKUP($O1130,margin_ranges!$A$5:$C$10,3,FALSE)+10,"IN RANGE","ABOVE RANGE"),"BELOW RANGE")</f>
        <v>IN RANGE</v>
      </c>
      <c r="S1130">
        <f>MIN(VLOOKUP($O1130,margin_ranges!$A$5:$D$10,4,FALSE),$P1130*100)</f>
        <v>24.81171548</v>
      </c>
      <c r="T1130" s="29">
        <f>(1-$S1130/100)/(1-$F1130)-1</f>
        <v>1.5581091972194372E-11</v>
      </c>
      <c r="U1130" s="19" t="str">
        <f>IF(ABS(IFERROR(T1130,0))&gt;0.05,INDEX(margin_ranges!$C$13:$C$16,MATCH($F1130*100,margin_ranges!$B$13:$B$16,1)),"")</f>
        <v/>
      </c>
      <c r="V1130" t="e">
        <f>MIN(VLOOKUP($U1130,margin_ranges!$A$5:$D$10,4,FALSE),$P1130*100)</f>
        <v>#N/A</v>
      </c>
      <c r="Y1130" s="29" t="e">
        <f t="shared" si="17"/>
        <v>#N/A</v>
      </c>
    </row>
    <row r="1131" spans="1:25" x14ac:dyDescent="0.3">
      <c r="A1131" s="8" t="s">
        <v>17</v>
      </c>
      <c r="B1131" s="8" t="s">
        <v>1743</v>
      </c>
      <c r="C1131" s="8" t="s">
        <v>1744</v>
      </c>
      <c r="D1131" s="8" t="s">
        <v>11832</v>
      </c>
      <c r="E1131" s="8" t="s">
        <v>11833</v>
      </c>
      <c r="F1131" s="24">
        <v>0.211274153712044</v>
      </c>
      <c r="G1131" s="24">
        <v>0</v>
      </c>
      <c r="H1131" s="25">
        <v>0.45450000000000002</v>
      </c>
      <c r="I1131" s="25">
        <v>0.13370000000000001</v>
      </c>
      <c r="J1131" s="15">
        <v>7</v>
      </c>
      <c r="K1131" s="15">
        <v>2</v>
      </c>
      <c r="L1131" s="13">
        <v>0.29420000000000002</v>
      </c>
      <c r="M1131" s="7">
        <v>1.83840812</v>
      </c>
      <c r="N1131" s="26">
        <v>1.45</v>
      </c>
      <c r="O1131" s="27" t="s">
        <v>22</v>
      </c>
      <c r="P1131" s="8">
        <v>0.21127415369999999</v>
      </c>
      <c r="Q1131" s="24">
        <v>0.3</v>
      </c>
      <c r="R1131" t="str">
        <f>IF($Q1131*100&gt;=VLOOKUP($O1131,margin_ranges!$A$5:$C$10,2,FALSE),IF($Q1131*100&lt;=VLOOKUP($O1131,margin_ranges!$A$5:$C$10,3,FALSE)+10,"IN RANGE","ABOVE RANGE"),"BELOW RANGE")</f>
        <v>IN RANGE</v>
      </c>
      <c r="S1131">
        <f>MIN(VLOOKUP($O1131,margin_ranges!$A$5:$D$10,4,FALSE),$P1131*100)</f>
        <v>21.127415369999998</v>
      </c>
      <c r="T1131" s="29">
        <f>(1-$S1131/100)/(1-$F1131)-1</f>
        <v>1.5270007480694403E-11</v>
      </c>
      <c r="U1131" s="19" t="str">
        <f>IF(ABS(IFERROR(T1131,0))&gt;0.05,INDEX(margin_ranges!$C$13:$C$16,MATCH($F1131*100,margin_ranges!$B$13:$B$16,1)),"")</f>
        <v/>
      </c>
      <c r="V1131" t="e">
        <f>MIN(VLOOKUP($U1131,margin_ranges!$A$5:$D$10,4,FALSE),$P1131*100)</f>
        <v>#N/A</v>
      </c>
      <c r="Y1131" s="29" t="e">
        <f t="shared" si="17"/>
        <v>#N/A</v>
      </c>
    </row>
    <row r="1132" spans="1:25" x14ac:dyDescent="0.3">
      <c r="A1132" s="8" t="s">
        <v>17</v>
      </c>
      <c r="B1132" s="8" t="s">
        <v>1743</v>
      </c>
      <c r="C1132" s="8" t="s">
        <v>1744</v>
      </c>
      <c r="D1132" s="8" t="s">
        <v>1855</v>
      </c>
      <c r="E1132" s="8" t="s">
        <v>1856</v>
      </c>
      <c r="F1132" s="24">
        <v>0.24907795631096599</v>
      </c>
      <c r="G1132" s="24">
        <v>0</v>
      </c>
      <c r="H1132" s="25">
        <v>5.7561</v>
      </c>
      <c r="I1132" s="25">
        <v>2.6642999999999999</v>
      </c>
      <c r="J1132" s="15">
        <v>160</v>
      </c>
      <c r="K1132" s="15">
        <v>39</v>
      </c>
      <c r="L1132" s="13">
        <v>0.46289999999999998</v>
      </c>
      <c r="M1132" s="7">
        <v>1.9975442400000001</v>
      </c>
      <c r="N1132" s="26">
        <v>1.5</v>
      </c>
      <c r="O1132" s="27" t="s">
        <v>22</v>
      </c>
      <c r="P1132" s="8">
        <v>0.24907795629999999</v>
      </c>
      <c r="Q1132" s="24">
        <v>0.28999999999999998</v>
      </c>
      <c r="R1132" t="str">
        <f>IF($Q1132*100&gt;=VLOOKUP($O1132,margin_ranges!$A$5:$C$10,2,FALSE),IF($Q1132*100&lt;=VLOOKUP($O1132,margin_ranges!$A$5:$C$10,3,FALSE)+10,"IN RANGE","ABOVE RANGE"),"BELOW RANGE")</f>
        <v>IN RANGE</v>
      </c>
      <c r="S1132">
        <f>MIN(VLOOKUP($O1132,margin_ranges!$A$5:$D$10,4,FALSE),$P1132*100)</f>
        <v>24.907795629999999</v>
      </c>
      <c r="T1132" s="29">
        <f>(1-$S1132/100)/(1-$F1132)-1</f>
        <v>1.4603429576709459E-11</v>
      </c>
      <c r="U1132" s="19" t="str">
        <f>IF(ABS(IFERROR(T1132,0))&gt;0.05,INDEX(margin_ranges!$C$13:$C$16,MATCH($F1132*100,margin_ranges!$B$13:$B$16,1)),"")</f>
        <v/>
      </c>
      <c r="V1132" t="e">
        <f>MIN(VLOOKUP($U1132,margin_ranges!$A$5:$D$10,4,FALSE),$P1132*100)</f>
        <v>#N/A</v>
      </c>
      <c r="Y1132" s="29" t="e">
        <f t="shared" si="17"/>
        <v>#N/A</v>
      </c>
    </row>
    <row r="1133" spans="1:25" x14ac:dyDescent="0.3">
      <c r="A1133" s="8" t="s">
        <v>17</v>
      </c>
      <c r="B1133" s="8" t="s">
        <v>1743</v>
      </c>
      <c r="C1133" s="8" t="s">
        <v>1744</v>
      </c>
      <c r="D1133" s="8" t="s">
        <v>11860</v>
      </c>
      <c r="E1133" s="8" t="s">
        <v>11861</v>
      </c>
      <c r="F1133" s="24">
        <v>0.214677869811185</v>
      </c>
      <c r="G1133" s="24">
        <v>0</v>
      </c>
      <c r="H1133" s="25">
        <v>0.47949999999999998</v>
      </c>
      <c r="I1133" s="25">
        <v>0.1741</v>
      </c>
      <c r="J1133" s="15">
        <v>9</v>
      </c>
      <c r="K1133" s="15">
        <v>2</v>
      </c>
      <c r="L1133" s="13">
        <v>0.36299999999999999</v>
      </c>
      <c r="M1133" s="7">
        <v>1.7190398</v>
      </c>
      <c r="N1133" s="26">
        <v>1.35</v>
      </c>
      <c r="O1133" s="27" t="s">
        <v>22</v>
      </c>
      <c r="P1133" s="8">
        <v>0.2146778698</v>
      </c>
      <c r="Q1133" s="24">
        <v>0.3</v>
      </c>
      <c r="R1133" t="str">
        <f>IF($Q1133*100&gt;=VLOOKUP($O1133,margin_ranges!$A$5:$C$10,2,FALSE),IF($Q1133*100&lt;=VLOOKUP($O1133,margin_ranges!$A$5:$C$10,3,FALSE)+10,"IN RANGE","ABOVE RANGE"),"BELOW RANGE")</f>
        <v>IN RANGE</v>
      </c>
      <c r="S1133">
        <f>MIN(VLOOKUP($O1133,margin_ranges!$A$5:$D$10,4,FALSE),$P1133*100)</f>
        <v>21.46778698</v>
      </c>
      <c r="T1133" s="29">
        <f>(1-$S1133/100)/(1-$F1133)-1</f>
        <v>1.4242385049101358E-11</v>
      </c>
      <c r="U1133" s="19" t="str">
        <f>IF(ABS(IFERROR(T1133,0))&gt;0.05,INDEX(margin_ranges!$C$13:$C$16,MATCH($F1133*100,margin_ranges!$B$13:$B$16,1)),"")</f>
        <v/>
      </c>
      <c r="V1133" t="e">
        <f>MIN(VLOOKUP($U1133,margin_ranges!$A$5:$D$10,4,FALSE),$P1133*100)</f>
        <v>#N/A</v>
      </c>
      <c r="Y1133" s="29" t="e">
        <f t="shared" si="17"/>
        <v>#N/A</v>
      </c>
    </row>
    <row r="1134" spans="1:25" x14ac:dyDescent="0.3">
      <c r="A1134" s="8" t="s">
        <v>17</v>
      </c>
      <c r="B1134" s="8" t="s">
        <v>1743</v>
      </c>
      <c r="C1134" s="8" t="s">
        <v>1744</v>
      </c>
      <c r="D1134" s="8" t="s">
        <v>2563</v>
      </c>
      <c r="E1134" s="8" t="s">
        <v>2564</v>
      </c>
      <c r="F1134" s="24">
        <v>0.199135345611234</v>
      </c>
      <c r="G1134" s="24">
        <v>0</v>
      </c>
      <c r="H1134" s="25">
        <v>6.1836000000000002</v>
      </c>
      <c r="I1134" s="25">
        <v>2.6640000000000001</v>
      </c>
      <c r="J1134" s="15">
        <v>150</v>
      </c>
      <c r="K1134" s="15">
        <v>30</v>
      </c>
      <c r="L1134" s="13">
        <v>0.43080000000000002</v>
      </c>
      <c r="M1134" s="7">
        <v>1.8729756500000001</v>
      </c>
      <c r="N1134" s="26">
        <v>1.5</v>
      </c>
      <c r="O1134" s="27" t="s">
        <v>22</v>
      </c>
      <c r="P1134" s="8">
        <v>0.19913534560000001</v>
      </c>
      <c r="Q1134" s="24">
        <v>0.24</v>
      </c>
      <c r="R1134" t="str">
        <f>IF($Q1134*100&gt;=VLOOKUP($O1134,margin_ranges!$A$5:$C$10,2,FALSE),IF($Q1134*100&lt;=VLOOKUP($O1134,margin_ranges!$A$5:$C$10,3,FALSE)+10,"IN RANGE","ABOVE RANGE"),"BELOW RANGE")</f>
        <v>IN RANGE</v>
      </c>
      <c r="S1134">
        <f>MIN(VLOOKUP($O1134,margin_ranges!$A$5:$D$10,4,FALSE),$P1134*100)</f>
        <v>19.913534560000002</v>
      </c>
      <c r="T1134" s="29">
        <f>(1-$S1134/100)/(1-$F1134)-1</f>
        <v>1.4027445871533928E-11</v>
      </c>
      <c r="U1134" s="19" t="str">
        <f>IF(ABS(IFERROR(T1134,0))&gt;0.05,INDEX(margin_ranges!$C$13:$C$16,MATCH($F1134*100,margin_ranges!$B$13:$B$16,1)),"")</f>
        <v/>
      </c>
      <c r="V1134" t="e">
        <f>MIN(VLOOKUP($U1134,margin_ranges!$A$5:$D$10,4,FALSE),$P1134*100)</f>
        <v>#N/A</v>
      </c>
      <c r="Y1134" s="29" t="e">
        <f t="shared" si="17"/>
        <v>#N/A</v>
      </c>
    </row>
    <row r="1135" spans="1:25" x14ac:dyDescent="0.3">
      <c r="A1135" s="8" t="s">
        <v>17</v>
      </c>
      <c r="B1135" s="8" t="s">
        <v>1743</v>
      </c>
      <c r="C1135" s="8" t="s">
        <v>1744</v>
      </c>
      <c r="D1135" s="8" t="s">
        <v>2535</v>
      </c>
      <c r="E1135" s="8" t="s">
        <v>2536</v>
      </c>
      <c r="F1135" s="24">
        <v>0.21158497041100299</v>
      </c>
      <c r="G1135" s="24">
        <v>0</v>
      </c>
      <c r="H1135" s="25">
        <v>4.2935999999999996</v>
      </c>
      <c r="I1135" s="25">
        <v>1.1114999999999999</v>
      </c>
      <c r="J1135" s="15">
        <v>63</v>
      </c>
      <c r="K1135" s="15">
        <v>13</v>
      </c>
      <c r="L1135" s="13">
        <v>0.25890000000000002</v>
      </c>
      <c r="M1135" s="7">
        <v>1.9025512499999999</v>
      </c>
      <c r="N1135" s="26">
        <v>1.5</v>
      </c>
      <c r="O1135" s="27" t="s">
        <v>92</v>
      </c>
      <c r="P1135" s="8">
        <v>0.21158497039999999</v>
      </c>
      <c r="Q1135" s="24">
        <v>0.25</v>
      </c>
      <c r="R1135" t="str">
        <f>IF($Q1135*100&gt;=VLOOKUP($O1135,margin_ranges!$A$5:$C$10,2,FALSE),IF($Q1135*100&lt;=VLOOKUP($O1135,margin_ranges!$A$5:$C$10,3,FALSE)+10,"IN RANGE","ABOVE RANGE"),"BELOW RANGE")</f>
        <v>IN RANGE</v>
      </c>
      <c r="S1135">
        <f>MIN(VLOOKUP($O1135,margin_ranges!$A$5:$D$10,4,FALSE),$P1135*100)</f>
        <v>21.15849704</v>
      </c>
      <c r="T1135" s="29">
        <f>(1-$S1135/100)/(1-$F1135)-1</f>
        <v>1.3955725464143143E-11</v>
      </c>
      <c r="U1135" s="19" t="str">
        <f>IF(ABS(IFERROR(T1135,0))&gt;0.05,INDEX(margin_ranges!$C$13:$C$16,MATCH($F1135*100,margin_ranges!$B$13:$B$16,1)),"")</f>
        <v/>
      </c>
      <c r="V1135" t="e">
        <f>MIN(VLOOKUP($U1135,margin_ranges!$A$5:$D$10,4,FALSE),$P1135*100)</f>
        <v>#N/A</v>
      </c>
      <c r="Y1135" s="29" t="e">
        <f t="shared" si="17"/>
        <v>#N/A</v>
      </c>
    </row>
    <row r="1136" spans="1:25" x14ac:dyDescent="0.3">
      <c r="A1136" s="8" t="s">
        <v>17</v>
      </c>
      <c r="B1136" s="8" t="s">
        <v>1743</v>
      </c>
      <c r="C1136" s="8" t="s">
        <v>1744</v>
      </c>
      <c r="D1136" s="8" t="s">
        <v>2439</v>
      </c>
      <c r="E1136" s="8" t="s">
        <v>2440</v>
      </c>
      <c r="F1136" s="24">
        <v>0.28180976460952201</v>
      </c>
      <c r="G1136" s="24">
        <v>0</v>
      </c>
      <c r="H1136" s="25">
        <v>3.7450999999999999</v>
      </c>
      <c r="I1136" s="25">
        <v>1.9207000000000001</v>
      </c>
      <c r="J1136" s="15">
        <v>120</v>
      </c>
      <c r="K1136" s="15">
        <v>30</v>
      </c>
      <c r="L1136" s="13">
        <v>0.51290000000000002</v>
      </c>
      <c r="M1136" s="7">
        <v>2.08858312</v>
      </c>
      <c r="N1136" s="26">
        <v>1.5</v>
      </c>
      <c r="O1136" s="27" t="s">
        <v>22</v>
      </c>
      <c r="P1136" s="8">
        <v>0.28180976460000001</v>
      </c>
      <c r="Q1136" s="24">
        <v>0.28999999999999998</v>
      </c>
      <c r="R1136" t="str">
        <f>IF($Q1136*100&gt;=VLOOKUP($O1136,margin_ranges!$A$5:$C$10,2,FALSE),IF($Q1136*100&lt;=VLOOKUP($O1136,margin_ranges!$A$5:$C$10,3,FALSE)+10,"IN RANGE","ABOVE RANGE"),"BELOW RANGE")</f>
        <v>IN RANGE</v>
      </c>
      <c r="S1136">
        <f>MIN(VLOOKUP($O1136,margin_ranges!$A$5:$D$10,4,FALSE),$P1136*100)</f>
        <v>28.18097646</v>
      </c>
      <c r="T1136" s="29">
        <f>(1-$S1136/100)/(1-$F1136)-1</f>
        <v>1.3258505404678544E-11</v>
      </c>
      <c r="U1136" s="19" t="str">
        <f>IF(ABS(IFERROR(T1136,0))&gt;0.05,INDEX(margin_ranges!$C$13:$C$16,MATCH($F1136*100,margin_ranges!$B$13:$B$16,1)),"")</f>
        <v/>
      </c>
      <c r="V1136" t="e">
        <f>MIN(VLOOKUP($U1136,margin_ranges!$A$5:$D$10,4,FALSE),$P1136*100)</f>
        <v>#N/A</v>
      </c>
      <c r="Y1136" s="29" t="e">
        <f t="shared" si="17"/>
        <v>#N/A</v>
      </c>
    </row>
    <row r="1137" spans="1:25" x14ac:dyDescent="0.3">
      <c r="A1137" s="8" t="s">
        <v>17</v>
      </c>
      <c r="B1137" s="8" t="s">
        <v>1743</v>
      </c>
      <c r="C1137" s="8" t="s">
        <v>1744</v>
      </c>
      <c r="D1137" s="8" t="s">
        <v>11852</v>
      </c>
      <c r="E1137" s="8" t="s">
        <v>11853</v>
      </c>
      <c r="F1137" s="24">
        <v>0.19614186081020901</v>
      </c>
      <c r="G1137" s="24">
        <v>0</v>
      </c>
      <c r="H1137" s="25">
        <v>0.59589999999999999</v>
      </c>
      <c r="I1137" s="25">
        <v>0.13339999999999999</v>
      </c>
      <c r="J1137" s="15">
        <v>7</v>
      </c>
      <c r="K1137" s="15">
        <v>2</v>
      </c>
      <c r="L1137" s="13">
        <v>0.22389999999999999</v>
      </c>
      <c r="M1137" s="7">
        <v>1.80380086</v>
      </c>
      <c r="N1137" s="26">
        <v>1.45</v>
      </c>
      <c r="O1137" s="27" t="s">
        <v>22</v>
      </c>
      <c r="P1137" s="8">
        <v>0.19614186080000001</v>
      </c>
      <c r="Q1137" s="24">
        <v>0.33</v>
      </c>
      <c r="R1137" t="str">
        <f>IF($Q1137*100&gt;=VLOOKUP($O1137,margin_ranges!$A$5:$C$10,2,FALSE),IF($Q1137*100&lt;=VLOOKUP($O1137,margin_ranges!$A$5:$C$10,3,FALSE)+10,"IN RANGE","ABOVE RANGE"),"BELOW RANGE")</f>
        <v>IN RANGE</v>
      </c>
      <c r="S1137">
        <f>MIN(VLOOKUP($O1137,margin_ranges!$A$5:$D$10,4,FALSE),$P1137*100)</f>
        <v>19.61418608</v>
      </c>
      <c r="T1137" s="29">
        <f>(1-$S1137/100)/(1-$F1137)-1</f>
        <v>1.2700063223292091E-11</v>
      </c>
      <c r="U1137" s="19" t="str">
        <f>IF(ABS(IFERROR(T1137,0))&gt;0.05,INDEX(margin_ranges!$C$13:$C$16,MATCH($F1137*100,margin_ranges!$B$13:$B$16,1)),"")</f>
        <v/>
      </c>
      <c r="V1137" t="e">
        <f>MIN(VLOOKUP($U1137,margin_ranges!$A$5:$D$10,4,FALSE),$P1137*100)</f>
        <v>#N/A</v>
      </c>
      <c r="Y1137" s="29" t="e">
        <f t="shared" si="17"/>
        <v>#N/A</v>
      </c>
    </row>
    <row r="1138" spans="1:25" x14ac:dyDescent="0.3">
      <c r="A1138" s="8" t="s">
        <v>17</v>
      </c>
      <c r="B1138" s="8" t="s">
        <v>1743</v>
      </c>
      <c r="C1138" s="8" t="s">
        <v>1744</v>
      </c>
      <c r="D1138" s="8" t="s">
        <v>2379</v>
      </c>
      <c r="E1138" s="8" t="s">
        <v>2380</v>
      </c>
      <c r="F1138" s="24">
        <v>0.260308409209356</v>
      </c>
      <c r="G1138" s="24">
        <v>0</v>
      </c>
      <c r="H1138" s="25">
        <v>2.1619000000000002</v>
      </c>
      <c r="I1138" s="25">
        <v>0.83199999999999996</v>
      </c>
      <c r="J1138" s="15">
        <v>49</v>
      </c>
      <c r="K1138" s="15">
        <v>13</v>
      </c>
      <c r="L1138" s="13">
        <v>0.38490000000000002</v>
      </c>
      <c r="M1138" s="7">
        <v>1.9602764399999999</v>
      </c>
      <c r="N1138" s="26">
        <v>1.45</v>
      </c>
      <c r="O1138" s="27" t="s">
        <v>92</v>
      </c>
      <c r="P1138" s="8">
        <v>0.26030840919999998</v>
      </c>
      <c r="Q1138" s="24">
        <v>0.28999999999999998</v>
      </c>
      <c r="R1138" t="str">
        <f>IF($Q1138*100&gt;=VLOOKUP($O1138,margin_ranges!$A$5:$C$10,2,FALSE),IF($Q1138*100&lt;=VLOOKUP($O1138,margin_ranges!$A$5:$C$10,3,FALSE)+10,"IN RANGE","ABOVE RANGE"),"BELOW RANGE")</f>
        <v>IN RANGE</v>
      </c>
      <c r="S1138">
        <f>MIN(VLOOKUP($O1138,margin_ranges!$A$5:$D$10,4,FALSE),$P1138*100)</f>
        <v>26.030840919999999</v>
      </c>
      <c r="T1138" s="29">
        <f>(1-$S1138/100)/(1-$F1138)-1</f>
        <v>1.2648548874949483E-11</v>
      </c>
      <c r="U1138" s="19" t="str">
        <f>IF(ABS(IFERROR(T1138,0))&gt;0.05,INDEX(margin_ranges!$C$13:$C$16,MATCH($F1138*100,margin_ranges!$B$13:$B$16,1)),"")</f>
        <v/>
      </c>
      <c r="V1138" t="e">
        <f>MIN(VLOOKUP($U1138,margin_ranges!$A$5:$D$10,4,FALSE),$P1138*100)</f>
        <v>#N/A</v>
      </c>
      <c r="Y1138" s="29" t="e">
        <f t="shared" si="17"/>
        <v>#N/A</v>
      </c>
    </row>
    <row r="1139" spans="1:25" x14ac:dyDescent="0.3">
      <c r="A1139" s="8" t="s">
        <v>17</v>
      </c>
      <c r="B1139" s="8" t="s">
        <v>1743</v>
      </c>
      <c r="C1139" s="8" t="s">
        <v>1744</v>
      </c>
      <c r="D1139" s="8" t="s">
        <v>1997</v>
      </c>
      <c r="E1139" s="8" t="s">
        <v>1998</v>
      </c>
      <c r="F1139" s="24">
        <v>0.23428438370916899</v>
      </c>
      <c r="G1139" s="24">
        <v>0</v>
      </c>
      <c r="H1139" s="25">
        <v>3.6448999999999998</v>
      </c>
      <c r="I1139" s="25">
        <v>1.5033000000000001</v>
      </c>
      <c r="J1139" s="15">
        <v>88</v>
      </c>
      <c r="K1139" s="15">
        <v>21</v>
      </c>
      <c r="L1139" s="13">
        <v>0.41239999999999999</v>
      </c>
      <c r="M1139" s="7">
        <v>1.95895182</v>
      </c>
      <c r="N1139" s="26">
        <v>1.5</v>
      </c>
      <c r="O1139" s="27" t="s">
        <v>92</v>
      </c>
      <c r="P1139" s="8">
        <v>0.23428438369999999</v>
      </c>
      <c r="Q1139" s="24">
        <v>0.26</v>
      </c>
      <c r="R1139" t="str">
        <f>IF($Q1139*100&gt;=VLOOKUP($O1139,margin_ranges!$A$5:$C$10,2,FALSE),IF($Q1139*100&lt;=VLOOKUP($O1139,margin_ranges!$A$5:$C$10,3,FALSE)+10,"IN RANGE","ABOVE RANGE"),"BELOW RANGE")</f>
        <v>IN RANGE</v>
      </c>
      <c r="S1139">
        <f>MIN(VLOOKUP($O1139,margin_ranges!$A$5:$D$10,4,FALSE),$P1139*100)</f>
        <v>23.428438369999999</v>
      </c>
      <c r="T1139" s="29">
        <f>(1-$S1139/100)/(1-$F1139)-1</f>
        <v>1.1974643499002013E-11</v>
      </c>
      <c r="U1139" s="19" t="str">
        <f>IF(ABS(IFERROR(T1139,0))&gt;0.05,INDEX(margin_ranges!$C$13:$C$16,MATCH($F1139*100,margin_ranges!$B$13:$B$16,1)),"")</f>
        <v/>
      </c>
      <c r="V1139" t="e">
        <f>MIN(VLOOKUP($U1139,margin_ranges!$A$5:$D$10,4,FALSE),$P1139*100)</f>
        <v>#N/A</v>
      </c>
      <c r="Y1139" s="29" t="e">
        <f t="shared" si="17"/>
        <v>#N/A</v>
      </c>
    </row>
    <row r="1140" spans="1:25" x14ac:dyDescent="0.3">
      <c r="A1140" s="8" t="s">
        <v>17</v>
      </c>
      <c r="B1140" s="8" t="s">
        <v>1743</v>
      </c>
      <c r="C1140" s="8" t="s">
        <v>1744</v>
      </c>
      <c r="D1140" s="8" t="s">
        <v>2251</v>
      </c>
      <c r="E1140" s="8" t="s">
        <v>2252</v>
      </c>
      <c r="F1140" s="24">
        <v>0.25881593110871898</v>
      </c>
      <c r="G1140" s="24">
        <v>0</v>
      </c>
      <c r="H1140" s="25">
        <v>1.4194</v>
      </c>
      <c r="I1140" s="25">
        <v>0.40989999999999999</v>
      </c>
      <c r="J1140" s="15">
        <v>25</v>
      </c>
      <c r="K1140" s="15">
        <v>6</v>
      </c>
      <c r="L1140" s="13">
        <v>0.28870000000000001</v>
      </c>
      <c r="M1140" s="7">
        <v>2.0237887799999998</v>
      </c>
      <c r="N1140" s="26">
        <v>1.5</v>
      </c>
      <c r="O1140" s="27" t="s">
        <v>22</v>
      </c>
      <c r="P1140" s="8">
        <v>0.25881593110000001</v>
      </c>
      <c r="Q1140" s="24">
        <v>0.28999999999999998</v>
      </c>
      <c r="R1140" t="str">
        <f>IF($Q1140*100&gt;=VLOOKUP($O1140,margin_ranges!$A$5:$C$10,2,FALSE),IF($Q1140*100&lt;=VLOOKUP($O1140,margin_ranges!$A$5:$C$10,3,FALSE)+10,"IN RANGE","ABOVE RANGE"),"BELOW RANGE")</f>
        <v>IN RANGE</v>
      </c>
      <c r="S1140">
        <f>MIN(VLOOKUP($O1140,margin_ranges!$A$5:$D$10,4,FALSE),$P1140*100)</f>
        <v>25.881593110000001</v>
      </c>
      <c r="T1140" s="29">
        <f>(1-$S1140/100)/(1-$F1140)-1</f>
        <v>1.1763701124323234E-11</v>
      </c>
      <c r="U1140" s="19" t="str">
        <f>IF(ABS(IFERROR(T1140,0))&gt;0.05,INDEX(margin_ranges!$C$13:$C$16,MATCH($F1140*100,margin_ranges!$B$13:$B$16,1)),"")</f>
        <v/>
      </c>
      <c r="V1140" t="e">
        <f>MIN(VLOOKUP($U1140,margin_ranges!$A$5:$D$10,4,FALSE),$P1140*100)</f>
        <v>#N/A</v>
      </c>
      <c r="Y1140" s="29" t="e">
        <f t="shared" si="17"/>
        <v>#N/A</v>
      </c>
    </row>
    <row r="1141" spans="1:25" x14ac:dyDescent="0.3">
      <c r="A1141" s="8" t="s">
        <v>17</v>
      </c>
      <c r="B1141" s="8" t="s">
        <v>1743</v>
      </c>
      <c r="C1141" s="8" t="s">
        <v>1744</v>
      </c>
      <c r="D1141" s="8" t="s">
        <v>2465</v>
      </c>
      <c r="E1141" s="8" t="s">
        <v>2466</v>
      </c>
      <c r="F1141" s="24">
        <v>0.25332956890844599</v>
      </c>
      <c r="G1141" s="24">
        <v>0</v>
      </c>
      <c r="H1141" s="25">
        <v>0.70320000000000005</v>
      </c>
      <c r="I1141" s="25">
        <v>0.36520000000000002</v>
      </c>
      <c r="J1141" s="15">
        <v>22</v>
      </c>
      <c r="K1141" s="15">
        <v>5</v>
      </c>
      <c r="L1141" s="13">
        <v>0.51929999999999998</v>
      </c>
      <c r="M1141" s="7">
        <v>2.00891844</v>
      </c>
      <c r="N1141" s="26">
        <v>1.5</v>
      </c>
      <c r="O1141" s="27" t="s">
        <v>22</v>
      </c>
      <c r="P1141" s="8">
        <v>0.25332956890000002</v>
      </c>
      <c r="Q1141" s="24">
        <v>0.28999999999999998</v>
      </c>
      <c r="R1141" t="str">
        <f>IF($Q1141*100&gt;=VLOOKUP($O1141,margin_ranges!$A$5:$C$10,2,FALSE),IF($Q1141*100&lt;=VLOOKUP($O1141,margin_ranges!$A$5:$C$10,3,FALSE)+10,"IN RANGE","ABOVE RANGE"),"BELOW RANGE")</f>
        <v>IN RANGE</v>
      </c>
      <c r="S1141">
        <f>MIN(VLOOKUP($O1141,margin_ranges!$A$5:$D$10,4,FALSE),$P1141*100)</f>
        <v>25.332956890000002</v>
      </c>
      <c r="T1141" s="29">
        <f>(1-$S1141/100)/(1-$F1141)-1</f>
        <v>1.131161830869587E-11</v>
      </c>
      <c r="U1141" s="19" t="str">
        <f>IF(ABS(IFERROR(T1141,0))&gt;0.05,INDEX(margin_ranges!$C$13:$C$16,MATCH($F1141*100,margin_ranges!$B$13:$B$16,1)),"")</f>
        <v/>
      </c>
      <c r="V1141" t="e">
        <f>MIN(VLOOKUP($U1141,margin_ranges!$A$5:$D$10,4,FALSE),$P1141*100)</f>
        <v>#N/A</v>
      </c>
      <c r="Y1141" s="29" t="e">
        <f t="shared" si="17"/>
        <v>#N/A</v>
      </c>
    </row>
    <row r="1142" spans="1:25" x14ac:dyDescent="0.3">
      <c r="A1142" s="8" t="s">
        <v>17</v>
      </c>
      <c r="B1142" s="8" t="s">
        <v>1743</v>
      </c>
      <c r="C1142" s="8" t="s">
        <v>1744</v>
      </c>
      <c r="D1142" s="8" t="s">
        <v>1849</v>
      </c>
      <c r="E1142" s="8" t="s">
        <v>1850</v>
      </c>
      <c r="F1142" s="24">
        <v>0.24637412810849499</v>
      </c>
      <c r="G1142" s="24">
        <v>0</v>
      </c>
      <c r="H1142" s="25">
        <v>3.8399000000000001</v>
      </c>
      <c r="I1142" s="25">
        <v>1.5892999999999999</v>
      </c>
      <c r="J1142" s="15">
        <v>95</v>
      </c>
      <c r="K1142" s="15">
        <v>23</v>
      </c>
      <c r="L1142" s="13">
        <v>0.41389999999999999</v>
      </c>
      <c r="M1142" s="7">
        <v>1.99037753</v>
      </c>
      <c r="N1142" s="26">
        <v>1.5</v>
      </c>
      <c r="O1142" s="27" t="s">
        <v>92</v>
      </c>
      <c r="P1142" s="8">
        <v>0.24637412810000001</v>
      </c>
      <c r="Q1142" s="24">
        <v>0.28000000000000003</v>
      </c>
      <c r="R1142" t="str">
        <f>IF($Q1142*100&gt;=VLOOKUP($O1142,margin_ranges!$A$5:$C$10,2,FALSE),IF($Q1142*100&lt;=VLOOKUP($O1142,margin_ranges!$A$5:$C$10,3,FALSE)+10,"IN RANGE","ABOVE RANGE"),"BELOW RANGE")</f>
        <v>IN RANGE</v>
      </c>
      <c r="S1142">
        <f>MIN(VLOOKUP($O1142,margin_ranges!$A$5:$D$10,4,FALSE),$P1142*100)</f>
        <v>24.637412810000001</v>
      </c>
      <c r="T1142" s="29">
        <f>(1-$S1142/100)/(1-$F1142)-1</f>
        <v>1.1272094369019214E-11</v>
      </c>
      <c r="U1142" s="19" t="str">
        <f>IF(ABS(IFERROR(T1142,0))&gt;0.05,INDEX(margin_ranges!$C$13:$C$16,MATCH($F1142*100,margin_ranges!$B$13:$B$16,1)),"")</f>
        <v/>
      </c>
      <c r="V1142" t="e">
        <f>MIN(VLOOKUP($U1142,margin_ranges!$A$5:$D$10,4,FALSE),$P1142*100)</f>
        <v>#N/A</v>
      </c>
      <c r="Y1142" s="29" t="e">
        <f t="shared" si="17"/>
        <v>#N/A</v>
      </c>
    </row>
    <row r="1143" spans="1:25" x14ac:dyDescent="0.3">
      <c r="A1143" s="8" t="s">
        <v>17</v>
      </c>
      <c r="B1143" s="8" t="s">
        <v>1743</v>
      </c>
      <c r="C1143" s="8" t="s">
        <v>1744</v>
      </c>
      <c r="D1143" s="8" t="s">
        <v>2089</v>
      </c>
      <c r="E1143" s="8" t="s">
        <v>2090</v>
      </c>
      <c r="F1143" s="24">
        <v>0.22837374750804501</v>
      </c>
      <c r="G1143" s="24">
        <v>0</v>
      </c>
      <c r="H1143" s="25">
        <v>0.90959999999999996</v>
      </c>
      <c r="I1143" s="25">
        <v>0.28199999999999997</v>
      </c>
      <c r="J1143" s="15">
        <v>16</v>
      </c>
      <c r="K1143" s="15">
        <v>3</v>
      </c>
      <c r="L1143" s="13">
        <v>0.31</v>
      </c>
      <c r="M1143" s="7">
        <v>1.9439462999999999</v>
      </c>
      <c r="N1143" s="26">
        <v>1.5</v>
      </c>
      <c r="O1143" s="27" t="s">
        <v>92</v>
      </c>
      <c r="P1143" s="8">
        <v>0.2283737475</v>
      </c>
      <c r="Q1143" s="24">
        <v>0.24</v>
      </c>
      <c r="R1143" t="str">
        <f>IF($Q1143*100&gt;=VLOOKUP($O1143,margin_ranges!$A$5:$C$10,2,FALSE),IF($Q1143*100&lt;=VLOOKUP($O1143,margin_ranges!$A$5:$C$10,3,FALSE)+10,"IN RANGE","ABOVE RANGE"),"BELOW RANGE")</f>
        <v>IN RANGE</v>
      </c>
      <c r="S1143">
        <f>MIN(VLOOKUP($O1143,margin_ranges!$A$5:$D$10,4,FALSE),$P1143*100)</f>
        <v>22.837374749999999</v>
      </c>
      <c r="T1143" s="29">
        <f>(1-$S1143/100)/(1-$F1143)-1</f>
        <v>1.0426104424254845E-11</v>
      </c>
      <c r="U1143" s="19" t="str">
        <f>IF(ABS(IFERROR(T1143,0))&gt;0.05,INDEX(margin_ranges!$C$13:$C$16,MATCH($F1143*100,margin_ranges!$B$13:$B$16,1)),"")</f>
        <v/>
      </c>
      <c r="V1143" t="e">
        <f>MIN(VLOOKUP($U1143,margin_ranges!$A$5:$D$10,4,FALSE),$P1143*100)</f>
        <v>#N/A</v>
      </c>
      <c r="Y1143" s="29" t="e">
        <f t="shared" si="17"/>
        <v>#N/A</v>
      </c>
    </row>
    <row r="1144" spans="1:25" x14ac:dyDescent="0.3">
      <c r="A1144" s="8" t="s">
        <v>17</v>
      </c>
      <c r="B1144" s="8" t="s">
        <v>1743</v>
      </c>
      <c r="C1144" s="8" t="s">
        <v>1744</v>
      </c>
      <c r="D1144" s="8" t="s">
        <v>2329</v>
      </c>
      <c r="E1144" s="8" t="s">
        <v>2330</v>
      </c>
      <c r="F1144" s="24">
        <v>0.220624565008082</v>
      </c>
      <c r="G1144" s="24">
        <v>0</v>
      </c>
      <c r="H1144" s="25">
        <v>5.3423999999999996</v>
      </c>
      <c r="I1144" s="25">
        <v>1.6152</v>
      </c>
      <c r="J1144" s="15">
        <v>96</v>
      </c>
      <c r="K1144" s="15">
        <v>19</v>
      </c>
      <c r="L1144" s="13">
        <v>0.30230000000000001</v>
      </c>
      <c r="M1144" s="7">
        <v>1.9887719500000001</v>
      </c>
      <c r="N1144" s="26">
        <v>1.55</v>
      </c>
      <c r="O1144" s="27" t="s">
        <v>92</v>
      </c>
      <c r="P1144" s="8">
        <v>0.22062456499999999</v>
      </c>
      <c r="Q1144" s="24">
        <v>0.24</v>
      </c>
      <c r="R1144" t="str">
        <f>IF($Q1144*100&gt;=VLOOKUP($O1144,margin_ranges!$A$5:$C$10,2,FALSE),IF($Q1144*100&lt;=VLOOKUP($O1144,margin_ranges!$A$5:$C$10,3,FALSE)+10,"IN RANGE","ABOVE RANGE"),"BELOW RANGE")</f>
        <v>IN RANGE</v>
      </c>
      <c r="S1144">
        <f>MIN(VLOOKUP($O1144,margin_ranges!$A$5:$D$10,4,FALSE),$P1144*100)</f>
        <v>22.0624565</v>
      </c>
      <c r="T1144" s="29">
        <f>(1-$S1144/100)/(1-$F1144)-1</f>
        <v>1.0369705094603887E-11</v>
      </c>
      <c r="U1144" s="19" t="str">
        <f>IF(ABS(IFERROR(T1144,0))&gt;0.05,INDEX(margin_ranges!$C$13:$C$16,MATCH($F1144*100,margin_ranges!$B$13:$B$16,1)),"")</f>
        <v/>
      </c>
      <c r="V1144" t="e">
        <f>MIN(VLOOKUP($U1144,margin_ranges!$A$5:$D$10,4,FALSE),$P1144*100)</f>
        <v>#N/A</v>
      </c>
      <c r="Y1144" s="29" t="e">
        <f t="shared" si="17"/>
        <v>#N/A</v>
      </c>
    </row>
    <row r="1145" spans="1:25" x14ac:dyDescent="0.3">
      <c r="A1145" s="8" t="s">
        <v>17</v>
      </c>
      <c r="B1145" s="8" t="s">
        <v>1743</v>
      </c>
      <c r="C1145" s="8" t="s">
        <v>1744</v>
      </c>
      <c r="D1145" s="8" t="s">
        <v>2229</v>
      </c>
      <c r="E1145" s="8" t="s">
        <v>2230</v>
      </c>
      <c r="F1145" s="24">
        <v>0.239892429007703</v>
      </c>
      <c r="G1145" s="24">
        <v>0</v>
      </c>
      <c r="H1145" s="25">
        <v>3.4786000000000001</v>
      </c>
      <c r="I1145" s="25">
        <v>1.1911</v>
      </c>
      <c r="J1145" s="15">
        <v>71</v>
      </c>
      <c r="K1145" s="15">
        <v>17</v>
      </c>
      <c r="L1145" s="13">
        <v>0.34239999999999998</v>
      </c>
      <c r="M1145" s="7">
        <v>1.9734048900000001</v>
      </c>
      <c r="N1145" s="26">
        <v>1.5</v>
      </c>
      <c r="O1145" s="27" t="s">
        <v>92</v>
      </c>
      <c r="P1145" s="8">
        <v>0.23989242899999999</v>
      </c>
      <c r="Q1145" s="24">
        <v>0.28000000000000003</v>
      </c>
      <c r="R1145" t="str">
        <f>IF($Q1145*100&gt;=VLOOKUP($O1145,margin_ranges!$A$5:$C$10,2,FALSE),IF($Q1145*100&lt;=VLOOKUP($O1145,margin_ranges!$A$5:$C$10,3,FALSE)+10,"IN RANGE","ABOVE RANGE"),"BELOW RANGE")</f>
        <v>IN RANGE</v>
      </c>
      <c r="S1145">
        <f>MIN(VLOOKUP($O1145,margin_ranges!$A$5:$D$10,4,FALSE),$P1145*100)</f>
        <v>23.989242900000001</v>
      </c>
      <c r="T1145" s="29">
        <f>(1-$S1145/100)/(1-$F1145)-1</f>
        <v>1.0134115768778429E-11</v>
      </c>
      <c r="U1145" s="19" t="str">
        <f>IF(ABS(IFERROR(T1145,0))&gt;0.05,INDEX(margin_ranges!$C$13:$C$16,MATCH($F1145*100,margin_ranges!$B$13:$B$16,1)),"")</f>
        <v/>
      </c>
      <c r="V1145" t="e">
        <f>MIN(VLOOKUP($U1145,margin_ranges!$A$5:$D$10,4,FALSE),$P1145*100)</f>
        <v>#N/A</v>
      </c>
      <c r="Y1145" s="29" t="e">
        <f t="shared" si="17"/>
        <v>#N/A</v>
      </c>
    </row>
    <row r="1146" spans="1:25" x14ac:dyDescent="0.3">
      <c r="A1146" s="8" t="s">
        <v>17</v>
      </c>
      <c r="B1146" s="8" t="s">
        <v>1743</v>
      </c>
      <c r="C1146" s="8" t="s">
        <v>1744</v>
      </c>
      <c r="D1146" s="8" t="s">
        <v>1923</v>
      </c>
      <c r="E1146" s="8" t="s">
        <v>1924</v>
      </c>
      <c r="F1146" s="24">
        <v>0.21684462060725501</v>
      </c>
      <c r="G1146" s="24">
        <v>0</v>
      </c>
      <c r="H1146" s="25">
        <v>1.871</v>
      </c>
      <c r="I1146" s="25">
        <v>0.39329999999999998</v>
      </c>
      <c r="J1146" s="15">
        <v>23</v>
      </c>
      <c r="K1146" s="15">
        <v>5</v>
      </c>
      <c r="L1146" s="13">
        <v>0.2102</v>
      </c>
      <c r="M1146" s="7">
        <v>1.9153287299999999</v>
      </c>
      <c r="N1146" s="26">
        <v>1.5</v>
      </c>
      <c r="O1146" s="27" t="s">
        <v>92</v>
      </c>
      <c r="P1146" s="8">
        <v>0.21684462060000001</v>
      </c>
      <c r="Q1146" s="24">
        <v>0.24</v>
      </c>
      <c r="R1146" t="str">
        <f>IF($Q1146*100&gt;=VLOOKUP($O1146,margin_ranges!$A$5:$C$10,2,FALSE),IF($Q1146*100&lt;=VLOOKUP($O1146,margin_ranges!$A$5:$C$10,3,FALSE)+10,"IN RANGE","ABOVE RANGE"),"BELOW RANGE")</f>
        <v>IN RANGE</v>
      </c>
      <c r="S1146">
        <f>MIN(VLOOKUP($O1146,margin_ranges!$A$5:$D$10,4,FALSE),$P1146*100)</f>
        <v>21.684462060000001</v>
      </c>
      <c r="T1146" s="29">
        <f>(1-$S1146/100)/(1-$F1146)-1</f>
        <v>9.2637009174723062E-12</v>
      </c>
      <c r="U1146" s="19" t="str">
        <f>IF(ABS(IFERROR(T1146,0))&gt;0.05,INDEX(margin_ranges!$C$13:$C$16,MATCH($F1146*100,margin_ranges!$B$13:$B$16,1)),"")</f>
        <v/>
      </c>
      <c r="V1146" t="e">
        <f>MIN(VLOOKUP($U1146,margin_ranges!$A$5:$D$10,4,FALSE),$P1146*100)</f>
        <v>#N/A</v>
      </c>
      <c r="Y1146" s="29" t="e">
        <f t="shared" si="17"/>
        <v>#N/A</v>
      </c>
    </row>
    <row r="1147" spans="1:25" x14ac:dyDescent="0.3">
      <c r="A1147" s="8" t="s">
        <v>17</v>
      </c>
      <c r="B1147" s="8" t="s">
        <v>1743</v>
      </c>
      <c r="C1147" s="8" t="s">
        <v>1744</v>
      </c>
      <c r="D1147" s="8" t="s">
        <v>2345</v>
      </c>
      <c r="E1147" s="8" t="s">
        <v>2346</v>
      </c>
      <c r="F1147" s="24">
        <v>0.13636946360697499</v>
      </c>
      <c r="G1147" s="24">
        <v>0</v>
      </c>
      <c r="H1147" s="25">
        <v>5.6616</v>
      </c>
      <c r="I1147" s="25">
        <v>1.2279</v>
      </c>
      <c r="J1147" s="15">
        <v>62</v>
      </c>
      <c r="K1147" s="15">
        <v>8</v>
      </c>
      <c r="L1147" s="13">
        <v>0.21690000000000001</v>
      </c>
      <c r="M1147" s="7">
        <v>1.6789586999999999</v>
      </c>
      <c r="N1147" s="26">
        <v>1.45</v>
      </c>
      <c r="O1147" s="27" t="s">
        <v>22</v>
      </c>
      <c r="P1147" s="8">
        <v>0.13636946359999999</v>
      </c>
      <c r="Q1147" s="24">
        <v>0.18</v>
      </c>
      <c r="R1147" t="str">
        <f>IF($Q1147*100&gt;=VLOOKUP($O1147,margin_ranges!$A$5:$C$10,2,FALSE),IF($Q1147*100&lt;=VLOOKUP($O1147,margin_ranges!$A$5:$C$10,3,FALSE)+10,"IN RANGE","ABOVE RANGE"),"BELOW RANGE")</f>
        <v>BELOW RANGE</v>
      </c>
      <c r="S1147">
        <f>MIN(VLOOKUP($O1147,margin_ranges!$A$5:$D$10,4,FALSE),$P1147*100)</f>
        <v>13.63694636</v>
      </c>
      <c r="T1147" s="29">
        <f>(1-$S1147/100)/(1-$F1147)-1</f>
        <v>8.0764284149381638E-12</v>
      </c>
      <c r="U1147" s="19" t="str">
        <f>IF(ABS(IFERROR(T1147,0))&gt;0.05,INDEX(margin_ranges!$C$13:$C$16,MATCH($F1147*100,margin_ranges!$B$13:$B$16,1)),"")</f>
        <v/>
      </c>
      <c r="V1147" t="e">
        <f>MIN(VLOOKUP($U1147,margin_ranges!$A$5:$D$10,4,FALSE),$P1147*100)</f>
        <v>#N/A</v>
      </c>
      <c r="Y1147" s="29" t="e">
        <f t="shared" si="17"/>
        <v>#N/A</v>
      </c>
    </row>
    <row r="1148" spans="1:25" x14ac:dyDescent="0.3">
      <c r="A1148" s="8" t="s">
        <v>17</v>
      </c>
      <c r="B1148" s="8" t="s">
        <v>1743</v>
      </c>
      <c r="C1148" s="8" t="s">
        <v>1744</v>
      </c>
      <c r="D1148" s="8" t="s">
        <v>2371</v>
      </c>
      <c r="E1148" s="8" t="s">
        <v>2372</v>
      </c>
      <c r="F1148" s="24">
        <v>0.22324503600579501</v>
      </c>
      <c r="G1148" s="24">
        <v>0</v>
      </c>
      <c r="H1148" s="25">
        <v>2.3085</v>
      </c>
      <c r="I1148" s="25">
        <v>0.98319999999999996</v>
      </c>
      <c r="J1148" s="15">
        <v>59</v>
      </c>
      <c r="K1148" s="15">
        <v>13</v>
      </c>
      <c r="L1148" s="13">
        <v>0.4259</v>
      </c>
      <c r="M1148" s="7">
        <v>1.9954812900000001</v>
      </c>
      <c r="N1148" s="26">
        <v>1.55</v>
      </c>
      <c r="O1148" s="27" t="s">
        <v>22</v>
      </c>
      <c r="P1148" s="8">
        <v>0.22324503600000001</v>
      </c>
      <c r="Q1148" s="24">
        <v>0.25</v>
      </c>
      <c r="R1148" t="str">
        <f>IF($Q1148*100&gt;=VLOOKUP($O1148,margin_ranges!$A$5:$C$10,2,FALSE),IF($Q1148*100&lt;=VLOOKUP($O1148,margin_ranges!$A$5:$C$10,3,FALSE)+10,"IN RANGE","ABOVE RANGE"),"BELOW RANGE")</f>
        <v>IN RANGE</v>
      </c>
      <c r="S1148">
        <f>MIN(VLOOKUP($O1148,margin_ranges!$A$5:$D$10,4,FALSE),$P1148*100)</f>
        <v>22.3245036</v>
      </c>
      <c r="T1148" s="29">
        <f>(1-$S1148/100)/(1-$F1148)-1</f>
        <v>7.4604766808761269E-12</v>
      </c>
      <c r="U1148" s="19" t="str">
        <f>IF(ABS(IFERROR(T1148,0))&gt;0.05,INDEX(margin_ranges!$C$13:$C$16,MATCH($F1148*100,margin_ranges!$B$13:$B$16,1)),"")</f>
        <v/>
      </c>
      <c r="V1148" t="e">
        <f>MIN(VLOOKUP($U1148,margin_ranges!$A$5:$D$10,4,FALSE),$P1148*100)</f>
        <v>#N/A</v>
      </c>
      <c r="Y1148" s="29" t="e">
        <f t="shared" si="17"/>
        <v>#N/A</v>
      </c>
    </row>
    <row r="1149" spans="1:25" x14ac:dyDescent="0.3">
      <c r="A1149" s="8" t="s">
        <v>17</v>
      </c>
      <c r="B1149" s="8" t="s">
        <v>1743</v>
      </c>
      <c r="C1149" s="8" t="s">
        <v>1744</v>
      </c>
      <c r="D1149" s="8" t="s">
        <v>2373</v>
      </c>
      <c r="E1149" s="8" t="s">
        <v>2374</v>
      </c>
      <c r="F1149" s="24">
        <v>0.23204319230533299</v>
      </c>
      <c r="G1149" s="24">
        <v>0</v>
      </c>
      <c r="H1149" s="25">
        <v>3.4016999999999999</v>
      </c>
      <c r="I1149" s="25">
        <v>0.98089999999999999</v>
      </c>
      <c r="J1149" s="15">
        <v>59</v>
      </c>
      <c r="K1149" s="15">
        <v>14</v>
      </c>
      <c r="L1149" s="13">
        <v>0.28839999999999999</v>
      </c>
      <c r="M1149" s="7">
        <v>2.0183426799999999</v>
      </c>
      <c r="N1149" s="26">
        <v>1.55</v>
      </c>
      <c r="O1149" s="27" t="s">
        <v>92</v>
      </c>
      <c r="P1149" s="8">
        <v>0.23204319230000001</v>
      </c>
      <c r="Q1149" s="24">
        <v>0.27</v>
      </c>
      <c r="R1149" t="str">
        <f>IF($Q1149*100&gt;=VLOOKUP($O1149,margin_ranges!$A$5:$C$10,2,FALSE),IF($Q1149*100&lt;=VLOOKUP($O1149,margin_ranges!$A$5:$C$10,3,FALSE)+10,"IN RANGE","ABOVE RANGE"),"BELOW RANGE")</f>
        <v>IN RANGE</v>
      </c>
      <c r="S1149">
        <f>MIN(VLOOKUP($O1149,margin_ranges!$A$5:$D$10,4,FALSE),$P1149*100)</f>
        <v>23.204319229999999</v>
      </c>
      <c r="T1149" s="29">
        <f>(1-$S1149/100)/(1-$F1149)-1</f>
        <v>6.9444450190303542E-12</v>
      </c>
      <c r="U1149" s="19" t="str">
        <f>IF(ABS(IFERROR(T1149,0))&gt;0.05,INDEX(margin_ranges!$C$13:$C$16,MATCH($F1149*100,margin_ranges!$B$13:$B$16,1)),"")</f>
        <v/>
      </c>
      <c r="V1149" t="e">
        <f>MIN(VLOOKUP($U1149,margin_ranges!$A$5:$D$10,4,FALSE),$P1149*100)</f>
        <v>#N/A</v>
      </c>
      <c r="Y1149" s="29" t="e">
        <f t="shared" si="17"/>
        <v>#N/A</v>
      </c>
    </row>
    <row r="1150" spans="1:25" x14ac:dyDescent="0.3">
      <c r="A1150" s="8" t="s">
        <v>17</v>
      </c>
      <c r="B1150" s="8" t="s">
        <v>1743</v>
      </c>
      <c r="C1150" s="8" t="s">
        <v>1744</v>
      </c>
      <c r="D1150" s="8" t="s">
        <v>1981</v>
      </c>
      <c r="E1150" s="8" t="s">
        <v>1982</v>
      </c>
      <c r="F1150" s="24">
        <v>0.25585647000495698</v>
      </c>
      <c r="G1150" s="24">
        <v>0</v>
      </c>
      <c r="H1150" s="25">
        <v>0.1711</v>
      </c>
      <c r="I1150" s="25">
        <v>0.1144</v>
      </c>
      <c r="J1150" s="15">
        <v>7</v>
      </c>
      <c r="K1150" s="15">
        <v>2</v>
      </c>
      <c r="L1150" s="13">
        <v>0.66820000000000002</v>
      </c>
      <c r="M1150" s="7">
        <v>2.01574016</v>
      </c>
      <c r="N1150" s="26">
        <v>1.5</v>
      </c>
      <c r="O1150" s="27" t="s">
        <v>22</v>
      </c>
      <c r="P1150" s="8">
        <v>0.25585647</v>
      </c>
      <c r="Q1150" s="24">
        <v>0.28999999999999998</v>
      </c>
      <c r="R1150" t="str">
        <f>IF($Q1150*100&gt;=VLOOKUP($O1150,margin_ranges!$A$5:$C$10,2,FALSE),IF($Q1150*100&lt;=VLOOKUP($O1150,margin_ranges!$A$5:$C$10,3,FALSE)+10,"IN RANGE","ABOVE RANGE"),"BELOW RANGE")</f>
        <v>IN RANGE</v>
      </c>
      <c r="S1150">
        <f>MIN(VLOOKUP($O1150,margin_ranges!$A$5:$D$10,4,FALSE),$P1150*100)</f>
        <v>25.585647000000002</v>
      </c>
      <c r="T1150" s="29">
        <f>(1-$S1150/100)/(1-$F1150)-1</f>
        <v>6.6613381477509392E-12</v>
      </c>
      <c r="U1150" s="19" t="str">
        <f>IF(ABS(IFERROR(T1150,0))&gt;0.05,INDEX(margin_ranges!$C$13:$C$16,MATCH($F1150*100,margin_ranges!$B$13:$B$16,1)),"")</f>
        <v/>
      </c>
      <c r="V1150" t="e">
        <f>MIN(VLOOKUP($U1150,margin_ranges!$A$5:$D$10,4,FALSE),$P1150*100)</f>
        <v>#N/A</v>
      </c>
      <c r="Y1150" s="29" t="e">
        <f t="shared" si="17"/>
        <v>#N/A</v>
      </c>
    </row>
    <row r="1151" spans="1:25" x14ac:dyDescent="0.3">
      <c r="A1151" s="8" t="s">
        <v>17</v>
      </c>
      <c r="B1151" s="8" t="s">
        <v>1743</v>
      </c>
      <c r="C1151" s="8" t="s">
        <v>1744</v>
      </c>
      <c r="D1151" s="8" t="s">
        <v>1803</v>
      </c>
      <c r="E1151" s="8" t="s">
        <v>1804</v>
      </c>
      <c r="F1151" s="24">
        <v>0.25480265160482901</v>
      </c>
      <c r="G1151" s="24">
        <v>0</v>
      </c>
      <c r="H1151" s="25">
        <v>1.0430999999999999</v>
      </c>
      <c r="I1151" s="25">
        <v>0.40610000000000002</v>
      </c>
      <c r="J1151" s="15">
        <v>25</v>
      </c>
      <c r="K1151" s="15">
        <v>6</v>
      </c>
      <c r="L1151" s="13">
        <v>0.38929999999999998</v>
      </c>
      <c r="M1151" s="7">
        <v>2.0799859299999999</v>
      </c>
      <c r="N1151" s="26">
        <v>1.55</v>
      </c>
      <c r="O1151" s="27" t="s">
        <v>22</v>
      </c>
      <c r="P1151" s="8">
        <v>0.25480265159999999</v>
      </c>
      <c r="Q1151" s="24">
        <v>0.28999999999999998</v>
      </c>
      <c r="R1151" t="str">
        <f>IF($Q1151*100&gt;=VLOOKUP($O1151,margin_ranges!$A$5:$C$10,2,FALSE),IF($Q1151*100&lt;=VLOOKUP($O1151,margin_ranges!$A$5:$C$10,3,FALSE)+10,"IN RANGE","ABOVE RANGE"),"BELOW RANGE")</f>
        <v>IN RANGE</v>
      </c>
      <c r="S1151">
        <f>MIN(VLOOKUP($O1151,margin_ranges!$A$5:$D$10,4,FALSE),$P1151*100)</f>
        <v>25.480265159999998</v>
      </c>
      <c r="T1151" s="29">
        <f>(1-$S1151/100)/(1-$F1151)-1</f>
        <v>6.4801497501321137E-12</v>
      </c>
      <c r="U1151" s="19" t="str">
        <f>IF(ABS(IFERROR(T1151,0))&gt;0.05,INDEX(margin_ranges!$C$13:$C$16,MATCH($F1151*100,margin_ranges!$B$13:$B$16,1)),"")</f>
        <v/>
      </c>
      <c r="V1151" t="e">
        <f>MIN(VLOOKUP($U1151,margin_ranges!$A$5:$D$10,4,FALSE),$P1151*100)</f>
        <v>#N/A</v>
      </c>
      <c r="Y1151" s="29" t="e">
        <f t="shared" si="17"/>
        <v>#N/A</v>
      </c>
    </row>
    <row r="1152" spans="1:25" x14ac:dyDescent="0.3">
      <c r="A1152" s="8" t="s">
        <v>17</v>
      </c>
      <c r="B1152" s="8" t="s">
        <v>1743</v>
      </c>
      <c r="C1152" s="8" t="s">
        <v>1744</v>
      </c>
      <c r="D1152" s="8" t="s">
        <v>2505</v>
      </c>
      <c r="E1152" s="8" t="s">
        <v>2506</v>
      </c>
      <c r="F1152" s="24">
        <v>0.202808136004857</v>
      </c>
      <c r="G1152" s="24">
        <v>0</v>
      </c>
      <c r="H1152" s="25">
        <v>0.40210000000000001</v>
      </c>
      <c r="I1152" s="25">
        <v>0.12939999999999999</v>
      </c>
      <c r="J1152" s="15">
        <v>7</v>
      </c>
      <c r="K1152" s="15">
        <v>2</v>
      </c>
      <c r="L1152" s="13">
        <v>0.32169999999999999</v>
      </c>
      <c r="M1152" s="7">
        <v>1.8188845899999999</v>
      </c>
      <c r="N1152" s="26">
        <v>1.45</v>
      </c>
      <c r="O1152" s="27" t="s">
        <v>22</v>
      </c>
      <c r="P1152" s="8">
        <v>0.202808136</v>
      </c>
      <c r="Q1152" s="24">
        <v>0.25</v>
      </c>
      <c r="R1152" t="str">
        <f>IF($Q1152*100&gt;=VLOOKUP($O1152,margin_ranges!$A$5:$C$10,2,FALSE),IF($Q1152*100&lt;=VLOOKUP($O1152,margin_ranges!$A$5:$C$10,3,FALSE)+10,"IN RANGE","ABOVE RANGE"),"BELOW RANGE")</f>
        <v>IN RANGE</v>
      </c>
      <c r="S1152">
        <f>MIN(VLOOKUP($O1152,margin_ranges!$A$5:$D$10,4,FALSE),$P1152*100)</f>
        <v>20.280813599999998</v>
      </c>
      <c r="T1152" s="29">
        <f>(1-$S1152/100)/(1-$F1152)-1</f>
        <v>6.0926819145379341E-12</v>
      </c>
      <c r="U1152" s="19" t="str">
        <f>IF(ABS(IFERROR(T1152,0))&gt;0.05,INDEX(margin_ranges!$C$13:$C$16,MATCH($F1152*100,margin_ranges!$B$13:$B$16,1)),"")</f>
        <v/>
      </c>
      <c r="V1152" t="e">
        <f>MIN(VLOOKUP($U1152,margin_ranges!$A$5:$D$10,4,FALSE),$P1152*100)</f>
        <v>#N/A</v>
      </c>
      <c r="Y1152" s="29" t="e">
        <f t="shared" si="17"/>
        <v>#N/A</v>
      </c>
    </row>
    <row r="1153" spans="1:25" x14ac:dyDescent="0.3">
      <c r="A1153" s="8" t="s">
        <v>17</v>
      </c>
      <c r="B1153" s="8" t="s">
        <v>1743</v>
      </c>
      <c r="C1153" s="8" t="s">
        <v>1744</v>
      </c>
      <c r="D1153" s="8" t="s">
        <v>2049</v>
      </c>
      <c r="E1153" s="8" t="s">
        <v>2050</v>
      </c>
      <c r="F1153" s="24">
        <v>0.23028652300461899</v>
      </c>
      <c r="G1153" s="24">
        <v>0</v>
      </c>
      <c r="H1153" s="25">
        <v>2.5314000000000001</v>
      </c>
      <c r="I1153" s="25">
        <v>0.8236</v>
      </c>
      <c r="J1153" s="15">
        <v>48</v>
      </c>
      <c r="K1153" s="15">
        <v>10</v>
      </c>
      <c r="L1153" s="13">
        <v>0.32529999999999998</v>
      </c>
      <c r="M1153" s="7">
        <v>1.9487771</v>
      </c>
      <c r="N1153" s="26">
        <v>1.5</v>
      </c>
      <c r="O1153" s="27" t="s">
        <v>92</v>
      </c>
      <c r="P1153" s="8">
        <v>0.23028652299999999</v>
      </c>
      <c r="Q1153" s="24">
        <v>0.24</v>
      </c>
      <c r="R1153" t="str">
        <f>IF($Q1153*100&gt;=VLOOKUP($O1153,margin_ranges!$A$5:$C$10,2,FALSE),IF($Q1153*100&lt;=VLOOKUP($O1153,margin_ranges!$A$5:$C$10,3,FALSE)+10,"IN RANGE","ABOVE RANGE"),"BELOW RANGE")</f>
        <v>IN RANGE</v>
      </c>
      <c r="S1153">
        <f>MIN(VLOOKUP($O1153,margin_ranges!$A$5:$D$10,4,FALSE),$P1153*100)</f>
        <v>23.028652300000001</v>
      </c>
      <c r="T1153" s="29">
        <f>(1-$S1153/100)/(1-$F1153)-1</f>
        <v>6.0009774927038961E-12</v>
      </c>
      <c r="U1153" s="19" t="str">
        <f>IF(ABS(IFERROR(T1153,0))&gt;0.05,INDEX(margin_ranges!$C$13:$C$16,MATCH($F1153*100,margin_ranges!$B$13:$B$16,1)),"")</f>
        <v/>
      </c>
      <c r="V1153" t="e">
        <f>MIN(VLOOKUP($U1153,margin_ranges!$A$5:$D$10,4,FALSE),$P1153*100)</f>
        <v>#N/A</v>
      </c>
      <c r="Y1153" s="29" t="e">
        <f t="shared" si="17"/>
        <v>#N/A</v>
      </c>
    </row>
    <row r="1154" spans="1:25" x14ac:dyDescent="0.3">
      <c r="A1154" s="8" t="s">
        <v>17</v>
      </c>
      <c r="B1154" s="8" t="s">
        <v>1743</v>
      </c>
      <c r="C1154" s="8" t="s">
        <v>1744</v>
      </c>
      <c r="D1154" s="8" t="s">
        <v>1941</v>
      </c>
      <c r="E1154" s="8" t="s">
        <v>1942</v>
      </c>
      <c r="F1154" s="24">
        <v>0.131584132405096</v>
      </c>
      <c r="G1154" s="24">
        <v>0</v>
      </c>
      <c r="H1154" s="25">
        <v>0.84179999999999999</v>
      </c>
      <c r="I1154" s="25">
        <v>0.12590000000000001</v>
      </c>
      <c r="J1154" s="15">
        <v>7</v>
      </c>
      <c r="K1154" s="15">
        <v>1</v>
      </c>
      <c r="L1154" s="13">
        <v>0.14960000000000001</v>
      </c>
      <c r="M1154" s="7">
        <v>1.7272830400000001</v>
      </c>
      <c r="N1154" s="26">
        <v>1.5</v>
      </c>
      <c r="O1154" s="27" t="s">
        <v>22</v>
      </c>
      <c r="P1154" s="8">
        <v>0.1315841324</v>
      </c>
      <c r="Q1154" s="24">
        <v>0.18</v>
      </c>
      <c r="R1154" t="str">
        <f>IF($Q1154*100&gt;=VLOOKUP($O1154,margin_ranges!$A$5:$C$10,2,FALSE),IF($Q1154*100&lt;=VLOOKUP($O1154,margin_ranges!$A$5:$C$10,3,FALSE)+10,"IN RANGE","ABOVE RANGE"),"BELOW RANGE")</f>
        <v>BELOW RANGE</v>
      </c>
      <c r="S1154">
        <f>MIN(VLOOKUP($O1154,margin_ranges!$A$5:$D$10,4,FALSE),$P1154*100)</f>
        <v>13.15841324</v>
      </c>
      <c r="T1154" s="29">
        <f>(1-$S1154/100)/(1-$F1154)-1</f>
        <v>5.8681948189587274E-12</v>
      </c>
      <c r="U1154" s="19" t="str">
        <f>IF(ABS(IFERROR(T1154,0))&gt;0.05,INDEX(margin_ranges!$C$13:$C$16,MATCH($F1154*100,margin_ranges!$B$13:$B$16,1)),"")</f>
        <v/>
      </c>
      <c r="V1154" t="e">
        <f>MIN(VLOOKUP($U1154,margin_ranges!$A$5:$D$10,4,FALSE),$P1154*100)</f>
        <v>#N/A</v>
      </c>
      <c r="Y1154" s="29" t="e">
        <f t="shared" si="17"/>
        <v>#N/A</v>
      </c>
    </row>
    <row r="1155" spans="1:25" x14ac:dyDescent="0.3">
      <c r="A1155" s="8" t="s">
        <v>17</v>
      </c>
      <c r="B1155" s="8" t="s">
        <v>1743</v>
      </c>
      <c r="C1155" s="8" t="s">
        <v>1744</v>
      </c>
      <c r="D1155" s="8" t="s">
        <v>1987</v>
      </c>
      <c r="E1155" s="8" t="s">
        <v>1988</v>
      </c>
      <c r="F1155" s="24">
        <v>0.24075476400444701</v>
      </c>
      <c r="G1155" s="24">
        <v>0</v>
      </c>
      <c r="H1155" s="25">
        <v>1.7898000000000001</v>
      </c>
      <c r="I1155" s="25">
        <v>0.75439999999999996</v>
      </c>
      <c r="J1155" s="15">
        <v>45</v>
      </c>
      <c r="K1155" s="15">
        <v>11</v>
      </c>
      <c r="L1155" s="13">
        <v>0.42149999999999999</v>
      </c>
      <c r="M1155" s="7">
        <v>1.97564625</v>
      </c>
      <c r="N1155" s="26">
        <v>1.5</v>
      </c>
      <c r="O1155" s="27" t="s">
        <v>22</v>
      </c>
      <c r="P1155" s="8">
        <v>0.24075476400000001</v>
      </c>
      <c r="Q1155" s="24">
        <v>0.28999999999999998</v>
      </c>
      <c r="R1155" t="str">
        <f>IF($Q1155*100&gt;=VLOOKUP($O1155,margin_ranges!$A$5:$C$10,2,FALSE),IF($Q1155*100&lt;=VLOOKUP($O1155,margin_ranges!$A$5:$C$10,3,FALSE)+10,"IN RANGE","ABOVE RANGE"),"BELOW RANGE")</f>
        <v>IN RANGE</v>
      </c>
      <c r="S1155">
        <f>MIN(VLOOKUP($O1155,margin_ranges!$A$5:$D$10,4,FALSE),$P1155*100)</f>
        <v>24.075476399999999</v>
      </c>
      <c r="T1155" s="29">
        <f>(1-$S1155/100)/(1-$F1155)-1</f>
        <v>5.8570925887124758E-12</v>
      </c>
      <c r="U1155" s="19" t="str">
        <f>IF(ABS(IFERROR(T1155,0))&gt;0.05,INDEX(margin_ranges!$C$13:$C$16,MATCH($F1155*100,margin_ranges!$B$13:$B$16,1)),"")</f>
        <v/>
      </c>
      <c r="V1155" t="e">
        <f>MIN(VLOOKUP($U1155,margin_ranges!$A$5:$D$10,4,FALSE),$P1155*100)</f>
        <v>#N/A</v>
      </c>
      <c r="Y1155" s="29" t="e">
        <f t="shared" si="17"/>
        <v>#N/A</v>
      </c>
    </row>
    <row r="1156" spans="1:25" x14ac:dyDescent="0.3">
      <c r="A1156" s="8" t="s">
        <v>17</v>
      </c>
      <c r="B1156" s="8" t="s">
        <v>1743</v>
      </c>
      <c r="C1156" s="8" t="s">
        <v>1744</v>
      </c>
      <c r="D1156" s="8" t="s">
        <v>2241</v>
      </c>
      <c r="E1156" s="8" t="s">
        <v>2242</v>
      </c>
      <c r="F1156" s="24">
        <v>0.11886861250499101</v>
      </c>
      <c r="G1156" s="24">
        <v>0</v>
      </c>
      <c r="H1156" s="25">
        <v>33.1432</v>
      </c>
      <c r="I1156" s="25">
        <v>9.3543000000000003</v>
      </c>
      <c r="J1156" s="15">
        <v>494</v>
      </c>
      <c r="K1156" s="15">
        <v>59</v>
      </c>
      <c r="L1156" s="13">
        <v>0.28220000000000001</v>
      </c>
      <c r="M1156" s="7">
        <v>1.75910202</v>
      </c>
      <c r="N1156" s="26">
        <v>1.55</v>
      </c>
      <c r="O1156" s="27" t="s">
        <v>92</v>
      </c>
      <c r="P1156" s="8">
        <v>0.1188686125</v>
      </c>
      <c r="Q1156" s="24">
        <v>0.17</v>
      </c>
      <c r="R1156" t="str">
        <f>IF($Q1156*100&gt;=VLOOKUP($O1156,margin_ranges!$A$5:$C$10,2,FALSE),IF($Q1156*100&lt;=VLOOKUP($O1156,margin_ranges!$A$5:$C$10,3,FALSE)+10,"IN RANGE","ABOVE RANGE"),"BELOW RANGE")</f>
        <v>BELOW RANGE</v>
      </c>
      <c r="S1156">
        <f>MIN(VLOOKUP($O1156,margin_ranges!$A$5:$D$10,4,FALSE),$P1156*100)</f>
        <v>11.886861249999999</v>
      </c>
      <c r="T1156" s="29">
        <f>(1-$S1156/100)/(1-$F1156)-1</f>
        <v>5.6643578716375487E-12</v>
      </c>
      <c r="U1156" s="19" t="str">
        <f>IF(ABS(IFERROR(T1156,0))&gt;0.05,INDEX(margin_ranges!$C$13:$C$16,MATCH($F1156*100,margin_ranges!$B$13:$B$16,1)),"")</f>
        <v/>
      </c>
      <c r="V1156" t="e">
        <f>MIN(VLOOKUP($U1156,margin_ranges!$A$5:$D$10,4,FALSE),$P1156*100)</f>
        <v>#N/A</v>
      </c>
      <c r="Y1156" s="29" t="e">
        <f t="shared" si="17"/>
        <v>#N/A</v>
      </c>
    </row>
    <row r="1157" spans="1:25" x14ac:dyDescent="0.3">
      <c r="A1157" s="8" t="s">
        <v>17</v>
      </c>
      <c r="B1157" s="8" t="s">
        <v>1743</v>
      </c>
      <c r="C1157" s="8" t="s">
        <v>1744</v>
      </c>
      <c r="D1157" s="8" t="s">
        <v>2195</v>
      </c>
      <c r="E1157" s="8" t="s">
        <v>2196</v>
      </c>
      <c r="F1157" s="24">
        <v>0.227700156403328</v>
      </c>
      <c r="G1157" s="24">
        <v>0</v>
      </c>
      <c r="H1157" s="25">
        <v>3.8243999999999998</v>
      </c>
      <c r="I1157" s="25">
        <v>1.3379000000000001</v>
      </c>
      <c r="J1157" s="15">
        <v>78</v>
      </c>
      <c r="K1157" s="15">
        <v>18</v>
      </c>
      <c r="L1157" s="13">
        <v>0.3498</v>
      </c>
      <c r="M1157" s="7">
        <v>1.94225081</v>
      </c>
      <c r="N1157" s="26">
        <v>1.5</v>
      </c>
      <c r="O1157" s="27" t="s">
        <v>92</v>
      </c>
      <c r="P1157" s="8">
        <v>0.22770015639999999</v>
      </c>
      <c r="Q1157" s="24">
        <v>0.27</v>
      </c>
      <c r="R1157" t="str">
        <f>IF($Q1157*100&gt;=VLOOKUP($O1157,margin_ranges!$A$5:$C$10,2,FALSE),IF($Q1157*100&lt;=VLOOKUP($O1157,margin_ranges!$A$5:$C$10,3,FALSE)+10,"IN RANGE","ABOVE RANGE"),"BELOW RANGE")</f>
        <v>IN RANGE</v>
      </c>
      <c r="S1157">
        <f>MIN(VLOOKUP($O1157,margin_ranges!$A$5:$D$10,4,FALSE),$P1157*100)</f>
        <v>22.77001564</v>
      </c>
      <c r="T1157" s="29">
        <f>(1-$S1157/100)/(1-$F1157)-1</f>
        <v>4.3092196477800826E-12</v>
      </c>
      <c r="U1157" s="19" t="str">
        <f>IF(ABS(IFERROR(T1157,0))&gt;0.05,INDEX(margin_ranges!$C$13:$C$16,MATCH($F1157*100,margin_ranges!$B$13:$B$16,1)),"")</f>
        <v/>
      </c>
      <c r="V1157" t="e">
        <f>MIN(VLOOKUP($U1157,margin_ranges!$A$5:$D$10,4,FALSE),$P1157*100)</f>
        <v>#N/A</v>
      </c>
      <c r="Y1157" s="29" t="e">
        <f t="shared" si="17"/>
        <v>#N/A</v>
      </c>
    </row>
    <row r="1158" spans="1:25" x14ac:dyDescent="0.3">
      <c r="A1158" s="8" t="s">
        <v>17</v>
      </c>
      <c r="B1158" s="8" t="s">
        <v>1743</v>
      </c>
      <c r="C1158" s="8" t="s">
        <v>1744</v>
      </c>
      <c r="D1158" s="8" t="s">
        <v>2567</v>
      </c>
      <c r="E1158" s="8" t="s">
        <v>2568</v>
      </c>
      <c r="F1158" s="24">
        <v>0.22797765680281401</v>
      </c>
      <c r="G1158" s="24">
        <v>0</v>
      </c>
      <c r="H1158" s="25">
        <v>5.4142000000000001</v>
      </c>
      <c r="I1158" s="25">
        <v>1.7546999999999999</v>
      </c>
      <c r="J1158" s="15">
        <v>106</v>
      </c>
      <c r="K1158" s="15">
        <v>24</v>
      </c>
      <c r="L1158" s="13">
        <v>0.3241</v>
      </c>
      <c r="M1158" s="7">
        <v>2.0077139100000001</v>
      </c>
      <c r="N1158" s="26">
        <v>1.55</v>
      </c>
      <c r="O1158" s="27" t="s">
        <v>92</v>
      </c>
      <c r="P1158" s="8">
        <v>0.22797765680000001</v>
      </c>
      <c r="Q1158" s="24">
        <v>0.26</v>
      </c>
      <c r="R1158" t="str">
        <f>IF($Q1158*100&gt;=VLOOKUP($O1158,margin_ranges!$A$5:$C$10,2,FALSE),IF($Q1158*100&lt;=VLOOKUP($O1158,margin_ranges!$A$5:$C$10,3,FALSE)+10,"IN RANGE","ABOVE RANGE"),"BELOW RANGE")</f>
        <v>IN RANGE</v>
      </c>
      <c r="S1158">
        <f>MIN(VLOOKUP($O1158,margin_ranges!$A$5:$D$10,4,FALSE),$P1158*100)</f>
        <v>22.797765680000001</v>
      </c>
      <c r="T1158" s="29">
        <f>(1-$S1158/100)/(1-$F1158)-1</f>
        <v>3.6448621898443889E-12</v>
      </c>
      <c r="U1158" s="19" t="str">
        <f>IF(ABS(IFERROR(T1158,0))&gt;0.05,INDEX(margin_ranges!$C$13:$C$16,MATCH($F1158*100,margin_ranges!$B$13:$B$16,1)),"")</f>
        <v/>
      </c>
      <c r="V1158" t="e">
        <f>MIN(VLOOKUP($U1158,margin_ranges!$A$5:$D$10,4,FALSE),$P1158*100)</f>
        <v>#N/A</v>
      </c>
      <c r="Y1158" s="29" t="e">
        <f t="shared" si="17"/>
        <v>#N/A</v>
      </c>
    </row>
    <row r="1159" spans="1:25" x14ac:dyDescent="0.3">
      <c r="A1159" s="8" t="s">
        <v>17</v>
      </c>
      <c r="B1159" s="8" t="s">
        <v>1743</v>
      </c>
      <c r="C1159" s="8" t="s">
        <v>1744</v>
      </c>
      <c r="D1159" s="8" t="s">
        <v>2179</v>
      </c>
      <c r="E1159" s="8" t="s">
        <v>2180</v>
      </c>
      <c r="F1159" s="24">
        <v>0.20286986640276999</v>
      </c>
      <c r="G1159" s="24">
        <v>0</v>
      </c>
      <c r="H1159" s="25">
        <v>0.49419999999999997</v>
      </c>
      <c r="I1159" s="25">
        <v>0.1918</v>
      </c>
      <c r="J1159" s="15">
        <v>11</v>
      </c>
      <c r="K1159" s="15">
        <v>2</v>
      </c>
      <c r="L1159" s="13">
        <v>0.3881</v>
      </c>
      <c r="M1159" s="7">
        <v>1.8817504700000001</v>
      </c>
      <c r="N1159" s="26">
        <v>1.5</v>
      </c>
      <c r="O1159" s="27" t="s">
        <v>22</v>
      </c>
      <c r="P1159" s="8">
        <v>0.20286986639999999</v>
      </c>
      <c r="Q1159" s="24">
        <v>0.23</v>
      </c>
      <c r="R1159" t="str">
        <f>IF($Q1159*100&gt;=VLOOKUP($O1159,margin_ranges!$A$5:$C$10,2,FALSE),IF($Q1159*100&lt;=VLOOKUP($O1159,margin_ranges!$A$5:$C$10,3,FALSE)+10,"IN RANGE","ABOVE RANGE"),"BELOW RANGE")</f>
        <v>IN RANGE</v>
      </c>
      <c r="S1159">
        <f>MIN(VLOOKUP($O1159,margin_ranges!$A$5:$D$10,4,FALSE),$P1159*100)</f>
        <v>20.286986639999999</v>
      </c>
      <c r="T1159" s="29">
        <f>(1-$S1159/100)/(1-$F1159)-1</f>
        <v>3.47499806707674E-12</v>
      </c>
      <c r="U1159" s="19" t="str">
        <f>IF(ABS(IFERROR(T1159,0))&gt;0.05,INDEX(margin_ranges!$C$13:$C$16,MATCH($F1159*100,margin_ranges!$B$13:$B$16,1)),"")</f>
        <v/>
      </c>
      <c r="V1159" t="e">
        <f>MIN(VLOOKUP($U1159,margin_ranges!$A$5:$D$10,4,FALSE),$P1159*100)</f>
        <v>#N/A</v>
      </c>
      <c r="Y1159" s="29" t="e">
        <f t="shared" si="17"/>
        <v>#N/A</v>
      </c>
    </row>
    <row r="1160" spans="1:25" x14ac:dyDescent="0.3">
      <c r="A1160" s="8" t="s">
        <v>17</v>
      </c>
      <c r="B1160" s="8" t="s">
        <v>1743</v>
      </c>
      <c r="C1160" s="8" t="s">
        <v>1744</v>
      </c>
      <c r="D1160" s="8" t="s">
        <v>2269</v>
      </c>
      <c r="E1160" s="8" t="s">
        <v>2270</v>
      </c>
      <c r="F1160" s="24">
        <v>0.236798776902269</v>
      </c>
      <c r="G1160" s="24">
        <v>0</v>
      </c>
      <c r="H1160" s="25">
        <v>2.8226</v>
      </c>
      <c r="I1160" s="25">
        <v>0.92710000000000004</v>
      </c>
      <c r="J1160" s="15">
        <v>55</v>
      </c>
      <c r="K1160" s="15">
        <v>13</v>
      </c>
      <c r="L1160" s="13">
        <v>0.32840000000000003</v>
      </c>
      <c r="M1160" s="7">
        <v>1.9654056600000001</v>
      </c>
      <c r="N1160" s="26">
        <v>1.5</v>
      </c>
      <c r="O1160" s="27" t="s">
        <v>22</v>
      </c>
      <c r="P1160" s="8">
        <v>0.23679877690000001</v>
      </c>
      <c r="Q1160" s="24">
        <v>0.28000000000000003</v>
      </c>
      <c r="R1160" t="str">
        <f>IF($Q1160*100&gt;=VLOOKUP($O1160,margin_ranges!$A$5:$C$10,2,FALSE),IF($Q1160*100&lt;=VLOOKUP($O1160,margin_ranges!$A$5:$C$10,3,FALSE)+10,"IN RANGE","ABOVE RANGE"),"BELOW RANGE")</f>
        <v>IN RANGE</v>
      </c>
      <c r="S1160">
        <f>MIN(VLOOKUP($O1160,margin_ranges!$A$5:$D$10,4,FALSE),$P1160*100)</f>
        <v>23.679877690000001</v>
      </c>
      <c r="T1160" s="29">
        <f>(1-$S1160/100)/(1-$F1160)-1</f>
        <v>2.9731772599461692E-12</v>
      </c>
      <c r="U1160" s="19" t="str">
        <f>IF(ABS(IFERROR(T1160,0))&gt;0.05,INDEX(margin_ranges!$C$13:$C$16,MATCH($F1160*100,margin_ranges!$B$13:$B$16,1)),"")</f>
        <v/>
      </c>
      <c r="V1160" t="e">
        <f>MIN(VLOOKUP($U1160,margin_ranges!$A$5:$D$10,4,FALSE),$P1160*100)</f>
        <v>#N/A</v>
      </c>
      <c r="Y1160" s="29" t="e">
        <f t="shared" si="17"/>
        <v>#N/A</v>
      </c>
    </row>
    <row r="1161" spans="1:25" x14ac:dyDescent="0.3">
      <c r="A1161" s="8" t="s">
        <v>17</v>
      </c>
      <c r="B1161" s="8" t="s">
        <v>1743</v>
      </c>
      <c r="C1161" s="8" t="s">
        <v>1744</v>
      </c>
      <c r="D1161" s="8" t="s">
        <v>2457</v>
      </c>
      <c r="E1161" s="8" t="s">
        <v>2458</v>
      </c>
      <c r="F1161" s="24">
        <v>0.14422461360241401</v>
      </c>
      <c r="G1161" s="24">
        <v>0</v>
      </c>
      <c r="H1161" s="25">
        <v>0.68320000000000003</v>
      </c>
      <c r="I1161" s="25">
        <v>0.13830000000000001</v>
      </c>
      <c r="J1161" s="15">
        <v>7</v>
      </c>
      <c r="K1161" s="15">
        <v>1</v>
      </c>
      <c r="L1161" s="13">
        <v>0.2024</v>
      </c>
      <c r="M1161" s="7">
        <v>1.6943698300000001</v>
      </c>
      <c r="N1161" s="26">
        <v>1.45</v>
      </c>
      <c r="O1161" s="27" t="s">
        <v>92</v>
      </c>
      <c r="P1161" s="8">
        <v>0.1442246136</v>
      </c>
      <c r="Q1161" s="24">
        <v>0.19</v>
      </c>
      <c r="R1161" t="str">
        <f>IF($Q1161*100&gt;=VLOOKUP($O1161,margin_ranges!$A$5:$C$10,2,FALSE),IF($Q1161*100&lt;=VLOOKUP($O1161,margin_ranges!$A$5:$C$10,3,FALSE)+10,"IN RANGE","ABOVE RANGE"),"BELOW RANGE")</f>
        <v>BELOW RANGE</v>
      </c>
      <c r="S1161">
        <f>MIN(VLOOKUP($O1161,margin_ranges!$A$5:$D$10,4,FALSE),$P1161*100)</f>
        <v>14.42246136</v>
      </c>
      <c r="T1161" s="29">
        <f>(1-$S1161/100)/(1-$F1161)-1</f>
        <v>2.8208546609675977E-12</v>
      </c>
      <c r="U1161" s="19" t="str">
        <f>IF(ABS(IFERROR(T1161,0))&gt;0.05,INDEX(margin_ranges!$C$13:$C$16,MATCH($F1161*100,margin_ranges!$B$13:$B$16,1)),"")</f>
        <v/>
      </c>
      <c r="V1161" t="e">
        <f>MIN(VLOOKUP($U1161,margin_ranges!$A$5:$D$10,4,FALSE),$P1161*100)</f>
        <v>#N/A</v>
      </c>
      <c r="Y1161" s="29" t="e">
        <f t="shared" si="17"/>
        <v>#N/A</v>
      </c>
    </row>
    <row r="1162" spans="1:25" x14ac:dyDescent="0.3">
      <c r="A1162" s="8" t="s">
        <v>17</v>
      </c>
      <c r="B1162" s="8" t="s">
        <v>1743</v>
      </c>
      <c r="C1162" s="8" t="s">
        <v>1744</v>
      </c>
      <c r="D1162" s="8" t="s">
        <v>2333</v>
      </c>
      <c r="E1162" s="8" t="s">
        <v>2334</v>
      </c>
      <c r="F1162" s="24">
        <v>0.229607652701462</v>
      </c>
      <c r="G1162" s="24">
        <v>0</v>
      </c>
      <c r="H1162" s="25">
        <v>2.7077</v>
      </c>
      <c r="I1162" s="25">
        <v>0.82720000000000005</v>
      </c>
      <c r="J1162" s="15">
        <v>48</v>
      </c>
      <c r="K1162" s="15">
        <v>11</v>
      </c>
      <c r="L1162" s="13">
        <v>0.30549999999999999</v>
      </c>
      <c r="M1162" s="7">
        <v>1.9470598400000001</v>
      </c>
      <c r="N1162" s="26">
        <v>1.5</v>
      </c>
      <c r="O1162" s="27" t="s">
        <v>92</v>
      </c>
      <c r="P1162" s="8">
        <v>0.2296076527</v>
      </c>
      <c r="Q1162" s="24">
        <v>0.26</v>
      </c>
      <c r="R1162" t="str">
        <f>IF($Q1162*100&gt;=VLOOKUP($O1162,margin_ranges!$A$5:$C$10,2,FALSE),IF($Q1162*100&lt;=VLOOKUP($O1162,margin_ranges!$A$5:$C$10,3,FALSE)+10,"IN RANGE","ABOVE RANGE"),"BELOW RANGE")</f>
        <v>IN RANGE</v>
      </c>
      <c r="S1162">
        <f>MIN(VLOOKUP($O1162,margin_ranges!$A$5:$D$10,4,FALSE),$P1162*100)</f>
        <v>22.96076527</v>
      </c>
      <c r="T1162" s="29">
        <f>(1-$S1162/100)/(1-$F1162)-1</f>
        <v>1.8978152382942426E-12</v>
      </c>
      <c r="U1162" s="19" t="str">
        <f>IF(ABS(IFERROR(T1162,0))&gt;0.05,INDEX(margin_ranges!$C$13:$C$16,MATCH($F1162*100,margin_ranges!$B$13:$B$16,1)),"")</f>
        <v/>
      </c>
      <c r="V1162" t="e">
        <f>MIN(VLOOKUP($U1162,margin_ranges!$A$5:$D$10,4,FALSE),$P1162*100)</f>
        <v>#N/A</v>
      </c>
      <c r="Y1162" s="29" t="e">
        <f t="shared" si="17"/>
        <v>#N/A</v>
      </c>
    </row>
    <row r="1163" spans="1:25" x14ac:dyDescent="0.3">
      <c r="A1163" s="8" t="s">
        <v>17</v>
      </c>
      <c r="B1163" s="8" t="s">
        <v>1743</v>
      </c>
      <c r="C1163" s="8" t="s">
        <v>1744</v>
      </c>
      <c r="D1163" s="8" t="s">
        <v>2447</v>
      </c>
      <c r="E1163" s="8" t="s">
        <v>2448</v>
      </c>
      <c r="F1163" s="24">
        <v>0.186727915501334</v>
      </c>
      <c r="G1163" s="24">
        <v>0</v>
      </c>
      <c r="H1163" s="25">
        <v>5.8417000000000003</v>
      </c>
      <c r="I1163" s="25">
        <v>2.2431999999999999</v>
      </c>
      <c r="J1163" s="15">
        <v>128</v>
      </c>
      <c r="K1163" s="15">
        <v>24</v>
      </c>
      <c r="L1163" s="13">
        <v>0.38400000000000001</v>
      </c>
      <c r="M1163" s="7">
        <v>1.9058812300000001</v>
      </c>
      <c r="N1163" s="26">
        <v>1.55</v>
      </c>
      <c r="O1163" s="27" t="s">
        <v>22</v>
      </c>
      <c r="P1163" s="8">
        <v>0.18672791550000001</v>
      </c>
      <c r="Q1163" s="24">
        <v>0.22</v>
      </c>
      <c r="R1163" t="str">
        <f>IF($Q1163*100&gt;=VLOOKUP($O1163,margin_ranges!$A$5:$C$10,2,FALSE),IF($Q1163*100&lt;=VLOOKUP($O1163,margin_ranges!$A$5:$C$10,3,FALSE)+10,"IN RANGE","ABOVE RANGE"),"BELOW RANGE")</f>
        <v>IN RANGE</v>
      </c>
      <c r="S1163">
        <f>MIN(VLOOKUP($O1163,margin_ranges!$A$5:$D$10,4,FALSE),$P1163*100)</f>
        <v>18.672791549999999</v>
      </c>
      <c r="T1163" s="29">
        <f>(1-$S1163/100)/(1-$F1163)-1</f>
        <v>1.6402434965812063E-12</v>
      </c>
      <c r="U1163" s="19" t="str">
        <f>IF(ABS(IFERROR(T1163,0))&gt;0.05,INDEX(margin_ranges!$C$13:$C$16,MATCH($F1163*100,margin_ranges!$B$13:$B$16,1)),"")</f>
        <v/>
      </c>
      <c r="V1163" t="e">
        <f>MIN(VLOOKUP($U1163,margin_ranges!$A$5:$D$10,4,FALSE),$P1163*100)</f>
        <v>#N/A</v>
      </c>
      <c r="Y1163" s="29" t="e">
        <f t="shared" si="17"/>
        <v>#N/A</v>
      </c>
    </row>
    <row r="1164" spans="1:25" x14ac:dyDescent="0.3">
      <c r="A1164" s="8" t="s">
        <v>17</v>
      </c>
      <c r="B1164" s="8" t="s">
        <v>1743</v>
      </c>
      <c r="C1164" s="8" t="s">
        <v>1744</v>
      </c>
      <c r="D1164" s="8" t="s">
        <v>2009</v>
      </c>
      <c r="E1164" s="8" t="s">
        <v>2010</v>
      </c>
      <c r="F1164" s="24">
        <v>2.63093440013062E-2</v>
      </c>
      <c r="G1164" s="24">
        <v>0</v>
      </c>
      <c r="H1164" s="25">
        <v>0.77910000000000001</v>
      </c>
      <c r="I1164" s="25">
        <v>0.23499999999999999</v>
      </c>
      <c r="J1164" s="15">
        <v>10</v>
      </c>
      <c r="K1164" s="15">
        <v>1</v>
      </c>
      <c r="L1164" s="13">
        <v>0.30159999999999998</v>
      </c>
      <c r="M1164" s="7">
        <v>1.48917933</v>
      </c>
      <c r="N1164" s="26">
        <v>1.45</v>
      </c>
      <c r="O1164" s="27" t="s">
        <v>22</v>
      </c>
      <c r="P1164" s="8">
        <v>2.6309343999999998E-2</v>
      </c>
      <c r="Q1164" s="24">
        <v>0.1</v>
      </c>
      <c r="R1164" t="str">
        <f>IF($Q1164*100&gt;=VLOOKUP($O1164,margin_ranges!$A$5:$C$10,2,FALSE),IF($Q1164*100&lt;=VLOOKUP($O1164,margin_ranges!$A$5:$C$10,3,FALSE)+10,"IN RANGE","ABOVE RANGE"),"BELOW RANGE")</f>
        <v>BELOW RANGE</v>
      </c>
      <c r="S1164">
        <f>MIN(VLOOKUP($O1164,margin_ranges!$A$5:$D$10,4,FALSE),$P1164*100)</f>
        <v>2.6309343999999997</v>
      </c>
      <c r="T1164" s="29">
        <f>(1-$S1164/100)/(1-$F1164)-1</f>
        <v>1.3415935029570392E-12</v>
      </c>
      <c r="U1164" s="19" t="str">
        <f>IF(ABS(IFERROR(T1164,0))&gt;0.05,INDEX(margin_ranges!$C$13:$C$16,MATCH($F1164*100,margin_ranges!$B$13:$B$16,1)),"")</f>
        <v/>
      </c>
      <c r="V1164" t="e">
        <f>MIN(VLOOKUP($U1164,margin_ranges!$A$5:$D$10,4,FALSE),$P1164*100)</f>
        <v>#N/A</v>
      </c>
      <c r="Y1164" s="29" t="e">
        <f t="shared" si="17"/>
        <v>#N/A</v>
      </c>
    </row>
    <row r="1165" spans="1:25" x14ac:dyDescent="0.3">
      <c r="A1165" s="8" t="s">
        <v>17</v>
      </c>
      <c r="B1165" s="8" t="s">
        <v>1743</v>
      </c>
      <c r="C1165" s="8" t="s">
        <v>1744</v>
      </c>
      <c r="D1165" s="8" t="s">
        <v>1985</v>
      </c>
      <c r="E1165" s="8" t="s">
        <v>1986</v>
      </c>
      <c r="F1165" s="24">
        <v>6.5888748301232397E-2</v>
      </c>
      <c r="G1165" s="24">
        <v>0</v>
      </c>
      <c r="H1165" s="25">
        <v>1.0254000000000001</v>
      </c>
      <c r="I1165" s="25">
        <v>0.45929999999999999</v>
      </c>
      <c r="J1165" s="15">
        <v>23</v>
      </c>
      <c r="K1165" s="15">
        <v>2</v>
      </c>
      <c r="L1165" s="13">
        <v>0.44790000000000002</v>
      </c>
      <c r="M1165" s="7">
        <v>1.6593312600000001</v>
      </c>
      <c r="N1165" s="26">
        <v>1.55</v>
      </c>
      <c r="O1165" s="27" t="s">
        <v>92</v>
      </c>
      <c r="P1165" s="8">
        <v>6.5888748299999994E-2</v>
      </c>
      <c r="Q1165" s="24">
        <v>0.1</v>
      </c>
      <c r="R1165" t="str">
        <f>IF($Q1165*100&gt;=VLOOKUP($O1165,margin_ranges!$A$5:$C$10,2,FALSE),IF($Q1165*100&lt;=VLOOKUP($O1165,margin_ranges!$A$5:$C$10,3,FALSE)+10,"IN RANGE","ABOVE RANGE"),"BELOW RANGE")</f>
        <v>BELOW RANGE</v>
      </c>
      <c r="S1165">
        <f>MIN(VLOOKUP($O1165,margin_ranges!$A$5:$D$10,4,FALSE),$P1165*100)</f>
        <v>6.5888748299999991</v>
      </c>
      <c r="T1165" s="29">
        <f>(1-$S1165/100)/(1-$F1165)-1</f>
        <v>1.319166997859611E-12</v>
      </c>
      <c r="U1165" s="19" t="str">
        <f>IF(ABS(IFERROR(T1165,0))&gt;0.05,INDEX(margin_ranges!$C$13:$C$16,MATCH($F1165*100,margin_ranges!$B$13:$B$16,1)),"")</f>
        <v/>
      </c>
      <c r="V1165" t="e">
        <f>MIN(VLOOKUP($U1165,margin_ranges!$A$5:$D$10,4,FALSE),$P1165*100)</f>
        <v>#N/A</v>
      </c>
      <c r="Y1165" s="29" t="e">
        <f t="shared" si="17"/>
        <v>#N/A</v>
      </c>
    </row>
    <row r="1166" spans="1:25" x14ac:dyDescent="0.3">
      <c r="A1166" s="8" t="s">
        <v>17</v>
      </c>
      <c r="B1166" s="8" t="s">
        <v>1743</v>
      </c>
      <c r="C1166" s="8" t="s">
        <v>1744</v>
      </c>
      <c r="D1166" s="8" t="s">
        <v>2215</v>
      </c>
      <c r="E1166" s="8" t="s">
        <v>2216</v>
      </c>
      <c r="F1166" s="24">
        <v>0.137716769201088</v>
      </c>
      <c r="G1166" s="24">
        <v>0</v>
      </c>
      <c r="H1166" s="25">
        <v>2.3073000000000001</v>
      </c>
      <c r="I1166" s="25">
        <v>0.74150000000000005</v>
      </c>
      <c r="J1166" s="15">
        <v>40</v>
      </c>
      <c r="K1166" s="15">
        <v>6</v>
      </c>
      <c r="L1166" s="13">
        <v>0.32140000000000002</v>
      </c>
      <c r="M1166" s="7">
        <v>1.79755322</v>
      </c>
      <c r="N1166" s="26">
        <v>1.55</v>
      </c>
      <c r="O1166" s="27" t="s">
        <v>22</v>
      </c>
      <c r="P1166" s="8">
        <v>0.13771676920000001</v>
      </c>
      <c r="Q1166" s="24">
        <v>0.17</v>
      </c>
      <c r="R1166" t="str">
        <f>IF($Q1166*100&gt;=VLOOKUP($O1166,margin_ranges!$A$5:$C$10,2,FALSE),IF($Q1166*100&lt;=VLOOKUP($O1166,margin_ranges!$A$5:$C$10,3,FALSE)+10,"IN RANGE","ABOVE RANGE"),"BELOW RANGE")</f>
        <v>BELOW RANGE</v>
      </c>
      <c r="S1166">
        <f>MIN(VLOOKUP($O1166,margin_ranges!$A$5:$D$10,4,FALSE),$P1166*100)</f>
        <v>13.771676920000001</v>
      </c>
      <c r="T1166" s="29">
        <f>(1-$S1166/100)/(1-$F1166)-1</f>
        <v>1.2618794897889529E-12</v>
      </c>
      <c r="U1166" s="19" t="str">
        <f>IF(ABS(IFERROR(T1166,0))&gt;0.05,INDEX(margin_ranges!$C$13:$C$16,MATCH($F1166*100,margin_ranges!$B$13:$B$16,1)),"")</f>
        <v/>
      </c>
      <c r="V1166" t="e">
        <f>MIN(VLOOKUP($U1166,margin_ranges!$A$5:$D$10,4,FALSE),$P1166*100)</f>
        <v>#N/A</v>
      </c>
      <c r="Y1166" s="29" t="e">
        <f t="shared" ref="Y1166:Y1229" si="18">(1-$V1166/100)/(1-$F1166)-1</f>
        <v>#N/A</v>
      </c>
    </row>
    <row r="1167" spans="1:25" x14ac:dyDescent="0.3">
      <c r="A1167" s="8" t="s">
        <v>17</v>
      </c>
      <c r="B1167" s="8" t="s">
        <v>1743</v>
      </c>
      <c r="C1167" s="8" t="s">
        <v>1744</v>
      </c>
      <c r="D1167" s="8" t="s">
        <v>2437</v>
      </c>
      <c r="E1167" s="8" t="s">
        <v>2438</v>
      </c>
      <c r="F1167" s="24">
        <v>0.18371048040098101</v>
      </c>
      <c r="G1167" s="24">
        <v>0</v>
      </c>
      <c r="H1167" s="25">
        <v>4.3331</v>
      </c>
      <c r="I1167" s="25">
        <v>1.5588</v>
      </c>
      <c r="J1167" s="15">
        <v>89</v>
      </c>
      <c r="K1167" s="15">
        <v>16</v>
      </c>
      <c r="L1167" s="13">
        <v>0.35970000000000002</v>
      </c>
      <c r="M1167" s="7">
        <v>1.8988360900000001</v>
      </c>
      <c r="N1167" s="26">
        <v>1.55</v>
      </c>
      <c r="O1167" s="27" t="s">
        <v>92</v>
      </c>
      <c r="P1167" s="8">
        <v>0.18371048039999999</v>
      </c>
      <c r="Q1167" s="24">
        <v>0.2</v>
      </c>
      <c r="R1167" t="str">
        <f>IF($Q1167*100&gt;=VLOOKUP($O1167,margin_ranges!$A$5:$C$10,2,FALSE),IF($Q1167*100&lt;=VLOOKUP($O1167,margin_ranges!$A$5:$C$10,3,FALSE)+10,"IN RANGE","ABOVE RANGE"),"BELOW RANGE")</f>
        <v>IN RANGE</v>
      </c>
      <c r="S1167">
        <f>MIN(VLOOKUP($O1167,margin_ranges!$A$5:$D$10,4,FALSE),$P1167*100)</f>
        <v>18.371048039999998</v>
      </c>
      <c r="T1167" s="29">
        <f>(1-$S1167/100)/(1-$F1167)-1</f>
        <v>1.2017054018542694E-12</v>
      </c>
      <c r="U1167" s="19" t="str">
        <f>IF(ABS(IFERROR(T1167,0))&gt;0.05,INDEX(margin_ranges!$C$13:$C$16,MATCH($F1167*100,margin_ranges!$B$13:$B$16,1)),"")</f>
        <v/>
      </c>
      <c r="V1167" t="e">
        <f>MIN(VLOOKUP($U1167,margin_ranges!$A$5:$D$10,4,FALSE),$P1167*100)</f>
        <v>#N/A</v>
      </c>
      <c r="Y1167" s="29" t="e">
        <f t="shared" si="18"/>
        <v>#N/A</v>
      </c>
    </row>
    <row r="1168" spans="1:25" x14ac:dyDescent="0.3">
      <c r="A1168" s="8" t="s">
        <v>17</v>
      </c>
      <c r="B1168" s="8" t="s">
        <v>1743</v>
      </c>
      <c r="C1168" s="8" t="s">
        <v>1744</v>
      </c>
      <c r="D1168" s="8" t="s">
        <v>2597</v>
      </c>
      <c r="E1168" s="8" t="s">
        <v>2598</v>
      </c>
      <c r="F1168" s="24">
        <v>0.14445457260054301</v>
      </c>
      <c r="G1168" s="24">
        <v>0</v>
      </c>
      <c r="H1168" s="25">
        <v>10.605499999999999</v>
      </c>
      <c r="I1168" s="25">
        <v>0.93320000000000003</v>
      </c>
      <c r="J1168" s="15">
        <v>82</v>
      </c>
      <c r="K1168" s="15">
        <v>12</v>
      </c>
      <c r="L1168" s="13">
        <v>8.7999999999999995E-2</v>
      </c>
      <c r="M1168" s="7">
        <v>2.9221125099999998</v>
      </c>
      <c r="N1168" s="26">
        <v>2.5</v>
      </c>
      <c r="O1168" s="27" t="s">
        <v>479</v>
      </c>
      <c r="P1168" s="8">
        <v>0.1444545726</v>
      </c>
      <c r="Q1168" s="24">
        <v>0.33</v>
      </c>
      <c r="R1168" t="str">
        <f>IF($Q1168*100&gt;=VLOOKUP($O1168,margin_ranges!$A$5:$C$10,2,FALSE),IF($Q1168*100&lt;=VLOOKUP($O1168,margin_ranges!$A$5:$C$10,3,FALSE)+10,"IN RANGE","ABOVE RANGE"),"BELOW RANGE")</f>
        <v>IN RANGE</v>
      </c>
      <c r="S1168">
        <f>MIN(VLOOKUP($O1168,margin_ranges!$A$5:$D$10,4,FALSE),$P1168*100)</f>
        <v>14.44545726</v>
      </c>
      <c r="T1168" s="29">
        <f>(1-$S1168/100)/(1-$F1168)-1</f>
        <v>6.3482552548066451E-13</v>
      </c>
      <c r="U1168" s="19" t="str">
        <f>IF(ABS(IFERROR(T1168,0))&gt;0.05,INDEX(margin_ranges!$C$13:$C$16,MATCH($F1168*100,margin_ranges!$B$13:$B$16,1)),"")</f>
        <v/>
      </c>
      <c r="V1168" t="e">
        <f>MIN(VLOOKUP($U1168,margin_ranges!$A$5:$D$10,4,FALSE),$P1168*100)</f>
        <v>#N/A</v>
      </c>
      <c r="Y1168" s="29" t="e">
        <f t="shared" si="18"/>
        <v>#N/A</v>
      </c>
    </row>
    <row r="1169" spans="1:25" x14ac:dyDescent="0.3">
      <c r="A1169" s="8" t="s">
        <v>17</v>
      </c>
      <c r="B1169" s="8" t="s">
        <v>1743</v>
      </c>
      <c r="C1169" s="8" t="s">
        <v>1744</v>
      </c>
      <c r="D1169" s="8" t="s">
        <v>1787</v>
      </c>
      <c r="E1169" s="8" t="s">
        <v>1788</v>
      </c>
      <c r="F1169" s="24">
        <v>0.22300820750011299</v>
      </c>
      <c r="G1169" s="24">
        <v>0</v>
      </c>
      <c r="H1169" s="25">
        <v>3.0789</v>
      </c>
      <c r="I1169" s="25">
        <v>0.97909999999999997</v>
      </c>
      <c r="J1169" s="15">
        <v>57</v>
      </c>
      <c r="K1169" s="15">
        <v>11</v>
      </c>
      <c r="L1169" s="13">
        <v>0.318</v>
      </c>
      <c r="M1169" s="7">
        <v>1.9305223199999999</v>
      </c>
      <c r="N1169" s="26">
        <v>1.5</v>
      </c>
      <c r="O1169" s="27" t="s">
        <v>92</v>
      </c>
      <c r="P1169" s="8">
        <v>0.2230082075</v>
      </c>
      <c r="Q1169" s="24">
        <v>0.24</v>
      </c>
      <c r="R1169" t="str">
        <f>IF($Q1169*100&gt;=VLOOKUP($O1169,margin_ranges!$A$5:$C$10,2,FALSE),IF($Q1169*100&lt;=VLOOKUP($O1169,margin_ranges!$A$5:$C$10,3,FALSE)+10,"IN RANGE","ABOVE RANGE"),"BELOW RANGE")</f>
        <v>IN RANGE</v>
      </c>
      <c r="S1169">
        <f>MIN(VLOOKUP($O1169,margin_ranges!$A$5:$D$10,4,FALSE),$P1169*100)</f>
        <v>22.30082075</v>
      </c>
      <c r="T1169" s="29">
        <f>(1-$S1169/100)/(1-$F1169)-1</f>
        <v>1.4543921622589551E-13</v>
      </c>
      <c r="U1169" s="19" t="str">
        <f>IF(ABS(IFERROR(T1169,0))&gt;0.05,INDEX(margin_ranges!$C$13:$C$16,MATCH($F1169*100,margin_ranges!$B$13:$B$16,1)),"")</f>
        <v/>
      </c>
      <c r="V1169" t="e">
        <f>MIN(VLOOKUP($U1169,margin_ranges!$A$5:$D$10,4,FALSE),$P1169*100)</f>
        <v>#N/A</v>
      </c>
      <c r="Y1169" s="29" t="e">
        <f t="shared" si="18"/>
        <v>#N/A</v>
      </c>
    </row>
    <row r="1170" spans="1:25" x14ac:dyDescent="0.3">
      <c r="A1170" s="8" t="s">
        <v>17</v>
      </c>
      <c r="B1170" s="8" t="s">
        <v>1743</v>
      </c>
      <c r="C1170" s="8" t="s">
        <v>1744</v>
      </c>
      <c r="D1170" s="8" t="s">
        <v>1909</v>
      </c>
      <c r="E1170" s="8" t="s">
        <v>1910</v>
      </c>
      <c r="F1170" s="24">
        <v>0.23161091509981599</v>
      </c>
      <c r="G1170" s="24">
        <v>0</v>
      </c>
      <c r="H1170" s="25">
        <v>5.3811</v>
      </c>
      <c r="I1170" s="25">
        <v>1.8024</v>
      </c>
      <c r="J1170" s="15">
        <v>106</v>
      </c>
      <c r="K1170" s="15">
        <v>22</v>
      </c>
      <c r="L1170" s="13">
        <v>0.33500000000000002</v>
      </c>
      <c r="M1170" s="7">
        <v>1.95213601</v>
      </c>
      <c r="N1170" s="26">
        <v>1.5</v>
      </c>
      <c r="O1170" s="27" t="s">
        <v>92</v>
      </c>
      <c r="P1170" s="8">
        <v>0.23161091510000001</v>
      </c>
      <c r="Q1170" s="24">
        <v>0.24</v>
      </c>
      <c r="R1170" t="str">
        <f>IF($Q1170*100&gt;=VLOOKUP($O1170,margin_ranges!$A$5:$C$10,2,FALSE),IF($Q1170*100&lt;=VLOOKUP($O1170,margin_ranges!$A$5:$C$10,3,FALSE)+10,"IN RANGE","ABOVE RANGE"),"BELOW RANGE")</f>
        <v>IN RANGE</v>
      </c>
      <c r="S1170">
        <f>MIN(VLOOKUP($O1170,margin_ranges!$A$5:$D$10,4,FALSE),$P1170*100)</f>
        <v>23.161091510000002</v>
      </c>
      <c r="T1170" s="29">
        <f>(1-$S1170/100)/(1-$F1170)-1</f>
        <v>-2.3936408410918375E-13</v>
      </c>
      <c r="U1170" s="19" t="str">
        <f>IF(ABS(IFERROR(T1170,0))&gt;0.05,INDEX(margin_ranges!$C$13:$C$16,MATCH($F1170*100,margin_ranges!$B$13:$B$16,1)),"")</f>
        <v/>
      </c>
      <c r="V1170" t="e">
        <f>MIN(VLOOKUP($U1170,margin_ranges!$A$5:$D$10,4,FALSE),$P1170*100)</f>
        <v>#N/A</v>
      </c>
      <c r="Y1170" s="29" t="e">
        <f t="shared" si="18"/>
        <v>#N/A</v>
      </c>
    </row>
    <row r="1171" spans="1:25" x14ac:dyDescent="0.3">
      <c r="A1171" s="8" t="s">
        <v>17</v>
      </c>
      <c r="B1171" s="8" t="s">
        <v>1743</v>
      </c>
      <c r="C1171" s="8" t="s">
        <v>1744</v>
      </c>
      <c r="D1171" s="8" t="s">
        <v>2239</v>
      </c>
      <c r="E1171" s="8" t="s">
        <v>2240</v>
      </c>
      <c r="F1171" s="24">
        <v>0.20475881609940899</v>
      </c>
      <c r="G1171" s="24">
        <v>0</v>
      </c>
      <c r="H1171" s="25">
        <v>6.8320999999999996</v>
      </c>
      <c r="I1171" s="25">
        <v>3.1059999999999999</v>
      </c>
      <c r="J1171" s="15">
        <v>176</v>
      </c>
      <c r="K1171" s="15">
        <v>36</v>
      </c>
      <c r="L1171" s="13">
        <v>0.4546</v>
      </c>
      <c r="M1171" s="7">
        <v>1.88622022</v>
      </c>
      <c r="N1171" s="26">
        <v>1.5</v>
      </c>
      <c r="O1171" s="27" t="s">
        <v>22</v>
      </c>
      <c r="P1171" s="8">
        <v>0.20475881609999999</v>
      </c>
      <c r="Q1171" s="24">
        <v>0.26</v>
      </c>
      <c r="R1171" t="str">
        <f>IF($Q1171*100&gt;=VLOOKUP($O1171,margin_ranges!$A$5:$C$10,2,FALSE),IF($Q1171*100&lt;=VLOOKUP($O1171,margin_ranges!$A$5:$C$10,3,FALSE)+10,"IN RANGE","ABOVE RANGE"),"BELOW RANGE")</f>
        <v>IN RANGE</v>
      </c>
      <c r="S1171">
        <f>MIN(VLOOKUP($O1171,margin_ranges!$A$5:$D$10,4,FALSE),$P1171*100)</f>
        <v>20.475881609999998</v>
      </c>
      <c r="T1171" s="29">
        <f>(1-$S1171/100)/(1-$F1171)-1</f>
        <v>-7.432943149865423E-13</v>
      </c>
      <c r="U1171" s="19" t="str">
        <f>IF(ABS(IFERROR(T1171,0))&gt;0.05,INDEX(margin_ranges!$C$13:$C$16,MATCH($F1171*100,margin_ranges!$B$13:$B$16,1)),"")</f>
        <v/>
      </c>
      <c r="V1171" t="e">
        <f>MIN(VLOOKUP($U1171,margin_ranges!$A$5:$D$10,4,FALSE),$P1171*100)</f>
        <v>#N/A</v>
      </c>
      <c r="Y1171" s="29" t="e">
        <f t="shared" si="18"/>
        <v>#N/A</v>
      </c>
    </row>
    <row r="1172" spans="1:25" x14ac:dyDescent="0.3">
      <c r="A1172" s="8" t="s">
        <v>17</v>
      </c>
      <c r="B1172" s="8" t="s">
        <v>1743</v>
      </c>
      <c r="C1172" s="8" t="s">
        <v>1744</v>
      </c>
      <c r="D1172" s="8" t="s">
        <v>2521</v>
      </c>
      <c r="E1172" s="8" t="s">
        <v>2522</v>
      </c>
      <c r="F1172" s="24">
        <v>0.23504338559902499</v>
      </c>
      <c r="G1172" s="24">
        <v>0</v>
      </c>
      <c r="H1172" s="25">
        <v>2.0366</v>
      </c>
      <c r="I1172" s="25">
        <v>0.62209999999999999</v>
      </c>
      <c r="J1172" s="15">
        <v>37</v>
      </c>
      <c r="K1172" s="15">
        <v>8</v>
      </c>
      <c r="L1172" s="13">
        <v>0.30549999999999999</v>
      </c>
      <c r="M1172" s="7">
        <v>1.96089552</v>
      </c>
      <c r="N1172" s="26">
        <v>1.5</v>
      </c>
      <c r="O1172" s="27" t="s">
        <v>92</v>
      </c>
      <c r="P1172" s="8">
        <v>0.23504338559999999</v>
      </c>
      <c r="Q1172" s="24">
        <v>0.24</v>
      </c>
      <c r="R1172" t="str">
        <f>IF($Q1172*100&gt;=VLOOKUP($O1172,margin_ranges!$A$5:$C$10,2,FALSE),IF($Q1172*100&lt;=VLOOKUP($O1172,margin_ranges!$A$5:$C$10,3,FALSE)+10,"IN RANGE","ABOVE RANGE"),"BELOW RANGE")</f>
        <v>IN RANGE</v>
      </c>
      <c r="S1172">
        <f>MIN(VLOOKUP($O1172,margin_ranges!$A$5:$D$10,4,FALSE),$P1172*100)</f>
        <v>23.504338559999997</v>
      </c>
      <c r="T1172" s="29">
        <f>(1-$S1172/100)/(1-$F1172)-1</f>
        <v>-1.2744250099672172E-12</v>
      </c>
      <c r="U1172" s="19" t="str">
        <f>IF(ABS(IFERROR(T1172,0))&gt;0.05,INDEX(margin_ranges!$C$13:$C$16,MATCH($F1172*100,margin_ranges!$B$13:$B$16,1)),"")</f>
        <v/>
      </c>
      <c r="V1172" t="e">
        <f>MIN(VLOOKUP($U1172,margin_ranges!$A$5:$D$10,4,FALSE),$P1172*100)</f>
        <v>#N/A</v>
      </c>
      <c r="Y1172" s="29" t="e">
        <f t="shared" si="18"/>
        <v>#N/A</v>
      </c>
    </row>
    <row r="1173" spans="1:25" x14ac:dyDescent="0.3">
      <c r="A1173" s="8" t="s">
        <v>17</v>
      </c>
      <c r="B1173" s="8" t="s">
        <v>1743</v>
      </c>
      <c r="C1173" s="8" t="s">
        <v>1744</v>
      </c>
      <c r="D1173" s="8" t="s">
        <v>1847</v>
      </c>
      <c r="E1173" s="8" t="s">
        <v>1848</v>
      </c>
      <c r="F1173" s="24">
        <v>0.20341220179898301</v>
      </c>
      <c r="G1173" s="24">
        <v>0</v>
      </c>
      <c r="H1173" s="25">
        <v>0.86890000000000001</v>
      </c>
      <c r="I1173" s="25">
        <v>0.23280000000000001</v>
      </c>
      <c r="J1173" s="15">
        <v>13</v>
      </c>
      <c r="K1173" s="15">
        <v>3</v>
      </c>
      <c r="L1173" s="13">
        <v>0.26790000000000003</v>
      </c>
      <c r="M1173" s="7">
        <v>1.8830316</v>
      </c>
      <c r="N1173" s="26">
        <v>1.5</v>
      </c>
      <c r="O1173" s="27" t="s">
        <v>92</v>
      </c>
      <c r="P1173" s="8">
        <v>0.2034122018</v>
      </c>
      <c r="Q1173" s="24">
        <v>0.24</v>
      </c>
      <c r="R1173" t="str">
        <f>IF($Q1173*100&gt;=VLOOKUP($O1173,margin_ranges!$A$5:$C$10,2,FALSE),IF($Q1173*100&lt;=VLOOKUP($O1173,margin_ranges!$A$5:$C$10,3,FALSE)+10,"IN RANGE","ABOVE RANGE"),"BELOW RANGE")</f>
        <v>IN RANGE</v>
      </c>
      <c r="S1173">
        <f>MIN(VLOOKUP($O1173,margin_ranges!$A$5:$D$10,4,FALSE),$P1173*100)</f>
        <v>20.341220180000001</v>
      </c>
      <c r="T1173" s="29">
        <f>(1-$S1173/100)/(1-$F1173)-1</f>
        <v>-1.2766454560164675E-12</v>
      </c>
      <c r="U1173" s="19" t="str">
        <f>IF(ABS(IFERROR(T1173,0))&gt;0.05,INDEX(margin_ranges!$C$13:$C$16,MATCH($F1173*100,margin_ranges!$B$13:$B$16,1)),"")</f>
        <v/>
      </c>
      <c r="V1173" t="e">
        <f>MIN(VLOOKUP($U1173,margin_ranges!$A$5:$D$10,4,FALSE),$P1173*100)</f>
        <v>#N/A</v>
      </c>
      <c r="Y1173" s="29" t="e">
        <f t="shared" si="18"/>
        <v>#N/A</v>
      </c>
    </row>
    <row r="1174" spans="1:25" x14ac:dyDescent="0.3">
      <c r="A1174" s="8" t="s">
        <v>17</v>
      </c>
      <c r="B1174" s="8" t="s">
        <v>1743</v>
      </c>
      <c r="C1174" s="8" t="s">
        <v>1744</v>
      </c>
      <c r="D1174" s="8" t="s">
        <v>2423</v>
      </c>
      <c r="E1174" s="8" t="s">
        <v>2424</v>
      </c>
      <c r="F1174" s="24">
        <v>0.22892878339894601</v>
      </c>
      <c r="G1174" s="24">
        <v>0</v>
      </c>
      <c r="H1174" s="25">
        <v>1.6601999999999999</v>
      </c>
      <c r="I1174" s="25">
        <v>0.65259999999999996</v>
      </c>
      <c r="J1174" s="15">
        <v>39</v>
      </c>
      <c r="K1174" s="15">
        <v>9</v>
      </c>
      <c r="L1174" s="13">
        <v>0.3931</v>
      </c>
      <c r="M1174" s="7">
        <v>2.01019046</v>
      </c>
      <c r="N1174" s="26">
        <v>1.55</v>
      </c>
      <c r="O1174" s="27" t="s">
        <v>22</v>
      </c>
      <c r="P1174" s="8">
        <v>0.2289287834</v>
      </c>
      <c r="Q1174" s="24">
        <v>0.27</v>
      </c>
      <c r="R1174" t="str">
        <f>IF($Q1174*100&gt;=VLOOKUP($O1174,margin_ranges!$A$5:$C$10,2,FALSE),IF($Q1174*100&lt;=VLOOKUP($O1174,margin_ranges!$A$5:$C$10,3,FALSE)+10,"IN RANGE","ABOVE RANGE"),"BELOW RANGE")</f>
        <v>IN RANGE</v>
      </c>
      <c r="S1174">
        <f>MIN(VLOOKUP($O1174,margin_ranges!$A$5:$D$10,4,FALSE),$P1174*100)</f>
        <v>22.892878339999999</v>
      </c>
      <c r="T1174" s="29">
        <f>(1-$S1174/100)/(1-$F1174)-1</f>
        <v>-1.3670176102209552E-12</v>
      </c>
      <c r="U1174" s="19" t="str">
        <f>IF(ABS(IFERROR(T1174,0))&gt;0.05,INDEX(margin_ranges!$C$13:$C$16,MATCH($F1174*100,margin_ranges!$B$13:$B$16,1)),"")</f>
        <v/>
      </c>
      <c r="V1174" t="e">
        <f>MIN(VLOOKUP($U1174,margin_ranges!$A$5:$D$10,4,FALSE),$P1174*100)</f>
        <v>#N/A</v>
      </c>
      <c r="Y1174" s="29" t="e">
        <f t="shared" si="18"/>
        <v>#N/A</v>
      </c>
    </row>
    <row r="1175" spans="1:25" x14ac:dyDescent="0.3">
      <c r="A1175" s="8" t="s">
        <v>17</v>
      </c>
      <c r="B1175" s="8" t="s">
        <v>1743</v>
      </c>
      <c r="C1175" s="8" t="s">
        <v>1744</v>
      </c>
      <c r="D1175" s="8" t="s">
        <v>11820</v>
      </c>
      <c r="E1175" s="8" t="s">
        <v>11821</v>
      </c>
      <c r="F1175" s="24">
        <v>0.216048512198561</v>
      </c>
      <c r="G1175" s="24">
        <v>0</v>
      </c>
      <c r="H1175" s="25">
        <v>0.60909999999999997</v>
      </c>
      <c r="I1175" s="25">
        <v>0.13239999999999999</v>
      </c>
      <c r="J1175" s="15">
        <v>8</v>
      </c>
      <c r="K1175" s="15">
        <v>2</v>
      </c>
      <c r="L1175" s="13">
        <v>0.21729999999999999</v>
      </c>
      <c r="M1175" s="7">
        <v>1.9133837</v>
      </c>
      <c r="N1175" s="26">
        <v>1.5</v>
      </c>
      <c r="O1175" s="27" t="s">
        <v>92</v>
      </c>
      <c r="P1175" s="8">
        <v>0.21604851219999999</v>
      </c>
      <c r="Q1175" s="24">
        <v>0.25</v>
      </c>
      <c r="R1175" t="str">
        <f>IF($Q1175*100&gt;=VLOOKUP($O1175,margin_ranges!$A$5:$C$10,2,FALSE),IF($Q1175*100&lt;=VLOOKUP($O1175,margin_ranges!$A$5:$C$10,3,FALSE)+10,"IN RANGE","ABOVE RANGE"),"BELOW RANGE")</f>
        <v>IN RANGE</v>
      </c>
      <c r="S1175">
        <f>MIN(VLOOKUP($O1175,margin_ranges!$A$5:$D$10,4,FALSE),$P1175*100)</f>
        <v>21.60485122</v>
      </c>
      <c r="T1175" s="29">
        <f>(1-$S1175/100)/(1-$F1175)-1</f>
        <v>-1.8355317266127713E-12</v>
      </c>
      <c r="U1175" s="19" t="str">
        <f>IF(ABS(IFERROR(T1175,0))&gt;0.05,INDEX(margin_ranges!$C$13:$C$16,MATCH($F1175*100,margin_ranges!$B$13:$B$16,1)),"")</f>
        <v/>
      </c>
      <c r="V1175" t="e">
        <f>MIN(VLOOKUP($U1175,margin_ranges!$A$5:$D$10,4,FALSE),$P1175*100)</f>
        <v>#N/A</v>
      </c>
      <c r="Y1175" s="29" t="e">
        <f t="shared" si="18"/>
        <v>#N/A</v>
      </c>
    </row>
    <row r="1176" spans="1:25" x14ac:dyDescent="0.3">
      <c r="A1176" s="8" t="s">
        <v>17</v>
      </c>
      <c r="B1176" s="8" t="s">
        <v>1743</v>
      </c>
      <c r="C1176" s="8" t="s">
        <v>1744</v>
      </c>
      <c r="D1176" s="8" t="s">
        <v>1783</v>
      </c>
      <c r="E1176" s="8" t="s">
        <v>1784</v>
      </c>
      <c r="F1176" s="24">
        <v>0.20904416919841001</v>
      </c>
      <c r="G1176" s="24">
        <v>0</v>
      </c>
      <c r="H1176" s="25">
        <v>0.58030000000000004</v>
      </c>
      <c r="I1176" s="25">
        <v>0.2072</v>
      </c>
      <c r="J1176" s="15">
        <v>11</v>
      </c>
      <c r="K1176" s="15">
        <v>2</v>
      </c>
      <c r="L1176" s="13">
        <v>0.35709999999999997</v>
      </c>
      <c r="M1176" s="7">
        <v>1.77001034</v>
      </c>
      <c r="N1176" s="26">
        <v>1.4</v>
      </c>
      <c r="O1176" s="27" t="s">
        <v>22</v>
      </c>
      <c r="P1176" s="8">
        <v>0.20904416919999999</v>
      </c>
      <c r="Q1176" s="24">
        <v>0.25</v>
      </c>
      <c r="R1176" t="str">
        <f>IF($Q1176*100&gt;=VLOOKUP($O1176,margin_ranges!$A$5:$C$10,2,FALSE),IF($Q1176*100&lt;=VLOOKUP($O1176,margin_ranges!$A$5:$C$10,3,FALSE)+10,"IN RANGE","ABOVE RANGE"),"BELOW RANGE")</f>
        <v>IN RANGE</v>
      </c>
      <c r="S1176">
        <f>MIN(VLOOKUP($O1176,margin_ranges!$A$5:$D$10,4,FALSE),$P1176*100)</f>
        <v>20.904416919999999</v>
      </c>
      <c r="T1176" s="29">
        <f>(1-$S1176/100)/(1-$F1176)-1</f>
        <v>-2.0102808306887709E-12</v>
      </c>
      <c r="U1176" s="19" t="str">
        <f>IF(ABS(IFERROR(T1176,0))&gt;0.05,INDEX(margin_ranges!$C$13:$C$16,MATCH($F1176*100,margin_ranges!$B$13:$B$16,1)),"")</f>
        <v/>
      </c>
      <c r="V1176" t="e">
        <f>MIN(VLOOKUP($U1176,margin_ranges!$A$5:$D$10,4,FALSE),$P1176*100)</f>
        <v>#N/A</v>
      </c>
      <c r="Y1176" s="29" t="e">
        <f t="shared" si="18"/>
        <v>#N/A</v>
      </c>
    </row>
    <row r="1177" spans="1:25" x14ac:dyDescent="0.3">
      <c r="A1177" s="8" t="s">
        <v>17</v>
      </c>
      <c r="B1177" s="8" t="s">
        <v>1743</v>
      </c>
      <c r="C1177" s="8" t="s">
        <v>1744</v>
      </c>
      <c r="D1177" s="8" t="s">
        <v>2181</v>
      </c>
      <c r="E1177" s="8" t="s">
        <v>2182</v>
      </c>
      <c r="F1177" s="24">
        <v>0.21538089739802899</v>
      </c>
      <c r="G1177" s="24">
        <v>0</v>
      </c>
      <c r="H1177" s="25">
        <v>0.51200000000000001</v>
      </c>
      <c r="I1177" s="25">
        <v>0.1391</v>
      </c>
      <c r="J1177" s="15">
        <v>8</v>
      </c>
      <c r="K1177" s="15">
        <v>2</v>
      </c>
      <c r="L1177" s="13">
        <v>0.27179999999999999</v>
      </c>
      <c r="M1177" s="7">
        <v>1.9117556499999999</v>
      </c>
      <c r="N1177" s="26">
        <v>1.5</v>
      </c>
      <c r="O1177" s="27" t="s">
        <v>92</v>
      </c>
      <c r="P1177" s="8">
        <v>0.21538089739999999</v>
      </c>
      <c r="Q1177" s="24">
        <v>0.24</v>
      </c>
      <c r="R1177" t="str">
        <f>IF($Q1177*100&gt;=VLOOKUP($O1177,margin_ranges!$A$5:$C$10,2,FALSE),IF($Q1177*100&lt;=VLOOKUP($O1177,margin_ranges!$A$5:$C$10,3,FALSE)+10,"IN RANGE","ABOVE RANGE"),"BELOW RANGE")</f>
        <v>IN RANGE</v>
      </c>
      <c r="S1177">
        <f>MIN(VLOOKUP($O1177,margin_ranges!$A$5:$D$10,4,FALSE),$P1177*100)</f>
        <v>21.53808974</v>
      </c>
      <c r="T1177" s="29">
        <f>(1-$S1177/100)/(1-$F1177)-1</f>
        <v>-2.5119906155168792E-12</v>
      </c>
      <c r="U1177" s="19" t="str">
        <f>IF(ABS(IFERROR(T1177,0))&gt;0.05,INDEX(margin_ranges!$C$13:$C$16,MATCH($F1177*100,margin_ranges!$B$13:$B$16,1)),"")</f>
        <v/>
      </c>
      <c r="V1177" t="e">
        <f>MIN(VLOOKUP($U1177,margin_ranges!$A$5:$D$10,4,FALSE),$P1177*100)</f>
        <v>#N/A</v>
      </c>
      <c r="Y1177" s="29" t="e">
        <f t="shared" si="18"/>
        <v>#N/A</v>
      </c>
    </row>
    <row r="1178" spans="1:25" x14ac:dyDescent="0.3">
      <c r="A1178" s="8" t="s">
        <v>17</v>
      </c>
      <c r="B1178" s="8" t="s">
        <v>1743</v>
      </c>
      <c r="C1178" s="8" t="s">
        <v>1744</v>
      </c>
      <c r="D1178" s="8" t="s">
        <v>2175</v>
      </c>
      <c r="E1178" s="8" t="s">
        <v>2176</v>
      </c>
      <c r="F1178" s="24">
        <v>0.18573198169729699</v>
      </c>
      <c r="G1178" s="24">
        <v>0</v>
      </c>
      <c r="H1178" s="25">
        <v>1.2511000000000001</v>
      </c>
      <c r="I1178" s="25">
        <v>0.46010000000000001</v>
      </c>
      <c r="J1178" s="15">
        <v>25</v>
      </c>
      <c r="K1178" s="15">
        <v>5</v>
      </c>
      <c r="L1178" s="13">
        <v>0.36780000000000002</v>
      </c>
      <c r="M1178" s="7">
        <v>1.8421453000000001</v>
      </c>
      <c r="N1178" s="26">
        <v>1.5</v>
      </c>
      <c r="O1178" s="27" t="s">
        <v>22</v>
      </c>
      <c r="P1178" s="8">
        <v>0.18573198169999999</v>
      </c>
      <c r="Q1178" s="24">
        <v>0.23</v>
      </c>
      <c r="R1178" t="str">
        <f>IF($Q1178*100&gt;=VLOOKUP($O1178,margin_ranges!$A$5:$C$10,2,FALSE),IF($Q1178*100&lt;=VLOOKUP($O1178,margin_ranges!$A$5:$C$10,3,FALSE)+10,"IN RANGE","ABOVE RANGE"),"BELOW RANGE")</f>
        <v>IN RANGE</v>
      </c>
      <c r="S1178">
        <f>MIN(VLOOKUP($O1178,margin_ranges!$A$5:$D$10,4,FALSE),$P1178*100)</f>
        <v>18.573198169999998</v>
      </c>
      <c r="T1178" s="29">
        <f>(1-$S1178/100)/(1-$F1178)-1</f>
        <v>-3.3194558213267555E-12</v>
      </c>
      <c r="U1178" s="19" t="str">
        <f>IF(ABS(IFERROR(T1178,0))&gt;0.05,INDEX(margin_ranges!$C$13:$C$16,MATCH($F1178*100,margin_ranges!$B$13:$B$16,1)),"")</f>
        <v/>
      </c>
      <c r="V1178" t="e">
        <f>MIN(VLOOKUP($U1178,margin_ranges!$A$5:$D$10,4,FALSE),$P1178*100)</f>
        <v>#N/A</v>
      </c>
      <c r="Y1178" s="29" t="e">
        <f t="shared" si="18"/>
        <v>#N/A</v>
      </c>
    </row>
    <row r="1179" spans="1:25" x14ac:dyDescent="0.3">
      <c r="A1179" s="8" t="s">
        <v>17</v>
      </c>
      <c r="B1179" s="8" t="s">
        <v>1743</v>
      </c>
      <c r="C1179" s="8" t="s">
        <v>1744</v>
      </c>
      <c r="D1179" s="8" t="s">
        <v>1953</v>
      </c>
      <c r="E1179" s="8" t="s">
        <v>1954</v>
      </c>
      <c r="F1179" s="24">
        <v>0.22978977759732899</v>
      </c>
      <c r="G1179" s="24">
        <v>0</v>
      </c>
      <c r="H1179" s="25">
        <v>1.3932</v>
      </c>
      <c r="I1179" s="25">
        <v>0.47210000000000002</v>
      </c>
      <c r="J1179" s="15">
        <v>29</v>
      </c>
      <c r="K1179" s="15">
        <v>7</v>
      </c>
      <c r="L1179" s="13">
        <v>0.33879999999999999</v>
      </c>
      <c r="M1179" s="7">
        <v>2.0124375900000002</v>
      </c>
      <c r="N1179" s="26">
        <v>1.55</v>
      </c>
      <c r="O1179" s="27" t="s">
        <v>92</v>
      </c>
      <c r="P1179" s="8">
        <v>0.22978977759999999</v>
      </c>
      <c r="Q1179" s="24">
        <v>0.27</v>
      </c>
      <c r="R1179" t="str">
        <f>IF($Q1179*100&gt;=VLOOKUP($O1179,margin_ranges!$A$5:$C$10,2,FALSE),IF($Q1179*100&lt;=VLOOKUP($O1179,margin_ranges!$A$5:$C$10,3,FALSE)+10,"IN RANGE","ABOVE RANGE"),"BELOW RANGE")</f>
        <v>IN RANGE</v>
      </c>
      <c r="S1179">
        <f>MIN(VLOOKUP($O1179,margin_ranges!$A$5:$D$10,4,FALSE),$P1179*100)</f>
        <v>22.978977759999999</v>
      </c>
      <c r="T1179" s="29">
        <f>(1-$S1179/100)/(1-$F1179)-1</f>
        <v>-3.467892639719139E-12</v>
      </c>
      <c r="U1179" s="19" t="str">
        <f>IF(ABS(IFERROR(T1179,0))&gt;0.05,INDEX(margin_ranges!$C$13:$C$16,MATCH($F1179*100,margin_ranges!$B$13:$B$16,1)),"")</f>
        <v/>
      </c>
      <c r="V1179" t="e">
        <f>MIN(VLOOKUP($U1179,margin_ranges!$A$5:$D$10,4,FALSE),$P1179*100)</f>
        <v>#N/A</v>
      </c>
      <c r="Y1179" s="29" t="e">
        <f t="shared" si="18"/>
        <v>#N/A</v>
      </c>
    </row>
    <row r="1180" spans="1:25" x14ac:dyDescent="0.3">
      <c r="A1180" s="8" t="s">
        <v>17</v>
      </c>
      <c r="B1180" s="8" t="s">
        <v>1743</v>
      </c>
      <c r="C1180" s="8" t="s">
        <v>1744</v>
      </c>
      <c r="D1180" s="8" t="s">
        <v>2477</v>
      </c>
      <c r="E1180" s="8" t="s">
        <v>2478</v>
      </c>
      <c r="F1180" s="24">
        <v>0.21754002029727501</v>
      </c>
      <c r="G1180" s="24">
        <v>0</v>
      </c>
      <c r="H1180" s="25">
        <v>3.5958999999999999</v>
      </c>
      <c r="I1180" s="25">
        <v>0.99129999999999996</v>
      </c>
      <c r="J1180" s="15">
        <v>51</v>
      </c>
      <c r="K1180" s="15">
        <v>11</v>
      </c>
      <c r="L1180" s="13">
        <v>0.2757</v>
      </c>
      <c r="M1180" s="7">
        <v>1.7253278599999999</v>
      </c>
      <c r="N1180" s="26">
        <v>1.35</v>
      </c>
      <c r="O1180" s="27" t="s">
        <v>22</v>
      </c>
      <c r="P1180" s="8">
        <v>0.2175400203</v>
      </c>
      <c r="Q1180" s="24">
        <v>0.26</v>
      </c>
      <c r="R1180" t="str">
        <f>IF($Q1180*100&gt;=VLOOKUP($O1180,margin_ranges!$A$5:$C$10,2,FALSE),IF($Q1180*100&lt;=VLOOKUP($O1180,margin_ranges!$A$5:$C$10,3,FALSE)+10,"IN RANGE","ABOVE RANGE"),"BELOW RANGE")</f>
        <v>IN RANGE</v>
      </c>
      <c r="S1180">
        <f>MIN(VLOOKUP($O1180,margin_ranges!$A$5:$D$10,4,FALSE),$P1180*100)</f>
        <v>21.754002029999999</v>
      </c>
      <c r="T1180" s="29">
        <f>(1-$S1180/100)/(1-$F1180)-1</f>
        <v>-3.482547583644191E-12</v>
      </c>
      <c r="U1180" s="19" t="str">
        <f>IF(ABS(IFERROR(T1180,0))&gt;0.05,INDEX(margin_ranges!$C$13:$C$16,MATCH($F1180*100,margin_ranges!$B$13:$B$16,1)),"")</f>
        <v/>
      </c>
      <c r="V1180" t="e">
        <f>MIN(VLOOKUP($U1180,margin_ranges!$A$5:$D$10,4,FALSE),$P1180*100)</f>
        <v>#N/A</v>
      </c>
      <c r="Y1180" s="29" t="e">
        <f t="shared" si="18"/>
        <v>#N/A</v>
      </c>
    </row>
    <row r="1181" spans="1:25" x14ac:dyDescent="0.3">
      <c r="A1181" s="8" t="s">
        <v>17</v>
      </c>
      <c r="B1181" s="8" t="s">
        <v>1743</v>
      </c>
      <c r="C1181" s="8" t="s">
        <v>1744</v>
      </c>
      <c r="D1181" s="8" t="s">
        <v>2559</v>
      </c>
      <c r="E1181" s="8" t="s">
        <v>2560</v>
      </c>
      <c r="F1181" s="24">
        <v>0.206926318996597</v>
      </c>
      <c r="G1181" s="24">
        <v>0</v>
      </c>
      <c r="H1181" s="25">
        <v>4.4260999999999999</v>
      </c>
      <c r="I1181" s="25">
        <v>1.1155999999999999</v>
      </c>
      <c r="J1181" s="15">
        <v>63</v>
      </c>
      <c r="K1181" s="15">
        <v>13</v>
      </c>
      <c r="L1181" s="13">
        <v>0.252</v>
      </c>
      <c r="M1181" s="7">
        <v>1.89137534</v>
      </c>
      <c r="N1181" s="26">
        <v>1.5</v>
      </c>
      <c r="O1181" s="27" t="s">
        <v>92</v>
      </c>
      <c r="P1181" s="8">
        <v>0.206926319</v>
      </c>
      <c r="Q1181" s="24">
        <v>0.23</v>
      </c>
      <c r="R1181" t="str">
        <f>IF($Q1181*100&gt;=VLOOKUP($O1181,margin_ranges!$A$5:$C$10,2,FALSE),IF($Q1181*100&lt;=VLOOKUP($O1181,margin_ranges!$A$5:$C$10,3,FALSE)+10,"IN RANGE","ABOVE RANGE"),"BELOW RANGE")</f>
        <v>IN RANGE</v>
      </c>
      <c r="S1181">
        <f>MIN(VLOOKUP($O1181,margin_ranges!$A$5:$D$10,4,FALSE),$P1181*100)</f>
        <v>20.692631899999999</v>
      </c>
      <c r="T1181" s="29">
        <f>(1-$S1181/100)/(1-$F1181)-1</f>
        <v>-4.29101199017623E-12</v>
      </c>
      <c r="U1181" s="19" t="str">
        <f>IF(ABS(IFERROR(T1181,0))&gt;0.05,INDEX(margin_ranges!$C$13:$C$16,MATCH($F1181*100,margin_ranges!$B$13:$B$16,1)),"")</f>
        <v/>
      </c>
      <c r="V1181" t="e">
        <f>MIN(VLOOKUP($U1181,margin_ranges!$A$5:$D$10,4,FALSE),$P1181*100)</f>
        <v>#N/A</v>
      </c>
      <c r="Y1181" s="29" t="e">
        <f t="shared" si="18"/>
        <v>#N/A</v>
      </c>
    </row>
    <row r="1182" spans="1:25" x14ac:dyDescent="0.3">
      <c r="A1182" s="8" t="s">
        <v>17</v>
      </c>
      <c r="B1182" s="8" t="s">
        <v>1743</v>
      </c>
      <c r="C1182" s="8" t="s">
        <v>1744</v>
      </c>
      <c r="D1182" s="8" t="s">
        <v>1751</v>
      </c>
      <c r="E1182" s="8" t="s">
        <v>1752</v>
      </c>
      <c r="F1182" s="24">
        <v>3.6132648295189099E-2</v>
      </c>
      <c r="G1182" s="24">
        <v>0</v>
      </c>
      <c r="H1182" s="25">
        <v>0.68279999999999996</v>
      </c>
      <c r="I1182" s="25">
        <v>0.25409999999999999</v>
      </c>
      <c r="J1182" s="15">
        <v>11</v>
      </c>
      <c r="K1182" s="15">
        <v>0</v>
      </c>
      <c r="L1182" s="13">
        <v>0.37219999999999998</v>
      </c>
      <c r="M1182" s="7">
        <v>1.5043563799999999</v>
      </c>
      <c r="N1182" s="26">
        <v>1.45</v>
      </c>
      <c r="O1182" s="27" t="s">
        <v>22</v>
      </c>
      <c r="P1182" s="8">
        <v>3.61326483E-2</v>
      </c>
      <c r="Q1182" s="24">
        <v>0.1</v>
      </c>
      <c r="R1182" t="str">
        <f>IF($Q1182*100&gt;=VLOOKUP($O1182,margin_ranges!$A$5:$C$10,2,FALSE),IF($Q1182*100&lt;=VLOOKUP($O1182,margin_ranges!$A$5:$C$10,3,FALSE)+10,"IN RANGE","ABOVE RANGE"),"BELOW RANGE")</f>
        <v>BELOW RANGE</v>
      </c>
      <c r="S1182">
        <f>MIN(VLOOKUP($O1182,margin_ranges!$A$5:$D$10,4,FALSE),$P1182*100)</f>
        <v>3.6132648299999999</v>
      </c>
      <c r="T1182" s="29">
        <f>(1-$S1182/100)/(1-$F1182)-1</f>
        <v>-4.9911186295048537E-12</v>
      </c>
      <c r="U1182" s="19" t="str">
        <f>IF(ABS(IFERROR(T1182,0))&gt;0.05,INDEX(margin_ranges!$C$13:$C$16,MATCH($F1182*100,margin_ranges!$B$13:$B$16,1)),"")</f>
        <v/>
      </c>
      <c r="V1182" t="e">
        <f>MIN(VLOOKUP($U1182,margin_ranges!$A$5:$D$10,4,FALSE),$P1182*100)</f>
        <v>#N/A</v>
      </c>
      <c r="Y1182" s="29" t="e">
        <f t="shared" si="18"/>
        <v>#N/A</v>
      </c>
    </row>
    <row r="1183" spans="1:25" x14ac:dyDescent="0.3">
      <c r="A1183" s="8" t="s">
        <v>17</v>
      </c>
      <c r="B1183" s="8" t="s">
        <v>1743</v>
      </c>
      <c r="C1183" s="8" t="s">
        <v>1744</v>
      </c>
      <c r="D1183" s="8" t="s">
        <v>1773</v>
      </c>
      <c r="E1183" s="8" t="s">
        <v>1774</v>
      </c>
      <c r="F1183" s="24">
        <v>0.22857266629603601</v>
      </c>
      <c r="G1183" s="24">
        <v>0</v>
      </c>
      <c r="H1183" s="25">
        <v>1.4088000000000001</v>
      </c>
      <c r="I1183" s="25">
        <v>0.50880000000000003</v>
      </c>
      <c r="J1183" s="15">
        <v>30</v>
      </c>
      <c r="K1183" s="15">
        <v>7</v>
      </c>
      <c r="L1183" s="13">
        <v>0.36120000000000002</v>
      </c>
      <c r="M1183" s="7">
        <v>1.94444756</v>
      </c>
      <c r="N1183" s="26">
        <v>1.5</v>
      </c>
      <c r="O1183" s="27" t="s">
        <v>92</v>
      </c>
      <c r="P1183" s="8">
        <v>0.2285726663</v>
      </c>
      <c r="Q1183" s="24">
        <v>0.27</v>
      </c>
      <c r="R1183" t="str">
        <f>IF($Q1183*100&gt;=VLOOKUP($O1183,margin_ranges!$A$5:$C$10,2,FALSE),IF($Q1183*100&lt;=VLOOKUP($O1183,margin_ranges!$A$5:$C$10,3,FALSE)+10,"IN RANGE","ABOVE RANGE"),"BELOW RANGE")</f>
        <v>IN RANGE</v>
      </c>
      <c r="S1183">
        <f>MIN(VLOOKUP($O1183,margin_ranges!$A$5:$D$10,4,FALSE),$P1183*100)</f>
        <v>22.857266630000002</v>
      </c>
      <c r="T1183" s="29">
        <f>(1-$S1183/100)/(1-$F1183)-1</f>
        <v>-5.1385562471750745E-12</v>
      </c>
      <c r="U1183" s="19" t="str">
        <f>IF(ABS(IFERROR(T1183,0))&gt;0.05,INDEX(margin_ranges!$C$13:$C$16,MATCH($F1183*100,margin_ranges!$B$13:$B$16,1)),"")</f>
        <v/>
      </c>
      <c r="V1183" t="e">
        <f>MIN(VLOOKUP($U1183,margin_ranges!$A$5:$D$10,4,FALSE),$P1183*100)</f>
        <v>#N/A</v>
      </c>
      <c r="Y1183" s="29" t="e">
        <f t="shared" si="18"/>
        <v>#N/A</v>
      </c>
    </row>
    <row r="1184" spans="1:25" x14ac:dyDescent="0.3">
      <c r="A1184" s="8" t="s">
        <v>17</v>
      </c>
      <c r="B1184" s="8" t="s">
        <v>1743</v>
      </c>
      <c r="C1184" s="8" t="s">
        <v>1744</v>
      </c>
      <c r="D1184" s="8" t="s">
        <v>2055</v>
      </c>
      <c r="E1184" s="8" t="s">
        <v>2056</v>
      </c>
      <c r="F1184" s="24">
        <v>0.23336360069502801</v>
      </c>
      <c r="G1184" s="24">
        <v>0</v>
      </c>
      <c r="H1184" s="25">
        <v>24.6784</v>
      </c>
      <c r="I1184" s="25">
        <v>6.7377000000000002</v>
      </c>
      <c r="J1184" s="15">
        <v>382</v>
      </c>
      <c r="K1184" s="15">
        <v>89</v>
      </c>
      <c r="L1184" s="13">
        <v>0.27300000000000002</v>
      </c>
      <c r="M1184" s="7">
        <v>1.89137902</v>
      </c>
      <c r="N1184" s="26">
        <v>1.45</v>
      </c>
      <c r="O1184" s="27" t="s">
        <v>22</v>
      </c>
      <c r="P1184" s="8">
        <v>0.23336360070000001</v>
      </c>
      <c r="Q1184" s="24">
        <v>0.28000000000000003</v>
      </c>
      <c r="R1184" t="str">
        <f>IF($Q1184*100&gt;=VLOOKUP($O1184,margin_ranges!$A$5:$C$10,2,FALSE),IF($Q1184*100&lt;=VLOOKUP($O1184,margin_ranges!$A$5:$C$10,3,FALSE)+10,"IN RANGE","ABOVE RANGE"),"BELOW RANGE")</f>
        <v>IN RANGE</v>
      </c>
      <c r="S1184">
        <f>MIN(VLOOKUP($O1184,margin_ranges!$A$5:$D$10,4,FALSE),$P1184*100)</f>
        <v>23.336360070000001</v>
      </c>
      <c r="T1184" s="29">
        <f>(1-$S1184/100)/(1-$F1184)-1</f>
        <v>-6.4853677983478519E-12</v>
      </c>
      <c r="U1184" s="19" t="str">
        <f>IF(ABS(IFERROR(T1184,0))&gt;0.05,INDEX(margin_ranges!$C$13:$C$16,MATCH($F1184*100,margin_ranges!$B$13:$B$16,1)),"")</f>
        <v/>
      </c>
      <c r="V1184" t="e">
        <f>MIN(VLOOKUP($U1184,margin_ranges!$A$5:$D$10,4,FALSE),$P1184*100)</f>
        <v>#N/A</v>
      </c>
      <c r="Y1184" s="29" t="e">
        <f t="shared" si="18"/>
        <v>#N/A</v>
      </c>
    </row>
    <row r="1185" spans="1:25" x14ac:dyDescent="0.3">
      <c r="A1185" s="8" t="s">
        <v>17</v>
      </c>
      <c r="B1185" s="8" t="s">
        <v>1743</v>
      </c>
      <c r="C1185" s="8" t="s">
        <v>1744</v>
      </c>
      <c r="D1185" s="8" t="s">
        <v>1791</v>
      </c>
      <c r="E1185" s="8" t="s">
        <v>1792</v>
      </c>
      <c r="F1185" s="24">
        <v>0.18699778409472401</v>
      </c>
      <c r="G1185" s="24">
        <v>0</v>
      </c>
      <c r="H1185" s="25">
        <v>0.64059999999999995</v>
      </c>
      <c r="I1185" s="25">
        <v>0.1789</v>
      </c>
      <c r="J1185" s="15">
        <v>10</v>
      </c>
      <c r="K1185" s="15">
        <v>1</v>
      </c>
      <c r="L1185" s="13">
        <v>0.27929999999999999</v>
      </c>
      <c r="M1185" s="7">
        <v>1.7835129700000001</v>
      </c>
      <c r="N1185" s="26">
        <v>1.45</v>
      </c>
      <c r="O1185" s="27" t="s">
        <v>92</v>
      </c>
      <c r="P1185" s="8">
        <v>0.18699778410000001</v>
      </c>
      <c r="Q1185" s="24">
        <v>0.19</v>
      </c>
      <c r="R1185" t="str">
        <f>IF($Q1185*100&gt;=VLOOKUP($O1185,margin_ranges!$A$5:$C$10,2,FALSE),IF($Q1185*100&lt;=VLOOKUP($O1185,margin_ranges!$A$5:$C$10,3,FALSE)+10,"IN RANGE","ABOVE RANGE"),"BELOW RANGE")</f>
        <v>BELOW RANGE</v>
      </c>
      <c r="S1185">
        <f>MIN(VLOOKUP($O1185,margin_ranges!$A$5:$D$10,4,FALSE),$P1185*100)</f>
        <v>18.69977841</v>
      </c>
      <c r="T1185" s="29">
        <f>(1-$S1185/100)/(1-$F1185)-1</f>
        <v>-6.489475623538965E-12</v>
      </c>
      <c r="U1185" s="19" t="str">
        <f>IF(ABS(IFERROR(T1185,0))&gt;0.05,INDEX(margin_ranges!$C$13:$C$16,MATCH($F1185*100,margin_ranges!$B$13:$B$16,1)),"")</f>
        <v/>
      </c>
      <c r="V1185" t="e">
        <f>MIN(VLOOKUP($U1185,margin_ranges!$A$5:$D$10,4,FALSE),$P1185*100)</f>
        <v>#N/A</v>
      </c>
      <c r="Y1185" s="29" t="e">
        <f t="shared" si="18"/>
        <v>#N/A</v>
      </c>
    </row>
    <row r="1186" spans="1:25" x14ac:dyDescent="0.3">
      <c r="A1186" s="8" t="s">
        <v>17</v>
      </c>
      <c r="B1186" s="8" t="s">
        <v>1743</v>
      </c>
      <c r="C1186" s="8" t="s">
        <v>1744</v>
      </c>
      <c r="D1186" s="8" t="s">
        <v>11814</v>
      </c>
      <c r="E1186" s="8" t="s">
        <v>11815</v>
      </c>
      <c r="F1186" s="24">
        <v>0.19551877179475499</v>
      </c>
      <c r="G1186" s="24">
        <v>0</v>
      </c>
      <c r="H1186" s="25">
        <v>1.1396999999999999</v>
      </c>
      <c r="I1186" s="25">
        <v>0.33839999999999998</v>
      </c>
      <c r="J1186" s="15">
        <v>19</v>
      </c>
      <c r="K1186" s="15">
        <v>4</v>
      </c>
      <c r="L1186" s="13">
        <v>0.2969</v>
      </c>
      <c r="M1186" s="7">
        <v>1.8645556299999999</v>
      </c>
      <c r="N1186" s="26">
        <v>1.5</v>
      </c>
      <c r="O1186" s="27" t="s">
        <v>92</v>
      </c>
      <c r="P1186" s="8">
        <v>0.19551877179999999</v>
      </c>
      <c r="Q1186" s="24">
        <v>0.2</v>
      </c>
      <c r="R1186" t="str">
        <f>IF($Q1186*100&gt;=VLOOKUP($O1186,margin_ranges!$A$5:$C$10,2,FALSE),IF($Q1186*100&lt;=VLOOKUP($O1186,margin_ranges!$A$5:$C$10,3,FALSE)+10,"IN RANGE","ABOVE RANGE"),"BELOW RANGE")</f>
        <v>IN RANGE</v>
      </c>
      <c r="S1186">
        <f>MIN(VLOOKUP($O1186,margin_ranges!$A$5:$D$10,4,FALSE),$P1186*100)</f>
        <v>19.551877179999998</v>
      </c>
      <c r="T1186" s="29">
        <f>(1-$S1186/100)/(1-$F1186)-1</f>
        <v>-6.5197847121112318E-12</v>
      </c>
      <c r="U1186" s="19" t="str">
        <f>IF(ABS(IFERROR(T1186,0))&gt;0.05,INDEX(margin_ranges!$C$13:$C$16,MATCH($F1186*100,margin_ranges!$B$13:$B$16,1)),"")</f>
        <v/>
      </c>
      <c r="V1186" t="e">
        <f>MIN(VLOOKUP($U1186,margin_ranges!$A$5:$D$10,4,FALSE),$P1186*100)</f>
        <v>#N/A</v>
      </c>
      <c r="Y1186" s="29" t="e">
        <f t="shared" si="18"/>
        <v>#N/A</v>
      </c>
    </row>
    <row r="1187" spans="1:25" x14ac:dyDescent="0.3">
      <c r="A1187" s="8" t="s">
        <v>17</v>
      </c>
      <c r="B1187" s="8" t="s">
        <v>1743</v>
      </c>
      <c r="C1187" s="8" t="s">
        <v>1744</v>
      </c>
      <c r="D1187" s="8" t="s">
        <v>11838</v>
      </c>
      <c r="E1187" s="8" t="s">
        <v>11839</v>
      </c>
      <c r="F1187" s="24">
        <v>0.23543384099483</v>
      </c>
      <c r="G1187" s="24">
        <v>0</v>
      </c>
      <c r="H1187" s="25">
        <v>0.20349999999999999</v>
      </c>
      <c r="I1187" s="25">
        <v>0.1303</v>
      </c>
      <c r="J1187" s="15">
        <v>8</v>
      </c>
      <c r="K1187" s="15">
        <v>2</v>
      </c>
      <c r="L1187" s="13">
        <v>0.64019999999999999</v>
      </c>
      <c r="M1187" s="7">
        <v>1.96189693</v>
      </c>
      <c r="N1187" s="26">
        <v>1.5</v>
      </c>
      <c r="O1187" s="27" t="s">
        <v>22</v>
      </c>
      <c r="P1187" s="8">
        <v>0.235433841</v>
      </c>
      <c r="Q1187" s="24">
        <v>0.25</v>
      </c>
      <c r="R1187" t="str">
        <f>IF($Q1187*100&gt;=VLOOKUP($O1187,margin_ranges!$A$5:$C$10,2,FALSE),IF($Q1187*100&lt;=VLOOKUP($O1187,margin_ranges!$A$5:$C$10,3,FALSE)+10,"IN RANGE","ABOVE RANGE"),"BELOW RANGE")</f>
        <v>IN RANGE</v>
      </c>
      <c r="S1187">
        <f>MIN(VLOOKUP($O1187,margin_ranges!$A$5:$D$10,4,FALSE),$P1187*100)</f>
        <v>23.543384100000001</v>
      </c>
      <c r="T1187" s="29">
        <f>(1-$S1187/100)/(1-$F1187)-1</f>
        <v>-6.7619243537819784E-12</v>
      </c>
      <c r="U1187" s="19" t="str">
        <f>IF(ABS(IFERROR(T1187,0))&gt;0.05,INDEX(margin_ranges!$C$13:$C$16,MATCH($F1187*100,margin_ranges!$B$13:$B$16,1)),"")</f>
        <v/>
      </c>
      <c r="V1187" t="e">
        <f>MIN(VLOOKUP($U1187,margin_ranges!$A$5:$D$10,4,FALSE),$P1187*100)</f>
        <v>#N/A</v>
      </c>
      <c r="Y1187" s="29" t="e">
        <f t="shared" si="18"/>
        <v>#N/A</v>
      </c>
    </row>
    <row r="1188" spans="1:25" x14ac:dyDescent="0.3">
      <c r="A1188" s="8" t="s">
        <v>17</v>
      </c>
      <c r="B1188" s="8" t="s">
        <v>1743</v>
      </c>
      <c r="C1188" s="8" t="s">
        <v>1744</v>
      </c>
      <c r="D1188" s="8" t="s">
        <v>2361</v>
      </c>
      <c r="E1188" s="8" t="s">
        <v>2362</v>
      </c>
      <c r="F1188" s="24">
        <v>0.21487136929460501</v>
      </c>
      <c r="G1188" s="24">
        <v>0</v>
      </c>
      <c r="H1188" s="25">
        <v>2.1126999999999998</v>
      </c>
      <c r="I1188" s="25">
        <v>0.56310000000000004</v>
      </c>
      <c r="J1188" s="15">
        <v>32</v>
      </c>
      <c r="K1188" s="15">
        <v>7</v>
      </c>
      <c r="L1188" s="13">
        <v>0.26650000000000001</v>
      </c>
      <c r="M1188" s="7">
        <v>1.9105149699999999</v>
      </c>
      <c r="N1188" s="26">
        <v>1.5</v>
      </c>
      <c r="O1188" s="27" t="s">
        <v>22</v>
      </c>
      <c r="P1188" s="8">
        <v>0.2148713693</v>
      </c>
      <c r="Q1188" s="24">
        <v>0.26</v>
      </c>
      <c r="R1188" t="str">
        <f>IF($Q1188*100&gt;=VLOOKUP($O1188,margin_ranges!$A$5:$C$10,2,FALSE),IF($Q1188*100&lt;=VLOOKUP($O1188,margin_ranges!$A$5:$C$10,3,FALSE)+10,"IN RANGE","ABOVE RANGE"),"BELOW RANGE")</f>
        <v>IN RANGE</v>
      </c>
      <c r="S1188">
        <f>MIN(VLOOKUP($O1188,margin_ranges!$A$5:$D$10,4,FALSE),$P1188*100)</f>
        <v>21.487136930000002</v>
      </c>
      <c r="T1188" s="29">
        <f>(1-$S1188/100)/(1-$F1188)-1</f>
        <v>-6.8715033663124814E-12</v>
      </c>
      <c r="U1188" s="19" t="str">
        <f>IF(ABS(IFERROR(T1188,0))&gt;0.05,INDEX(margin_ranges!$C$13:$C$16,MATCH($F1188*100,margin_ranges!$B$13:$B$16,1)),"")</f>
        <v/>
      </c>
      <c r="V1188" t="e">
        <f>MIN(VLOOKUP($U1188,margin_ranges!$A$5:$D$10,4,FALSE),$P1188*100)</f>
        <v>#N/A</v>
      </c>
      <c r="Y1188" s="29" t="e">
        <f t="shared" si="18"/>
        <v>#N/A</v>
      </c>
    </row>
    <row r="1189" spans="1:25" x14ac:dyDescent="0.3">
      <c r="A1189" s="8" t="s">
        <v>17</v>
      </c>
      <c r="B1189" s="8" t="s">
        <v>1743</v>
      </c>
      <c r="C1189" s="8" t="s">
        <v>1744</v>
      </c>
      <c r="D1189" s="8" t="s">
        <v>1925</v>
      </c>
      <c r="E1189" s="8" t="s">
        <v>1926</v>
      </c>
      <c r="F1189" s="24">
        <v>3.6935105992604501E-2</v>
      </c>
      <c r="G1189" s="24">
        <v>0</v>
      </c>
      <c r="H1189" s="25">
        <v>0.4798</v>
      </c>
      <c r="I1189" s="25">
        <v>0.1681</v>
      </c>
      <c r="J1189" s="15">
        <v>8</v>
      </c>
      <c r="K1189" s="15">
        <v>1</v>
      </c>
      <c r="L1189" s="13">
        <v>0.3503</v>
      </c>
      <c r="M1189" s="7">
        <v>1.5056098600000001</v>
      </c>
      <c r="N1189" s="26">
        <v>1.45</v>
      </c>
      <c r="O1189" s="27" t="s">
        <v>22</v>
      </c>
      <c r="P1189" s="8">
        <v>3.6935106000000002E-2</v>
      </c>
      <c r="Q1189" s="24">
        <v>0.1</v>
      </c>
      <c r="R1189" t="str">
        <f>IF($Q1189*100&gt;=VLOOKUP($O1189,margin_ranges!$A$5:$C$10,2,FALSE),IF($Q1189*100&lt;=VLOOKUP($O1189,margin_ranges!$A$5:$C$10,3,FALSE)+10,"IN RANGE","ABOVE RANGE"),"BELOW RANGE")</f>
        <v>BELOW RANGE</v>
      </c>
      <c r="S1189">
        <f>MIN(VLOOKUP($O1189,margin_ranges!$A$5:$D$10,4,FALSE),$P1189*100)</f>
        <v>3.6935106000000002</v>
      </c>
      <c r="T1189" s="29">
        <f>(1-$S1189/100)/(1-$F1189)-1</f>
        <v>-7.6791906167272828E-12</v>
      </c>
      <c r="U1189" s="19" t="str">
        <f>IF(ABS(IFERROR(T1189,0))&gt;0.05,INDEX(margin_ranges!$C$13:$C$16,MATCH($F1189*100,margin_ranges!$B$13:$B$16,1)),"")</f>
        <v/>
      </c>
      <c r="V1189" t="e">
        <f>MIN(VLOOKUP($U1189,margin_ranges!$A$5:$D$10,4,FALSE),$P1189*100)</f>
        <v>#N/A</v>
      </c>
      <c r="Y1189" s="29" t="e">
        <f t="shared" si="18"/>
        <v>#N/A</v>
      </c>
    </row>
    <row r="1190" spans="1:25" x14ac:dyDescent="0.3">
      <c r="A1190" s="8" t="s">
        <v>17</v>
      </c>
      <c r="B1190" s="8" t="s">
        <v>1743</v>
      </c>
      <c r="C1190" s="8" t="s">
        <v>1744</v>
      </c>
      <c r="D1190" s="8" t="s">
        <v>2323</v>
      </c>
      <c r="E1190" s="8" t="s">
        <v>2324</v>
      </c>
      <c r="F1190" s="24">
        <v>0.23041920749379699</v>
      </c>
      <c r="G1190" s="24">
        <v>0</v>
      </c>
      <c r="H1190" s="25">
        <v>2.2644000000000002</v>
      </c>
      <c r="I1190" s="25">
        <v>0.63219999999999998</v>
      </c>
      <c r="J1190" s="15">
        <v>37</v>
      </c>
      <c r="K1190" s="15">
        <v>8</v>
      </c>
      <c r="L1190" s="13">
        <v>0.2792</v>
      </c>
      <c r="M1190" s="7">
        <v>1.94911309</v>
      </c>
      <c r="N1190" s="26">
        <v>1.5</v>
      </c>
      <c r="O1190" s="27" t="s">
        <v>92</v>
      </c>
      <c r="P1190" s="8">
        <v>0.2304192075</v>
      </c>
      <c r="Q1190" s="24">
        <v>0.24</v>
      </c>
      <c r="R1190" t="str">
        <f>IF($Q1190*100&gt;=VLOOKUP($O1190,margin_ranges!$A$5:$C$10,2,FALSE),IF($Q1190*100&lt;=VLOOKUP($O1190,margin_ranges!$A$5:$C$10,3,FALSE)+10,"IN RANGE","ABOVE RANGE"),"BELOW RANGE")</f>
        <v>IN RANGE</v>
      </c>
      <c r="S1190">
        <f>MIN(VLOOKUP($O1190,margin_ranges!$A$5:$D$10,4,FALSE),$P1190*100)</f>
        <v>23.041920749999999</v>
      </c>
      <c r="T1190" s="29">
        <f>(1-$S1190/100)/(1-$F1190)-1</f>
        <v>-8.060330181081099E-12</v>
      </c>
      <c r="U1190" s="19" t="str">
        <f>IF(ABS(IFERROR(T1190,0))&gt;0.05,INDEX(margin_ranges!$C$13:$C$16,MATCH($F1190*100,margin_ranges!$B$13:$B$16,1)),"")</f>
        <v/>
      </c>
      <c r="V1190" t="e">
        <f>MIN(VLOOKUP($U1190,margin_ranges!$A$5:$D$10,4,FALSE),$P1190*100)</f>
        <v>#N/A</v>
      </c>
      <c r="Y1190" s="29" t="e">
        <f t="shared" si="18"/>
        <v>#N/A</v>
      </c>
    </row>
    <row r="1191" spans="1:25" x14ac:dyDescent="0.3">
      <c r="A1191" s="8" t="s">
        <v>17</v>
      </c>
      <c r="B1191" s="8" t="s">
        <v>1743</v>
      </c>
      <c r="C1191" s="8" t="s">
        <v>1744</v>
      </c>
      <c r="D1191" s="8" t="s">
        <v>2583</v>
      </c>
      <c r="E1191" s="8" t="s">
        <v>2584</v>
      </c>
      <c r="F1191" s="24">
        <v>0.252392971093861</v>
      </c>
      <c r="G1191" s="24">
        <v>0</v>
      </c>
      <c r="H1191" s="25">
        <v>0.69289999999999996</v>
      </c>
      <c r="I1191" s="25">
        <v>0.37380000000000002</v>
      </c>
      <c r="J1191" s="15">
        <v>22</v>
      </c>
      <c r="K1191" s="15">
        <v>6</v>
      </c>
      <c r="L1191" s="13">
        <v>0.53939999999999999</v>
      </c>
      <c r="M1191" s="7">
        <v>2.0064016800000002</v>
      </c>
      <c r="N1191" s="26">
        <v>1.5</v>
      </c>
      <c r="O1191" s="27" t="s">
        <v>22</v>
      </c>
      <c r="P1191" s="8">
        <v>0.25239297109999997</v>
      </c>
      <c r="Q1191" s="24">
        <v>0.33</v>
      </c>
      <c r="R1191" t="str">
        <f>IF($Q1191*100&gt;=VLOOKUP($O1191,margin_ranges!$A$5:$C$10,2,FALSE),IF($Q1191*100&lt;=VLOOKUP($O1191,margin_ranges!$A$5:$C$10,3,FALSE)+10,"IN RANGE","ABOVE RANGE"),"BELOW RANGE")</f>
        <v>IN RANGE</v>
      </c>
      <c r="S1191">
        <f>MIN(VLOOKUP($O1191,margin_ranges!$A$5:$D$10,4,FALSE),$P1191*100)</f>
        <v>25.239297109999999</v>
      </c>
      <c r="T1191" s="29">
        <f>(1-$S1191/100)/(1-$F1191)-1</f>
        <v>-8.2113205124301203E-12</v>
      </c>
      <c r="U1191" s="19" t="str">
        <f>IF(ABS(IFERROR(T1191,0))&gt;0.05,INDEX(margin_ranges!$C$13:$C$16,MATCH($F1191*100,margin_ranges!$B$13:$B$16,1)),"")</f>
        <v/>
      </c>
      <c r="V1191" t="e">
        <f>MIN(VLOOKUP($U1191,margin_ranges!$A$5:$D$10,4,FALSE),$P1191*100)</f>
        <v>#N/A</v>
      </c>
      <c r="Y1191" s="29" t="e">
        <f t="shared" si="18"/>
        <v>#N/A</v>
      </c>
    </row>
    <row r="1192" spans="1:25" x14ac:dyDescent="0.3">
      <c r="A1192" s="8" t="s">
        <v>17</v>
      </c>
      <c r="B1192" s="8" t="s">
        <v>1743</v>
      </c>
      <c r="C1192" s="8" t="s">
        <v>1744</v>
      </c>
      <c r="D1192" s="8" t="s">
        <v>1869</v>
      </c>
      <c r="E1192" s="8" t="s">
        <v>1870</v>
      </c>
      <c r="F1192" s="24">
        <v>0.229467407093361</v>
      </c>
      <c r="G1192" s="24">
        <v>0</v>
      </c>
      <c r="H1192" s="25">
        <v>6.5705999999999998</v>
      </c>
      <c r="I1192" s="25">
        <v>2.6396000000000002</v>
      </c>
      <c r="J1192" s="15">
        <v>154</v>
      </c>
      <c r="K1192" s="15">
        <v>35</v>
      </c>
      <c r="L1192" s="13">
        <v>0.4017</v>
      </c>
      <c r="M1192" s="7">
        <v>1.9467054500000001</v>
      </c>
      <c r="N1192" s="26">
        <v>1.5</v>
      </c>
      <c r="O1192" s="27" t="s">
        <v>22</v>
      </c>
      <c r="P1192" s="8">
        <v>0.22946740709999999</v>
      </c>
      <c r="Q1192" s="24">
        <v>0.27</v>
      </c>
      <c r="R1192" t="str">
        <f>IF($Q1192*100&gt;=VLOOKUP($O1192,margin_ranges!$A$5:$C$10,2,FALSE),IF($Q1192*100&lt;=VLOOKUP($O1192,margin_ranges!$A$5:$C$10,3,FALSE)+10,"IN RANGE","ABOVE RANGE"),"BELOW RANGE")</f>
        <v>IN RANGE</v>
      </c>
      <c r="S1192">
        <f>MIN(VLOOKUP($O1192,margin_ranges!$A$5:$D$10,4,FALSE),$P1192*100)</f>
        <v>22.94674071</v>
      </c>
      <c r="T1192" s="29">
        <f>(1-$S1192/100)/(1-$F1192)-1</f>
        <v>-8.6161078272084524E-12</v>
      </c>
      <c r="U1192" s="19" t="str">
        <f>IF(ABS(IFERROR(T1192,0))&gt;0.05,INDEX(margin_ranges!$C$13:$C$16,MATCH($F1192*100,margin_ranges!$B$13:$B$16,1)),"")</f>
        <v/>
      </c>
      <c r="V1192" t="e">
        <f>MIN(VLOOKUP($U1192,margin_ranges!$A$5:$D$10,4,FALSE),$P1192*100)</f>
        <v>#N/A</v>
      </c>
      <c r="Y1192" s="29" t="e">
        <f t="shared" si="18"/>
        <v>#N/A</v>
      </c>
    </row>
    <row r="1193" spans="1:25" x14ac:dyDescent="0.3">
      <c r="A1193" s="8" t="s">
        <v>17</v>
      </c>
      <c r="B1193" s="8" t="s">
        <v>1743</v>
      </c>
      <c r="C1193" s="8" t="s">
        <v>1744</v>
      </c>
      <c r="D1193" s="8" t="s">
        <v>2577</v>
      </c>
      <c r="E1193" s="8" t="s">
        <v>2578</v>
      </c>
      <c r="F1193" s="24">
        <v>0.227525682193252</v>
      </c>
      <c r="G1193" s="24">
        <v>0</v>
      </c>
      <c r="H1193" s="25">
        <v>1.3960999999999999</v>
      </c>
      <c r="I1193" s="25">
        <v>0.61609999999999998</v>
      </c>
      <c r="J1193" s="15">
        <v>34</v>
      </c>
      <c r="K1193" s="15">
        <v>8</v>
      </c>
      <c r="L1193" s="13">
        <v>0.44130000000000003</v>
      </c>
      <c r="M1193" s="7">
        <v>1.81235799</v>
      </c>
      <c r="N1193" s="26">
        <v>1.4</v>
      </c>
      <c r="O1193" s="27" t="s">
        <v>22</v>
      </c>
      <c r="P1193" s="8">
        <v>0.2275256822</v>
      </c>
      <c r="Q1193" s="24">
        <v>0.28000000000000003</v>
      </c>
      <c r="R1193" t="str">
        <f>IF($Q1193*100&gt;=VLOOKUP($O1193,margin_ranges!$A$5:$C$10,2,FALSE),IF($Q1193*100&lt;=VLOOKUP($O1193,margin_ranges!$A$5:$C$10,3,FALSE)+10,"IN RANGE","ABOVE RANGE"),"BELOW RANGE")</f>
        <v>IN RANGE</v>
      </c>
      <c r="S1193">
        <f>MIN(VLOOKUP($O1193,margin_ranges!$A$5:$D$10,4,FALSE),$P1193*100)</f>
        <v>22.752568220000001</v>
      </c>
      <c r="T1193" s="29">
        <f>(1-$S1193/100)/(1-$F1193)-1</f>
        <v>-8.7356788469605817E-12</v>
      </c>
      <c r="U1193" s="19" t="str">
        <f>IF(ABS(IFERROR(T1193,0))&gt;0.05,INDEX(margin_ranges!$C$13:$C$16,MATCH($F1193*100,margin_ranges!$B$13:$B$16,1)),"")</f>
        <v/>
      </c>
      <c r="V1193" t="e">
        <f>MIN(VLOOKUP($U1193,margin_ranges!$A$5:$D$10,4,FALSE),$P1193*100)</f>
        <v>#N/A</v>
      </c>
      <c r="Y1193" s="29" t="e">
        <f t="shared" si="18"/>
        <v>#N/A</v>
      </c>
    </row>
    <row r="1194" spans="1:25" x14ac:dyDescent="0.3">
      <c r="A1194" s="8" t="s">
        <v>17</v>
      </c>
      <c r="B1194" s="8" t="s">
        <v>1743</v>
      </c>
      <c r="C1194" s="8" t="s">
        <v>1744</v>
      </c>
      <c r="D1194" s="8" t="s">
        <v>2217</v>
      </c>
      <c r="E1194" s="8" t="s">
        <v>2218</v>
      </c>
      <c r="F1194" s="24">
        <v>0.1660661761926</v>
      </c>
      <c r="G1194" s="24">
        <v>0</v>
      </c>
      <c r="H1194" s="25">
        <v>2.3631000000000002</v>
      </c>
      <c r="I1194" s="25">
        <v>1.0165</v>
      </c>
      <c r="J1194" s="15">
        <v>57</v>
      </c>
      <c r="K1194" s="15">
        <v>9</v>
      </c>
      <c r="L1194" s="13">
        <v>0.43020000000000003</v>
      </c>
      <c r="M1194" s="7">
        <v>1.8586606699999999</v>
      </c>
      <c r="N1194" s="26">
        <v>1.55</v>
      </c>
      <c r="O1194" s="27" t="s">
        <v>22</v>
      </c>
      <c r="P1194" s="8">
        <v>0.1660661762</v>
      </c>
      <c r="Q1194" s="24">
        <v>0.21</v>
      </c>
      <c r="R1194" t="str">
        <f>IF($Q1194*100&gt;=VLOOKUP($O1194,margin_ranges!$A$5:$C$10,2,FALSE),IF($Q1194*100&lt;=VLOOKUP($O1194,margin_ranges!$A$5:$C$10,3,FALSE)+10,"IN RANGE","ABOVE RANGE"),"BELOW RANGE")</f>
        <v>IN RANGE</v>
      </c>
      <c r="S1194">
        <f>MIN(VLOOKUP($O1194,margin_ranges!$A$5:$D$10,4,FALSE),$P1194*100)</f>
        <v>16.606617620000002</v>
      </c>
      <c r="T1194" s="29">
        <f>(1-$S1194/100)/(1-$F1194)-1</f>
        <v>-8.8735685466190262E-12</v>
      </c>
      <c r="U1194" s="19" t="str">
        <f>IF(ABS(IFERROR(T1194,0))&gt;0.05,INDEX(margin_ranges!$C$13:$C$16,MATCH($F1194*100,margin_ranges!$B$13:$B$16,1)),"")</f>
        <v/>
      </c>
      <c r="V1194" t="e">
        <f>MIN(VLOOKUP($U1194,margin_ranges!$A$5:$D$10,4,FALSE),$P1194*100)</f>
        <v>#N/A</v>
      </c>
      <c r="Y1194" s="29" t="e">
        <f t="shared" si="18"/>
        <v>#N/A</v>
      </c>
    </row>
    <row r="1195" spans="1:25" x14ac:dyDescent="0.3">
      <c r="A1195" s="8" t="s">
        <v>17</v>
      </c>
      <c r="B1195" s="8" t="s">
        <v>1743</v>
      </c>
      <c r="C1195" s="8" t="s">
        <v>1744</v>
      </c>
      <c r="D1195" s="8" t="s">
        <v>1797</v>
      </c>
      <c r="E1195" s="8" t="s">
        <v>1798</v>
      </c>
      <c r="F1195" s="24">
        <v>0.22045420849286099</v>
      </c>
      <c r="G1195" s="24">
        <v>0</v>
      </c>
      <c r="H1195" s="25">
        <v>1.2776000000000001</v>
      </c>
      <c r="I1195" s="25">
        <v>0.47289999999999999</v>
      </c>
      <c r="J1195" s="15">
        <v>25</v>
      </c>
      <c r="K1195" s="15">
        <v>5</v>
      </c>
      <c r="L1195" s="13">
        <v>0.37019999999999997</v>
      </c>
      <c r="M1195" s="7">
        <v>1.73177768</v>
      </c>
      <c r="N1195" s="26">
        <v>1.35</v>
      </c>
      <c r="O1195" s="27" t="s">
        <v>22</v>
      </c>
      <c r="P1195" s="8">
        <v>0.2204542085</v>
      </c>
      <c r="Q1195" s="24">
        <v>0.31</v>
      </c>
      <c r="R1195" t="str">
        <f>IF($Q1195*100&gt;=VLOOKUP($O1195,margin_ranges!$A$5:$C$10,2,FALSE),IF($Q1195*100&lt;=VLOOKUP($O1195,margin_ranges!$A$5:$C$10,3,FALSE)+10,"IN RANGE","ABOVE RANGE"),"BELOW RANGE")</f>
        <v>IN RANGE</v>
      </c>
      <c r="S1195">
        <f>MIN(VLOOKUP($O1195,margin_ranges!$A$5:$D$10,4,FALSE),$P1195*100)</f>
        <v>22.045420849999999</v>
      </c>
      <c r="T1195" s="29">
        <f>(1-$S1195/100)/(1-$F1195)-1</f>
        <v>-9.1577856409230662E-12</v>
      </c>
      <c r="U1195" s="19" t="str">
        <f>IF(ABS(IFERROR(T1195,0))&gt;0.05,INDEX(margin_ranges!$C$13:$C$16,MATCH($F1195*100,margin_ranges!$B$13:$B$16,1)),"")</f>
        <v/>
      </c>
      <c r="V1195" t="e">
        <f>MIN(VLOOKUP($U1195,margin_ranges!$A$5:$D$10,4,FALSE),$P1195*100)</f>
        <v>#N/A</v>
      </c>
      <c r="Y1195" s="29" t="e">
        <f t="shared" si="18"/>
        <v>#N/A</v>
      </c>
    </row>
    <row r="1196" spans="1:25" x14ac:dyDescent="0.3">
      <c r="A1196" s="8" t="s">
        <v>17</v>
      </c>
      <c r="B1196" s="8" t="s">
        <v>1743</v>
      </c>
      <c r="C1196" s="8" t="s">
        <v>1744</v>
      </c>
      <c r="D1196" s="8" t="s">
        <v>2605</v>
      </c>
      <c r="E1196" s="8" t="s">
        <v>2606</v>
      </c>
      <c r="F1196" s="24">
        <v>0.27893999299334299</v>
      </c>
      <c r="G1196" s="24">
        <v>0</v>
      </c>
      <c r="H1196" s="25">
        <v>1.8809</v>
      </c>
      <c r="I1196" s="25">
        <v>0.41160000000000002</v>
      </c>
      <c r="J1196" s="15">
        <v>26</v>
      </c>
      <c r="K1196" s="15">
        <v>6</v>
      </c>
      <c r="L1196" s="13">
        <v>0.21890000000000001</v>
      </c>
      <c r="M1196" s="7">
        <v>2.0802706899999999</v>
      </c>
      <c r="N1196" s="26">
        <v>1.5</v>
      </c>
      <c r="O1196" s="27" t="s">
        <v>22</v>
      </c>
      <c r="P1196" s="8">
        <v>0.278939993</v>
      </c>
      <c r="Q1196" s="24">
        <v>0.28999999999999998</v>
      </c>
      <c r="R1196" t="str">
        <f>IF($Q1196*100&gt;=VLOOKUP($O1196,margin_ranges!$A$5:$C$10,2,FALSE),IF($Q1196*100&lt;=VLOOKUP($O1196,margin_ranges!$A$5:$C$10,3,FALSE)+10,"IN RANGE","ABOVE RANGE"),"BELOW RANGE")</f>
        <v>IN RANGE</v>
      </c>
      <c r="S1196">
        <f>MIN(VLOOKUP($O1196,margin_ranges!$A$5:$D$10,4,FALSE),$P1196*100)</f>
        <v>27.893999300000001</v>
      </c>
      <c r="T1196" s="29">
        <f>(1-$S1196/100)/(1-$F1196)-1</f>
        <v>-9.2323926281778768E-12</v>
      </c>
      <c r="U1196" s="19" t="str">
        <f>IF(ABS(IFERROR(T1196,0))&gt;0.05,INDEX(margin_ranges!$C$13:$C$16,MATCH($F1196*100,margin_ranges!$B$13:$B$16,1)),"")</f>
        <v/>
      </c>
      <c r="V1196" t="e">
        <f>MIN(VLOOKUP($U1196,margin_ranges!$A$5:$D$10,4,FALSE),$P1196*100)</f>
        <v>#N/A</v>
      </c>
      <c r="Y1196" s="29" t="e">
        <f t="shared" si="18"/>
        <v>#N/A</v>
      </c>
    </row>
    <row r="1197" spans="1:25" x14ac:dyDescent="0.3">
      <c r="A1197" s="8" t="s">
        <v>17</v>
      </c>
      <c r="B1197" s="8" t="s">
        <v>1743</v>
      </c>
      <c r="C1197" s="8" t="s">
        <v>1744</v>
      </c>
      <c r="D1197" s="8" t="s">
        <v>1887</v>
      </c>
      <c r="E1197" s="8" t="s">
        <v>1888</v>
      </c>
      <c r="F1197" s="24">
        <v>4.1263134791077898E-2</v>
      </c>
      <c r="G1197" s="24">
        <v>0</v>
      </c>
      <c r="H1197" s="25">
        <v>0.40160000000000001</v>
      </c>
      <c r="I1197" s="25">
        <v>0.1721</v>
      </c>
      <c r="J1197" s="15">
        <v>8</v>
      </c>
      <c r="K1197" s="15">
        <v>0</v>
      </c>
      <c r="L1197" s="13">
        <v>0.42859999999999998</v>
      </c>
      <c r="M1197" s="7">
        <v>1.51240664</v>
      </c>
      <c r="N1197" s="26">
        <v>1.45</v>
      </c>
      <c r="O1197" s="27" t="s">
        <v>92</v>
      </c>
      <c r="P1197" s="8">
        <v>4.1263134799999997E-2</v>
      </c>
      <c r="Q1197" s="24">
        <v>0.1</v>
      </c>
      <c r="R1197" t="str">
        <f>IF($Q1197*100&gt;=VLOOKUP($O1197,margin_ranges!$A$5:$C$10,2,FALSE),IF($Q1197*100&lt;=VLOOKUP($O1197,margin_ranges!$A$5:$C$10,3,FALSE)+10,"IN RANGE","ABOVE RANGE"),"BELOW RANGE")</f>
        <v>BELOW RANGE</v>
      </c>
      <c r="S1197">
        <f>MIN(VLOOKUP($O1197,margin_ranges!$A$5:$D$10,4,FALSE),$P1197*100)</f>
        <v>4.1263134799999994</v>
      </c>
      <c r="T1197" s="29">
        <f>(1-$S1197/100)/(1-$F1197)-1</f>
        <v>-9.3061114370129872E-12</v>
      </c>
      <c r="U1197" s="19" t="str">
        <f>IF(ABS(IFERROR(T1197,0))&gt;0.05,INDEX(margin_ranges!$C$13:$C$16,MATCH($F1197*100,margin_ranges!$B$13:$B$16,1)),"")</f>
        <v/>
      </c>
      <c r="V1197" t="e">
        <f>MIN(VLOOKUP($U1197,margin_ranges!$A$5:$D$10,4,FALSE),$P1197*100)</f>
        <v>#N/A</v>
      </c>
      <c r="Y1197" s="29" t="e">
        <f t="shared" si="18"/>
        <v>#N/A</v>
      </c>
    </row>
    <row r="1198" spans="1:25" x14ac:dyDescent="0.3">
      <c r="A1198" s="8" t="s">
        <v>17</v>
      </c>
      <c r="B1198" s="8" t="s">
        <v>1743</v>
      </c>
      <c r="C1198" s="8" t="s">
        <v>1744</v>
      </c>
      <c r="D1198" s="8" t="s">
        <v>2075</v>
      </c>
      <c r="E1198" s="8" t="s">
        <v>2076</v>
      </c>
      <c r="F1198" s="24">
        <v>0.22827944269190301</v>
      </c>
      <c r="G1198" s="24">
        <v>0</v>
      </c>
      <c r="H1198" s="25">
        <v>1.4277</v>
      </c>
      <c r="I1198" s="25">
        <v>0.33550000000000002</v>
      </c>
      <c r="J1198" s="15">
        <v>20</v>
      </c>
      <c r="K1198" s="15">
        <v>5</v>
      </c>
      <c r="L1198" s="13">
        <v>0.23499999999999999</v>
      </c>
      <c r="M1198" s="7">
        <v>1.9437087500000001</v>
      </c>
      <c r="N1198" s="26">
        <v>1.5</v>
      </c>
      <c r="O1198" s="27" t="s">
        <v>479</v>
      </c>
      <c r="P1198" s="8">
        <v>0.2282794427</v>
      </c>
      <c r="Q1198" s="24">
        <v>0.33</v>
      </c>
      <c r="R1198" t="str">
        <f>IF($Q1198*100&gt;=VLOOKUP($O1198,margin_ranges!$A$5:$C$10,2,FALSE),IF($Q1198*100&lt;=VLOOKUP($O1198,margin_ranges!$A$5:$C$10,3,FALSE)+10,"IN RANGE","ABOVE RANGE"),"BELOW RANGE")</f>
        <v>IN RANGE</v>
      </c>
      <c r="S1198">
        <f>MIN(VLOOKUP($O1198,margin_ranges!$A$5:$D$10,4,FALSE),$P1198*100)</f>
        <v>22.82794427</v>
      </c>
      <c r="T1198" s="29">
        <f>(1-$S1198/100)/(1-$F1198)-1</f>
        <v>-1.0492051671917579E-11</v>
      </c>
      <c r="U1198" s="19" t="str">
        <f>IF(ABS(IFERROR(T1198,0))&gt;0.05,INDEX(margin_ranges!$C$13:$C$16,MATCH($F1198*100,margin_ranges!$B$13:$B$16,1)),"")</f>
        <v/>
      </c>
      <c r="V1198" t="e">
        <f>MIN(VLOOKUP($U1198,margin_ranges!$A$5:$D$10,4,FALSE),$P1198*100)</f>
        <v>#N/A</v>
      </c>
      <c r="Y1198" s="29" t="e">
        <f t="shared" si="18"/>
        <v>#N/A</v>
      </c>
    </row>
    <row r="1199" spans="1:25" x14ac:dyDescent="0.3">
      <c r="A1199" s="8" t="s">
        <v>17</v>
      </c>
      <c r="B1199" s="8" t="s">
        <v>1743</v>
      </c>
      <c r="C1199" s="8" t="s">
        <v>1744</v>
      </c>
      <c r="D1199" s="8" t="s">
        <v>1963</v>
      </c>
      <c r="E1199" s="8" t="s">
        <v>1964</v>
      </c>
      <c r="F1199" s="24">
        <v>0.22434197209081</v>
      </c>
      <c r="G1199" s="24">
        <v>0</v>
      </c>
      <c r="H1199" s="25">
        <v>8.2811000000000003</v>
      </c>
      <c r="I1199" s="25">
        <v>1.831</v>
      </c>
      <c r="J1199" s="15">
        <v>103</v>
      </c>
      <c r="K1199" s="15">
        <v>23</v>
      </c>
      <c r="L1199" s="13">
        <v>0.22109999999999999</v>
      </c>
      <c r="M1199" s="7">
        <v>1.8693805100000001</v>
      </c>
      <c r="N1199" s="26">
        <v>1.45</v>
      </c>
      <c r="O1199" s="27" t="s">
        <v>92</v>
      </c>
      <c r="P1199" s="8">
        <v>0.22434197210000001</v>
      </c>
      <c r="Q1199" s="24">
        <v>0.27</v>
      </c>
      <c r="R1199" t="str">
        <f>IF($Q1199*100&gt;=VLOOKUP($O1199,margin_ranges!$A$5:$C$10,2,FALSE),IF($Q1199*100&lt;=VLOOKUP($O1199,margin_ranges!$A$5:$C$10,3,FALSE)+10,"IN RANGE","ABOVE RANGE"),"BELOW RANGE")</f>
        <v>IN RANGE</v>
      </c>
      <c r="S1199">
        <f>MIN(VLOOKUP($O1199,margin_ranges!$A$5:$D$10,4,FALSE),$P1199*100)</f>
        <v>22.434197210000001</v>
      </c>
      <c r="T1199" s="29">
        <f>(1-$S1199/100)/(1-$F1199)-1</f>
        <v>-1.1847967051892283E-11</v>
      </c>
      <c r="U1199" s="19" t="str">
        <f>IF(ABS(IFERROR(T1199,0))&gt;0.05,INDEX(margin_ranges!$C$13:$C$16,MATCH($F1199*100,margin_ranges!$B$13:$B$16,1)),"")</f>
        <v/>
      </c>
      <c r="V1199" t="e">
        <f>MIN(VLOOKUP($U1199,margin_ranges!$A$5:$D$10,4,FALSE),$P1199*100)</f>
        <v>#N/A</v>
      </c>
      <c r="Y1199" s="29" t="e">
        <f t="shared" si="18"/>
        <v>#N/A</v>
      </c>
    </row>
    <row r="1200" spans="1:25" x14ac:dyDescent="0.3">
      <c r="A1200" s="8" t="s">
        <v>17</v>
      </c>
      <c r="B1200" s="8" t="s">
        <v>1743</v>
      </c>
      <c r="C1200" s="8" t="s">
        <v>1744</v>
      </c>
      <c r="D1200" s="8" t="s">
        <v>2111</v>
      </c>
      <c r="E1200" s="8" t="s">
        <v>2112</v>
      </c>
      <c r="F1200" s="24">
        <v>3.50751174852078E-2</v>
      </c>
      <c r="G1200" s="24">
        <v>0</v>
      </c>
      <c r="H1200" s="25">
        <v>0.76690000000000003</v>
      </c>
      <c r="I1200" s="25">
        <v>0.19520000000000001</v>
      </c>
      <c r="J1200" s="15">
        <v>9</v>
      </c>
      <c r="K1200" s="15">
        <v>0</v>
      </c>
      <c r="L1200" s="13">
        <v>0.2545</v>
      </c>
      <c r="M1200" s="7">
        <v>1.5027076500000001</v>
      </c>
      <c r="N1200" s="26">
        <v>1.45</v>
      </c>
      <c r="O1200" s="27" t="s">
        <v>22</v>
      </c>
      <c r="P1200" s="8">
        <v>3.5075117500000003E-2</v>
      </c>
      <c r="Q1200" s="24">
        <v>0.1</v>
      </c>
      <c r="R1200" t="str">
        <f>IF($Q1200*100&gt;=VLOOKUP($O1200,margin_ranges!$A$5:$C$10,2,FALSE),IF($Q1200*100&lt;=VLOOKUP($O1200,margin_ranges!$A$5:$C$10,3,FALSE)+10,"IN RANGE","ABOVE RANGE"),"BELOW RANGE")</f>
        <v>BELOW RANGE</v>
      </c>
      <c r="S1200">
        <f>MIN(VLOOKUP($O1200,margin_ranges!$A$5:$D$10,4,FALSE),$P1200*100)</f>
        <v>3.5075117500000004</v>
      </c>
      <c r="T1200" s="29">
        <f>(1-$S1200/100)/(1-$F1200)-1</f>
        <v>-1.5329959524024162E-11</v>
      </c>
      <c r="U1200" s="19" t="str">
        <f>IF(ABS(IFERROR(T1200,0))&gt;0.05,INDEX(margin_ranges!$C$13:$C$16,MATCH($F1200*100,margin_ranges!$B$13:$B$16,1)),"")</f>
        <v/>
      </c>
      <c r="V1200" t="e">
        <f>MIN(VLOOKUP($U1200,margin_ranges!$A$5:$D$10,4,FALSE),$P1200*100)</f>
        <v>#N/A</v>
      </c>
      <c r="Y1200" s="29" t="e">
        <f t="shared" si="18"/>
        <v>#N/A</v>
      </c>
    </row>
    <row r="1201" spans="1:25" x14ac:dyDescent="0.3">
      <c r="A1201" s="8" t="s">
        <v>17</v>
      </c>
      <c r="B1201" s="8" t="s">
        <v>1743</v>
      </c>
      <c r="C1201" s="8" t="s">
        <v>1744</v>
      </c>
      <c r="D1201" s="8" t="s">
        <v>2383</v>
      </c>
      <c r="E1201" s="8" t="s">
        <v>2384</v>
      </c>
      <c r="F1201" s="24">
        <v>0.24350976498829299</v>
      </c>
      <c r="G1201" s="24">
        <v>0</v>
      </c>
      <c r="H1201" s="25">
        <v>1.4869000000000001</v>
      </c>
      <c r="I1201" s="25">
        <v>0.48620000000000002</v>
      </c>
      <c r="J1201" s="15">
        <v>29</v>
      </c>
      <c r="K1201" s="15">
        <v>7</v>
      </c>
      <c r="L1201" s="13">
        <v>0.32700000000000001</v>
      </c>
      <c r="M1201" s="7">
        <v>1.98284119</v>
      </c>
      <c r="N1201" s="26">
        <v>1.5</v>
      </c>
      <c r="O1201" s="27" t="s">
        <v>22</v>
      </c>
      <c r="P1201" s="8">
        <v>0.24350976499999999</v>
      </c>
      <c r="Q1201" s="24">
        <v>0.28000000000000003</v>
      </c>
      <c r="R1201" t="str">
        <f>IF($Q1201*100&gt;=VLOOKUP($O1201,margin_ranges!$A$5:$C$10,2,FALSE),IF($Q1201*100&lt;=VLOOKUP($O1201,margin_ranges!$A$5:$C$10,3,FALSE)+10,"IN RANGE","ABOVE RANGE"),"BELOW RANGE")</f>
        <v>IN RANGE</v>
      </c>
      <c r="S1201">
        <f>MIN(VLOOKUP($O1201,margin_ranges!$A$5:$D$10,4,FALSE),$P1201*100)</f>
        <v>24.350976499999998</v>
      </c>
      <c r="T1201" s="29">
        <f>(1-$S1201/100)/(1-$F1201)-1</f>
        <v>-1.5475398740250057E-11</v>
      </c>
      <c r="U1201" s="19" t="str">
        <f>IF(ABS(IFERROR(T1201,0))&gt;0.05,INDEX(margin_ranges!$C$13:$C$16,MATCH($F1201*100,margin_ranges!$B$13:$B$16,1)),"")</f>
        <v/>
      </c>
      <c r="V1201" t="e">
        <f>MIN(VLOOKUP($U1201,margin_ranges!$A$5:$D$10,4,FALSE),$P1201*100)</f>
        <v>#N/A</v>
      </c>
      <c r="Y1201" s="29" t="e">
        <f t="shared" si="18"/>
        <v>#N/A</v>
      </c>
    </row>
    <row r="1202" spans="1:25" x14ac:dyDescent="0.3">
      <c r="A1202" s="8" t="s">
        <v>17</v>
      </c>
      <c r="B1202" s="8" t="s">
        <v>1743</v>
      </c>
      <c r="C1202" s="8" t="s">
        <v>1744</v>
      </c>
      <c r="D1202" s="8" t="s">
        <v>2579</v>
      </c>
      <c r="E1202" s="8" t="s">
        <v>2580</v>
      </c>
      <c r="F1202" s="24">
        <v>0.20317593598735501</v>
      </c>
      <c r="G1202" s="24">
        <v>0</v>
      </c>
      <c r="H1202" s="25">
        <v>0.66830000000000001</v>
      </c>
      <c r="I1202" s="25">
        <v>0.30730000000000002</v>
      </c>
      <c r="J1202" s="15">
        <v>17</v>
      </c>
      <c r="K1202" s="15">
        <v>3</v>
      </c>
      <c r="L1202" s="13">
        <v>0.45979999999999999</v>
      </c>
      <c r="M1202" s="7">
        <v>1.88247327</v>
      </c>
      <c r="N1202" s="26">
        <v>1.5</v>
      </c>
      <c r="O1202" s="27" t="s">
        <v>92</v>
      </c>
      <c r="P1202" s="8">
        <v>0.203175936</v>
      </c>
      <c r="Q1202" s="24">
        <v>0.24</v>
      </c>
      <c r="R1202" t="str">
        <f>IF($Q1202*100&gt;=VLOOKUP($O1202,margin_ranges!$A$5:$C$10,2,FALSE),IF($Q1202*100&lt;=VLOOKUP($O1202,margin_ranges!$A$5:$C$10,3,FALSE)+10,"IN RANGE","ABOVE RANGE"),"BELOW RANGE")</f>
        <v>IN RANGE</v>
      </c>
      <c r="S1202">
        <f>MIN(VLOOKUP($O1202,margin_ranges!$A$5:$D$10,4,FALSE),$P1202*100)</f>
        <v>20.317593599999999</v>
      </c>
      <c r="T1202" s="29">
        <f>(1-$S1202/100)/(1-$F1202)-1</f>
        <v>-1.5869083824782138E-11</v>
      </c>
      <c r="U1202" s="19" t="str">
        <f>IF(ABS(IFERROR(T1202,0))&gt;0.05,INDEX(margin_ranges!$C$13:$C$16,MATCH($F1202*100,margin_ranges!$B$13:$B$16,1)),"")</f>
        <v/>
      </c>
      <c r="V1202" t="e">
        <f>MIN(VLOOKUP($U1202,margin_ranges!$A$5:$D$10,4,FALSE),$P1202*100)</f>
        <v>#N/A</v>
      </c>
      <c r="Y1202" s="29" t="e">
        <f t="shared" si="18"/>
        <v>#N/A</v>
      </c>
    </row>
    <row r="1203" spans="1:25" x14ac:dyDescent="0.3">
      <c r="A1203" s="8" t="s">
        <v>17</v>
      </c>
      <c r="B1203" s="8" t="s">
        <v>1743</v>
      </c>
      <c r="C1203" s="8" t="s">
        <v>1744</v>
      </c>
      <c r="D1203" s="8" t="s">
        <v>2001</v>
      </c>
      <c r="E1203" s="8" t="s">
        <v>2002</v>
      </c>
      <c r="F1203" s="24">
        <v>0.25371827908800598</v>
      </c>
      <c r="G1203" s="24">
        <v>0</v>
      </c>
      <c r="H1203" s="25">
        <v>0.81459999999999999</v>
      </c>
      <c r="I1203" s="25">
        <v>0.26250000000000001</v>
      </c>
      <c r="J1203" s="15">
        <v>15</v>
      </c>
      <c r="K1203" s="15">
        <v>4</v>
      </c>
      <c r="L1203" s="13">
        <v>0.32219999999999999</v>
      </c>
      <c r="M1203" s="7">
        <v>1.94296599</v>
      </c>
      <c r="N1203" s="26">
        <v>1.45</v>
      </c>
      <c r="O1203" s="27" t="s">
        <v>92</v>
      </c>
      <c r="P1203" s="8">
        <v>0.2537182791</v>
      </c>
      <c r="Q1203" s="24">
        <v>0.27</v>
      </c>
      <c r="R1203" t="str">
        <f>IF($Q1203*100&gt;=VLOOKUP($O1203,margin_ranges!$A$5:$C$10,2,FALSE),IF($Q1203*100&lt;=VLOOKUP($O1203,margin_ranges!$A$5:$C$10,3,FALSE)+10,"IN RANGE","ABOVE RANGE"),"BELOW RANGE")</f>
        <v>IN RANGE</v>
      </c>
      <c r="S1203">
        <f>MIN(VLOOKUP($O1203,margin_ranges!$A$5:$D$10,4,FALSE),$P1203*100)</f>
        <v>25.37182791</v>
      </c>
      <c r="T1203" s="29">
        <f>(1-$S1203/100)/(1-$F1203)-1</f>
        <v>-1.6071810549078691E-11</v>
      </c>
      <c r="U1203" s="19" t="str">
        <f>IF(ABS(IFERROR(T1203,0))&gt;0.05,INDEX(margin_ranges!$C$13:$C$16,MATCH($F1203*100,margin_ranges!$B$13:$B$16,1)),"")</f>
        <v/>
      </c>
      <c r="V1203" t="e">
        <f>MIN(VLOOKUP($U1203,margin_ranges!$A$5:$D$10,4,FALSE),$P1203*100)</f>
        <v>#N/A</v>
      </c>
      <c r="Y1203" s="29" t="e">
        <f t="shared" si="18"/>
        <v>#N/A</v>
      </c>
    </row>
    <row r="1204" spans="1:25" x14ac:dyDescent="0.3">
      <c r="A1204" s="8" t="s">
        <v>17</v>
      </c>
      <c r="B1204" s="8" t="s">
        <v>1743</v>
      </c>
      <c r="C1204" s="8" t="s">
        <v>1744</v>
      </c>
      <c r="D1204" s="8" t="s">
        <v>2435</v>
      </c>
      <c r="E1204" s="8" t="s">
        <v>2436</v>
      </c>
      <c r="F1204" s="24">
        <v>0.245281431887763</v>
      </c>
      <c r="G1204" s="24">
        <v>0</v>
      </c>
      <c r="H1204" s="25">
        <v>0.91500000000000004</v>
      </c>
      <c r="I1204" s="25">
        <v>0.42730000000000001</v>
      </c>
      <c r="J1204" s="15">
        <v>25</v>
      </c>
      <c r="K1204" s="15">
        <v>6</v>
      </c>
      <c r="L1204" s="13">
        <v>0.46700000000000003</v>
      </c>
      <c r="M1204" s="7">
        <v>1.9874958199999999</v>
      </c>
      <c r="N1204" s="26">
        <v>1.5</v>
      </c>
      <c r="O1204" s="27" t="s">
        <v>22</v>
      </c>
      <c r="P1204" s="8">
        <v>0.24528143190000001</v>
      </c>
      <c r="Q1204" s="24">
        <v>0.28999999999999998</v>
      </c>
      <c r="R1204" t="str">
        <f>IF($Q1204*100&gt;=VLOOKUP($O1204,margin_ranges!$A$5:$C$10,2,FALSE),IF($Q1204*100&lt;=VLOOKUP($O1204,margin_ranges!$A$5:$C$10,3,FALSE)+10,"IN RANGE","ABOVE RANGE"),"BELOW RANGE")</f>
        <v>IN RANGE</v>
      </c>
      <c r="S1204">
        <f>MIN(VLOOKUP($O1204,margin_ranges!$A$5:$D$10,4,FALSE),$P1204*100)</f>
        <v>24.528143190000002</v>
      </c>
      <c r="T1204" s="29">
        <f>(1-$S1204/100)/(1-$F1204)-1</f>
        <v>-1.6214141140835636E-11</v>
      </c>
      <c r="U1204" s="19" t="str">
        <f>IF(ABS(IFERROR(T1204,0))&gt;0.05,INDEX(margin_ranges!$C$13:$C$16,MATCH($F1204*100,margin_ranges!$B$13:$B$16,1)),"")</f>
        <v/>
      </c>
      <c r="V1204" t="e">
        <f>MIN(VLOOKUP($U1204,margin_ranges!$A$5:$D$10,4,FALSE),$P1204*100)</f>
        <v>#N/A</v>
      </c>
      <c r="Y1204" s="29" t="e">
        <f t="shared" si="18"/>
        <v>#N/A</v>
      </c>
    </row>
    <row r="1205" spans="1:25" x14ac:dyDescent="0.3">
      <c r="A1205" s="8" t="s">
        <v>17</v>
      </c>
      <c r="B1205" s="8" t="s">
        <v>1743</v>
      </c>
      <c r="C1205" s="8" t="s">
        <v>1744</v>
      </c>
      <c r="D1205" s="8" t="s">
        <v>1753</v>
      </c>
      <c r="E1205" s="8" t="s">
        <v>1754</v>
      </c>
      <c r="F1205" s="24">
        <v>0.27530852548821499</v>
      </c>
      <c r="G1205" s="24">
        <v>0</v>
      </c>
      <c r="H1205" s="25">
        <v>13.0564</v>
      </c>
      <c r="I1205" s="25">
        <v>7.4611000000000001</v>
      </c>
      <c r="J1205" s="15">
        <v>463</v>
      </c>
      <c r="K1205" s="15">
        <v>117</v>
      </c>
      <c r="L1205" s="13">
        <v>0.57140000000000002</v>
      </c>
      <c r="M1205" s="7">
        <v>2.0698463500000002</v>
      </c>
      <c r="N1205" s="26">
        <v>1.5</v>
      </c>
      <c r="O1205" s="27" t="s">
        <v>92</v>
      </c>
      <c r="P1205" s="8">
        <v>0.27530852550000001</v>
      </c>
      <c r="Q1205" s="24">
        <v>0.28999999999999998</v>
      </c>
      <c r="R1205" t="str">
        <f>IF($Q1205*100&gt;=VLOOKUP($O1205,margin_ranges!$A$5:$C$10,2,FALSE),IF($Q1205*100&lt;=VLOOKUP($O1205,margin_ranges!$A$5:$C$10,3,FALSE)+10,"IN RANGE","ABOVE RANGE"),"BELOW RANGE")</f>
        <v>IN RANGE</v>
      </c>
      <c r="S1205">
        <f>MIN(VLOOKUP($O1205,margin_ranges!$A$5:$D$10,4,FALSE),$P1205*100)</f>
        <v>27.530852550000002</v>
      </c>
      <c r="T1205" s="29">
        <f>(1-$S1205/100)/(1-$F1205)-1</f>
        <v>-1.6262102775499443E-11</v>
      </c>
      <c r="U1205" s="19" t="str">
        <f>IF(ABS(IFERROR(T1205,0))&gt;0.05,INDEX(margin_ranges!$C$13:$C$16,MATCH($F1205*100,margin_ranges!$B$13:$B$16,1)),"")</f>
        <v/>
      </c>
      <c r="V1205" t="e">
        <f>MIN(VLOOKUP($U1205,margin_ranges!$A$5:$D$10,4,FALSE),$P1205*100)</f>
        <v>#N/A</v>
      </c>
      <c r="Y1205" s="29" t="e">
        <f t="shared" si="18"/>
        <v>#N/A</v>
      </c>
    </row>
    <row r="1206" spans="1:25" x14ac:dyDescent="0.3">
      <c r="A1206" s="8" t="s">
        <v>17</v>
      </c>
      <c r="B1206" s="8" t="s">
        <v>1743</v>
      </c>
      <c r="C1206" s="8" t="s">
        <v>1744</v>
      </c>
      <c r="D1206" s="8" t="s">
        <v>1809</v>
      </c>
      <c r="E1206" s="8" t="s">
        <v>1810</v>
      </c>
      <c r="F1206" s="24">
        <v>0.211205099386369</v>
      </c>
      <c r="G1206" s="24">
        <v>0</v>
      </c>
      <c r="H1206" s="25">
        <v>8.8754000000000008</v>
      </c>
      <c r="I1206" s="25">
        <v>1.7148000000000001</v>
      </c>
      <c r="J1206" s="15">
        <v>95</v>
      </c>
      <c r="K1206" s="15">
        <v>20</v>
      </c>
      <c r="L1206" s="13">
        <v>0.19320000000000001</v>
      </c>
      <c r="M1206" s="7">
        <v>1.83824718</v>
      </c>
      <c r="N1206" s="26">
        <v>1.45</v>
      </c>
      <c r="O1206" s="27" t="s">
        <v>479</v>
      </c>
      <c r="P1206" s="8">
        <v>0.21120509940000001</v>
      </c>
      <c r="Q1206" s="24">
        <v>0.33</v>
      </c>
      <c r="R1206" t="str">
        <f>IF($Q1206*100&gt;=VLOOKUP($O1206,margin_ranges!$A$5:$C$10,2,FALSE),IF($Q1206*100&lt;=VLOOKUP($O1206,margin_ranges!$A$5:$C$10,3,FALSE)+10,"IN RANGE","ABOVE RANGE"),"BELOW RANGE")</f>
        <v>IN RANGE</v>
      </c>
      <c r="S1206">
        <f>MIN(VLOOKUP($O1206,margin_ranges!$A$5:$D$10,4,FALSE),$P1206*100)</f>
        <v>21.120509940000002</v>
      </c>
      <c r="T1206" s="29">
        <f>(1-$S1206/100)/(1-$F1206)-1</f>
        <v>-1.7280732400593024E-11</v>
      </c>
      <c r="U1206" s="19" t="str">
        <f>IF(ABS(IFERROR(T1206,0))&gt;0.05,INDEX(margin_ranges!$C$13:$C$16,MATCH($F1206*100,margin_ranges!$B$13:$B$16,1)),"")</f>
        <v/>
      </c>
      <c r="V1206" t="e">
        <f>MIN(VLOOKUP($U1206,margin_ranges!$A$5:$D$10,4,FALSE),$P1206*100)</f>
        <v>#N/A</v>
      </c>
      <c r="Y1206" s="29" t="e">
        <f t="shared" si="18"/>
        <v>#N/A</v>
      </c>
    </row>
    <row r="1207" spans="1:25" x14ac:dyDescent="0.3">
      <c r="A1207" s="8" t="s">
        <v>17</v>
      </c>
      <c r="B1207" s="8" t="s">
        <v>1743</v>
      </c>
      <c r="C1207" s="8" t="s">
        <v>1744</v>
      </c>
      <c r="D1207" s="8" t="s">
        <v>1807</v>
      </c>
      <c r="E1207" s="8" t="s">
        <v>1808</v>
      </c>
      <c r="F1207" s="24">
        <v>0.228453822886135</v>
      </c>
      <c r="G1207" s="24">
        <v>0</v>
      </c>
      <c r="H1207" s="25">
        <v>10.0853</v>
      </c>
      <c r="I1207" s="25">
        <v>4.2281000000000004</v>
      </c>
      <c r="J1207" s="15">
        <v>247</v>
      </c>
      <c r="K1207" s="15">
        <v>56</v>
      </c>
      <c r="L1207" s="13">
        <v>0.41920000000000002</v>
      </c>
      <c r="M1207" s="7">
        <v>1.9441480600000001</v>
      </c>
      <c r="N1207" s="26">
        <v>1.5</v>
      </c>
      <c r="O1207" s="27" t="s">
        <v>22</v>
      </c>
      <c r="P1207" s="8">
        <v>0.22845382289999999</v>
      </c>
      <c r="Q1207" s="24">
        <v>0.27</v>
      </c>
      <c r="R1207" t="str">
        <f>IF($Q1207*100&gt;=VLOOKUP($O1207,margin_ranges!$A$5:$C$10,2,FALSE),IF($Q1207*100&lt;=VLOOKUP($O1207,margin_ranges!$A$5:$C$10,3,FALSE)+10,"IN RANGE","ABOVE RANGE"),"BELOW RANGE")</f>
        <v>IN RANGE</v>
      </c>
      <c r="S1207">
        <f>MIN(VLOOKUP($O1207,margin_ranges!$A$5:$D$10,4,FALSE),$P1207*100)</f>
        <v>22.84538229</v>
      </c>
      <c r="T1207" s="29">
        <f>(1-$S1207/100)/(1-$F1207)-1</f>
        <v>-1.7970291921187709E-11</v>
      </c>
      <c r="U1207" s="19" t="str">
        <f>IF(ABS(IFERROR(T1207,0))&gt;0.05,INDEX(margin_ranges!$C$13:$C$16,MATCH($F1207*100,margin_ranges!$B$13:$B$16,1)),"")</f>
        <v/>
      </c>
      <c r="V1207" t="e">
        <f>MIN(VLOOKUP($U1207,margin_ranges!$A$5:$D$10,4,FALSE),$P1207*100)</f>
        <v>#N/A</v>
      </c>
      <c r="Y1207" s="29" t="e">
        <f t="shared" si="18"/>
        <v>#N/A</v>
      </c>
    </row>
    <row r="1208" spans="1:25" x14ac:dyDescent="0.3">
      <c r="A1208" s="8" t="s">
        <v>17</v>
      </c>
      <c r="B1208" s="8" t="s">
        <v>1743</v>
      </c>
      <c r="C1208" s="8" t="s">
        <v>1744</v>
      </c>
      <c r="D1208" s="8" t="s">
        <v>2103</v>
      </c>
      <c r="E1208" s="8" t="s">
        <v>2104</v>
      </c>
      <c r="F1208" s="24">
        <v>0.225690736285838</v>
      </c>
      <c r="G1208" s="24">
        <v>0</v>
      </c>
      <c r="H1208" s="25">
        <v>5.7343999999999999</v>
      </c>
      <c r="I1208" s="25">
        <v>2.262</v>
      </c>
      <c r="J1208" s="15">
        <v>136</v>
      </c>
      <c r="K1208" s="15">
        <v>31</v>
      </c>
      <c r="L1208" s="13">
        <v>0.39450000000000002</v>
      </c>
      <c r="M1208" s="7">
        <v>2.0017841399999998</v>
      </c>
      <c r="N1208" s="26">
        <v>1.55</v>
      </c>
      <c r="O1208" s="27" t="s">
        <v>22</v>
      </c>
      <c r="P1208" s="8">
        <v>0.2256907363</v>
      </c>
      <c r="Q1208" s="24">
        <v>0.25</v>
      </c>
      <c r="R1208" t="str">
        <f>IF($Q1208*100&gt;=VLOOKUP($O1208,margin_ranges!$A$5:$C$10,2,FALSE),IF($Q1208*100&lt;=VLOOKUP($O1208,margin_ranges!$A$5:$C$10,3,FALSE)+10,"IN RANGE","ABOVE RANGE"),"BELOW RANGE")</f>
        <v>IN RANGE</v>
      </c>
      <c r="S1208">
        <f>MIN(VLOOKUP($O1208,margin_ranges!$A$5:$D$10,4,FALSE),$P1208*100)</f>
        <v>22.569073629999998</v>
      </c>
      <c r="T1208" s="29">
        <f>(1-$S1208/100)/(1-$F1208)-1</f>
        <v>-1.8289814107674829E-11</v>
      </c>
      <c r="U1208" s="19" t="str">
        <f>IF(ABS(IFERROR(T1208,0))&gt;0.05,INDEX(margin_ranges!$C$13:$C$16,MATCH($F1208*100,margin_ranges!$B$13:$B$16,1)),"")</f>
        <v/>
      </c>
      <c r="V1208" t="e">
        <f>MIN(VLOOKUP($U1208,margin_ranges!$A$5:$D$10,4,FALSE),$P1208*100)</f>
        <v>#N/A</v>
      </c>
      <c r="Y1208" s="29" t="e">
        <f t="shared" si="18"/>
        <v>#N/A</v>
      </c>
    </row>
    <row r="1209" spans="1:25" x14ac:dyDescent="0.3">
      <c r="A1209" s="8" t="s">
        <v>17</v>
      </c>
      <c r="B1209" s="8" t="s">
        <v>1743</v>
      </c>
      <c r="C1209" s="8" t="s">
        <v>1744</v>
      </c>
      <c r="D1209" s="8" t="s">
        <v>2443</v>
      </c>
      <c r="E1209" s="8" t="s">
        <v>2444</v>
      </c>
      <c r="F1209" s="24">
        <v>0.25231790468631599</v>
      </c>
      <c r="G1209" s="24">
        <v>0</v>
      </c>
      <c r="H1209" s="25">
        <v>1.8315999999999999</v>
      </c>
      <c r="I1209" s="25">
        <v>0.88819999999999999</v>
      </c>
      <c r="J1209" s="15">
        <v>53</v>
      </c>
      <c r="K1209" s="15">
        <v>13</v>
      </c>
      <c r="L1209" s="13">
        <v>0.4849</v>
      </c>
      <c r="M1209" s="7">
        <v>2.0062002400000001</v>
      </c>
      <c r="N1209" s="26">
        <v>1.5</v>
      </c>
      <c r="O1209" s="27" t="s">
        <v>22</v>
      </c>
      <c r="P1209" s="8">
        <v>0.25231790469999998</v>
      </c>
      <c r="Q1209" s="24">
        <v>0.28999999999999998</v>
      </c>
      <c r="R1209" t="str">
        <f>IF($Q1209*100&gt;=VLOOKUP($O1209,margin_ranges!$A$5:$C$10,2,FALSE),IF($Q1209*100&lt;=VLOOKUP($O1209,margin_ranges!$A$5:$C$10,3,FALSE)+10,"IN RANGE","ABOVE RANGE"),"BELOW RANGE")</f>
        <v>IN RANGE</v>
      </c>
      <c r="S1209">
        <f>MIN(VLOOKUP($O1209,margin_ranges!$A$5:$D$10,4,FALSE),$P1209*100)</f>
        <v>25.23179047</v>
      </c>
      <c r="T1209" s="29">
        <f>(1-$S1209/100)/(1-$F1209)-1</f>
        <v>-1.8301804516340781E-11</v>
      </c>
      <c r="U1209" s="19" t="str">
        <f>IF(ABS(IFERROR(T1209,0))&gt;0.05,INDEX(margin_ranges!$C$13:$C$16,MATCH($F1209*100,margin_ranges!$B$13:$B$16,1)),"")</f>
        <v/>
      </c>
      <c r="V1209" t="e">
        <f>MIN(VLOOKUP($U1209,margin_ranges!$A$5:$D$10,4,FALSE),$P1209*100)</f>
        <v>#N/A</v>
      </c>
      <c r="Y1209" s="29" t="e">
        <f t="shared" si="18"/>
        <v>#N/A</v>
      </c>
    </row>
    <row r="1210" spans="1:25" x14ac:dyDescent="0.3">
      <c r="A1210" s="8" t="s">
        <v>17</v>
      </c>
      <c r="B1210" s="8" t="s">
        <v>1743</v>
      </c>
      <c r="C1210" s="8" t="s">
        <v>1744</v>
      </c>
      <c r="D1210" s="8" t="s">
        <v>2363</v>
      </c>
      <c r="E1210" s="8" t="s">
        <v>2364</v>
      </c>
      <c r="F1210" s="24">
        <v>0.27858402278583999</v>
      </c>
      <c r="G1210" s="24">
        <v>0</v>
      </c>
      <c r="H1210" s="25">
        <v>3.2521</v>
      </c>
      <c r="I1210" s="25">
        <v>0.75990000000000002</v>
      </c>
      <c r="J1210" s="15">
        <v>49</v>
      </c>
      <c r="K1210" s="15">
        <v>14</v>
      </c>
      <c r="L1210" s="13">
        <v>0.2336</v>
      </c>
      <c r="M1210" s="7">
        <v>2.14855236</v>
      </c>
      <c r="N1210" s="26">
        <v>1.55</v>
      </c>
      <c r="O1210" s="27" t="s">
        <v>92</v>
      </c>
      <c r="P1210" s="8">
        <v>0.2785840228</v>
      </c>
      <c r="Q1210" s="24">
        <v>0.3</v>
      </c>
      <c r="R1210" t="str">
        <f>IF($Q1210*100&gt;=VLOOKUP($O1210,margin_ranges!$A$5:$C$10,2,FALSE),IF($Q1210*100&lt;=VLOOKUP($O1210,margin_ranges!$A$5:$C$10,3,FALSE)+10,"IN RANGE","ABOVE RANGE"),"BELOW RANGE")</f>
        <v>IN RANGE</v>
      </c>
      <c r="S1210">
        <f>MIN(VLOOKUP($O1210,margin_ranges!$A$5:$D$10,4,FALSE),$P1210*100)</f>
        <v>27.85840228</v>
      </c>
      <c r="T1210" s="29">
        <f>(1-$S1210/100)/(1-$F1210)-1</f>
        <v>-1.9628076941557993E-11</v>
      </c>
      <c r="U1210" s="19" t="str">
        <f>IF(ABS(IFERROR(T1210,0))&gt;0.05,INDEX(margin_ranges!$C$13:$C$16,MATCH($F1210*100,margin_ranges!$B$13:$B$16,1)),"")</f>
        <v/>
      </c>
      <c r="V1210" t="e">
        <f>MIN(VLOOKUP($U1210,margin_ranges!$A$5:$D$10,4,FALSE),$P1210*100)</f>
        <v>#N/A</v>
      </c>
      <c r="Y1210" s="29" t="e">
        <f t="shared" si="18"/>
        <v>#N/A</v>
      </c>
    </row>
    <row r="1211" spans="1:25" x14ac:dyDescent="0.3">
      <c r="A1211" s="8" t="s">
        <v>17</v>
      </c>
      <c r="B1211" s="8" t="s">
        <v>1743</v>
      </c>
      <c r="C1211" s="8" t="s">
        <v>1744</v>
      </c>
      <c r="D1211" s="8" t="s">
        <v>2417</v>
      </c>
      <c r="E1211" s="8" t="s">
        <v>2418</v>
      </c>
      <c r="F1211" s="24">
        <v>7.5564768981635597E-2</v>
      </c>
      <c r="G1211" s="24">
        <v>0</v>
      </c>
      <c r="H1211" s="25">
        <v>1.2896000000000001</v>
      </c>
      <c r="I1211" s="25">
        <v>0.37090000000000001</v>
      </c>
      <c r="J1211" s="15">
        <v>19</v>
      </c>
      <c r="K1211" s="15">
        <v>1</v>
      </c>
      <c r="L1211" s="13">
        <v>0.28760000000000002</v>
      </c>
      <c r="M1211" s="7">
        <v>1.6766994</v>
      </c>
      <c r="N1211" s="26">
        <v>1.55</v>
      </c>
      <c r="O1211" s="27" t="s">
        <v>22</v>
      </c>
      <c r="P1211" s="8">
        <v>7.5564769000000004E-2</v>
      </c>
      <c r="Q1211" s="24">
        <v>0.1</v>
      </c>
      <c r="R1211" t="str">
        <f>IF($Q1211*100&gt;=VLOOKUP($O1211,margin_ranges!$A$5:$C$10,2,FALSE),IF($Q1211*100&lt;=VLOOKUP($O1211,margin_ranges!$A$5:$C$10,3,FALSE)+10,"IN RANGE","ABOVE RANGE"),"BELOW RANGE")</f>
        <v>BELOW RANGE</v>
      </c>
      <c r="S1211">
        <f>MIN(VLOOKUP($O1211,margin_ranges!$A$5:$D$10,4,FALSE),$P1211*100)</f>
        <v>7.5564769000000007</v>
      </c>
      <c r="T1211" s="29">
        <f>(1-$S1211/100)/(1-$F1211)-1</f>
        <v>-1.9865553646525314E-11</v>
      </c>
      <c r="U1211" s="19" t="str">
        <f>IF(ABS(IFERROR(T1211,0))&gt;0.05,INDEX(margin_ranges!$C$13:$C$16,MATCH($F1211*100,margin_ranges!$B$13:$B$16,1)),"")</f>
        <v/>
      </c>
      <c r="V1211" t="e">
        <f>MIN(VLOOKUP($U1211,margin_ranges!$A$5:$D$10,4,FALSE),$P1211*100)</f>
        <v>#N/A</v>
      </c>
      <c r="Y1211" s="29" t="e">
        <f t="shared" si="18"/>
        <v>#N/A</v>
      </c>
    </row>
    <row r="1212" spans="1:25" x14ac:dyDescent="0.3">
      <c r="A1212" s="8" t="s">
        <v>17</v>
      </c>
      <c r="B1212" s="8" t="s">
        <v>1743</v>
      </c>
      <c r="C1212" s="8" t="s">
        <v>1744</v>
      </c>
      <c r="D1212" s="8" t="s">
        <v>1767</v>
      </c>
      <c r="E1212" s="8" t="s">
        <v>1768</v>
      </c>
      <c r="F1212" s="24">
        <v>0.20251237118408999</v>
      </c>
      <c r="G1212" s="24">
        <v>0</v>
      </c>
      <c r="H1212" s="25">
        <v>5.2069000000000001</v>
      </c>
      <c r="I1212" s="25">
        <v>2.0430999999999999</v>
      </c>
      <c r="J1212" s="15">
        <v>119</v>
      </c>
      <c r="K1212" s="15">
        <v>24</v>
      </c>
      <c r="L1212" s="13">
        <v>0.39240000000000003</v>
      </c>
      <c r="M1212" s="7">
        <v>1.9436038200000001</v>
      </c>
      <c r="N1212" s="26">
        <v>1.55</v>
      </c>
      <c r="O1212" s="27" t="s">
        <v>22</v>
      </c>
      <c r="P1212" s="8">
        <v>0.20251237120000001</v>
      </c>
      <c r="Q1212" s="24">
        <v>0.24</v>
      </c>
      <c r="R1212" t="str">
        <f>IF($Q1212*100&gt;=VLOOKUP($O1212,margin_ranges!$A$5:$C$10,2,FALSE),IF($Q1212*100&lt;=VLOOKUP($O1212,margin_ranges!$A$5:$C$10,3,FALSE)+10,"IN RANGE","ABOVE RANGE"),"BELOW RANGE")</f>
        <v>IN RANGE</v>
      </c>
      <c r="S1212">
        <f>MIN(VLOOKUP($O1212,margin_ranges!$A$5:$D$10,4,FALSE),$P1212*100)</f>
        <v>20.251237120000003</v>
      </c>
      <c r="T1212" s="29">
        <f>(1-$S1212/100)/(1-$F1212)-1</f>
        <v>-1.9950263663304213E-11</v>
      </c>
      <c r="U1212" s="19" t="str">
        <f>IF(ABS(IFERROR(T1212,0))&gt;0.05,INDEX(margin_ranges!$C$13:$C$16,MATCH($F1212*100,margin_ranges!$B$13:$B$16,1)),"")</f>
        <v/>
      </c>
      <c r="V1212" t="e">
        <f>MIN(VLOOKUP($U1212,margin_ranges!$A$5:$D$10,4,FALSE),$P1212*100)</f>
        <v>#N/A</v>
      </c>
      <c r="Y1212" s="29" t="e">
        <f t="shared" si="18"/>
        <v>#N/A</v>
      </c>
    </row>
    <row r="1213" spans="1:25" x14ac:dyDescent="0.3">
      <c r="A1213" s="8" t="s">
        <v>17</v>
      </c>
      <c r="B1213" s="8" t="s">
        <v>1743</v>
      </c>
      <c r="C1213" s="8" t="s">
        <v>1744</v>
      </c>
      <c r="D1213" s="8" t="s">
        <v>2481</v>
      </c>
      <c r="E1213" s="8" t="s">
        <v>2482</v>
      </c>
      <c r="F1213" s="24">
        <v>0.23893963618474701</v>
      </c>
      <c r="G1213" s="24">
        <v>0</v>
      </c>
      <c r="H1213" s="25">
        <v>0.89190000000000003</v>
      </c>
      <c r="I1213" s="25">
        <v>0.3241</v>
      </c>
      <c r="J1213" s="15">
        <v>19</v>
      </c>
      <c r="K1213" s="15">
        <v>5</v>
      </c>
      <c r="L1213" s="13">
        <v>0.3634</v>
      </c>
      <c r="M1213" s="7">
        <v>1.97093433</v>
      </c>
      <c r="N1213" s="26">
        <v>1.5</v>
      </c>
      <c r="O1213" s="27" t="s">
        <v>22</v>
      </c>
      <c r="P1213" s="8">
        <v>0.2389396362</v>
      </c>
      <c r="Q1213" s="24">
        <v>0.28999999999999998</v>
      </c>
      <c r="R1213" t="str">
        <f>IF($Q1213*100&gt;=VLOOKUP($O1213,margin_ranges!$A$5:$C$10,2,FALSE),IF($Q1213*100&lt;=VLOOKUP($O1213,margin_ranges!$A$5:$C$10,3,FALSE)+10,"IN RANGE","ABOVE RANGE"),"BELOW RANGE")</f>
        <v>IN RANGE</v>
      </c>
      <c r="S1213">
        <f>MIN(VLOOKUP($O1213,margin_ranges!$A$5:$D$10,4,FALSE),$P1213*100)</f>
        <v>23.893963620000001</v>
      </c>
      <c r="T1213" s="29">
        <f>(1-$S1213/100)/(1-$F1213)-1</f>
        <v>-2.0041857062835788E-11</v>
      </c>
      <c r="U1213" s="19" t="str">
        <f>IF(ABS(IFERROR(T1213,0))&gt;0.05,INDEX(margin_ranges!$C$13:$C$16,MATCH($F1213*100,margin_ranges!$B$13:$B$16,1)),"")</f>
        <v/>
      </c>
      <c r="V1213" t="e">
        <f>MIN(VLOOKUP($U1213,margin_ranges!$A$5:$D$10,4,FALSE),$P1213*100)</f>
        <v>#N/A</v>
      </c>
      <c r="Y1213" s="29" t="e">
        <f t="shared" si="18"/>
        <v>#N/A</v>
      </c>
    </row>
    <row r="1214" spans="1:25" x14ac:dyDescent="0.3">
      <c r="A1214" s="8" t="s">
        <v>17</v>
      </c>
      <c r="B1214" s="8" t="s">
        <v>1743</v>
      </c>
      <c r="C1214" s="8" t="s">
        <v>1744</v>
      </c>
      <c r="D1214" s="8" t="s">
        <v>2193</v>
      </c>
      <c r="E1214" s="8" t="s">
        <v>2194</v>
      </c>
      <c r="F1214" s="24">
        <v>0.229978658584545</v>
      </c>
      <c r="G1214" s="24">
        <v>0</v>
      </c>
      <c r="H1214" s="25">
        <v>10.3308</v>
      </c>
      <c r="I1214" s="25">
        <v>2.7970999999999999</v>
      </c>
      <c r="J1214" s="15">
        <v>163</v>
      </c>
      <c r="K1214" s="15">
        <v>38</v>
      </c>
      <c r="L1214" s="13">
        <v>0.27079999999999999</v>
      </c>
      <c r="M1214" s="7">
        <v>1.9479979599999999</v>
      </c>
      <c r="N1214" s="26">
        <v>1.5</v>
      </c>
      <c r="O1214" s="27" t="s">
        <v>92</v>
      </c>
      <c r="P1214" s="8">
        <v>0.2299786586</v>
      </c>
      <c r="Q1214" s="24">
        <v>0.26</v>
      </c>
      <c r="R1214" t="str">
        <f>IF($Q1214*100&gt;=VLOOKUP($O1214,margin_ranges!$A$5:$C$10,2,FALSE),IF($Q1214*100&lt;=VLOOKUP($O1214,margin_ranges!$A$5:$C$10,3,FALSE)+10,"IN RANGE","ABOVE RANGE"),"BELOW RANGE")</f>
        <v>IN RANGE</v>
      </c>
      <c r="S1214">
        <f>MIN(VLOOKUP($O1214,margin_ranges!$A$5:$D$10,4,FALSE),$P1214*100)</f>
        <v>22.997865860000001</v>
      </c>
      <c r="T1214" s="29">
        <f>(1-$S1214/100)/(1-$F1214)-1</f>
        <v>-2.0070833883778505E-11</v>
      </c>
      <c r="U1214" s="19" t="str">
        <f>IF(ABS(IFERROR(T1214,0))&gt;0.05,INDEX(margin_ranges!$C$13:$C$16,MATCH($F1214*100,margin_ranges!$B$13:$B$16,1)),"")</f>
        <v/>
      </c>
      <c r="V1214" t="e">
        <f>MIN(VLOOKUP($U1214,margin_ranges!$A$5:$D$10,4,FALSE),$P1214*100)</f>
        <v>#N/A</v>
      </c>
      <c r="Y1214" s="29" t="e">
        <f t="shared" si="18"/>
        <v>#N/A</v>
      </c>
    </row>
    <row r="1215" spans="1:25" x14ac:dyDescent="0.3">
      <c r="A1215" s="8" t="s">
        <v>17</v>
      </c>
      <c r="B1215" s="8" t="s">
        <v>1743</v>
      </c>
      <c r="C1215" s="8" t="s">
        <v>1744</v>
      </c>
      <c r="D1215" s="8" t="s">
        <v>2097</v>
      </c>
      <c r="E1215" s="8" t="s">
        <v>2098</v>
      </c>
      <c r="F1215" s="24">
        <v>0.191124579683673</v>
      </c>
      <c r="G1215" s="24">
        <v>0</v>
      </c>
      <c r="H1215" s="25">
        <v>2.6356999999999999</v>
      </c>
      <c r="I1215" s="25">
        <v>0.74229999999999996</v>
      </c>
      <c r="J1215" s="15">
        <v>41</v>
      </c>
      <c r="K1215" s="15">
        <v>8</v>
      </c>
      <c r="L1215" s="13">
        <v>0.28160000000000002</v>
      </c>
      <c r="M1215" s="7">
        <v>1.8544264800000001</v>
      </c>
      <c r="N1215" s="26">
        <v>1.5</v>
      </c>
      <c r="O1215" s="27" t="s">
        <v>22</v>
      </c>
      <c r="P1215" s="8">
        <v>0.19112457969999999</v>
      </c>
      <c r="Q1215" s="24">
        <v>0.23</v>
      </c>
      <c r="R1215" t="str">
        <f>IF($Q1215*100&gt;=VLOOKUP($O1215,margin_ranges!$A$5:$C$10,2,FALSE),IF($Q1215*100&lt;=VLOOKUP($O1215,margin_ranges!$A$5:$C$10,3,FALSE)+10,"IN RANGE","ABOVE RANGE"),"BELOW RANGE")</f>
        <v>IN RANGE</v>
      </c>
      <c r="S1215">
        <f>MIN(VLOOKUP($O1215,margin_ranges!$A$5:$D$10,4,FALSE),$P1215*100)</f>
        <v>19.112457969999998</v>
      </c>
      <c r="T1215" s="29">
        <f>(1-$S1215/100)/(1-$F1215)-1</f>
        <v>-2.0184742766105046E-11</v>
      </c>
      <c r="U1215" s="19" t="str">
        <f>IF(ABS(IFERROR(T1215,0))&gt;0.05,INDEX(margin_ranges!$C$13:$C$16,MATCH($F1215*100,margin_ranges!$B$13:$B$16,1)),"")</f>
        <v/>
      </c>
      <c r="V1215" t="e">
        <f>MIN(VLOOKUP($U1215,margin_ranges!$A$5:$D$10,4,FALSE),$P1215*100)</f>
        <v>#N/A</v>
      </c>
      <c r="Y1215" s="29" t="e">
        <f t="shared" si="18"/>
        <v>#N/A</v>
      </c>
    </row>
    <row r="1216" spans="1:25" x14ac:dyDescent="0.3">
      <c r="A1216" s="8" t="s">
        <v>17</v>
      </c>
      <c r="B1216" s="8" t="s">
        <v>1743</v>
      </c>
      <c r="C1216" s="8" t="s">
        <v>1744</v>
      </c>
      <c r="D1216" s="28" t="s">
        <v>2281</v>
      </c>
      <c r="E1216" s="8" t="s">
        <v>2282</v>
      </c>
      <c r="F1216" s="24">
        <v>0.26932837508480101</v>
      </c>
      <c r="G1216" s="24">
        <v>0</v>
      </c>
      <c r="H1216" s="25">
        <v>3.4531000000000001</v>
      </c>
      <c r="I1216" s="25">
        <v>1.6617</v>
      </c>
      <c r="J1216" s="15">
        <v>102</v>
      </c>
      <c r="K1216" s="15">
        <v>26</v>
      </c>
      <c r="L1216" s="13">
        <v>0.48120000000000002</v>
      </c>
      <c r="M1216" s="7">
        <v>2.0529057800000001</v>
      </c>
      <c r="N1216" s="26">
        <v>1.5</v>
      </c>
      <c r="O1216" s="27" t="s">
        <v>92</v>
      </c>
      <c r="P1216" s="8">
        <v>0.26932837510000002</v>
      </c>
      <c r="Q1216" s="24">
        <v>0.28999999999999998</v>
      </c>
      <c r="R1216" t="str">
        <f>IF($Q1216*100&gt;=VLOOKUP($O1216,margin_ranges!$A$5:$C$10,2,FALSE),IF($Q1216*100&lt;=VLOOKUP($O1216,margin_ranges!$A$5:$C$10,3,FALSE)+10,"IN RANGE","ABOVE RANGE"),"BELOW RANGE")</f>
        <v>IN RANGE</v>
      </c>
      <c r="S1216">
        <f>MIN(VLOOKUP($O1216,margin_ranges!$A$5:$D$10,4,FALSE),$P1216*100)</f>
        <v>26.932837510000002</v>
      </c>
      <c r="T1216" s="29">
        <f>(1-$S1216/100)/(1-$F1216)-1</f>
        <v>-2.0801360633981858E-11</v>
      </c>
      <c r="U1216" s="19" t="str">
        <f>IF(ABS(IFERROR(T1216,0))&gt;0.05,INDEX(margin_ranges!$C$13:$C$16,MATCH($F1216*100,margin_ranges!$B$13:$B$16,1)),"")</f>
        <v/>
      </c>
      <c r="V1216" t="e">
        <f>MIN(VLOOKUP($U1216,margin_ranges!$A$5:$D$10,4,FALSE),$P1216*100)</f>
        <v>#N/A</v>
      </c>
      <c r="Y1216" s="29" t="e">
        <f t="shared" si="18"/>
        <v>#N/A</v>
      </c>
    </row>
    <row r="1217" spans="1:25" x14ac:dyDescent="0.3">
      <c r="A1217" s="8" t="s">
        <v>17</v>
      </c>
      <c r="B1217" s="8" t="s">
        <v>1743</v>
      </c>
      <c r="C1217" s="8" t="s">
        <v>1744</v>
      </c>
      <c r="D1217" s="8" t="s">
        <v>2433</v>
      </c>
      <c r="E1217" s="8" t="s">
        <v>2434</v>
      </c>
      <c r="F1217" s="24">
        <v>0.24616469758420001</v>
      </c>
      <c r="G1217" s="24">
        <v>0</v>
      </c>
      <c r="H1217" s="25">
        <v>0.54139999999999999</v>
      </c>
      <c r="I1217" s="25">
        <v>0.2036</v>
      </c>
      <c r="J1217" s="15">
        <v>12</v>
      </c>
      <c r="K1217" s="15">
        <v>3</v>
      </c>
      <c r="L1217" s="13">
        <v>0.376</v>
      </c>
      <c r="M1217" s="7">
        <v>1.98982456</v>
      </c>
      <c r="N1217" s="26">
        <v>1.5</v>
      </c>
      <c r="O1217" s="27" t="s">
        <v>22</v>
      </c>
      <c r="P1217" s="8">
        <v>0.24616469760000001</v>
      </c>
      <c r="Q1217" s="24">
        <v>0.28999999999999998</v>
      </c>
      <c r="R1217" t="str">
        <f>IF($Q1217*100&gt;=VLOOKUP($O1217,margin_ranges!$A$5:$C$10,2,FALSE),IF($Q1217*100&lt;=VLOOKUP($O1217,margin_ranges!$A$5:$C$10,3,FALSE)+10,"IN RANGE","ABOVE RANGE"),"BELOW RANGE")</f>
        <v>IN RANGE</v>
      </c>
      <c r="S1217">
        <f>MIN(VLOOKUP($O1217,margin_ranges!$A$5:$D$10,4,FALSE),$P1217*100)</f>
        <v>24.616469760000001</v>
      </c>
      <c r="T1217" s="29">
        <f>(1-$S1217/100)/(1-$F1217)-1</f>
        <v>-2.0959567414990943E-11</v>
      </c>
      <c r="U1217" s="19" t="str">
        <f>IF(ABS(IFERROR(T1217,0))&gt;0.05,INDEX(margin_ranges!$C$13:$C$16,MATCH($F1217*100,margin_ranges!$B$13:$B$16,1)),"")</f>
        <v/>
      </c>
      <c r="V1217" t="e">
        <f>MIN(VLOOKUP($U1217,margin_ranges!$A$5:$D$10,4,FALSE),$P1217*100)</f>
        <v>#N/A</v>
      </c>
      <c r="Y1217" s="29" t="e">
        <f t="shared" si="18"/>
        <v>#N/A</v>
      </c>
    </row>
    <row r="1218" spans="1:25" x14ac:dyDescent="0.3">
      <c r="A1218" s="8" t="s">
        <v>17</v>
      </c>
      <c r="B1218" s="8" t="s">
        <v>1743</v>
      </c>
      <c r="C1218" s="8" t="s">
        <v>1744</v>
      </c>
      <c r="D1218" s="8" t="s">
        <v>2565</v>
      </c>
      <c r="E1218" s="8" t="s">
        <v>2566</v>
      </c>
      <c r="F1218" s="24">
        <v>0.27686037228454902</v>
      </c>
      <c r="G1218" s="24">
        <v>0</v>
      </c>
      <c r="H1218" s="25">
        <v>0.42699999999999999</v>
      </c>
      <c r="I1218" s="25">
        <v>0.24590000000000001</v>
      </c>
      <c r="J1218" s="15">
        <v>15</v>
      </c>
      <c r="K1218" s="15">
        <v>4</v>
      </c>
      <c r="L1218" s="13">
        <v>0.57579999999999998</v>
      </c>
      <c r="M1218" s="7">
        <v>2.0742881999999998</v>
      </c>
      <c r="N1218" s="26">
        <v>1.5</v>
      </c>
      <c r="O1218" s="27" t="s">
        <v>92</v>
      </c>
      <c r="P1218" s="8">
        <v>0.27686037229999999</v>
      </c>
      <c r="Q1218" s="24">
        <v>0.28999999999999998</v>
      </c>
      <c r="R1218" t="str">
        <f>IF($Q1218*100&gt;=VLOOKUP($O1218,margin_ranges!$A$5:$C$10,2,FALSE),IF($Q1218*100&lt;=VLOOKUP($O1218,margin_ranges!$A$5:$C$10,3,FALSE)+10,"IN RANGE","ABOVE RANGE"),"BELOW RANGE")</f>
        <v>IN RANGE</v>
      </c>
      <c r="S1218">
        <f>MIN(VLOOKUP($O1218,margin_ranges!$A$5:$D$10,4,FALSE),$P1218*100)</f>
        <v>27.68603723</v>
      </c>
      <c r="T1218" s="29">
        <f>(1-$S1218/100)/(1-$F1218)-1</f>
        <v>-2.1366464153516063E-11</v>
      </c>
      <c r="U1218" s="19" t="str">
        <f>IF(ABS(IFERROR(T1218,0))&gt;0.05,INDEX(margin_ranges!$C$13:$C$16,MATCH($F1218*100,margin_ranges!$B$13:$B$16,1)),"")</f>
        <v/>
      </c>
      <c r="V1218" t="e">
        <f>MIN(VLOOKUP($U1218,margin_ranges!$A$5:$D$10,4,FALSE),$P1218*100)</f>
        <v>#N/A</v>
      </c>
      <c r="Y1218" s="29" t="e">
        <f t="shared" si="18"/>
        <v>#N/A</v>
      </c>
    </row>
    <row r="1219" spans="1:25" x14ac:dyDescent="0.3">
      <c r="A1219" s="8" t="s">
        <v>17</v>
      </c>
      <c r="B1219" s="8" t="s">
        <v>1743</v>
      </c>
      <c r="C1219" s="8" t="s">
        <v>1744</v>
      </c>
      <c r="D1219" s="8" t="s">
        <v>11834</v>
      </c>
      <c r="E1219" s="8" t="s">
        <v>11835</v>
      </c>
      <c r="F1219" s="24">
        <v>0.197478695682794</v>
      </c>
      <c r="G1219" s="24">
        <v>0</v>
      </c>
      <c r="H1219" s="25">
        <v>1.0257000000000001</v>
      </c>
      <c r="I1219" s="25">
        <v>0.3256</v>
      </c>
      <c r="J1219" s="15">
        <v>18</v>
      </c>
      <c r="K1219" s="15">
        <v>4</v>
      </c>
      <c r="L1219" s="13">
        <v>0.31740000000000002</v>
      </c>
      <c r="M1219" s="7">
        <v>1.8691092600000001</v>
      </c>
      <c r="N1219" s="26">
        <v>1.5</v>
      </c>
      <c r="O1219" s="27" t="s">
        <v>92</v>
      </c>
      <c r="P1219" s="8">
        <v>0.19747869570000001</v>
      </c>
      <c r="Q1219" s="24">
        <v>0.2</v>
      </c>
      <c r="R1219" t="str">
        <f>IF($Q1219*100&gt;=VLOOKUP($O1219,margin_ranges!$A$5:$C$10,2,FALSE),IF($Q1219*100&lt;=VLOOKUP($O1219,margin_ranges!$A$5:$C$10,3,FALSE)+10,"IN RANGE","ABOVE RANGE"),"BELOW RANGE")</f>
        <v>IN RANGE</v>
      </c>
      <c r="S1219">
        <f>MIN(VLOOKUP($O1219,margin_ranges!$A$5:$D$10,4,FALSE),$P1219*100)</f>
        <v>19.747869570000002</v>
      </c>
      <c r="T1219" s="29">
        <f>(1-$S1219/100)/(1-$F1219)-1</f>
        <v>-2.1439960917746248E-11</v>
      </c>
      <c r="U1219" s="19" t="str">
        <f>IF(ABS(IFERROR(T1219,0))&gt;0.05,INDEX(margin_ranges!$C$13:$C$16,MATCH($F1219*100,margin_ranges!$B$13:$B$16,1)),"")</f>
        <v/>
      </c>
      <c r="V1219" t="e">
        <f>MIN(VLOOKUP($U1219,margin_ranges!$A$5:$D$10,4,FALSE),$P1219*100)</f>
        <v>#N/A</v>
      </c>
      <c r="Y1219" s="29" t="e">
        <f t="shared" si="18"/>
        <v>#N/A</v>
      </c>
    </row>
    <row r="1220" spans="1:25" x14ac:dyDescent="0.3">
      <c r="A1220" s="8" t="s">
        <v>17</v>
      </c>
      <c r="B1220" s="8" t="s">
        <v>1743</v>
      </c>
      <c r="C1220" s="8" t="s">
        <v>1744</v>
      </c>
      <c r="D1220" s="8" t="s">
        <v>2515</v>
      </c>
      <c r="E1220" s="8" t="s">
        <v>2516</v>
      </c>
      <c r="F1220" s="24">
        <v>0.22776470588235201</v>
      </c>
      <c r="G1220" s="24">
        <v>0</v>
      </c>
      <c r="H1220" s="25">
        <v>2.1739999999999999</v>
      </c>
      <c r="I1220" s="25">
        <v>0.58609999999999995</v>
      </c>
      <c r="J1220" s="15">
        <v>34</v>
      </c>
      <c r="K1220" s="15">
        <v>7</v>
      </c>
      <c r="L1220" s="13">
        <v>0.26960000000000001</v>
      </c>
      <c r="M1220" s="7">
        <v>1.9424131600000001</v>
      </c>
      <c r="N1220" s="26">
        <v>1.5</v>
      </c>
      <c r="O1220" s="27" t="s">
        <v>92</v>
      </c>
      <c r="P1220" s="8">
        <v>0.2277647059</v>
      </c>
      <c r="Q1220" s="24">
        <v>0.24</v>
      </c>
      <c r="R1220" t="str">
        <f>IF($Q1220*100&gt;=VLOOKUP($O1220,margin_ranges!$A$5:$C$10,2,FALSE),IF($Q1220*100&lt;=VLOOKUP($O1220,margin_ranges!$A$5:$C$10,3,FALSE)+10,"IN RANGE","ABOVE RANGE"),"BELOW RANGE")</f>
        <v>IN RANGE</v>
      </c>
      <c r="S1220">
        <f>MIN(VLOOKUP($O1220,margin_ranges!$A$5:$D$10,4,FALSE),$P1220*100)</f>
        <v>22.776470589999999</v>
      </c>
      <c r="T1220" s="29">
        <f>(1-$S1220/100)/(1-$F1220)-1</f>
        <v>-2.285316380579161E-11</v>
      </c>
      <c r="U1220" s="19" t="str">
        <f>IF(ABS(IFERROR(T1220,0))&gt;0.05,INDEX(margin_ranges!$C$13:$C$16,MATCH($F1220*100,margin_ranges!$B$13:$B$16,1)),"")</f>
        <v/>
      </c>
      <c r="V1220" t="e">
        <f>MIN(VLOOKUP($U1220,margin_ranges!$A$5:$D$10,4,FALSE),$P1220*100)</f>
        <v>#N/A</v>
      </c>
      <c r="Y1220" s="29" t="e">
        <f t="shared" si="18"/>
        <v>#N/A</v>
      </c>
    </row>
    <row r="1221" spans="1:25" x14ac:dyDescent="0.3">
      <c r="A1221" s="8" t="s">
        <v>17</v>
      </c>
      <c r="B1221" s="8" t="s">
        <v>1743</v>
      </c>
      <c r="C1221" s="8" t="s">
        <v>1744</v>
      </c>
      <c r="D1221" s="8" t="s">
        <v>2493</v>
      </c>
      <c r="E1221" s="8" t="s">
        <v>2494</v>
      </c>
      <c r="F1221" s="24">
        <v>0.235136347982175</v>
      </c>
      <c r="G1221" s="24">
        <v>0</v>
      </c>
      <c r="H1221" s="25">
        <v>0.91579999999999995</v>
      </c>
      <c r="I1221" s="25">
        <v>0.34899999999999998</v>
      </c>
      <c r="J1221" s="15">
        <v>21</v>
      </c>
      <c r="K1221" s="15">
        <v>5</v>
      </c>
      <c r="L1221" s="13">
        <v>0.38109999999999999</v>
      </c>
      <c r="M1221" s="7">
        <v>1.96113385</v>
      </c>
      <c r="N1221" s="26">
        <v>1.5</v>
      </c>
      <c r="O1221" s="27" t="s">
        <v>22</v>
      </c>
      <c r="P1221" s="8">
        <v>0.235136348</v>
      </c>
      <c r="Q1221" s="24">
        <v>0.28999999999999998</v>
      </c>
      <c r="R1221" t="str">
        <f>IF($Q1221*100&gt;=VLOOKUP($O1221,margin_ranges!$A$5:$C$10,2,FALSE),IF($Q1221*100&lt;=VLOOKUP($O1221,margin_ranges!$A$5:$C$10,3,FALSE)+10,"IN RANGE","ABOVE RANGE"),"BELOW RANGE")</f>
        <v>IN RANGE</v>
      </c>
      <c r="S1221">
        <f>MIN(VLOOKUP($O1221,margin_ranges!$A$5:$D$10,4,FALSE),$P1221*100)</f>
        <v>23.513634799999998</v>
      </c>
      <c r="T1221" s="29">
        <f>(1-$S1221/100)/(1-$F1221)-1</f>
        <v>-2.3304802532209123E-11</v>
      </c>
      <c r="U1221" s="19" t="str">
        <f>IF(ABS(IFERROR(T1221,0))&gt;0.05,INDEX(margin_ranges!$C$13:$C$16,MATCH($F1221*100,margin_ranges!$B$13:$B$16,1)),"")</f>
        <v/>
      </c>
      <c r="V1221" t="e">
        <f>MIN(VLOOKUP($U1221,margin_ranges!$A$5:$D$10,4,FALSE),$P1221*100)</f>
        <v>#N/A</v>
      </c>
      <c r="Y1221" s="29" t="e">
        <f t="shared" si="18"/>
        <v>#N/A</v>
      </c>
    </row>
    <row r="1222" spans="1:25" x14ac:dyDescent="0.3">
      <c r="A1222" s="8" t="s">
        <v>17</v>
      </c>
      <c r="B1222" s="8" t="s">
        <v>1743</v>
      </c>
      <c r="C1222" s="8" t="s">
        <v>1744</v>
      </c>
      <c r="D1222" s="8" t="s">
        <v>2499</v>
      </c>
      <c r="E1222" s="8" t="s">
        <v>2500</v>
      </c>
      <c r="F1222" s="24">
        <v>0.21448910668167601</v>
      </c>
      <c r="G1222" s="24">
        <v>0</v>
      </c>
      <c r="H1222" s="25">
        <v>0.92689999999999995</v>
      </c>
      <c r="I1222" s="25">
        <v>0.28239999999999998</v>
      </c>
      <c r="J1222" s="15">
        <v>16</v>
      </c>
      <c r="K1222" s="15">
        <v>3</v>
      </c>
      <c r="L1222" s="13">
        <v>0.30470000000000003</v>
      </c>
      <c r="M1222" s="7">
        <v>1.90958523</v>
      </c>
      <c r="N1222" s="26">
        <v>1.5</v>
      </c>
      <c r="O1222" s="27" t="s">
        <v>92</v>
      </c>
      <c r="P1222" s="8">
        <v>0.21448910669999999</v>
      </c>
      <c r="Q1222" s="24">
        <v>0.24</v>
      </c>
      <c r="R1222" t="str">
        <f>IF($Q1222*100&gt;=VLOOKUP($O1222,margin_ranges!$A$5:$C$10,2,FALSE),IF($Q1222*100&lt;=VLOOKUP($O1222,margin_ranges!$A$5:$C$10,3,FALSE)+10,"IN RANGE","ABOVE RANGE"),"BELOW RANGE")</f>
        <v>IN RANGE</v>
      </c>
      <c r="S1222">
        <f>MIN(VLOOKUP($O1222,margin_ranges!$A$5:$D$10,4,FALSE),$P1222*100)</f>
        <v>21.44891067</v>
      </c>
      <c r="T1222" s="29">
        <f>(1-$S1222/100)/(1-$F1222)-1</f>
        <v>-2.3327451081911477E-11</v>
      </c>
      <c r="U1222" s="19" t="str">
        <f>IF(ABS(IFERROR(T1222,0))&gt;0.05,INDEX(margin_ranges!$C$13:$C$16,MATCH($F1222*100,margin_ranges!$B$13:$B$16,1)),"")</f>
        <v/>
      </c>
      <c r="V1222" t="e">
        <f>MIN(VLOOKUP($U1222,margin_ranges!$A$5:$D$10,4,FALSE),$P1222*100)</f>
        <v>#N/A</v>
      </c>
      <c r="Y1222" s="29" t="e">
        <f t="shared" si="18"/>
        <v>#N/A</v>
      </c>
    </row>
    <row r="1223" spans="1:25" x14ac:dyDescent="0.3">
      <c r="A1223" s="8" t="s">
        <v>17</v>
      </c>
      <c r="B1223" s="8" t="s">
        <v>1743</v>
      </c>
      <c r="C1223" s="8" t="s">
        <v>1744</v>
      </c>
      <c r="D1223" s="8" t="s">
        <v>1931</v>
      </c>
      <c r="E1223" s="8" t="s">
        <v>1932</v>
      </c>
      <c r="F1223" s="24">
        <v>0.25260075998255699</v>
      </c>
      <c r="G1223" s="24">
        <v>0</v>
      </c>
      <c r="H1223" s="25">
        <v>2.3698000000000001</v>
      </c>
      <c r="I1223" s="25">
        <v>0.24490000000000001</v>
      </c>
      <c r="J1223" s="15">
        <v>14</v>
      </c>
      <c r="K1223" s="15">
        <v>3</v>
      </c>
      <c r="L1223" s="13">
        <v>0.1033</v>
      </c>
      <c r="M1223" s="7">
        <v>1.8731621899999999</v>
      </c>
      <c r="N1223" s="26">
        <v>1.4</v>
      </c>
      <c r="O1223" s="27" t="s">
        <v>22</v>
      </c>
      <c r="P1223" s="8">
        <v>0.25260075999999998</v>
      </c>
      <c r="Q1223" s="24">
        <v>0.28999999999999998</v>
      </c>
      <c r="R1223" t="str">
        <f>IF($Q1223*100&gt;=VLOOKUP($O1223,margin_ranges!$A$5:$C$10,2,FALSE),IF($Q1223*100&lt;=VLOOKUP($O1223,margin_ranges!$A$5:$C$10,3,FALSE)+10,"IN RANGE","ABOVE RANGE"),"BELOW RANGE")</f>
        <v>IN RANGE</v>
      </c>
      <c r="S1223">
        <f>MIN(VLOOKUP($O1223,margin_ranges!$A$5:$D$10,4,FALSE),$P1223*100)</f>
        <v>25.260075999999998</v>
      </c>
      <c r="T1223" s="29">
        <f>(1-$S1223/100)/(1-$F1223)-1</f>
        <v>-2.3338220245250341E-11</v>
      </c>
      <c r="U1223" s="19" t="str">
        <f>IF(ABS(IFERROR(T1223,0))&gt;0.05,INDEX(margin_ranges!$C$13:$C$16,MATCH($F1223*100,margin_ranges!$B$13:$B$16,1)),"")</f>
        <v/>
      </c>
      <c r="V1223" t="e">
        <f>MIN(VLOOKUP($U1223,margin_ranges!$A$5:$D$10,4,FALSE),$P1223*100)</f>
        <v>#N/A</v>
      </c>
      <c r="Y1223" s="29" t="e">
        <f t="shared" si="18"/>
        <v>#N/A</v>
      </c>
    </row>
    <row r="1224" spans="1:25" x14ac:dyDescent="0.3">
      <c r="A1224" s="8" t="s">
        <v>17</v>
      </c>
      <c r="B1224" s="8" t="s">
        <v>1743</v>
      </c>
      <c r="C1224" s="8" t="s">
        <v>1744</v>
      </c>
      <c r="D1224" s="8" t="s">
        <v>2385</v>
      </c>
      <c r="E1224" s="8" t="s">
        <v>2386</v>
      </c>
      <c r="F1224" s="24">
        <v>0.23703526188208901</v>
      </c>
      <c r="G1224" s="24">
        <v>0</v>
      </c>
      <c r="H1224" s="25">
        <v>4.4861000000000004</v>
      </c>
      <c r="I1224" s="25">
        <v>1.7131000000000001</v>
      </c>
      <c r="J1224" s="15">
        <v>101</v>
      </c>
      <c r="K1224" s="15">
        <v>24</v>
      </c>
      <c r="L1224" s="13">
        <v>0.38190000000000002</v>
      </c>
      <c r="M1224" s="7">
        <v>1.9660148399999999</v>
      </c>
      <c r="N1224" s="26">
        <v>1.5</v>
      </c>
      <c r="O1224" s="27" t="s">
        <v>22</v>
      </c>
      <c r="P1224" s="8">
        <v>0.23703526189999999</v>
      </c>
      <c r="Q1224" s="24">
        <v>0.28999999999999998</v>
      </c>
      <c r="R1224" t="str">
        <f>IF($Q1224*100&gt;=VLOOKUP($O1224,margin_ranges!$A$5:$C$10,2,FALSE),IF($Q1224*100&lt;=VLOOKUP($O1224,margin_ranges!$A$5:$C$10,3,FALSE)+10,"IN RANGE","ABOVE RANGE"),"BELOW RANGE")</f>
        <v>IN RANGE</v>
      </c>
      <c r="S1224">
        <f>MIN(VLOOKUP($O1224,margin_ranges!$A$5:$D$10,4,FALSE),$P1224*100)</f>
        <v>23.703526189999998</v>
      </c>
      <c r="T1224" s="29">
        <f>(1-$S1224/100)/(1-$F1224)-1</f>
        <v>-2.3475554833396473E-11</v>
      </c>
      <c r="U1224" s="19" t="str">
        <f>IF(ABS(IFERROR(T1224,0))&gt;0.05,INDEX(margin_ranges!$C$13:$C$16,MATCH($F1224*100,margin_ranges!$B$13:$B$16,1)),"")</f>
        <v/>
      </c>
      <c r="V1224" t="e">
        <f>MIN(VLOOKUP($U1224,margin_ranges!$A$5:$D$10,4,FALSE),$P1224*100)</f>
        <v>#N/A</v>
      </c>
      <c r="Y1224" s="29" t="e">
        <f t="shared" si="18"/>
        <v>#N/A</v>
      </c>
    </row>
    <row r="1225" spans="1:25" x14ac:dyDescent="0.3">
      <c r="A1225" s="8" t="s">
        <v>17</v>
      </c>
      <c r="B1225" s="8" t="s">
        <v>1743</v>
      </c>
      <c r="C1225" s="8" t="s">
        <v>1744</v>
      </c>
      <c r="D1225" s="28" t="s">
        <v>2037</v>
      </c>
      <c r="E1225" s="8" t="s">
        <v>2038</v>
      </c>
      <c r="F1225" s="24">
        <v>0.22474126728146601</v>
      </c>
      <c r="G1225" s="24">
        <v>0</v>
      </c>
      <c r="H1225" s="25">
        <v>5.2073</v>
      </c>
      <c r="I1225" s="25">
        <v>1.6505000000000001</v>
      </c>
      <c r="J1225" s="15">
        <v>96</v>
      </c>
      <c r="K1225" s="15">
        <v>22</v>
      </c>
      <c r="L1225" s="13">
        <v>0.317</v>
      </c>
      <c r="M1225" s="7">
        <v>1.93483793</v>
      </c>
      <c r="N1225" s="26">
        <v>1.5</v>
      </c>
      <c r="O1225" s="27" t="s">
        <v>92</v>
      </c>
      <c r="P1225" s="8">
        <v>0.22474126729999999</v>
      </c>
      <c r="Q1225" s="24">
        <v>0.25</v>
      </c>
      <c r="R1225" t="str">
        <f>IF($Q1225*100&gt;=VLOOKUP($O1225,margin_ranges!$A$5:$C$10,2,FALSE),IF($Q1225*100&lt;=VLOOKUP($O1225,margin_ranges!$A$5:$C$10,3,FALSE)+10,"IN RANGE","ABOVE RANGE"),"BELOW RANGE")</f>
        <v>IN RANGE</v>
      </c>
      <c r="S1225">
        <f>MIN(VLOOKUP($O1225,margin_ranges!$A$5:$D$10,4,FALSE),$P1225*100)</f>
        <v>22.474126729999998</v>
      </c>
      <c r="T1225" s="29">
        <f>(1-$S1225/100)/(1-$F1225)-1</f>
        <v>-2.3906765456160883E-11</v>
      </c>
      <c r="U1225" s="19" t="str">
        <f>IF(ABS(IFERROR(T1225,0))&gt;0.05,INDEX(margin_ranges!$C$13:$C$16,MATCH($F1225*100,margin_ranges!$B$13:$B$16,1)),"")</f>
        <v/>
      </c>
      <c r="V1225" t="e">
        <f>MIN(VLOOKUP($U1225,margin_ranges!$A$5:$D$10,4,FALSE),$P1225*100)</f>
        <v>#N/A</v>
      </c>
      <c r="Y1225" s="29" t="e">
        <f t="shared" si="18"/>
        <v>#N/A</v>
      </c>
    </row>
    <row r="1226" spans="1:25" x14ac:dyDescent="0.3">
      <c r="A1226" s="8" t="s">
        <v>17</v>
      </c>
      <c r="B1226" s="8" t="s">
        <v>1743</v>
      </c>
      <c r="C1226" s="8" t="s">
        <v>1744</v>
      </c>
      <c r="D1226" s="8" t="s">
        <v>1795</v>
      </c>
      <c r="E1226" s="8" t="s">
        <v>1796</v>
      </c>
      <c r="F1226" s="24">
        <v>0.225632640281105</v>
      </c>
      <c r="G1226" s="24">
        <v>0</v>
      </c>
      <c r="H1226" s="25">
        <v>2.3285999999999998</v>
      </c>
      <c r="I1226" s="25">
        <v>0.84789999999999999</v>
      </c>
      <c r="J1226" s="15">
        <v>49</v>
      </c>
      <c r="K1226" s="15">
        <v>11</v>
      </c>
      <c r="L1226" s="13">
        <v>0.36409999999999998</v>
      </c>
      <c r="M1226" s="7">
        <v>1.93706512</v>
      </c>
      <c r="N1226" s="26">
        <v>1.5</v>
      </c>
      <c r="O1226" s="27" t="s">
        <v>22</v>
      </c>
      <c r="P1226" s="8">
        <v>0.22563264029999999</v>
      </c>
      <c r="Q1226" s="24">
        <v>0.28999999999999998</v>
      </c>
      <c r="R1226" t="str">
        <f>IF($Q1226*100&gt;=VLOOKUP($O1226,margin_ranges!$A$5:$C$10,2,FALSE),IF($Q1226*100&lt;=VLOOKUP($O1226,margin_ranges!$A$5:$C$10,3,FALSE)+10,"IN RANGE","ABOVE RANGE"),"BELOW RANGE")</f>
        <v>IN RANGE</v>
      </c>
      <c r="S1226">
        <f>MIN(VLOOKUP($O1226,margin_ranges!$A$5:$D$10,4,FALSE),$P1226*100)</f>
        <v>22.563264029999999</v>
      </c>
      <c r="T1226" s="29">
        <f>(1-$S1226/100)/(1-$F1226)-1</f>
        <v>-2.4400592657514153E-11</v>
      </c>
      <c r="U1226" s="19" t="str">
        <f>IF(ABS(IFERROR(T1226,0))&gt;0.05,INDEX(margin_ranges!$C$13:$C$16,MATCH($F1226*100,margin_ranges!$B$13:$B$16,1)),"")</f>
        <v/>
      </c>
      <c r="V1226" t="e">
        <f>MIN(VLOOKUP($U1226,margin_ranges!$A$5:$D$10,4,FALSE),$P1226*100)</f>
        <v>#N/A</v>
      </c>
      <c r="Y1226" s="29" t="e">
        <f t="shared" si="18"/>
        <v>#N/A</v>
      </c>
    </row>
    <row r="1227" spans="1:25" x14ac:dyDescent="0.3">
      <c r="A1227" s="8" t="s">
        <v>17</v>
      </c>
      <c r="B1227" s="8" t="s">
        <v>1743</v>
      </c>
      <c r="C1227" s="8" t="s">
        <v>1744</v>
      </c>
      <c r="D1227" s="8" t="s">
        <v>11844</v>
      </c>
      <c r="E1227" s="8" t="s">
        <v>11845</v>
      </c>
      <c r="F1227" s="24">
        <v>4.5875454376608497E-2</v>
      </c>
      <c r="G1227" s="24">
        <v>0</v>
      </c>
      <c r="H1227" s="25">
        <v>0.4723</v>
      </c>
      <c r="I1227" s="25">
        <v>0.16569999999999999</v>
      </c>
      <c r="J1227" s="15">
        <v>8</v>
      </c>
      <c r="K1227" s="15">
        <v>0</v>
      </c>
      <c r="L1227" s="13">
        <v>0.35089999999999999</v>
      </c>
      <c r="M1227" s="7">
        <v>1.6245258600000001</v>
      </c>
      <c r="N1227" s="26">
        <v>1.55</v>
      </c>
      <c r="O1227" s="27" t="s">
        <v>92</v>
      </c>
      <c r="P1227" s="8">
        <v>4.5875454400000001E-2</v>
      </c>
      <c r="Q1227" s="24">
        <v>0.15</v>
      </c>
      <c r="R1227" t="str">
        <f>IF($Q1227*100&gt;=VLOOKUP($O1227,margin_ranges!$A$5:$C$10,2,FALSE),IF($Q1227*100&lt;=VLOOKUP($O1227,margin_ranges!$A$5:$C$10,3,FALSE)+10,"IN RANGE","ABOVE RANGE"),"BELOW RANGE")</f>
        <v>BELOW RANGE</v>
      </c>
      <c r="S1227">
        <f>MIN(VLOOKUP($O1227,margin_ranges!$A$5:$D$10,4,FALSE),$P1227*100)</f>
        <v>4.5875454400000004</v>
      </c>
      <c r="T1227" s="29">
        <f>(1-$S1227/100)/(1-$F1227)-1</f>
        <v>-2.4516166874377632E-11</v>
      </c>
      <c r="U1227" s="19" t="str">
        <f>IF(ABS(IFERROR(T1227,0))&gt;0.05,INDEX(margin_ranges!$C$13:$C$16,MATCH($F1227*100,margin_ranges!$B$13:$B$16,1)),"")</f>
        <v/>
      </c>
      <c r="V1227" t="e">
        <f>MIN(VLOOKUP($U1227,margin_ranges!$A$5:$D$10,4,FALSE),$P1227*100)</f>
        <v>#N/A</v>
      </c>
      <c r="Y1227" s="29" t="e">
        <f t="shared" si="18"/>
        <v>#N/A</v>
      </c>
    </row>
    <row r="1228" spans="1:25" x14ac:dyDescent="0.3">
      <c r="A1228" s="8" t="s">
        <v>17</v>
      </c>
      <c r="B1228" s="8" t="s">
        <v>1743</v>
      </c>
      <c r="C1228" s="8" t="s">
        <v>1744</v>
      </c>
      <c r="D1228" s="8" t="s">
        <v>2109</v>
      </c>
      <c r="E1228" s="8" t="s">
        <v>2110</v>
      </c>
      <c r="F1228" s="24">
        <v>0.21069334078042001</v>
      </c>
      <c r="G1228" s="24">
        <v>0</v>
      </c>
      <c r="H1228" s="25">
        <v>1.9071</v>
      </c>
      <c r="I1228" s="25">
        <v>0.44409999999999999</v>
      </c>
      <c r="J1228" s="15">
        <v>25</v>
      </c>
      <c r="K1228" s="15">
        <v>5</v>
      </c>
      <c r="L1228" s="13">
        <v>0.2329</v>
      </c>
      <c r="M1228" s="7">
        <v>1.90040206</v>
      </c>
      <c r="N1228" s="26">
        <v>1.5</v>
      </c>
      <c r="O1228" s="27" t="s">
        <v>92</v>
      </c>
      <c r="P1228" s="8">
        <v>0.21069334079999999</v>
      </c>
      <c r="Q1228" s="24">
        <v>0.24</v>
      </c>
      <c r="R1228" t="str">
        <f>IF($Q1228*100&gt;=VLOOKUP($O1228,margin_ranges!$A$5:$C$10,2,FALSE),IF($Q1228*100&lt;=VLOOKUP($O1228,margin_ranges!$A$5:$C$10,3,FALSE)+10,"IN RANGE","ABOVE RANGE"),"BELOW RANGE")</f>
        <v>IN RANGE</v>
      </c>
      <c r="S1228">
        <f>MIN(VLOOKUP($O1228,margin_ranges!$A$5:$D$10,4,FALSE),$P1228*100)</f>
        <v>21.069334079999997</v>
      </c>
      <c r="T1228" s="29">
        <f>(1-$S1228/100)/(1-$F1228)-1</f>
        <v>-2.4806601217619573E-11</v>
      </c>
      <c r="U1228" s="19" t="str">
        <f>IF(ABS(IFERROR(T1228,0))&gt;0.05,INDEX(margin_ranges!$C$13:$C$16,MATCH($F1228*100,margin_ranges!$B$13:$B$16,1)),"")</f>
        <v/>
      </c>
      <c r="V1228" t="e">
        <f>MIN(VLOOKUP($U1228,margin_ranges!$A$5:$D$10,4,FALSE),$P1228*100)</f>
        <v>#N/A</v>
      </c>
      <c r="Y1228" s="29" t="e">
        <f t="shared" si="18"/>
        <v>#N/A</v>
      </c>
    </row>
    <row r="1229" spans="1:25" x14ac:dyDescent="0.3">
      <c r="A1229" s="8" t="s">
        <v>17</v>
      </c>
      <c r="B1229" s="8" t="s">
        <v>1743</v>
      </c>
      <c r="C1229" s="8" t="s">
        <v>1744</v>
      </c>
      <c r="D1229" s="8" t="s">
        <v>2603</v>
      </c>
      <c r="E1229" s="8" t="s">
        <v>2604</v>
      </c>
      <c r="F1229" s="24">
        <v>0.21523025288004999</v>
      </c>
      <c r="G1229" s="24">
        <v>0</v>
      </c>
      <c r="H1229" s="25">
        <v>6.7778999999999998</v>
      </c>
      <c r="I1229" s="25">
        <v>2.2246000000000001</v>
      </c>
      <c r="J1229" s="15">
        <v>128</v>
      </c>
      <c r="K1229" s="15">
        <v>27</v>
      </c>
      <c r="L1229" s="13">
        <v>0.32819999999999999</v>
      </c>
      <c r="M1229" s="7">
        <v>1.91138867</v>
      </c>
      <c r="N1229" s="26">
        <v>1.5</v>
      </c>
      <c r="O1229" s="27" t="s">
        <v>92</v>
      </c>
      <c r="P1229" s="8">
        <v>0.2152302529</v>
      </c>
      <c r="Q1229" s="24">
        <v>0.25</v>
      </c>
      <c r="R1229" t="str">
        <f>IF($Q1229*100&gt;=VLOOKUP($O1229,margin_ranges!$A$5:$C$10,2,FALSE),IF($Q1229*100&lt;=VLOOKUP($O1229,margin_ranges!$A$5:$C$10,3,FALSE)+10,"IN RANGE","ABOVE RANGE"),"BELOW RANGE")</f>
        <v>IN RANGE</v>
      </c>
      <c r="S1229">
        <f>MIN(VLOOKUP($O1229,margin_ranges!$A$5:$D$10,4,FALSE),$P1229*100)</f>
        <v>21.52302529</v>
      </c>
      <c r="T1229" s="29">
        <f>(1-$S1229/100)/(1-$F1229)-1</f>
        <v>-2.5421331706354522E-11</v>
      </c>
      <c r="U1229" s="19" t="str">
        <f>IF(ABS(IFERROR(T1229,0))&gt;0.05,INDEX(margin_ranges!$C$13:$C$16,MATCH($F1229*100,margin_ranges!$B$13:$B$16,1)),"")</f>
        <v/>
      </c>
      <c r="V1229" t="e">
        <f>MIN(VLOOKUP($U1229,margin_ranges!$A$5:$D$10,4,FALSE),$P1229*100)</f>
        <v>#N/A</v>
      </c>
      <c r="Y1229" s="29" t="e">
        <f t="shared" si="18"/>
        <v>#N/A</v>
      </c>
    </row>
    <row r="1230" spans="1:25" x14ac:dyDescent="0.3">
      <c r="A1230" s="8" t="s">
        <v>17</v>
      </c>
      <c r="B1230" s="8" t="s">
        <v>1743</v>
      </c>
      <c r="C1230" s="8" t="s">
        <v>1744</v>
      </c>
      <c r="D1230" s="8" t="s">
        <v>2173</v>
      </c>
      <c r="E1230" s="8" t="s">
        <v>2174</v>
      </c>
      <c r="F1230" s="24">
        <v>0.174277135878879</v>
      </c>
      <c r="G1230" s="24">
        <v>0</v>
      </c>
      <c r="H1230" s="25">
        <v>43.7806</v>
      </c>
      <c r="I1230" s="25">
        <v>8.0626999999999995</v>
      </c>
      <c r="J1230" s="15">
        <v>732</v>
      </c>
      <c r="K1230" s="15">
        <v>128</v>
      </c>
      <c r="L1230" s="13">
        <v>0.1842</v>
      </c>
      <c r="M1230" s="7">
        <v>3.02765021</v>
      </c>
      <c r="N1230" s="26">
        <v>2.5</v>
      </c>
      <c r="O1230" s="27" t="s">
        <v>479</v>
      </c>
      <c r="P1230" s="8">
        <v>0.17427713589999999</v>
      </c>
      <c r="Q1230" s="24">
        <v>0.33</v>
      </c>
      <c r="R1230" t="str">
        <f>IF($Q1230*100&gt;=VLOOKUP($O1230,margin_ranges!$A$5:$C$10,2,FALSE),IF($Q1230*100&lt;=VLOOKUP($O1230,margin_ranges!$A$5:$C$10,3,FALSE)+10,"IN RANGE","ABOVE RANGE"),"BELOW RANGE")</f>
        <v>IN RANGE</v>
      </c>
      <c r="S1230">
        <f>MIN(VLOOKUP($O1230,margin_ranges!$A$5:$D$10,4,FALSE),$P1230*100)</f>
        <v>17.42771359</v>
      </c>
      <c r="T1230" s="29">
        <f>(1-$S1230/100)/(1-$F1230)-1</f>
        <v>-2.5578650308943907E-11</v>
      </c>
      <c r="U1230" s="19" t="str">
        <f>IF(ABS(IFERROR(T1230,0))&gt;0.05,INDEX(margin_ranges!$C$13:$C$16,MATCH($F1230*100,margin_ranges!$B$13:$B$16,1)),"")</f>
        <v/>
      </c>
      <c r="V1230" t="e">
        <f>MIN(VLOOKUP($U1230,margin_ranges!$A$5:$D$10,4,FALSE),$P1230*100)</f>
        <v>#N/A</v>
      </c>
      <c r="Y1230" s="29" t="e">
        <f t="shared" ref="Y1230:Y1293" si="19">(1-$V1230/100)/(1-$F1230)-1</f>
        <v>#N/A</v>
      </c>
    </row>
    <row r="1231" spans="1:25" x14ac:dyDescent="0.3">
      <c r="A1231" s="8" t="s">
        <v>17</v>
      </c>
      <c r="B1231" s="8" t="s">
        <v>1743</v>
      </c>
      <c r="C1231" s="8" t="s">
        <v>1744</v>
      </c>
      <c r="D1231" s="8" t="s">
        <v>1959</v>
      </c>
      <c r="E1231" s="8" t="s">
        <v>1960</v>
      </c>
      <c r="F1231" s="24">
        <v>0.208625205579582</v>
      </c>
      <c r="G1231" s="24">
        <v>0</v>
      </c>
      <c r="H1231" s="25">
        <v>1.8501000000000001</v>
      </c>
      <c r="I1231" s="25">
        <v>0.66290000000000004</v>
      </c>
      <c r="J1231" s="15">
        <v>35</v>
      </c>
      <c r="K1231" s="15">
        <v>7</v>
      </c>
      <c r="L1231" s="13">
        <v>0.35830000000000001</v>
      </c>
      <c r="M1231" s="7">
        <v>1.76907328</v>
      </c>
      <c r="N1231" s="26">
        <v>1.4</v>
      </c>
      <c r="O1231" s="27" t="s">
        <v>22</v>
      </c>
      <c r="P1231" s="8">
        <v>0.2086252056</v>
      </c>
      <c r="Q1231" s="24">
        <v>0.26</v>
      </c>
      <c r="R1231" t="str">
        <f>IF($Q1231*100&gt;=VLOOKUP($O1231,margin_ranges!$A$5:$C$10,2,FALSE),IF($Q1231*100&lt;=VLOOKUP($O1231,margin_ranges!$A$5:$C$10,3,FALSE)+10,"IN RANGE","ABOVE RANGE"),"BELOW RANGE")</f>
        <v>IN RANGE</v>
      </c>
      <c r="S1231">
        <f>MIN(VLOOKUP($O1231,margin_ranges!$A$5:$D$10,4,FALSE),$P1231*100)</f>
        <v>20.86252056</v>
      </c>
      <c r="T1231" s="29">
        <f>(1-$S1231/100)/(1-$F1231)-1</f>
        <v>-2.5800694913868938E-11</v>
      </c>
      <c r="U1231" s="19" t="str">
        <f>IF(ABS(IFERROR(T1231,0))&gt;0.05,INDEX(margin_ranges!$C$13:$C$16,MATCH($F1231*100,margin_ranges!$B$13:$B$16,1)),"")</f>
        <v/>
      </c>
      <c r="V1231" t="e">
        <f>MIN(VLOOKUP($U1231,margin_ranges!$A$5:$D$10,4,FALSE),$P1231*100)</f>
        <v>#N/A</v>
      </c>
      <c r="Y1231" s="29" t="e">
        <f t="shared" si="19"/>
        <v>#N/A</v>
      </c>
    </row>
    <row r="1232" spans="1:25" x14ac:dyDescent="0.3">
      <c r="A1232" s="8" t="s">
        <v>17</v>
      </c>
      <c r="B1232" s="8" t="s">
        <v>1743</v>
      </c>
      <c r="C1232" s="8" t="s">
        <v>1744</v>
      </c>
      <c r="D1232" s="8" t="s">
        <v>2185</v>
      </c>
      <c r="E1232" s="8" t="s">
        <v>2186</v>
      </c>
      <c r="F1232" s="24">
        <v>0.25305611758000701</v>
      </c>
      <c r="G1232" s="24">
        <v>0</v>
      </c>
      <c r="H1232" s="25">
        <v>15.9016</v>
      </c>
      <c r="I1232" s="25">
        <v>6.4218999999999999</v>
      </c>
      <c r="J1232" s="15">
        <v>387</v>
      </c>
      <c r="K1232" s="15">
        <v>96</v>
      </c>
      <c r="L1232" s="13">
        <v>0.40379999999999999</v>
      </c>
      <c r="M1232" s="7">
        <v>2.0081829899999999</v>
      </c>
      <c r="N1232" s="26">
        <v>1.5</v>
      </c>
      <c r="O1232" s="27" t="s">
        <v>92</v>
      </c>
      <c r="P1232" s="8">
        <v>0.25305611760000002</v>
      </c>
      <c r="Q1232" s="24">
        <v>0.28999999999999998</v>
      </c>
      <c r="R1232" t="str">
        <f>IF($Q1232*100&gt;=VLOOKUP($O1232,margin_ranges!$A$5:$C$10,2,FALSE),IF($Q1232*100&lt;=VLOOKUP($O1232,margin_ranges!$A$5:$C$10,3,FALSE)+10,"IN RANGE","ABOVE RANGE"),"BELOW RANGE")</f>
        <v>IN RANGE</v>
      </c>
      <c r="S1232">
        <f>MIN(VLOOKUP($O1232,margin_ranges!$A$5:$D$10,4,FALSE),$P1232*100)</f>
        <v>25.305611760000001</v>
      </c>
      <c r="T1232" s="29">
        <f>(1-$S1232/100)/(1-$F1232)-1</f>
        <v>-2.6766366900687899E-11</v>
      </c>
      <c r="U1232" s="19" t="str">
        <f>IF(ABS(IFERROR(T1232,0))&gt;0.05,INDEX(margin_ranges!$C$13:$C$16,MATCH($F1232*100,margin_ranges!$B$13:$B$16,1)),"")</f>
        <v/>
      </c>
      <c r="V1232" t="e">
        <f>MIN(VLOOKUP($U1232,margin_ranges!$A$5:$D$10,4,FALSE),$P1232*100)</f>
        <v>#N/A</v>
      </c>
      <c r="Y1232" s="29" t="e">
        <f t="shared" si="19"/>
        <v>#N/A</v>
      </c>
    </row>
    <row r="1233" spans="1:25" x14ac:dyDescent="0.3">
      <c r="A1233" s="8" t="s">
        <v>17</v>
      </c>
      <c r="B1233" s="8" t="s">
        <v>1743</v>
      </c>
      <c r="C1233" s="8" t="s">
        <v>1744</v>
      </c>
      <c r="D1233" s="8" t="s">
        <v>2461</v>
      </c>
      <c r="E1233" s="8" t="s">
        <v>2462</v>
      </c>
      <c r="F1233" s="24">
        <v>0.175720126177727</v>
      </c>
      <c r="G1233" s="24">
        <v>0</v>
      </c>
      <c r="H1233" s="25">
        <v>2.8734000000000002</v>
      </c>
      <c r="I1233" s="25">
        <v>1.0982000000000001</v>
      </c>
      <c r="J1233" s="15">
        <v>62</v>
      </c>
      <c r="K1233" s="15">
        <v>11</v>
      </c>
      <c r="L1233" s="13">
        <v>0.38219999999999998</v>
      </c>
      <c r="M1233" s="7">
        <v>1.88042927</v>
      </c>
      <c r="N1233" s="26">
        <v>1.55</v>
      </c>
      <c r="O1233" s="27" t="s">
        <v>22</v>
      </c>
      <c r="P1233" s="8">
        <v>0.17572012619999999</v>
      </c>
      <c r="Q1233" s="24">
        <v>0.22</v>
      </c>
      <c r="R1233" t="str">
        <f>IF($Q1233*100&gt;=VLOOKUP($O1233,margin_ranges!$A$5:$C$10,2,FALSE),IF($Q1233*100&lt;=VLOOKUP($O1233,margin_ranges!$A$5:$C$10,3,FALSE)+10,"IN RANGE","ABOVE RANGE"),"BELOW RANGE")</f>
        <v>IN RANGE</v>
      </c>
      <c r="S1233">
        <f>MIN(VLOOKUP($O1233,margin_ranges!$A$5:$D$10,4,FALSE),$P1233*100)</f>
        <v>17.572012619999999</v>
      </c>
      <c r="T1233" s="29">
        <f>(1-$S1233/100)/(1-$F1233)-1</f>
        <v>-2.7021163084839372E-11</v>
      </c>
      <c r="U1233" s="19" t="str">
        <f>IF(ABS(IFERROR(T1233,0))&gt;0.05,INDEX(margin_ranges!$C$13:$C$16,MATCH($F1233*100,margin_ranges!$B$13:$B$16,1)),"")</f>
        <v/>
      </c>
      <c r="V1233" t="e">
        <f>MIN(VLOOKUP($U1233,margin_ranges!$A$5:$D$10,4,FALSE),$P1233*100)</f>
        <v>#N/A</v>
      </c>
      <c r="Y1233" s="29" t="e">
        <f t="shared" si="19"/>
        <v>#N/A</v>
      </c>
    </row>
    <row r="1234" spans="1:25" x14ac:dyDescent="0.3">
      <c r="A1234" s="8" t="s">
        <v>17</v>
      </c>
      <c r="B1234" s="8" t="s">
        <v>1743</v>
      </c>
      <c r="C1234" s="8" t="s">
        <v>1744</v>
      </c>
      <c r="D1234" s="8" t="s">
        <v>2147</v>
      </c>
      <c r="E1234" s="8" t="s">
        <v>2148</v>
      </c>
      <c r="F1234" s="24">
        <v>0.21274666807840401</v>
      </c>
      <c r="G1234" s="24">
        <v>0</v>
      </c>
      <c r="H1234" s="25">
        <v>4.8676000000000004</v>
      </c>
      <c r="I1234" s="25">
        <v>1.6995</v>
      </c>
      <c r="J1234" s="15">
        <v>97</v>
      </c>
      <c r="K1234" s="15">
        <v>21</v>
      </c>
      <c r="L1234" s="13">
        <v>0.34910000000000002</v>
      </c>
      <c r="M1234" s="7">
        <v>1.90535872</v>
      </c>
      <c r="N1234" s="26">
        <v>1.5</v>
      </c>
      <c r="O1234" s="27" t="s">
        <v>92</v>
      </c>
      <c r="P1234" s="8">
        <v>0.21274666810000001</v>
      </c>
      <c r="Q1234" s="24">
        <v>0.25</v>
      </c>
      <c r="R1234" t="str">
        <f>IF($Q1234*100&gt;=VLOOKUP($O1234,margin_ranges!$A$5:$C$10,2,FALSE),IF($Q1234*100&lt;=VLOOKUP($O1234,margin_ranges!$A$5:$C$10,3,FALSE)+10,"IN RANGE","ABOVE RANGE"),"BELOW RANGE")</f>
        <v>IN RANGE</v>
      </c>
      <c r="S1234">
        <f>MIN(VLOOKUP($O1234,margin_ranges!$A$5:$D$10,4,FALSE),$P1234*100)</f>
        <v>21.274666809999999</v>
      </c>
      <c r="T1234" s="29">
        <f>(1-$S1234/100)/(1-$F1234)-1</f>
        <v>-2.7432056626253143E-11</v>
      </c>
      <c r="U1234" s="19" t="str">
        <f>IF(ABS(IFERROR(T1234,0))&gt;0.05,INDEX(margin_ranges!$C$13:$C$16,MATCH($F1234*100,margin_ranges!$B$13:$B$16,1)),"")</f>
        <v/>
      </c>
      <c r="V1234" t="e">
        <f>MIN(VLOOKUP($U1234,margin_ranges!$A$5:$D$10,4,FALSE),$P1234*100)</f>
        <v>#N/A</v>
      </c>
      <c r="Y1234" s="29" t="e">
        <f t="shared" si="19"/>
        <v>#N/A</v>
      </c>
    </row>
    <row r="1235" spans="1:25" x14ac:dyDescent="0.3">
      <c r="A1235" s="8" t="s">
        <v>17</v>
      </c>
      <c r="B1235" s="8" t="s">
        <v>1743</v>
      </c>
      <c r="C1235" s="8" t="s">
        <v>1744</v>
      </c>
      <c r="D1235" s="8" t="s">
        <v>2581</v>
      </c>
      <c r="E1235" s="8" t="s">
        <v>2582</v>
      </c>
      <c r="F1235" s="24">
        <v>0.23168011717876799</v>
      </c>
      <c r="G1235" s="24">
        <v>0</v>
      </c>
      <c r="H1235" s="25">
        <v>4.4004000000000003</v>
      </c>
      <c r="I1235" s="25">
        <v>2.3079999999999998</v>
      </c>
      <c r="J1235" s="15">
        <v>135</v>
      </c>
      <c r="K1235" s="15">
        <v>31</v>
      </c>
      <c r="L1235" s="13">
        <v>0.52449999999999997</v>
      </c>
      <c r="M1235" s="7">
        <v>1.95231183</v>
      </c>
      <c r="N1235" s="26">
        <v>1.5</v>
      </c>
      <c r="O1235" s="27" t="s">
        <v>92</v>
      </c>
      <c r="P1235" s="8">
        <v>0.23168011720000001</v>
      </c>
      <c r="Q1235" s="24">
        <v>0.27</v>
      </c>
      <c r="R1235" t="str">
        <f>IF($Q1235*100&gt;=VLOOKUP($O1235,margin_ranges!$A$5:$C$10,2,FALSE),IF($Q1235*100&lt;=VLOOKUP($O1235,margin_ranges!$A$5:$C$10,3,FALSE)+10,"IN RANGE","ABOVE RANGE"),"BELOW RANGE")</f>
        <v>IN RANGE</v>
      </c>
      <c r="S1235">
        <f>MIN(VLOOKUP($O1235,margin_ranges!$A$5:$D$10,4,FALSE),$P1235*100)</f>
        <v>23.168011719999999</v>
      </c>
      <c r="T1235" s="29">
        <f>(1-$S1235/100)/(1-$F1235)-1</f>
        <v>-2.7634339261339846E-11</v>
      </c>
      <c r="U1235" s="19" t="str">
        <f>IF(ABS(IFERROR(T1235,0))&gt;0.05,INDEX(margin_ranges!$C$13:$C$16,MATCH($F1235*100,margin_ranges!$B$13:$B$16,1)),"")</f>
        <v/>
      </c>
      <c r="V1235" t="e">
        <f>MIN(VLOOKUP($U1235,margin_ranges!$A$5:$D$10,4,FALSE),$P1235*100)</f>
        <v>#N/A</v>
      </c>
      <c r="Y1235" s="29" t="e">
        <f t="shared" si="19"/>
        <v>#N/A</v>
      </c>
    </row>
    <row r="1236" spans="1:25" x14ac:dyDescent="0.3">
      <c r="A1236" s="8" t="s">
        <v>17</v>
      </c>
      <c r="B1236" s="8" t="s">
        <v>1743</v>
      </c>
      <c r="C1236" s="8" t="s">
        <v>1744</v>
      </c>
      <c r="D1236" s="8" t="s">
        <v>2485</v>
      </c>
      <c r="E1236" s="8" t="s">
        <v>2486</v>
      </c>
      <c r="F1236" s="24">
        <v>0.23843151317876499</v>
      </c>
      <c r="G1236" s="24">
        <v>0</v>
      </c>
      <c r="H1236" s="25">
        <v>0.84860000000000002</v>
      </c>
      <c r="I1236" s="25">
        <v>0.28170000000000001</v>
      </c>
      <c r="J1236" s="15">
        <v>16</v>
      </c>
      <c r="K1236" s="15">
        <v>4</v>
      </c>
      <c r="L1236" s="13">
        <v>0.33200000000000002</v>
      </c>
      <c r="M1236" s="7">
        <v>1.8383113600000001</v>
      </c>
      <c r="N1236" s="26">
        <v>1.4</v>
      </c>
      <c r="O1236" s="27" t="s">
        <v>22</v>
      </c>
      <c r="P1236" s="8">
        <v>0.2384315132</v>
      </c>
      <c r="Q1236" s="24">
        <v>0.28000000000000003</v>
      </c>
      <c r="R1236" t="str">
        <f>IF($Q1236*100&gt;=VLOOKUP($O1236,margin_ranges!$A$5:$C$10,2,FALSE),IF($Q1236*100&lt;=VLOOKUP($O1236,margin_ranges!$A$5:$C$10,3,FALSE)+10,"IN RANGE","ABOVE RANGE"),"BELOW RANGE")</f>
        <v>IN RANGE</v>
      </c>
      <c r="S1236">
        <f>MIN(VLOOKUP($O1236,margin_ranges!$A$5:$D$10,4,FALSE),$P1236*100)</f>
        <v>23.84315132</v>
      </c>
      <c r="T1236" s="29">
        <f>(1-$S1236/100)/(1-$F1236)-1</f>
        <v>-2.7883251263460807E-11</v>
      </c>
      <c r="U1236" s="19" t="str">
        <f>IF(ABS(IFERROR(T1236,0))&gt;0.05,INDEX(margin_ranges!$C$13:$C$16,MATCH($F1236*100,margin_ranges!$B$13:$B$16,1)),"")</f>
        <v/>
      </c>
      <c r="V1236" t="e">
        <f>MIN(VLOOKUP($U1236,margin_ranges!$A$5:$D$10,4,FALSE),$P1236*100)</f>
        <v>#N/A</v>
      </c>
      <c r="Y1236" s="29" t="e">
        <f t="shared" si="19"/>
        <v>#N/A</v>
      </c>
    </row>
    <row r="1237" spans="1:25" x14ac:dyDescent="0.3">
      <c r="A1237" s="8" t="s">
        <v>17</v>
      </c>
      <c r="B1237" s="8" t="s">
        <v>1743</v>
      </c>
      <c r="C1237" s="8" t="s">
        <v>1744</v>
      </c>
      <c r="D1237" s="8" t="s">
        <v>2119</v>
      </c>
      <c r="E1237" s="8" t="s">
        <v>2120</v>
      </c>
      <c r="F1237" s="24">
        <v>0.18100600137702799</v>
      </c>
      <c r="G1237" s="24">
        <v>0</v>
      </c>
      <c r="H1237" s="25">
        <v>3.4550000000000001</v>
      </c>
      <c r="I1237" s="25">
        <v>1.4691000000000001</v>
      </c>
      <c r="J1237" s="15">
        <v>83</v>
      </c>
      <c r="K1237" s="15">
        <v>15</v>
      </c>
      <c r="L1237" s="13">
        <v>0.42520000000000002</v>
      </c>
      <c r="M1237" s="7">
        <v>1.8925657600000001</v>
      </c>
      <c r="N1237" s="26">
        <v>1.55</v>
      </c>
      <c r="O1237" s="27" t="s">
        <v>22</v>
      </c>
      <c r="P1237" s="8">
        <v>0.18100600140000001</v>
      </c>
      <c r="Q1237" s="24">
        <v>0.22</v>
      </c>
      <c r="R1237" t="str">
        <f>IF($Q1237*100&gt;=VLOOKUP($O1237,margin_ranges!$A$5:$C$10,2,FALSE),IF($Q1237*100&lt;=VLOOKUP($O1237,margin_ranges!$A$5:$C$10,3,FALSE)+10,"IN RANGE","ABOVE RANGE"),"BELOW RANGE")</f>
        <v>IN RANGE</v>
      </c>
      <c r="S1237">
        <f>MIN(VLOOKUP($O1237,margin_ranges!$A$5:$D$10,4,FALSE),$P1237*100)</f>
        <v>18.100600140000001</v>
      </c>
      <c r="T1237" s="29">
        <f>(1-$S1237/100)/(1-$F1237)-1</f>
        <v>-2.8049007561037342E-11</v>
      </c>
      <c r="U1237" s="19" t="str">
        <f>IF(ABS(IFERROR(T1237,0))&gt;0.05,INDEX(margin_ranges!$C$13:$C$16,MATCH($F1237*100,margin_ranges!$B$13:$B$16,1)),"")</f>
        <v/>
      </c>
      <c r="V1237" t="e">
        <f>MIN(VLOOKUP($U1237,margin_ranges!$A$5:$D$10,4,FALSE),$P1237*100)</f>
        <v>#N/A</v>
      </c>
      <c r="Y1237" s="29" t="e">
        <f t="shared" si="19"/>
        <v>#N/A</v>
      </c>
    </row>
    <row r="1238" spans="1:25" x14ac:dyDescent="0.3">
      <c r="A1238" s="8" t="s">
        <v>17</v>
      </c>
      <c r="B1238" s="8" t="s">
        <v>1743</v>
      </c>
      <c r="C1238" s="8" t="s">
        <v>1744</v>
      </c>
      <c r="D1238" s="8" t="s">
        <v>1781</v>
      </c>
      <c r="E1238" s="8" t="s">
        <v>1782</v>
      </c>
      <c r="F1238" s="24">
        <v>0.241742444378722</v>
      </c>
      <c r="G1238" s="24">
        <v>0</v>
      </c>
      <c r="H1238" s="25">
        <v>2.3193999999999999</v>
      </c>
      <c r="I1238" s="25">
        <v>0.96450000000000002</v>
      </c>
      <c r="J1238" s="15">
        <v>57</v>
      </c>
      <c r="K1238" s="15">
        <v>14</v>
      </c>
      <c r="L1238" s="13">
        <v>0.4158</v>
      </c>
      <c r="M1238" s="7">
        <v>1.97821965</v>
      </c>
      <c r="N1238" s="26">
        <v>1.5</v>
      </c>
      <c r="O1238" s="27" t="s">
        <v>92</v>
      </c>
      <c r="P1238" s="8">
        <v>0.24174244440000001</v>
      </c>
      <c r="Q1238" s="24">
        <v>0.27</v>
      </c>
      <c r="R1238" t="str">
        <f>IF($Q1238*100&gt;=VLOOKUP($O1238,margin_ranges!$A$5:$C$10,2,FALSE),IF($Q1238*100&lt;=VLOOKUP($O1238,margin_ranges!$A$5:$C$10,3,FALSE)+10,"IN RANGE","ABOVE RANGE"),"BELOW RANGE")</f>
        <v>IN RANGE</v>
      </c>
      <c r="S1238">
        <f>MIN(VLOOKUP($O1238,margin_ranges!$A$5:$D$10,4,FALSE),$P1238*100)</f>
        <v>24.174244439999999</v>
      </c>
      <c r="T1238" s="29">
        <f>(1-$S1238/100)/(1-$F1238)-1</f>
        <v>-2.8061775125820532E-11</v>
      </c>
      <c r="U1238" s="19" t="str">
        <f>IF(ABS(IFERROR(T1238,0))&gt;0.05,INDEX(margin_ranges!$C$13:$C$16,MATCH($F1238*100,margin_ranges!$B$13:$B$16,1)),"")</f>
        <v/>
      </c>
      <c r="V1238" t="e">
        <f>MIN(VLOOKUP($U1238,margin_ranges!$A$5:$D$10,4,FALSE),$P1238*100)</f>
        <v>#N/A</v>
      </c>
      <c r="Y1238" s="29" t="e">
        <f t="shared" si="19"/>
        <v>#N/A</v>
      </c>
    </row>
    <row r="1239" spans="1:25" x14ac:dyDescent="0.3">
      <c r="A1239" s="8" t="s">
        <v>17</v>
      </c>
      <c r="B1239" s="8" t="s">
        <v>1743</v>
      </c>
      <c r="C1239" s="8" t="s">
        <v>1744</v>
      </c>
      <c r="D1239" s="8" t="s">
        <v>2043</v>
      </c>
      <c r="E1239" s="8" t="s">
        <v>2044</v>
      </c>
      <c r="F1239" s="24">
        <v>0.23783495017845899</v>
      </c>
      <c r="G1239" s="24">
        <v>0</v>
      </c>
      <c r="H1239" s="25">
        <v>1.6518999999999999</v>
      </c>
      <c r="I1239" s="25">
        <v>0.52090000000000003</v>
      </c>
      <c r="J1239" s="15">
        <v>28</v>
      </c>
      <c r="K1239" s="15">
        <v>7</v>
      </c>
      <c r="L1239" s="13">
        <v>0.31530000000000002</v>
      </c>
      <c r="M1239" s="7">
        <v>1.77126988</v>
      </c>
      <c r="N1239" s="26">
        <v>1.35</v>
      </c>
      <c r="O1239" s="27" t="s">
        <v>22</v>
      </c>
      <c r="P1239" s="8">
        <v>0.23783495020000001</v>
      </c>
      <c r="Q1239" s="24">
        <v>0.31</v>
      </c>
      <c r="R1239" t="str">
        <f>IF($Q1239*100&gt;=VLOOKUP($O1239,margin_ranges!$A$5:$C$10,2,FALSE),IF($Q1239*100&lt;=VLOOKUP($O1239,margin_ranges!$A$5:$C$10,3,FALSE)+10,"IN RANGE","ABOVE RANGE"),"BELOW RANGE")</f>
        <v>IN RANGE</v>
      </c>
      <c r="S1239">
        <f>MIN(VLOOKUP($O1239,margin_ranges!$A$5:$D$10,4,FALSE),$P1239*100)</f>
        <v>23.78349502</v>
      </c>
      <c r="T1239" s="29">
        <f>(1-$S1239/100)/(1-$F1239)-1</f>
        <v>-2.826294753788261E-11</v>
      </c>
      <c r="U1239" s="19" t="str">
        <f>IF(ABS(IFERROR(T1239,0))&gt;0.05,INDEX(margin_ranges!$C$13:$C$16,MATCH($F1239*100,margin_ranges!$B$13:$B$16,1)),"")</f>
        <v/>
      </c>
      <c r="V1239" t="e">
        <f>MIN(VLOOKUP($U1239,margin_ranges!$A$5:$D$10,4,FALSE),$P1239*100)</f>
        <v>#N/A</v>
      </c>
      <c r="Y1239" s="29" t="e">
        <f t="shared" si="19"/>
        <v>#N/A</v>
      </c>
    </row>
    <row r="1240" spans="1:25" x14ac:dyDescent="0.3">
      <c r="A1240" s="8" t="s">
        <v>17</v>
      </c>
      <c r="B1240" s="8" t="s">
        <v>1743</v>
      </c>
      <c r="C1240" s="8" t="s">
        <v>1744</v>
      </c>
      <c r="D1240" s="28" t="s">
        <v>2017</v>
      </c>
      <c r="E1240" s="8" t="s">
        <v>2018</v>
      </c>
      <c r="F1240" s="24">
        <v>0.16108378037625701</v>
      </c>
      <c r="G1240" s="24">
        <v>0</v>
      </c>
      <c r="H1240" s="25">
        <v>4.8250999999999999</v>
      </c>
      <c r="I1240" s="25">
        <v>0.48480000000000001</v>
      </c>
      <c r="J1240" s="15">
        <v>43</v>
      </c>
      <c r="K1240" s="15">
        <v>7</v>
      </c>
      <c r="L1240" s="13">
        <v>0.10050000000000001</v>
      </c>
      <c r="M1240" s="7">
        <v>2.98003536</v>
      </c>
      <c r="N1240" s="26">
        <v>2.5</v>
      </c>
      <c r="O1240" s="27" t="s">
        <v>479</v>
      </c>
      <c r="P1240" s="8">
        <v>0.16108378039999999</v>
      </c>
      <c r="Q1240" s="24">
        <v>0.33</v>
      </c>
      <c r="R1240" t="str">
        <f>IF($Q1240*100&gt;=VLOOKUP($O1240,margin_ranges!$A$5:$C$10,2,FALSE),IF($Q1240*100&lt;=VLOOKUP($O1240,margin_ranges!$A$5:$C$10,3,FALSE)+10,"IN RANGE","ABOVE RANGE"),"BELOW RANGE")</f>
        <v>IN RANGE</v>
      </c>
      <c r="S1240">
        <f>MIN(VLOOKUP($O1240,margin_ranges!$A$5:$D$10,4,FALSE),$P1240*100)</f>
        <v>16.108378039999998</v>
      </c>
      <c r="T1240" s="29">
        <f>(1-$S1240/100)/(1-$F1240)-1</f>
        <v>-2.8302027388349416E-11</v>
      </c>
      <c r="U1240" s="19" t="str">
        <f>IF(ABS(IFERROR(T1240,0))&gt;0.05,INDEX(margin_ranges!$C$13:$C$16,MATCH($F1240*100,margin_ranges!$B$13:$B$16,1)),"")</f>
        <v/>
      </c>
      <c r="V1240" t="e">
        <f>MIN(VLOOKUP($U1240,margin_ranges!$A$5:$D$10,4,FALSE),$P1240*100)</f>
        <v>#N/A</v>
      </c>
      <c r="Y1240" s="29" t="e">
        <f t="shared" si="19"/>
        <v>#N/A</v>
      </c>
    </row>
    <row r="1241" spans="1:25" x14ac:dyDescent="0.3">
      <c r="A1241" s="8" t="s">
        <v>17</v>
      </c>
      <c r="B1241" s="8" t="s">
        <v>1743</v>
      </c>
      <c r="C1241" s="8" t="s">
        <v>1744</v>
      </c>
      <c r="D1241" s="8" t="s">
        <v>2591</v>
      </c>
      <c r="E1241" s="8" t="s">
        <v>2592</v>
      </c>
      <c r="F1241" s="24">
        <v>0.22210331667781399</v>
      </c>
      <c r="G1241" s="24">
        <v>0</v>
      </c>
      <c r="H1241" s="25">
        <v>4.2005999999999997</v>
      </c>
      <c r="I1241" s="25">
        <v>1.3667</v>
      </c>
      <c r="J1241" s="15">
        <v>82</v>
      </c>
      <c r="K1241" s="15">
        <v>18</v>
      </c>
      <c r="L1241" s="13">
        <v>0.32540000000000002</v>
      </c>
      <c r="M1241" s="7">
        <v>1.99255252</v>
      </c>
      <c r="N1241" s="26">
        <v>1.55</v>
      </c>
      <c r="O1241" s="27" t="s">
        <v>22</v>
      </c>
      <c r="P1241" s="8">
        <v>0.2221033167</v>
      </c>
      <c r="Q1241" s="24">
        <v>0.26</v>
      </c>
      <c r="R1241" t="str">
        <f>IF($Q1241*100&gt;=VLOOKUP($O1241,margin_ranges!$A$5:$C$10,2,FALSE),IF($Q1241*100&lt;=VLOOKUP($O1241,margin_ranges!$A$5:$C$10,3,FALSE)+10,"IN RANGE","ABOVE RANGE"),"BELOW RANGE")</f>
        <v>IN RANGE</v>
      </c>
      <c r="S1241">
        <f>MIN(VLOOKUP($O1241,margin_ranges!$A$5:$D$10,4,FALSE),$P1241*100)</f>
        <v>22.210331669999999</v>
      </c>
      <c r="T1241" s="29">
        <f>(1-$S1241/100)/(1-$F1241)-1</f>
        <v>-2.8520408257293184E-11</v>
      </c>
      <c r="U1241" s="19" t="str">
        <f>IF(ABS(IFERROR(T1241,0))&gt;0.05,INDEX(margin_ranges!$C$13:$C$16,MATCH($F1241*100,margin_ranges!$B$13:$B$16,1)),"")</f>
        <v/>
      </c>
      <c r="V1241" t="e">
        <f>MIN(VLOOKUP($U1241,margin_ranges!$A$5:$D$10,4,FALSE),$P1241*100)</f>
        <v>#N/A</v>
      </c>
      <c r="Y1241" s="29" t="e">
        <f t="shared" si="19"/>
        <v>#N/A</v>
      </c>
    </row>
    <row r="1242" spans="1:25" x14ac:dyDescent="0.3">
      <c r="A1242" s="8" t="s">
        <v>17</v>
      </c>
      <c r="B1242" s="8" t="s">
        <v>1743</v>
      </c>
      <c r="C1242" s="8" t="s">
        <v>1744</v>
      </c>
      <c r="D1242" s="8" t="s">
        <v>2031</v>
      </c>
      <c r="E1242" s="8" t="s">
        <v>2032</v>
      </c>
      <c r="F1242" s="24">
        <v>0.211562132077491</v>
      </c>
      <c r="G1242" s="24">
        <v>0</v>
      </c>
      <c r="H1242" s="25">
        <v>0.98629999999999995</v>
      </c>
      <c r="I1242" s="25">
        <v>0.27160000000000001</v>
      </c>
      <c r="J1242" s="15">
        <v>16</v>
      </c>
      <c r="K1242" s="15">
        <v>3</v>
      </c>
      <c r="L1242" s="13">
        <v>0.27529999999999999</v>
      </c>
      <c r="M1242" s="7">
        <v>1.96591268</v>
      </c>
      <c r="N1242" s="26">
        <v>1.55</v>
      </c>
      <c r="O1242" s="27" t="s">
        <v>92</v>
      </c>
      <c r="P1242" s="8">
        <v>0.21156213209999999</v>
      </c>
      <c r="Q1242" s="24">
        <v>0.24</v>
      </c>
      <c r="R1242" t="str">
        <f>IF($Q1242*100&gt;=VLOOKUP($O1242,margin_ranges!$A$5:$C$10,2,FALSE),IF($Q1242*100&lt;=VLOOKUP($O1242,margin_ranges!$A$5:$C$10,3,FALSE)+10,"IN RANGE","ABOVE RANGE"),"BELOW RANGE")</f>
        <v>IN RANGE</v>
      </c>
      <c r="S1242">
        <f>MIN(VLOOKUP($O1242,margin_ranges!$A$5:$D$10,4,FALSE),$P1242*100)</f>
        <v>21.156213210000001</v>
      </c>
      <c r="T1242" s="29">
        <f>(1-$S1242/100)/(1-$F1242)-1</f>
        <v>-2.8548829966723588E-11</v>
      </c>
      <c r="U1242" s="19" t="str">
        <f>IF(ABS(IFERROR(T1242,0))&gt;0.05,INDEX(margin_ranges!$C$13:$C$16,MATCH($F1242*100,margin_ranges!$B$13:$B$16,1)),"")</f>
        <v/>
      </c>
      <c r="V1242" t="e">
        <f>MIN(VLOOKUP($U1242,margin_ranges!$A$5:$D$10,4,FALSE),$P1242*100)</f>
        <v>#N/A</v>
      </c>
      <c r="Y1242" s="29" t="e">
        <f t="shared" si="19"/>
        <v>#N/A</v>
      </c>
    </row>
    <row r="1243" spans="1:25" x14ac:dyDescent="0.3">
      <c r="A1243" s="8" t="s">
        <v>17</v>
      </c>
      <c r="B1243" s="8" t="s">
        <v>1743</v>
      </c>
      <c r="C1243" s="8" t="s">
        <v>1744</v>
      </c>
      <c r="D1243" s="8" t="s">
        <v>11806</v>
      </c>
      <c r="E1243" s="8" t="s">
        <v>11807</v>
      </c>
      <c r="F1243" s="24">
        <v>0.24270338407834699</v>
      </c>
      <c r="G1243" s="24">
        <v>0</v>
      </c>
      <c r="H1243" s="25">
        <v>0.2651</v>
      </c>
      <c r="I1243" s="25">
        <v>0.1116</v>
      </c>
      <c r="J1243" s="15">
        <v>7</v>
      </c>
      <c r="K1243" s="15">
        <v>2</v>
      </c>
      <c r="L1243" s="13">
        <v>0.4209</v>
      </c>
      <c r="M1243" s="7">
        <v>1.98072983</v>
      </c>
      <c r="N1243" s="26">
        <v>1.5</v>
      </c>
      <c r="O1243" s="27" t="s">
        <v>92</v>
      </c>
      <c r="P1243" s="8">
        <v>0.2427033841</v>
      </c>
      <c r="Q1243" s="24">
        <v>0.25</v>
      </c>
      <c r="R1243" t="str">
        <f>IF($Q1243*100&gt;=VLOOKUP($O1243,margin_ranges!$A$5:$C$10,2,FALSE),IF($Q1243*100&lt;=VLOOKUP($O1243,margin_ranges!$A$5:$C$10,3,FALSE)+10,"IN RANGE","ABOVE RANGE"),"BELOW RANGE")</f>
        <v>IN RANGE</v>
      </c>
      <c r="S1243">
        <f>MIN(VLOOKUP($O1243,margin_ranges!$A$5:$D$10,4,FALSE),$P1243*100)</f>
        <v>24.270338410000001</v>
      </c>
      <c r="T1243" s="29">
        <f>(1-$S1243/100)/(1-$F1243)-1</f>
        <v>-2.8592461731591357E-11</v>
      </c>
      <c r="U1243" s="19" t="str">
        <f>IF(ABS(IFERROR(T1243,0))&gt;0.05,INDEX(margin_ranges!$C$13:$C$16,MATCH($F1243*100,margin_ranges!$B$13:$B$16,1)),"")</f>
        <v/>
      </c>
      <c r="V1243" t="e">
        <f>MIN(VLOOKUP($U1243,margin_ranges!$A$5:$D$10,4,FALSE),$P1243*100)</f>
        <v>#N/A</v>
      </c>
      <c r="Y1243" s="29" t="e">
        <f t="shared" si="19"/>
        <v>#N/A</v>
      </c>
    </row>
    <row r="1244" spans="1:25" x14ac:dyDescent="0.3">
      <c r="A1244" s="8" t="s">
        <v>17</v>
      </c>
      <c r="B1244" s="8" t="s">
        <v>1743</v>
      </c>
      <c r="C1244" s="8" t="s">
        <v>1744</v>
      </c>
      <c r="D1244" s="8" t="s">
        <v>2571</v>
      </c>
      <c r="E1244" s="8" t="s">
        <v>2572</v>
      </c>
      <c r="F1244" s="24">
        <v>0.21483825597749601</v>
      </c>
      <c r="G1244" s="24">
        <v>0</v>
      </c>
      <c r="H1244" s="25">
        <v>0.82069999999999999</v>
      </c>
      <c r="I1244" s="25">
        <v>0.2475</v>
      </c>
      <c r="J1244" s="15">
        <v>14</v>
      </c>
      <c r="K1244" s="15">
        <v>3</v>
      </c>
      <c r="L1244" s="13">
        <v>0.30159999999999998</v>
      </c>
      <c r="M1244" s="7">
        <v>1.8467532499999999</v>
      </c>
      <c r="N1244" s="26">
        <v>1.45</v>
      </c>
      <c r="O1244" s="27" t="s">
        <v>92</v>
      </c>
      <c r="P1244" s="8">
        <v>0.21483825600000001</v>
      </c>
      <c r="Q1244" s="24">
        <v>0.24</v>
      </c>
      <c r="R1244" t="str">
        <f>IF($Q1244*100&gt;=VLOOKUP($O1244,margin_ranges!$A$5:$C$10,2,FALSE),IF($Q1244*100&lt;=VLOOKUP($O1244,margin_ranges!$A$5:$C$10,3,FALSE)+10,"IN RANGE","ABOVE RANGE"),"BELOW RANGE")</f>
        <v>IN RANGE</v>
      </c>
      <c r="S1244">
        <f>MIN(VLOOKUP($O1244,margin_ranges!$A$5:$D$10,4,FALSE),$P1244*100)</f>
        <v>21.483825599999999</v>
      </c>
      <c r="T1244" s="29">
        <f>(1-$S1244/100)/(1-$F1244)-1</f>
        <v>-2.8661628626025504E-11</v>
      </c>
      <c r="U1244" s="19" t="str">
        <f>IF(ABS(IFERROR(T1244,0))&gt;0.05,INDEX(margin_ranges!$C$13:$C$16,MATCH($F1244*100,margin_ranges!$B$13:$B$16,1)),"")</f>
        <v/>
      </c>
      <c r="V1244" t="e">
        <f>MIN(VLOOKUP($U1244,margin_ranges!$A$5:$D$10,4,FALSE),$P1244*100)</f>
        <v>#N/A</v>
      </c>
      <c r="Y1244" s="29" t="e">
        <f t="shared" si="19"/>
        <v>#N/A</v>
      </c>
    </row>
    <row r="1245" spans="1:25" x14ac:dyDescent="0.3">
      <c r="A1245" s="8" t="s">
        <v>17</v>
      </c>
      <c r="B1245" s="8" t="s">
        <v>1743</v>
      </c>
      <c r="C1245" s="8" t="s">
        <v>1744</v>
      </c>
      <c r="D1245" s="8" t="s">
        <v>2051</v>
      </c>
      <c r="E1245" s="8" t="s">
        <v>2052</v>
      </c>
      <c r="F1245" s="24">
        <v>0.22011492117744599</v>
      </c>
      <c r="G1245" s="24">
        <v>0</v>
      </c>
      <c r="H1245" s="25">
        <v>1.0116000000000001</v>
      </c>
      <c r="I1245" s="25">
        <v>0.29020000000000001</v>
      </c>
      <c r="J1245" s="15">
        <v>17</v>
      </c>
      <c r="K1245" s="15">
        <v>3</v>
      </c>
      <c r="L1245" s="13">
        <v>0.28689999999999999</v>
      </c>
      <c r="M1245" s="7">
        <v>1.98747231</v>
      </c>
      <c r="N1245" s="26">
        <v>1.55</v>
      </c>
      <c r="O1245" s="27" t="s">
        <v>92</v>
      </c>
      <c r="P1245" s="8">
        <v>0.22011492120000001</v>
      </c>
      <c r="Q1245" s="24">
        <v>0.24</v>
      </c>
      <c r="R1245" t="str">
        <f>IF($Q1245*100&gt;=VLOOKUP($O1245,margin_ranges!$A$5:$C$10,2,FALSE),IF($Q1245*100&lt;=VLOOKUP($O1245,margin_ranges!$A$5:$C$10,3,FALSE)+10,"IN RANGE","ABOVE RANGE"),"BELOW RANGE")</f>
        <v>IN RANGE</v>
      </c>
      <c r="S1245">
        <f>MIN(VLOOKUP($O1245,margin_ranges!$A$5:$D$10,4,FALSE),$P1245*100)</f>
        <v>22.01149212</v>
      </c>
      <c r="T1245" s="29">
        <f>(1-$S1245/100)/(1-$F1245)-1</f>
        <v>-2.891964445694839E-11</v>
      </c>
      <c r="U1245" s="19" t="str">
        <f>IF(ABS(IFERROR(T1245,0))&gt;0.05,INDEX(margin_ranges!$C$13:$C$16,MATCH($F1245*100,margin_ranges!$B$13:$B$16,1)),"")</f>
        <v/>
      </c>
      <c r="V1245" t="e">
        <f>MIN(VLOOKUP($U1245,margin_ranges!$A$5:$D$10,4,FALSE),$P1245*100)</f>
        <v>#N/A</v>
      </c>
      <c r="Y1245" s="29" t="e">
        <f t="shared" si="19"/>
        <v>#N/A</v>
      </c>
    </row>
    <row r="1246" spans="1:25" x14ac:dyDescent="0.3">
      <c r="A1246" s="8" t="s">
        <v>17</v>
      </c>
      <c r="B1246" s="8" t="s">
        <v>1743</v>
      </c>
      <c r="C1246" s="8" t="s">
        <v>1744</v>
      </c>
      <c r="D1246" s="8" t="s">
        <v>2105</v>
      </c>
      <c r="E1246" s="8" t="s">
        <v>2106</v>
      </c>
      <c r="F1246" s="24">
        <v>0.21873338407739501</v>
      </c>
      <c r="G1246" s="24">
        <v>0</v>
      </c>
      <c r="H1246" s="25">
        <v>4.0896999999999997</v>
      </c>
      <c r="I1246" s="25">
        <v>1.6318999999999999</v>
      </c>
      <c r="J1246" s="15">
        <v>97</v>
      </c>
      <c r="K1246" s="15">
        <v>21</v>
      </c>
      <c r="L1246" s="13">
        <v>0.39900000000000002</v>
      </c>
      <c r="M1246" s="7">
        <v>1.9839578</v>
      </c>
      <c r="N1246" s="26">
        <v>1.55</v>
      </c>
      <c r="O1246" s="27" t="s">
        <v>22</v>
      </c>
      <c r="P1246" s="8">
        <v>0.21873338410000001</v>
      </c>
      <c r="Q1246" s="24">
        <v>0.26</v>
      </c>
      <c r="R1246" t="str">
        <f>IF($Q1246*100&gt;=VLOOKUP($O1246,margin_ranges!$A$5:$C$10,2,FALSE),IF($Q1246*100&lt;=VLOOKUP($O1246,margin_ranges!$A$5:$C$10,3,FALSE)+10,"IN RANGE","ABOVE RANGE"),"BELOW RANGE")</f>
        <v>IN RANGE</v>
      </c>
      <c r="S1246">
        <f>MIN(VLOOKUP($O1246,margin_ranges!$A$5:$D$10,4,FALSE),$P1246*100)</f>
        <v>21.873338410000002</v>
      </c>
      <c r="T1246" s="29">
        <f>(1-$S1246/100)/(1-$F1246)-1</f>
        <v>-2.8933633267058667E-11</v>
      </c>
      <c r="U1246" s="19" t="str">
        <f>IF(ABS(IFERROR(T1246,0))&gt;0.05,INDEX(margin_ranges!$C$13:$C$16,MATCH($F1246*100,margin_ranges!$B$13:$B$16,1)),"")</f>
        <v/>
      </c>
      <c r="V1246" t="e">
        <f>MIN(VLOOKUP($U1246,margin_ranges!$A$5:$D$10,4,FALSE),$P1246*100)</f>
        <v>#N/A</v>
      </c>
      <c r="Y1246" s="29" t="e">
        <f t="shared" si="19"/>
        <v>#N/A</v>
      </c>
    </row>
    <row r="1247" spans="1:25" x14ac:dyDescent="0.3">
      <c r="A1247" s="8" t="s">
        <v>17</v>
      </c>
      <c r="B1247" s="8" t="s">
        <v>1743</v>
      </c>
      <c r="C1247" s="8" t="s">
        <v>1744</v>
      </c>
      <c r="D1247" s="8" t="s">
        <v>2545</v>
      </c>
      <c r="E1247" s="8" t="s">
        <v>2546</v>
      </c>
      <c r="F1247" s="24">
        <v>0.199159837476757</v>
      </c>
      <c r="G1247" s="24">
        <v>0</v>
      </c>
      <c r="H1247" s="25">
        <v>0.85870000000000002</v>
      </c>
      <c r="I1247" s="25">
        <v>0.1719</v>
      </c>
      <c r="J1247" s="15">
        <v>9</v>
      </c>
      <c r="K1247" s="15">
        <v>2</v>
      </c>
      <c r="L1247" s="13">
        <v>0.2001</v>
      </c>
      <c r="M1247" s="7">
        <v>1.8105985</v>
      </c>
      <c r="N1247" s="26">
        <v>1.45</v>
      </c>
      <c r="O1247" s="27" t="s">
        <v>22</v>
      </c>
      <c r="P1247" s="8">
        <v>0.19915983749999999</v>
      </c>
      <c r="Q1247" s="24">
        <v>0.22</v>
      </c>
      <c r="R1247" t="str">
        <f>IF($Q1247*100&gt;=VLOOKUP($O1247,margin_ranges!$A$5:$C$10,2,FALSE),IF($Q1247*100&lt;=VLOOKUP($O1247,margin_ranges!$A$5:$C$10,3,FALSE)+10,"IN RANGE","ABOVE RANGE"),"BELOW RANGE")</f>
        <v>IN RANGE</v>
      </c>
      <c r="S1247">
        <f>MIN(VLOOKUP($O1247,margin_ranges!$A$5:$D$10,4,FALSE),$P1247*100)</f>
        <v>19.915983749999999</v>
      </c>
      <c r="T1247" s="29">
        <f>(1-$S1247/100)/(1-$F1247)-1</f>
        <v>-2.9023228265145917E-11</v>
      </c>
      <c r="U1247" s="19" t="str">
        <f>IF(ABS(IFERROR(T1247,0))&gt;0.05,INDEX(margin_ranges!$C$13:$C$16,MATCH($F1247*100,margin_ranges!$B$13:$B$16,1)),"")</f>
        <v/>
      </c>
      <c r="V1247" t="e">
        <f>MIN(VLOOKUP($U1247,margin_ranges!$A$5:$D$10,4,FALSE),$P1247*100)</f>
        <v>#N/A</v>
      </c>
      <c r="Y1247" s="29" t="e">
        <f t="shared" si="19"/>
        <v>#N/A</v>
      </c>
    </row>
    <row r="1248" spans="1:25" x14ac:dyDescent="0.3">
      <c r="A1248" s="8" t="s">
        <v>17</v>
      </c>
      <c r="B1248" s="8" t="s">
        <v>1743</v>
      </c>
      <c r="C1248" s="8" t="s">
        <v>1744</v>
      </c>
      <c r="D1248" s="8" t="s">
        <v>2387</v>
      </c>
      <c r="E1248" s="8" t="s">
        <v>2388</v>
      </c>
      <c r="F1248" s="24">
        <v>0.26782317757865998</v>
      </c>
      <c r="G1248" s="24">
        <v>0</v>
      </c>
      <c r="H1248" s="25">
        <v>0.26900000000000002</v>
      </c>
      <c r="I1248" s="25">
        <v>0.15210000000000001</v>
      </c>
      <c r="J1248" s="15">
        <v>9</v>
      </c>
      <c r="K1248" s="15">
        <v>2</v>
      </c>
      <c r="L1248" s="13">
        <v>0.56559999999999999</v>
      </c>
      <c r="M1248" s="7">
        <v>2.0486854499999998</v>
      </c>
      <c r="N1248" s="26">
        <v>1.5</v>
      </c>
      <c r="O1248" s="27" t="s">
        <v>22</v>
      </c>
      <c r="P1248" s="8">
        <v>0.26782317760000002</v>
      </c>
      <c r="Q1248" s="24">
        <v>0.28999999999999998</v>
      </c>
      <c r="R1248" t="str">
        <f>IF($Q1248*100&gt;=VLOOKUP($O1248,margin_ranges!$A$5:$C$10,2,FALSE),IF($Q1248*100&lt;=VLOOKUP($O1248,margin_ranges!$A$5:$C$10,3,FALSE)+10,"IN RANGE","ABOVE RANGE"),"BELOW RANGE")</f>
        <v>IN RANGE</v>
      </c>
      <c r="S1248">
        <f>MIN(VLOOKUP($O1248,margin_ranges!$A$5:$D$10,4,FALSE),$P1248*100)</f>
        <v>26.782317760000002</v>
      </c>
      <c r="T1248" s="29">
        <f>(1-$S1248/100)/(1-$F1248)-1</f>
        <v>-2.914601893166946E-11</v>
      </c>
      <c r="U1248" s="19" t="str">
        <f>IF(ABS(IFERROR(T1248,0))&gt;0.05,INDEX(margin_ranges!$C$13:$C$16,MATCH($F1248*100,margin_ranges!$B$13:$B$16,1)),"")</f>
        <v/>
      </c>
      <c r="V1248" t="e">
        <f>MIN(VLOOKUP($U1248,margin_ranges!$A$5:$D$10,4,FALSE),$P1248*100)</f>
        <v>#N/A</v>
      </c>
      <c r="Y1248" s="29" t="e">
        <f t="shared" si="19"/>
        <v>#N/A</v>
      </c>
    </row>
    <row r="1249" spans="1:25" x14ac:dyDescent="0.3">
      <c r="A1249" s="8" t="s">
        <v>17</v>
      </c>
      <c r="B1249" s="8" t="s">
        <v>1743</v>
      </c>
      <c r="C1249" s="8" t="s">
        <v>1744</v>
      </c>
      <c r="D1249" s="8" t="s">
        <v>2415</v>
      </c>
      <c r="E1249" s="8" t="s">
        <v>2416</v>
      </c>
      <c r="F1249" s="24">
        <v>0.26551707597851099</v>
      </c>
      <c r="G1249" s="24">
        <v>0</v>
      </c>
      <c r="H1249" s="25">
        <v>1.4893000000000001</v>
      </c>
      <c r="I1249" s="25">
        <v>0.4375</v>
      </c>
      <c r="J1249" s="15">
        <v>27</v>
      </c>
      <c r="K1249" s="15">
        <v>7</v>
      </c>
      <c r="L1249" s="13">
        <v>0.29380000000000001</v>
      </c>
      <c r="M1249" s="7">
        <v>2.0422530600000002</v>
      </c>
      <c r="N1249" s="26">
        <v>1.5</v>
      </c>
      <c r="O1249" s="27" t="s">
        <v>22</v>
      </c>
      <c r="P1249" s="8">
        <v>0.26551707600000002</v>
      </c>
      <c r="Q1249" s="24">
        <v>0.28999999999999998</v>
      </c>
      <c r="R1249" t="str">
        <f>IF($Q1249*100&gt;=VLOOKUP($O1249,margin_ranges!$A$5:$C$10,2,FALSE),IF($Q1249*100&lt;=VLOOKUP($O1249,margin_ranges!$A$5:$C$10,3,FALSE)+10,"IN RANGE","ABOVE RANGE"),"BELOW RANGE")</f>
        <v>IN RANGE</v>
      </c>
      <c r="S1249">
        <f>MIN(VLOOKUP($O1249,margin_ranges!$A$5:$D$10,4,FALSE),$P1249*100)</f>
        <v>26.5517076</v>
      </c>
      <c r="T1249" s="29">
        <f>(1-$S1249/100)/(1-$F1249)-1</f>
        <v>-2.9257374301039363E-11</v>
      </c>
      <c r="U1249" s="19" t="str">
        <f>IF(ABS(IFERROR(T1249,0))&gt;0.05,INDEX(margin_ranges!$C$13:$C$16,MATCH($F1249*100,margin_ranges!$B$13:$B$16,1)),"")</f>
        <v/>
      </c>
      <c r="V1249" t="e">
        <f>MIN(VLOOKUP($U1249,margin_ranges!$A$5:$D$10,4,FALSE),$P1249*100)</f>
        <v>#N/A</v>
      </c>
      <c r="Y1249" s="29" t="e">
        <f t="shared" si="19"/>
        <v>#N/A</v>
      </c>
    </row>
    <row r="1250" spans="1:25" x14ac:dyDescent="0.3">
      <c r="A1250" s="8" t="s">
        <v>17</v>
      </c>
      <c r="B1250" s="8" t="s">
        <v>1743</v>
      </c>
      <c r="C1250" s="8" t="s">
        <v>1744</v>
      </c>
      <c r="D1250" s="8" t="s">
        <v>2503</v>
      </c>
      <c r="E1250" s="8" t="s">
        <v>2504</v>
      </c>
      <c r="F1250" s="24">
        <v>0.22162530187692001</v>
      </c>
      <c r="G1250" s="24">
        <v>0</v>
      </c>
      <c r="H1250" s="25">
        <v>4.9175000000000004</v>
      </c>
      <c r="I1250" s="25">
        <v>2.1395</v>
      </c>
      <c r="J1250" s="15">
        <v>124</v>
      </c>
      <c r="K1250" s="15">
        <v>27</v>
      </c>
      <c r="L1250" s="13">
        <v>0.43509999999999999</v>
      </c>
      <c r="M1250" s="7">
        <v>1.92709244</v>
      </c>
      <c r="N1250" s="26">
        <v>1.5</v>
      </c>
      <c r="O1250" s="27" t="s">
        <v>92</v>
      </c>
      <c r="P1250" s="8">
        <v>0.22162530189999999</v>
      </c>
      <c r="Q1250" s="24">
        <v>0.26</v>
      </c>
      <c r="R1250" t="str">
        <f>IF($Q1250*100&gt;=VLOOKUP($O1250,margin_ranges!$A$5:$C$10,2,FALSE),IF($Q1250*100&lt;=VLOOKUP($O1250,margin_ranges!$A$5:$C$10,3,FALSE)+10,"IN RANGE","ABOVE RANGE"),"BELOW RANGE")</f>
        <v>IN RANGE</v>
      </c>
      <c r="S1250">
        <f>MIN(VLOOKUP($O1250,margin_ranges!$A$5:$D$10,4,FALSE),$P1250*100)</f>
        <v>22.162530189999998</v>
      </c>
      <c r="T1250" s="29">
        <f>(1-$S1250/100)/(1-$F1250)-1</f>
        <v>-2.9651503474781293E-11</v>
      </c>
      <c r="U1250" s="19" t="str">
        <f>IF(ABS(IFERROR(T1250,0))&gt;0.05,INDEX(margin_ranges!$C$13:$C$16,MATCH($F1250*100,margin_ranges!$B$13:$B$16,1)),"")</f>
        <v/>
      </c>
      <c r="V1250" t="e">
        <f>MIN(VLOOKUP($U1250,margin_ranges!$A$5:$D$10,4,FALSE),$P1250*100)</f>
        <v>#N/A</v>
      </c>
      <c r="Y1250" s="29" t="e">
        <f t="shared" si="19"/>
        <v>#N/A</v>
      </c>
    </row>
    <row r="1251" spans="1:25" x14ac:dyDescent="0.3">
      <c r="A1251" s="8" t="s">
        <v>17</v>
      </c>
      <c r="B1251" s="8" t="s">
        <v>1743</v>
      </c>
      <c r="C1251" s="8" t="s">
        <v>1744</v>
      </c>
      <c r="D1251" s="8" t="s">
        <v>2489</v>
      </c>
      <c r="E1251" s="8" t="s">
        <v>2490</v>
      </c>
      <c r="F1251" s="24">
        <v>0.238689715477231</v>
      </c>
      <c r="G1251" s="24">
        <v>0</v>
      </c>
      <c r="H1251" s="25">
        <v>7.3082000000000003</v>
      </c>
      <c r="I1251" s="25">
        <v>2.6949000000000001</v>
      </c>
      <c r="J1251" s="15">
        <v>159</v>
      </c>
      <c r="K1251" s="15">
        <v>38</v>
      </c>
      <c r="L1251" s="13">
        <v>0.36870000000000003</v>
      </c>
      <c r="M1251" s="7">
        <v>1.97028732</v>
      </c>
      <c r="N1251" s="26">
        <v>1.5</v>
      </c>
      <c r="O1251" s="27" t="s">
        <v>92</v>
      </c>
      <c r="P1251" s="8">
        <v>0.23868971550000001</v>
      </c>
      <c r="Q1251" s="24">
        <v>0.28000000000000003</v>
      </c>
      <c r="R1251" t="str">
        <f>IF($Q1251*100&gt;=VLOOKUP($O1251,margin_ranges!$A$5:$C$10,2,FALSE),IF($Q1251*100&lt;=VLOOKUP($O1251,margin_ranges!$A$5:$C$10,3,FALSE)+10,"IN RANGE","ABOVE RANGE"),"BELOW RANGE")</f>
        <v>IN RANGE</v>
      </c>
      <c r="S1251">
        <f>MIN(VLOOKUP($O1251,margin_ranges!$A$5:$D$10,4,FALSE),$P1251*100)</f>
        <v>23.868971550000001</v>
      </c>
      <c r="T1251" s="29">
        <f>(1-$S1251/100)/(1-$F1251)-1</f>
        <v>-2.9907853971167242E-11</v>
      </c>
      <c r="U1251" s="19" t="str">
        <f>IF(ABS(IFERROR(T1251,0))&gt;0.05,INDEX(margin_ranges!$C$13:$C$16,MATCH($F1251*100,margin_ranges!$B$13:$B$16,1)),"")</f>
        <v/>
      </c>
      <c r="V1251" t="e">
        <f>MIN(VLOOKUP($U1251,margin_ranges!$A$5:$D$10,4,FALSE),$P1251*100)</f>
        <v>#N/A</v>
      </c>
      <c r="Y1251" s="29" t="e">
        <f t="shared" si="19"/>
        <v>#N/A</v>
      </c>
    </row>
    <row r="1252" spans="1:25" x14ac:dyDescent="0.3">
      <c r="A1252" s="8" t="s">
        <v>17</v>
      </c>
      <c r="B1252" s="8" t="s">
        <v>1743</v>
      </c>
      <c r="C1252" s="8" t="s">
        <v>1744</v>
      </c>
      <c r="D1252" s="8" t="s">
        <v>2421</v>
      </c>
      <c r="E1252" s="8" t="s">
        <v>2422</v>
      </c>
      <c r="F1252" s="24">
        <v>0.222374685076726</v>
      </c>
      <c r="G1252" s="24">
        <v>0</v>
      </c>
      <c r="H1252" s="25">
        <v>4.5107999999999997</v>
      </c>
      <c r="I1252" s="25">
        <v>1.8108</v>
      </c>
      <c r="J1252" s="15">
        <v>105</v>
      </c>
      <c r="K1252" s="15">
        <v>23</v>
      </c>
      <c r="L1252" s="13">
        <v>0.40139999999999998</v>
      </c>
      <c r="M1252" s="7">
        <v>1.92894955</v>
      </c>
      <c r="N1252" s="26">
        <v>1.5</v>
      </c>
      <c r="O1252" s="27" t="s">
        <v>92</v>
      </c>
      <c r="P1252" s="8">
        <v>0.2223746851</v>
      </c>
      <c r="Q1252" s="24">
        <v>0.27</v>
      </c>
      <c r="R1252" t="str">
        <f>IF($Q1252*100&gt;=VLOOKUP($O1252,margin_ranges!$A$5:$C$10,2,FALSE),IF($Q1252*100&lt;=VLOOKUP($O1252,margin_ranges!$A$5:$C$10,3,FALSE)+10,"IN RANGE","ABOVE RANGE"),"BELOW RANGE")</f>
        <v>IN RANGE</v>
      </c>
      <c r="S1252">
        <f>MIN(VLOOKUP($O1252,margin_ranges!$A$5:$D$10,4,FALSE),$P1252*100)</f>
        <v>22.237468509999999</v>
      </c>
      <c r="T1252" s="29">
        <f>(1-$S1252/100)/(1-$F1252)-1</f>
        <v>-2.9929614342449895E-11</v>
      </c>
      <c r="U1252" s="19" t="str">
        <f>IF(ABS(IFERROR(T1252,0))&gt;0.05,INDEX(margin_ranges!$C$13:$C$16,MATCH($F1252*100,margin_ranges!$B$13:$B$16,1)),"")</f>
        <v/>
      </c>
      <c r="V1252" t="e">
        <f>MIN(VLOOKUP($U1252,margin_ranges!$A$5:$D$10,4,FALSE),$P1252*100)</f>
        <v>#N/A</v>
      </c>
      <c r="Y1252" s="29" t="e">
        <f t="shared" si="19"/>
        <v>#N/A</v>
      </c>
    </row>
    <row r="1253" spans="1:25" x14ac:dyDescent="0.3">
      <c r="A1253" s="8" t="s">
        <v>17</v>
      </c>
      <c r="B1253" s="8" t="s">
        <v>1743</v>
      </c>
      <c r="C1253" s="8" t="s">
        <v>1744</v>
      </c>
      <c r="D1253" s="8" t="s">
        <v>2035</v>
      </c>
      <c r="E1253" s="8" t="s">
        <v>2036</v>
      </c>
      <c r="F1253" s="24">
        <v>0.204381847876068</v>
      </c>
      <c r="G1253" s="24">
        <v>0</v>
      </c>
      <c r="H1253" s="25">
        <v>4.3996000000000004</v>
      </c>
      <c r="I1253" s="25">
        <v>0.98870000000000002</v>
      </c>
      <c r="J1253" s="15">
        <v>54</v>
      </c>
      <c r="K1253" s="15">
        <v>10</v>
      </c>
      <c r="L1253" s="13">
        <v>0.22470000000000001</v>
      </c>
      <c r="M1253" s="7">
        <v>1.8224823000000001</v>
      </c>
      <c r="N1253" s="26">
        <v>1.45</v>
      </c>
      <c r="O1253" s="27" t="s">
        <v>22</v>
      </c>
      <c r="P1253" s="8">
        <v>0.2043818479</v>
      </c>
      <c r="Q1253" s="24">
        <v>0.22</v>
      </c>
      <c r="R1253" t="str">
        <f>IF($Q1253*100&gt;=VLOOKUP($O1253,margin_ranges!$A$5:$C$10,2,FALSE),IF($Q1253*100&lt;=VLOOKUP($O1253,margin_ranges!$A$5:$C$10,3,FALSE)+10,"IN RANGE","ABOVE RANGE"),"BELOW RANGE")</f>
        <v>IN RANGE</v>
      </c>
      <c r="S1253">
        <f>MIN(VLOOKUP($O1253,margin_ranges!$A$5:$D$10,4,FALSE),$P1253*100)</f>
        <v>20.438184790000001</v>
      </c>
      <c r="T1253" s="29">
        <f>(1-$S1253/100)/(1-$F1253)-1</f>
        <v>-3.0079827517681679E-11</v>
      </c>
      <c r="U1253" s="19" t="str">
        <f>IF(ABS(IFERROR(T1253,0))&gt;0.05,INDEX(margin_ranges!$C$13:$C$16,MATCH($F1253*100,margin_ranges!$B$13:$B$16,1)),"")</f>
        <v/>
      </c>
      <c r="V1253" t="e">
        <f>MIN(VLOOKUP($U1253,margin_ranges!$A$5:$D$10,4,FALSE),$P1253*100)</f>
        <v>#N/A</v>
      </c>
      <c r="Y1253" s="29" t="e">
        <f t="shared" si="19"/>
        <v>#N/A</v>
      </c>
    </row>
    <row r="1254" spans="1:25" x14ac:dyDescent="0.3">
      <c r="A1254" s="8" t="s">
        <v>17</v>
      </c>
      <c r="B1254" s="8" t="s">
        <v>1743</v>
      </c>
      <c r="C1254" s="8" t="s">
        <v>1744</v>
      </c>
      <c r="D1254" s="8" t="s">
        <v>2227</v>
      </c>
      <c r="E1254" s="8" t="s">
        <v>2228</v>
      </c>
      <c r="F1254" s="24">
        <v>0.23981036877681799</v>
      </c>
      <c r="G1254" s="24">
        <v>0</v>
      </c>
      <c r="H1254" s="25">
        <v>5.1990999999999996</v>
      </c>
      <c r="I1254" s="25">
        <v>1.8108</v>
      </c>
      <c r="J1254" s="15">
        <v>111</v>
      </c>
      <c r="K1254" s="15">
        <v>23</v>
      </c>
      <c r="L1254" s="13">
        <v>0.3483</v>
      </c>
      <c r="M1254" s="7">
        <v>2.0389649300000001</v>
      </c>
      <c r="N1254" s="26">
        <v>1.55</v>
      </c>
      <c r="O1254" s="27" t="s">
        <v>92</v>
      </c>
      <c r="P1254" s="8">
        <v>0.23981036880000001</v>
      </c>
      <c r="Q1254" s="24">
        <v>0.24</v>
      </c>
      <c r="R1254" t="str">
        <f>IF($Q1254*100&gt;=VLOOKUP($O1254,margin_ranges!$A$5:$C$10,2,FALSE),IF($Q1254*100&lt;=VLOOKUP($O1254,margin_ranges!$A$5:$C$10,3,FALSE)+10,"IN RANGE","ABOVE RANGE"),"BELOW RANGE")</f>
        <v>IN RANGE</v>
      </c>
      <c r="S1254">
        <f>MIN(VLOOKUP($O1254,margin_ranges!$A$5:$D$10,4,FALSE),$P1254*100)</f>
        <v>23.981036880000001</v>
      </c>
      <c r="T1254" s="29">
        <f>(1-$S1254/100)/(1-$F1254)-1</f>
        <v>-3.0494939906589025E-11</v>
      </c>
      <c r="U1254" s="19" t="str">
        <f>IF(ABS(IFERROR(T1254,0))&gt;0.05,INDEX(margin_ranges!$C$13:$C$16,MATCH($F1254*100,margin_ranges!$B$13:$B$16,1)),"")</f>
        <v/>
      </c>
      <c r="V1254" t="e">
        <f>MIN(VLOOKUP($U1254,margin_ranges!$A$5:$D$10,4,FALSE),$P1254*100)</f>
        <v>#N/A</v>
      </c>
      <c r="Y1254" s="29" t="e">
        <f t="shared" si="19"/>
        <v>#N/A</v>
      </c>
    </row>
    <row r="1255" spans="1:25" x14ac:dyDescent="0.3">
      <c r="A1255" s="8" t="s">
        <v>17</v>
      </c>
      <c r="B1255" s="8" t="s">
        <v>1743</v>
      </c>
      <c r="C1255" s="8" t="s">
        <v>1744</v>
      </c>
      <c r="D1255" s="28" t="s">
        <v>1761</v>
      </c>
      <c r="E1255" s="8" t="s">
        <v>1762</v>
      </c>
      <c r="F1255" s="24">
        <v>0.144338794173757</v>
      </c>
      <c r="G1255" s="24">
        <v>0</v>
      </c>
      <c r="H1255" s="25">
        <v>0.8518</v>
      </c>
      <c r="I1255" s="25">
        <v>0.26040000000000002</v>
      </c>
      <c r="J1255" s="15">
        <v>14</v>
      </c>
      <c r="K1255" s="15">
        <v>2</v>
      </c>
      <c r="L1255" s="13">
        <v>0.30570000000000003</v>
      </c>
      <c r="M1255" s="7">
        <v>1.81146462</v>
      </c>
      <c r="N1255" s="26">
        <v>1.55</v>
      </c>
      <c r="O1255" s="27" t="s">
        <v>22</v>
      </c>
      <c r="P1255" s="8">
        <v>0.14433879420000001</v>
      </c>
      <c r="Q1255" s="24">
        <v>0.16</v>
      </c>
      <c r="R1255" t="str">
        <f>IF($Q1255*100&gt;=VLOOKUP($O1255,margin_ranges!$A$5:$C$10,2,FALSE),IF($Q1255*100&lt;=VLOOKUP($O1255,margin_ranges!$A$5:$C$10,3,FALSE)+10,"IN RANGE","ABOVE RANGE"),"BELOW RANGE")</f>
        <v>BELOW RANGE</v>
      </c>
      <c r="S1255">
        <f>MIN(VLOOKUP($O1255,margin_ranges!$A$5:$D$10,4,FALSE),$P1255*100)</f>
        <v>14.43387942</v>
      </c>
      <c r="T1255" s="29">
        <f>(1-$S1255/100)/(1-$F1255)-1</f>
        <v>-3.0669911055269949E-11</v>
      </c>
      <c r="U1255" s="19" t="str">
        <f>IF(ABS(IFERROR(T1255,0))&gt;0.05,INDEX(margin_ranges!$C$13:$C$16,MATCH($F1255*100,margin_ranges!$B$13:$B$16,1)),"")</f>
        <v/>
      </c>
      <c r="V1255" t="e">
        <f>MIN(VLOOKUP($U1255,margin_ranges!$A$5:$D$10,4,FALSE),$P1255*100)</f>
        <v>#N/A</v>
      </c>
      <c r="Y1255" s="29" t="e">
        <f t="shared" si="19"/>
        <v>#N/A</v>
      </c>
    </row>
    <row r="1256" spans="1:25" x14ac:dyDescent="0.3">
      <c r="A1256" s="8" t="s">
        <v>17</v>
      </c>
      <c r="B1256" s="8" t="s">
        <v>1743</v>
      </c>
      <c r="C1256" s="8" t="s">
        <v>1744</v>
      </c>
      <c r="D1256" s="8" t="s">
        <v>1811</v>
      </c>
      <c r="E1256" s="8" t="s">
        <v>1812</v>
      </c>
      <c r="F1256" s="24">
        <v>0.24747574737675701</v>
      </c>
      <c r="G1256" s="24">
        <v>0</v>
      </c>
      <c r="H1256" s="25">
        <v>0.87619999999999998</v>
      </c>
      <c r="I1256" s="25">
        <v>0.45250000000000001</v>
      </c>
      <c r="J1256" s="15">
        <v>27</v>
      </c>
      <c r="K1256" s="15">
        <v>7</v>
      </c>
      <c r="L1256" s="13">
        <v>0.51639999999999997</v>
      </c>
      <c r="M1256" s="7">
        <v>1.99329124</v>
      </c>
      <c r="N1256" s="26">
        <v>1.5</v>
      </c>
      <c r="O1256" s="27" t="s">
        <v>92</v>
      </c>
      <c r="P1256" s="8">
        <v>0.2474757474</v>
      </c>
      <c r="Q1256" s="24">
        <v>0.28000000000000003</v>
      </c>
      <c r="R1256" t="str">
        <f>IF($Q1256*100&gt;=VLOOKUP($O1256,margin_ranges!$A$5:$C$10,2,FALSE),IF($Q1256*100&lt;=VLOOKUP($O1256,margin_ranges!$A$5:$C$10,3,FALSE)+10,"IN RANGE","ABOVE RANGE"),"BELOW RANGE")</f>
        <v>IN RANGE</v>
      </c>
      <c r="S1256">
        <f>MIN(VLOOKUP($O1256,margin_ranges!$A$5:$D$10,4,FALSE),$P1256*100)</f>
        <v>24.747574740000001</v>
      </c>
      <c r="T1256" s="29">
        <f>(1-$S1256/100)/(1-$F1256)-1</f>
        <v>-3.088662658967678E-11</v>
      </c>
      <c r="U1256" s="19" t="str">
        <f>IF(ABS(IFERROR(T1256,0))&gt;0.05,INDEX(margin_ranges!$C$13:$C$16,MATCH($F1256*100,margin_ranges!$B$13:$B$16,1)),"")</f>
        <v/>
      </c>
      <c r="V1256" t="e">
        <f>MIN(VLOOKUP($U1256,margin_ranges!$A$5:$D$10,4,FALSE),$P1256*100)</f>
        <v>#N/A</v>
      </c>
      <c r="Y1256" s="29" t="e">
        <f t="shared" si="19"/>
        <v>#N/A</v>
      </c>
    </row>
    <row r="1257" spans="1:25" x14ac:dyDescent="0.3">
      <c r="A1257" s="8" t="s">
        <v>17</v>
      </c>
      <c r="B1257" s="8" t="s">
        <v>1743</v>
      </c>
      <c r="C1257" s="8" t="s">
        <v>1744</v>
      </c>
      <c r="D1257" s="8" t="s">
        <v>2409</v>
      </c>
      <c r="E1257" s="8" t="s">
        <v>2410</v>
      </c>
      <c r="F1257" s="24">
        <v>0.224477565775483</v>
      </c>
      <c r="G1257" s="24">
        <v>0</v>
      </c>
      <c r="H1257" s="25">
        <v>1.5206</v>
      </c>
      <c r="I1257" s="25">
        <v>0.40939999999999999</v>
      </c>
      <c r="J1257" s="15">
        <v>22</v>
      </c>
      <c r="K1257" s="15">
        <v>5</v>
      </c>
      <c r="L1257" s="13">
        <v>0.26919999999999999</v>
      </c>
      <c r="M1257" s="7">
        <v>1.80523469</v>
      </c>
      <c r="N1257" s="26">
        <v>1.4</v>
      </c>
      <c r="O1257" s="27" t="s">
        <v>22</v>
      </c>
      <c r="P1257" s="8">
        <v>0.2244775658</v>
      </c>
      <c r="Q1257" s="24">
        <v>0.27</v>
      </c>
      <c r="R1257" t="str">
        <f>IF($Q1257*100&gt;=VLOOKUP($O1257,margin_ranges!$A$5:$C$10,2,FALSE),IF($Q1257*100&lt;=VLOOKUP($O1257,margin_ranges!$A$5:$C$10,3,FALSE)+10,"IN RANGE","ABOVE RANGE"),"BELOW RANGE")</f>
        <v>IN RANGE</v>
      </c>
      <c r="S1257">
        <f>MIN(VLOOKUP($O1257,margin_ranges!$A$5:$D$10,4,FALSE),$P1257*100)</f>
        <v>22.44775658</v>
      </c>
      <c r="T1257" s="29">
        <f>(1-$S1257/100)/(1-$F1257)-1</f>
        <v>-3.1613600626201332E-11</v>
      </c>
      <c r="U1257" s="19" t="str">
        <f>IF(ABS(IFERROR(T1257,0))&gt;0.05,INDEX(margin_ranges!$C$13:$C$16,MATCH($F1257*100,margin_ranges!$B$13:$B$16,1)),"")</f>
        <v/>
      </c>
      <c r="V1257" t="e">
        <f>MIN(VLOOKUP($U1257,margin_ranges!$A$5:$D$10,4,FALSE),$P1257*100)</f>
        <v>#N/A</v>
      </c>
      <c r="Y1257" s="29" t="e">
        <f t="shared" si="19"/>
        <v>#N/A</v>
      </c>
    </row>
    <row r="1258" spans="1:25" x14ac:dyDescent="0.3">
      <c r="A1258" s="8" t="s">
        <v>17</v>
      </c>
      <c r="B1258" s="8" t="s">
        <v>1743</v>
      </c>
      <c r="C1258" s="8" t="s">
        <v>1744</v>
      </c>
      <c r="D1258" s="8" t="s">
        <v>11840</v>
      </c>
      <c r="E1258" s="8" t="s">
        <v>11841</v>
      </c>
      <c r="F1258" s="24">
        <v>0.237521212475861</v>
      </c>
      <c r="G1258" s="24">
        <v>0</v>
      </c>
      <c r="H1258" s="25">
        <v>0.48259999999999997</v>
      </c>
      <c r="I1258" s="25">
        <v>0.18609999999999999</v>
      </c>
      <c r="J1258" s="15">
        <v>11</v>
      </c>
      <c r="K1258" s="15">
        <v>3</v>
      </c>
      <c r="L1258" s="13">
        <v>0.38569999999999999</v>
      </c>
      <c r="M1258" s="7">
        <v>1.9672678400000001</v>
      </c>
      <c r="N1258" s="26">
        <v>1.5</v>
      </c>
      <c r="O1258" s="27" t="s">
        <v>92</v>
      </c>
      <c r="P1258" s="8">
        <v>0.2375212125</v>
      </c>
      <c r="Q1258" s="24">
        <v>0.25</v>
      </c>
      <c r="R1258" t="str">
        <f>IF($Q1258*100&gt;=VLOOKUP($O1258,margin_ranges!$A$5:$C$10,2,FALSE),IF($Q1258*100&lt;=VLOOKUP($O1258,margin_ranges!$A$5:$C$10,3,FALSE)+10,"IN RANGE","ABOVE RANGE"),"BELOW RANGE")</f>
        <v>IN RANGE</v>
      </c>
      <c r="S1258">
        <f>MIN(VLOOKUP($O1258,margin_ranges!$A$5:$D$10,4,FALSE),$P1258*100)</f>
        <v>23.752121249999998</v>
      </c>
      <c r="T1258" s="29">
        <f>(1-$S1258/100)/(1-$F1258)-1</f>
        <v>-3.1658564658698651E-11</v>
      </c>
      <c r="U1258" s="19" t="str">
        <f>IF(ABS(IFERROR(T1258,0))&gt;0.05,INDEX(margin_ranges!$C$13:$C$16,MATCH($F1258*100,margin_ranges!$B$13:$B$16,1)),"")</f>
        <v/>
      </c>
      <c r="V1258" t="e">
        <f>MIN(VLOOKUP($U1258,margin_ranges!$A$5:$D$10,4,FALSE),$P1258*100)</f>
        <v>#N/A</v>
      </c>
      <c r="Y1258" s="29" t="e">
        <f t="shared" si="19"/>
        <v>#N/A</v>
      </c>
    </row>
    <row r="1259" spans="1:25" x14ac:dyDescent="0.3">
      <c r="A1259" s="8" t="s">
        <v>17</v>
      </c>
      <c r="B1259" s="8" t="s">
        <v>1743</v>
      </c>
      <c r="C1259" s="8" t="s">
        <v>1744</v>
      </c>
      <c r="D1259" s="8" t="s">
        <v>1775</v>
      </c>
      <c r="E1259" s="8" t="s">
        <v>1776</v>
      </c>
      <c r="F1259" s="24">
        <v>0.235241093175487</v>
      </c>
      <c r="G1259" s="24">
        <v>0</v>
      </c>
      <c r="H1259" s="25">
        <v>5.0864000000000003</v>
      </c>
      <c r="I1259" s="25">
        <v>1.7897000000000001</v>
      </c>
      <c r="J1259" s="15">
        <v>105</v>
      </c>
      <c r="K1259" s="15">
        <v>25</v>
      </c>
      <c r="L1259" s="13">
        <v>0.35189999999999999</v>
      </c>
      <c r="M1259" s="7">
        <v>1.96140246</v>
      </c>
      <c r="N1259" s="26">
        <v>1.5</v>
      </c>
      <c r="O1259" s="27" t="s">
        <v>92</v>
      </c>
      <c r="P1259" s="8">
        <v>0.2352410932</v>
      </c>
      <c r="Q1259" s="24">
        <v>0.27</v>
      </c>
      <c r="R1259" t="str">
        <f>IF($Q1259*100&gt;=VLOOKUP($O1259,margin_ranges!$A$5:$C$10,2,FALSE),IF($Q1259*100&lt;=VLOOKUP($O1259,margin_ranges!$A$5:$C$10,3,FALSE)+10,"IN RANGE","ABOVE RANGE"),"BELOW RANGE")</f>
        <v>IN RANGE</v>
      </c>
      <c r="S1259">
        <f>MIN(VLOOKUP($O1259,margin_ranges!$A$5:$D$10,4,FALSE),$P1259*100)</f>
        <v>23.524109320000001</v>
      </c>
      <c r="T1259" s="29">
        <f>(1-$S1259/100)/(1-$F1259)-1</f>
        <v>-3.2053137921650432E-11</v>
      </c>
      <c r="U1259" s="19" t="str">
        <f>IF(ABS(IFERROR(T1259,0))&gt;0.05,INDEX(margin_ranges!$C$13:$C$16,MATCH($F1259*100,margin_ranges!$B$13:$B$16,1)),"")</f>
        <v/>
      </c>
      <c r="V1259" t="e">
        <f>MIN(VLOOKUP($U1259,margin_ranges!$A$5:$D$10,4,FALSE),$P1259*100)</f>
        <v>#N/A</v>
      </c>
      <c r="Y1259" s="29" t="e">
        <f t="shared" si="19"/>
        <v>#N/A</v>
      </c>
    </row>
    <row r="1260" spans="1:25" x14ac:dyDescent="0.3">
      <c r="A1260" s="8" t="s">
        <v>17</v>
      </c>
      <c r="B1260" s="8" t="s">
        <v>1743</v>
      </c>
      <c r="C1260" s="8" t="s">
        <v>1744</v>
      </c>
      <c r="D1260" s="8" t="s">
        <v>2019</v>
      </c>
      <c r="E1260" s="8" t="s">
        <v>2020</v>
      </c>
      <c r="F1260" s="24">
        <v>0.225319077375157</v>
      </c>
      <c r="G1260" s="24">
        <v>0</v>
      </c>
      <c r="H1260" s="25">
        <v>7.5427999999999997</v>
      </c>
      <c r="I1260" s="25">
        <v>2.0838999999999999</v>
      </c>
      <c r="J1260" s="15">
        <v>121</v>
      </c>
      <c r="K1260" s="15">
        <v>27</v>
      </c>
      <c r="L1260" s="13">
        <v>0.27629999999999999</v>
      </c>
      <c r="M1260" s="7">
        <v>1.93628106</v>
      </c>
      <c r="N1260" s="26">
        <v>1.5</v>
      </c>
      <c r="O1260" s="27" t="s">
        <v>92</v>
      </c>
      <c r="P1260" s="8">
        <v>0.22531907740000001</v>
      </c>
      <c r="Q1260" s="24">
        <v>0.26</v>
      </c>
      <c r="R1260" t="str">
        <f>IF($Q1260*100&gt;=VLOOKUP($O1260,margin_ranges!$A$5:$C$10,2,FALSE),IF($Q1260*100&lt;=VLOOKUP($O1260,margin_ranges!$A$5:$C$10,3,FALSE)+10,"IN RANGE","ABOVE RANGE"),"BELOW RANGE")</f>
        <v>IN RANGE</v>
      </c>
      <c r="S1260">
        <f>MIN(VLOOKUP($O1260,margin_ranges!$A$5:$D$10,4,FALSE),$P1260*100)</f>
        <v>22.531907740000001</v>
      </c>
      <c r="T1260" s="29">
        <f>(1-$S1260/100)/(1-$F1260)-1</f>
        <v>-3.2068681043995184E-11</v>
      </c>
      <c r="U1260" s="19" t="str">
        <f>IF(ABS(IFERROR(T1260,0))&gt;0.05,INDEX(margin_ranges!$C$13:$C$16,MATCH($F1260*100,margin_ranges!$B$13:$B$16,1)),"")</f>
        <v/>
      </c>
      <c r="V1260" t="e">
        <f>MIN(VLOOKUP($U1260,margin_ranges!$A$5:$D$10,4,FALSE),$P1260*100)</f>
        <v>#N/A</v>
      </c>
      <c r="Y1260" s="29" t="e">
        <f t="shared" si="19"/>
        <v>#N/A</v>
      </c>
    </row>
    <row r="1261" spans="1:25" x14ac:dyDescent="0.3">
      <c r="A1261" s="8" t="s">
        <v>17</v>
      </c>
      <c r="B1261" s="8" t="s">
        <v>1743</v>
      </c>
      <c r="C1261" s="8" t="s">
        <v>1744</v>
      </c>
      <c r="D1261" s="8" t="s">
        <v>2473</v>
      </c>
      <c r="E1261" s="8" t="s">
        <v>2474</v>
      </c>
      <c r="F1261" s="24">
        <v>0.219629278274733</v>
      </c>
      <c r="G1261" s="24">
        <v>0</v>
      </c>
      <c r="H1261" s="25">
        <v>7.1524000000000001</v>
      </c>
      <c r="I1261" s="25">
        <v>1.4964</v>
      </c>
      <c r="J1261" s="15">
        <v>86</v>
      </c>
      <c r="K1261" s="15">
        <v>17</v>
      </c>
      <c r="L1261" s="13">
        <v>0.2092</v>
      </c>
      <c r="M1261" s="7">
        <v>1.9221633499999999</v>
      </c>
      <c r="N1261" s="26">
        <v>1.5</v>
      </c>
      <c r="O1261" s="27" t="s">
        <v>92</v>
      </c>
      <c r="P1261" s="8">
        <v>0.21962927830000001</v>
      </c>
      <c r="Q1261" s="24">
        <v>0.24</v>
      </c>
      <c r="R1261" t="str">
        <f>IF($Q1261*100&gt;=VLOOKUP($O1261,margin_ranges!$A$5:$C$10,2,FALSE),IF($Q1261*100&lt;=VLOOKUP($O1261,margin_ranges!$A$5:$C$10,3,FALSE)+10,"IN RANGE","ABOVE RANGE"),"BELOW RANGE")</f>
        <v>IN RANGE</v>
      </c>
      <c r="S1261">
        <f>MIN(VLOOKUP($O1261,margin_ranges!$A$5:$D$10,4,FALSE),$P1261*100)</f>
        <v>21.962927830000002</v>
      </c>
      <c r="T1261" s="29">
        <f>(1-$S1261/100)/(1-$F1261)-1</f>
        <v>-3.2378211223260678E-11</v>
      </c>
      <c r="U1261" s="19" t="str">
        <f>IF(ABS(IFERROR(T1261,0))&gt;0.05,INDEX(margin_ranges!$C$13:$C$16,MATCH($F1261*100,margin_ranges!$B$13:$B$16,1)),"")</f>
        <v/>
      </c>
      <c r="V1261" t="e">
        <f>MIN(VLOOKUP($U1261,margin_ranges!$A$5:$D$10,4,FALSE),$P1261*100)</f>
        <v>#N/A</v>
      </c>
      <c r="Y1261" s="29" t="e">
        <f t="shared" si="19"/>
        <v>#N/A</v>
      </c>
    </row>
    <row r="1262" spans="1:25" x14ac:dyDescent="0.3">
      <c r="A1262" s="8" t="s">
        <v>17</v>
      </c>
      <c r="B1262" s="8" t="s">
        <v>1743</v>
      </c>
      <c r="C1262" s="8" t="s">
        <v>1744</v>
      </c>
      <c r="D1262" s="8" t="s">
        <v>2575</v>
      </c>
      <c r="E1262" s="8" t="s">
        <v>2576</v>
      </c>
      <c r="F1262" s="24">
        <v>0.28867622427672301</v>
      </c>
      <c r="G1262" s="24">
        <v>0</v>
      </c>
      <c r="H1262" s="25">
        <v>1.7538</v>
      </c>
      <c r="I1262" s="25">
        <v>0.91810000000000003</v>
      </c>
      <c r="J1262" s="15">
        <v>58</v>
      </c>
      <c r="K1262" s="15">
        <v>15</v>
      </c>
      <c r="L1262" s="13">
        <v>0.52349999999999997</v>
      </c>
      <c r="M1262" s="7">
        <v>2.1087443600000002</v>
      </c>
      <c r="N1262" s="26">
        <v>1.5</v>
      </c>
      <c r="O1262" s="27" t="s">
        <v>22</v>
      </c>
      <c r="P1262" s="8">
        <v>0.28867622430000001</v>
      </c>
      <c r="Q1262" s="24">
        <v>0.28999999999999998</v>
      </c>
      <c r="R1262" t="str">
        <f>IF($Q1262*100&gt;=VLOOKUP($O1262,margin_ranges!$A$5:$C$10,2,FALSE),IF($Q1262*100&lt;=VLOOKUP($O1262,margin_ranges!$A$5:$C$10,3,FALSE)+10,"IN RANGE","ABOVE RANGE"),"BELOW RANGE")</f>
        <v>IN RANGE</v>
      </c>
      <c r="S1262">
        <f>MIN(VLOOKUP($O1262,margin_ranges!$A$5:$D$10,4,FALSE),$P1262*100)</f>
        <v>28.867622430000001</v>
      </c>
      <c r="T1262" s="29">
        <f>(1-$S1262/100)/(1-$F1262)-1</f>
        <v>-3.2723601606221564E-11</v>
      </c>
      <c r="U1262" s="19" t="str">
        <f>IF(ABS(IFERROR(T1262,0))&gt;0.05,INDEX(margin_ranges!$C$13:$C$16,MATCH($F1262*100,margin_ranges!$B$13:$B$16,1)),"")</f>
        <v/>
      </c>
      <c r="V1262" t="e">
        <f>MIN(VLOOKUP($U1262,margin_ranges!$A$5:$D$10,4,FALSE),$P1262*100)</f>
        <v>#N/A</v>
      </c>
      <c r="Y1262" s="29" t="e">
        <f t="shared" si="19"/>
        <v>#N/A</v>
      </c>
    </row>
    <row r="1263" spans="1:25" x14ac:dyDescent="0.3">
      <c r="A1263" s="8" t="s">
        <v>17</v>
      </c>
      <c r="B1263" s="8" t="s">
        <v>1743</v>
      </c>
      <c r="C1263" s="8" t="s">
        <v>1744</v>
      </c>
      <c r="D1263" s="8" t="s">
        <v>1843</v>
      </c>
      <c r="E1263" s="8" t="s">
        <v>1844</v>
      </c>
      <c r="F1263" s="24">
        <v>0.15940132397238799</v>
      </c>
      <c r="G1263" s="24">
        <v>0</v>
      </c>
      <c r="H1263" s="25">
        <v>2.9237000000000002</v>
      </c>
      <c r="I1263" s="25">
        <v>0.65710000000000002</v>
      </c>
      <c r="J1263" s="15">
        <v>36</v>
      </c>
      <c r="K1263" s="15">
        <v>6</v>
      </c>
      <c r="L1263" s="13">
        <v>0.2248</v>
      </c>
      <c r="M1263" s="7">
        <v>1.84392391</v>
      </c>
      <c r="N1263" s="26">
        <v>1.55</v>
      </c>
      <c r="O1263" s="27" t="s">
        <v>162</v>
      </c>
      <c r="P1263" s="8">
        <v>0.15940132400000001</v>
      </c>
      <c r="Q1263" s="24">
        <v>0.33</v>
      </c>
      <c r="R1263" t="str">
        <f>IF($Q1263*100&gt;=VLOOKUP($O1263,margin_ranges!$A$5:$C$10,2,FALSE),IF($Q1263*100&lt;=VLOOKUP($O1263,margin_ranges!$A$5:$C$10,3,FALSE)+10,"IN RANGE","ABOVE RANGE"),"BELOW RANGE")</f>
        <v>IN RANGE</v>
      </c>
      <c r="S1263">
        <f>MIN(VLOOKUP($O1263,margin_ranges!$A$5:$D$10,4,FALSE),$P1263*100)</f>
        <v>15.940132400000001</v>
      </c>
      <c r="T1263" s="29">
        <f>(1-$S1263/100)/(1-$F1263)-1</f>
        <v>-3.2848168629584507E-11</v>
      </c>
      <c r="U1263" s="19" t="str">
        <f>IF(ABS(IFERROR(T1263,0))&gt;0.05,INDEX(margin_ranges!$C$13:$C$16,MATCH($F1263*100,margin_ranges!$B$13:$B$16,1)),"")</f>
        <v/>
      </c>
      <c r="V1263" t="e">
        <f>MIN(VLOOKUP($U1263,margin_ranges!$A$5:$D$10,4,FALSE),$P1263*100)</f>
        <v>#N/A</v>
      </c>
      <c r="Y1263" s="29" t="e">
        <f t="shared" si="19"/>
        <v>#N/A</v>
      </c>
    </row>
    <row r="1264" spans="1:25" x14ac:dyDescent="0.3">
      <c r="A1264" s="8" t="s">
        <v>17</v>
      </c>
      <c r="B1264" s="8" t="s">
        <v>1743</v>
      </c>
      <c r="C1264" s="8" t="s">
        <v>1744</v>
      </c>
      <c r="D1264" s="8" t="s">
        <v>2273</v>
      </c>
      <c r="E1264" s="8" t="s">
        <v>2274</v>
      </c>
      <c r="F1264" s="24">
        <v>0.28431436597635001</v>
      </c>
      <c r="G1264" s="24">
        <v>0</v>
      </c>
      <c r="H1264" s="25">
        <v>0.28189999999999998</v>
      </c>
      <c r="I1264" s="25">
        <v>0.1565</v>
      </c>
      <c r="J1264" s="15">
        <v>10</v>
      </c>
      <c r="K1264" s="15">
        <v>3</v>
      </c>
      <c r="L1264" s="13">
        <v>0.55520000000000003</v>
      </c>
      <c r="M1264" s="7">
        <v>2.0958922900000001</v>
      </c>
      <c r="N1264" s="26">
        <v>1.5</v>
      </c>
      <c r="O1264" s="27" t="s">
        <v>92</v>
      </c>
      <c r="P1264" s="8">
        <v>0.28431436599999999</v>
      </c>
      <c r="Q1264" s="24">
        <v>0.3</v>
      </c>
      <c r="R1264" t="str">
        <f>IF($Q1264*100&gt;=VLOOKUP($O1264,margin_ranges!$A$5:$C$10,2,FALSE),IF($Q1264*100&lt;=VLOOKUP($O1264,margin_ranges!$A$5:$C$10,3,FALSE)+10,"IN RANGE","ABOVE RANGE"),"BELOW RANGE")</f>
        <v>IN RANGE</v>
      </c>
      <c r="S1264">
        <f>MIN(VLOOKUP($O1264,margin_ranges!$A$5:$D$10,4,FALSE),$P1264*100)</f>
        <v>28.431436599999998</v>
      </c>
      <c r="T1264" s="29">
        <f>(1-$S1264/100)/(1-$F1264)-1</f>
        <v>-3.3045233216455472E-11</v>
      </c>
      <c r="U1264" s="19" t="str">
        <f>IF(ABS(IFERROR(T1264,0))&gt;0.05,INDEX(margin_ranges!$C$13:$C$16,MATCH($F1264*100,margin_ranges!$B$13:$B$16,1)),"")</f>
        <v/>
      </c>
      <c r="V1264" t="e">
        <f>MIN(VLOOKUP($U1264,margin_ranges!$A$5:$D$10,4,FALSE),$P1264*100)</f>
        <v>#N/A</v>
      </c>
      <c r="Y1264" s="29" t="e">
        <f t="shared" si="19"/>
        <v>#N/A</v>
      </c>
    </row>
    <row r="1265" spans="1:25" x14ac:dyDescent="0.3">
      <c r="A1265" s="8" t="s">
        <v>17</v>
      </c>
      <c r="B1265" s="8" t="s">
        <v>1743</v>
      </c>
      <c r="C1265" s="8" t="s">
        <v>1744</v>
      </c>
      <c r="D1265" s="8" t="s">
        <v>1977</v>
      </c>
      <c r="E1265" s="8" t="s">
        <v>1978</v>
      </c>
      <c r="F1265" s="24">
        <v>0.25878167597525498</v>
      </c>
      <c r="G1265" s="24">
        <v>0</v>
      </c>
      <c r="H1265" s="25">
        <v>10.630599999999999</v>
      </c>
      <c r="I1265" s="25">
        <v>5.2624000000000004</v>
      </c>
      <c r="J1265" s="15">
        <v>319</v>
      </c>
      <c r="K1265" s="15">
        <v>79</v>
      </c>
      <c r="L1265" s="13">
        <v>0.495</v>
      </c>
      <c r="M1265" s="7">
        <v>2.0236952499999998</v>
      </c>
      <c r="N1265" s="26">
        <v>1.5</v>
      </c>
      <c r="O1265" s="27" t="s">
        <v>92</v>
      </c>
      <c r="P1265" s="8">
        <v>0.25878167600000002</v>
      </c>
      <c r="Q1265" s="24">
        <v>0.28999999999999998</v>
      </c>
      <c r="R1265" t="str">
        <f>IF($Q1265*100&gt;=VLOOKUP($O1265,margin_ranges!$A$5:$C$10,2,FALSE),IF($Q1265*100&lt;=VLOOKUP($O1265,margin_ranges!$A$5:$C$10,3,FALSE)+10,"IN RANGE","ABOVE RANGE"),"BELOW RANGE")</f>
        <v>IN RANGE</v>
      </c>
      <c r="S1265">
        <f>MIN(VLOOKUP($O1265,margin_ranges!$A$5:$D$10,4,FALSE),$P1265*100)</f>
        <v>25.878167600000001</v>
      </c>
      <c r="T1265" s="29">
        <f>(1-$S1265/100)/(1-$F1265)-1</f>
        <v>-3.3384184305873532E-11</v>
      </c>
      <c r="U1265" s="19" t="str">
        <f>IF(ABS(IFERROR(T1265,0))&gt;0.05,INDEX(margin_ranges!$C$13:$C$16,MATCH($F1265*100,margin_ranges!$B$13:$B$16,1)),"")</f>
        <v/>
      </c>
      <c r="V1265" t="e">
        <f>MIN(VLOOKUP($U1265,margin_ranges!$A$5:$D$10,4,FALSE),$P1265*100)</f>
        <v>#N/A</v>
      </c>
      <c r="Y1265" s="29" t="e">
        <f t="shared" si="19"/>
        <v>#N/A</v>
      </c>
    </row>
    <row r="1266" spans="1:25" x14ac:dyDescent="0.3">
      <c r="A1266" s="8" t="s">
        <v>17</v>
      </c>
      <c r="B1266" s="8" t="s">
        <v>1743</v>
      </c>
      <c r="C1266" s="8" t="s">
        <v>1744</v>
      </c>
      <c r="D1266" s="8" t="s">
        <v>2311</v>
      </c>
      <c r="E1266" s="8" t="s">
        <v>2312</v>
      </c>
      <c r="F1266" s="24">
        <v>0.23912348927458699</v>
      </c>
      <c r="G1266" s="24">
        <v>0</v>
      </c>
      <c r="H1266" s="25">
        <v>5.4965999999999999</v>
      </c>
      <c r="I1266" s="25">
        <v>1.8419000000000001</v>
      </c>
      <c r="J1266" s="15">
        <v>105</v>
      </c>
      <c r="K1266" s="15">
        <v>25</v>
      </c>
      <c r="L1266" s="13">
        <v>0.33510000000000001</v>
      </c>
      <c r="M1266" s="7">
        <v>1.90569689</v>
      </c>
      <c r="N1266" s="26">
        <v>1.45</v>
      </c>
      <c r="O1266" s="27" t="s">
        <v>92</v>
      </c>
      <c r="P1266" s="8">
        <v>0.23912348929999999</v>
      </c>
      <c r="Q1266" s="24">
        <v>0.27</v>
      </c>
      <c r="R1266" t="str">
        <f>IF($Q1266*100&gt;=VLOOKUP($O1266,margin_ranges!$A$5:$C$10,2,FALSE),IF($Q1266*100&lt;=VLOOKUP($O1266,margin_ranges!$A$5:$C$10,3,FALSE)+10,"IN RANGE","ABOVE RANGE"),"BELOW RANGE")</f>
        <v>IN RANGE</v>
      </c>
      <c r="S1266">
        <f>MIN(VLOOKUP($O1266,margin_ranges!$A$5:$D$10,4,FALSE),$P1266*100)</f>
        <v>23.91234893</v>
      </c>
      <c r="T1266" s="29">
        <f>(1-$S1266/100)/(1-$F1266)-1</f>
        <v>-3.3399616405915822E-11</v>
      </c>
      <c r="U1266" s="19" t="str">
        <f>IF(ABS(IFERROR(T1266,0))&gt;0.05,INDEX(margin_ranges!$C$13:$C$16,MATCH($F1266*100,margin_ranges!$B$13:$B$16,1)),"")</f>
        <v/>
      </c>
      <c r="V1266" t="e">
        <f>MIN(VLOOKUP($U1266,margin_ranges!$A$5:$D$10,4,FALSE),$P1266*100)</f>
        <v>#N/A</v>
      </c>
      <c r="Y1266" s="29" t="e">
        <f t="shared" si="19"/>
        <v>#N/A</v>
      </c>
    </row>
    <row r="1267" spans="1:25" x14ac:dyDescent="0.3">
      <c r="A1267" s="8" t="s">
        <v>17</v>
      </c>
      <c r="B1267" s="8" t="s">
        <v>1743</v>
      </c>
      <c r="C1267" s="8" t="s">
        <v>1744</v>
      </c>
      <c r="D1267" s="8" t="s">
        <v>2519</v>
      </c>
      <c r="E1267" s="8" t="s">
        <v>2520</v>
      </c>
      <c r="F1267" s="24">
        <v>0.20690041447294699</v>
      </c>
      <c r="G1267" s="24">
        <v>0</v>
      </c>
      <c r="H1267" s="25">
        <v>1.3492</v>
      </c>
      <c r="I1267" s="25">
        <v>0.37090000000000001</v>
      </c>
      <c r="J1267" s="15">
        <v>21</v>
      </c>
      <c r="K1267" s="15">
        <v>4</v>
      </c>
      <c r="L1267" s="13">
        <v>0.27489999999999998</v>
      </c>
      <c r="M1267" s="7">
        <v>1.8913135599999999</v>
      </c>
      <c r="N1267" s="26">
        <v>1.5</v>
      </c>
      <c r="O1267" s="27" t="s">
        <v>92</v>
      </c>
      <c r="P1267" s="8">
        <v>0.20690041449999999</v>
      </c>
      <c r="Q1267" s="24">
        <v>0.24</v>
      </c>
      <c r="R1267" t="str">
        <f>IF($Q1267*100&gt;=VLOOKUP($O1267,margin_ranges!$A$5:$C$10,2,FALSE),IF($Q1267*100&lt;=VLOOKUP($O1267,margin_ranges!$A$5:$C$10,3,FALSE)+10,"IN RANGE","ABOVE RANGE"),"BELOW RANGE")</f>
        <v>IN RANGE</v>
      </c>
      <c r="S1267">
        <f>MIN(VLOOKUP($O1267,margin_ranges!$A$5:$D$10,4,FALSE),$P1267*100)</f>
        <v>20.690041449999999</v>
      </c>
      <c r="T1267" s="29">
        <f>(1-$S1267/100)/(1-$F1267)-1</f>
        <v>-3.411049220858331E-11</v>
      </c>
      <c r="U1267" s="19" t="str">
        <f>IF(ABS(IFERROR(T1267,0))&gt;0.05,INDEX(margin_ranges!$C$13:$C$16,MATCH($F1267*100,margin_ranges!$B$13:$B$16,1)),"")</f>
        <v/>
      </c>
      <c r="V1267" t="e">
        <f>MIN(VLOOKUP($U1267,margin_ranges!$A$5:$D$10,4,FALSE),$P1267*100)</f>
        <v>#N/A</v>
      </c>
      <c r="Y1267" s="29" t="e">
        <f t="shared" si="19"/>
        <v>#N/A</v>
      </c>
    </row>
    <row r="1268" spans="1:25" x14ac:dyDescent="0.3">
      <c r="A1268" s="8" t="s">
        <v>17</v>
      </c>
      <c r="B1268" s="8" t="s">
        <v>1743</v>
      </c>
      <c r="C1268" s="8" t="s">
        <v>1744</v>
      </c>
      <c r="D1268" s="8" t="s">
        <v>2219</v>
      </c>
      <c r="E1268" s="8" t="s">
        <v>2220</v>
      </c>
      <c r="F1268" s="24">
        <v>0.236884015873916</v>
      </c>
      <c r="G1268" s="24">
        <v>0</v>
      </c>
      <c r="H1268" s="25">
        <v>5.9923999999999999</v>
      </c>
      <c r="I1268" s="25">
        <v>2.3706999999999998</v>
      </c>
      <c r="J1268" s="15">
        <v>140</v>
      </c>
      <c r="K1268" s="15">
        <v>33</v>
      </c>
      <c r="L1268" s="13">
        <v>0.39560000000000001</v>
      </c>
      <c r="M1268" s="7">
        <v>1.9656251899999999</v>
      </c>
      <c r="N1268" s="26">
        <v>1.5</v>
      </c>
      <c r="O1268" s="27" t="s">
        <v>22</v>
      </c>
      <c r="P1268" s="8">
        <v>0.23688401589999999</v>
      </c>
      <c r="Q1268" s="24">
        <v>0.28000000000000003</v>
      </c>
      <c r="R1268" t="str">
        <f>IF($Q1268*100&gt;=VLOOKUP($O1268,margin_ranges!$A$5:$C$10,2,FALSE),IF($Q1268*100&lt;=VLOOKUP($O1268,margin_ranges!$A$5:$C$10,3,FALSE)+10,"IN RANGE","ABOVE RANGE"),"BELOW RANGE")</f>
        <v>IN RANGE</v>
      </c>
      <c r="S1268">
        <f>MIN(VLOOKUP($O1268,margin_ranges!$A$5:$D$10,4,FALSE),$P1268*100)</f>
        <v>23.688401589999998</v>
      </c>
      <c r="T1268" s="29">
        <f>(1-$S1268/100)/(1-$F1268)-1</f>
        <v>-3.4180769326042082E-11</v>
      </c>
      <c r="U1268" s="19" t="str">
        <f>IF(ABS(IFERROR(T1268,0))&gt;0.05,INDEX(margin_ranges!$C$13:$C$16,MATCH($F1268*100,margin_ranges!$B$13:$B$16,1)),"")</f>
        <v/>
      </c>
      <c r="V1268" t="e">
        <f>MIN(VLOOKUP($U1268,margin_ranges!$A$5:$D$10,4,FALSE),$P1268*100)</f>
        <v>#N/A</v>
      </c>
      <c r="Y1268" s="29" t="e">
        <f t="shared" si="19"/>
        <v>#N/A</v>
      </c>
    </row>
    <row r="1269" spans="1:25" x14ac:dyDescent="0.3">
      <c r="A1269" s="8" t="s">
        <v>17</v>
      </c>
      <c r="B1269" s="8" t="s">
        <v>1743</v>
      </c>
      <c r="C1269" s="8" t="s">
        <v>1744</v>
      </c>
      <c r="D1269" s="8" t="s">
        <v>1933</v>
      </c>
      <c r="E1269" s="8" t="s">
        <v>1934</v>
      </c>
      <c r="F1269" s="24">
        <v>0.25103176157422502</v>
      </c>
      <c r="G1269" s="24">
        <v>0</v>
      </c>
      <c r="H1269" s="25">
        <v>0.93540000000000001</v>
      </c>
      <c r="I1269" s="25">
        <v>0.47589999999999999</v>
      </c>
      <c r="J1269" s="15">
        <v>30</v>
      </c>
      <c r="K1269" s="15">
        <v>7</v>
      </c>
      <c r="L1269" s="13">
        <v>0.50870000000000004</v>
      </c>
      <c r="M1269" s="7">
        <v>2.0695136600000001</v>
      </c>
      <c r="N1269" s="26">
        <v>1.55</v>
      </c>
      <c r="O1269" s="27" t="s">
        <v>22</v>
      </c>
      <c r="P1269" s="8">
        <v>0.25103176160000001</v>
      </c>
      <c r="Q1269" s="24">
        <v>0.28999999999999998</v>
      </c>
      <c r="R1269" t="str">
        <f>IF($Q1269*100&gt;=VLOOKUP($O1269,margin_ranges!$A$5:$C$10,2,FALSE),IF($Q1269*100&lt;=VLOOKUP($O1269,margin_ranges!$A$5:$C$10,3,FALSE)+10,"IN RANGE","ABOVE RANGE"),"BELOW RANGE")</f>
        <v>IN RANGE</v>
      </c>
      <c r="S1269">
        <f>MIN(VLOOKUP($O1269,margin_ranges!$A$5:$D$10,4,FALSE),$P1269*100)</f>
        <v>25.10317616</v>
      </c>
      <c r="T1269" s="29">
        <f>(1-$S1269/100)/(1-$F1269)-1</f>
        <v>-3.4413916161213365E-11</v>
      </c>
      <c r="U1269" s="19" t="str">
        <f>IF(ABS(IFERROR(T1269,0))&gt;0.05,INDEX(margin_ranges!$C$13:$C$16,MATCH($F1269*100,margin_ranges!$B$13:$B$16,1)),"")</f>
        <v/>
      </c>
      <c r="V1269" t="e">
        <f>MIN(VLOOKUP($U1269,margin_ranges!$A$5:$D$10,4,FALSE),$P1269*100)</f>
        <v>#N/A</v>
      </c>
      <c r="Y1269" s="29" t="e">
        <f t="shared" si="19"/>
        <v>#N/A</v>
      </c>
    </row>
    <row r="1270" spans="1:25" x14ac:dyDescent="0.3">
      <c r="A1270" s="8" t="s">
        <v>17</v>
      </c>
      <c r="B1270" s="8" t="s">
        <v>1743</v>
      </c>
      <c r="C1270" s="8" t="s">
        <v>1744</v>
      </c>
      <c r="D1270" s="8" t="s">
        <v>2337</v>
      </c>
      <c r="E1270" s="8" t="s">
        <v>2338</v>
      </c>
      <c r="F1270" s="24">
        <v>0.20019395257222</v>
      </c>
      <c r="G1270" s="24">
        <v>0</v>
      </c>
      <c r="H1270" s="25">
        <v>4.0590999999999999</v>
      </c>
      <c r="I1270" s="25">
        <v>1.1740999999999999</v>
      </c>
      <c r="J1270" s="15">
        <v>64</v>
      </c>
      <c r="K1270" s="15">
        <v>13</v>
      </c>
      <c r="L1270" s="13">
        <v>0.2893</v>
      </c>
      <c r="M1270" s="7">
        <v>1.81293953</v>
      </c>
      <c r="N1270" s="26">
        <v>1.45</v>
      </c>
      <c r="O1270" s="27" t="s">
        <v>22</v>
      </c>
      <c r="P1270" s="8">
        <v>0.2001939526</v>
      </c>
      <c r="Q1270" s="24">
        <v>0.25</v>
      </c>
      <c r="R1270" t="str">
        <f>IF($Q1270*100&gt;=VLOOKUP($O1270,margin_ranges!$A$5:$C$10,2,FALSE),IF($Q1270*100&lt;=VLOOKUP($O1270,margin_ranges!$A$5:$C$10,3,FALSE)+10,"IN RANGE","ABOVE RANGE"),"BELOW RANGE")</f>
        <v>IN RANGE</v>
      </c>
      <c r="S1270">
        <f>MIN(VLOOKUP($O1270,margin_ranges!$A$5:$D$10,4,FALSE),$P1270*100)</f>
        <v>20.01939526</v>
      </c>
      <c r="T1270" s="29">
        <f>(1-$S1270/100)/(1-$F1270)-1</f>
        <v>-3.4733438347700485E-11</v>
      </c>
      <c r="U1270" s="19" t="str">
        <f>IF(ABS(IFERROR(T1270,0))&gt;0.05,INDEX(margin_ranges!$C$13:$C$16,MATCH($F1270*100,margin_ranges!$B$13:$B$16,1)),"")</f>
        <v/>
      </c>
      <c r="V1270" t="e">
        <f>MIN(VLOOKUP($U1270,margin_ranges!$A$5:$D$10,4,FALSE),$P1270*100)</f>
        <v>#N/A</v>
      </c>
      <c r="Y1270" s="29" t="e">
        <f t="shared" si="19"/>
        <v>#N/A</v>
      </c>
    </row>
    <row r="1271" spans="1:25" x14ac:dyDescent="0.3">
      <c r="A1271" s="8" t="s">
        <v>17</v>
      </c>
      <c r="B1271" s="8" t="s">
        <v>1743</v>
      </c>
      <c r="C1271" s="8" t="s">
        <v>1744</v>
      </c>
      <c r="D1271" s="8" t="s">
        <v>2137</v>
      </c>
      <c r="E1271" s="8" t="s">
        <v>2138</v>
      </c>
      <c r="F1271" s="24">
        <v>0.21609153307264201</v>
      </c>
      <c r="G1271" s="24">
        <v>0</v>
      </c>
      <c r="H1271" s="25">
        <v>0.96220000000000006</v>
      </c>
      <c r="I1271" s="25">
        <v>0.30580000000000002</v>
      </c>
      <c r="J1271" s="15">
        <v>18</v>
      </c>
      <c r="K1271" s="15">
        <v>4</v>
      </c>
      <c r="L1271" s="13">
        <v>0.31780000000000003</v>
      </c>
      <c r="M1271" s="7">
        <v>1.9772716699999999</v>
      </c>
      <c r="N1271" s="26">
        <v>1.55</v>
      </c>
      <c r="O1271" s="27" t="s">
        <v>92</v>
      </c>
      <c r="P1271" s="8">
        <v>0.21609153310000001</v>
      </c>
      <c r="Q1271" s="24">
        <v>0.24</v>
      </c>
      <c r="R1271" t="str">
        <f>IF($Q1271*100&gt;=VLOOKUP($O1271,margin_ranges!$A$5:$C$10,2,FALSE),IF($Q1271*100&lt;=VLOOKUP($O1271,margin_ranges!$A$5:$C$10,3,FALSE)+10,"IN RANGE","ABOVE RANGE"),"BELOW RANGE")</f>
        <v>IN RANGE</v>
      </c>
      <c r="S1271">
        <f>MIN(VLOOKUP($O1271,margin_ranges!$A$5:$D$10,4,FALSE),$P1271*100)</f>
        <v>21.60915331</v>
      </c>
      <c r="T1271" s="29">
        <f>(1-$S1271/100)/(1-$F1271)-1</f>
        <v>-3.4899305667579483E-11</v>
      </c>
      <c r="U1271" s="19" t="str">
        <f>IF(ABS(IFERROR(T1271,0))&gt;0.05,INDEX(margin_ranges!$C$13:$C$16,MATCH($F1271*100,margin_ranges!$B$13:$B$16,1)),"")</f>
        <v/>
      </c>
      <c r="V1271" t="e">
        <f>MIN(VLOOKUP($U1271,margin_ranges!$A$5:$D$10,4,FALSE),$P1271*100)</f>
        <v>#N/A</v>
      </c>
      <c r="Y1271" s="29" t="e">
        <f t="shared" si="19"/>
        <v>#N/A</v>
      </c>
    </row>
    <row r="1272" spans="1:25" x14ac:dyDescent="0.3">
      <c r="A1272" s="8" t="s">
        <v>17</v>
      </c>
      <c r="B1272" s="8" t="s">
        <v>1743</v>
      </c>
      <c r="C1272" s="8" t="s">
        <v>1744</v>
      </c>
      <c r="D1272" s="8" t="s">
        <v>2573</v>
      </c>
      <c r="E1272" s="8" t="s">
        <v>2574</v>
      </c>
      <c r="F1272" s="24">
        <v>0.232379716973206</v>
      </c>
      <c r="G1272" s="24">
        <v>0</v>
      </c>
      <c r="H1272" s="25">
        <v>1.6962999999999999</v>
      </c>
      <c r="I1272" s="25">
        <v>1.0876999999999999</v>
      </c>
      <c r="J1272" s="15">
        <v>64</v>
      </c>
      <c r="K1272" s="15">
        <v>15</v>
      </c>
      <c r="L1272" s="13">
        <v>0.64119999999999999</v>
      </c>
      <c r="M1272" s="7">
        <v>1.95409115</v>
      </c>
      <c r="N1272" s="26">
        <v>1.5</v>
      </c>
      <c r="O1272" s="27" t="s">
        <v>92</v>
      </c>
      <c r="P1272" s="8">
        <v>0.23237971700000001</v>
      </c>
      <c r="Q1272" s="24">
        <v>0.27</v>
      </c>
      <c r="R1272" t="str">
        <f>IF($Q1272*100&gt;=VLOOKUP($O1272,margin_ranges!$A$5:$C$10,2,FALSE),IF($Q1272*100&lt;=VLOOKUP($O1272,margin_ranges!$A$5:$C$10,3,FALSE)+10,"IN RANGE","ABOVE RANGE"),"BELOW RANGE")</f>
        <v>IN RANGE</v>
      </c>
      <c r="S1272">
        <f>MIN(VLOOKUP($O1272,margin_ranges!$A$5:$D$10,4,FALSE),$P1272*100)</f>
        <v>23.237971700000003</v>
      </c>
      <c r="T1272" s="29">
        <f>(1-$S1272/100)/(1-$F1272)-1</f>
        <v>-3.4905300871912459E-11</v>
      </c>
      <c r="U1272" s="19" t="str">
        <f>IF(ABS(IFERROR(T1272,0))&gt;0.05,INDEX(margin_ranges!$C$13:$C$16,MATCH($F1272*100,margin_ranges!$B$13:$B$16,1)),"")</f>
        <v/>
      </c>
      <c r="V1272" t="e">
        <f>MIN(VLOOKUP($U1272,margin_ranges!$A$5:$D$10,4,FALSE),$P1272*100)</f>
        <v>#N/A</v>
      </c>
      <c r="Y1272" s="29" t="e">
        <f t="shared" si="19"/>
        <v>#N/A</v>
      </c>
    </row>
    <row r="1273" spans="1:25" x14ac:dyDescent="0.3">
      <c r="A1273" s="8" t="s">
        <v>17</v>
      </c>
      <c r="B1273" s="8" t="s">
        <v>1743</v>
      </c>
      <c r="C1273" s="8" t="s">
        <v>1744</v>
      </c>
      <c r="D1273" s="8" t="s">
        <v>1875</v>
      </c>
      <c r="E1273" s="8" t="s">
        <v>1876</v>
      </c>
      <c r="F1273" s="24">
        <v>0.18820013007129199</v>
      </c>
      <c r="G1273" s="24">
        <v>0</v>
      </c>
      <c r="H1273" s="25">
        <v>8.1723999999999997</v>
      </c>
      <c r="I1273" s="25">
        <v>3.4416000000000002</v>
      </c>
      <c r="J1273" s="15">
        <v>191</v>
      </c>
      <c r="K1273" s="15">
        <v>36</v>
      </c>
      <c r="L1273" s="13">
        <v>0.42109999999999997</v>
      </c>
      <c r="M1273" s="7">
        <v>1.84774605</v>
      </c>
      <c r="N1273" s="26">
        <v>1.5</v>
      </c>
      <c r="O1273" s="27" t="s">
        <v>22</v>
      </c>
      <c r="P1273" s="8">
        <v>0.1882001301</v>
      </c>
      <c r="Q1273" s="24">
        <v>0.22</v>
      </c>
      <c r="R1273" t="str">
        <f>IF($Q1273*100&gt;=VLOOKUP($O1273,margin_ranges!$A$5:$C$10,2,FALSE),IF($Q1273*100&lt;=VLOOKUP($O1273,margin_ranges!$A$5:$C$10,3,FALSE)+10,"IN RANGE","ABOVE RANGE"),"BELOW RANGE")</f>
        <v>IN RANGE</v>
      </c>
      <c r="S1273">
        <f>MIN(VLOOKUP($O1273,margin_ranges!$A$5:$D$10,4,FALSE),$P1273*100)</f>
        <v>18.82001301</v>
      </c>
      <c r="T1273" s="29">
        <f>(1-$S1273/100)/(1-$F1273)-1</f>
        <v>-3.5363489914175261E-11</v>
      </c>
      <c r="U1273" s="19" t="str">
        <f>IF(ABS(IFERROR(T1273,0))&gt;0.05,INDEX(margin_ranges!$C$13:$C$16,MATCH($F1273*100,margin_ranges!$B$13:$B$16,1)),"")</f>
        <v/>
      </c>
      <c r="V1273" t="e">
        <f>MIN(VLOOKUP($U1273,margin_ranges!$A$5:$D$10,4,FALSE),$P1273*100)</f>
        <v>#N/A</v>
      </c>
      <c r="Y1273" s="29" t="e">
        <f t="shared" si="19"/>
        <v>#N/A</v>
      </c>
    </row>
    <row r="1274" spans="1:25" x14ac:dyDescent="0.3">
      <c r="A1274" s="8" t="s">
        <v>17</v>
      </c>
      <c r="B1274" s="8" t="s">
        <v>1743</v>
      </c>
      <c r="C1274" s="8" t="s">
        <v>1744</v>
      </c>
      <c r="D1274" s="8" t="s">
        <v>2553</v>
      </c>
      <c r="E1274" s="8" t="s">
        <v>2554</v>
      </c>
      <c r="F1274" s="24">
        <v>0.20838461917187701</v>
      </c>
      <c r="G1274" s="24">
        <v>0</v>
      </c>
      <c r="H1274" s="25">
        <v>1.4333</v>
      </c>
      <c r="I1274" s="25">
        <v>0.51039999999999996</v>
      </c>
      <c r="J1274" s="15">
        <v>26</v>
      </c>
      <c r="K1274" s="15">
        <v>5</v>
      </c>
      <c r="L1274" s="13">
        <v>0.35610000000000003</v>
      </c>
      <c r="M1274" s="7">
        <v>1.7053736399999999</v>
      </c>
      <c r="N1274" s="26">
        <v>1.35</v>
      </c>
      <c r="O1274" s="27" t="s">
        <v>22</v>
      </c>
      <c r="P1274" s="8">
        <v>0.20838461920000001</v>
      </c>
      <c r="Q1274" s="24">
        <v>0.23</v>
      </c>
      <c r="R1274" t="str">
        <f>IF($Q1274*100&gt;=VLOOKUP($O1274,margin_ranges!$A$5:$C$10,2,FALSE),IF($Q1274*100&lt;=VLOOKUP($O1274,margin_ranges!$A$5:$C$10,3,FALSE)+10,"IN RANGE","ABOVE RANGE"),"BELOW RANGE")</f>
        <v>IN RANGE</v>
      </c>
      <c r="S1274">
        <f>MIN(VLOOKUP($O1274,margin_ranges!$A$5:$D$10,4,FALSE),$P1274*100)</f>
        <v>20.83846192</v>
      </c>
      <c r="T1274" s="29">
        <f>(1-$S1274/100)/(1-$F1274)-1</f>
        <v>-3.5526137587282847E-11</v>
      </c>
      <c r="U1274" s="19" t="str">
        <f>IF(ABS(IFERROR(T1274,0))&gt;0.05,INDEX(margin_ranges!$C$13:$C$16,MATCH($F1274*100,margin_ranges!$B$13:$B$16,1)),"")</f>
        <v/>
      </c>
      <c r="V1274" t="e">
        <f>MIN(VLOOKUP($U1274,margin_ranges!$A$5:$D$10,4,FALSE),$P1274*100)</f>
        <v>#N/A</v>
      </c>
      <c r="Y1274" s="29" t="e">
        <f t="shared" si="19"/>
        <v>#N/A</v>
      </c>
    </row>
    <row r="1275" spans="1:25" x14ac:dyDescent="0.3">
      <c r="A1275" s="8" t="s">
        <v>17</v>
      </c>
      <c r="B1275" s="8" t="s">
        <v>1743</v>
      </c>
      <c r="C1275" s="8" t="s">
        <v>1744</v>
      </c>
      <c r="D1275" s="8" t="s">
        <v>2073</v>
      </c>
      <c r="E1275" s="8" t="s">
        <v>2074</v>
      </c>
      <c r="F1275" s="24">
        <v>0.20019684627143799</v>
      </c>
      <c r="G1275" s="24">
        <v>0</v>
      </c>
      <c r="H1275" s="25">
        <v>0.60329999999999995</v>
      </c>
      <c r="I1275" s="25">
        <v>0.18809999999999999</v>
      </c>
      <c r="J1275" s="15">
        <v>10</v>
      </c>
      <c r="K1275" s="15">
        <v>2</v>
      </c>
      <c r="L1275" s="13">
        <v>0.31190000000000001</v>
      </c>
      <c r="M1275" s="7">
        <v>1.8129460900000001</v>
      </c>
      <c r="N1275" s="26">
        <v>1.45</v>
      </c>
      <c r="O1275" s="27" t="s">
        <v>22</v>
      </c>
      <c r="P1275" s="8">
        <v>0.20019684630000001</v>
      </c>
      <c r="Q1275" s="24">
        <v>0.24</v>
      </c>
      <c r="R1275" t="str">
        <f>IF($Q1275*100&gt;=VLOOKUP($O1275,margin_ranges!$A$5:$C$10,2,FALSE),IF($Q1275*100&lt;=VLOOKUP($O1275,margin_ranges!$A$5:$C$10,3,FALSE)+10,"IN RANGE","ABOVE RANGE"),"BELOW RANGE")</f>
        <v>IN RANGE</v>
      </c>
      <c r="S1275">
        <f>MIN(VLOOKUP($O1275,margin_ranges!$A$5:$D$10,4,FALSE),$P1275*100)</f>
        <v>20.01968463</v>
      </c>
      <c r="T1275" s="29">
        <f>(1-$S1275/100)/(1-$F1275)-1</f>
        <v>-3.5711322787790323E-11</v>
      </c>
      <c r="U1275" s="19" t="str">
        <f>IF(ABS(IFERROR(T1275,0))&gt;0.05,INDEX(margin_ranges!$C$13:$C$16,MATCH($F1275*100,margin_ranges!$B$13:$B$16,1)),"")</f>
        <v/>
      </c>
      <c r="V1275" t="e">
        <f>MIN(VLOOKUP($U1275,margin_ranges!$A$5:$D$10,4,FALSE),$P1275*100)</f>
        <v>#N/A</v>
      </c>
      <c r="Y1275" s="29" t="e">
        <f t="shared" si="19"/>
        <v>#N/A</v>
      </c>
    </row>
    <row r="1276" spans="1:25" x14ac:dyDescent="0.3">
      <c r="A1276" s="8" t="s">
        <v>17</v>
      </c>
      <c r="B1276" s="8" t="s">
        <v>1743</v>
      </c>
      <c r="C1276" s="8" t="s">
        <v>1744</v>
      </c>
      <c r="D1276" s="8" t="s">
        <v>2319</v>
      </c>
      <c r="E1276" s="8" t="s">
        <v>2320</v>
      </c>
      <c r="F1276" s="24">
        <v>0.263839010773672</v>
      </c>
      <c r="G1276" s="24">
        <v>0</v>
      </c>
      <c r="H1276" s="25">
        <v>0.73760000000000003</v>
      </c>
      <c r="I1276" s="25">
        <v>0.43830000000000002</v>
      </c>
      <c r="J1276" s="15">
        <v>27</v>
      </c>
      <c r="K1276" s="15">
        <v>7</v>
      </c>
      <c r="L1276" s="13">
        <v>0.59419999999999995</v>
      </c>
      <c r="M1276" s="7">
        <v>2.03759778</v>
      </c>
      <c r="N1276" s="26">
        <v>1.5</v>
      </c>
      <c r="O1276" s="27" t="s">
        <v>92</v>
      </c>
      <c r="P1276" s="8">
        <v>0.2638390108</v>
      </c>
      <c r="Q1276" s="24">
        <v>0.28000000000000003</v>
      </c>
      <c r="R1276" t="str">
        <f>IF($Q1276*100&gt;=VLOOKUP($O1276,margin_ranges!$A$5:$C$10,2,FALSE),IF($Q1276*100&lt;=VLOOKUP($O1276,margin_ranges!$A$5:$C$10,3,FALSE)+10,"IN RANGE","ABOVE RANGE"),"BELOW RANGE")</f>
        <v>IN RANGE</v>
      </c>
      <c r="S1276">
        <f>MIN(VLOOKUP($O1276,margin_ranges!$A$5:$D$10,4,FALSE),$P1276*100)</f>
        <v>26.383901080000001</v>
      </c>
      <c r="T1276" s="29">
        <f>(1-$S1276/100)/(1-$F1276)-1</f>
        <v>-3.5763836336855093E-11</v>
      </c>
      <c r="U1276" s="19" t="str">
        <f>IF(ABS(IFERROR(T1276,0))&gt;0.05,INDEX(margin_ranges!$C$13:$C$16,MATCH($F1276*100,margin_ranges!$B$13:$B$16,1)),"")</f>
        <v/>
      </c>
      <c r="V1276" t="e">
        <f>MIN(VLOOKUP($U1276,margin_ranges!$A$5:$D$10,4,FALSE),$P1276*100)</f>
        <v>#N/A</v>
      </c>
      <c r="Y1276" s="29" t="e">
        <f t="shared" si="19"/>
        <v>#N/A</v>
      </c>
    </row>
    <row r="1277" spans="1:25" x14ac:dyDescent="0.3">
      <c r="A1277" s="8" t="s">
        <v>17</v>
      </c>
      <c r="B1277" s="8" t="s">
        <v>1743</v>
      </c>
      <c r="C1277" s="8" t="s">
        <v>1744</v>
      </c>
      <c r="D1277" s="8" t="s">
        <v>1993</v>
      </c>
      <c r="E1277" s="8" t="s">
        <v>1994</v>
      </c>
      <c r="F1277" s="24">
        <v>0.24843246907303801</v>
      </c>
      <c r="G1277" s="24">
        <v>0</v>
      </c>
      <c r="H1277" s="25">
        <v>2.1640999999999999</v>
      </c>
      <c r="I1277" s="25">
        <v>0.88700000000000001</v>
      </c>
      <c r="J1277" s="15">
        <v>53</v>
      </c>
      <c r="K1277" s="15">
        <v>12</v>
      </c>
      <c r="L1277" s="13">
        <v>0.40989999999999999</v>
      </c>
      <c r="M1277" s="7">
        <v>1.99582864</v>
      </c>
      <c r="N1277" s="26">
        <v>1.5</v>
      </c>
      <c r="O1277" s="27" t="s">
        <v>22</v>
      </c>
      <c r="P1277" s="8">
        <v>0.2484324691</v>
      </c>
      <c r="Q1277" s="24">
        <v>0.28999999999999998</v>
      </c>
      <c r="R1277" t="str">
        <f>IF($Q1277*100&gt;=VLOOKUP($O1277,margin_ranges!$A$5:$C$10,2,FALSE),IF($Q1277*100&lt;=VLOOKUP($O1277,margin_ranges!$A$5:$C$10,3,FALSE)+10,"IN RANGE","ABOVE RANGE"),"BELOW RANGE")</f>
        <v>IN RANGE</v>
      </c>
      <c r="S1277">
        <f>MIN(VLOOKUP($O1277,margin_ranges!$A$5:$D$10,4,FALSE),$P1277*100)</f>
        <v>24.843246910000001</v>
      </c>
      <c r="T1277" s="29">
        <f>(1-$S1277/100)/(1-$F1277)-1</f>
        <v>-3.5874525572410221E-11</v>
      </c>
      <c r="U1277" s="19" t="str">
        <f>IF(ABS(IFERROR(T1277,0))&gt;0.05,INDEX(margin_ranges!$C$13:$C$16,MATCH($F1277*100,margin_ranges!$B$13:$B$16,1)),"")</f>
        <v/>
      </c>
      <c r="V1277" t="e">
        <f>MIN(VLOOKUP($U1277,margin_ranges!$A$5:$D$10,4,FALSE),$P1277*100)</f>
        <v>#N/A</v>
      </c>
      <c r="Y1277" s="29" t="e">
        <f t="shared" si="19"/>
        <v>#N/A</v>
      </c>
    </row>
    <row r="1278" spans="1:25" x14ac:dyDescent="0.3">
      <c r="A1278" s="8" t="s">
        <v>17</v>
      </c>
      <c r="B1278" s="8" t="s">
        <v>1743</v>
      </c>
      <c r="C1278" s="8" t="s">
        <v>1744</v>
      </c>
      <c r="D1278" s="8" t="s">
        <v>2347</v>
      </c>
      <c r="E1278" s="8" t="s">
        <v>2348</v>
      </c>
      <c r="F1278" s="24">
        <v>0.26948420287371999</v>
      </c>
      <c r="G1278" s="24">
        <v>0</v>
      </c>
      <c r="H1278" s="25">
        <v>3.6101999999999999</v>
      </c>
      <c r="I1278" s="25">
        <v>2.2536999999999998</v>
      </c>
      <c r="J1278" s="15">
        <v>139</v>
      </c>
      <c r="K1278" s="15">
        <v>35</v>
      </c>
      <c r="L1278" s="13">
        <v>0.62429999999999997</v>
      </c>
      <c r="M1278" s="7">
        <v>2.0533436900000002</v>
      </c>
      <c r="N1278" s="26">
        <v>1.5</v>
      </c>
      <c r="O1278" s="27" t="s">
        <v>22</v>
      </c>
      <c r="P1278" s="8">
        <v>0.26948420290000002</v>
      </c>
      <c r="Q1278" s="24">
        <v>0.28999999999999998</v>
      </c>
      <c r="R1278" t="str">
        <f>IF($Q1278*100&gt;=VLOOKUP($O1278,margin_ranges!$A$5:$C$10,2,FALSE),IF($Q1278*100&lt;=VLOOKUP($O1278,margin_ranges!$A$5:$C$10,3,FALSE)+10,"IN RANGE","ABOVE RANGE"),"BELOW RANGE")</f>
        <v>IN RANGE</v>
      </c>
      <c r="S1278">
        <f>MIN(VLOOKUP($O1278,margin_ranges!$A$5:$D$10,4,FALSE),$P1278*100)</f>
        <v>26.948420290000001</v>
      </c>
      <c r="T1278" s="29">
        <f>(1-$S1278/100)/(1-$F1278)-1</f>
        <v>-3.5974556666928947E-11</v>
      </c>
      <c r="U1278" s="19" t="str">
        <f>IF(ABS(IFERROR(T1278,0))&gt;0.05,INDEX(margin_ranges!$C$13:$C$16,MATCH($F1278*100,margin_ranges!$B$13:$B$16,1)),"")</f>
        <v/>
      </c>
      <c r="V1278" t="e">
        <f>MIN(VLOOKUP($U1278,margin_ranges!$A$5:$D$10,4,FALSE),$P1278*100)</f>
        <v>#N/A</v>
      </c>
      <c r="Y1278" s="29" t="e">
        <f t="shared" si="19"/>
        <v>#N/A</v>
      </c>
    </row>
    <row r="1279" spans="1:25" x14ac:dyDescent="0.3">
      <c r="A1279" s="8" t="s">
        <v>17</v>
      </c>
      <c r="B1279" s="8" t="s">
        <v>1743</v>
      </c>
      <c r="C1279" s="8" t="s">
        <v>1744</v>
      </c>
      <c r="D1279" s="8" t="s">
        <v>2427</v>
      </c>
      <c r="E1279" s="8" t="s">
        <v>2428</v>
      </c>
      <c r="F1279" s="24">
        <v>0.121797265467915</v>
      </c>
      <c r="G1279" s="24">
        <v>0</v>
      </c>
      <c r="H1279" s="25">
        <v>7.5438000000000001</v>
      </c>
      <c r="I1279" s="25">
        <v>1.4089</v>
      </c>
      <c r="J1279" s="15">
        <v>75</v>
      </c>
      <c r="K1279" s="15">
        <v>9</v>
      </c>
      <c r="L1279" s="13">
        <v>0.18679999999999999</v>
      </c>
      <c r="M1279" s="7">
        <v>1.76496831</v>
      </c>
      <c r="N1279" s="26">
        <v>1.55</v>
      </c>
      <c r="O1279" s="27" t="s">
        <v>479</v>
      </c>
      <c r="P1279" s="8">
        <v>0.1217972655</v>
      </c>
      <c r="Q1279" s="24">
        <v>0.33</v>
      </c>
      <c r="R1279" t="str">
        <f>IF($Q1279*100&gt;=VLOOKUP($O1279,margin_ranges!$A$5:$C$10,2,FALSE),IF($Q1279*100&lt;=VLOOKUP($O1279,margin_ranges!$A$5:$C$10,3,FALSE)+10,"IN RANGE","ABOVE RANGE"),"BELOW RANGE")</f>
        <v>IN RANGE</v>
      </c>
      <c r="S1279">
        <f>MIN(VLOOKUP($O1279,margin_ranges!$A$5:$D$10,4,FALSE),$P1279*100)</f>
        <v>12.17972655</v>
      </c>
      <c r="T1279" s="29">
        <f>(1-$S1279/100)/(1-$F1279)-1</f>
        <v>-3.6534886227457264E-11</v>
      </c>
      <c r="U1279" s="19" t="str">
        <f>IF(ABS(IFERROR(T1279,0))&gt;0.05,INDEX(margin_ranges!$C$13:$C$16,MATCH($F1279*100,margin_ranges!$B$13:$B$16,1)),"")</f>
        <v/>
      </c>
      <c r="V1279" t="e">
        <f>MIN(VLOOKUP($U1279,margin_ranges!$A$5:$D$10,4,FALSE),$P1279*100)</f>
        <v>#N/A</v>
      </c>
      <c r="Y1279" s="29" t="e">
        <f t="shared" si="19"/>
        <v>#N/A</v>
      </c>
    </row>
    <row r="1280" spans="1:25" x14ac:dyDescent="0.3">
      <c r="A1280" s="8" t="s">
        <v>17</v>
      </c>
      <c r="B1280" s="8" t="s">
        <v>1743</v>
      </c>
      <c r="C1280" s="8" t="s">
        <v>1744</v>
      </c>
      <c r="D1280" s="8" t="s">
        <v>2199</v>
      </c>
      <c r="E1280" s="8" t="s">
        <v>2200</v>
      </c>
      <c r="F1280" s="24">
        <v>0.19737968876986001</v>
      </c>
      <c r="G1280" s="24">
        <v>0</v>
      </c>
      <c r="H1280" s="25">
        <v>1.6464000000000001</v>
      </c>
      <c r="I1280" s="25">
        <v>0.70069999999999999</v>
      </c>
      <c r="J1280" s="15">
        <v>39</v>
      </c>
      <c r="K1280" s="15">
        <v>8</v>
      </c>
      <c r="L1280" s="13">
        <v>0.42559999999999998</v>
      </c>
      <c r="M1280" s="7">
        <v>1.8688787</v>
      </c>
      <c r="N1280" s="26">
        <v>1.5</v>
      </c>
      <c r="O1280" s="27" t="s">
        <v>22</v>
      </c>
      <c r="P1280" s="8">
        <v>0.19737968880000001</v>
      </c>
      <c r="Q1280" s="24">
        <v>0.24</v>
      </c>
      <c r="R1280" t="str">
        <f>IF($Q1280*100&gt;=VLOOKUP($O1280,margin_ranges!$A$5:$C$10,2,FALSE),IF($Q1280*100&lt;=VLOOKUP($O1280,margin_ranges!$A$5:$C$10,3,FALSE)+10,"IN RANGE","ABOVE RANGE"),"BELOW RANGE")</f>
        <v>IN RANGE</v>
      </c>
      <c r="S1280">
        <f>MIN(VLOOKUP($O1280,margin_ranges!$A$5:$D$10,4,FALSE),$P1280*100)</f>
        <v>19.73796888</v>
      </c>
      <c r="T1280" s="29">
        <f>(1-$S1280/100)/(1-$F1280)-1</f>
        <v>-3.755196154031637E-11</v>
      </c>
      <c r="U1280" s="19" t="str">
        <f>IF(ABS(IFERROR(T1280,0))&gt;0.05,INDEX(margin_ranges!$C$13:$C$16,MATCH($F1280*100,margin_ranges!$B$13:$B$16,1)),"")</f>
        <v/>
      </c>
      <c r="V1280" t="e">
        <f>MIN(VLOOKUP($U1280,margin_ranges!$A$5:$D$10,4,FALSE),$P1280*100)</f>
        <v>#N/A</v>
      </c>
      <c r="Y1280" s="29" t="e">
        <f t="shared" si="19"/>
        <v>#N/A</v>
      </c>
    </row>
    <row r="1281" spans="1:25" x14ac:dyDescent="0.3">
      <c r="A1281" s="8" t="s">
        <v>17</v>
      </c>
      <c r="B1281" s="8" t="s">
        <v>1743</v>
      </c>
      <c r="C1281" s="8" t="s">
        <v>1744</v>
      </c>
      <c r="D1281" s="8" t="s">
        <v>2531</v>
      </c>
      <c r="E1281" s="8" t="s">
        <v>2532</v>
      </c>
      <c r="F1281" s="24">
        <v>0.26225011217175098</v>
      </c>
      <c r="G1281" s="24">
        <v>0</v>
      </c>
      <c r="H1281" s="25">
        <v>6.7339000000000002</v>
      </c>
      <c r="I1281" s="25">
        <v>3.3041</v>
      </c>
      <c r="J1281" s="15">
        <v>202</v>
      </c>
      <c r="K1281" s="15">
        <v>53</v>
      </c>
      <c r="L1281" s="13">
        <v>0.49070000000000003</v>
      </c>
      <c r="M1281" s="7">
        <v>2.0332093900000001</v>
      </c>
      <c r="N1281" s="26">
        <v>1.5</v>
      </c>
      <c r="O1281" s="27" t="s">
        <v>92</v>
      </c>
      <c r="P1281" s="8">
        <v>0.2622501122</v>
      </c>
      <c r="Q1281" s="24">
        <v>0.3</v>
      </c>
      <c r="R1281" t="str">
        <f>IF($Q1281*100&gt;=VLOOKUP($O1281,margin_ranges!$A$5:$C$10,2,FALSE),IF($Q1281*100&lt;=VLOOKUP($O1281,margin_ranges!$A$5:$C$10,3,FALSE)+10,"IN RANGE","ABOVE RANGE"),"BELOW RANGE")</f>
        <v>IN RANGE</v>
      </c>
      <c r="S1281">
        <f>MIN(VLOOKUP($O1281,margin_ranges!$A$5:$D$10,4,FALSE),$P1281*100)</f>
        <v>26.225011219999999</v>
      </c>
      <c r="T1281" s="29">
        <f>(1-$S1281/100)/(1-$F1281)-1</f>
        <v>-3.8290814963204411E-11</v>
      </c>
      <c r="U1281" s="19" t="str">
        <f>IF(ABS(IFERROR(T1281,0))&gt;0.05,INDEX(margin_ranges!$C$13:$C$16,MATCH($F1281*100,margin_ranges!$B$13:$B$16,1)),"")</f>
        <v/>
      </c>
      <c r="V1281" t="e">
        <f>MIN(VLOOKUP($U1281,margin_ranges!$A$5:$D$10,4,FALSE),$P1281*100)</f>
        <v>#N/A</v>
      </c>
      <c r="Y1281" s="29" t="e">
        <f t="shared" si="19"/>
        <v>#N/A</v>
      </c>
    </row>
    <row r="1282" spans="1:25" x14ac:dyDescent="0.3">
      <c r="A1282" s="8" t="s">
        <v>17</v>
      </c>
      <c r="B1282" s="8" t="s">
        <v>1743</v>
      </c>
      <c r="C1282" s="8" t="s">
        <v>1744</v>
      </c>
      <c r="D1282" s="8" t="s">
        <v>11818</v>
      </c>
      <c r="E1282" s="8" t="s">
        <v>11819</v>
      </c>
      <c r="F1282" s="24">
        <v>0.24681140097104401</v>
      </c>
      <c r="G1282" s="24">
        <v>0</v>
      </c>
      <c r="H1282" s="25">
        <v>0.39789999999999998</v>
      </c>
      <c r="I1282" s="25">
        <v>0.1426</v>
      </c>
      <c r="J1282" s="15">
        <v>9</v>
      </c>
      <c r="K1282" s="15">
        <v>2</v>
      </c>
      <c r="L1282" s="13">
        <v>0.35830000000000001</v>
      </c>
      <c r="M1282" s="7">
        <v>1.99153307</v>
      </c>
      <c r="N1282" s="26">
        <v>1.5</v>
      </c>
      <c r="O1282" s="27" t="s">
        <v>22</v>
      </c>
      <c r="P1282" s="8">
        <v>0.24681140100000001</v>
      </c>
      <c r="Q1282" s="24">
        <v>0.25</v>
      </c>
      <c r="R1282" t="str">
        <f>IF($Q1282*100&gt;=VLOOKUP($O1282,margin_ranges!$A$5:$C$10,2,FALSE),IF($Q1282*100&lt;=VLOOKUP($O1282,margin_ranges!$A$5:$C$10,3,FALSE)+10,"IN RANGE","ABOVE RANGE"),"BELOW RANGE")</f>
        <v>IN RANGE</v>
      </c>
      <c r="S1282">
        <f>MIN(VLOOKUP($O1282,margin_ranges!$A$5:$D$10,4,FALSE),$P1282*100)</f>
        <v>24.6811401</v>
      </c>
      <c r="T1282" s="29">
        <f>(1-$S1282/100)/(1-$F1282)-1</f>
        <v>-3.8444469829812533E-11</v>
      </c>
      <c r="U1282" s="19" t="str">
        <f>IF(ABS(IFERROR(T1282,0))&gt;0.05,INDEX(margin_ranges!$C$13:$C$16,MATCH($F1282*100,margin_ranges!$B$13:$B$16,1)),"")</f>
        <v/>
      </c>
      <c r="V1282" t="e">
        <f>MIN(VLOOKUP($U1282,margin_ranges!$A$5:$D$10,4,FALSE),$P1282*100)</f>
        <v>#N/A</v>
      </c>
      <c r="Y1282" s="29" t="e">
        <f t="shared" si="19"/>
        <v>#N/A</v>
      </c>
    </row>
    <row r="1283" spans="1:25" x14ac:dyDescent="0.3">
      <c r="A1283" s="8" t="s">
        <v>17</v>
      </c>
      <c r="B1283" s="8" t="s">
        <v>1743</v>
      </c>
      <c r="C1283" s="8" t="s">
        <v>1744</v>
      </c>
      <c r="D1283" s="8" t="s">
        <v>1769</v>
      </c>
      <c r="E1283" s="8" t="s">
        <v>1770</v>
      </c>
      <c r="F1283" s="24">
        <v>0.2190557209698</v>
      </c>
      <c r="G1283" s="24">
        <v>0</v>
      </c>
      <c r="H1283" s="25">
        <v>0.60899999999999999</v>
      </c>
      <c r="I1283" s="25">
        <v>0.20399999999999999</v>
      </c>
      <c r="J1283" s="15">
        <v>11</v>
      </c>
      <c r="K1283" s="15">
        <v>2</v>
      </c>
      <c r="L1283" s="13">
        <v>0.33500000000000002</v>
      </c>
      <c r="M1283" s="7">
        <v>1.7286764699999999</v>
      </c>
      <c r="N1283" s="26">
        <v>1.35</v>
      </c>
      <c r="O1283" s="27" t="s">
        <v>22</v>
      </c>
      <c r="P1283" s="8">
        <v>0.21905572100000001</v>
      </c>
      <c r="Q1283" s="24">
        <v>0.26</v>
      </c>
      <c r="R1283" t="str">
        <f>IF($Q1283*100&gt;=VLOOKUP($O1283,margin_ranges!$A$5:$C$10,2,FALSE),IF($Q1283*100&lt;=VLOOKUP($O1283,margin_ranges!$A$5:$C$10,3,FALSE)+10,"IN RANGE","ABOVE RANGE"),"BELOW RANGE")</f>
        <v>IN RANGE</v>
      </c>
      <c r="S1283">
        <f>MIN(VLOOKUP($O1283,margin_ranges!$A$5:$D$10,4,FALSE),$P1283*100)</f>
        <v>21.905572100000001</v>
      </c>
      <c r="T1283" s="29">
        <f>(1-$S1283/100)/(1-$F1283)-1</f>
        <v>-3.867117737144099E-11</v>
      </c>
      <c r="U1283" s="19" t="str">
        <f>IF(ABS(IFERROR(T1283,0))&gt;0.05,INDEX(margin_ranges!$C$13:$C$16,MATCH($F1283*100,margin_ranges!$B$13:$B$16,1)),"")</f>
        <v/>
      </c>
      <c r="V1283" t="e">
        <f>MIN(VLOOKUP($U1283,margin_ranges!$A$5:$D$10,4,FALSE),$P1283*100)</f>
        <v>#N/A</v>
      </c>
      <c r="Y1283" s="29" t="e">
        <f t="shared" si="19"/>
        <v>#N/A</v>
      </c>
    </row>
    <row r="1284" spans="1:25" x14ac:dyDescent="0.3">
      <c r="A1284" s="8" t="s">
        <v>17</v>
      </c>
      <c r="B1284" s="8" t="s">
        <v>1743</v>
      </c>
      <c r="C1284" s="8" t="s">
        <v>1744</v>
      </c>
      <c r="D1284" s="8" t="s">
        <v>2025</v>
      </c>
      <c r="E1284" s="8" t="s">
        <v>2026</v>
      </c>
      <c r="F1284" s="24">
        <v>0.21780716126944999</v>
      </c>
      <c r="G1284" s="24">
        <v>0</v>
      </c>
      <c r="H1284" s="25">
        <v>1.1384000000000001</v>
      </c>
      <c r="I1284" s="25">
        <v>0.36919999999999997</v>
      </c>
      <c r="J1284" s="15">
        <v>21</v>
      </c>
      <c r="K1284" s="15">
        <v>5</v>
      </c>
      <c r="L1284" s="13">
        <v>0.32429999999999998</v>
      </c>
      <c r="M1284" s="7">
        <v>1.85376282</v>
      </c>
      <c r="N1284" s="26">
        <v>1.45</v>
      </c>
      <c r="O1284" s="27" t="s">
        <v>92</v>
      </c>
      <c r="P1284" s="8">
        <v>0.2178071613</v>
      </c>
      <c r="Q1284" s="24">
        <v>0.26</v>
      </c>
      <c r="R1284" t="str">
        <f>IF($Q1284*100&gt;=VLOOKUP($O1284,margin_ranges!$A$5:$C$10,2,FALSE),IF($Q1284*100&lt;=VLOOKUP($O1284,margin_ranges!$A$5:$C$10,3,FALSE)+10,"IN RANGE","ABOVE RANGE"),"BELOW RANGE")</f>
        <v>IN RANGE</v>
      </c>
      <c r="S1284">
        <f>MIN(VLOOKUP($O1284,margin_ranges!$A$5:$D$10,4,FALSE),$P1284*100)</f>
        <v>21.780716129999998</v>
      </c>
      <c r="T1284" s="29">
        <f>(1-$S1284/100)/(1-$F1284)-1</f>
        <v>-3.9056868850195769E-11</v>
      </c>
      <c r="U1284" s="19" t="str">
        <f>IF(ABS(IFERROR(T1284,0))&gt;0.05,INDEX(margin_ranges!$C$13:$C$16,MATCH($F1284*100,margin_ranges!$B$13:$B$16,1)),"")</f>
        <v/>
      </c>
      <c r="V1284" t="e">
        <f>MIN(VLOOKUP($U1284,margin_ranges!$A$5:$D$10,4,FALSE),$P1284*100)</f>
        <v>#N/A</v>
      </c>
      <c r="Y1284" s="29" t="e">
        <f t="shared" si="19"/>
        <v>#N/A</v>
      </c>
    </row>
    <row r="1285" spans="1:25" x14ac:dyDescent="0.3">
      <c r="A1285" s="8" t="s">
        <v>17</v>
      </c>
      <c r="B1285" s="8" t="s">
        <v>1743</v>
      </c>
      <c r="C1285" s="8" t="s">
        <v>1744</v>
      </c>
      <c r="D1285" s="28" t="s">
        <v>2249</v>
      </c>
      <c r="E1285" s="8" t="s">
        <v>2250</v>
      </c>
      <c r="F1285" s="24">
        <v>0.207387161868757</v>
      </c>
      <c r="G1285" s="24">
        <v>0</v>
      </c>
      <c r="H1285" s="25">
        <v>0.60740000000000005</v>
      </c>
      <c r="I1285" s="25">
        <v>0.15290000000000001</v>
      </c>
      <c r="J1285" s="15">
        <v>8</v>
      </c>
      <c r="K1285" s="15">
        <v>2</v>
      </c>
      <c r="L1285" s="13">
        <v>0.25169999999999998</v>
      </c>
      <c r="M1285" s="7">
        <v>1.8293925200000001</v>
      </c>
      <c r="N1285" s="26">
        <v>1.45</v>
      </c>
      <c r="O1285" s="27" t="s">
        <v>92</v>
      </c>
      <c r="P1285" s="8">
        <v>0.20738716190000001</v>
      </c>
      <c r="Q1285" s="24">
        <v>0.24</v>
      </c>
      <c r="R1285" t="str">
        <f>IF($Q1285*100&gt;=VLOOKUP($O1285,margin_ranges!$A$5:$C$10,2,FALSE),IF($Q1285*100&lt;=VLOOKUP($O1285,margin_ranges!$A$5:$C$10,3,FALSE)+10,"IN RANGE","ABOVE RANGE"),"BELOW RANGE")</f>
        <v>IN RANGE</v>
      </c>
      <c r="S1285">
        <f>MIN(VLOOKUP($O1285,margin_ranges!$A$5:$D$10,4,FALSE),$P1285*100)</f>
        <v>20.738716190000002</v>
      </c>
      <c r="T1285" s="29">
        <f>(1-$S1285/100)/(1-$F1285)-1</f>
        <v>-3.9417691333198945E-11</v>
      </c>
      <c r="U1285" s="19" t="str">
        <f>IF(ABS(IFERROR(T1285,0))&gt;0.05,INDEX(margin_ranges!$C$13:$C$16,MATCH($F1285*100,margin_ranges!$B$13:$B$16,1)),"")</f>
        <v/>
      </c>
      <c r="V1285" t="e">
        <f>MIN(VLOOKUP($U1285,margin_ranges!$A$5:$D$10,4,FALSE),$P1285*100)</f>
        <v>#N/A</v>
      </c>
      <c r="Y1285" s="29" t="e">
        <f t="shared" si="19"/>
        <v>#N/A</v>
      </c>
    </row>
    <row r="1286" spans="1:25" x14ac:dyDescent="0.3">
      <c r="A1286" s="8" t="s">
        <v>17</v>
      </c>
      <c r="B1286" s="8" t="s">
        <v>1743</v>
      </c>
      <c r="C1286" s="8" t="s">
        <v>1744</v>
      </c>
      <c r="D1286" s="8" t="s">
        <v>2093</v>
      </c>
      <c r="E1286" s="8" t="s">
        <v>2094</v>
      </c>
      <c r="F1286" s="24">
        <v>0.25225342347027202</v>
      </c>
      <c r="G1286" s="24">
        <v>0</v>
      </c>
      <c r="H1286" s="25">
        <v>7.9009</v>
      </c>
      <c r="I1286" s="25">
        <v>3.4510000000000001</v>
      </c>
      <c r="J1286" s="15">
        <v>208</v>
      </c>
      <c r="K1286" s="15">
        <v>51</v>
      </c>
      <c r="L1286" s="13">
        <v>0.43680000000000002</v>
      </c>
      <c r="M1286" s="7">
        <v>2.0060272399999999</v>
      </c>
      <c r="N1286" s="26">
        <v>1.5</v>
      </c>
      <c r="O1286" s="27" t="s">
        <v>92</v>
      </c>
      <c r="P1286" s="8">
        <v>0.25225342350000002</v>
      </c>
      <c r="Q1286" s="24">
        <v>0.28000000000000003</v>
      </c>
      <c r="R1286" t="str">
        <f>IF($Q1286*100&gt;=VLOOKUP($O1286,margin_ranges!$A$5:$C$10,2,FALSE),IF($Q1286*100&lt;=VLOOKUP($O1286,margin_ranges!$A$5:$C$10,3,FALSE)+10,"IN RANGE","ABOVE RANGE"),"BELOW RANGE")</f>
        <v>IN RANGE</v>
      </c>
      <c r="S1286">
        <f>MIN(VLOOKUP($O1286,margin_ranges!$A$5:$D$10,4,FALSE),$P1286*100)</f>
        <v>25.225342350000002</v>
      </c>
      <c r="T1286" s="29">
        <f>(1-$S1286/100)/(1-$F1286)-1</f>
        <v>-3.9756753444919468E-11</v>
      </c>
      <c r="U1286" s="19" t="str">
        <f>IF(ABS(IFERROR(T1286,0))&gt;0.05,INDEX(margin_ranges!$C$13:$C$16,MATCH($F1286*100,margin_ranges!$B$13:$B$16,1)),"")</f>
        <v/>
      </c>
      <c r="V1286" t="e">
        <f>MIN(VLOOKUP($U1286,margin_ranges!$A$5:$D$10,4,FALSE),$P1286*100)</f>
        <v>#N/A</v>
      </c>
      <c r="Y1286" s="29" t="e">
        <f t="shared" si="19"/>
        <v>#N/A</v>
      </c>
    </row>
    <row r="1287" spans="1:25" x14ac:dyDescent="0.3">
      <c r="A1287" s="8" t="s">
        <v>17</v>
      </c>
      <c r="B1287" s="8" t="s">
        <v>1743</v>
      </c>
      <c r="C1287" s="8" t="s">
        <v>1744</v>
      </c>
      <c r="D1287" s="8" t="s">
        <v>1881</v>
      </c>
      <c r="E1287" s="8" t="s">
        <v>1882</v>
      </c>
      <c r="F1287" s="24">
        <v>0.20491617346833499</v>
      </c>
      <c r="G1287" s="24">
        <v>0</v>
      </c>
      <c r="H1287" s="25">
        <v>0.4516</v>
      </c>
      <c r="I1287" s="25">
        <v>0.20399999999999999</v>
      </c>
      <c r="J1287" s="15">
        <v>10</v>
      </c>
      <c r="K1287" s="15">
        <v>2</v>
      </c>
      <c r="L1287" s="13">
        <v>0.45179999999999998</v>
      </c>
      <c r="M1287" s="7">
        <v>1.6979341699999999</v>
      </c>
      <c r="N1287" s="26">
        <v>1.35</v>
      </c>
      <c r="O1287" s="27" t="s">
        <v>22</v>
      </c>
      <c r="P1287" s="8">
        <v>0.20491617349999999</v>
      </c>
      <c r="Q1287" s="24">
        <v>0.26</v>
      </c>
      <c r="R1287" t="str">
        <f>IF($Q1287*100&gt;=VLOOKUP($O1287,margin_ranges!$A$5:$C$10,2,FALSE),IF($Q1287*100&lt;=VLOOKUP($O1287,margin_ranges!$A$5:$C$10,3,FALSE)+10,"IN RANGE","ABOVE RANGE"),"BELOW RANGE")</f>
        <v>IN RANGE</v>
      </c>
      <c r="S1287">
        <f>MIN(VLOOKUP($O1287,margin_ranges!$A$5:$D$10,4,FALSE),$P1287*100)</f>
        <v>20.491617349999999</v>
      </c>
      <c r="T1287" s="29">
        <f>(1-$S1287/100)/(1-$F1287)-1</f>
        <v>-3.9826031361656078E-11</v>
      </c>
      <c r="U1287" s="19" t="str">
        <f>IF(ABS(IFERROR(T1287,0))&gt;0.05,INDEX(margin_ranges!$C$13:$C$16,MATCH($F1287*100,margin_ranges!$B$13:$B$16,1)),"")</f>
        <v/>
      </c>
      <c r="V1287" t="e">
        <f>MIN(VLOOKUP($U1287,margin_ranges!$A$5:$D$10,4,FALSE),$P1287*100)</f>
        <v>#N/A</v>
      </c>
      <c r="Y1287" s="29" t="e">
        <f t="shared" si="19"/>
        <v>#N/A</v>
      </c>
    </row>
    <row r="1288" spans="1:25" x14ac:dyDescent="0.3">
      <c r="A1288" s="8" t="s">
        <v>17</v>
      </c>
      <c r="B1288" s="8" t="s">
        <v>1743</v>
      </c>
      <c r="C1288" s="8" t="s">
        <v>1744</v>
      </c>
      <c r="D1288" s="8" t="s">
        <v>1991</v>
      </c>
      <c r="E1288" s="8" t="s">
        <v>1992</v>
      </c>
      <c r="F1288" s="24">
        <v>7.2081618761795696E-2</v>
      </c>
      <c r="G1288" s="24">
        <v>0</v>
      </c>
      <c r="H1288" s="25">
        <v>3.5640999999999998</v>
      </c>
      <c r="I1288" s="25">
        <v>1.7138</v>
      </c>
      <c r="J1288" s="15">
        <v>83</v>
      </c>
      <c r="K1288" s="15">
        <v>6</v>
      </c>
      <c r="L1288" s="13">
        <v>0.48080000000000001</v>
      </c>
      <c r="M1288" s="7">
        <v>1.61652149</v>
      </c>
      <c r="N1288" s="26">
        <v>1.5</v>
      </c>
      <c r="O1288" s="27" t="s">
        <v>22</v>
      </c>
      <c r="P1288" s="8">
        <v>7.2081618799999997E-2</v>
      </c>
      <c r="Q1288" s="24">
        <v>0.11</v>
      </c>
      <c r="R1288" t="str">
        <f>IF($Q1288*100&gt;=VLOOKUP($O1288,margin_ranges!$A$5:$C$10,2,FALSE),IF($Q1288*100&lt;=VLOOKUP($O1288,margin_ranges!$A$5:$C$10,3,FALSE)+10,"IN RANGE","ABOVE RANGE"),"BELOW RANGE")</f>
        <v>BELOW RANGE</v>
      </c>
      <c r="S1288">
        <f>MIN(VLOOKUP($O1288,margin_ranges!$A$5:$D$10,4,FALSE),$P1288*100)</f>
        <v>7.2081618799999996</v>
      </c>
      <c r="T1288" s="29">
        <f>(1-$S1288/100)/(1-$F1288)-1</f>
        <v>-4.1172065756711618E-11</v>
      </c>
      <c r="U1288" s="19" t="str">
        <f>IF(ABS(IFERROR(T1288,0))&gt;0.05,INDEX(margin_ranges!$C$13:$C$16,MATCH($F1288*100,margin_ranges!$B$13:$B$16,1)),"")</f>
        <v/>
      </c>
      <c r="V1288" t="e">
        <f>MIN(VLOOKUP($U1288,margin_ranges!$A$5:$D$10,4,FALSE),$P1288*100)</f>
        <v>#N/A</v>
      </c>
      <c r="Y1288" s="29" t="e">
        <f t="shared" si="19"/>
        <v>#N/A</v>
      </c>
    </row>
    <row r="1289" spans="1:25" x14ac:dyDescent="0.3">
      <c r="A1289" s="8" t="s">
        <v>17</v>
      </c>
      <c r="B1289" s="8" t="s">
        <v>1743</v>
      </c>
      <c r="C1289" s="8" t="s">
        <v>1744</v>
      </c>
      <c r="D1289" s="28" t="s">
        <v>2189</v>
      </c>
      <c r="E1289" s="8" t="s">
        <v>2190</v>
      </c>
      <c r="F1289" s="24">
        <v>0.25369748626877803</v>
      </c>
      <c r="G1289" s="24">
        <v>0</v>
      </c>
      <c r="H1289" s="25">
        <v>10.2424</v>
      </c>
      <c r="I1289" s="25">
        <v>4.6372999999999998</v>
      </c>
      <c r="J1289" s="15">
        <v>280</v>
      </c>
      <c r="K1289" s="15">
        <v>70</v>
      </c>
      <c r="L1289" s="13">
        <v>0.45279999999999998</v>
      </c>
      <c r="M1289" s="7">
        <v>2.0099088100000002</v>
      </c>
      <c r="N1289" s="26">
        <v>1.5</v>
      </c>
      <c r="O1289" s="27" t="s">
        <v>92</v>
      </c>
      <c r="P1289" s="8">
        <v>0.2536974863</v>
      </c>
      <c r="Q1289" s="24">
        <v>0.28000000000000003</v>
      </c>
      <c r="R1289" t="str">
        <f>IF($Q1289*100&gt;=VLOOKUP($O1289,margin_ranges!$A$5:$C$10,2,FALSE),IF($Q1289*100&lt;=VLOOKUP($O1289,margin_ranges!$A$5:$C$10,3,FALSE)+10,"IN RANGE","ABOVE RANGE"),"BELOW RANGE")</f>
        <v>IN RANGE</v>
      </c>
      <c r="S1289">
        <f>MIN(VLOOKUP($O1289,margin_ranges!$A$5:$D$10,4,FALSE),$P1289*100)</f>
        <v>25.36974863</v>
      </c>
      <c r="T1289" s="29">
        <f>(1-$S1289/100)/(1-$F1289)-1</f>
        <v>-4.1835646058530074E-11</v>
      </c>
      <c r="U1289" s="19" t="str">
        <f>IF(ABS(IFERROR(T1289,0))&gt;0.05,INDEX(margin_ranges!$C$13:$C$16,MATCH($F1289*100,margin_ranges!$B$13:$B$16,1)),"")</f>
        <v/>
      </c>
      <c r="V1289" t="e">
        <f>MIN(VLOOKUP($U1289,margin_ranges!$A$5:$D$10,4,FALSE),$P1289*100)</f>
        <v>#N/A</v>
      </c>
      <c r="Y1289" s="29" t="e">
        <f t="shared" si="19"/>
        <v>#N/A</v>
      </c>
    </row>
    <row r="1290" spans="1:25" x14ac:dyDescent="0.3">
      <c r="A1290" s="8" t="s">
        <v>17</v>
      </c>
      <c r="B1290" s="8" t="s">
        <v>1743</v>
      </c>
      <c r="C1290" s="8" t="s">
        <v>1744</v>
      </c>
      <c r="D1290" s="8" t="s">
        <v>2221</v>
      </c>
      <c r="E1290" s="8" t="s">
        <v>2222</v>
      </c>
      <c r="F1290" s="24">
        <v>0.259135745768869</v>
      </c>
      <c r="G1290" s="24">
        <v>0</v>
      </c>
      <c r="H1290" s="25">
        <v>13.4374</v>
      </c>
      <c r="I1290" s="25">
        <v>5.1466000000000003</v>
      </c>
      <c r="J1290" s="15">
        <v>313</v>
      </c>
      <c r="K1290" s="15">
        <v>78</v>
      </c>
      <c r="L1290" s="13">
        <v>0.38300000000000001</v>
      </c>
      <c r="M1290" s="7">
        <v>2.0246624</v>
      </c>
      <c r="N1290" s="26">
        <v>1.5</v>
      </c>
      <c r="O1290" s="27" t="s">
        <v>92</v>
      </c>
      <c r="P1290" s="8">
        <v>0.25913574579999998</v>
      </c>
      <c r="Q1290" s="24">
        <v>0.28999999999999998</v>
      </c>
      <c r="R1290" t="str">
        <f>IF($Q1290*100&gt;=VLOOKUP($O1290,margin_ranges!$A$5:$C$10,2,FALSE),IF($Q1290*100&lt;=VLOOKUP($O1290,margin_ranges!$A$5:$C$10,3,FALSE)+10,"IN RANGE","ABOVE RANGE"),"BELOW RANGE")</f>
        <v>IN RANGE</v>
      </c>
      <c r="S1290">
        <f>MIN(VLOOKUP($O1290,margin_ranges!$A$5:$D$10,4,FALSE),$P1290*100)</f>
        <v>25.913574579999999</v>
      </c>
      <c r="T1290" s="29">
        <f>(1-$S1290/100)/(1-$F1290)-1</f>
        <v>-4.2019832058315387E-11</v>
      </c>
      <c r="U1290" s="19" t="str">
        <f>IF(ABS(IFERROR(T1290,0))&gt;0.05,INDEX(margin_ranges!$C$13:$C$16,MATCH($F1290*100,margin_ranges!$B$13:$B$16,1)),"")</f>
        <v/>
      </c>
      <c r="V1290" t="e">
        <f>MIN(VLOOKUP($U1290,margin_ranges!$A$5:$D$10,4,FALSE),$P1290*100)</f>
        <v>#N/A</v>
      </c>
      <c r="Y1290" s="29" t="e">
        <f t="shared" si="19"/>
        <v>#N/A</v>
      </c>
    </row>
    <row r="1291" spans="1:25" x14ac:dyDescent="0.3">
      <c r="A1291" s="8" t="s">
        <v>17</v>
      </c>
      <c r="B1291" s="8" t="s">
        <v>1743</v>
      </c>
      <c r="C1291" s="8" t="s">
        <v>1744</v>
      </c>
      <c r="D1291" s="8" t="s">
        <v>2529</v>
      </c>
      <c r="E1291" s="8" t="s">
        <v>2530</v>
      </c>
      <c r="F1291" s="24">
        <v>0.24919959716815199</v>
      </c>
      <c r="G1291" s="24">
        <v>0</v>
      </c>
      <c r="H1291" s="25">
        <v>0.41889999999999999</v>
      </c>
      <c r="I1291" s="25">
        <v>0.2379</v>
      </c>
      <c r="J1291" s="15">
        <v>14</v>
      </c>
      <c r="K1291" s="15">
        <v>3</v>
      </c>
      <c r="L1291" s="13">
        <v>0.56789999999999996</v>
      </c>
      <c r="M1291" s="7">
        <v>1.9978678700000001</v>
      </c>
      <c r="N1291" s="26">
        <v>1.5</v>
      </c>
      <c r="O1291" s="27" t="s">
        <v>22</v>
      </c>
      <c r="P1291" s="8">
        <v>0.24919959720000001</v>
      </c>
      <c r="Q1291" s="24">
        <v>0.28999999999999998</v>
      </c>
      <c r="R1291" t="str">
        <f>IF($Q1291*100&gt;=VLOOKUP($O1291,margin_ranges!$A$5:$C$10,2,FALSE),IF($Q1291*100&lt;=VLOOKUP($O1291,margin_ranges!$A$5:$C$10,3,FALSE)+10,"IN RANGE","ABOVE RANGE"),"BELOW RANGE")</f>
        <v>IN RANGE</v>
      </c>
      <c r="S1291">
        <f>MIN(VLOOKUP($O1291,margin_ranges!$A$5:$D$10,4,FALSE),$P1291*100)</f>
        <v>24.919959720000001</v>
      </c>
      <c r="T1291" s="29">
        <f>(1-$S1291/100)/(1-$F1291)-1</f>
        <v>-4.2418846213365669E-11</v>
      </c>
      <c r="U1291" s="19" t="str">
        <f>IF(ABS(IFERROR(T1291,0))&gt;0.05,INDEX(margin_ranges!$C$13:$C$16,MATCH($F1291*100,margin_ranges!$B$13:$B$16,1)),"")</f>
        <v/>
      </c>
      <c r="V1291" t="e">
        <f>MIN(VLOOKUP($U1291,margin_ranges!$A$5:$D$10,4,FALSE),$P1291*100)</f>
        <v>#N/A</v>
      </c>
      <c r="Y1291" s="29" t="e">
        <f t="shared" si="19"/>
        <v>#N/A</v>
      </c>
    </row>
    <row r="1292" spans="1:25" x14ac:dyDescent="0.3">
      <c r="A1292" s="8" t="s">
        <v>17</v>
      </c>
      <c r="B1292" s="8" t="s">
        <v>1743</v>
      </c>
      <c r="C1292" s="8" t="s">
        <v>1744</v>
      </c>
      <c r="D1292" s="8" t="s">
        <v>1961</v>
      </c>
      <c r="E1292" s="8" t="s">
        <v>1962</v>
      </c>
      <c r="F1292" s="24">
        <v>0.202138599365566</v>
      </c>
      <c r="G1292" s="24">
        <v>0</v>
      </c>
      <c r="H1292" s="25">
        <v>0.89729999999999999</v>
      </c>
      <c r="I1292" s="25">
        <v>0.22550000000000001</v>
      </c>
      <c r="J1292" s="15">
        <v>12</v>
      </c>
      <c r="K1292" s="15">
        <v>2</v>
      </c>
      <c r="L1292" s="13">
        <v>0.25130000000000002</v>
      </c>
      <c r="M1292" s="7">
        <v>1.8173582500000001</v>
      </c>
      <c r="N1292" s="26">
        <v>1.45</v>
      </c>
      <c r="O1292" s="27" t="s">
        <v>92</v>
      </c>
      <c r="P1292" s="8">
        <v>0.20213859940000001</v>
      </c>
      <c r="Q1292" s="24">
        <v>0.24</v>
      </c>
      <c r="R1292" t="str">
        <f>IF($Q1292*100&gt;=VLOOKUP($O1292,margin_ranges!$A$5:$C$10,2,FALSE),IF($Q1292*100&lt;=VLOOKUP($O1292,margin_ranges!$A$5:$C$10,3,FALSE)+10,"IN RANGE","ABOVE RANGE"),"BELOW RANGE")</f>
        <v>IN RANGE</v>
      </c>
      <c r="S1292">
        <f>MIN(VLOOKUP($O1292,margin_ranges!$A$5:$D$10,4,FALSE),$P1292*100)</f>
        <v>20.213859939999999</v>
      </c>
      <c r="T1292" s="29">
        <f>(1-$S1292/100)/(1-$F1292)-1</f>
        <v>-4.3157921680858635E-11</v>
      </c>
      <c r="U1292" s="19" t="str">
        <f>IF(ABS(IFERROR(T1292,0))&gt;0.05,INDEX(margin_ranges!$C$13:$C$16,MATCH($F1292*100,margin_ranges!$B$13:$B$16,1)),"")</f>
        <v/>
      </c>
      <c r="V1292" t="e">
        <f>MIN(VLOOKUP($U1292,margin_ranges!$A$5:$D$10,4,FALSE),$P1292*100)</f>
        <v>#N/A</v>
      </c>
      <c r="Y1292" s="29" t="e">
        <f t="shared" si="19"/>
        <v>#N/A</v>
      </c>
    </row>
    <row r="1293" spans="1:25" x14ac:dyDescent="0.3">
      <c r="A1293" s="8" t="s">
        <v>17</v>
      </c>
      <c r="B1293" s="8" t="s">
        <v>1743</v>
      </c>
      <c r="C1293" s="8" t="s">
        <v>1744</v>
      </c>
      <c r="D1293" s="8" t="s">
        <v>2359</v>
      </c>
      <c r="E1293" s="8" t="s">
        <v>2360</v>
      </c>
      <c r="F1293" s="24">
        <v>0.252549429667701</v>
      </c>
      <c r="G1293" s="24">
        <v>0</v>
      </c>
      <c r="H1293" s="25">
        <v>8.7581000000000007</v>
      </c>
      <c r="I1293" s="25">
        <v>4.0983000000000001</v>
      </c>
      <c r="J1293" s="15">
        <v>247</v>
      </c>
      <c r="K1293" s="15">
        <v>61</v>
      </c>
      <c r="L1293" s="13">
        <v>0.46789999999999998</v>
      </c>
      <c r="M1293" s="7">
        <v>2.0068216699999999</v>
      </c>
      <c r="N1293" s="26">
        <v>1.5</v>
      </c>
      <c r="O1293" s="27" t="s">
        <v>92</v>
      </c>
      <c r="P1293" s="8">
        <v>0.25254942969999999</v>
      </c>
      <c r="Q1293" s="24">
        <v>0.28999999999999998</v>
      </c>
      <c r="R1293" t="str">
        <f>IF($Q1293*100&gt;=VLOOKUP($O1293,margin_ranges!$A$5:$C$10,2,FALSE),IF($Q1293*100&lt;=VLOOKUP($O1293,margin_ranges!$A$5:$C$10,3,FALSE)+10,"IN RANGE","ABOVE RANGE"),"BELOW RANGE")</f>
        <v>IN RANGE</v>
      </c>
      <c r="S1293">
        <f>MIN(VLOOKUP($O1293,margin_ranges!$A$5:$D$10,4,FALSE),$P1293*100)</f>
        <v>25.254942969999998</v>
      </c>
      <c r="T1293" s="29">
        <f>(1-$S1293/100)/(1-$F1293)-1</f>
        <v>-4.3212100564460343E-11</v>
      </c>
      <c r="U1293" s="19" t="str">
        <f>IF(ABS(IFERROR(T1293,0))&gt;0.05,INDEX(margin_ranges!$C$13:$C$16,MATCH($F1293*100,margin_ranges!$B$13:$B$16,1)),"")</f>
        <v/>
      </c>
      <c r="V1293" t="e">
        <f>MIN(VLOOKUP($U1293,margin_ranges!$A$5:$D$10,4,FALSE),$P1293*100)</f>
        <v>#N/A</v>
      </c>
      <c r="Y1293" s="29" t="e">
        <f t="shared" si="19"/>
        <v>#N/A</v>
      </c>
    </row>
    <row r="1294" spans="1:25" x14ac:dyDescent="0.3">
      <c r="A1294" s="8" t="s">
        <v>17</v>
      </c>
      <c r="B1294" s="8" t="s">
        <v>1743</v>
      </c>
      <c r="C1294" s="8" t="s">
        <v>1744</v>
      </c>
      <c r="D1294" s="8" t="s">
        <v>2367</v>
      </c>
      <c r="E1294" s="8" t="s">
        <v>2368</v>
      </c>
      <c r="F1294" s="24">
        <v>4.82047013575959E-2</v>
      </c>
      <c r="G1294" s="24">
        <v>0</v>
      </c>
      <c r="H1294" s="25">
        <v>0.44750000000000001</v>
      </c>
      <c r="I1294" s="25">
        <v>0.16339999999999999</v>
      </c>
      <c r="J1294" s="15">
        <v>7</v>
      </c>
      <c r="K1294" s="15">
        <v>1</v>
      </c>
      <c r="L1294" s="13">
        <v>0.36499999999999999</v>
      </c>
      <c r="M1294" s="7">
        <v>1.5234368199999999</v>
      </c>
      <c r="N1294" s="26">
        <v>1.45</v>
      </c>
      <c r="O1294" s="27" t="s">
        <v>22</v>
      </c>
      <c r="P1294" s="8">
        <v>4.8204701400000001E-2</v>
      </c>
      <c r="Q1294" s="24">
        <v>0.1</v>
      </c>
      <c r="R1294" t="str">
        <f>IF($Q1294*100&gt;=VLOOKUP($O1294,margin_ranges!$A$5:$C$10,2,FALSE),IF($Q1294*100&lt;=VLOOKUP($O1294,margin_ranges!$A$5:$C$10,3,FALSE)+10,"IN RANGE","ABOVE RANGE"),"BELOW RANGE")</f>
        <v>BELOW RANGE</v>
      </c>
      <c r="S1294">
        <f>MIN(VLOOKUP($O1294,margin_ranges!$A$5:$D$10,4,FALSE),$P1294*100)</f>
        <v>4.8204701400000003</v>
      </c>
      <c r="T1294" s="29">
        <f>(1-$S1294/100)/(1-$F1294)-1</f>
        <v>-4.4551695665973057E-11</v>
      </c>
      <c r="U1294" s="19" t="str">
        <f>IF(ABS(IFERROR(T1294,0))&gt;0.05,INDEX(margin_ranges!$C$13:$C$16,MATCH($F1294*100,margin_ranges!$B$13:$B$16,1)),"")</f>
        <v/>
      </c>
      <c r="V1294" t="e">
        <f>MIN(VLOOKUP($U1294,margin_ranges!$A$5:$D$10,4,FALSE),$P1294*100)</f>
        <v>#N/A</v>
      </c>
      <c r="Y1294" s="29" t="e">
        <f t="shared" ref="Y1294:Y1357" si="20">(1-$V1294/100)/(1-$F1294)-1</f>
        <v>#N/A</v>
      </c>
    </row>
    <row r="1295" spans="1:25" x14ac:dyDescent="0.3">
      <c r="A1295" s="8" t="s">
        <v>17</v>
      </c>
      <c r="B1295" s="8" t="s">
        <v>1743</v>
      </c>
      <c r="C1295" s="8" t="s">
        <v>1744</v>
      </c>
      <c r="D1295" s="8" t="s">
        <v>1871</v>
      </c>
      <c r="E1295" s="8" t="s">
        <v>1872</v>
      </c>
      <c r="F1295" s="24">
        <v>0.23468312826563201</v>
      </c>
      <c r="G1295" s="24">
        <v>0</v>
      </c>
      <c r="H1295" s="25">
        <v>1.9303999999999999</v>
      </c>
      <c r="I1295" s="25">
        <v>0.51890000000000003</v>
      </c>
      <c r="J1295" s="15">
        <v>31</v>
      </c>
      <c r="K1295" s="15">
        <v>6</v>
      </c>
      <c r="L1295" s="13">
        <v>0.26879999999999998</v>
      </c>
      <c r="M1295" s="7">
        <v>1.9599724700000001</v>
      </c>
      <c r="N1295" s="26">
        <v>1.5</v>
      </c>
      <c r="O1295" s="27" t="s">
        <v>92</v>
      </c>
      <c r="P1295" s="8">
        <v>0.23468312829999999</v>
      </c>
      <c r="Q1295" s="24">
        <v>0.24</v>
      </c>
      <c r="R1295" t="str">
        <f>IF($Q1295*100&gt;=VLOOKUP($O1295,margin_ranges!$A$5:$C$10,2,FALSE),IF($Q1295*100&lt;=VLOOKUP($O1295,margin_ranges!$A$5:$C$10,3,FALSE)+10,"IN RANGE","ABOVE RANGE"),"BELOW RANGE")</f>
        <v>IN RANGE</v>
      </c>
      <c r="S1295">
        <f>MIN(VLOOKUP($O1295,margin_ranges!$A$5:$D$10,4,FALSE),$P1295*100)</f>
        <v>23.468312829999999</v>
      </c>
      <c r="T1295" s="29">
        <f>(1-$S1295/100)/(1-$F1295)-1</f>
        <v>-4.4906856011550644E-11</v>
      </c>
      <c r="U1295" s="19" t="str">
        <f>IF(ABS(IFERROR(T1295,0))&gt;0.05,INDEX(margin_ranges!$C$13:$C$16,MATCH($F1295*100,margin_ranges!$B$13:$B$16,1)),"")</f>
        <v/>
      </c>
      <c r="V1295" t="e">
        <f>MIN(VLOOKUP($U1295,margin_ranges!$A$5:$D$10,4,FALSE),$P1295*100)</f>
        <v>#N/A</v>
      </c>
      <c r="Y1295" s="29" t="e">
        <f t="shared" si="20"/>
        <v>#N/A</v>
      </c>
    </row>
    <row r="1296" spans="1:25" x14ac:dyDescent="0.3">
      <c r="A1296" s="8" t="s">
        <v>17</v>
      </c>
      <c r="B1296" s="8" t="s">
        <v>1743</v>
      </c>
      <c r="C1296" s="8" t="s">
        <v>1744</v>
      </c>
      <c r="D1296" s="8" t="s">
        <v>1979</v>
      </c>
      <c r="E1296" s="8" t="s">
        <v>1980</v>
      </c>
      <c r="F1296" s="24">
        <v>0.23771770556570099</v>
      </c>
      <c r="G1296" s="24">
        <v>0</v>
      </c>
      <c r="H1296" s="25">
        <v>5.7042999999999999</v>
      </c>
      <c r="I1296" s="25">
        <v>2.0451999999999999</v>
      </c>
      <c r="J1296" s="15">
        <v>121</v>
      </c>
      <c r="K1296" s="15">
        <v>29</v>
      </c>
      <c r="L1296" s="13">
        <v>0.35849999999999999</v>
      </c>
      <c r="M1296" s="7">
        <v>1.96777494</v>
      </c>
      <c r="N1296" s="26">
        <v>1.5</v>
      </c>
      <c r="O1296" s="27" t="s">
        <v>92</v>
      </c>
      <c r="P1296" s="8">
        <v>0.2377177056</v>
      </c>
      <c r="Q1296" s="24">
        <v>0.28000000000000003</v>
      </c>
      <c r="R1296" t="str">
        <f>IF($Q1296*100&gt;=VLOOKUP($O1296,margin_ranges!$A$5:$C$10,2,FALSE),IF($Q1296*100&lt;=VLOOKUP($O1296,margin_ranges!$A$5:$C$10,3,FALSE)+10,"IN RANGE","ABOVE RANGE"),"BELOW RANGE")</f>
        <v>IN RANGE</v>
      </c>
      <c r="S1296">
        <f>MIN(VLOOKUP($O1296,margin_ranges!$A$5:$D$10,4,FALSE),$P1296*100)</f>
        <v>23.77177056</v>
      </c>
      <c r="T1296" s="29">
        <f>(1-$S1296/100)/(1-$F1296)-1</f>
        <v>-4.4995118742008344E-11</v>
      </c>
      <c r="U1296" s="19" t="str">
        <f>IF(ABS(IFERROR(T1296,0))&gt;0.05,INDEX(margin_ranges!$C$13:$C$16,MATCH($F1296*100,margin_ranges!$B$13:$B$16,1)),"")</f>
        <v/>
      </c>
      <c r="V1296" t="e">
        <f>MIN(VLOOKUP($U1296,margin_ranges!$A$5:$D$10,4,FALSE),$P1296*100)</f>
        <v>#N/A</v>
      </c>
      <c r="Y1296" s="29" t="e">
        <f t="shared" si="20"/>
        <v>#N/A</v>
      </c>
    </row>
    <row r="1297" spans="1:25" x14ac:dyDescent="0.3">
      <c r="A1297" s="8" t="s">
        <v>17</v>
      </c>
      <c r="B1297" s="8" t="s">
        <v>1743</v>
      </c>
      <c r="C1297" s="8" t="s">
        <v>1744</v>
      </c>
      <c r="D1297" s="8" t="s">
        <v>1833</v>
      </c>
      <c r="E1297" s="8" t="s">
        <v>1834</v>
      </c>
      <c r="F1297" s="24">
        <v>0.25476525806636602</v>
      </c>
      <c r="G1297" s="24">
        <v>0</v>
      </c>
      <c r="H1297" s="25">
        <v>1.0206</v>
      </c>
      <c r="I1297" s="25">
        <v>0.55689999999999995</v>
      </c>
      <c r="J1297" s="15">
        <v>34</v>
      </c>
      <c r="K1297" s="15">
        <v>8</v>
      </c>
      <c r="L1297" s="13">
        <v>0.54559999999999997</v>
      </c>
      <c r="M1297" s="7">
        <v>2.0127886099999999</v>
      </c>
      <c r="N1297" s="26">
        <v>1.5</v>
      </c>
      <c r="O1297" s="27" t="s">
        <v>22</v>
      </c>
      <c r="P1297" s="8">
        <v>0.2547652581</v>
      </c>
      <c r="Q1297" s="24">
        <v>0.28999999999999998</v>
      </c>
      <c r="R1297" t="str">
        <f>IF($Q1297*100&gt;=VLOOKUP($O1297,margin_ranges!$A$5:$C$10,2,FALSE),IF($Q1297*100&lt;=VLOOKUP($O1297,margin_ranges!$A$5:$C$10,3,FALSE)+10,"IN RANGE","ABOVE RANGE"),"BELOW RANGE")</f>
        <v>IN RANGE</v>
      </c>
      <c r="S1297">
        <f>MIN(VLOOKUP($O1297,margin_ranges!$A$5:$D$10,4,FALSE),$P1297*100)</f>
        <v>25.476525810000002</v>
      </c>
      <c r="T1297" s="29">
        <f>(1-$S1297/100)/(1-$F1297)-1</f>
        <v>-4.5132120263247089E-11</v>
      </c>
      <c r="U1297" s="19" t="str">
        <f>IF(ABS(IFERROR(T1297,0))&gt;0.05,INDEX(margin_ranges!$C$13:$C$16,MATCH($F1297*100,margin_ranges!$B$13:$B$16,1)),"")</f>
        <v/>
      </c>
      <c r="V1297" t="e">
        <f>MIN(VLOOKUP($U1297,margin_ranges!$A$5:$D$10,4,FALSE),$P1297*100)</f>
        <v>#N/A</v>
      </c>
      <c r="Y1297" s="29" t="e">
        <f t="shared" si="20"/>
        <v>#N/A</v>
      </c>
    </row>
    <row r="1298" spans="1:25" x14ac:dyDescent="0.3">
      <c r="A1298" s="8" t="s">
        <v>17</v>
      </c>
      <c r="B1298" s="8" t="s">
        <v>1743</v>
      </c>
      <c r="C1298" s="8" t="s">
        <v>1744</v>
      </c>
      <c r="D1298" s="8" t="s">
        <v>2115</v>
      </c>
      <c r="E1298" s="8" t="s">
        <v>2116</v>
      </c>
      <c r="F1298" s="24">
        <v>0.23792859136483599</v>
      </c>
      <c r="G1298" s="24">
        <v>0</v>
      </c>
      <c r="H1298" s="25">
        <v>0.6109</v>
      </c>
      <c r="I1298" s="25">
        <v>0.1636</v>
      </c>
      <c r="J1298" s="15">
        <v>10</v>
      </c>
      <c r="K1298" s="15">
        <v>2</v>
      </c>
      <c r="L1298" s="13">
        <v>0.26779999999999998</v>
      </c>
      <c r="M1298" s="7">
        <v>2.0339301299999999</v>
      </c>
      <c r="N1298" s="26">
        <v>1.55</v>
      </c>
      <c r="O1298" s="27" t="s">
        <v>22</v>
      </c>
      <c r="P1298" s="8">
        <v>0.2379285914</v>
      </c>
      <c r="Q1298" s="24">
        <v>0.26</v>
      </c>
      <c r="R1298" t="str">
        <f>IF($Q1298*100&gt;=VLOOKUP($O1298,margin_ranges!$A$5:$C$10,2,FALSE),IF($Q1298*100&lt;=VLOOKUP($O1298,margin_ranges!$A$5:$C$10,3,FALSE)+10,"IN RANGE","ABOVE RANGE"),"BELOW RANGE")</f>
        <v>IN RANGE</v>
      </c>
      <c r="S1298">
        <f>MIN(VLOOKUP($O1298,margin_ranges!$A$5:$D$10,4,FALSE),$P1298*100)</f>
        <v>23.792859140000001</v>
      </c>
      <c r="T1298" s="29">
        <f>(1-$S1298/100)/(1-$F1298)-1</f>
        <v>-4.6142645260260906E-11</v>
      </c>
      <c r="U1298" s="19" t="str">
        <f>IF(ABS(IFERROR(T1298,0))&gt;0.05,INDEX(margin_ranges!$C$13:$C$16,MATCH($F1298*100,margin_ranges!$B$13:$B$16,1)),"")</f>
        <v/>
      </c>
      <c r="V1298" t="e">
        <f>MIN(VLOOKUP($U1298,margin_ranges!$A$5:$D$10,4,FALSE),$P1298*100)</f>
        <v>#N/A</v>
      </c>
      <c r="Y1298" s="29" t="e">
        <f t="shared" si="20"/>
        <v>#N/A</v>
      </c>
    </row>
    <row r="1299" spans="1:25" x14ac:dyDescent="0.3">
      <c r="A1299" s="8" t="s">
        <v>17</v>
      </c>
      <c r="B1299" s="8" t="s">
        <v>1743</v>
      </c>
      <c r="C1299" s="8" t="s">
        <v>1744</v>
      </c>
      <c r="D1299" s="8" t="s">
        <v>2533</v>
      </c>
      <c r="E1299" s="8" t="s">
        <v>2534</v>
      </c>
      <c r="F1299" s="24">
        <v>0.205798396862926</v>
      </c>
      <c r="G1299" s="24">
        <v>0</v>
      </c>
      <c r="H1299" s="25">
        <v>4.7723000000000004</v>
      </c>
      <c r="I1299" s="25">
        <v>1.3116000000000001</v>
      </c>
      <c r="J1299" s="15">
        <v>74</v>
      </c>
      <c r="K1299" s="15">
        <v>15</v>
      </c>
      <c r="L1299" s="13">
        <v>0.27479999999999999</v>
      </c>
      <c r="M1299" s="7">
        <v>1.8886892099999999</v>
      </c>
      <c r="N1299" s="26">
        <v>1.5</v>
      </c>
      <c r="O1299" s="27" t="s">
        <v>479</v>
      </c>
      <c r="P1299" s="8">
        <v>0.20579839690000001</v>
      </c>
      <c r="Q1299" s="24">
        <v>0.33</v>
      </c>
      <c r="R1299" t="str">
        <f>IF($Q1299*100&gt;=VLOOKUP($O1299,margin_ranges!$A$5:$C$10,2,FALSE),IF($Q1299*100&lt;=VLOOKUP($O1299,margin_ranges!$A$5:$C$10,3,FALSE)+10,"IN RANGE","ABOVE RANGE"),"BELOW RANGE")</f>
        <v>IN RANGE</v>
      </c>
      <c r="S1299">
        <f>MIN(VLOOKUP($O1299,margin_ranges!$A$5:$D$10,4,FALSE),$P1299*100)</f>
        <v>20.57983969</v>
      </c>
      <c r="T1299" s="29">
        <f>(1-$S1299/100)/(1-$F1299)-1</f>
        <v>-4.6680881382599182E-11</v>
      </c>
      <c r="U1299" s="19" t="str">
        <f>IF(ABS(IFERROR(T1299,0))&gt;0.05,INDEX(margin_ranges!$C$13:$C$16,MATCH($F1299*100,margin_ranges!$B$13:$B$16,1)),"")</f>
        <v/>
      </c>
      <c r="V1299" t="e">
        <f>MIN(VLOOKUP($U1299,margin_ranges!$A$5:$D$10,4,FALSE),$P1299*100)</f>
        <v>#N/A</v>
      </c>
      <c r="Y1299" s="29" t="e">
        <f t="shared" si="20"/>
        <v>#N/A</v>
      </c>
    </row>
    <row r="1300" spans="1:25" x14ac:dyDescent="0.3">
      <c r="A1300" s="8" t="s">
        <v>17</v>
      </c>
      <c r="B1300" s="8" t="s">
        <v>1743</v>
      </c>
      <c r="C1300" s="8" t="s">
        <v>1744</v>
      </c>
      <c r="D1300" s="8" t="s">
        <v>2253</v>
      </c>
      <c r="E1300" s="8" t="s">
        <v>2254</v>
      </c>
      <c r="F1300" s="24">
        <v>4.09773608547674E-2</v>
      </c>
      <c r="G1300" s="24">
        <v>0</v>
      </c>
      <c r="H1300" s="25">
        <v>1.9939</v>
      </c>
      <c r="I1300" s="25">
        <v>0.83699999999999997</v>
      </c>
      <c r="J1300" s="15">
        <v>38</v>
      </c>
      <c r="K1300" s="15">
        <v>2</v>
      </c>
      <c r="L1300" s="13">
        <v>0.41980000000000001</v>
      </c>
      <c r="M1300" s="7">
        <v>1.51195597</v>
      </c>
      <c r="N1300" s="26">
        <v>1.45</v>
      </c>
      <c r="O1300" s="27" t="s">
        <v>22</v>
      </c>
      <c r="P1300" s="8">
        <v>4.0977360900000002E-2</v>
      </c>
      <c r="Q1300" s="24">
        <v>0.1</v>
      </c>
      <c r="R1300" t="str">
        <f>IF($Q1300*100&gt;=VLOOKUP($O1300,margin_ranges!$A$5:$C$10,2,FALSE),IF($Q1300*100&lt;=VLOOKUP($O1300,margin_ranges!$A$5:$C$10,3,FALSE)+10,"IN RANGE","ABOVE RANGE"),"BELOW RANGE")</f>
        <v>BELOW RANGE</v>
      </c>
      <c r="S1300">
        <f>MIN(VLOOKUP($O1300,margin_ranges!$A$5:$D$10,4,FALSE),$P1300*100)</f>
        <v>4.0977360900000006</v>
      </c>
      <c r="T1300" s="29">
        <f>(1-$S1300/100)/(1-$F1300)-1</f>
        <v>-4.7165271688243138E-11</v>
      </c>
      <c r="U1300" s="19" t="str">
        <f>IF(ABS(IFERROR(T1300,0))&gt;0.05,INDEX(margin_ranges!$C$13:$C$16,MATCH($F1300*100,margin_ranges!$B$13:$B$16,1)),"")</f>
        <v/>
      </c>
      <c r="V1300" t="e">
        <f>MIN(VLOOKUP($U1300,margin_ranges!$A$5:$D$10,4,FALSE),$P1300*100)</f>
        <v>#N/A</v>
      </c>
      <c r="Y1300" s="29" t="e">
        <f t="shared" si="20"/>
        <v>#N/A</v>
      </c>
    </row>
    <row r="1301" spans="1:25" x14ac:dyDescent="0.3">
      <c r="A1301" s="8" t="s">
        <v>17</v>
      </c>
      <c r="B1301" s="8" t="s">
        <v>1743</v>
      </c>
      <c r="C1301" s="8" t="s">
        <v>1744</v>
      </c>
      <c r="D1301" s="8" t="s">
        <v>11842</v>
      </c>
      <c r="E1301" s="8" t="s">
        <v>11843</v>
      </c>
      <c r="F1301" s="24">
        <v>4.05587550545276E-2</v>
      </c>
      <c r="G1301" s="24">
        <v>0</v>
      </c>
      <c r="H1301" s="25">
        <v>0.53710000000000002</v>
      </c>
      <c r="I1301" s="25">
        <v>0.15429999999999999</v>
      </c>
      <c r="J1301" s="15">
        <v>7</v>
      </c>
      <c r="K1301" s="15">
        <v>1</v>
      </c>
      <c r="L1301" s="13">
        <v>0.2873</v>
      </c>
      <c r="M1301" s="7">
        <v>1.5112962999999999</v>
      </c>
      <c r="N1301" s="26">
        <v>1.45</v>
      </c>
      <c r="O1301" s="27" t="s">
        <v>22</v>
      </c>
      <c r="P1301" s="8">
        <v>4.0558755100000003E-2</v>
      </c>
      <c r="Q1301" s="24">
        <v>0.33</v>
      </c>
      <c r="R1301" t="str">
        <f>IF($Q1301*100&gt;=VLOOKUP($O1301,margin_ranges!$A$5:$C$10,2,FALSE),IF($Q1301*100&lt;=VLOOKUP($O1301,margin_ranges!$A$5:$C$10,3,FALSE)+10,"IN RANGE","ABOVE RANGE"),"BELOW RANGE")</f>
        <v>IN RANGE</v>
      </c>
      <c r="S1301">
        <f>MIN(VLOOKUP($O1301,margin_ranges!$A$5:$D$10,4,FALSE),$P1301*100)</f>
        <v>4.0558755099999999</v>
      </c>
      <c r="T1301" s="29">
        <f>(1-$S1301/100)/(1-$F1301)-1</f>
        <v>-4.7394643765130695E-11</v>
      </c>
      <c r="U1301" s="19" t="str">
        <f>IF(ABS(IFERROR(T1301,0))&gt;0.05,INDEX(margin_ranges!$C$13:$C$16,MATCH($F1301*100,margin_ranges!$B$13:$B$16,1)),"")</f>
        <v/>
      </c>
      <c r="V1301" t="e">
        <f>MIN(VLOOKUP($U1301,margin_ranges!$A$5:$D$10,4,FALSE),$P1301*100)</f>
        <v>#N/A</v>
      </c>
      <c r="Y1301" s="29" t="e">
        <f t="shared" si="20"/>
        <v>#N/A</v>
      </c>
    </row>
    <row r="1302" spans="1:25" x14ac:dyDescent="0.3">
      <c r="A1302" s="8" t="s">
        <v>17</v>
      </c>
      <c r="B1302" s="8" t="s">
        <v>1743</v>
      </c>
      <c r="C1302" s="8" t="s">
        <v>1744</v>
      </c>
      <c r="D1302" s="8" t="s">
        <v>2599</v>
      </c>
      <c r="E1302" s="8" t="s">
        <v>2600</v>
      </c>
      <c r="F1302" s="24">
        <v>0.200769472361809</v>
      </c>
      <c r="G1302" s="24">
        <v>0</v>
      </c>
      <c r="H1302" s="25">
        <v>0.76790000000000003</v>
      </c>
      <c r="I1302" s="25">
        <v>0.2006</v>
      </c>
      <c r="J1302" s="15">
        <v>11</v>
      </c>
      <c r="K1302" s="15">
        <v>2</v>
      </c>
      <c r="L1302" s="13">
        <v>0.26119999999999999</v>
      </c>
      <c r="M1302" s="7">
        <v>1.81424501</v>
      </c>
      <c r="N1302" s="26">
        <v>1.45</v>
      </c>
      <c r="O1302" s="27" t="s">
        <v>22</v>
      </c>
      <c r="P1302" s="8">
        <v>0.20076947240000001</v>
      </c>
      <c r="Q1302" s="24">
        <v>0.24</v>
      </c>
      <c r="R1302" t="str">
        <f>IF($Q1302*100&gt;=VLOOKUP($O1302,margin_ranges!$A$5:$C$10,2,FALSE),IF($Q1302*100&lt;=VLOOKUP($O1302,margin_ranges!$A$5:$C$10,3,FALSE)+10,"IN RANGE","ABOVE RANGE"),"BELOW RANGE")</f>
        <v>IN RANGE</v>
      </c>
      <c r="S1302">
        <f>MIN(VLOOKUP($O1302,margin_ranges!$A$5:$D$10,4,FALSE),$P1302*100)</f>
        <v>20.076947240000003</v>
      </c>
      <c r="T1302" s="29">
        <f>(1-$S1302/100)/(1-$F1302)-1</f>
        <v>-4.7784665113681513E-11</v>
      </c>
      <c r="U1302" s="19" t="str">
        <f>IF(ABS(IFERROR(T1302,0))&gt;0.05,INDEX(margin_ranges!$C$13:$C$16,MATCH($F1302*100,margin_ranges!$B$13:$B$16,1)),"")</f>
        <v/>
      </c>
      <c r="V1302" t="e">
        <f>MIN(VLOOKUP($U1302,margin_ranges!$A$5:$D$10,4,FALSE),$P1302*100)</f>
        <v>#N/A</v>
      </c>
      <c r="Y1302" s="29" t="e">
        <f t="shared" si="20"/>
        <v>#N/A</v>
      </c>
    </row>
    <row r="1303" spans="1:25" x14ac:dyDescent="0.3">
      <c r="A1303" s="8" t="s">
        <v>17</v>
      </c>
      <c r="B1303" s="8" t="s">
        <v>1743</v>
      </c>
      <c r="C1303" s="8" t="s">
        <v>1744</v>
      </c>
      <c r="D1303" s="8" t="s">
        <v>2507</v>
      </c>
      <c r="E1303" s="8" t="s">
        <v>2508</v>
      </c>
      <c r="F1303" s="24">
        <v>0.19977718216165499</v>
      </c>
      <c r="G1303" s="24">
        <v>0</v>
      </c>
      <c r="H1303" s="25">
        <v>1.4903999999999999</v>
      </c>
      <c r="I1303" s="25">
        <v>0.36620000000000003</v>
      </c>
      <c r="J1303" s="15">
        <v>20</v>
      </c>
      <c r="K1303" s="15">
        <v>4</v>
      </c>
      <c r="L1303" s="13">
        <v>0.2457</v>
      </c>
      <c r="M1303" s="7">
        <v>1.8119953200000001</v>
      </c>
      <c r="N1303" s="26">
        <v>1.45</v>
      </c>
      <c r="O1303" s="27" t="s">
        <v>92</v>
      </c>
      <c r="P1303" s="8">
        <v>0.19977718219999999</v>
      </c>
      <c r="Q1303" s="24">
        <v>0.24</v>
      </c>
      <c r="R1303" t="str">
        <f>IF($Q1303*100&gt;=VLOOKUP($O1303,margin_ranges!$A$5:$C$10,2,FALSE),IF($Q1303*100&lt;=VLOOKUP($O1303,margin_ranges!$A$5:$C$10,3,FALSE)+10,"IN RANGE","ABOVE RANGE"),"BELOW RANGE")</f>
        <v>IN RANGE</v>
      </c>
      <c r="S1303">
        <f>MIN(VLOOKUP($O1303,margin_ranges!$A$5:$D$10,4,FALSE),$P1303*100)</f>
        <v>19.97771822</v>
      </c>
      <c r="T1303" s="29">
        <f>(1-$S1303/100)/(1-$F1303)-1</f>
        <v>-4.7917891876636531E-11</v>
      </c>
      <c r="U1303" s="19" t="str">
        <f>IF(ABS(IFERROR(T1303,0))&gt;0.05,INDEX(margin_ranges!$C$13:$C$16,MATCH($F1303*100,margin_ranges!$B$13:$B$16,1)),"")</f>
        <v/>
      </c>
      <c r="V1303" t="e">
        <f>MIN(VLOOKUP($U1303,margin_ranges!$A$5:$D$10,4,FALSE),$P1303*100)</f>
        <v>#N/A</v>
      </c>
      <c r="Y1303" s="29" t="e">
        <f t="shared" si="20"/>
        <v>#N/A</v>
      </c>
    </row>
    <row r="1304" spans="1:25" x14ac:dyDescent="0.3">
      <c r="A1304" s="8" t="s">
        <v>17</v>
      </c>
      <c r="B1304" s="8" t="s">
        <v>1743</v>
      </c>
      <c r="C1304" s="8" t="s">
        <v>1744</v>
      </c>
      <c r="D1304" s="8" t="s">
        <v>2523</v>
      </c>
      <c r="E1304" s="8" t="s">
        <v>2524</v>
      </c>
      <c r="F1304" s="24">
        <v>0.26135759786395102</v>
      </c>
      <c r="G1304" s="24">
        <v>0</v>
      </c>
      <c r="H1304" s="25">
        <v>0.93769999999999998</v>
      </c>
      <c r="I1304" s="25">
        <v>0.51890000000000003</v>
      </c>
      <c r="J1304" s="15">
        <v>33</v>
      </c>
      <c r="K1304" s="15">
        <v>8</v>
      </c>
      <c r="L1304" s="13">
        <v>0.55330000000000001</v>
      </c>
      <c r="M1304" s="7">
        <v>2.0984443800000001</v>
      </c>
      <c r="N1304" s="26">
        <v>1.55</v>
      </c>
      <c r="O1304" s="27" t="s">
        <v>22</v>
      </c>
      <c r="P1304" s="8">
        <v>0.26135759790000002</v>
      </c>
      <c r="Q1304" s="24">
        <v>0.28999999999999998</v>
      </c>
      <c r="R1304" t="str">
        <f>IF($Q1304*100&gt;=VLOOKUP($O1304,margin_ranges!$A$5:$C$10,2,FALSE),IF($Q1304*100&lt;=VLOOKUP($O1304,margin_ranges!$A$5:$C$10,3,FALSE)+10,"IN RANGE","ABOVE RANGE"),"BELOW RANGE")</f>
        <v>IN RANGE</v>
      </c>
      <c r="S1304">
        <f>MIN(VLOOKUP($O1304,margin_ranges!$A$5:$D$10,4,FALSE),$P1304*100)</f>
        <v>26.135759790000002</v>
      </c>
      <c r="T1304" s="29">
        <f>(1-$S1304/100)/(1-$F1304)-1</f>
        <v>-4.8804293939497256E-11</v>
      </c>
      <c r="U1304" s="19" t="str">
        <f>IF(ABS(IFERROR(T1304,0))&gt;0.05,INDEX(margin_ranges!$C$13:$C$16,MATCH($F1304*100,margin_ranges!$B$13:$B$16,1)),"")</f>
        <v/>
      </c>
      <c r="V1304" t="e">
        <f>MIN(VLOOKUP($U1304,margin_ranges!$A$5:$D$10,4,FALSE),$P1304*100)</f>
        <v>#N/A</v>
      </c>
      <c r="Y1304" s="29" t="e">
        <f t="shared" si="20"/>
        <v>#N/A</v>
      </c>
    </row>
    <row r="1305" spans="1:25" x14ac:dyDescent="0.3">
      <c r="A1305" s="8" t="s">
        <v>17</v>
      </c>
      <c r="B1305" s="8" t="s">
        <v>1743</v>
      </c>
      <c r="C1305" s="8" t="s">
        <v>1744</v>
      </c>
      <c r="D1305" s="8" t="s">
        <v>1851</v>
      </c>
      <c r="E1305" s="8" t="s">
        <v>1852</v>
      </c>
      <c r="F1305" s="24">
        <v>0.23219503046251999</v>
      </c>
      <c r="G1305" s="24">
        <v>0</v>
      </c>
      <c r="H1305" s="25">
        <v>3.6238000000000001</v>
      </c>
      <c r="I1305" s="25">
        <v>1.2476</v>
      </c>
      <c r="J1305" s="15">
        <v>73</v>
      </c>
      <c r="K1305" s="15">
        <v>17</v>
      </c>
      <c r="L1305" s="13">
        <v>0.34429999999999999</v>
      </c>
      <c r="M1305" s="7">
        <v>1.95362111</v>
      </c>
      <c r="N1305" s="26">
        <v>1.5</v>
      </c>
      <c r="O1305" s="27" t="s">
        <v>92</v>
      </c>
      <c r="P1305" s="8">
        <v>0.23219503050000001</v>
      </c>
      <c r="Q1305" s="24">
        <v>0.27</v>
      </c>
      <c r="R1305" t="str">
        <f>IF($Q1305*100&gt;=VLOOKUP($O1305,margin_ranges!$A$5:$C$10,2,FALSE),IF($Q1305*100&lt;=VLOOKUP($O1305,margin_ranges!$A$5:$C$10,3,FALSE)+10,"IN RANGE","ABOVE RANGE"),"BELOW RANGE")</f>
        <v>IN RANGE</v>
      </c>
      <c r="S1305">
        <f>MIN(VLOOKUP($O1305,margin_ranges!$A$5:$D$10,4,FALSE),$P1305*100)</f>
        <v>23.21950305</v>
      </c>
      <c r="T1305" s="29">
        <f>(1-$S1305/100)/(1-$F1305)-1</f>
        <v>-4.8814507991323808E-11</v>
      </c>
      <c r="U1305" s="19" t="str">
        <f>IF(ABS(IFERROR(T1305,0))&gt;0.05,INDEX(margin_ranges!$C$13:$C$16,MATCH($F1305*100,margin_ranges!$B$13:$B$16,1)),"")</f>
        <v/>
      </c>
      <c r="V1305" t="e">
        <f>MIN(VLOOKUP($U1305,margin_ranges!$A$5:$D$10,4,FALSE),$P1305*100)</f>
        <v>#N/A</v>
      </c>
      <c r="Y1305" s="29" t="e">
        <f t="shared" si="20"/>
        <v>#N/A</v>
      </c>
    </row>
    <row r="1306" spans="1:25" x14ac:dyDescent="0.3">
      <c r="A1306" s="8" t="s">
        <v>17</v>
      </c>
      <c r="B1306" s="8" t="s">
        <v>1743</v>
      </c>
      <c r="C1306" s="8" t="s">
        <v>1744</v>
      </c>
      <c r="D1306" s="8" t="s">
        <v>2183</v>
      </c>
      <c r="E1306" s="8" t="s">
        <v>2184</v>
      </c>
      <c r="F1306" s="24">
        <v>0.21643420376169201</v>
      </c>
      <c r="G1306" s="24">
        <v>0</v>
      </c>
      <c r="H1306" s="25">
        <v>10.8386</v>
      </c>
      <c r="I1306" s="25">
        <v>2.7942</v>
      </c>
      <c r="J1306" s="15">
        <v>160</v>
      </c>
      <c r="K1306" s="15">
        <v>35</v>
      </c>
      <c r="L1306" s="13">
        <v>0.25779999999999997</v>
      </c>
      <c r="M1306" s="7">
        <v>1.91432552</v>
      </c>
      <c r="N1306" s="26">
        <v>1.5</v>
      </c>
      <c r="O1306" s="27" t="s">
        <v>92</v>
      </c>
      <c r="P1306" s="8">
        <v>0.2164342038</v>
      </c>
      <c r="Q1306" s="24">
        <v>0.25</v>
      </c>
      <c r="R1306" t="str">
        <f>IF($Q1306*100&gt;=VLOOKUP($O1306,margin_ranges!$A$5:$C$10,2,FALSE),IF($Q1306*100&lt;=VLOOKUP($O1306,margin_ranges!$A$5:$C$10,3,FALSE)+10,"IN RANGE","ABOVE RANGE"),"BELOW RANGE")</f>
        <v>IN RANGE</v>
      </c>
      <c r="S1306">
        <f>MIN(VLOOKUP($O1306,margin_ranges!$A$5:$D$10,4,FALSE),$P1306*100)</f>
        <v>21.643420380000002</v>
      </c>
      <c r="T1306" s="29">
        <f>(1-$S1306/100)/(1-$F1306)-1</f>
        <v>-4.8889337023183543E-11</v>
      </c>
      <c r="U1306" s="19" t="str">
        <f>IF(ABS(IFERROR(T1306,0))&gt;0.05,INDEX(margin_ranges!$C$13:$C$16,MATCH($F1306*100,margin_ranges!$B$13:$B$16,1)),"")</f>
        <v/>
      </c>
      <c r="V1306" t="e">
        <f>MIN(VLOOKUP($U1306,margin_ranges!$A$5:$D$10,4,FALSE),$P1306*100)</f>
        <v>#N/A</v>
      </c>
      <c r="Y1306" s="29" t="e">
        <f t="shared" si="20"/>
        <v>#N/A</v>
      </c>
    </row>
    <row r="1307" spans="1:25" x14ac:dyDescent="0.3">
      <c r="A1307" s="8" t="s">
        <v>17</v>
      </c>
      <c r="B1307" s="8" t="s">
        <v>1743</v>
      </c>
      <c r="C1307" s="8" t="s">
        <v>1744</v>
      </c>
      <c r="D1307" s="8" t="s">
        <v>1975</v>
      </c>
      <c r="E1307" s="8" t="s">
        <v>1976</v>
      </c>
      <c r="F1307" s="24">
        <v>0.23595255576134799</v>
      </c>
      <c r="G1307" s="24">
        <v>0</v>
      </c>
      <c r="H1307" s="25">
        <v>4.3411999999999997</v>
      </c>
      <c r="I1307" s="25">
        <v>2.0764</v>
      </c>
      <c r="J1307" s="15">
        <v>122</v>
      </c>
      <c r="K1307" s="15">
        <v>25</v>
      </c>
      <c r="L1307" s="13">
        <v>0.4783</v>
      </c>
      <c r="M1307" s="7">
        <v>1.96322887</v>
      </c>
      <c r="N1307" s="26">
        <v>1.5</v>
      </c>
      <c r="O1307" s="27" t="s">
        <v>92</v>
      </c>
      <c r="P1307" s="8">
        <v>0.23595255579999999</v>
      </c>
      <c r="Q1307" s="24">
        <v>0.24</v>
      </c>
      <c r="R1307" t="str">
        <f>IF($Q1307*100&gt;=VLOOKUP($O1307,margin_ranges!$A$5:$C$10,2,FALSE),IF($Q1307*100&lt;=VLOOKUP($O1307,margin_ranges!$A$5:$C$10,3,FALSE)+10,"IN RANGE","ABOVE RANGE"),"BELOW RANGE")</f>
        <v>IN RANGE</v>
      </c>
      <c r="S1307">
        <f>MIN(VLOOKUP($O1307,margin_ranges!$A$5:$D$10,4,FALSE),$P1307*100)</f>
        <v>23.59525558</v>
      </c>
      <c r="T1307" s="29">
        <f>(1-$S1307/100)/(1-$F1307)-1</f>
        <v>-5.0588422340069883E-11</v>
      </c>
      <c r="U1307" s="19" t="str">
        <f>IF(ABS(IFERROR(T1307,0))&gt;0.05,INDEX(margin_ranges!$C$13:$C$16,MATCH($F1307*100,margin_ranges!$B$13:$B$16,1)),"")</f>
        <v/>
      </c>
      <c r="V1307" t="e">
        <f>MIN(VLOOKUP($U1307,margin_ranges!$A$5:$D$10,4,FALSE),$P1307*100)</f>
        <v>#N/A</v>
      </c>
      <c r="Y1307" s="29" t="e">
        <f t="shared" si="20"/>
        <v>#N/A</v>
      </c>
    </row>
    <row r="1308" spans="1:25" x14ac:dyDescent="0.3">
      <c r="A1308" s="8" t="s">
        <v>17</v>
      </c>
      <c r="B1308" s="8" t="s">
        <v>1743</v>
      </c>
      <c r="C1308" s="8" t="s">
        <v>1744</v>
      </c>
      <c r="D1308" s="8" t="s">
        <v>2101</v>
      </c>
      <c r="E1308" s="8" t="s">
        <v>2102</v>
      </c>
      <c r="F1308" s="24">
        <v>0.227193100660288</v>
      </c>
      <c r="G1308" s="24">
        <v>0</v>
      </c>
      <c r="H1308" s="25">
        <v>0.3947</v>
      </c>
      <c r="I1308" s="25">
        <v>0.16389999999999999</v>
      </c>
      <c r="J1308" s="15">
        <v>10</v>
      </c>
      <c r="K1308" s="15">
        <v>2</v>
      </c>
      <c r="L1308" s="13">
        <v>0.41510000000000002</v>
      </c>
      <c r="M1308" s="7">
        <v>1.9409764599999999</v>
      </c>
      <c r="N1308" s="26">
        <v>1.5</v>
      </c>
      <c r="O1308" s="27" t="s">
        <v>22</v>
      </c>
      <c r="P1308" s="8">
        <v>0.22719310070000001</v>
      </c>
      <c r="Q1308" s="24">
        <v>0.27</v>
      </c>
      <c r="R1308" t="str">
        <f>IF($Q1308*100&gt;=VLOOKUP($O1308,margin_ranges!$A$5:$C$10,2,FALSE),IF($Q1308*100&lt;=VLOOKUP($O1308,margin_ranges!$A$5:$C$10,3,FALSE)+10,"IN RANGE","ABOVE RANGE"),"BELOW RANGE")</f>
        <v>IN RANGE</v>
      </c>
      <c r="S1308">
        <f>MIN(VLOOKUP($O1308,margin_ranges!$A$5:$D$10,4,FALSE),$P1308*100)</f>
        <v>22.719310070000002</v>
      </c>
      <c r="T1308" s="29">
        <f>(1-$S1308/100)/(1-$F1308)-1</f>
        <v>-5.138667269477537E-11</v>
      </c>
      <c r="U1308" s="19" t="str">
        <f>IF(ABS(IFERROR(T1308,0))&gt;0.05,INDEX(margin_ranges!$C$13:$C$16,MATCH($F1308*100,margin_ranges!$B$13:$B$16,1)),"")</f>
        <v/>
      </c>
      <c r="V1308" t="e">
        <f>MIN(VLOOKUP($U1308,margin_ranges!$A$5:$D$10,4,FALSE),$P1308*100)</f>
        <v>#N/A</v>
      </c>
      <c r="Y1308" s="29" t="e">
        <f t="shared" si="20"/>
        <v>#N/A</v>
      </c>
    </row>
    <row r="1309" spans="1:25" x14ac:dyDescent="0.3">
      <c r="A1309" s="8" t="s">
        <v>17</v>
      </c>
      <c r="B1309" s="8" t="s">
        <v>1743</v>
      </c>
      <c r="C1309" s="8" t="s">
        <v>1744</v>
      </c>
      <c r="D1309" s="8" t="s">
        <v>1877</v>
      </c>
      <c r="E1309" s="8" t="s">
        <v>1878</v>
      </c>
      <c r="F1309" s="24">
        <v>0.21098993075810901</v>
      </c>
      <c r="G1309" s="24">
        <v>0</v>
      </c>
      <c r="H1309" s="25">
        <v>2.6326999999999998</v>
      </c>
      <c r="I1309" s="25">
        <v>0.76619999999999999</v>
      </c>
      <c r="J1309" s="15">
        <v>42</v>
      </c>
      <c r="K1309" s="15">
        <v>9</v>
      </c>
      <c r="L1309" s="13">
        <v>0.29099999999999998</v>
      </c>
      <c r="M1309" s="7">
        <v>1.83774587</v>
      </c>
      <c r="N1309" s="26">
        <v>1.45</v>
      </c>
      <c r="O1309" s="27" t="s">
        <v>22</v>
      </c>
      <c r="P1309" s="8">
        <v>0.2109899308</v>
      </c>
      <c r="Q1309" s="24">
        <v>0.25</v>
      </c>
      <c r="R1309" t="str">
        <f>IF($Q1309*100&gt;=VLOOKUP($O1309,margin_ranges!$A$5:$C$10,2,FALSE),IF($Q1309*100&lt;=VLOOKUP($O1309,margin_ranges!$A$5:$C$10,3,FALSE)+10,"IN RANGE","ABOVE RANGE"),"BELOW RANGE")</f>
        <v>IN RANGE</v>
      </c>
      <c r="S1309">
        <f>MIN(VLOOKUP($O1309,margin_ranges!$A$5:$D$10,4,FALSE),$P1309*100)</f>
        <v>21.09899308</v>
      </c>
      <c r="T1309" s="29">
        <f>(1-$S1309/100)/(1-$F1309)-1</f>
        <v>-5.3093196505926699E-11</v>
      </c>
      <c r="U1309" s="19" t="str">
        <f>IF(ABS(IFERROR(T1309,0))&gt;0.05,INDEX(margin_ranges!$C$13:$C$16,MATCH($F1309*100,margin_ranges!$B$13:$B$16,1)),"")</f>
        <v/>
      </c>
      <c r="V1309" t="e">
        <f>MIN(VLOOKUP($U1309,margin_ranges!$A$5:$D$10,4,FALSE),$P1309*100)</f>
        <v>#N/A</v>
      </c>
      <c r="Y1309" s="29" t="e">
        <f t="shared" si="20"/>
        <v>#N/A</v>
      </c>
    </row>
    <row r="1310" spans="1:25" x14ac:dyDescent="0.3">
      <c r="A1310" s="8" t="s">
        <v>17</v>
      </c>
      <c r="B1310" s="8" t="s">
        <v>1743</v>
      </c>
      <c r="C1310" s="8" t="s">
        <v>1744</v>
      </c>
      <c r="D1310" s="8" t="s">
        <v>2177</v>
      </c>
      <c r="E1310" s="8" t="s">
        <v>2178</v>
      </c>
      <c r="F1310" s="24">
        <v>0.263918276460686</v>
      </c>
      <c r="G1310" s="24">
        <v>0</v>
      </c>
      <c r="H1310" s="25">
        <v>1.2888999999999999</v>
      </c>
      <c r="I1310" s="25">
        <v>0.6643</v>
      </c>
      <c r="J1310" s="15">
        <v>41</v>
      </c>
      <c r="K1310" s="15">
        <v>10</v>
      </c>
      <c r="L1310" s="13">
        <v>0.51539999999999997</v>
      </c>
      <c r="M1310" s="7">
        <v>2.0378172000000001</v>
      </c>
      <c r="N1310" s="26">
        <v>1.5</v>
      </c>
      <c r="O1310" s="27" t="s">
        <v>22</v>
      </c>
      <c r="P1310" s="8">
        <v>0.26391827649999999</v>
      </c>
      <c r="Q1310" s="24">
        <v>0.28999999999999998</v>
      </c>
      <c r="R1310" t="str">
        <f>IF($Q1310*100&gt;=VLOOKUP($O1310,margin_ranges!$A$5:$C$10,2,FALSE),IF($Q1310*100&lt;=VLOOKUP($O1310,margin_ranges!$A$5:$C$10,3,FALSE)+10,"IN RANGE","ABOVE RANGE"),"BELOW RANGE")</f>
        <v>IN RANGE</v>
      </c>
      <c r="S1310">
        <f>MIN(VLOOKUP($O1310,margin_ranges!$A$5:$D$10,4,FALSE),$P1310*100)</f>
        <v>26.39182765</v>
      </c>
      <c r="T1310" s="29">
        <f>(1-$S1310/100)/(1-$F1310)-1</f>
        <v>-5.3409832112549793E-11</v>
      </c>
      <c r="U1310" s="19" t="str">
        <f>IF(ABS(IFERROR(T1310,0))&gt;0.05,INDEX(margin_ranges!$C$13:$C$16,MATCH($F1310*100,margin_ranges!$B$13:$B$16,1)),"")</f>
        <v/>
      </c>
      <c r="V1310" t="e">
        <f>MIN(VLOOKUP($U1310,margin_ranges!$A$5:$D$10,4,FALSE),$P1310*100)</f>
        <v>#N/A</v>
      </c>
      <c r="Y1310" s="29" t="e">
        <f t="shared" si="20"/>
        <v>#N/A</v>
      </c>
    </row>
    <row r="1311" spans="1:25" x14ac:dyDescent="0.3">
      <c r="A1311" s="8" t="s">
        <v>17</v>
      </c>
      <c r="B1311" s="8" t="s">
        <v>1743</v>
      </c>
      <c r="C1311" s="8" t="s">
        <v>1744</v>
      </c>
      <c r="D1311" s="8" t="s">
        <v>1907</v>
      </c>
      <c r="E1311" s="8" t="s">
        <v>1908</v>
      </c>
      <c r="F1311" s="24">
        <v>0.23537910705905299</v>
      </c>
      <c r="G1311" s="24">
        <v>0</v>
      </c>
      <c r="H1311" s="25">
        <v>1.8245</v>
      </c>
      <c r="I1311" s="25">
        <v>0.6905</v>
      </c>
      <c r="J1311" s="15">
        <v>41</v>
      </c>
      <c r="K1311" s="15">
        <v>10</v>
      </c>
      <c r="L1311" s="13">
        <v>0.3785</v>
      </c>
      <c r="M1311" s="7">
        <v>1.96175649</v>
      </c>
      <c r="N1311" s="26">
        <v>1.5</v>
      </c>
      <c r="O1311" s="27" t="s">
        <v>92</v>
      </c>
      <c r="P1311" s="8">
        <v>0.23537910710000001</v>
      </c>
      <c r="Q1311" s="24">
        <v>0.28000000000000003</v>
      </c>
      <c r="R1311" t="str">
        <f>IF($Q1311*100&gt;=VLOOKUP($O1311,margin_ranges!$A$5:$C$10,2,FALSE),IF($Q1311*100&lt;=VLOOKUP($O1311,margin_ranges!$A$5:$C$10,3,FALSE)+10,"IN RANGE","ABOVE RANGE"),"BELOW RANGE")</f>
        <v>IN RANGE</v>
      </c>
      <c r="S1311">
        <f>MIN(VLOOKUP($O1311,margin_ranges!$A$5:$D$10,4,FALSE),$P1311*100)</f>
        <v>23.537910710000002</v>
      </c>
      <c r="T1311" s="29">
        <f>(1-$S1311/100)/(1-$F1311)-1</f>
        <v>-5.3552051682004276E-11</v>
      </c>
      <c r="U1311" s="19" t="str">
        <f>IF(ABS(IFERROR(T1311,0))&gt;0.05,INDEX(margin_ranges!$C$13:$C$16,MATCH($F1311*100,margin_ranges!$B$13:$B$16,1)),"")</f>
        <v/>
      </c>
      <c r="V1311" t="e">
        <f>MIN(VLOOKUP($U1311,margin_ranges!$A$5:$D$10,4,FALSE),$P1311*100)</f>
        <v>#N/A</v>
      </c>
      <c r="Y1311" s="29" t="e">
        <f t="shared" si="20"/>
        <v>#N/A</v>
      </c>
    </row>
    <row r="1312" spans="1:25" x14ac:dyDescent="0.3">
      <c r="A1312" s="8" t="s">
        <v>17</v>
      </c>
      <c r="B1312" s="8" t="s">
        <v>1743</v>
      </c>
      <c r="C1312" s="8" t="s">
        <v>1744</v>
      </c>
      <c r="D1312" s="8" t="s">
        <v>2607</v>
      </c>
      <c r="E1312" s="8" t="s">
        <v>2608</v>
      </c>
      <c r="F1312" s="24">
        <v>0.227287650858573</v>
      </c>
      <c r="G1312" s="24">
        <v>0</v>
      </c>
      <c r="H1312" s="25">
        <v>3.3866999999999998</v>
      </c>
      <c r="I1312" s="25">
        <v>0.96230000000000004</v>
      </c>
      <c r="J1312" s="15">
        <v>54</v>
      </c>
      <c r="K1312" s="15">
        <v>11</v>
      </c>
      <c r="L1312" s="13">
        <v>0.28410000000000002</v>
      </c>
      <c r="M1312" s="7">
        <v>1.8765068300000001</v>
      </c>
      <c r="N1312" s="26">
        <v>1.45</v>
      </c>
      <c r="O1312" s="27" t="s">
        <v>92</v>
      </c>
      <c r="P1312" s="8">
        <v>0.2272876509</v>
      </c>
      <c r="Q1312" s="24">
        <v>0.24</v>
      </c>
      <c r="R1312" t="str">
        <f>IF($Q1312*100&gt;=VLOOKUP($O1312,margin_ranges!$A$5:$C$10,2,FALSE),IF($Q1312*100&lt;=VLOOKUP($O1312,margin_ranges!$A$5:$C$10,3,FALSE)+10,"IN RANGE","ABOVE RANGE"),"BELOW RANGE")</f>
        <v>IN RANGE</v>
      </c>
      <c r="S1312">
        <f>MIN(VLOOKUP($O1312,margin_ranges!$A$5:$D$10,4,FALSE),$P1312*100)</f>
        <v>22.72876509</v>
      </c>
      <c r="T1312" s="29">
        <f>(1-$S1312/100)/(1-$F1312)-1</f>
        <v>-5.3612447814543884E-11</v>
      </c>
      <c r="U1312" s="19" t="str">
        <f>IF(ABS(IFERROR(T1312,0))&gt;0.05,INDEX(margin_ranges!$C$13:$C$16,MATCH($F1312*100,margin_ranges!$B$13:$B$16,1)),"")</f>
        <v/>
      </c>
      <c r="V1312" t="e">
        <f>MIN(VLOOKUP($U1312,margin_ranges!$A$5:$D$10,4,FALSE),$P1312*100)</f>
        <v>#N/A</v>
      </c>
      <c r="Y1312" s="29" t="e">
        <f t="shared" si="20"/>
        <v>#N/A</v>
      </c>
    </row>
    <row r="1313" spans="1:25" x14ac:dyDescent="0.3">
      <c r="A1313" s="8" t="s">
        <v>17</v>
      </c>
      <c r="B1313" s="8" t="s">
        <v>1743</v>
      </c>
      <c r="C1313" s="8" t="s">
        <v>1744</v>
      </c>
      <c r="D1313" s="8" t="s">
        <v>11836</v>
      </c>
      <c r="E1313" s="8" t="s">
        <v>11837</v>
      </c>
      <c r="F1313" s="24">
        <v>0.20350945985687599</v>
      </c>
      <c r="G1313" s="24">
        <v>0</v>
      </c>
      <c r="H1313" s="25">
        <v>0.37590000000000001</v>
      </c>
      <c r="I1313" s="25">
        <v>0.11609999999999999</v>
      </c>
      <c r="J1313" s="15">
        <v>7</v>
      </c>
      <c r="K1313" s="15">
        <v>1</v>
      </c>
      <c r="L1313" s="13">
        <v>0.30880000000000002</v>
      </c>
      <c r="M1313" s="7">
        <v>1.8832615399999999</v>
      </c>
      <c r="N1313" s="26">
        <v>1.5</v>
      </c>
      <c r="O1313" s="27" t="s">
        <v>92</v>
      </c>
      <c r="P1313" s="8">
        <v>0.20350945989999999</v>
      </c>
      <c r="Q1313" s="24">
        <v>0.25</v>
      </c>
      <c r="R1313" t="str">
        <f>IF($Q1313*100&gt;=VLOOKUP($O1313,margin_ranges!$A$5:$C$10,2,FALSE),IF($Q1313*100&lt;=VLOOKUP($O1313,margin_ranges!$A$5:$C$10,3,FALSE)+10,"IN RANGE","ABOVE RANGE"),"BELOW RANGE")</f>
        <v>IN RANGE</v>
      </c>
      <c r="S1313">
        <f>MIN(VLOOKUP($O1313,margin_ranges!$A$5:$D$10,4,FALSE),$P1313*100)</f>
        <v>20.35094599</v>
      </c>
      <c r="T1313" s="29">
        <f>(1-$S1313/100)/(1-$F1313)-1</f>
        <v>-5.4142579308802397E-11</v>
      </c>
      <c r="U1313" s="19" t="str">
        <f>IF(ABS(IFERROR(T1313,0))&gt;0.05,INDEX(margin_ranges!$C$13:$C$16,MATCH($F1313*100,margin_ranges!$B$13:$B$16,1)),"")</f>
        <v/>
      </c>
      <c r="V1313" t="e">
        <f>MIN(VLOOKUP($U1313,margin_ranges!$A$5:$D$10,4,FALSE),$P1313*100)</f>
        <v>#N/A</v>
      </c>
      <c r="Y1313" s="29" t="e">
        <f t="shared" si="20"/>
        <v>#N/A</v>
      </c>
    </row>
    <row r="1314" spans="1:25" x14ac:dyDescent="0.3">
      <c r="A1314" s="8" t="s">
        <v>17</v>
      </c>
      <c r="B1314" s="8" t="s">
        <v>1743</v>
      </c>
      <c r="C1314" s="8" t="s">
        <v>1744</v>
      </c>
      <c r="D1314" s="8" t="s">
        <v>1789</v>
      </c>
      <c r="E1314" s="8" t="s">
        <v>1790</v>
      </c>
      <c r="F1314" s="24">
        <v>0.28937481106136698</v>
      </c>
      <c r="G1314" s="24">
        <v>0</v>
      </c>
      <c r="H1314" s="25">
        <v>7.5633999999999997</v>
      </c>
      <c r="I1314" s="25">
        <v>2.3506999999999998</v>
      </c>
      <c r="J1314" s="15">
        <v>149</v>
      </c>
      <c r="K1314" s="15">
        <v>43</v>
      </c>
      <c r="L1314" s="13">
        <v>0.31080000000000002</v>
      </c>
      <c r="M1314" s="7">
        <v>2.1108173799999999</v>
      </c>
      <c r="N1314" s="26">
        <v>1.5</v>
      </c>
      <c r="O1314" s="27" t="s">
        <v>22</v>
      </c>
      <c r="P1314" s="8">
        <v>0.28937481110000002</v>
      </c>
      <c r="Q1314" s="24">
        <v>0.35</v>
      </c>
      <c r="R1314" t="str">
        <f>IF($Q1314*100&gt;=VLOOKUP($O1314,margin_ranges!$A$5:$C$10,2,FALSE),IF($Q1314*100&lt;=VLOOKUP($O1314,margin_ranges!$A$5:$C$10,3,FALSE)+10,"IN RANGE","ABOVE RANGE"),"BELOW RANGE")</f>
        <v>IN RANGE</v>
      </c>
      <c r="S1314">
        <f>MIN(VLOOKUP($O1314,margin_ranges!$A$5:$D$10,4,FALSE),$P1314*100)</f>
        <v>28.93748111</v>
      </c>
      <c r="T1314" s="29">
        <f>(1-$S1314/100)/(1-$F1314)-1</f>
        <v>-5.4364956980634815E-11</v>
      </c>
      <c r="U1314" s="19" t="str">
        <f>IF(ABS(IFERROR(T1314,0))&gt;0.05,INDEX(margin_ranges!$C$13:$C$16,MATCH($F1314*100,margin_ranges!$B$13:$B$16,1)),"")</f>
        <v/>
      </c>
      <c r="V1314" t="e">
        <f>MIN(VLOOKUP($U1314,margin_ranges!$A$5:$D$10,4,FALSE),$P1314*100)</f>
        <v>#N/A</v>
      </c>
      <c r="Y1314" s="29" t="e">
        <f t="shared" si="20"/>
        <v>#N/A</v>
      </c>
    </row>
    <row r="1315" spans="1:25" x14ac:dyDescent="0.3">
      <c r="A1315" s="8" t="s">
        <v>17</v>
      </c>
      <c r="B1315" s="8" t="s">
        <v>1743</v>
      </c>
      <c r="C1315" s="8" t="s">
        <v>1744</v>
      </c>
      <c r="D1315" s="8" t="s">
        <v>1815</v>
      </c>
      <c r="E1315" s="8" t="s">
        <v>1816</v>
      </c>
      <c r="F1315" s="24">
        <v>0.24388837545853101</v>
      </c>
      <c r="G1315" s="24">
        <v>0</v>
      </c>
      <c r="H1315" s="25">
        <v>9.6457999999999995</v>
      </c>
      <c r="I1315" s="25">
        <v>4.7769000000000004</v>
      </c>
      <c r="J1315" s="15">
        <v>294</v>
      </c>
      <c r="K1315" s="15">
        <v>72</v>
      </c>
      <c r="L1315" s="13">
        <v>0.49519999999999997</v>
      </c>
      <c r="M1315" s="7">
        <v>2.0499618700000002</v>
      </c>
      <c r="N1315" s="26">
        <v>1.55</v>
      </c>
      <c r="O1315" s="27" t="s">
        <v>22</v>
      </c>
      <c r="P1315" s="8">
        <v>0.2438883755</v>
      </c>
      <c r="Q1315" s="24">
        <v>0.28000000000000003</v>
      </c>
      <c r="R1315" t="str">
        <f>IF($Q1315*100&gt;=VLOOKUP($O1315,margin_ranges!$A$5:$C$10,2,FALSE),IF($Q1315*100&lt;=VLOOKUP($O1315,margin_ranges!$A$5:$C$10,3,FALSE)+10,"IN RANGE","ABOVE RANGE"),"BELOW RANGE")</f>
        <v>IN RANGE</v>
      </c>
      <c r="S1315">
        <f>MIN(VLOOKUP($O1315,margin_ranges!$A$5:$D$10,4,FALSE),$P1315*100)</f>
        <v>24.388837550000002</v>
      </c>
      <c r="T1315" s="29">
        <f>(1-$S1315/100)/(1-$F1315)-1</f>
        <v>-5.4845017416482733E-11</v>
      </c>
      <c r="U1315" s="19" t="str">
        <f>IF(ABS(IFERROR(T1315,0))&gt;0.05,INDEX(margin_ranges!$C$13:$C$16,MATCH($F1315*100,margin_ranges!$B$13:$B$16,1)),"")</f>
        <v/>
      </c>
      <c r="V1315" t="e">
        <f>MIN(VLOOKUP($U1315,margin_ranges!$A$5:$D$10,4,FALSE),$P1315*100)</f>
        <v>#N/A</v>
      </c>
      <c r="Y1315" s="29" t="e">
        <f t="shared" si="20"/>
        <v>#N/A</v>
      </c>
    </row>
    <row r="1316" spans="1:25" x14ac:dyDescent="0.3">
      <c r="A1316" s="8" t="s">
        <v>17</v>
      </c>
      <c r="B1316" s="8" t="s">
        <v>1743</v>
      </c>
      <c r="C1316" s="8" t="s">
        <v>1744</v>
      </c>
      <c r="D1316" s="8" t="s">
        <v>2561</v>
      </c>
      <c r="E1316" s="8" t="s">
        <v>2562</v>
      </c>
      <c r="F1316" s="24">
        <v>0.24327544005832699</v>
      </c>
      <c r="G1316" s="24">
        <v>0</v>
      </c>
      <c r="H1316" s="25">
        <v>3.742</v>
      </c>
      <c r="I1316" s="25">
        <v>1.6606000000000001</v>
      </c>
      <c r="J1316" s="15">
        <v>99</v>
      </c>
      <c r="K1316" s="15">
        <v>24</v>
      </c>
      <c r="L1316" s="13">
        <v>0.44379999999999997</v>
      </c>
      <c r="M1316" s="7">
        <v>1.9822271899999999</v>
      </c>
      <c r="N1316" s="26">
        <v>1.5</v>
      </c>
      <c r="O1316" s="27" t="s">
        <v>92</v>
      </c>
      <c r="P1316" s="8">
        <v>0.24327544009999999</v>
      </c>
      <c r="Q1316" s="24">
        <v>0.28000000000000003</v>
      </c>
      <c r="R1316" t="str">
        <f>IF($Q1316*100&gt;=VLOOKUP($O1316,margin_ranges!$A$5:$C$10,2,FALSE),IF($Q1316*100&lt;=VLOOKUP($O1316,margin_ranges!$A$5:$C$10,3,FALSE)+10,"IN RANGE","ABOVE RANGE"),"BELOW RANGE")</f>
        <v>IN RANGE</v>
      </c>
      <c r="S1316">
        <f>MIN(VLOOKUP($O1316,margin_ranges!$A$5:$D$10,4,FALSE),$P1316*100)</f>
        <v>24.32754401</v>
      </c>
      <c r="T1316" s="29">
        <f>(1-$S1316/100)/(1-$F1316)-1</f>
        <v>-5.5070281668179177E-11</v>
      </c>
      <c r="U1316" s="19" t="str">
        <f>IF(ABS(IFERROR(T1316,0))&gt;0.05,INDEX(margin_ranges!$C$13:$C$16,MATCH($F1316*100,margin_ranges!$B$13:$B$16,1)),"")</f>
        <v/>
      </c>
      <c r="V1316" t="e">
        <f>MIN(VLOOKUP($U1316,margin_ranges!$A$5:$D$10,4,FALSE),$P1316*100)</f>
        <v>#N/A</v>
      </c>
      <c r="Y1316" s="29" t="e">
        <f t="shared" si="20"/>
        <v>#N/A</v>
      </c>
    </row>
    <row r="1317" spans="1:25" x14ac:dyDescent="0.3">
      <c r="A1317" s="8" t="s">
        <v>17</v>
      </c>
      <c r="B1317" s="8" t="s">
        <v>1743</v>
      </c>
      <c r="C1317" s="8" t="s">
        <v>1744</v>
      </c>
      <c r="D1317" s="8" t="s">
        <v>1777</v>
      </c>
      <c r="E1317" s="8" t="s">
        <v>1778</v>
      </c>
      <c r="F1317" s="24">
        <v>0.19930555555555499</v>
      </c>
      <c r="G1317" s="24">
        <v>0</v>
      </c>
      <c r="H1317" s="25">
        <v>0.98460000000000003</v>
      </c>
      <c r="I1317" s="25">
        <v>0.24709999999999999</v>
      </c>
      <c r="J1317" s="15">
        <v>13</v>
      </c>
      <c r="K1317" s="15">
        <v>3</v>
      </c>
      <c r="L1317" s="13">
        <v>0.25090000000000001</v>
      </c>
      <c r="M1317" s="7">
        <v>1.81092801</v>
      </c>
      <c r="N1317" s="26">
        <v>1.45</v>
      </c>
      <c r="O1317" s="27" t="s">
        <v>92</v>
      </c>
      <c r="P1317" s="8">
        <v>0.19930555559999999</v>
      </c>
      <c r="Q1317" s="24">
        <v>0.23</v>
      </c>
      <c r="R1317" t="str">
        <f>IF($Q1317*100&gt;=VLOOKUP($O1317,margin_ranges!$A$5:$C$10,2,FALSE),IF($Q1317*100&lt;=VLOOKUP($O1317,margin_ranges!$A$5:$C$10,3,FALSE)+10,"IN RANGE","ABOVE RANGE"),"BELOW RANGE")</f>
        <v>IN RANGE</v>
      </c>
      <c r="S1317">
        <f>MIN(VLOOKUP($O1317,margin_ranges!$A$5:$D$10,4,FALSE),$P1317*100)</f>
        <v>19.930555559999998</v>
      </c>
      <c r="T1317" s="29">
        <f>(1-$S1317/100)/(1-$F1317)-1</f>
        <v>-5.5508042606788877E-11</v>
      </c>
      <c r="U1317" s="19" t="str">
        <f>IF(ABS(IFERROR(T1317,0))&gt;0.05,INDEX(margin_ranges!$C$13:$C$16,MATCH($F1317*100,margin_ranges!$B$13:$B$16,1)),"")</f>
        <v/>
      </c>
      <c r="V1317" t="e">
        <f>MIN(VLOOKUP($U1317,margin_ranges!$A$5:$D$10,4,FALSE),$P1317*100)</f>
        <v>#N/A</v>
      </c>
      <c r="Y1317" s="29" t="e">
        <f t="shared" si="20"/>
        <v>#N/A</v>
      </c>
    </row>
    <row r="1318" spans="1:25" x14ac:dyDescent="0.3">
      <c r="A1318" s="8" t="s">
        <v>17</v>
      </c>
      <c r="B1318" s="8" t="s">
        <v>1743</v>
      </c>
      <c r="C1318" s="8" t="s">
        <v>1744</v>
      </c>
      <c r="D1318" s="8" t="s">
        <v>2145</v>
      </c>
      <c r="E1318" s="8" t="s">
        <v>2146</v>
      </c>
      <c r="F1318" s="24">
        <v>0.239710378157417</v>
      </c>
      <c r="G1318" s="24">
        <v>0</v>
      </c>
      <c r="H1318" s="25">
        <v>3.4719000000000002</v>
      </c>
      <c r="I1318" s="25">
        <v>1.4108000000000001</v>
      </c>
      <c r="J1318" s="15">
        <v>86</v>
      </c>
      <c r="K1318" s="15">
        <v>21</v>
      </c>
      <c r="L1318" s="13">
        <v>0.40629999999999999</v>
      </c>
      <c r="M1318" s="7">
        <v>2.03869677</v>
      </c>
      <c r="N1318" s="26">
        <v>1.55</v>
      </c>
      <c r="O1318" s="27" t="s">
        <v>92</v>
      </c>
      <c r="P1318" s="8">
        <v>0.23971037819999999</v>
      </c>
      <c r="Q1318" s="24">
        <v>0.3</v>
      </c>
      <c r="R1318" t="str">
        <f>IF($Q1318*100&gt;=VLOOKUP($O1318,margin_ranges!$A$5:$C$10,2,FALSE),IF($Q1318*100&lt;=VLOOKUP($O1318,margin_ranges!$A$5:$C$10,3,FALSE)+10,"IN RANGE","ABOVE RANGE"),"BELOW RANGE")</f>
        <v>IN RANGE</v>
      </c>
      <c r="S1318">
        <f>MIN(VLOOKUP($O1318,margin_ranges!$A$5:$D$10,4,FALSE),$P1318*100)</f>
        <v>23.971037819999999</v>
      </c>
      <c r="T1318" s="29">
        <f>(1-$S1318/100)/(1-$F1318)-1</f>
        <v>-5.6008864213197285E-11</v>
      </c>
      <c r="U1318" s="19" t="str">
        <f>IF(ABS(IFERROR(T1318,0))&gt;0.05,INDEX(margin_ranges!$C$13:$C$16,MATCH($F1318*100,margin_ranges!$B$13:$B$16,1)),"")</f>
        <v/>
      </c>
      <c r="V1318" t="e">
        <f>MIN(VLOOKUP($U1318,margin_ranges!$A$5:$D$10,4,FALSE),$P1318*100)</f>
        <v>#N/A</v>
      </c>
      <c r="Y1318" s="29" t="e">
        <f t="shared" si="20"/>
        <v>#N/A</v>
      </c>
    </row>
    <row r="1319" spans="1:25" x14ac:dyDescent="0.3">
      <c r="A1319" s="8" t="s">
        <v>17</v>
      </c>
      <c r="B1319" s="8" t="s">
        <v>1743</v>
      </c>
      <c r="C1319" s="8" t="s">
        <v>1744</v>
      </c>
      <c r="D1319" s="8" t="s">
        <v>2085</v>
      </c>
      <c r="E1319" s="8" t="s">
        <v>2086</v>
      </c>
      <c r="F1319" s="24">
        <v>0.112961116650049</v>
      </c>
      <c r="G1319" s="24">
        <v>0</v>
      </c>
      <c r="H1319" s="25">
        <v>0.43159999999999998</v>
      </c>
      <c r="I1319" s="25">
        <v>0.20499999999999999</v>
      </c>
      <c r="J1319" s="15">
        <v>11</v>
      </c>
      <c r="K1319" s="15">
        <v>1</v>
      </c>
      <c r="L1319" s="13">
        <v>0.47499999999999998</v>
      </c>
      <c r="M1319" s="7">
        <v>1.7473867599999999</v>
      </c>
      <c r="N1319" s="26">
        <v>1.55</v>
      </c>
      <c r="O1319" s="27" t="s">
        <v>22</v>
      </c>
      <c r="P1319" s="8">
        <v>0.1129611167</v>
      </c>
      <c r="Q1319" s="24">
        <v>0.14000000000000001</v>
      </c>
      <c r="R1319" t="str">
        <f>IF($Q1319*100&gt;=VLOOKUP($O1319,margin_ranges!$A$5:$C$10,2,FALSE),IF($Q1319*100&lt;=VLOOKUP($O1319,margin_ranges!$A$5:$C$10,3,FALSE)+10,"IN RANGE","ABOVE RANGE"),"BELOW RANGE")</f>
        <v>BELOW RANGE</v>
      </c>
      <c r="S1319">
        <f>MIN(VLOOKUP($O1319,margin_ranges!$A$5:$D$10,4,FALSE),$P1319*100)</f>
        <v>11.29611167</v>
      </c>
      <c r="T1319" s="29">
        <f>(1-$S1319/100)/(1-$F1319)-1</f>
        <v>-5.6311955098919952E-11</v>
      </c>
      <c r="U1319" s="19" t="str">
        <f>IF(ABS(IFERROR(T1319,0))&gt;0.05,INDEX(margin_ranges!$C$13:$C$16,MATCH($F1319*100,margin_ranges!$B$13:$B$16,1)),"")</f>
        <v/>
      </c>
      <c r="V1319" t="e">
        <f>MIN(VLOOKUP($U1319,margin_ranges!$A$5:$D$10,4,FALSE),$P1319*100)</f>
        <v>#N/A</v>
      </c>
      <c r="Y1319" s="29" t="e">
        <f t="shared" si="20"/>
        <v>#N/A</v>
      </c>
    </row>
    <row r="1320" spans="1:25" x14ac:dyDescent="0.3">
      <c r="A1320" s="8" t="s">
        <v>17</v>
      </c>
      <c r="B1320" s="8" t="s">
        <v>1743</v>
      </c>
      <c r="C1320" s="8" t="s">
        <v>1744</v>
      </c>
      <c r="D1320" s="8" t="s">
        <v>1945</v>
      </c>
      <c r="E1320" s="8" t="s">
        <v>1946</v>
      </c>
      <c r="F1320" s="24">
        <v>0.24382978805737901</v>
      </c>
      <c r="G1320" s="24">
        <v>0</v>
      </c>
      <c r="H1320" s="25">
        <v>9.2454000000000001</v>
      </c>
      <c r="I1320" s="25">
        <v>3.7221000000000002</v>
      </c>
      <c r="J1320" s="15">
        <v>222</v>
      </c>
      <c r="K1320" s="15">
        <v>54</v>
      </c>
      <c r="L1320" s="13">
        <v>0.40260000000000001</v>
      </c>
      <c r="M1320" s="7">
        <v>1.9836803599999999</v>
      </c>
      <c r="N1320" s="26">
        <v>1.5</v>
      </c>
      <c r="O1320" s="27" t="s">
        <v>22</v>
      </c>
      <c r="P1320" s="8">
        <v>0.2438297881</v>
      </c>
      <c r="Q1320" s="24">
        <v>0.28000000000000003</v>
      </c>
      <c r="R1320" t="str">
        <f>IF($Q1320*100&gt;=VLOOKUP($O1320,margin_ranges!$A$5:$C$10,2,FALSE),IF($Q1320*100&lt;=VLOOKUP($O1320,margin_ranges!$A$5:$C$10,3,FALSE)+10,"IN RANGE","ABOVE RANGE"),"BELOW RANGE")</f>
        <v>IN RANGE</v>
      </c>
      <c r="S1320">
        <f>MIN(VLOOKUP($O1320,margin_ranges!$A$5:$D$10,4,FALSE),$P1320*100)</f>
        <v>24.382978810000001</v>
      </c>
      <c r="T1320" s="29">
        <f>(1-$S1320/100)/(1-$F1320)-1</f>
        <v>-5.636435762568226E-11</v>
      </c>
      <c r="U1320" s="19" t="str">
        <f>IF(ABS(IFERROR(T1320,0))&gt;0.05,INDEX(margin_ranges!$C$13:$C$16,MATCH($F1320*100,margin_ranges!$B$13:$B$16,1)),"")</f>
        <v/>
      </c>
      <c r="V1320" t="e">
        <f>MIN(VLOOKUP($U1320,margin_ranges!$A$5:$D$10,4,FALSE),$P1320*100)</f>
        <v>#N/A</v>
      </c>
      <c r="Y1320" s="29" t="e">
        <f t="shared" si="20"/>
        <v>#N/A</v>
      </c>
    </row>
    <row r="1321" spans="1:25" x14ac:dyDescent="0.3">
      <c r="A1321" s="8" t="s">
        <v>17</v>
      </c>
      <c r="B1321" s="8" t="s">
        <v>1743</v>
      </c>
      <c r="C1321" s="8" t="s">
        <v>1744</v>
      </c>
      <c r="D1321" s="8" t="s">
        <v>2355</v>
      </c>
      <c r="E1321" s="8" t="s">
        <v>2356</v>
      </c>
      <c r="F1321" s="24">
        <v>0.18608226695366201</v>
      </c>
      <c r="G1321" s="24">
        <v>0</v>
      </c>
      <c r="H1321" s="25">
        <v>1.8535999999999999</v>
      </c>
      <c r="I1321" s="25">
        <v>0.31709999999999999</v>
      </c>
      <c r="J1321" s="15">
        <v>18</v>
      </c>
      <c r="K1321" s="15">
        <v>3</v>
      </c>
      <c r="L1321" s="13">
        <v>0.1711</v>
      </c>
      <c r="M1321" s="7">
        <v>1.90436937</v>
      </c>
      <c r="N1321" s="26">
        <v>1.55</v>
      </c>
      <c r="O1321" s="27" t="s">
        <v>22</v>
      </c>
      <c r="P1321" s="8">
        <v>0.186082267</v>
      </c>
      <c r="Q1321" s="24">
        <v>0.25</v>
      </c>
      <c r="R1321" t="str">
        <f>IF($Q1321*100&gt;=VLOOKUP($O1321,margin_ranges!$A$5:$C$10,2,FALSE),IF($Q1321*100&lt;=VLOOKUP($O1321,margin_ranges!$A$5:$C$10,3,FALSE)+10,"IN RANGE","ABOVE RANGE"),"BELOW RANGE")</f>
        <v>IN RANGE</v>
      </c>
      <c r="S1321">
        <f>MIN(VLOOKUP($O1321,margin_ranges!$A$5:$D$10,4,FALSE),$P1321*100)</f>
        <v>18.608226699999999</v>
      </c>
      <c r="T1321" s="29">
        <f>(1-$S1321/100)/(1-$F1321)-1</f>
        <v>-5.6932014658173102E-11</v>
      </c>
      <c r="U1321" s="19" t="str">
        <f>IF(ABS(IFERROR(T1321,0))&gt;0.05,INDEX(margin_ranges!$C$13:$C$16,MATCH($F1321*100,margin_ranges!$B$13:$B$16,1)),"")</f>
        <v/>
      </c>
      <c r="V1321" t="e">
        <f>MIN(VLOOKUP($U1321,margin_ranges!$A$5:$D$10,4,FALSE),$P1321*100)</f>
        <v>#N/A</v>
      </c>
      <c r="Y1321" s="29" t="e">
        <f t="shared" si="20"/>
        <v>#N/A</v>
      </c>
    </row>
    <row r="1322" spans="1:25" x14ac:dyDescent="0.3">
      <c r="A1322" s="8" t="s">
        <v>17</v>
      </c>
      <c r="B1322" s="8" t="s">
        <v>1743</v>
      </c>
      <c r="C1322" s="8" t="s">
        <v>1744</v>
      </c>
      <c r="D1322" s="8" t="s">
        <v>2015</v>
      </c>
      <c r="E1322" s="8" t="s">
        <v>2016</v>
      </c>
      <c r="F1322" s="24">
        <v>0.277470252157833</v>
      </c>
      <c r="G1322" s="24">
        <v>0</v>
      </c>
      <c r="H1322" s="25">
        <v>11.5563</v>
      </c>
      <c r="I1322" s="25">
        <v>5.8034999999999997</v>
      </c>
      <c r="J1322" s="15">
        <v>361</v>
      </c>
      <c r="K1322" s="15">
        <v>101</v>
      </c>
      <c r="L1322" s="13">
        <v>0.50219999999999998</v>
      </c>
      <c r="M1322" s="7">
        <v>2.0760390900000001</v>
      </c>
      <c r="N1322" s="26">
        <v>1.5</v>
      </c>
      <c r="O1322" s="27" t="s">
        <v>22</v>
      </c>
      <c r="P1322" s="8">
        <v>0.27747025219999999</v>
      </c>
      <c r="Q1322" s="24">
        <v>0.32</v>
      </c>
      <c r="R1322" t="str">
        <f>IF($Q1322*100&gt;=VLOOKUP($O1322,margin_ranges!$A$5:$C$10,2,FALSE),IF($Q1322*100&lt;=VLOOKUP($O1322,margin_ranges!$A$5:$C$10,3,FALSE)+10,"IN RANGE","ABOVE RANGE"),"BELOW RANGE")</f>
        <v>IN RANGE</v>
      </c>
      <c r="S1322">
        <f>MIN(VLOOKUP($O1322,margin_ranges!$A$5:$D$10,4,FALSE),$P1322*100)</f>
        <v>27.747025219999998</v>
      </c>
      <c r="T1322" s="29">
        <f>(1-$S1322/100)/(1-$F1322)-1</f>
        <v>-5.8360316579353366E-11</v>
      </c>
      <c r="U1322" s="19" t="str">
        <f>IF(ABS(IFERROR(T1322,0))&gt;0.05,INDEX(margin_ranges!$C$13:$C$16,MATCH($F1322*100,margin_ranges!$B$13:$B$16,1)),"")</f>
        <v/>
      </c>
      <c r="V1322" t="e">
        <f>MIN(VLOOKUP($U1322,margin_ranges!$A$5:$D$10,4,FALSE),$P1322*100)</f>
        <v>#N/A</v>
      </c>
      <c r="Y1322" s="29" t="e">
        <f t="shared" si="20"/>
        <v>#N/A</v>
      </c>
    </row>
    <row r="1323" spans="1:25" x14ac:dyDescent="0.3">
      <c r="A1323" s="8" t="s">
        <v>17</v>
      </c>
      <c r="B1323" s="8" t="s">
        <v>1743</v>
      </c>
      <c r="C1323" s="8" t="s">
        <v>1744</v>
      </c>
      <c r="D1323" s="8" t="s">
        <v>2191</v>
      </c>
      <c r="E1323" s="8" t="s">
        <v>2192</v>
      </c>
      <c r="F1323" s="24">
        <v>0.228673647154327</v>
      </c>
      <c r="G1323" s="24">
        <v>0</v>
      </c>
      <c r="H1323" s="25">
        <v>10.5451</v>
      </c>
      <c r="I1323" s="25">
        <v>4.6783999999999999</v>
      </c>
      <c r="J1323" s="15">
        <v>273</v>
      </c>
      <c r="K1323" s="15">
        <v>62</v>
      </c>
      <c r="L1323" s="13">
        <v>0.44369999999999998</v>
      </c>
      <c r="M1323" s="7">
        <v>1.94470213</v>
      </c>
      <c r="N1323" s="26">
        <v>1.5</v>
      </c>
      <c r="O1323" s="27" t="s">
        <v>92</v>
      </c>
      <c r="P1323" s="8">
        <v>0.2286736472</v>
      </c>
      <c r="Q1323" s="24">
        <v>0.27</v>
      </c>
      <c r="R1323" t="str">
        <f>IF($Q1323*100&gt;=VLOOKUP($O1323,margin_ranges!$A$5:$C$10,2,FALSE),IF($Q1323*100&lt;=VLOOKUP($O1323,margin_ranges!$A$5:$C$10,3,FALSE)+10,"IN RANGE","ABOVE RANGE"),"BELOW RANGE")</f>
        <v>IN RANGE</v>
      </c>
      <c r="S1323">
        <f>MIN(VLOOKUP($O1323,margin_ranges!$A$5:$D$10,4,FALSE),$P1323*100)</f>
        <v>22.867364720000001</v>
      </c>
      <c r="T1323" s="29">
        <f>(1-$S1323/100)/(1-$F1323)-1</f>
        <v>-5.9213633996080262E-11</v>
      </c>
      <c r="U1323" s="19" t="str">
        <f>IF(ABS(IFERROR(T1323,0))&gt;0.05,INDEX(margin_ranges!$C$13:$C$16,MATCH($F1323*100,margin_ranges!$B$13:$B$16,1)),"")</f>
        <v/>
      </c>
      <c r="V1323" t="e">
        <f>MIN(VLOOKUP($U1323,margin_ranges!$A$5:$D$10,4,FALSE),$P1323*100)</f>
        <v>#N/A</v>
      </c>
      <c r="Y1323" s="29" t="e">
        <f t="shared" si="20"/>
        <v>#N/A</v>
      </c>
    </row>
    <row r="1324" spans="1:25" x14ac:dyDescent="0.3">
      <c r="A1324" s="8" t="s">
        <v>17</v>
      </c>
      <c r="B1324" s="8" t="s">
        <v>1743</v>
      </c>
      <c r="C1324" s="8" t="s">
        <v>1744</v>
      </c>
      <c r="D1324" s="8" t="s">
        <v>1771</v>
      </c>
      <c r="E1324" s="8" t="s">
        <v>1772</v>
      </c>
      <c r="F1324" s="24">
        <v>0.20426072315287799</v>
      </c>
      <c r="G1324" s="24">
        <v>0</v>
      </c>
      <c r="H1324" s="25">
        <v>1.0631999999999999</v>
      </c>
      <c r="I1324" s="25">
        <v>0.2747</v>
      </c>
      <c r="J1324" s="15">
        <v>15</v>
      </c>
      <c r="K1324" s="15">
        <v>3</v>
      </c>
      <c r="L1324" s="13">
        <v>0.25840000000000002</v>
      </c>
      <c r="M1324" s="7">
        <v>1.8222048900000001</v>
      </c>
      <c r="N1324" s="26">
        <v>1.45</v>
      </c>
      <c r="O1324" s="27" t="s">
        <v>22</v>
      </c>
      <c r="P1324" s="8">
        <v>0.20426072319999999</v>
      </c>
      <c r="Q1324" s="24">
        <v>0.24</v>
      </c>
      <c r="R1324" t="str">
        <f>IF($Q1324*100&gt;=VLOOKUP($O1324,margin_ranges!$A$5:$C$10,2,FALSE),IF($Q1324*100&lt;=VLOOKUP($O1324,margin_ranges!$A$5:$C$10,3,FALSE)+10,"IN RANGE","ABOVE RANGE"),"BELOW RANGE")</f>
        <v>IN RANGE</v>
      </c>
      <c r="S1324">
        <f>MIN(VLOOKUP($O1324,margin_ranges!$A$5:$D$10,4,FALSE),$P1324*100)</f>
        <v>20.426072319999999</v>
      </c>
      <c r="T1324" s="29">
        <f>(1-$S1324/100)/(1-$F1324)-1</f>
        <v>-5.9217852843573837E-11</v>
      </c>
      <c r="U1324" s="19" t="str">
        <f>IF(ABS(IFERROR(T1324,0))&gt;0.05,INDEX(margin_ranges!$C$13:$C$16,MATCH($F1324*100,margin_ranges!$B$13:$B$16,1)),"")</f>
        <v/>
      </c>
      <c r="V1324" t="e">
        <f>MIN(VLOOKUP($U1324,margin_ranges!$A$5:$D$10,4,FALSE),$P1324*100)</f>
        <v>#N/A</v>
      </c>
      <c r="Y1324" s="29" t="e">
        <f t="shared" si="20"/>
        <v>#N/A</v>
      </c>
    </row>
    <row r="1325" spans="1:25" x14ac:dyDescent="0.3">
      <c r="A1325" s="8" t="s">
        <v>17</v>
      </c>
      <c r="B1325" s="8" t="s">
        <v>1743</v>
      </c>
      <c r="C1325" s="8" t="s">
        <v>1744</v>
      </c>
      <c r="D1325" s="8" t="s">
        <v>2003</v>
      </c>
      <c r="E1325" s="8" t="s">
        <v>2004</v>
      </c>
      <c r="F1325" s="24">
        <v>0.245582353654102</v>
      </c>
      <c r="G1325" s="24">
        <v>0</v>
      </c>
      <c r="H1325" s="25">
        <v>6.3384</v>
      </c>
      <c r="I1325" s="25">
        <v>2.9641000000000002</v>
      </c>
      <c r="J1325" s="15">
        <v>177</v>
      </c>
      <c r="K1325" s="15">
        <v>43</v>
      </c>
      <c r="L1325" s="13">
        <v>0.4677</v>
      </c>
      <c r="M1325" s="7">
        <v>1.98828859</v>
      </c>
      <c r="N1325" s="26">
        <v>1.5</v>
      </c>
      <c r="O1325" s="27" t="s">
        <v>22</v>
      </c>
      <c r="P1325" s="8">
        <v>0.24558235370000001</v>
      </c>
      <c r="Q1325" s="24">
        <v>0.28999999999999998</v>
      </c>
      <c r="R1325" t="str">
        <f>IF($Q1325*100&gt;=VLOOKUP($O1325,margin_ranges!$A$5:$C$10,2,FALSE),IF($Q1325*100&lt;=VLOOKUP($O1325,margin_ranges!$A$5:$C$10,3,FALSE)+10,"IN RANGE","ABOVE RANGE"),"BELOW RANGE")</f>
        <v>IN RANGE</v>
      </c>
      <c r="S1325">
        <f>MIN(VLOOKUP($O1325,margin_ranges!$A$5:$D$10,4,FALSE),$P1325*100)</f>
        <v>24.558235370000002</v>
      </c>
      <c r="T1325" s="29">
        <f>(1-$S1325/100)/(1-$F1325)-1</f>
        <v>-6.0839111526433953E-11</v>
      </c>
      <c r="U1325" s="19" t="str">
        <f>IF(ABS(IFERROR(T1325,0))&gt;0.05,INDEX(margin_ranges!$C$13:$C$16,MATCH($F1325*100,margin_ranges!$B$13:$B$16,1)),"")</f>
        <v/>
      </c>
      <c r="V1325" t="e">
        <f>MIN(VLOOKUP($U1325,margin_ranges!$A$5:$D$10,4,FALSE),$P1325*100)</f>
        <v>#N/A</v>
      </c>
      <c r="Y1325" s="29" t="e">
        <f t="shared" si="20"/>
        <v>#N/A</v>
      </c>
    </row>
    <row r="1326" spans="1:25" x14ac:dyDescent="0.3">
      <c r="A1326" s="8" t="s">
        <v>17</v>
      </c>
      <c r="B1326" s="8" t="s">
        <v>1743</v>
      </c>
      <c r="C1326" s="8" t="s">
        <v>1744</v>
      </c>
      <c r="D1326" s="8" t="s">
        <v>2071</v>
      </c>
      <c r="E1326" s="8" t="s">
        <v>2072</v>
      </c>
      <c r="F1326" s="24">
        <v>0.216166231851359</v>
      </c>
      <c r="G1326" s="24">
        <v>0</v>
      </c>
      <c r="H1326" s="25">
        <v>2.8048000000000002</v>
      </c>
      <c r="I1326" s="25">
        <v>1.1367</v>
      </c>
      <c r="J1326" s="15">
        <v>67</v>
      </c>
      <c r="K1326" s="15">
        <v>15</v>
      </c>
      <c r="L1326" s="13">
        <v>0.40529999999999999</v>
      </c>
      <c r="M1326" s="7">
        <v>1.9774601000000001</v>
      </c>
      <c r="N1326" s="26">
        <v>1.55</v>
      </c>
      <c r="O1326" s="27" t="s">
        <v>22</v>
      </c>
      <c r="P1326" s="8">
        <v>0.21616623190000001</v>
      </c>
      <c r="Q1326" s="24">
        <v>0.27</v>
      </c>
      <c r="R1326" t="str">
        <f>IF($Q1326*100&gt;=VLOOKUP($O1326,margin_ranges!$A$5:$C$10,2,FALSE),IF($Q1326*100&lt;=VLOOKUP($O1326,margin_ranges!$A$5:$C$10,3,FALSE)+10,"IN RANGE","ABOVE RANGE"),"BELOW RANGE")</f>
        <v>IN RANGE</v>
      </c>
      <c r="S1326">
        <f>MIN(VLOOKUP($O1326,margin_ranges!$A$5:$D$10,4,FALSE),$P1326*100)</f>
        <v>21.616623190000002</v>
      </c>
      <c r="T1326" s="29">
        <f>(1-$S1326/100)/(1-$F1326)-1</f>
        <v>-6.2055360849910812E-11</v>
      </c>
      <c r="U1326" s="19" t="str">
        <f>IF(ABS(IFERROR(T1326,0))&gt;0.05,INDEX(margin_ranges!$C$13:$C$16,MATCH($F1326*100,margin_ranges!$B$13:$B$16,1)),"")</f>
        <v/>
      </c>
      <c r="V1326" t="e">
        <f>MIN(VLOOKUP($U1326,margin_ranges!$A$5:$D$10,4,FALSE),$P1326*100)</f>
        <v>#N/A</v>
      </c>
      <c r="Y1326" s="29" t="e">
        <f t="shared" si="20"/>
        <v>#N/A</v>
      </c>
    </row>
    <row r="1327" spans="1:25" x14ac:dyDescent="0.3">
      <c r="A1327" s="8" t="s">
        <v>17</v>
      </c>
      <c r="B1327" s="8" t="s">
        <v>1743</v>
      </c>
      <c r="C1327" s="8" t="s">
        <v>1744</v>
      </c>
      <c r="D1327" s="8" t="s">
        <v>2033</v>
      </c>
      <c r="E1327" s="8" t="s">
        <v>2034</v>
      </c>
      <c r="F1327" s="24">
        <v>0.22405420405142901</v>
      </c>
      <c r="G1327" s="24">
        <v>0</v>
      </c>
      <c r="H1327" s="25">
        <v>0.62960000000000005</v>
      </c>
      <c r="I1327" s="25">
        <v>0.1598</v>
      </c>
      <c r="J1327" s="15">
        <v>9</v>
      </c>
      <c r="K1327" s="15">
        <v>2</v>
      </c>
      <c r="L1327" s="13">
        <v>0.25380000000000003</v>
      </c>
      <c r="M1327" s="7">
        <v>1.9331247199999999</v>
      </c>
      <c r="N1327" s="26">
        <v>1.5</v>
      </c>
      <c r="O1327" s="27" t="s">
        <v>92</v>
      </c>
      <c r="P1327" s="8">
        <v>0.22405420409999999</v>
      </c>
      <c r="Q1327" s="24">
        <v>0.27</v>
      </c>
      <c r="R1327" t="str">
        <f>IF($Q1327*100&gt;=VLOOKUP($O1327,margin_ranges!$A$5:$C$10,2,FALSE),IF($Q1327*100&lt;=VLOOKUP($O1327,margin_ranges!$A$5:$C$10,3,FALSE)+10,"IN RANGE","ABOVE RANGE"),"BELOW RANGE")</f>
        <v>IN RANGE</v>
      </c>
      <c r="S1327">
        <f>MIN(VLOOKUP($O1327,margin_ranges!$A$5:$D$10,4,FALSE),$P1327*100)</f>
        <v>22.405420409999998</v>
      </c>
      <c r="T1327" s="29">
        <f>(1-$S1327/100)/(1-$F1327)-1</f>
        <v>-6.2595817418298338E-11</v>
      </c>
      <c r="U1327" s="19" t="str">
        <f>IF(ABS(IFERROR(T1327,0))&gt;0.05,INDEX(margin_ranges!$C$13:$C$16,MATCH($F1327*100,margin_ranges!$B$13:$B$16,1)),"")</f>
        <v/>
      </c>
      <c r="V1327" t="e">
        <f>MIN(VLOOKUP($U1327,margin_ranges!$A$5:$D$10,4,FALSE),$P1327*100)</f>
        <v>#N/A</v>
      </c>
      <c r="Y1327" s="29" t="e">
        <f t="shared" si="20"/>
        <v>#N/A</v>
      </c>
    </row>
    <row r="1328" spans="1:25" x14ac:dyDescent="0.3">
      <c r="A1328" s="8" t="s">
        <v>17</v>
      </c>
      <c r="B1328" s="8" t="s">
        <v>1743</v>
      </c>
      <c r="C1328" s="8" t="s">
        <v>1744</v>
      </c>
      <c r="D1328" s="8" t="s">
        <v>2027</v>
      </c>
      <c r="E1328" s="8" t="s">
        <v>2028</v>
      </c>
      <c r="F1328" s="24">
        <v>0.204388485250105</v>
      </c>
      <c r="G1328" s="24">
        <v>0</v>
      </c>
      <c r="H1328" s="25">
        <v>4.1223000000000001</v>
      </c>
      <c r="I1328" s="25">
        <v>1.5326</v>
      </c>
      <c r="J1328" s="15">
        <v>90</v>
      </c>
      <c r="K1328" s="15">
        <v>18</v>
      </c>
      <c r="L1328" s="13">
        <v>0.37180000000000002</v>
      </c>
      <c r="M1328" s="7">
        <v>1.94818699</v>
      </c>
      <c r="N1328" s="26">
        <v>1.55</v>
      </c>
      <c r="O1328" s="27" t="s">
        <v>22</v>
      </c>
      <c r="P1328" s="8">
        <v>0.20438848530000001</v>
      </c>
      <c r="Q1328" s="24">
        <v>0.23</v>
      </c>
      <c r="R1328" t="str">
        <f>IF($Q1328*100&gt;=VLOOKUP($O1328,margin_ranges!$A$5:$C$10,2,FALSE),IF($Q1328*100&lt;=VLOOKUP($O1328,margin_ranges!$A$5:$C$10,3,FALSE)+10,"IN RANGE","ABOVE RANGE"),"BELOW RANGE")</f>
        <v>IN RANGE</v>
      </c>
      <c r="S1328">
        <f>MIN(VLOOKUP($O1328,margin_ranges!$A$5:$D$10,4,FALSE),$P1328*100)</f>
        <v>20.438848530000001</v>
      </c>
      <c r="T1328" s="29">
        <f>(1-$S1328/100)/(1-$F1328)-1</f>
        <v>-6.2712723902791367E-11</v>
      </c>
      <c r="U1328" s="19" t="str">
        <f>IF(ABS(IFERROR(T1328,0))&gt;0.05,INDEX(margin_ranges!$C$13:$C$16,MATCH($F1328*100,margin_ranges!$B$13:$B$16,1)),"")</f>
        <v/>
      </c>
      <c r="V1328" t="e">
        <f>MIN(VLOOKUP($U1328,margin_ranges!$A$5:$D$10,4,FALSE),$P1328*100)</f>
        <v>#N/A</v>
      </c>
      <c r="Y1328" s="29" t="e">
        <f t="shared" si="20"/>
        <v>#N/A</v>
      </c>
    </row>
    <row r="1329" spans="1:25" x14ac:dyDescent="0.3">
      <c r="A1329" s="8" t="s">
        <v>17</v>
      </c>
      <c r="B1329" s="8" t="s">
        <v>1743</v>
      </c>
      <c r="C1329" s="8" t="s">
        <v>1744</v>
      </c>
      <c r="D1329" s="8" t="s">
        <v>2469</v>
      </c>
      <c r="E1329" s="8" t="s">
        <v>2470</v>
      </c>
      <c r="F1329" s="24">
        <v>0.24360296185209401</v>
      </c>
      <c r="G1329" s="24">
        <v>0</v>
      </c>
      <c r="H1329" s="25">
        <v>2.9925000000000002</v>
      </c>
      <c r="I1329" s="25">
        <v>0.6149</v>
      </c>
      <c r="J1329" s="15">
        <v>37</v>
      </c>
      <c r="K1329" s="15">
        <v>9</v>
      </c>
      <c r="L1329" s="13">
        <v>0.20549999999999999</v>
      </c>
      <c r="M1329" s="7">
        <v>1.9830855000000001</v>
      </c>
      <c r="N1329" s="26">
        <v>1.5</v>
      </c>
      <c r="O1329" s="27" t="s">
        <v>92</v>
      </c>
      <c r="P1329" s="8">
        <v>0.2436029619</v>
      </c>
      <c r="Q1329" s="24">
        <v>0.25</v>
      </c>
      <c r="R1329" t="str">
        <f>IF($Q1329*100&gt;=VLOOKUP($O1329,margin_ranges!$A$5:$C$10,2,FALSE),IF($Q1329*100&lt;=VLOOKUP($O1329,margin_ranges!$A$5:$C$10,3,FALSE)+10,"IN RANGE","ABOVE RANGE"),"BELOW RANGE")</f>
        <v>IN RANGE</v>
      </c>
      <c r="S1329">
        <f>MIN(VLOOKUP($O1329,margin_ranges!$A$5:$D$10,4,FALSE),$P1329*100)</f>
        <v>24.36029619</v>
      </c>
      <c r="T1329" s="29">
        <f>(1-$S1329/100)/(1-$F1329)-1</f>
        <v>-6.3334337774278993E-11</v>
      </c>
      <c r="U1329" s="19" t="str">
        <f>IF(ABS(IFERROR(T1329,0))&gt;0.05,INDEX(margin_ranges!$C$13:$C$16,MATCH($F1329*100,margin_ranges!$B$13:$B$16,1)),"")</f>
        <v/>
      </c>
      <c r="V1329" t="e">
        <f>MIN(VLOOKUP($U1329,margin_ranges!$A$5:$D$10,4,FALSE),$P1329*100)</f>
        <v>#N/A</v>
      </c>
      <c r="Y1329" s="29" t="e">
        <f t="shared" si="20"/>
        <v>#N/A</v>
      </c>
    </row>
    <row r="1330" spans="1:25" x14ac:dyDescent="0.3">
      <c r="A1330" s="8" t="s">
        <v>17</v>
      </c>
      <c r="B1330" s="8" t="s">
        <v>1743</v>
      </c>
      <c r="C1330" s="8" t="s">
        <v>1744</v>
      </c>
      <c r="D1330" s="8" t="s">
        <v>11848</v>
      </c>
      <c r="E1330" s="8" t="s">
        <v>11849</v>
      </c>
      <c r="F1330" s="24">
        <v>0.22802390665022201</v>
      </c>
      <c r="G1330" s="24">
        <v>0</v>
      </c>
      <c r="H1330" s="25">
        <v>0.55600000000000005</v>
      </c>
      <c r="I1330" s="25">
        <v>0.20039999999999999</v>
      </c>
      <c r="J1330" s="15">
        <v>11</v>
      </c>
      <c r="K1330" s="15">
        <v>2</v>
      </c>
      <c r="L1330" s="13">
        <v>0.36049999999999999</v>
      </c>
      <c r="M1330" s="7">
        <v>1.87829651</v>
      </c>
      <c r="N1330" s="26">
        <v>1.45</v>
      </c>
      <c r="O1330" s="27" t="s">
        <v>22</v>
      </c>
      <c r="P1330" s="8">
        <v>0.2280239067</v>
      </c>
      <c r="Q1330" s="24">
        <v>0.25</v>
      </c>
      <c r="R1330" t="str">
        <f>IF($Q1330*100&gt;=VLOOKUP($O1330,margin_ranges!$A$5:$C$10,2,FALSE),IF($Q1330*100&lt;=VLOOKUP($O1330,margin_ranges!$A$5:$C$10,3,FALSE)+10,"IN RANGE","ABOVE RANGE"),"BELOW RANGE")</f>
        <v>IN RANGE</v>
      </c>
      <c r="S1330">
        <f>MIN(VLOOKUP($O1330,margin_ranges!$A$5:$D$10,4,FALSE),$P1330*100)</f>
        <v>22.802390670000001</v>
      </c>
      <c r="T1330" s="29">
        <f>(1-$S1330/100)/(1-$F1330)-1</f>
        <v>-6.4481309181019242E-11</v>
      </c>
      <c r="U1330" s="19" t="str">
        <f>IF(ABS(IFERROR(T1330,0))&gt;0.05,INDEX(margin_ranges!$C$13:$C$16,MATCH($F1330*100,margin_ranges!$B$13:$B$16,1)),"")</f>
        <v/>
      </c>
      <c r="V1330" t="e">
        <f>MIN(VLOOKUP($U1330,margin_ranges!$A$5:$D$10,4,FALSE),$P1330*100)</f>
        <v>#N/A</v>
      </c>
      <c r="Y1330" s="29" t="e">
        <f t="shared" si="20"/>
        <v>#N/A</v>
      </c>
    </row>
    <row r="1331" spans="1:25" x14ac:dyDescent="0.3">
      <c r="A1331" s="8" t="s">
        <v>17</v>
      </c>
      <c r="B1331" s="8" t="s">
        <v>1743</v>
      </c>
      <c r="C1331" s="8" t="s">
        <v>1744</v>
      </c>
      <c r="D1331" s="8" t="s">
        <v>2317</v>
      </c>
      <c r="E1331" s="8" t="s">
        <v>2318</v>
      </c>
      <c r="F1331" s="24">
        <v>0.25520044475184001</v>
      </c>
      <c r="G1331" s="24">
        <v>0</v>
      </c>
      <c r="H1331" s="25">
        <v>1.9261999999999999</v>
      </c>
      <c r="I1331" s="25">
        <v>0.78410000000000002</v>
      </c>
      <c r="J1331" s="15">
        <v>49</v>
      </c>
      <c r="K1331" s="15">
        <v>12</v>
      </c>
      <c r="L1331" s="13">
        <v>0.40710000000000002</v>
      </c>
      <c r="M1331" s="7">
        <v>2.0810968399999998</v>
      </c>
      <c r="N1331" s="26">
        <v>1.55</v>
      </c>
      <c r="O1331" s="27" t="s">
        <v>92</v>
      </c>
      <c r="P1331" s="8">
        <v>0.25520044479999998</v>
      </c>
      <c r="Q1331" s="24">
        <v>0.3</v>
      </c>
      <c r="R1331" t="str">
        <f>IF($Q1331*100&gt;=VLOOKUP($O1331,margin_ranges!$A$5:$C$10,2,FALSE),IF($Q1331*100&lt;=VLOOKUP($O1331,margin_ranges!$A$5:$C$10,3,FALSE)+10,"IN RANGE","ABOVE RANGE"),"BELOW RANGE")</f>
        <v>IN RANGE</v>
      </c>
      <c r="S1331">
        <f>MIN(VLOOKUP($O1331,margin_ranges!$A$5:$D$10,4,FALSE),$P1331*100)</f>
        <v>25.520044479999999</v>
      </c>
      <c r="T1331" s="29">
        <f>(1-$S1331/100)/(1-$F1331)-1</f>
        <v>-6.466172042252083E-11</v>
      </c>
      <c r="U1331" s="19" t="str">
        <f>IF(ABS(IFERROR(T1331,0))&gt;0.05,INDEX(margin_ranges!$C$13:$C$16,MATCH($F1331*100,margin_ranges!$B$13:$B$16,1)),"")</f>
        <v/>
      </c>
      <c r="V1331" t="e">
        <f>MIN(VLOOKUP($U1331,margin_ranges!$A$5:$D$10,4,FALSE),$P1331*100)</f>
        <v>#N/A</v>
      </c>
      <c r="Y1331" s="29" t="e">
        <f t="shared" si="20"/>
        <v>#N/A</v>
      </c>
    </row>
    <row r="1332" spans="1:25" x14ac:dyDescent="0.3">
      <c r="A1332" s="8" t="s">
        <v>17</v>
      </c>
      <c r="B1332" s="8" t="s">
        <v>1743</v>
      </c>
      <c r="C1332" s="8" t="s">
        <v>1744</v>
      </c>
      <c r="D1332" s="8" t="s">
        <v>2171</v>
      </c>
      <c r="E1332" s="8" t="s">
        <v>2172</v>
      </c>
      <c r="F1332" s="24">
        <v>0.23606803565015799</v>
      </c>
      <c r="G1332" s="24">
        <v>0</v>
      </c>
      <c r="H1332" s="25">
        <v>2.3986999999999998</v>
      </c>
      <c r="I1332" s="25">
        <v>0.89139999999999997</v>
      </c>
      <c r="J1332" s="15">
        <v>53</v>
      </c>
      <c r="K1332" s="15">
        <v>11</v>
      </c>
      <c r="L1332" s="13">
        <v>0.37159999999999999</v>
      </c>
      <c r="M1332" s="7">
        <v>1.9635256400000001</v>
      </c>
      <c r="N1332" s="26">
        <v>1.5</v>
      </c>
      <c r="O1332" s="27" t="s">
        <v>92</v>
      </c>
      <c r="P1332" s="8">
        <v>0.23606803570000001</v>
      </c>
      <c r="Q1332" s="24">
        <v>0.24</v>
      </c>
      <c r="R1332" t="str">
        <f>IF($Q1332*100&gt;=VLOOKUP($O1332,margin_ranges!$A$5:$C$10,2,FALSE),IF($Q1332*100&lt;=VLOOKUP($O1332,margin_ranges!$A$5:$C$10,3,FALSE)+10,"IN RANGE","ABOVE RANGE"),"BELOW RANGE")</f>
        <v>IN RANGE</v>
      </c>
      <c r="S1332">
        <f>MIN(VLOOKUP($O1332,margin_ranges!$A$5:$D$10,4,FALSE),$P1332*100)</f>
        <v>23.60680357</v>
      </c>
      <c r="T1332" s="29">
        <f>(1-$S1332/100)/(1-$F1332)-1</f>
        <v>-6.5244032398936724E-11</v>
      </c>
      <c r="U1332" s="19" t="str">
        <f>IF(ABS(IFERROR(T1332,0))&gt;0.05,INDEX(margin_ranges!$C$13:$C$16,MATCH($F1332*100,margin_ranges!$B$13:$B$16,1)),"")</f>
        <v/>
      </c>
      <c r="V1332" t="e">
        <f>MIN(VLOOKUP($U1332,margin_ranges!$A$5:$D$10,4,FALSE),$P1332*100)</f>
        <v>#N/A</v>
      </c>
      <c r="Y1332" s="29" t="e">
        <f t="shared" si="20"/>
        <v>#N/A</v>
      </c>
    </row>
    <row r="1333" spans="1:25" x14ac:dyDescent="0.3">
      <c r="A1333" s="8" t="s">
        <v>17</v>
      </c>
      <c r="B1333" s="8" t="s">
        <v>1743</v>
      </c>
      <c r="C1333" s="8" t="s">
        <v>1744</v>
      </c>
      <c r="D1333" s="8" t="s">
        <v>2525</v>
      </c>
      <c r="E1333" s="8" t="s">
        <v>2526</v>
      </c>
      <c r="F1333" s="24">
        <v>0.29568159845310898</v>
      </c>
      <c r="G1333" s="24">
        <v>0</v>
      </c>
      <c r="H1333" s="25">
        <v>0.79830000000000001</v>
      </c>
      <c r="I1333" s="25">
        <v>0.40289999999999998</v>
      </c>
      <c r="J1333" s="15">
        <v>27</v>
      </c>
      <c r="K1333" s="15">
        <v>8</v>
      </c>
      <c r="L1333" s="13">
        <v>0.50470000000000004</v>
      </c>
      <c r="M1333" s="7">
        <v>2.2007092199999998</v>
      </c>
      <c r="N1333" s="26">
        <v>1.55</v>
      </c>
      <c r="O1333" s="27" t="s">
        <v>22</v>
      </c>
      <c r="P1333" s="8">
        <v>0.29568159849999998</v>
      </c>
      <c r="Q1333" s="24">
        <v>0.34</v>
      </c>
      <c r="R1333" t="str">
        <f>IF($Q1333*100&gt;=VLOOKUP($O1333,margin_ranges!$A$5:$C$10,2,FALSE),IF($Q1333*100&lt;=VLOOKUP($O1333,margin_ranges!$A$5:$C$10,3,FALSE)+10,"IN RANGE","ABOVE RANGE"),"BELOW RANGE")</f>
        <v>IN RANGE</v>
      </c>
      <c r="S1333">
        <f>MIN(VLOOKUP($O1333,margin_ranges!$A$5:$D$10,4,FALSE),$P1333*100)</f>
        <v>29.568159849999997</v>
      </c>
      <c r="T1333" s="29">
        <f>(1-$S1333/100)/(1-$F1333)-1</f>
        <v>-6.6576522073091837E-11</v>
      </c>
      <c r="U1333" s="19" t="str">
        <f>IF(ABS(IFERROR(T1333,0))&gt;0.05,INDEX(margin_ranges!$C$13:$C$16,MATCH($F1333*100,margin_ranges!$B$13:$B$16,1)),"")</f>
        <v/>
      </c>
      <c r="V1333" t="e">
        <f>MIN(VLOOKUP($U1333,margin_ranges!$A$5:$D$10,4,FALSE),$P1333*100)</f>
        <v>#N/A</v>
      </c>
      <c r="Y1333" s="29" t="e">
        <f t="shared" si="20"/>
        <v>#N/A</v>
      </c>
    </row>
    <row r="1334" spans="1:25" x14ac:dyDescent="0.3">
      <c r="A1334" s="8" t="s">
        <v>17</v>
      </c>
      <c r="B1334" s="8" t="s">
        <v>1743</v>
      </c>
      <c r="C1334" s="8" t="s">
        <v>1744</v>
      </c>
      <c r="D1334" s="8" t="s">
        <v>1873</v>
      </c>
      <c r="E1334" s="8" t="s">
        <v>1874</v>
      </c>
      <c r="F1334" s="24">
        <v>0.28999999999999998</v>
      </c>
      <c r="G1334" s="24">
        <v>0</v>
      </c>
      <c r="H1334" s="25">
        <v>0.9909</v>
      </c>
      <c r="I1334" s="25">
        <v>0.53490000000000004</v>
      </c>
      <c r="J1334" s="15">
        <v>35</v>
      </c>
      <c r="K1334" s="15">
        <v>9</v>
      </c>
      <c r="L1334" s="13">
        <v>0.53979999999999995</v>
      </c>
      <c r="M1334" s="7">
        <v>2.18457532</v>
      </c>
      <c r="N1334" s="26">
        <v>1.55</v>
      </c>
      <c r="O1334" s="27" t="s">
        <v>22</v>
      </c>
      <c r="P1334" s="8">
        <v>0.29047994570000002</v>
      </c>
      <c r="Q1334" s="24">
        <v>0.28999999999999998</v>
      </c>
      <c r="R1334" t="str">
        <f>IF($Q1334*100&gt;=VLOOKUP($O1334,margin_ranges!$A$5:$C$10,2,FALSE),IF($Q1334*100&lt;=VLOOKUP($O1334,margin_ranges!$A$5:$C$10,3,FALSE)+10,"IN RANGE","ABOVE RANGE"),"BELOW RANGE")</f>
        <v>IN RANGE</v>
      </c>
      <c r="S1334">
        <f>MIN(VLOOKUP($O1334,margin_ranges!$A$5:$D$10,4,FALSE),$P1334*100)</f>
        <v>29.04799457</v>
      </c>
      <c r="T1334" s="29">
        <f>(1-$S1334/100)/(1-$F1334)-1</f>
        <v>-6.759798591549071E-4</v>
      </c>
      <c r="U1334" s="19" t="str">
        <f>IF(ABS(IFERROR(T1334,0))&gt;0.05,INDEX(margin_ranges!$C$13:$C$16,MATCH($F1334*100,margin_ranges!$B$13:$B$16,1)),"")</f>
        <v/>
      </c>
      <c r="V1334" t="e">
        <f>MIN(VLOOKUP($U1334,margin_ranges!$A$5:$D$10,4,FALSE),$P1334*100)</f>
        <v>#N/A</v>
      </c>
      <c r="Y1334" s="29" t="e">
        <f t="shared" si="20"/>
        <v>#N/A</v>
      </c>
    </row>
    <row r="1335" spans="1:25" x14ac:dyDescent="0.3">
      <c r="A1335" s="8" t="s">
        <v>17</v>
      </c>
      <c r="B1335" s="8" t="s">
        <v>1743</v>
      </c>
      <c r="C1335" s="8" t="s">
        <v>1744</v>
      </c>
      <c r="D1335" s="8" t="s">
        <v>2069</v>
      </c>
      <c r="E1335" s="8" t="s">
        <v>2070</v>
      </c>
      <c r="F1335" s="24">
        <v>0.24</v>
      </c>
      <c r="G1335" s="24">
        <v>0</v>
      </c>
      <c r="H1335" s="25">
        <v>5.617</v>
      </c>
      <c r="I1335" s="25">
        <v>2.2886000000000002</v>
      </c>
      <c r="J1335" s="15">
        <v>136</v>
      </c>
      <c r="K1335" s="15">
        <v>28</v>
      </c>
      <c r="L1335" s="13">
        <v>0.40739999999999998</v>
      </c>
      <c r="M1335" s="7">
        <v>1.9753659400000001</v>
      </c>
      <c r="N1335" s="26">
        <v>1.5</v>
      </c>
      <c r="O1335" s="27" t="s">
        <v>92</v>
      </c>
      <c r="P1335" s="8">
        <v>0.24064702560000001</v>
      </c>
      <c r="Q1335" s="24">
        <v>0.24</v>
      </c>
      <c r="R1335" t="str">
        <f>IF($Q1335*100&gt;=VLOOKUP($O1335,margin_ranges!$A$5:$C$10,2,FALSE),IF($Q1335*100&lt;=VLOOKUP($O1335,margin_ranges!$A$5:$C$10,3,FALSE)+10,"IN RANGE","ABOVE RANGE"),"BELOW RANGE")</f>
        <v>IN RANGE</v>
      </c>
      <c r="S1335">
        <f>MIN(VLOOKUP($O1335,margin_ranges!$A$5:$D$10,4,FALSE),$P1335*100)</f>
        <v>24.064702560000001</v>
      </c>
      <c r="T1335" s="29">
        <f>(1-$S1335/100)/(1-$F1335)-1</f>
        <v>-8.5134947368414871E-4</v>
      </c>
      <c r="U1335" s="19" t="str">
        <f>IF(ABS(IFERROR(T1335,0))&gt;0.05,INDEX(margin_ranges!$C$13:$C$16,MATCH($F1335*100,margin_ranges!$B$13:$B$16,1)),"")</f>
        <v/>
      </c>
      <c r="V1335" t="e">
        <f>MIN(VLOOKUP($U1335,margin_ranges!$A$5:$D$10,4,FALSE),$P1335*100)</f>
        <v>#N/A</v>
      </c>
      <c r="Y1335" s="29" t="e">
        <f t="shared" si="20"/>
        <v>#N/A</v>
      </c>
    </row>
    <row r="1336" spans="1:25" x14ac:dyDescent="0.3">
      <c r="A1336" s="8" t="s">
        <v>17</v>
      </c>
      <c r="B1336" s="8" t="s">
        <v>1743</v>
      </c>
      <c r="C1336" s="8" t="s">
        <v>1744</v>
      </c>
      <c r="D1336" s="8" t="s">
        <v>1917</v>
      </c>
      <c r="E1336" s="8" t="s">
        <v>1918</v>
      </c>
      <c r="F1336" s="24">
        <v>0.28999999999999998</v>
      </c>
      <c r="G1336" s="24">
        <v>0</v>
      </c>
      <c r="H1336" s="25">
        <v>7.9768999999999997</v>
      </c>
      <c r="I1336" s="25">
        <v>2.8081999999999998</v>
      </c>
      <c r="J1336" s="15">
        <v>178</v>
      </c>
      <c r="K1336" s="15">
        <v>43</v>
      </c>
      <c r="L1336" s="13">
        <v>0.35199999999999998</v>
      </c>
      <c r="M1336" s="7">
        <v>2.1164797200000001</v>
      </c>
      <c r="N1336" s="26">
        <v>1.5</v>
      </c>
      <c r="O1336" s="27" t="s">
        <v>22</v>
      </c>
      <c r="P1336" s="8">
        <v>0.29127598560000001</v>
      </c>
      <c r="Q1336" s="24">
        <v>0.28999999999999998</v>
      </c>
      <c r="R1336" t="str">
        <f>IF($Q1336*100&gt;=VLOOKUP($O1336,margin_ranges!$A$5:$C$10,2,FALSE),IF($Q1336*100&lt;=VLOOKUP($O1336,margin_ranges!$A$5:$C$10,3,FALSE)+10,"IN RANGE","ABOVE RANGE"),"BELOW RANGE")</f>
        <v>IN RANGE</v>
      </c>
      <c r="S1336">
        <f>MIN(VLOOKUP($O1336,margin_ranges!$A$5:$D$10,4,FALSE),$P1336*100)</f>
        <v>29.127598560000003</v>
      </c>
      <c r="T1336" s="29">
        <f>(1-$S1336/100)/(1-$F1336)-1</f>
        <v>-1.7971628169013432E-3</v>
      </c>
      <c r="U1336" s="19" t="str">
        <f>IF(ABS(IFERROR(T1336,0))&gt;0.05,INDEX(margin_ranges!$C$13:$C$16,MATCH($F1336*100,margin_ranges!$B$13:$B$16,1)),"")</f>
        <v/>
      </c>
      <c r="V1336" t="e">
        <f>MIN(VLOOKUP($U1336,margin_ranges!$A$5:$D$10,4,FALSE),$P1336*100)</f>
        <v>#N/A</v>
      </c>
      <c r="Y1336" s="29" t="e">
        <f t="shared" si="20"/>
        <v>#N/A</v>
      </c>
    </row>
    <row r="1337" spans="1:25" x14ac:dyDescent="0.3">
      <c r="A1337" s="8" t="s">
        <v>17</v>
      </c>
      <c r="B1337" s="8" t="s">
        <v>1743</v>
      </c>
      <c r="C1337" s="8" t="s">
        <v>1744</v>
      </c>
      <c r="D1337" s="28" t="s">
        <v>2247</v>
      </c>
      <c r="E1337" s="8" t="s">
        <v>2248</v>
      </c>
      <c r="F1337" s="24">
        <v>0.28999999999999998</v>
      </c>
      <c r="G1337" s="24">
        <v>0</v>
      </c>
      <c r="H1337" s="25">
        <v>2.6979000000000002</v>
      </c>
      <c r="I1337" s="25">
        <v>1.1761999999999999</v>
      </c>
      <c r="J1337" s="15">
        <v>75</v>
      </c>
      <c r="K1337" s="15">
        <v>19</v>
      </c>
      <c r="L1337" s="13">
        <v>0.436</v>
      </c>
      <c r="M1337" s="7">
        <v>2.1171069400000002</v>
      </c>
      <c r="N1337" s="26">
        <v>1.5</v>
      </c>
      <c r="O1337" s="27" t="s">
        <v>22</v>
      </c>
      <c r="P1337" s="8">
        <v>0.29148595620000001</v>
      </c>
      <c r="Q1337" s="24">
        <v>0.28999999999999998</v>
      </c>
      <c r="R1337" t="str">
        <f>IF($Q1337*100&gt;=VLOOKUP($O1337,margin_ranges!$A$5:$C$10,2,FALSE),IF($Q1337*100&lt;=VLOOKUP($O1337,margin_ranges!$A$5:$C$10,3,FALSE)+10,"IN RANGE","ABOVE RANGE"),"BELOW RANGE")</f>
        <v>IN RANGE</v>
      </c>
      <c r="S1337">
        <f>MIN(VLOOKUP($O1337,margin_ranges!$A$5:$D$10,4,FALSE),$P1337*100)</f>
        <v>29.148595620000002</v>
      </c>
      <c r="T1337" s="29">
        <f>(1-$S1337/100)/(1-$F1337)-1</f>
        <v>-2.0928960563381116E-3</v>
      </c>
      <c r="U1337" s="19" t="str">
        <f>IF(ABS(IFERROR(T1337,0))&gt;0.05,INDEX(margin_ranges!$C$13:$C$16,MATCH($F1337*100,margin_ranges!$B$13:$B$16,1)),"")</f>
        <v/>
      </c>
      <c r="V1337" t="e">
        <f>MIN(VLOOKUP($U1337,margin_ranges!$A$5:$D$10,4,FALSE),$P1337*100)</f>
        <v>#N/A</v>
      </c>
      <c r="Y1337" s="29" t="e">
        <f t="shared" si="20"/>
        <v>#N/A</v>
      </c>
    </row>
    <row r="1338" spans="1:25" x14ac:dyDescent="0.3">
      <c r="A1338" s="8" t="s">
        <v>17</v>
      </c>
      <c r="B1338" s="8" t="s">
        <v>1743</v>
      </c>
      <c r="C1338" s="8" t="s">
        <v>1744</v>
      </c>
      <c r="D1338" s="8" t="s">
        <v>1801</v>
      </c>
      <c r="E1338" s="8" t="s">
        <v>1802</v>
      </c>
      <c r="F1338" s="24">
        <v>0.28999999999999998</v>
      </c>
      <c r="G1338" s="24">
        <v>0</v>
      </c>
      <c r="H1338" s="25">
        <v>0.64170000000000005</v>
      </c>
      <c r="I1338" s="25">
        <v>0.23369999999999999</v>
      </c>
      <c r="J1338" s="15">
        <v>15</v>
      </c>
      <c r="K1338" s="15">
        <v>4</v>
      </c>
      <c r="L1338" s="13">
        <v>0.36420000000000002</v>
      </c>
      <c r="M1338" s="7">
        <v>2.1179095399999999</v>
      </c>
      <c r="N1338" s="26">
        <v>1.5</v>
      </c>
      <c r="O1338" s="27" t="s">
        <v>22</v>
      </c>
      <c r="P1338" s="8">
        <v>0.29175445179999998</v>
      </c>
      <c r="Q1338" s="24">
        <v>0.28999999999999998</v>
      </c>
      <c r="R1338" t="str">
        <f>IF($Q1338*100&gt;=VLOOKUP($O1338,margin_ranges!$A$5:$C$10,2,FALSE),IF($Q1338*100&lt;=VLOOKUP($O1338,margin_ranges!$A$5:$C$10,3,FALSE)+10,"IN RANGE","ABOVE RANGE"),"BELOW RANGE")</f>
        <v>IN RANGE</v>
      </c>
      <c r="S1338">
        <f>MIN(VLOOKUP($O1338,margin_ranges!$A$5:$D$10,4,FALSE),$P1338*100)</f>
        <v>29.175445179999997</v>
      </c>
      <c r="T1338" s="29">
        <f>(1-$S1338/100)/(1-$F1338)-1</f>
        <v>-2.4710588732392846E-3</v>
      </c>
      <c r="U1338" s="19" t="str">
        <f>IF(ABS(IFERROR(T1338,0))&gt;0.05,INDEX(margin_ranges!$C$13:$C$16,MATCH($F1338*100,margin_ranges!$B$13:$B$16,1)),"")</f>
        <v/>
      </c>
      <c r="V1338" t="e">
        <f>MIN(VLOOKUP($U1338,margin_ranges!$A$5:$D$10,4,FALSE),$P1338*100)</f>
        <v>#N/A</v>
      </c>
      <c r="Y1338" s="29" t="e">
        <f t="shared" si="20"/>
        <v>#N/A</v>
      </c>
    </row>
    <row r="1339" spans="1:25" x14ac:dyDescent="0.3">
      <c r="A1339" s="8" t="s">
        <v>17</v>
      </c>
      <c r="B1339" s="8" t="s">
        <v>1743</v>
      </c>
      <c r="C1339" s="8" t="s">
        <v>1744</v>
      </c>
      <c r="D1339" s="28" t="s">
        <v>1817</v>
      </c>
      <c r="E1339" s="8" t="s">
        <v>1818</v>
      </c>
      <c r="F1339" s="24">
        <v>0.23999999999999899</v>
      </c>
      <c r="G1339" s="24">
        <v>0</v>
      </c>
      <c r="H1339" s="25">
        <v>1.4759</v>
      </c>
      <c r="I1339" s="25">
        <v>0.53920000000000001</v>
      </c>
      <c r="J1339" s="15">
        <v>32</v>
      </c>
      <c r="K1339" s="15">
        <v>7</v>
      </c>
      <c r="L1339" s="13">
        <v>0.3654</v>
      </c>
      <c r="M1339" s="7">
        <v>1.9792555300000001</v>
      </c>
      <c r="N1339" s="26">
        <v>1.5</v>
      </c>
      <c r="O1339" s="27" t="s">
        <v>92</v>
      </c>
      <c r="P1339" s="8">
        <v>0.24213929079999999</v>
      </c>
      <c r="Q1339" s="24">
        <v>0.24</v>
      </c>
      <c r="R1339" t="str">
        <f>IF($Q1339*100&gt;=VLOOKUP($O1339,margin_ranges!$A$5:$C$10,2,FALSE),IF($Q1339*100&lt;=VLOOKUP($O1339,margin_ranges!$A$5:$C$10,3,FALSE)+10,"IN RANGE","ABOVE RANGE"),"BELOW RANGE")</f>
        <v>IN RANGE</v>
      </c>
      <c r="S1339">
        <f>MIN(VLOOKUP($O1339,margin_ranges!$A$5:$D$10,4,FALSE),$P1339*100)</f>
        <v>24.21392908</v>
      </c>
      <c r="T1339" s="29">
        <f>(1-$S1339/100)/(1-$F1339)-1</f>
        <v>-2.8148563157907036E-3</v>
      </c>
      <c r="U1339" s="19" t="str">
        <f>IF(ABS(IFERROR(T1339,0))&gt;0.05,INDEX(margin_ranges!$C$13:$C$16,MATCH($F1339*100,margin_ranges!$B$13:$B$16,1)),"")</f>
        <v/>
      </c>
      <c r="V1339" t="e">
        <f>MIN(VLOOKUP($U1339,margin_ranges!$A$5:$D$10,4,FALSE),$P1339*100)</f>
        <v>#N/A</v>
      </c>
      <c r="Y1339" s="29" t="e">
        <f t="shared" si="20"/>
        <v>#N/A</v>
      </c>
    </row>
    <row r="1340" spans="1:25" x14ac:dyDescent="0.3">
      <c r="A1340" s="8" t="s">
        <v>17</v>
      </c>
      <c r="B1340" s="8" t="s">
        <v>1743</v>
      </c>
      <c r="C1340" s="8" t="s">
        <v>1744</v>
      </c>
      <c r="D1340" s="8" t="s">
        <v>1999</v>
      </c>
      <c r="E1340" s="8" t="s">
        <v>2000</v>
      </c>
      <c r="F1340" s="24">
        <v>0.24</v>
      </c>
      <c r="G1340" s="24">
        <v>0</v>
      </c>
      <c r="H1340" s="25">
        <v>16.5471</v>
      </c>
      <c r="I1340" s="25">
        <v>8.5319000000000003</v>
      </c>
      <c r="J1340" s="15">
        <v>507</v>
      </c>
      <c r="K1340" s="15">
        <v>118</v>
      </c>
      <c r="L1340" s="13">
        <v>0.51559999999999995</v>
      </c>
      <c r="M1340" s="7">
        <v>1.97943439</v>
      </c>
      <c r="N1340" s="26">
        <v>1.5</v>
      </c>
      <c r="O1340" s="27" t="s">
        <v>92</v>
      </c>
      <c r="P1340" s="8">
        <v>0.24220777160000001</v>
      </c>
      <c r="Q1340" s="24">
        <v>0.24</v>
      </c>
      <c r="R1340" t="str">
        <f>IF($Q1340*100&gt;=VLOOKUP($O1340,margin_ranges!$A$5:$C$10,2,FALSE),IF($Q1340*100&lt;=VLOOKUP($O1340,margin_ranges!$A$5:$C$10,3,FALSE)+10,"IN RANGE","ABOVE RANGE"),"BELOW RANGE")</f>
        <v>IN RANGE</v>
      </c>
      <c r="S1340">
        <f>MIN(VLOOKUP($O1340,margin_ranges!$A$5:$D$10,4,FALSE),$P1340*100)</f>
        <v>24.220777160000001</v>
      </c>
      <c r="T1340" s="29">
        <f>(1-$S1340/100)/(1-$F1340)-1</f>
        <v>-2.9049626315789112E-3</v>
      </c>
      <c r="U1340" s="19" t="str">
        <f>IF(ABS(IFERROR(T1340,0))&gt;0.05,INDEX(margin_ranges!$C$13:$C$16,MATCH($F1340*100,margin_ranges!$B$13:$B$16,1)),"")</f>
        <v/>
      </c>
      <c r="V1340" t="e">
        <f>MIN(VLOOKUP($U1340,margin_ranges!$A$5:$D$10,4,FALSE),$P1340*100)</f>
        <v>#N/A</v>
      </c>
      <c r="Y1340" s="29" t="e">
        <f t="shared" si="20"/>
        <v>#N/A</v>
      </c>
    </row>
    <row r="1341" spans="1:25" x14ac:dyDescent="0.3">
      <c r="A1341" s="8" t="s">
        <v>17</v>
      </c>
      <c r="B1341" s="8" t="s">
        <v>1743</v>
      </c>
      <c r="C1341" s="8" t="s">
        <v>1744</v>
      </c>
      <c r="D1341" s="8" t="s">
        <v>2237</v>
      </c>
      <c r="E1341" s="8" t="s">
        <v>2238</v>
      </c>
      <c r="F1341" s="24">
        <v>0.24</v>
      </c>
      <c r="G1341" s="24">
        <v>0</v>
      </c>
      <c r="H1341" s="25">
        <v>6.6661999999999999</v>
      </c>
      <c r="I1341" s="25">
        <v>2.5604</v>
      </c>
      <c r="J1341" s="15">
        <v>152</v>
      </c>
      <c r="K1341" s="15">
        <v>31</v>
      </c>
      <c r="L1341" s="13">
        <v>0.3841</v>
      </c>
      <c r="M1341" s="7">
        <v>1.9809541100000001</v>
      </c>
      <c r="N1341" s="26">
        <v>1.5</v>
      </c>
      <c r="O1341" s="27" t="s">
        <v>92</v>
      </c>
      <c r="P1341" s="8">
        <v>0.2427891217</v>
      </c>
      <c r="Q1341" s="24">
        <v>0.24</v>
      </c>
      <c r="R1341" t="str">
        <f>IF($Q1341*100&gt;=VLOOKUP($O1341,margin_ranges!$A$5:$C$10,2,FALSE),IF($Q1341*100&lt;=VLOOKUP($O1341,margin_ranges!$A$5:$C$10,3,FALSE)+10,"IN RANGE","ABOVE RANGE"),"BELOW RANGE")</f>
        <v>IN RANGE</v>
      </c>
      <c r="S1341">
        <f>MIN(VLOOKUP($O1341,margin_ranges!$A$5:$D$10,4,FALSE),$P1341*100)</f>
        <v>24.278912169999998</v>
      </c>
      <c r="T1341" s="29">
        <f>(1-$S1341/100)/(1-$F1341)-1</f>
        <v>-3.6698969736842502E-3</v>
      </c>
      <c r="U1341" s="19" t="str">
        <f>IF(ABS(IFERROR(T1341,0))&gt;0.05,INDEX(margin_ranges!$C$13:$C$16,MATCH($F1341*100,margin_ranges!$B$13:$B$16,1)),"")</f>
        <v/>
      </c>
      <c r="V1341" t="e">
        <f>MIN(VLOOKUP($U1341,margin_ranges!$A$5:$D$10,4,FALSE),$P1341*100)</f>
        <v>#N/A</v>
      </c>
      <c r="Y1341" s="29" t="e">
        <f t="shared" si="20"/>
        <v>#N/A</v>
      </c>
    </row>
    <row r="1342" spans="1:25" x14ac:dyDescent="0.3">
      <c r="A1342" s="8" t="s">
        <v>17</v>
      </c>
      <c r="B1342" s="8" t="s">
        <v>1743</v>
      </c>
      <c r="C1342" s="8" t="s">
        <v>1744</v>
      </c>
      <c r="D1342" s="8" t="s">
        <v>2537</v>
      </c>
      <c r="E1342" s="8" t="s">
        <v>2538</v>
      </c>
      <c r="F1342" s="24">
        <v>0.23999999999999899</v>
      </c>
      <c r="G1342" s="24">
        <v>0</v>
      </c>
      <c r="H1342" s="25">
        <v>6.9500999999999999</v>
      </c>
      <c r="I1342" s="25">
        <v>2.0924</v>
      </c>
      <c r="J1342" s="15">
        <v>120</v>
      </c>
      <c r="K1342" s="15">
        <v>25</v>
      </c>
      <c r="L1342" s="13">
        <v>0.30109999999999998</v>
      </c>
      <c r="M1342" s="7">
        <v>1.9153990599999999</v>
      </c>
      <c r="N1342" s="26">
        <v>1.45</v>
      </c>
      <c r="O1342" s="27" t="s">
        <v>92</v>
      </c>
      <c r="P1342" s="8">
        <v>0.24297759569999999</v>
      </c>
      <c r="Q1342" s="24">
        <v>0.24</v>
      </c>
      <c r="R1342" t="str">
        <f>IF($Q1342*100&gt;=VLOOKUP($O1342,margin_ranges!$A$5:$C$10,2,FALSE),IF($Q1342*100&lt;=VLOOKUP($O1342,margin_ranges!$A$5:$C$10,3,FALSE)+10,"IN RANGE","ABOVE RANGE"),"BELOW RANGE")</f>
        <v>IN RANGE</v>
      </c>
      <c r="S1342">
        <f>MIN(VLOOKUP($O1342,margin_ranges!$A$5:$D$10,4,FALSE),$P1342*100)</f>
        <v>24.29775957</v>
      </c>
      <c r="T1342" s="29">
        <f>(1-$S1342/100)/(1-$F1342)-1</f>
        <v>-3.9178890789486331E-3</v>
      </c>
      <c r="U1342" s="19" t="str">
        <f>IF(ABS(IFERROR(T1342,0))&gt;0.05,INDEX(margin_ranges!$C$13:$C$16,MATCH($F1342*100,margin_ranges!$B$13:$B$16,1)),"")</f>
        <v/>
      </c>
      <c r="V1342" t="e">
        <f>MIN(VLOOKUP($U1342,margin_ranges!$A$5:$D$10,4,FALSE),$P1342*100)</f>
        <v>#N/A</v>
      </c>
      <c r="Y1342" s="29" t="e">
        <f t="shared" si="20"/>
        <v>#N/A</v>
      </c>
    </row>
    <row r="1343" spans="1:25" x14ac:dyDescent="0.3">
      <c r="A1343" s="8" t="s">
        <v>17</v>
      </c>
      <c r="B1343" s="8" t="s">
        <v>1743</v>
      </c>
      <c r="C1343" s="8" t="s">
        <v>1744</v>
      </c>
      <c r="D1343" s="8" t="s">
        <v>2023</v>
      </c>
      <c r="E1343" s="8" t="s">
        <v>2024</v>
      </c>
      <c r="F1343" s="24">
        <v>0.25</v>
      </c>
      <c r="G1343" s="24">
        <v>0</v>
      </c>
      <c r="H1343" s="25">
        <v>3.7239</v>
      </c>
      <c r="I1343" s="25">
        <v>1.0170999999999999</v>
      </c>
      <c r="J1343" s="15">
        <v>61</v>
      </c>
      <c r="K1343" s="15">
        <v>14</v>
      </c>
      <c r="L1343" s="13">
        <v>0.27310000000000001</v>
      </c>
      <c r="M1343" s="7">
        <v>2.00821687</v>
      </c>
      <c r="N1343" s="26">
        <v>1.5</v>
      </c>
      <c r="O1343" s="27" t="s">
        <v>92</v>
      </c>
      <c r="P1343" s="8">
        <v>0.2530687183</v>
      </c>
      <c r="Q1343" s="24">
        <v>0.25</v>
      </c>
      <c r="R1343" t="str">
        <f>IF($Q1343*100&gt;=VLOOKUP($O1343,margin_ranges!$A$5:$C$10,2,FALSE),IF($Q1343*100&lt;=VLOOKUP($O1343,margin_ranges!$A$5:$C$10,3,FALSE)+10,"IN RANGE","ABOVE RANGE"),"BELOW RANGE")</f>
        <v>IN RANGE</v>
      </c>
      <c r="S1343">
        <f>MIN(VLOOKUP($O1343,margin_ranges!$A$5:$D$10,4,FALSE),$P1343*100)</f>
        <v>25.306871829999999</v>
      </c>
      <c r="T1343" s="29">
        <f>(1-$S1343/100)/(1-$F1343)-1</f>
        <v>-4.0916243999999935E-3</v>
      </c>
      <c r="U1343" s="19" t="str">
        <f>IF(ABS(IFERROR(T1343,0))&gt;0.05,INDEX(margin_ranges!$C$13:$C$16,MATCH($F1343*100,margin_ranges!$B$13:$B$16,1)),"")</f>
        <v/>
      </c>
      <c r="V1343" t="e">
        <f>MIN(VLOOKUP($U1343,margin_ranges!$A$5:$D$10,4,FALSE),$P1343*100)</f>
        <v>#N/A</v>
      </c>
      <c r="Y1343" s="29" t="e">
        <f t="shared" si="20"/>
        <v>#N/A</v>
      </c>
    </row>
    <row r="1344" spans="1:25" x14ac:dyDescent="0.3">
      <c r="A1344" s="8" t="s">
        <v>17</v>
      </c>
      <c r="B1344" s="8" t="s">
        <v>1743</v>
      </c>
      <c r="C1344" s="8" t="s">
        <v>1744</v>
      </c>
      <c r="D1344" s="8" t="s">
        <v>2277</v>
      </c>
      <c r="E1344" s="8" t="s">
        <v>2278</v>
      </c>
      <c r="F1344" s="24">
        <v>0.25</v>
      </c>
      <c r="G1344" s="24">
        <v>0</v>
      </c>
      <c r="H1344" s="25">
        <v>14.4742</v>
      </c>
      <c r="I1344" s="25">
        <v>9.5123999999999995</v>
      </c>
      <c r="J1344" s="15">
        <v>574</v>
      </c>
      <c r="K1344" s="15">
        <v>136</v>
      </c>
      <c r="L1344" s="13">
        <v>0.65720000000000001</v>
      </c>
      <c r="M1344" s="7">
        <v>2.0103804799999998</v>
      </c>
      <c r="N1344" s="26">
        <v>1.5</v>
      </c>
      <c r="O1344" s="27" t="s">
        <v>92</v>
      </c>
      <c r="P1344" s="8">
        <v>0.25387258130000001</v>
      </c>
      <c r="Q1344" s="24">
        <v>0.25</v>
      </c>
      <c r="R1344" t="str">
        <f>IF($Q1344*100&gt;=VLOOKUP($O1344,margin_ranges!$A$5:$C$10,2,FALSE),IF($Q1344*100&lt;=VLOOKUP($O1344,margin_ranges!$A$5:$C$10,3,FALSE)+10,"IN RANGE","ABOVE RANGE"),"BELOW RANGE")</f>
        <v>IN RANGE</v>
      </c>
      <c r="S1344">
        <f>MIN(VLOOKUP($O1344,margin_ranges!$A$5:$D$10,4,FALSE),$P1344*100)</f>
        <v>25.387258129999999</v>
      </c>
      <c r="T1344" s="29">
        <f>(1-$S1344/100)/(1-$F1344)-1</f>
        <v>-5.1634417333333849E-3</v>
      </c>
      <c r="U1344" s="19" t="str">
        <f>IF(ABS(IFERROR(T1344,0))&gt;0.05,INDEX(margin_ranges!$C$13:$C$16,MATCH($F1344*100,margin_ranges!$B$13:$B$16,1)),"")</f>
        <v/>
      </c>
      <c r="V1344" t="e">
        <f>MIN(VLOOKUP($U1344,margin_ranges!$A$5:$D$10,4,FALSE),$P1344*100)</f>
        <v>#N/A</v>
      </c>
      <c r="Y1344" s="29" t="e">
        <f t="shared" si="20"/>
        <v>#N/A</v>
      </c>
    </row>
    <row r="1345" spans="1:25" x14ac:dyDescent="0.3">
      <c r="A1345" s="8" t="s">
        <v>17</v>
      </c>
      <c r="B1345" s="8" t="s">
        <v>1743</v>
      </c>
      <c r="C1345" s="8" t="s">
        <v>1744</v>
      </c>
      <c r="D1345" s="8" t="s">
        <v>1857</v>
      </c>
      <c r="E1345" s="8" t="s">
        <v>1858</v>
      </c>
      <c r="F1345" s="24">
        <v>0.24</v>
      </c>
      <c r="G1345" s="24">
        <v>0</v>
      </c>
      <c r="H1345" s="25">
        <v>4.9127999999999998</v>
      </c>
      <c r="I1345" s="25">
        <v>2.0272999999999999</v>
      </c>
      <c r="J1345" s="15">
        <v>121</v>
      </c>
      <c r="K1345" s="15">
        <v>25</v>
      </c>
      <c r="L1345" s="13">
        <v>0.41270000000000001</v>
      </c>
      <c r="M1345" s="7">
        <v>1.98414136</v>
      </c>
      <c r="N1345" s="26">
        <v>1.5</v>
      </c>
      <c r="O1345" s="27" t="s">
        <v>92</v>
      </c>
      <c r="P1345" s="8">
        <v>0.2440054764</v>
      </c>
      <c r="Q1345" s="24">
        <v>0.24</v>
      </c>
      <c r="R1345" t="str">
        <f>IF($Q1345*100&gt;=VLOOKUP($O1345,margin_ranges!$A$5:$C$10,2,FALSE),IF($Q1345*100&lt;=VLOOKUP($O1345,margin_ranges!$A$5:$C$10,3,FALSE)+10,"IN RANGE","ABOVE RANGE"),"BELOW RANGE")</f>
        <v>IN RANGE</v>
      </c>
      <c r="S1345">
        <f>MIN(VLOOKUP($O1345,margin_ranges!$A$5:$D$10,4,FALSE),$P1345*100)</f>
        <v>24.400547639999999</v>
      </c>
      <c r="T1345" s="29">
        <f>(1-$S1345/100)/(1-$F1345)-1</f>
        <v>-5.2703636842106327E-3</v>
      </c>
      <c r="U1345" s="19" t="str">
        <f>IF(ABS(IFERROR(T1345,0))&gt;0.05,INDEX(margin_ranges!$C$13:$C$16,MATCH($F1345*100,margin_ranges!$B$13:$B$16,1)),"")</f>
        <v/>
      </c>
      <c r="V1345" t="e">
        <f>MIN(VLOOKUP($U1345,margin_ranges!$A$5:$D$10,4,FALSE),$P1345*100)</f>
        <v>#N/A</v>
      </c>
      <c r="Y1345" s="29" t="e">
        <f t="shared" si="20"/>
        <v>#N/A</v>
      </c>
    </row>
    <row r="1346" spans="1:25" x14ac:dyDescent="0.3">
      <c r="A1346" s="8" t="s">
        <v>17</v>
      </c>
      <c r="B1346" s="8" t="s">
        <v>1743</v>
      </c>
      <c r="C1346" s="8" t="s">
        <v>1744</v>
      </c>
      <c r="D1346" s="8" t="s">
        <v>2353</v>
      </c>
      <c r="E1346" s="8" t="s">
        <v>2354</v>
      </c>
      <c r="F1346" s="24">
        <v>0.28999999999999998</v>
      </c>
      <c r="G1346" s="24">
        <v>0</v>
      </c>
      <c r="H1346" s="25">
        <v>1.1798999999999999</v>
      </c>
      <c r="I1346" s="25">
        <v>0.5161</v>
      </c>
      <c r="J1346" s="15">
        <v>32</v>
      </c>
      <c r="K1346" s="15">
        <v>8</v>
      </c>
      <c r="L1346" s="13">
        <v>0.43740000000000001</v>
      </c>
      <c r="M1346" s="7">
        <v>2.05386851</v>
      </c>
      <c r="N1346" s="26">
        <v>1.45</v>
      </c>
      <c r="O1346" s="27" t="s">
        <v>22</v>
      </c>
      <c r="P1346" s="8">
        <v>0.29401517599999999</v>
      </c>
      <c r="Q1346" s="24">
        <v>0.28999999999999998</v>
      </c>
      <c r="R1346" t="str">
        <f>IF($Q1346*100&gt;=VLOOKUP($O1346,margin_ranges!$A$5:$C$10,2,FALSE),IF($Q1346*100&lt;=VLOOKUP($O1346,margin_ranges!$A$5:$C$10,3,FALSE)+10,"IN RANGE","ABOVE RANGE"),"BELOW RANGE")</f>
        <v>IN RANGE</v>
      </c>
      <c r="S1346">
        <f>MIN(VLOOKUP($O1346,margin_ranges!$A$5:$D$10,4,FALSE),$P1346*100)</f>
        <v>29.401517599999998</v>
      </c>
      <c r="T1346" s="29">
        <f>(1-$S1346/100)/(1-$F1346)-1</f>
        <v>-5.6551774647887187E-3</v>
      </c>
      <c r="U1346" s="19" t="str">
        <f>IF(ABS(IFERROR(T1346,0))&gt;0.05,INDEX(margin_ranges!$C$13:$C$16,MATCH($F1346*100,margin_ranges!$B$13:$B$16,1)),"")</f>
        <v/>
      </c>
      <c r="V1346" t="e">
        <f>MIN(VLOOKUP($U1346,margin_ranges!$A$5:$D$10,4,FALSE),$P1346*100)</f>
        <v>#N/A</v>
      </c>
      <c r="Y1346" s="29" t="e">
        <f t="shared" si="20"/>
        <v>#N/A</v>
      </c>
    </row>
    <row r="1347" spans="1:25" x14ac:dyDescent="0.3">
      <c r="A1347" s="8" t="s">
        <v>17</v>
      </c>
      <c r="B1347" s="8" t="s">
        <v>1743</v>
      </c>
      <c r="C1347" s="8" t="s">
        <v>1744</v>
      </c>
      <c r="D1347" s="8" t="s">
        <v>2495</v>
      </c>
      <c r="E1347" s="8" t="s">
        <v>2496</v>
      </c>
      <c r="F1347" s="24">
        <v>0.24</v>
      </c>
      <c r="G1347" s="24">
        <v>0</v>
      </c>
      <c r="H1347" s="25">
        <v>7.6925999999999997</v>
      </c>
      <c r="I1347" s="25">
        <v>3.4245000000000001</v>
      </c>
      <c r="J1347" s="15">
        <v>204</v>
      </c>
      <c r="K1347" s="15">
        <v>42</v>
      </c>
      <c r="L1347" s="13">
        <v>0.44519999999999998</v>
      </c>
      <c r="M1347" s="7">
        <v>1.9867530200000001</v>
      </c>
      <c r="N1347" s="26">
        <v>1.5</v>
      </c>
      <c r="O1347" s="27" t="s">
        <v>92</v>
      </c>
      <c r="P1347" s="8">
        <v>0.24499925980000001</v>
      </c>
      <c r="Q1347" s="24">
        <v>0.24</v>
      </c>
      <c r="R1347" t="str">
        <f>IF($Q1347*100&gt;=VLOOKUP($O1347,margin_ranges!$A$5:$C$10,2,FALSE),IF($Q1347*100&lt;=VLOOKUP($O1347,margin_ranges!$A$5:$C$10,3,FALSE)+10,"IN RANGE","ABOVE RANGE"),"BELOW RANGE")</f>
        <v>IN RANGE</v>
      </c>
      <c r="S1347">
        <f>MIN(VLOOKUP($O1347,margin_ranges!$A$5:$D$10,4,FALSE),$P1347*100)</f>
        <v>24.49992598</v>
      </c>
      <c r="T1347" s="29">
        <f>(1-$S1347/100)/(1-$F1347)-1</f>
        <v>-6.5779734210527074E-3</v>
      </c>
      <c r="U1347" s="19" t="str">
        <f>IF(ABS(IFERROR(T1347,0))&gt;0.05,INDEX(margin_ranges!$C$13:$C$16,MATCH($F1347*100,margin_ranges!$B$13:$B$16,1)),"")</f>
        <v/>
      </c>
      <c r="V1347" t="e">
        <f>MIN(VLOOKUP($U1347,margin_ranges!$A$5:$D$10,4,FALSE),$P1347*100)</f>
        <v>#N/A</v>
      </c>
      <c r="Y1347" s="29" t="e">
        <f t="shared" si="20"/>
        <v>#N/A</v>
      </c>
    </row>
    <row r="1348" spans="1:25" x14ac:dyDescent="0.3">
      <c r="A1348" s="8" t="s">
        <v>17</v>
      </c>
      <c r="B1348" s="8" t="s">
        <v>1743</v>
      </c>
      <c r="C1348" s="8" t="s">
        <v>1744</v>
      </c>
      <c r="D1348" s="8" t="s">
        <v>2121</v>
      </c>
      <c r="E1348" s="8" t="s">
        <v>2122</v>
      </c>
      <c r="F1348" s="24">
        <v>0.19</v>
      </c>
      <c r="G1348" s="24">
        <v>0</v>
      </c>
      <c r="H1348" s="25">
        <v>0.51549999999999996</v>
      </c>
      <c r="I1348" s="25">
        <v>0.13880000000000001</v>
      </c>
      <c r="J1348" s="15">
        <v>8</v>
      </c>
      <c r="K1348" s="15">
        <v>1</v>
      </c>
      <c r="L1348" s="13">
        <v>0.26919999999999999</v>
      </c>
      <c r="M1348" s="7">
        <v>1.80355121</v>
      </c>
      <c r="N1348" s="26">
        <v>1.45</v>
      </c>
      <c r="O1348" s="27" t="s">
        <v>92</v>
      </c>
      <c r="P1348" s="8">
        <v>0.196030591</v>
      </c>
      <c r="Q1348" s="24">
        <v>0.19</v>
      </c>
      <c r="R1348" t="str">
        <f>IF($Q1348*100&gt;=VLOOKUP($O1348,margin_ranges!$A$5:$C$10,2,FALSE),IF($Q1348*100&lt;=VLOOKUP($O1348,margin_ranges!$A$5:$C$10,3,FALSE)+10,"IN RANGE","ABOVE RANGE"),"BELOW RANGE")</f>
        <v>BELOW RANGE</v>
      </c>
      <c r="S1348">
        <f>MIN(VLOOKUP($O1348,margin_ranges!$A$5:$D$10,4,FALSE),$P1348*100)</f>
        <v>19.603059099999999</v>
      </c>
      <c r="T1348" s="29">
        <f>(1-$S1348/100)/(1-$F1348)-1</f>
        <v>-7.4451740740740791E-3</v>
      </c>
      <c r="U1348" s="19" t="str">
        <f>IF(ABS(IFERROR(T1348,0))&gt;0.05,INDEX(margin_ranges!$C$13:$C$16,MATCH($F1348*100,margin_ranges!$B$13:$B$16,1)),"")</f>
        <v/>
      </c>
      <c r="V1348" t="e">
        <f>MIN(VLOOKUP($U1348,margin_ranges!$A$5:$D$10,4,FALSE),$P1348*100)</f>
        <v>#N/A</v>
      </c>
      <c r="Y1348" s="29" t="e">
        <f t="shared" si="20"/>
        <v>#N/A</v>
      </c>
    </row>
    <row r="1349" spans="1:25" x14ac:dyDescent="0.3">
      <c r="A1349" s="8" t="s">
        <v>17</v>
      </c>
      <c r="B1349" s="8" t="s">
        <v>1743</v>
      </c>
      <c r="C1349" s="8" t="s">
        <v>1744</v>
      </c>
      <c r="D1349" s="8" t="s">
        <v>2197</v>
      </c>
      <c r="E1349" s="8" t="s">
        <v>2198</v>
      </c>
      <c r="F1349" s="24">
        <v>0.28999999999999998</v>
      </c>
      <c r="G1349" s="24">
        <v>0</v>
      </c>
      <c r="H1349" s="25">
        <v>1.8802000000000001</v>
      </c>
      <c r="I1349" s="25">
        <v>1.0879000000000001</v>
      </c>
      <c r="J1349" s="15">
        <v>70</v>
      </c>
      <c r="K1349" s="15">
        <v>18</v>
      </c>
      <c r="L1349" s="13">
        <v>0.5786</v>
      </c>
      <c r="M1349" s="7">
        <v>2.1300045999999999</v>
      </c>
      <c r="N1349" s="26">
        <v>1.5</v>
      </c>
      <c r="O1349" s="27" t="s">
        <v>22</v>
      </c>
      <c r="P1349" s="8">
        <v>0.29577616740000001</v>
      </c>
      <c r="Q1349" s="24">
        <v>0.28999999999999998</v>
      </c>
      <c r="R1349" t="str">
        <f>IF($Q1349*100&gt;=VLOOKUP($O1349,margin_ranges!$A$5:$C$10,2,FALSE),IF($Q1349*100&lt;=VLOOKUP($O1349,margin_ranges!$A$5:$C$10,3,FALSE)+10,"IN RANGE","ABOVE RANGE"),"BELOW RANGE")</f>
        <v>IN RANGE</v>
      </c>
      <c r="S1349">
        <f>MIN(VLOOKUP($O1349,margin_ranges!$A$5:$D$10,4,FALSE),$P1349*100)</f>
        <v>29.57761674</v>
      </c>
      <c r="T1349" s="29">
        <f>(1-$S1349/100)/(1-$F1349)-1</f>
        <v>-8.1354470422534408E-3</v>
      </c>
      <c r="U1349" s="19" t="str">
        <f>IF(ABS(IFERROR(T1349,0))&gt;0.05,INDEX(margin_ranges!$C$13:$C$16,MATCH($F1349*100,margin_ranges!$B$13:$B$16,1)),"")</f>
        <v/>
      </c>
      <c r="V1349" t="e">
        <f>MIN(VLOOKUP($U1349,margin_ranges!$A$5:$D$10,4,FALSE),$P1349*100)</f>
        <v>#N/A</v>
      </c>
      <c r="Y1349" s="29" t="e">
        <f t="shared" si="20"/>
        <v>#N/A</v>
      </c>
    </row>
    <row r="1350" spans="1:25" x14ac:dyDescent="0.3">
      <c r="A1350" s="8" t="s">
        <v>17</v>
      </c>
      <c r="B1350" s="8" t="s">
        <v>1743</v>
      </c>
      <c r="C1350" s="8" t="s">
        <v>1744</v>
      </c>
      <c r="D1350" s="8" t="s">
        <v>2201</v>
      </c>
      <c r="E1350" s="8" t="s">
        <v>2202</v>
      </c>
      <c r="F1350" s="24">
        <v>0.23999999999999899</v>
      </c>
      <c r="G1350" s="24">
        <v>0</v>
      </c>
      <c r="H1350" s="25">
        <v>1.9928999999999999</v>
      </c>
      <c r="I1350" s="25">
        <v>0.92390000000000005</v>
      </c>
      <c r="J1350" s="15">
        <v>55</v>
      </c>
      <c r="K1350" s="15">
        <v>11</v>
      </c>
      <c r="L1350" s="13">
        <v>0.46360000000000001</v>
      </c>
      <c r="M1350" s="7">
        <v>1.99354465</v>
      </c>
      <c r="N1350" s="26">
        <v>1.5</v>
      </c>
      <c r="O1350" s="27" t="s">
        <v>92</v>
      </c>
      <c r="P1350" s="8">
        <v>0.24757140359999999</v>
      </c>
      <c r="Q1350" s="24">
        <v>0.24</v>
      </c>
      <c r="R1350" t="str">
        <f>IF($Q1350*100&gt;=VLOOKUP($O1350,margin_ranges!$A$5:$C$10,2,FALSE),IF($Q1350*100&lt;=VLOOKUP($O1350,margin_ranges!$A$5:$C$10,3,FALSE)+10,"IN RANGE","ABOVE RANGE"),"BELOW RANGE")</f>
        <v>IN RANGE</v>
      </c>
      <c r="S1350">
        <f>MIN(VLOOKUP($O1350,margin_ranges!$A$5:$D$10,4,FALSE),$P1350*100)</f>
        <v>24.757140359999998</v>
      </c>
      <c r="T1350" s="29">
        <f>(1-$S1350/100)/(1-$F1350)-1</f>
        <v>-9.9623731578960539E-3</v>
      </c>
      <c r="U1350" s="19" t="str">
        <f>IF(ABS(IFERROR(T1350,0))&gt;0.05,INDEX(margin_ranges!$C$13:$C$16,MATCH($F1350*100,margin_ranges!$B$13:$B$16,1)),"")</f>
        <v/>
      </c>
      <c r="V1350" t="e">
        <f>MIN(VLOOKUP($U1350,margin_ranges!$A$5:$D$10,4,FALSE),$P1350*100)</f>
        <v>#N/A</v>
      </c>
      <c r="Y1350" s="29" t="e">
        <f t="shared" si="20"/>
        <v>#N/A</v>
      </c>
    </row>
    <row r="1351" spans="1:25" x14ac:dyDescent="0.3">
      <c r="A1351" s="8" t="s">
        <v>17</v>
      </c>
      <c r="B1351" s="8" t="s">
        <v>1743</v>
      </c>
      <c r="C1351" s="8" t="s">
        <v>1744</v>
      </c>
      <c r="D1351" s="8" t="s">
        <v>1793</v>
      </c>
      <c r="E1351" s="8" t="s">
        <v>1794</v>
      </c>
      <c r="F1351" s="24">
        <v>0.28999999999999998</v>
      </c>
      <c r="G1351" s="24">
        <v>0</v>
      </c>
      <c r="H1351" s="25">
        <v>5.7165999999999997</v>
      </c>
      <c r="I1351" s="25">
        <v>3.0489000000000002</v>
      </c>
      <c r="J1351" s="15">
        <v>199</v>
      </c>
      <c r="K1351" s="15">
        <v>50</v>
      </c>
      <c r="L1351" s="13">
        <v>0.5333</v>
      </c>
      <c r="M1351" s="7">
        <v>2.1714014599999998</v>
      </c>
      <c r="N1351" s="26">
        <v>1.5</v>
      </c>
      <c r="O1351" s="27" t="s">
        <v>22</v>
      </c>
      <c r="P1351" s="8">
        <v>0.30920190190000002</v>
      </c>
      <c r="Q1351" s="24">
        <v>0.28999999999999998</v>
      </c>
      <c r="R1351" t="str">
        <f>IF($Q1351*100&gt;=VLOOKUP($O1351,margin_ranges!$A$5:$C$10,2,FALSE),IF($Q1351*100&lt;=VLOOKUP($O1351,margin_ranges!$A$5:$C$10,3,FALSE)+10,"IN RANGE","ABOVE RANGE"),"BELOW RANGE")</f>
        <v>IN RANGE</v>
      </c>
      <c r="S1351">
        <f>MIN(VLOOKUP($O1351,margin_ranges!$A$5:$D$10,4,FALSE),$P1351*100)</f>
        <v>29.75</v>
      </c>
      <c r="T1351" s="29">
        <f>(1-$S1351/100)/(1-$F1351)-1</f>
        <v>-1.0563380281690127E-2</v>
      </c>
      <c r="U1351" s="19" t="str">
        <f>IF(ABS(IFERROR(T1351,0))&gt;0.05,INDEX(margin_ranges!$C$13:$C$16,MATCH($F1351*100,margin_ranges!$B$13:$B$16,1)),"")</f>
        <v/>
      </c>
      <c r="V1351" t="e">
        <f>MIN(VLOOKUP($U1351,margin_ranges!$A$5:$D$10,4,FALSE),$P1351*100)</f>
        <v>#N/A</v>
      </c>
      <c r="Y1351" s="29" t="e">
        <f t="shared" si="20"/>
        <v>#N/A</v>
      </c>
    </row>
    <row r="1352" spans="1:25" x14ac:dyDescent="0.3">
      <c r="A1352" s="8" t="s">
        <v>17</v>
      </c>
      <c r="B1352" s="8" t="s">
        <v>1743</v>
      </c>
      <c r="C1352" s="8" t="s">
        <v>1744</v>
      </c>
      <c r="D1352" s="8" t="s">
        <v>1813</v>
      </c>
      <c r="E1352" s="8" t="s">
        <v>1814</v>
      </c>
      <c r="F1352" s="24">
        <v>0.28999999999999998</v>
      </c>
      <c r="G1352" s="24">
        <v>0</v>
      </c>
      <c r="H1352" s="25">
        <v>0.56850000000000001</v>
      </c>
      <c r="I1352" s="25">
        <v>0.2334</v>
      </c>
      <c r="J1352" s="15">
        <v>17</v>
      </c>
      <c r="K1352" s="15">
        <v>4</v>
      </c>
      <c r="L1352" s="13">
        <v>0.41060000000000002</v>
      </c>
      <c r="M1352" s="7">
        <v>2.40159119</v>
      </c>
      <c r="N1352" s="26">
        <v>1.5</v>
      </c>
      <c r="O1352" s="27" t="s">
        <v>22</v>
      </c>
      <c r="P1352" s="8">
        <v>0.37541409710000001</v>
      </c>
      <c r="Q1352" s="24">
        <v>0.28999999999999998</v>
      </c>
      <c r="R1352" t="str">
        <f>IF($Q1352*100&gt;=VLOOKUP($O1352,margin_ranges!$A$5:$C$10,2,FALSE),IF($Q1352*100&lt;=VLOOKUP($O1352,margin_ranges!$A$5:$C$10,3,FALSE)+10,"IN RANGE","ABOVE RANGE"),"BELOW RANGE")</f>
        <v>IN RANGE</v>
      </c>
      <c r="S1352">
        <f>MIN(VLOOKUP($O1352,margin_ranges!$A$5:$D$10,4,FALSE),$P1352*100)</f>
        <v>29.75</v>
      </c>
      <c r="T1352" s="29">
        <f>(1-$S1352/100)/(1-$F1352)-1</f>
        <v>-1.0563380281690127E-2</v>
      </c>
      <c r="U1352" s="19" t="str">
        <f>IF(ABS(IFERROR(T1352,0))&gt;0.05,INDEX(margin_ranges!$C$13:$C$16,MATCH($F1352*100,margin_ranges!$B$13:$B$16,1)),"")</f>
        <v/>
      </c>
      <c r="V1352" t="e">
        <f>MIN(VLOOKUP($U1352,margin_ranges!$A$5:$D$10,4,FALSE),$P1352*100)</f>
        <v>#N/A</v>
      </c>
      <c r="Y1352" s="29" t="e">
        <f t="shared" si="20"/>
        <v>#N/A</v>
      </c>
    </row>
    <row r="1353" spans="1:25" x14ac:dyDescent="0.3">
      <c r="A1353" s="8" t="s">
        <v>17</v>
      </c>
      <c r="B1353" s="8" t="s">
        <v>1743</v>
      </c>
      <c r="C1353" s="8" t="s">
        <v>1744</v>
      </c>
      <c r="D1353" s="8" t="s">
        <v>1825</v>
      </c>
      <c r="E1353" s="8" t="s">
        <v>1826</v>
      </c>
      <c r="F1353" s="24">
        <v>0.28999999999999998</v>
      </c>
      <c r="G1353" s="24">
        <v>0</v>
      </c>
      <c r="H1353" s="25">
        <v>2.2164000000000001</v>
      </c>
      <c r="I1353" s="25">
        <v>0.67079999999999995</v>
      </c>
      <c r="J1353" s="15">
        <v>45</v>
      </c>
      <c r="K1353" s="15">
        <v>12</v>
      </c>
      <c r="L1353" s="13">
        <v>0.30270000000000002</v>
      </c>
      <c r="M1353" s="7">
        <v>2.2579065100000002</v>
      </c>
      <c r="N1353" s="26">
        <v>1.5</v>
      </c>
      <c r="O1353" s="27" t="s">
        <v>22</v>
      </c>
      <c r="P1353" s="8">
        <v>0.3356677985</v>
      </c>
      <c r="Q1353" s="24">
        <v>0.28999999999999998</v>
      </c>
      <c r="R1353" t="str">
        <f>IF($Q1353*100&gt;=VLOOKUP($O1353,margin_ranges!$A$5:$C$10,2,FALSE),IF($Q1353*100&lt;=VLOOKUP($O1353,margin_ranges!$A$5:$C$10,3,FALSE)+10,"IN RANGE","ABOVE RANGE"),"BELOW RANGE")</f>
        <v>IN RANGE</v>
      </c>
      <c r="S1353">
        <f>MIN(VLOOKUP($O1353,margin_ranges!$A$5:$D$10,4,FALSE),$P1353*100)</f>
        <v>29.75</v>
      </c>
      <c r="T1353" s="29">
        <f>(1-$S1353/100)/(1-$F1353)-1</f>
        <v>-1.0563380281690127E-2</v>
      </c>
      <c r="U1353" s="19" t="str">
        <f>IF(ABS(IFERROR(T1353,0))&gt;0.05,INDEX(margin_ranges!$C$13:$C$16,MATCH($F1353*100,margin_ranges!$B$13:$B$16,1)),"")</f>
        <v/>
      </c>
      <c r="V1353" t="e">
        <f>MIN(VLOOKUP($U1353,margin_ranges!$A$5:$D$10,4,FALSE),$P1353*100)</f>
        <v>#N/A</v>
      </c>
      <c r="Y1353" s="29" t="e">
        <f t="shared" si="20"/>
        <v>#N/A</v>
      </c>
    </row>
    <row r="1354" spans="1:25" x14ac:dyDescent="0.3">
      <c r="A1354" s="8" t="s">
        <v>17</v>
      </c>
      <c r="B1354" s="8" t="s">
        <v>1743</v>
      </c>
      <c r="C1354" s="8" t="s">
        <v>1744</v>
      </c>
      <c r="D1354" s="8" t="s">
        <v>1841</v>
      </c>
      <c r="E1354" s="8" t="s">
        <v>1842</v>
      </c>
      <c r="F1354" s="24">
        <v>0.28999999999999998</v>
      </c>
      <c r="G1354" s="24">
        <v>0</v>
      </c>
      <c r="H1354" s="25">
        <v>9.1022999999999996</v>
      </c>
      <c r="I1354" s="25">
        <v>2.8216000000000001</v>
      </c>
      <c r="J1354" s="15">
        <v>191</v>
      </c>
      <c r="K1354" s="15">
        <v>49</v>
      </c>
      <c r="L1354" s="13">
        <v>0.31</v>
      </c>
      <c r="M1354" s="7">
        <v>2.25810339</v>
      </c>
      <c r="N1354" s="26">
        <v>1.5</v>
      </c>
      <c r="O1354" s="27" t="s">
        <v>22</v>
      </c>
      <c r="P1354" s="8">
        <v>0.33572572070000001</v>
      </c>
      <c r="Q1354" s="24">
        <v>0.28999999999999998</v>
      </c>
      <c r="R1354" t="str">
        <f>IF($Q1354*100&gt;=VLOOKUP($O1354,margin_ranges!$A$5:$C$10,2,FALSE),IF($Q1354*100&lt;=VLOOKUP($O1354,margin_ranges!$A$5:$C$10,3,FALSE)+10,"IN RANGE","ABOVE RANGE"),"BELOW RANGE")</f>
        <v>IN RANGE</v>
      </c>
      <c r="S1354">
        <f>MIN(VLOOKUP($O1354,margin_ranges!$A$5:$D$10,4,FALSE),$P1354*100)</f>
        <v>29.75</v>
      </c>
      <c r="T1354" s="29">
        <f>(1-$S1354/100)/(1-$F1354)-1</f>
        <v>-1.0563380281690127E-2</v>
      </c>
      <c r="U1354" s="19" t="str">
        <f>IF(ABS(IFERROR(T1354,0))&gt;0.05,INDEX(margin_ranges!$C$13:$C$16,MATCH($F1354*100,margin_ranges!$B$13:$B$16,1)),"")</f>
        <v/>
      </c>
      <c r="V1354" t="e">
        <f>MIN(VLOOKUP($U1354,margin_ranges!$A$5:$D$10,4,FALSE),$P1354*100)</f>
        <v>#N/A</v>
      </c>
      <c r="Y1354" s="29" t="e">
        <f t="shared" si="20"/>
        <v>#N/A</v>
      </c>
    </row>
    <row r="1355" spans="1:25" x14ac:dyDescent="0.3">
      <c r="A1355" s="8" t="s">
        <v>17</v>
      </c>
      <c r="B1355" s="8" t="s">
        <v>1743</v>
      </c>
      <c r="C1355" s="8" t="s">
        <v>1744</v>
      </c>
      <c r="D1355" s="28" t="s">
        <v>1865</v>
      </c>
      <c r="E1355" s="8" t="s">
        <v>1866</v>
      </c>
      <c r="F1355" s="24">
        <v>0.28999999999999998</v>
      </c>
      <c r="G1355" s="24">
        <v>0</v>
      </c>
      <c r="H1355" s="25">
        <v>3.2949999999999999</v>
      </c>
      <c r="I1355" s="25">
        <v>0.94789999999999996</v>
      </c>
      <c r="J1355" s="15">
        <v>64</v>
      </c>
      <c r="K1355" s="15">
        <v>16</v>
      </c>
      <c r="L1355" s="13">
        <v>0.28770000000000001</v>
      </c>
      <c r="M1355" s="7">
        <v>2.2658729599999998</v>
      </c>
      <c r="N1355" s="26">
        <v>1.5</v>
      </c>
      <c r="O1355" s="27" t="s">
        <v>22</v>
      </c>
      <c r="P1355" s="8">
        <v>0.33800348520000001</v>
      </c>
      <c r="Q1355" s="24">
        <v>0.28999999999999998</v>
      </c>
      <c r="R1355" t="str">
        <f>IF($Q1355*100&gt;=VLOOKUP($O1355,margin_ranges!$A$5:$C$10,2,FALSE),IF($Q1355*100&lt;=VLOOKUP($O1355,margin_ranges!$A$5:$C$10,3,FALSE)+10,"IN RANGE","ABOVE RANGE"),"BELOW RANGE")</f>
        <v>IN RANGE</v>
      </c>
      <c r="S1355">
        <f>MIN(VLOOKUP($O1355,margin_ranges!$A$5:$D$10,4,FALSE),$P1355*100)</f>
        <v>29.75</v>
      </c>
      <c r="T1355" s="29">
        <f>(1-$S1355/100)/(1-$F1355)-1</f>
        <v>-1.0563380281690127E-2</v>
      </c>
      <c r="U1355" s="19" t="str">
        <f>IF(ABS(IFERROR(T1355,0))&gt;0.05,INDEX(margin_ranges!$C$13:$C$16,MATCH($F1355*100,margin_ranges!$B$13:$B$16,1)),"")</f>
        <v/>
      </c>
      <c r="V1355" t="e">
        <f>MIN(VLOOKUP($U1355,margin_ranges!$A$5:$D$10,4,FALSE),$P1355*100)</f>
        <v>#N/A</v>
      </c>
      <c r="Y1355" s="29" t="e">
        <f t="shared" si="20"/>
        <v>#N/A</v>
      </c>
    </row>
    <row r="1356" spans="1:25" x14ac:dyDescent="0.3">
      <c r="A1356" s="8" t="s">
        <v>17</v>
      </c>
      <c r="B1356" s="8" t="s">
        <v>1743</v>
      </c>
      <c r="C1356" s="8" t="s">
        <v>1744</v>
      </c>
      <c r="D1356" s="8" t="s">
        <v>1879</v>
      </c>
      <c r="E1356" s="8" t="s">
        <v>1880</v>
      </c>
      <c r="F1356" s="24">
        <v>0.28999999999999998</v>
      </c>
      <c r="G1356" s="24">
        <v>0</v>
      </c>
      <c r="H1356" s="25">
        <v>3.9417</v>
      </c>
      <c r="I1356" s="25">
        <v>1.4545999999999999</v>
      </c>
      <c r="J1356" s="15">
        <v>100</v>
      </c>
      <c r="K1356" s="15">
        <v>26</v>
      </c>
      <c r="L1356" s="13">
        <v>0.36899999999999999</v>
      </c>
      <c r="M1356" s="7">
        <v>2.2988705600000001</v>
      </c>
      <c r="N1356" s="26">
        <v>1.55</v>
      </c>
      <c r="O1356" s="27" t="s">
        <v>22</v>
      </c>
      <c r="P1356" s="8">
        <v>0.32575586039999999</v>
      </c>
      <c r="Q1356" s="24">
        <v>0.28999999999999998</v>
      </c>
      <c r="R1356" t="str">
        <f>IF($Q1356*100&gt;=VLOOKUP($O1356,margin_ranges!$A$5:$C$10,2,FALSE),IF($Q1356*100&lt;=VLOOKUP($O1356,margin_ranges!$A$5:$C$10,3,FALSE)+10,"IN RANGE","ABOVE RANGE"),"BELOW RANGE")</f>
        <v>IN RANGE</v>
      </c>
      <c r="S1356">
        <f>MIN(VLOOKUP($O1356,margin_ranges!$A$5:$D$10,4,FALSE),$P1356*100)</f>
        <v>29.75</v>
      </c>
      <c r="T1356" s="29">
        <f>(1-$S1356/100)/(1-$F1356)-1</f>
        <v>-1.0563380281690127E-2</v>
      </c>
      <c r="U1356" s="19" t="str">
        <f>IF(ABS(IFERROR(T1356,0))&gt;0.05,INDEX(margin_ranges!$C$13:$C$16,MATCH($F1356*100,margin_ranges!$B$13:$B$16,1)),"")</f>
        <v/>
      </c>
      <c r="V1356" t="e">
        <f>MIN(VLOOKUP($U1356,margin_ranges!$A$5:$D$10,4,FALSE),$P1356*100)</f>
        <v>#N/A</v>
      </c>
      <c r="Y1356" s="29" t="e">
        <f t="shared" si="20"/>
        <v>#N/A</v>
      </c>
    </row>
    <row r="1357" spans="1:25" x14ac:dyDescent="0.3">
      <c r="A1357" s="8" t="s">
        <v>17</v>
      </c>
      <c r="B1357" s="8" t="s">
        <v>1743</v>
      </c>
      <c r="C1357" s="8" t="s">
        <v>1744</v>
      </c>
      <c r="D1357" s="8" t="s">
        <v>1971</v>
      </c>
      <c r="E1357" s="8" t="s">
        <v>1972</v>
      </c>
      <c r="F1357" s="24">
        <v>0.28999999999999998</v>
      </c>
      <c r="G1357" s="24">
        <v>0</v>
      </c>
      <c r="H1357" s="25">
        <v>1.5286</v>
      </c>
      <c r="I1357" s="25">
        <v>0.42059999999999997</v>
      </c>
      <c r="J1357" s="15">
        <v>27</v>
      </c>
      <c r="K1357" s="15">
        <v>7</v>
      </c>
      <c r="L1357" s="13">
        <v>0.2752</v>
      </c>
      <c r="M1357" s="7">
        <v>2.1741552</v>
      </c>
      <c r="N1357" s="26">
        <v>1.5</v>
      </c>
      <c r="O1357" s="27" t="s">
        <v>22</v>
      </c>
      <c r="P1357" s="8">
        <v>0.31007685340000002</v>
      </c>
      <c r="Q1357" s="24">
        <v>0.28999999999999998</v>
      </c>
      <c r="R1357" t="str">
        <f>IF($Q1357*100&gt;=VLOOKUP($O1357,margin_ranges!$A$5:$C$10,2,FALSE),IF($Q1357*100&lt;=VLOOKUP($O1357,margin_ranges!$A$5:$C$10,3,FALSE)+10,"IN RANGE","ABOVE RANGE"),"BELOW RANGE")</f>
        <v>IN RANGE</v>
      </c>
      <c r="S1357">
        <f>MIN(VLOOKUP($O1357,margin_ranges!$A$5:$D$10,4,FALSE),$P1357*100)</f>
        <v>29.75</v>
      </c>
      <c r="T1357" s="29">
        <f>(1-$S1357/100)/(1-$F1357)-1</f>
        <v>-1.0563380281690127E-2</v>
      </c>
      <c r="U1357" s="19" t="str">
        <f>IF(ABS(IFERROR(T1357,0))&gt;0.05,INDEX(margin_ranges!$C$13:$C$16,MATCH($F1357*100,margin_ranges!$B$13:$B$16,1)),"")</f>
        <v/>
      </c>
      <c r="V1357" t="e">
        <f>MIN(VLOOKUP($U1357,margin_ranges!$A$5:$D$10,4,FALSE),$P1357*100)</f>
        <v>#N/A</v>
      </c>
      <c r="Y1357" s="29" t="e">
        <f t="shared" si="20"/>
        <v>#N/A</v>
      </c>
    </row>
    <row r="1358" spans="1:25" x14ac:dyDescent="0.3">
      <c r="A1358" s="8" t="s">
        <v>17</v>
      </c>
      <c r="B1358" s="8" t="s">
        <v>1743</v>
      </c>
      <c r="C1358" s="8" t="s">
        <v>1744</v>
      </c>
      <c r="D1358" s="8" t="s">
        <v>2013</v>
      </c>
      <c r="E1358" s="8" t="s">
        <v>2014</v>
      </c>
      <c r="F1358" s="24">
        <v>0.28999999999999998</v>
      </c>
      <c r="G1358" s="24">
        <v>0</v>
      </c>
      <c r="H1358" s="25">
        <v>2.835</v>
      </c>
      <c r="I1358" s="25">
        <v>0.59599999999999997</v>
      </c>
      <c r="J1358" s="15">
        <v>42</v>
      </c>
      <c r="K1358" s="15">
        <v>11</v>
      </c>
      <c r="L1358" s="13">
        <v>0.2102</v>
      </c>
      <c r="M1358" s="7">
        <v>2.3541227199999999</v>
      </c>
      <c r="N1358" s="26">
        <v>1.5</v>
      </c>
      <c r="O1358" s="27" t="s">
        <v>22</v>
      </c>
      <c r="P1358" s="8">
        <v>0.36281996459999999</v>
      </c>
      <c r="Q1358" s="24">
        <v>0.28999999999999998</v>
      </c>
      <c r="R1358" t="str">
        <f>IF($Q1358*100&gt;=VLOOKUP($O1358,margin_ranges!$A$5:$C$10,2,FALSE),IF($Q1358*100&lt;=VLOOKUP($O1358,margin_ranges!$A$5:$C$10,3,FALSE)+10,"IN RANGE","ABOVE RANGE"),"BELOW RANGE")</f>
        <v>IN RANGE</v>
      </c>
      <c r="S1358">
        <f>MIN(VLOOKUP($O1358,margin_ranges!$A$5:$D$10,4,FALSE),$P1358*100)</f>
        <v>29.75</v>
      </c>
      <c r="T1358" s="29">
        <f>(1-$S1358/100)/(1-$F1358)-1</f>
        <v>-1.0563380281690127E-2</v>
      </c>
      <c r="U1358" s="19" t="str">
        <f>IF(ABS(IFERROR(T1358,0))&gt;0.05,INDEX(margin_ranges!$C$13:$C$16,MATCH($F1358*100,margin_ranges!$B$13:$B$16,1)),"")</f>
        <v/>
      </c>
      <c r="V1358" t="e">
        <f>MIN(VLOOKUP($U1358,margin_ranges!$A$5:$D$10,4,FALSE),$P1358*100)</f>
        <v>#N/A</v>
      </c>
      <c r="Y1358" s="29" t="e">
        <f t="shared" ref="Y1358:Y1421" si="21">(1-$V1358/100)/(1-$F1358)-1</f>
        <v>#N/A</v>
      </c>
    </row>
    <row r="1359" spans="1:25" x14ac:dyDescent="0.3">
      <c r="A1359" s="8" t="s">
        <v>17</v>
      </c>
      <c r="B1359" s="8" t="s">
        <v>1743</v>
      </c>
      <c r="C1359" s="8" t="s">
        <v>1744</v>
      </c>
      <c r="D1359" s="8" t="s">
        <v>2021</v>
      </c>
      <c r="E1359" s="8" t="s">
        <v>2022</v>
      </c>
      <c r="F1359" s="24">
        <v>0.28999999999999998</v>
      </c>
      <c r="G1359" s="24">
        <v>0</v>
      </c>
      <c r="H1359" s="25">
        <v>2.3969</v>
      </c>
      <c r="I1359" s="25">
        <v>0.43209999999999998</v>
      </c>
      <c r="J1359" s="15">
        <v>30</v>
      </c>
      <c r="K1359" s="15">
        <v>8</v>
      </c>
      <c r="L1359" s="13">
        <v>0.18029999999999999</v>
      </c>
      <c r="M1359" s="7">
        <v>2.2855348000000002</v>
      </c>
      <c r="N1359" s="26">
        <v>1.5</v>
      </c>
      <c r="O1359" s="27" t="s">
        <v>22</v>
      </c>
      <c r="P1359" s="8">
        <v>0.34369846370000001</v>
      </c>
      <c r="Q1359" s="24">
        <v>0.28999999999999998</v>
      </c>
      <c r="R1359" t="str">
        <f>IF($Q1359*100&gt;=VLOOKUP($O1359,margin_ranges!$A$5:$C$10,2,FALSE),IF($Q1359*100&lt;=VLOOKUP($O1359,margin_ranges!$A$5:$C$10,3,FALSE)+10,"IN RANGE","ABOVE RANGE"),"BELOW RANGE")</f>
        <v>IN RANGE</v>
      </c>
      <c r="S1359">
        <f>MIN(VLOOKUP($O1359,margin_ranges!$A$5:$D$10,4,FALSE),$P1359*100)</f>
        <v>29.75</v>
      </c>
      <c r="T1359" s="29">
        <f>(1-$S1359/100)/(1-$F1359)-1</f>
        <v>-1.0563380281690127E-2</v>
      </c>
      <c r="U1359" s="19" t="str">
        <f>IF(ABS(IFERROR(T1359,0))&gt;0.05,INDEX(margin_ranges!$C$13:$C$16,MATCH($F1359*100,margin_ranges!$B$13:$B$16,1)),"")</f>
        <v/>
      </c>
      <c r="V1359" t="e">
        <f>MIN(VLOOKUP($U1359,margin_ranges!$A$5:$D$10,4,FALSE),$P1359*100)</f>
        <v>#N/A</v>
      </c>
      <c r="Y1359" s="29" t="e">
        <f t="shared" si="21"/>
        <v>#N/A</v>
      </c>
    </row>
    <row r="1360" spans="1:25" x14ac:dyDescent="0.3">
      <c r="A1360" s="8" t="s">
        <v>17</v>
      </c>
      <c r="B1360" s="8" t="s">
        <v>1743</v>
      </c>
      <c r="C1360" s="8" t="s">
        <v>1744</v>
      </c>
      <c r="D1360" s="8" t="s">
        <v>2057</v>
      </c>
      <c r="E1360" s="8" t="s">
        <v>2058</v>
      </c>
      <c r="F1360" s="24">
        <v>0.28999999999999998</v>
      </c>
      <c r="G1360" s="24">
        <v>0</v>
      </c>
      <c r="H1360" s="25">
        <v>1.3818999999999999</v>
      </c>
      <c r="I1360" s="25">
        <v>0.3926</v>
      </c>
      <c r="J1360" s="15">
        <v>27</v>
      </c>
      <c r="K1360" s="15">
        <v>7</v>
      </c>
      <c r="L1360" s="13">
        <v>0.28410000000000002</v>
      </c>
      <c r="M1360" s="7">
        <v>2.3054757100000001</v>
      </c>
      <c r="N1360" s="26">
        <v>1.5</v>
      </c>
      <c r="O1360" s="27" t="s">
        <v>22</v>
      </c>
      <c r="P1360" s="8">
        <v>0.3493750592</v>
      </c>
      <c r="Q1360" s="24">
        <v>0.28999999999999998</v>
      </c>
      <c r="R1360" t="str">
        <f>IF($Q1360*100&gt;=VLOOKUP($O1360,margin_ranges!$A$5:$C$10,2,FALSE),IF($Q1360*100&lt;=VLOOKUP($O1360,margin_ranges!$A$5:$C$10,3,FALSE)+10,"IN RANGE","ABOVE RANGE"),"BELOW RANGE")</f>
        <v>IN RANGE</v>
      </c>
      <c r="S1360">
        <f>MIN(VLOOKUP($O1360,margin_ranges!$A$5:$D$10,4,FALSE),$P1360*100)</f>
        <v>29.75</v>
      </c>
      <c r="T1360" s="29">
        <f>(1-$S1360/100)/(1-$F1360)-1</f>
        <v>-1.0563380281690127E-2</v>
      </c>
      <c r="U1360" s="19" t="str">
        <f>IF(ABS(IFERROR(T1360,0))&gt;0.05,INDEX(margin_ranges!$C$13:$C$16,MATCH($F1360*100,margin_ranges!$B$13:$B$16,1)),"")</f>
        <v/>
      </c>
      <c r="V1360" t="e">
        <f>MIN(VLOOKUP($U1360,margin_ranges!$A$5:$D$10,4,FALSE),$P1360*100)</f>
        <v>#N/A</v>
      </c>
      <c r="Y1360" s="29" t="e">
        <f t="shared" si="21"/>
        <v>#N/A</v>
      </c>
    </row>
    <row r="1361" spans="1:25" x14ac:dyDescent="0.3">
      <c r="A1361" s="8" t="s">
        <v>17</v>
      </c>
      <c r="B1361" s="8" t="s">
        <v>1743</v>
      </c>
      <c r="C1361" s="8" t="s">
        <v>1744</v>
      </c>
      <c r="D1361" s="8" t="s">
        <v>2065</v>
      </c>
      <c r="E1361" s="8" t="s">
        <v>2066</v>
      </c>
      <c r="F1361" s="24">
        <v>0.28999999999999998</v>
      </c>
      <c r="G1361" s="24">
        <v>0</v>
      </c>
      <c r="H1361" s="25">
        <v>0.96009999999999995</v>
      </c>
      <c r="I1361" s="25">
        <v>0.32929999999999998</v>
      </c>
      <c r="J1361" s="15">
        <v>22</v>
      </c>
      <c r="K1361" s="15">
        <v>6</v>
      </c>
      <c r="L1361" s="13">
        <v>0.34300000000000003</v>
      </c>
      <c r="M1361" s="7">
        <v>2.2277657300000002</v>
      </c>
      <c r="N1361" s="26">
        <v>1.5</v>
      </c>
      <c r="O1361" s="27" t="s">
        <v>22</v>
      </c>
      <c r="P1361" s="8">
        <v>0.3266796495</v>
      </c>
      <c r="Q1361" s="24">
        <v>0.28999999999999998</v>
      </c>
      <c r="R1361" t="str">
        <f>IF($Q1361*100&gt;=VLOOKUP($O1361,margin_ranges!$A$5:$C$10,2,FALSE),IF($Q1361*100&lt;=VLOOKUP($O1361,margin_ranges!$A$5:$C$10,3,FALSE)+10,"IN RANGE","ABOVE RANGE"),"BELOW RANGE")</f>
        <v>IN RANGE</v>
      </c>
      <c r="S1361">
        <f>MIN(VLOOKUP($O1361,margin_ranges!$A$5:$D$10,4,FALSE),$P1361*100)</f>
        <v>29.75</v>
      </c>
      <c r="T1361" s="29">
        <f>(1-$S1361/100)/(1-$F1361)-1</f>
        <v>-1.0563380281690127E-2</v>
      </c>
      <c r="U1361" s="19" t="str">
        <f>IF(ABS(IFERROR(T1361,0))&gt;0.05,INDEX(margin_ranges!$C$13:$C$16,MATCH($F1361*100,margin_ranges!$B$13:$B$16,1)),"")</f>
        <v/>
      </c>
      <c r="V1361" t="e">
        <f>MIN(VLOOKUP($U1361,margin_ranges!$A$5:$D$10,4,FALSE),$P1361*100)</f>
        <v>#N/A</v>
      </c>
      <c r="Y1361" s="29" t="e">
        <f t="shared" si="21"/>
        <v>#N/A</v>
      </c>
    </row>
    <row r="1362" spans="1:25" x14ac:dyDescent="0.3">
      <c r="A1362" s="8" t="s">
        <v>17</v>
      </c>
      <c r="B1362" s="8" t="s">
        <v>1743</v>
      </c>
      <c r="C1362" s="8" t="s">
        <v>1744</v>
      </c>
      <c r="D1362" s="8" t="s">
        <v>2079</v>
      </c>
      <c r="E1362" s="8" t="s">
        <v>2080</v>
      </c>
      <c r="F1362" s="24">
        <v>0.28999999999999998</v>
      </c>
      <c r="G1362" s="24">
        <v>0</v>
      </c>
      <c r="H1362" s="25">
        <v>2.4232999999999998</v>
      </c>
      <c r="I1362" s="25">
        <v>0.52990000000000004</v>
      </c>
      <c r="J1362" s="15">
        <v>36</v>
      </c>
      <c r="K1362" s="15">
        <v>9</v>
      </c>
      <c r="L1362" s="13">
        <v>0.21870000000000001</v>
      </c>
      <c r="M1362" s="7">
        <v>2.2585254099999998</v>
      </c>
      <c r="N1362" s="26">
        <v>1.5</v>
      </c>
      <c r="O1362" s="27" t="s">
        <v>22</v>
      </c>
      <c r="P1362" s="8">
        <v>0.33584984480000002</v>
      </c>
      <c r="Q1362" s="24">
        <v>0.28999999999999998</v>
      </c>
      <c r="R1362" t="str">
        <f>IF($Q1362*100&gt;=VLOOKUP($O1362,margin_ranges!$A$5:$C$10,2,FALSE),IF($Q1362*100&lt;=VLOOKUP($O1362,margin_ranges!$A$5:$C$10,3,FALSE)+10,"IN RANGE","ABOVE RANGE"),"BELOW RANGE")</f>
        <v>IN RANGE</v>
      </c>
      <c r="S1362">
        <f>MIN(VLOOKUP($O1362,margin_ranges!$A$5:$D$10,4,FALSE),$P1362*100)</f>
        <v>29.75</v>
      </c>
      <c r="T1362" s="29">
        <f>(1-$S1362/100)/(1-$F1362)-1</f>
        <v>-1.0563380281690127E-2</v>
      </c>
      <c r="U1362" s="19" t="str">
        <f>IF(ABS(IFERROR(T1362,0))&gt;0.05,INDEX(margin_ranges!$C$13:$C$16,MATCH($F1362*100,margin_ranges!$B$13:$B$16,1)),"")</f>
        <v/>
      </c>
      <c r="V1362" t="e">
        <f>MIN(VLOOKUP($U1362,margin_ranges!$A$5:$D$10,4,FALSE),$P1362*100)</f>
        <v>#N/A</v>
      </c>
      <c r="Y1362" s="29" t="e">
        <f t="shared" si="21"/>
        <v>#N/A</v>
      </c>
    </row>
    <row r="1363" spans="1:25" x14ac:dyDescent="0.3">
      <c r="A1363" s="8" t="s">
        <v>17</v>
      </c>
      <c r="B1363" s="8" t="s">
        <v>1743</v>
      </c>
      <c r="C1363" s="8" t="s">
        <v>1744</v>
      </c>
      <c r="D1363" s="8" t="s">
        <v>2087</v>
      </c>
      <c r="E1363" s="8" t="s">
        <v>2088</v>
      </c>
      <c r="F1363" s="24">
        <v>0.28999999999999998</v>
      </c>
      <c r="G1363" s="24">
        <v>0</v>
      </c>
      <c r="H1363" s="25">
        <v>1.9554</v>
      </c>
      <c r="I1363" s="25">
        <v>0.49859999999999999</v>
      </c>
      <c r="J1363" s="15">
        <v>33</v>
      </c>
      <c r="K1363" s="15">
        <v>8</v>
      </c>
      <c r="L1363" s="13">
        <v>0.255</v>
      </c>
      <c r="M1363" s="7">
        <v>2.18747851</v>
      </c>
      <c r="N1363" s="26">
        <v>1.5</v>
      </c>
      <c r="O1363" s="27" t="s">
        <v>22</v>
      </c>
      <c r="P1363" s="8">
        <v>0.31427897780000003</v>
      </c>
      <c r="Q1363" s="24">
        <v>0.28999999999999998</v>
      </c>
      <c r="R1363" t="str">
        <f>IF($Q1363*100&gt;=VLOOKUP($O1363,margin_ranges!$A$5:$C$10,2,FALSE),IF($Q1363*100&lt;=VLOOKUP($O1363,margin_ranges!$A$5:$C$10,3,FALSE)+10,"IN RANGE","ABOVE RANGE"),"BELOW RANGE")</f>
        <v>IN RANGE</v>
      </c>
      <c r="S1363">
        <f>MIN(VLOOKUP($O1363,margin_ranges!$A$5:$D$10,4,FALSE),$P1363*100)</f>
        <v>29.75</v>
      </c>
      <c r="T1363" s="29">
        <f>(1-$S1363/100)/(1-$F1363)-1</f>
        <v>-1.0563380281690127E-2</v>
      </c>
      <c r="U1363" s="19" t="str">
        <f>IF(ABS(IFERROR(T1363,0))&gt;0.05,INDEX(margin_ranges!$C$13:$C$16,MATCH($F1363*100,margin_ranges!$B$13:$B$16,1)),"")</f>
        <v/>
      </c>
      <c r="V1363" t="e">
        <f>MIN(VLOOKUP($U1363,margin_ranges!$A$5:$D$10,4,FALSE),$P1363*100)</f>
        <v>#N/A</v>
      </c>
      <c r="Y1363" s="29" t="e">
        <f t="shared" si="21"/>
        <v>#N/A</v>
      </c>
    </row>
    <row r="1364" spans="1:25" x14ac:dyDescent="0.3">
      <c r="A1364" s="8" t="s">
        <v>17</v>
      </c>
      <c r="B1364" s="8" t="s">
        <v>1743</v>
      </c>
      <c r="C1364" s="8" t="s">
        <v>1744</v>
      </c>
      <c r="D1364" s="28" t="s">
        <v>2099</v>
      </c>
      <c r="E1364" s="8" t="s">
        <v>2100</v>
      </c>
      <c r="F1364" s="24">
        <v>0.28999999999999998</v>
      </c>
      <c r="G1364" s="24">
        <v>0</v>
      </c>
      <c r="H1364" s="25">
        <v>1.5801000000000001</v>
      </c>
      <c r="I1364" s="25">
        <v>0.56030000000000002</v>
      </c>
      <c r="J1364" s="15">
        <v>38</v>
      </c>
      <c r="K1364" s="15">
        <v>10</v>
      </c>
      <c r="L1364" s="13">
        <v>0.35460000000000003</v>
      </c>
      <c r="M1364" s="7">
        <v>2.26657318</v>
      </c>
      <c r="N1364" s="26">
        <v>1.5</v>
      </c>
      <c r="O1364" s="27" t="s">
        <v>22</v>
      </c>
      <c r="P1364" s="8">
        <v>0.33820799820000003</v>
      </c>
      <c r="Q1364" s="24">
        <v>0.28999999999999998</v>
      </c>
      <c r="R1364" t="str">
        <f>IF($Q1364*100&gt;=VLOOKUP($O1364,margin_ranges!$A$5:$C$10,2,FALSE),IF($Q1364*100&lt;=VLOOKUP($O1364,margin_ranges!$A$5:$C$10,3,FALSE)+10,"IN RANGE","ABOVE RANGE"),"BELOW RANGE")</f>
        <v>IN RANGE</v>
      </c>
      <c r="S1364">
        <f>MIN(VLOOKUP($O1364,margin_ranges!$A$5:$D$10,4,FALSE),$P1364*100)</f>
        <v>29.75</v>
      </c>
      <c r="T1364" s="29">
        <f>(1-$S1364/100)/(1-$F1364)-1</f>
        <v>-1.0563380281690127E-2</v>
      </c>
      <c r="U1364" s="19" t="str">
        <f>IF(ABS(IFERROR(T1364,0))&gt;0.05,INDEX(margin_ranges!$C$13:$C$16,MATCH($F1364*100,margin_ranges!$B$13:$B$16,1)),"")</f>
        <v/>
      </c>
      <c r="V1364" t="e">
        <f>MIN(VLOOKUP($U1364,margin_ranges!$A$5:$D$10,4,FALSE),$P1364*100)</f>
        <v>#N/A</v>
      </c>
      <c r="Y1364" s="29" t="e">
        <f t="shared" si="21"/>
        <v>#N/A</v>
      </c>
    </row>
    <row r="1365" spans="1:25" x14ac:dyDescent="0.3">
      <c r="A1365" s="8" t="s">
        <v>17</v>
      </c>
      <c r="B1365" s="8" t="s">
        <v>1743</v>
      </c>
      <c r="C1365" s="8" t="s">
        <v>1744</v>
      </c>
      <c r="D1365" s="8" t="s">
        <v>2123</v>
      </c>
      <c r="E1365" s="8" t="s">
        <v>2124</v>
      </c>
      <c r="F1365" s="24">
        <v>0.28999999999999998</v>
      </c>
      <c r="G1365" s="24">
        <v>0</v>
      </c>
      <c r="H1365" s="25">
        <v>1.5550999999999999</v>
      </c>
      <c r="I1365" s="25">
        <v>0.79290000000000005</v>
      </c>
      <c r="J1365" s="15">
        <v>57</v>
      </c>
      <c r="K1365" s="15">
        <v>15</v>
      </c>
      <c r="L1365" s="13">
        <v>0.50990000000000002</v>
      </c>
      <c r="M1365" s="7">
        <v>2.39342342</v>
      </c>
      <c r="N1365" s="26">
        <v>1.45</v>
      </c>
      <c r="O1365" s="27" t="s">
        <v>22</v>
      </c>
      <c r="P1365" s="8">
        <v>0.39417322240000002</v>
      </c>
      <c r="Q1365" s="24">
        <v>0.28999999999999998</v>
      </c>
      <c r="R1365" t="str">
        <f>IF($Q1365*100&gt;=VLOOKUP($O1365,margin_ranges!$A$5:$C$10,2,FALSE),IF($Q1365*100&lt;=VLOOKUP($O1365,margin_ranges!$A$5:$C$10,3,FALSE)+10,"IN RANGE","ABOVE RANGE"),"BELOW RANGE")</f>
        <v>IN RANGE</v>
      </c>
      <c r="S1365">
        <f>MIN(VLOOKUP($O1365,margin_ranges!$A$5:$D$10,4,FALSE),$P1365*100)</f>
        <v>29.75</v>
      </c>
      <c r="T1365" s="29">
        <f>(1-$S1365/100)/(1-$F1365)-1</f>
        <v>-1.0563380281690127E-2</v>
      </c>
      <c r="U1365" s="19" t="str">
        <f>IF(ABS(IFERROR(T1365,0))&gt;0.05,INDEX(margin_ranges!$C$13:$C$16,MATCH($F1365*100,margin_ranges!$B$13:$B$16,1)),"")</f>
        <v/>
      </c>
      <c r="V1365" t="e">
        <f>MIN(VLOOKUP($U1365,margin_ranges!$A$5:$D$10,4,FALSE),$P1365*100)</f>
        <v>#N/A</v>
      </c>
      <c r="Y1365" s="29" t="e">
        <f t="shared" si="21"/>
        <v>#N/A</v>
      </c>
    </row>
    <row r="1366" spans="1:25" x14ac:dyDescent="0.3">
      <c r="A1366" s="8" t="s">
        <v>17</v>
      </c>
      <c r="B1366" s="8" t="s">
        <v>1743</v>
      </c>
      <c r="C1366" s="8" t="s">
        <v>1744</v>
      </c>
      <c r="D1366" s="8" t="s">
        <v>2129</v>
      </c>
      <c r="E1366" s="8" t="s">
        <v>2130</v>
      </c>
      <c r="F1366" s="24">
        <v>0.28999999999999998</v>
      </c>
      <c r="G1366" s="24">
        <v>0</v>
      </c>
      <c r="H1366" s="25">
        <v>0.77590000000000003</v>
      </c>
      <c r="I1366" s="25">
        <v>0.22259999999999999</v>
      </c>
      <c r="J1366" s="15">
        <v>16</v>
      </c>
      <c r="K1366" s="15">
        <v>4</v>
      </c>
      <c r="L1366" s="13">
        <v>0.2868</v>
      </c>
      <c r="M1366" s="7">
        <v>2.4121951199999998</v>
      </c>
      <c r="N1366" s="26">
        <v>1.5</v>
      </c>
      <c r="O1366" s="27" t="s">
        <v>22</v>
      </c>
      <c r="P1366" s="8">
        <v>0.37815975730000001</v>
      </c>
      <c r="Q1366" s="24">
        <v>0.28999999999999998</v>
      </c>
      <c r="R1366" t="str">
        <f>IF($Q1366*100&gt;=VLOOKUP($O1366,margin_ranges!$A$5:$C$10,2,FALSE),IF($Q1366*100&lt;=VLOOKUP($O1366,margin_ranges!$A$5:$C$10,3,FALSE)+10,"IN RANGE","ABOVE RANGE"),"BELOW RANGE")</f>
        <v>IN RANGE</v>
      </c>
      <c r="S1366">
        <f>MIN(VLOOKUP($O1366,margin_ranges!$A$5:$D$10,4,FALSE),$P1366*100)</f>
        <v>29.75</v>
      </c>
      <c r="T1366" s="29">
        <f>(1-$S1366/100)/(1-$F1366)-1</f>
        <v>-1.0563380281690127E-2</v>
      </c>
      <c r="U1366" s="19" t="str">
        <f>IF(ABS(IFERROR(T1366,0))&gt;0.05,INDEX(margin_ranges!$C$13:$C$16,MATCH($F1366*100,margin_ranges!$B$13:$B$16,1)),"")</f>
        <v/>
      </c>
      <c r="V1366" t="e">
        <f>MIN(VLOOKUP($U1366,margin_ranges!$A$5:$D$10,4,FALSE),$P1366*100)</f>
        <v>#N/A</v>
      </c>
      <c r="Y1366" s="29" t="e">
        <f t="shared" si="21"/>
        <v>#N/A</v>
      </c>
    </row>
    <row r="1367" spans="1:25" x14ac:dyDescent="0.3">
      <c r="A1367" s="8" t="s">
        <v>17</v>
      </c>
      <c r="B1367" s="8" t="s">
        <v>1743</v>
      </c>
      <c r="C1367" s="8" t="s">
        <v>1744</v>
      </c>
      <c r="D1367" s="8" t="s">
        <v>2133</v>
      </c>
      <c r="E1367" s="8" t="s">
        <v>2134</v>
      </c>
      <c r="F1367" s="24">
        <v>0.28999999999999998</v>
      </c>
      <c r="G1367" s="24">
        <v>0</v>
      </c>
      <c r="H1367" s="25">
        <v>5.9028</v>
      </c>
      <c r="I1367" s="25">
        <v>2.3643000000000001</v>
      </c>
      <c r="J1367" s="15">
        <v>168</v>
      </c>
      <c r="K1367" s="15">
        <v>43</v>
      </c>
      <c r="L1367" s="13">
        <v>0.40050000000000002</v>
      </c>
      <c r="M1367" s="7">
        <v>2.3643625400000001</v>
      </c>
      <c r="N1367" s="26">
        <v>1.55</v>
      </c>
      <c r="O1367" s="27" t="s">
        <v>22</v>
      </c>
      <c r="P1367" s="8">
        <v>0.34443217770000001</v>
      </c>
      <c r="Q1367" s="24">
        <v>0.28999999999999998</v>
      </c>
      <c r="R1367" t="str">
        <f>IF($Q1367*100&gt;=VLOOKUP($O1367,margin_ranges!$A$5:$C$10,2,FALSE),IF($Q1367*100&lt;=VLOOKUP($O1367,margin_ranges!$A$5:$C$10,3,FALSE)+10,"IN RANGE","ABOVE RANGE"),"BELOW RANGE")</f>
        <v>IN RANGE</v>
      </c>
      <c r="S1367">
        <f>MIN(VLOOKUP($O1367,margin_ranges!$A$5:$D$10,4,FALSE),$P1367*100)</f>
        <v>29.75</v>
      </c>
      <c r="T1367" s="29">
        <f>(1-$S1367/100)/(1-$F1367)-1</f>
        <v>-1.0563380281690127E-2</v>
      </c>
      <c r="U1367" s="19" t="str">
        <f>IF(ABS(IFERROR(T1367,0))&gt;0.05,INDEX(margin_ranges!$C$13:$C$16,MATCH($F1367*100,margin_ranges!$B$13:$B$16,1)),"")</f>
        <v/>
      </c>
      <c r="V1367" t="e">
        <f>MIN(VLOOKUP($U1367,margin_ranges!$A$5:$D$10,4,FALSE),$P1367*100)</f>
        <v>#N/A</v>
      </c>
      <c r="Y1367" s="29" t="e">
        <f t="shared" si="21"/>
        <v>#N/A</v>
      </c>
    </row>
    <row r="1368" spans="1:25" x14ac:dyDescent="0.3">
      <c r="A1368" s="8" t="s">
        <v>17</v>
      </c>
      <c r="B1368" s="8" t="s">
        <v>1743</v>
      </c>
      <c r="C1368" s="8" t="s">
        <v>1744</v>
      </c>
      <c r="D1368" s="8" t="s">
        <v>2161</v>
      </c>
      <c r="E1368" s="8" t="s">
        <v>2162</v>
      </c>
      <c r="F1368" s="24">
        <v>0.28999999999999998</v>
      </c>
      <c r="G1368" s="24">
        <v>0</v>
      </c>
      <c r="H1368" s="25">
        <v>1.1791</v>
      </c>
      <c r="I1368" s="25">
        <v>0.61380000000000001</v>
      </c>
      <c r="J1368" s="15">
        <v>42</v>
      </c>
      <c r="K1368" s="15">
        <v>11</v>
      </c>
      <c r="L1368" s="13">
        <v>0.52059999999999995</v>
      </c>
      <c r="M1368" s="7">
        <v>2.2685558000000001</v>
      </c>
      <c r="N1368" s="26">
        <v>1.55</v>
      </c>
      <c r="O1368" s="27" t="s">
        <v>22</v>
      </c>
      <c r="P1368" s="8">
        <v>0.31674592299999998</v>
      </c>
      <c r="Q1368" s="24">
        <v>0.28999999999999998</v>
      </c>
      <c r="R1368" t="str">
        <f>IF($Q1368*100&gt;=VLOOKUP($O1368,margin_ranges!$A$5:$C$10,2,FALSE),IF($Q1368*100&lt;=VLOOKUP($O1368,margin_ranges!$A$5:$C$10,3,FALSE)+10,"IN RANGE","ABOVE RANGE"),"BELOW RANGE")</f>
        <v>IN RANGE</v>
      </c>
      <c r="S1368">
        <f>MIN(VLOOKUP($O1368,margin_ranges!$A$5:$D$10,4,FALSE),$P1368*100)</f>
        <v>29.75</v>
      </c>
      <c r="T1368" s="29">
        <f>(1-$S1368/100)/(1-$F1368)-1</f>
        <v>-1.0563380281690127E-2</v>
      </c>
      <c r="U1368" s="19" t="str">
        <f>IF(ABS(IFERROR(T1368,0))&gt;0.05,INDEX(margin_ranges!$C$13:$C$16,MATCH($F1368*100,margin_ranges!$B$13:$B$16,1)),"")</f>
        <v/>
      </c>
      <c r="V1368" t="e">
        <f>MIN(VLOOKUP($U1368,margin_ranges!$A$5:$D$10,4,FALSE),$P1368*100)</f>
        <v>#N/A</v>
      </c>
      <c r="Y1368" s="29" t="e">
        <f t="shared" si="21"/>
        <v>#N/A</v>
      </c>
    </row>
    <row r="1369" spans="1:25" x14ac:dyDescent="0.3">
      <c r="A1369" s="8" t="s">
        <v>17</v>
      </c>
      <c r="B1369" s="8" t="s">
        <v>1743</v>
      </c>
      <c r="C1369" s="8" t="s">
        <v>1744</v>
      </c>
      <c r="D1369" s="8" t="s">
        <v>2205</v>
      </c>
      <c r="E1369" s="8" t="s">
        <v>2206</v>
      </c>
      <c r="F1369" s="24">
        <v>0.28999999999999998</v>
      </c>
      <c r="G1369" s="24">
        <v>0</v>
      </c>
      <c r="H1369" s="25">
        <v>1.8694</v>
      </c>
      <c r="I1369" s="25">
        <v>0.57340000000000002</v>
      </c>
      <c r="J1369" s="15">
        <v>39</v>
      </c>
      <c r="K1369" s="15">
        <v>10</v>
      </c>
      <c r="L1369" s="13">
        <v>0.30669999999999997</v>
      </c>
      <c r="M1369" s="7">
        <v>2.2394169700000002</v>
      </c>
      <c r="N1369" s="26">
        <v>1.5</v>
      </c>
      <c r="O1369" s="27" t="s">
        <v>22</v>
      </c>
      <c r="P1369" s="8">
        <v>0.3301828013</v>
      </c>
      <c r="Q1369" s="24">
        <v>0.28999999999999998</v>
      </c>
      <c r="R1369" t="str">
        <f>IF($Q1369*100&gt;=VLOOKUP($O1369,margin_ranges!$A$5:$C$10,2,FALSE),IF($Q1369*100&lt;=VLOOKUP($O1369,margin_ranges!$A$5:$C$10,3,FALSE)+10,"IN RANGE","ABOVE RANGE"),"BELOW RANGE")</f>
        <v>IN RANGE</v>
      </c>
      <c r="S1369">
        <f>MIN(VLOOKUP($O1369,margin_ranges!$A$5:$D$10,4,FALSE),$P1369*100)</f>
        <v>29.75</v>
      </c>
      <c r="T1369" s="29">
        <f>(1-$S1369/100)/(1-$F1369)-1</f>
        <v>-1.0563380281690127E-2</v>
      </c>
      <c r="U1369" s="19" t="str">
        <f>IF(ABS(IFERROR(T1369,0))&gt;0.05,INDEX(margin_ranges!$C$13:$C$16,MATCH($F1369*100,margin_ranges!$B$13:$B$16,1)),"")</f>
        <v/>
      </c>
      <c r="V1369" t="e">
        <f>MIN(VLOOKUP($U1369,margin_ranges!$A$5:$D$10,4,FALSE),$P1369*100)</f>
        <v>#N/A</v>
      </c>
      <c r="Y1369" s="29" t="e">
        <f t="shared" si="21"/>
        <v>#N/A</v>
      </c>
    </row>
    <row r="1370" spans="1:25" x14ac:dyDescent="0.3">
      <c r="A1370" s="8" t="s">
        <v>17</v>
      </c>
      <c r="B1370" s="8" t="s">
        <v>1743</v>
      </c>
      <c r="C1370" s="8" t="s">
        <v>1744</v>
      </c>
      <c r="D1370" s="28" t="s">
        <v>2207</v>
      </c>
      <c r="E1370" s="8" t="s">
        <v>2208</v>
      </c>
      <c r="F1370" s="24">
        <v>0.28999999999999998</v>
      </c>
      <c r="G1370" s="24">
        <v>0</v>
      </c>
      <c r="H1370" s="25">
        <v>4.6641000000000004</v>
      </c>
      <c r="I1370" s="25">
        <v>1.8244</v>
      </c>
      <c r="J1370" s="15">
        <v>119</v>
      </c>
      <c r="K1370" s="15">
        <v>30</v>
      </c>
      <c r="L1370" s="13">
        <v>0.39119999999999999</v>
      </c>
      <c r="M1370" s="7">
        <v>2.1653198699999998</v>
      </c>
      <c r="N1370" s="26">
        <v>1.5</v>
      </c>
      <c r="O1370" s="27" t="s">
        <v>22</v>
      </c>
      <c r="P1370" s="8">
        <v>0.30726170110000001</v>
      </c>
      <c r="Q1370" s="24">
        <v>0.28999999999999998</v>
      </c>
      <c r="R1370" t="str">
        <f>IF($Q1370*100&gt;=VLOOKUP($O1370,margin_ranges!$A$5:$C$10,2,FALSE),IF($Q1370*100&lt;=VLOOKUP($O1370,margin_ranges!$A$5:$C$10,3,FALSE)+10,"IN RANGE","ABOVE RANGE"),"BELOW RANGE")</f>
        <v>IN RANGE</v>
      </c>
      <c r="S1370">
        <f>MIN(VLOOKUP($O1370,margin_ranges!$A$5:$D$10,4,FALSE),$P1370*100)</f>
        <v>29.75</v>
      </c>
      <c r="T1370" s="29">
        <f>(1-$S1370/100)/(1-$F1370)-1</f>
        <v>-1.0563380281690127E-2</v>
      </c>
      <c r="U1370" s="19" t="str">
        <f>IF(ABS(IFERROR(T1370,0))&gt;0.05,INDEX(margin_ranges!$C$13:$C$16,MATCH($F1370*100,margin_ranges!$B$13:$B$16,1)),"")</f>
        <v/>
      </c>
      <c r="V1370" t="e">
        <f>MIN(VLOOKUP($U1370,margin_ranges!$A$5:$D$10,4,FALSE),$P1370*100)</f>
        <v>#N/A</v>
      </c>
      <c r="Y1370" s="29" t="e">
        <f t="shared" si="21"/>
        <v>#N/A</v>
      </c>
    </row>
    <row r="1371" spans="1:25" x14ac:dyDescent="0.3">
      <c r="A1371" s="8" t="s">
        <v>17</v>
      </c>
      <c r="B1371" s="8" t="s">
        <v>1743</v>
      </c>
      <c r="C1371" s="8" t="s">
        <v>1744</v>
      </c>
      <c r="D1371" s="8" t="s">
        <v>2209</v>
      </c>
      <c r="E1371" s="8" t="s">
        <v>2210</v>
      </c>
      <c r="F1371" s="24">
        <v>0.28999999999999998</v>
      </c>
      <c r="G1371" s="24">
        <v>0</v>
      </c>
      <c r="H1371" s="25">
        <v>1.2064999999999999</v>
      </c>
      <c r="I1371" s="25">
        <v>0.43440000000000001</v>
      </c>
      <c r="J1371" s="15">
        <v>30</v>
      </c>
      <c r="K1371" s="15">
        <v>8</v>
      </c>
      <c r="L1371" s="13">
        <v>0.36</v>
      </c>
      <c r="M1371" s="7">
        <v>2.2676533499999998</v>
      </c>
      <c r="N1371" s="26">
        <v>1.5</v>
      </c>
      <c r="O1371" s="27" t="s">
        <v>22</v>
      </c>
      <c r="P1371" s="8">
        <v>0.33852323490000003</v>
      </c>
      <c r="Q1371" s="24">
        <v>0.28999999999999998</v>
      </c>
      <c r="R1371" t="str">
        <f>IF($Q1371*100&gt;=VLOOKUP($O1371,margin_ranges!$A$5:$C$10,2,FALSE),IF($Q1371*100&lt;=VLOOKUP($O1371,margin_ranges!$A$5:$C$10,3,FALSE)+10,"IN RANGE","ABOVE RANGE"),"BELOW RANGE")</f>
        <v>IN RANGE</v>
      </c>
      <c r="S1371">
        <f>MIN(VLOOKUP($O1371,margin_ranges!$A$5:$D$10,4,FALSE),$P1371*100)</f>
        <v>29.75</v>
      </c>
      <c r="T1371" s="29">
        <f>(1-$S1371/100)/(1-$F1371)-1</f>
        <v>-1.0563380281690127E-2</v>
      </c>
      <c r="U1371" s="19" t="str">
        <f>IF(ABS(IFERROR(T1371,0))&gt;0.05,INDEX(margin_ranges!$C$13:$C$16,MATCH($F1371*100,margin_ranges!$B$13:$B$16,1)),"")</f>
        <v/>
      </c>
      <c r="V1371" t="e">
        <f>MIN(VLOOKUP($U1371,margin_ranges!$A$5:$D$10,4,FALSE),$P1371*100)</f>
        <v>#N/A</v>
      </c>
      <c r="Y1371" s="29" t="e">
        <f t="shared" si="21"/>
        <v>#N/A</v>
      </c>
    </row>
    <row r="1372" spans="1:25" x14ac:dyDescent="0.3">
      <c r="A1372" s="8" t="s">
        <v>17</v>
      </c>
      <c r="B1372" s="8" t="s">
        <v>1743</v>
      </c>
      <c r="C1372" s="8" t="s">
        <v>1744</v>
      </c>
      <c r="D1372" s="8" t="s">
        <v>2245</v>
      </c>
      <c r="E1372" s="8" t="s">
        <v>2246</v>
      </c>
      <c r="F1372" s="24">
        <v>0.28999999999999998</v>
      </c>
      <c r="G1372" s="24">
        <v>0</v>
      </c>
      <c r="H1372" s="25">
        <v>2.0720000000000001</v>
      </c>
      <c r="I1372" s="25">
        <v>0.51419999999999999</v>
      </c>
      <c r="J1372" s="15">
        <v>36</v>
      </c>
      <c r="K1372" s="15">
        <v>9</v>
      </c>
      <c r="L1372" s="13">
        <v>0.2482</v>
      </c>
      <c r="M1372" s="7">
        <v>2.3202111400000001</v>
      </c>
      <c r="N1372" s="26">
        <v>1.5</v>
      </c>
      <c r="O1372" s="27" t="s">
        <v>22</v>
      </c>
      <c r="P1372" s="8">
        <v>0.35350711239999999</v>
      </c>
      <c r="Q1372" s="24">
        <v>0.28999999999999998</v>
      </c>
      <c r="R1372" t="str">
        <f>IF($Q1372*100&gt;=VLOOKUP($O1372,margin_ranges!$A$5:$C$10,2,FALSE),IF($Q1372*100&lt;=VLOOKUP($O1372,margin_ranges!$A$5:$C$10,3,FALSE)+10,"IN RANGE","ABOVE RANGE"),"BELOW RANGE")</f>
        <v>IN RANGE</v>
      </c>
      <c r="S1372">
        <f>MIN(VLOOKUP($O1372,margin_ranges!$A$5:$D$10,4,FALSE),$P1372*100)</f>
        <v>29.75</v>
      </c>
      <c r="T1372" s="29">
        <f>(1-$S1372/100)/(1-$F1372)-1</f>
        <v>-1.0563380281690127E-2</v>
      </c>
      <c r="U1372" s="19" t="str">
        <f>IF(ABS(IFERROR(T1372,0))&gt;0.05,INDEX(margin_ranges!$C$13:$C$16,MATCH($F1372*100,margin_ranges!$B$13:$B$16,1)),"")</f>
        <v/>
      </c>
      <c r="V1372" t="e">
        <f>MIN(VLOOKUP($U1372,margin_ranges!$A$5:$D$10,4,FALSE),$P1372*100)</f>
        <v>#N/A</v>
      </c>
      <c r="Y1372" s="29" t="e">
        <f t="shared" si="21"/>
        <v>#N/A</v>
      </c>
    </row>
    <row r="1373" spans="1:25" x14ac:dyDescent="0.3">
      <c r="A1373" s="8" t="s">
        <v>17</v>
      </c>
      <c r="B1373" s="8" t="s">
        <v>1743</v>
      </c>
      <c r="C1373" s="8" t="s">
        <v>1744</v>
      </c>
      <c r="D1373" s="8" t="s">
        <v>2287</v>
      </c>
      <c r="E1373" s="8" t="s">
        <v>2288</v>
      </c>
      <c r="F1373" s="24">
        <v>0.28999999999999998</v>
      </c>
      <c r="G1373" s="24">
        <v>0</v>
      </c>
      <c r="H1373" s="25">
        <v>0.69730000000000003</v>
      </c>
      <c r="I1373" s="25">
        <v>0.12939999999999999</v>
      </c>
      <c r="J1373" s="15">
        <v>9</v>
      </c>
      <c r="K1373" s="15">
        <v>2</v>
      </c>
      <c r="L1373" s="13">
        <v>0.1855</v>
      </c>
      <c r="M1373" s="7">
        <v>2.2601877400000001</v>
      </c>
      <c r="N1373" s="26">
        <v>1.5</v>
      </c>
      <c r="O1373" s="27" t="s">
        <v>22</v>
      </c>
      <c r="P1373" s="8">
        <v>0.33633831720000001</v>
      </c>
      <c r="Q1373" s="24">
        <v>0.28999999999999998</v>
      </c>
      <c r="R1373" t="str">
        <f>IF($Q1373*100&gt;=VLOOKUP($O1373,margin_ranges!$A$5:$C$10,2,FALSE),IF($Q1373*100&lt;=VLOOKUP($O1373,margin_ranges!$A$5:$C$10,3,FALSE)+10,"IN RANGE","ABOVE RANGE"),"BELOW RANGE")</f>
        <v>IN RANGE</v>
      </c>
      <c r="S1373">
        <f>MIN(VLOOKUP($O1373,margin_ranges!$A$5:$D$10,4,FALSE),$P1373*100)</f>
        <v>29.75</v>
      </c>
      <c r="T1373" s="29">
        <f>(1-$S1373/100)/(1-$F1373)-1</f>
        <v>-1.0563380281690127E-2</v>
      </c>
      <c r="U1373" s="19" t="str">
        <f>IF(ABS(IFERROR(T1373,0))&gt;0.05,INDEX(margin_ranges!$C$13:$C$16,MATCH($F1373*100,margin_ranges!$B$13:$B$16,1)),"")</f>
        <v/>
      </c>
      <c r="V1373" t="e">
        <f>MIN(VLOOKUP($U1373,margin_ranges!$A$5:$D$10,4,FALSE),$P1373*100)</f>
        <v>#N/A</v>
      </c>
      <c r="Y1373" s="29" t="e">
        <f t="shared" si="21"/>
        <v>#N/A</v>
      </c>
    </row>
    <row r="1374" spans="1:25" x14ac:dyDescent="0.3">
      <c r="A1374" s="8" t="s">
        <v>17</v>
      </c>
      <c r="B1374" s="8" t="s">
        <v>1743</v>
      </c>
      <c r="C1374" s="8" t="s">
        <v>1744</v>
      </c>
      <c r="D1374" s="8" t="s">
        <v>2293</v>
      </c>
      <c r="E1374" s="8" t="s">
        <v>2294</v>
      </c>
      <c r="F1374" s="24">
        <v>0.28999999999999998</v>
      </c>
      <c r="G1374" s="24">
        <v>0</v>
      </c>
      <c r="H1374" s="25">
        <v>3.9199000000000002</v>
      </c>
      <c r="I1374" s="25">
        <v>1.7375</v>
      </c>
      <c r="J1374" s="15">
        <v>114</v>
      </c>
      <c r="K1374" s="15">
        <v>29</v>
      </c>
      <c r="L1374" s="13">
        <v>0.44319999999999998</v>
      </c>
      <c r="M1374" s="7">
        <v>2.1899691699999999</v>
      </c>
      <c r="N1374" s="26">
        <v>1.5</v>
      </c>
      <c r="O1374" s="27" t="s">
        <v>22</v>
      </c>
      <c r="P1374" s="8">
        <v>0.31505885</v>
      </c>
      <c r="Q1374" s="24">
        <v>0.28999999999999998</v>
      </c>
      <c r="R1374" t="str">
        <f>IF($Q1374*100&gt;=VLOOKUP($O1374,margin_ranges!$A$5:$C$10,2,FALSE),IF($Q1374*100&lt;=VLOOKUP($O1374,margin_ranges!$A$5:$C$10,3,FALSE)+10,"IN RANGE","ABOVE RANGE"),"BELOW RANGE")</f>
        <v>IN RANGE</v>
      </c>
      <c r="S1374">
        <f>MIN(VLOOKUP($O1374,margin_ranges!$A$5:$D$10,4,FALSE),$P1374*100)</f>
        <v>29.75</v>
      </c>
      <c r="T1374" s="29">
        <f>(1-$S1374/100)/(1-$F1374)-1</f>
        <v>-1.0563380281690127E-2</v>
      </c>
      <c r="U1374" s="19" t="str">
        <f>IF(ABS(IFERROR(T1374,0))&gt;0.05,INDEX(margin_ranges!$C$13:$C$16,MATCH($F1374*100,margin_ranges!$B$13:$B$16,1)),"")</f>
        <v/>
      </c>
      <c r="V1374" t="e">
        <f>MIN(VLOOKUP($U1374,margin_ranges!$A$5:$D$10,4,FALSE),$P1374*100)</f>
        <v>#N/A</v>
      </c>
      <c r="Y1374" s="29" t="e">
        <f t="shared" si="21"/>
        <v>#N/A</v>
      </c>
    </row>
    <row r="1375" spans="1:25" x14ac:dyDescent="0.3">
      <c r="A1375" s="8" t="s">
        <v>17</v>
      </c>
      <c r="B1375" s="8" t="s">
        <v>1743</v>
      </c>
      <c r="C1375" s="8" t="s">
        <v>1744</v>
      </c>
      <c r="D1375" s="8" t="s">
        <v>2297</v>
      </c>
      <c r="E1375" s="8" t="s">
        <v>2298</v>
      </c>
      <c r="F1375" s="24">
        <v>0.28999999999999998</v>
      </c>
      <c r="G1375" s="24">
        <v>0</v>
      </c>
      <c r="H1375" s="25">
        <v>1.0457000000000001</v>
      </c>
      <c r="I1375" s="25">
        <v>0.5786</v>
      </c>
      <c r="J1375" s="15">
        <v>43</v>
      </c>
      <c r="K1375" s="15">
        <v>11</v>
      </c>
      <c r="L1375" s="13">
        <v>0.55330000000000001</v>
      </c>
      <c r="M1375" s="7">
        <v>2.49322306</v>
      </c>
      <c r="N1375" s="26">
        <v>1.55</v>
      </c>
      <c r="O1375" s="27" t="s">
        <v>22</v>
      </c>
      <c r="P1375" s="8">
        <v>0.3783147503</v>
      </c>
      <c r="Q1375" s="24">
        <v>0.28999999999999998</v>
      </c>
      <c r="R1375" t="str">
        <f>IF($Q1375*100&gt;=VLOOKUP($O1375,margin_ranges!$A$5:$C$10,2,FALSE),IF($Q1375*100&lt;=VLOOKUP($O1375,margin_ranges!$A$5:$C$10,3,FALSE)+10,"IN RANGE","ABOVE RANGE"),"BELOW RANGE")</f>
        <v>IN RANGE</v>
      </c>
      <c r="S1375">
        <f>MIN(VLOOKUP($O1375,margin_ranges!$A$5:$D$10,4,FALSE),$P1375*100)</f>
        <v>29.75</v>
      </c>
      <c r="T1375" s="29">
        <f>(1-$S1375/100)/(1-$F1375)-1</f>
        <v>-1.0563380281690127E-2</v>
      </c>
      <c r="U1375" s="19" t="str">
        <f>IF(ABS(IFERROR(T1375,0))&gt;0.05,INDEX(margin_ranges!$C$13:$C$16,MATCH($F1375*100,margin_ranges!$B$13:$B$16,1)),"")</f>
        <v/>
      </c>
      <c r="V1375" t="e">
        <f>MIN(VLOOKUP($U1375,margin_ranges!$A$5:$D$10,4,FALSE),$P1375*100)</f>
        <v>#N/A</v>
      </c>
      <c r="Y1375" s="29" t="e">
        <f t="shared" si="21"/>
        <v>#N/A</v>
      </c>
    </row>
    <row r="1376" spans="1:25" x14ac:dyDescent="0.3">
      <c r="A1376" s="8" t="s">
        <v>17</v>
      </c>
      <c r="B1376" s="8" t="s">
        <v>1743</v>
      </c>
      <c r="C1376" s="8" t="s">
        <v>1744</v>
      </c>
      <c r="D1376" s="8" t="s">
        <v>2305</v>
      </c>
      <c r="E1376" s="8" t="s">
        <v>2306</v>
      </c>
      <c r="F1376" s="24">
        <v>0.28999999999999998</v>
      </c>
      <c r="G1376" s="24">
        <v>0</v>
      </c>
      <c r="H1376" s="25">
        <v>1.6409</v>
      </c>
      <c r="I1376" s="25">
        <v>0.24579999999999999</v>
      </c>
      <c r="J1376" s="15">
        <v>16</v>
      </c>
      <c r="K1376" s="15">
        <v>4</v>
      </c>
      <c r="L1376" s="13">
        <v>0.14979999999999999</v>
      </c>
      <c r="M1376" s="7">
        <v>2.17367044</v>
      </c>
      <c r="N1376" s="26">
        <v>1.5</v>
      </c>
      <c r="O1376" s="27" t="s">
        <v>22</v>
      </c>
      <c r="P1376" s="8">
        <v>0.3099229905</v>
      </c>
      <c r="Q1376" s="24">
        <v>0.28999999999999998</v>
      </c>
      <c r="R1376" t="str">
        <f>IF($Q1376*100&gt;=VLOOKUP($O1376,margin_ranges!$A$5:$C$10,2,FALSE),IF($Q1376*100&lt;=VLOOKUP($O1376,margin_ranges!$A$5:$C$10,3,FALSE)+10,"IN RANGE","ABOVE RANGE"),"BELOW RANGE")</f>
        <v>IN RANGE</v>
      </c>
      <c r="S1376">
        <f>MIN(VLOOKUP($O1376,margin_ranges!$A$5:$D$10,4,FALSE),$P1376*100)</f>
        <v>29.75</v>
      </c>
      <c r="T1376" s="29">
        <f>(1-$S1376/100)/(1-$F1376)-1</f>
        <v>-1.0563380281690127E-2</v>
      </c>
      <c r="U1376" s="19" t="str">
        <f>IF(ABS(IFERROR(T1376,0))&gt;0.05,INDEX(margin_ranges!$C$13:$C$16,MATCH($F1376*100,margin_ranges!$B$13:$B$16,1)),"")</f>
        <v/>
      </c>
      <c r="V1376" t="e">
        <f>MIN(VLOOKUP($U1376,margin_ranges!$A$5:$D$10,4,FALSE),$P1376*100)</f>
        <v>#N/A</v>
      </c>
      <c r="Y1376" s="29" t="e">
        <f t="shared" si="21"/>
        <v>#N/A</v>
      </c>
    </row>
    <row r="1377" spans="1:25" x14ac:dyDescent="0.3">
      <c r="A1377" s="8" t="s">
        <v>17</v>
      </c>
      <c r="B1377" s="8" t="s">
        <v>1743</v>
      </c>
      <c r="C1377" s="8" t="s">
        <v>1744</v>
      </c>
      <c r="D1377" s="8" t="s">
        <v>2307</v>
      </c>
      <c r="E1377" s="8" t="s">
        <v>2308</v>
      </c>
      <c r="F1377" s="24">
        <v>0.28999999999999998</v>
      </c>
      <c r="G1377" s="24">
        <v>0</v>
      </c>
      <c r="H1377" s="25">
        <v>0.38100000000000001</v>
      </c>
      <c r="I1377" s="25">
        <v>0.18140000000000001</v>
      </c>
      <c r="J1377" s="15">
        <v>13</v>
      </c>
      <c r="K1377" s="15">
        <v>3</v>
      </c>
      <c r="L1377" s="13">
        <v>0.47599999999999998</v>
      </c>
      <c r="M1377" s="7">
        <v>2.39763686</v>
      </c>
      <c r="N1377" s="26">
        <v>1.5</v>
      </c>
      <c r="O1377" s="27" t="s">
        <v>22</v>
      </c>
      <c r="P1377" s="8">
        <v>0.37438399369999997</v>
      </c>
      <c r="Q1377" s="24">
        <v>0.28999999999999998</v>
      </c>
      <c r="R1377" t="str">
        <f>IF($Q1377*100&gt;=VLOOKUP($O1377,margin_ranges!$A$5:$C$10,2,FALSE),IF($Q1377*100&lt;=VLOOKUP($O1377,margin_ranges!$A$5:$C$10,3,FALSE)+10,"IN RANGE","ABOVE RANGE"),"BELOW RANGE")</f>
        <v>IN RANGE</v>
      </c>
      <c r="S1377">
        <f>MIN(VLOOKUP($O1377,margin_ranges!$A$5:$D$10,4,FALSE),$P1377*100)</f>
        <v>29.75</v>
      </c>
      <c r="T1377" s="29">
        <f>(1-$S1377/100)/(1-$F1377)-1</f>
        <v>-1.0563380281690127E-2</v>
      </c>
      <c r="U1377" s="19" t="str">
        <f>IF(ABS(IFERROR(T1377,0))&gt;0.05,INDEX(margin_ranges!$C$13:$C$16,MATCH($F1377*100,margin_ranges!$B$13:$B$16,1)),"")</f>
        <v/>
      </c>
      <c r="V1377" t="e">
        <f>MIN(VLOOKUP($U1377,margin_ranges!$A$5:$D$10,4,FALSE),$P1377*100)</f>
        <v>#N/A</v>
      </c>
      <c r="Y1377" s="29" t="e">
        <f t="shared" si="21"/>
        <v>#N/A</v>
      </c>
    </row>
    <row r="1378" spans="1:25" x14ac:dyDescent="0.3">
      <c r="A1378" s="8" t="s">
        <v>17</v>
      </c>
      <c r="B1378" s="8" t="s">
        <v>1743</v>
      </c>
      <c r="C1378" s="8" t="s">
        <v>1744</v>
      </c>
      <c r="D1378" s="8" t="s">
        <v>2321</v>
      </c>
      <c r="E1378" s="8" t="s">
        <v>2322</v>
      </c>
      <c r="F1378" s="24">
        <v>0.28999999999999998</v>
      </c>
      <c r="G1378" s="24">
        <v>0</v>
      </c>
      <c r="H1378" s="25">
        <v>0.52139999999999997</v>
      </c>
      <c r="I1378" s="25">
        <v>0.1124</v>
      </c>
      <c r="J1378" s="15">
        <v>8</v>
      </c>
      <c r="K1378" s="15">
        <v>2</v>
      </c>
      <c r="L1378" s="13">
        <v>0.21560000000000001</v>
      </c>
      <c r="M1378" s="7">
        <v>2.30520966</v>
      </c>
      <c r="N1378" s="26">
        <v>1.5</v>
      </c>
      <c r="O1378" s="27" t="s">
        <v>22</v>
      </c>
      <c r="P1378" s="8">
        <v>0.34929996689999998</v>
      </c>
      <c r="Q1378" s="24">
        <v>0.28999999999999998</v>
      </c>
      <c r="R1378" t="str">
        <f>IF($Q1378*100&gt;=VLOOKUP($O1378,margin_ranges!$A$5:$C$10,2,FALSE),IF($Q1378*100&lt;=VLOOKUP($O1378,margin_ranges!$A$5:$C$10,3,FALSE)+10,"IN RANGE","ABOVE RANGE"),"BELOW RANGE")</f>
        <v>IN RANGE</v>
      </c>
      <c r="S1378">
        <f>MIN(VLOOKUP($O1378,margin_ranges!$A$5:$D$10,4,FALSE),$P1378*100)</f>
        <v>29.75</v>
      </c>
      <c r="T1378" s="29">
        <f>(1-$S1378/100)/(1-$F1378)-1</f>
        <v>-1.0563380281690127E-2</v>
      </c>
      <c r="U1378" s="19" t="str">
        <f>IF(ABS(IFERROR(T1378,0))&gt;0.05,INDEX(margin_ranges!$C$13:$C$16,MATCH($F1378*100,margin_ranges!$B$13:$B$16,1)),"")</f>
        <v/>
      </c>
      <c r="V1378" t="e">
        <f>MIN(VLOOKUP($U1378,margin_ranges!$A$5:$D$10,4,FALSE),$P1378*100)</f>
        <v>#N/A</v>
      </c>
      <c r="Y1378" s="29" t="e">
        <f t="shared" si="21"/>
        <v>#N/A</v>
      </c>
    </row>
    <row r="1379" spans="1:25" x14ac:dyDescent="0.3">
      <c r="A1379" s="8" t="s">
        <v>17</v>
      </c>
      <c r="B1379" s="8" t="s">
        <v>1743</v>
      </c>
      <c r="C1379" s="8" t="s">
        <v>1744</v>
      </c>
      <c r="D1379" s="8" t="s">
        <v>2325</v>
      </c>
      <c r="E1379" s="8" t="s">
        <v>2326</v>
      </c>
      <c r="F1379" s="24">
        <v>0.28999999999999998</v>
      </c>
      <c r="G1379" s="24">
        <v>0</v>
      </c>
      <c r="H1379" s="25">
        <v>3.3166000000000002</v>
      </c>
      <c r="I1379" s="25">
        <v>0.74129999999999996</v>
      </c>
      <c r="J1379" s="15">
        <v>50</v>
      </c>
      <c r="K1379" s="15">
        <v>13</v>
      </c>
      <c r="L1379" s="13">
        <v>0.2235</v>
      </c>
      <c r="M1379" s="7">
        <v>2.2416457900000002</v>
      </c>
      <c r="N1379" s="26">
        <v>1.5</v>
      </c>
      <c r="O1379" s="27" t="s">
        <v>22</v>
      </c>
      <c r="P1379" s="8">
        <v>0.33084878649999999</v>
      </c>
      <c r="Q1379" s="24">
        <v>0.28999999999999998</v>
      </c>
      <c r="R1379" t="str">
        <f>IF($Q1379*100&gt;=VLOOKUP($O1379,margin_ranges!$A$5:$C$10,2,FALSE),IF($Q1379*100&lt;=VLOOKUP($O1379,margin_ranges!$A$5:$C$10,3,FALSE)+10,"IN RANGE","ABOVE RANGE"),"BELOW RANGE")</f>
        <v>IN RANGE</v>
      </c>
      <c r="S1379">
        <f>MIN(VLOOKUP($O1379,margin_ranges!$A$5:$D$10,4,FALSE),$P1379*100)</f>
        <v>29.75</v>
      </c>
      <c r="T1379" s="29">
        <f>(1-$S1379/100)/(1-$F1379)-1</f>
        <v>-1.0563380281690127E-2</v>
      </c>
      <c r="U1379" s="19" t="str">
        <f>IF(ABS(IFERROR(T1379,0))&gt;0.05,INDEX(margin_ranges!$C$13:$C$16,MATCH($F1379*100,margin_ranges!$B$13:$B$16,1)),"")</f>
        <v/>
      </c>
      <c r="V1379" t="e">
        <f>MIN(VLOOKUP($U1379,margin_ranges!$A$5:$D$10,4,FALSE),$P1379*100)</f>
        <v>#N/A</v>
      </c>
      <c r="Y1379" s="29" t="e">
        <f t="shared" si="21"/>
        <v>#N/A</v>
      </c>
    </row>
    <row r="1380" spans="1:25" x14ac:dyDescent="0.3">
      <c r="A1380" s="8" t="s">
        <v>17</v>
      </c>
      <c r="B1380" s="8" t="s">
        <v>1743</v>
      </c>
      <c r="C1380" s="8" t="s">
        <v>1744</v>
      </c>
      <c r="D1380" s="8" t="s">
        <v>2331</v>
      </c>
      <c r="E1380" s="8" t="s">
        <v>2332</v>
      </c>
      <c r="F1380" s="24">
        <v>0.28999999999999998</v>
      </c>
      <c r="G1380" s="24">
        <v>0</v>
      </c>
      <c r="H1380" s="25">
        <v>5.4043000000000001</v>
      </c>
      <c r="I1380" s="25">
        <v>1.4169</v>
      </c>
      <c r="J1380" s="15">
        <v>96</v>
      </c>
      <c r="K1380" s="15">
        <v>25</v>
      </c>
      <c r="L1380" s="13">
        <v>0.26219999999999999</v>
      </c>
      <c r="M1380" s="7">
        <v>2.2521651500000002</v>
      </c>
      <c r="N1380" s="26">
        <v>1.5</v>
      </c>
      <c r="O1380" s="27" t="s">
        <v>22</v>
      </c>
      <c r="P1380" s="8">
        <v>0.33397424129999997</v>
      </c>
      <c r="Q1380" s="24">
        <v>0.28999999999999998</v>
      </c>
      <c r="R1380" t="str">
        <f>IF($Q1380*100&gt;=VLOOKUP($O1380,margin_ranges!$A$5:$C$10,2,FALSE),IF($Q1380*100&lt;=VLOOKUP($O1380,margin_ranges!$A$5:$C$10,3,FALSE)+10,"IN RANGE","ABOVE RANGE"),"BELOW RANGE")</f>
        <v>IN RANGE</v>
      </c>
      <c r="S1380">
        <f>MIN(VLOOKUP($O1380,margin_ranges!$A$5:$D$10,4,FALSE),$P1380*100)</f>
        <v>29.75</v>
      </c>
      <c r="T1380" s="29">
        <f>(1-$S1380/100)/(1-$F1380)-1</f>
        <v>-1.0563380281690127E-2</v>
      </c>
      <c r="U1380" s="19" t="str">
        <f>IF(ABS(IFERROR(T1380,0))&gt;0.05,INDEX(margin_ranges!$C$13:$C$16,MATCH($F1380*100,margin_ranges!$B$13:$B$16,1)),"")</f>
        <v/>
      </c>
      <c r="V1380" t="e">
        <f>MIN(VLOOKUP($U1380,margin_ranges!$A$5:$D$10,4,FALSE),$P1380*100)</f>
        <v>#N/A</v>
      </c>
      <c r="Y1380" s="29" t="e">
        <f t="shared" si="21"/>
        <v>#N/A</v>
      </c>
    </row>
    <row r="1381" spans="1:25" x14ac:dyDescent="0.3">
      <c r="A1381" s="8" t="s">
        <v>17</v>
      </c>
      <c r="B1381" s="8" t="s">
        <v>1743</v>
      </c>
      <c r="C1381" s="8" t="s">
        <v>1744</v>
      </c>
      <c r="D1381" s="8" t="s">
        <v>2339</v>
      </c>
      <c r="E1381" s="8" t="s">
        <v>2340</v>
      </c>
      <c r="F1381" s="24">
        <v>0.28999999999999998</v>
      </c>
      <c r="G1381" s="24">
        <v>0</v>
      </c>
      <c r="H1381" s="25">
        <v>2.8572000000000002</v>
      </c>
      <c r="I1381" s="25">
        <v>1.1101000000000001</v>
      </c>
      <c r="J1381" s="15">
        <v>74</v>
      </c>
      <c r="K1381" s="15">
        <v>19</v>
      </c>
      <c r="L1381" s="13">
        <v>0.38850000000000001</v>
      </c>
      <c r="M1381" s="7">
        <v>2.21079655</v>
      </c>
      <c r="N1381" s="26">
        <v>1.55</v>
      </c>
      <c r="O1381" s="27" t="s">
        <v>22</v>
      </c>
      <c r="P1381" s="8">
        <v>0.29889523340000002</v>
      </c>
      <c r="Q1381" s="24">
        <v>0.28999999999999998</v>
      </c>
      <c r="R1381" t="str">
        <f>IF($Q1381*100&gt;=VLOOKUP($O1381,margin_ranges!$A$5:$C$10,2,FALSE),IF($Q1381*100&lt;=VLOOKUP($O1381,margin_ranges!$A$5:$C$10,3,FALSE)+10,"IN RANGE","ABOVE RANGE"),"BELOW RANGE")</f>
        <v>IN RANGE</v>
      </c>
      <c r="S1381">
        <f>MIN(VLOOKUP($O1381,margin_ranges!$A$5:$D$10,4,FALSE),$P1381*100)</f>
        <v>29.75</v>
      </c>
      <c r="T1381" s="29">
        <f>(1-$S1381/100)/(1-$F1381)-1</f>
        <v>-1.0563380281690127E-2</v>
      </c>
      <c r="U1381" s="19" t="str">
        <f>IF(ABS(IFERROR(T1381,0))&gt;0.05,INDEX(margin_ranges!$C$13:$C$16,MATCH($F1381*100,margin_ranges!$B$13:$B$16,1)),"")</f>
        <v/>
      </c>
      <c r="V1381" t="e">
        <f>MIN(VLOOKUP($U1381,margin_ranges!$A$5:$D$10,4,FALSE),$P1381*100)</f>
        <v>#N/A</v>
      </c>
      <c r="Y1381" s="29" t="e">
        <f t="shared" si="21"/>
        <v>#N/A</v>
      </c>
    </row>
    <row r="1382" spans="1:25" x14ac:dyDescent="0.3">
      <c r="A1382" s="8" t="s">
        <v>17</v>
      </c>
      <c r="B1382" s="8" t="s">
        <v>1743</v>
      </c>
      <c r="C1382" s="8" t="s">
        <v>1744</v>
      </c>
      <c r="D1382" s="8" t="s">
        <v>2351</v>
      </c>
      <c r="E1382" s="8" t="s">
        <v>2352</v>
      </c>
      <c r="F1382" s="24">
        <v>0.28999999999999998</v>
      </c>
      <c r="G1382" s="24">
        <v>0</v>
      </c>
      <c r="H1382" s="25">
        <v>0.80310000000000004</v>
      </c>
      <c r="I1382" s="25">
        <v>0.2457</v>
      </c>
      <c r="J1382" s="15">
        <v>17</v>
      </c>
      <c r="K1382" s="15">
        <v>4</v>
      </c>
      <c r="L1382" s="13">
        <v>0.30590000000000001</v>
      </c>
      <c r="M1382" s="7">
        <v>2.25453488</v>
      </c>
      <c r="N1382" s="26">
        <v>1.5</v>
      </c>
      <c r="O1382" s="27" t="s">
        <v>22</v>
      </c>
      <c r="P1382" s="8">
        <v>0.33467429990000003</v>
      </c>
      <c r="Q1382" s="24">
        <v>0.28999999999999998</v>
      </c>
      <c r="R1382" t="str">
        <f>IF($Q1382*100&gt;=VLOOKUP($O1382,margin_ranges!$A$5:$C$10,2,FALSE),IF($Q1382*100&lt;=VLOOKUP($O1382,margin_ranges!$A$5:$C$10,3,FALSE)+10,"IN RANGE","ABOVE RANGE"),"BELOW RANGE")</f>
        <v>IN RANGE</v>
      </c>
      <c r="S1382">
        <f>MIN(VLOOKUP($O1382,margin_ranges!$A$5:$D$10,4,FALSE),$P1382*100)</f>
        <v>29.75</v>
      </c>
      <c r="T1382" s="29">
        <f>(1-$S1382/100)/(1-$F1382)-1</f>
        <v>-1.0563380281690127E-2</v>
      </c>
      <c r="U1382" s="19" t="str">
        <f>IF(ABS(IFERROR(T1382,0))&gt;0.05,INDEX(margin_ranges!$C$13:$C$16,MATCH($F1382*100,margin_ranges!$B$13:$B$16,1)),"")</f>
        <v/>
      </c>
      <c r="V1382" t="e">
        <f>MIN(VLOOKUP($U1382,margin_ranges!$A$5:$D$10,4,FALSE),$P1382*100)</f>
        <v>#N/A</v>
      </c>
      <c r="Y1382" s="29" t="e">
        <f t="shared" si="21"/>
        <v>#N/A</v>
      </c>
    </row>
    <row r="1383" spans="1:25" x14ac:dyDescent="0.3">
      <c r="A1383" s="8" t="s">
        <v>17</v>
      </c>
      <c r="B1383" s="8" t="s">
        <v>1743</v>
      </c>
      <c r="C1383" s="8" t="s">
        <v>1744</v>
      </c>
      <c r="D1383" s="8" t="s">
        <v>2357</v>
      </c>
      <c r="E1383" s="8" t="s">
        <v>2358</v>
      </c>
      <c r="F1383" s="24">
        <v>0.28999999999999998</v>
      </c>
      <c r="G1383" s="24">
        <v>0</v>
      </c>
      <c r="H1383" s="25">
        <v>10.4291</v>
      </c>
      <c r="I1383" s="25">
        <v>3.8708</v>
      </c>
      <c r="J1383" s="15">
        <v>268</v>
      </c>
      <c r="K1383" s="15">
        <v>68</v>
      </c>
      <c r="L1383" s="13">
        <v>0.37119999999999997</v>
      </c>
      <c r="M1383" s="7">
        <v>2.3045376499999999</v>
      </c>
      <c r="N1383" s="26">
        <v>1.5</v>
      </c>
      <c r="O1383" s="27" t="s">
        <v>22</v>
      </c>
      <c r="P1383" s="8">
        <v>0.34911022279999998</v>
      </c>
      <c r="Q1383" s="24">
        <v>0.28999999999999998</v>
      </c>
      <c r="R1383" t="str">
        <f>IF($Q1383*100&gt;=VLOOKUP($O1383,margin_ranges!$A$5:$C$10,2,FALSE),IF($Q1383*100&lt;=VLOOKUP($O1383,margin_ranges!$A$5:$C$10,3,FALSE)+10,"IN RANGE","ABOVE RANGE"),"BELOW RANGE")</f>
        <v>IN RANGE</v>
      </c>
      <c r="S1383">
        <f>MIN(VLOOKUP($O1383,margin_ranges!$A$5:$D$10,4,FALSE),$P1383*100)</f>
        <v>29.75</v>
      </c>
      <c r="T1383" s="29">
        <f>(1-$S1383/100)/(1-$F1383)-1</f>
        <v>-1.0563380281690127E-2</v>
      </c>
      <c r="U1383" s="19" t="str">
        <f>IF(ABS(IFERROR(T1383,0))&gt;0.05,INDEX(margin_ranges!$C$13:$C$16,MATCH($F1383*100,margin_ranges!$B$13:$B$16,1)),"")</f>
        <v/>
      </c>
      <c r="V1383" t="e">
        <f>MIN(VLOOKUP($U1383,margin_ranges!$A$5:$D$10,4,FALSE),$P1383*100)</f>
        <v>#N/A</v>
      </c>
      <c r="Y1383" s="29" t="e">
        <f t="shared" si="21"/>
        <v>#N/A</v>
      </c>
    </row>
    <row r="1384" spans="1:25" x14ac:dyDescent="0.3">
      <c r="A1384" s="8" t="s">
        <v>17</v>
      </c>
      <c r="B1384" s="8" t="s">
        <v>1743</v>
      </c>
      <c r="C1384" s="8" t="s">
        <v>1744</v>
      </c>
      <c r="D1384" s="8" t="s">
        <v>2375</v>
      </c>
      <c r="E1384" s="8" t="s">
        <v>2376</v>
      </c>
      <c r="F1384" s="24">
        <v>0.28999999999999998</v>
      </c>
      <c r="G1384" s="24">
        <v>0</v>
      </c>
      <c r="H1384" s="25">
        <v>3.3763999999999998</v>
      </c>
      <c r="I1384" s="25">
        <v>1.9492</v>
      </c>
      <c r="J1384" s="15">
        <v>131</v>
      </c>
      <c r="K1384" s="15">
        <v>33</v>
      </c>
      <c r="L1384" s="13">
        <v>0.57730000000000004</v>
      </c>
      <c r="M1384" s="7">
        <v>2.2345047500000002</v>
      </c>
      <c r="N1384" s="26">
        <v>1.5</v>
      </c>
      <c r="O1384" s="27" t="s">
        <v>22</v>
      </c>
      <c r="P1384" s="8">
        <v>0.32871030909999999</v>
      </c>
      <c r="Q1384" s="24">
        <v>0.28999999999999998</v>
      </c>
      <c r="R1384" t="str">
        <f>IF($Q1384*100&gt;=VLOOKUP($O1384,margin_ranges!$A$5:$C$10,2,FALSE),IF($Q1384*100&lt;=VLOOKUP($O1384,margin_ranges!$A$5:$C$10,3,FALSE)+10,"IN RANGE","ABOVE RANGE"),"BELOW RANGE")</f>
        <v>IN RANGE</v>
      </c>
      <c r="S1384">
        <f>MIN(VLOOKUP($O1384,margin_ranges!$A$5:$D$10,4,FALSE),$P1384*100)</f>
        <v>29.75</v>
      </c>
      <c r="T1384" s="29">
        <f>(1-$S1384/100)/(1-$F1384)-1</f>
        <v>-1.0563380281690127E-2</v>
      </c>
      <c r="U1384" s="19" t="str">
        <f>IF(ABS(IFERROR(T1384,0))&gt;0.05,INDEX(margin_ranges!$C$13:$C$16,MATCH($F1384*100,margin_ranges!$B$13:$B$16,1)),"")</f>
        <v/>
      </c>
      <c r="V1384" t="e">
        <f>MIN(VLOOKUP($U1384,margin_ranges!$A$5:$D$10,4,FALSE),$P1384*100)</f>
        <v>#N/A</v>
      </c>
      <c r="Y1384" s="29" t="e">
        <f t="shared" si="21"/>
        <v>#N/A</v>
      </c>
    </row>
    <row r="1385" spans="1:25" x14ac:dyDescent="0.3">
      <c r="A1385" s="8" t="s">
        <v>17</v>
      </c>
      <c r="B1385" s="8" t="s">
        <v>1743</v>
      </c>
      <c r="C1385" s="8" t="s">
        <v>1744</v>
      </c>
      <c r="D1385" s="8" t="s">
        <v>2393</v>
      </c>
      <c r="E1385" s="8" t="s">
        <v>2394</v>
      </c>
      <c r="F1385" s="24">
        <v>0.28999999999999998</v>
      </c>
      <c r="G1385" s="24">
        <v>0</v>
      </c>
      <c r="H1385" s="25">
        <v>2.4371999999999998</v>
      </c>
      <c r="I1385" s="25">
        <v>0.47349999999999998</v>
      </c>
      <c r="J1385" s="15">
        <v>32</v>
      </c>
      <c r="K1385" s="15">
        <v>8</v>
      </c>
      <c r="L1385" s="13">
        <v>0.1943</v>
      </c>
      <c r="M1385" s="7">
        <v>2.2209986399999999</v>
      </c>
      <c r="N1385" s="26">
        <v>1.5</v>
      </c>
      <c r="O1385" s="27" t="s">
        <v>22</v>
      </c>
      <c r="P1385" s="8">
        <v>0.32462813289999998</v>
      </c>
      <c r="Q1385" s="24">
        <v>0.28999999999999998</v>
      </c>
      <c r="R1385" t="str">
        <f>IF($Q1385*100&gt;=VLOOKUP($O1385,margin_ranges!$A$5:$C$10,2,FALSE),IF($Q1385*100&lt;=VLOOKUP($O1385,margin_ranges!$A$5:$C$10,3,FALSE)+10,"IN RANGE","ABOVE RANGE"),"BELOW RANGE")</f>
        <v>IN RANGE</v>
      </c>
      <c r="S1385">
        <f>MIN(VLOOKUP($O1385,margin_ranges!$A$5:$D$10,4,FALSE),$P1385*100)</f>
        <v>29.75</v>
      </c>
      <c r="T1385" s="29">
        <f>(1-$S1385/100)/(1-$F1385)-1</f>
        <v>-1.0563380281690127E-2</v>
      </c>
      <c r="U1385" s="19" t="str">
        <f>IF(ABS(IFERROR(T1385,0))&gt;0.05,INDEX(margin_ranges!$C$13:$C$16,MATCH($F1385*100,margin_ranges!$B$13:$B$16,1)),"")</f>
        <v/>
      </c>
      <c r="V1385" t="e">
        <f>MIN(VLOOKUP($U1385,margin_ranges!$A$5:$D$10,4,FALSE),$P1385*100)</f>
        <v>#N/A</v>
      </c>
      <c r="Y1385" s="29" t="e">
        <f t="shared" si="21"/>
        <v>#N/A</v>
      </c>
    </row>
    <row r="1386" spans="1:25" x14ac:dyDescent="0.3">
      <c r="A1386" s="8" t="s">
        <v>17</v>
      </c>
      <c r="B1386" s="8" t="s">
        <v>1743</v>
      </c>
      <c r="C1386" s="8" t="s">
        <v>1744</v>
      </c>
      <c r="D1386" s="8" t="s">
        <v>2395</v>
      </c>
      <c r="E1386" s="8" t="s">
        <v>2396</v>
      </c>
      <c r="F1386" s="24">
        <v>0.28999999999999998</v>
      </c>
      <c r="G1386" s="24">
        <v>0</v>
      </c>
      <c r="H1386" s="25">
        <v>1.5604</v>
      </c>
      <c r="I1386" s="25">
        <v>0.34939999999999999</v>
      </c>
      <c r="J1386" s="15">
        <v>23</v>
      </c>
      <c r="K1386" s="15">
        <v>6</v>
      </c>
      <c r="L1386" s="13">
        <v>0.22389999999999999</v>
      </c>
      <c r="M1386" s="7">
        <v>2.2349621800000001</v>
      </c>
      <c r="N1386" s="26">
        <v>1.5</v>
      </c>
      <c r="O1386" s="27" t="s">
        <v>22</v>
      </c>
      <c r="P1386" s="8">
        <v>0.32884770200000002</v>
      </c>
      <c r="Q1386" s="24">
        <v>0.28999999999999998</v>
      </c>
      <c r="R1386" t="str">
        <f>IF($Q1386*100&gt;=VLOOKUP($O1386,margin_ranges!$A$5:$C$10,2,FALSE),IF($Q1386*100&lt;=VLOOKUP($O1386,margin_ranges!$A$5:$C$10,3,FALSE)+10,"IN RANGE","ABOVE RANGE"),"BELOW RANGE")</f>
        <v>IN RANGE</v>
      </c>
      <c r="S1386">
        <f>MIN(VLOOKUP($O1386,margin_ranges!$A$5:$D$10,4,FALSE),$P1386*100)</f>
        <v>29.75</v>
      </c>
      <c r="T1386" s="29">
        <f>(1-$S1386/100)/(1-$F1386)-1</f>
        <v>-1.0563380281690127E-2</v>
      </c>
      <c r="U1386" s="19" t="str">
        <f>IF(ABS(IFERROR(T1386,0))&gt;0.05,INDEX(margin_ranges!$C$13:$C$16,MATCH($F1386*100,margin_ranges!$B$13:$B$16,1)),"")</f>
        <v/>
      </c>
      <c r="V1386" t="e">
        <f>MIN(VLOOKUP($U1386,margin_ranges!$A$5:$D$10,4,FALSE),$P1386*100)</f>
        <v>#N/A</v>
      </c>
      <c r="Y1386" s="29" t="e">
        <f t="shared" si="21"/>
        <v>#N/A</v>
      </c>
    </row>
    <row r="1387" spans="1:25" x14ac:dyDescent="0.3">
      <c r="A1387" s="8" t="s">
        <v>17</v>
      </c>
      <c r="B1387" s="8" t="s">
        <v>1743</v>
      </c>
      <c r="C1387" s="8" t="s">
        <v>1744</v>
      </c>
      <c r="D1387" s="8" t="s">
        <v>2405</v>
      </c>
      <c r="E1387" s="8" t="s">
        <v>2406</v>
      </c>
      <c r="F1387" s="24">
        <v>0.28999999999999998</v>
      </c>
      <c r="G1387" s="24">
        <v>0</v>
      </c>
      <c r="H1387" s="25">
        <v>2.5828000000000002</v>
      </c>
      <c r="I1387" s="25">
        <v>0.3921</v>
      </c>
      <c r="J1387" s="15">
        <v>26</v>
      </c>
      <c r="K1387" s="15">
        <v>7</v>
      </c>
      <c r="L1387" s="13">
        <v>0.15179999999999999</v>
      </c>
      <c r="M1387" s="7">
        <v>2.1908544399999998</v>
      </c>
      <c r="N1387" s="26">
        <v>1.5</v>
      </c>
      <c r="O1387" s="27" t="s">
        <v>22</v>
      </c>
      <c r="P1387" s="8">
        <v>0.31533561729999998</v>
      </c>
      <c r="Q1387" s="24">
        <v>0.28999999999999998</v>
      </c>
      <c r="R1387" t="str">
        <f>IF($Q1387*100&gt;=VLOOKUP($O1387,margin_ranges!$A$5:$C$10,2,FALSE),IF($Q1387*100&lt;=VLOOKUP($O1387,margin_ranges!$A$5:$C$10,3,FALSE)+10,"IN RANGE","ABOVE RANGE"),"BELOW RANGE")</f>
        <v>IN RANGE</v>
      </c>
      <c r="S1387">
        <f>MIN(VLOOKUP($O1387,margin_ranges!$A$5:$D$10,4,FALSE),$P1387*100)</f>
        <v>29.75</v>
      </c>
      <c r="T1387" s="29">
        <f>(1-$S1387/100)/(1-$F1387)-1</f>
        <v>-1.0563380281690127E-2</v>
      </c>
      <c r="U1387" s="19" t="str">
        <f>IF(ABS(IFERROR(T1387,0))&gt;0.05,INDEX(margin_ranges!$C$13:$C$16,MATCH($F1387*100,margin_ranges!$B$13:$B$16,1)),"")</f>
        <v/>
      </c>
      <c r="V1387" t="e">
        <f>MIN(VLOOKUP($U1387,margin_ranges!$A$5:$D$10,4,FALSE),$P1387*100)</f>
        <v>#N/A</v>
      </c>
      <c r="Y1387" s="29" t="e">
        <f t="shared" si="21"/>
        <v>#N/A</v>
      </c>
    </row>
    <row r="1388" spans="1:25" x14ac:dyDescent="0.3">
      <c r="A1388" s="8" t="s">
        <v>17</v>
      </c>
      <c r="B1388" s="8" t="s">
        <v>1743</v>
      </c>
      <c r="C1388" s="8" t="s">
        <v>1744</v>
      </c>
      <c r="D1388" s="8" t="s">
        <v>2411</v>
      </c>
      <c r="E1388" s="8" t="s">
        <v>2412</v>
      </c>
      <c r="F1388" s="24">
        <v>0.28999999999999998</v>
      </c>
      <c r="G1388" s="24">
        <v>0</v>
      </c>
      <c r="H1388" s="25">
        <v>1.0959000000000001</v>
      </c>
      <c r="I1388" s="25">
        <v>0.23760000000000001</v>
      </c>
      <c r="J1388" s="15">
        <v>16</v>
      </c>
      <c r="K1388" s="15">
        <v>4</v>
      </c>
      <c r="L1388" s="13">
        <v>0.21679999999999999</v>
      </c>
      <c r="M1388" s="7">
        <v>2.2860234400000001</v>
      </c>
      <c r="N1388" s="26">
        <v>1.5</v>
      </c>
      <c r="O1388" s="27" t="s">
        <v>22</v>
      </c>
      <c r="P1388" s="8">
        <v>0.3438387504</v>
      </c>
      <c r="Q1388" s="24">
        <v>0.28999999999999998</v>
      </c>
      <c r="R1388" t="str">
        <f>IF($Q1388*100&gt;=VLOOKUP($O1388,margin_ranges!$A$5:$C$10,2,FALSE),IF($Q1388*100&lt;=VLOOKUP($O1388,margin_ranges!$A$5:$C$10,3,FALSE)+10,"IN RANGE","ABOVE RANGE"),"BELOW RANGE")</f>
        <v>IN RANGE</v>
      </c>
      <c r="S1388">
        <f>MIN(VLOOKUP($O1388,margin_ranges!$A$5:$D$10,4,FALSE),$P1388*100)</f>
        <v>29.75</v>
      </c>
      <c r="T1388" s="29">
        <f>(1-$S1388/100)/(1-$F1388)-1</f>
        <v>-1.0563380281690127E-2</v>
      </c>
      <c r="U1388" s="19" t="str">
        <f>IF(ABS(IFERROR(T1388,0))&gt;0.05,INDEX(margin_ranges!$C$13:$C$16,MATCH($F1388*100,margin_ranges!$B$13:$B$16,1)),"")</f>
        <v/>
      </c>
      <c r="V1388" t="e">
        <f>MIN(VLOOKUP($U1388,margin_ranges!$A$5:$D$10,4,FALSE),$P1388*100)</f>
        <v>#N/A</v>
      </c>
      <c r="Y1388" s="29" t="e">
        <f t="shared" si="21"/>
        <v>#N/A</v>
      </c>
    </row>
    <row r="1389" spans="1:25" x14ac:dyDescent="0.3">
      <c r="A1389" s="8" t="s">
        <v>17</v>
      </c>
      <c r="B1389" s="8" t="s">
        <v>1743</v>
      </c>
      <c r="C1389" s="8" t="s">
        <v>1744</v>
      </c>
      <c r="D1389" s="8" t="s">
        <v>2419</v>
      </c>
      <c r="E1389" s="8" t="s">
        <v>2420</v>
      </c>
      <c r="F1389" s="24">
        <v>0.28999999999999998</v>
      </c>
      <c r="G1389" s="24">
        <v>0</v>
      </c>
      <c r="H1389" s="25">
        <v>1.7437</v>
      </c>
      <c r="I1389" s="25">
        <v>0.58360000000000001</v>
      </c>
      <c r="J1389" s="15">
        <v>37</v>
      </c>
      <c r="K1389" s="15">
        <v>10</v>
      </c>
      <c r="L1389" s="13">
        <v>0.3347</v>
      </c>
      <c r="M1389" s="7">
        <v>2.1365438700000001</v>
      </c>
      <c r="N1389" s="26">
        <v>1.5</v>
      </c>
      <c r="O1389" s="27" t="s">
        <v>22</v>
      </c>
      <c r="P1389" s="8">
        <v>0.29793157170000001</v>
      </c>
      <c r="Q1389" s="24">
        <v>0.28999999999999998</v>
      </c>
      <c r="R1389" t="str">
        <f>IF($Q1389*100&gt;=VLOOKUP($O1389,margin_ranges!$A$5:$C$10,2,FALSE),IF($Q1389*100&lt;=VLOOKUP($O1389,margin_ranges!$A$5:$C$10,3,FALSE)+10,"IN RANGE","ABOVE RANGE"),"BELOW RANGE")</f>
        <v>IN RANGE</v>
      </c>
      <c r="S1389">
        <f>MIN(VLOOKUP($O1389,margin_ranges!$A$5:$D$10,4,FALSE),$P1389*100)</f>
        <v>29.75</v>
      </c>
      <c r="T1389" s="29">
        <f>(1-$S1389/100)/(1-$F1389)-1</f>
        <v>-1.0563380281690127E-2</v>
      </c>
      <c r="U1389" s="19" t="str">
        <f>IF(ABS(IFERROR(T1389,0))&gt;0.05,INDEX(margin_ranges!$C$13:$C$16,MATCH($F1389*100,margin_ranges!$B$13:$B$16,1)),"")</f>
        <v/>
      </c>
      <c r="V1389" t="e">
        <f>MIN(VLOOKUP($U1389,margin_ranges!$A$5:$D$10,4,FALSE),$P1389*100)</f>
        <v>#N/A</v>
      </c>
      <c r="Y1389" s="29" t="e">
        <f t="shared" si="21"/>
        <v>#N/A</v>
      </c>
    </row>
    <row r="1390" spans="1:25" x14ac:dyDescent="0.3">
      <c r="A1390" s="8" t="s">
        <v>17</v>
      </c>
      <c r="B1390" s="8" t="s">
        <v>1743</v>
      </c>
      <c r="C1390" s="8" t="s">
        <v>1744</v>
      </c>
      <c r="D1390" s="8" t="s">
        <v>2449</v>
      </c>
      <c r="E1390" s="8" t="s">
        <v>2450</v>
      </c>
      <c r="F1390" s="24">
        <v>0.28999999999999998</v>
      </c>
      <c r="G1390" s="24">
        <v>0</v>
      </c>
      <c r="H1390" s="25">
        <v>3.4767999999999999</v>
      </c>
      <c r="I1390" s="25">
        <v>0.48709999999999998</v>
      </c>
      <c r="J1390" s="15">
        <v>33</v>
      </c>
      <c r="K1390" s="15">
        <v>9</v>
      </c>
      <c r="L1390" s="13">
        <v>0.1401</v>
      </c>
      <c r="M1390" s="7">
        <v>2.2716527399999999</v>
      </c>
      <c r="N1390" s="26">
        <v>1.5</v>
      </c>
      <c r="O1390" s="27" t="s">
        <v>22</v>
      </c>
      <c r="P1390" s="8">
        <v>0.33968780659999998</v>
      </c>
      <c r="Q1390" s="24">
        <v>0.28999999999999998</v>
      </c>
      <c r="R1390" t="str">
        <f>IF($Q1390*100&gt;=VLOOKUP($O1390,margin_ranges!$A$5:$C$10,2,FALSE),IF($Q1390*100&lt;=VLOOKUP($O1390,margin_ranges!$A$5:$C$10,3,FALSE)+10,"IN RANGE","ABOVE RANGE"),"BELOW RANGE")</f>
        <v>IN RANGE</v>
      </c>
      <c r="S1390">
        <f>MIN(VLOOKUP($O1390,margin_ranges!$A$5:$D$10,4,FALSE),$P1390*100)</f>
        <v>29.75</v>
      </c>
      <c r="T1390" s="29">
        <f>(1-$S1390/100)/(1-$F1390)-1</f>
        <v>-1.0563380281690127E-2</v>
      </c>
      <c r="U1390" s="19" t="str">
        <f>IF(ABS(IFERROR(T1390,0))&gt;0.05,INDEX(margin_ranges!$C$13:$C$16,MATCH($F1390*100,margin_ranges!$B$13:$B$16,1)),"")</f>
        <v/>
      </c>
      <c r="V1390" t="e">
        <f>MIN(VLOOKUP($U1390,margin_ranges!$A$5:$D$10,4,FALSE),$P1390*100)</f>
        <v>#N/A</v>
      </c>
      <c r="Y1390" s="29" t="e">
        <f t="shared" si="21"/>
        <v>#N/A</v>
      </c>
    </row>
    <row r="1391" spans="1:25" x14ac:dyDescent="0.3">
      <c r="A1391" s="8" t="s">
        <v>17</v>
      </c>
      <c r="B1391" s="8" t="s">
        <v>1743</v>
      </c>
      <c r="C1391" s="8" t="s">
        <v>1744</v>
      </c>
      <c r="D1391" s="8" t="s">
        <v>2459</v>
      </c>
      <c r="E1391" s="8" t="s">
        <v>2460</v>
      </c>
      <c r="F1391" s="24">
        <v>0.28999999999999998</v>
      </c>
      <c r="G1391" s="24">
        <v>0</v>
      </c>
      <c r="H1391" s="25">
        <v>2.8893</v>
      </c>
      <c r="I1391" s="25">
        <v>0.66259999999999997</v>
      </c>
      <c r="J1391" s="15">
        <v>46</v>
      </c>
      <c r="K1391" s="15">
        <v>12</v>
      </c>
      <c r="L1391" s="13">
        <v>0.2293</v>
      </c>
      <c r="M1391" s="7">
        <v>2.3177104700000002</v>
      </c>
      <c r="N1391" s="26">
        <v>1.5</v>
      </c>
      <c r="O1391" s="27" t="s">
        <v>22</v>
      </c>
      <c r="P1391" s="8">
        <v>0.3528095845</v>
      </c>
      <c r="Q1391" s="24">
        <v>0.28999999999999998</v>
      </c>
      <c r="R1391" t="str">
        <f>IF($Q1391*100&gt;=VLOOKUP($O1391,margin_ranges!$A$5:$C$10,2,FALSE),IF($Q1391*100&lt;=VLOOKUP($O1391,margin_ranges!$A$5:$C$10,3,FALSE)+10,"IN RANGE","ABOVE RANGE"),"BELOW RANGE")</f>
        <v>IN RANGE</v>
      </c>
      <c r="S1391">
        <f>MIN(VLOOKUP($O1391,margin_ranges!$A$5:$D$10,4,FALSE),$P1391*100)</f>
        <v>29.75</v>
      </c>
      <c r="T1391" s="29">
        <f>(1-$S1391/100)/(1-$F1391)-1</f>
        <v>-1.0563380281690127E-2</v>
      </c>
      <c r="U1391" s="19" t="str">
        <f>IF(ABS(IFERROR(T1391,0))&gt;0.05,INDEX(margin_ranges!$C$13:$C$16,MATCH($F1391*100,margin_ranges!$B$13:$B$16,1)),"")</f>
        <v/>
      </c>
      <c r="V1391" t="e">
        <f>MIN(VLOOKUP($U1391,margin_ranges!$A$5:$D$10,4,FALSE),$P1391*100)</f>
        <v>#N/A</v>
      </c>
      <c r="Y1391" s="29" t="e">
        <f t="shared" si="21"/>
        <v>#N/A</v>
      </c>
    </row>
    <row r="1392" spans="1:25" x14ac:dyDescent="0.3">
      <c r="A1392" s="8" t="s">
        <v>17</v>
      </c>
      <c r="B1392" s="8" t="s">
        <v>1743</v>
      </c>
      <c r="C1392" s="8" t="s">
        <v>1744</v>
      </c>
      <c r="D1392" s="8" t="s">
        <v>2467</v>
      </c>
      <c r="E1392" s="8" t="s">
        <v>2468</v>
      </c>
      <c r="F1392" s="24">
        <v>0.28999999999999998</v>
      </c>
      <c r="G1392" s="24">
        <v>0</v>
      </c>
      <c r="H1392" s="25">
        <v>0.75680000000000003</v>
      </c>
      <c r="I1392" s="25">
        <v>0.247</v>
      </c>
      <c r="J1392" s="15">
        <v>17</v>
      </c>
      <c r="K1392" s="15">
        <v>4</v>
      </c>
      <c r="L1392" s="13">
        <v>0.32640000000000002</v>
      </c>
      <c r="M1392" s="7">
        <v>2.33585888</v>
      </c>
      <c r="N1392" s="26">
        <v>1.5</v>
      </c>
      <c r="O1392" s="27" t="s">
        <v>22</v>
      </c>
      <c r="P1392" s="8">
        <v>0.35783791809999999</v>
      </c>
      <c r="Q1392" s="24">
        <v>0.28999999999999998</v>
      </c>
      <c r="R1392" t="str">
        <f>IF($Q1392*100&gt;=VLOOKUP($O1392,margin_ranges!$A$5:$C$10,2,FALSE),IF($Q1392*100&lt;=VLOOKUP($O1392,margin_ranges!$A$5:$C$10,3,FALSE)+10,"IN RANGE","ABOVE RANGE"),"BELOW RANGE")</f>
        <v>IN RANGE</v>
      </c>
      <c r="S1392">
        <f>MIN(VLOOKUP($O1392,margin_ranges!$A$5:$D$10,4,FALSE),$P1392*100)</f>
        <v>29.75</v>
      </c>
      <c r="T1392" s="29">
        <f>(1-$S1392/100)/(1-$F1392)-1</f>
        <v>-1.0563380281690127E-2</v>
      </c>
      <c r="U1392" s="19" t="str">
        <f>IF(ABS(IFERROR(T1392,0))&gt;0.05,INDEX(margin_ranges!$C$13:$C$16,MATCH($F1392*100,margin_ranges!$B$13:$B$16,1)),"")</f>
        <v/>
      </c>
      <c r="V1392" t="e">
        <f>MIN(VLOOKUP($U1392,margin_ranges!$A$5:$D$10,4,FALSE),$P1392*100)</f>
        <v>#N/A</v>
      </c>
      <c r="Y1392" s="29" t="e">
        <f t="shared" si="21"/>
        <v>#N/A</v>
      </c>
    </row>
    <row r="1393" spans="1:25" x14ac:dyDescent="0.3">
      <c r="A1393" s="8" t="s">
        <v>17</v>
      </c>
      <c r="B1393" s="8" t="s">
        <v>1743</v>
      </c>
      <c r="C1393" s="8" t="s">
        <v>1744</v>
      </c>
      <c r="D1393" s="8" t="s">
        <v>2509</v>
      </c>
      <c r="E1393" s="8" t="s">
        <v>2510</v>
      </c>
      <c r="F1393" s="24">
        <v>0.28999999999999998</v>
      </c>
      <c r="G1393" s="24">
        <v>0</v>
      </c>
      <c r="H1393" s="25">
        <v>0.89449999999999996</v>
      </c>
      <c r="I1393" s="25">
        <v>0.29670000000000002</v>
      </c>
      <c r="J1393" s="15">
        <v>20</v>
      </c>
      <c r="K1393" s="15">
        <v>5</v>
      </c>
      <c r="L1393" s="13">
        <v>0.33169999999999999</v>
      </c>
      <c r="M1393" s="7">
        <v>2.2285026499999998</v>
      </c>
      <c r="N1393" s="26">
        <v>1.55</v>
      </c>
      <c r="O1393" s="27" t="s">
        <v>22</v>
      </c>
      <c r="P1393" s="8">
        <v>0.30446571319999999</v>
      </c>
      <c r="Q1393" s="24">
        <v>0.28999999999999998</v>
      </c>
      <c r="R1393" t="str">
        <f>IF($Q1393*100&gt;=VLOOKUP($O1393,margin_ranges!$A$5:$C$10,2,FALSE),IF($Q1393*100&lt;=VLOOKUP($O1393,margin_ranges!$A$5:$C$10,3,FALSE)+10,"IN RANGE","ABOVE RANGE"),"BELOW RANGE")</f>
        <v>IN RANGE</v>
      </c>
      <c r="S1393">
        <f>MIN(VLOOKUP($O1393,margin_ranges!$A$5:$D$10,4,FALSE),$P1393*100)</f>
        <v>29.75</v>
      </c>
      <c r="T1393" s="29">
        <f>(1-$S1393/100)/(1-$F1393)-1</f>
        <v>-1.0563380281690127E-2</v>
      </c>
      <c r="U1393" s="19" t="str">
        <f>IF(ABS(IFERROR(T1393,0))&gt;0.05,INDEX(margin_ranges!$C$13:$C$16,MATCH($F1393*100,margin_ranges!$B$13:$B$16,1)),"")</f>
        <v/>
      </c>
      <c r="V1393" t="e">
        <f>MIN(VLOOKUP($U1393,margin_ranges!$A$5:$D$10,4,FALSE),$P1393*100)</f>
        <v>#N/A</v>
      </c>
      <c r="Y1393" s="29" t="e">
        <f t="shared" si="21"/>
        <v>#N/A</v>
      </c>
    </row>
    <row r="1394" spans="1:25" x14ac:dyDescent="0.3">
      <c r="A1394" s="8" t="s">
        <v>17</v>
      </c>
      <c r="B1394" s="8" t="s">
        <v>1743</v>
      </c>
      <c r="C1394" s="8" t="s">
        <v>1744</v>
      </c>
      <c r="D1394" s="8" t="s">
        <v>2517</v>
      </c>
      <c r="E1394" s="8" t="s">
        <v>2518</v>
      </c>
      <c r="F1394" s="24">
        <v>0.28999999999999998</v>
      </c>
      <c r="G1394" s="24">
        <v>0</v>
      </c>
      <c r="H1394" s="25">
        <v>6.0978000000000003</v>
      </c>
      <c r="I1394" s="25">
        <v>1.5091000000000001</v>
      </c>
      <c r="J1394" s="15">
        <v>104</v>
      </c>
      <c r="K1394" s="15">
        <v>27</v>
      </c>
      <c r="L1394" s="13">
        <v>0.2475</v>
      </c>
      <c r="M1394" s="7">
        <v>2.2926870799999999</v>
      </c>
      <c r="N1394" s="26">
        <v>1.5</v>
      </c>
      <c r="O1394" s="27" t="s">
        <v>22</v>
      </c>
      <c r="P1394" s="8">
        <v>0.34574586680000002</v>
      </c>
      <c r="Q1394" s="24">
        <v>0.28999999999999998</v>
      </c>
      <c r="R1394" t="str">
        <f>IF($Q1394*100&gt;=VLOOKUP($O1394,margin_ranges!$A$5:$C$10,2,FALSE),IF($Q1394*100&lt;=VLOOKUP($O1394,margin_ranges!$A$5:$C$10,3,FALSE)+10,"IN RANGE","ABOVE RANGE"),"BELOW RANGE")</f>
        <v>IN RANGE</v>
      </c>
      <c r="S1394">
        <f>MIN(VLOOKUP($O1394,margin_ranges!$A$5:$D$10,4,FALSE),$P1394*100)</f>
        <v>29.75</v>
      </c>
      <c r="T1394" s="29">
        <f>(1-$S1394/100)/(1-$F1394)-1</f>
        <v>-1.0563380281690127E-2</v>
      </c>
      <c r="U1394" s="19" t="str">
        <f>IF(ABS(IFERROR(T1394,0))&gt;0.05,INDEX(margin_ranges!$C$13:$C$16,MATCH($F1394*100,margin_ranges!$B$13:$B$16,1)),"")</f>
        <v/>
      </c>
      <c r="V1394" t="e">
        <f>MIN(VLOOKUP($U1394,margin_ranges!$A$5:$D$10,4,FALSE),$P1394*100)</f>
        <v>#N/A</v>
      </c>
      <c r="Y1394" s="29" t="e">
        <f t="shared" si="21"/>
        <v>#N/A</v>
      </c>
    </row>
    <row r="1395" spans="1:25" x14ac:dyDescent="0.3">
      <c r="A1395" s="8" t="s">
        <v>17</v>
      </c>
      <c r="B1395" s="8" t="s">
        <v>1743</v>
      </c>
      <c r="C1395" s="8" t="s">
        <v>1744</v>
      </c>
      <c r="D1395" s="8" t="s">
        <v>2543</v>
      </c>
      <c r="E1395" s="8" t="s">
        <v>2544</v>
      </c>
      <c r="F1395" s="24">
        <v>0.28999999999999998</v>
      </c>
      <c r="G1395" s="24">
        <v>0</v>
      </c>
      <c r="H1395" s="25">
        <v>0.87590000000000001</v>
      </c>
      <c r="I1395" s="25">
        <v>0.28810000000000002</v>
      </c>
      <c r="J1395" s="15">
        <v>19</v>
      </c>
      <c r="K1395" s="15">
        <v>5</v>
      </c>
      <c r="L1395" s="13">
        <v>0.32900000000000001</v>
      </c>
      <c r="M1395" s="7">
        <v>2.2489836400000001</v>
      </c>
      <c r="N1395" s="26">
        <v>1.5</v>
      </c>
      <c r="O1395" s="27" t="s">
        <v>22</v>
      </c>
      <c r="P1395" s="8">
        <v>0.33303205330000002</v>
      </c>
      <c r="Q1395" s="24">
        <v>0.28999999999999998</v>
      </c>
      <c r="R1395" t="str">
        <f>IF($Q1395*100&gt;=VLOOKUP($O1395,margin_ranges!$A$5:$C$10,2,FALSE),IF($Q1395*100&lt;=VLOOKUP($O1395,margin_ranges!$A$5:$C$10,3,FALSE)+10,"IN RANGE","ABOVE RANGE"),"BELOW RANGE")</f>
        <v>IN RANGE</v>
      </c>
      <c r="S1395">
        <f>MIN(VLOOKUP($O1395,margin_ranges!$A$5:$D$10,4,FALSE),$P1395*100)</f>
        <v>29.75</v>
      </c>
      <c r="T1395" s="29">
        <f>(1-$S1395/100)/(1-$F1395)-1</f>
        <v>-1.0563380281690127E-2</v>
      </c>
      <c r="U1395" s="19" t="str">
        <f>IF(ABS(IFERROR(T1395,0))&gt;0.05,INDEX(margin_ranges!$C$13:$C$16,MATCH($F1395*100,margin_ranges!$B$13:$B$16,1)),"")</f>
        <v/>
      </c>
      <c r="V1395" t="e">
        <f>MIN(VLOOKUP($U1395,margin_ranges!$A$5:$D$10,4,FALSE),$P1395*100)</f>
        <v>#N/A</v>
      </c>
      <c r="Y1395" s="29" t="e">
        <f t="shared" si="21"/>
        <v>#N/A</v>
      </c>
    </row>
    <row r="1396" spans="1:25" x14ac:dyDescent="0.3">
      <c r="A1396" s="8" t="s">
        <v>17</v>
      </c>
      <c r="B1396" s="8" t="s">
        <v>1743</v>
      </c>
      <c r="C1396" s="8" t="s">
        <v>1744</v>
      </c>
      <c r="D1396" s="8" t="s">
        <v>2547</v>
      </c>
      <c r="E1396" s="8" t="s">
        <v>2548</v>
      </c>
      <c r="F1396" s="24">
        <v>0.28999999999999998</v>
      </c>
      <c r="G1396" s="24">
        <v>0</v>
      </c>
      <c r="H1396" s="25">
        <v>1.2605999999999999</v>
      </c>
      <c r="I1396" s="25">
        <v>0.6129</v>
      </c>
      <c r="J1396" s="15">
        <v>41</v>
      </c>
      <c r="K1396" s="15">
        <v>10</v>
      </c>
      <c r="L1396" s="13">
        <v>0.48620000000000002</v>
      </c>
      <c r="M1396" s="7">
        <v>2.2042186199999998</v>
      </c>
      <c r="N1396" s="26">
        <v>1.5</v>
      </c>
      <c r="O1396" s="27" t="s">
        <v>22</v>
      </c>
      <c r="P1396" s="8">
        <v>0.31948674030000002</v>
      </c>
      <c r="Q1396" s="24">
        <v>0.28999999999999998</v>
      </c>
      <c r="R1396" t="str">
        <f>IF($Q1396*100&gt;=VLOOKUP($O1396,margin_ranges!$A$5:$C$10,2,FALSE),IF($Q1396*100&lt;=VLOOKUP($O1396,margin_ranges!$A$5:$C$10,3,FALSE)+10,"IN RANGE","ABOVE RANGE"),"BELOW RANGE")</f>
        <v>IN RANGE</v>
      </c>
      <c r="S1396">
        <f>MIN(VLOOKUP($O1396,margin_ranges!$A$5:$D$10,4,FALSE),$P1396*100)</f>
        <v>29.75</v>
      </c>
      <c r="T1396" s="29">
        <f>(1-$S1396/100)/(1-$F1396)-1</f>
        <v>-1.0563380281690127E-2</v>
      </c>
      <c r="U1396" s="19" t="str">
        <f>IF(ABS(IFERROR(T1396,0))&gt;0.05,INDEX(margin_ranges!$C$13:$C$16,MATCH($F1396*100,margin_ranges!$B$13:$B$16,1)),"")</f>
        <v/>
      </c>
      <c r="V1396" t="e">
        <f>MIN(VLOOKUP($U1396,margin_ranges!$A$5:$D$10,4,FALSE),$P1396*100)</f>
        <v>#N/A</v>
      </c>
      <c r="Y1396" s="29" t="e">
        <f t="shared" si="21"/>
        <v>#N/A</v>
      </c>
    </row>
    <row r="1397" spans="1:25" x14ac:dyDescent="0.3">
      <c r="A1397" s="8" t="s">
        <v>17</v>
      </c>
      <c r="B1397" s="8" t="s">
        <v>1743</v>
      </c>
      <c r="C1397" s="8" t="s">
        <v>1744</v>
      </c>
      <c r="D1397" s="8" t="s">
        <v>2551</v>
      </c>
      <c r="E1397" s="8" t="s">
        <v>2552</v>
      </c>
      <c r="F1397" s="24">
        <v>0.28999999999999998</v>
      </c>
      <c r="G1397" s="24">
        <v>0</v>
      </c>
      <c r="H1397" s="25">
        <v>0.46460000000000001</v>
      </c>
      <c r="I1397" s="25">
        <v>0.23089999999999999</v>
      </c>
      <c r="J1397" s="15">
        <v>16</v>
      </c>
      <c r="K1397" s="15">
        <v>4</v>
      </c>
      <c r="L1397" s="13">
        <v>0.49690000000000001</v>
      </c>
      <c r="M1397" s="7">
        <v>2.2689047000000002</v>
      </c>
      <c r="N1397" s="26">
        <v>1.55</v>
      </c>
      <c r="O1397" s="27" t="s">
        <v>22</v>
      </c>
      <c r="P1397" s="8">
        <v>0.3168509907</v>
      </c>
      <c r="Q1397" s="24">
        <v>0.28999999999999998</v>
      </c>
      <c r="R1397" t="str">
        <f>IF($Q1397*100&gt;=VLOOKUP($O1397,margin_ranges!$A$5:$C$10,2,FALSE),IF($Q1397*100&lt;=VLOOKUP($O1397,margin_ranges!$A$5:$C$10,3,FALSE)+10,"IN RANGE","ABOVE RANGE"),"BELOW RANGE")</f>
        <v>IN RANGE</v>
      </c>
      <c r="S1397">
        <f>MIN(VLOOKUP($O1397,margin_ranges!$A$5:$D$10,4,FALSE),$P1397*100)</f>
        <v>29.75</v>
      </c>
      <c r="T1397" s="29">
        <f>(1-$S1397/100)/(1-$F1397)-1</f>
        <v>-1.0563380281690127E-2</v>
      </c>
      <c r="U1397" s="19" t="str">
        <f>IF(ABS(IFERROR(T1397,0))&gt;0.05,INDEX(margin_ranges!$C$13:$C$16,MATCH($F1397*100,margin_ranges!$B$13:$B$16,1)),"")</f>
        <v/>
      </c>
      <c r="V1397" t="e">
        <f>MIN(VLOOKUP($U1397,margin_ranges!$A$5:$D$10,4,FALSE),$P1397*100)</f>
        <v>#N/A</v>
      </c>
      <c r="Y1397" s="29" t="e">
        <f t="shared" si="21"/>
        <v>#N/A</v>
      </c>
    </row>
    <row r="1398" spans="1:25" x14ac:dyDescent="0.3">
      <c r="A1398" s="8" t="s">
        <v>17</v>
      </c>
      <c r="B1398" s="8" t="s">
        <v>1743</v>
      </c>
      <c r="C1398" s="8" t="s">
        <v>1744</v>
      </c>
      <c r="D1398" s="8" t="s">
        <v>2595</v>
      </c>
      <c r="E1398" s="8" t="s">
        <v>2596</v>
      </c>
      <c r="F1398" s="24">
        <v>0.28999999999999998</v>
      </c>
      <c r="G1398" s="24">
        <v>0</v>
      </c>
      <c r="H1398" s="25">
        <v>2.3997999999999999</v>
      </c>
      <c r="I1398" s="25">
        <v>1.0874999999999999</v>
      </c>
      <c r="J1398" s="15">
        <v>73</v>
      </c>
      <c r="K1398" s="15">
        <v>19</v>
      </c>
      <c r="L1398" s="13">
        <v>0.45319999999999999</v>
      </c>
      <c r="M1398" s="7">
        <v>2.2345353000000001</v>
      </c>
      <c r="N1398" s="26">
        <v>1.5</v>
      </c>
      <c r="O1398" s="27" t="s">
        <v>22</v>
      </c>
      <c r="P1398" s="8">
        <v>0.3287194893</v>
      </c>
      <c r="Q1398" s="24">
        <v>0.28999999999999998</v>
      </c>
      <c r="R1398" t="str">
        <f>IF($Q1398*100&gt;=VLOOKUP($O1398,margin_ranges!$A$5:$C$10,2,FALSE),IF($Q1398*100&lt;=VLOOKUP($O1398,margin_ranges!$A$5:$C$10,3,FALSE)+10,"IN RANGE","ABOVE RANGE"),"BELOW RANGE")</f>
        <v>IN RANGE</v>
      </c>
      <c r="S1398">
        <f>MIN(VLOOKUP($O1398,margin_ranges!$A$5:$D$10,4,FALSE),$P1398*100)</f>
        <v>29.75</v>
      </c>
      <c r="T1398" s="29">
        <f>(1-$S1398/100)/(1-$F1398)-1</f>
        <v>-1.0563380281690127E-2</v>
      </c>
      <c r="U1398" s="19" t="str">
        <f>IF(ABS(IFERROR(T1398,0))&gt;0.05,INDEX(margin_ranges!$C$13:$C$16,MATCH($F1398*100,margin_ranges!$B$13:$B$16,1)),"")</f>
        <v/>
      </c>
      <c r="V1398" t="e">
        <f>MIN(VLOOKUP($U1398,margin_ranges!$A$5:$D$10,4,FALSE),$P1398*100)</f>
        <v>#N/A</v>
      </c>
      <c r="Y1398" s="29" t="e">
        <f t="shared" si="21"/>
        <v>#N/A</v>
      </c>
    </row>
    <row r="1399" spans="1:25" x14ac:dyDescent="0.3">
      <c r="A1399" s="8" t="s">
        <v>17</v>
      </c>
      <c r="B1399" s="8" t="s">
        <v>1743</v>
      </c>
      <c r="C1399" s="8" t="s">
        <v>1744</v>
      </c>
      <c r="D1399" s="8" t="s">
        <v>2609</v>
      </c>
      <c r="E1399" s="8" t="s">
        <v>2610</v>
      </c>
      <c r="F1399" s="24">
        <v>0.28999999999999998</v>
      </c>
      <c r="G1399" s="24">
        <v>0</v>
      </c>
      <c r="H1399" s="25">
        <v>0.43780000000000002</v>
      </c>
      <c r="I1399" s="25">
        <v>0.13739999999999999</v>
      </c>
      <c r="J1399" s="15">
        <v>9</v>
      </c>
      <c r="K1399" s="15">
        <v>2</v>
      </c>
      <c r="L1399" s="13">
        <v>0.31380000000000002</v>
      </c>
      <c r="M1399" s="7">
        <v>2.2400935999999998</v>
      </c>
      <c r="N1399" s="26">
        <v>1.55</v>
      </c>
      <c r="O1399" s="27" t="s">
        <v>22</v>
      </c>
      <c r="P1399" s="8">
        <v>0.30806462849999999</v>
      </c>
      <c r="Q1399" s="24">
        <v>0.28999999999999998</v>
      </c>
      <c r="R1399" t="str">
        <f>IF($Q1399*100&gt;=VLOOKUP($O1399,margin_ranges!$A$5:$C$10,2,FALSE),IF($Q1399*100&lt;=VLOOKUP($O1399,margin_ranges!$A$5:$C$10,3,FALSE)+10,"IN RANGE","ABOVE RANGE"),"BELOW RANGE")</f>
        <v>IN RANGE</v>
      </c>
      <c r="S1399">
        <f>MIN(VLOOKUP($O1399,margin_ranges!$A$5:$D$10,4,FALSE),$P1399*100)</f>
        <v>29.75</v>
      </c>
      <c r="T1399" s="29">
        <f>(1-$S1399/100)/(1-$F1399)-1</f>
        <v>-1.0563380281690127E-2</v>
      </c>
      <c r="U1399" s="19" t="str">
        <f>IF(ABS(IFERROR(T1399,0))&gt;0.05,INDEX(margin_ranges!$C$13:$C$16,MATCH($F1399*100,margin_ranges!$B$13:$B$16,1)),"")</f>
        <v/>
      </c>
      <c r="V1399" t="e">
        <f>MIN(VLOOKUP($U1399,margin_ranges!$A$5:$D$10,4,FALSE),$P1399*100)</f>
        <v>#N/A</v>
      </c>
      <c r="Y1399" s="29" t="e">
        <f t="shared" si="21"/>
        <v>#N/A</v>
      </c>
    </row>
    <row r="1400" spans="1:25" x14ac:dyDescent="0.3">
      <c r="A1400" s="8" t="s">
        <v>17</v>
      </c>
      <c r="B1400" s="8" t="s">
        <v>1743</v>
      </c>
      <c r="C1400" s="8" t="s">
        <v>1744</v>
      </c>
      <c r="D1400" s="8" t="s">
        <v>1949</v>
      </c>
      <c r="E1400" s="8" t="s">
        <v>1950</v>
      </c>
      <c r="F1400" s="24">
        <v>0.28999999999999898</v>
      </c>
      <c r="G1400" s="24">
        <v>0</v>
      </c>
      <c r="H1400" s="25">
        <v>0.27310000000000001</v>
      </c>
      <c r="I1400" s="25">
        <v>9.6799999999999997E-2</v>
      </c>
      <c r="J1400" s="15">
        <v>7</v>
      </c>
      <c r="K1400" s="15">
        <v>2</v>
      </c>
      <c r="L1400" s="13">
        <v>0.3543</v>
      </c>
      <c r="M1400" s="7">
        <v>2.3471586699999998</v>
      </c>
      <c r="N1400" s="26">
        <v>1.55</v>
      </c>
      <c r="O1400" s="27" t="s">
        <v>22</v>
      </c>
      <c r="P1400" s="8">
        <v>0.33962709089999998</v>
      </c>
      <c r="Q1400" s="24">
        <v>0.28999999999999998</v>
      </c>
      <c r="R1400" t="str">
        <f>IF($Q1400*100&gt;=VLOOKUP($O1400,margin_ranges!$A$5:$C$10,2,FALSE),IF($Q1400*100&lt;=VLOOKUP($O1400,margin_ranges!$A$5:$C$10,3,FALSE)+10,"IN RANGE","ABOVE RANGE"),"BELOW RANGE")</f>
        <v>IN RANGE</v>
      </c>
      <c r="S1400">
        <f>MIN(VLOOKUP($O1400,margin_ranges!$A$5:$D$10,4,FALSE),$P1400*100)</f>
        <v>29.75</v>
      </c>
      <c r="T1400" s="29">
        <f>(1-$S1400/100)/(1-$F1400)-1</f>
        <v>-1.056338028169157E-2</v>
      </c>
      <c r="U1400" s="19" t="str">
        <f>IF(ABS(IFERROR(T1400,0))&gt;0.05,INDEX(margin_ranges!$C$13:$C$16,MATCH($F1400*100,margin_ranges!$B$13:$B$16,1)),"")</f>
        <v/>
      </c>
      <c r="V1400" t="e">
        <f>MIN(VLOOKUP($U1400,margin_ranges!$A$5:$D$10,4,FALSE),$P1400*100)</f>
        <v>#N/A</v>
      </c>
      <c r="Y1400" s="29" t="e">
        <f t="shared" si="21"/>
        <v>#N/A</v>
      </c>
    </row>
    <row r="1401" spans="1:25" x14ac:dyDescent="0.3">
      <c r="A1401" s="8" t="s">
        <v>17</v>
      </c>
      <c r="B1401" s="8" t="s">
        <v>1743</v>
      </c>
      <c r="C1401" s="8" t="s">
        <v>1744</v>
      </c>
      <c r="D1401" s="8" t="s">
        <v>2391</v>
      </c>
      <c r="E1401" s="8" t="s">
        <v>2392</v>
      </c>
      <c r="F1401" s="24">
        <v>0.28999999999999898</v>
      </c>
      <c r="G1401" s="24">
        <v>0</v>
      </c>
      <c r="H1401" s="25">
        <v>1.0436000000000001</v>
      </c>
      <c r="I1401" s="25">
        <v>0.42320000000000002</v>
      </c>
      <c r="J1401" s="15">
        <v>29</v>
      </c>
      <c r="K1401" s="15">
        <v>8</v>
      </c>
      <c r="L1401" s="13">
        <v>0.40550000000000003</v>
      </c>
      <c r="M1401" s="7">
        <v>2.3218903000000002</v>
      </c>
      <c r="N1401" s="26">
        <v>1.5</v>
      </c>
      <c r="O1401" s="27" t="s">
        <v>22</v>
      </c>
      <c r="P1401" s="8">
        <v>0.353974646</v>
      </c>
      <c r="Q1401" s="24">
        <v>0.28999999999999998</v>
      </c>
      <c r="R1401" t="str">
        <f>IF($Q1401*100&gt;=VLOOKUP($O1401,margin_ranges!$A$5:$C$10,2,FALSE),IF($Q1401*100&lt;=VLOOKUP($O1401,margin_ranges!$A$5:$C$10,3,FALSE)+10,"IN RANGE","ABOVE RANGE"),"BELOW RANGE")</f>
        <v>IN RANGE</v>
      </c>
      <c r="S1401">
        <f>MIN(VLOOKUP($O1401,margin_ranges!$A$5:$D$10,4,FALSE),$P1401*100)</f>
        <v>29.75</v>
      </c>
      <c r="T1401" s="29">
        <f>(1-$S1401/100)/(1-$F1401)-1</f>
        <v>-1.056338028169157E-2</v>
      </c>
      <c r="U1401" s="19" t="str">
        <f>IF(ABS(IFERROR(T1401,0))&gt;0.05,INDEX(margin_ranges!$C$13:$C$16,MATCH($F1401*100,margin_ranges!$B$13:$B$16,1)),"")</f>
        <v/>
      </c>
      <c r="V1401" t="e">
        <f>MIN(VLOOKUP($U1401,margin_ranges!$A$5:$D$10,4,FALSE),$P1401*100)</f>
        <v>#N/A</v>
      </c>
      <c r="Y1401" s="29" t="e">
        <f t="shared" si="21"/>
        <v>#N/A</v>
      </c>
    </row>
    <row r="1402" spans="1:25" x14ac:dyDescent="0.3">
      <c r="A1402" s="8" t="s">
        <v>17</v>
      </c>
      <c r="B1402" s="8" t="s">
        <v>1743</v>
      </c>
      <c r="C1402" s="8" t="s">
        <v>1744</v>
      </c>
      <c r="D1402" s="8" t="s">
        <v>2451</v>
      </c>
      <c r="E1402" s="8" t="s">
        <v>2452</v>
      </c>
      <c r="F1402" s="24">
        <v>0.28999999999999898</v>
      </c>
      <c r="G1402" s="24">
        <v>0</v>
      </c>
      <c r="H1402" s="25">
        <v>0.45340000000000003</v>
      </c>
      <c r="I1402" s="25">
        <v>0.1628</v>
      </c>
      <c r="J1402" s="15">
        <v>11</v>
      </c>
      <c r="K1402" s="15">
        <v>3</v>
      </c>
      <c r="L1402" s="13">
        <v>0.35909999999999997</v>
      </c>
      <c r="M1402" s="7">
        <v>2.2067573500000002</v>
      </c>
      <c r="N1402" s="26">
        <v>1.5</v>
      </c>
      <c r="O1402" s="27" t="s">
        <v>22</v>
      </c>
      <c r="P1402" s="8">
        <v>0.32026962539999998</v>
      </c>
      <c r="Q1402" s="24">
        <v>0.28999999999999998</v>
      </c>
      <c r="R1402" t="str">
        <f>IF($Q1402*100&gt;=VLOOKUP($O1402,margin_ranges!$A$5:$C$10,2,FALSE),IF($Q1402*100&lt;=VLOOKUP($O1402,margin_ranges!$A$5:$C$10,3,FALSE)+10,"IN RANGE","ABOVE RANGE"),"BELOW RANGE")</f>
        <v>IN RANGE</v>
      </c>
      <c r="S1402">
        <f>MIN(VLOOKUP($O1402,margin_ranges!$A$5:$D$10,4,FALSE),$P1402*100)</f>
        <v>29.75</v>
      </c>
      <c r="T1402" s="29">
        <f>(1-$S1402/100)/(1-$F1402)-1</f>
        <v>-1.056338028169157E-2</v>
      </c>
      <c r="U1402" s="19" t="str">
        <f>IF(ABS(IFERROR(T1402,0))&gt;0.05,INDEX(margin_ranges!$C$13:$C$16,MATCH($F1402*100,margin_ranges!$B$13:$B$16,1)),"")</f>
        <v/>
      </c>
      <c r="V1402" t="e">
        <f>MIN(VLOOKUP($U1402,margin_ranges!$A$5:$D$10,4,FALSE),$P1402*100)</f>
        <v>#N/A</v>
      </c>
      <c r="Y1402" s="29" t="e">
        <f t="shared" si="21"/>
        <v>#N/A</v>
      </c>
    </row>
    <row r="1403" spans="1:25" x14ac:dyDescent="0.3">
      <c r="A1403" s="8" t="s">
        <v>17</v>
      </c>
      <c r="B1403" s="8" t="s">
        <v>1743</v>
      </c>
      <c r="C1403" s="8" t="s">
        <v>1744</v>
      </c>
      <c r="D1403" s="8" t="s">
        <v>2463</v>
      </c>
      <c r="E1403" s="8" t="s">
        <v>2464</v>
      </c>
      <c r="F1403" s="24">
        <v>0.24</v>
      </c>
      <c r="G1403" s="24">
        <v>0</v>
      </c>
      <c r="H1403" s="25">
        <v>2.1616</v>
      </c>
      <c r="I1403" s="25">
        <v>0.71089999999999998</v>
      </c>
      <c r="J1403" s="15">
        <v>43</v>
      </c>
      <c r="K1403" s="15">
        <v>9</v>
      </c>
      <c r="L1403" s="13">
        <v>0.32890000000000003</v>
      </c>
      <c r="M1403" s="7">
        <v>1.99592042</v>
      </c>
      <c r="N1403" s="26">
        <v>1.5</v>
      </c>
      <c r="O1403" s="27" t="s">
        <v>92</v>
      </c>
      <c r="P1403" s="8">
        <v>0.24846702979999999</v>
      </c>
      <c r="Q1403" s="24">
        <v>0.24</v>
      </c>
      <c r="R1403" t="str">
        <f>IF($Q1403*100&gt;=VLOOKUP($O1403,margin_ranges!$A$5:$C$10,2,FALSE),IF($Q1403*100&lt;=VLOOKUP($O1403,margin_ranges!$A$5:$C$10,3,FALSE)+10,"IN RANGE","ABOVE RANGE"),"BELOW RANGE")</f>
        <v>IN RANGE</v>
      </c>
      <c r="S1403">
        <f>MIN(VLOOKUP($O1403,margin_ranges!$A$5:$D$10,4,FALSE),$P1403*100)</f>
        <v>24.84670298</v>
      </c>
      <c r="T1403" s="29">
        <f>(1-$S1403/100)/(1-$F1403)-1</f>
        <v>-1.1140828684210513E-2</v>
      </c>
      <c r="U1403" s="19" t="str">
        <f>IF(ABS(IFERROR(T1403,0))&gt;0.05,INDEX(margin_ranges!$C$13:$C$16,MATCH($F1403*100,margin_ranges!$B$13:$B$16,1)),"")</f>
        <v/>
      </c>
      <c r="V1403" t="e">
        <f>MIN(VLOOKUP($U1403,margin_ranges!$A$5:$D$10,4,FALSE),$P1403*100)</f>
        <v>#N/A</v>
      </c>
      <c r="Y1403" s="29" t="e">
        <f t="shared" si="21"/>
        <v>#N/A</v>
      </c>
    </row>
    <row r="1404" spans="1:25" x14ac:dyDescent="0.3">
      <c r="A1404" s="8" t="s">
        <v>17</v>
      </c>
      <c r="B1404" s="8" t="s">
        <v>1743</v>
      </c>
      <c r="C1404" s="8" t="s">
        <v>1744</v>
      </c>
      <c r="D1404" s="8" t="s">
        <v>2401</v>
      </c>
      <c r="E1404" s="8" t="s">
        <v>2402</v>
      </c>
      <c r="F1404" s="24">
        <v>0.19</v>
      </c>
      <c r="G1404" s="24">
        <v>0</v>
      </c>
      <c r="H1404" s="25">
        <v>4.2000999999999999</v>
      </c>
      <c r="I1404" s="25">
        <v>1.1624000000000001</v>
      </c>
      <c r="J1404" s="15">
        <v>63</v>
      </c>
      <c r="K1404" s="15">
        <v>10</v>
      </c>
      <c r="L1404" s="13">
        <v>0.2767</v>
      </c>
      <c r="M1404" s="7">
        <v>1.81036072</v>
      </c>
      <c r="N1404" s="26">
        <v>1.45</v>
      </c>
      <c r="O1404" s="27" t="s">
        <v>92</v>
      </c>
      <c r="P1404" s="8">
        <v>0.1990546504</v>
      </c>
      <c r="Q1404" s="24">
        <v>0.19</v>
      </c>
      <c r="R1404" t="str">
        <f>IF($Q1404*100&gt;=VLOOKUP($O1404,margin_ranges!$A$5:$C$10,2,FALSE),IF($Q1404*100&lt;=VLOOKUP($O1404,margin_ranges!$A$5:$C$10,3,FALSE)+10,"IN RANGE","ABOVE RANGE"),"BELOW RANGE")</f>
        <v>BELOW RANGE</v>
      </c>
      <c r="S1404">
        <f>MIN(VLOOKUP($O1404,margin_ranges!$A$5:$D$10,4,FALSE),$P1404*100)</f>
        <v>19.905465039999999</v>
      </c>
      <c r="T1404" s="29">
        <f>(1-$S1404/100)/(1-$F1404)-1</f>
        <v>-1.1178580740740851E-2</v>
      </c>
      <c r="U1404" s="19" t="str">
        <f>IF(ABS(IFERROR(T1404,0))&gt;0.05,INDEX(margin_ranges!$C$13:$C$16,MATCH($F1404*100,margin_ranges!$B$13:$B$16,1)),"")</f>
        <v/>
      </c>
      <c r="V1404" t="e">
        <f>MIN(VLOOKUP($U1404,margin_ranges!$A$5:$D$10,4,FALSE),$P1404*100)</f>
        <v>#N/A</v>
      </c>
      <c r="Y1404" s="29" t="e">
        <f t="shared" si="21"/>
        <v>#N/A</v>
      </c>
    </row>
    <row r="1405" spans="1:25" x14ac:dyDescent="0.3">
      <c r="A1405" s="8" t="s">
        <v>17</v>
      </c>
      <c r="B1405" s="8" t="s">
        <v>1743</v>
      </c>
      <c r="C1405" s="8" t="s">
        <v>1744</v>
      </c>
      <c r="D1405" s="8" t="s">
        <v>2061</v>
      </c>
      <c r="E1405" s="8" t="s">
        <v>2062</v>
      </c>
      <c r="F1405" s="24">
        <v>0.24</v>
      </c>
      <c r="G1405" s="24">
        <v>0</v>
      </c>
      <c r="H1405" s="25">
        <v>2.2581000000000002</v>
      </c>
      <c r="I1405" s="25">
        <v>0.75700000000000001</v>
      </c>
      <c r="J1405" s="15">
        <v>44</v>
      </c>
      <c r="K1405" s="15">
        <v>9</v>
      </c>
      <c r="L1405" s="13">
        <v>0.3352</v>
      </c>
      <c r="M1405" s="7">
        <v>1.93122287</v>
      </c>
      <c r="N1405" s="26">
        <v>1.45</v>
      </c>
      <c r="O1405" s="27" t="s">
        <v>92</v>
      </c>
      <c r="P1405" s="8">
        <v>0.24918039189999999</v>
      </c>
      <c r="Q1405" s="24">
        <v>0.24</v>
      </c>
      <c r="R1405" t="str">
        <f>IF($Q1405*100&gt;=VLOOKUP($O1405,margin_ranges!$A$5:$C$10,2,FALSE),IF($Q1405*100&lt;=VLOOKUP($O1405,margin_ranges!$A$5:$C$10,3,FALSE)+10,"IN RANGE","ABOVE RANGE"),"BELOW RANGE")</f>
        <v>IN RANGE</v>
      </c>
      <c r="S1405">
        <f>MIN(VLOOKUP($O1405,margin_ranges!$A$5:$D$10,4,FALSE),$P1405*100)</f>
        <v>24.918039189999998</v>
      </c>
      <c r="T1405" s="29">
        <f>(1-$S1405/100)/(1-$F1405)-1</f>
        <v>-1.2079463026315795E-2</v>
      </c>
      <c r="U1405" s="19" t="str">
        <f>IF(ABS(IFERROR(T1405,0))&gt;0.05,INDEX(margin_ranges!$C$13:$C$16,MATCH($F1405*100,margin_ranges!$B$13:$B$16,1)),"")</f>
        <v/>
      </c>
      <c r="V1405" t="e">
        <f>MIN(VLOOKUP($U1405,margin_ranges!$A$5:$D$10,4,FALSE),$P1405*100)</f>
        <v>#N/A</v>
      </c>
      <c r="Y1405" s="29" t="e">
        <f t="shared" si="21"/>
        <v>#N/A</v>
      </c>
    </row>
    <row r="1406" spans="1:25" x14ac:dyDescent="0.3">
      <c r="A1406" s="8" t="s">
        <v>17</v>
      </c>
      <c r="B1406" s="8" t="s">
        <v>1743</v>
      </c>
      <c r="C1406" s="8" t="s">
        <v>1744</v>
      </c>
      <c r="D1406" s="8" t="s">
        <v>1859</v>
      </c>
      <c r="E1406" s="8" t="s">
        <v>1860</v>
      </c>
      <c r="F1406" s="24">
        <v>0.189999999999999</v>
      </c>
      <c r="G1406" s="24">
        <v>0</v>
      </c>
      <c r="H1406" s="25">
        <v>0.77759999999999996</v>
      </c>
      <c r="I1406" s="25">
        <v>0.2465</v>
      </c>
      <c r="J1406" s="15">
        <v>14</v>
      </c>
      <c r="K1406" s="15">
        <v>2</v>
      </c>
      <c r="L1406" s="13">
        <v>0.317</v>
      </c>
      <c r="M1406" s="7">
        <v>1.9394958</v>
      </c>
      <c r="N1406" s="26">
        <v>1.55</v>
      </c>
      <c r="O1406" s="27" t="s">
        <v>92</v>
      </c>
      <c r="P1406" s="8">
        <v>0.20082322359999999</v>
      </c>
      <c r="Q1406" s="24">
        <v>0.19</v>
      </c>
      <c r="R1406" t="str">
        <f>IF($Q1406*100&gt;=VLOOKUP($O1406,margin_ranges!$A$5:$C$10,2,FALSE),IF($Q1406*100&lt;=VLOOKUP($O1406,margin_ranges!$A$5:$C$10,3,FALSE)+10,"IN RANGE","ABOVE RANGE"),"BELOW RANGE")</f>
        <v>BELOW RANGE</v>
      </c>
      <c r="S1406">
        <f>MIN(VLOOKUP($O1406,margin_ranges!$A$5:$D$10,4,FALSE),$P1406*100)</f>
        <v>20.082322359999999</v>
      </c>
      <c r="T1406" s="29">
        <f>(1-$S1406/100)/(1-$F1406)-1</f>
        <v>-1.3362004444445685E-2</v>
      </c>
      <c r="U1406" s="19" t="str">
        <f>IF(ABS(IFERROR(T1406,0))&gt;0.05,INDEX(margin_ranges!$C$13:$C$16,MATCH($F1406*100,margin_ranges!$B$13:$B$16,1)),"")</f>
        <v/>
      </c>
      <c r="V1406" t="e">
        <f>MIN(VLOOKUP($U1406,margin_ranges!$A$5:$D$10,4,FALSE),$P1406*100)</f>
        <v>#N/A</v>
      </c>
      <c r="Y1406" s="29" t="e">
        <f t="shared" si="21"/>
        <v>#N/A</v>
      </c>
    </row>
    <row r="1407" spans="1:25" x14ac:dyDescent="0.3">
      <c r="A1407" s="8" t="s">
        <v>17</v>
      </c>
      <c r="B1407" s="8" t="s">
        <v>1743</v>
      </c>
      <c r="C1407" s="8" t="s">
        <v>1744</v>
      </c>
      <c r="D1407" s="8" t="s">
        <v>2113</v>
      </c>
      <c r="E1407" s="8" t="s">
        <v>2114</v>
      </c>
      <c r="F1407" s="24">
        <v>0.24</v>
      </c>
      <c r="G1407" s="24">
        <v>0</v>
      </c>
      <c r="H1407" s="25">
        <v>12.262</v>
      </c>
      <c r="I1407" s="25">
        <v>5.3726000000000003</v>
      </c>
      <c r="J1407" s="15">
        <v>312</v>
      </c>
      <c r="K1407" s="15">
        <v>64</v>
      </c>
      <c r="L1407" s="13">
        <v>0.43819999999999998</v>
      </c>
      <c r="M1407" s="7">
        <v>1.93483388</v>
      </c>
      <c r="N1407" s="26">
        <v>1.45</v>
      </c>
      <c r="O1407" s="27" t="s">
        <v>92</v>
      </c>
      <c r="P1407" s="8">
        <v>0.25058165739999999</v>
      </c>
      <c r="Q1407" s="24">
        <v>0.24</v>
      </c>
      <c r="R1407" t="str">
        <f>IF($Q1407*100&gt;=VLOOKUP($O1407,margin_ranges!$A$5:$C$10,2,FALSE),IF($Q1407*100&lt;=VLOOKUP($O1407,margin_ranges!$A$5:$C$10,3,FALSE)+10,"IN RANGE","ABOVE RANGE"),"BELOW RANGE")</f>
        <v>IN RANGE</v>
      </c>
      <c r="S1407">
        <f>MIN(VLOOKUP($O1407,margin_ranges!$A$5:$D$10,4,FALSE),$P1407*100)</f>
        <v>25.05816574</v>
      </c>
      <c r="T1407" s="29">
        <f>(1-$S1407/100)/(1-$F1407)-1</f>
        <v>-1.3923233421052505E-2</v>
      </c>
      <c r="U1407" s="19" t="str">
        <f>IF(ABS(IFERROR(T1407,0))&gt;0.05,INDEX(margin_ranges!$C$13:$C$16,MATCH($F1407*100,margin_ranges!$B$13:$B$16,1)),"")</f>
        <v/>
      </c>
      <c r="V1407" t="e">
        <f>MIN(VLOOKUP($U1407,margin_ranges!$A$5:$D$10,4,FALSE),$P1407*100)</f>
        <v>#N/A</v>
      </c>
      <c r="Y1407" s="29" t="e">
        <f t="shared" si="21"/>
        <v>#N/A</v>
      </c>
    </row>
    <row r="1408" spans="1:25" x14ac:dyDescent="0.3">
      <c r="A1408" s="8" t="s">
        <v>17</v>
      </c>
      <c r="B1408" s="8" t="s">
        <v>1743</v>
      </c>
      <c r="C1408" s="8" t="s">
        <v>1744</v>
      </c>
      <c r="D1408" s="28" t="s">
        <v>2155</v>
      </c>
      <c r="E1408" s="8" t="s">
        <v>2156</v>
      </c>
      <c r="F1408" s="24">
        <v>0.23999999999999899</v>
      </c>
      <c r="G1408" s="24">
        <v>0</v>
      </c>
      <c r="H1408" s="25">
        <v>6.8003999999999998</v>
      </c>
      <c r="I1408" s="25">
        <v>3.0884</v>
      </c>
      <c r="J1408" s="15">
        <v>186</v>
      </c>
      <c r="K1408" s="15">
        <v>38</v>
      </c>
      <c r="L1408" s="13">
        <v>0.4541</v>
      </c>
      <c r="M1408" s="7">
        <v>2.0031917099999998</v>
      </c>
      <c r="N1408" s="26">
        <v>1.5</v>
      </c>
      <c r="O1408" s="27" t="s">
        <v>92</v>
      </c>
      <c r="P1408" s="8">
        <v>0.2511949845</v>
      </c>
      <c r="Q1408" s="24">
        <v>0.24</v>
      </c>
      <c r="R1408" t="str">
        <f>IF($Q1408*100&gt;=VLOOKUP($O1408,margin_ranges!$A$5:$C$10,2,FALSE),IF($Q1408*100&lt;=VLOOKUP($O1408,margin_ranges!$A$5:$C$10,3,FALSE)+10,"IN RANGE","ABOVE RANGE"),"BELOW RANGE")</f>
        <v>IN RANGE</v>
      </c>
      <c r="S1408">
        <f>MIN(VLOOKUP($O1408,margin_ranges!$A$5:$D$10,4,FALSE),$P1408*100)</f>
        <v>25.119498449999998</v>
      </c>
      <c r="T1408" s="29">
        <f>(1-$S1408/100)/(1-$F1408)-1</f>
        <v>-1.4730242763159151E-2</v>
      </c>
      <c r="U1408" s="19" t="str">
        <f>IF(ABS(IFERROR(T1408,0))&gt;0.05,INDEX(margin_ranges!$C$13:$C$16,MATCH($F1408*100,margin_ranges!$B$13:$B$16,1)),"")</f>
        <v/>
      </c>
      <c r="V1408" t="e">
        <f>MIN(VLOOKUP($U1408,margin_ranges!$A$5:$D$10,4,FALSE),$P1408*100)</f>
        <v>#N/A</v>
      </c>
      <c r="Y1408" s="29" t="e">
        <f t="shared" si="21"/>
        <v>#N/A</v>
      </c>
    </row>
    <row r="1409" spans="1:25" x14ac:dyDescent="0.3">
      <c r="A1409" s="8" t="s">
        <v>17</v>
      </c>
      <c r="B1409" s="8" t="s">
        <v>1743</v>
      </c>
      <c r="C1409" s="8" t="s">
        <v>1744</v>
      </c>
      <c r="D1409" s="8" t="s">
        <v>2335</v>
      </c>
      <c r="E1409" s="8" t="s">
        <v>2336</v>
      </c>
      <c r="F1409" s="24">
        <v>0.24</v>
      </c>
      <c r="G1409" s="24">
        <v>0</v>
      </c>
      <c r="H1409" s="25">
        <v>6.2694999999999999</v>
      </c>
      <c r="I1409" s="25">
        <v>2.2252000000000001</v>
      </c>
      <c r="J1409" s="15">
        <v>134</v>
      </c>
      <c r="K1409" s="15">
        <v>28</v>
      </c>
      <c r="L1409" s="13">
        <v>0.35489999999999999</v>
      </c>
      <c r="M1409" s="7">
        <v>2.0043270299999998</v>
      </c>
      <c r="N1409" s="26">
        <v>1.5</v>
      </c>
      <c r="O1409" s="27" t="s">
        <v>92</v>
      </c>
      <c r="P1409" s="8">
        <v>0.25161913359999999</v>
      </c>
      <c r="Q1409" s="24">
        <v>0.24</v>
      </c>
      <c r="R1409" t="str">
        <f>IF($Q1409*100&gt;=VLOOKUP($O1409,margin_ranges!$A$5:$C$10,2,FALSE),IF($Q1409*100&lt;=VLOOKUP($O1409,margin_ranges!$A$5:$C$10,3,FALSE)+10,"IN RANGE","ABOVE RANGE"),"BELOW RANGE")</f>
        <v>IN RANGE</v>
      </c>
      <c r="S1409">
        <f>MIN(VLOOKUP($O1409,margin_ranges!$A$5:$D$10,4,FALSE),$P1409*100)</f>
        <v>25.16191336</v>
      </c>
      <c r="T1409" s="29">
        <f>(1-$S1409/100)/(1-$F1409)-1</f>
        <v>-1.5288333684210564E-2</v>
      </c>
      <c r="U1409" s="19" t="str">
        <f>IF(ABS(IFERROR(T1409,0))&gt;0.05,INDEX(margin_ranges!$C$13:$C$16,MATCH($F1409*100,margin_ranges!$B$13:$B$16,1)),"")</f>
        <v/>
      </c>
      <c r="V1409" t="e">
        <f>MIN(VLOOKUP($U1409,margin_ranges!$A$5:$D$10,4,FALSE),$P1409*100)</f>
        <v>#N/A</v>
      </c>
      <c r="Y1409" s="29" t="e">
        <f t="shared" si="21"/>
        <v>#N/A</v>
      </c>
    </row>
    <row r="1410" spans="1:25" x14ac:dyDescent="0.3">
      <c r="A1410" s="8" t="s">
        <v>17</v>
      </c>
      <c r="B1410" s="8" t="s">
        <v>1743</v>
      </c>
      <c r="C1410" s="8" t="s">
        <v>1744</v>
      </c>
      <c r="D1410" s="8" t="s">
        <v>2211</v>
      </c>
      <c r="E1410" s="8" t="s">
        <v>2212</v>
      </c>
      <c r="F1410" s="24">
        <v>0.24</v>
      </c>
      <c r="G1410" s="24">
        <v>0</v>
      </c>
      <c r="H1410" s="25">
        <v>7.1993999999999998</v>
      </c>
      <c r="I1410" s="25">
        <v>2.4211999999999998</v>
      </c>
      <c r="J1410" s="15">
        <v>146</v>
      </c>
      <c r="K1410" s="15">
        <v>30</v>
      </c>
      <c r="L1410" s="13">
        <v>0.33629999999999999</v>
      </c>
      <c r="M1410" s="7">
        <v>2.0054518099999998</v>
      </c>
      <c r="N1410" s="26">
        <v>1.5</v>
      </c>
      <c r="O1410" s="27" t="s">
        <v>92</v>
      </c>
      <c r="P1410" s="8">
        <v>0.25203887089999999</v>
      </c>
      <c r="Q1410" s="24">
        <v>0.24</v>
      </c>
      <c r="R1410" t="str">
        <f>IF($Q1410*100&gt;=VLOOKUP($O1410,margin_ranges!$A$5:$C$10,2,FALSE),IF($Q1410*100&lt;=VLOOKUP($O1410,margin_ranges!$A$5:$C$10,3,FALSE)+10,"IN RANGE","ABOVE RANGE"),"BELOW RANGE")</f>
        <v>IN RANGE</v>
      </c>
      <c r="S1410">
        <f>MIN(VLOOKUP($O1410,margin_ranges!$A$5:$D$10,4,FALSE),$P1410*100)</f>
        <v>25.203887089999998</v>
      </c>
      <c r="T1410" s="29">
        <f>(1-$S1410/100)/(1-$F1410)-1</f>
        <v>-1.5840619605263173E-2</v>
      </c>
      <c r="U1410" s="19" t="str">
        <f>IF(ABS(IFERROR(T1410,0))&gt;0.05,INDEX(margin_ranges!$C$13:$C$16,MATCH($F1410*100,margin_ranges!$B$13:$B$16,1)),"")</f>
        <v/>
      </c>
      <c r="V1410" t="e">
        <f>MIN(VLOOKUP($U1410,margin_ranges!$A$5:$D$10,4,FALSE),$P1410*100)</f>
        <v>#N/A</v>
      </c>
      <c r="Y1410" s="29" t="e">
        <f t="shared" si="21"/>
        <v>#N/A</v>
      </c>
    </row>
    <row r="1411" spans="1:25" x14ac:dyDescent="0.3">
      <c r="A1411" s="8" t="s">
        <v>17</v>
      </c>
      <c r="B1411" s="8" t="s">
        <v>1743</v>
      </c>
      <c r="C1411" s="8" t="s">
        <v>1744</v>
      </c>
      <c r="D1411" s="8" t="s">
        <v>1983</v>
      </c>
      <c r="E1411" s="8" t="s">
        <v>1984</v>
      </c>
      <c r="F1411" s="24">
        <v>0.24</v>
      </c>
      <c r="G1411" s="24">
        <v>0</v>
      </c>
      <c r="H1411" s="25">
        <v>9.6801999999999992</v>
      </c>
      <c r="I1411" s="25">
        <v>3.5301</v>
      </c>
      <c r="J1411" s="15">
        <v>212</v>
      </c>
      <c r="K1411" s="15">
        <v>43</v>
      </c>
      <c r="L1411" s="13">
        <v>0.36470000000000002</v>
      </c>
      <c r="M1411" s="7">
        <v>2.0056737</v>
      </c>
      <c r="N1411" s="26">
        <v>1.5</v>
      </c>
      <c r="O1411" s="27" t="s">
        <v>92</v>
      </c>
      <c r="P1411" s="8">
        <v>0.25212161929999999</v>
      </c>
      <c r="Q1411" s="24">
        <v>0.24</v>
      </c>
      <c r="R1411" t="str">
        <f>IF($Q1411*100&gt;=VLOOKUP($O1411,margin_ranges!$A$5:$C$10,2,FALSE),IF($Q1411*100&lt;=VLOOKUP($O1411,margin_ranges!$A$5:$C$10,3,FALSE)+10,"IN RANGE","ABOVE RANGE"),"BELOW RANGE")</f>
        <v>IN RANGE</v>
      </c>
      <c r="S1411">
        <f>MIN(VLOOKUP($O1411,margin_ranges!$A$5:$D$10,4,FALSE),$P1411*100)</f>
        <v>25.212161930000001</v>
      </c>
      <c r="T1411" s="29">
        <f>(1-$S1411/100)/(1-$F1411)-1</f>
        <v>-1.5949499078947382E-2</v>
      </c>
      <c r="U1411" s="19" t="str">
        <f>IF(ABS(IFERROR(T1411,0))&gt;0.05,INDEX(margin_ranges!$C$13:$C$16,MATCH($F1411*100,margin_ranges!$B$13:$B$16,1)),"")</f>
        <v/>
      </c>
      <c r="V1411" t="e">
        <f>MIN(VLOOKUP($U1411,margin_ranges!$A$5:$D$10,4,FALSE),$P1411*100)</f>
        <v>#N/A</v>
      </c>
      <c r="Y1411" s="29" t="e">
        <f t="shared" si="21"/>
        <v>#N/A</v>
      </c>
    </row>
    <row r="1412" spans="1:25" x14ac:dyDescent="0.3">
      <c r="A1412" s="8" t="s">
        <v>17</v>
      </c>
      <c r="B1412" s="8" t="s">
        <v>1743</v>
      </c>
      <c r="C1412" s="8" t="s">
        <v>1744</v>
      </c>
      <c r="D1412" s="8" t="s">
        <v>2165</v>
      </c>
      <c r="E1412" s="8" t="s">
        <v>2166</v>
      </c>
      <c r="F1412" s="24">
        <v>0.24</v>
      </c>
      <c r="G1412" s="24">
        <v>0</v>
      </c>
      <c r="H1412" s="25">
        <v>3.4626000000000001</v>
      </c>
      <c r="I1412" s="25">
        <v>1.4233</v>
      </c>
      <c r="J1412" s="15">
        <v>89</v>
      </c>
      <c r="K1412" s="15">
        <v>18</v>
      </c>
      <c r="L1412" s="13">
        <v>0.41099999999999998</v>
      </c>
      <c r="M1412" s="7">
        <v>2.07610158</v>
      </c>
      <c r="N1412" s="26">
        <v>1.55</v>
      </c>
      <c r="O1412" s="27" t="s">
        <v>92</v>
      </c>
      <c r="P1412" s="8">
        <v>0.25340839869999998</v>
      </c>
      <c r="Q1412" s="24">
        <v>0.24</v>
      </c>
      <c r="R1412" t="str">
        <f>IF($Q1412*100&gt;=VLOOKUP($O1412,margin_ranges!$A$5:$C$10,2,FALSE),IF($Q1412*100&lt;=VLOOKUP($O1412,margin_ranges!$A$5:$C$10,3,FALSE)+10,"IN RANGE","ABOVE RANGE"),"BELOW RANGE")</f>
        <v>IN RANGE</v>
      </c>
      <c r="S1412">
        <f>MIN(VLOOKUP($O1412,margin_ranges!$A$5:$D$10,4,FALSE),$P1412*100)</f>
        <v>25.340839869999996</v>
      </c>
      <c r="T1412" s="29">
        <f>(1-$S1412/100)/(1-$F1412)-1</f>
        <v>-1.7642629868421023E-2</v>
      </c>
      <c r="U1412" s="19" t="str">
        <f>IF(ABS(IFERROR(T1412,0))&gt;0.05,INDEX(margin_ranges!$C$13:$C$16,MATCH($F1412*100,margin_ranges!$B$13:$B$16,1)),"")</f>
        <v/>
      </c>
      <c r="V1412" t="e">
        <f>MIN(VLOOKUP($U1412,margin_ranges!$A$5:$D$10,4,FALSE),$P1412*100)</f>
        <v>#N/A</v>
      </c>
      <c r="Y1412" s="29" t="e">
        <f t="shared" si="21"/>
        <v>#N/A</v>
      </c>
    </row>
    <row r="1413" spans="1:25" x14ac:dyDescent="0.3">
      <c r="A1413" s="8" t="s">
        <v>17</v>
      </c>
      <c r="B1413" s="8" t="s">
        <v>1743</v>
      </c>
      <c r="C1413" s="8" t="s">
        <v>1744</v>
      </c>
      <c r="D1413" s="8" t="s">
        <v>1921</v>
      </c>
      <c r="E1413" s="8" t="s">
        <v>1922</v>
      </c>
      <c r="F1413" s="24">
        <v>0.22</v>
      </c>
      <c r="G1413" s="24">
        <v>0</v>
      </c>
      <c r="H1413" s="25">
        <v>0.70689999999999997</v>
      </c>
      <c r="I1413" s="25">
        <v>0.19489999999999999</v>
      </c>
      <c r="J1413" s="15">
        <v>11</v>
      </c>
      <c r="K1413" s="15">
        <v>2</v>
      </c>
      <c r="L1413" s="13">
        <v>0.2757</v>
      </c>
      <c r="M1413" s="7">
        <v>1.95989736</v>
      </c>
      <c r="N1413" s="26">
        <v>1.5</v>
      </c>
      <c r="O1413" s="27" t="s">
        <v>92</v>
      </c>
      <c r="P1413" s="8">
        <v>0.2346537987</v>
      </c>
      <c r="Q1413" s="24">
        <v>0.22</v>
      </c>
      <c r="R1413" t="str">
        <f>IF($Q1413*100&gt;=VLOOKUP($O1413,margin_ranges!$A$5:$C$10,2,FALSE),IF($Q1413*100&lt;=VLOOKUP($O1413,margin_ranges!$A$5:$C$10,3,FALSE)+10,"IN RANGE","ABOVE RANGE"),"BELOW RANGE")</f>
        <v>IN RANGE</v>
      </c>
      <c r="S1413">
        <f>MIN(VLOOKUP($O1413,margin_ranges!$A$5:$D$10,4,FALSE),$P1413*100)</f>
        <v>23.46537987</v>
      </c>
      <c r="T1413" s="29">
        <f>(1-$S1413/100)/(1-$F1413)-1</f>
        <v>-1.8786921410256507E-2</v>
      </c>
      <c r="U1413" s="19" t="str">
        <f>IF(ABS(IFERROR(T1413,0))&gt;0.05,INDEX(margin_ranges!$C$13:$C$16,MATCH($F1413*100,margin_ranges!$B$13:$B$16,1)),"")</f>
        <v/>
      </c>
      <c r="V1413" t="e">
        <f>MIN(VLOOKUP($U1413,margin_ranges!$A$5:$D$10,4,FALSE),$P1413*100)</f>
        <v>#N/A</v>
      </c>
      <c r="Y1413" s="29" t="e">
        <f t="shared" si="21"/>
        <v>#N/A</v>
      </c>
    </row>
    <row r="1414" spans="1:25" x14ac:dyDescent="0.3">
      <c r="A1414" s="8" t="s">
        <v>17</v>
      </c>
      <c r="B1414" s="8" t="s">
        <v>1743</v>
      </c>
      <c r="C1414" s="8" t="s">
        <v>1744</v>
      </c>
      <c r="D1414" s="8" t="s">
        <v>2157</v>
      </c>
      <c r="E1414" s="8" t="s">
        <v>2158</v>
      </c>
      <c r="F1414" s="24">
        <v>0.189999999999999</v>
      </c>
      <c r="G1414" s="24">
        <v>0</v>
      </c>
      <c r="H1414" s="25">
        <v>0.60940000000000005</v>
      </c>
      <c r="I1414" s="25">
        <v>0.15579999999999999</v>
      </c>
      <c r="J1414" s="15">
        <v>9</v>
      </c>
      <c r="K1414" s="15">
        <v>1</v>
      </c>
      <c r="L1414" s="13">
        <v>0.25569999999999998</v>
      </c>
      <c r="M1414" s="7">
        <v>1.83035305</v>
      </c>
      <c r="N1414" s="26">
        <v>1.45</v>
      </c>
      <c r="O1414" s="27" t="s">
        <v>92</v>
      </c>
      <c r="P1414" s="8">
        <v>0.2078031062</v>
      </c>
      <c r="Q1414" s="24">
        <v>0.19</v>
      </c>
      <c r="R1414" t="str">
        <f>IF($Q1414*100&gt;=VLOOKUP($O1414,margin_ranges!$A$5:$C$10,2,FALSE),IF($Q1414*100&lt;=VLOOKUP($O1414,margin_ranges!$A$5:$C$10,3,FALSE)+10,"IN RANGE","ABOVE RANGE"),"BELOW RANGE")</f>
        <v>BELOW RANGE</v>
      </c>
      <c r="S1414">
        <f>MIN(VLOOKUP($O1414,margin_ranges!$A$5:$D$10,4,FALSE),$P1414*100)</f>
        <v>20.780310620000002</v>
      </c>
      <c r="T1414" s="29">
        <f>(1-$S1414/100)/(1-$F1414)-1</f>
        <v>-2.1979143456791195E-2</v>
      </c>
      <c r="U1414" s="19" t="str">
        <f>IF(ABS(IFERROR(T1414,0))&gt;0.05,INDEX(margin_ranges!$C$13:$C$16,MATCH($F1414*100,margin_ranges!$B$13:$B$16,1)),"")</f>
        <v/>
      </c>
      <c r="V1414" t="e">
        <f>MIN(VLOOKUP($U1414,margin_ranges!$A$5:$D$10,4,FALSE),$P1414*100)</f>
        <v>#N/A</v>
      </c>
      <c r="Y1414" s="29" t="e">
        <f t="shared" si="21"/>
        <v>#N/A</v>
      </c>
    </row>
    <row r="1415" spans="1:25" x14ac:dyDescent="0.3">
      <c r="A1415" s="8" t="s">
        <v>17</v>
      </c>
      <c r="B1415" s="8" t="s">
        <v>1743</v>
      </c>
      <c r="C1415" s="8" t="s">
        <v>1744</v>
      </c>
      <c r="D1415" s="8" t="s">
        <v>1919</v>
      </c>
      <c r="E1415" s="8" t="s">
        <v>1920</v>
      </c>
      <c r="F1415" s="24">
        <v>0.24</v>
      </c>
      <c r="G1415" s="24">
        <v>0</v>
      </c>
      <c r="H1415" s="25">
        <v>2.0975000000000001</v>
      </c>
      <c r="I1415" s="25">
        <v>0.99460000000000004</v>
      </c>
      <c r="J1415" s="15">
        <v>60</v>
      </c>
      <c r="K1415" s="15">
        <v>12</v>
      </c>
      <c r="L1415" s="13">
        <v>0.47420000000000001</v>
      </c>
      <c r="M1415" s="7">
        <v>2.0208832999999999</v>
      </c>
      <c r="N1415" s="26">
        <v>1.5</v>
      </c>
      <c r="O1415" s="27" t="s">
        <v>92</v>
      </c>
      <c r="P1415" s="8">
        <v>0.25775031269999998</v>
      </c>
      <c r="Q1415" s="24">
        <v>0.24</v>
      </c>
      <c r="R1415" t="str">
        <f>IF($Q1415*100&gt;=VLOOKUP($O1415,margin_ranges!$A$5:$C$10,2,FALSE),IF($Q1415*100&lt;=VLOOKUP($O1415,margin_ranges!$A$5:$C$10,3,FALSE)+10,"IN RANGE","ABOVE RANGE"),"BELOW RANGE")</f>
        <v>IN RANGE</v>
      </c>
      <c r="S1415">
        <f>MIN(VLOOKUP($O1415,margin_ranges!$A$5:$D$10,4,FALSE),$P1415*100)</f>
        <v>25.775031269999999</v>
      </c>
      <c r="T1415" s="29">
        <f>(1-$S1415/100)/(1-$F1415)-1</f>
        <v>-2.3355674605263221E-2</v>
      </c>
      <c r="U1415" s="19" t="str">
        <f>IF(ABS(IFERROR(T1415,0))&gt;0.05,INDEX(margin_ranges!$C$13:$C$16,MATCH($F1415*100,margin_ranges!$B$13:$B$16,1)),"")</f>
        <v/>
      </c>
      <c r="V1415" t="e">
        <f>MIN(VLOOKUP($U1415,margin_ranges!$A$5:$D$10,4,FALSE),$P1415*100)</f>
        <v>#N/A</v>
      </c>
      <c r="Y1415" s="29" t="e">
        <f t="shared" si="21"/>
        <v>#N/A</v>
      </c>
    </row>
    <row r="1416" spans="1:25" x14ac:dyDescent="0.3">
      <c r="A1416" s="8" t="s">
        <v>17</v>
      </c>
      <c r="B1416" s="8" t="s">
        <v>1743</v>
      </c>
      <c r="C1416" s="8" t="s">
        <v>1744</v>
      </c>
      <c r="D1416" s="8" t="s">
        <v>2511</v>
      </c>
      <c r="E1416" s="8" t="s">
        <v>2512</v>
      </c>
      <c r="F1416" s="24">
        <v>0.22</v>
      </c>
      <c r="G1416" s="24">
        <v>0</v>
      </c>
      <c r="H1416" s="25">
        <v>1.7916000000000001</v>
      </c>
      <c r="I1416" s="25">
        <v>0.50290000000000001</v>
      </c>
      <c r="J1416" s="15">
        <v>29</v>
      </c>
      <c r="K1416" s="15">
        <v>5</v>
      </c>
      <c r="L1416" s="13">
        <v>0.28070000000000001</v>
      </c>
      <c r="M1416" s="7">
        <v>1.90670359</v>
      </c>
      <c r="N1416" s="26">
        <v>1.45</v>
      </c>
      <c r="O1416" s="27" t="s">
        <v>92</v>
      </c>
      <c r="P1416" s="8">
        <v>0.23952521769999999</v>
      </c>
      <c r="Q1416" s="24">
        <v>0.22</v>
      </c>
      <c r="R1416" t="str">
        <f>IF($Q1416*100&gt;=VLOOKUP($O1416,margin_ranges!$A$5:$C$10,2,FALSE),IF($Q1416*100&lt;=VLOOKUP($O1416,margin_ranges!$A$5:$C$10,3,FALSE)+10,"IN RANGE","ABOVE RANGE"),"BELOW RANGE")</f>
        <v>IN RANGE</v>
      </c>
      <c r="S1416">
        <f>MIN(VLOOKUP($O1416,margin_ranges!$A$5:$D$10,4,FALSE),$P1416*100)</f>
        <v>23.952521769999997</v>
      </c>
      <c r="T1416" s="29">
        <f>(1-$S1416/100)/(1-$F1416)-1</f>
        <v>-2.5032330384615387E-2</v>
      </c>
      <c r="U1416" s="19" t="str">
        <f>IF(ABS(IFERROR(T1416,0))&gt;0.05,INDEX(margin_ranges!$C$13:$C$16,MATCH($F1416*100,margin_ranges!$B$13:$B$16,1)),"")</f>
        <v/>
      </c>
      <c r="V1416" t="e">
        <f>MIN(VLOOKUP($U1416,margin_ranges!$A$5:$D$10,4,FALSE),$P1416*100)</f>
        <v>#N/A</v>
      </c>
      <c r="Y1416" s="29" t="e">
        <f t="shared" si="21"/>
        <v>#N/A</v>
      </c>
    </row>
    <row r="1417" spans="1:25" x14ac:dyDescent="0.3">
      <c r="A1417" s="8" t="s">
        <v>17</v>
      </c>
      <c r="B1417" s="8" t="s">
        <v>1743</v>
      </c>
      <c r="C1417" s="8" t="s">
        <v>1744</v>
      </c>
      <c r="D1417" s="8" t="s">
        <v>11854</v>
      </c>
      <c r="E1417" s="8" t="s">
        <v>11855</v>
      </c>
      <c r="F1417" s="24">
        <v>0.25</v>
      </c>
      <c r="G1417" s="24">
        <v>0</v>
      </c>
      <c r="H1417" s="25">
        <v>0.32440000000000002</v>
      </c>
      <c r="I1417" s="25">
        <v>0.1137</v>
      </c>
      <c r="J1417" s="15">
        <v>7</v>
      </c>
      <c r="K1417" s="15">
        <v>2</v>
      </c>
      <c r="L1417" s="13">
        <v>0.35049999999999998</v>
      </c>
      <c r="M1417" s="7">
        <v>1.92286432</v>
      </c>
      <c r="N1417" s="26">
        <v>1.4</v>
      </c>
      <c r="O1417" s="27" t="s">
        <v>22</v>
      </c>
      <c r="P1417" s="8">
        <v>0.27191950869999998</v>
      </c>
      <c r="Q1417" s="24">
        <v>0.25</v>
      </c>
      <c r="R1417" t="str">
        <f>IF($Q1417*100&gt;=VLOOKUP($O1417,margin_ranges!$A$5:$C$10,2,FALSE),IF($Q1417*100&lt;=VLOOKUP($O1417,margin_ranges!$A$5:$C$10,3,FALSE)+10,"IN RANGE","ABOVE RANGE"),"BELOW RANGE")</f>
        <v>IN RANGE</v>
      </c>
      <c r="S1417">
        <f>MIN(VLOOKUP($O1417,margin_ranges!$A$5:$D$10,4,FALSE),$P1417*100)</f>
        <v>27.191950869999999</v>
      </c>
      <c r="T1417" s="29">
        <f>(1-$S1417/100)/(1-$F1417)-1</f>
        <v>-2.9226011599999935E-2</v>
      </c>
      <c r="U1417" s="19" t="str">
        <f>IF(ABS(IFERROR(T1417,0))&gt;0.05,INDEX(margin_ranges!$C$13:$C$16,MATCH($F1417*100,margin_ranges!$B$13:$B$16,1)),"")</f>
        <v/>
      </c>
      <c r="V1417" t="e">
        <f>MIN(VLOOKUP($U1417,margin_ranges!$A$5:$D$10,4,FALSE),$P1417*100)</f>
        <v>#N/A</v>
      </c>
      <c r="Y1417" s="29" t="e">
        <f t="shared" si="21"/>
        <v>#N/A</v>
      </c>
    </row>
    <row r="1418" spans="1:25" x14ac:dyDescent="0.3">
      <c r="A1418" s="8" t="s">
        <v>17</v>
      </c>
      <c r="B1418" s="8" t="s">
        <v>1743</v>
      </c>
      <c r="C1418" s="8" t="s">
        <v>1744</v>
      </c>
      <c r="D1418" s="8" t="s">
        <v>2127</v>
      </c>
      <c r="E1418" s="8" t="s">
        <v>2128</v>
      </c>
      <c r="F1418" s="24">
        <v>0.19</v>
      </c>
      <c r="G1418" s="24">
        <v>0</v>
      </c>
      <c r="H1418" s="25">
        <v>2.4001999999999999</v>
      </c>
      <c r="I1418" s="25">
        <v>0.48220000000000002</v>
      </c>
      <c r="J1418" s="15">
        <v>28</v>
      </c>
      <c r="K1418" s="15">
        <v>4</v>
      </c>
      <c r="L1418" s="13">
        <v>0.2009</v>
      </c>
      <c r="M1418" s="7">
        <v>1.90913939</v>
      </c>
      <c r="N1418" s="26">
        <v>1.5</v>
      </c>
      <c r="O1418" s="27" t="s">
        <v>92</v>
      </c>
      <c r="P1418" s="8">
        <v>0.21430566549999999</v>
      </c>
      <c r="Q1418" s="24">
        <v>0.19</v>
      </c>
      <c r="R1418" t="str">
        <f>IF($Q1418*100&gt;=VLOOKUP($O1418,margin_ranges!$A$5:$C$10,2,FALSE),IF($Q1418*100&lt;=VLOOKUP($O1418,margin_ranges!$A$5:$C$10,3,FALSE)+10,"IN RANGE","ABOVE RANGE"),"BELOW RANGE")</f>
        <v>BELOW RANGE</v>
      </c>
      <c r="S1418">
        <f>MIN(VLOOKUP($O1418,margin_ranges!$A$5:$D$10,4,FALSE),$P1418*100)</f>
        <v>21.430566549999998</v>
      </c>
      <c r="T1418" s="29">
        <f>(1-$S1418/100)/(1-$F1418)-1</f>
        <v>-3.0006994444444435E-2</v>
      </c>
      <c r="U1418" s="19" t="str">
        <f>IF(ABS(IFERROR(T1418,0))&gt;0.05,INDEX(margin_ranges!$C$13:$C$16,MATCH($F1418*100,margin_ranges!$B$13:$B$16,1)),"")</f>
        <v/>
      </c>
      <c r="V1418" t="e">
        <f>MIN(VLOOKUP($U1418,margin_ranges!$A$5:$D$10,4,FALSE),$P1418*100)</f>
        <v>#N/A</v>
      </c>
      <c r="Y1418" s="29" t="e">
        <f t="shared" si="21"/>
        <v>#N/A</v>
      </c>
    </row>
    <row r="1419" spans="1:25" x14ac:dyDescent="0.3">
      <c r="A1419" s="8" t="s">
        <v>17</v>
      </c>
      <c r="B1419" s="8" t="s">
        <v>1743</v>
      </c>
      <c r="C1419" s="8" t="s">
        <v>1744</v>
      </c>
      <c r="D1419" s="8" t="s">
        <v>1889</v>
      </c>
      <c r="E1419" s="8" t="s">
        <v>1890</v>
      </c>
      <c r="F1419" s="24">
        <v>0.219999999999999</v>
      </c>
      <c r="G1419" s="24">
        <v>0</v>
      </c>
      <c r="H1419" s="25">
        <v>6.4379999999999997</v>
      </c>
      <c r="I1419" s="25">
        <v>1.5909</v>
      </c>
      <c r="J1419" s="15">
        <v>91</v>
      </c>
      <c r="K1419" s="15">
        <v>17</v>
      </c>
      <c r="L1419" s="13">
        <v>0.24709999999999999</v>
      </c>
      <c r="M1419" s="7">
        <v>1.91710219</v>
      </c>
      <c r="N1419" s="26">
        <v>1.45</v>
      </c>
      <c r="O1419" s="27" t="s">
        <v>92</v>
      </c>
      <c r="P1419" s="8">
        <v>0.2436501264</v>
      </c>
      <c r="Q1419" s="24">
        <v>0.22</v>
      </c>
      <c r="R1419" t="str">
        <f>IF($Q1419*100&gt;=VLOOKUP($O1419,margin_ranges!$A$5:$C$10,2,FALSE),IF($Q1419*100&lt;=VLOOKUP($O1419,margin_ranges!$A$5:$C$10,3,FALSE)+10,"IN RANGE","ABOVE RANGE"),"BELOW RANGE")</f>
        <v>IN RANGE</v>
      </c>
      <c r="S1419">
        <f>MIN(VLOOKUP($O1419,margin_ranges!$A$5:$D$10,4,FALSE),$P1419*100)</f>
        <v>24.36501264</v>
      </c>
      <c r="T1419" s="29">
        <f>(1-$S1419/100)/(1-$F1419)-1</f>
        <v>-3.0320674871796127E-2</v>
      </c>
      <c r="U1419" s="19" t="str">
        <f>IF(ABS(IFERROR(T1419,0))&gt;0.05,INDEX(margin_ranges!$C$13:$C$16,MATCH($F1419*100,margin_ranges!$B$13:$B$16,1)),"")</f>
        <v/>
      </c>
      <c r="V1419" t="e">
        <f>MIN(VLOOKUP($U1419,margin_ranges!$A$5:$D$10,4,FALSE),$P1419*100)</f>
        <v>#N/A</v>
      </c>
      <c r="Y1419" s="29" t="e">
        <f t="shared" si="21"/>
        <v>#N/A</v>
      </c>
    </row>
    <row r="1420" spans="1:25" x14ac:dyDescent="0.3">
      <c r="A1420" s="8" t="s">
        <v>17</v>
      </c>
      <c r="B1420" s="8" t="s">
        <v>1743</v>
      </c>
      <c r="C1420" s="8" t="s">
        <v>1744</v>
      </c>
      <c r="D1420" s="8" t="s">
        <v>2479</v>
      </c>
      <c r="E1420" s="8" t="s">
        <v>2480</v>
      </c>
      <c r="F1420" s="24">
        <v>0.189999999999999</v>
      </c>
      <c r="G1420" s="24">
        <v>0</v>
      </c>
      <c r="H1420" s="25">
        <v>2.2067999999999999</v>
      </c>
      <c r="I1420" s="25">
        <v>0.79169999999999996</v>
      </c>
      <c r="J1420" s="15">
        <v>45</v>
      </c>
      <c r="K1420" s="15">
        <v>7</v>
      </c>
      <c r="L1420" s="13">
        <v>0.35880000000000001</v>
      </c>
      <c r="M1420" s="7">
        <v>1.91178275</v>
      </c>
      <c r="N1420" s="26">
        <v>1.5</v>
      </c>
      <c r="O1420" s="27" t="s">
        <v>92</v>
      </c>
      <c r="P1420" s="8">
        <v>0.2153920208</v>
      </c>
      <c r="Q1420" s="24">
        <v>0.19</v>
      </c>
      <c r="R1420" t="str">
        <f>IF($Q1420*100&gt;=VLOOKUP($O1420,margin_ranges!$A$5:$C$10,2,FALSE),IF($Q1420*100&lt;=VLOOKUP($O1420,margin_ranges!$A$5:$C$10,3,FALSE)+10,"IN RANGE","ABOVE RANGE"),"BELOW RANGE")</f>
        <v>BELOW RANGE</v>
      </c>
      <c r="S1420">
        <f>MIN(VLOOKUP($O1420,margin_ranges!$A$5:$D$10,4,FALSE),$P1420*100)</f>
        <v>21.539202079999999</v>
      </c>
      <c r="T1420" s="29">
        <f>(1-$S1420/100)/(1-$F1420)-1</f>
        <v>-3.1348173827161596E-2</v>
      </c>
      <c r="U1420" s="19" t="str">
        <f>IF(ABS(IFERROR(T1420,0))&gt;0.05,INDEX(margin_ranges!$C$13:$C$16,MATCH($F1420*100,margin_ranges!$B$13:$B$16,1)),"")</f>
        <v/>
      </c>
      <c r="V1420" t="e">
        <f>MIN(VLOOKUP($U1420,margin_ranges!$A$5:$D$10,4,FALSE),$P1420*100)</f>
        <v>#N/A</v>
      </c>
      <c r="Y1420" s="29" t="e">
        <f t="shared" si="21"/>
        <v>#N/A</v>
      </c>
    </row>
    <row r="1421" spans="1:25" x14ac:dyDescent="0.3">
      <c r="A1421" s="8" t="s">
        <v>17</v>
      </c>
      <c r="B1421" s="8" t="s">
        <v>1743</v>
      </c>
      <c r="C1421" s="8" t="s">
        <v>1744</v>
      </c>
      <c r="D1421" s="8" t="s">
        <v>2285</v>
      </c>
      <c r="E1421" s="8" t="s">
        <v>2286</v>
      </c>
      <c r="F1421" s="24">
        <v>0.19</v>
      </c>
      <c r="G1421" s="24">
        <v>0</v>
      </c>
      <c r="H1421" s="25">
        <v>2.3839999999999999</v>
      </c>
      <c r="I1421" s="25">
        <v>0.50609999999999999</v>
      </c>
      <c r="J1421" s="15">
        <v>29</v>
      </c>
      <c r="K1421" s="15">
        <v>5</v>
      </c>
      <c r="L1421" s="13">
        <v>0.21229999999999999</v>
      </c>
      <c r="M1421" s="7">
        <v>1.91229184</v>
      </c>
      <c r="N1421" s="26">
        <v>1.5</v>
      </c>
      <c r="O1421" s="27" t="s">
        <v>92</v>
      </c>
      <c r="P1421" s="8">
        <v>0.21560090030000001</v>
      </c>
      <c r="Q1421" s="24">
        <v>0.19</v>
      </c>
      <c r="R1421" t="str">
        <f>IF($Q1421*100&gt;=VLOOKUP($O1421,margin_ranges!$A$5:$C$10,2,FALSE),IF($Q1421*100&lt;=VLOOKUP($O1421,margin_ranges!$A$5:$C$10,3,FALSE)+10,"IN RANGE","ABOVE RANGE"),"BELOW RANGE")</f>
        <v>BELOW RANGE</v>
      </c>
      <c r="S1421">
        <f>MIN(VLOOKUP($O1421,margin_ranges!$A$5:$D$10,4,FALSE),$P1421*100)</f>
        <v>21.560090030000001</v>
      </c>
      <c r="T1421" s="29">
        <f>(1-$S1421/100)/(1-$F1421)-1</f>
        <v>-3.1606049753086451E-2</v>
      </c>
      <c r="U1421" s="19" t="str">
        <f>IF(ABS(IFERROR(T1421,0))&gt;0.05,INDEX(margin_ranges!$C$13:$C$16,MATCH($F1421*100,margin_ranges!$B$13:$B$16,1)),"")</f>
        <v/>
      </c>
      <c r="V1421" t="e">
        <f>MIN(VLOOKUP($U1421,margin_ranges!$A$5:$D$10,4,FALSE),$P1421*100)</f>
        <v>#N/A</v>
      </c>
      <c r="Y1421" s="29" t="e">
        <f t="shared" si="21"/>
        <v>#N/A</v>
      </c>
    </row>
    <row r="1422" spans="1:25" x14ac:dyDescent="0.3">
      <c r="A1422" s="8" t="s">
        <v>17</v>
      </c>
      <c r="B1422" s="8" t="s">
        <v>1743</v>
      </c>
      <c r="C1422" s="8" t="s">
        <v>1744</v>
      </c>
      <c r="D1422" s="8" t="s">
        <v>2279</v>
      </c>
      <c r="E1422" s="8" t="s">
        <v>2280</v>
      </c>
      <c r="F1422" s="24">
        <v>0.189999999999999</v>
      </c>
      <c r="G1422" s="24">
        <v>0</v>
      </c>
      <c r="H1422" s="25">
        <v>0.34849999999999998</v>
      </c>
      <c r="I1422" s="25">
        <v>0.14680000000000001</v>
      </c>
      <c r="J1422" s="15">
        <v>8</v>
      </c>
      <c r="K1422" s="15">
        <v>1</v>
      </c>
      <c r="L1422" s="13">
        <v>0.42120000000000002</v>
      </c>
      <c r="M1422" s="7">
        <v>1.85980535</v>
      </c>
      <c r="N1422" s="26">
        <v>1.45</v>
      </c>
      <c r="O1422" s="27" t="s">
        <v>92</v>
      </c>
      <c r="P1422" s="8">
        <v>0.2203485178</v>
      </c>
      <c r="Q1422" s="24">
        <v>0.19</v>
      </c>
      <c r="R1422" t="str">
        <f>IF($Q1422*100&gt;=VLOOKUP($O1422,margin_ranges!$A$5:$C$10,2,FALSE),IF($Q1422*100&lt;=VLOOKUP($O1422,margin_ranges!$A$5:$C$10,3,FALSE)+10,"IN RANGE","ABOVE RANGE"),"BELOW RANGE")</f>
        <v>BELOW RANGE</v>
      </c>
      <c r="S1422">
        <f>MIN(VLOOKUP($O1422,margin_ranges!$A$5:$D$10,4,FALSE),$P1422*100)</f>
        <v>22.03485178</v>
      </c>
      <c r="T1422" s="29">
        <f>(1-$S1422/100)/(1-$F1422)-1</f>
        <v>-3.7467305925927064E-2</v>
      </c>
      <c r="U1422" s="19" t="str">
        <f>IF(ABS(IFERROR(T1422,0))&gt;0.05,INDEX(margin_ranges!$C$13:$C$16,MATCH($F1422*100,margin_ranges!$B$13:$B$16,1)),"")</f>
        <v/>
      </c>
      <c r="V1422" t="e">
        <f>MIN(VLOOKUP($U1422,margin_ranges!$A$5:$D$10,4,FALSE),$P1422*100)</f>
        <v>#N/A</v>
      </c>
      <c r="Y1422" s="29" t="e">
        <f t="shared" ref="Y1422:Y1485" si="22">(1-$V1422/100)/(1-$F1422)-1</f>
        <v>#N/A</v>
      </c>
    </row>
    <row r="1423" spans="1:25" x14ac:dyDescent="0.3">
      <c r="A1423" s="8" t="s">
        <v>17</v>
      </c>
      <c r="B1423" s="8" t="s">
        <v>1743</v>
      </c>
      <c r="C1423" s="8" t="s">
        <v>1744</v>
      </c>
      <c r="D1423" s="8" t="s">
        <v>2149</v>
      </c>
      <c r="E1423" s="8" t="s">
        <v>2150</v>
      </c>
      <c r="F1423" s="24">
        <v>0.24</v>
      </c>
      <c r="G1423" s="24">
        <v>0</v>
      </c>
      <c r="H1423" s="25">
        <v>0.48949999999999999</v>
      </c>
      <c r="I1423" s="25">
        <v>0.15279999999999999</v>
      </c>
      <c r="J1423" s="15">
        <v>9</v>
      </c>
      <c r="K1423" s="15">
        <v>2</v>
      </c>
      <c r="L1423" s="13">
        <v>0.31209999999999999</v>
      </c>
      <c r="M1423" s="7">
        <v>1.9845254800000001</v>
      </c>
      <c r="N1423" s="26">
        <v>1.45</v>
      </c>
      <c r="O1423" s="27" t="s">
        <v>92</v>
      </c>
      <c r="P1423" s="8">
        <v>0.26934674549999998</v>
      </c>
      <c r="Q1423" s="24">
        <v>0.24</v>
      </c>
      <c r="R1423" t="str">
        <f>IF($Q1423*100&gt;=VLOOKUP($O1423,margin_ranges!$A$5:$C$10,2,FALSE),IF($Q1423*100&lt;=VLOOKUP($O1423,margin_ranges!$A$5:$C$10,3,FALSE)+10,"IN RANGE","ABOVE RANGE"),"BELOW RANGE")</f>
        <v>IN RANGE</v>
      </c>
      <c r="S1423">
        <f>MIN(VLOOKUP($O1423,margin_ranges!$A$5:$D$10,4,FALSE),$P1423*100)</f>
        <v>26.934674549999997</v>
      </c>
      <c r="T1423" s="29">
        <f>(1-$S1423/100)/(1-$F1423)-1</f>
        <v>-3.8614138815789567E-2</v>
      </c>
      <c r="U1423" s="19" t="str">
        <f>IF(ABS(IFERROR(T1423,0))&gt;0.05,INDEX(margin_ranges!$C$13:$C$16,MATCH($F1423*100,margin_ranges!$B$13:$B$16,1)),"")</f>
        <v/>
      </c>
      <c r="V1423" t="e">
        <f>MIN(VLOOKUP($U1423,margin_ranges!$A$5:$D$10,4,FALSE),$P1423*100)</f>
        <v>#N/A</v>
      </c>
      <c r="Y1423" s="29" t="e">
        <f t="shared" si="22"/>
        <v>#N/A</v>
      </c>
    </row>
    <row r="1424" spans="1:25" x14ac:dyDescent="0.3">
      <c r="A1424" s="8" t="s">
        <v>17</v>
      </c>
      <c r="B1424" s="8" t="s">
        <v>1743</v>
      </c>
      <c r="C1424" s="8" t="s">
        <v>1744</v>
      </c>
      <c r="D1424" s="8" t="s">
        <v>2169</v>
      </c>
      <c r="E1424" s="8" t="s">
        <v>2170</v>
      </c>
      <c r="F1424" s="24">
        <v>0.19</v>
      </c>
      <c r="G1424" s="24">
        <v>0</v>
      </c>
      <c r="H1424" s="25">
        <v>1.4260999999999999</v>
      </c>
      <c r="I1424" s="25">
        <v>0.1792</v>
      </c>
      <c r="J1424" s="15">
        <v>11</v>
      </c>
      <c r="K1424" s="15">
        <v>2</v>
      </c>
      <c r="L1424" s="13">
        <v>0.12570000000000001</v>
      </c>
      <c r="M1424" s="7">
        <v>1.99473894</v>
      </c>
      <c r="N1424" s="26">
        <v>1.55</v>
      </c>
      <c r="O1424" s="27" t="s">
        <v>92</v>
      </c>
      <c r="P1424" s="8">
        <v>0.2229559623</v>
      </c>
      <c r="Q1424" s="24">
        <v>0.19</v>
      </c>
      <c r="R1424" t="str">
        <f>IF($Q1424*100&gt;=VLOOKUP($O1424,margin_ranges!$A$5:$C$10,2,FALSE),IF($Q1424*100&lt;=VLOOKUP($O1424,margin_ranges!$A$5:$C$10,3,FALSE)+10,"IN RANGE","ABOVE RANGE"),"BELOW RANGE")</f>
        <v>BELOW RANGE</v>
      </c>
      <c r="S1424">
        <f>MIN(VLOOKUP($O1424,margin_ranges!$A$5:$D$10,4,FALSE),$P1424*100)</f>
        <v>22.295596230000001</v>
      </c>
      <c r="T1424" s="29">
        <f>(1-$S1424/100)/(1-$F1424)-1</f>
        <v>-4.0686373209876669E-2</v>
      </c>
      <c r="U1424" s="19" t="str">
        <f>IF(ABS(IFERROR(T1424,0))&gt;0.05,INDEX(margin_ranges!$C$13:$C$16,MATCH($F1424*100,margin_ranges!$B$13:$B$16,1)),"")</f>
        <v/>
      </c>
      <c r="V1424" t="e">
        <f>MIN(VLOOKUP($U1424,margin_ranges!$A$5:$D$10,4,FALSE),$P1424*100)</f>
        <v>#N/A</v>
      </c>
      <c r="Y1424" s="29" t="e">
        <f t="shared" si="22"/>
        <v>#N/A</v>
      </c>
    </row>
    <row r="1425" spans="1:25" x14ac:dyDescent="0.3">
      <c r="A1425" s="8" t="s">
        <v>17</v>
      </c>
      <c r="B1425" s="8" t="s">
        <v>1743</v>
      </c>
      <c r="C1425" s="8" t="s">
        <v>1744</v>
      </c>
      <c r="D1425" s="28" t="s">
        <v>2389</v>
      </c>
      <c r="E1425" s="8" t="s">
        <v>2390</v>
      </c>
      <c r="F1425" s="24">
        <v>0.22</v>
      </c>
      <c r="G1425" s="24">
        <v>0</v>
      </c>
      <c r="H1425" s="25">
        <v>3.6764000000000001</v>
      </c>
      <c r="I1425" s="25">
        <v>1.4076</v>
      </c>
      <c r="J1425" s="15">
        <v>88</v>
      </c>
      <c r="K1425" s="15">
        <v>16</v>
      </c>
      <c r="L1425" s="13">
        <v>0.38290000000000002</v>
      </c>
      <c r="M1425" s="7">
        <v>2.0729726999999998</v>
      </c>
      <c r="N1425" s="26">
        <v>1.55</v>
      </c>
      <c r="O1425" s="27" t="s">
        <v>92</v>
      </c>
      <c r="P1425" s="8">
        <v>0.25228151770000001</v>
      </c>
      <c r="Q1425" s="24">
        <v>0.22</v>
      </c>
      <c r="R1425" t="str">
        <f>IF($Q1425*100&gt;=VLOOKUP($O1425,margin_ranges!$A$5:$C$10,2,FALSE),IF($Q1425*100&lt;=VLOOKUP($O1425,margin_ranges!$A$5:$C$10,3,FALSE)+10,"IN RANGE","ABOVE RANGE"),"BELOW RANGE")</f>
        <v>IN RANGE</v>
      </c>
      <c r="S1425">
        <f>MIN(VLOOKUP($O1425,margin_ranges!$A$5:$D$10,4,FALSE),$P1425*100)</f>
        <v>25.22815177</v>
      </c>
      <c r="T1425" s="29">
        <f>(1-$S1425/100)/(1-$F1425)-1</f>
        <v>-4.1386561153846091E-2</v>
      </c>
      <c r="U1425" s="19" t="str">
        <f>IF(ABS(IFERROR(T1425,0))&gt;0.05,INDEX(margin_ranges!$C$13:$C$16,MATCH($F1425*100,margin_ranges!$B$13:$B$16,1)),"")</f>
        <v/>
      </c>
      <c r="V1425" t="e">
        <f>MIN(VLOOKUP($U1425,margin_ranges!$A$5:$D$10,4,FALSE),$P1425*100)</f>
        <v>#N/A</v>
      </c>
      <c r="Y1425" s="29" t="e">
        <f t="shared" si="22"/>
        <v>#N/A</v>
      </c>
    </row>
    <row r="1426" spans="1:25" x14ac:dyDescent="0.3">
      <c r="A1426" s="8" t="s">
        <v>17</v>
      </c>
      <c r="B1426" s="8" t="s">
        <v>1743</v>
      </c>
      <c r="C1426" s="8" t="s">
        <v>1744</v>
      </c>
      <c r="D1426" s="8" t="s">
        <v>1799</v>
      </c>
      <c r="E1426" s="8" t="s">
        <v>1800</v>
      </c>
      <c r="F1426" s="24">
        <v>0.19</v>
      </c>
      <c r="G1426" s="24">
        <v>0</v>
      </c>
      <c r="H1426" s="25">
        <v>2.0371000000000001</v>
      </c>
      <c r="I1426" s="25">
        <v>0.79430000000000001</v>
      </c>
      <c r="J1426" s="15">
        <v>48</v>
      </c>
      <c r="K1426" s="15">
        <v>8</v>
      </c>
      <c r="L1426" s="13">
        <v>0.38990000000000002</v>
      </c>
      <c r="M1426" s="7">
        <v>1.9979316499999999</v>
      </c>
      <c r="N1426" s="26">
        <v>1.55</v>
      </c>
      <c r="O1426" s="27" t="s">
        <v>92</v>
      </c>
      <c r="P1426" s="8">
        <v>0.22419768649999999</v>
      </c>
      <c r="Q1426" s="24">
        <v>0.19</v>
      </c>
      <c r="R1426" t="str">
        <f>IF($Q1426*100&gt;=VLOOKUP($O1426,margin_ranges!$A$5:$C$10,2,FALSE),IF($Q1426*100&lt;=VLOOKUP($O1426,margin_ranges!$A$5:$C$10,3,FALSE)+10,"IN RANGE","ABOVE RANGE"),"BELOW RANGE")</f>
        <v>BELOW RANGE</v>
      </c>
      <c r="S1426">
        <f>MIN(VLOOKUP($O1426,margin_ranges!$A$5:$D$10,4,FALSE),$P1426*100)</f>
        <v>22.419768649999998</v>
      </c>
      <c r="T1426" s="29">
        <f>(1-$S1426/100)/(1-$F1426)-1</f>
        <v>-4.2219366049382701E-2</v>
      </c>
      <c r="U1426" s="19" t="str">
        <f>IF(ABS(IFERROR(T1426,0))&gt;0.05,INDEX(margin_ranges!$C$13:$C$16,MATCH($F1426*100,margin_ranges!$B$13:$B$16,1)),"")</f>
        <v/>
      </c>
      <c r="V1426" t="e">
        <f>MIN(VLOOKUP($U1426,margin_ranges!$A$5:$D$10,4,FALSE),$P1426*100)</f>
        <v>#N/A</v>
      </c>
      <c r="Y1426" s="29" t="e">
        <f t="shared" si="22"/>
        <v>#N/A</v>
      </c>
    </row>
    <row r="1427" spans="1:25" x14ac:dyDescent="0.3">
      <c r="A1427" s="8" t="s">
        <v>17</v>
      </c>
      <c r="B1427" s="8" t="s">
        <v>1743</v>
      </c>
      <c r="C1427" s="8" t="s">
        <v>1744</v>
      </c>
      <c r="D1427" s="8" t="s">
        <v>1995</v>
      </c>
      <c r="E1427" s="8" t="s">
        <v>1996</v>
      </c>
      <c r="F1427" s="24">
        <v>0.19</v>
      </c>
      <c r="G1427" s="24">
        <v>0</v>
      </c>
      <c r="H1427" s="25">
        <v>1.1511</v>
      </c>
      <c r="I1427" s="25">
        <v>0.2944</v>
      </c>
      <c r="J1427" s="15">
        <v>17</v>
      </c>
      <c r="K1427" s="15">
        <v>3</v>
      </c>
      <c r="L1427" s="13">
        <v>0.25569999999999998</v>
      </c>
      <c r="M1427" s="7">
        <v>1.93918952</v>
      </c>
      <c r="N1427" s="26">
        <v>1.5</v>
      </c>
      <c r="O1427" s="27" t="s">
        <v>92</v>
      </c>
      <c r="P1427" s="8">
        <v>0.22648096700000001</v>
      </c>
      <c r="Q1427" s="24">
        <v>0.19</v>
      </c>
      <c r="R1427" t="str">
        <f>IF($Q1427*100&gt;=VLOOKUP($O1427,margin_ranges!$A$5:$C$10,2,FALSE),IF($Q1427*100&lt;=VLOOKUP($O1427,margin_ranges!$A$5:$C$10,3,FALSE)+10,"IN RANGE","ABOVE RANGE"),"BELOW RANGE")</f>
        <v>BELOW RANGE</v>
      </c>
      <c r="S1427">
        <f>MIN(VLOOKUP($O1427,margin_ranges!$A$5:$D$10,4,FALSE),$P1427*100)</f>
        <v>22.6480967</v>
      </c>
      <c r="T1427" s="29">
        <f>(1-$S1427/100)/(1-$F1427)-1</f>
        <v>-4.5038230864197559E-2</v>
      </c>
      <c r="U1427" s="19" t="str">
        <f>IF(ABS(IFERROR(T1427,0))&gt;0.05,INDEX(margin_ranges!$C$13:$C$16,MATCH($F1427*100,margin_ranges!$B$13:$B$16,1)),"")</f>
        <v/>
      </c>
      <c r="V1427" t="e">
        <f>MIN(VLOOKUP($U1427,margin_ranges!$A$5:$D$10,4,FALSE),$P1427*100)</f>
        <v>#N/A</v>
      </c>
      <c r="Y1427" s="29" t="e">
        <f t="shared" si="22"/>
        <v>#N/A</v>
      </c>
    </row>
    <row r="1428" spans="1:25" x14ac:dyDescent="0.3">
      <c r="A1428" s="8" t="s">
        <v>17</v>
      </c>
      <c r="B1428" s="8" t="s">
        <v>1743</v>
      </c>
      <c r="C1428" s="8" t="s">
        <v>1744</v>
      </c>
      <c r="D1428" s="8" t="s">
        <v>2315</v>
      </c>
      <c r="E1428" s="8" t="s">
        <v>2316</v>
      </c>
      <c r="F1428" s="24">
        <v>0.19</v>
      </c>
      <c r="G1428" s="24">
        <v>0</v>
      </c>
      <c r="H1428" s="25">
        <v>2.694</v>
      </c>
      <c r="I1428" s="25">
        <v>0.82699999999999996</v>
      </c>
      <c r="J1428" s="15">
        <v>47</v>
      </c>
      <c r="K1428" s="15">
        <v>7</v>
      </c>
      <c r="L1428" s="13">
        <v>0.307</v>
      </c>
      <c r="M1428" s="7">
        <v>1.87458974</v>
      </c>
      <c r="N1428" s="26">
        <v>1.45</v>
      </c>
      <c r="O1428" s="27" t="s">
        <v>92</v>
      </c>
      <c r="P1428" s="8">
        <v>0.22649741979999999</v>
      </c>
      <c r="Q1428" s="24">
        <v>0.19</v>
      </c>
      <c r="R1428" t="str">
        <f>IF($Q1428*100&gt;=VLOOKUP($O1428,margin_ranges!$A$5:$C$10,2,FALSE),IF($Q1428*100&lt;=VLOOKUP($O1428,margin_ranges!$A$5:$C$10,3,FALSE)+10,"IN RANGE","ABOVE RANGE"),"BELOW RANGE")</f>
        <v>BELOW RANGE</v>
      </c>
      <c r="S1428">
        <f>MIN(VLOOKUP($O1428,margin_ranges!$A$5:$D$10,4,FALSE),$P1428*100)</f>
        <v>22.649741979999998</v>
      </c>
      <c r="T1428" s="29">
        <f>(1-$S1428/100)/(1-$F1428)-1</f>
        <v>-4.5058542962963077E-2</v>
      </c>
      <c r="U1428" s="19" t="str">
        <f>IF(ABS(IFERROR(T1428,0))&gt;0.05,INDEX(margin_ranges!$C$13:$C$16,MATCH($F1428*100,margin_ranges!$B$13:$B$16,1)),"")</f>
        <v/>
      </c>
      <c r="V1428" t="e">
        <f>MIN(VLOOKUP($U1428,margin_ranges!$A$5:$D$10,4,FALSE),$P1428*100)</f>
        <v>#N/A</v>
      </c>
      <c r="Y1428" s="29" t="e">
        <f t="shared" si="22"/>
        <v>#N/A</v>
      </c>
    </row>
    <row r="1429" spans="1:25" x14ac:dyDescent="0.3">
      <c r="A1429" s="8" t="s">
        <v>17</v>
      </c>
      <c r="B1429" s="8" t="s">
        <v>1743</v>
      </c>
      <c r="C1429" s="8" t="s">
        <v>1744</v>
      </c>
      <c r="D1429" s="8" t="s">
        <v>2029</v>
      </c>
      <c r="E1429" s="8" t="s">
        <v>2030</v>
      </c>
      <c r="F1429" s="24">
        <v>0.189999999999999</v>
      </c>
      <c r="G1429" s="24">
        <v>0</v>
      </c>
      <c r="H1429" s="25">
        <v>0.44629999999999997</v>
      </c>
      <c r="I1429" s="25">
        <v>0.13539999999999999</v>
      </c>
      <c r="J1429" s="15">
        <v>8</v>
      </c>
      <c r="K1429" s="15">
        <v>1</v>
      </c>
      <c r="L1429" s="13">
        <v>0.30349999999999999</v>
      </c>
      <c r="M1429" s="7">
        <v>1.87758439</v>
      </c>
      <c r="N1429" s="26">
        <v>1.45</v>
      </c>
      <c r="O1429" s="27" t="s">
        <v>92</v>
      </c>
      <c r="P1429" s="8">
        <v>0.22773111600000001</v>
      </c>
      <c r="Q1429" s="24">
        <v>0.19</v>
      </c>
      <c r="R1429" t="str">
        <f>IF($Q1429*100&gt;=VLOOKUP($O1429,margin_ranges!$A$5:$C$10,2,FALSE),IF($Q1429*100&lt;=VLOOKUP($O1429,margin_ranges!$A$5:$C$10,3,FALSE)+10,"IN RANGE","ABOVE RANGE"),"BELOW RANGE")</f>
        <v>BELOW RANGE</v>
      </c>
      <c r="S1429">
        <f>MIN(VLOOKUP($O1429,margin_ranges!$A$5:$D$10,4,FALSE),$P1429*100)</f>
        <v>22.7731116</v>
      </c>
      <c r="T1429" s="29">
        <f>(1-$S1429/100)/(1-$F1429)-1</f>
        <v>-4.6581624691359069E-2</v>
      </c>
      <c r="U1429" s="19" t="str">
        <f>IF(ABS(IFERROR(T1429,0))&gt;0.05,INDEX(margin_ranges!$C$13:$C$16,MATCH($F1429*100,margin_ranges!$B$13:$B$16,1)),"")</f>
        <v/>
      </c>
      <c r="V1429" t="e">
        <f>MIN(VLOOKUP($U1429,margin_ranges!$A$5:$D$10,4,FALSE),$P1429*100)</f>
        <v>#N/A</v>
      </c>
      <c r="Y1429" s="29" t="e">
        <f t="shared" si="22"/>
        <v>#N/A</v>
      </c>
    </row>
    <row r="1430" spans="1:25" x14ac:dyDescent="0.3">
      <c r="A1430" s="8" t="s">
        <v>17</v>
      </c>
      <c r="B1430" s="8" t="s">
        <v>1743</v>
      </c>
      <c r="C1430" s="8" t="s">
        <v>1744</v>
      </c>
      <c r="D1430" s="8" t="s">
        <v>2153</v>
      </c>
      <c r="E1430" s="8" t="s">
        <v>2154</v>
      </c>
      <c r="F1430" s="24">
        <v>0.19</v>
      </c>
      <c r="G1430" s="24">
        <v>0</v>
      </c>
      <c r="H1430" s="25">
        <v>5.0529999999999999</v>
      </c>
      <c r="I1430" s="25">
        <v>1.4745999999999999</v>
      </c>
      <c r="J1430" s="15">
        <v>86</v>
      </c>
      <c r="K1430" s="15">
        <v>13</v>
      </c>
      <c r="L1430" s="13">
        <v>0.2918</v>
      </c>
      <c r="M1430" s="7">
        <v>1.94487502</v>
      </c>
      <c r="N1430" s="26">
        <v>1.5</v>
      </c>
      <c r="O1430" s="27" t="s">
        <v>92</v>
      </c>
      <c r="P1430" s="8">
        <v>0.2287422167</v>
      </c>
      <c r="Q1430" s="24">
        <v>0.19</v>
      </c>
      <c r="R1430" t="str">
        <f>IF($Q1430*100&gt;=VLOOKUP($O1430,margin_ranges!$A$5:$C$10,2,FALSE),IF($Q1430*100&lt;=VLOOKUP($O1430,margin_ranges!$A$5:$C$10,3,FALSE)+10,"IN RANGE","ABOVE RANGE"),"BELOW RANGE")</f>
        <v>BELOW RANGE</v>
      </c>
      <c r="S1430">
        <f>MIN(VLOOKUP($O1430,margin_ranges!$A$5:$D$10,4,FALSE),$P1430*100)</f>
        <v>22.874221670000001</v>
      </c>
      <c r="T1430" s="29">
        <f>(1-$S1430/100)/(1-$F1430)-1</f>
        <v>-4.7829897160493795E-2</v>
      </c>
      <c r="U1430" s="19" t="str">
        <f>IF(ABS(IFERROR(T1430,0))&gt;0.05,INDEX(margin_ranges!$C$13:$C$16,MATCH($F1430*100,margin_ranges!$B$13:$B$16,1)),"")</f>
        <v/>
      </c>
      <c r="V1430" t="e">
        <f>MIN(VLOOKUP($U1430,margin_ranges!$A$5:$D$10,4,FALSE),$P1430*100)</f>
        <v>#N/A</v>
      </c>
      <c r="Y1430" s="29" t="e">
        <f t="shared" si="22"/>
        <v>#N/A</v>
      </c>
    </row>
    <row r="1431" spans="1:25" x14ac:dyDescent="0.3">
      <c r="A1431" s="8" t="s">
        <v>17</v>
      </c>
      <c r="B1431" s="8" t="s">
        <v>1743</v>
      </c>
      <c r="C1431" s="8" t="s">
        <v>1744</v>
      </c>
      <c r="D1431" s="8" t="s">
        <v>2539</v>
      </c>
      <c r="E1431" s="8" t="s">
        <v>2540</v>
      </c>
      <c r="F1431" s="24">
        <v>0.19</v>
      </c>
      <c r="G1431" s="24">
        <v>0</v>
      </c>
      <c r="H1431" s="25">
        <v>1.2732000000000001</v>
      </c>
      <c r="I1431" s="25">
        <v>0.26290000000000002</v>
      </c>
      <c r="J1431" s="15">
        <v>16</v>
      </c>
      <c r="K1431" s="15">
        <v>2</v>
      </c>
      <c r="L1431" s="13">
        <v>0.20649999999999999</v>
      </c>
      <c r="M1431" s="7">
        <v>2.01059783</v>
      </c>
      <c r="N1431" s="26">
        <v>1.55</v>
      </c>
      <c r="O1431" s="27" t="s">
        <v>92</v>
      </c>
      <c r="P1431" s="8">
        <v>0.22908501149999999</v>
      </c>
      <c r="Q1431" s="24">
        <v>0.19</v>
      </c>
      <c r="R1431" t="str">
        <f>IF($Q1431*100&gt;=VLOOKUP($O1431,margin_ranges!$A$5:$C$10,2,FALSE),IF($Q1431*100&lt;=VLOOKUP($O1431,margin_ranges!$A$5:$C$10,3,FALSE)+10,"IN RANGE","ABOVE RANGE"),"BELOW RANGE")</f>
        <v>BELOW RANGE</v>
      </c>
      <c r="S1431">
        <f>MIN(VLOOKUP($O1431,margin_ranges!$A$5:$D$10,4,FALSE),$P1431*100)</f>
        <v>22.908501149999999</v>
      </c>
      <c r="T1431" s="29">
        <f>(1-$S1431/100)/(1-$F1431)-1</f>
        <v>-4.825310061728405E-2</v>
      </c>
      <c r="U1431" s="19" t="str">
        <f>IF(ABS(IFERROR(T1431,0))&gt;0.05,INDEX(margin_ranges!$C$13:$C$16,MATCH($F1431*100,margin_ranges!$B$13:$B$16,1)),"")</f>
        <v/>
      </c>
      <c r="V1431" t="e">
        <f>MIN(VLOOKUP($U1431,margin_ranges!$A$5:$D$10,4,FALSE),$P1431*100)</f>
        <v>#N/A</v>
      </c>
      <c r="Y1431" s="29" t="e">
        <f t="shared" si="22"/>
        <v>#N/A</v>
      </c>
    </row>
    <row r="1432" spans="1:25" x14ac:dyDescent="0.3">
      <c r="A1432" s="8" t="s">
        <v>17</v>
      </c>
      <c r="B1432" s="8" t="s">
        <v>1743</v>
      </c>
      <c r="C1432" s="8" t="s">
        <v>1744</v>
      </c>
      <c r="D1432" s="8" t="s">
        <v>11866</v>
      </c>
      <c r="E1432" s="8" t="s">
        <v>11867</v>
      </c>
      <c r="F1432" s="24">
        <v>0.25</v>
      </c>
      <c r="G1432" s="24">
        <v>0</v>
      </c>
      <c r="H1432" s="25">
        <v>0.72940000000000005</v>
      </c>
      <c r="I1432" s="25">
        <v>0.2082</v>
      </c>
      <c r="J1432" s="15">
        <v>13</v>
      </c>
      <c r="K1432" s="15">
        <v>3</v>
      </c>
      <c r="L1432" s="13">
        <v>0.28539999999999999</v>
      </c>
      <c r="M1432" s="7">
        <v>2.1039451100000002</v>
      </c>
      <c r="N1432" s="26">
        <v>1.5</v>
      </c>
      <c r="O1432" s="27" t="s">
        <v>22</v>
      </c>
      <c r="P1432" s="8">
        <v>0.28705364420000001</v>
      </c>
      <c r="Q1432" s="24">
        <v>0.25</v>
      </c>
      <c r="R1432" t="str">
        <f>IF($Q1432*100&gt;=VLOOKUP($O1432,margin_ranges!$A$5:$C$10,2,FALSE),IF($Q1432*100&lt;=VLOOKUP($O1432,margin_ranges!$A$5:$C$10,3,FALSE)+10,"IN RANGE","ABOVE RANGE"),"BELOW RANGE")</f>
        <v>IN RANGE</v>
      </c>
      <c r="S1432">
        <f>MIN(VLOOKUP($O1432,margin_ranges!$A$5:$D$10,4,FALSE),$P1432*100)</f>
        <v>28.705364420000002</v>
      </c>
      <c r="T1432" s="29">
        <f>(1-$S1432/100)/(1-$F1432)-1</f>
        <v>-4.9404858933333351E-2</v>
      </c>
      <c r="U1432" s="19" t="str">
        <f>IF(ABS(IFERROR(T1432,0))&gt;0.05,INDEX(margin_ranges!$C$13:$C$16,MATCH($F1432*100,margin_ranges!$B$13:$B$16,1)),"")</f>
        <v/>
      </c>
      <c r="V1432" t="e">
        <f>MIN(VLOOKUP($U1432,margin_ranges!$A$5:$D$10,4,FALSE),$P1432*100)</f>
        <v>#N/A</v>
      </c>
      <c r="Y1432" s="29" t="e">
        <f t="shared" si="22"/>
        <v>#N/A</v>
      </c>
    </row>
    <row r="1433" spans="1:25" x14ac:dyDescent="0.3">
      <c r="A1433" s="8" t="s">
        <v>17</v>
      </c>
      <c r="B1433" s="8" t="s">
        <v>1743</v>
      </c>
      <c r="C1433" s="8" t="s">
        <v>1744</v>
      </c>
      <c r="D1433" s="8" t="s">
        <v>2139</v>
      </c>
      <c r="E1433" s="8" t="s">
        <v>2140</v>
      </c>
      <c r="F1433" s="24">
        <v>0.19</v>
      </c>
      <c r="G1433" s="24">
        <v>0</v>
      </c>
      <c r="H1433" s="25">
        <v>5.7680999999999996</v>
      </c>
      <c r="I1433" s="25">
        <v>1.593</v>
      </c>
      <c r="J1433" s="15">
        <v>93</v>
      </c>
      <c r="K1433" s="15">
        <v>15</v>
      </c>
      <c r="L1433" s="13">
        <v>0.2762</v>
      </c>
      <c r="M1433" s="7">
        <v>1.94998655</v>
      </c>
      <c r="N1433" s="26">
        <v>1.5</v>
      </c>
      <c r="O1433" s="27" t="s">
        <v>92</v>
      </c>
      <c r="P1433" s="8">
        <v>0.23076392430000001</v>
      </c>
      <c r="Q1433" s="24">
        <v>0.19</v>
      </c>
      <c r="R1433" t="str">
        <f>IF($Q1433*100&gt;=VLOOKUP($O1433,margin_ranges!$A$5:$C$10,2,FALSE),IF($Q1433*100&lt;=VLOOKUP($O1433,margin_ranges!$A$5:$C$10,3,FALSE)+10,"IN RANGE","ABOVE RANGE"),"BELOW RANGE")</f>
        <v>BELOW RANGE</v>
      </c>
      <c r="S1433">
        <f>MIN(VLOOKUP($O1433,margin_ranges!$A$5:$D$10,4,FALSE),$P1433*100)</f>
        <v>23.076392430000002</v>
      </c>
      <c r="T1433" s="29">
        <f>(1-$S1433/100)/(1-$F1433)-1</f>
        <v>-5.0325832469135912E-2</v>
      </c>
      <c r="U1433" s="19" t="str">
        <f>IF(ABS(IFERROR(T1433,0))&gt;0.05,INDEX(margin_ranges!$C$13:$C$16,MATCH($F1433*100,margin_ranges!$B$13:$B$16,1)),"")</f>
        <v>Maximize Fill (Type A+)</v>
      </c>
      <c r="V1433">
        <f>MIN(VLOOKUP($U1433,margin_ranges!$A$5:$D$10,4,FALSE),$P1433*100)</f>
        <v>19.75</v>
      </c>
      <c r="Y1433" s="29">
        <f t="shared" si="22"/>
        <v>-9.2592592592593004E-3</v>
      </c>
    </row>
    <row r="1434" spans="1:25" x14ac:dyDescent="0.3">
      <c r="A1434" s="8" t="s">
        <v>17</v>
      </c>
      <c r="B1434" s="8" t="s">
        <v>1743</v>
      </c>
      <c r="C1434" s="8" t="s">
        <v>1744</v>
      </c>
      <c r="D1434" s="8" t="s">
        <v>2091</v>
      </c>
      <c r="E1434" s="8" t="s">
        <v>2092</v>
      </c>
      <c r="F1434" s="24">
        <v>0.19999999999999901</v>
      </c>
      <c r="G1434" s="24">
        <v>0</v>
      </c>
      <c r="H1434" s="25">
        <v>2.5735000000000001</v>
      </c>
      <c r="I1434" s="25">
        <v>1.0810999999999999</v>
      </c>
      <c r="J1434" s="15">
        <v>66</v>
      </c>
      <c r="K1434" s="15">
        <v>11</v>
      </c>
      <c r="L1434" s="13">
        <v>0.42009999999999997</v>
      </c>
      <c r="M1434" s="7">
        <v>2.0483416999999999</v>
      </c>
      <c r="N1434" s="26">
        <v>1.55</v>
      </c>
      <c r="O1434" s="27" t="s">
        <v>92</v>
      </c>
      <c r="P1434" s="8">
        <v>0.24329031700000001</v>
      </c>
      <c r="Q1434" s="24">
        <v>0.2</v>
      </c>
      <c r="R1434" t="str">
        <f>IF($Q1434*100&gt;=VLOOKUP($O1434,margin_ranges!$A$5:$C$10,2,FALSE),IF($Q1434*100&lt;=VLOOKUP($O1434,margin_ranges!$A$5:$C$10,3,FALSE)+10,"IN RANGE","ABOVE RANGE"),"BELOW RANGE")</f>
        <v>IN RANGE</v>
      </c>
      <c r="S1434">
        <f>MIN(VLOOKUP($O1434,margin_ranges!$A$5:$D$10,4,FALSE),$P1434*100)</f>
        <v>24.329031700000002</v>
      </c>
      <c r="T1434" s="29">
        <f>(1-$S1434/100)/(1-$F1434)-1</f>
        <v>-5.4112896250001152E-2</v>
      </c>
      <c r="U1434" s="19" t="str">
        <f>IF(ABS(IFERROR(T1434,0))&gt;0.05,INDEX(margin_ranges!$C$13:$C$16,MATCH($F1434*100,margin_ranges!$B$13:$B$16,1)),"")</f>
        <v>Maximize Fill (Type A+)</v>
      </c>
      <c r="V1434">
        <f>MIN(VLOOKUP($U1434,margin_ranges!$A$5:$D$10,4,FALSE),$P1434*100)</f>
        <v>19.75</v>
      </c>
      <c r="Y1434" s="29">
        <f t="shared" si="22"/>
        <v>3.1249999999987121E-3</v>
      </c>
    </row>
    <row r="1435" spans="1:25" x14ac:dyDescent="0.3">
      <c r="A1435" s="8" t="s">
        <v>17</v>
      </c>
      <c r="B1435" s="8" t="s">
        <v>1743</v>
      </c>
      <c r="C1435" s="8" t="s">
        <v>1744</v>
      </c>
      <c r="D1435" s="8" t="s">
        <v>2501</v>
      </c>
      <c r="E1435" s="8" t="s">
        <v>2502</v>
      </c>
      <c r="F1435" s="24">
        <v>0.19</v>
      </c>
      <c r="G1435" s="24">
        <v>0</v>
      </c>
      <c r="H1435" s="25">
        <v>1.6405000000000001</v>
      </c>
      <c r="I1435" s="25">
        <v>0.46679999999999999</v>
      </c>
      <c r="J1435" s="15">
        <v>27</v>
      </c>
      <c r="K1435" s="15">
        <v>4</v>
      </c>
      <c r="L1435" s="13">
        <v>0.28449999999999998</v>
      </c>
      <c r="M1435" s="7">
        <v>1.95833206</v>
      </c>
      <c r="N1435" s="26">
        <v>1.5</v>
      </c>
      <c r="O1435" s="27" t="s">
        <v>92</v>
      </c>
      <c r="P1435" s="8">
        <v>0.2340420544</v>
      </c>
      <c r="Q1435" s="24">
        <v>0.19</v>
      </c>
      <c r="R1435" t="str">
        <f>IF($Q1435*100&gt;=VLOOKUP($O1435,margin_ranges!$A$5:$C$10,2,FALSE),IF($Q1435*100&lt;=VLOOKUP($O1435,margin_ranges!$A$5:$C$10,3,FALSE)+10,"IN RANGE","ABOVE RANGE"),"BELOW RANGE")</f>
        <v>BELOW RANGE</v>
      </c>
      <c r="S1435">
        <f>MIN(VLOOKUP($O1435,margin_ranges!$A$5:$D$10,4,FALSE),$P1435*100)</f>
        <v>23.404205440000002</v>
      </c>
      <c r="T1435" s="29">
        <f>(1-$S1435/100)/(1-$F1435)-1</f>
        <v>-5.437290666666672E-2</v>
      </c>
      <c r="U1435" s="19" t="str">
        <f>IF(ABS(IFERROR(T1435,0))&gt;0.05,INDEX(margin_ranges!$C$13:$C$16,MATCH($F1435*100,margin_ranges!$B$13:$B$16,1)),"")</f>
        <v>Maximize Fill (Type A+)</v>
      </c>
      <c r="V1435">
        <f>MIN(VLOOKUP($U1435,margin_ranges!$A$5:$D$10,4,FALSE),$P1435*100)</f>
        <v>19.75</v>
      </c>
      <c r="Y1435" s="29">
        <f t="shared" si="22"/>
        <v>-9.2592592592593004E-3</v>
      </c>
    </row>
    <row r="1436" spans="1:25" x14ac:dyDescent="0.3">
      <c r="A1436" s="8" t="s">
        <v>17</v>
      </c>
      <c r="B1436" s="8" t="s">
        <v>1743</v>
      </c>
      <c r="C1436" s="8" t="s">
        <v>1744</v>
      </c>
      <c r="D1436" s="8" t="s">
        <v>2527</v>
      </c>
      <c r="E1436" s="8" t="s">
        <v>2528</v>
      </c>
      <c r="F1436" s="24">
        <v>0.19</v>
      </c>
      <c r="G1436" s="24">
        <v>0</v>
      </c>
      <c r="H1436" s="25">
        <v>1.0749</v>
      </c>
      <c r="I1436" s="25">
        <v>0.1623</v>
      </c>
      <c r="J1436" s="15">
        <v>10</v>
      </c>
      <c r="K1436" s="15">
        <v>1</v>
      </c>
      <c r="L1436" s="13">
        <v>0.151</v>
      </c>
      <c r="M1436" s="7">
        <v>1.95985915</v>
      </c>
      <c r="N1436" s="26">
        <v>1.5</v>
      </c>
      <c r="O1436" s="27" t="s">
        <v>92</v>
      </c>
      <c r="P1436" s="8">
        <v>0.23463887889999999</v>
      </c>
      <c r="Q1436" s="24">
        <v>0.19</v>
      </c>
      <c r="R1436" t="str">
        <f>IF($Q1436*100&gt;=VLOOKUP($O1436,margin_ranges!$A$5:$C$10,2,FALSE),IF($Q1436*100&lt;=VLOOKUP($O1436,margin_ranges!$A$5:$C$10,3,FALSE)+10,"IN RANGE","ABOVE RANGE"),"BELOW RANGE")</f>
        <v>BELOW RANGE</v>
      </c>
      <c r="S1436">
        <f>MIN(VLOOKUP($O1436,margin_ranges!$A$5:$D$10,4,FALSE),$P1436*100)</f>
        <v>23.463887889999999</v>
      </c>
      <c r="T1436" s="29">
        <f>(1-$S1436/100)/(1-$F1436)-1</f>
        <v>-5.5109727037037093E-2</v>
      </c>
      <c r="U1436" s="19" t="str">
        <f>IF(ABS(IFERROR(T1436,0))&gt;0.05,INDEX(margin_ranges!$C$13:$C$16,MATCH($F1436*100,margin_ranges!$B$13:$B$16,1)),"")</f>
        <v>Maximize Fill (Type A+)</v>
      </c>
      <c r="V1436">
        <f>MIN(VLOOKUP($U1436,margin_ranges!$A$5:$D$10,4,FALSE),$P1436*100)</f>
        <v>19.75</v>
      </c>
      <c r="Y1436" s="29">
        <f t="shared" si="22"/>
        <v>-9.2592592592593004E-3</v>
      </c>
    </row>
    <row r="1437" spans="1:25" x14ac:dyDescent="0.3">
      <c r="A1437" s="8" t="s">
        <v>17</v>
      </c>
      <c r="B1437" s="8" t="s">
        <v>1743</v>
      </c>
      <c r="C1437" s="8" t="s">
        <v>1744</v>
      </c>
      <c r="D1437" s="8" t="s">
        <v>2487</v>
      </c>
      <c r="E1437" s="8" t="s">
        <v>2488</v>
      </c>
      <c r="F1437" s="24">
        <v>0.189999999999999</v>
      </c>
      <c r="G1437" s="24">
        <v>0</v>
      </c>
      <c r="H1437" s="25">
        <v>2.0813000000000001</v>
      </c>
      <c r="I1437" s="25">
        <v>0.90580000000000005</v>
      </c>
      <c r="J1437" s="15">
        <v>53</v>
      </c>
      <c r="K1437" s="15">
        <v>9</v>
      </c>
      <c r="L1437" s="13">
        <v>0.43519999999999998</v>
      </c>
      <c r="M1437" s="7">
        <v>1.96173015</v>
      </c>
      <c r="N1437" s="26">
        <v>1.5</v>
      </c>
      <c r="O1437" s="27" t="s">
        <v>92</v>
      </c>
      <c r="P1437" s="8">
        <v>0.2353688391</v>
      </c>
      <c r="Q1437" s="24">
        <v>0.19</v>
      </c>
      <c r="R1437" t="str">
        <f>IF($Q1437*100&gt;=VLOOKUP($O1437,margin_ranges!$A$5:$C$10,2,FALSE),IF($Q1437*100&lt;=VLOOKUP($O1437,margin_ranges!$A$5:$C$10,3,FALSE)+10,"IN RANGE","ABOVE RANGE"),"BELOW RANGE")</f>
        <v>BELOW RANGE</v>
      </c>
      <c r="S1437">
        <f>MIN(VLOOKUP($O1437,margin_ranges!$A$5:$D$10,4,FALSE),$P1437*100)</f>
        <v>23.53688391</v>
      </c>
      <c r="T1437" s="29">
        <f>(1-$S1437/100)/(1-$F1437)-1</f>
        <v>-5.6010912469136809E-2</v>
      </c>
      <c r="U1437" s="19" t="str">
        <f>IF(ABS(IFERROR(T1437,0))&gt;0.05,INDEX(margin_ranges!$C$13:$C$16,MATCH($F1437*100,margin_ranges!$B$13:$B$16,1)),"")</f>
        <v>Maximize Fill (Type A+)</v>
      </c>
      <c r="V1437">
        <f>MIN(VLOOKUP($U1437,margin_ranges!$A$5:$D$10,4,FALSE),$P1437*100)</f>
        <v>19.75</v>
      </c>
      <c r="Y1437" s="29">
        <f t="shared" si="22"/>
        <v>-9.2592592592604106E-3</v>
      </c>
    </row>
    <row r="1438" spans="1:25" x14ac:dyDescent="0.3">
      <c r="A1438" s="8" t="s">
        <v>17</v>
      </c>
      <c r="B1438" s="8" t="s">
        <v>1743</v>
      </c>
      <c r="C1438" s="8" t="s">
        <v>1744</v>
      </c>
      <c r="D1438" s="8" t="s">
        <v>11846</v>
      </c>
      <c r="E1438" s="8" t="s">
        <v>11847</v>
      </c>
      <c r="F1438" s="24">
        <v>0.19999999999999901</v>
      </c>
      <c r="G1438" s="24">
        <v>0</v>
      </c>
      <c r="H1438" s="25">
        <v>0.83689999999999998</v>
      </c>
      <c r="I1438" s="25">
        <v>0.24199999999999999</v>
      </c>
      <c r="J1438" s="15">
        <v>14</v>
      </c>
      <c r="K1438" s="15">
        <v>3</v>
      </c>
      <c r="L1438" s="13">
        <v>0.28920000000000001</v>
      </c>
      <c r="M1438" s="7">
        <v>1.9242621</v>
      </c>
      <c r="N1438" s="26">
        <v>1.45</v>
      </c>
      <c r="O1438" s="27" t="s">
        <v>92</v>
      </c>
      <c r="P1438" s="8">
        <v>0.2464643986</v>
      </c>
      <c r="Q1438" s="24">
        <v>0.2</v>
      </c>
      <c r="R1438" t="str">
        <f>IF($Q1438*100&gt;=VLOOKUP($O1438,margin_ranges!$A$5:$C$10,2,FALSE),IF($Q1438*100&lt;=VLOOKUP($O1438,margin_ranges!$A$5:$C$10,3,FALSE)+10,"IN RANGE","ABOVE RANGE"),"BELOW RANGE")</f>
        <v>IN RANGE</v>
      </c>
      <c r="S1438">
        <f>MIN(VLOOKUP($O1438,margin_ranges!$A$5:$D$10,4,FALSE),$P1438*100)</f>
        <v>24.646439860000001</v>
      </c>
      <c r="T1438" s="29">
        <f>(1-$S1438/100)/(1-$F1438)-1</f>
        <v>-5.8080498250001167E-2</v>
      </c>
      <c r="U1438" s="19" t="str">
        <f>IF(ABS(IFERROR(T1438,0))&gt;0.05,INDEX(margin_ranges!$C$13:$C$16,MATCH($F1438*100,margin_ranges!$B$13:$B$16,1)),"")</f>
        <v>Maximize Fill (Type A+)</v>
      </c>
      <c r="V1438">
        <f>MIN(VLOOKUP($U1438,margin_ranges!$A$5:$D$10,4,FALSE),$P1438*100)</f>
        <v>19.75</v>
      </c>
      <c r="Y1438" s="29">
        <f t="shared" si="22"/>
        <v>3.1249999999987121E-3</v>
      </c>
    </row>
    <row r="1439" spans="1:25" x14ac:dyDescent="0.3">
      <c r="A1439" s="8" t="s">
        <v>17</v>
      </c>
      <c r="B1439" s="8" t="s">
        <v>1743</v>
      </c>
      <c r="C1439" s="8" t="s">
        <v>1744</v>
      </c>
      <c r="D1439" s="8" t="s">
        <v>1927</v>
      </c>
      <c r="E1439" s="8" t="s">
        <v>1928</v>
      </c>
      <c r="F1439" s="24">
        <v>0.19</v>
      </c>
      <c r="G1439" s="24">
        <v>0</v>
      </c>
      <c r="H1439" s="25">
        <v>6.9633000000000003</v>
      </c>
      <c r="I1439" s="25">
        <v>2.0495999999999999</v>
      </c>
      <c r="J1439" s="15">
        <v>121</v>
      </c>
      <c r="K1439" s="15">
        <v>19</v>
      </c>
      <c r="L1439" s="13">
        <v>0.29430000000000001</v>
      </c>
      <c r="M1439" s="7">
        <v>1.9684463699999999</v>
      </c>
      <c r="N1439" s="26">
        <v>1.5</v>
      </c>
      <c r="O1439" s="27" t="s">
        <v>92</v>
      </c>
      <c r="P1439" s="8">
        <v>0.23797771349999999</v>
      </c>
      <c r="Q1439" s="24">
        <v>0.19</v>
      </c>
      <c r="R1439" t="str">
        <f>IF($Q1439*100&gt;=VLOOKUP($O1439,margin_ranges!$A$5:$C$10,2,FALSE),IF($Q1439*100&lt;=VLOOKUP($O1439,margin_ranges!$A$5:$C$10,3,FALSE)+10,"IN RANGE","ABOVE RANGE"),"BELOW RANGE")</f>
        <v>BELOW RANGE</v>
      </c>
      <c r="S1439">
        <f>MIN(VLOOKUP($O1439,margin_ranges!$A$5:$D$10,4,FALSE),$P1439*100)</f>
        <v>23.797771349999998</v>
      </c>
      <c r="T1439" s="29">
        <f>(1-$S1439/100)/(1-$F1439)-1</f>
        <v>-5.9231745061728458E-2</v>
      </c>
      <c r="U1439" s="19" t="str">
        <f>IF(ABS(IFERROR(T1439,0))&gt;0.05,INDEX(margin_ranges!$C$13:$C$16,MATCH($F1439*100,margin_ranges!$B$13:$B$16,1)),"")</f>
        <v>Maximize Fill (Type A+)</v>
      </c>
      <c r="V1439">
        <f>MIN(VLOOKUP($U1439,margin_ranges!$A$5:$D$10,4,FALSE),$P1439*100)</f>
        <v>19.75</v>
      </c>
      <c r="Y1439" s="29">
        <f t="shared" si="22"/>
        <v>-9.2592592592593004E-3</v>
      </c>
    </row>
    <row r="1440" spans="1:25" x14ac:dyDescent="0.3">
      <c r="A1440" s="8" t="s">
        <v>17</v>
      </c>
      <c r="B1440" s="8" t="s">
        <v>1743</v>
      </c>
      <c r="C1440" s="8" t="s">
        <v>1744</v>
      </c>
      <c r="D1440" s="8" t="s">
        <v>11862</v>
      </c>
      <c r="E1440" s="8" t="s">
        <v>11863</v>
      </c>
      <c r="F1440" s="24">
        <v>0.15</v>
      </c>
      <c r="G1440" s="24">
        <v>0</v>
      </c>
      <c r="H1440" s="25">
        <v>0.51749999999999996</v>
      </c>
      <c r="I1440" s="25">
        <v>0.1678</v>
      </c>
      <c r="J1440" s="15">
        <v>9</v>
      </c>
      <c r="K1440" s="15">
        <v>1</v>
      </c>
      <c r="L1440" s="13">
        <v>0.32419999999999999</v>
      </c>
      <c r="M1440" s="7">
        <v>1.81336739</v>
      </c>
      <c r="N1440" s="26">
        <v>1.45</v>
      </c>
      <c r="O1440" s="27" t="s">
        <v>92</v>
      </c>
      <c r="P1440" s="8">
        <v>0.20038266499999999</v>
      </c>
      <c r="Q1440" s="24">
        <v>0.15</v>
      </c>
      <c r="R1440" t="str">
        <f>IF($Q1440*100&gt;=VLOOKUP($O1440,margin_ranges!$A$5:$C$10,2,FALSE),IF($Q1440*100&lt;=VLOOKUP($O1440,margin_ranges!$A$5:$C$10,3,FALSE)+10,"IN RANGE","ABOVE RANGE"),"BELOW RANGE")</f>
        <v>BELOW RANGE</v>
      </c>
      <c r="S1440">
        <f>MIN(VLOOKUP($O1440,margin_ranges!$A$5:$D$10,4,FALSE),$P1440*100)</f>
        <v>20.038266499999999</v>
      </c>
      <c r="T1440" s="29">
        <f>(1-$S1440/100)/(1-$F1440)-1</f>
        <v>-5.9273723529411737E-2</v>
      </c>
      <c r="U1440" s="19" t="str">
        <f>IF(ABS(IFERROR(T1440,0))&gt;0.05,INDEX(margin_ranges!$C$13:$C$16,MATCH($F1440*100,margin_ranges!$B$13:$B$16,1)),"")</f>
        <v>Maximize Fill (Type A+)</v>
      </c>
      <c r="V1440">
        <f>MIN(VLOOKUP($U1440,margin_ranges!$A$5:$D$10,4,FALSE),$P1440*100)</f>
        <v>19.75</v>
      </c>
      <c r="Y1440" s="29">
        <f t="shared" si="22"/>
        <v>-5.5882352941176494E-2</v>
      </c>
    </row>
    <row r="1441" spans="1:25" x14ac:dyDescent="0.3">
      <c r="A1441" s="8" t="s">
        <v>17</v>
      </c>
      <c r="B1441" s="8" t="s">
        <v>1743</v>
      </c>
      <c r="C1441" s="8" t="s">
        <v>1744</v>
      </c>
      <c r="D1441" s="8" t="s">
        <v>1867</v>
      </c>
      <c r="E1441" s="8" t="s">
        <v>1868</v>
      </c>
      <c r="F1441" s="24">
        <v>0.19</v>
      </c>
      <c r="G1441" s="24">
        <v>0</v>
      </c>
      <c r="H1441" s="25">
        <v>2.1259000000000001</v>
      </c>
      <c r="I1441" s="25">
        <v>0.5897</v>
      </c>
      <c r="J1441" s="15">
        <v>34</v>
      </c>
      <c r="K1441" s="15">
        <v>5</v>
      </c>
      <c r="L1441" s="13">
        <v>0.27739999999999998</v>
      </c>
      <c r="M1441" s="7">
        <v>1.9071826599999999</v>
      </c>
      <c r="N1441" s="26">
        <v>1.45</v>
      </c>
      <c r="O1441" s="27" t="s">
        <v>92</v>
      </c>
      <c r="P1441" s="8">
        <v>0.23971624</v>
      </c>
      <c r="Q1441" s="24">
        <v>0.19</v>
      </c>
      <c r="R1441" t="str">
        <f>IF($Q1441*100&gt;=VLOOKUP($O1441,margin_ranges!$A$5:$C$10,2,FALSE),IF($Q1441*100&lt;=VLOOKUP($O1441,margin_ranges!$A$5:$C$10,3,FALSE)+10,"IN RANGE","ABOVE RANGE"),"BELOW RANGE")</f>
        <v>BELOW RANGE</v>
      </c>
      <c r="S1441">
        <f>MIN(VLOOKUP($O1441,margin_ranges!$A$5:$D$10,4,FALSE),$P1441*100)</f>
        <v>23.971623999999998</v>
      </c>
      <c r="T1441" s="29">
        <f>(1-$S1441/100)/(1-$F1441)-1</f>
        <v>-6.137807407407414E-2</v>
      </c>
      <c r="U1441" s="19" t="str">
        <f>IF(ABS(IFERROR(T1441,0))&gt;0.05,INDEX(margin_ranges!$C$13:$C$16,MATCH($F1441*100,margin_ranges!$B$13:$B$16,1)),"")</f>
        <v>Maximize Fill (Type A+)</v>
      </c>
      <c r="V1441">
        <f>MIN(VLOOKUP($U1441,margin_ranges!$A$5:$D$10,4,FALSE),$P1441*100)</f>
        <v>19.75</v>
      </c>
      <c r="Y1441" s="29">
        <f t="shared" si="22"/>
        <v>-9.2592592592593004E-3</v>
      </c>
    </row>
    <row r="1442" spans="1:25" x14ac:dyDescent="0.3">
      <c r="A1442" s="8" t="s">
        <v>17</v>
      </c>
      <c r="B1442" s="8" t="s">
        <v>1743</v>
      </c>
      <c r="C1442" s="8" t="s">
        <v>1744</v>
      </c>
      <c r="D1442" s="8" t="s">
        <v>2313</v>
      </c>
      <c r="E1442" s="8" t="s">
        <v>2314</v>
      </c>
      <c r="F1442" s="24">
        <v>0.189999999999999</v>
      </c>
      <c r="G1442" s="24">
        <v>0</v>
      </c>
      <c r="H1442" s="25">
        <v>3.5348000000000002</v>
      </c>
      <c r="I1442" s="25">
        <v>0.8821</v>
      </c>
      <c r="J1442" s="15">
        <v>54</v>
      </c>
      <c r="K1442" s="15">
        <v>9</v>
      </c>
      <c r="L1442" s="13">
        <v>0.2495</v>
      </c>
      <c r="M1442" s="7">
        <v>2.03947688</v>
      </c>
      <c r="N1442" s="26">
        <v>1.55</v>
      </c>
      <c r="O1442" s="27" t="s">
        <v>92</v>
      </c>
      <c r="P1442" s="8">
        <v>0.24000119119999999</v>
      </c>
      <c r="Q1442" s="24">
        <v>0.19</v>
      </c>
      <c r="R1442" t="str">
        <f>IF($Q1442*100&gt;=VLOOKUP($O1442,margin_ranges!$A$5:$C$10,2,FALSE),IF($Q1442*100&lt;=VLOOKUP($O1442,margin_ranges!$A$5:$C$10,3,FALSE)+10,"IN RANGE","ABOVE RANGE"),"BELOW RANGE")</f>
        <v>BELOW RANGE</v>
      </c>
      <c r="S1442">
        <f>MIN(VLOOKUP($O1442,margin_ranges!$A$5:$D$10,4,FALSE),$P1442*100)</f>
        <v>24.000119120000001</v>
      </c>
      <c r="T1442" s="29">
        <f>(1-$S1442/100)/(1-$F1442)-1</f>
        <v>-6.1729865679013396E-2</v>
      </c>
      <c r="U1442" s="19" t="str">
        <f>IF(ABS(IFERROR(T1442,0))&gt;0.05,INDEX(margin_ranges!$C$13:$C$16,MATCH($F1442*100,margin_ranges!$B$13:$B$16,1)),"")</f>
        <v>Maximize Fill (Type A+)</v>
      </c>
      <c r="V1442">
        <f>MIN(VLOOKUP($U1442,margin_ranges!$A$5:$D$10,4,FALSE),$P1442*100)</f>
        <v>19.75</v>
      </c>
      <c r="Y1442" s="29">
        <f t="shared" si="22"/>
        <v>-9.2592592592604106E-3</v>
      </c>
    </row>
    <row r="1443" spans="1:25" x14ac:dyDescent="0.3">
      <c r="A1443" s="8" t="s">
        <v>17</v>
      </c>
      <c r="B1443" s="8" t="s">
        <v>1743</v>
      </c>
      <c r="C1443" s="8" t="s">
        <v>1744</v>
      </c>
      <c r="D1443" s="8" t="s">
        <v>2005</v>
      </c>
      <c r="E1443" s="8" t="s">
        <v>2006</v>
      </c>
      <c r="F1443" s="24">
        <v>0.19</v>
      </c>
      <c r="G1443" s="24">
        <v>0</v>
      </c>
      <c r="H1443" s="25">
        <v>0.66120000000000001</v>
      </c>
      <c r="I1443" s="25">
        <v>0.27800000000000002</v>
      </c>
      <c r="J1443" s="15">
        <v>17</v>
      </c>
      <c r="K1443" s="15">
        <v>3</v>
      </c>
      <c r="L1443" s="13">
        <v>0.4204</v>
      </c>
      <c r="M1443" s="7">
        <v>2.0411356600000001</v>
      </c>
      <c r="N1443" s="26">
        <v>1.55</v>
      </c>
      <c r="O1443" s="27" t="s">
        <v>92</v>
      </c>
      <c r="P1443" s="8">
        <v>0.24061882400000001</v>
      </c>
      <c r="Q1443" s="24">
        <v>0.19</v>
      </c>
      <c r="R1443" t="str">
        <f>IF($Q1443*100&gt;=VLOOKUP($O1443,margin_ranges!$A$5:$C$10,2,FALSE),IF($Q1443*100&lt;=VLOOKUP($O1443,margin_ranges!$A$5:$C$10,3,FALSE)+10,"IN RANGE","ABOVE RANGE"),"BELOW RANGE")</f>
        <v>BELOW RANGE</v>
      </c>
      <c r="S1443">
        <f>MIN(VLOOKUP($O1443,margin_ranges!$A$5:$D$10,4,FALSE),$P1443*100)</f>
        <v>24.061882400000002</v>
      </c>
      <c r="T1443" s="29">
        <f>(1-$S1443/100)/(1-$F1443)-1</f>
        <v>-6.2492375308642045E-2</v>
      </c>
      <c r="U1443" s="19" t="str">
        <f>IF(ABS(IFERROR(T1443,0))&gt;0.05,INDEX(margin_ranges!$C$13:$C$16,MATCH($F1443*100,margin_ranges!$B$13:$B$16,1)),"")</f>
        <v>Maximize Fill (Type A+)</v>
      </c>
      <c r="V1443">
        <f>MIN(VLOOKUP($U1443,margin_ranges!$A$5:$D$10,4,FALSE),$P1443*100)</f>
        <v>19.75</v>
      </c>
      <c r="Y1443" s="29">
        <f t="shared" si="22"/>
        <v>-9.2592592592593004E-3</v>
      </c>
    </row>
    <row r="1444" spans="1:25" x14ac:dyDescent="0.3">
      <c r="A1444" s="8" t="s">
        <v>17</v>
      </c>
      <c r="B1444" s="8" t="s">
        <v>1743</v>
      </c>
      <c r="C1444" s="8" t="s">
        <v>1744</v>
      </c>
      <c r="D1444" s="8" t="s">
        <v>11810</v>
      </c>
      <c r="E1444" s="8" t="s">
        <v>11811</v>
      </c>
      <c r="F1444" s="24">
        <v>0.2</v>
      </c>
      <c r="G1444" s="24">
        <v>0</v>
      </c>
      <c r="H1444" s="25">
        <v>0.50390000000000001</v>
      </c>
      <c r="I1444" s="25">
        <v>0.14349999999999999</v>
      </c>
      <c r="J1444" s="15">
        <v>8</v>
      </c>
      <c r="K1444" s="15">
        <v>2</v>
      </c>
      <c r="L1444" s="13">
        <v>0.2848</v>
      </c>
      <c r="M1444" s="7">
        <v>1.9340965699999999</v>
      </c>
      <c r="N1444" s="26">
        <v>1.45</v>
      </c>
      <c r="O1444" s="27" t="s">
        <v>92</v>
      </c>
      <c r="P1444" s="8">
        <v>0.25029596459999998</v>
      </c>
      <c r="Q1444" s="24">
        <v>0.2</v>
      </c>
      <c r="R1444" t="str">
        <f>IF($Q1444*100&gt;=VLOOKUP($O1444,margin_ranges!$A$5:$C$10,2,FALSE),IF($Q1444*100&lt;=VLOOKUP($O1444,margin_ranges!$A$5:$C$10,3,FALSE)+10,"IN RANGE","ABOVE RANGE"),"BELOW RANGE")</f>
        <v>IN RANGE</v>
      </c>
      <c r="S1444">
        <f>MIN(VLOOKUP($O1444,margin_ranges!$A$5:$D$10,4,FALSE),$P1444*100)</f>
        <v>25.029596459999997</v>
      </c>
      <c r="T1444" s="29">
        <f>(1-$S1444/100)/(1-$F1444)-1</f>
        <v>-6.2869955750000095E-2</v>
      </c>
      <c r="U1444" s="19" t="str">
        <f>IF(ABS(IFERROR(T1444,0))&gt;0.05,INDEX(margin_ranges!$C$13:$C$16,MATCH($F1444*100,margin_ranges!$B$13:$B$16,1)),"")</f>
        <v>Maximize Fill (Type A+)</v>
      </c>
      <c r="V1444">
        <f>MIN(VLOOKUP($U1444,margin_ranges!$A$5:$D$10,4,FALSE),$P1444*100)</f>
        <v>19.75</v>
      </c>
      <c r="Y1444" s="29">
        <f t="shared" si="22"/>
        <v>3.1249999999998224E-3</v>
      </c>
    </row>
    <row r="1445" spans="1:25" x14ac:dyDescent="0.3">
      <c r="A1445" s="8" t="s">
        <v>17</v>
      </c>
      <c r="B1445" s="8" t="s">
        <v>1743</v>
      </c>
      <c r="C1445" s="8" t="s">
        <v>1744</v>
      </c>
      <c r="D1445" s="8" t="s">
        <v>11816</v>
      </c>
      <c r="E1445" s="8" t="s">
        <v>11817</v>
      </c>
      <c r="F1445" s="24">
        <v>0.25</v>
      </c>
      <c r="G1445" s="24">
        <v>0</v>
      </c>
      <c r="H1445" s="25">
        <v>1.1089</v>
      </c>
      <c r="I1445" s="25">
        <v>0.32069999999999999</v>
      </c>
      <c r="J1445" s="15">
        <v>22</v>
      </c>
      <c r="K1445" s="15">
        <v>5</v>
      </c>
      <c r="L1445" s="13">
        <v>0.28920000000000001</v>
      </c>
      <c r="M1445" s="7">
        <v>2.28512249</v>
      </c>
      <c r="N1445" s="26">
        <v>1.55</v>
      </c>
      <c r="O1445" s="27" t="s">
        <v>22</v>
      </c>
      <c r="P1445" s="8">
        <v>0.32169938209999999</v>
      </c>
      <c r="Q1445" s="24">
        <v>0.25</v>
      </c>
      <c r="R1445" t="str">
        <f>IF($Q1445*100&gt;=VLOOKUP($O1445,margin_ranges!$A$5:$C$10,2,FALSE),IF($Q1445*100&lt;=VLOOKUP($O1445,margin_ranges!$A$5:$C$10,3,FALSE)+10,"IN RANGE","ABOVE RANGE"),"BELOW RANGE")</f>
        <v>IN RANGE</v>
      </c>
      <c r="S1445">
        <f>MIN(VLOOKUP($O1445,margin_ranges!$A$5:$D$10,4,FALSE),$P1445*100)</f>
        <v>29.75</v>
      </c>
      <c r="T1445" s="29">
        <f>(1-$S1445/100)/(1-$F1445)-1</f>
        <v>-6.3333333333333353E-2</v>
      </c>
      <c r="U1445" s="19" t="str">
        <f>IF(ABS(IFERROR(T1445,0))&gt;0.05,INDEX(margin_ranges!$C$13:$C$16,MATCH($F1445*100,margin_ranges!$B$13:$B$16,1)),"")</f>
        <v>Balanced (Type B)</v>
      </c>
      <c r="V1445">
        <f>MIN(VLOOKUP($U1445,margin_ranges!$A$5:$D$10,4,FALSE),$P1445*100)</f>
        <v>29.75</v>
      </c>
      <c r="Y1445" s="29">
        <f t="shared" si="22"/>
        <v>-6.3333333333333353E-2</v>
      </c>
    </row>
    <row r="1446" spans="1:25" x14ac:dyDescent="0.3">
      <c r="A1446" s="8" t="s">
        <v>17</v>
      </c>
      <c r="B1446" s="8" t="s">
        <v>1743</v>
      </c>
      <c r="C1446" s="8" t="s">
        <v>1744</v>
      </c>
      <c r="D1446" s="8" t="s">
        <v>11824</v>
      </c>
      <c r="E1446" s="8" t="s">
        <v>11825</v>
      </c>
      <c r="F1446" s="24">
        <v>0.249999999999999</v>
      </c>
      <c r="G1446" s="24">
        <v>0</v>
      </c>
      <c r="H1446" s="25">
        <v>0.3881</v>
      </c>
      <c r="I1446" s="25">
        <v>0.10059999999999999</v>
      </c>
      <c r="J1446" s="15">
        <v>7</v>
      </c>
      <c r="K1446" s="15">
        <v>2</v>
      </c>
      <c r="L1446" s="13">
        <v>0.25929999999999997</v>
      </c>
      <c r="M1446" s="7">
        <v>2.25919092</v>
      </c>
      <c r="N1446" s="26">
        <v>1.55</v>
      </c>
      <c r="O1446" s="27" t="s">
        <v>22</v>
      </c>
      <c r="P1446" s="8">
        <v>0.31391367180000002</v>
      </c>
      <c r="Q1446" s="24">
        <v>0.25</v>
      </c>
      <c r="R1446" t="str">
        <f>IF($Q1446*100&gt;=VLOOKUP($O1446,margin_ranges!$A$5:$C$10,2,FALSE),IF($Q1446*100&lt;=VLOOKUP($O1446,margin_ranges!$A$5:$C$10,3,FALSE)+10,"IN RANGE","ABOVE RANGE"),"BELOW RANGE")</f>
        <v>IN RANGE</v>
      </c>
      <c r="S1446">
        <f>MIN(VLOOKUP($O1446,margin_ranges!$A$5:$D$10,4,FALSE),$P1446*100)</f>
        <v>29.75</v>
      </c>
      <c r="T1446" s="29">
        <f>(1-$S1446/100)/(1-$F1446)-1</f>
        <v>-6.3333333333334574E-2</v>
      </c>
      <c r="U1446" s="19" t="str">
        <f>IF(ABS(IFERROR(T1446,0))&gt;0.05,INDEX(margin_ranges!$C$13:$C$16,MATCH($F1446*100,margin_ranges!$B$13:$B$16,1)),"")</f>
        <v>Maximize Fill (Type A+)</v>
      </c>
      <c r="V1446">
        <f>MIN(VLOOKUP($U1446,margin_ranges!$A$5:$D$10,4,FALSE),$P1446*100)</f>
        <v>19.75</v>
      </c>
      <c r="Y1446" s="29">
        <f t="shared" si="22"/>
        <v>6.9999999999998508E-2</v>
      </c>
    </row>
    <row r="1447" spans="1:25" x14ac:dyDescent="0.3">
      <c r="A1447" s="8" t="s">
        <v>17</v>
      </c>
      <c r="B1447" s="8" t="s">
        <v>1743</v>
      </c>
      <c r="C1447" s="8" t="s">
        <v>1744</v>
      </c>
      <c r="D1447" s="8" t="s">
        <v>2587</v>
      </c>
      <c r="E1447" s="8" t="s">
        <v>2588</v>
      </c>
      <c r="F1447" s="24">
        <v>0.19</v>
      </c>
      <c r="G1447" s="24">
        <v>0</v>
      </c>
      <c r="H1447" s="25">
        <v>2.4479000000000002</v>
      </c>
      <c r="I1447" s="25">
        <v>0.38090000000000002</v>
      </c>
      <c r="J1447" s="15">
        <v>23</v>
      </c>
      <c r="K1447" s="15">
        <v>4</v>
      </c>
      <c r="L1447" s="13">
        <v>0.15559999999999999</v>
      </c>
      <c r="M1447" s="7">
        <v>1.98810953</v>
      </c>
      <c r="N1447" s="26">
        <v>1.5</v>
      </c>
      <c r="O1447" s="27" t="s">
        <v>92</v>
      </c>
      <c r="P1447" s="8">
        <v>0.2455144048</v>
      </c>
      <c r="Q1447" s="24">
        <v>0.19</v>
      </c>
      <c r="R1447" t="str">
        <f>IF($Q1447*100&gt;=VLOOKUP($O1447,margin_ranges!$A$5:$C$10,2,FALSE),IF($Q1447*100&lt;=VLOOKUP($O1447,margin_ranges!$A$5:$C$10,3,FALSE)+10,"IN RANGE","ABOVE RANGE"),"BELOW RANGE")</f>
        <v>BELOW RANGE</v>
      </c>
      <c r="S1447">
        <f>MIN(VLOOKUP($O1447,margin_ranges!$A$5:$D$10,4,FALSE),$P1447*100)</f>
        <v>24.55144048</v>
      </c>
      <c r="T1447" s="29">
        <f>(1-$S1447/100)/(1-$F1447)-1</f>
        <v>-6.853630222222229E-2</v>
      </c>
      <c r="U1447" s="19" t="str">
        <f>IF(ABS(IFERROR(T1447,0))&gt;0.05,INDEX(margin_ranges!$C$13:$C$16,MATCH($F1447*100,margin_ranges!$B$13:$B$16,1)),"")</f>
        <v>Maximize Fill (Type A+)</v>
      </c>
      <c r="V1447">
        <f>MIN(VLOOKUP($U1447,margin_ranges!$A$5:$D$10,4,FALSE),$P1447*100)</f>
        <v>19.75</v>
      </c>
      <c r="Y1447" s="29">
        <f t="shared" si="22"/>
        <v>-9.2592592592593004E-3</v>
      </c>
    </row>
    <row r="1448" spans="1:25" x14ac:dyDescent="0.3">
      <c r="A1448" s="8" t="s">
        <v>17</v>
      </c>
      <c r="B1448" s="8" t="s">
        <v>1743</v>
      </c>
      <c r="C1448" s="8" t="s">
        <v>1744</v>
      </c>
      <c r="D1448" s="8" t="s">
        <v>11828</v>
      </c>
      <c r="E1448" s="8" t="s">
        <v>11829</v>
      </c>
      <c r="F1448" s="24">
        <v>0.15</v>
      </c>
      <c r="G1448" s="24">
        <v>0</v>
      </c>
      <c r="H1448" s="25">
        <v>0.72109999999999996</v>
      </c>
      <c r="I1448" s="25">
        <v>0.1275</v>
      </c>
      <c r="J1448" s="15">
        <v>8</v>
      </c>
      <c r="K1448" s="15">
        <v>1</v>
      </c>
      <c r="L1448" s="13">
        <v>0.17680000000000001</v>
      </c>
      <c r="M1448" s="7">
        <v>1.96885154</v>
      </c>
      <c r="N1448" s="26">
        <v>1.55</v>
      </c>
      <c r="O1448" s="27" t="s">
        <v>92</v>
      </c>
      <c r="P1448" s="8">
        <v>0.2127390166</v>
      </c>
      <c r="Q1448" s="24">
        <v>0.15</v>
      </c>
      <c r="R1448" t="str">
        <f>IF($Q1448*100&gt;=VLOOKUP($O1448,margin_ranges!$A$5:$C$10,2,FALSE),IF($Q1448*100&lt;=VLOOKUP($O1448,margin_ranges!$A$5:$C$10,3,FALSE)+10,"IN RANGE","ABOVE RANGE"),"BELOW RANGE")</f>
        <v>BELOW RANGE</v>
      </c>
      <c r="S1448">
        <f>MIN(VLOOKUP($O1448,margin_ranges!$A$5:$D$10,4,FALSE),$P1448*100)</f>
        <v>21.27390166</v>
      </c>
      <c r="T1448" s="29">
        <f>(1-$S1448/100)/(1-$F1448)-1</f>
        <v>-7.3810607764705938E-2</v>
      </c>
      <c r="U1448" s="19" t="str">
        <f>IF(ABS(IFERROR(T1448,0))&gt;0.05,INDEX(margin_ranges!$C$13:$C$16,MATCH($F1448*100,margin_ranges!$B$13:$B$16,1)),"")</f>
        <v>Maximize Fill (Type A+)</v>
      </c>
      <c r="V1448">
        <f>MIN(VLOOKUP($U1448,margin_ranges!$A$5:$D$10,4,FALSE),$P1448*100)</f>
        <v>19.75</v>
      </c>
      <c r="Y1448" s="29">
        <f t="shared" si="22"/>
        <v>-5.5882352941176494E-2</v>
      </c>
    </row>
    <row r="1449" spans="1:25" x14ac:dyDescent="0.3">
      <c r="A1449" s="8" t="s">
        <v>17</v>
      </c>
      <c r="B1449" s="8" t="s">
        <v>1743</v>
      </c>
      <c r="C1449" s="8" t="s">
        <v>1744</v>
      </c>
      <c r="D1449" s="8" t="s">
        <v>1965</v>
      </c>
      <c r="E1449" s="8" t="s">
        <v>1966</v>
      </c>
      <c r="F1449" s="24">
        <v>0.19</v>
      </c>
      <c r="G1449" s="24">
        <v>0</v>
      </c>
      <c r="H1449" s="25">
        <v>3.4077000000000002</v>
      </c>
      <c r="I1449" s="25">
        <v>1.1429</v>
      </c>
      <c r="J1449" s="15">
        <v>69</v>
      </c>
      <c r="K1449" s="15">
        <v>11</v>
      </c>
      <c r="L1449" s="13">
        <v>0.33539999999999998</v>
      </c>
      <c r="M1449" s="7">
        <v>2.0030435600000001</v>
      </c>
      <c r="N1449" s="26">
        <v>1.5</v>
      </c>
      <c r="O1449" s="27" t="s">
        <v>92</v>
      </c>
      <c r="P1449" s="8">
        <v>0.25113960070000002</v>
      </c>
      <c r="Q1449" s="24">
        <v>0.19</v>
      </c>
      <c r="R1449" t="str">
        <f>IF($Q1449*100&gt;=VLOOKUP($O1449,margin_ranges!$A$5:$C$10,2,FALSE),IF($Q1449*100&lt;=VLOOKUP($O1449,margin_ranges!$A$5:$C$10,3,FALSE)+10,"IN RANGE","ABOVE RANGE"),"BELOW RANGE")</f>
        <v>BELOW RANGE</v>
      </c>
      <c r="S1449">
        <f>MIN(VLOOKUP($O1449,margin_ranges!$A$5:$D$10,4,FALSE),$P1449*100)</f>
        <v>25.113960070000001</v>
      </c>
      <c r="T1449" s="29">
        <f>(1-$S1449/100)/(1-$F1449)-1</f>
        <v>-7.5480988518518588E-2</v>
      </c>
      <c r="U1449" s="19" t="str">
        <f>IF(ABS(IFERROR(T1449,0))&gt;0.05,INDEX(margin_ranges!$C$13:$C$16,MATCH($F1449*100,margin_ranges!$B$13:$B$16,1)),"")</f>
        <v>Maximize Fill (Type A+)</v>
      </c>
      <c r="V1449">
        <f>MIN(VLOOKUP($U1449,margin_ranges!$A$5:$D$10,4,FALSE),$P1449*100)</f>
        <v>19.75</v>
      </c>
      <c r="Y1449" s="29">
        <f t="shared" si="22"/>
        <v>-9.2592592592593004E-3</v>
      </c>
    </row>
    <row r="1450" spans="1:25" x14ac:dyDescent="0.3">
      <c r="A1450" s="8" t="s">
        <v>17</v>
      </c>
      <c r="B1450" s="8" t="s">
        <v>1743</v>
      </c>
      <c r="C1450" s="8" t="s">
        <v>1744</v>
      </c>
      <c r="D1450" s="8" t="s">
        <v>2429</v>
      </c>
      <c r="E1450" s="8" t="s">
        <v>2430</v>
      </c>
      <c r="F1450" s="24">
        <v>0.24</v>
      </c>
      <c r="G1450" s="24">
        <v>0</v>
      </c>
      <c r="H1450" s="25">
        <v>1.018</v>
      </c>
      <c r="I1450" s="25">
        <v>0.1827</v>
      </c>
      <c r="J1450" s="15">
        <v>13</v>
      </c>
      <c r="K1450" s="15">
        <v>3</v>
      </c>
      <c r="L1450" s="13">
        <v>0.17949999999999999</v>
      </c>
      <c r="M1450" s="7">
        <v>2.4456606700000001</v>
      </c>
      <c r="N1450" s="26">
        <v>1.55</v>
      </c>
      <c r="O1450" s="27" t="s">
        <v>92</v>
      </c>
      <c r="P1450" s="8">
        <v>0.36622442459999999</v>
      </c>
      <c r="Q1450" s="24">
        <v>0.24</v>
      </c>
      <c r="R1450" t="str">
        <f>IF($Q1450*100&gt;=VLOOKUP($O1450,margin_ranges!$A$5:$C$10,2,FALSE),IF($Q1450*100&lt;=VLOOKUP($O1450,margin_ranges!$A$5:$C$10,3,FALSE)+10,"IN RANGE","ABOVE RANGE"),"BELOW RANGE")</f>
        <v>IN RANGE</v>
      </c>
      <c r="S1450">
        <f>MIN(VLOOKUP($O1450,margin_ranges!$A$5:$D$10,4,FALSE),$P1450*100)</f>
        <v>29.75</v>
      </c>
      <c r="T1450" s="29">
        <f>(1-$S1450/100)/(1-$F1450)-1</f>
        <v>-7.5657894736842146E-2</v>
      </c>
      <c r="U1450" s="19" t="str">
        <f>IF(ABS(IFERROR(T1450,0))&gt;0.05,INDEX(margin_ranges!$C$13:$C$16,MATCH($F1450*100,margin_ranges!$B$13:$B$16,1)),"")</f>
        <v>Maximize Fill (Type A+)</v>
      </c>
      <c r="V1450">
        <f>MIN(VLOOKUP($U1450,margin_ranges!$A$5:$D$10,4,FALSE),$P1450*100)</f>
        <v>19.75</v>
      </c>
      <c r="Y1450" s="29">
        <f t="shared" si="22"/>
        <v>5.5921052631578982E-2</v>
      </c>
    </row>
    <row r="1451" spans="1:25" x14ac:dyDescent="0.3">
      <c r="A1451" s="8" t="s">
        <v>17</v>
      </c>
      <c r="B1451" s="8" t="s">
        <v>1743</v>
      </c>
      <c r="C1451" s="8" t="s">
        <v>1744</v>
      </c>
      <c r="D1451" s="8" t="s">
        <v>11864</v>
      </c>
      <c r="E1451" s="8" t="s">
        <v>11865</v>
      </c>
      <c r="F1451" s="24">
        <v>0.15</v>
      </c>
      <c r="G1451" s="24">
        <v>0</v>
      </c>
      <c r="H1451" s="25">
        <v>0.38059999999999999</v>
      </c>
      <c r="I1451" s="25">
        <v>0.1323</v>
      </c>
      <c r="J1451" s="15">
        <v>7</v>
      </c>
      <c r="K1451" s="15">
        <v>1</v>
      </c>
      <c r="L1451" s="13">
        <v>0.34760000000000002</v>
      </c>
      <c r="M1451" s="7">
        <v>1.8572354200000001</v>
      </c>
      <c r="N1451" s="26">
        <v>1.45</v>
      </c>
      <c r="O1451" s="27" t="s">
        <v>92</v>
      </c>
      <c r="P1451" s="8">
        <v>0.21926968250000001</v>
      </c>
      <c r="Q1451" s="24">
        <v>0.15</v>
      </c>
      <c r="R1451" t="str">
        <f>IF($Q1451*100&gt;=VLOOKUP($O1451,margin_ranges!$A$5:$C$10,2,FALSE),IF($Q1451*100&lt;=VLOOKUP($O1451,margin_ranges!$A$5:$C$10,3,FALSE)+10,"IN RANGE","ABOVE RANGE"),"BELOW RANGE")</f>
        <v>BELOW RANGE</v>
      </c>
      <c r="S1451">
        <f>MIN(VLOOKUP($O1451,margin_ranges!$A$5:$D$10,4,FALSE),$P1451*100)</f>
        <v>21.926968250000002</v>
      </c>
      <c r="T1451" s="29">
        <f>(1-$S1451/100)/(1-$F1451)-1</f>
        <v>-8.1493744117647093E-2</v>
      </c>
      <c r="U1451" s="19" t="str">
        <f>IF(ABS(IFERROR(T1451,0))&gt;0.05,INDEX(margin_ranges!$C$13:$C$16,MATCH($F1451*100,margin_ranges!$B$13:$B$16,1)),"")</f>
        <v>Maximize Fill (Type A+)</v>
      </c>
      <c r="V1451">
        <f>MIN(VLOOKUP($U1451,margin_ranges!$A$5:$D$10,4,FALSE),$P1451*100)</f>
        <v>19.75</v>
      </c>
      <c r="Y1451" s="29">
        <f t="shared" si="22"/>
        <v>-5.5882352941176494E-2</v>
      </c>
    </row>
    <row r="1452" spans="1:25" x14ac:dyDescent="0.3">
      <c r="A1452" s="8" t="s">
        <v>17</v>
      </c>
      <c r="B1452" s="8" t="s">
        <v>1743</v>
      </c>
      <c r="C1452" s="8" t="s">
        <v>1744</v>
      </c>
      <c r="D1452" s="8" t="s">
        <v>11850</v>
      </c>
      <c r="E1452" s="8" t="s">
        <v>11851</v>
      </c>
      <c r="F1452" s="24">
        <v>0.15</v>
      </c>
      <c r="G1452" s="24">
        <v>0</v>
      </c>
      <c r="H1452" s="25">
        <v>0.6361</v>
      </c>
      <c r="I1452" s="25">
        <v>0.16719999999999999</v>
      </c>
      <c r="J1452" s="15">
        <v>10</v>
      </c>
      <c r="K1452" s="15">
        <v>2</v>
      </c>
      <c r="L1452" s="13">
        <v>0.26290000000000002</v>
      </c>
      <c r="M1452" s="7">
        <v>1.99765058</v>
      </c>
      <c r="N1452" s="26">
        <v>1.55</v>
      </c>
      <c r="O1452" s="27" t="s">
        <v>92</v>
      </c>
      <c r="P1452" s="8">
        <v>0.22408852770000001</v>
      </c>
      <c r="Q1452" s="24">
        <v>0.15</v>
      </c>
      <c r="R1452" t="str">
        <f>IF($Q1452*100&gt;=VLOOKUP($O1452,margin_ranges!$A$5:$C$10,2,FALSE),IF($Q1452*100&lt;=VLOOKUP($O1452,margin_ranges!$A$5:$C$10,3,FALSE)+10,"IN RANGE","ABOVE RANGE"),"BELOW RANGE")</f>
        <v>BELOW RANGE</v>
      </c>
      <c r="S1452">
        <f>MIN(VLOOKUP($O1452,margin_ranges!$A$5:$D$10,4,FALSE),$P1452*100)</f>
        <v>22.408852770000003</v>
      </c>
      <c r="T1452" s="29">
        <f>(1-$S1452/100)/(1-$F1452)-1</f>
        <v>-8.7162973764705831E-2</v>
      </c>
      <c r="U1452" s="19" t="str">
        <f>IF(ABS(IFERROR(T1452,0))&gt;0.05,INDEX(margin_ranges!$C$13:$C$16,MATCH($F1452*100,margin_ranges!$B$13:$B$16,1)),"")</f>
        <v>Maximize Fill (Type A+)</v>
      </c>
      <c r="V1452">
        <f>MIN(VLOOKUP($U1452,margin_ranges!$A$5:$D$10,4,FALSE),$P1452*100)</f>
        <v>19.75</v>
      </c>
      <c r="Y1452" s="29">
        <f t="shared" si="22"/>
        <v>-5.5882352941176494E-2</v>
      </c>
    </row>
    <row r="1453" spans="1:25" x14ac:dyDescent="0.3">
      <c r="A1453" s="8" t="s">
        <v>17</v>
      </c>
      <c r="B1453" s="8" t="s">
        <v>1743</v>
      </c>
      <c r="C1453" s="8" t="s">
        <v>1744</v>
      </c>
      <c r="D1453" s="8" t="s">
        <v>11826</v>
      </c>
      <c r="E1453" s="8" t="s">
        <v>11827</v>
      </c>
      <c r="F1453" s="24">
        <v>0.15</v>
      </c>
      <c r="G1453" s="24">
        <v>0</v>
      </c>
      <c r="H1453" s="25">
        <v>0.97109999999999996</v>
      </c>
      <c r="I1453" s="25">
        <v>0.2666</v>
      </c>
      <c r="J1453" s="15">
        <v>16</v>
      </c>
      <c r="K1453" s="15">
        <v>2</v>
      </c>
      <c r="L1453" s="13">
        <v>0.27460000000000001</v>
      </c>
      <c r="M1453" s="7">
        <v>2.0023841400000002</v>
      </c>
      <c r="N1453" s="26">
        <v>1.55</v>
      </c>
      <c r="O1453" s="27" t="s">
        <v>92</v>
      </c>
      <c r="P1453" s="8">
        <v>0.22592275479999999</v>
      </c>
      <c r="Q1453" s="24">
        <v>0.15</v>
      </c>
      <c r="R1453" t="str">
        <f>IF($Q1453*100&gt;=VLOOKUP($O1453,margin_ranges!$A$5:$C$10,2,FALSE),IF($Q1453*100&lt;=VLOOKUP($O1453,margin_ranges!$A$5:$C$10,3,FALSE)+10,"IN RANGE","ABOVE RANGE"),"BELOW RANGE")</f>
        <v>BELOW RANGE</v>
      </c>
      <c r="S1453">
        <f>MIN(VLOOKUP($O1453,margin_ranges!$A$5:$D$10,4,FALSE),$P1453*100)</f>
        <v>22.592275479999998</v>
      </c>
      <c r="T1453" s="29">
        <f>(1-$S1453/100)/(1-$F1453)-1</f>
        <v>-8.9320888000000043E-2</v>
      </c>
      <c r="U1453" s="19" t="str">
        <f>IF(ABS(IFERROR(T1453,0))&gt;0.05,INDEX(margin_ranges!$C$13:$C$16,MATCH($F1453*100,margin_ranges!$B$13:$B$16,1)),"")</f>
        <v>Maximize Fill (Type A+)</v>
      </c>
      <c r="V1453">
        <f>MIN(VLOOKUP($U1453,margin_ranges!$A$5:$D$10,4,FALSE),$P1453*100)</f>
        <v>19.75</v>
      </c>
      <c r="Y1453" s="29">
        <f t="shared" si="22"/>
        <v>-5.5882352941176494E-2</v>
      </c>
    </row>
    <row r="1454" spans="1:25" x14ac:dyDescent="0.3">
      <c r="A1454" s="8" t="s">
        <v>17</v>
      </c>
      <c r="B1454" s="8" t="s">
        <v>1743</v>
      </c>
      <c r="C1454" s="8" t="s">
        <v>1744</v>
      </c>
      <c r="D1454" s="8" t="s">
        <v>11822</v>
      </c>
      <c r="E1454" s="8" t="s">
        <v>11823</v>
      </c>
      <c r="F1454" s="24">
        <v>0.15</v>
      </c>
      <c r="G1454" s="24">
        <v>0</v>
      </c>
      <c r="H1454" s="25">
        <v>0.57879999999999998</v>
      </c>
      <c r="I1454" s="25">
        <v>0.1656</v>
      </c>
      <c r="J1454" s="15">
        <v>10</v>
      </c>
      <c r="K1454" s="15">
        <v>1</v>
      </c>
      <c r="L1454" s="13">
        <v>0.28610000000000002</v>
      </c>
      <c r="M1454" s="7">
        <v>2.0044866300000002</v>
      </c>
      <c r="N1454" s="26">
        <v>1.55</v>
      </c>
      <c r="O1454" s="27" t="s">
        <v>92</v>
      </c>
      <c r="P1454" s="8">
        <v>0.22673467629999999</v>
      </c>
      <c r="Q1454" s="24">
        <v>0.15</v>
      </c>
      <c r="R1454" t="str">
        <f>IF($Q1454*100&gt;=VLOOKUP($O1454,margin_ranges!$A$5:$C$10,2,FALSE),IF($Q1454*100&lt;=VLOOKUP($O1454,margin_ranges!$A$5:$C$10,3,FALSE)+10,"IN RANGE","ABOVE RANGE"),"BELOW RANGE")</f>
        <v>BELOW RANGE</v>
      </c>
      <c r="S1454">
        <f>MIN(VLOOKUP($O1454,margin_ranges!$A$5:$D$10,4,FALSE),$P1454*100)</f>
        <v>22.673467629999998</v>
      </c>
      <c r="T1454" s="29">
        <f>(1-$S1454/100)/(1-$F1454)-1</f>
        <v>-9.0276089764705802E-2</v>
      </c>
      <c r="U1454" s="19" t="str">
        <f>IF(ABS(IFERROR(T1454,0))&gt;0.05,INDEX(margin_ranges!$C$13:$C$16,MATCH($F1454*100,margin_ranges!$B$13:$B$16,1)),"")</f>
        <v>Maximize Fill (Type A+)</v>
      </c>
      <c r="V1454">
        <f>MIN(VLOOKUP($U1454,margin_ranges!$A$5:$D$10,4,FALSE),$P1454*100)</f>
        <v>19.75</v>
      </c>
      <c r="Y1454" s="29">
        <f t="shared" si="22"/>
        <v>-5.5882352941176494E-2</v>
      </c>
    </row>
    <row r="1455" spans="1:25" x14ac:dyDescent="0.3">
      <c r="A1455" s="8" t="s">
        <v>17</v>
      </c>
      <c r="B1455" s="8" t="s">
        <v>1743</v>
      </c>
      <c r="C1455" s="8" t="s">
        <v>1744</v>
      </c>
      <c r="D1455" s="8" t="s">
        <v>1759</v>
      </c>
      <c r="E1455" s="8" t="s">
        <v>1760</v>
      </c>
      <c r="F1455" s="24">
        <v>0.189999999999999</v>
      </c>
      <c r="G1455" s="24">
        <v>0</v>
      </c>
      <c r="H1455" s="25">
        <v>0.98319999999999996</v>
      </c>
      <c r="I1455" s="25">
        <v>0.29630000000000001</v>
      </c>
      <c r="J1455" s="15">
        <v>18</v>
      </c>
      <c r="K1455" s="15">
        <v>3</v>
      </c>
      <c r="L1455" s="13">
        <v>0.30130000000000001</v>
      </c>
      <c r="M1455" s="7">
        <v>1.9818225700000001</v>
      </c>
      <c r="N1455" s="26">
        <v>1.45</v>
      </c>
      <c r="O1455" s="27" t="s">
        <v>92</v>
      </c>
      <c r="P1455" s="8">
        <v>0.26835024210000002</v>
      </c>
      <c r="Q1455" s="24">
        <v>0.19</v>
      </c>
      <c r="R1455" t="str">
        <f>IF($Q1455*100&gt;=VLOOKUP($O1455,margin_ranges!$A$5:$C$10,2,FALSE),IF($Q1455*100&lt;=VLOOKUP($O1455,margin_ranges!$A$5:$C$10,3,FALSE)+10,"IN RANGE","ABOVE RANGE"),"BELOW RANGE")</f>
        <v>BELOW RANGE</v>
      </c>
      <c r="S1455">
        <f>MIN(VLOOKUP($O1455,margin_ranges!$A$5:$D$10,4,FALSE),$P1455*100)</f>
        <v>26.835024210000004</v>
      </c>
      <c r="T1455" s="29">
        <f>(1-$S1455/100)/(1-$F1455)-1</f>
        <v>-9.6728693950618339E-2</v>
      </c>
      <c r="U1455" s="19" t="str">
        <f>IF(ABS(IFERROR(T1455,0))&gt;0.05,INDEX(margin_ranges!$C$13:$C$16,MATCH($F1455*100,margin_ranges!$B$13:$B$16,1)),"")</f>
        <v>Maximize Fill (Type A+)</v>
      </c>
      <c r="V1455">
        <f>MIN(VLOOKUP($U1455,margin_ranges!$A$5:$D$10,4,FALSE),$P1455*100)</f>
        <v>19.75</v>
      </c>
      <c r="Y1455" s="29">
        <f t="shared" si="22"/>
        <v>-9.2592592592604106E-3</v>
      </c>
    </row>
    <row r="1456" spans="1:25" x14ac:dyDescent="0.3">
      <c r="A1456" s="8" t="s">
        <v>17</v>
      </c>
      <c r="B1456" s="8" t="s">
        <v>1743</v>
      </c>
      <c r="C1456" s="8" t="s">
        <v>1744</v>
      </c>
      <c r="D1456" s="28" t="s">
        <v>2365</v>
      </c>
      <c r="E1456" s="8" t="s">
        <v>2366</v>
      </c>
      <c r="F1456" s="24">
        <v>0.189999999999999</v>
      </c>
      <c r="G1456" s="24">
        <v>0</v>
      </c>
      <c r="H1456" s="25">
        <v>3.6596000000000002</v>
      </c>
      <c r="I1456" s="25">
        <v>1.1088</v>
      </c>
      <c r="J1456" s="15">
        <v>68</v>
      </c>
      <c r="K1456" s="15">
        <v>11</v>
      </c>
      <c r="L1456" s="13">
        <v>0.30299999999999999</v>
      </c>
      <c r="M1456" s="7">
        <v>2.05034465</v>
      </c>
      <c r="N1456" s="26">
        <v>1.5</v>
      </c>
      <c r="O1456" s="27" t="s">
        <v>92</v>
      </c>
      <c r="P1456" s="8">
        <v>0.26841567830000002</v>
      </c>
      <c r="Q1456" s="24">
        <v>0.19</v>
      </c>
      <c r="R1456" t="str">
        <f>IF($Q1456*100&gt;=VLOOKUP($O1456,margin_ranges!$A$5:$C$10,2,FALSE),IF($Q1456*100&lt;=VLOOKUP($O1456,margin_ranges!$A$5:$C$10,3,FALSE)+10,"IN RANGE","ABOVE RANGE"),"BELOW RANGE")</f>
        <v>BELOW RANGE</v>
      </c>
      <c r="S1456">
        <f>MIN(VLOOKUP($O1456,margin_ranges!$A$5:$D$10,4,FALSE),$P1456*100)</f>
        <v>26.841567830000002</v>
      </c>
      <c r="T1456" s="29">
        <f>(1-$S1456/100)/(1-$F1456)-1</f>
        <v>-9.6809479382717112E-2</v>
      </c>
      <c r="U1456" s="19" t="str">
        <f>IF(ABS(IFERROR(T1456,0))&gt;0.05,INDEX(margin_ranges!$C$13:$C$16,MATCH($F1456*100,margin_ranges!$B$13:$B$16,1)),"")</f>
        <v>Maximize Fill (Type A+)</v>
      </c>
      <c r="V1456">
        <f>MIN(VLOOKUP($U1456,margin_ranges!$A$5:$D$10,4,FALSE),$P1456*100)</f>
        <v>19.75</v>
      </c>
      <c r="Y1456" s="29">
        <f t="shared" si="22"/>
        <v>-9.2592592592604106E-3</v>
      </c>
    </row>
    <row r="1457" spans="1:25" x14ac:dyDescent="0.3">
      <c r="A1457" s="8" t="s">
        <v>17</v>
      </c>
      <c r="B1457" s="8" t="s">
        <v>1743</v>
      </c>
      <c r="C1457" s="8" t="s">
        <v>1744</v>
      </c>
      <c r="D1457" s="8" t="s">
        <v>2047</v>
      </c>
      <c r="E1457" s="8" t="s">
        <v>2048</v>
      </c>
      <c r="F1457" s="24">
        <v>0.19</v>
      </c>
      <c r="G1457" s="24">
        <v>0</v>
      </c>
      <c r="H1457" s="25">
        <v>2.3159000000000001</v>
      </c>
      <c r="I1457" s="25">
        <v>0.56210000000000004</v>
      </c>
      <c r="J1457" s="15">
        <v>36</v>
      </c>
      <c r="K1457" s="15">
        <v>6</v>
      </c>
      <c r="L1457" s="13">
        <v>0.2427</v>
      </c>
      <c r="M1457" s="7">
        <v>2.1329775099999999</v>
      </c>
      <c r="N1457" s="26">
        <v>1.55</v>
      </c>
      <c r="O1457" s="27" t="s">
        <v>92</v>
      </c>
      <c r="P1457" s="8">
        <v>0.27331629369999999</v>
      </c>
      <c r="Q1457" s="24">
        <v>0.19</v>
      </c>
      <c r="R1457" t="str">
        <f>IF($Q1457*100&gt;=VLOOKUP($O1457,margin_ranges!$A$5:$C$10,2,FALSE),IF($Q1457*100&lt;=VLOOKUP($O1457,margin_ranges!$A$5:$C$10,3,FALSE)+10,"IN RANGE","ABOVE RANGE"),"BELOW RANGE")</f>
        <v>BELOW RANGE</v>
      </c>
      <c r="S1457">
        <f>MIN(VLOOKUP($O1457,margin_ranges!$A$5:$D$10,4,FALSE),$P1457*100)</f>
        <v>27.331629369999998</v>
      </c>
      <c r="T1457" s="29">
        <f>(1-$S1457/100)/(1-$F1457)-1</f>
        <v>-0.10285962185185193</v>
      </c>
      <c r="U1457" s="19" t="str">
        <f>IF(ABS(IFERROR(T1457,0))&gt;0.05,INDEX(margin_ranges!$C$13:$C$16,MATCH($F1457*100,margin_ranges!$B$13:$B$16,1)),"")</f>
        <v>Maximize Fill (Type A+)</v>
      </c>
      <c r="V1457">
        <f>MIN(VLOOKUP($U1457,margin_ranges!$A$5:$D$10,4,FALSE),$P1457*100)</f>
        <v>19.75</v>
      </c>
      <c r="Y1457" s="29">
        <f t="shared" si="22"/>
        <v>-9.2592592592593004E-3</v>
      </c>
    </row>
    <row r="1458" spans="1:25" x14ac:dyDescent="0.3">
      <c r="A1458" s="8" t="s">
        <v>17</v>
      </c>
      <c r="B1458" s="8" t="s">
        <v>1743</v>
      </c>
      <c r="C1458" s="8" t="s">
        <v>1744</v>
      </c>
      <c r="D1458" s="8" t="s">
        <v>1821</v>
      </c>
      <c r="E1458" s="8" t="s">
        <v>1822</v>
      </c>
      <c r="F1458" s="24">
        <v>0.19</v>
      </c>
      <c r="G1458" s="24">
        <v>0</v>
      </c>
      <c r="H1458" s="25">
        <v>3.8376999999999999</v>
      </c>
      <c r="I1458" s="25">
        <v>1.0935999999999999</v>
      </c>
      <c r="J1458" s="15">
        <v>66</v>
      </c>
      <c r="K1458" s="15">
        <v>10</v>
      </c>
      <c r="L1458" s="13">
        <v>0.28499999999999998</v>
      </c>
      <c r="M1458" s="7">
        <v>2.0006205100000001</v>
      </c>
      <c r="N1458" s="26">
        <v>1.45</v>
      </c>
      <c r="O1458" s="27" t="s">
        <v>92</v>
      </c>
      <c r="P1458" s="8">
        <v>0.27522486489999998</v>
      </c>
      <c r="Q1458" s="24">
        <v>0.19</v>
      </c>
      <c r="R1458" t="str">
        <f>IF($Q1458*100&gt;=VLOOKUP($O1458,margin_ranges!$A$5:$C$10,2,FALSE),IF($Q1458*100&lt;=VLOOKUP($O1458,margin_ranges!$A$5:$C$10,3,FALSE)+10,"IN RANGE","ABOVE RANGE"),"BELOW RANGE")</f>
        <v>BELOW RANGE</v>
      </c>
      <c r="S1458">
        <f>MIN(VLOOKUP($O1458,margin_ranges!$A$5:$D$10,4,FALSE),$P1458*100)</f>
        <v>27.522486489999999</v>
      </c>
      <c r="T1458" s="29">
        <f>(1-$S1458/100)/(1-$F1458)-1</f>
        <v>-0.10521588259259262</v>
      </c>
      <c r="U1458" s="19" t="str">
        <f>IF(ABS(IFERROR(T1458,0))&gt;0.05,INDEX(margin_ranges!$C$13:$C$16,MATCH($F1458*100,margin_ranges!$B$13:$B$16,1)),"")</f>
        <v>Maximize Fill (Type A+)</v>
      </c>
      <c r="V1458">
        <f>MIN(VLOOKUP($U1458,margin_ranges!$A$5:$D$10,4,FALSE),$P1458*100)</f>
        <v>19.75</v>
      </c>
      <c r="Y1458" s="29">
        <f t="shared" si="22"/>
        <v>-9.2592592592593004E-3</v>
      </c>
    </row>
    <row r="1459" spans="1:25" x14ac:dyDescent="0.3">
      <c r="A1459" s="8" t="s">
        <v>17</v>
      </c>
      <c r="B1459" s="8" t="s">
        <v>1743</v>
      </c>
      <c r="C1459" s="8" t="s">
        <v>1744</v>
      </c>
      <c r="D1459" s="8" t="s">
        <v>2107</v>
      </c>
      <c r="E1459" s="8" t="s">
        <v>2108</v>
      </c>
      <c r="F1459" s="24">
        <v>0.189999999999999</v>
      </c>
      <c r="G1459" s="24">
        <v>0</v>
      </c>
      <c r="H1459" s="25">
        <v>1.347</v>
      </c>
      <c r="I1459" s="25">
        <v>0.33910000000000001</v>
      </c>
      <c r="J1459" s="15">
        <v>21</v>
      </c>
      <c r="K1459" s="15">
        <v>3</v>
      </c>
      <c r="L1459" s="13">
        <v>0.25169999999999998</v>
      </c>
      <c r="M1459" s="7">
        <v>2.0719823000000002</v>
      </c>
      <c r="N1459" s="26">
        <v>1.5</v>
      </c>
      <c r="O1459" s="27" t="s">
        <v>92</v>
      </c>
      <c r="P1459" s="8">
        <v>0.27605559340000002</v>
      </c>
      <c r="Q1459" s="24">
        <v>0.19</v>
      </c>
      <c r="R1459" t="str">
        <f>IF($Q1459*100&gt;=VLOOKUP($O1459,margin_ranges!$A$5:$C$10,2,FALSE),IF($Q1459*100&lt;=VLOOKUP($O1459,margin_ranges!$A$5:$C$10,3,FALSE)+10,"IN RANGE","ABOVE RANGE"),"BELOW RANGE")</f>
        <v>BELOW RANGE</v>
      </c>
      <c r="S1459">
        <f>MIN(VLOOKUP($O1459,margin_ranges!$A$5:$D$10,4,FALSE),$P1459*100)</f>
        <v>27.605559340000003</v>
      </c>
      <c r="T1459" s="29">
        <f>(1-$S1459/100)/(1-$F1459)-1</f>
        <v>-0.10624147333333434</v>
      </c>
      <c r="U1459" s="19" t="str">
        <f>IF(ABS(IFERROR(T1459,0))&gt;0.05,INDEX(margin_ranges!$C$13:$C$16,MATCH($F1459*100,margin_ranges!$B$13:$B$16,1)),"")</f>
        <v>Maximize Fill (Type A+)</v>
      </c>
      <c r="V1459">
        <f>MIN(VLOOKUP($U1459,margin_ranges!$A$5:$D$10,4,FALSE),$P1459*100)</f>
        <v>19.75</v>
      </c>
      <c r="Y1459" s="29">
        <f t="shared" si="22"/>
        <v>-9.2592592592604106E-3</v>
      </c>
    </row>
    <row r="1460" spans="1:25" x14ac:dyDescent="0.3">
      <c r="A1460" s="8" t="s">
        <v>17</v>
      </c>
      <c r="B1460" s="8" t="s">
        <v>1743</v>
      </c>
      <c r="C1460" s="8" t="s">
        <v>1744</v>
      </c>
      <c r="D1460" s="8" t="s">
        <v>2475</v>
      </c>
      <c r="E1460" s="8" t="s">
        <v>2476</v>
      </c>
      <c r="F1460" s="24">
        <v>0.19</v>
      </c>
      <c r="G1460" s="24">
        <v>0</v>
      </c>
      <c r="H1460" s="25">
        <v>2.4257</v>
      </c>
      <c r="I1460" s="25">
        <v>1.06</v>
      </c>
      <c r="J1460" s="15">
        <v>67</v>
      </c>
      <c r="K1460" s="15">
        <v>10</v>
      </c>
      <c r="L1460" s="13">
        <v>0.437</v>
      </c>
      <c r="M1460" s="7">
        <v>2.0934905700000002</v>
      </c>
      <c r="N1460" s="26">
        <v>1.5</v>
      </c>
      <c r="O1460" s="27" t="s">
        <v>92</v>
      </c>
      <c r="P1460" s="8">
        <v>0.28349330810000001</v>
      </c>
      <c r="Q1460" s="24">
        <v>0.19</v>
      </c>
      <c r="R1460" t="str">
        <f>IF($Q1460*100&gt;=VLOOKUP($O1460,margin_ranges!$A$5:$C$10,2,FALSE),IF($Q1460*100&lt;=VLOOKUP($O1460,margin_ranges!$A$5:$C$10,3,FALSE)+10,"IN RANGE","ABOVE RANGE"),"BELOW RANGE")</f>
        <v>BELOW RANGE</v>
      </c>
      <c r="S1460">
        <f>MIN(VLOOKUP($O1460,margin_ranges!$A$5:$D$10,4,FALSE),$P1460*100)</f>
        <v>28.349330810000001</v>
      </c>
      <c r="T1460" s="29">
        <f>(1-$S1460/100)/(1-$F1460)-1</f>
        <v>-0.11542383716049387</v>
      </c>
      <c r="U1460" s="19" t="str">
        <f>IF(ABS(IFERROR(T1460,0))&gt;0.05,INDEX(margin_ranges!$C$13:$C$16,MATCH($F1460*100,margin_ranges!$B$13:$B$16,1)),"")</f>
        <v>Maximize Fill (Type A+)</v>
      </c>
      <c r="V1460">
        <f>MIN(VLOOKUP($U1460,margin_ranges!$A$5:$D$10,4,FALSE),$P1460*100)</f>
        <v>19.75</v>
      </c>
      <c r="Y1460" s="29">
        <f t="shared" si="22"/>
        <v>-9.2592592592593004E-3</v>
      </c>
    </row>
    <row r="1461" spans="1:25" x14ac:dyDescent="0.3">
      <c r="A1461" s="8" t="s">
        <v>17</v>
      </c>
      <c r="B1461" s="8" t="s">
        <v>1743</v>
      </c>
      <c r="C1461" s="8" t="s">
        <v>1744</v>
      </c>
      <c r="D1461" s="8" t="s">
        <v>2255</v>
      </c>
      <c r="E1461" s="8" t="s">
        <v>2256</v>
      </c>
      <c r="F1461" s="24">
        <v>0.189999999999999</v>
      </c>
      <c r="G1461" s="24">
        <v>0</v>
      </c>
      <c r="H1461" s="25">
        <v>1.7650999999999999</v>
      </c>
      <c r="I1461" s="25">
        <v>0.73319999999999996</v>
      </c>
      <c r="J1461" s="15">
        <v>45</v>
      </c>
      <c r="K1461" s="15">
        <v>7</v>
      </c>
      <c r="L1461" s="13">
        <v>0.41539999999999999</v>
      </c>
      <c r="M1461" s="7">
        <v>2.0366975200000002</v>
      </c>
      <c r="N1461" s="26">
        <v>1.45</v>
      </c>
      <c r="O1461" s="27" t="s">
        <v>92</v>
      </c>
      <c r="P1461" s="8">
        <v>0.2880631568</v>
      </c>
      <c r="Q1461" s="24">
        <v>0.19</v>
      </c>
      <c r="R1461" t="str">
        <f>IF($Q1461*100&gt;=VLOOKUP($O1461,margin_ranges!$A$5:$C$10,2,FALSE),IF($Q1461*100&lt;=VLOOKUP($O1461,margin_ranges!$A$5:$C$10,3,FALSE)+10,"IN RANGE","ABOVE RANGE"),"BELOW RANGE")</f>
        <v>BELOW RANGE</v>
      </c>
      <c r="S1461">
        <f>MIN(VLOOKUP($O1461,margin_ranges!$A$5:$D$10,4,FALSE),$P1461*100)</f>
        <v>28.806315680000001</v>
      </c>
      <c r="T1461" s="29">
        <f>(1-$S1461/100)/(1-$F1461)-1</f>
        <v>-0.12106562567901347</v>
      </c>
      <c r="U1461" s="19" t="str">
        <f>IF(ABS(IFERROR(T1461,0))&gt;0.05,INDEX(margin_ranges!$C$13:$C$16,MATCH($F1461*100,margin_ranges!$B$13:$B$16,1)),"")</f>
        <v>Maximize Fill (Type A+)</v>
      </c>
      <c r="V1461">
        <f>MIN(VLOOKUP($U1461,margin_ranges!$A$5:$D$10,4,FALSE),$P1461*100)</f>
        <v>19.75</v>
      </c>
      <c r="Y1461" s="29">
        <f t="shared" si="22"/>
        <v>-9.2592592592604106E-3</v>
      </c>
    </row>
    <row r="1462" spans="1:25" x14ac:dyDescent="0.3">
      <c r="A1462" s="8" t="s">
        <v>17</v>
      </c>
      <c r="B1462" s="8" t="s">
        <v>1743</v>
      </c>
      <c r="C1462" s="8" t="s">
        <v>1744</v>
      </c>
      <c r="D1462" s="8" t="s">
        <v>2007</v>
      </c>
      <c r="E1462" s="8" t="s">
        <v>2008</v>
      </c>
      <c r="F1462" s="24">
        <v>0.19</v>
      </c>
      <c r="G1462" s="24">
        <v>0</v>
      </c>
      <c r="H1462" s="25">
        <v>7.8459000000000003</v>
      </c>
      <c r="I1462" s="25">
        <v>4.0240999999999998</v>
      </c>
      <c r="J1462" s="15">
        <v>263</v>
      </c>
      <c r="K1462" s="15">
        <v>42</v>
      </c>
      <c r="L1462" s="13">
        <v>0.51290000000000002</v>
      </c>
      <c r="M1462" s="7">
        <v>2.18166247</v>
      </c>
      <c r="N1462" s="26">
        <v>1.55</v>
      </c>
      <c r="O1462" s="27" t="s">
        <v>92</v>
      </c>
      <c r="P1462" s="8">
        <v>0.28953262740000002</v>
      </c>
      <c r="Q1462" s="24">
        <v>0.19</v>
      </c>
      <c r="R1462" t="str">
        <f>IF($Q1462*100&gt;=VLOOKUP($O1462,margin_ranges!$A$5:$C$10,2,FALSE),IF($Q1462*100&lt;=VLOOKUP($O1462,margin_ranges!$A$5:$C$10,3,FALSE)+10,"IN RANGE","ABOVE RANGE"),"BELOW RANGE")</f>
        <v>BELOW RANGE</v>
      </c>
      <c r="S1462">
        <f>MIN(VLOOKUP($O1462,margin_ranges!$A$5:$D$10,4,FALSE),$P1462*100)</f>
        <v>28.953262740000003</v>
      </c>
      <c r="T1462" s="29">
        <f>(1-$S1462/100)/(1-$F1462)-1</f>
        <v>-0.12287978691358037</v>
      </c>
      <c r="U1462" s="19" t="str">
        <f>IF(ABS(IFERROR(T1462,0))&gt;0.05,INDEX(margin_ranges!$C$13:$C$16,MATCH($F1462*100,margin_ranges!$B$13:$B$16,1)),"")</f>
        <v>Maximize Fill (Type A+)</v>
      </c>
      <c r="V1462">
        <f>MIN(VLOOKUP($U1462,margin_ranges!$A$5:$D$10,4,FALSE),$P1462*100)</f>
        <v>19.75</v>
      </c>
      <c r="Y1462" s="29">
        <f t="shared" si="22"/>
        <v>-9.2592592592593004E-3</v>
      </c>
    </row>
    <row r="1463" spans="1:25" x14ac:dyDescent="0.3">
      <c r="A1463" s="8" t="s">
        <v>17</v>
      </c>
      <c r="B1463" s="8" t="s">
        <v>1743</v>
      </c>
      <c r="C1463" s="8" t="s">
        <v>1744</v>
      </c>
      <c r="D1463" s="8" t="s">
        <v>2261</v>
      </c>
      <c r="E1463" s="8" t="s">
        <v>2262</v>
      </c>
      <c r="F1463" s="24">
        <v>0.19</v>
      </c>
      <c r="G1463" s="24">
        <v>0</v>
      </c>
      <c r="H1463" s="25">
        <v>1.3892</v>
      </c>
      <c r="I1463" s="25">
        <v>0.27179999999999999</v>
      </c>
      <c r="J1463" s="15">
        <v>20</v>
      </c>
      <c r="K1463" s="15">
        <v>3</v>
      </c>
      <c r="L1463" s="13">
        <v>0.1956</v>
      </c>
      <c r="M1463" s="7">
        <v>2.4106176100000001</v>
      </c>
      <c r="N1463" s="26">
        <v>1.55</v>
      </c>
      <c r="O1463" s="27" t="s">
        <v>92</v>
      </c>
      <c r="P1463" s="8">
        <v>0.35701125109999998</v>
      </c>
      <c r="Q1463" s="24">
        <v>0.19</v>
      </c>
      <c r="R1463" t="str">
        <f>IF($Q1463*100&gt;=VLOOKUP($O1463,margin_ranges!$A$5:$C$10,2,FALSE),IF($Q1463*100&lt;=VLOOKUP($O1463,margin_ranges!$A$5:$C$10,3,FALSE)+10,"IN RANGE","ABOVE RANGE"),"BELOW RANGE")</f>
        <v>BELOW RANGE</v>
      </c>
      <c r="S1463">
        <f>MIN(VLOOKUP($O1463,margin_ranges!$A$5:$D$10,4,FALSE),$P1463*100)</f>
        <v>29.75</v>
      </c>
      <c r="T1463" s="29">
        <f>(1-$S1463/100)/(1-$F1463)-1</f>
        <v>-0.13271604938271608</v>
      </c>
      <c r="U1463" s="19" t="str">
        <f>IF(ABS(IFERROR(T1463,0))&gt;0.05,INDEX(margin_ranges!$C$13:$C$16,MATCH($F1463*100,margin_ranges!$B$13:$B$16,1)),"")</f>
        <v>Maximize Fill (Type A+)</v>
      </c>
      <c r="V1463">
        <f>MIN(VLOOKUP($U1463,margin_ranges!$A$5:$D$10,4,FALSE),$P1463*100)</f>
        <v>19.75</v>
      </c>
      <c r="Y1463" s="29">
        <f t="shared" si="22"/>
        <v>-9.2592592592593004E-3</v>
      </c>
    </row>
    <row r="1464" spans="1:25" x14ac:dyDescent="0.3">
      <c r="A1464" s="8" t="s">
        <v>17</v>
      </c>
      <c r="B1464" s="8" t="s">
        <v>1743</v>
      </c>
      <c r="C1464" s="8" t="s">
        <v>1744</v>
      </c>
      <c r="D1464" s="8" t="s">
        <v>11856</v>
      </c>
      <c r="E1464" s="8" t="s">
        <v>11857</v>
      </c>
      <c r="F1464" s="24">
        <v>0.15</v>
      </c>
      <c r="G1464" s="24">
        <v>0</v>
      </c>
      <c r="H1464" s="25">
        <v>0.57689999999999997</v>
      </c>
      <c r="I1464" s="25">
        <v>0.1106</v>
      </c>
      <c r="J1464" s="15">
        <v>7</v>
      </c>
      <c r="K1464" s="15">
        <v>1</v>
      </c>
      <c r="L1464" s="13">
        <v>0.19170000000000001</v>
      </c>
      <c r="M1464" s="7">
        <v>2.2286821699999999</v>
      </c>
      <c r="N1464" s="26">
        <v>1.55</v>
      </c>
      <c r="O1464" s="27" t="s">
        <v>92</v>
      </c>
      <c r="P1464" s="8">
        <v>0.30452173910000002</v>
      </c>
      <c r="Q1464" s="24">
        <v>0.15</v>
      </c>
      <c r="R1464" t="str">
        <f>IF($Q1464*100&gt;=VLOOKUP($O1464,margin_ranges!$A$5:$C$10,2,FALSE),IF($Q1464*100&lt;=VLOOKUP($O1464,margin_ranges!$A$5:$C$10,3,FALSE)+10,"IN RANGE","ABOVE RANGE"),"BELOW RANGE")</f>
        <v>BELOW RANGE</v>
      </c>
      <c r="S1464">
        <f>MIN(VLOOKUP($O1464,margin_ranges!$A$5:$D$10,4,FALSE),$P1464*100)</f>
        <v>29.75</v>
      </c>
      <c r="T1464" s="29">
        <f>(1-$S1464/100)/(1-$F1464)-1</f>
        <v>-0.17352941176470582</v>
      </c>
      <c r="U1464" s="19" t="str">
        <f>IF(ABS(IFERROR(T1464,0))&gt;0.05,INDEX(margin_ranges!$C$13:$C$16,MATCH($F1464*100,margin_ranges!$B$13:$B$16,1)),"")</f>
        <v>Maximize Fill (Type A+)</v>
      </c>
      <c r="V1464">
        <f>MIN(VLOOKUP($U1464,margin_ranges!$A$5:$D$10,4,FALSE),$P1464*100)</f>
        <v>19.75</v>
      </c>
      <c r="Y1464" s="29">
        <f t="shared" si="22"/>
        <v>-5.5882352941176494E-2</v>
      </c>
    </row>
    <row r="1465" spans="1:25" x14ac:dyDescent="0.3">
      <c r="A1465" s="8" t="s">
        <v>35</v>
      </c>
      <c r="B1465" s="8" t="s">
        <v>2613</v>
      </c>
      <c r="C1465" s="8" t="s">
        <v>34</v>
      </c>
      <c r="D1465" s="8" t="s">
        <v>34</v>
      </c>
      <c r="E1465" s="8"/>
      <c r="F1465" s="24">
        <v>0.38898742377418899</v>
      </c>
      <c r="G1465" s="24">
        <v>0</v>
      </c>
      <c r="H1465" s="25">
        <v>337.09690000000001</v>
      </c>
      <c r="I1465" s="25">
        <v>18.7058</v>
      </c>
      <c r="J1465" s="15">
        <v>130</v>
      </c>
      <c r="K1465" s="15">
        <v>45</v>
      </c>
      <c r="L1465" s="13">
        <v>5.5500000000000001E-2</v>
      </c>
      <c r="M1465" s="7">
        <v>0.23106296000000001</v>
      </c>
      <c r="N1465" s="26">
        <v>0.1</v>
      </c>
      <c r="O1465" s="27"/>
      <c r="P1465" s="8">
        <v>0.56721753070000003</v>
      </c>
      <c r="Q1465" s="24">
        <v>0.38900000000000001</v>
      </c>
      <c r="R1465" t="e">
        <f>IF($Q1465*100&gt;=VLOOKUP($O1465,margin_ranges!$A$5:$C$10,2,FALSE),IF($Q1465*100&lt;=VLOOKUP($O1465,margin_ranges!$A$5:$C$10,3,FALSE)+10,"IN RANGE","ABOVE RANGE"),"BELOW RANGE")</f>
        <v>#N/A</v>
      </c>
      <c r="S1465" t="e">
        <f>MIN(VLOOKUP($O1465,margin_ranges!$A$5:$D$10,4,FALSE),$P1465*100)</f>
        <v>#N/A</v>
      </c>
      <c r="T1465" s="29" t="e">
        <f>(1-$S1465/100)/(1-$F1465)-1</f>
        <v>#N/A</v>
      </c>
      <c r="U1465" s="19" t="str">
        <f>IF(ABS(IFERROR(T1465,0))&gt;0.05,INDEX(margin_ranges!$C$13:$C$16,MATCH($F1465*100,margin_ranges!$B$13:$B$16,1)),"")</f>
        <v/>
      </c>
      <c r="V1465" t="e">
        <f>MIN(VLOOKUP($U1465,margin_ranges!$A$5:$D$10,4,FALSE),$P1465*100)</f>
        <v>#N/A</v>
      </c>
      <c r="Y1465" s="29" t="e">
        <f t="shared" si="22"/>
        <v>#N/A</v>
      </c>
    </row>
    <row r="1466" spans="1:25" x14ac:dyDescent="0.3">
      <c r="A1466" s="8" t="s">
        <v>33</v>
      </c>
      <c r="B1466" s="8" t="s">
        <v>2613</v>
      </c>
      <c r="C1466" s="8" t="s">
        <v>2614</v>
      </c>
      <c r="D1466" s="8" t="s">
        <v>34</v>
      </c>
      <c r="E1466" s="8"/>
      <c r="F1466" s="24">
        <v>0.38898742377418899</v>
      </c>
      <c r="G1466" s="24">
        <v>0</v>
      </c>
      <c r="H1466" s="25">
        <v>337.09690000000001</v>
      </c>
      <c r="I1466" s="25">
        <v>18.7058</v>
      </c>
      <c r="J1466" s="15">
        <v>130</v>
      </c>
      <c r="K1466" s="15">
        <v>45</v>
      </c>
      <c r="L1466" s="13">
        <v>5.5500000000000001E-2</v>
      </c>
      <c r="M1466" s="7">
        <v>0.23106296000000001</v>
      </c>
      <c r="N1466" s="26">
        <v>0.1</v>
      </c>
      <c r="O1466" s="27"/>
      <c r="P1466" s="8">
        <v>0.56721753070000003</v>
      </c>
      <c r="Q1466" s="24">
        <v>0.38900000000000001</v>
      </c>
      <c r="R1466" t="e">
        <f>IF($Q1466*100&gt;=VLOOKUP($O1466,margin_ranges!$A$5:$C$10,2,FALSE),IF($Q1466*100&lt;=VLOOKUP($O1466,margin_ranges!$A$5:$C$10,3,FALSE)+10,"IN RANGE","ABOVE RANGE"),"BELOW RANGE")</f>
        <v>#N/A</v>
      </c>
      <c r="S1466" t="e">
        <f>MIN(VLOOKUP($O1466,margin_ranges!$A$5:$D$10,4,FALSE),$P1466*100)</f>
        <v>#N/A</v>
      </c>
      <c r="T1466" s="29" t="e">
        <f>(1-$S1466/100)/(1-$F1466)-1</f>
        <v>#N/A</v>
      </c>
      <c r="U1466" s="19" t="str">
        <f>IF(ABS(IFERROR(T1466,0))&gt;0.05,INDEX(margin_ranges!$C$13:$C$16,MATCH($F1466*100,margin_ranges!$B$13:$B$16,1)),"")</f>
        <v/>
      </c>
      <c r="V1466" t="e">
        <f>MIN(VLOOKUP($U1466,margin_ranges!$A$5:$D$10,4,FALSE),$P1466*100)</f>
        <v>#N/A</v>
      </c>
      <c r="Y1466" s="29" t="e">
        <f t="shared" si="22"/>
        <v>#N/A</v>
      </c>
    </row>
    <row r="1467" spans="1:25" x14ac:dyDescent="0.3">
      <c r="A1467" s="8" t="s">
        <v>17</v>
      </c>
      <c r="B1467" s="8" t="s">
        <v>2613</v>
      </c>
      <c r="C1467" s="8" t="s">
        <v>2614</v>
      </c>
      <c r="D1467" s="8" t="s">
        <v>2615</v>
      </c>
      <c r="E1467" s="8" t="s">
        <v>2616</v>
      </c>
      <c r="F1467" s="24">
        <v>0.39</v>
      </c>
      <c r="G1467" s="24">
        <v>0</v>
      </c>
      <c r="H1467" s="25">
        <v>329.26839999999999</v>
      </c>
      <c r="I1467" s="25">
        <v>18.618300000000001</v>
      </c>
      <c r="J1467" s="15">
        <v>127</v>
      </c>
      <c r="K1467" s="15">
        <v>45</v>
      </c>
      <c r="L1467" s="13">
        <v>5.6500000000000002E-2</v>
      </c>
      <c r="M1467" s="7">
        <v>0.22823108</v>
      </c>
      <c r="N1467" s="26">
        <v>0.1</v>
      </c>
      <c r="O1467" s="27" t="s">
        <v>22</v>
      </c>
      <c r="P1467" s="8">
        <v>0.5618475772</v>
      </c>
      <c r="Q1467" s="24">
        <v>0.39</v>
      </c>
      <c r="R1467" t="str">
        <f>IF($Q1467*100&gt;=VLOOKUP($O1467,margin_ranges!$A$5:$C$10,2,FALSE),IF($Q1467*100&lt;=VLOOKUP($O1467,margin_ranges!$A$5:$C$10,3,FALSE)+10,"IN RANGE","ABOVE RANGE"),"BELOW RANGE")</f>
        <v>IN RANGE</v>
      </c>
      <c r="S1467">
        <f>MIN(VLOOKUP($O1467,margin_ranges!$A$5:$D$10,4,FALSE),$P1467*100)</f>
        <v>29.75</v>
      </c>
      <c r="T1467" s="29">
        <f>(1-$S1467/100)/(1-$F1467)-1</f>
        <v>0.15163934426229519</v>
      </c>
      <c r="U1467" s="19" t="str">
        <f>IF(ABS(IFERROR(T1467,0))&gt;0.05,INDEX(margin_ranges!$C$13:$C$16,MATCH($F1467*100,margin_ranges!$B$13:$B$16,1)),"")</f>
        <v>Margin Over Fill (Type C)</v>
      </c>
      <c r="V1467">
        <f>MIN(VLOOKUP($U1467,margin_ranges!$A$5:$D$10,4,FALSE),$P1467*100)</f>
        <v>43</v>
      </c>
      <c r="Y1467" s="29">
        <f t="shared" si="22"/>
        <v>-6.5573770491803129E-2</v>
      </c>
    </row>
    <row r="1468" spans="1:25" x14ac:dyDescent="0.3">
      <c r="A1468" s="8" t="s">
        <v>35</v>
      </c>
      <c r="B1468" s="8" t="s">
        <v>2617</v>
      </c>
      <c r="C1468" s="8" t="s">
        <v>34</v>
      </c>
      <c r="D1468" s="8" t="s">
        <v>34</v>
      </c>
      <c r="E1468" s="8"/>
      <c r="F1468" s="24">
        <v>0.33515732979193102</v>
      </c>
      <c r="G1468" s="24">
        <v>0</v>
      </c>
      <c r="H1468" s="25">
        <v>2275.1943999999999</v>
      </c>
      <c r="I1468" s="25">
        <v>374.30489999999998</v>
      </c>
      <c r="J1468" s="15">
        <v>6939</v>
      </c>
      <c r="K1468" s="15">
        <v>2097</v>
      </c>
      <c r="L1468" s="13">
        <v>0.16450000000000001</v>
      </c>
      <c r="M1468" s="7">
        <v>0.61797237999999999</v>
      </c>
      <c r="N1468" s="26">
        <v>0.39669700000000002</v>
      </c>
      <c r="O1468" s="27"/>
      <c r="P1468" s="8">
        <v>0.35806678199999997</v>
      </c>
      <c r="Q1468" s="24">
        <v>0.3352</v>
      </c>
      <c r="R1468" t="e">
        <f>IF($Q1468*100&gt;=VLOOKUP($O1468,margin_ranges!$A$5:$C$10,2,FALSE),IF($Q1468*100&lt;=VLOOKUP($O1468,margin_ranges!$A$5:$C$10,3,FALSE)+10,"IN RANGE","ABOVE RANGE"),"BELOW RANGE")</f>
        <v>#N/A</v>
      </c>
      <c r="S1468" t="e">
        <f>MIN(VLOOKUP($O1468,margin_ranges!$A$5:$D$10,4,FALSE),$P1468*100)</f>
        <v>#N/A</v>
      </c>
      <c r="T1468" s="29" t="e">
        <f>(1-$S1468/100)/(1-$F1468)-1</f>
        <v>#N/A</v>
      </c>
      <c r="U1468" s="19" t="str">
        <f>IF(ABS(IFERROR(T1468,0))&gt;0.05,INDEX(margin_ranges!$C$13:$C$16,MATCH($F1468*100,margin_ranges!$B$13:$B$16,1)),"")</f>
        <v/>
      </c>
      <c r="V1468" t="e">
        <f>MIN(VLOOKUP($U1468,margin_ranges!$A$5:$D$10,4,FALSE),$P1468*100)</f>
        <v>#N/A</v>
      </c>
      <c r="Y1468" s="29" t="e">
        <f t="shared" si="22"/>
        <v>#N/A</v>
      </c>
    </row>
    <row r="1469" spans="1:25" x14ac:dyDescent="0.3">
      <c r="A1469" s="8" t="s">
        <v>33</v>
      </c>
      <c r="B1469" s="8" t="s">
        <v>2617</v>
      </c>
      <c r="C1469" s="8" t="s">
        <v>2618</v>
      </c>
      <c r="D1469" s="8" t="s">
        <v>34</v>
      </c>
      <c r="E1469" s="8"/>
      <c r="F1469" s="24">
        <v>0.33515732979193102</v>
      </c>
      <c r="G1469" s="24">
        <v>0</v>
      </c>
      <c r="H1469" s="25">
        <v>2275.1943999999999</v>
      </c>
      <c r="I1469" s="25">
        <v>374.30489999999998</v>
      </c>
      <c r="J1469" s="15">
        <v>6939</v>
      </c>
      <c r="K1469" s="15">
        <v>2097</v>
      </c>
      <c r="L1469" s="13">
        <v>0.16450000000000001</v>
      </c>
      <c r="M1469" s="7">
        <v>0.61797237999999999</v>
      </c>
      <c r="N1469" s="26">
        <v>0.39669700000000002</v>
      </c>
      <c r="O1469" s="27"/>
      <c r="P1469" s="8">
        <v>0.35806678199999997</v>
      </c>
      <c r="Q1469" s="24">
        <v>0.3352</v>
      </c>
      <c r="R1469" t="e">
        <f>IF($Q1469*100&gt;=VLOOKUP($O1469,margin_ranges!$A$5:$C$10,2,FALSE),IF($Q1469*100&lt;=VLOOKUP($O1469,margin_ranges!$A$5:$C$10,3,FALSE)+10,"IN RANGE","ABOVE RANGE"),"BELOW RANGE")</f>
        <v>#N/A</v>
      </c>
      <c r="S1469" t="e">
        <f>MIN(VLOOKUP($O1469,margin_ranges!$A$5:$D$10,4,FALSE),$P1469*100)</f>
        <v>#N/A</v>
      </c>
      <c r="T1469" s="29" t="e">
        <f>(1-$S1469/100)/(1-$F1469)-1</f>
        <v>#N/A</v>
      </c>
      <c r="U1469" s="19" t="str">
        <f>IF(ABS(IFERROR(T1469,0))&gt;0.05,INDEX(margin_ranges!$C$13:$C$16,MATCH($F1469*100,margin_ranges!$B$13:$B$16,1)),"")</f>
        <v/>
      </c>
      <c r="V1469" t="e">
        <f>MIN(VLOOKUP($U1469,margin_ranges!$A$5:$D$10,4,FALSE),$P1469*100)</f>
        <v>#N/A</v>
      </c>
      <c r="Y1469" s="29" t="e">
        <f t="shared" si="22"/>
        <v>#N/A</v>
      </c>
    </row>
    <row r="1470" spans="1:25" x14ac:dyDescent="0.3">
      <c r="A1470" s="8" t="s">
        <v>17</v>
      </c>
      <c r="B1470" s="8" t="s">
        <v>2617</v>
      </c>
      <c r="C1470" s="8" t="s">
        <v>2618</v>
      </c>
      <c r="D1470" s="8" t="s">
        <v>2619</v>
      </c>
      <c r="E1470" s="8" t="s">
        <v>2620</v>
      </c>
      <c r="F1470" s="24">
        <v>0.39</v>
      </c>
      <c r="G1470" s="24">
        <v>0</v>
      </c>
      <c r="H1470" s="25">
        <v>123.3129</v>
      </c>
      <c r="I1470" s="25">
        <v>30.508700000000001</v>
      </c>
      <c r="J1470" s="15">
        <v>397</v>
      </c>
      <c r="K1470" s="15">
        <v>139</v>
      </c>
      <c r="L1470" s="13">
        <v>0.24740000000000001</v>
      </c>
      <c r="M1470" s="7">
        <v>0.43412234</v>
      </c>
      <c r="N1470" s="26">
        <v>0.25</v>
      </c>
      <c r="O1470" s="27" t="s">
        <v>22</v>
      </c>
      <c r="P1470" s="8">
        <v>0.42412546000000001</v>
      </c>
      <c r="Q1470" s="24">
        <v>0.39</v>
      </c>
      <c r="R1470" t="str">
        <f>IF($Q1470*100&gt;=VLOOKUP($O1470,margin_ranges!$A$5:$C$10,2,FALSE),IF($Q1470*100&lt;=VLOOKUP($O1470,margin_ranges!$A$5:$C$10,3,FALSE)+10,"IN RANGE","ABOVE RANGE"),"BELOW RANGE")</f>
        <v>IN RANGE</v>
      </c>
      <c r="S1470">
        <f>MIN(VLOOKUP($O1470,margin_ranges!$A$5:$D$10,4,FALSE),$P1470*100)</f>
        <v>29.75</v>
      </c>
      <c r="T1470" s="29">
        <f>(1-$S1470/100)/(1-$F1470)-1</f>
        <v>0.15163934426229519</v>
      </c>
      <c r="U1470" s="19" t="str">
        <f>IF(ABS(IFERROR(T1470,0))&gt;0.05,INDEX(margin_ranges!$C$13:$C$16,MATCH($F1470*100,margin_ranges!$B$13:$B$16,1)),"")</f>
        <v>Margin Over Fill (Type C)</v>
      </c>
      <c r="V1470">
        <f>MIN(VLOOKUP($U1470,margin_ranges!$A$5:$D$10,4,FALSE),$P1470*100)</f>
        <v>42.412545999999999</v>
      </c>
      <c r="Y1470" s="29">
        <f t="shared" si="22"/>
        <v>-5.5943377049180287E-2</v>
      </c>
    </row>
    <row r="1471" spans="1:25" x14ac:dyDescent="0.3">
      <c r="A1471" s="8" t="s">
        <v>17</v>
      </c>
      <c r="B1471" s="8" t="s">
        <v>2617</v>
      </c>
      <c r="C1471" s="8" t="s">
        <v>2618</v>
      </c>
      <c r="D1471" s="8" t="s">
        <v>2631</v>
      </c>
      <c r="E1471" s="8" t="s">
        <v>2632</v>
      </c>
      <c r="F1471" s="24">
        <v>0.39</v>
      </c>
      <c r="G1471" s="24">
        <v>0</v>
      </c>
      <c r="H1471" s="25">
        <v>128.29470000000001</v>
      </c>
      <c r="I1471" s="25">
        <v>27.284099999999999</v>
      </c>
      <c r="J1471" s="15">
        <v>351</v>
      </c>
      <c r="K1471" s="15">
        <v>123</v>
      </c>
      <c r="L1471" s="13">
        <v>0.2127</v>
      </c>
      <c r="M1471" s="7">
        <v>0.42899441999999999</v>
      </c>
      <c r="N1471" s="26">
        <v>0.25</v>
      </c>
      <c r="O1471" s="27" t="s">
        <v>22</v>
      </c>
      <c r="P1471" s="8">
        <v>0.41724183170000001</v>
      </c>
      <c r="Q1471" s="24">
        <v>0.39</v>
      </c>
      <c r="R1471" t="str">
        <f>IF($Q1471*100&gt;=VLOOKUP($O1471,margin_ranges!$A$5:$C$10,2,FALSE),IF($Q1471*100&lt;=VLOOKUP($O1471,margin_ranges!$A$5:$C$10,3,FALSE)+10,"IN RANGE","ABOVE RANGE"),"BELOW RANGE")</f>
        <v>IN RANGE</v>
      </c>
      <c r="S1471">
        <f>MIN(VLOOKUP($O1471,margin_ranges!$A$5:$D$10,4,FALSE),$P1471*100)</f>
        <v>29.75</v>
      </c>
      <c r="T1471" s="29">
        <f>(1-$S1471/100)/(1-$F1471)-1</f>
        <v>0.15163934426229519</v>
      </c>
      <c r="U1471" s="19" t="str">
        <f>IF(ABS(IFERROR(T1471,0))&gt;0.05,INDEX(margin_ranges!$C$13:$C$16,MATCH($F1471*100,margin_ranges!$B$13:$B$16,1)),"")</f>
        <v>Margin Over Fill (Type C)</v>
      </c>
      <c r="V1471">
        <f>MIN(VLOOKUP($U1471,margin_ranges!$A$5:$D$10,4,FALSE),$P1471*100)</f>
        <v>41.724183170000003</v>
      </c>
      <c r="Y1471" s="29">
        <f t="shared" si="22"/>
        <v>-4.4658740491803184E-2</v>
      </c>
    </row>
    <row r="1472" spans="1:25" x14ac:dyDescent="0.3">
      <c r="A1472" s="8" t="s">
        <v>17</v>
      </c>
      <c r="B1472" s="8" t="s">
        <v>2617</v>
      </c>
      <c r="C1472" s="8" t="s">
        <v>2618</v>
      </c>
      <c r="D1472" s="8" t="s">
        <v>2635</v>
      </c>
      <c r="E1472" s="8" t="s">
        <v>2636</v>
      </c>
      <c r="F1472" s="24">
        <v>0.39</v>
      </c>
      <c r="G1472" s="24">
        <v>0</v>
      </c>
      <c r="H1472" s="25">
        <v>127.1695</v>
      </c>
      <c r="I1472" s="25">
        <v>25.465900000000001</v>
      </c>
      <c r="J1472" s="15">
        <v>330</v>
      </c>
      <c r="K1472" s="15">
        <v>116</v>
      </c>
      <c r="L1472" s="13">
        <v>0.20030000000000001</v>
      </c>
      <c r="M1472" s="7">
        <v>0.43195876</v>
      </c>
      <c r="N1472" s="26">
        <v>0.25</v>
      </c>
      <c r="O1472" s="27" t="s">
        <v>22</v>
      </c>
      <c r="P1472" s="8">
        <v>0.42124104239999999</v>
      </c>
      <c r="Q1472" s="24">
        <v>0.39</v>
      </c>
      <c r="R1472" t="str">
        <f>IF($Q1472*100&gt;=VLOOKUP($O1472,margin_ranges!$A$5:$C$10,2,FALSE),IF($Q1472*100&lt;=VLOOKUP($O1472,margin_ranges!$A$5:$C$10,3,FALSE)+10,"IN RANGE","ABOVE RANGE"),"BELOW RANGE")</f>
        <v>IN RANGE</v>
      </c>
      <c r="S1472">
        <f>MIN(VLOOKUP($O1472,margin_ranges!$A$5:$D$10,4,FALSE),$P1472*100)</f>
        <v>29.75</v>
      </c>
      <c r="T1472" s="29">
        <f>(1-$S1472/100)/(1-$F1472)-1</f>
        <v>0.15163934426229519</v>
      </c>
      <c r="U1472" s="19" t="str">
        <f>IF(ABS(IFERROR(T1472,0))&gt;0.05,INDEX(margin_ranges!$C$13:$C$16,MATCH($F1472*100,margin_ranges!$B$13:$B$16,1)),"")</f>
        <v>Margin Over Fill (Type C)</v>
      </c>
      <c r="V1472">
        <f>MIN(VLOOKUP($U1472,margin_ranges!$A$5:$D$10,4,FALSE),$P1472*100)</f>
        <v>42.124104240000001</v>
      </c>
      <c r="Y1472" s="29">
        <f t="shared" si="22"/>
        <v>-5.1214823606557269E-2</v>
      </c>
    </row>
    <row r="1473" spans="1:25" x14ac:dyDescent="0.3">
      <c r="A1473" s="8" t="s">
        <v>17</v>
      </c>
      <c r="B1473" s="8" t="s">
        <v>2617</v>
      </c>
      <c r="C1473" s="8" t="s">
        <v>2618</v>
      </c>
      <c r="D1473" s="8" t="s">
        <v>2623</v>
      </c>
      <c r="E1473" s="8" t="s">
        <v>2624</v>
      </c>
      <c r="F1473" s="24">
        <v>0.38999999999999901</v>
      </c>
      <c r="G1473" s="24">
        <v>0</v>
      </c>
      <c r="H1473" s="25">
        <v>126.10209999999999</v>
      </c>
      <c r="I1473" s="25">
        <v>32.890300000000003</v>
      </c>
      <c r="J1473" s="15">
        <v>411</v>
      </c>
      <c r="K1473" s="15">
        <v>144</v>
      </c>
      <c r="L1473" s="13">
        <v>0.26079999999999998</v>
      </c>
      <c r="M1473" s="7">
        <v>0.41642865000000001</v>
      </c>
      <c r="N1473" s="26">
        <v>0.25</v>
      </c>
      <c r="O1473" s="27" t="s">
        <v>22</v>
      </c>
      <c r="P1473" s="8">
        <v>0.39965705419999997</v>
      </c>
      <c r="Q1473" s="24">
        <v>0.39</v>
      </c>
      <c r="R1473" t="str">
        <f>IF($Q1473*100&gt;=VLOOKUP($O1473,margin_ranges!$A$5:$C$10,2,FALSE),IF($Q1473*100&lt;=VLOOKUP($O1473,margin_ranges!$A$5:$C$10,3,FALSE)+10,"IN RANGE","ABOVE RANGE"),"BELOW RANGE")</f>
        <v>IN RANGE</v>
      </c>
      <c r="S1473">
        <f>MIN(VLOOKUP($O1473,margin_ranges!$A$5:$D$10,4,FALSE),$P1473*100)</f>
        <v>29.75</v>
      </c>
      <c r="T1473" s="29">
        <f>(1-$S1473/100)/(1-$F1473)-1</f>
        <v>0.1516393442622932</v>
      </c>
      <c r="U1473" s="19" t="str">
        <f>IF(ABS(IFERROR(T1473,0))&gt;0.05,INDEX(margin_ranges!$C$13:$C$16,MATCH($F1473*100,margin_ranges!$B$13:$B$16,1)),"")</f>
        <v>Margin Over Fill (Type C)</v>
      </c>
      <c r="V1473">
        <f>MIN(VLOOKUP($U1473,margin_ranges!$A$5:$D$10,4,FALSE),$P1473*100)</f>
        <v>39.965705419999999</v>
      </c>
      <c r="Y1473" s="29">
        <f t="shared" si="22"/>
        <v>-1.5831236393444192E-2</v>
      </c>
    </row>
    <row r="1474" spans="1:25" x14ac:dyDescent="0.3">
      <c r="A1474" s="8" t="s">
        <v>17</v>
      </c>
      <c r="B1474" s="8" t="s">
        <v>2617</v>
      </c>
      <c r="C1474" s="8" t="s">
        <v>2618</v>
      </c>
      <c r="D1474" s="8" t="s">
        <v>2627</v>
      </c>
      <c r="E1474" s="8" t="s">
        <v>2628</v>
      </c>
      <c r="F1474" s="24">
        <v>0.34762963253743101</v>
      </c>
      <c r="G1474" s="24">
        <v>0</v>
      </c>
      <c r="H1474" s="25">
        <v>250.09039999999999</v>
      </c>
      <c r="I1474" s="25">
        <v>79.769499999999994</v>
      </c>
      <c r="J1474" s="15">
        <v>917</v>
      </c>
      <c r="K1474" s="15">
        <v>319</v>
      </c>
      <c r="L1474" s="13">
        <v>0.31900000000000001</v>
      </c>
      <c r="M1474" s="7">
        <v>0.3832179</v>
      </c>
      <c r="N1474" s="26">
        <v>0.25</v>
      </c>
      <c r="O1474" s="27" t="s">
        <v>22</v>
      </c>
      <c r="P1474" s="8">
        <v>0.34762963250000001</v>
      </c>
      <c r="Q1474" s="24">
        <v>0.4</v>
      </c>
      <c r="R1474" t="str">
        <f>IF($Q1474*100&gt;=VLOOKUP($O1474,margin_ranges!$A$5:$C$10,2,FALSE),IF($Q1474*100&lt;=VLOOKUP($O1474,margin_ranges!$A$5:$C$10,3,FALSE)+10,"IN RANGE","ABOVE RANGE"),"BELOW RANGE")</f>
        <v>IN RANGE</v>
      </c>
      <c r="S1474">
        <f>MIN(VLOOKUP($O1474,margin_ranges!$A$5:$D$10,4,FALSE),$P1474*100)</f>
        <v>29.75</v>
      </c>
      <c r="T1474" s="29">
        <f>(1-$S1474/100)/(1-$F1474)-1</f>
        <v>7.6842289346177761E-2</v>
      </c>
      <c r="U1474" s="19" t="str">
        <f>IF(ABS(IFERROR(T1474,0))&gt;0.05,INDEX(margin_ranges!$C$13:$C$16,MATCH($F1474*100,margin_ranges!$B$13:$B$16,1)),"")</f>
        <v>Balanced (Type B)</v>
      </c>
      <c r="V1474">
        <f>MIN(VLOOKUP($U1474,margin_ranges!$A$5:$D$10,4,FALSE),$P1474*100)</f>
        <v>29.75</v>
      </c>
      <c r="Y1474" s="29">
        <f t="shared" si="22"/>
        <v>7.6842289346177761E-2</v>
      </c>
    </row>
    <row r="1475" spans="1:25" x14ac:dyDescent="0.3">
      <c r="A1475" s="8" t="s">
        <v>17</v>
      </c>
      <c r="B1475" s="8" t="s">
        <v>2617</v>
      </c>
      <c r="C1475" s="8" t="s">
        <v>2618</v>
      </c>
      <c r="D1475" s="8" t="s">
        <v>2625</v>
      </c>
      <c r="E1475" s="8" t="s">
        <v>2626</v>
      </c>
      <c r="F1475" s="24">
        <v>0.31804059911041499</v>
      </c>
      <c r="G1475" s="24">
        <v>0</v>
      </c>
      <c r="H1475" s="25">
        <v>288.4579</v>
      </c>
      <c r="I1475" s="25">
        <v>105.1738</v>
      </c>
      <c r="J1475" s="15">
        <v>1157</v>
      </c>
      <c r="K1475" s="15">
        <v>359</v>
      </c>
      <c r="L1475" s="13">
        <v>0.36459999999999998</v>
      </c>
      <c r="M1475" s="7">
        <v>0.36659074000000003</v>
      </c>
      <c r="N1475" s="26">
        <v>0.25</v>
      </c>
      <c r="O1475" s="27" t="s">
        <v>22</v>
      </c>
      <c r="P1475" s="8">
        <v>0.31804059909999999</v>
      </c>
      <c r="Q1475" s="24">
        <v>0.39</v>
      </c>
      <c r="R1475" t="str">
        <f>IF($Q1475*100&gt;=VLOOKUP($O1475,margin_ranges!$A$5:$C$10,2,FALSE),IF($Q1475*100&lt;=VLOOKUP($O1475,margin_ranges!$A$5:$C$10,3,FALSE)+10,"IN RANGE","ABOVE RANGE"),"BELOW RANGE")</f>
        <v>IN RANGE</v>
      </c>
      <c r="S1475">
        <f>MIN(VLOOKUP($O1475,margin_ranges!$A$5:$D$10,4,FALSE),$P1475*100)</f>
        <v>29.75</v>
      </c>
      <c r="T1475" s="29">
        <f>(1-$S1475/100)/(1-$F1475)-1</f>
        <v>3.0119973540390532E-2</v>
      </c>
      <c r="U1475" s="19" t="str">
        <f>IF(ABS(IFERROR(T1475,0))&gt;0.05,INDEX(margin_ranges!$C$13:$C$16,MATCH($F1475*100,margin_ranges!$B$13:$B$16,1)),"")</f>
        <v/>
      </c>
      <c r="V1475" t="e">
        <f>MIN(VLOOKUP($U1475,margin_ranges!$A$5:$D$10,4,FALSE),$P1475*100)</f>
        <v>#N/A</v>
      </c>
      <c r="Y1475" s="29" t="e">
        <f t="shared" si="22"/>
        <v>#N/A</v>
      </c>
    </row>
    <row r="1476" spans="1:25" x14ac:dyDescent="0.3">
      <c r="A1476" s="8" t="s">
        <v>17</v>
      </c>
      <c r="B1476" s="8" t="s">
        <v>2617</v>
      </c>
      <c r="C1476" s="8" t="s">
        <v>2618</v>
      </c>
      <c r="D1476" s="8" t="s">
        <v>2629</v>
      </c>
      <c r="E1476" s="8" t="s">
        <v>2630</v>
      </c>
      <c r="F1476" s="24">
        <v>0.28999999999999998</v>
      </c>
      <c r="G1476" s="24">
        <v>0</v>
      </c>
      <c r="H1476" s="25">
        <v>146.68100000000001</v>
      </c>
      <c r="I1476" s="25">
        <v>9.5298999999999996</v>
      </c>
      <c r="J1476" s="15">
        <v>429</v>
      </c>
      <c r="K1476" s="15">
        <v>107</v>
      </c>
      <c r="L1476" s="13">
        <v>6.5000000000000002E-2</v>
      </c>
      <c r="M1476" s="7">
        <v>1.50212415</v>
      </c>
      <c r="N1476" s="26">
        <v>1</v>
      </c>
      <c r="O1476" s="27" t="s">
        <v>22</v>
      </c>
      <c r="P1476" s="8">
        <v>0.3342760655</v>
      </c>
      <c r="Q1476" s="24">
        <v>0.28999999999999998</v>
      </c>
      <c r="R1476" t="str">
        <f>IF($Q1476*100&gt;=VLOOKUP($O1476,margin_ranges!$A$5:$C$10,2,FALSE),IF($Q1476*100&lt;=VLOOKUP($O1476,margin_ranges!$A$5:$C$10,3,FALSE)+10,"IN RANGE","ABOVE RANGE"),"BELOW RANGE")</f>
        <v>IN RANGE</v>
      </c>
      <c r="S1476">
        <f>MIN(VLOOKUP($O1476,margin_ranges!$A$5:$D$10,4,FALSE),$P1476*100)</f>
        <v>29.75</v>
      </c>
      <c r="T1476" s="29">
        <f>(1-$S1476/100)/(1-$F1476)-1</f>
        <v>-1.0563380281690127E-2</v>
      </c>
      <c r="U1476" s="19" t="str">
        <f>IF(ABS(IFERROR(T1476,0))&gt;0.05,INDEX(margin_ranges!$C$13:$C$16,MATCH($F1476*100,margin_ranges!$B$13:$B$16,1)),"")</f>
        <v/>
      </c>
      <c r="V1476" t="e">
        <f>MIN(VLOOKUP($U1476,margin_ranges!$A$5:$D$10,4,FALSE),$P1476*100)</f>
        <v>#N/A</v>
      </c>
      <c r="Y1476" s="29" t="e">
        <f t="shared" si="22"/>
        <v>#N/A</v>
      </c>
    </row>
    <row r="1477" spans="1:25" x14ac:dyDescent="0.3">
      <c r="A1477" s="8" t="s">
        <v>17</v>
      </c>
      <c r="B1477" s="8" t="s">
        <v>2617</v>
      </c>
      <c r="C1477" s="8" t="s">
        <v>2618</v>
      </c>
      <c r="D1477" s="8" t="s">
        <v>2641</v>
      </c>
      <c r="E1477" s="8" t="s">
        <v>2642</v>
      </c>
      <c r="F1477" s="24">
        <v>0.28999999999999998</v>
      </c>
      <c r="G1477" s="24">
        <v>0</v>
      </c>
      <c r="H1477" s="25">
        <v>143.51660000000001</v>
      </c>
      <c r="I1477" s="25">
        <v>6.1871</v>
      </c>
      <c r="J1477" s="15">
        <v>290</v>
      </c>
      <c r="K1477" s="15">
        <v>73</v>
      </c>
      <c r="L1477" s="13">
        <v>4.3099999999999999E-2</v>
      </c>
      <c r="M1477" s="7">
        <v>1.5629596299999999</v>
      </c>
      <c r="N1477" s="26">
        <v>1</v>
      </c>
      <c r="O1477" s="27" t="s">
        <v>22</v>
      </c>
      <c r="P1477" s="8">
        <v>0.36018820820000003</v>
      </c>
      <c r="Q1477" s="24">
        <v>0.28999999999999998</v>
      </c>
      <c r="R1477" t="str">
        <f>IF($Q1477*100&gt;=VLOOKUP($O1477,margin_ranges!$A$5:$C$10,2,FALSE),IF($Q1477*100&lt;=VLOOKUP($O1477,margin_ranges!$A$5:$C$10,3,FALSE)+10,"IN RANGE","ABOVE RANGE"),"BELOW RANGE")</f>
        <v>IN RANGE</v>
      </c>
      <c r="S1477">
        <f>MIN(VLOOKUP($O1477,margin_ranges!$A$5:$D$10,4,FALSE),$P1477*100)</f>
        <v>29.75</v>
      </c>
      <c r="T1477" s="29">
        <f>(1-$S1477/100)/(1-$F1477)-1</f>
        <v>-1.0563380281690127E-2</v>
      </c>
      <c r="U1477" s="19" t="str">
        <f>IF(ABS(IFERROR(T1477,0))&gt;0.05,INDEX(margin_ranges!$C$13:$C$16,MATCH($F1477*100,margin_ranges!$B$13:$B$16,1)),"")</f>
        <v/>
      </c>
      <c r="V1477" t="e">
        <f>MIN(VLOOKUP($U1477,margin_ranges!$A$5:$D$10,4,FALSE),$P1477*100)</f>
        <v>#N/A</v>
      </c>
      <c r="Y1477" s="29" t="e">
        <f t="shared" si="22"/>
        <v>#N/A</v>
      </c>
    </row>
    <row r="1478" spans="1:25" x14ac:dyDescent="0.3">
      <c r="A1478" s="8" t="s">
        <v>17</v>
      </c>
      <c r="B1478" s="8" t="s">
        <v>2617</v>
      </c>
      <c r="C1478" s="8" t="s">
        <v>2618</v>
      </c>
      <c r="D1478" s="28" t="s">
        <v>2637</v>
      </c>
      <c r="E1478" s="8" t="s">
        <v>2638</v>
      </c>
      <c r="F1478" s="24">
        <v>0.3</v>
      </c>
      <c r="G1478" s="24">
        <v>0</v>
      </c>
      <c r="H1478" s="25">
        <v>349.17540000000002</v>
      </c>
      <c r="I1478" s="25">
        <v>23.746099999999998</v>
      </c>
      <c r="J1478" s="15">
        <v>1083</v>
      </c>
      <c r="K1478" s="15">
        <v>325</v>
      </c>
      <c r="L1478" s="13">
        <v>6.8000000000000005E-2</v>
      </c>
      <c r="M1478" s="7">
        <v>1.5200351299999999</v>
      </c>
      <c r="N1478" s="26">
        <v>1</v>
      </c>
      <c r="O1478" s="27" t="s">
        <v>162</v>
      </c>
      <c r="P1478" s="8">
        <v>0.34212046950000002</v>
      </c>
      <c r="Q1478" s="24">
        <v>0.3</v>
      </c>
      <c r="R1478" t="str">
        <f>IF($Q1478*100&gt;=VLOOKUP($O1478,margin_ranges!$A$5:$C$10,2,FALSE),IF($Q1478*100&lt;=VLOOKUP($O1478,margin_ranges!$A$5:$C$10,3,FALSE)+10,"IN RANGE","ABOVE RANGE"),"BELOW RANGE")</f>
        <v>IN RANGE</v>
      </c>
      <c r="S1478">
        <f>MIN(VLOOKUP($O1478,margin_ranges!$A$5:$D$10,4,FALSE),$P1478*100)</f>
        <v>34.212046950000001</v>
      </c>
      <c r="T1478" s="29">
        <f>(1-$S1478/100)/(1-$F1478)-1</f>
        <v>-6.0172099285714209E-2</v>
      </c>
      <c r="U1478" s="19" t="str">
        <f>IF(ABS(IFERROR(T1478,0))&gt;0.05,INDEX(margin_ranges!$C$13:$C$16,MATCH($F1478*100,margin_ranges!$B$13:$B$16,1)),"")</f>
        <v>Balanced (Type B)</v>
      </c>
      <c r="V1478">
        <f>MIN(VLOOKUP($U1478,margin_ranges!$A$5:$D$10,4,FALSE),$P1478*100)</f>
        <v>29.75</v>
      </c>
      <c r="Y1478" s="29">
        <f t="shared" si="22"/>
        <v>3.5714285714285587E-3</v>
      </c>
    </row>
    <row r="1479" spans="1:25" x14ac:dyDescent="0.3">
      <c r="A1479" s="8" t="s">
        <v>17</v>
      </c>
      <c r="B1479" s="8" t="s">
        <v>2617</v>
      </c>
      <c r="C1479" s="8" t="s">
        <v>2618</v>
      </c>
      <c r="D1479" s="8" t="s">
        <v>2621</v>
      </c>
      <c r="E1479" s="8" t="s">
        <v>2622</v>
      </c>
      <c r="F1479" s="24">
        <v>0.249999999999999</v>
      </c>
      <c r="G1479" s="24">
        <v>0</v>
      </c>
      <c r="H1479" s="25">
        <v>144.50970000000001</v>
      </c>
      <c r="I1479" s="25">
        <v>6.4329999999999998</v>
      </c>
      <c r="J1479" s="15">
        <v>294</v>
      </c>
      <c r="K1479" s="15">
        <v>73</v>
      </c>
      <c r="L1479" s="13">
        <v>4.4499999999999998E-2</v>
      </c>
      <c r="M1479" s="7">
        <v>1.52287091</v>
      </c>
      <c r="N1479" s="26">
        <v>1</v>
      </c>
      <c r="O1479" s="27" t="s">
        <v>162</v>
      </c>
      <c r="P1479" s="8">
        <v>0.34334552410000002</v>
      </c>
      <c r="Q1479" s="24">
        <v>0.25</v>
      </c>
      <c r="R1479" t="str">
        <f>IF($Q1479*100&gt;=VLOOKUP($O1479,margin_ranges!$A$5:$C$10,2,FALSE),IF($Q1479*100&lt;=VLOOKUP($O1479,margin_ranges!$A$5:$C$10,3,FALSE)+10,"IN RANGE","ABOVE RANGE"),"BELOW RANGE")</f>
        <v>BELOW RANGE</v>
      </c>
      <c r="S1479">
        <f>MIN(VLOOKUP($O1479,margin_ranges!$A$5:$D$10,4,FALSE),$P1479*100)</f>
        <v>34.334552410000001</v>
      </c>
      <c r="T1479" s="29">
        <f>(1-$S1479/100)/(1-$F1479)-1</f>
        <v>-0.12446069880000132</v>
      </c>
      <c r="U1479" s="19" t="str">
        <f>IF(ABS(IFERROR(T1479,0))&gt;0.05,INDEX(margin_ranges!$C$13:$C$16,MATCH($F1479*100,margin_ranges!$B$13:$B$16,1)),"")</f>
        <v>Maximize Fill (Type A+)</v>
      </c>
      <c r="V1479">
        <f>MIN(VLOOKUP($U1479,margin_ranges!$A$5:$D$10,4,FALSE),$P1479*100)</f>
        <v>19.75</v>
      </c>
      <c r="Y1479" s="29">
        <f t="shared" si="22"/>
        <v>6.9999999999998508E-2</v>
      </c>
    </row>
    <row r="1480" spans="1:25" x14ac:dyDescent="0.3">
      <c r="A1480" s="8" t="s">
        <v>17</v>
      </c>
      <c r="B1480" s="8" t="s">
        <v>2617</v>
      </c>
      <c r="C1480" s="8" t="s">
        <v>2618</v>
      </c>
      <c r="D1480" s="8" t="s">
        <v>2639</v>
      </c>
      <c r="E1480" s="8" t="s">
        <v>2640</v>
      </c>
      <c r="F1480" s="24">
        <v>0.249999999999999</v>
      </c>
      <c r="G1480" s="24">
        <v>0</v>
      </c>
      <c r="H1480" s="25">
        <v>299.1524</v>
      </c>
      <c r="I1480" s="25">
        <v>19.046600000000002</v>
      </c>
      <c r="J1480" s="15">
        <v>892</v>
      </c>
      <c r="K1480" s="15">
        <v>223</v>
      </c>
      <c r="L1480" s="13">
        <v>6.3700000000000007E-2</v>
      </c>
      <c r="M1480" s="7">
        <v>1.5609230000000001</v>
      </c>
      <c r="N1480" s="26">
        <v>1</v>
      </c>
      <c r="O1480" s="27" t="s">
        <v>162</v>
      </c>
      <c r="P1480" s="8">
        <v>0.35935340710000002</v>
      </c>
      <c r="Q1480" s="24">
        <v>0.25</v>
      </c>
      <c r="R1480" t="str">
        <f>IF($Q1480*100&gt;=VLOOKUP($O1480,margin_ranges!$A$5:$C$10,2,FALSE),IF($Q1480*100&lt;=VLOOKUP($O1480,margin_ranges!$A$5:$C$10,3,FALSE)+10,"IN RANGE","ABOVE RANGE"),"BELOW RANGE")</f>
        <v>BELOW RANGE</v>
      </c>
      <c r="S1480">
        <f>MIN(VLOOKUP($O1480,margin_ranges!$A$5:$D$10,4,FALSE),$P1480*100)</f>
        <v>35.935340710000006</v>
      </c>
      <c r="T1480" s="29">
        <f>(1-$S1480/100)/(1-$F1480)-1</f>
        <v>-0.14580454280000121</v>
      </c>
      <c r="U1480" s="19" t="str">
        <f>IF(ABS(IFERROR(T1480,0))&gt;0.05,INDEX(margin_ranges!$C$13:$C$16,MATCH($F1480*100,margin_ranges!$B$13:$B$16,1)),"")</f>
        <v>Maximize Fill (Type A+)</v>
      </c>
      <c r="V1480">
        <f>MIN(VLOOKUP($U1480,margin_ranges!$A$5:$D$10,4,FALSE),$P1480*100)</f>
        <v>19.75</v>
      </c>
      <c r="Y1480" s="29">
        <f t="shared" si="22"/>
        <v>6.9999999999998508E-2</v>
      </c>
    </row>
    <row r="1481" spans="1:25" x14ac:dyDescent="0.3">
      <c r="A1481" s="8" t="s">
        <v>17</v>
      </c>
      <c r="B1481" s="8" t="s">
        <v>2617</v>
      </c>
      <c r="C1481" s="8" t="s">
        <v>2618</v>
      </c>
      <c r="D1481" s="8" t="s">
        <v>2633</v>
      </c>
      <c r="E1481" s="8" t="s">
        <v>2634</v>
      </c>
      <c r="F1481" s="24">
        <v>0.25</v>
      </c>
      <c r="G1481" s="24">
        <v>0</v>
      </c>
      <c r="H1481" s="25">
        <v>148.73159999999999</v>
      </c>
      <c r="I1481" s="25">
        <v>8.2698999999999998</v>
      </c>
      <c r="J1481" s="15">
        <v>388</v>
      </c>
      <c r="K1481" s="15">
        <v>97</v>
      </c>
      <c r="L1481" s="13">
        <v>5.5599999999999997E-2</v>
      </c>
      <c r="M1481" s="7">
        <v>1.56376545</v>
      </c>
      <c r="N1481" s="26">
        <v>1</v>
      </c>
      <c r="O1481" s="27" t="s">
        <v>162</v>
      </c>
      <c r="P1481" s="8">
        <v>0.3605179087</v>
      </c>
      <c r="Q1481" s="24">
        <v>0.25</v>
      </c>
      <c r="R1481" t="str">
        <f>IF($Q1481*100&gt;=VLOOKUP($O1481,margin_ranges!$A$5:$C$10,2,FALSE),IF($Q1481*100&lt;=VLOOKUP($O1481,margin_ranges!$A$5:$C$10,3,FALSE)+10,"IN RANGE","ABOVE RANGE"),"BELOW RANGE")</f>
        <v>BELOW RANGE</v>
      </c>
      <c r="S1481">
        <f>MIN(VLOOKUP($O1481,margin_ranges!$A$5:$D$10,4,FALSE),$P1481*100)</f>
        <v>36.051790869999998</v>
      </c>
      <c r="T1481" s="29">
        <f>(1-$S1481/100)/(1-$F1481)-1</f>
        <v>-0.14735721160000004</v>
      </c>
      <c r="U1481" s="19" t="str">
        <f>IF(ABS(IFERROR(T1481,0))&gt;0.05,INDEX(margin_ranges!$C$13:$C$16,MATCH($F1481*100,margin_ranges!$B$13:$B$16,1)),"")</f>
        <v>Balanced (Type B)</v>
      </c>
      <c r="V1481">
        <f>MIN(VLOOKUP($U1481,margin_ranges!$A$5:$D$10,4,FALSE),$P1481*100)</f>
        <v>29.75</v>
      </c>
      <c r="Y1481" s="29">
        <f t="shared" si="22"/>
        <v>-6.3333333333333353E-2</v>
      </c>
    </row>
    <row r="1482" spans="1:25" x14ac:dyDescent="0.3">
      <c r="A1482" s="8" t="s">
        <v>35</v>
      </c>
      <c r="B1482" s="8" t="s">
        <v>2643</v>
      </c>
      <c r="C1482" s="8" t="s">
        <v>34</v>
      </c>
      <c r="D1482" s="8" t="s">
        <v>34</v>
      </c>
      <c r="E1482" s="8"/>
      <c r="F1482" s="24">
        <v>0.1</v>
      </c>
      <c r="G1482" s="24">
        <v>0.71124830999999999</v>
      </c>
      <c r="H1482" s="25">
        <v>1205.1169</v>
      </c>
      <c r="I1482" s="25">
        <v>196.00659999999999</v>
      </c>
      <c r="J1482" s="15">
        <v>3950</v>
      </c>
      <c r="K1482" s="15">
        <v>223</v>
      </c>
      <c r="L1482" s="13">
        <v>0.16259999999999999</v>
      </c>
      <c r="M1482" s="7">
        <v>0.67169002</v>
      </c>
      <c r="N1482" s="26">
        <v>0.36448599999999998</v>
      </c>
      <c r="O1482" s="27"/>
      <c r="P1482" s="8">
        <v>0.45735980710000002</v>
      </c>
      <c r="Q1482" s="24">
        <v>0.1</v>
      </c>
      <c r="R1482" t="e">
        <f>IF($Q1482*100&gt;=VLOOKUP($O1482,margin_ranges!$A$5:$C$10,2,FALSE),IF($Q1482*100&lt;=VLOOKUP($O1482,margin_ranges!$A$5:$C$10,3,FALSE)+10,"IN RANGE","ABOVE RANGE"),"BELOW RANGE")</f>
        <v>#N/A</v>
      </c>
      <c r="S1482" t="e">
        <f>MIN(VLOOKUP($O1482,margin_ranges!$A$5:$D$10,4,FALSE),$P1482*100)</f>
        <v>#N/A</v>
      </c>
      <c r="T1482" s="29" t="e">
        <f>(1-$S1482/100)/(1-$F1482)-1</f>
        <v>#N/A</v>
      </c>
      <c r="U1482" s="19" t="str">
        <f>IF(ABS(IFERROR(T1482,0))&gt;0.05,INDEX(margin_ranges!$C$13:$C$16,MATCH($F1482*100,margin_ranges!$B$13:$B$16,1)),"")</f>
        <v/>
      </c>
      <c r="V1482" t="e">
        <f>MIN(VLOOKUP($U1482,margin_ranges!$A$5:$D$10,4,FALSE),$P1482*100)</f>
        <v>#N/A</v>
      </c>
      <c r="Y1482" s="29" t="e">
        <f t="shared" si="22"/>
        <v>#N/A</v>
      </c>
    </row>
    <row r="1483" spans="1:25" x14ac:dyDescent="0.3">
      <c r="A1483" s="8" t="s">
        <v>33</v>
      </c>
      <c r="B1483" s="8" t="s">
        <v>2643</v>
      </c>
      <c r="C1483" s="8" t="s">
        <v>2644</v>
      </c>
      <c r="D1483" s="8" t="s">
        <v>34</v>
      </c>
      <c r="E1483" s="8"/>
      <c r="F1483" s="24">
        <v>0.1</v>
      </c>
      <c r="G1483" s="24">
        <v>0.71124830999999999</v>
      </c>
      <c r="H1483" s="25">
        <v>1205.1169</v>
      </c>
      <c r="I1483" s="25">
        <v>196.00659999999999</v>
      </c>
      <c r="J1483" s="15">
        <v>3950</v>
      </c>
      <c r="K1483" s="15">
        <v>223</v>
      </c>
      <c r="L1483" s="13">
        <v>0.16259999999999999</v>
      </c>
      <c r="M1483" s="7">
        <v>0.67169002</v>
      </c>
      <c r="N1483" s="26">
        <v>0.36448599999999998</v>
      </c>
      <c r="O1483" s="27"/>
      <c r="P1483" s="8">
        <v>0.45735980710000002</v>
      </c>
      <c r="Q1483" s="24">
        <v>0.1</v>
      </c>
      <c r="R1483" t="e">
        <f>IF($Q1483*100&gt;=VLOOKUP($O1483,margin_ranges!$A$5:$C$10,2,FALSE),IF($Q1483*100&lt;=VLOOKUP($O1483,margin_ranges!$A$5:$C$10,3,FALSE)+10,"IN RANGE","ABOVE RANGE"),"BELOW RANGE")</f>
        <v>#N/A</v>
      </c>
      <c r="S1483" t="e">
        <f>MIN(VLOOKUP($O1483,margin_ranges!$A$5:$D$10,4,FALSE),$P1483*100)</f>
        <v>#N/A</v>
      </c>
      <c r="T1483" s="29" t="e">
        <f>(1-$S1483/100)/(1-$F1483)-1</f>
        <v>#N/A</v>
      </c>
      <c r="U1483" s="19" t="str">
        <f>IF(ABS(IFERROR(T1483,0))&gt;0.05,INDEX(margin_ranges!$C$13:$C$16,MATCH($F1483*100,margin_ranges!$B$13:$B$16,1)),"")</f>
        <v/>
      </c>
      <c r="V1483" t="e">
        <f>MIN(VLOOKUP($U1483,margin_ranges!$A$5:$D$10,4,FALSE),$P1483*100)</f>
        <v>#N/A</v>
      </c>
      <c r="Y1483" s="29" t="e">
        <f t="shared" si="22"/>
        <v>#N/A</v>
      </c>
    </row>
    <row r="1484" spans="1:25" x14ac:dyDescent="0.3">
      <c r="A1484" s="8" t="s">
        <v>17</v>
      </c>
      <c r="B1484" s="8" t="s">
        <v>2643</v>
      </c>
      <c r="C1484" s="8" t="s">
        <v>2644</v>
      </c>
      <c r="D1484" s="8" t="s">
        <v>2647</v>
      </c>
      <c r="E1484" s="8" t="s">
        <v>2648</v>
      </c>
      <c r="F1484" s="24">
        <v>0.1</v>
      </c>
      <c r="G1484" s="24">
        <v>0</v>
      </c>
      <c r="H1484" s="25">
        <v>27.262599999999999</v>
      </c>
      <c r="I1484" s="25">
        <v>6.2804000000000002</v>
      </c>
      <c r="J1484" s="15">
        <v>151</v>
      </c>
      <c r="K1484" s="15">
        <v>8</v>
      </c>
      <c r="L1484" s="13">
        <v>0.23039999999999999</v>
      </c>
      <c r="M1484" s="7">
        <v>0.80009439999999998</v>
      </c>
      <c r="N1484" s="26">
        <v>0.5</v>
      </c>
      <c r="O1484" s="27" t="s">
        <v>95</v>
      </c>
      <c r="P1484" s="8">
        <v>0.37507373939999999</v>
      </c>
      <c r="Q1484" s="24">
        <v>0.1</v>
      </c>
      <c r="R1484" t="str">
        <f>IF($Q1484*100&gt;=VLOOKUP($O1484,margin_ranges!$A$5:$C$10,2,FALSE),IF($Q1484*100&lt;=VLOOKUP($O1484,margin_ranges!$A$5:$C$10,3,FALSE)+10,"IN RANGE","ABOVE RANGE"),"BELOW RANGE")</f>
        <v>IN RANGE</v>
      </c>
      <c r="S1484">
        <f>MIN(VLOOKUP($O1484,margin_ranges!$A$5:$D$10,4,FALSE),$P1484*100)</f>
        <v>19.75</v>
      </c>
      <c r="T1484" s="29">
        <f>(1-$S1484/100)/(1-$F1484)-1</f>
        <v>-0.10833333333333339</v>
      </c>
      <c r="U1484" s="19" t="str">
        <f>IF(ABS(IFERROR(T1484,0))&gt;0.05,INDEX(margin_ranges!$C$13:$C$16,MATCH($F1484*100,margin_ranges!$B$13:$B$16,1)),"")</f>
        <v>Maximize Fill (Type A+)</v>
      </c>
      <c r="V1484">
        <f>MIN(VLOOKUP($U1484,margin_ranges!$A$5:$D$10,4,FALSE),$P1484*100)</f>
        <v>19.75</v>
      </c>
      <c r="Y1484" s="29">
        <f t="shared" si="22"/>
        <v>-0.10833333333333339</v>
      </c>
    </row>
    <row r="1485" spans="1:25" x14ac:dyDescent="0.3">
      <c r="A1485" s="8" t="s">
        <v>17</v>
      </c>
      <c r="B1485" s="8" t="s">
        <v>2643</v>
      </c>
      <c r="C1485" s="8" t="s">
        <v>2644</v>
      </c>
      <c r="D1485" s="8" t="s">
        <v>2653</v>
      </c>
      <c r="E1485" s="8" t="s">
        <v>2654</v>
      </c>
      <c r="F1485" s="24">
        <v>0.1</v>
      </c>
      <c r="G1485" s="24">
        <v>0</v>
      </c>
      <c r="H1485" s="25">
        <v>43.250399999999999</v>
      </c>
      <c r="I1485" s="25">
        <v>8.8320000000000007</v>
      </c>
      <c r="J1485" s="15">
        <v>163</v>
      </c>
      <c r="K1485" s="15">
        <v>9</v>
      </c>
      <c r="L1485" s="13">
        <v>0.20419999999999999</v>
      </c>
      <c r="M1485" s="7">
        <v>0.61395250999999995</v>
      </c>
      <c r="N1485" s="26">
        <v>0.3</v>
      </c>
      <c r="O1485" s="27" t="s">
        <v>95</v>
      </c>
      <c r="P1485" s="8">
        <v>0.51136285800000003</v>
      </c>
      <c r="Q1485" s="24">
        <v>0.1</v>
      </c>
      <c r="R1485" t="str">
        <f>IF($Q1485*100&gt;=VLOOKUP($O1485,margin_ranges!$A$5:$C$10,2,FALSE),IF($Q1485*100&lt;=VLOOKUP($O1485,margin_ranges!$A$5:$C$10,3,FALSE)+10,"IN RANGE","ABOVE RANGE"),"BELOW RANGE")</f>
        <v>IN RANGE</v>
      </c>
      <c r="S1485">
        <f>MIN(VLOOKUP($O1485,margin_ranges!$A$5:$D$10,4,FALSE),$P1485*100)</f>
        <v>19.75</v>
      </c>
      <c r="T1485" s="29">
        <f>(1-$S1485/100)/(1-$F1485)-1</f>
        <v>-0.10833333333333339</v>
      </c>
      <c r="U1485" s="19" t="str">
        <f>IF(ABS(IFERROR(T1485,0))&gt;0.05,INDEX(margin_ranges!$C$13:$C$16,MATCH($F1485*100,margin_ranges!$B$13:$B$16,1)),"")</f>
        <v>Maximize Fill (Type A+)</v>
      </c>
      <c r="V1485">
        <f>MIN(VLOOKUP($U1485,margin_ranges!$A$5:$D$10,4,FALSE),$P1485*100)</f>
        <v>19.75</v>
      </c>
      <c r="Y1485" s="29">
        <f t="shared" si="22"/>
        <v>-0.10833333333333339</v>
      </c>
    </row>
    <row r="1486" spans="1:25" x14ac:dyDescent="0.3">
      <c r="A1486" s="8" t="s">
        <v>17</v>
      </c>
      <c r="B1486" s="8" t="s">
        <v>2643</v>
      </c>
      <c r="C1486" s="8" t="s">
        <v>2644</v>
      </c>
      <c r="D1486" s="8" t="s">
        <v>2659</v>
      </c>
      <c r="E1486" s="8" t="s">
        <v>2660</v>
      </c>
      <c r="F1486" s="24">
        <v>0.1</v>
      </c>
      <c r="G1486" s="24">
        <v>0</v>
      </c>
      <c r="H1486" s="25">
        <v>35.558</v>
      </c>
      <c r="I1486" s="25">
        <v>5.7363</v>
      </c>
      <c r="J1486" s="15">
        <v>102</v>
      </c>
      <c r="K1486" s="15">
        <v>6</v>
      </c>
      <c r="L1486" s="13">
        <v>0.1613</v>
      </c>
      <c r="M1486" s="7">
        <v>0.59456094000000004</v>
      </c>
      <c r="N1486" s="26">
        <v>0.3</v>
      </c>
      <c r="O1486" s="27" t="s">
        <v>95</v>
      </c>
      <c r="P1486" s="8">
        <v>0.49542598640000002</v>
      </c>
      <c r="Q1486" s="24">
        <v>0.1</v>
      </c>
      <c r="R1486" t="str">
        <f>IF($Q1486*100&gt;=VLOOKUP($O1486,margin_ranges!$A$5:$C$10,2,FALSE),IF($Q1486*100&lt;=VLOOKUP($O1486,margin_ranges!$A$5:$C$10,3,FALSE)+10,"IN RANGE","ABOVE RANGE"),"BELOW RANGE")</f>
        <v>IN RANGE</v>
      </c>
      <c r="S1486">
        <f>MIN(VLOOKUP($O1486,margin_ranges!$A$5:$D$10,4,FALSE),$P1486*100)</f>
        <v>19.75</v>
      </c>
      <c r="T1486" s="29">
        <f>(1-$S1486/100)/(1-$F1486)-1</f>
        <v>-0.10833333333333339</v>
      </c>
      <c r="U1486" s="19" t="str">
        <f>IF(ABS(IFERROR(T1486,0))&gt;0.05,INDEX(margin_ranges!$C$13:$C$16,MATCH($F1486*100,margin_ranges!$B$13:$B$16,1)),"")</f>
        <v>Maximize Fill (Type A+)</v>
      </c>
      <c r="V1486">
        <f>MIN(VLOOKUP($U1486,margin_ranges!$A$5:$D$10,4,FALSE),$P1486*100)</f>
        <v>19.75</v>
      </c>
      <c r="Y1486" s="29">
        <f t="shared" ref="Y1486:Y1549" si="23">(1-$V1486/100)/(1-$F1486)-1</f>
        <v>-0.10833333333333339</v>
      </c>
    </row>
    <row r="1487" spans="1:25" x14ac:dyDescent="0.3">
      <c r="A1487" s="8" t="s">
        <v>17</v>
      </c>
      <c r="B1487" s="8" t="s">
        <v>2643</v>
      </c>
      <c r="C1487" s="8" t="s">
        <v>2644</v>
      </c>
      <c r="D1487" s="28" t="s">
        <v>2665</v>
      </c>
      <c r="E1487" s="8" t="s">
        <v>2666</v>
      </c>
      <c r="F1487" s="24">
        <v>0.1</v>
      </c>
      <c r="G1487" s="24">
        <v>1</v>
      </c>
      <c r="H1487" s="25">
        <v>76.236099999999993</v>
      </c>
      <c r="I1487" s="25">
        <v>17.867599999999999</v>
      </c>
      <c r="J1487" s="15">
        <v>296</v>
      </c>
      <c r="K1487" s="15">
        <v>17</v>
      </c>
      <c r="L1487" s="13">
        <v>0.2344</v>
      </c>
      <c r="M1487" s="7">
        <v>0.55215572999999996</v>
      </c>
      <c r="N1487" s="26">
        <v>0.3</v>
      </c>
      <c r="O1487" s="27" t="s">
        <v>95</v>
      </c>
      <c r="P1487" s="8">
        <v>0.45667502409999999</v>
      </c>
      <c r="Q1487" s="24">
        <v>0.1</v>
      </c>
      <c r="R1487" t="str">
        <f>IF($Q1487*100&gt;=VLOOKUP($O1487,margin_ranges!$A$5:$C$10,2,FALSE),IF($Q1487*100&lt;=VLOOKUP($O1487,margin_ranges!$A$5:$C$10,3,FALSE)+10,"IN RANGE","ABOVE RANGE"),"BELOW RANGE")</f>
        <v>IN RANGE</v>
      </c>
      <c r="S1487">
        <f>MIN(VLOOKUP($O1487,margin_ranges!$A$5:$D$10,4,FALSE),$P1487*100)</f>
        <v>19.75</v>
      </c>
      <c r="T1487" s="29">
        <f>(1-$S1487/100)/(1-$F1487)-1</f>
        <v>-0.10833333333333339</v>
      </c>
      <c r="U1487" s="19" t="str">
        <f>IF(ABS(IFERROR(T1487,0))&gt;0.05,INDEX(margin_ranges!$C$13:$C$16,MATCH($F1487*100,margin_ranges!$B$13:$B$16,1)),"")</f>
        <v>Maximize Fill (Type A+)</v>
      </c>
      <c r="V1487">
        <f>MIN(VLOOKUP($U1487,margin_ranges!$A$5:$D$10,4,FALSE),$P1487*100)</f>
        <v>19.75</v>
      </c>
      <c r="Y1487" s="29">
        <f t="shared" si="23"/>
        <v>-0.10833333333333339</v>
      </c>
    </row>
    <row r="1488" spans="1:25" x14ac:dyDescent="0.3">
      <c r="A1488" s="8" t="s">
        <v>17</v>
      </c>
      <c r="B1488" s="8" t="s">
        <v>2643</v>
      </c>
      <c r="C1488" s="8" t="s">
        <v>2644</v>
      </c>
      <c r="D1488" s="8" t="s">
        <v>2669</v>
      </c>
      <c r="E1488" s="8" t="s">
        <v>2670</v>
      </c>
      <c r="F1488" s="24">
        <v>0.1</v>
      </c>
      <c r="G1488" s="24">
        <v>0</v>
      </c>
      <c r="H1488" s="25">
        <v>21.979399999999998</v>
      </c>
      <c r="I1488" s="25">
        <v>5.14</v>
      </c>
      <c r="J1488" s="15">
        <v>123</v>
      </c>
      <c r="K1488" s="15">
        <v>7</v>
      </c>
      <c r="L1488" s="13">
        <v>0.2339</v>
      </c>
      <c r="M1488" s="7">
        <v>0.80054614000000002</v>
      </c>
      <c r="N1488" s="26">
        <v>0.5</v>
      </c>
      <c r="O1488" s="27" t="s">
        <v>95</v>
      </c>
      <c r="P1488" s="8">
        <v>0.37542637829999997</v>
      </c>
      <c r="Q1488" s="24">
        <v>0.1</v>
      </c>
      <c r="R1488" t="str">
        <f>IF($Q1488*100&gt;=VLOOKUP($O1488,margin_ranges!$A$5:$C$10,2,FALSE),IF($Q1488*100&lt;=VLOOKUP($O1488,margin_ranges!$A$5:$C$10,3,FALSE)+10,"IN RANGE","ABOVE RANGE"),"BELOW RANGE")</f>
        <v>IN RANGE</v>
      </c>
      <c r="S1488">
        <f>MIN(VLOOKUP($O1488,margin_ranges!$A$5:$D$10,4,FALSE),$P1488*100)</f>
        <v>19.75</v>
      </c>
      <c r="T1488" s="29">
        <f>(1-$S1488/100)/(1-$F1488)-1</f>
        <v>-0.10833333333333339</v>
      </c>
      <c r="U1488" s="19" t="str">
        <f>IF(ABS(IFERROR(T1488,0))&gt;0.05,INDEX(margin_ranges!$C$13:$C$16,MATCH($F1488*100,margin_ranges!$B$13:$B$16,1)),"")</f>
        <v>Maximize Fill (Type A+)</v>
      </c>
      <c r="V1488">
        <f>MIN(VLOOKUP($U1488,margin_ranges!$A$5:$D$10,4,FALSE),$P1488*100)</f>
        <v>19.75</v>
      </c>
      <c r="Y1488" s="29">
        <f t="shared" si="23"/>
        <v>-0.10833333333333339</v>
      </c>
    </row>
    <row r="1489" spans="1:25" x14ac:dyDescent="0.3">
      <c r="A1489" s="8" t="s">
        <v>17</v>
      </c>
      <c r="B1489" s="8" t="s">
        <v>2643</v>
      </c>
      <c r="C1489" s="8" t="s">
        <v>2644</v>
      </c>
      <c r="D1489" s="8" t="s">
        <v>2673</v>
      </c>
      <c r="E1489" s="8" t="s">
        <v>2674</v>
      </c>
      <c r="F1489" s="24">
        <v>0.1</v>
      </c>
      <c r="G1489" s="24">
        <v>0</v>
      </c>
      <c r="H1489" s="25">
        <v>13.866199999999999</v>
      </c>
      <c r="I1489" s="25">
        <v>2.8509000000000002</v>
      </c>
      <c r="J1489" s="15">
        <v>71</v>
      </c>
      <c r="K1489" s="15">
        <v>4</v>
      </c>
      <c r="L1489" s="13">
        <v>0.2056</v>
      </c>
      <c r="M1489" s="7">
        <v>0.83201963999999995</v>
      </c>
      <c r="N1489" s="26">
        <v>0.5</v>
      </c>
      <c r="O1489" s="27" t="s">
        <v>95</v>
      </c>
      <c r="P1489" s="8">
        <v>0.39905264930000001</v>
      </c>
      <c r="Q1489" s="24">
        <v>0.1</v>
      </c>
      <c r="R1489" t="str">
        <f>IF($Q1489*100&gt;=VLOOKUP($O1489,margin_ranges!$A$5:$C$10,2,FALSE),IF($Q1489*100&lt;=VLOOKUP($O1489,margin_ranges!$A$5:$C$10,3,FALSE)+10,"IN RANGE","ABOVE RANGE"),"BELOW RANGE")</f>
        <v>IN RANGE</v>
      </c>
      <c r="S1489">
        <f>MIN(VLOOKUP($O1489,margin_ranges!$A$5:$D$10,4,FALSE),$P1489*100)</f>
        <v>19.75</v>
      </c>
      <c r="T1489" s="29">
        <f>(1-$S1489/100)/(1-$F1489)-1</f>
        <v>-0.10833333333333339</v>
      </c>
      <c r="U1489" s="19" t="str">
        <f>IF(ABS(IFERROR(T1489,0))&gt;0.05,INDEX(margin_ranges!$C$13:$C$16,MATCH($F1489*100,margin_ranges!$B$13:$B$16,1)),"")</f>
        <v>Maximize Fill (Type A+)</v>
      </c>
      <c r="V1489">
        <f>MIN(VLOOKUP($U1489,margin_ranges!$A$5:$D$10,4,FALSE),$P1489*100)</f>
        <v>19.75</v>
      </c>
      <c r="Y1489" s="29">
        <f t="shared" si="23"/>
        <v>-0.10833333333333339</v>
      </c>
    </row>
    <row r="1490" spans="1:25" x14ac:dyDescent="0.3">
      <c r="A1490" s="8" t="s">
        <v>17</v>
      </c>
      <c r="B1490" s="8" t="s">
        <v>2643</v>
      </c>
      <c r="C1490" s="8" t="s">
        <v>2644</v>
      </c>
      <c r="D1490" s="8" t="s">
        <v>2675</v>
      </c>
      <c r="E1490" s="8" t="s">
        <v>2676</v>
      </c>
      <c r="F1490" s="24">
        <v>0.1</v>
      </c>
      <c r="G1490" s="24">
        <v>1</v>
      </c>
      <c r="H1490" s="25">
        <v>60.245800000000003</v>
      </c>
      <c r="I1490" s="25">
        <v>9.8991000000000007</v>
      </c>
      <c r="J1490" s="15">
        <v>235</v>
      </c>
      <c r="K1490" s="15">
        <v>13</v>
      </c>
      <c r="L1490" s="13">
        <v>0.1643</v>
      </c>
      <c r="M1490" s="7">
        <v>0.79264288999999999</v>
      </c>
      <c r="N1490" s="26">
        <v>0.3</v>
      </c>
      <c r="O1490" s="27" t="s">
        <v>95</v>
      </c>
      <c r="P1490" s="8">
        <v>0.62151934460000002</v>
      </c>
      <c r="Q1490" s="24">
        <v>0.1</v>
      </c>
      <c r="R1490" t="str">
        <f>IF($Q1490*100&gt;=VLOOKUP($O1490,margin_ranges!$A$5:$C$10,2,FALSE),IF($Q1490*100&lt;=VLOOKUP($O1490,margin_ranges!$A$5:$C$10,3,FALSE)+10,"IN RANGE","ABOVE RANGE"),"BELOW RANGE")</f>
        <v>IN RANGE</v>
      </c>
      <c r="S1490">
        <f>MIN(VLOOKUP($O1490,margin_ranges!$A$5:$D$10,4,FALSE),$P1490*100)</f>
        <v>19.75</v>
      </c>
      <c r="T1490" s="29">
        <f>(1-$S1490/100)/(1-$F1490)-1</f>
        <v>-0.10833333333333339</v>
      </c>
      <c r="U1490" s="19" t="str">
        <f>IF(ABS(IFERROR(T1490,0))&gt;0.05,INDEX(margin_ranges!$C$13:$C$16,MATCH($F1490*100,margin_ranges!$B$13:$B$16,1)),"")</f>
        <v>Maximize Fill (Type A+)</v>
      </c>
      <c r="V1490">
        <f>MIN(VLOOKUP($U1490,margin_ranges!$A$5:$D$10,4,FALSE),$P1490*100)</f>
        <v>19.75</v>
      </c>
      <c r="Y1490" s="29">
        <f t="shared" si="23"/>
        <v>-0.10833333333333339</v>
      </c>
    </row>
    <row r="1491" spans="1:25" x14ac:dyDescent="0.3">
      <c r="A1491" s="8" t="s">
        <v>17</v>
      </c>
      <c r="B1491" s="8" t="s">
        <v>2643</v>
      </c>
      <c r="C1491" s="8" t="s">
        <v>2644</v>
      </c>
      <c r="D1491" s="8" t="s">
        <v>2677</v>
      </c>
      <c r="E1491" s="8" t="s">
        <v>2678</v>
      </c>
      <c r="F1491" s="24">
        <v>0.1</v>
      </c>
      <c r="G1491" s="24">
        <v>0</v>
      </c>
      <c r="H1491" s="25">
        <v>1.0723</v>
      </c>
      <c r="I1491" s="25">
        <v>0.4546</v>
      </c>
      <c r="J1491" s="15">
        <v>11</v>
      </c>
      <c r="K1491" s="15">
        <v>1</v>
      </c>
      <c r="L1491" s="13">
        <v>0.42399999999999999</v>
      </c>
      <c r="M1491" s="7">
        <v>0.79816182000000002</v>
      </c>
      <c r="N1491" s="26">
        <v>0.5</v>
      </c>
      <c r="O1491" s="27" t="s">
        <v>95</v>
      </c>
      <c r="P1491" s="8">
        <v>0.3735606165</v>
      </c>
      <c r="Q1491" s="24">
        <v>0.1</v>
      </c>
      <c r="R1491" t="str">
        <f>IF($Q1491*100&gt;=VLOOKUP($O1491,margin_ranges!$A$5:$C$10,2,FALSE),IF($Q1491*100&lt;=VLOOKUP($O1491,margin_ranges!$A$5:$C$10,3,FALSE)+10,"IN RANGE","ABOVE RANGE"),"BELOW RANGE")</f>
        <v>IN RANGE</v>
      </c>
      <c r="S1491">
        <f>MIN(VLOOKUP($O1491,margin_ranges!$A$5:$D$10,4,FALSE),$P1491*100)</f>
        <v>19.75</v>
      </c>
      <c r="T1491" s="29">
        <f>(1-$S1491/100)/(1-$F1491)-1</f>
        <v>-0.10833333333333339</v>
      </c>
      <c r="U1491" s="19" t="str">
        <f>IF(ABS(IFERROR(T1491,0))&gt;0.05,INDEX(margin_ranges!$C$13:$C$16,MATCH($F1491*100,margin_ranges!$B$13:$B$16,1)),"")</f>
        <v>Maximize Fill (Type A+)</v>
      </c>
      <c r="V1491">
        <f>MIN(VLOOKUP($U1491,margin_ranges!$A$5:$D$10,4,FALSE),$P1491*100)</f>
        <v>19.75</v>
      </c>
      <c r="Y1491" s="29">
        <f t="shared" si="23"/>
        <v>-0.10833333333333339</v>
      </c>
    </row>
    <row r="1492" spans="1:25" x14ac:dyDescent="0.3">
      <c r="A1492" s="8" t="s">
        <v>17</v>
      </c>
      <c r="B1492" s="8" t="s">
        <v>2643</v>
      </c>
      <c r="C1492" s="8" t="s">
        <v>2644</v>
      </c>
      <c r="D1492" s="8" t="s">
        <v>2645</v>
      </c>
      <c r="E1492" s="8" t="s">
        <v>2646</v>
      </c>
      <c r="F1492" s="24">
        <v>9.9999999999999895E-2</v>
      </c>
      <c r="G1492" s="24">
        <v>0</v>
      </c>
      <c r="H1492" s="25">
        <v>22.9679</v>
      </c>
      <c r="I1492" s="25">
        <v>1.5835999999999999</v>
      </c>
      <c r="J1492" s="15">
        <v>29</v>
      </c>
      <c r="K1492" s="15">
        <v>2</v>
      </c>
      <c r="L1492" s="13">
        <v>6.9000000000000006E-2</v>
      </c>
      <c r="M1492" s="7">
        <v>0.60280096000000005</v>
      </c>
      <c r="N1492" s="26">
        <v>0.3</v>
      </c>
      <c r="O1492" s="27" t="s">
        <v>95</v>
      </c>
      <c r="P1492" s="8">
        <v>0.50232328449999997</v>
      </c>
      <c r="Q1492" s="24">
        <v>0.1</v>
      </c>
      <c r="R1492" t="str">
        <f>IF($Q1492*100&gt;=VLOOKUP($O1492,margin_ranges!$A$5:$C$10,2,FALSE),IF($Q1492*100&lt;=VLOOKUP($O1492,margin_ranges!$A$5:$C$10,3,FALSE)+10,"IN RANGE","ABOVE RANGE"),"BELOW RANGE")</f>
        <v>IN RANGE</v>
      </c>
      <c r="S1492">
        <f>MIN(VLOOKUP($O1492,margin_ranges!$A$5:$D$10,4,FALSE),$P1492*100)</f>
        <v>19.75</v>
      </c>
      <c r="T1492" s="29">
        <f>(1-$S1492/100)/(1-$F1492)-1</f>
        <v>-0.1083333333333335</v>
      </c>
      <c r="U1492" s="19" t="str">
        <f>IF(ABS(IFERROR(T1492,0))&gt;0.05,INDEX(margin_ranges!$C$13:$C$16,MATCH($F1492*100,margin_ranges!$B$13:$B$16,1)),"")</f>
        <v>Super-strategic</v>
      </c>
      <c r="V1492" t="e">
        <f>MIN(VLOOKUP($U1492,margin_ranges!$A$5:$D$10,4,FALSE),$P1492*100)</f>
        <v>#N/A</v>
      </c>
      <c r="Y1492" s="29" t="e">
        <f t="shared" si="23"/>
        <v>#N/A</v>
      </c>
    </row>
    <row r="1493" spans="1:25" x14ac:dyDescent="0.3">
      <c r="A1493" s="8" t="s">
        <v>17</v>
      </c>
      <c r="B1493" s="8" t="s">
        <v>2643</v>
      </c>
      <c r="C1493" s="8" t="s">
        <v>2644</v>
      </c>
      <c r="D1493" s="8" t="s">
        <v>2649</v>
      </c>
      <c r="E1493" s="8" t="s">
        <v>2650</v>
      </c>
      <c r="F1493" s="24">
        <v>9.9999999999999895E-2</v>
      </c>
      <c r="G1493" s="24">
        <v>0</v>
      </c>
      <c r="H1493" s="25">
        <v>22.958200000000001</v>
      </c>
      <c r="I1493" s="25">
        <v>2.7490999999999999</v>
      </c>
      <c r="J1493" s="15">
        <v>47</v>
      </c>
      <c r="K1493" s="15">
        <v>3</v>
      </c>
      <c r="L1493" s="13">
        <v>0.1197</v>
      </c>
      <c r="M1493" s="7">
        <v>0.56602836999999995</v>
      </c>
      <c r="N1493" s="26">
        <v>0.3</v>
      </c>
      <c r="O1493" s="27" t="s">
        <v>95</v>
      </c>
      <c r="P1493" s="8">
        <v>0.46999123259999998</v>
      </c>
      <c r="Q1493" s="24">
        <v>0.1</v>
      </c>
      <c r="R1493" t="str">
        <f>IF($Q1493*100&gt;=VLOOKUP($O1493,margin_ranges!$A$5:$C$10,2,FALSE),IF($Q1493*100&lt;=VLOOKUP($O1493,margin_ranges!$A$5:$C$10,3,FALSE)+10,"IN RANGE","ABOVE RANGE"),"BELOW RANGE")</f>
        <v>IN RANGE</v>
      </c>
      <c r="S1493">
        <f>MIN(VLOOKUP($O1493,margin_ranges!$A$5:$D$10,4,FALSE),$P1493*100)</f>
        <v>19.75</v>
      </c>
      <c r="T1493" s="29">
        <f>(1-$S1493/100)/(1-$F1493)-1</f>
        <v>-0.1083333333333335</v>
      </c>
      <c r="U1493" s="19" t="str">
        <f>IF(ABS(IFERROR(T1493,0))&gt;0.05,INDEX(margin_ranges!$C$13:$C$16,MATCH($F1493*100,margin_ranges!$B$13:$B$16,1)),"")</f>
        <v>Super-strategic</v>
      </c>
      <c r="V1493" t="e">
        <f>MIN(VLOOKUP($U1493,margin_ranges!$A$5:$D$10,4,FALSE),$P1493*100)</f>
        <v>#N/A</v>
      </c>
      <c r="Y1493" s="29" t="e">
        <f t="shared" si="23"/>
        <v>#N/A</v>
      </c>
    </row>
    <row r="1494" spans="1:25" x14ac:dyDescent="0.3">
      <c r="A1494" s="8" t="s">
        <v>17</v>
      </c>
      <c r="B1494" s="8" t="s">
        <v>2643</v>
      </c>
      <c r="C1494" s="8" t="s">
        <v>2644</v>
      </c>
      <c r="D1494" s="8" t="s">
        <v>2651</v>
      </c>
      <c r="E1494" s="8" t="s">
        <v>2652</v>
      </c>
      <c r="F1494" s="24">
        <v>9.9999999999999895E-2</v>
      </c>
      <c r="G1494" s="24">
        <v>1</v>
      </c>
      <c r="H1494" s="25">
        <v>42.985700000000001</v>
      </c>
      <c r="I1494" s="25">
        <v>14.110099999999999</v>
      </c>
      <c r="J1494" s="15">
        <v>344</v>
      </c>
      <c r="K1494" s="15">
        <v>20</v>
      </c>
      <c r="L1494" s="13">
        <v>0.32829999999999998</v>
      </c>
      <c r="M1494" s="7">
        <v>0.81285700999999999</v>
      </c>
      <c r="N1494" s="26">
        <v>0.5</v>
      </c>
      <c r="O1494" s="27" t="s">
        <v>95</v>
      </c>
      <c r="P1494" s="8">
        <v>0.38488566600000002</v>
      </c>
      <c r="Q1494" s="24">
        <v>0.1</v>
      </c>
      <c r="R1494" t="str">
        <f>IF($Q1494*100&gt;=VLOOKUP($O1494,margin_ranges!$A$5:$C$10,2,FALSE),IF($Q1494*100&lt;=VLOOKUP($O1494,margin_ranges!$A$5:$C$10,3,FALSE)+10,"IN RANGE","ABOVE RANGE"),"BELOW RANGE")</f>
        <v>IN RANGE</v>
      </c>
      <c r="S1494">
        <f>MIN(VLOOKUP($O1494,margin_ranges!$A$5:$D$10,4,FALSE),$P1494*100)</f>
        <v>19.75</v>
      </c>
      <c r="T1494" s="29">
        <f>(1-$S1494/100)/(1-$F1494)-1</f>
        <v>-0.1083333333333335</v>
      </c>
      <c r="U1494" s="19" t="str">
        <f>IF(ABS(IFERROR(T1494,0))&gt;0.05,INDEX(margin_ranges!$C$13:$C$16,MATCH($F1494*100,margin_ranges!$B$13:$B$16,1)),"")</f>
        <v>Super-strategic</v>
      </c>
      <c r="V1494" t="e">
        <f>MIN(VLOOKUP($U1494,margin_ranges!$A$5:$D$10,4,FALSE),$P1494*100)</f>
        <v>#N/A</v>
      </c>
      <c r="Y1494" s="29" t="e">
        <f t="shared" si="23"/>
        <v>#N/A</v>
      </c>
    </row>
    <row r="1495" spans="1:25" x14ac:dyDescent="0.3">
      <c r="A1495" s="8" t="s">
        <v>17</v>
      </c>
      <c r="B1495" s="8" t="s">
        <v>2643</v>
      </c>
      <c r="C1495" s="8" t="s">
        <v>2644</v>
      </c>
      <c r="D1495" s="8" t="s">
        <v>2655</v>
      </c>
      <c r="E1495" s="8" t="s">
        <v>2656</v>
      </c>
      <c r="F1495" s="24">
        <v>9.9999999999999895E-2</v>
      </c>
      <c r="G1495" s="24">
        <v>0</v>
      </c>
      <c r="H1495" s="25">
        <v>19.674499999999998</v>
      </c>
      <c r="I1495" s="25">
        <v>5.0073999999999996</v>
      </c>
      <c r="J1495" s="15">
        <v>127</v>
      </c>
      <c r="K1495" s="15">
        <v>7</v>
      </c>
      <c r="L1495" s="13">
        <v>0.2545</v>
      </c>
      <c r="M1495" s="7">
        <v>0.84453668999999998</v>
      </c>
      <c r="N1495" s="26">
        <v>0.5</v>
      </c>
      <c r="O1495" s="27" t="s">
        <v>95</v>
      </c>
      <c r="P1495" s="8">
        <v>0.4079594091</v>
      </c>
      <c r="Q1495" s="24">
        <v>0.1</v>
      </c>
      <c r="R1495" t="str">
        <f>IF($Q1495*100&gt;=VLOOKUP($O1495,margin_ranges!$A$5:$C$10,2,FALSE),IF($Q1495*100&lt;=VLOOKUP($O1495,margin_ranges!$A$5:$C$10,3,FALSE)+10,"IN RANGE","ABOVE RANGE"),"BELOW RANGE")</f>
        <v>IN RANGE</v>
      </c>
      <c r="S1495">
        <f>MIN(VLOOKUP($O1495,margin_ranges!$A$5:$D$10,4,FALSE),$P1495*100)</f>
        <v>19.75</v>
      </c>
      <c r="T1495" s="29">
        <f>(1-$S1495/100)/(1-$F1495)-1</f>
        <v>-0.1083333333333335</v>
      </c>
      <c r="U1495" s="19" t="str">
        <f>IF(ABS(IFERROR(T1495,0))&gt;0.05,INDEX(margin_ranges!$C$13:$C$16,MATCH($F1495*100,margin_ranges!$B$13:$B$16,1)),"")</f>
        <v>Super-strategic</v>
      </c>
      <c r="V1495" t="e">
        <f>MIN(VLOOKUP($U1495,margin_ranges!$A$5:$D$10,4,FALSE),$P1495*100)</f>
        <v>#N/A</v>
      </c>
      <c r="Y1495" s="29" t="e">
        <f t="shared" si="23"/>
        <v>#N/A</v>
      </c>
    </row>
    <row r="1496" spans="1:25" x14ac:dyDescent="0.3">
      <c r="A1496" s="8" t="s">
        <v>17</v>
      </c>
      <c r="B1496" s="8" t="s">
        <v>2643</v>
      </c>
      <c r="C1496" s="8" t="s">
        <v>2644</v>
      </c>
      <c r="D1496" s="28" t="s">
        <v>2657</v>
      </c>
      <c r="E1496" s="8" t="s">
        <v>2658</v>
      </c>
      <c r="F1496" s="24">
        <v>9.9999999999999895E-2</v>
      </c>
      <c r="G1496" s="24">
        <v>0</v>
      </c>
      <c r="H1496" s="25">
        <v>37.520499999999998</v>
      </c>
      <c r="I1496" s="25">
        <v>8.1677999999999997</v>
      </c>
      <c r="J1496" s="15">
        <v>150</v>
      </c>
      <c r="K1496" s="15">
        <v>8</v>
      </c>
      <c r="L1496" s="13">
        <v>0.2177</v>
      </c>
      <c r="M1496" s="7">
        <v>0.61390392999999999</v>
      </c>
      <c r="N1496" s="26">
        <v>0.3</v>
      </c>
      <c r="O1496" s="27" t="s">
        <v>95</v>
      </c>
      <c r="P1496" s="8">
        <v>0.51132418700000004</v>
      </c>
      <c r="Q1496" s="24">
        <v>0.1</v>
      </c>
      <c r="R1496" t="str">
        <f>IF($Q1496*100&gt;=VLOOKUP($O1496,margin_ranges!$A$5:$C$10,2,FALSE),IF($Q1496*100&lt;=VLOOKUP($O1496,margin_ranges!$A$5:$C$10,3,FALSE)+10,"IN RANGE","ABOVE RANGE"),"BELOW RANGE")</f>
        <v>IN RANGE</v>
      </c>
      <c r="S1496">
        <f>MIN(VLOOKUP($O1496,margin_ranges!$A$5:$D$10,4,FALSE),$P1496*100)</f>
        <v>19.75</v>
      </c>
      <c r="T1496" s="29">
        <f>(1-$S1496/100)/(1-$F1496)-1</f>
        <v>-0.1083333333333335</v>
      </c>
      <c r="U1496" s="19" t="str">
        <f>IF(ABS(IFERROR(T1496,0))&gt;0.05,INDEX(margin_ranges!$C$13:$C$16,MATCH($F1496*100,margin_ranges!$B$13:$B$16,1)),"")</f>
        <v>Super-strategic</v>
      </c>
      <c r="V1496" t="e">
        <f>MIN(VLOOKUP($U1496,margin_ranges!$A$5:$D$10,4,FALSE),$P1496*100)</f>
        <v>#N/A</v>
      </c>
      <c r="Y1496" s="29" t="e">
        <f t="shared" si="23"/>
        <v>#N/A</v>
      </c>
    </row>
    <row r="1497" spans="1:25" x14ac:dyDescent="0.3">
      <c r="A1497" s="8" t="s">
        <v>17</v>
      </c>
      <c r="B1497" s="8" t="s">
        <v>2643</v>
      </c>
      <c r="C1497" s="8" t="s">
        <v>2644</v>
      </c>
      <c r="D1497" s="8" t="s">
        <v>2661</v>
      </c>
      <c r="E1497" s="8" t="s">
        <v>2662</v>
      </c>
      <c r="F1497" s="24">
        <v>9.9999999999999895E-2</v>
      </c>
      <c r="G1497" s="24">
        <v>1</v>
      </c>
      <c r="H1497" s="25">
        <v>114.0564</v>
      </c>
      <c r="I1497" s="25">
        <v>11.920199999999999</v>
      </c>
      <c r="J1497" s="15">
        <v>372</v>
      </c>
      <c r="K1497" s="15">
        <v>22</v>
      </c>
      <c r="L1497" s="13">
        <v>0.1045</v>
      </c>
      <c r="M1497" s="7">
        <v>1.04151591</v>
      </c>
      <c r="N1497" s="26">
        <v>0.5</v>
      </c>
      <c r="O1497" s="27" t="s">
        <v>95</v>
      </c>
      <c r="P1497" s="8">
        <v>0.51993052240000004</v>
      </c>
      <c r="Q1497" s="24">
        <v>0.1</v>
      </c>
      <c r="R1497" t="str">
        <f>IF($Q1497*100&gt;=VLOOKUP($O1497,margin_ranges!$A$5:$C$10,2,FALSE),IF($Q1497*100&lt;=VLOOKUP($O1497,margin_ranges!$A$5:$C$10,3,FALSE)+10,"IN RANGE","ABOVE RANGE"),"BELOW RANGE")</f>
        <v>IN RANGE</v>
      </c>
      <c r="S1497">
        <f>MIN(VLOOKUP($O1497,margin_ranges!$A$5:$D$10,4,FALSE),$P1497*100)</f>
        <v>19.75</v>
      </c>
      <c r="T1497" s="29">
        <f>(1-$S1497/100)/(1-$F1497)-1</f>
        <v>-0.1083333333333335</v>
      </c>
      <c r="U1497" s="19" t="str">
        <f>IF(ABS(IFERROR(T1497,0))&gt;0.05,INDEX(margin_ranges!$C$13:$C$16,MATCH($F1497*100,margin_ranges!$B$13:$B$16,1)),"")</f>
        <v>Super-strategic</v>
      </c>
      <c r="V1497" t="e">
        <f>MIN(VLOOKUP($U1497,margin_ranges!$A$5:$D$10,4,FALSE),$P1497*100)</f>
        <v>#N/A</v>
      </c>
      <c r="Y1497" s="29" t="e">
        <f t="shared" si="23"/>
        <v>#N/A</v>
      </c>
    </row>
    <row r="1498" spans="1:25" x14ac:dyDescent="0.3">
      <c r="A1498" s="8" t="s">
        <v>17</v>
      </c>
      <c r="B1498" s="8" t="s">
        <v>2643</v>
      </c>
      <c r="C1498" s="8" t="s">
        <v>2644</v>
      </c>
      <c r="D1498" s="8" t="s">
        <v>2663</v>
      </c>
      <c r="E1498" s="8" t="s">
        <v>2664</v>
      </c>
      <c r="F1498" s="24">
        <v>9.9999999999999895E-2</v>
      </c>
      <c r="G1498" s="24">
        <v>1</v>
      </c>
      <c r="H1498" s="25">
        <v>214.0521</v>
      </c>
      <c r="I1498" s="25">
        <v>25.31</v>
      </c>
      <c r="J1498" s="15">
        <v>440</v>
      </c>
      <c r="K1498" s="15">
        <v>25</v>
      </c>
      <c r="L1498" s="13">
        <v>0.1182</v>
      </c>
      <c r="M1498" s="7">
        <v>0.57887453</v>
      </c>
      <c r="N1498" s="26">
        <v>0.3</v>
      </c>
      <c r="O1498" s="27" t="s">
        <v>95</v>
      </c>
      <c r="P1498" s="8">
        <v>0.48175297779999998</v>
      </c>
      <c r="Q1498" s="24">
        <v>0.1</v>
      </c>
      <c r="R1498" t="str">
        <f>IF($Q1498*100&gt;=VLOOKUP($O1498,margin_ranges!$A$5:$C$10,2,FALSE),IF($Q1498*100&lt;=VLOOKUP($O1498,margin_ranges!$A$5:$C$10,3,FALSE)+10,"IN RANGE","ABOVE RANGE"),"BELOW RANGE")</f>
        <v>IN RANGE</v>
      </c>
      <c r="S1498">
        <f>MIN(VLOOKUP($O1498,margin_ranges!$A$5:$D$10,4,FALSE),$P1498*100)</f>
        <v>19.75</v>
      </c>
      <c r="T1498" s="29">
        <f>(1-$S1498/100)/(1-$F1498)-1</f>
        <v>-0.1083333333333335</v>
      </c>
      <c r="U1498" s="19" t="str">
        <f>IF(ABS(IFERROR(T1498,0))&gt;0.05,INDEX(margin_ranges!$C$13:$C$16,MATCH($F1498*100,margin_ranges!$B$13:$B$16,1)),"")</f>
        <v>Super-strategic</v>
      </c>
      <c r="V1498" t="e">
        <f>MIN(VLOOKUP($U1498,margin_ranges!$A$5:$D$10,4,FALSE),$P1498*100)</f>
        <v>#N/A</v>
      </c>
      <c r="Y1498" s="29" t="e">
        <f t="shared" si="23"/>
        <v>#N/A</v>
      </c>
    </row>
    <row r="1499" spans="1:25" x14ac:dyDescent="0.3">
      <c r="A1499" s="8" t="s">
        <v>17</v>
      </c>
      <c r="B1499" s="8" t="s">
        <v>2643</v>
      </c>
      <c r="C1499" s="8" t="s">
        <v>2644</v>
      </c>
      <c r="D1499" s="8" t="s">
        <v>2667</v>
      </c>
      <c r="E1499" s="8" t="s">
        <v>2668</v>
      </c>
      <c r="F1499" s="24">
        <v>9.9999999999999895E-2</v>
      </c>
      <c r="G1499" s="24">
        <v>1</v>
      </c>
      <c r="H1499" s="25">
        <v>87.864699999999999</v>
      </c>
      <c r="I1499" s="25">
        <v>12.427300000000001</v>
      </c>
      <c r="J1499" s="15">
        <v>373</v>
      </c>
      <c r="K1499" s="15">
        <v>21</v>
      </c>
      <c r="L1499" s="13">
        <v>0.1414</v>
      </c>
      <c r="M1499" s="7">
        <v>0.99985630999999997</v>
      </c>
      <c r="N1499" s="26">
        <v>0.5</v>
      </c>
      <c r="O1499" s="27" t="s">
        <v>95</v>
      </c>
      <c r="P1499" s="8">
        <v>0.49992814320000001</v>
      </c>
      <c r="Q1499" s="24">
        <v>0.1</v>
      </c>
      <c r="R1499" t="str">
        <f>IF($Q1499*100&gt;=VLOOKUP($O1499,margin_ranges!$A$5:$C$10,2,FALSE),IF($Q1499*100&lt;=VLOOKUP($O1499,margin_ranges!$A$5:$C$10,3,FALSE)+10,"IN RANGE","ABOVE RANGE"),"BELOW RANGE")</f>
        <v>IN RANGE</v>
      </c>
      <c r="S1499">
        <f>MIN(VLOOKUP($O1499,margin_ranges!$A$5:$D$10,4,FALSE),$P1499*100)</f>
        <v>19.75</v>
      </c>
      <c r="T1499" s="29">
        <f>(1-$S1499/100)/(1-$F1499)-1</f>
        <v>-0.1083333333333335</v>
      </c>
      <c r="U1499" s="19" t="str">
        <f>IF(ABS(IFERROR(T1499,0))&gt;0.05,INDEX(margin_ranges!$C$13:$C$16,MATCH($F1499*100,margin_ranges!$B$13:$B$16,1)),"")</f>
        <v>Super-strategic</v>
      </c>
      <c r="V1499" t="e">
        <f>MIN(VLOOKUP($U1499,margin_ranges!$A$5:$D$10,4,FALSE),$P1499*100)</f>
        <v>#N/A</v>
      </c>
      <c r="Y1499" s="29" t="e">
        <f t="shared" si="23"/>
        <v>#N/A</v>
      </c>
    </row>
    <row r="1500" spans="1:25" x14ac:dyDescent="0.3">
      <c r="A1500" s="8" t="s">
        <v>17</v>
      </c>
      <c r="B1500" s="8" t="s">
        <v>2643</v>
      </c>
      <c r="C1500" s="8" t="s">
        <v>2644</v>
      </c>
      <c r="D1500" s="8" t="s">
        <v>2671</v>
      </c>
      <c r="E1500" s="8" t="s">
        <v>2672</v>
      </c>
      <c r="F1500" s="24">
        <v>9.9999999999999895E-2</v>
      </c>
      <c r="G1500" s="24">
        <v>0</v>
      </c>
      <c r="H1500" s="25">
        <v>15.998200000000001</v>
      </c>
      <c r="I1500" s="25">
        <v>2.8119999999999998</v>
      </c>
      <c r="J1500" s="15">
        <v>66</v>
      </c>
      <c r="K1500" s="15">
        <v>4</v>
      </c>
      <c r="L1500" s="13">
        <v>0.17580000000000001</v>
      </c>
      <c r="M1500" s="7">
        <v>0.78194218999999998</v>
      </c>
      <c r="N1500" s="26">
        <v>0.5</v>
      </c>
      <c r="O1500" s="27" t="s">
        <v>95</v>
      </c>
      <c r="P1500" s="8">
        <v>0.36056653729999999</v>
      </c>
      <c r="Q1500" s="24">
        <v>0.1</v>
      </c>
      <c r="R1500" t="str">
        <f>IF($Q1500*100&gt;=VLOOKUP($O1500,margin_ranges!$A$5:$C$10,2,FALSE),IF($Q1500*100&lt;=VLOOKUP($O1500,margin_ranges!$A$5:$C$10,3,FALSE)+10,"IN RANGE","ABOVE RANGE"),"BELOW RANGE")</f>
        <v>IN RANGE</v>
      </c>
      <c r="S1500">
        <f>MIN(VLOOKUP($O1500,margin_ranges!$A$5:$D$10,4,FALSE),$P1500*100)</f>
        <v>19.75</v>
      </c>
      <c r="T1500" s="29">
        <f>(1-$S1500/100)/(1-$F1500)-1</f>
        <v>-0.1083333333333335</v>
      </c>
      <c r="U1500" s="19" t="str">
        <f>IF(ABS(IFERROR(T1500,0))&gt;0.05,INDEX(margin_ranges!$C$13:$C$16,MATCH($F1500*100,margin_ranges!$B$13:$B$16,1)),"")</f>
        <v>Super-strategic</v>
      </c>
      <c r="V1500" t="e">
        <f>MIN(VLOOKUP($U1500,margin_ranges!$A$5:$D$10,4,FALSE),$P1500*100)</f>
        <v>#N/A</v>
      </c>
      <c r="Y1500" s="29" t="e">
        <f t="shared" si="23"/>
        <v>#N/A</v>
      </c>
    </row>
    <row r="1501" spans="1:25" x14ac:dyDescent="0.3">
      <c r="A1501" s="8" t="s">
        <v>17</v>
      </c>
      <c r="B1501" s="8" t="s">
        <v>2643</v>
      </c>
      <c r="C1501" s="8" t="s">
        <v>2644</v>
      </c>
      <c r="D1501" s="8" t="s">
        <v>2679</v>
      </c>
      <c r="E1501" s="8" t="s">
        <v>2680</v>
      </c>
      <c r="F1501" s="24">
        <v>9.9999999999999895E-2</v>
      </c>
      <c r="G1501" s="24">
        <v>0</v>
      </c>
      <c r="H1501" s="25">
        <v>19.916899999999998</v>
      </c>
      <c r="I1501" s="25">
        <v>2.9832000000000001</v>
      </c>
      <c r="J1501" s="15">
        <v>51</v>
      </c>
      <c r="K1501" s="15">
        <v>3</v>
      </c>
      <c r="L1501" s="13">
        <v>0.14979999999999999</v>
      </c>
      <c r="M1501" s="7">
        <v>0.56602417999999999</v>
      </c>
      <c r="N1501" s="26">
        <v>0.3</v>
      </c>
      <c r="O1501" s="27" t="s">
        <v>95</v>
      </c>
      <c r="P1501" s="8">
        <v>0.46998730960000001</v>
      </c>
      <c r="Q1501" s="24">
        <v>0.1</v>
      </c>
      <c r="R1501" t="str">
        <f>IF($Q1501*100&gt;=VLOOKUP($O1501,margin_ranges!$A$5:$C$10,2,FALSE),IF($Q1501*100&lt;=VLOOKUP($O1501,margin_ranges!$A$5:$C$10,3,FALSE)+10,"IN RANGE","ABOVE RANGE"),"BELOW RANGE")</f>
        <v>IN RANGE</v>
      </c>
      <c r="S1501">
        <f>MIN(VLOOKUP($O1501,margin_ranges!$A$5:$D$10,4,FALSE),$P1501*100)</f>
        <v>19.75</v>
      </c>
      <c r="T1501" s="29">
        <f>(1-$S1501/100)/(1-$F1501)-1</f>
        <v>-0.1083333333333335</v>
      </c>
      <c r="U1501" s="19" t="str">
        <f>IF(ABS(IFERROR(T1501,0))&gt;0.05,INDEX(margin_ranges!$C$13:$C$16,MATCH($F1501*100,margin_ranges!$B$13:$B$16,1)),"")</f>
        <v>Super-strategic</v>
      </c>
      <c r="V1501" t="e">
        <f>MIN(VLOOKUP($U1501,margin_ranges!$A$5:$D$10,4,FALSE),$P1501*100)</f>
        <v>#N/A</v>
      </c>
      <c r="Y1501" s="29" t="e">
        <f t="shared" si="23"/>
        <v>#N/A</v>
      </c>
    </row>
    <row r="1502" spans="1:25" x14ac:dyDescent="0.3">
      <c r="A1502" s="8" t="s">
        <v>17</v>
      </c>
      <c r="B1502" s="8" t="s">
        <v>2643</v>
      </c>
      <c r="C1502" s="8" t="s">
        <v>2644</v>
      </c>
      <c r="D1502" s="8" t="s">
        <v>2681</v>
      </c>
      <c r="E1502" s="8" t="s">
        <v>2682</v>
      </c>
      <c r="F1502" s="24">
        <v>9.9999999999999895E-2</v>
      </c>
      <c r="G1502" s="24">
        <v>1</v>
      </c>
      <c r="H1502" s="25">
        <v>311.97129999999999</v>
      </c>
      <c r="I1502" s="25">
        <v>49.679400000000001</v>
      </c>
      <c r="J1502" s="15">
        <v>749</v>
      </c>
      <c r="K1502" s="15">
        <v>42</v>
      </c>
      <c r="L1502" s="13">
        <v>0.15920000000000001</v>
      </c>
      <c r="M1502" s="7">
        <v>0.50254761999999997</v>
      </c>
      <c r="N1502" s="26">
        <v>0.3</v>
      </c>
      <c r="O1502" s="27" t="s">
        <v>95</v>
      </c>
      <c r="P1502" s="8">
        <v>0.4030416456</v>
      </c>
      <c r="Q1502" s="24">
        <v>0.1</v>
      </c>
      <c r="R1502" t="str">
        <f>IF($Q1502*100&gt;=VLOOKUP($O1502,margin_ranges!$A$5:$C$10,2,FALSE),IF($Q1502*100&lt;=VLOOKUP($O1502,margin_ranges!$A$5:$C$10,3,FALSE)+10,"IN RANGE","ABOVE RANGE"),"BELOW RANGE")</f>
        <v>IN RANGE</v>
      </c>
      <c r="S1502">
        <f>MIN(VLOOKUP($O1502,margin_ranges!$A$5:$D$10,4,FALSE),$P1502*100)</f>
        <v>19.75</v>
      </c>
      <c r="T1502" s="29">
        <f>(1-$S1502/100)/(1-$F1502)-1</f>
        <v>-0.1083333333333335</v>
      </c>
      <c r="U1502" s="19" t="str">
        <f>IF(ABS(IFERROR(T1502,0))&gt;0.05,INDEX(margin_ranges!$C$13:$C$16,MATCH($F1502*100,margin_ranges!$B$13:$B$16,1)),"")</f>
        <v>Super-strategic</v>
      </c>
      <c r="V1502" t="e">
        <f>MIN(VLOOKUP($U1502,margin_ranges!$A$5:$D$10,4,FALSE),$P1502*100)</f>
        <v>#N/A</v>
      </c>
      <c r="Y1502" s="29" t="e">
        <f t="shared" si="23"/>
        <v>#N/A</v>
      </c>
    </row>
    <row r="1503" spans="1:25" x14ac:dyDescent="0.3">
      <c r="A1503" s="8" t="s">
        <v>17</v>
      </c>
      <c r="B1503" s="8" t="s">
        <v>2643</v>
      </c>
      <c r="C1503" s="8" t="s">
        <v>2644</v>
      </c>
      <c r="D1503" s="8" t="s">
        <v>2683</v>
      </c>
      <c r="E1503" s="8" t="s">
        <v>2684</v>
      </c>
      <c r="F1503" s="24">
        <v>9.9999999999999895E-2</v>
      </c>
      <c r="G1503" s="24">
        <v>0</v>
      </c>
      <c r="H1503" s="25">
        <v>15.6797</v>
      </c>
      <c r="I1503" s="25">
        <v>2.1953</v>
      </c>
      <c r="J1503" s="15">
        <v>50</v>
      </c>
      <c r="K1503" s="15">
        <v>3</v>
      </c>
      <c r="L1503" s="13">
        <v>0.14000000000000001</v>
      </c>
      <c r="M1503" s="7">
        <v>0.75928287999999999</v>
      </c>
      <c r="N1503" s="26">
        <v>0.5</v>
      </c>
      <c r="O1503" s="27" t="s">
        <v>95</v>
      </c>
      <c r="P1503" s="8">
        <v>0.34148390029999998</v>
      </c>
      <c r="Q1503" s="24">
        <v>0.1</v>
      </c>
      <c r="R1503" t="str">
        <f>IF($Q1503*100&gt;=VLOOKUP($O1503,margin_ranges!$A$5:$C$10,2,FALSE),IF($Q1503*100&lt;=VLOOKUP($O1503,margin_ranges!$A$5:$C$10,3,FALSE)+10,"IN RANGE","ABOVE RANGE"),"BELOW RANGE")</f>
        <v>IN RANGE</v>
      </c>
      <c r="S1503">
        <f>MIN(VLOOKUP($O1503,margin_ranges!$A$5:$D$10,4,FALSE),$P1503*100)</f>
        <v>19.75</v>
      </c>
      <c r="T1503" s="29">
        <f>(1-$S1503/100)/(1-$F1503)-1</f>
        <v>-0.1083333333333335</v>
      </c>
      <c r="U1503" s="19" t="str">
        <f>IF(ABS(IFERROR(T1503,0))&gt;0.05,INDEX(margin_ranges!$C$13:$C$16,MATCH($F1503*100,margin_ranges!$B$13:$B$16,1)),"")</f>
        <v>Super-strategic</v>
      </c>
      <c r="V1503" t="e">
        <f>MIN(VLOOKUP($U1503,margin_ranges!$A$5:$D$10,4,FALSE),$P1503*100)</f>
        <v>#N/A</v>
      </c>
      <c r="Y1503" s="29" t="e">
        <f t="shared" si="23"/>
        <v>#N/A</v>
      </c>
    </row>
    <row r="1504" spans="1:25" x14ac:dyDescent="0.3">
      <c r="A1504" s="8" t="s">
        <v>35</v>
      </c>
      <c r="B1504" s="8" t="s">
        <v>2685</v>
      </c>
      <c r="C1504" s="8" t="s">
        <v>34</v>
      </c>
      <c r="D1504" s="8" t="s">
        <v>34</v>
      </c>
      <c r="E1504" s="8"/>
      <c r="F1504" s="24">
        <v>0.3</v>
      </c>
      <c r="G1504" s="24">
        <v>0</v>
      </c>
      <c r="H1504" s="25">
        <v>25.9068</v>
      </c>
      <c r="I1504" s="25">
        <v>5.7245999999999997</v>
      </c>
      <c r="J1504" s="15">
        <v>76</v>
      </c>
      <c r="K1504" s="15">
        <v>23</v>
      </c>
      <c r="L1504" s="13">
        <v>0.221</v>
      </c>
      <c r="M1504" s="7">
        <v>0.44287032999999998</v>
      </c>
      <c r="N1504" s="26">
        <v>0.2</v>
      </c>
      <c r="O1504" s="27"/>
      <c r="P1504" s="8">
        <v>0.54840054770000002</v>
      </c>
      <c r="Q1504" s="24">
        <v>0.3</v>
      </c>
      <c r="R1504" t="e">
        <f>IF($Q1504*100&gt;=VLOOKUP($O1504,margin_ranges!$A$5:$C$10,2,FALSE),IF($Q1504*100&lt;=VLOOKUP($O1504,margin_ranges!$A$5:$C$10,3,FALSE)+10,"IN RANGE","ABOVE RANGE"),"BELOW RANGE")</f>
        <v>#N/A</v>
      </c>
      <c r="S1504" t="e">
        <f>MIN(VLOOKUP($O1504,margin_ranges!$A$5:$D$10,4,FALSE),$P1504*100)</f>
        <v>#N/A</v>
      </c>
      <c r="T1504" s="29" t="e">
        <f>(1-$S1504/100)/(1-$F1504)-1</f>
        <v>#N/A</v>
      </c>
      <c r="U1504" s="19" t="str">
        <f>IF(ABS(IFERROR(T1504,0))&gt;0.05,INDEX(margin_ranges!$C$13:$C$16,MATCH($F1504*100,margin_ranges!$B$13:$B$16,1)),"")</f>
        <v/>
      </c>
      <c r="V1504" t="e">
        <f>MIN(VLOOKUP($U1504,margin_ranges!$A$5:$D$10,4,FALSE),$P1504*100)</f>
        <v>#N/A</v>
      </c>
      <c r="Y1504" s="29" t="e">
        <f t="shared" si="23"/>
        <v>#N/A</v>
      </c>
    </row>
    <row r="1505" spans="1:25" x14ac:dyDescent="0.3">
      <c r="A1505" s="8" t="s">
        <v>33</v>
      </c>
      <c r="B1505" s="8" t="s">
        <v>2685</v>
      </c>
      <c r="C1505" s="8" t="s">
        <v>2686</v>
      </c>
      <c r="D1505" s="8" t="s">
        <v>34</v>
      </c>
      <c r="E1505" s="8"/>
      <c r="F1505" s="24">
        <v>0.3</v>
      </c>
      <c r="G1505" s="24">
        <v>0</v>
      </c>
      <c r="H1505" s="25">
        <v>25.9068</v>
      </c>
      <c r="I1505" s="25">
        <v>5.7245999999999997</v>
      </c>
      <c r="J1505" s="15">
        <v>76</v>
      </c>
      <c r="K1505" s="15">
        <v>23</v>
      </c>
      <c r="L1505" s="13">
        <v>0.221</v>
      </c>
      <c r="M1505" s="7">
        <v>0.44287032999999998</v>
      </c>
      <c r="N1505" s="26">
        <v>0.2</v>
      </c>
      <c r="O1505" s="27"/>
      <c r="P1505" s="8">
        <v>0.54840054770000002</v>
      </c>
      <c r="Q1505" s="24">
        <v>0.3</v>
      </c>
      <c r="R1505" t="e">
        <f>IF($Q1505*100&gt;=VLOOKUP($O1505,margin_ranges!$A$5:$C$10,2,FALSE),IF($Q1505*100&lt;=VLOOKUP($O1505,margin_ranges!$A$5:$C$10,3,FALSE)+10,"IN RANGE","ABOVE RANGE"),"BELOW RANGE")</f>
        <v>#N/A</v>
      </c>
      <c r="S1505" t="e">
        <f>MIN(VLOOKUP($O1505,margin_ranges!$A$5:$D$10,4,FALSE),$P1505*100)</f>
        <v>#N/A</v>
      </c>
      <c r="T1505" s="29" t="e">
        <f>(1-$S1505/100)/(1-$F1505)-1</f>
        <v>#N/A</v>
      </c>
      <c r="U1505" s="19" t="str">
        <f>IF(ABS(IFERROR(T1505,0))&gt;0.05,INDEX(margin_ranges!$C$13:$C$16,MATCH($F1505*100,margin_ranges!$B$13:$B$16,1)),"")</f>
        <v/>
      </c>
      <c r="V1505" t="e">
        <f>MIN(VLOOKUP($U1505,margin_ranges!$A$5:$D$10,4,FALSE),$P1505*100)</f>
        <v>#N/A</v>
      </c>
      <c r="Y1505" s="29" t="e">
        <f t="shared" si="23"/>
        <v>#N/A</v>
      </c>
    </row>
    <row r="1506" spans="1:25" x14ac:dyDescent="0.3">
      <c r="A1506" s="8" t="s">
        <v>17</v>
      </c>
      <c r="B1506" s="8" t="s">
        <v>2685</v>
      </c>
      <c r="C1506" s="8" t="s">
        <v>2686</v>
      </c>
      <c r="D1506" s="8" t="s">
        <v>2687</v>
      </c>
      <c r="E1506" s="8" t="s">
        <v>2688</v>
      </c>
      <c r="F1506" s="24">
        <v>0.3</v>
      </c>
      <c r="G1506" s="24">
        <v>0</v>
      </c>
      <c r="H1506" s="25">
        <v>4.3761000000000001</v>
      </c>
      <c r="I1506" s="25">
        <v>1.0235000000000001</v>
      </c>
      <c r="J1506" s="15">
        <v>14</v>
      </c>
      <c r="K1506" s="15">
        <v>4</v>
      </c>
      <c r="L1506" s="13">
        <v>0.2339</v>
      </c>
      <c r="M1506" s="7">
        <v>0.44795868999999999</v>
      </c>
      <c r="N1506" s="26">
        <v>0.2</v>
      </c>
      <c r="O1506" s="27" t="s">
        <v>92</v>
      </c>
      <c r="P1506" s="8">
        <v>0.55353025489999996</v>
      </c>
      <c r="Q1506" s="24">
        <v>0.3</v>
      </c>
      <c r="R1506" t="str">
        <f>IF($Q1506*100&gt;=VLOOKUP($O1506,margin_ranges!$A$5:$C$10,2,FALSE),IF($Q1506*100&lt;=VLOOKUP($O1506,margin_ranges!$A$5:$C$10,3,FALSE)+10,"IN RANGE","ABOVE RANGE"),"BELOW RANGE")</f>
        <v>IN RANGE</v>
      </c>
      <c r="S1506">
        <f>MIN(VLOOKUP($O1506,margin_ranges!$A$5:$D$10,4,FALSE),$P1506*100)</f>
        <v>29.75</v>
      </c>
      <c r="T1506" s="29">
        <f>(1-$S1506/100)/(1-$F1506)-1</f>
        <v>3.5714285714285587E-3</v>
      </c>
      <c r="U1506" s="19" t="str">
        <f>IF(ABS(IFERROR(T1506,0))&gt;0.05,INDEX(margin_ranges!$C$13:$C$16,MATCH($F1506*100,margin_ranges!$B$13:$B$16,1)),"")</f>
        <v/>
      </c>
      <c r="V1506" t="e">
        <f>MIN(VLOOKUP($U1506,margin_ranges!$A$5:$D$10,4,FALSE),$P1506*100)</f>
        <v>#N/A</v>
      </c>
      <c r="Y1506" s="29" t="e">
        <f t="shared" si="23"/>
        <v>#N/A</v>
      </c>
    </row>
    <row r="1507" spans="1:25" x14ac:dyDescent="0.3">
      <c r="A1507" s="8" t="s">
        <v>17</v>
      </c>
      <c r="B1507" s="8" t="s">
        <v>2685</v>
      </c>
      <c r="C1507" s="8" t="s">
        <v>2686</v>
      </c>
      <c r="D1507" s="8" t="s">
        <v>2689</v>
      </c>
      <c r="E1507" s="8" t="s">
        <v>2690</v>
      </c>
      <c r="F1507" s="24">
        <v>0.3</v>
      </c>
      <c r="G1507" s="24">
        <v>0</v>
      </c>
      <c r="H1507" s="25">
        <v>12.7026</v>
      </c>
      <c r="I1507" s="25">
        <v>2.6309</v>
      </c>
      <c r="J1507" s="15">
        <v>36</v>
      </c>
      <c r="K1507" s="15">
        <v>11</v>
      </c>
      <c r="L1507" s="13">
        <v>0.20710000000000001</v>
      </c>
      <c r="M1507" s="7">
        <v>0.45456668</v>
      </c>
      <c r="N1507" s="26">
        <v>0.2</v>
      </c>
      <c r="O1507" s="27" t="s">
        <v>92</v>
      </c>
      <c r="P1507" s="8">
        <v>0.56002054639999999</v>
      </c>
      <c r="Q1507" s="24">
        <v>0.3</v>
      </c>
      <c r="R1507" t="str">
        <f>IF($Q1507*100&gt;=VLOOKUP($O1507,margin_ranges!$A$5:$C$10,2,FALSE),IF($Q1507*100&lt;=VLOOKUP($O1507,margin_ranges!$A$5:$C$10,3,FALSE)+10,"IN RANGE","ABOVE RANGE"),"BELOW RANGE")</f>
        <v>IN RANGE</v>
      </c>
      <c r="S1507">
        <f>MIN(VLOOKUP($O1507,margin_ranges!$A$5:$D$10,4,FALSE),$P1507*100)</f>
        <v>29.75</v>
      </c>
      <c r="T1507" s="29">
        <f>(1-$S1507/100)/(1-$F1507)-1</f>
        <v>3.5714285714285587E-3</v>
      </c>
      <c r="U1507" s="19" t="str">
        <f>IF(ABS(IFERROR(T1507,0))&gt;0.05,INDEX(margin_ranges!$C$13:$C$16,MATCH($F1507*100,margin_ranges!$B$13:$B$16,1)),"")</f>
        <v/>
      </c>
      <c r="V1507" t="e">
        <f>MIN(VLOOKUP($U1507,margin_ranges!$A$5:$D$10,4,FALSE),$P1507*100)</f>
        <v>#N/A</v>
      </c>
      <c r="Y1507" s="29" t="e">
        <f t="shared" si="23"/>
        <v>#N/A</v>
      </c>
    </row>
    <row r="1508" spans="1:25" x14ac:dyDescent="0.3">
      <c r="A1508" s="8" t="s">
        <v>17</v>
      </c>
      <c r="B1508" s="8" t="s">
        <v>2685</v>
      </c>
      <c r="C1508" s="8" t="s">
        <v>2686</v>
      </c>
      <c r="D1508" s="28" t="s">
        <v>2691</v>
      </c>
      <c r="E1508" s="8" t="s">
        <v>2692</v>
      </c>
      <c r="F1508" s="24">
        <v>0.3</v>
      </c>
      <c r="G1508" s="24">
        <v>0</v>
      </c>
      <c r="H1508" s="25">
        <v>8.7890999999999995</v>
      </c>
      <c r="I1508" s="25">
        <v>2.0699999999999998</v>
      </c>
      <c r="J1508" s="15">
        <v>26</v>
      </c>
      <c r="K1508" s="15">
        <v>8</v>
      </c>
      <c r="L1508" s="13">
        <v>0.23549999999999999</v>
      </c>
      <c r="M1508" s="7">
        <v>0.42553485000000002</v>
      </c>
      <c r="N1508" s="26">
        <v>0.2</v>
      </c>
      <c r="O1508" s="27" t="s">
        <v>92</v>
      </c>
      <c r="P1508" s="8">
        <v>0.53000324359999995</v>
      </c>
      <c r="Q1508" s="24">
        <v>0.3</v>
      </c>
      <c r="R1508" t="str">
        <f>IF($Q1508*100&gt;=VLOOKUP($O1508,margin_ranges!$A$5:$C$10,2,FALSE),IF($Q1508*100&lt;=VLOOKUP($O1508,margin_ranges!$A$5:$C$10,3,FALSE)+10,"IN RANGE","ABOVE RANGE"),"BELOW RANGE")</f>
        <v>IN RANGE</v>
      </c>
      <c r="S1508">
        <f>MIN(VLOOKUP($O1508,margin_ranges!$A$5:$D$10,4,FALSE),$P1508*100)</f>
        <v>29.75</v>
      </c>
      <c r="T1508" s="29">
        <f>(1-$S1508/100)/(1-$F1508)-1</f>
        <v>3.5714285714285587E-3</v>
      </c>
      <c r="U1508" s="19" t="str">
        <f>IF(ABS(IFERROR(T1508,0))&gt;0.05,INDEX(margin_ranges!$C$13:$C$16,MATCH($F1508*100,margin_ranges!$B$13:$B$16,1)),"")</f>
        <v/>
      </c>
      <c r="V1508" t="e">
        <f>MIN(VLOOKUP($U1508,margin_ranges!$A$5:$D$10,4,FALSE),$P1508*100)</f>
        <v>#N/A</v>
      </c>
      <c r="Y1508" s="29" t="e">
        <f t="shared" si="23"/>
        <v>#N/A</v>
      </c>
    </row>
    <row r="1509" spans="1:25" x14ac:dyDescent="0.3">
      <c r="A1509" s="8" t="s">
        <v>35</v>
      </c>
      <c r="B1509" s="8" t="s">
        <v>2693</v>
      </c>
      <c r="C1509" s="8" t="s">
        <v>34</v>
      </c>
      <c r="D1509" s="8" t="s">
        <v>34</v>
      </c>
      <c r="E1509" s="8"/>
      <c r="F1509" s="24">
        <v>0.15676676077014201</v>
      </c>
      <c r="G1509" s="24">
        <v>0.46823754000000001</v>
      </c>
      <c r="H1509" s="25">
        <v>646.34059999999999</v>
      </c>
      <c r="I1509" s="25">
        <v>136.4991</v>
      </c>
      <c r="J1509" s="15">
        <v>5865</v>
      </c>
      <c r="K1509" s="15">
        <v>918</v>
      </c>
      <c r="L1509" s="13">
        <v>0.2112</v>
      </c>
      <c r="M1509" s="7">
        <v>1.4321577299999999</v>
      </c>
      <c r="N1509" s="26">
        <v>1.207643</v>
      </c>
      <c r="O1509" s="27"/>
      <c r="P1509" s="8">
        <v>0.15676676079999999</v>
      </c>
      <c r="Q1509" s="24">
        <v>0.27079999999999999</v>
      </c>
      <c r="R1509" t="e">
        <f>IF($Q1509*100&gt;=VLOOKUP($O1509,margin_ranges!$A$5:$C$10,2,FALSE),IF($Q1509*100&lt;=VLOOKUP($O1509,margin_ranges!$A$5:$C$10,3,FALSE)+10,"IN RANGE","ABOVE RANGE"),"BELOW RANGE")</f>
        <v>#N/A</v>
      </c>
      <c r="S1509" t="e">
        <f>MIN(VLOOKUP($O1509,margin_ranges!$A$5:$D$10,4,FALSE),$P1509*100)</f>
        <v>#N/A</v>
      </c>
      <c r="T1509" s="29" t="e">
        <f>(1-$S1509/100)/(1-$F1509)-1</f>
        <v>#N/A</v>
      </c>
      <c r="U1509" s="19" t="str">
        <f>IF(ABS(IFERROR(T1509,0))&gt;0.05,INDEX(margin_ranges!$C$13:$C$16,MATCH($F1509*100,margin_ranges!$B$13:$B$16,1)),"")</f>
        <v/>
      </c>
      <c r="V1509" t="e">
        <f>MIN(VLOOKUP($U1509,margin_ranges!$A$5:$D$10,4,FALSE),$P1509*100)</f>
        <v>#N/A</v>
      </c>
      <c r="Y1509" s="29" t="e">
        <f t="shared" si="23"/>
        <v>#N/A</v>
      </c>
    </row>
    <row r="1510" spans="1:25" x14ac:dyDescent="0.3">
      <c r="A1510" s="8" t="s">
        <v>33</v>
      </c>
      <c r="B1510" s="8" t="s">
        <v>2693</v>
      </c>
      <c r="C1510" s="8" t="s">
        <v>2694</v>
      </c>
      <c r="D1510" s="8" t="s">
        <v>34</v>
      </c>
      <c r="E1510" s="8"/>
      <c r="F1510" s="24">
        <v>0.15676676077014201</v>
      </c>
      <c r="G1510" s="24">
        <v>0.46823754000000001</v>
      </c>
      <c r="H1510" s="25">
        <v>646.34059999999999</v>
      </c>
      <c r="I1510" s="25">
        <v>136.4991</v>
      </c>
      <c r="J1510" s="15">
        <v>5865</v>
      </c>
      <c r="K1510" s="15">
        <v>918</v>
      </c>
      <c r="L1510" s="13">
        <v>0.2112</v>
      </c>
      <c r="M1510" s="7">
        <v>1.4321577299999999</v>
      </c>
      <c r="N1510" s="26">
        <v>1.207643</v>
      </c>
      <c r="O1510" s="27"/>
      <c r="P1510" s="8">
        <v>0.15676676079999999</v>
      </c>
      <c r="Q1510" s="24">
        <v>0.27079999999999999</v>
      </c>
      <c r="R1510" t="e">
        <f>IF($Q1510*100&gt;=VLOOKUP($O1510,margin_ranges!$A$5:$C$10,2,FALSE),IF($Q1510*100&lt;=VLOOKUP($O1510,margin_ranges!$A$5:$C$10,3,FALSE)+10,"IN RANGE","ABOVE RANGE"),"BELOW RANGE")</f>
        <v>#N/A</v>
      </c>
      <c r="S1510" t="e">
        <f>MIN(VLOOKUP($O1510,margin_ranges!$A$5:$D$10,4,FALSE),$P1510*100)</f>
        <v>#N/A</v>
      </c>
      <c r="T1510" s="29" t="e">
        <f>(1-$S1510/100)/(1-$F1510)-1</f>
        <v>#N/A</v>
      </c>
      <c r="U1510" s="19" t="str">
        <f>IF(ABS(IFERROR(T1510,0))&gt;0.05,INDEX(margin_ranges!$C$13:$C$16,MATCH($F1510*100,margin_ranges!$B$13:$B$16,1)),"")</f>
        <v/>
      </c>
      <c r="V1510" t="e">
        <f>MIN(VLOOKUP($U1510,margin_ranges!$A$5:$D$10,4,FALSE),$P1510*100)</f>
        <v>#N/A</v>
      </c>
      <c r="Y1510" s="29" t="e">
        <f t="shared" si="23"/>
        <v>#N/A</v>
      </c>
    </row>
    <row r="1511" spans="1:25" x14ac:dyDescent="0.3">
      <c r="A1511" s="8" t="s">
        <v>17</v>
      </c>
      <c r="B1511" s="8" t="s">
        <v>2693</v>
      </c>
      <c r="C1511" s="8" t="s">
        <v>2694</v>
      </c>
      <c r="D1511" s="8" t="s">
        <v>2703</v>
      </c>
      <c r="E1511" s="8" t="s">
        <v>2704</v>
      </c>
      <c r="F1511" s="24">
        <v>0.19212483524759899</v>
      </c>
      <c r="G1511" s="24">
        <v>0</v>
      </c>
      <c r="H1511" s="25">
        <v>16.243600000000001</v>
      </c>
      <c r="I1511" s="25">
        <v>3.5306000000000002</v>
      </c>
      <c r="J1511" s="15">
        <v>164</v>
      </c>
      <c r="K1511" s="15">
        <v>32</v>
      </c>
      <c r="L1511" s="13">
        <v>0.21740000000000001</v>
      </c>
      <c r="M1511" s="7">
        <v>1.54726875</v>
      </c>
      <c r="N1511" s="26">
        <v>1.25</v>
      </c>
      <c r="O1511" s="27" t="s">
        <v>92</v>
      </c>
      <c r="P1511" s="8">
        <v>0.19212483520000001</v>
      </c>
      <c r="Q1511" s="24">
        <v>0.25</v>
      </c>
      <c r="R1511" t="str">
        <f>IF($Q1511*100&gt;=VLOOKUP($O1511,margin_ranges!$A$5:$C$10,2,FALSE),IF($Q1511*100&lt;=VLOOKUP($O1511,margin_ranges!$A$5:$C$10,3,FALSE)+10,"IN RANGE","ABOVE RANGE"),"BELOW RANGE")</f>
        <v>IN RANGE</v>
      </c>
      <c r="S1511">
        <f>MIN(VLOOKUP($O1511,margin_ranges!$A$5:$D$10,4,FALSE),$P1511*100)</f>
        <v>19.212483519999999</v>
      </c>
      <c r="T1511" s="29">
        <f>(1-$S1511/100)/(1-$F1511)-1</f>
        <v>5.8918869783042283E-11</v>
      </c>
      <c r="U1511" s="19" t="str">
        <f>IF(ABS(IFERROR(T1511,0))&gt;0.05,INDEX(margin_ranges!$C$13:$C$16,MATCH($F1511*100,margin_ranges!$B$13:$B$16,1)),"")</f>
        <v/>
      </c>
      <c r="V1511" t="e">
        <f>MIN(VLOOKUP($U1511,margin_ranges!$A$5:$D$10,4,FALSE),$P1511*100)</f>
        <v>#N/A</v>
      </c>
      <c r="Y1511" s="29" t="e">
        <f t="shared" si="23"/>
        <v>#N/A</v>
      </c>
    </row>
    <row r="1512" spans="1:25" x14ac:dyDescent="0.3">
      <c r="A1512" s="8" t="s">
        <v>17</v>
      </c>
      <c r="B1512" s="8" t="s">
        <v>2693</v>
      </c>
      <c r="C1512" s="8" t="s">
        <v>2694</v>
      </c>
      <c r="D1512" s="8" t="s">
        <v>2707</v>
      </c>
      <c r="E1512" s="8" t="s">
        <v>2708</v>
      </c>
      <c r="F1512" s="24">
        <v>0.17518714624794501</v>
      </c>
      <c r="G1512" s="24">
        <v>0</v>
      </c>
      <c r="H1512" s="25">
        <v>2.7753999999999999</v>
      </c>
      <c r="I1512" s="25">
        <v>0.2482</v>
      </c>
      <c r="J1512" s="15">
        <v>12</v>
      </c>
      <c r="K1512" s="15">
        <v>2</v>
      </c>
      <c r="L1512" s="13">
        <v>8.9399999999999993E-2</v>
      </c>
      <c r="M1512" s="7">
        <v>1.5761151099999999</v>
      </c>
      <c r="N1512" s="26">
        <v>1.3</v>
      </c>
      <c r="O1512" s="27" t="s">
        <v>92</v>
      </c>
      <c r="P1512" s="8">
        <v>0.1751871462</v>
      </c>
      <c r="Q1512" s="24">
        <v>0.35</v>
      </c>
      <c r="R1512" t="str">
        <f>IF($Q1512*100&gt;=VLOOKUP($O1512,margin_ranges!$A$5:$C$10,2,FALSE),IF($Q1512*100&lt;=VLOOKUP($O1512,margin_ranges!$A$5:$C$10,3,FALSE)+10,"IN RANGE","ABOVE RANGE"),"BELOW RANGE")</f>
        <v>IN RANGE</v>
      </c>
      <c r="S1512">
        <f>MIN(VLOOKUP($O1512,margin_ranges!$A$5:$D$10,4,FALSE),$P1512*100)</f>
        <v>17.518714620000001</v>
      </c>
      <c r="T1512" s="29">
        <f>(1-$S1512/100)/(1-$F1512)-1</f>
        <v>5.8128390989509171E-11</v>
      </c>
      <c r="U1512" s="19" t="str">
        <f>IF(ABS(IFERROR(T1512,0))&gt;0.05,INDEX(margin_ranges!$C$13:$C$16,MATCH($F1512*100,margin_ranges!$B$13:$B$16,1)),"")</f>
        <v/>
      </c>
      <c r="V1512" t="e">
        <f>MIN(VLOOKUP($U1512,margin_ranges!$A$5:$D$10,4,FALSE),$P1512*100)</f>
        <v>#N/A</v>
      </c>
      <c r="Y1512" s="29" t="e">
        <f t="shared" si="23"/>
        <v>#N/A</v>
      </c>
    </row>
    <row r="1513" spans="1:25" x14ac:dyDescent="0.3">
      <c r="A1513" s="8" t="s">
        <v>17</v>
      </c>
      <c r="B1513" s="8" t="s">
        <v>2693</v>
      </c>
      <c r="C1513" s="8" t="s">
        <v>2694</v>
      </c>
      <c r="D1513" s="8" t="s">
        <v>2713</v>
      </c>
      <c r="E1513" s="8" t="s">
        <v>2714</v>
      </c>
      <c r="F1513" s="24">
        <v>0.22700411684388999</v>
      </c>
      <c r="G1513" s="24">
        <v>0</v>
      </c>
      <c r="H1513" s="25">
        <v>11.7872</v>
      </c>
      <c r="I1513" s="25">
        <v>2.1566999999999998</v>
      </c>
      <c r="J1513" s="15">
        <v>83</v>
      </c>
      <c r="K1513" s="15">
        <v>19</v>
      </c>
      <c r="L1513" s="13">
        <v>0.183</v>
      </c>
      <c r="M1513" s="7">
        <v>1.28073127</v>
      </c>
      <c r="N1513" s="26">
        <v>0.99</v>
      </c>
      <c r="O1513" s="27" t="s">
        <v>92</v>
      </c>
      <c r="P1513" s="8">
        <v>0.22700411679999999</v>
      </c>
      <c r="Q1513" s="24">
        <v>0.33</v>
      </c>
      <c r="R1513" t="str">
        <f>IF($Q1513*100&gt;=VLOOKUP($O1513,margin_ranges!$A$5:$C$10,2,FALSE),IF($Q1513*100&lt;=VLOOKUP($O1513,margin_ranges!$A$5:$C$10,3,FALSE)+10,"IN RANGE","ABOVE RANGE"),"BELOW RANGE")</f>
        <v>IN RANGE</v>
      </c>
      <c r="S1513">
        <f>MIN(VLOOKUP($O1513,margin_ranges!$A$5:$D$10,4,FALSE),$P1513*100)</f>
        <v>22.700411679999998</v>
      </c>
      <c r="T1513" s="29">
        <f>(1-$S1513/100)/(1-$F1513)-1</f>
        <v>5.6779025925379756E-11</v>
      </c>
      <c r="U1513" s="19" t="str">
        <f>IF(ABS(IFERROR(T1513,0))&gt;0.05,INDEX(margin_ranges!$C$13:$C$16,MATCH($F1513*100,margin_ranges!$B$13:$B$16,1)),"")</f>
        <v/>
      </c>
      <c r="V1513" t="e">
        <f>MIN(VLOOKUP($U1513,margin_ranges!$A$5:$D$10,4,FALSE),$P1513*100)</f>
        <v>#N/A</v>
      </c>
      <c r="Y1513" s="29" t="e">
        <f t="shared" si="23"/>
        <v>#N/A</v>
      </c>
    </row>
    <row r="1514" spans="1:25" x14ac:dyDescent="0.3">
      <c r="A1514" s="8" t="s">
        <v>17</v>
      </c>
      <c r="B1514" s="8" t="s">
        <v>2693</v>
      </c>
      <c r="C1514" s="8" t="s">
        <v>2694</v>
      </c>
      <c r="D1514" s="8" t="s">
        <v>2711</v>
      </c>
      <c r="E1514" s="8" t="s">
        <v>2712</v>
      </c>
      <c r="F1514" s="24">
        <v>0.19464925724353399</v>
      </c>
      <c r="G1514" s="24">
        <v>0</v>
      </c>
      <c r="H1514" s="25">
        <v>2.3557000000000001</v>
      </c>
      <c r="I1514" s="25">
        <v>0.43340000000000001</v>
      </c>
      <c r="J1514" s="15">
        <v>18</v>
      </c>
      <c r="K1514" s="15">
        <v>3</v>
      </c>
      <c r="L1514" s="13">
        <v>0.184</v>
      </c>
      <c r="M1514" s="7">
        <v>1.36586451</v>
      </c>
      <c r="N1514" s="26">
        <v>1.1000000000000001</v>
      </c>
      <c r="O1514" s="27" t="s">
        <v>92</v>
      </c>
      <c r="P1514" s="8">
        <v>0.19464925720000001</v>
      </c>
      <c r="Q1514" s="24">
        <v>0.3</v>
      </c>
      <c r="R1514" t="str">
        <f>IF($Q1514*100&gt;=VLOOKUP($O1514,margin_ranges!$A$5:$C$10,2,FALSE),IF($Q1514*100&lt;=VLOOKUP($O1514,margin_ranges!$A$5:$C$10,3,FALSE)+10,"IN RANGE","ABOVE RANGE"),"BELOW RANGE")</f>
        <v>IN RANGE</v>
      </c>
      <c r="S1514">
        <f>MIN(VLOOKUP($O1514,margin_ranges!$A$5:$D$10,4,FALSE),$P1514*100)</f>
        <v>19.46492572</v>
      </c>
      <c r="T1514" s="29">
        <f>(1-$S1514/100)/(1-$F1514)-1</f>
        <v>5.4055870890579172E-11</v>
      </c>
      <c r="U1514" s="19" t="str">
        <f>IF(ABS(IFERROR(T1514,0))&gt;0.05,INDEX(margin_ranges!$C$13:$C$16,MATCH($F1514*100,margin_ranges!$B$13:$B$16,1)),"")</f>
        <v/>
      </c>
      <c r="V1514" t="e">
        <f>MIN(VLOOKUP($U1514,margin_ranges!$A$5:$D$10,4,FALSE),$P1514*100)</f>
        <v>#N/A</v>
      </c>
      <c r="Y1514" s="29" t="e">
        <f t="shared" si="23"/>
        <v>#N/A</v>
      </c>
    </row>
    <row r="1515" spans="1:25" x14ac:dyDescent="0.3">
      <c r="A1515" s="8" t="s">
        <v>17</v>
      </c>
      <c r="B1515" s="8" t="s">
        <v>2693</v>
      </c>
      <c r="C1515" s="8" t="s">
        <v>2694</v>
      </c>
      <c r="D1515" s="28" t="s">
        <v>2727</v>
      </c>
      <c r="E1515" s="8" t="s">
        <v>2728</v>
      </c>
      <c r="F1515" s="24">
        <v>0.22805206023366101</v>
      </c>
      <c r="G1515" s="24">
        <v>0</v>
      </c>
      <c r="H1515" s="25">
        <v>15.3454</v>
      </c>
      <c r="I1515" s="25">
        <v>2.6421000000000001</v>
      </c>
      <c r="J1515" s="15">
        <v>118</v>
      </c>
      <c r="K1515" s="15">
        <v>27</v>
      </c>
      <c r="L1515" s="13">
        <v>0.17219999999999999</v>
      </c>
      <c r="M1515" s="7">
        <v>1.4897377700000001</v>
      </c>
      <c r="N1515" s="26">
        <v>1.1499999999999999</v>
      </c>
      <c r="O1515" s="27" t="s">
        <v>92</v>
      </c>
      <c r="P1515" s="8">
        <v>0.22805206019999999</v>
      </c>
      <c r="Q1515" s="24">
        <v>0.25</v>
      </c>
      <c r="R1515" t="str">
        <f>IF($Q1515*100&gt;=VLOOKUP($O1515,margin_ranges!$A$5:$C$10,2,FALSE),IF($Q1515*100&lt;=VLOOKUP($O1515,margin_ranges!$A$5:$C$10,3,FALSE)+10,"IN RANGE","ABOVE RANGE"),"BELOW RANGE")</f>
        <v>IN RANGE</v>
      </c>
      <c r="S1515">
        <f>MIN(VLOOKUP($O1515,margin_ranges!$A$5:$D$10,4,FALSE),$P1515*100)</f>
        <v>22.80520602</v>
      </c>
      <c r="T1515" s="29">
        <f>(1-$S1515/100)/(1-$F1515)-1</f>
        <v>4.3605119515177648E-11</v>
      </c>
      <c r="U1515" s="19" t="str">
        <f>IF(ABS(IFERROR(T1515,0))&gt;0.05,INDEX(margin_ranges!$C$13:$C$16,MATCH($F1515*100,margin_ranges!$B$13:$B$16,1)),"")</f>
        <v/>
      </c>
      <c r="V1515" t="e">
        <f>MIN(VLOOKUP($U1515,margin_ranges!$A$5:$D$10,4,FALSE),$P1515*100)</f>
        <v>#N/A</v>
      </c>
      <c r="Y1515" s="29" t="e">
        <f t="shared" si="23"/>
        <v>#N/A</v>
      </c>
    </row>
    <row r="1516" spans="1:25" x14ac:dyDescent="0.3">
      <c r="A1516" s="8" t="s">
        <v>17</v>
      </c>
      <c r="B1516" s="8" t="s">
        <v>2693</v>
      </c>
      <c r="C1516" s="8" t="s">
        <v>2694</v>
      </c>
      <c r="D1516" s="8" t="s">
        <v>2745</v>
      </c>
      <c r="E1516" s="8" t="s">
        <v>2746</v>
      </c>
      <c r="F1516" s="24">
        <v>0.19480744203276401</v>
      </c>
      <c r="G1516" s="24">
        <v>0</v>
      </c>
      <c r="H1516" s="25">
        <v>13.22</v>
      </c>
      <c r="I1516" s="25">
        <v>2.1454</v>
      </c>
      <c r="J1516" s="15">
        <v>88</v>
      </c>
      <c r="K1516" s="15">
        <v>17</v>
      </c>
      <c r="L1516" s="13">
        <v>0.1623</v>
      </c>
      <c r="M1516" s="7">
        <v>1.3661328500000001</v>
      </c>
      <c r="N1516" s="26">
        <v>1.1000000000000001</v>
      </c>
      <c r="O1516" s="27" t="s">
        <v>92</v>
      </c>
      <c r="P1516" s="8">
        <v>0.194807442</v>
      </c>
      <c r="Q1516" s="24">
        <v>0.33</v>
      </c>
      <c r="R1516" t="str">
        <f>IF($Q1516*100&gt;=VLOOKUP($O1516,margin_ranges!$A$5:$C$10,2,FALSE),IF($Q1516*100&lt;=VLOOKUP($O1516,margin_ranges!$A$5:$C$10,3,FALSE)+10,"IN RANGE","ABOVE RANGE"),"BELOW RANGE")</f>
        <v>IN RANGE</v>
      </c>
      <c r="S1516">
        <f>MIN(VLOOKUP($O1516,margin_ranges!$A$5:$D$10,4,FALSE),$P1516*100)</f>
        <v>19.4807442</v>
      </c>
      <c r="T1516" s="29">
        <f>(1-$S1516/100)/(1-$F1516)-1</f>
        <v>4.0691006120141537E-11</v>
      </c>
      <c r="U1516" s="19" t="str">
        <f>IF(ABS(IFERROR(T1516,0))&gt;0.05,INDEX(margin_ranges!$C$13:$C$16,MATCH($F1516*100,margin_ranges!$B$13:$B$16,1)),"")</f>
        <v/>
      </c>
      <c r="V1516" t="e">
        <f>MIN(VLOOKUP($U1516,margin_ranges!$A$5:$D$10,4,FALSE),$P1516*100)</f>
        <v>#N/A</v>
      </c>
      <c r="Y1516" s="29" t="e">
        <f t="shared" si="23"/>
        <v>#N/A</v>
      </c>
    </row>
    <row r="1517" spans="1:25" x14ac:dyDescent="0.3">
      <c r="A1517" s="8" t="s">
        <v>17</v>
      </c>
      <c r="B1517" s="8" t="s">
        <v>2693</v>
      </c>
      <c r="C1517" s="8" t="s">
        <v>2694</v>
      </c>
      <c r="D1517" s="28" t="s">
        <v>2699</v>
      </c>
      <c r="E1517" s="8" t="s">
        <v>2700</v>
      </c>
      <c r="F1517" s="24">
        <v>0.185631756529581</v>
      </c>
      <c r="G1517" s="24">
        <v>0</v>
      </c>
      <c r="H1517" s="25">
        <v>12.1906</v>
      </c>
      <c r="I1517" s="25">
        <v>2.3529</v>
      </c>
      <c r="J1517" s="15">
        <v>108</v>
      </c>
      <c r="K1517" s="15">
        <v>20</v>
      </c>
      <c r="L1517" s="13">
        <v>0.193</v>
      </c>
      <c r="M1517" s="7">
        <v>1.5349321499999999</v>
      </c>
      <c r="N1517" s="26">
        <v>1.25</v>
      </c>
      <c r="O1517" s="27" t="s">
        <v>92</v>
      </c>
      <c r="P1517" s="8">
        <v>0.18563175649999999</v>
      </c>
      <c r="Q1517" s="24">
        <v>0.2</v>
      </c>
      <c r="R1517" t="str">
        <f>IF($Q1517*100&gt;=VLOOKUP($O1517,margin_ranges!$A$5:$C$10,2,FALSE),IF($Q1517*100&lt;=VLOOKUP($O1517,margin_ranges!$A$5:$C$10,3,FALSE)+10,"IN RANGE","ABOVE RANGE"),"BELOW RANGE")</f>
        <v>IN RANGE</v>
      </c>
      <c r="S1517">
        <f>MIN(VLOOKUP($O1517,margin_ranges!$A$5:$D$10,4,FALSE),$P1517*100)</f>
        <v>18.563175649999998</v>
      </c>
      <c r="T1517" s="29">
        <f>(1-$S1517/100)/(1-$F1517)-1</f>
        <v>3.6323832830476022E-11</v>
      </c>
      <c r="U1517" s="19" t="str">
        <f>IF(ABS(IFERROR(T1517,0))&gt;0.05,INDEX(margin_ranges!$C$13:$C$16,MATCH($F1517*100,margin_ranges!$B$13:$B$16,1)),"")</f>
        <v/>
      </c>
      <c r="V1517" t="e">
        <f>MIN(VLOOKUP($U1517,margin_ranges!$A$5:$D$10,4,FALSE),$P1517*100)</f>
        <v>#N/A</v>
      </c>
      <c r="Y1517" s="29" t="e">
        <f t="shared" si="23"/>
        <v>#N/A</v>
      </c>
    </row>
    <row r="1518" spans="1:25" x14ac:dyDescent="0.3">
      <c r="A1518" s="8" t="s">
        <v>17</v>
      </c>
      <c r="B1518" s="8" t="s">
        <v>2693</v>
      </c>
      <c r="C1518" s="8" t="s">
        <v>2694</v>
      </c>
      <c r="D1518" s="8" t="s">
        <v>2765</v>
      </c>
      <c r="E1518" s="8" t="s">
        <v>2766</v>
      </c>
      <c r="F1518" s="24">
        <v>0.178601603723955</v>
      </c>
      <c r="G1518" s="24">
        <v>0</v>
      </c>
      <c r="H1518" s="25">
        <v>3.1545999999999998</v>
      </c>
      <c r="I1518" s="25">
        <v>0.56620000000000004</v>
      </c>
      <c r="J1518" s="15">
        <v>27</v>
      </c>
      <c r="K1518" s="15">
        <v>5</v>
      </c>
      <c r="L1518" s="13">
        <v>0.17949999999999999</v>
      </c>
      <c r="M1518" s="7">
        <v>1.58266683</v>
      </c>
      <c r="N1518" s="26">
        <v>1.3</v>
      </c>
      <c r="O1518" s="27" t="s">
        <v>92</v>
      </c>
      <c r="P1518" s="8">
        <v>0.1786016037</v>
      </c>
      <c r="Q1518" s="24">
        <v>0.3</v>
      </c>
      <c r="R1518" t="str">
        <f>IF($Q1518*100&gt;=VLOOKUP($O1518,margin_ranges!$A$5:$C$10,2,FALSE),IF($Q1518*100&lt;=VLOOKUP($O1518,margin_ranges!$A$5:$C$10,3,FALSE)+10,"IN RANGE","ABOVE RANGE"),"BELOW RANGE")</f>
        <v>IN RANGE</v>
      </c>
      <c r="S1518">
        <f>MIN(VLOOKUP($O1518,margin_ranges!$A$5:$D$10,4,FALSE),$P1518*100)</f>
        <v>17.860160369999999</v>
      </c>
      <c r="T1518" s="29">
        <f>(1-$S1518/100)/(1-$F1518)-1</f>
        <v>2.9163782500063462E-11</v>
      </c>
      <c r="U1518" s="19" t="str">
        <f>IF(ABS(IFERROR(T1518,0))&gt;0.05,INDEX(margin_ranges!$C$13:$C$16,MATCH($F1518*100,margin_ranges!$B$13:$B$16,1)),"")</f>
        <v/>
      </c>
      <c r="V1518" t="e">
        <f>MIN(VLOOKUP($U1518,margin_ranges!$A$5:$D$10,4,FALSE),$P1518*100)</f>
        <v>#N/A</v>
      </c>
      <c r="Y1518" s="29" t="e">
        <f t="shared" si="23"/>
        <v>#N/A</v>
      </c>
    </row>
    <row r="1519" spans="1:25" x14ac:dyDescent="0.3">
      <c r="A1519" s="8" t="s">
        <v>17</v>
      </c>
      <c r="B1519" s="8" t="s">
        <v>2693</v>
      </c>
      <c r="C1519" s="8" t="s">
        <v>2694</v>
      </c>
      <c r="D1519" s="8" t="s">
        <v>2733</v>
      </c>
      <c r="E1519" s="8" t="s">
        <v>2734</v>
      </c>
      <c r="F1519" s="24">
        <v>0.171965200422798</v>
      </c>
      <c r="G1519" s="24">
        <v>0</v>
      </c>
      <c r="H1519" s="25">
        <v>1.0006999999999999</v>
      </c>
      <c r="I1519" s="25">
        <v>0.18190000000000001</v>
      </c>
      <c r="J1519" s="15">
        <v>8</v>
      </c>
      <c r="K1519" s="15">
        <v>1</v>
      </c>
      <c r="L1519" s="13">
        <v>0.1817</v>
      </c>
      <c r="M1519" s="7">
        <v>1.4492144499999999</v>
      </c>
      <c r="N1519" s="26">
        <v>1.2</v>
      </c>
      <c r="O1519" s="27" t="s">
        <v>92</v>
      </c>
      <c r="P1519" s="8">
        <v>0.17196520039999999</v>
      </c>
      <c r="Q1519" s="24">
        <v>0.3</v>
      </c>
      <c r="R1519" t="str">
        <f>IF($Q1519*100&gt;=VLOOKUP($O1519,margin_ranges!$A$5:$C$10,2,FALSE),IF($Q1519*100&lt;=VLOOKUP($O1519,margin_ranges!$A$5:$C$10,3,FALSE)+10,"IN RANGE","ABOVE RANGE"),"BELOW RANGE")</f>
        <v>IN RANGE</v>
      </c>
      <c r="S1519">
        <f>MIN(VLOOKUP($O1519,margin_ranges!$A$5:$D$10,4,FALSE),$P1519*100)</f>
        <v>17.196520039999999</v>
      </c>
      <c r="T1519" s="29">
        <f>(1-$S1519/100)/(1-$F1519)-1</f>
        <v>2.7532864876889107E-11</v>
      </c>
      <c r="U1519" s="19" t="str">
        <f>IF(ABS(IFERROR(T1519,0))&gt;0.05,INDEX(margin_ranges!$C$13:$C$16,MATCH($F1519*100,margin_ranges!$B$13:$B$16,1)),"")</f>
        <v/>
      </c>
      <c r="V1519" t="e">
        <f>MIN(VLOOKUP($U1519,margin_ranges!$A$5:$D$10,4,FALSE),$P1519*100)</f>
        <v>#N/A</v>
      </c>
      <c r="Y1519" s="29" t="e">
        <f t="shared" si="23"/>
        <v>#N/A</v>
      </c>
    </row>
    <row r="1520" spans="1:25" x14ac:dyDescent="0.3">
      <c r="A1520" s="8" t="s">
        <v>17</v>
      </c>
      <c r="B1520" s="8" t="s">
        <v>2693</v>
      </c>
      <c r="C1520" s="8" t="s">
        <v>2694</v>
      </c>
      <c r="D1520" s="8" t="s">
        <v>2737</v>
      </c>
      <c r="E1520" s="8" t="s">
        <v>2738</v>
      </c>
      <c r="F1520" s="24">
        <v>8.5249818922742596E-2</v>
      </c>
      <c r="G1520" s="24">
        <v>1</v>
      </c>
      <c r="H1520" s="25">
        <v>51.5794</v>
      </c>
      <c r="I1520" s="25">
        <v>15.823600000000001</v>
      </c>
      <c r="J1520" s="15">
        <v>633</v>
      </c>
      <c r="K1520" s="15">
        <v>46</v>
      </c>
      <c r="L1520" s="13">
        <v>0.30680000000000002</v>
      </c>
      <c r="M1520" s="7">
        <v>1.3336974699999999</v>
      </c>
      <c r="N1520" s="26">
        <v>1.22</v>
      </c>
      <c r="O1520" s="27" t="s">
        <v>92</v>
      </c>
      <c r="P1520" s="8">
        <v>8.5249818899999996E-2</v>
      </c>
      <c r="Q1520" s="24">
        <v>0.33</v>
      </c>
      <c r="R1520" t="str">
        <f>IF($Q1520*100&gt;=VLOOKUP($O1520,margin_ranges!$A$5:$C$10,2,FALSE),IF($Q1520*100&lt;=VLOOKUP($O1520,margin_ranges!$A$5:$C$10,3,FALSE)+10,"IN RANGE","ABOVE RANGE"),"BELOW RANGE")</f>
        <v>IN RANGE</v>
      </c>
      <c r="S1520">
        <f>MIN(VLOOKUP($O1520,margin_ranges!$A$5:$D$10,4,FALSE),$P1520*100)</f>
        <v>8.5249818899999994</v>
      </c>
      <c r="T1520" s="29">
        <f>(1-$S1520/100)/(1-$F1520)-1</f>
        <v>2.4862112368850831E-11</v>
      </c>
      <c r="U1520" s="19" t="str">
        <f>IF(ABS(IFERROR(T1520,0))&gt;0.05,INDEX(margin_ranges!$C$13:$C$16,MATCH($F1520*100,margin_ranges!$B$13:$B$16,1)),"")</f>
        <v/>
      </c>
      <c r="V1520" t="e">
        <f>MIN(VLOOKUP($U1520,margin_ranges!$A$5:$D$10,4,FALSE),$P1520*100)</f>
        <v>#N/A</v>
      </c>
      <c r="Y1520" s="29" t="e">
        <f t="shared" si="23"/>
        <v>#N/A</v>
      </c>
    </row>
    <row r="1521" spans="1:25" x14ac:dyDescent="0.3">
      <c r="A1521" s="8" t="s">
        <v>17</v>
      </c>
      <c r="B1521" s="8" t="s">
        <v>2693</v>
      </c>
      <c r="C1521" s="8" t="s">
        <v>2694</v>
      </c>
      <c r="D1521" s="8" t="s">
        <v>2757</v>
      </c>
      <c r="E1521" s="8" t="s">
        <v>2758</v>
      </c>
      <c r="F1521" s="24">
        <v>0.100113867518799</v>
      </c>
      <c r="G1521" s="24">
        <v>1</v>
      </c>
      <c r="H1521" s="25">
        <v>99.631399999999999</v>
      </c>
      <c r="I1521" s="25">
        <v>24.823599999999999</v>
      </c>
      <c r="J1521" s="15">
        <v>993</v>
      </c>
      <c r="K1521" s="15">
        <v>99</v>
      </c>
      <c r="L1521" s="13">
        <v>0.2492</v>
      </c>
      <c r="M1521" s="7">
        <v>1.3335020500000001</v>
      </c>
      <c r="N1521" s="26">
        <v>1.2</v>
      </c>
      <c r="O1521" s="27" t="s">
        <v>92</v>
      </c>
      <c r="P1521" s="8">
        <v>0.1001138675</v>
      </c>
      <c r="Q1521" s="24">
        <v>0.25</v>
      </c>
      <c r="R1521" t="str">
        <f>IF($Q1521*100&gt;=VLOOKUP($O1521,margin_ranges!$A$5:$C$10,2,FALSE),IF($Q1521*100&lt;=VLOOKUP($O1521,margin_ranges!$A$5:$C$10,3,FALSE)+10,"IN RANGE","ABOVE RANGE"),"BELOW RANGE")</f>
        <v>IN RANGE</v>
      </c>
      <c r="S1521">
        <f>MIN(VLOOKUP($O1521,margin_ranges!$A$5:$D$10,4,FALSE),$P1521*100)</f>
        <v>10.01138675</v>
      </c>
      <c r="T1521" s="29">
        <f>(1-$S1521/100)/(1-$F1521)-1</f>
        <v>2.0890400520556796E-11</v>
      </c>
      <c r="U1521" s="19" t="str">
        <f>IF(ABS(IFERROR(T1521,0))&gt;0.05,INDEX(margin_ranges!$C$13:$C$16,MATCH($F1521*100,margin_ranges!$B$13:$B$16,1)),"")</f>
        <v/>
      </c>
      <c r="V1521" t="e">
        <f>MIN(VLOOKUP($U1521,margin_ranges!$A$5:$D$10,4,FALSE),$P1521*100)</f>
        <v>#N/A</v>
      </c>
      <c r="Y1521" s="29" t="e">
        <f t="shared" si="23"/>
        <v>#N/A</v>
      </c>
    </row>
    <row r="1522" spans="1:25" x14ac:dyDescent="0.3">
      <c r="A1522" s="8" t="s">
        <v>17</v>
      </c>
      <c r="B1522" s="8" t="s">
        <v>2693</v>
      </c>
      <c r="C1522" s="8" t="s">
        <v>2694</v>
      </c>
      <c r="D1522" s="8" t="s">
        <v>2759</v>
      </c>
      <c r="E1522" s="8" t="s">
        <v>2760</v>
      </c>
      <c r="F1522" s="24">
        <v>0.27347724761206599</v>
      </c>
      <c r="G1522" s="24">
        <v>0</v>
      </c>
      <c r="H1522" s="25">
        <v>3.2936999999999999</v>
      </c>
      <c r="I1522" s="25">
        <v>0.67759999999999998</v>
      </c>
      <c r="J1522" s="15">
        <v>39</v>
      </c>
      <c r="K1522" s="15">
        <v>11</v>
      </c>
      <c r="L1522" s="13">
        <v>0.20569999999999999</v>
      </c>
      <c r="M1522" s="7">
        <v>1.92698714</v>
      </c>
      <c r="N1522" s="26">
        <v>1.4</v>
      </c>
      <c r="O1522" s="27" t="s">
        <v>92</v>
      </c>
      <c r="P1522" s="8">
        <v>0.27347724759999997</v>
      </c>
      <c r="Q1522" s="24">
        <v>0.35</v>
      </c>
      <c r="R1522" t="str">
        <f>IF($Q1522*100&gt;=VLOOKUP($O1522,margin_ranges!$A$5:$C$10,2,FALSE),IF($Q1522*100&lt;=VLOOKUP($O1522,margin_ranges!$A$5:$C$10,3,FALSE)+10,"IN RANGE","ABOVE RANGE"),"BELOW RANGE")</f>
        <v>IN RANGE</v>
      </c>
      <c r="S1522">
        <f>MIN(VLOOKUP($O1522,margin_ranges!$A$5:$D$10,4,FALSE),$P1522*100)</f>
        <v>27.347724759999998</v>
      </c>
      <c r="T1522" s="29">
        <f>(1-$S1522/100)/(1-$F1522)-1</f>
        <v>1.6607826225367717E-11</v>
      </c>
      <c r="U1522" s="19" t="str">
        <f>IF(ABS(IFERROR(T1522,0))&gt;0.05,INDEX(margin_ranges!$C$13:$C$16,MATCH($F1522*100,margin_ranges!$B$13:$B$16,1)),"")</f>
        <v/>
      </c>
      <c r="V1522" t="e">
        <f>MIN(VLOOKUP($U1522,margin_ranges!$A$5:$D$10,4,FALSE),$P1522*100)</f>
        <v>#N/A</v>
      </c>
      <c r="Y1522" s="29" t="e">
        <f t="shared" si="23"/>
        <v>#N/A</v>
      </c>
    </row>
    <row r="1523" spans="1:25" x14ac:dyDescent="0.3">
      <c r="A1523" s="8" t="s">
        <v>17</v>
      </c>
      <c r="B1523" s="8" t="s">
        <v>2693</v>
      </c>
      <c r="C1523" s="8" t="s">
        <v>2694</v>
      </c>
      <c r="D1523" s="8" t="s">
        <v>2721</v>
      </c>
      <c r="E1523" s="8" t="s">
        <v>2722</v>
      </c>
      <c r="F1523" s="24">
        <v>0.19392948381336</v>
      </c>
      <c r="G1523" s="24">
        <v>0</v>
      </c>
      <c r="H1523" s="25">
        <v>7.9466999999999999</v>
      </c>
      <c r="I1523" s="25">
        <v>2.3624000000000001</v>
      </c>
      <c r="J1523" s="15">
        <v>97</v>
      </c>
      <c r="K1523" s="15">
        <v>19</v>
      </c>
      <c r="L1523" s="13">
        <v>0.29730000000000001</v>
      </c>
      <c r="M1523" s="7">
        <v>1.3646448799999999</v>
      </c>
      <c r="N1523" s="26">
        <v>1.1000000000000001</v>
      </c>
      <c r="O1523" s="27" t="s">
        <v>92</v>
      </c>
      <c r="P1523" s="8">
        <v>0.1939294838</v>
      </c>
      <c r="Q1523" s="24">
        <v>0.3</v>
      </c>
      <c r="R1523" t="str">
        <f>IF($Q1523*100&gt;=VLOOKUP($O1523,margin_ranges!$A$5:$C$10,2,FALSE),IF($Q1523*100&lt;=VLOOKUP($O1523,margin_ranges!$A$5:$C$10,3,FALSE)+10,"IN RANGE","ABOVE RANGE"),"BELOW RANGE")</f>
        <v>IN RANGE</v>
      </c>
      <c r="S1523">
        <f>MIN(VLOOKUP($O1523,margin_ranges!$A$5:$D$10,4,FALSE),$P1523*100)</f>
        <v>19.39294838</v>
      </c>
      <c r="T1523" s="29">
        <f>(1-$S1523/100)/(1-$F1523)-1</f>
        <v>1.6574297490024037E-11</v>
      </c>
      <c r="U1523" s="19" t="str">
        <f>IF(ABS(IFERROR(T1523,0))&gt;0.05,INDEX(margin_ranges!$C$13:$C$16,MATCH($F1523*100,margin_ranges!$B$13:$B$16,1)),"")</f>
        <v/>
      </c>
      <c r="V1523" t="e">
        <f>MIN(VLOOKUP($U1523,margin_ranges!$A$5:$D$10,4,FALSE),$P1523*100)</f>
        <v>#N/A</v>
      </c>
      <c r="Y1523" s="29" t="e">
        <f t="shared" si="23"/>
        <v>#N/A</v>
      </c>
    </row>
    <row r="1524" spans="1:25" x14ac:dyDescent="0.3">
      <c r="A1524" s="8" t="s">
        <v>17</v>
      </c>
      <c r="B1524" s="8" t="s">
        <v>2693</v>
      </c>
      <c r="C1524" s="8" t="s">
        <v>2694</v>
      </c>
      <c r="D1524" s="8" t="s">
        <v>2723</v>
      </c>
      <c r="E1524" s="8" t="s">
        <v>2724</v>
      </c>
      <c r="F1524" s="24">
        <v>0.18738193899227501</v>
      </c>
      <c r="G1524" s="24">
        <v>0</v>
      </c>
      <c r="H1524" s="25">
        <v>25.014399999999998</v>
      </c>
      <c r="I1524" s="25">
        <v>4.9332000000000003</v>
      </c>
      <c r="J1524" s="15">
        <v>200</v>
      </c>
      <c r="K1524" s="15">
        <v>38</v>
      </c>
      <c r="L1524" s="13">
        <v>0.19719999999999999</v>
      </c>
      <c r="M1524" s="7">
        <v>1.35364946</v>
      </c>
      <c r="N1524" s="26">
        <v>1.1000000000000001</v>
      </c>
      <c r="O1524" s="27" t="s">
        <v>92</v>
      </c>
      <c r="P1524" s="8">
        <v>0.187381939</v>
      </c>
      <c r="Q1524" s="24">
        <v>0.33</v>
      </c>
      <c r="R1524" t="str">
        <f>IF($Q1524*100&gt;=VLOOKUP($O1524,margin_ranges!$A$5:$C$10,2,FALSE),IF($Q1524*100&lt;=VLOOKUP($O1524,margin_ranges!$A$5:$C$10,3,FALSE)+10,"IN RANGE","ABOVE RANGE"),"BELOW RANGE")</f>
        <v>IN RANGE</v>
      </c>
      <c r="S1524">
        <f>MIN(VLOOKUP($O1524,margin_ranges!$A$5:$D$10,4,FALSE),$P1524*100)</f>
        <v>18.738193899999999</v>
      </c>
      <c r="T1524" s="29">
        <f>(1-$S1524/100)/(1-$F1524)-1</f>
        <v>-9.5061736260504404E-12</v>
      </c>
      <c r="U1524" s="19" t="str">
        <f>IF(ABS(IFERROR(T1524,0))&gt;0.05,INDEX(margin_ranges!$C$13:$C$16,MATCH($F1524*100,margin_ranges!$B$13:$B$16,1)),"")</f>
        <v/>
      </c>
      <c r="V1524" t="e">
        <f>MIN(VLOOKUP($U1524,margin_ranges!$A$5:$D$10,4,FALSE),$P1524*100)</f>
        <v>#N/A</v>
      </c>
      <c r="Y1524" s="29" t="e">
        <f t="shared" si="23"/>
        <v>#N/A</v>
      </c>
    </row>
    <row r="1525" spans="1:25" x14ac:dyDescent="0.3">
      <c r="A1525" s="8" t="s">
        <v>17</v>
      </c>
      <c r="B1525" s="8" t="s">
        <v>2693</v>
      </c>
      <c r="C1525" s="8" t="s">
        <v>2694</v>
      </c>
      <c r="D1525" s="8" t="s">
        <v>2749</v>
      </c>
      <c r="E1525" s="8" t="s">
        <v>2750</v>
      </c>
      <c r="F1525" s="24">
        <v>0.15259484699030301</v>
      </c>
      <c r="G1525" s="24">
        <v>1</v>
      </c>
      <c r="H1525" s="25">
        <v>31.6327</v>
      </c>
      <c r="I1525" s="25">
        <v>5.8109000000000002</v>
      </c>
      <c r="J1525" s="15">
        <v>237</v>
      </c>
      <c r="K1525" s="15">
        <v>36</v>
      </c>
      <c r="L1525" s="13">
        <v>0.1837</v>
      </c>
      <c r="M1525" s="7">
        <v>1.35708403</v>
      </c>
      <c r="N1525" s="26">
        <v>1.1499999999999999</v>
      </c>
      <c r="O1525" s="27" t="s">
        <v>92</v>
      </c>
      <c r="P1525" s="8">
        <v>0.15259484700000001</v>
      </c>
      <c r="Q1525" s="24">
        <v>0.3</v>
      </c>
      <c r="R1525" t="str">
        <f>IF($Q1525*100&gt;=VLOOKUP($O1525,margin_ranges!$A$5:$C$10,2,FALSE),IF($Q1525*100&lt;=VLOOKUP($O1525,margin_ranges!$A$5:$C$10,3,FALSE)+10,"IN RANGE","ABOVE RANGE"),"BELOW RANGE")</f>
        <v>IN RANGE</v>
      </c>
      <c r="S1525">
        <f>MIN(VLOOKUP($O1525,margin_ranges!$A$5:$D$10,4,FALSE),$P1525*100)</f>
        <v>15.2594847</v>
      </c>
      <c r="T1525" s="29">
        <f>(1-$S1525/100)/(1-$F1525)-1</f>
        <v>-1.1443179737113951E-11</v>
      </c>
      <c r="U1525" s="19" t="str">
        <f>IF(ABS(IFERROR(T1525,0))&gt;0.05,INDEX(margin_ranges!$C$13:$C$16,MATCH($F1525*100,margin_ranges!$B$13:$B$16,1)),"")</f>
        <v/>
      </c>
      <c r="V1525" t="e">
        <f>MIN(VLOOKUP($U1525,margin_ranges!$A$5:$D$10,4,FALSE),$P1525*100)</f>
        <v>#N/A</v>
      </c>
      <c r="Y1525" s="29" t="e">
        <f t="shared" si="23"/>
        <v>#N/A</v>
      </c>
    </row>
    <row r="1526" spans="1:25" x14ac:dyDescent="0.3">
      <c r="A1526" s="8" t="s">
        <v>17</v>
      </c>
      <c r="B1526" s="8" t="s">
        <v>2693</v>
      </c>
      <c r="C1526" s="8" t="s">
        <v>2694</v>
      </c>
      <c r="D1526" s="8" t="s">
        <v>2709</v>
      </c>
      <c r="E1526" s="8" t="s">
        <v>2710</v>
      </c>
      <c r="F1526" s="24">
        <v>0.175187246384613</v>
      </c>
      <c r="G1526" s="24">
        <v>0</v>
      </c>
      <c r="H1526" s="25">
        <v>6.5366</v>
      </c>
      <c r="I1526" s="25">
        <v>1.4591000000000001</v>
      </c>
      <c r="J1526" s="15">
        <v>64</v>
      </c>
      <c r="K1526" s="15">
        <v>11</v>
      </c>
      <c r="L1526" s="13">
        <v>0.22320000000000001</v>
      </c>
      <c r="M1526" s="7">
        <v>1.4548756599999999</v>
      </c>
      <c r="N1526" s="26">
        <v>1.2</v>
      </c>
      <c r="O1526" s="27" t="s">
        <v>92</v>
      </c>
      <c r="P1526" s="8">
        <v>0.1751872464</v>
      </c>
      <c r="Q1526" s="24">
        <v>0.33</v>
      </c>
      <c r="R1526" t="str">
        <f>IF($Q1526*100&gt;=VLOOKUP($O1526,margin_ranges!$A$5:$C$10,2,FALSE),IF($Q1526*100&lt;=VLOOKUP($O1526,margin_ranges!$A$5:$C$10,3,FALSE)+10,"IN RANGE","ABOVE RANGE"),"BELOW RANGE")</f>
        <v>IN RANGE</v>
      </c>
      <c r="S1526">
        <f>MIN(VLOOKUP($O1526,margin_ranges!$A$5:$D$10,4,FALSE),$P1526*100)</f>
        <v>17.518724639999999</v>
      </c>
      <c r="T1526" s="29">
        <f>(1-$S1526/100)/(1-$F1526)-1</f>
        <v>-1.8655077482776505E-11</v>
      </c>
      <c r="U1526" s="19" t="str">
        <f>IF(ABS(IFERROR(T1526,0))&gt;0.05,INDEX(margin_ranges!$C$13:$C$16,MATCH($F1526*100,margin_ranges!$B$13:$B$16,1)),"")</f>
        <v/>
      </c>
      <c r="V1526" t="e">
        <f>MIN(VLOOKUP($U1526,margin_ranges!$A$5:$D$10,4,FALSE),$P1526*100)</f>
        <v>#N/A</v>
      </c>
      <c r="Y1526" s="29" t="e">
        <f t="shared" si="23"/>
        <v>#N/A</v>
      </c>
    </row>
    <row r="1527" spans="1:25" x14ac:dyDescent="0.3">
      <c r="A1527" s="8" t="s">
        <v>17</v>
      </c>
      <c r="B1527" s="8" t="s">
        <v>2693</v>
      </c>
      <c r="C1527" s="8" t="s">
        <v>2694</v>
      </c>
      <c r="D1527" s="8" t="s">
        <v>2751</v>
      </c>
      <c r="E1527" s="8" t="s">
        <v>2752</v>
      </c>
      <c r="F1527" s="24">
        <v>0.213310311582453</v>
      </c>
      <c r="G1527" s="24">
        <v>0</v>
      </c>
      <c r="H1527" s="25">
        <v>11.9109</v>
      </c>
      <c r="I1527" s="25">
        <v>3.238</v>
      </c>
      <c r="J1527" s="15">
        <v>122</v>
      </c>
      <c r="K1527" s="15">
        <v>26</v>
      </c>
      <c r="L1527" s="13">
        <v>0.27189999999999998</v>
      </c>
      <c r="M1527" s="7">
        <v>1.2584377499999999</v>
      </c>
      <c r="N1527" s="26">
        <v>0.99</v>
      </c>
      <c r="O1527" s="27" t="s">
        <v>92</v>
      </c>
      <c r="P1527" s="8">
        <v>0.2133103116</v>
      </c>
      <c r="Q1527" s="24">
        <v>0.33</v>
      </c>
      <c r="R1527" t="str">
        <f>IF($Q1527*100&gt;=VLOOKUP($O1527,margin_ranges!$A$5:$C$10,2,FALSE),IF($Q1527*100&lt;=VLOOKUP($O1527,margin_ranges!$A$5:$C$10,3,FALSE)+10,"IN RANGE","ABOVE RANGE"),"BELOW RANGE")</f>
        <v>IN RANGE</v>
      </c>
      <c r="S1527">
        <f>MIN(VLOOKUP($O1527,margin_ranges!$A$5:$D$10,4,FALSE),$P1527*100)</f>
        <v>21.331031159999998</v>
      </c>
      <c r="T1527" s="29">
        <f>(1-$S1527/100)/(1-$F1527)-1</f>
        <v>-2.2304824653929245E-11</v>
      </c>
      <c r="U1527" s="19" t="str">
        <f>IF(ABS(IFERROR(T1527,0))&gt;0.05,INDEX(margin_ranges!$C$13:$C$16,MATCH($F1527*100,margin_ranges!$B$13:$B$16,1)),"")</f>
        <v/>
      </c>
      <c r="V1527" t="e">
        <f>MIN(VLOOKUP($U1527,margin_ranges!$A$5:$D$10,4,FALSE),$P1527*100)</f>
        <v>#N/A</v>
      </c>
      <c r="Y1527" s="29" t="e">
        <f t="shared" si="23"/>
        <v>#N/A</v>
      </c>
    </row>
    <row r="1528" spans="1:25" x14ac:dyDescent="0.3">
      <c r="A1528" s="8" t="s">
        <v>17</v>
      </c>
      <c r="B1528" s="8" t="s">
        <v>2693</v>
      </c>
      <c r="C1528" s="8" t="s">
        <v>2694</v>
      </c>
      <c r="D1528" s="8" t="s">
        <v>2747</v>
      </c>
      <c r="E1528" s="8" t="s">
        <v>2748</v>
      </c>
      <c r="F1528" s="24">
        <v>0.16735031538088299</v>
      </c>
      <c r="G1528" s="24">
        <v>1</v>
      </c>
      <c r="H1528" s="25">
        <v>74.450999999999993</v>
      </c>
      <c r="I1528" s="25">
        <v>18.8581</v>
      </c>
      <c r="J1528" s="15">
        <v>883</v>
      </c>
      <c r="K1528" s="15">
        <v>148</v>
      </c>
      <c r="L1528" s="13">
        <v>0.25330000000000003</v>
      </c>
      <c r="M1528" s="7">
        <v>1.56128084</v>
      </c>
      <c r="N1528" s="26">
        <v>1.3</v>
      </c>
      <c r="O1528" s="27" t="s">
        <v>92</v>
      </c>
      <c r="P1528" s="8">
        <v>0.1673503154</v>
      </c>
      <c r="Q1528" s="24">
        <v>0.3</v>
      </c>
      <c r="R1528" t="str">
        <f>IF($Q1528*100&gt;=VLOOKUP($O1528,margin_ranges!$A$5:$C$10,2,FALSE),IF($Q1528*100&lt;=VLOOKUP($O1528,margin_ranges!$A$5:$C$10,3,FALSE)+10,"IN RANGE","ABOVE RANGE"),"BELOW RANGE")</f>
        <v>IN RANGE</v>
      </c>
      <c r="S1528">
        <f>MIN(VLOOKUP($O1528,margin_ranges!$A$5:$D$10,4,FALSE),$P1528*100)</f>
        <v>16.735031540000001</v>
      </c>
      <c r="T1528" s="29">
        <f>(1-$S1528/100)/(1-$F1528)-1</f>
        <v>-2.2959301126945775E-11</v>
      </c>
      <c r="U1528" s="19" t="str">
        <f>IF(ABS(IFERROR(T1528,0))&gt;0.05,INDEX(margin_ranges!$C$13:$C$16,MATCH($F1528*100,margin_ranges!$B$13:$B$16,1)),"")</f>
        <v/>
      </c>
      <c r="V1528" t="e">
        <f>MIN(VLOOKUP($U1528,margin_ranges!$A$5:$D$10,4,FALSE),$P1528*100)</f>
        <v>#N/A</v>
      </c>
      <c r="Y1528" s="29" t="e">
        <f t="shared" si="23"/>
        <v>#N/A</v>
      </c>
    </row>
    <row r="1529" spans="1:25" x14ac:dyDescent="0.3">
      <c r="A1529" s="8" t="s">
        <v>17</v>
      </c>
      <c r="B1529" s="8" t="s">
        <v>2693</v>
      </c>
      <c r="C1529" s="8" t="s">
        <v>2694</v>
      </c>
      <c r="D1529" s="8" t="s">
        <v>2701</v>
      </c>
      <c r="E1529" s="8" t="s">
        <v>2702</v>
      </c>
      <c r="F1529" s="24">
        <v>0.182004757075964</v>
      </c>
      <c r="G1529" s="24">
        <v>0</v>
      </c>
      <c r="H1529" s="25">
        <v>11.7531</v>
      </c>
      <c r="I1529" s="25">
        <v>1.2538</v>
      </c>
      <c r="J1529" s="15">
        <v>57</v>
      </c>
      <c r="K1529" s="15">
        <v>10</v>
      </c>
      <c r="L1529" s="13">
        <v>0.1067</v>
      </c>
      <c r="M1529" s="7">
        <v>1.5281262499999999</v>
      </c>
      <c r="N1529" s="26">
        <v>1.25</v>
      </c>
      <c r="O1529" s="27" t="s">
        <v>92</v>
      </c>
      <c r="P1529" s="8">
        <v>0.1820047571</v>
      </c>
      <c r="Q1529" s="24">
        <v>0.2</v>
      </c>
      <c r="R1529" t="str">
        <f>IF($Q1529*100&gt;=VLOOKUP($O1529,margin_ranges!$A$5:$C$10,2,FALSE),IF($Q1529*100&lt;=VLOOKUP($O1529,margin_ranges!$A$5:$C$10,3,FALSE)+10,"IN RANGE","ABOVE RANGE"),"BELOW RANGE")</f>
        <v>IN RANGE</v>
      </c>
      <c r="S1529">
        <f>MIN(VLOOKUP($O1529,margin_ranges!$A$5:$D$10,4,FALSE),$P1529*100)</f>
        <v>18.200475709999999</v>
      </c>
      <c r="T1529" s="29">
        <f>(1-$S1529/100)/(1-$F1529)-1</f>
        <v>-2.9384050748149093E-11</v>
      </c>
      <c r="U1529" s="19" t="str">
        <f>IF(ABS(IFERROR(T1529,0))&gt;0.05,INDEX(margin_ranges!$C$13:$C$16,MATCH($F1529*100,margin_ranges!$B$13:$B$16,1)),"")</f>
        <v/>
      </c>
      <c r="V1529" t="e">
        <f>MIN(VLOOKUP($U1529,margin_ranges!$A$5:$D$10,4,FALSE),$P1529*100)</f>
        <v>#N/A</v>
      </c>
      <c r="Y1529" s="29" t="e">
        <f t="shared" si="23"/>
        <v>#N/A</v>
      </c>
    </row>
    <row r="1530" spans="1:25" x14ac:dyDescent="0.3">
      <c r="A1530" s="8" t="s">
        <v>17</v>
      </c>
      <c r="B1530" s="8" t="s">
        <v>2693</v>
      </c>
      <c r="C1530" s="8" t="s">
        <v>2694</v>
      </c>
      <c r="D1530" s="8" t="s">
        <v>2717</v>
      </c>
      <c r="E1530" s="8" t="s">
        <v>2718</v>
      </c>
      <c r="F1530" s="24">
        <v>0.18993481247246</v>
      </c>
      <c r="G1530" s="24">
        <v>0</v>
      </c>
      <c r="H1530" s="25">
        <v>5.8017000000000003</v>
      </c>
      <c r="I1530" s="25">
        <v>0.71440000000000003</v>
      </c>
      <c r="J1530" s="15">
        <v>33</v>
      </c>
      <c r="K1530" s="15">
        <v>6</v>
      </c>
      <c r="L1530" s="13">
        <v>0.1231</v>
      </c>
      <c r="M1530" s="7">
        <v>1.5430856900000001</v>
      </c>
      <c r="N1530" s="26">
        <v>1.25</v>
      </c>
      <c r="O1530" s="27" t="s">
        <v>92</v>
      </c>
      <c r="P1530" s="8">
        <v>0.18993481249999999</v>
      </c>
      <c r="Q1530" s="24">
        <v>0.2</v>
      </c>
      <c r="R1530" t="str">
        <f>IF($Q1530*100&gt;=VLOOKUP($O1530,margin_ranges!$A$5:$C$10,2,FALSE),IF($Q1530*100&lt;=VLOOKUP($O1530,margin_ranges!$A$5:$C$10,3,FALSE)+10,"IN RANGE","ABOVE RANGE"),"BELOW RANGE")</f>
        <v>IN RANGE</v>
      </c>
      <c r="S1530">
        <f>MIN(VLOOKUP($O1530,margin_ranges!$A$5:$D$10,4,FALSE),$P1530*100)</f>
        <v>18.993481249999999</v>
      </c>
      <c r="T1530" s="29">
        <f>(1-$S1530/100)/(1-$F1530)-1</f>
        <v>-3.3997249460071544E-11</v>
      </c>
      <c r="U1530" s="19" t="str">
        <f>IF(ABS(IFERROR(T1530,0))&gt;0.05,INDEX(margin_ranges!$C$13:$C$16,MATCH($F1530*100,margin_ranges!$B$13:$B$16,1)),"")</f>
        <v/>
      </c>
      <c r="V1530" t="e">
        <f>MIN(VLOOKUP($U1530,margin_ranges!$A$5:$D$10,4,FALSE),$P1530*100)</f>
        <v>#N/A</v>
      </c>
      <c r="Y1530" s="29" t="e">
        <f t="shared" si="23"/>
        <v>#N/A</v>
      </c>
    </row>
    <row r="1531" spans="1:25" x14ac:dyDescent="0.3">
      <c r="A1531" s="8" t="s">
        <v>17</v>
      </c>
      <c r="B1531" s="8" t="s">
        <v>2693</v>
      </c>
      <c r="C1531" s="8" t="s">
        <v>2694</v>
      </c>
      <c r="D1531" s="8" t="s">
        <v>2739</v>
      </c>
      <c r="E1531" s="8" t="s">
        <v>2740</v>
      </c>
      <c r="F1531" s="24">
        <v>0.16742302077135399</v>
      </c>
      <c r="G1531" s="24">
        <v>0</v>
      </c>
      <c r="H1531" s="25">
        <v>25.002099999999999</v>
      </c>
      <c r="I1531" s="25">
        <v>3.6589999999999998</v>
      </c>
      <c r="J1531" s="15">
        <v>152</v>
      </c>
      <c r="K1531" s="15">
        <v>25</v>
      </c>
      <c r="L1531" s="13">
        <v>0.14630000000000001</v>
      </c>
      <c r="M1531" s="7">
        <v>1.38125366</v>
      </c>
      <c r="N1531" s="26">
        <v>1.1499999999999999</v>
      </c>
      <c r="O1531" s="27" t="s">
        <v>92</v>
      </c>
      <c r="P1531" s="8">
        <v>0.16742302079999999</v>
      </c>
      <c r="Q1531" s="24">
        <v>0.2</v>
      </c>
      <c r="R1531" t="str">
        <f>IF($Q1531*100&gt;=VLOOKUP($O1531,margin_ranges!$A$5:$C$10,2,FALSE),IF($Q1531*100&lt;=VLOOKUP($O1531,margin_ranges!$A$5:$C$10,3,FALSE)+10,"IN RANGE","ABOVE RANGE"),"BELOW RANGE")</f>
        <v>IN RANGE</v>
      </c>
      <c r="S1531">
        <f>MIN(VLOOKUP($O1531,margin_ranges!$A$5:$D$10,4,FALSE),$P1531*100)</f>
        <v>16.742302079999998</v>
      </c>
      <c r="T1531" s="29">
        <f>(1-$S1531/100)/(1-$F1531)-1</f>
        <v>-3.4406477666948376E-11</v>
      </c>
      <c r="U1531" s="19" t="str">
        <f>IF(ABS(IFERROR(T1531,0))&gt;0.05,INDEX(margin_ranges!$C$13:$C$16,MATCH($F1531*100,margin_ranges!$B$13:$B$16,1)),"")</f>
        <v/>
      </c>
      <c r="V1531" t="e">
        <f>MIN(VLOOKUP($U1531,margin_ranges!$A$5:$D$10,4,FALSE),$P1531*100)</f>
        <v>#N/A</v>
      </c>
      <c r="Y1531" s="29" t="e">
        <f t="shared" si="23"/>
        <v>#N/A</v>
      </c>
    </row>
    <row r="1532" spans="1:25" x14ac:dyDescent="0.3">
      <c r="A1532" s="8" t="s">
        <v>17</v>
      </c>
      <c r="B1532" s="8" t="s">
        <v>2693</v>
      </c>
      <c r="C1532" s="8" t="s">
        <v>2694</v>
      </c>
      <c r="D1532" s="8" t="s">
        <v>2761</v>
      </c>
      <c r="E1532" s="8" t="s">
        <v>2762</v>
      </c>
      <c r="F1532" s="24">
        <v>0.17427959367009799</v>
      </c>
      <c r="G1532" s="24">
        <v>0</v>
      </c>
      <c r="H1532" s="25">
        <v>1.1776</v>
      </c>
      <c r="I1532" s="25">
        <v>0.28449999999999998</v>
      </c>
      <c r="J1532" s="15">
        <v>16</v>
      </c>
      <c r="K1532" s="15">
        <v>3</v>
      </c>
      <c r="L1532" s="13">
        <v>0.24160000000000001</v>
      </c>
      <c r="M1532" s="7">
        <v>1.8165955300000001</v>
      </c>
      <c r="N1532" s="26">
        <v>1.5</v>
      </c>
      <c r="O1532" s="27" t="s">
        <v>92</v>
      </c>
      <c r="P1532" s="8">
        <v>0.17427959370000001</v>
      </c>
      <c r="Q1532" s="24">
        <v>0.33</v>
      </c>
      <c r="R1532" t="str">
        <f>IF($Q1532*100&gt;=VLOOKUP($O1532,margin_ranges!$A$5:$C$10,2,FALSE),IF($Q1532*100&lt;=VLOOKUP($O1532,margin_ranges!$A$5:$C$10,3,FALSE)+10,"IN RANGE","ABOVE RANGE"),"BELOW RANGE")</f>
        <v>IN RANGE</v>
      </c>
      <c r="S1532">
        <f>MIN(VLOOKUP($O1532,margin_ranges!$A$5:$D$10,4,FALSE),$P1532*100)</f>
        <v>17.42795937</v>
      </c>
      <c r="T1532" s="29">
        <f>(1-$S1532/100)/(1-$F1532)-1</f>
        <v>-3.6213143594920894E-11</v>
      </c>
      <c r="U1532" s="19" t="str">
        <f>IF(ABS(IFERROR(T1532,0))&gt;0.05,INDEX(margin_ranges!$C$13:$C$16,MATCH($F1532*100,margin_ranges!$B$13:$B$16,1)),"")</f>
        <v/>
      </c>
      <c r="V1532" t="e">
        <f>MIN(VLOOKUP($U1532,margin_ranges!$A$5:$D$10,4,FALSE),$P1532*100)</f>
        <v>#N/A</v>
      </c>
      <c r="Y1532" s="29" t="e">
        <f t="shared" si="23"/>
        <v>#N/A</v>
      </c>
    </row>
    <row r="1533" spans="1:25" x14ac:dyDescent="0.3">
      <c r="A1533" s="8" t="s">
        <v>17</v>
      </c>
      <c r="B1533" s="8" t="s">
        <v>2693</v>
      </c>
      <c r="C1533" s="8" t="s">
        <v>2694</v>
      </c>
      <c r="D1533" s="8" t="s">
        <v>2755</v>
      </c>
      <c r="E1533" s="8" t="s">
        <v>2756</v>
      </c>
      <c r="F1533" s="24">
        <v>0.17244554956946101</v>
      </c>
      <c r="G1533" s="24">
        <v>0</v>
      </c>
      <c r="H1533" s="25">
        <v>7.8060999999999998</v>
      </c>
      <c r="I1533" s="25">
        <v>1.6046</v>
      </c>
      <c r="J1533" s="15">
        <v>70</v>
      </c>
      <c r="K1533" s="15">
        <v>12</v>
      </c>
      <c r="L1533" s="13">
        <v>0.2056</v>
      </c>
      <c r="M1533" s="7">
        <v>1.45005564</v>
      </c>
      <c r="N1533" s="26">
        <v>1.2</v>
      </c>
      <c r="O1533" s="27" t="s">
        <v>92</v>
      </c>
      <c r="P1533" s="8">
        <v>0.1724455496</v>
      </c>
      <c r="Q1533" s="24">
        <v>0.33</v>
      </c>
      <c r="R1533" t="str">
        <f>IF($Q1533*100&gt;=VLOOKUP($O1533,margin_ranges!$A$5:$C$10,2,FALSE),IF($Q1533*100&lt;=VLOOKUP($O1533,margin_ranges!$A$5:$C$10,3,FALSE)+10,"IN RANGE","ABOVE RANGE"),"BELOW RANGE")</f>
        <v>IN RANGE</v>
      </c>
      <c r="S1533">
        <f>MIN(VLOOKUP($O1533,margin_ranges!$A$5:$D$10,4,FALSE),$P1533*100)</f>
        <v>17.244554959999999</v>
      </c>
      <c r="T1533" s="29">
        <f>(1-$S1533/100)/(1-$F1533)-1</f>
        <v>-3.6902703115515578E-11</v>
      </c>
      <c r="U1533" s="19" t="str">
        <f>IF(ABS(IFERROR(T1533,0))&gt;0.05,INDEX(margin_ranges!$C$13:$C$16,MATCH($F1533*100,margin_ranges!$B$13:$B$16,1)),"")</f>
        <v/>
      </c>
      <c r="V1533" t="e">
        <f>MIN(VLOOKUP($U1533,margin_ranges!$A$5:$D$10,4,FALSE),$P1533*100)</f>
        <v>#N/A</v>
      </c>
      <c r="Y1533" s="29" t="e">
        <f t="shared" si="23"/>
        <v>#N/A</v>
      </c>
    </row>
    <row r="1534" spans="1:25" x14ac:dyDescent="0.3">
      <c r="A1534" s="8" t="s">
        <v>17</v>
      </c>
      <c r="B1534" s="8" t="s">
        <v>2693</v>
      </c>
      <c r="C1534" s="8" t="s">
        <v>2694</v>
      </c>
      <c r="D1534" s="8" t="s">
        <v>2705</v>
      </c>
      <c r="E1534" s="8" t="s">
        <v>2706</v>
      </c>
      <c r="F1534" s="24">
        <v>0.180602844460895</v>
      </c>
      <c r="G1534" s="24">
        <v>0</v>
      </c>
      <c r="H1534" s="25">
        <v>6.5989000000000004</v>
      </c>
      <c r="I1534" s="25">
        <v>1.5949</v>
      </c>
      <c r="J1534" s="15">
        <v>67</v>
      </c>
      <c r="K1534" s="15">
        <v>12</v>
      </c>
      <c r="L1534" s="13">
        <v>0.2417</v>
      </c>
      <c r="M1534" s="7">
        <v>1.4034708199999999</v>
      </c>
      <c r="N1534" s="26">
        <v>1.1499999999999999</v>
      </c>
      <c r="O1534" s="27" t="s">
        <v>92</v>
      </c>
      <c r="P1534" s="8">
        <v>0.1806028445</v>
      </c>
      <c r="Q1534" s="24">
        <v>0.2</v>
      </c>
      <c r="R1534" t="str">
        <f>IF($Q1534*100&gt;=VLOOKUP($O1534,margin_ranges!$A$5:$C$10,2,FALSE),IF($Q1534*100&lt;=VLOOKUP($O1534,margin_ranges!$A$5:$C$10,3,FALSE)+10,"IN RANGE","ABOVE RANGE"),"BELOW RANGE")</f>
        <v>IN RANGE</v>
      </c>
      <c r="S1534">
        <f>MIN(VLOOKUP($O1534,margin_ranges!$A$5:$D$10,4,FALSE),$P1534*100)</f>
        <v>18.060284450000001</v>
      </c>
      <c r="T1534" s="29">
        <f>(1-$S1534/100)/(1-$F1534)-1</f>
        <v>-4.7724046936536979E-11</v>
      </c>
      <c r="U1534" s="19" t="str">
        <f>IF(ABS(IFERROR(T1534,0))&gt;0.05,INDEX(margin_ranges!$C$13:$C$16,MATCH($F1534*100,margin_ranges!$B$13:$B$16,1)),"")</f>
        <v/>
      </c>
      <c r="V1534" t="e">
        <f>MIN(VLOOKUP($U1534,margin_ranges!$A$5:$D$10,4,FALSE),$P1534*100)</f>
        <v>#N/A</v>
      </c>
      <c r="Y1534" s="29" t="e">
        <f t="shared" si="23"/>
        <v>#N/A</v>
      </c>
    </row>
    <row r="1535" spans="1:25" x14ac:dyDescent="0.3">
      <c r="A1535" s="8" t="s">
        <v>17</v>
      </c>
      <c r="B1535" s="8" t="s">
        <v>2693</v>
      </c>
      <c r="C1535" s="8" t="s">
        <v>2694</v>
      </c>
      <c r="D1535" s="8" t="s">
        <v>2741</v>
      </c>
      <c r="E1535" s="8" t="s">
        <v>2742</v>
      </c>
      <c r="F1535" s="24">
        <v>0.17614575906063601</v>
      </c>
      <c r="G1535" s="24">
        <v>0</v>
      </c>
      <c r="H1535" s="25">
        <v>14.416</v>
      </c>
      <c r="I1535" s="25">
        <v>1.724</v>
      </c>
      <c r="J1535" s="15">
        <v>85</v>
      </c>
      <c r="K1535" s="15">
        <v>15</v>
      </c>
      <c r="L1535" s="13">
        <v>0.1196</v>
      </c>
      <c r="M1535" s="7">
        <v>1.6386393800000001</v>
      </c>
      <c r="N1535" s="26">
        <v>1.35</v>
      </c>
      <c r="O1535" s="27" t="s">
        <v>92</v>
      </c>
      <c r="P1535" s="8">
        <v>0.17614575909999999</v>
      </c>
      <c r="Q1535" s="24">
        <v>0.35</v>
      </c>
      <c r="R1535" t="str">
        <f>IF($Q1535*100&gt;=VLOOKUP($O1535,margin_ranges!$A$5:$C$10,2,FALSE),IF($Q1535*100&lt;=VLOOKUP($O1535,margin_ranges!$A$5:$C$10,3,FALSE)+10,"IN RANGE","ABOVE RANGE"),"BELOW RANGE")</f>
        <v>IN RANGE</v>
      </c>
      <c r="S1535">
        <f>MIN(VLOOKUP($O1535,margin_ranges!$A$5:$D$10,4,FALSE),$P1535*100)</f>
        <v>17.614575909999999</v>
      </c>
      <c r="T1535" s="29">
        <f>(1-$S1535/100)/(1-$F1535)-1</f>
        <v>-4.7780224221583012E-11</v>
      </c>
      <c r="U1535" s="19" t="str">
        <f>IF(ABS(IFERROR(T1535,0))&gt;0.05,INDEX(margin_ranges!$C$13:$C$16,MATCH($F1535*100,margin_ranges!$B$13:$B$16,1)),"")</f>
        <v/>
      </c>
      <c r="V1535" t="e">
        <f>MIN(VLOOKUP($U1535,margin_ranges!$A$5:$D$10,4,FALSE),$P1535*100)</f>
        <v>#N/A</v>
      </c>
      <c r="Y1535" s="29" t="e">
        <f t="shared" si="23"/>
        <v>#N/A</v>
      </c>
    </row>
    <row r="1536" spans="1:25" x14ac:dyDescent="0.3">
      <c r="A1536" s="8" t="s">
        <v>17</v>
      </c>
      <c r="B1536" s="8" t="s">
        <v>2693</v>
      </c>
      <c r="C1536" s="8" t="s">
        <v>2694</v>
      </c>
      <c r="D1536" s="8" t="s">
        <v>2725</v>
      </c>
      <c r="E1536" s="8" t="s">
        <v>2726</v>
      </c>
      <c r="F1536" s="24">
        <v>0.17197372195809099</v>
      </c>
      <c r="G1536" s="24">
        <v>0</v>
      </c>
      <c r="H1536" s="25">
        <v>29.0304</v>
      </c>
      <c r="I1536" s="25">
        <v>6.5114000000000001</v>
      </c>
      <c r="J1536" s="15">
        <v>283</v>
      </c>
      <c r="K1536" s="15">
        <v>49</v>
      </c>
      <c r="L1536" s="13">
        <v>0.2243</v>
      </c>
      <c r="M1536" s="7">
        <v>1.4492293700000001</v>
      </c>
      <c r="N1536" s="26">
        <v>1.2</v>
      </c>
      <c r="O1536" s="27" t="s">
        <v>92</v>
      </c>
      <c r="P1536" s="8">
        <v>0.171973722</v>
      </c>
      <c r="Q1536" s="24">
        <v>0.33</v>
      </c>
      <c r="R1536" t="str">
        <f>IF($Q1536*100&gt;=VLOOKUP($O1536,margin_ranges!$A$5:$C$10,2,FALSE),IF($Q1536*100&lt;=VLOOKUP($O1536,margin_ranges!$A$5:$C$10,3,FALSE)+10,"IN RANGE","ABOVE RANGE"),"BELOW RANGE")</f>
        <v>IN RANGE</v>
      </c>
      <c r="S1536">
        <f>MIN(VLOOKUP($O1536,margin_ranges!$A$5:$D$10,4,FALSE),$P1536*100)</f>
        <v>17.1973722</v>
      </c>
      <c r="T1536" s="29">
        <f>(1-$S1536/100)/(1-$F1536)-1</f>
        <v>-5.0613069291216561E-11</v>
      </c>
      <c r="U1536" s="19" t="str">
        <f>IF(ABS(IFERROR(T1536,0))&gt;0.05,INDEX(margin_ranges!$C$13:$C$16,MATCH($F1536*100,margin_ranges!$B$13:$B$16,1)),"")</f>
        <v/>
      </c>
      <c r="V1536" t="e">
        <f>MIN(VLOOKUP($U1536,margin_ranges!$A$5:$D$10,4,FALSE),$P1536*100)</f>
        <v>#N/A</v>
      </c>
      <c r="Y1536" s="29" t="e">
        <f t="shared" si="23"/>
        <v>#N/A</v>
      </c>
    </row>
    <row r="1537" spans="1:25" x14ac:dyDescent="0.3">
      <c r="A1537" s="8" t="s">
        <v>17</v>
      </c>
      <c r="B1537" s="8" t="s">
        <v>2693</v>
      </c>
      <c r="C1537" s="8" t="s">
        <v>2694</v>
      </c>
      <c r="D1537" s="8" t="s">
        <v>2697</v>
      </c>
      <c r="E1537" s="8" t="s">
        <v>2698</v>
      </c>
      <c r="F1537" s="24">
        <v>0.16709287095365799</v>
      </c>
      <c r="G1537" s="24">
        <v>0</v>
      </c>
      <c r="H1537" s="25">
        <v>6.9801000000000002</v>
      </c>
      <c r="I1537" s="25">
        <v>1.3874</v>
      </c>
      <c r="J1537" s="15">
        <v>55</v>
      </c>
      <c r="K1537" s="15">
        <v>11</v>
      </c>
      <c r="L1537" s="13">
        <v>0.1988</v>
      </c>
      <c r="M1537" s="7">
        <v>1.32067545</v>
      </c>
      <c r="N1537" s="26">
        <v>1.1000000000000001</v>
      </c>
      <c r="O1537" s="27" t="s">
        <v>92</v>
      </c>
      <c r="P1537" s="8">
        <v>0.167092871</v>
      </c>
      <c r="Q1537" s="24">
        <v>0.33</v>
      </c>
      <c r="R1537" t="str">
        <f>IF($Q1537*100&gt;=VLOOKUP($O1537,margin_ranges!$A$5:$C$10,2,FALSE),IF($Q1537*100&lt;=VLOOKUP($O1537,margin_ranges!$A$5:$C$10,3,FALSE)+10,"IN RANGE","ABOVE RANGE"),"BELOW RANGE")</f>
        <v>IN RANGE</v>
      </c>
      <c r="S1537">
        <f>MIN(VLOOKUP($O1537,margin_ranges!$A$5:$D$10,4,FALSE),$P1537*100)</f>
        <v>16.709287100000001</v>
      </c>
      <c r="T1537" s="29">
        <f>(1-$S1537/100)/(1-$F1537)-1</f>
        <v>-5.5638937901392183E-11</v>
      </c>
      <c r="U1537" s="19" t="str">
        <f>IF(ABS(IFERROR(T1537,0))&gt;0.05,INDEX(margin_ranges!$C$13:$C$16,MATCH($F1537*100,margin_ranges!$B$13:$B$16,1)),"")</f>
        <v/>
      </c>
      <c r="V1537" t="e">
        <f>MIN(VLOOKUP($U1537,margin_ranges!$A$5:$D$10,4,FALSE),$P1537*100)</f>
        <v>#N/A</v>
      </c>
      <c r="Y1537" s="29" t="e">
        <f t="shared" si="23"/>
        <v>#N/A</v>
      </c>
    </row>
    <row r="1538" spans="1:25" x14ac:dyDescent="0.3">
      <c r="A1538" s="8" t="s">
        <v>17</v>
      </c>
      <c r="B1538" s="8" t="s">
        <v>2693</v>
      </c>
      <c r="C1538" s="8" t="s">
        <v>2694</v>
      </c>
      <c r="D1538" s="8" t="s">
        <v>2719</v>
      </c>
      <c r="E1538" s="8" t="s">
        <v>2720</v>
      </c>
      <c r="F1538" s="24">
        <v>0.18565148095457101</v>
      </c>
      <c r="G1538" s="24">
        <v>0</v>
      </c>
      <c r="H1538" s="25">
        <v>3.1177999999999999</v>
      </c>
      <c r="I1538" s="25">
        <v>0.49440000000000001</v>
      </c>
      <c r="J1538" s="15">
        <v>20</v>
      </c>
      <c r="K1538" s="15">
        <v>4</v>
      </c>
      <c r="L1538" s="13">
        <v>0.15859999999999999</v>
      </c>
      <c r="M1538" s="7">
        <v>1.3507730099999999</v>
      </c>
      <c r="N1538" s="26">
        <v>1.1000000000000001</v>
      </c>
      <c r="O1538" s="27" t="s">
        <v>92</v>
      </c>
      <c r="P1538" s="8">
        <v>0.18565148100000001</v>
      </c>
      <c r="Q1538" s="24">
        <v>0.3</v>
      </c>
      <c r="R1538" t="str">
        <f>IF($Q1538*100&gt;=VLOOKUP($O1538,margin_ranges!$A$5:$C$10,2,FALSE),IF($Q1538*100&lt;=VLOOKUP($O1538,margin_ranges!$A$5:$C$10,3,FALSE)+10,"IN RANGE","ABOVE RANGE"),"BELOW RANGE")</f>
        <v>IN RANGE</v>
      </c>
      <c r="S1538">
        <f>MIN(VLOOKUP($O1538,margin_ranges!$A$5:$D$10,4,FALSE),$P1538*100)</f>
        <v>18.565148100000002</v>
      </c>
      <c r="T1538" s="29">
        <f>(1-$S1538/100)/(1-$F1538)-1</f>
        <v>-5.5785709385247628E-11</v>
      </c>
      <c r="U1538" s="19" t="str">
        <f>IF(ABS(IFERROR(T1538,0))&gt;0.05,INDEX(margin_ranges!$C$13:$C$16,MATCH($F1538*100,margin_ranges!$B$13:$B$16,1)),"")</f>
        <v/>
      </c>
      <c r="V1538" t="e">
        <f>MIN(VLOOKUP($U1538,margin_ranges!$A$5:$D$10,4,FALSE),$P1538*100)</f>
        <v>#N/A</v>
      </c>
      <c r="Y1538" s="29" t="e">
        <f t="shared" si="23"/>
        <v>#N/A</v>
      </c>
    </row>
    <row r="1539" spans="1:25" x14ac:dyDescent="0.3">
      <c r="A1539" s="8" t="s">
        <v>17</v>
      </c>
      <c r="B1539" s="8" t="s">
        <v>2693</v>
      </c>
      <c r="C1539" s="8" t="s">
        <v>2694</v>
      </c>
      <c r="D1539" s="8" t="s">
        <v>2715</v>
      </c>
      <c r="E1539" s="8" t="s">
        <v>2716</v>
      </c>
      <c r="F1539" s="24">
        <v>0.17554027715131301</v>
      </c>
      <c r="G1539" s="24">
        <v>0</v>
      </c>
      <c r="H1539" s="25">
        <v>27.452500000000001</v>
      </c>
      <c r="I1539" s="25">
        <v>5.7237999999999998</v>
      </c>
      <c r="J1539" s="15">
        <v>260</v>
      </c>
      <c r="K1539" s="15">
        <v>46</v>
      </c>
      <c r="L1539" s="13">
        <v>0.20849999999999999</v>
      </c>
      <c r="M1539" s="7">
        <v>1.5161444100000001</v>
      </c>
      <c r="N1539" s="26">
        <v>1.25</v>
      </c>
      <c r="O1539" s="27" t="s">
        <v>92</v>
      </c>
      <c r="P1539" s="8">
        <v>0.17554027720000001</v>
      </c>
      <c r="Q1539" s="24">
        <v>0.33</v>
      </c>
      <c r="R1539" t="str">
        <f>IF($Q1539*100&gt;=VLOOKUP($O1539,margin_ranges!$A$5:$C$10,2,FALSE),IF($Q1539*100&lt;=VLOOKUP($O1539,margin_ranges!$A$5:$C$10,3,FALSE)+10,"IN RANGE","ABOVE RANGE"),"BELOW RANGE")</f>
        <v>IN RANGE</v>
      </c>
      <c r="S1539">
        <f>MIN(VLOOKUP($O1539,margin_ranges!$A$5:$D$10,4,FALSE),$P1539*100)</f>
        <v>17.554027720000001</v>
      </c>
      <c r="T1539" s="29">
        <f>(1-$S1539/100)/(1-$F1539)-1</f>
        <v>-5.9053095746719464E-11</v>
      </c>
      <c r="U1539" s="19" t="str">
        <f>IF(ABS(IFERROR(T1539,0))&gt;0.05,INDEX(margin_ranges!$C$13:$C$16,MATCH($F1539*100,margin_ranges!$B$13:$B$16,1)),"")</f>
        <v/>
      </c>
      <c r="V1539" t="e">
        <f>MIN(VLOOKUP($U1539,margin_ranges!$A$5:$D$10,4,FALSE),$P1539*100)</f>
        <v>#N/A</v>
      </c>
      <c r="Y1539" s="29" t="e">
        <f t="shared" si="23"/>
        <v>#N/A</v>
      </c>
    </row>
    <row r="1540" spans="1:25" x14ac:dyDescent="0.3">
      <c r="A1540" s="8" t="s">
        <v>17</v>
      </c>
      <c r="B1540" s="8" t="s">
        <v>2693</v>
      </c>
      <c r="C1540" s="8" t="s">
        <v>2694</v>
      </c>
      <c r="D1540" s="8" t="s">
        <v>2763</v>
      </c>
      <c r="E1540" s="8" t="s">
        <v>2764</v>
      </c>
      <c r="F1540" s="24">
        <v>0.15</v>
      </c>
      <c r="G1540" s="24">
        <v>0</v>
      </c>
      <c r="H1540" s="25">
        <v>6.2629999999999999</v>
      </c>
      <c r="I1540" s="25">
        <v>1.0150999999999999</v>
      </c>
      <c r="J1540" s="15">
        <v>43</v>
      </c>
      <c r="K1540" s="15">
        <v>7</v>
      </c>
      <c r="L1540" s="13">
        <v>0.16209999999999999</v>
      </c>
      <c r="M1540" s="7">
        <v>1.42704053</v>
      </c>
      <c r="N1540" s="26">
        <v>1.2</v>
      </c>
      <c r="O1540" s="27" t="s">
        <v>92</v>
      </c>
      <c r="P1540" s="8">
        <v>0.15909886540000001</v>
      </c>
      <c r="Q1540" s="24">
        <v>0.15</v>
      </c>
      <c r="R1540" t="str">
        <f>IF($Q1540*100&gt;=VLOOKUP($O1540,margin_ranges!$A$5:$C$10,2,FALSE),IF($Q1540*100&lt;=VLOOKUP($O1540,margin_ranges!$A$5:$C$10,3,FALSE)+10,"IN RANGE","ABOVE RANGE"),"BELOW RANGE")</f>
        <v>BELOW RANGE</v>
      </c>
      <c r="S1540">
        <f>MIN(VLOOKUP($O1540,margin_ranges!$A$5:$D$10,4,FALSE),$P1540*100)</f>
        <v>15.90988654</v>
      </c>
      <c r="T1540" s="29">
        <f>(1-$S1540/100)/(1-$F1540)-1</f>
        <v>-1.0704547529411856E-2</v>
      </c>
      <c r="U1540" s="19" t="str">
        <f>IF(ABS(IFERROR(T1540,0))&gt;0.05,INDEX(margin_ranges!$C$13:$C$16,MATCH($F1540*100,margin_ranges!$B$13:$B$16,1)),"")</f>
        <v/>
      </c>
      <c r="V1540" t="e">
        <f>MIN(VLOOKUP($U1540,margin_ranges!$A$5:$D$10,4,FALSE),$P1540*100)</f>
        <v>#N/A</v>
      </c>
      <c r="Y1540" s="29" t="e">
        <f t="shared" si="23"/>
        <v>#N/A</v>
      </c>
    </row>
    <row r="1541" spans="1:25" x14ac:dyDescent="0.3">
      <c r="A1541" s="8" t="s">
        <v>17</v>
      </c>
      <c r="B1541" s="8" t="s">
        <v>2693</v>
      </c>
      <c r="C1541" s="8" t="s">
        <v>2694</v>
      </c>
      <c r="D1541" s="8" t="s">
        <v>2729</v>
      </c>
      <c r="E1541" s="8" t="s">
        <v>2730</v>
      </c>
      <c r="F1541" s="24">
        <v>0.149999999999999</v>
      </c>
      <c r="G1541" s="24">
        <v>0</v>
      </c>
      <c r="H1541" s="25">
        <v>27.3339</v>
      </c>
      <c r="I1541" s="25">
        <v>4.0133999999999999</v>
      </c>
      <c r="J1541" s="15">
        <v>181</v>
      </c>
      <c r="K1541" s="15">
        <v>31</v>
      </c>
      <c r="L1541" s="13">
        <v>0.14680000000000001</v>
      </c>
      <c r="M1541" s="7">
        <v>1.5046398599999999</v>
      </c>
      <c r="N1541" s="26">
        <v>1.25</v>
      </c>
      <c r="O1541" s="27" t="s">
        <v>92</v>
      </c>
      <c r="P1541" s="8">
        <v>0.16923641959999999</v>
      </c>
      <c r="Q1541" s="24">
        <v>0.15</v>
      </c>
      <c r="R1541" t="str">
        <f>IF($Q1541*100&gt;=VLOOKUP($O1541,margin_ranges!$A$5:$C$10,2,FALSE),IF($Q1541*100&lt;=VLOOKUP($O1541,margin_ranges!$A$5:$C$10,3,FALSE)+10,"IN RANGE","ABOVE RANGE"),"BELOW RANGE")</f>
        <v>BELOW RANGE</v>
      </c>
      <c r="S1541">
        <f>MIN(VLOOKUP($O1541,margin_ranges!$A$5:$D$10,4,FALSE),$P1541*100)</f>
        <v>16.923641959999998</v>
      </c>
      <c r="T1541" s="29">
        <f>(1-$S1541/100)/(1-$F1541)-1</f>
        <v>-2.2631081882354076E-2</v>
      </c>
      <c r="U1541" s="19" t="str">
        <f>IF(ABS(IFERROR(T1541,0))&gt;0.05,INDEX(margin_ranges!$C$13:$C$16,MATCH($F1541*100,margin_ranges!$B$13:$B$16,1)),"")</f>
        <v/>
      </c>
      <c r="V1541" t="e">
        <f>MIN(VLOOKUP($U1541,margin_ranges!$A$5:$D$10,4,FALSE),$P1541*100)</f>
        <v>#N/A</v>
      </c>
      <c r="Y1541" s="29" t="e">
        <f t="shared" si="23"/>
        <v>#N/A</v>
      </c>
    </row>
    <row r="1542" spans="1:25" x14ac:dyDescent="0.3">
      <c r="A1542" s="8" t="s">
        <v>17</v>
      </c>
      <c r="B1542" s="8" t="s">
        <v>2693</v>
      </c>
      <c r="C1542" s="8" t="s">
        <v>2694</v>
      </c>
      <c r="D1542" s="28" t="s">
        <v>2753</v>
      </c>
      <c r="E1542" s="8" t="s">
        <v>2754</v>
      </c>
      <c r="F1542" s="24">
        <v>0.15</v>
      </c>
      <c r="G1542" s="24">
        <v>0</v>
      </c>
      <c r="H1542" s="25">
        <v>28.265799999999999</v>
      </c>
      <c r="I1542" s="25">
        <v>4.6753999999999998</v>
      </c>
      <c r="J1542" s="15">
        <v>203</v>
      </c>
      <c r="K1542" s="15">
        <v>35</v>
      </c>
      <c r="L1542" s="13">
        <v>0.16539999999999999</v>
      </c>
      <c r="M1542" s="7">
        <v>1.44647397</v>
      </c>
      <c r="N1542" s="26">
        <v>1.2</v>
      </c>
      <c r="O1542" s="27" t="s">
        <v>92</v>
      </c>
      <c r="P1542" s="8">
        <v>0.1703964073</v>
      </c>
      <c r="Q1542" s="24">
        <v>0.15</v>
      </c>
      <c r="R1542" t="str">
        <f>IF($Q1542*100&gt;=VLOOKUP($O1542,margin_ranges!$A$5:$C$10,2,FALSE),IF($Q1542*100&lt;=VLOOKUP($O1542,margin_ranges!$A$5:$C$10,3,FALSE)+10,"IN RANGE","ABOVE RANGE"),"BELOW RANGE")</f>
        <v>BELOW RANGE</v>
      </c>
      <c r="S1542">
        <f>MIN(VLOOKUP($O1542,margin_ranges!$A$5:$D$10,4,FALSE),$P1542*100)</f>
        <v>17.039640729999999</v>
      </c>
      <c r="T1542" s="29">
        <f>(1-$S1542/100)/(1-$F1542)-1</f>
        <v>-2.3995773294117506E-2</v>
      </c>
      <c r="U1542" s="19" t="str">
        <f>IF(ABS(IFERROR(T1542,0))&gt;0.05,INDEX(margin_ranges!$C$13:$C$16,MATCH($F1542*100,margin_ranges!$B$13:$B$16,1)),"")</f>
        <v/>
      </c>
      <c r="V1542" t="e">
        <f>MIN(VLOOKUP($U1542,margin_ranges!$A$5:$D$10,4,FALSE),$P1542*100)</f>
        <v>#N/A</v>
      </c>
      <c r="Y1542" s="29" t="e">
        <f t="shared" si="23"/>
        <v>#N/A</v>
      </c>
    </row>
    <row r="1543" spans="1:25" x14ac:dyDescent="0.3">
      <c r="A1543" s="8" t="s">
        <v>17</v>
      </c>
      <c r="B1543" s="8" t="s">
        <v>2693</v>
      </c>
      <c r="C1543" s="8" t="s">
        <v>2694</v>
      </c>
      <c r="D1543" s="8" t="s">
        <v>2735</v>
      </c>
      <c r="E1543" s="8" t="s">
        <v>2736</v>
      </c>
      <c r="F1543" s="24">
        <v>0.15</v>
      </c>
      <c r="G1543" s="24">
        <v>0</v>
      </c>
      <c r="H1543" s="25">
        <v>3.4456000000000002</v>
      </c>
      <c r="I1543" s="25">
        <v>0.36830000000000002</v>
      </c>
      <c r="J1543" s="15">
        <v>16</v>
      </c>
      <c r="K1543" s="15">
        <v>3</v>
      </c>
      <c r="L1543" s="13">
        <v>0.1069</v>
      </c>
      <c r="M1543" s="7">
        <v>1.4799844799999999</v>
      </c>
      <c r="N1543" s="26">
        <v>1.2</v>
      </c>
      <c r="O1543" s="27" t="s">
        <v>92</v>
      </c>
      <c r="P1543" s="8">
        <v>0.1891806888</v>
      </c>
      <c r="Q1543" s="24">
        <v>0.15</v>
      </c>
      <c r="R1543" t="str">
        <f>IF($Q1543*100&gt;=VLOOKUP($O1543,margin_ranges!$A$5:$C$10,2,FALSE),IF($Q1543*100&lt;=VLOOKUP($O1543,margin_ranges!$A$5:$C$10,3,FALSE)+10,"IN RANGE","ABOVE RANGE"),"BELOW RANGE")</f>
        <v>BELOW RANGE</v>
      </c>
      <c r="S1543">
        <f>MIN(VLOOKUP($O1543,margin_ranges!$A$5:$D$10,4,FALSE),$P1543*100)</f>
        <v>18.91806888</v>
      </c>
      <c r="T1543" s="29">
        <f>(1-$S1543/100)/(1-$F1543)-1</f>
        <v>-4.6094928000000035E-2</v>
      </c>
      <c r="U1543" s="19" t="str">
        <f>IF(ABS(IFERROR(T1543,0))&gt;0.05,INDEX(margin_ranges!$C$13:$C$16,MATCH($F1543*100,margin_ranges!$B$13:$B$16,1)),"")</f>
        <v/>
      </c>
      <c r="V1543" t="e">
        <f>MIN(VLOOKUP($U1543,margin_ranges!$A$5:$D$10,4,FALSE),$P1543*100)</f>
        <v>#N/A</v>
      </c>
      <c r="Y1543" s="29" t="e">
        <f t="shared" si="23"/>
        <v>#N/A</v>
      </c>
    </row>
    <row r="1544" spans="1:25" x14ac:dyDescent="0.3">
      <c r="A1544" s="8" t="s">
        <v>17</v>
      </c>
      <c r="B1544" s="8" t="s">
        <v>2693</v>
      </c>
      <c r="C1544" s="8" t="s">
        <v>2694</v>
      </c>
      <c r="D1544" s="8" t="s">
        <v>2695</v>
      </c>
      <c r="E1544" s="8" t="s">
        <v>2696</v>
      </c>
      <c r="F1544" s="24">
        <v>0.15</v>
      </c>
      <c r="G1544" s="24">
        <v>0</v>
      </c>
      <c r="H1544" s="25">
        <v>10.4933</v>
      </c>
      <c r="I1544" s="25">
        <v>1.3319000000000001</v>
      </c>
      <c r="J1544" s="15">
        <v>54</v>
      </c>
      <c r="K1544" s="15">
        <v>11</v>
      </c>
      <c r="L1544" s="13">
        <v>0.12690000000000001</v>
      </c>
      <c r="M1544" s="7">
        <v>1.36293774</v>
      </c>
      <c r="N1544" s="26">
        <v>1.1000000000000001</v>
      </c>
      <c r="O1544" s="27" t="s">
        <v>92</v>
      </c>
      <c r="P1544" s="8">
        <v>0.1929198456</v>
      </c>
      <c r="Q1544" s="24">
        <v>0.15</v>
      </c>
      <c r="R1544" t="str">
        <f>IF($Q1544*100&gt;=VLOOKUP($O1544,margin_ranges!$A$5:$C$10,2,FALSE),IF($Q1544*100&lt;=VLOOKUP($O1544,margin_ranges!$A$5:$C$10,3,FALSE)+10,"IN RANGE","ABOVE RANGE"),"BELOW RANGE")</f>
        <v>BELOW RANGE</v>
      </c>
      <c r="S1544">
        <f>MIN(VLOOKUP($O1544,margin_ranges!$A$5:$D$10,4,FALSE),$P1544*100)</f>
        <v>19.29198456</v>
      </c>
      <c r="T1544" s="29">
        <f>(1-$S1544/100)/(1-$F1544)-1</f>
        <v>-5.0493935999999962E-2</v>
      </c>
      <c r="U1544" s="19" t="str">
        <f>IF(ABS(IFERROR(T1544,0))&gt;0.05,INDEX(margin_ranges!$C$13:$C$16,MATCH($F1544*100,margin_ranges!$B$13:$B$16,1)),"")</f>
        <v>Maximize Fill (Type A+)</v>
      </c>
      <c r="V1544">
        <f>MIN(VLOOKUP($U1544,margin_ranges!$A$5:$D$10,4,FALSE),$P1544*100)</f>
        <v>19.29198456</v>
      </c>
      <c r="Y1544" s="29">
        <f t="shared" si="23"/>
        <v>-5.0493935999999962E-2</v>
      </c>
    </row>
    <row r="1545" spans="1:25" x14ac:dyDescent="0.3">
      <c r="A1545" s="8" t="s">
        <v>17</v>
      </c>
      <c r="B1545" s="8" t="s">
        <v>2693</v>
      </c>
      <c r="C1545" s="8" t="s">
        <v>2694</v>
      </c>
      <c r="D1545" s="28" t="s">
        <v>2731</v>
      </c>
      <c r="E1545" s="8" t="s">
        <v>2732</v>
      </c>
      <c r="F1545" s="24">
        <v>0.15</v>
      </c>
      <c r="G1545" s="24">
        <v>0</v>
      </c>
      <c r="H1545" s="25">
        <v>35.3566</v>
      </c>
      <c r="I1545" s="25">
        <v>6.9898999999999996</v>
      </c>
      <c r="J1545" s="15">
        <v>331</v>
      </c>
      <c r="K1545" s="15">
        <v>69</v>
      </c>
      <c r="L1545" s="13">
        <v>0.19769999999999999</v>
      </c>
      <c r="M1545" s="7">
        <v>1.57859778</v>
      </c>
      <c r="N1545" s="26">
        <v>1.25</v>
      </c>
      <c r="O1545" s="27" t="s">
        <v>92</v>
      </c>
      <c r="P1545" s="8">
        <v>0.208158014</v>
      </c>
      <c r="Q1545" s="24">
        <v>0.15</v>
      </c>
      <c r="R1545" t="str">
        <f>IF($Q1545*100&gt;=VLOOKUP($O1545,margin_ranges!$A$5:$C$10,2,FALSE),IF($Q1545*100&lt;=VLOOKUP($O1545,margin_ranges!$A$5:$C$10,3,FALSE)+10,"IN RANGE","ABOVE RANGE"),"BELOW RANGE")</f>
        <v>BELOW RANGE</v>
      </c>
      <c r="S1545">
        <f>MIN(VLOOKUP($O1545,margin_ranges!$A$5:$D$10,4,FALSE),$P1545*100)</f>
        <v>20.815801400000002</v>
      </c>
      <c r="T1545" s="29">
        <f>(1-$S1545/100)/(1-$F1545)-1</f>
        <v>-6.8421192941176434E-2</v>
      </c>
      <c r="U1545" s="19" t="str">
        <f>IF(ABS(IFERROR(T1545,0))&gt;0.05,INDEX(margin_ranges!$C$13:$C$16,MATCH($F1545*100,margin_ranges!$B$13:$B$16,1)),"")</f>
        <v>Maximize Fill (Type A+)</v>
      </c>
      <c r="V1545">
        <f>MIN(VLOOKUP($U1545,margin_ranges!$A$5:$D$10,4,FALSE),$P1545*100)</f>
        <v>19.75</v>
      </c>
      <c r="Y1545" s="29">
        <f t="shared" si="23"/>
        <v>-5.5882352941176494E-2</v>
      </c>
    </row>
    <row r="1546" spans="1:25" x14ac:dyDescent="0.3">
      <c r="A1546" s="8" t="s">
        <v>17</v>
      </c>
      <c r="B1546" s="8" t="s">
        <v>2693</v>
      </c>
      <c r="C1546" s="8" t="s">
        <v>2694</v>
      </c>
      <c r="D1546" s="8" t="s">
        <v>2743</v>
      </c>
      <c r="E1546" s="8" t="s">
        <v>2744</v>
      </c>
      <c r="F1546" s="24">
        <v>0.15</v>
      </c>
      <c r="G1546" s="24">
        <v>0</v>
      </c>
      <c r="H1546" s="25">
        <v>1.2369000000000001</v>
      </c>
      <c r="I1546" s="25">
        <v>0.30149999999999999</v>
      </c>
      <c r="J1546" s="15">
        <v>18</v>
      </c>
      <c r="K1546" s="15">
        <v>5</v>
      </c>
      <c r="L1546" s="13">
        <v>0.2437</v>
      </c>
      <c r="M1546" s="7">
        <v>1.9998815400000001</v>
      </c>
      <c r="N1546" s="26">
        <v>1.5</v>
      </c>
      <c r="O1546" s="27" t="s">
        <v>92</v>
      </c>
      <c r="P1546" s="8">
        <v>0.24995557660000001</v>
      </c>
      <c r="Q1546" s="24">
        <v>0.15</v>
      </c>
      <c r="R1546" t="str">
        <f>IF($Q1546*100&gt;=VLOOKUP($O1546,margin_ranges!$A$5:$C$10,2,FALSE),IF($Q1546*100&lt;=VLOOKUP($O1546,margin_ranges!$A$5:$C$10,3,FALSE)+10,"IN RANGE","ABOVE RANGE"),"BELOW RANGE")</f>
        <v>BELOW RANGE</v>
      </c>
      <c r="S1546">
        <f>MIN(VLOOKUP($O1546,margin_ranges!$A$5:$D$10,4,FALSE),$P1546*100)</f>
        <v>24.995557659999999</v>
      </c>
      <c r="T1546" s="29">
        <f>(1-$S1546/100)/(1-$F1546)-1</f>
        <v>-0.117594796</v>
      </c>
      <c r="U1546" s="19" t="str">
        <f>IF(ABS(IFERROR(T1546,0))&gt;0.05,INDEX(margin_ranges!$C$13:$C$16,MATCH($F1546*100,margin_ranges!$B$13:$B$16,1)),"")</f>
        <v>Maximize Fill (Type A+)</v>
      </c>
      <c r="V1546">
        <f>MIN(VLOOKUP($U1546,margin_ranges!$A$5:$D$10,4,FALSE),$P1546*100)</f>
        <v>19.75</v>
      </c>
      <c r="Y1546" s="29">
        <f t="shared" si="23"/>
        <v>-5.5882352941176494E-2</v>
      </c>
    </row>
    <row r="1547" spans="1:25" x14ac:dyDescent="0.3">
      <c r="A1547" s="8" t="s">
        <v>35</v>
      </c>
      <c r="B1547" s="8" t="s">
        <v>2767</v>
      </c>
      <c r="C1547" s="8" t="s">
        <v>34</v>
      </c>
      <c r="D1547" s="8" t="s">
        <v>34</v>
      </c>
      <c r="E1547" s="8"/>
      <c r="F1547" s="24">
        <v>0.251228626239482</v>
      </c>
      <c r="G1547" s="24">
        <v>0.87953347000000004</v>
      </c>
      <c r="H1547" s="25">
        <v>630.95809999999994</v>
      </c>
      <c r="I1547" s="25">
        <v>41.238799999999998</v>
      </c>
      <c r="J1547" s="15">
        <v>1938</v>
      </c>
      <c r="K1547" s="15">
        <v>417</v>
      </c>
      <c r="L1547" s="13">
        <v>6.54E-2</v>
      </c>
      <c r="M1547" s="7">
        <v>1.5664688099999999</v>
      </c>
      <c r="N1547" s="26">
        <v>1.1729270000000001</v>
      </c>
      <c r="O1547" s="27"/>
      <c r="P1547" s="8">
        <v>0.25122862620000003</v>
      </c>
      <c r="Q1547" s="24">
        <v>0.26069999999999999</v>
      </c>
      <c r="R1547" t="e">
        <f>IF($Q1547*100&gt;=VLOOKUP($O1547,margin_ranges!$A$5:$C$10,2,FALSE),IF($Q1547*100&lt;=VLOOKUP($O1547,margin_ranges!$A$5:$C$10,3,FALSE)+10,"IN RANGE","ABOVE RANGE"),"BELOW RANGE")</f>
        <v>#N/A</v>
      </c>
      <c r="S1547" t="e">
        <f>MIN(VLOOKUP($O1547,margin_ranges!$A$5:$D$10,4,FALSE),$P1547*100)</f>
        <v>#N/A</v>
      </c>
      <c r="T1547" s="29" t="e">
        <f>(1-$S1547/100)/(1-$F1547)-1</f>
        <v>#N/A</v>
      </c>
      <c r="U1547" s="19" t="str">
        <f>IF(ABS(IFERROR(T1547,0))&gt;0.05,INDEX(margin_ranges!$C$13:$C$16,MATCH($F1547*100,margin_ranges!$B$13:$B$16,1)),"")</f>
        <v/>
      </c>
      <c r="V1547" t="e">
        <f>MIN(VLOOKUP($U1547,margin_ranges!$A$5:$D$10,4,FALSE),$P1547*100)</f>
        <v>#N/A</v>
      </c>
      <c r="Y1547" s="29" t="e">
        <f t="shared" si="23"/>
        <v>#N/A</v>
      </c>
    </row>
    <row r="1548" spans="1:25" x14ac:dyDescent="0.3">
      <c r="A1548" s="8" t="s">
        <v>33</v>
      </c>
      <c r="B1548" s="8" t="s">
        <v>2767</v>
      </c>
      <c r="C1548" s="8" t="s">
        <v>2768</v>
      </c>
      <c r="D1548" s="8" t="s">
        <v>34</v>
      </c>
      <c r="E1548" s="8"/>
      <c r="F1548" s="24">
        <v>0.251228626239482</v>
      </c>
      <c r="G1548" s="24">
        <v>0.87953347000000004</v>
      </c>
      <c r="H1548" s="25">
        <v>630.95809999999994</v>
      </c>
      <c r="I1548" s="25">
        <v>41.238799999999998</v>
      </c>
      <c r="J1548" s="15">
        <v>1938</v>
      </c>
      <c r="K1548" s="15">
        <v>417</v>
      </c>
      <c r="L1548" s="13">
        <v>6.54E-2</v>
      </c>
      <c r="M1548" s="7">
        <v>1.5664688099999999</v>
      </c>
      <c r="N1548" s="26">
        <v>1.1729270000000001</v>
      </c>
      <c r="O1548" s="27"/>
      <c r="P1548" s="8">
        <v>0.25122862620000003</v>
      </c>
      <c r="Q1548" s="24">
        <v>0.26069999999999999</v>
      </c>
      <c r="R1548" t="e">
        <f>IF($Q1548*100&gt;=VLOOKUP($O1548,margin_ranges!$A$5:$C$10,2,FALSE),IF($Q1548*100&lt;=VLOOKUP($O1548,margin_ranges!$A$5:$C$10,3,FALSE)+10,"IN RANGE","ABOVE RANGE"),"BELOW RANGE")</f>
        <v>#N/A</v>
      </c>
      <c r="S1548" t="e">
        <f>MIN(VLOOKUP($O1548,margin_ranges!$A$5:$D$10,4,FALSE),$P1548*100)</f>
        <v>#N/A</v>
      </c>
      <c r="T1548" s="29" t="e">
        <f>(1-$S1548/100)/(1-$F1548)-1</f>
        <v>#N/A</v>
      </c>
      <c r="U1548" s="19" t="str">
        <f>IF(ABS(IFERROR(T1548,0))&gt;0.05,INDEX(margin_ranges!$C$13:$C$16,MATCH($F1548*100,margin_ranges!$B$13:$B$16,1)),"")</f>
        <v/>
      </c>
      <c r="V1548" t="e">
        <f>MIN(VLOOKUP($U1548,margin_ranges!$A$5:$D$10,4,FALSE),$P1548*100)</f>
        <v>#N/A</v>
      </c>
      <c r="Y1548" s="29" t="e">
        <f t="shared" si="23"/>
        <v>#N/A</v>
      </c>
    </row>
    <row r="1549" spans="1:25" x14ac:dyDescent="0.3">
      <c r="A1549" s="8" t="s">
        <v>17</v>
      </c>
      <c r="B1549" s="8" t="s">
        <v>2767</v>
      </c>
      <c r="C1549" s="8" t="s">
        <v>2768</v>
      </c>
      <c r="D1549" s="8" t="s">
        <v>2797</v>
      </c>
      <c r="E1549" s="8" t="s">
        <v>2798</v>
      </c>
      <c r="F1549" s="24">
        <v>0.34</v>
      </c>
      <c r="G1549" s="24">
        <v>0</v>
      </c>
      <c r="H1549" s="25">
        <v>8.5190000000000001</v>
      </c>
      <c r="I1549" s="25">
        <v>1.9964</v>
      </c>
      <c r="J1549" s="15">
        <v>28</v>
      </c>
      <c r="K1549" s="15">
        <v>8</v>
      </c>
      <c r="L1549" s="13">
        <v>0.23430000000000001</v>
      </c>
      <c r="M1549" s="7">
        <v>0.45948692000000002</v>
      </c>
      <c r="N1549" s="26">
        <v>0.25</v>
      </c>
      <c r="O1549" s="27" t="s">
        <v>22</v>
      </c>
      <c r="P1549" s="8">
        <v>0.4559148744</v>
      </c>
      <c r="Q1549" s="24">
        <v>0.34</v>
      </c>
      <c r="R1549" t="str">
        <f>IF($Q1549*100&gt;=VLOOKUP($O1549,margin_ranges!$A$5:$C$10,2,FALSE),IF($Q1549*100&lt;=VLOOKUP($O1549,margin_ranges!$A$5:$C$10,3,FALSE)+10,"IN RANGE","ABOVE RANGE"),"BELOW RANGE")</f>
        <v>IN RANGE</v>
      </c>
      <c r="S1549">
        <f>MIN(VLOOKUP($O1549,margin_ranges!$A$5:$D$10,4,FALSE),$P1549*100)</f>
        <v>29.75</v>
      </c>
      <c r="T1549" s="29">
        <f>(1-$S1549/100)/(1-$F1549)-1</f>
        <v>6.4393939393939448E-2</v>
      </c>
      <c r="U1549" s="19" t="str">
        <f>IF(ABS(IFERROR(T1549,0))&gt;0.05,INDEX(margin_ranges!$C$13:$C$16,MATCH($F1549*100,margin_ranges!$B$13:$B$16,1)),"")</f>
        <v>Balanced (Type B)</v>
      </c>
      <c r="V1549">
        <f>MIN(VLOOKUP($U1549,margin_ranges!$A$5:$D$10,4,FALSE),$P1549*100)</f>
        <v>29.75</v>
      </c>
      <c r="Y1549" s="29">
        <f t="shared" si="23"/>
        <v>6.4393939393939448E-2</v>
      </c>
    </row>
    <row r="1550" spans="1:25" x14ac:dyDescent="0.3">
      <c r="A1550" s="8" t="s">
        <v>17</v>
      </c>
      <c r="B1550" s="8" t="s">
        <v>2767</v>
      </c>
      <c r="C1550" s="8" t="s">
        <v>2768</v>
      </c>
      <c r="D1550" s="8" t="s">
        <v>2775</v>
      </c>
      <c r="E1550" s="8" t="s">
        <v>2776</v>
      </c>
      <c r="F1550" s="24">
        <v>0.23</v>
      </c>
      <c r="G1550" s="24">
        <v>0</v>
      </c>
      <c r="H1550" s="25">
        <v>3.1677</v>
      </c>
      <c r="I1550" s="25">
        <v>0.48520000000000002</v>
      </c>
      <c r="J1550" s="15">
        <v>13</v>
      </c>
      <c r="K1550" s="15">
        <v>3</v>
      </c>
      <c r="L1550" s="13">
        <v>0.1532</v>
      </c>
      <c r="M1550" s="7">
        <v>0.90334168000000004</v>
      </c>
      <c r="N1550" s="26">
        <v>0.25</v>
      </c>
      <c r="O1550" s="27" t="s">
        <v>95</v>
      </c>
      <c r="P1550" s="8">
        <v>0.72324978809999996</v>
      </c>
      <c r="Q1550" s="24">
        <v>0.23</v>
      </c>
      <c r="R1550" t="str">
        <f>IF($Q1550*100&gt;=VLOOKUP($O1550,margin_ranges!$A$5:$C$10,2,FALSE),IF($Q1550*100&lt;=VLOOKUP($O1550,margin_ranges!$A$5:$C$10,3,FALSE)+10,"IN RANGE","ABOVE RANGE"),"BELOW RANGE")</f>
        <v>IN RANGE</v>
      </c>
      <c r="S1550">
        <f>MIN(VLOOKUP($O1550,margin_ranges!$A$5:$D$10,4,FALSE),$P1550*100)</f>
        <v>19.75</v>
      </c>
      <c r="T1550" s="29">
        <f>(1-$S1550/100)/(1-$F1550)-1</f>
        <v>4.2207792207792139E-2</v>
      </c>
      <c r="U1550" s="19" t="str">
        <f>IF(ABS(IFERROR(T1550,0))&gt;0.05,INDEX(margin_ranges!$C$13:$C$16,MATCH($F1550*100,margin_ranges!$B$13:$B$16,1)),"")</f>
        <v/>
      </c>
      <c r="V1550" t="e">
        <f>MIN(VLOOKUP($U1550,margin_ranges!$A$5:$D$10,4,FALSE),$P1550*100)</f>
        <v>#N/A</v>
      </c>
      <c r="Y1550" s="29" t="e">
        <f t="shared" ref="Y1550:Y1613" si="24">(1-$V1550/100)/(1-$F1550)-1</f>
        <v>#N/A</v>
      </c>
    </row>
    <row r="1551" spans="1:25" x14ac:dyDescent="0.3">
      <c r="A1551" s="8" t="s">
        <v>17</v>
      </c>
      <c r="B1551" s="8" t="s">
        <v>2767</v>
      </c>
      <c r="C1551" s="8" t="s">
        <v>2768</v>
      </c>
      <c r="D1551" s="8" t="s">
        <v>11868</v>
      </c>
      <c r="E1551" s="8" t="s">
        <v>11869</v>
      </c>
      <c r="F1551" s="24">
        <v>0.3</v>
      </c>
      <c r="G1551" s="24">
        <v>0</v>
      </c>
      <c r="H1551" s="25">
        <v>1.5465</v>
      </c>
      <c r="I1551" s="25">
        <v>0.25509999999999999</v>
      </c>
      <c r="J1551" s="15">
        <v>7</v>
      </c>
      <c r="K1551" s="15">
        <v>2</v>
      </c>
      <c r="L1551" s="13">
        <v>0.16489999999999999</v>
      </c>
      <c r="M1551" s="7">
        <v>0.93004761000000002</v>
      </c>
      <c r="N1551" s="26">
        <v>0.25</v>
      </c>
      <c r="O1551" s="27" t="s">
        <v>22</v>
      </c>
      <c r="P1551" s="8">
        <v>0.73119655549999996</v>
      </c>
      <c r="Q1551" s="24">
        <v>0.3</v>
      </c>
      <c r="R1551" t="str">
        <f>IF($Q1551*100&gt;=VLOOKUP($O1551,margin_ranges!$A$5:$C$10,2,FALSE),IF($Q1551*100&lt;=VLOOKUP($O1551,margin_ranges!$A$5:$C$10,3,FALSE)+10,"IN RANGE","ABOVE RANGE"),"BELOW RANGE")</f>
        <v>IN RANGE</v>
      </c>
      <c r="S1551">
        <f>MIN(VLOOKUP($O1551,margin_ranges!$A$5:$D$10,4,FALSE),$P1551*100)</f>
        <v>29.75</v>
      </c>
      <c r="T1551" s="29">
        <f>(1-$S1551/100)/(1-$F1551)-1</f>
        <v>3.5714285714285587E-3</v>
      </c>
      <c r="U1551" s="19" t="str">
        <f>IF(ABS(IFERROR(T1551,0))&gt;0.05,INDEX(margin_ranges!$C$13:$C$16,MATCH($F1551*100,margin_ranges!$B$13:$B$16,1)),"")</f>
        <v/>
      </c>
      <c r="V1551" t="e">
        <f>MIN(VLOOKUP($U1551,margin_ranges!$A$5:$D$10,4,FALSE),$P1551*100)</f>
        <v>#N/A</v>
      </c>
      <c r="Y1551" s="29" t="e">
        <f t="shared" si="24"/>
        <v>#N/A</v>
      </c>
    </row>
    <row r="1552" spans="1:25" x14ac:dyDescent="0.3">
      <c r="A1552" s="8" t="s">
        <v>17</v>
      </c>
      <c r="B1552" s="8" t="s">
        <v>2767</v>
      </c>
      <c r="C1552" s="8" t="s">
        <v>2768</v>
      </c>
      <c r="D1552" s="8" t="s">
        <v>2771</v>
      </c>
      <c r="E1552" s="8" t="s">
        <v>2772</v>
      </c>
      <c r="F1552" s="24">
        <v>0.29530307684057</v>
      </c>
      <c r="G1552" s="24">
        <v>1</v>
      </c>
      <c r="H1552" s="25">
        <v>43.726100000000002</v>
      </c>
      <c r="I1552" s="25">
        <v>4.1298000000000004</v>
      </c>
      <c r="J1552" s="15">
        <v>352</v>
      </c>
      <c r="K1552" s="15">
        <v>104</v>
      </c>
      <c r="L1552" s="13">
        <v>9.4399999999999998E-2</v>
      </c>
      <c r="M1552" s="7">
        <v>2.8380995200000001</v>
      </c>
      <c r="N1552" s="26">
        <v>2</v>
      </c>
      <c r="O1552" s="27" t="s">
        <v>22</v>
      </c>
      <c r="P1552" s="8">
        <v>0.29530307680000001</v>
      </c>
      <c r="Q1552" s="24">
        <v>0.33</v>
      </c>
      <c r="R1552" t="str">
        <f>IF($Q1552*100&gt;=VLOOKUP($O1552,margin_ranges!$A$5:$C$10,2,FALSE),IF($Q1552*100&lt;=VLOOKUP($O1552,margin_ranges!$A$5:$C$10,3,FALSE)+10,"IN RANGE","ABOVE RANGE"),"BELOW RANGE")</f>
        <v>IN RANGE</v>
      </c>
      <c r="S1552">
        <f>MIN(VLOOKUP($O1552,margin_ranges!$A$5:$D$10,4,FALSE),$P1552*100)</f>
        <v>29.53030768</v>
      </c>
      <c r="T1552" s="29">
        <f>(1-$S1552/100)/(1-$F1552)-1</f>
        <v>5.7570836986542417E-11</v>
      </c>
      <c r="U1552" s="19" t="str">
        <f>IF(ABS(IFERROR(T1552,0))&gt;0.05,INDEX(margin_ranges!$C$13:$C$16,MATCH($F1552*100,margin_ranges!$B$13:$B$16,1)),"")</f>
        <v/>
      </c>
      <c r="V1552" t="e">
        <f>MIN(VLOOKUP($U1552,margin_ranges!$A$5:$D$10,4,FALSE),$P1552*100)</f>
        <v>#N/A</v>
      </c>
      <c r="Y1552" s="29" t="e">
        <f t="shared" si="24"/>
        <v>#N/A</v>
      </c>
    </row>
    <row r="1553" spans="1:25" x14ac:dyDescent="0.3">
      <c r="A1553" s="8" t="s">
        <v>17</v>
      </c>
      <c r="B1553" s="8" t="s">
        <v>2767</v>
      </c>
      <c r="C1553" s="8" t="s">
        <v>2768</v>
      </c>
      <c r="D1553" s="8" t="s">
        <v>2793</v>
      </c>
      <c r="E1553" s="8" t="s">
        <v>2794</v>
      </c>
      <c r="F1553" s="24">
        <v>0.19295688423752999</v>
      </c>
      <c r="G1553" s="24">
        <v>0</v>
      </c>
      <c r="H1553" s="25">
        <v>8.5500000000000007</v>
      </c>
      <c r="I1553" s="25">
        <v>0.3296</v>
      </c>
      <c r="J1553" s="15">
        <v>37</v>
      </c>
      <c r="K1553" s="15">
        <v>7</v>
      </c>
      <c r="L1553" s="13">
        <v>3.85E-2</v>
      </c>
      <c r="M1553" s="7">
        <v>3.71727352</v>
      </c>
      <c r="N1553" s="26">
        <v>3</v>
      </c>
      <c r="O1553" s="27" t="s">
        <v>22</v>
      </c>
      <c r="P1553" s="8">
        <v>0.19295688420000001</v>
      </c>
      <c r="Q1553" s="24">
        <v>0.23</v>
      </c>
      <c r="R1553" t="str">
        <f>IF($Q1553*100&gt;=VLOOKUP($O1553,margin_ranges!$A$5:$C$10,2,FALSE),IF($Q1553*100&lt;=VLOOKUP($O1553,margin_ranges!$A$5:$C$10,3,FALSE)+10,"IN RANGE","ABOVE RANGE"),"BELOW RANGE")</f>
        <v>IN RANGE</v>
      </c>
      <c r="S1553">
        <f>MIN(VLOOKUP($O1553,margin_ranges!$A$5:$D$10,4,FALSE),$P1553*100)</f>
        <v>19.295688420000001</v>
      </c>
      <c r="T1553" s="29">
        <f>(1-$S1553/100)/(1-$F1553)-1</f>
        <v>4.6503023654054232E-11</v>
      </c>
      <c r="U1553" s="19" t="str">
        <f>IF(ABS(IFERROR(T1553,0))&gt;0.05,INDEX(margin_ranges!$C$13:$C$16,MATCH($F1553*100,margin_ranges!$B$13:$B$16,1)),"")</f>
        <v/>
      </c>
      <c r="V1553" t="e">
        <f>MIN(VLOOKUP($U1553,margin_ranges!$A$5:$D$10,4,FALSE),$P1553*100)</f>
        <v>#N/A</v>
      </c>
      <c r="Y1553" s="29" t="e">
        <f t="shared" si="24"/>
        <v>#N/A</v>
      </c>
    </row>
    <row r="1554" spans="1:25" x14ac:dyDescent="0.3">
      <c r="A1554" s="8" t="s">
        <v>17</v>
      </c>
      <c r="B1554" s="8" t="s">
        <v>2767</v>
      </c>
      <c r="C1554" s="8" t="s">
        <v>2768</v>
      </c>
      <c r="D1554" s="8" t="s">
        <v>2781</v>
      </c>
      <c r="E1554" s="8" t="s">
        <v>2782</v>
      </c>
      <c r="F1554" s="24">
        <v>0.24160439083382401</v>
      </c>
      <c r="G1554" s="24">
        <v>1</v>
      </c>
      <c r="H1554" s="25">
        <v>43.085000000000001</v>
      </c>
      <c r="I1554" s="25">
        <v>3.4939</v>
      </c>
      <c r="J1554" s="15">
        <v>138</v>
      </c>
      <c r="K1554" s="15">
        <v>32</v>
      </c>
      <c r="L1554" s="13">
        <v>8.1100000000000005E-2</v>
      </c>
      <c r="M1554" s="7">
        <v>1.31857303</v>
      </c>
      <c r="N1554" s="26">
        <v>1</v>
      </c>
      <c r="O1554" s="27" t="s">
        <v>162</v>
      </c>
      <c r="P1554" s="8">
        <v>0.24160439080000001</v>
      </c>
      <c r="Q1554" s="24">
        <v>0.25</v>
      </c>
      <c r="R1554" t="str">
        <f>IF($Q1554*100&gt;=VLOOKUP($O1554,margin_ranges!$A$5:$C$10,2,FALSE),IF($Q1554*100&lt;=VLOOKUP($O1554,margin_ranges!$A$5:$C$10,3,FALSE)+10,"IN RANGE","ABOVE RANGE"),"BELOW RANGE")</f>
        <v>BELOW RANGE</v>
      </c>
      <c r="S1554">
        <f>MIN(VLOOKUP($O1554,margin_ranges!$A$5:$D$10,4,FALSE),$P1554*100)</f>
        <v>24.16043908</v>
      </c>
      <c r="T1554" s="29">
        <f>(1-$S1554/100)/(1-$F1554)-1</f>
        <v>4.4599435256031938E-11</v>
      </c>
      <c r="U1554" s="19" t="str">
        <f>IF(ABS(IFERROR(T1554,0))&gt;0.05,INDEX(margin_ranges!$C$13:$C$16,MATCH($F1554*100,margin_ranges!$B$13:$B$16,1)),"")</f>
        <v/>
      </c>
      <c r="V1554" t="e">
        <f>MIN(VLOOKUP($U1554,margin_ranges!$A$5:$D$10,4,FALSE),$P1554*100)</f>
        <v>#N/A</v>
      </c>
      <c r="Y1554" s="29" t="e">
        <f t="shared" si="24"/>
        <v>#N/A</v>
      </c>
    </row>
    <row r="1555" spans="1:25" x14ac:dyDescent="0.3">
      <c r="A1555" s="8" t="s">
        <v>17</v>
      </c>
      <c r="B1555" s="8" t="s">
        <v>2767</v>
      </c>
      <c r="C1555" s="8" t="s">
        <v>2768</v>
      </c>
      <c r="D1555" s="8" t="s">
        <v>2789</v>
      </c>
      <c r="E1555" s="8" t="s">
        <v>2790</v>
      </c>
      <c r="F1555" s="24">
        <v>0.21701759202551099</v>
      </c>
      <c r="G1555" s="24">
        <v>0</v>
      </c>
      <c r="H1555" s="25">
        <v>9.6830999999999996</v>
      </c>
      <c r="I1555" s="25">
        <v>1.0592999999999999</v>
      </c>
      <c r="J1555" s="15">
        <v>41</v>
      </c>
      <c r="K1555" s="15">
        <v>9</v>
      </c>
      <c r="L1555" s="13">
        <v>0.1094</v>
      </c>
      <c r="M1555" s="7">
        <v>1.2771679</v>
      </c>
      <c r="N1555" s="26">
        <v>1</v>
      </c>
      <c r="O1555" s="27" t="s">
        <v>22</v>
      </c>
      <c r="P1555" s="8">
        <v>0.21701759200000001</v>
      </c>
      <c r="Q1555" s="24">
        <v>0.26</v>
      </c>
      <c r="R1555" t="str">
        <f>IF($Q1555*100&gt;=VLOOKUP($O1555,margin_ranges!$A$5:$C$10,2,FALSE),IF($Q1555*100&lt;=VLOOKUP($O1555,margin_ranges!$A$5:$C$10,3,FALSE)+10,"IN RANGE","ABOVE RANGE"),"BELOW RANGE")</f>
        <v>IN RANGE</v>
      </c>
      <c r="S1555">
        <f>MIN(VLOOKUP($O1555,margin_ranges!$A$5:$D$10,4,FALSE),$P1555*100)</f>
        <v>21.701759200000001</v>
      </c>
      <c r="T1555" s="29">
        <f>(1-$S1555/100)/(1-$F1555)-1</f>
        <v>3.2581715103674469E-11</v>
      </c>
      <c r="U1555" s="19" t="str">
        <f>IF(ABS(IFERROR(T1555,0))&gt;0.05,INDEX(margin_ranges!$C$13:$C$16,MATCH($F1555*100,margin_ranges!$B$13:$B$16,1)),"")</f>
        <v/>
      </c>
      <c r="V1555" t="e">
        <f>MIN(VLOOKUP($U1555,margin_ranges!$A$5:$D$10,4,FALSE),$P1555*100)</f>
        <v>#N/A</v>
      </c>
      <c r="Y1555" s="29" t="e">
        <f t="shared" si="24"/>
        <v>#N/A</v>
      </c>
    </row>
    <row r="1556" spans="1:25" x14ac:dyDescent="0.3">
      <c r="A1556" s="8" t="s">
        <v>17</v>
      </c>
      <c r="B1556" s="8" t="s">
        <v>2767</v>
      </c>
      <c r="C1556" s="8" t="s">
        <v>2768</v>
      </c>
      <c r="D1556" s="8" t="s">
        <v>2795</v>
      </c>
      <c r="E1556" s="8" t="s">
        <v>2796</v>
      </c>
      <c r="F1556" s="24">
        <v>0.21863724410346</v>
      </c>
      <c r="G1556" s="24">
        <v>0</v>
      </c>
      <c r="H1556" s="25">
        <v>5.7828999999999997</v>
      </c>
      <c r="I1556" s="25">
        <v>0.58779999999999999</v>
      </c>
      <c r="J1556" s="15">
        <v>45</v>
      </c>
      <c r="K1556" s="15">
        <v>10</v>
      </c>
      <c r="L1556" s="13">
        <v>0.1016</v>
      </c>
      <c r="M1556" s="7">
        <v>2.5596305699999999</v>
      </c>
      <c r="N1556" s="26">
        <v>2</v>
      </c>
      <c r="O1556" s="27" t="s">
        <v>22</v>
      </c>
      <c r="P1556" s="8">
        <v>0.21863724409999999</v>
      </c>
      <c r="Q1556" s="24">
        <v>0.24</v>
      </c>
      <c r="R1556" t="str">
        <f>IF($Q1556*100&gt;=VLOOKUP($O1556,margin_ranges!$A$5:$C$10,2,FALSE),IF($Q1556*100&lt;=VLOOKUP($O1556,margin_ranges!$A$5:$C$10,3,FALSE)+10,"IN RANGE","ABOVE RANGE"),"BELOW RANGE")</f>
        <v>IN RANGE</v>
      </c>
      <c r="S1556">
        <f>MIN(VLOOKUP($O1556,margin_ranges!$A$5:$D$10,4,FALSE),$P1556*100)</f>
        <v>21.86372441</v>
      </c>
      <c r="T1556" s="29">
        <f>(1-$S1556/100)/(1-$F1556)-1</f>
        <v>4.4282355560198994E-12</v>
      </c>
      <c r="U1556" s="19" t="str">
        <f>IF(ABS(IFERROR(T1556,0))&gt;0.05,INDEX(margin_ranges!$C$13:$C$16,MATCH($F1556*100,margin_ranges!$B$13:$B$16,1)),"")</f>
        <v/>
      </c>
      <c r="V1556" t="e">
        <f>MIN(VLOOKUP($U1556,margin_ranges!$A$5:$D$10,4,FALSE),$P1556*100)</f>
        <v>#N/A</v>
      </c>
      <c r="Y1556" s="29" t="e">
        <f t="shared" si="24"/>
        <v>#N/A</v>
      </c>
    </row>
    <row r="1557" spans="1:25" x14ac:dyDescent="0.3">
      <c r="A1557" s="8" t="s">
        <v>17</v>
      </c>
      <c r="B1557" s="8" t="s">
        <v>2767</v>
      </c>
      <c r="C1557" s="8" t="s">
        <v>2768</v>
      </c>
      <c r="D1557" s="8" t="s">
        <v>2769</v>
      </c>
      <c r="E1557" s="8" t="s">
        <v>2770</v>
      </c>
      <c r="F1557" s="24">
        <v>0.21024428717919999</v>
      </c>
      <c r="G1557" s="24">
        <v>1</v>
      </c>
      <c r="H1557" s="25">
        <v>62.259599999999999</v>
      </c>
      <c r="I1557" s="25">
        <v>6.9901</v>
      </c>
      <c r="J1557" s="15">
        <v>199</v>
      </c>
      <c r="K1557" s="15">
        <v>41</v>
      </c>
      <c r="L1557" s="13">
        <v>0.1123</v>
      </c>
      <c r="M1557" s="7">
        <v>0.94966075000000005</v>
      </c>
      <c r="N1557" s="26">
        <v>0.75</v>
      </c>
      <c r="O1557" s="27" t="s">
        <v>22</v>
      </c>
      <c r="P1557" s="8">
        <v>0.21024428719999999</v>
      </c>
      <c r="Q1557" s="24">
        <v>0.28000000000000003</v>
      </c>
      <c r="R1557" t="str">
        <f>IF($Q1557*100&gt;=VLOOKUP($O1557,margin_ranges!$A$5:$C$10,2,FALSE),IF($Q1557*100&lt;=VLOOKUP($O1557,margin_ranges!$A$5:$C$10,3,FALSE)+10,"IN RANGE","ABOVE RANGE"),"BELOW RANGE")</f>
        <v>IN RANGE</v>
      </c>
      <c r="S1557">
        <f>MIN(VLOOKUP($O1557,margin_ranges!$A$5:$D$10,4,FALSE),$P1557*100)</f>
        <v>21.02442872</v>
      </c>
      <c r="T1557" s="29">
        <f>(1-$S1557/100)/(1-$F1557)-1</f>
        <v>-2.6337265701670276E-11</v>
      </c>
      <c r="U1557" s="19" t="str">
        <f>IF(ABS(IFERROR(T1557,0))&gt;0.05,INDEX(margin_ranges!$C$13:$C$16,MATCH($F1557*100,margin_ranges!$B$13:$B$16,1)),"")</f>
        <v/>
      </c>
      <c r="V1557" t="e">
        <f>MIN(VLOOKUP($U1557,margin_ranges!$A$5:$D$10,4,FALSE),$P1557*100)</f>
        <v>#N/A</v>
      </c>
      <c r="Y1557" s="29" t="e">
        <f t="shared" si="24"/>
        <v>#N/A</v>
      </c>
    </row>
    <row r="1558" spans="1:25" x14ac:dyDescent="0.3">
      <c r="A1558" s="8" t="s">
        <v>17</v>
      </c>
      <c r="B1558" s="8" t="s">
        <v>2767</v>
      </c>
      <c r="C1558" s="8" t="s">
        <v>2768</v>
      </c>
      <c r="D1558" s="8" t="s">
        <v>2785</v>
      </c>
      <c r="E1558" s="8" t="s">
        <v>2786</v>
      </c>
      <c r="F1558" s="24">
        <v>0.25216126686596102</v>
      </c>
      <c r="G1558" s="24">
        <v>0</v>
      </c>
      <c r="H1558" s="25">
        <v>5.4528999999999996</v>
      </c>
      <c r="I1558" s="25">
        <v>0.3306</v>
      </c>
      <c r="J1558" s="15">
        <v>13</v>
      </c>
      <c r="K1558" s="15">
        <v>3</v>
      </c>
      <c r="L1558" s="13">
        <v>6.0600000000000001E-2</v>
      </c>
      <c r="M1558" s="7">
        <v>1.33718669</v>
      </c>
      <c r="N1558" s="26">
        <v>1</v>
      </c>
      <c r="O1558" s="27" t="s">
        <v>22</v>
      </c>
      <c r="P1558" s="8">
        <v>0.25216126690000001</v>
      </c>
      <c r="Q1558" s="24">
        <v>0.28999999999999998</v>
      </c>
      <c r="R1558" t="str">
        <f>IF($Q1558*100&gt;=VLOOKUP($O1558,margin_ranges!$A$5:$C$10,2,FALSE),IF($Q1558*100&lt;=VLOOKUP($O1558,margin_ranges!$A$5:$C$10,3,FALSE)+10,"IN RANGE","ABOVE RANGE"),"BELOW RANGE")</f>
        <v>IN RANGE</v>
      </c>
      <c r="S1558">
        <f>MIN(VLOOKUP($O1558,margin_ranges!$A$5:$D$10,4,FALSE),$P1558*100)</f>
        <v>25.216126690000003</v>
      </c>
      <c r="T1558" s="29">
        <f>(1-$S1558/100)/(1-$F1558)-1</f>
        <v>-4.5516479474372318E-11</v>
      </c>
      <c r="U1558" s="19" t="str">
        <f>IF(ABS(IFERROR(T1558,0))&gt;0.05,INDEX(margin_ranges!$C$13:$C$16,MATCH($F1558*100,margin_ranges!$B$13:$B$16,1)),"")</f>
        <v/>
      </c>
      <c r="V1558" t="e">
        <f>MIN(VLOOKUP($U1558,margin_ranges!$A$5:$D$10,4,FALSE),$P1558*100)</f>
        <v>#N/A</v>
      </c>
      <c r="Y1558" s="29" t="e">
        <f t="shared" si="24"/>
        <v>#N/A</v>
      </c>
    </row>
    <row r="1559" spans="1:25" x14ac:dyDescent="0.3">
      <c r="A1559" s="8" t="s">
        <v>17</v>
      </c>
      <c r="B1559" s="8" t="s">
        <v>2767</v>
      </c>
      <c r="C1559" s="8" t="s">
        <v>2768</v>
      </c>
      <c r="D1559" s="8" t="s">
        <v>2773</v>
      </c>
      <c r="E1559" s="8" t="s">
        <v>2774</v>
      </c>
      <c r="F1559" s="24">
        <v>0.18376079325629599</v>
      </c>
      <c r="G1559" s="24">
        <v>1</v>
      </c>
      <c r="H1559" s="25">
        <v>44.017899999999997</v>
      </c>
      <c r="I1559" s="25">
        <v>3.0339999999999998</v>
      </c>
      <c r="J1559" s="15">
        <v>335</v>
      </c>
      <c r="K1559" s="15">
        <v>61</v>
      </c>
      <c r="L1559" s="13">
        <v>6.8900000000000003E-2</v>
      </c>
      <c r="M1559" s="7">
        <v>3.67539316</v>
      </c>
      <c r="N1559" s="26">
        <v>3</v>
      </c>
      <c r="O1559" s="27" t="s">
        <v>162</v>
      </c>
      <c r="P1559" s="8">
        <v>0.1837607933</v>
      </c>
      <c r="Q1559" s="24">
        <v>0.25</v>
      </c>
      <c r="R1559" t="str">
        <f>IF($Q1559*100&gt;=VLOOKUP($O1559,margin_ranges!$A$5:$C$10,2,FALSE),IF($Q1559*100&lt;=VLOOKUP($O1559,margin_ranges!$A$5:$C$10,3,FALSE)+10,"IN RANGE","ABOVE RANGE"),"BELOW RANGE")</f>
        <v>BELOW RANGE</v>
      </c>
      <c r="S1559">
        <f>MIN(VLOOKUP($O1559,margin_ranges!$A$5:$D$10,4,FALSE),$P1559*100)</f>
        <v>18.37607933</v>
      </c>
      <c r="T1559" s="29">
        <f>(1-$S1559/100)/(1-$F1559)-1</f>
        <v>-5.3543169897807275E-11</v>
      </c>
      <c r="U1559" s="19" t="str">
        <f>IF(ABS(IFERROR(T1559,0))&gt;0.05,INDEX(margin_ranges!$C$13:$C$16,MATCH($F1559*100,margin_ranges!$B$13:$B$16,1)),"")</f>
        <v/>
      </c>
      <c r="V1559" t="e">
        <f>MIN(VLOOKUP($U1559,margin_ranges!$A$5:$D$10,4,FALSE),$P1559*100)</f>
        <v>#N/A</v>
      </c>
      <c r="Y1559" s="29" t="e">
        <f t="shared" si="24"/>
        <v>#N/A</v>
      </c>
    </row>
    <row r="1560" spans="1:25" x14ac:dyDescent="0.3">
      <c r="A1560" s="8" t="s">
        <v>17</v>
      </c>
      <c r="B1560" s="8" t="s">
        <v>2767</v>
      </c>
      <c r="C1560" s="8" t="s">
        <v>2768</v>
      </c>
      <c r="D1560" s="8" t="s">
        <v>2787</v>
      </c>
      <c r="E1560" s="8" t="s">
        <v>2788</v>
      </c>
      <c r="F1560" s="24">
        <v>0.16848479905389099</v>
      </c>
      <c r="G1560" s="24">
        <v>0</v>
      </c>
      <c r="H1560" s="25">
        <v>3.9253999999999998</v>
      </c>
      <c r="I1560" s="25">
        <v>0.14560000000000001</v>
      </c>
      <c r="J1560" s="15">
        <v>11</v>
      </c>
      <c r="K1560" s="15">
        <v>2</v>
      </c>
      <c r="L1560" s="13">
        <v>3.7100000000000001E-2</v>
      </c>
      <c r="M1560" s="7">
        <v>2.4052476700000001</v>
      </c>
      <c r="N1560" s="26">
        <v>2</v>
      </c>
      <c r="O1560" s="27" t="s">
        <v>22</v>
      </c>
      <c r="P1560" s="8">
        <v>0.1684847991</v>
      </c>
      <c r="Q1560" s="24">
        <v>0.2</v>
      </c>
      <c r="R1560" t="str">
        <f>IF($Q1560*100&gt;=VLOOKUP($O1560,margin_ranges!$A$5:$C$10,2,FALSE),IF($Q1560*100&lt;=VLOOKUP($O1560,margin_ranges!$A$5:$C$10,3,FALSE)+10,"IN RANGE","ABOVE RANGE"),"BELOW RANGE")</f>
        <v>IN RANGE</v>
      </c>
      <c r="S1560">
        <f>MIN(VLOOKUP($O1560,margin_ranges!$A$5:$D$10,4,FALSE),$P1560*100)</f>
        <v>16.848479909999998</v>
      </c>
      <c r="T1560" s="29">
        <f>(1-$S1560/100)/(1-$F1560)-1</f>
        <v>-5.5451754299440381E-11</v>
      </c>
      <c r="U1560" s="19" t="str">
        <f>IF(ABS(IFERROR(T1560,0))&gt;0.05,INDEX(margin_ranges!$C$13:$C$16,MATCH($F1560*100,margin_ranges!$B$13:$B$16,1)),"")</f>
        <v/>
      </c>
      <c r="V1560" t="e">
        <f>MIN(VLOOKUP($U1560,margin_ranges!$A$5:$D$10,4,FALSE),$P1560*100)</f>
        <v>#N/A</v>
      </c>
      <c r="Y1560" s="29" t="e">
        <f t="shared" si="24"/>
        <v>#N/A</v>
      </c>
    </row>
    <row r="1561" spans="1:25" x14ac:dyDescent="0.3">
      <c r="A1561" s="8" t="s">
        <v>17</v>
      </c>
      <c r="B1561" s="8" t="s">
        <v>2767</v>
      </c>
      <c r="C1561" s="8" t="s">
        <v>2768</v>
      </c>
      <c r="D1561" s="8" t="s">
        <v>2779</v>
      </c>
      <c r="E1561" s="8" t="s">
        <v>2780</v>
      </c>
      <c r="F1561" s="24">
        <v>0.28999999999999998</v>
      </c>
      <c r="G1561" s="24">
        <v>1</v>
      </c>
      <c r="H1561" s="25">
        <v>76.467500000000001</v>
      </c>
      <c r="I1561" s="25">
        <v>4.0526</v>
      </c>
      <c r="J1561" s="15">
        <v>129</v>
      </c>
      <c r="K1561" s="15">
        <v>32</v>
      </c>
      <c r="L1561" s="13">
        <v>5.2999999999999999E-2</v>
      </c>
      <c r="M1561" s="7">
        <v>1.0632966699999999</v>
      </c>
      <c r="N1561" s="26">
        <v>0.75</v>
      </c>
      <c r="O1561" s="27" t="s">
        <v>22</v>
      </c>
      <c r="P1561" s="8">
        <v>0.29464652759999999</v>
      </c>
      <c r="Q1561" s="24">
        <v>0.28999999999999998</v>
      </c>
      <c r="R1561" t="str">
        <f>IF($Q1561*100&gt;=VLOOKUP($O1561,margin_ranges!$A$5:$C$10,2,FALSE),IF($Q1561*100&lt;=VLOOKUP($O1561,margin_ranges!$A$5:$C$10,3,FALSE)+10,"IN RANGE","ABOVE RANGE"),"BELOW RANGE")</f>
        <v>IN RANGE</v>
      </c>
      <c r="S1561">
        <f>MIN(VLOOKUP($O1561,margin_ranges!$A$5:$D$10,4,FALSE),$P1561*100)</f>
        <v>29.46465276</v>
      </c>
      <c r="T1561" s="29">
        <f>(1-$S1561/100)/(1-$F1561)-1</f>
        <v>-6.544405070422421E-3</v>
      </c>
      <c r="U1561" s="19" t="str">
        <f>IF(ABS(IFERROR(T1561,0))&gt;0.05,INDEX(margin_ranges!$C$13:$C$16,MATCH($F1561*100,margin_ranges!$B$13:$B$16,1)),"")</f>
        <v/>
      </c>
      <c r="V1561" t="e">
        <f>MIN(VLOOKUP($U1561,margin_ranges!$A$5:$D$10,4,FALSE),$P1561*100)</f>
        <v>#N/A</v>
      </c>
      <c r="Y1561" s="29" t="e">
        <f t="shared" si="24"/>
        <v>#N/A</v>
      </c>
    </row>
    <row r="1562" spans="1:25" x14ac:dyDescent="0.3">
      <c r="A1562" s="8" t="s">
        <v>17</v>
      </c>
      <c r="B1562" s="8" t="s">
        <v>2767</v>
      </c>
      <c r="C1562" s="8" t="s">
        <v>2768</v>
      </c>
      <c r="D1562" s="8" t="s">
        <v>2799</v>
      </c>
      <c r="E1562" s="8" t="s">
        <v>2800</v>
      </c>
      <c r="F1562" s="24">
        <v>0.15</v>
      </c>
      <c r="G1562" s="24">
        <v>1</v>
      </c>
      <c r="H1562" s="25">
        <v>80.181299999999993</v>
      </c>
      <c r="I1562" s="25">
        <v>4.5186000000000002</v>
      </c>
      <c r="J1562" s="15">
        <v>165</v>
      </c>
      <c r="K1562" s="15">
        <v>18</v>
      </c>
      <c r="L1562" s="13">
        <v>5.6399999999999999E-2</v>
      </c>
      <c r="M1562" s="7">
        <v>1.21425545</v>
      </c>
      <c r="N1562" s="26">
        <v>1</v>
      </c>
      <c r="O1562" s="27" t="s">
        <v>95</v>
      </c>
      <c r="P1562" s="8">
        <v>0.17645006499999999</v>
      </c>
      <c r="Q1562" s="24">
        <v>0.15</v>
      </c>
      <c r="R1562" t="str">
        <f>IF($Q1562*100&gt;=VLOOKUP($O1562,margin_ranges!$A$5:$C$10,2,FALSE),IF($Q1562*100&lt;=VLOOKUP($O1562,margin_ranges!$A$5:$C$10,3,FALSE)+10,"IN RANGE","ABOVE RANGE"),"BELOW RANGE")</f>
        <v>IN RANGE</v>
      </c>
      <c r="S1562">
        <f>MIN(VLOOKUP($O1562,margin_ranges!$A$5:$D$10,4,FALSE),$P1562*100)</f>
        <v>17.645006499999997</v>
      </c>
      <c r="T1562" s="29">
        <f>(1-$S1562/100)/(1-$F1562)-1</f>
        <v>-3.1117723529411667E-2</v>
      </c>
      <c r="U1562" s="19" t="str">
        <f>IF(ABS(IFERROR(T1562,0))&gt;0.05,INDEX(margin_ranges!$C$13:$C$16,MATCH($F1562*100,margin_ranges!$B$13:$B$16,1)),"")</f>
        <v/>
      </c>
      <c r="V1562" t="e">
        <f>MIN(VLOOKUP($U1562,margin_ranges!$A$5:$D$10,4,FALSE),$P1562*100)</f>
        <v>#N/A</v>
      </c>
      <c r="Y1562" s="29" t="e">
        <f t="shared" si="24"/>
        <v>#N/A</v>
      </c>
    </row>
    <row r="1563" spans="1:25" x14ac:dyDescent="0.3">
      <c r="A1563" s="8" t="s">
        <v>17</v>
      </c>
      <c r="B1563" s="8" t="s">
        <v>2767</v>
      </c>
      <c r="C1563" s="8" t="s">
        <v>2768</v>
      </c>
      <c r="D1563" s="8" t="s">
        <v>2777</v>
      </c>
      <c r="E1563" s="8" t="s">
        <v>2778</v>
      </c>
      <c r="F1563" s="24">
        <v>0.25</v>
      </c>
      <c r="G1563" s="24">
        <v>1</v>
      </c>
      <c r="H1563" s="25">
        <v>82.181100000000001</v>
      </c>
      <c r="I1563" s="25">
        <v>5.0361000000000002</v>
      </c>
      <c r="J1563" s="15">
        <v>209</v>
      </c>
      <c r="K1563" s="15">
        <v>52</v>
      </c>
      <c r="L1563" s="13">
        <v>6.13E-2</v>
      </c>
      <c r="M1563" s="7">
        <v>1.3800867999999999</v>
      </c>
      <c r="N1563" s="26">
        <v>1</v>
      </c>
      <c r="O1563" s="27" t="s">
        <v>162</v>
      </c>
      <c r="P1563" s="8">
        <v>0.27540789519999997</v>
      </c>
      <c r="Q1563" s="24">
        <v>0.25</v>
      </c>
      <c r="R1563" t="str">
        <f>IF($Q1563*100&gt;=VLOOKUP($O1563,margin_ranges!$A$5:$C$10,2,FALSE),IF($Q1563*100&lt;=VLOOKUP($O1563,margin_ranges!$A$5:$C$10,3,FALSE)+10,"IN RANGE","ABOVE RANGE"),"BELOW RANGE")</f>
        <v>BELOW RANGE</v>
      </c>
      <c r="S1563">
        <f>MIN(VLOOKUP($O1563,margin_ranges!$A$5:$D$10,4,FALSE),$P1563*100)</f>
        <v>27.540789519999997</v>
      </c>
      <c r="T1563" s="29">
        <f>(1-$S1563/100)/(1-$F1563)-1</f>
        <v>-3.3877193599999966E-2</v>
      </c>
      <c r="U1563" s="19" t="str">
        <f>IF(ABS(IFERROR(T1563,0))&gt;0.05,INDEX(margin_ranges!$C$13:$C$16,MATCH($F1563*100,margin_ranges!$B$13:$B$16,1)),"")</f>
        <v/>
      </c>
      <c r="V1563" t="e">
        <f>MIN(VLOOKUP($U1563,margin_ranges!$A$5:$D$10,4,FALSE),$P1563*100)</f>
        <v>#N/A</v>
      </c>
      <c r="Y1563" s="29" t="e">
        <f t="shared" si="24"/>
        <v>#N/A</v>
      </c>
    </row>
    <row r="1564" spans="1:25" x14ac:dyDescent="0.3">
      <c r="A1564" s="8" t="s">
        <v>17</v>
      </c>
      <c r="B1564" s="8" t="s">
        <v>2767</v>
      </c>
      <c r="C1564" s="8" t="s">
        <v>2768</v>
      </c>
      <c r="D1564" s="8" t="s">
        <v>2783</v>
      </c>
      <c r="E1564" s="8" t="s">
        <v>2784</v>
      </c>
      <c r="F1564" s="24">
        <v>0.1</v>
      </c>
      <c r="G1564" s="24">
        <v>0</v>
      </c>
      <c r="H1564" s="25">
        <v>7.1936</v>
      </c>
      <c r="I1564" s="25">
        <v>0.15210000000000001</v>
      </c>
      <c r="J1564" s="15">
        <v>21</v>
      </c>
      <c r="K1564" s="15">
        <v>1</v>
      </c>
      <c r="L1564" s="13">
        <v>2.1100000000000001E-2</v>
      </c>
      <c r="M1564" s="7">
        <v>4.71244716</v>
      </c>
      <c r="N1564" s="26">
        <v>4</v>
      </c>
      <c r="O1564" s="27" t="s">
        <v>95</v>
      </c>
      <c r="P1564" s="8">
        <v>0.15118411609999999</v>
      </c>
      <c r="Q1564" s="24">
        <v>0.1</v>
      </c>
      <c r="R1564" t="str">
        <f>IF($Q1564*100&gt;=VLOOKUP($O1564,margin_ranges!$A$5:$C$10,2,FALSE),IF($Q1564*100&lt;=VLOOKUP($O1564,margin_ranges!$A$5:$C$10,3,FALSE)+10,"IN RANGE","ABOVE RANGE"),"BELOW RANGE")</f>
        <v>IN RANGE</v>
      </c>
      <c r="S1564">
        <f>MIN(VLOOKUP($O1564,margin_ranges!$A$5:$D$10,4,FALSE),$P1564*100)</f>
        <v>15.118411609999999</v>
      </c>
      <c r="T1564" s="29">
        <f>(1-$S1564/100)/(1-$F1564)-1</f>
        <v>-5.6871240111111221E-2</v>
      </c>
      <c r="U1564" s="19" t="str">
        <f>IF(ABS(IFERROR(T1564,0))&gt;0.05,INDEX(margin_ranges!$C$13:$C$16,MATCH($F1564*100,margin_ranges!$B$13:$B$16,1)),"")</f>
        <v>Maximize Fill (Type A+)</v>
      </c>
      <c r="V1564">
        <f>MIN(VLOOKUP($U1564,margin_ranges!$A$5:$D$10,4,FALSE),$P1564*100)</f>
        <v>15.118411609999999</v>
      </c>
      <c r="Y1564" s="29">
        <f t="shared" si="24"/>
        <v>-5.6871240111111221E-2</v>
      </c>
    </row>
    <row r="1565" spans="1:25" x14ac:dyDescent="0.3">
      <c r="A1565" s="8" t="s">
        <v>17</v>
      </c>
      <c r="B1565" s="8" t="s">
        <v>2767</v>
      </c>
      <c r="C1565" s="8" t="s">
        <v>2768</v>
      </c>
      <c r="D1565" s="8" t="s">
        <v>2791</v>
      </c>
      <c r="E1565" s="8" t="s">
        <v>2792</v>
      </c>
      <c r="F1565" s="24">
        <v>0.25</v>
      </c>
      <c r="G1565" s="24">
        <v>1</v>
      </c>
      <c r="H1565" s="25">
        <v>69.782700000000006</v>
      </c>
      <c r="I1565" s="25">
        <v>4.1336000000000004</v>
      </c>
      <c r="J1565" s="15">
        <v>179</v>
      </c>
      <c r="K1565" s="15">
        <v>27</v>
      </c>
      <c r="L1565" s="13">
        <v>5.9200000000000003E-2</v>
      </c>
      <c r="M1565" s="7">
        <v>1.44039399</v>
      </c>
      <c r="N1565" s="26">
        <v>1</v>
      </c>
      <c r="O1565" s="27" t="s">
        <v>92</v>
      </c>
      <c r="P1565" s="8">
        <v>0.30574550480000001</v>
      </c>
      <c r="Q1565" s="24">
        <v>0.25</v>
      </c>
      <c r="R1565" t="str">
        <f>IF($Q1565*100&gt;=VLOOKUP($O1565,margin_ranges!$A$5:$C$10,2,FALSE),IF($Q1565*100&lt;=VLOOKUP($O1565,margin_ranges!$A$5:$C$10,3,FALSE)+10,"IN RANGE","ABOVE RANGE"),"BELOW RANGE")</f>
        <v>IN RANGE</v>
      </c>
      <c r="S1565">
        <f>MIN(VLOOKUP($O1565,margin_ranges!$A$5:$D$10,4,FALSE),$P1565*100)</f>
        <v>29.75</v>
      </c>
      <c r="T1565" s="29">
        <f>(1-$S1565/100)/(1-$F1565)-1</f>
        <v>-6.3333333333333353E-2</v>
      </c>
      <c r="U1565" s="19" t="str">
        <f>IF(ABS(IFERROR(T1565,0))&gt;0.05,INDEX(margin_ranges!$C$13:$C$16,MATCH($F1565*100,margin_ranges!$B$13:$B$16,1)),"")</f>
        <v>Balanced (Type B)</v>
      </c>
      <c r="V1565">
        <f>MIN(VLOOKUP($U1565,margin_ranges!$A$5:$D$10,4,FALSE),$P1565*100)</f>
        <v>29.75</v>
      </c>
      <c r="Y1565" s="29">
        <f t="shared" si="24"/>
        <v>-6.3333333333333353E-2</v>
      </c>
    </row>
    <row r="1566" spans="1:25" x14ac:dyDescent="0.3">
      <c r="A1566" s="8" t="s">
        <v>35</v>
      </c>
      <c r="B1566" s="8" t="s">
        <v>2801</v>
      </c>
      <c r="C1566" s="8" t="s">
        <v>34</v>
      </c>
      <c r="D1566" s="8" t="s">
        <v>34</v>
      </c>
      <c r="E1566" s="8"/>
      <c r="F1566" s="24">
        <v>0.29836233367451298</v>
      </c>
      <c r="G1566" s="24">
        <v>0</v>
      </c>
      <c r="H1566" s="25">
        <v>76.756</v>
      </c>
      <c r="I1566" s="25">
        <v>1.2414000000000001</v>
      </c>
      <c r="J1566" s="15">
        <v>19</v>
      </c>
      <c r="K1566" s="15">
        <v>6</v>
      </c>
      <c r="L1566" s="13">
        <v>1.6199999999999999E-2</v>
      </c>
      <c r="M1566" s="7">
        <v>0.51719892000000001</v>
      </c>
      <c r="N1566" s="26">
        <v>0.1</v>
      </c>
      <c r="O1566" s="27"/>
      <c r="P1566" s="8">
        <v>0.80665079439999998</v>
      </c>
      <c r="Q1566" s="24">
        <v>0.2984</v>
      </c>
      <c r="R1566" t="e">
        <f>IF($Q1566*100&gt;=VLOOKUP($O1566,margin_ranges!$A$5:$C$10,2,FALSE),IF($Q1566*100&lt;=VLOOKUP($O1566,margin_ranges!$A$5:$C$10,3,FALSE)+10,"IN RANGE","ABOVE RANGE"),"BELOW RANGE")</f>
        <v>#N/A</v>
      </c>
      <c r="S1566" t="e">
        <f>MIN(VLOOKUP($O1566,margin_ranges!$A$5:$D$10,4,FALSE),$P1566*100)</f>
        <v>#N/A</v>
      </c>
      <c r="T1566" s="29" t="e">
        <f>(1-$S1566/100)/(1-$F1566)-1</f>
        <v>#N/A</v>
      </c>
      <c r="U1566" s="19" t="str">
        <f>IF(ABS(IFERROR(T1566,0))&gt;0.05,INDEX(margin_ranges!$C$13:$C$16,MATCH($F1566*100,margin_ranges!$B$13:$B$16,1)),"")</f>
        <v/>
      </c>
      <c r="V1566" t="e">
        <f>MIN(VLOOKUP($U1566,margin_ranges!$A$5:$D$10,4,FALSE),$P1566*100)</f>
        <v>#N/A</v>
      </c>
      <c r="Y1566" s="29" t="e">
        <f t="shared" si="24"/>
        <v>#N/A</v>
      </c>
    </row>
    <row r="1567" spans="1:25" x14ac:dyDescent="0.3">
      <c r="A1567" s="8" t="s">
        <v>33</v>
      </c>
      <c r="B1567" s="8" t="s">
        <v>2801</v>
      </c>
      <c r="C1567" s="8" t="s">
        <v>2802</v>
      </c>
      <c r="D1567" s="8" t="s">
        <v>34</v>
      </c>
      <c r="E1567" s="8"/>
      <c r="F1567" s="24">
        <v>0.29836233367451298</v>
      </c>
      <c r="G1567" s="24">
        <v>0</v>
      </c>
      <c r="H1567" s="25">
        <v>76.756</v>
      </c>
      <c r="I1567" s="25">
        <v>1.2414000000000001</v>
      </c>
      <c r="J1567" s="15">
        <v>19</v>
      </c>
      <c r="K1567" s="15">
        <v>6</v>
      </c>
      <c r="L1567" s="13">
        <v>1.6199999999999999E-2</v>
      </c>
      <c r="M1567" s="7">
        <v>0.51719892000000001</v>
      </c>
      <c r="N1567" s="26">
        <v>0.1</v>
      </c>
      <c r="O1567" s="27"/>
      <c r="P1567" s="8">
        <v>0.80665079439999998</v>
      </c>
      <c r="Q1567" s="24">
        <v>0.2984</v>
      </c>
      <c r="R1567" t="e">
        <f>IF($Q1567*100&gt;=VLOOKUP($O1567,margin_ranges!$A$5:$C$10,2,FALSE),IF($Q1567*100&lt;=VLOOKUP($O1567,margin_ranges!$A$5:$C$10,3,FALSE)+10,"IN RANGE","ABOVE RANGE"),"BELOW RANGE")</f>
        <v>#N/A</v>
      </c>
      <c r="S1567" t="e">
        <f>MIN(VLOOKUP($O1567,margin_ranges!$A$5:$D$10,4,FALSE),$P1567*100)</f>
        <v>#N/A</v>
      </c>
      <c r="T1567" s="29" t="e">
        <f>(1-$S1567/100)/(1-$F1567)-1</f>
        <v>#N/A</v>
      </c>
      <c r="U1567" s="19" t="str">
        <f>IF(ABS(IFERROR(T1567,0))&gt;0.05,INDEX(margin_ranges!$C$13:$C$16,MATCH($F1567*100,margin_ranges!$B$13:$B$16,1)),"")</f>
        <v/>
      </c>
      <c r="V1567" t="e">
        <f>MIN(VLOOKUP($U1567,margin_ranges!$A$5:$D$10,4,FALSE),$P1567*100)</f>
        <v>#N/A</v>
      </c>
      <c r="Y1567" s="29" t="e">
        <f t="shared" si="24"/>
        <v>#N/A</v>
      </c>
    </row>
    <row r="1568" spans="1:25" x14ac:dyDescent="0.3">
      <c r="A1568" s="8" t="s">
        <v>17</v>
      </c>
      <c r="B1568" s="8" t="s">
        <v>2801</v>
      </c>
      <c r="C1568" s="8" t="s">
        <v>2802</v>
      </c>
      <c r="D1568" s="8" t="s">
        <v>2803</v>
      </c>
      <c r="E1568" s="8" t="s">
        <v>2804</v>
      </c>
      <c r="F1568" s="24">
        <v>0.3</v>
      </c>
      <c r="G1568" s="24">
        <v>0</v>
      </c>
      <c r="H1568" s="25">
        <v>17.595099999999999</v>
      </c>
      <c r="I1568" s="25">
        <v>0.6129</v>
      </c>
      <c r="J1568" s="15">
        <v>7</v>
      </c>
      <c r="K1568" s="15">
        <v>2</v>
      </c>
      <c r="L1568" s="13">
        <v>3.4799999999999998E-2</v>
      </c>
      <c r="M1568" s="7">
        <v>0.36456875999999999</v>
      </c>
      <c r="N1568" s="26">
        <v>0.1</v>
      </c>
      <c r="O1568" s="27" t="s">
        <v>95</v>
      </c>
      <c r="P1568" s="8">
        <v>0.72570332479999999</v>
      </c>
      <c r="Q1568" s="24">
        <v>0.3</v>
      </c>
      <c r="R1568" t="str">
        <f>IF($Q1568*100&gt;=VLOOKUP($O1568,margin_ranges!$A$5:$C$10,2,FALSE),IF($Q1568*100&lt;=VLOOKUP($O1568,margin_ranges!$A$5:$C$10,3,FALSE)+10,"IN RANGE","ABOVE RANGE"),"BELOW RANGE")</f>
        <v>IN RANGE</v>
      </c>
      <c r="S1568">
        <f>MIN(VLOOKUP($O1568,margin_ranges!$A$5:$D$10,4,FALSE),$P1568*100)</f>
        <v>19.75</v>
      </c>
      <c r="T1568" s="29">
        <f>(1-$S1568/100)/(1-$F1568)-1</f>
        <v>0.14642857142857157</v>
      </c>
      <c r="U1568" s="19" t="str">
        <f>IF(ABS(IFERROR(T1568,0))&gt;0.05,INDEX(margin_ranges!$C$13:$C$16,MATCH($F1568*100,margin_ranges!$B$13:$B$16,1)),"")</f>
        <v>Balanced (Type B)</v>
      </c>
      <c r="V1568">
        <f>MIN(VLOOKUP($U1568,margin_ranges!$A$5:$D$10,4,FALSE),$P1568*100)</f>
        <v>29.75</v>
      </c>
      <c r="Y1568" s="29">
        <f t="shared" si="24"/>
        <v>3.5714285714285587E-3</v>
      </c>
    </row>
    <row r="1569" spans="1:25" x14ac:dyDescent="0.3">
      <c r="A1569" s="8" t="s">
        <v>35</v>
      </c>
      <c r="B1569" s="8" t="s">
        <v>2805</v>
      </c>
      <c r="C1569" s="8" t="s">
        <v>34</v>
      </c>
      <c r="D1569" s="8" t="s">
        <v>34</v>
      </c>
      <c r="E1569" s="8"/>
      <c r="F1569" s="24">
        <v>0.251561326195827</v>
      </c>
      <c r="G1569" s="24">
        <v>0.96703019999999995</v>
      </c>
      <c r="H1569" s="25">
        <v>2214.4167000000002</v>
      </c>
      <c r="I1569" s="25">
        <v>928.61239999999998</v>
      </c>
      <c r="J1569" s="15">
        <v>30990</v>
      </c>
      <c r="K1569" s="15">
        <v>6310</v>
      </c>
      <c r="L1569" s="13">
        <v>0.41930000000000001</v>
      </c>
      <c r="M1569" s="7">
        <v>1.1124230900000001</v>
      </c>
      <c r="N1569" s="26">
        <v>0.80632800000000004</v>
      </c>
      <c r="O1569" s="27"/>
      <c r="P1569" s="8">
        <v>0.27516067649999998</v>
      </c>
      <c r="Q1569" s="24">
        <v>0.25159999999999999</v>
      </c>
      <c r="R1569" t="e">
        <f>IF($Q1569*100&gt;=VLOOKUP($O1569,margin_ranges!$A$5:$C$10,2,FALSE),IF($Q1569*100&lt;=VLOOKUP($O1569,margin_ranges!$A$5:$C$10,3,FALSE)+10,"IN RANGE","ABOVE RANGE"),"BELOW RANGE")</f>
        <v>#N/A</v>
      </c>
      <c r="S1569" t="e">
        <f>MIN(VLOOKUP($O1569,margin_ranges!$A$5:$D$10,4,FALSE),$P1569*100)</f>
        <v>#N/A</v>
      </c>
      <c r="T1569" s="29" t="e">
        <f>(1-$S1569/100)/(1-$F1569)-1</f>
        <v>#N/A</v>
      </c>
      <c r="U1569" s="19" t="str">
        <f>IF(ABS(IFERROR(T1569,0))&gt;0.05,INDEX(margin_ranges!$C$13:$C$16,MATCH($F1569*100,margin_ranges!$B$13:$B$16,1)),"")</f>
        <v/>
      </c>
      <c r="V1569" t="e">
        <f>MIN(VLOOKUP($U1569,margin_ranges!$A$5:$D$10,4,FALSE),$P1569*100)</f>
        <v>#N/A</v>
      </c>
      <c r="Y1569" s="29" t="e">
        <f t="shared" si="24"/>
        <v>#N/A</v>
      </c>
    </row>
    <row r="1570" spans="1:25" x14ac:dyDescent="0.3">
      <c r="A1570" s="8" t="s">
        <v>33</v>
      </c>
      <c r="B1570" s="8" t="s">
        <v>2805</v>
      </c>
      <c r="C1570" s="8" t="s">
        <v>2806</v>
      </c>
      <c r="D1570" s="8" t="s">
        <v>34</v>
      </c>
      <c r="E1570" s="8"/>
      <c r="F1570" s="24">
        <v>0.251561326195827</v>
      </c>
      <c r="G1570" s="24">
        <v>0.96703019999999995</v>
      </c>
      <c r="H1570" s="25">
        <v>2214.4167000000002</v>
      </c>
      <c r="I1570" s="25">
        <v>928.61239999999998</v>
      </c>
      <c r="J1570" s="15">
        <v>30990</v>
      </c>
      <c r="K1570" s="15">
        <v>6310</v>
      </c>
      <c r="L1570" s="13">
        <v>0.41930000000000001</v>
      </c>
      <c r="M1570" s="7">
        <v>1.1124230900000001</v>
      </c>
      <c r="N1570" s="26">
        <v>0.80632800000000004</v>
      </c>
      <c r="O1570" s="27"/>
      <c r="P1570" s="8">
        <v>0.27516067649999998</v>
      </c>
      <c r="Q1570" s="24">
        <v>0.25159999999999999</v>
      </c>
      <c r="R1570" t="e">
        <f>IF($Q1570*100&gt;=VLOOKUP($O1570,margin_ranges!$A$5:$C$10,2,FALSE),IF($Q1570*100&lt;=VLOOKUP($O1570,margin_ranges!$A$5:$C$10,3,FALSE)+10,"IN RANGE","ABOVE RANGE"),"BELOW RANGE")</f>
        <v>#N/A</v>
      </c>
      <c r="S1570" t="e">
        <f>MIN(VLOOKUP($O1570,margin_ranges!$A$5:$D$10,4,FALSE),$P1570*100)</f>
        <v>#N/A</v>
      </c>
      <c r="T1570" s="29" t="e">
        <f>(1-$S1570/100)/(1-$F1570)-1</f>
        <v>#N/A</v>
      </c>
      <c r="U1570" s="19" t="str">
        <f>IF(ABS(IFERROR(T1570,0))&gt;0.05,INDEX(margin_ranges!$C$13:$C$16,MATCH($F1570*100,margin_ranges!$B$13:$B$16,1)),"")</f>
        <v/>
      </c>
      <c r="V1570" t="e">
        <f>MIN(VLOOKUP($U1570,margin_ranges!$A$5:$D$10,4,FALSE),$P1570*100)</f>
        <v>#N/A</v>
      </c>
      <c r="Y1570" s="29" t="e">
        <f t="shared" si="24"/>
        <v>#N/A</v>
      </c>
    </row>
    <row r="1571" spans="1:25" x14ac:dyDescent="0.3">
      <c r="A1571" s="8" t="s">
        <v>17</v>
      </c>
      <c r="B1571" s="8" t="s">
        <v>2805</v>
      </c>
      <c r="C1571" s="8" t="s">
        <v>2806</v>
      </c>
      <c r="D1571" s="8" t="s">
        <v>2817</v>
      </c>
      <c r="E1571" s="8" t="s">
        <v>2818</v>
      </c>
      <c r="F1571" s="24">
        <v>0.38999999999999901</v>
      </c>
      <c r="G1571" s="24">
        <v>0</v>
      </c>
      <c r="H1571" s="25">
        <v>4.2695999999999996</v>
      </c>
      <c r="I1571" s="25">
        <v>2.4998999999999998</v>
      </c>
      <c r="J1571" s="15">
        <v>38</v>
      </c>
      <c r="K1571" s="15">
        <v>13</v>
      </c>
      <c r="L1571" s="13">
        <v>0.58550000000000002</v>
      </c>
      <c r="M1571" s="7">
        <v>0.50410308999999998</v>
      </c>
      <c r="N1571" s="26">
        <v>0.22</v>
      </c>
      <c r="O1571" s="27" t="s">
        <v>22</v>
      </c>
      <c r="P1571" s="8">
        <v>0.5635813315</v>
      </c>
      <c r="Q1571" s="24">
        <v>0.39</v>
      </c>
      <c r="R1571" t="str">
        <f>IF($Q1571*100&gt;=VLOOKUP($O1571,margin_ranges!$A$5:$C$10,2,FALSE),IF($Q1571*100&lt;=VLOOKUP($O1571,margin_ranges!$A$5:$C$10,3,FALSE)+10,"IN RANGE","ABOVE RANGE"),"BELOW RANGE")</f>
        <v>IN RANGE</v>
      </c>
      <c r="S1571">
        <f>MIN(VLOOKUP($O1571,margin_ranges!$A$5:$D$10,4,FALSE),$P1571*100)</f>
        <v>29.75</v>
      </c>
      <c r="T1571" s="29">
        <f>(1-$S1571/100)/(1-$F1571)-1</f>
        <v>0.1516393442622932</v>
      </c>
      <c r="U1571" s="19" t="str">
        <f>IF(ABS(IFERROR(T1571,0))&gt;0.05,INDEX(margin_ranges!$C$13:$C$16,MATCH($F1571*100,margin_ranges!$B$13:$B$16,1)),"")</f>
        <v>Margin Over Fill (Type C)</v>
      </c>
      <c r="V1571">
        <f>MIN(VLOOKUP($U1571,margin_ranges!$A$5:$D$10,4,FALSE),$P1571*100)</f>
        <v>43</v>
      </c>
      <c r="Y1571" s="29">
        <f t="shared" si="24"/>
        <v>-6.5573770491804684E-2</v>
      </c>
    </row>
    <row r="1572" spans="1:25" x14ac:dyDescent="0.3">
      <c r="A1572" s="8" t="s">
        <v>17</v>
      </c>
      <c r="B1572" s="8" t="s">
        <v>2805</v>
      </c>
      <c r="C1572" s="8" t="s">
        <v>2806</v>
      </c>
      <c r="D1572" s="8" t="s">
        <v>2809</v>
      </c>
      <c r="E1572" s="8" t="s">
        <v>2810</v>
      </c>
      <c r="F1572" s="24">
        <v>0.37</v>
      </c>
      <c r="G1572" s="24">
        <v>0</v>
      </c>
      <c r="H1572" s="25">
        <v>6.5022000000000002</v>
      </c>
      <c r="I1572" s="25">
        <v>0.32740000000000002</v>
      </c>
      <c r="J1572" s="15">
        <v>9</v>
      </c>
      <c r="K1572" s="15">
        <v>3</v>
      </c>
      <c r="L1572" s="13">
        <v>5.0299999999999997E-2</v>
      </c>
      <c r="M1572" s="7">
        <v>0.89015928</v>
      </c>
      <c r="N1572" s="26">
        <v>0.5</v>
      </c>
      <c r="O1572" s="27" t="s">
        <v>22</v>
      </c>
      <c r="P1572" s="8">
        <v>0.43830277480000002</v>
      </c>
      <c r="Q1572" s="24">
        <v>0.37</v>
      </c>
      <c r="R1572" t="str">
        <f>IF($Q1572*100&gt;=VLOOKUP($O1572,margin_ranges!$A$5:$C$10,2,FALSE),IF($Q1572*100&lt;=VLOOKUP($O1572,margin_ranges!$A$5:$C$10,3,FALSE)+10,"IN RANGE","ABOVE RANGE"),"BELOW RANGE")</f>
        <v>IN RANGE</v>
      </c>
      <c r="S1572">
        <f>MIN(VLOOKUP($O1572,margin_ranges!$A$5:$D$10,4,FALSE),$P1572*100)</f>
        <v>29.75</v>
      </c>
      <c r="T1572" s="29">
        <f>(1-$S1572/100)/(1-$F1572)-1</f>
        <v>0.11507936507936511</v>
      </c>
      <c r="U1572" s="19" t="str">
        <f>IF(ABS(IFERROR(T1572,0))&gt;0.05,INDEX(margin_ranges!$C$13:$C$16,MATCH($F1572*100,margin_ranges!$B$13:$B$16,1)),"")</f>
        <v>Margin Over Fill (Type C)</v>
      </c>
      <c r="V1572">
        <f>MIN(VLOOKUP($U1572,margin_ranges!$A$5:$D$10,4,FALSE),$P1572*100)</f>
        <v>43</v>
      </c>
      <c r="Y1572" s="29">
        <f t="shared" si="24"/>
        <v>-9.5238095238095122E-2</v>
      </c>
    </row>
    <row r="1573" spans="1:25" x14ac:dyDescent="0.3">
      <c r="A1573" s="8" t="s">
        <v>17</v>
      </c>
      <c r="B1573" s="8" t="s">
        <v>2805</v>
      </c>
      <c r="C1573" s="8" t="s">
        <v>2806</v>
      </c>
      <c r="D1573" s="8" t="s">
        <v>2821</v>
      </c>
      <c r="E1573" s="8" t="s">
        <v>2822</v>
      </c>
      <c r="F1573" s="24">
        <v>0.37</v>
      </c>
      <c r="G1573" s="24">
        <v>0</v>
      </c>
      <c r="H1573" s="25">
        <v>11.7324</v>
      </c>
      <c r="I1573" s="25">
        <v>1.3804000000000001</v>
      </c>
      <c r="J1573" s="15">
        <v>31</v>
      </c>
      <c r="K1573" s="15">
        <v>11</v>
      </c>
      <c r="L1573" s="13">
        <v>0.1177</v>
      </c>
      <c r="M1573" s="7">
        <v>0.75274759000000002</v>
      </c>
      <c r="N1573" s="26">
        <v>0.42</v>
      </c>
      <c r="O1573" s="27" t="s">
        <v>22</v>
      </c>
      <c r="P1573" s="8">
        <v>0.44204404850000001</v>
      </c>
      <c r="Q1573" s="24">
        <v>0.37</v>
      </c>
      <c r="R1573" t="str">
        <f>IF($Q1573*100&gt;=VLOOKUP($O1573,margin_ranges!$A$5:$C$10,2,FALSE),IF($Q1573*100&lt;=VLOOKUP($O1573,margin_ranges!$A$5:$C$10,3,FALSE)+10,"IN RANGE","ABOVE RANGE"),"BELOW RANGE")</f>
        <v>IN RANGE</v>
      </c>
      <c r="S1573">
        <f>MIN(VLOOKUP($O1573,margin_ranges!$A$5:$D$10,4,FALSE),$P1573*100)</f>
        <v>29.75</v>
      </c>
      <c r="T1573" s="29">
        <f>(1-$S1573/100)/(1-$F1573)-1</f>
        <v>0.11507936507936511</v>
      </c>
      <c r="U1573" s="19" t="str">
        <f>IF(ABS(IFERROR(T1573,0))&gt;0.05,INDEX(margin_ranges!$C$13:$C$16,MATCH($F1573*100,margin_ranges!$B$13:$B$16,1)),"")</f>
        <v>Margin Over Fill (Type C)</v>
      </c>
      <c r="V1573">
        <f>MIN(VLOOKUP($U1573,margin_ranges!$A$5:$D$10,4,FALSE),$P1573*100)</f>
        <v>43</v>
      </c>
      <c r="Y1573" s="29">
        <f t="shared" si="24"/>
        <v>-9.5238095238095122E-2</v>
      </c>
    </row>
    <row r="1574" spans="1:25" x14ac:dyDescent="0.3">
      <c r="A1574" s="8" t="s">
        <v>17</v>
      </c>
      <c r="B1574" s="8" t="s">
        <v>2805</v>
      </c>
      <c r="C1574" s="8" t="s">
        <v>2806</v>
      </c>
      <c r="D1574" s="8" t="s">
        <v>2823</v>
      </c>
      <c r="E1574" s="8" t="s">
        <v>2824</v>
      </c>
      <c r="F1574" s="24">
        <v>0.37</v>
      </c>
      <c r="G1574" s="24">
        <v>0</v>
      </c>
      <c r="H1574" s="25">
        <v>6.8061999999999996</v>
      </c>
      <c r="I1574" s="25">
        <v>0.78659999999999997</v>
      </c>
      <c r="J1574" s="15">
        <v>22</v>
      </c>
      <c r="K1574" s="15">
        <v>8</v>
      </c>
      <c r="L1574" s="13">
        <v>0.11559999999999999</v>
      </c>
      <c r="M1574" s="7">
        <v>0.94318924999999998</v>
      </c>
      <c r="N1574" s="26">
        <v>0.56000000000000005</v>
      </c>
      <c r="O1574" s="27" t="s">
        <v>22</v>
      </c>
      <c r="P1574" s="8">
        <v>0.40626973729999999</v>
      </c>
      <c r="Q1574" s="24">
        <v>0.37</v>
      </c>
      <c r="R1574" t="str">
        <f>IF($Q1574*100&gt;=VLOOKUP($O1574,margin_ranges!$A$5:$C$10,2,FALSE),IF($Q1574*100&lt;=VLOOKUP($O1574,margin_ranges!$A$5:$C$10,3,FALSE)+10,"IN RANGE","ABOVE RANGE"),"BELOW RANGE")</f>
        <v>IN RANGE</v>
      </c>
      <c r="S1574">
        <f>MIN(VLOOKUP($O1574,margin_ranges!$A$5:$D$10,4,FALSE),$P1574*100)</f>
        <v>29.75</v>
      </c>
      <c r="T1574" s="29">
        <f>(1-$S1574/100)/(1-$F1574)-1</f>
        <v>0.11507936507936511</v>
      </c>
      <c r="U1574" s="19" t="str">
        <f>IF(ABS(IFERROR(T1574,0))&gt;0.05,INDEX(margin_ranges!$C$13:$C$16,MATCH($F1574*100,margin_ranges!$B$13:$B$16,1)),"")</f>
        <v>Margin Over Fill (Type C)</v>
      </c>
      <c r="V1574">
        <f>MIN(VLOOKUP($U1574,margin_ranges!$A$5:$D$10,4,FALSE),$P1574*100)</f>
        <v>40.626973729999996</v>
      </c>
      <c r="Y1574" s="29">
        <f t="shared" si="24"/>
        <v>-5.757101158730149E-2</v>
      </c>
    </row>
    <row r="1575" spans="1:25" x14ac:dyDescent="0.3">
      <c r="A1575" s="8" t="s">
        <v>17</v>
      </c>
      <c r="B1575" s="8" t="s">
        <v>2805</v>
      </c>
      <c r="C1575" s="8" t="s">
        <v>2806</v>
      </c>
      <c r="D1575" s="8" t="s">
        <v>2833</v>
      </c>
      <c r="E1575" s="8" t="s">
        <v>2834</v>
      </c>
      <c r="F1575" s="24">
        <v>0.37</v>
      </c>
      <c r="G1575" s="24">
        <v>0</v>
      </c>
      <c r="H1575" s="25">
        <v>13.0563</v>
      </c>
      <c r="I1575" s="25">
        <v>1.4494</v>
      </c>
      <c r="J1575" s="15">
        <v>38</v>
      </c>
      <c r="K1575" s="15">
        <v>13</v>
      </c>
      <c r="L1575" s="13">
        <v>0.111</v>
      </c>
      <c r="M1575" s="7">
        <v>0.88153367999999999</v>
      </c>
      <c r="N1575" s="26">
        <v>0.53</v>
      </c>
      <c r="O1575" s="27" t="s">
        <v>22</v>
      </c>
      <c r="P1575" s="8">
        <v>0.39877510170000002</v>
      </c>
      <c r="Q1575" s="24">
        <v>0.37</v>
      </c>
      <c r="R1575" t="str">
        <f>IF($Q1575*100&gt;=VLOOKUP($O1575,margin_ranges!$A$5:$C$10,2,FALSE),IF($Q1575*100&lt;=VLOOKUP($O1575,margin_ranges!$A$5:$C$10,3,FALSE)+10,"IN RANGE","ABOVE RANGE"),"BELOW RANGE")</f>
        <v>IN RANGE</v>
      </c>
      <c r="S1575">
        <f>MIN(VLOOKUP($O1575,margin_ranges!$A$5:$D$10,4,FALSE),$P1575*100)</f>
        <v>29.75</v>
      </c>
      <c r="T1575" s="29">
        <f>(1-$S1575/100)/(1-$F1575)-1</f>
        <v>0.11507936507936511</v>
      </c>
      <c r="U1575" s="19" t="str">
        <f>IF(ABS(IFERROR(T1575,0))&gt;0.05,INDEX(margin_ranges!$C$13:$C$16,MATCH($F1575*100,margin_ranges!$B$13:$B$16,1)),"")</f>
        <v>Margin Over Fill (Type C)</v>
      </c>
      <c r="V1575">
        <f>MIN(VLOOKUP($U1575,margin_ranges!$A$5:$D$10,4,FALSE),$P1575*100)</f>
        <v>39.877510170000001</v>
      </c>
      <c r="Y1575" s="29">
        <f t="shared" si="24"/>
        <v>-4.5674764603174767E-2</v>
      </c>
    </row>
    <row r="1576" spans="1:25" x14ac:dyDescent="0.3">
      <c r="A1576" s="8" t="s">
        <v>17</v>
      </c>
      <c r="B1576" s="8" t="s">
        <v>2805</v>
      </c>
      <c r="C1576" s="8" t="s">
        <v>2806</v>
      </c>
      <c r="D1576" s="8" t="s">
        <v>2831</v>
      </c>
      <c r="E1576" s="8" t="s">
        <v>2832</v>
      </c>
      <c r="F1576" s="24">
        <v>0.36775967013548</v>
      </c>
      <c r="G1576" s="24">
        <v>0</v>
      </c>
      <c r="H1576" s="25">
        <v>5.2324999999999999</v>
      </c>
      <c r="I1576" s="25">
        <v>0.65710000000000002</v>
      </c>
      <c r="J1576" s="15">
        <v>22</v>
      </c>
      <c r="K1576" s="15">
        <v>7</v>
      </c>
      <c r="L1576" s="13">
        <v>0.12559999999999999</v>
      </c>
      <c r="M1576" s="7">
        <v>1.10717391</v>
      </c>
      <c r="N1576" s="26">
        <v>0.7</v>
      </c>
      <c r="O1576" s="27" t="s">
        <v>22</v>
      </c>
      <c r="P1576" s="8">
        <v>0.36775967009999999</v>
      </c>
      <c r="Q1576" s="24">
        <v>0.37</v>
      </c>
      <c r="R1576" t="str">
        <f>IF($Q1576*100&gt;=VLOOKUP($O1576,margin_ranges!$A$5:$C$10,2,FALSE),IF($Q1576*100&lt;=VLOOKUP($O1576,margin_ranges!$A$5:$C$10,3,FALSE)+10,"IN RANGE","ABOVE RANGE"),"BELOW RANGE")</f>
        <v>IN RANGE</v>
      </c>
      <c r="S1576">
        <f>MIN(VLOOKUP($O1576,margin_ranges!$A$5:$D$10,4,FALSE),$P1576*100)</f>
        <v>29.75</v>
      </c>
      <c r="T1576" s="29">
        <f>(1-$S1576/100)/(1-$F1576)-1</f>
        <v>0.11112810559006192</v>
      </c>
      <c r="U1576" s="19" t="str">
        <f>IF(ABS(IFERROR(T1576,0))&gt;0.05,INDEX(margin_ranges!$C$13:$C$16,MATCH($F1576*100,margin_ranges!$B$13:$B$16,1)),"")</f>
        <v>Margin Over Fill (Type C)</v>
      </c>
      <c r="V1576">
        <f>MIN(VLOOKUP($U1576,margin_ranges!$A$5:$D$10,4,FALSE),$P1576*100)</f>
        <v>36.775967010000002</v>
      </c>
      <c r="Y1576" s="29">
        <f t="shared" si="24"/>
        <v>5.6117555047308088E-11</v>
      </c>
    </row>
    <row r="1577" spans="1:25" x14ac:dyDescent="0.3">
      <c r="A1577" s="8" t="s">
        <v>17</v>
      </c>
      <c r="B1577" s="8" t="s">
        <v>2805</v>
      </c>
      <c r="C1577" s="8" t="s">
        <v>2806</v>
      </c>
      <c r="D1577" s="8" t="s">
        <v>2829</v>
      </c>
      <c r="E1577" s="8" t="s">
        <v>2830</v>
      </c>
      <c r="F1577" s="24">
        <v>0.3</v>
      </c>
      <c r="G1577" s="24">
        <v>0</v>
      </c>
      <c r="H1577" s="25">
        <v>35.428899999999999</v>
      </c>
      <c r="I1577" s="25">
        <v>5.9268999999999998</v>
      </c>
      <c r="J1577" s="15">
        <v>137</v>
      </c>
      <c r="K1577" s="15">
        <v>38</v>
      </c>
      <c r="L1577" s="13">
        <v>0.1673</v>
      </c>
      <c r="M1577" s="7">
        <v>0.77013147999999998</v>
      </c>
      <c r="N1577" s="26">
        <v>0.2</v>
      </c>
      <c r="O1577" s="27" t="s">
        <v>92</v>
      </c>
      <c r="P1577" s="8">
        <v>0.74030408489999999</v>
      </c>
      <c r="Q1577" s="24">
        <v>0.3</v>
      </c>
      <c r="R1577" t="str">
        <f>IF($Q1577*100&gt;=VLOOKUP($O1577,margin_ranges!$A$5:$C$10,2,FALSE),IF($Q1577*100&lt;=VLOOKUP($O1577,margin_ranges!$A$5:$C$10,3,FALSE)+10,"IN RANGE","ABOVE RANGE"),"BELOW RANGE")</f>
        <v>IN RANGE</v>
      </c>
      <c r="S1577">
        <f>MIN(VLOOKUP($O1577,margin_ranges!$A$5:$D$10,4,FALSE),$P1577*100)</f>
        <v>29.75</v>
      </c>
      <c r="T1577" s="29">
        <f>(1-$S1577/100)/(1-$F1577)-1</f>
        <v>3.5714285714285587E-3</v>
      </c>
      <c r="U1577" s="19" t="str">
        <f>IF(ABS(IFERROR(T1577,0))&gt;0.05,INDEX(margin_ranges!$C$13:$C$16,MATCH($F1577*100,margin_ranges!$B$13:$B$16,1)),"")</f>
        <v/>
      </c>
      <c r="V1577" t="e">
        <f>MIN(VLOOKUP($U1577,margin_ranges!$A$5:$D$10,4,FALSE),$P1577*100)</f>
        <v>#N/A</v>
      </c>
      <c r="Y1577" s="29" t="e">
        <f t="shared" si="24"/>
        <v>#N/A</v>
      </c>
    </row>
    <row r="1578" spans="1:25" x14ac:dyDescent="0.3">
      <c r="A1578" s="8" t="s">
        <v>17</v>
      </c>
      <c r="B1578" s="8" t="s">
        <v>2805</v>
      </c>
      <c r="C1578" s="8" t="s">
        <v>2806</v>
      </c>
      <c r="D1578" s="8" t="s">
        <v>2819</v>
      </c>
      <c r="E1578" s="8" t="s">
        <v>2820</v>
      </c>
      <c r="F1578" s="24">
        <v>0.23217528989894201</v>
      </c>
      <c r="G1578" s="24">
        <v>1</v>
      </c>
      <c r="H1578" s="25">
        <v>48.179499999999997</v>
      </c>
      <c r="I1578" s="25">
        <v>1.1306</v>
      </c>
      <c r="J1578" s="15">
        <v>55</v>
      </c>
      <c r="K1578" s="15">
        <v>11</v>
      </c>
      <c r="L1578" s="13">
        <v>2.35E-2</v>
      </c>
      <c r="M1578" s="7">
        <v>1.6279757399999999</v>
      </c>
      <c r="N1578" s="26">
        <v>1.25</v>
      </c>
      <c r="O1578" s="27" t="s">
        <v>92</v>
      </c>
      <c r="P1578" s="8">
        <v>0.2321752899</v>
      </c>
      <c r="Q1578" s="24">
        <v>0.25</v>
      </c>
      <c r="R1578" t="str">
        <f>IF($Q1578*100&gt;=VLOOKUP($O1578,margin_ranges!$A$5:$C$10,2,FALSE),IF($Q1578*100&lt;=VLOOKUP($O1578,margin_ranges!$A$5:$C$10,3,FALSE)+10,"IN RANGE","ABOVE RANGE"),"BELOW RANGE")</f>
        <v>IN RANGE</v>
      </c>
      <c r="S1578">
        <f>MIN(VLOOKUP($O1578,margin_ranges!$A$5:$D$10,4,FALSE),$P1578*100)</f>
        <v>23.217528989999998</v>
      </c>
      <c r="T1578" s="29">
        <f>(1-$S1578/100)/(1-$F1578)-1</f>
        <v>-1.3780088181647443E-12</v>
      </c>
      <c r="U1578" s="19" t="str">
        <f>IF(ABS(IFERROR(T1578,0))&gt;0.05,INDEX(margin_ranges!$C$13:$C$16,MATCH($F1578*100,margin_ranges!$B$13:$B$16,1)),"")</f>
        <v/>
      </c>
      <c r="V1578" t="e">
        <f>MIN(VLOOKUP($U1578,margin_ranges!$A$5:$D$10,4,FALSE),$P1578*100)</f>
        <v>#N/A</v>
      </c>
      <c r="Y1578" s="29" t="e">
        <f t="shared" si="24"/>
        <v>#N/A</v>
      </c>
    </row>
    <row r="1579" spans="1:25" x14ac:dyDescent="0.3">
      <c r="A1579" s="8" t="s">
        <v>17</v>
      </c>
      <c r="B1579" s="8" t="s">
        <v>2805</v>
      </c>
      <c r="C1579" s="8" t="s">
        <v>2806</v>
      </c>
      <c r="D1579" s="8" t="s">
        <v>2811</v>
      </c>
      <c r="E1579" s="8" t="s">
        <v>2812</v>
      </c>
      <c r="F1579" s="24">
        <v>0.28999999999999998</v>
      </c>
      <c r="G1579" s="24">
        <v>0</v>
      </c>
      <c r="H1579" s="25">
        <v>13.4406</v>
      </c>
      <c r="I1579" s="25">
        <v>6.4185999999999996</v>
      </c>
      <c r="J1579" s="15">
        <v>211</v>
      </c>
      <c r="K1579" s="15">
        <v>53</v>
      </c>
      <c r="L1579" s="13">
        <v>0.47760000000000002</v>
      </c>
      <c r="M1579" s="7">
        <v>1.09679616</v>
      </c>
      <c r="N1579" s="26">
        <v>0.4</v>
      </c>
      <c r="O1579" s="27" t="s">
        <v>22</v>
      </c>
      <c r="P1579" s="8">
        <v>0.63530142290000002</v>
      </c>
      <c r="Q1579" s="24">
        <v>0.28999999999999998</v>
      </c>
      <c r="R1579" t="str">
        <f>IF($Q1579*100&gt;=VLOOKUP($O1579,margin_ranges!$A$5:$C$10,2,FALSE),IF($Q1579*100&lt;=VLOOKUP($O1579,margin_ranges!$A$5:$C$10,3,FALSE)+10,"IN RANGE","ABOVE RANGE"),"BELOW RANGE")</f>
        <v>IN RANGE</v>
      </c>
      <c r="S1579">
        <f>MIN(VLOOKUP($O1579,margin_ranges!$A$5:$D$10,4,FALSE),$P1579*100)</f>
        <v>29.75</v>
      </c>
      <c r="T1579" s="29">
        <f>(1-$S1579/100)/(1-$F1579)-1</f>
        <v>-1.0563380281690127E-2</v>
      </c>
      <c r="U1579" s="19" t="str">
        <f>IF(ABS(IFERROR(T1579,0))&gt;0.05,INDEX(margin_ranges!$C$13:$C$16,MATCH($F1579*100,margin_ranges!$B$13:$B$16,1)),"")</f>
        <v/>
      </c>
      <c r="V1579" t="e">
        <f>MIN(VLOOKUP($U1579,margin_ranges!$A$5:$D$10,4,FALSE),$P1579*100)</f>
        <v>#N/A</v>
      </c>
      <c r="Y1579" s="29" t="e">
        <f t="shared" si="24"/>
        <v>#N/A</v>
      </c>
    </row>
    <row r="1580" spans="1:25" x14ac:dyDescent="0.3">
      <c r="A1580" s="8" t="s">
        <v>17</v>
      </c>
      <c r="B1580" s="8" t="s">
        <v>2805</v>
      </c>
      <c r="C1580" s="8" t="s">
        <v>2806</v>
      </c>
      <c r="D1580" s="8" t="s">
        <v>2825</v>
      </c>
      <c r="E1580" s="8" t="s">
        <v>2826</v>
      </c>
      <c r="F1580" s="24">
        <v>0.28999999999999998</v>
      </c>
      <c r="G1580" s="24">
        <v>0</v>
      </c>
      <c r="H1580" s="25">
        <v>37.015000000000001</v>
      </c>
      <c r="I1580" s="25">
        <v>11.877000000000001</v>
      </c>
      <c r="J1580" s="15">
        <v>328</v>
      </c>
      <c r="K1580" s="15">
        <v>83</v>
      </c>
      <c r="L1580" s="13">
        <v>0.32090000000000002</v>
      </c>
      <c r="M1580" s="7">
        <v>0.92047774999999998</v>
      </c>
      <c r="N1580" s="26">
        <v>0.5</v>
      </c>
      <c r="O1580" s="27" t="s">
        <v>92</v>
      </c>
      <c r="P1580" s="8">
        <v>0.45680381980000001</v>
      </c>
      <c r="Q1580" s="24">
        <v>0.28999999999999998</v>
      </c>
      <c r="R1580" t="str">
        <f>IF($Q1580*100&gt;=VLOOKUP($O1580,margin_ranges!$A$5:$C$10,2,FALSE),IF($Q1580*100&lt;=VLOOKUP($O1580,margin_ranges!$A$5:$C$10,3,FALSE)+10,"IN RANGE","ABOVE RANGE"),"BELOW RANGE")</f>
        <v>IN RANGE</v>
      </c>
      <c r="S1580">
        <f>MIN(VLOOKUP($O1580,margin_ranges!$A$5:$D$10,4,FALSE),$P1580*100)</f>
        <v>29.75</v>
      </c>
      <c r="T1580" s="29">
        <f>(1-$S1580/100)/(1-$F1580)-1</f>
        <v>-1.0563380281690127E-2</v>
      </c>
      <c r="U1580" s="19" t="str">
        <f>IF(ABS(IFERROR(T1580,0))&gt;0.05,INDEX(margin_ranges!$C$13:$C$16,MATCH($F1580*100,margin_ranges!$B$13:$B$16,1)),"")</f>
        <v/>
      </c>
      <c r="V1580" t="e">
        <f>MIN(VLOOKUP($U1580,margin_ranges!$A$5:$D$10,4,FALSE),$P1580*100)</f>
        <v>#N/A</v>
      </c>
      <c r="Y1580" s="29" t="e">
        <f t="shared" si="24"/>
        <v>#N/A</v>
      </c>
    </row>
    <row r="1581" spans="1:25" x14ac:dyDescent="0.3">
      <c r="A1581" s="8" t="s">
        <v>17</v>
      </c>
      <c r="B1581" s="8" t="s">
        <v>2805</v>
      </c>
      <c r="C1581" s="8" t="s">
        <v>2806</v>
      </c>
      <c r="D1581" s="8" t="s">
        <v>2813</v>
      </c>
      <c r="E1581" s="8" t="s">
        <v>2814</v>
      </c>
      <c r="F1581" s="24">
        <v>0.25</v>
      </c>
      <c r="G1581" s="24">
        <v>1</v>
      </c>
      <c r="H1581" s="25">
        <v>917.44659999999999</v>
      </c>
      <c r="I1581" s="25">
        <v>345.95240000000001</v>
      </c>
      <c r="J1581" s="15">
        <v>17564</v>
      </c>
      <c r="K1581" s="15">
        <v>3504</v>
      </c>
      <c r="L1581" s="13">
        <v>0.37709999999999999</v>
      </c>
      <c r="M1581" s="7">
        <v>1.6923717599999999</v>
      </c>
      <c r="N1581" s="26">
        <v>1.25</v>
      </c>
      <c r="O1581" s="27" t="s">
        <v>92</v>
      </c>
      <c r="P1581" s="8">
        <v>0.2613916</v>
      </c>
      <c r="Q1581" s="24">
        <v>0.25</v>
      </c>
      <c r="R1581" t="str">
        <f>IF($Q1581*100&gt;=VLOOKUP($O1581,margin_ranges!$A$5:$C$10,2,FALSE),IF($Q1581*100&lt;=VLOOKUP($O1581,margin_ranges!$A$5:$C$10,3,FALSE)+10,"IN RANGE","ABOVE RANGE"),"BELOW RANGE")</f>
        <v>IN RANGE</v>
      </c>
      <c r="S1581">
        <f>MIN(VLOOKUP($O1581,margin_ranges!$A$5:$D$10,4,FALSE),$P1581*100)</f>
        <v>26.13916</v>
      </c>
      <c r="T1581" s="29">
        <f>(1-$S1581/100)/(1-$F1581)-1</f>
        <v>-1.5188800000000113E-2</v>
      </c>
      <c r="U1581" s="19" t="str">
        <f>IF(ABS(IFERROR(T1581,0))&gt;0.05,INDEX(margin_ranges!$C$13:$C$16,MATCH($F1581*100,margin_ranges!$B$13:$B$16,1)),"")</f>
        <v/>
      </c>
      <c r="V1581" t="e">
        <f>MIN(VLOOKUP($U1581,margin_ranges!$A$5:$D$10,4,FALSE),$P1581*100)</f>
        <v>#N/A</v>
      </c>
      <c r="Y1581" s="29" t="e">
        <f t="shared" si="24"/>
        <v>#N/A</v>
      </c>
    </row>
    <row r="1582" spans="1:25" x14ac:dyDescent="0.3">
      <c r="A1582" s="8" t="s">
        <v>17</v>
      </c>
      <c r="B1582" s="8" t="s">
        <v>2805</v>
      </c>
      <c r="C1582" s="8" t="s">
        <v>2806</v>
      </c>
      <c r="D1582" s="8" t="s">
        <v>2807</v>
      </c>
      <c r="E1582" s="8" t="s">
        <v>2808</v>
      </c>
      <c r="F1582" s="24">
        <v>0.25</v>
      </c>
      <c r="G1582" s="24">
        <v>1</v>
      </c>
      <c r="H1582" s="25">
        <v>970.85260000000005</v>
      </c>
      <c r="I1582" s="25">
        <v>507.66329999999999</v>
      </c>
      <c r="J1582" s="15">
        <v>11363</v>
      </c>
      <c r="K1582" s="15">
        <v>2273</v>
      </c>
      <c r="L1582" s="13">
        <v>0.52290000000000003</v>
      </c>
      <c r="M1582" s="7">
        <v>0.74607851999999997</v>
      </c>
      <c r="N1582" s="26">
        <v>0.55000000000000004</v>
      </c>
      <c r="O1582" s="27" t="s">
        <v>92</v>
      </c>
      <c r="P1582" s="8">
        <v>0.26281217410000002</v>
      </c>
      <c r="Q1582" s="24">
        <v>0.25</v>
      </c>
      <c r="R1582" t="str">
        <f>IF($Q1582*100&gt;=VLOOKUP($O1582,margin_ranges!$A$5:$C$10,2,FALSE),IF($Q1582*100&lt;=VLOOKUP($O1582,margin_ranges!$A$5:$C$10,3,FALSE)+10,"IN RANGE","ABOVE RANGE"),"BELOW RANGE")</f>
        <v>IN RANGE</v>
      </c>
      <c r="S1582">
        <f>MIN(VLOOKUP($O1582,margin_ranges!$A$5:$D$10,4,FALSE),$P1582*100)</f>
        <v>26.281217410000004</v>
      </c>
      <c r="T1582" s="29">
        <f>(1-$S1582/100)/(1-$F1582)-1</f>
        <v>-1.7082898800000024E-2</v>
      </c>
      <c r="U1582" s="19" t="str">
        <f>IF(ABS(IFERROR(T1582,0))&gt;0.05,INDEX(margin_ranges!$C$13:$C$16,MATCH($F1582*100,margin_ranges!$B$13:$B$16,1)),"")</f>
        <v/>
      </c>
      <c r="V1582" t="e">
        <f>MIN(VLOOKUP($U1582,margin_ranges!$A$5:$D$10,4,FALSE),$P1582*100)</f>
        <v>#N/A</v>
      </c>
      <c r="Y1582" s="29" t="e">
        <f t="shared" si="24"/>
        <v>#N/A</v>
      </c>
    </row>
    <row r="1583" spans="1:25" x14ac:dyDescent="0.3">
      <c r="A1583" s="8" t="s">
        <v>17</v>
      </c>
      <c r="B1583" s="8" t="s">
        <v>2805</v>
      </c>
      <c r="C1583" s="8" t="s">
        <v>2806</v>
      </c>
      <c r="D1583" s="8" t="s">
        <v>11870</v>
      </c>
      <c r="E1583" s="8" t="s">
        <v>11871</v>
      </c>
      <c r="F1583" s="24">
        <v>0.25</v>
      </c>
      <c r="G1583" s="24">
        <v>0</v>
      </c>
      <c r="H1583" s="25">
        <v>3.3229000000000002</v>
      </c>
      <c r="I1583" s="25">
        <v>1.0019</v>
      </c>
      <c r="J1583" s="15">
        <v>28</v>
      </c>
      <c r="K1583" s="15">
        <v>7</v>
      </c>
      <c r="L1583" s="13">
        <v>0.30149999999999999</v>
      </c>
      <c r="M1583" s="7">
        <v>0.93732088000000002</v>
      </c>
      <c r="N1583" s="26">
        <v>0.43</v>
      </c>
      <c r="O1583" s="27" t="s">
        <v>22</v>
      </c>
      <c r="P1583" s="8">
        <v>0.54124568370000004</v>
      </c>
      <c r="Q1583" s="24">
        <v>0.25</v>
      </c>
      <c r="R1583" t="str">
        <f>IF($Q1583*100&gt;=VLOOKUP($O1583,margin_ranges!$A$5:$C$10,2,FALSE),IF($Q1583*100&lt;=VLOOKUP($O1583,margin_ranges!$A$5:$C$10,3,FALSE)+10,"IN RANGE","ABOVE RANGE"),"BELOW RANGE")</f>
        <v>IN RANGE</v>
      </c>
      <c r="S1583">
        <f>MIN(VLOOKUP($O1583,margin_ranges!$A$5:$D$10,4,FALSE),$P1583*100)</f>
        <v>29.75</v>
      </c>
      <c r="T1583" s="29">
        <f>(1-$S1583/100)/(1-$F1583)-1</f>
        <v>-6.3333333333333353E-2</v>
      </c>
      <c r="U1583" s="19" t="str">
        <f>IF(ABS(IFERROR(T1583,0))&gt;0.05,INDEX(margin_ranges!$C$13:$C$16,MATCH($F1583*100,margin_ranges!$B$13:$B$16,1)),"")</f>
        <v>Balanced (Type B)</v>
      </c>
      <c r="V1583">
        <f>MIN(VLOOKUP($U1583,margin_ranges!$A$5:$D$10,4,FALSE),$P1583*100)</f>
        <v>29.75</v>
      </c>
      <c r="Y1583" s="29">
        <f t="shared" si="24"/>
        <v>-6.3333333333333353E-2</v>
      </c>
    </row>
    <row r="1584" spans="1:25" x14ac:dyDescent="0.3">
      <c r="A1584" s="8" t="s">
        <v>17</v>
      </c>
      <c r="B1584" s="8" t="s">
        <v>2805</v>
      </c>
      <c r="C1584" s="8" t="s">
        <v>2806</v>
      </c>
      <c r="D1584" s="8" t="s">
        <v>11872</v>
      </c>
      <c r="E1584" s="8" t="s">
        <v>11873</v>
      </c>
      <c r="F1584" s="24">
        <v>0.25</v>
      </c>
      <c r="G1584" s="24">
        <v>0</v>
      </c>
      <c r="H1584" s="25">
        <v>2.6482999999999999</v>
      </c>
      <c r="I1584" s="25">
        <v>0.74690000000000001</v>
      </c>
      <c r="J1584" s="15">
        <v>24</v>
      </c>
      <c r="K1584" s="15">
        <v>6</v>
      </c>
      <c r="L1584" s="13">
        <v>0.28199999999999997</v>
      </c>
      <c r="M1584" s="7">
        <v>1.0695868399999999</v>
      </c>
      <c r="N1584" s="26">
        <v>0.55000000000000004</v>
      </c>
      <c r="O1584" s="27" t="s">
        <v>22</v>
      </c>
      <c r="P1584" s="8">
        <v>0.48578275329999998</v>
      </c>
      <c r="Q1584" s="24">
        <v>0.25</v>
      </c>
      <c r="R1584" t="str">
        <f>IF($Q1584*100&gt;=VLOOKUP($O1584,margin_ranges!$A$5:$C$10,2,FALSE),IF($Q1584*100&lt;=VLOOKUP($O1584,margin_ranges!$A$5:$C$10,3,FALSE)+10,"IN RANGE","ABOVE RANGE"),"BELOW RANGE")</f>
        <v>IN RANGE</v>
      </c>
      <c r="S1584">
        <f>MIN(VLOOKUP($O1584,margin_ranges!$A$5:$D$10,4,FALSE),$P1584*100)</f>
        <v>29.75</v>
      </c>
      <c r="T1584" s="29">
        <f>(1-$S1584/100)/(1-$F1584)-1</f>
        <v>-6.3333333333333353E-2</v>
      </c>
      <c r="U1584" s="19" t="str">
        <f>IF(ABS(IFERROR(T1584,0))&gt;0.05,INDEX(margin_ranges!$C$13:$C$16,MATCH($F1584*100,margin_ranges!$B$13:$B$16,1)),"")</f>
        <v>Balanced (Type B)</v>
      </c>
      <c r="V1584">
        <f>MIN(VLOOKUP($U1584,margin_ranges!$A$5:$D$10,4,FALSE),$P1584*100)</f>
        <v>29.75</v>
      </c>
      <c r="Y1584" s="29">
        <f t="shared" si="24"/>
        <v>-6.3333333333333353E-2</v>
      </c>
    </row>
    <row r="1585" spans="1:25" x14ac:dyDescent="0.3">
      <c r="A1585" s="8" t="s">
        <v>17</v>
      </c>
      <c r="B1585" s="8" t="s">
        <v>2805</v>
      </c>
      <c r="C1585" s="8" t="s">
        <v>2806</v>
      </c>
      <c r="D1585" s="8" t="s">
        <v>11874</v>
      </c>
      <c r="E1585" s="8" t="s">
        <v>11875</v>
      </c>
      <c r="F1585" s="24">
        <v>0.25</v>
      </c>
      <c r="G1585" s="24">
        <v>0</v>
      </c>
      <c r="H1585" s="25">
        <v>0.81689999999999996</v>
      </c>
      <c r="I1585" s="25">
        <v>0.2261</v>
      </c>
      <c r="J1585" s="15">
        <v>7</v>
      </c>
      <c r="K1585" s="15">
        <v>2</v>
      </c>
      <c r="L1585" s="13">
        <v>0.2767</v>
      </c>
      <c r="M1585" s="7">
        <v>1.0393049000000001</v>
      </c>
      <c r="N1585" s="26">
        <v>0.5</v>
      </c>
      <c r="O1585" s="27" t="s">
        <v>22</v>
      </c>
      <c r="P1585" s="8">
        <v>0.51890922360000002</v>
      </c>
      <c r="Q1585" s="24">
        <v>0.25</v>
      </c>
      <c r="R1585" t="str">
        <f>IF($Q1585*100&gt;=VLOOKUP($O1585,margin_ranges!$A$5:$C$10,2,FALSE),IF($Q1585*100&lt;=VLOOKUP($O1585,margin_ranges!$A$5:$C$10,3,FALSE)+10,"IN RANGE","ABOVE RANGE"),"BELOW RANGE")</f>
        <v>IN RANGE</v>
      </c>
      <c r="S1585">
        <f>MIN(VLOOKUP($O1585,margin_ranges!$A$5:$D$10,4,FALSE),$P1585*100)</f>
        <v>29.75</v>
      </c>
      <c r="T1585" s="29">
        <f>(1-$S1585/100)/(1-$F1585)-1</f>
        <v>-6.3333333333333353E-2</v>
      </c>
      <c r="U1585" s="19" t="str">
        <f>IF(ABS(IFERROR(T1585,0))&gt;0.05,INDEX(margin_ranges!$C$13:$C$16,MATCH($F1585*100,margin_ranges!$B$13:$B$16,1)),"")</f>
        <v>Balanced (Type B)</v>
      </c>
      <c r="V1585">
        <f>MIN(VLOOKUP($U1585,margin_ranges!$A$5:$D$10,4,FALSE),$P1585*100)</f>
        <v>29.75</v>
      </c>
      <c r="Y1585" s="29">
        <f t="shared" si="24"/>
        <v>-6.3333333333333353E-2</v>
      </c>
    </row>
    <row r="1586" spans="1:25" x14ac:dyDescent="0.3">
      <c r="A1586" s="8" t="s">
        <v>17</v>
      </c>
      <c r="B1586" s="8" t="s">
        <v>2805</v>
      </c>
      <c r="C1586" s="8" t="s">
        <v>2806</v>
      </c>
      <c r="D1586" s="8" t="s">
        <v>11876</v>
      </c>
      <c r="E1586" s="8" t="s">
        <v>11877</v>
      </c>
      <c r="F1586" s="24">
        <v>0.25</v>
      </c>
      <c r="G1586" s="24">
        <v>0</v>
      </c>
      <c r="H1586" s="25">
        <v>11.299899999999999</v>
      </c>
      <c r="I1586" s="25">
        <v>2.3014999999999999</v>
      </c>
      <c r="J1586" s="15">
        <v>126</v>
      </c>
      <c r="K1586" s="15">
        <v>32</v>
      </c>
      <c r="L1586" s="13">
        <v>0.20369999999999999</v>
      </c>
      <c r="M1586" s="7">
        <v>1.82942801</v>
      </c>
      <c r="N1586" s="26">
        <v>1.25</v>
      </c>
      <c r="O1586" s="27" t="s">
        <v>22</v>
      </c>
      <c r="P1586" s="8">
        <v>0.31672632579999999</v>
      </c>
      <c r="Q1586" s="24">
        <v>0.25</v>
      </c>
      <c r="R1586" t="str">
        <f>IF($Q1586*100&gt;=VLOOKUP($O1586,margin_ranges!$A$5:$C$10,2,FALSE),IF($Q1586*100&lt;=VLOOKUP($O1586,margin_ranges!$A$5:$C$10,3,FALSE)+10,"IN RANGE","ABOVE RANGE"),"BELOW RANGE")</f>
        <v>IN RANGE</v>
      </c>
      <c r="S1586">
        <f>MIN(VLOOKUP($O1586,margin_ranges!$A$5:$D$10,4,FALSE),$P1586*100)</f>
        <v>29.75</v>
      </c>
      <c r="T1586" s="29">
        <f>(1-$S1586/100)/(1-$F1586)-1</f>
        <v>-6.3333333333333353E-2</v>
      </c>
      <c r="U1586" s="19" t="str">
        <f>IF(ABS(IFERROR(T1586,0))&gt;0.05,INDEX(margin_ranges!$C$13:$C$16,MATCH($F1586*100,margin_ranges!$B$13:$B$16,1)),"")</f>
        <v>Balanced (Type B)</v>
      </c>
      <c r="V1586">
        <f>MIN(VLOOKUP($U1586,margin_ranges!$A$5:$D$10,4,FALSE),$P1586*100)</f>
        <v>29.75</v>
      </c>
      <c r="Y1586" s="29">
        <f t="shared" si="24"/>
        <v>-6.3333333333333353E-2</v>
      </c>
    </row>
    <row r="1587" spans="1:25" x14ac:dyDescent="0.3">
      <c r="A1587" s="8" t="s">
        <v>17</v>
      </c>
      <c r="B1587" s="8" t="s">
        <v>2805</v>
      </c>
      <c r="C1587" s="8" t="s">
        <v>2806</v>
      </c>
      <c r="D1587" s="28" t="s">
        <v>2827</v>
      </c>
      <c r="E1587" s="8" t="s">
        <v>2828</v>
      </c>
      <c r="F1587" s="24">
        <v>0.25</v>
      </c>
      <c r="G1587" s="24">
        <v>1</v>
      </c>
      <c r="H1587" s="25">
        <v>58.259900000000002</v>
      </c>
      <c r="I1587" s="25">
        <v>21.282699999999998</v>
      </c>
      <c r="J1587" s="15">
        <v>473</v>
      </c>
      <c r="K1587" s="15">
        <v>118</v>
      </c>
      <c r="L1587" s="13">
        <v>0.36530000000000001</v>
      </c>
      <c r="M1587" s="7">
        <v>0.74032783000000002</v>
      </c>
      <c r="N1587" s="26">
        <v>0.44</v>
      </c>
      <c r="O1587" s="27" t="s">
        <v>92</v>
      </c>
      <c r="P1587" s="8">
        <v>0.4056687034</v>
      </c>
      <c r="Q1587" s="24">
        <v>0.25</v>
      </c>
      <c r="R1587" t="str">
        <f>IF($Q1587*100&gt;=VLOOKUP($O1587,margin_ranges!$A$5:$C$10,2,FALSE),IF($Q1587*100&lt;=VLOOKUP($O1587,margin_ranges!$A$5:$C$10,3,FALSE)+10,"IN RANGE","ABOVE RANGE"),"BELOW RANGE")</f>
        <v>IN RANGE</v>
      </c>
      <c r="S1587">
        <f>MIN(VLOOKUP($O1587,margin_ranges!$A$5:$D$10,4,FALSE),$P1587*100)</f>
        <v>29.75</v>
      </c>
      <c r="T1587" s="29">
        <f>(1-$S1587/100)/(1-$F1587)-1</f>
        <v>-6.3333333333333353E-2</v>
      </c>
      <c r="U1587" s="19" t="str">
        <f>IF(ABS(IFERROR(T1587,0))&gt;0.05,INDEX(margin_ranges!$C$13:$C$16,MATCH($F1587*100,margin_ranges!$B$13:$B$16,1)),"")</f>
        <v>Balanced (Type B)</v>
      </c>
      <c r="V1587">
        <f>MIN(VLOOKUP($U1587,margin_ranges!$A$5:$D$10,4,FALSE),$P1587*100)</f>
        <v>29.75</v>
      </c>
      <c r="Y1587" s="29">
        <f t="shared" si="24"/>
        <v>-6.3333333333333353E-2</v>
      </c>
    </row>
    <row r="1588" spans="1:25" x14ac:dyDescent="0.3">
      <c r="A1588" s="8" t="s">
        <v>17</v>
      </c>
      <c r="B1588" s="8" t="s">
        <v>2805</v>
      </c>
      <c r="C1588" s="8" t="s">
        <v>2806</v>
      </c>
      <c r="D1588" s="8" t="s">
        <v>2815</v>
      </c>
      <c r="E1588" s="8" t="s">
        <v>2816</v>
      </c>
      <c r="F1588" s="24">
        <v>0.249999999999999</v>
      </c>
      <c r="G1588" s="24">
        <v>1</v>
      </c>
      <c r="H1588" s="25">
        <v>51.5246</v>
      </c>
      <c r="I1588" s="25">
        <v>16.9758</v>
      </c>
      <c r="J1588" s="15">
        <v>514</v>
      </c>
      <c r="K1588" s="15">
        <v>128</v>
      </c>
      <c r="L1588" s="13">
        <v>0.32950000000000002</v>
      </c>
      <c r="M1588" s="7">
        <v>1.0083926299999999</v>
      </c>
      <c r="N1588" s="26">
        <v>0.57999999999999996</v>
      </c>
      <c r="O1588" s="27" t="s">
        <v>92</v>
      </c>
      <c r="P1588" s="8">
        <v>0.42482721039999999</v>
      </c>
      <c r="Q1588" s="24">
        <v>0.25</v>
      </c>
      <c r="R1588" t="str">
        <f>IF($Q1588*100&gt;=VLOOKUP($O1588,margin_ranges!$A$5:$C$10,2,FALSE),IF($Q1588*100&lt;=VLOOKUP($O1588,margin_ranges!$A$5:$C$10,3,FALSE)+10,"IN RANGE","ABOVE RANGE"),"BELOW RANGE")</f>
        <v>IN RANGE</v>
      </c>
      <c r="S1588">
        <f>MIN(VLOOKUP($O1588,margin_ranges!$A$5:$D$10,4,FALSE),$P1588*100)</f>
        <v>29.75</v>
      </c>
      <c r="T1588" s="29">
        <f>(1-$S1588/100)/(1-$F1588)-1</f>
        <v>-6.3333333333334574E-2</v>
      </c>
      <c r="U1588" s="19" t="str">
        <f>IF(ABS(IFERROR(T1588,0))&gt;0.05,INDEX(margin_ranges!$C$13:$C$16,MATCH($F1588*100,margin_ranges!$B$13:$B$16,1)),"")</f>
        <v>Maximize Fill (Type A+)</v>
      </c>
      <c r="V1588">
        <f>MIN(VLOOKUP($U1588,margin_ranges!$A$5:$D$10,4,FALSE),$P1588*100)</f>
        <v>19.75</v>
      </c>
      <c r="Y1588" s="29">
        <f t="shared" si="24"/>
        <v>6.9999999999998508E-2</v>
      </c>
    </row>
    <row r="1589" spans="1:25" x14ac:dyDescent="0.3">
      <c r="A1589" s="8" t="s">
        <v>35</v>
      </c>
      <c r="B1589" s="8" t="s">
        <v>2835</v>
      </c>
      <c r="C1589" s="8" t="s">
        <v>34</v>
      </c>
      <c r="D1589" s="8" t="s">
        <v>34</v>
      </c>
      <c r="E1589" s="8"/>
      <c r="F1589" s="24">
        <v>0.28914864452872402</v>
      </c>
      <c r="G1589" s="24">
        <v>0</v>
      </c>
      <c r="H1589" s="25">
        <v>6775.0164999999997</v>
      </c>
      <c r="I1589" s="25">
        <v>669.71659999999997</v>
      </c>
      <c r="J1589" s="15">
        <v>22840</v>
      </c>
      <c r="K1589" s="15">
        <v>5632</v>
      </c>
      <c r="L1589" s="13">
        <v>9.8900000000000002E-2</v>
      </c>
      <c r="M1589" s="7">
        <v>1.13681532</v>
      </c>
      <c r="N1589" s="26">
        <v>0.75042799999999998</v>
      </c>
      <c r="O1589" s="27"/>
      <c r="P1589" s="8">
        <v>0.3398857421</v>
      </c>
      <c r="Q1589" s="24">
        <v>0.28910000000000002</v>
      </c>
      <c r="R1589" t="e">
        <f>IF($Q1589*100&gt;=VLOOKUP($O1589,margin_ranges!$A$5:$C$10,2,FALSE),IF($Q1589*100&lt;=VLOOKUP($O1589,margin_ranges!$A$5:$C$10,3,FALSE)+10,"IN RANGE","ABOVE RANGE"),"BELOW RANGE")</f>
        <v>#N/A</v>
      </c>
      <c r="S1589" t="e">
        <f>MIN(VLOOKUP($O1589,margin_ranges!$A$5:$D$10,4,FALSE),$P1589*100)</f>
        <v>#N/A</v>
      </c>
      <c r="T1589" s="29" t="e">
        <f>(1-$S1589/100)/(1-$F1589)-1</f>
        <v>#N/A</v>
      </c>
      <c r="U1589" s="19" t="str">
        <f>IF(ABS(IFERROR(T1589,0))&gt;0.05,INDEX(margin_ranges!$C$13:$C$16,MATCH($F1589*100,margin_ranges!$B$13:$B$16,1)),"")</f>
        <v/>
      </c>
      <c r="V1589" t="e">
        <f>MIN(VLOOKUP($U1589,margin_ranges!$A$5:$D$10,4,FALSE),$P1589*100)</f>
        <v>#N/A</v>
      </c>
      <c r="Y1589" s="29" t="e">
        <f t="shared" si="24"/>
        <v>#N/A</v>
      </c>
    </row>
    <row r="1590" spans="1:25" x14ac:dyDescent="0.3">
      <c r="A1590" s="8" t="s">
        <v>33</v>
      </c>
      <c r="B1590" s="8" t="s">
        <v>2835</v>
      </c>
      <c r="C1590" s="8" t="s">
        <v>2836</v>
      </c>
      <c r="D1590" s="8" t="s">
        <v>34</v>
      </c>
      <c r="E1590" s="8"/>
      <c r="F1590" s="24">
        <v>0.28914864452872402</v>
      </c>
      <c r="G1590" s="24">
        <v>0</v>
      </c>
      <c r="H1590" s="25">
        <v>6775.0164999999997</v>
      </c>
      <c r="I1590" s="25">
        <v>669.71659999999997</v>
      </c>
      <c r="J1590" s="15">
        <v>22840</v>
      </c>
      <c r="K1590" s="15">
        <v>5632</v>
      </c>
      <c r="L1590" s="13">
        <v>9.8900000000000002E-2</v>
      </c>
      <c r="M1590" s="7">
        <v>1.13681532</v>
      </c>
      <c r="N1590" s="26">
        <v>0.75042799999999998</v>
      </c>
      <c r="O1590" s="27"/>
      <c r="P1590" s="8">
        <v>0.3398857421</v>
      </c>
      <c r="Q1590" s="24">
        <v>0.28910000000000002</v>
      </c>
      <c r="R1590" t="e">
        <f>IF($Q1590*100&gt;=VLOOKUP($O1590,margin_ranges!$A$5:$C$10,2,FALSE),IF($Q1590*100&lt;=VLOOKUP($O1590,margin_ranges!$A$5:$C$10,3,FALSE)+10,"IN RANGE","ABOVE RANGE"),"BELOW RANGE")</f>
        <v>#N/A</v>
      </c>
      <c r="S1590" t="e">
        <f>MIN(VLOOKUP($O1590,margin_ranges!$A$5:$D$10,4,FALSE),$P1590*100)</f>
        <v>#N/A</v>
      </c>
      <c r="T1590" s="29" t="e">
        <f>(1-$S1590/100)/(1-$F1590)-1</f>
        <v>#N/A</v>
      </c>
      <c r="U1590" s="19" t="str">
        <f>IF(ABS(IFERROR(T1590,0))&gt;0.05,INDEX(margin_ranges!$C$13:$C$16,MATCH($F1590*100,margin_ranges!$B$13:$B$16,1)),"")</f>
        <v/>
      </c>
      <c r="V1590" t="e">
        <f>MIN(VLOOKUP($U1590,margin_ranges!$A$5:$D$10,4,FALSE),$P1590*100)</f>
        <v>#N/A</v>
      </c>
      <c r="Y1590" s="29" t="e">
        <f t="shared" si="24"/>
        <v>#N/A</v>
      </c>
    </row>
    <row r="1591" spans="1:25" x14ac:dyDescent="0.3">
      <c r="A1591" s="8" t="s">
        <v>17</v>
      </c>
      <c r="B1591" s="8" t="s">
        <v>2835</v>
      </c>
      <c r="C1591" s="8" t="s">
        <v>2836</v>
      </c>
      <c r="D1591" s="8" t="s">
        <v>2869</v>
      </c>
      <c r="E1591" s="8" t="s">
        <v>2870</v>
      </c>
      <c r="F1591" s="24">
        <v>0.24901783380581799</v>
      </c>
      <c r="G1591" s="24">
        <v>0</v>
      </c>
      <c r="H1591" s="25">
        <v>213.4434</v>
      </c>
      <c r="I1591" s="25">
        <v>14.5526</v>
      </c>
      <c r="J1591" s="15">
        <v>320</v>
      </c>
      <c r="K1591" s="15">
        <v>77</v>
      </c>
      <c r="L1591" s="13">
        <v>6.8199999999999997E-2</v>
      </c>
      <c r="M1591" s="7">
        <v>0.73237425</v>
      </c>
      <c r="N1591" s="26">
        <v>0.55000000000000004</v>
      </c>
      <c r="O1591" s="27" t="s">
        <v>92</v>
      </c>
      <c r="P1591" s="8">
        <v>0.2490178338</v>
      </c>
      <c r="Q1591" s="24">
        <v>0.28999999999999998</v>
      </c>
      <c r="R1591" t="str">
        <f>IF($Q1591*100&gt;=VLOOKUP($O1591,margin_ranges!$A$5:$C$10,2,FALSE),IF($Q1591*100&lt;=VLOOKUP($O1591,margin_ranges!$A$5:$C$10,3,FALSE)+10,"IN RANGE","ABOVE RANGE"),"BELOW RANGE")</f>
        <v>IN RANGE</v>
      </c>
      <c r="S1591">
        <f>MIN(VLOOKUP($O1591,margin_ranges!$A$5:$D$10,4,FALSE),$P1591*100)</f>
        <v>24.901783380000001</v>
      </c>
      <c r="T1591" s="29">
        <f>(1-$S1591/100)/(1-$F1591)-1</f>
        <v>7.7471362658343423E-12</v>
      </c>
      <c r="U1591" s="19" t="str">
        <f>IF(ABS(IFERROR(T1591,0))&gt;0.05,INDEX(margin_ranges!$C$13:$C$16,MATCH($F1591*100,margin_ranges!$B$13:$B$16,1)),"")</f>
        <v/>
      </c>
      <c r="V1591" t="e">
        <f>MIN(VLOOKUP($U1591,margin_ranges!$A$5:$D$10,4,FALSE),$P1591*100)</f>
        <v>#N/A</v>
      </c>
      <c r="Y1591" s="29" t="e">
        <f t="shared" si="24"/>
        <v>#N/A</v>
      </c>
    </row>
    <row r="1592" spans="1:25" x14ac:dyDescent="0.3">
      <c r="A1592" s="8" t="s">
        <v>17</v>
      </c>
      <c r="B1592" s="8" t="s">
        <v>2835</v>
      </c>
      <c r="C1592" s="8" t="s">
        <v>2836</v>
      </c>
      <c r="D1592" s="8" t="s">
        <v>2853</v>
      </c>
      <c r="E1592" s="8" t="s">
        <v>2854</v>
      </c>
      <c r="F1592" s="24">
        <v>0.25490461289690097</v>
      </c>
      <c r="G1592" s="24">
        <v>0</v>
      </c>
      <c r="H1592" s="25">
        <v>271.32920000000001</v>
      </c>
      <c r="I1592" s="25">
        <v>28.015699999999999</v>
      </c>
      <c r="J1592" s="15">
        <v>1128</v>
      </c>
      <c r="K1592" s="15">
        <v>277</v>
      </c>
      <c r="L1592" s="13">
        <v>0.1033</v>
      </c>
      <c r="M1592" s="7">
        <v>1.3421100399999999</v>
      </c>
      <c r="N1592" s="26">
        <v>1</v>
      </c>
      <c r="O1592" s="27" t="s">
        <v>92</v>
      </c>
      <c r="P1592" s="8">
        <v>0.25490461289999999</v>
      </c>
      <c r="Q1592" s="24">
        <v>0.28999999999999998</v>
      </c>
      <c r="R1592" t="str">
        <f>IF($Q1592*100&gt;=VLOOKUP($O1592,margin_ranges!$A$5:$C$10,2,FALSE),IF($Q1592*100&lt;=VLOOKUP($O1592,margin_ranges!$A$5:$C$10,3,FALSE)+10,"IN RANGE","ABOVE RANGE"),"BELOW RANGE")</f>
        <v>IN RANGE</v>
      </c>
      <c r="S1592">
        <f>MIN(VLOOKUP($O1592,margin_ranges!$A$5:$D$10,4,FALSE),$P1592*100)</f>
        <v>25.490461289999999</v>
      </c>
      <c r="T1592" s="29">
        <f>(1-$S1592/100)/(1-$F1592)-1</f>
        <v>-4.1591174948507614E-12</v>
      </c>
      <c r="U1592" s="19" t="str">
        <f>IF(ABS(IFERROR(T1592,0))&gt;0.05,INDEX(margin_ranges!$C$13:$C$16,MATCH($F1592*100,margin_ranges!$B$13:$B$16,1)),"")</f>
        <v/>
      </c>
      <c r="V1592" t="e">
        <f>MIN(VLOOKUP($U1592,margin_ranges!$A$5:$D$10,4,FALSE),$P1592*100)</f>
        <v>#N/A</v>
      </c>
      <c r="Y1592" s="29" t="e">
        <f t="shared" si="24"/>
        <v>#N/A</v>
      </c>
    </row>
    <row r="1593" spans="1:25" x14ac:dyDescent="0.3">
      <c r="A1593" s="8" t="s">
        <v>17</v>
      </c>
      <c r="B1593" s="8" t="s">
        <v>2835</v>
      </c>
      <c r="C1593" s="8" t="s">
        <v>2836</v>
      </c>
      <c r="D1593" s="8" t="s">
        <v>2839</v>
      </c>
      <c r="E1593" s="8" t="s">
        <v>2840</v>
      </c>
      <c r="F1593" s="24">
        <v>0.23950838496384799</v>
      </c>
      <c r="G1593" s="24">
        <v>0</v>
      </c>
      <c r="H1593" s="25">
        <v>386.81060000000002</v>
      </c>
      <c r="I1593" s="25">
        <v>28.699100000000001</v>
      </c>
      <c r="J1593" s="15">
        <v>1698</v>
      </c>
      <c r="K1593" s="15">
        <v>405</v>
      </c>
      <c r="L1593" s="13">
        <v>7.4200000000000002E-2</v>
      </c>
      <c r="M1593" s="7">
        <v>1.9724083299999999</v>
      </c>
      <c r="N1593" s="26">
        <v>1.5</v>
      </c>
      <c r="O1593" s="27" t="s">
        <v>22</v>
      </c>
      <c r="P1593" s="8">
        <v>0.23950838499999999</v>
      </c>
      <c r="Q1593" s="24">
        <v>0.28999999999999998</v>
      </c>
      <c r="R1593" t="str">
        <f>IF($Q1593*100&gt;=VLOOKUP($O1593,margin_ranges!$A$5:$C$10,2,FALSE),IF($Q1593*100&lt;=VLOOKUP($O1593,margin_ranges!$A$5:$C$10,3,FALSE)+10,"IN RANGE","ABOVE RANGE"),"BELOW RANGE")</f>
        <v>IN RANGE</v>
      </c>
      <c r="S1593">
        <f>MIN(VLOOKUP($O1593,margin_ranges!$A$5:$D$10,4,FALSE),$P1593*100)</f>
        <v>23.9508385</v>
      </c>
      <c r="T1593" s="29">
        <f>(1-$S1593/100)/(1-$F1593)-1</f>
        <v>-4.7537640490702415E-11</v>
      </c>
      <c r="U1593" s="19" t="str">
        <f>IF(ABS(IFERROR(T1593,0))&gt;0.05,INDEX(margin_ranges!$C$13:$C$16,MATCH($F1593*100,margin_ranges!$B$13:$B$16,1)),"")</f>
        <v/>
      </c>
      <c r="V1593" t="e">
        <f>MIN(VLOOKUP($U1593,margin_ranges!$A$5:$D$10,4,FALSE),$P1593*100)</f>
        <v>#N/A</v>
      </c>
      <c r="Y1593" s="29" t="e">
        <f t="shared" si="24"/>
        <v>#N/A</v>
      </c>
    </row>
    <row r="1594" spans="1:25" x14ac:dyDescent="0.3">
      <c r="A1594" s="8" t="s">
        <v>17</v>
      </c>
      <c r="B1594" s="8" t="s">
        <v>2835</v>
      </c>
      <c r="C1594" s="8" t="s">
        <v>2836</v>
      </c>
      <c r="D1594" s="8" t="s">
        <v>2847</v>
      </c>
      <c r="E1594" s="8" t="s">
        <v>2848</v>
      </c>
      <c r="F1594" s="24">
        <v>0.19602907815158199</v>
      </c>
      <c r="G1594" s="24">
        <v>0</v>
      </c>
      <c r="H1594" s="25">
        <v>277.76780000000002</v>
      </c>
      <c r="I1594" s="25">
        <v>69.481800000000007</v>
      </c>
      <c r="J1594" s="15">
        <v>648</v>
      </c>
      <c r="K1594" s="15">
        <v>122</v>
      </c>
      <c r="L1594" s="13">
        <v>0.25009999999999999</v>
      </c>
      <c r="M1594" s="7">
        <v>0.31095652000000001</v>
      </c>
      <c r="N1594" s="26">
        <v>0.25</v>
      </c>
      <c r="O1594" s="27" t="s">
        <v>92</v>
      </c>
      <c r="P1594" s="8">
        <v>0.19602907820000001</v>
      </c>
      <c r="Q1594" s="24">
        <v>0.26</v>
      </c>
      <c r="R1594" t="str">
        <f>IF($Q1594*100&gt;=VLOOKUP($O1594,margin_ranges!$A$5:$C$10,2,FALSE),IF($Q1594*100&lt;=VLOOKUP($O1594,margin_ranges!$A$5:$C$10,3,FALSE)+10,"IN RANGE","ABOVE RANGE"),"BELOW RANGE")</f>
        <v>IN RANGE</v>
      </c>
      <c r="S1594">
        <f>MIN(VLOOKUP($O1594,margin_ranges!$A$5:$D$10,4,FALSE),$P1594*100)</f>
        <v>19.602907820000002</v>
      </c>
      <c r="T1594" s="29">
        <f>(1-$S1594/100)/(1-$F1594)-1</f>
        <v>-6.0223603881581766E-11</v>
      </c>
      <c r="U1594" s="19" t="str">
        <f>IF(ABS(IFERROR(T1594,0))&gt;0.05,INDEX(margin_ranges!$C$13:$C$16,MATCH($F1594*100,margin_ranges!$B$13:$B$16,1)),"")</f>
        <v/>
      </c>
      <c r="V1594" t="e">
        <f>MIN(VLOOKUP($U1594,margin_ranges!$A$5:$D$10,4,FALSE),$P1594*100)</f>
        <v>#N/A</v>
      </c>
      <c r="Y1594" s="29" t="e">
        <f t="shared" si="24"/>
        <v>#N/A</v>
      </c>
    </row>
    <row r="1595" spans="1:25" x14ac:dyDescent="0.3">
      <c r="A1595" s="8" t="s">
        <v>17</v>
      </c>
      <c r="B1595" s="8" t="s">
        <v>2835</v>
      </c>
      <c r="C1595" s="8" t="s">
        <v>2836</v>
      </c>
      <c r="D1595" s="8" t="s">
        <v>2859</v>
      </c>
      <c r="E1595" s="8" t="s">
        <v>2860</v>
      </c>
      <c r="F1595" s="24">
        <v>0.27222917505246003</v>
      </c>
      <c r="G1595" s="24">
        <v>0</v>
      </c>
      <c r="H1595" s="25">
        <v>531.63210000000004</v>
      </c>
      <c r="I1595" s="25">
        <v>40.052500000000002</v>
      </c>
      <c r="J1595" s="15">
        <v>2477</v>
      </c>
      <c r="K1595" s="15">
        <v>608</v>
      </c>
      <c r="L1595" s="13">
        <v>7.5300000000000006E-2</v>
      </c>
      <c r="M1595" s="7">
        <v>2.0610883900000001</v>
      </c>
      <c r="N1595" s="26">
        <v>1.5</v>
      </c>
      <c r="O1595" s="27" t="s">
        <v>22</v>
      </c>
      <c r="P1595" s="8">
        <v>0.2722291751</v>
      </c>
      <c r="Q1595" s="24">
        <v>0.28999999999999998</v>
      </c>
      <c r="R1595" t="str">
        <f>IF($Q1595*100&gt;=VLOOKUP($O1595,margin_ranges!$A$5:$C$10,2,FALSE),IF($Q1595*100&lt;=VLOOKUP($O1595,margin_ranges!$A$5:$C$10,3,FALSE)+10,"IN RANGE","ABOVE RANGE"),"BELOW RANGE")</f>
        <v>IN RANGE</v>
      </c>
      <c r="S1595">
        <f>MIN(VLOOKUP($O1595,margin_ranges!$A$5:$D$10,4,FALSE),$P1595*100)</f>
        <v>27.222917509999998</v>
      </c>
      <c r="T1595" s="29">
        <f>(1-$S1595/100)/(1-$F1595)-1</f>
        <v>-6.5322747211382648E-11</v>
      </c>
      <c r="U1595" s="19" t="str">
        <f>IF(ABS(IFERROR(T1595,0))&gt;0.05,INDEX(margin_ranges!$C$13:$C$16,MATCH($F1595*100,margin_ranges!$B$13:$B$16,1)),"")</f>
        <v/>
      </c>
      <c r="V1595" t="e">
        <f>MIN(VLOOKUP($U1595,margin_ranges!$A$5:$D$10,4,FALSE),$P1595*100)</f>
        <v>#N/A</v>
      </c>
      <c r="Y1595" s="29" t="e">
        <f t="shared" si="24"/>
        <v>#N/A</v>
      </c>
    </row>
    <row r="1596" spans="1:25" x14ac:dyDescent="0.3">
      <c r="A1596" s="8" t="s">
        <v>17</v>
      </c>
      <c r="B1596" s="8" t="s">
        <v>2835</v>
      </c>
      <c r="C1596" s="8" t="s">
        <v>2836</v>
      </c>
      <c r="D1596" s="8" t="s">
        <v>2837</v>
      </c>
      <c r="E1596" s="8" t="s">
        <v>2838</v>
      </c>
      <c r="F1596" s="24">
        <v>0.28999999999999998</v>
      </c>
      <c r="G1596" s="24">
        <v>0</v>
      </c>
      <c r="H1596" s="25">
        <v>324.22230000000002</v>
      </c>
      <c r="I1596" s="25">
        <v>29.264900000000001</v>
      </c>
      <c r="J1596" s="15">
        <v>710</v>
      </c>
      <c r="K1596" s="15">
        <v>178</v>
      </c>
      <c r="L1596" s="13">
        <v>9.0300000000000005E-2</v>
      </c>
      <c r="M1596" s="7">
        <v>0.80908351999999994</v>
      </c>
      <c r="N1596" s="26">
        <v>0.55000000000000004</v>
      </c>
      <c r="O1596" s="27" t="s">
        <v>92</v>
      </c>
      <c r="P1596" s="8">
        <v>0.3202185112</v>
      </c>
      <c r="Q1596" s="24">
        <v>0.28999999999999998</v>
      </c>
      <c r="R1596" t="str">
        <f>IF($Q1596*100&gt;=VLOOKUP($O1596,margin_ranges!$A$5:$C$10,2,FALSE),IF($Q1596*100&lt;=VLOOKUP($O1596,margin_ranges!$A$5:$C$10,3,FALSE)+10,"IN RANGE","ABOVE RANGE"),"BELOW RANGE")</f>
        <v>IN RANGE</v>
      </c>
      <c r="S1596">
        <f>MIN(VLOOKUP($O1596,margin_ranges!$A$5:$D$10,4,FALSE),$P1596*100)</f>
        <v>29.75</v>
      </c>
      <c r="T1596" s="29">
        <f>(1-$S1596/100)/(1-$F1596)-1</f>
        <v>-1.0563380281690127E-2</v>
      </c>
      <c r="U1596" s="19" t="str">
        <f>IF(ABS(IFERROR(T1596,0))&gt;0.05,INDEX(margin_ranges!$C$13:$C$16,MATCH($F1596*100,margin_ranges!$B$13:$B$16,1)),"")</f>
        <v/>
      </c>
      <c r="V1596" t="e">
        <f>MIN(VLOOKUP($U1596,margin_ranges!$A$5:$D$10,4,FALSE),$P1596*100)</f>
        <v>#N/A</v>
      </c>
      <c r="Y1596" s="29" t="e">
        <f t="shared" si="24"/>
        <v>#N/A</v>
      </c>
    </row>
    <row r="1597" spans="1:25" x14ac:dyDescent="0.3">
      <c r="A1597" s="8" t="s">
        <v>17</v>
      </c>
      <c r="B1597" s="8" t="s">
        <v>2835</v>
      </c>
      <c r="C1597" s="8" t="s">
        <v>2836</v>
      </c>
      <c r="D1597" s="8" t="s">
        <v>2841</v>
      </c>
      <c r="E1597" s="8" t="s">
        <v>2842</v>
      </c>
      <c r="F1597" s="24">
        <v>0.28999999999999998</v>
      </c>
      <c r="G1597" s="24">
        <v>0</v>
      </c>
      <c r="H1597" s="25">
        <v>410.57139999999998</v>
      </c>
      <c r="I1597" s="25">
        <v>50.1922</v>
      </c>
      <c r="J1597" s="15">
        <v>1157</v>
      </c>
      <c r="K1597" s="15">
        <v>289</v>
      </c>
      <c r="L1597" s="13">
        <v>0.1222</v>
      </c>
      <c r="M1597" s="7">
        <v>0.76850848999999999</v>
      </c>
      <c r="N1597" s="26">
        <v>0.36</v>
      </c>
      <c r="O1597" s="27" t="s">
        <v>92</v>
      </c>
      <c r="P1597" s="8">
        <v>0.53156015290000003</v>
      </c>
      <c r="Q1597" s="24">
        <v>0.28999999999999998</v>
      </c>
      <c r="R1597" t="str">
        <f>IF($Q1597*100&gt;=VLOOKUP($O1597,margin_ranges!$A$5:$C$10,2,FALSE),IF($Q1597*100&lt;=VLOOKUP($O1597,margin_ranges!$A$5:$C$10,3,FALSE)+10,"IN RANGE","ABOVE RANGE"),"BELOW RANGE")</f>
        <v>IN RANGE</v>
      </c>
      <c r="S1597">
        <f>MIN(VLOOKUP($O1597,margin_ranges!$A$5:$D$10,4,FALSE),$P1597*100)</f>
        <v>29.75</v>
      </c>
      <c r="T1597" s="29">
        <f>(1-$S1597/100)/(1-$F1597)-1</f>
        <v>-1.0563380281690127E-2</v>
      </c>
      <c r="U1597" s="19" t="str">
        <f>IF(ABS(IFERROR(T1597,0))&gt;0.05,INDEX(margin_ranges!$C$13:$C$16,MATCH($F1597*100,margin_ranges!$B$13:$B$16,1)),"")</f>
        <v/>
      </c>
      <c r="V1597" t="e">
        <f>MIN(VLOOKUP($U1597,margin_ranges!$A$5:$D$10,4,FALSE),$P1597*100)</f>
        <v>#N/A</v>
      </c>
      <c r="Y1597" s="29" t="e">
        <f t="shared" si="24"/>
        <v>#N/A</v>
      </c>
    </row>
    <row r="1598" spans="1:25" x14ac:dyDescent="0.3">
      <c r="A1598" s="8" t="s">
        <v>17</v>
      </c>
      <c r="B1598" s="8" t="s">
        <v>2835</v>
      </c>
      <c r="C1598" s="8" t="s">
        <v>2836</v>
      </c>
      <c r="D1598" s="8" t="s">
        <v>2843</v>
      </c>
      <c r="E1598" s="8" t="s">
        <v>2844</v>
      </c>
      <c r="F1598" s="24">
        <v>0.28999999999999998</v>
      </c>
      <c r="G1598" s="24">
        <v>0</v>
      </c>
      <c r="H1598" s="25">
        <v>418.34140000000002</v>
      </c>
      <c r="I1598" s="25">
        <v>38.276299999999999</v>
      </c>
      <c r="J1598" s="15">
        <v>1652</v>
      </c>
      <c r="K1598" s="15">
        <v>413</v>
      </c>
      <c r="L1598" s="13">
        <v>9.1499999999999998E-2</v>
      </c>
      <c r="M1598" s="7">
        <v>1.4387505899999999</v>
      </c>
      <c r="N1598" s="26">
        <v>1</v>
      </c>
      <c r="O1598" s="27" t="s">
        <v>22</v>
      </c>
      <c r="P1598" s="8">
        <v>0.30495249940000002</v>
      </c>
      <c r="Q1598" s="24">
        <v>0.28999999999999998</v>
      </c>
      <c r="R1598" t="str">
        <f>IF($Q1598*100&gt;=VLOOKUP($O1598,margin_ranges!$A$5:$C$10,2,FALSE),IF($Q1598*100&lt;=VLOOKUP($O1598,margin_ranges!$A$5:$C$10,3,FALSE)+10,"IN RANGE","ABOVE RANGE"),"BELOW RANGE")</f>
        <v>IN RANGE</v>
      </c>
      <c r="S1598">
        <f>MIN(VLOOKUP($O1598,margin_ranges!$A$5:$D$10,4,FALSE),$P1598*100)</f>
        <v>29.75</v>
      </c>
      <c r="T1598" s="29">
        <f>(1-$S1598/100)/(1-$F1598)-1</f>
        <v>-1.0563380281690127E-2</v>
      </c>
      <c r="U1598" s="19" t="str">
        <f>IF(ABS(IFERROR(T1598,0))&gt;0.05,INDEX(margin_ranges!$C$13:$C$16,MATCH($F1598*100,margin_ranges!$B$13:$B$16,1)),"")</f>
        <v/>
      </c>
      <c r="V1598" t="e">
        <f>MIN(VLOOKUP($U1598,margin_ranges!$A$5:$D$10,4,FALSE),$P1598*100)</f>
        <v>#N/A</v>
      </c>
      <c r="Y1598" s="29" t="e">
        <f t="shared" si="24"/>
        <v>#N/A</v>
      </c>
    </row>
    <row r="1599" spans="1:25" x14ac:dyDescent="0.3">
      <c r="A1599" s="8" t="s">
        <v>17</v>
      </c>
      <c r="B1599" s="8" t="s">
        <v>2835</v>
      </c>
      <c r="C1599" s="8" t="s">
        <v>2836</v>
      </c>
      <c r="D1599" s="8" t="s">
        <v>2845</v>
      </c>
      <c r="E1599" s="8" t="s">
        <v>2846</v>
      </c>
      <c r="F1599" s="24">
        <v>0.28999999999999998</v>
      </c>
      <c r="G1599" s="24">
        <v>0</v>
      </c>
      <c r="H1599" s="25">
        <v>276.13510000000002</v>
      </c>
      <c r="I1599" s="25">
        <v>25.757000000000001</v>
      </c>
      <c r="J1599" s="15">
        <v>720</v>
      </c>
      <c r="K1599" s="15">
        <v>180</v>
      </c>
      <c r="L1599" s="13">
        <v>9.3299999999999994E-2</v>
      </c>
      <c r="M1599" s="7">
        <v>0.93210943999999996</v>
      </c>
      <c r="N1599" s="26">
        <v>0.5</v>
      </c>
      <c r="O1599" s="27" t="s">
        <v>22</v>
      </c>
      <c r="P1599" s="8">
        <v>0.46358230230000003</v>
      </c>
      <c r="Q1599" s="24">
        <v>0.28999999999999998</v>
      </c>
      <c r="R1599" t="str">
        <f>IF($Q1599*100&gt;=VLOOKUP($O1599,margin_ranges!$A$5:$C$10,2,FALSE),IF($Q1599*100&lt;=VLOOKUP($O1599,margin_ranges!$A$5:$C$10,3,FALSE)+10,"IN RANGE","ABOVE RANGE"),"BELOW RANGE")</f>
        <v>IN RANGE</v>
      </c>
      <c r="S1599">
        <f>MIN(VLOOKUP($O1599,margin_ranges!$A$5:$D$10,4,FALSE),$P1599*100)</f>
        <v>29.75</v>
      </c>
      <c r="T1599" s="29">
        <f>(1-$S1599/100)/(1-$F1599)-1</f>
        <v>-1.0563380281690127E-2</v>
      </c>
      <c r="U1599" s="19" t="str">
        <f>IF(ABS(IFERROR(T1599,0))&gt;0.05,INDEX(margin_ranges!$C$13:$C$16,MATCH($F1599*100,margin_ranges!$B$13:$B$16,1)),"")</f>
        <v/>
      </c>
      <c r="V1599" t="e">
        <f>MIN(VLOOKUP($U1599,margin_ranges!$A$5:$D$10,4,FALSE),$P1599*100)</f>
        <v>#N/A</v>
      </c>
      <c r="Y1599" s="29" t="e">
        <f t="shared" si="24"/>
        <v>#N/A</v>
      </c>
    </row>
    <row r="1600" spans="1:25" x14ac:dyDescent="0.3">
      <c r="A1600" s="8" t="s">
        <v>17</v>
      </c>
      <c r="B1600" s="8" t="s">
        <v>2835</v>
      </c>
      <c r="C1600" s="8" t="s">
        <v>2836</v>
      </c>
      <c r="D1600" s="8" t="s">
        <v>2849</v>
      </c>
      <c r="E1600" s="8" t="s">
        <v>2850</v>
      </c>
      <c r="F1600" s="24">
        <v>0.28999999999999998</v>
      </c>
      <c r="G1600" s="24">
        <v>0</v>
      </c>
      <c r="H1600" s="25">
        <v>189.1515</v>
      </c>
      <c r="I1600" s="25">
        <v>18.360700000000001</v>
      </c>
      <c r="J1600" s="15">
        <v>314</v>
      </c>
      <c r="K1600" s="15">
        <v>79</v>
      </c>
      <c r="L1600" s="13">
        <v>9.7100000000000006E-2</v>
      </c>
      <c r="M1600" s="7">
        <v>0.57046021999999996</v>
      </c>
      <c r="N1600" s="26">
        <v>0.25</v>
      </c>
      <c r="O1600" s="27" t="s">
        <v>22</v>
      </c>
      <c r="P1600" s="8">
        <v>0.56175734879999994</v>
      </c>
      <c r="Q1600" s="24">
        <v>0.28999999999999998</v>
      </c>
      <c r="R1600" t="str">
        <f>IF($Q1600*100&gt;=VLOOKUP($O1600,margin_ranges!$A$5:$C$10,2,FALSE),IF($Q1600*100&lt;=VLOOKUP($O1600,margin_ranges!$A$5:$C$10,3,FALSE)+10,"IN RANGE","ABOVE RANGE"),"BELOW RANGE")</f>
        <v>IN RANGE</v>
      </c>
      <c r="S1600">
        <f>MIN(VLOOKUP($O1600,margin_ranges!$A$5:$D$10,4,FALSE),$P1600*100)</f>
        <v>29.75</v>
      </c>
      <c r="T1600" s="29">
        <f>(1-$S1600/100)/(1-$F1600)-1</f>
        <v>-1.0563380281690127E-2</v>
      </c>
      <c r="U1600" s="19" t="str">
        <f>IF(ABS(IFERROR(T1600,0))&gt;0.05,INDEX(margin_ranges!$C$13:$C$16,MATCH($F1600*100,margin_ranges!$B$13:$B$16,1)),"")</f>
        <v/>
      </c>
      <c r="V1600" t="e">
        <f>MIN(VLOOKUP($U1600,margin_ranges!$A$5:$D$10,4,FALSE),$P1600*100)</f>
        <v>#N/A</v>
      </c>
      <c r="Y1600" s="29" t="e">
        <f t="shared" si="24"/>
        <v>#N/A</v>
      </c>
    </row>
    <row r="1601" spans="1:25" x14ac:dyDescent="0.3">
      <c r="A1601" s="8" t="s">
        <v>17</v>
      </c>
      <c r="B1601" s="8" t="s">
        <v>2835</v>
      </c>
      <c r="C1601" s="8" t="s">
        <v>2836</v>
      </c>
      <c r="D1601" s="8" t="s">
        <v>2851</v>
      </c>
      <c r="E1601" s="8" t="s">
        <v>2852</v>
      </c>
      <c r="F1601" s="24">
        <v>0.28999999999999998</v>
      </c>
      <c r="G1601" s="24">
        <v>0</v>
      </c>
      <c r="H1601" s="25">
        <v>590.27080000000001</v>
      </c>
      <c r="I1601" s="25">
        <v>59.361499999999999</v>
      </c>
      <c r="J1601" s="15">
        <v>2599</v>
      </c>
      <c r="K1601" s="15">
        <v>650</v>
      </c>
      <c r="L1601" s="13">
        <v>0.10059999999999999</v>
      </c>
      <c r="M1601" s="7">
        <v>1.4592685700000001</v>
      </c>
      <c r="N1601" s="26">
        <v>1</v>
      </c>
      <c r="O1601" s="27" t="s">
        <v>22</v>
      </c>
      <c r="P1601" s="8">
        <v>0.31472518620000001</v>
      </c>
      <c r="Q1601" s="24">
        <v>0.28999999999999998</v>
      </c>
      <c r="R1601" t="str">
        <f>IF($Q1601*100&gt;=VLOOKUP($O1601,margin_ranges!$A$5:$C$10,2,FALSE),IF($Q1601*100&lt;=VLOOKUP($O1601,margin_ranges!$A$5:$C$10,3,FALSE)+10,"IN RANGE","ABOVE RANGE"),"BELOW RANGE")</f>
        <v>IN RANGE</v>
      </c>
      <c r="S1601">
        <f>MIN(VLOOKUP($O1601,margin_ranges!$A$5:$D$10,4,FALSE),$P1601*100)</f>
        <v>29.75</v>
      </c>
      <c r="T1601" s="29">
        <f>(1-$S1601/100)/(1-$F1601)-1</f>
        <v>-1.0563380281690127E-2</v>
      </c>
      <c r="U1601" s="19" t="str">
        <f>IF(ABS(IFERROR(T1601,0))&gt;0.05,INDEX(margin_ranges!$C$13:$C$16,MATCH($F1601*100,margin_ranges!$B$13:$B$16,1)),"")</f>
        <v/>
      </c>
      <c r="V1601" t="e">
        <f>MIN(VLOOKUP($U1601,margin_ranges!$A$5:$D$10,4,FALSE),$P1601*100)</f>
        <v>#N/A</v>
      </c>
      <c r="Y1601" s="29" t="e">
        <f t="shared" si="24"/>
        <v>#N/A</v>
      </c>
    </row>
    <row r="1602" spans="1:25" x14ac:dyDescent="0.3">
      <c r="A1602" s="8" t="s">
        <v>17</v>
      </c>
      <c r="B1602" s="8" t="s">
        <v>2835</v>
      </c>
      <c r="C1602" s="8" t="s">
        <v>2836</v>
      </c>
      <c r="D1602" s="8" t="s">
        <v>2855</v>
      </c>
      <c r="E1602" s="8" t="s">
        <v>2856</v>
      </c>
      <c r="F1602" s="24">
        <v>0.28999999999999998</v>
      </c>
      <c r="G1602" s="24">
        <v>0</v>
      </c>
      <c r="H1602" s="25">
        <v>317.95749999999998</v>
      </c>
      <c r="I1602" s="25">
        <v>27.987200000000001</v>
      </c>
      <c r="J1602" s="15">
        <v>707</v>
      </c>
      <c r="K1602" s="15">
        <v>177</v>
      </c>
      <c r="L1602" s="13">
        <v>8.7999999999999995E-2</v>
      </c>
      <c r="M1602" s="7">
        <v>0.84247041</v>
      </c>
      <c r="N1602" s="26">
        <v>0.5</v>
      </c>
      <c r="O1602" s="27" t="s">
        <v>22</v>
      </c>
      <c r="P1602" s="8">
        <v>0.4065073481</v>
      </c>
      <c r="Q1602" s="24">
        <v>0.28999999999999998</v>
      </c>
      <c r="R1602" t="str">
        <f>IF($Q1602*100&gt;=VLOOKUP($O1602,margin_ranges!$A$5:$C$10,2,FALSE),IF($Q1602*100&lt;=VLOOKUP($O1602,margin_ranges!$A$5:$C$10,3,FALSE)+10,"IN RANGE","ABOVE RANGE"),"BELOW RANGE")</f>
        <v>IN RANGE</v>
      </c>
      <c r="S1602">
        <f>MIN(VLOOKUP($O1602,margin_ranges!$A$5:$D$10,4,FALSE),$P1602*100)</f>
        <v>29.75</v>
      </c>
      <c r="T1602" s="29">
        <f>(1-$S1602/100)/(1-$F1602)-1</f>
        <v>-1.0563380281690127E-2</v>
      </c>
      <c r="U1602" s="19" t="str">
        <f>IF(ABS(IFERROR(T1602,0))&gt;0.05,INDEX(margin_ranges!$C$13:$C$16,MATCH($F1602*100,margin_ranges!$B$13:$B$16,1)),"")</f>
        <v/>
      </c>
      <c r="V1602" t="e">
        <f>MIN(VLOOKUP($U1602,margin_ranges!$A$5:$D$10,4,FALSE),$P1602*100)</f>
        <v>#N/A</v>
      </c>
      <c r="Y1602" s="29" t="e">
        <f t="shared" si="24"/>
        <v>#N/A</v>
      </c>
    </row>
    <row r="1603" spans="1:25" x14ac:dyDescent="0.3">
      <c r="A1603" s="8" t="s">
        <v>17</v>
      </c>
      <c r="B1603" s="8" t="s">
        <v>2835</v>
      </c>
      <c r="C1603" s="8" t="s">
        <v>2836</v>
      </c>
      <c r="D1603" s="8" t="s">
        <v>2857</v>
      </c>
      <c r="E1603" s="8" t="s">
        <v>2858</v>
      </c>
      <c r="F1603" s="24">
        <v>0.28999999999999998</v>
      </c>
      <c r="G1603" s="24">
        <v>0</v>
      </c>
      <c r="H1603" s="25">
        <v>359.62180000000001</v>
      </c>
      <c r="I1603" s="25">
        <v>31.205100000000002</v>
      </c>
      <c r="J1603" s="15">
        <v>952</v>
      </c>
      <c r="K1603" s="15">
        <v>238</v>
      </c>
      <c r="L1603" s="13">
        <v>8.6800000000000002E-2</v>
      </c>
      <c r="M1603" s="7">
        <v>1.01662089</v>
      </c>
      <c r="N1603" s="26">
        <v>0.5</v>
      </c>
      <c r="O1603" s="27" t="s">
        <v>22</v>
      </c>
      <c r="P1603" s="8">
        <v>0.50817457470000005</v>
      </c>
      <c r="Q1603" s="24">
        <v>0.28999999999999998</v>
      </c>
      <c r="R1603" t="str">
        <f>IF($Q1603*100&gt;=VLOOKUP($O1603,margin_ranges!$A$5:$C$10,2,FALSE),IF($Q1603*100&lt;=VLOOKUP($O1603,margin_ranges!$A$5:$C$10,3,FALSE)+10,"IN RANGE","ABOVE RANGE"),"BELOW RANGE")</f>
        <v>IN RANGE</v>
      </c>
      <c r="S1603">
        <f>MIN(VLOOKUP($O1603,margin_ranges!$A$5:$D$10,4,FALSE),$P1603*100)</f>
        <v>29.75</v>
      </c>
      <c r="T1603" s="29">
        <f>(1-$S1603/100)/(1-$F1603)-1</f>
        <v>-1.0563380281690127E-2</v>
      </c>
      <c r="U1603" s="19" t="str">
        <f>IF(ABS(IFERROR(T1603,0))&gt;0.05,INDEX(margin_ranges!$C$13:$C$16,MATCH($F1603*100,margin_ranges!$B$13:$B$16,1)),"")</f>
        <v/>
      </c>
      <c r="V1603" t="e">
        <f>MIN(VLOOKUP($U1603,margin_ranges!$A$5:$D$10,4,FALSE),$P1603*100)</f>
        <v>#N/A</v>
      </c>
      <c r="Y1603" s="29" t="e">
        <f t="shared" si="24"/>
        <v>#N/A</v>
      </c>
    </row>
    <row r="1604" spans="1:25" x14ac:dyDescent="0.3">
      <c r="A1604" s="8" t="s">
        <v>17</v>
      </c>
      <c r="B1604" s="8" t="s">
        <v>2835</v>
      </c>
      <c r="C1604" s="8" t="s">
        <v>2836</v>
      </c>
      <c r="D1604" s="8" t="s">
        <v>2861</v>
      </c>
      <c r="E1604" s="8" t="s">
        <v>2862</v>
      </c>
      <c r="F1604" s="24">
        <v>0.28999999999999998</v>
      </c>
      <c r="G1604" s="24">
        <v>0</v>
      </c>
      <c r="H1604" s="25">
        <v>431.25189999999998</v>
      </c>
      <c r="I1604" s="25">
        <v>41.174599999999998</v>
      </c>
      <c r="J1604" s="15">
        <v>1780</v>
      </c>
      <c r="K1604" s="15">
        <v>445</v>
      </c>
      <c r="L1604" s="13">
        <v>9.5500000000000002E-2</v>
      </c>
      <c r="M1604" s="7">
        <v>1.44081021</v>
      </c>
      <c r="N1604" s="26">
        <v>1</v>
      </c>
      <c r="O1604" s="27" t="s">
        <v>92</v>
      </c>
      <c r="P1604" s="8">
        <v>0.30594606149999998</v>
      </c>
      <c r="Q1604" s="24">
        <v>0.28999999999999998</v>
      </c>
      <c r="R1604" t="str">
        <f>IF($Q1604*100&gt;=VLOOKUP($O1604,margin_ranges!$A$5:$C$10,2,FALSE),IF($Q1604*100&lt;=VLOOKUP($O1604,margin_ranges!$A$5:$C$10,3,FALSE)+10,"IN RANGE","ABOVE RANGE"),"BELOW RANGE")</f>
        <v>IN RANGE</v>
      </c>
      <c r="S1604">
        <f>MIN(VLOOKUP($O1604,margin_ranges!$A$5:$D$10,4,FALSE),$P1604*100)</f>
        <v>29.75</v>
      </c>
      <c r="T1604" s="29">
        <f>(1-$S1604/100)/(1-$F1604)-1</f>
        <v>-1.0563380281690127E-2</v>
      </c>
      <c r="U1604" s="19" t="str">
        <f>IF(ABS(IFERROR(T1604,0))&gt;0.05,INDEX(margin_ranges!$C$13:$C$16,MATCH($F1604*100,margin_ranges!$B$13:$B$16,1)),"")</f>
        <v/>
      </c>
      <c r="V1604" t="e">
        <f>MIN(VLOOKUP($U1604,margin_ranges!$A$5:$D$10,4,FALSE),$P1604*100)</f>
        <v>#N/A</v>
      </c>
      <c r="Y1604" s="29" t="e">
        <f t="shared" si="24"/>
        <v>#N/A</v>
      </c>
    </row>
    <row r="1605" spans="1:25" x14ac:dyDescent="0.3">
      <c r="A1605" s="8" t="s">
        <v>17</v>
      </c>
      <c r="B1605" s="8" t="s">
        <v>2835</v>
      </c>
      <c r="C1605" s="8" t="s">
        <v>2836</v>
      </c>
      <c r="D1605" s="8" t="s">
        <v>2863</v>
      </c>
      <c r="E1605" s="8" t="s">
        <v>2864</v>
      </c>
      <c r="F1605" s="24">
        <v>0.28999999999999998</v>
      </c>
      <c r="G1605" s="24">
        <v>0</v>
      </c>
      <c r="H1605" s="25">
        <v>447.78359999999998</v>
      </c>
      <c r="I1605" s="25">
        <v>39.947899999999997</v>
      </c>
      <c r="J1605" s="15">
        <v>1735</v>
      </c>
      <c r="K1605" s="15">
        <v>434</v>
      </c>
      <c r="L1605" s="13">
        <v>8.9200000000000002E-2</v>
      </c>
      <c r="M1605" s="7">
        <v>1.4475908799999999</v>
      </c>
      <c r="N1605" s="26">
        <v>1</v>
      </c>
      <c r="O1605" s="27" t="s">
        <v>92</v>
      </c>
      <c r="P1605" s="8">
        <v>0.30919708559999998</v>
      </c>
      <c r="Q1605" s="24">
        <v>0.28999999999999998</v>
      </c>
      <c r="R1605" t="str">
        <f>IF($Q1605*100&gt;=VLOOKUP($O1605,margin_ranges!$A$5:$C$10,2,FALSE),IF($Q1605*100&lt;=VLOOKUP($O1605,margin_ranges!$A$5:$C$10,3,FALSE)+10,"IN RANGE","ABOVE RANGE"),"BELOW RANGE")</f>
        <v>IN RANGE</v>
      </c>
      <c r="S1605">
        <f>MIN(VLOOKUP($O1605,margin_ranges!$A$5:$D$10,4,FALSE),$P1605*100)</f>
        <v>29.75</v>
      </c>
      <c r="T1605" s="29">
        <f>(1-$S1605/100)/(1-$F1605)-1</f>
        <v>-1.0563380281690127E-2</v>
      </c>
      <c r="U1605" s="19" t="str">
        <f>IF(ABS(IFERROR(T1605,0))&gt;0.05,INDEX(margin_ranges!$C$13:$C$16,MATCH($F1605*100,margin_ranges!$B$13:$B$16,1)),"")</f>
        <v/>
      </c>
      <c r="V1605" t="e">
        <f>MIN(VLOOKUP($U1605,margin_ranges!$A$5:$D$10,4,FALSE),$P1605*100)</f>
        <v>#N/A</v>
      </c>
      <c r="Y1605" s="29" t="e">
        <f t="shared" si="24"/>
        <v>#N/A</v>
      </c>
    </row>
    <row r="1606" spans="1:25" x14ac:dyDescent="0.3">
      <c r="A1606" s="8" t="s">
        <v>17</v>
      </c>
      <c r="B1606" s="8" t="s">
        <v>2835</v>
      </c>
      <c r="C1606" s="8" t="s">
        <v>2836</v>
      </c>
      <c r="D1606" s="8" t="s">
        <v>2865</v>
      </c>
      <c r="E1606" s="8" t="s">
        <v>2866</v>
      </c>
      <c r="F1606" s="24">
        <v>0.28999999999999998</v>
      </c>
      <c r="G1606" s="24">
        <v>0</v>
      </c>
      <c r="H1606" s="25">
        <v>332.60109999999997</v>
      </c>
      <c r="I1606" s="25">
        <v>33.432299999999998</v>
      </c>
      <c r="J1606" s="15">
        <v>746</v>
      </c>
      <c r="K1606" s="15">
        <v>186</v>
      </c>
      <c r="L1606" s="13">
        <v>0.10050000000000001</v>
      </c>
      <c r="M1606" s="7">
        <v>0.74360627000000001</v>
      </c>
      <c r="N1606" s="26">
        <v>0.36</v>
      </c>
      <c r="O1606" s="27" t="s">
        <v>92</v>
      </c>
      <c r="P1606" s="8">
        <v>0.51587282619999997</v>
      </c>
      <c r="Q1606" s="24">
        <v>0.28999999999999998</v>
      </c>
      <c r="R1606" t="str">
        <f>IF($Q1606*100&gt;=VLOOKUP($O1606,margin_ranges!$A$5:$C$10,2,FALSE),IF($Q1606*100&lt;=VLOOKUP($O1606,margin_ranges!$A$5:$C$10,3,FALSE)+10,"IN RANGE","ABOVE RANGE"),"BELOW RANGE")</f>
        <v>IN RANGE</v>
      </c>
      <c r="S1606">
        <f>MIN(VLOOKUP($O1606,margin_ranges!$A$5:$D$10,4,FALSE),$P1606*100)</f>
        <v>29.75</v>
      </c>
      <c r="T1606" s="29">
        <f>(1-$S1606/100)/(1-$F1606)-1</f>
        <v>-1.0563380281690127E-2</v>
      </c>
      <c r="U1606" s="19" t="str">
        <f>IF(ABS(IFERROR(T1606,0))&gt;0.05,INDEX(margin_ranges!$C$13:$C$16,MATCH($F1606*100,margin_ranges!$B$13:$B$16,1)),"")</f>
        <v/>
      </c>
      <c r="V1606" t="e">
        <f>MIN(VLOOKUP($U1606,margin_ranges!$A$5:$D$10,4,FALSE),$P1606*100)</f>
        <v>#N/A</v>
      </c>
      <c r="Y1606" s="29" t="e">
        <f t="shared" si="24"/>
        <v>#N/A</v>
      </c>
    </row>
    <row r="1607" spans="1:25" x14ac:dyDescent="0.3">
      <c r="A1607" s="8" t="s">
        <v>17</v>
      </c>
      <c r="B1607" s="8" t="s">
        <v>2835</v>
      </c>
      <c r="C1607" s="8" t="s">
        <v>2836</v>
      </c>
      <c r="D1607" s="8" t="s">
        <v>2867</v>
      </c>
      <c r="E1607" s="8" t="s">
        <v>2868</v>
      </c>
      <c r="F1607" s="24">
        <v>0.28999999999999998</v>
      </c>
      <c r="G1607" s="24">
        <v>0</v>
      </c>
      <c r="H1607" s="25">
        <v>417.6454</v>
      </c>
      <c r="I1607" s="25">
        <v>39.8489</v>
      </c>
      <c r="J1607" s="15">
        <v>1080</v>
      </c>
      <c r="K1607" s="15">
        <v>270</v>
      </c>
      <c r="L1607" s="13">
        <v>9.5399999999999999E-2</v>
      </c>
      <c r="M1607" s="7">
        <v>0.90356901999999995</v>
      </c>
      <c r="N1607" s="26">
        <v>0.5</v>
      </c>
      <c r="O1607" s="27" t="s">
        <v>22</v>
      </c>
      <c r="P1607" s="8">
        <v>0.4466388382</v>
      </c>
      <c r="Q1607" s="24">
        <v>0.28999999999999998</v>
      </c>
      <c r="R1607" t="str">
        <f>IF($Q1607*100&gt;=VLOOKUP($O1607,margin_ranges!$A$5:$C$10,2,FALSE),IF($Q1607*100&lt;=VLOOKUP($O1607,margin_ranges!$A$5:$C$10,3,FALSE)+10,"IN RANGE","ABOVE RANGE"),"BELOW RANGE")</f>
        <v>IN RANGE</v>
      </c>
      <c r="S1607">
        <f>MIN(VLOOKUP($O1607,margin_ranges!$A$5:$D$10,4,FALSE),$P1607*100)</f>
        <v>29.75</v>
      </c>
      <c r="T1607" s="29">
        <f>(1-$S1607/100)/(1-$F1607)-1</f>
        <v>-1.0563380281690127E-2</v>
      </c>
      <c r="U1607" s="19" t="str">
        <f>IF(ABS(IFERROR(T1607,0))&gt;0.05,INDEX(margin_ranges!$C$13:$C$16,MATCH($F1607*100,margin_ranges!$B$13:$B$16,1)),"")</f>
        <v/>
      </c>
      <c r="V1607" t="e">
        <f>MIN(VLOOKUP($U1607,margin_ranges!$A$5:$D$10,4,FALSE),$P1607*100)</f>
        <v>#N/A</v>
      </c>
      <c r="Y1607" s="29" t="e">
        <f t="shared" si="24"/>
        <v>#N/A</v>
      </c>
    </row>
    <row r="1608" spans="1:25" x14ac:dyDescent="0.3">
      <c r="A1608" s="8" t="s">
        <v>17</v>
      </c>
      <c r="B1608" s="8" t="s">
        <v>2835</v>
      </c>
      <c r="C1608" s="8" t="s">
        <v>2836</v>
      </c>
      <c r="D1608" s="8" t="s">
        <v>2871</v>
      </c>
      <c r="E1608" s="8" t="s">
        <v>2872</v>
      </c>
      <c r="F1608" s="24">
        <v>0.28999999999999998</v>
      </c>
      <c r="G1608" s="24">
        <v>0</v>
      </c>
      <c r="H1608" s="25">
        <v>578.47709999999995</v>
      </c>
      <c r="I1608" s="25">
        <v>54.106099999999998</v>
      </c>
      <c r="J1608" s="15">
        <v>2417</v>
      </c>
      <c r="K1608" s="15">
        <v>604</v>
      </c>
      <c r="L1608" s="13">
        <v>9.35E-2</v>
      </c>
      <c r="M1608" s="7">
        <v>1.4891553</v>
      </c>
      <c r="N1608" s="26">
        <v>1</v>
      </c>
      <c r="O1608" s="27" t="s">
        <v>92</v>
      </c>
      <c r="P1608" s="8">
        <v>0.32847836479999998</v>
      </c>
      <c r="Q1608" s="24">
        <v>0.28999999999999998</v>
      </c>
      <c r="R1608" t="str">
        <f>IF($Q1608*100&gt;=VLOOKUP($O1608,margin_ranges!$A$5:$C$10,2,FALSE),IF($Q1608*100&lt;=VLOOKUP($O1608,margin_ranges!$A$5:$C$10,3,FALSE)+10,"IN RANGE","ABOVE RANGE"),"BELOW RANGE")</f>
        <v>IN RANGE</v>
      </c>
      <c r="S1608">
        <f>MIN(VLOOKUP($O1608,margin_ranges!$A$5:$D$10,4,FALSE),$P1608*100)</f>
        <v>29.75</v>
      </c>
      <c r="T1608" s="29">
        <f>(1-$S1608/100)/(1-$F1608)-1</f>
        <v>-1.0563380281690127E-2</v>
      </c>
      <c r="U1608" s="19" t="str">
        <f>IF(ABS(IFERROR(T1608,0))&gt;0.05,INDEX(margin_ranges!$C$13:$C$16,MATCH($F1608*100,margin_ranges!$B$13:$B$16,1)),"")</f>
        <v/>
      </c>
      <c r="V1608" t="e">
        <f>MIN(VLOOKUP($U1608,margin_ranges!$A$5:$D$10,4,FALSE),$P1608*100)</f>
        <v>#N/A</v>
      </c>
      <c r="Y1608" s="29" t="e">
        <f t="shared" si="24"/>
        <v>#N/A</v>
      </c>
    </row>
    <row r="1609" spans="1:25" x14ac:dyDescent="0.3">
      <c r="A1609" s="8" t="s">
        <v>35</v>
      </c>
      <c r="B1609" s="8" t="s">
        <v>2873</v>
      </c>
      <c r="C1609" s="8" t="s">
        <v>34</v>
      </c>
      <c r="D1609" s="8" t="s">
        <v>34</v>
      </c>
      <c r="E1609" s="8"/>
      <c r="F1609" s="24">
        <v>0.338778870286987</v>
      </c>
      <c r="G1609" s="24">
        <v>0</v>
      </c>
      <c r="H1609" s="25">
        <v>17.8184</v>
      </c>
      <c r="I1609" s="25">
        <v>1.8220000000000001</v>
      </c>
      <c r="J1609" s="15">
        <v>46</v>
      </c>
      <c r="K1609" s="15">
        <v>14</v>
      </c>
      <c r="L1609" s="13">
        <v>0.1023</v>
      </c>
      <c r="M1609" s="7">
        <v>0.83409911000000003</v>
      </c>
      <c r="N1609" s="26">
        <v>0.45</v>
      </c>
      <c r="O1609" s="27"/>
      <c r="P1609" s="8">
        <v>0.46049576520000002</v>
      </c>
      <c r="Q1609" s="24">
        <v>0.33879999999999999</v>
      </c>
      <c r="R1609" t="e">
        <f>IF($Q1609*100&gt;=VLOOKUP($O1609,margin_ranges!$A$5:$C$10,2,FALSE),IF($Q1609*100&lt;=VLOOKUP($O1609,margin_ranges!$A$5:$C$10,3,FALSE)+10,"IN RANGE","ABOVE RANGE"),"BELOW RANGE")</f>
        <v>#N/A</v>
      </c>
      <c r="S1609" t="e">
        <f>MIN(VLOOKUP($O1609,margin_ranges!$A$5:$D$10,4,FALSE),$P1609*100)</f>
        <v>#N/A</v>
      </c>
      <c r="T1609" s="29" t="e">
        <f>(1-$S1609/100)/(1-$F1609)-1</f>
        <v>#N/A</v>
      </c>
      <c r="U1609" s="19" t="str">
        <f>IF(ABS(IFERROR(T1609,0))&gt;0.05,INDEX(margin_ranges!$C$13:$C$16,MATCH($F1609*100,margin_ranges!$B$13:$B$16,1)),"")</f>
        <v/>
      </c>
      <c r="V1609" t="e">
        <f>MIN(VLOOKUP($U1609,margin_ranges!$A$5:$D$10,4,FALSE),$P1609*100)</f>
        <v>#N/A</v>
      </c>
      <c r="Y1609" s="29" t="e">
        <f t="shared" si="24"/>
        <v>#N/A</v>
      </c>
    </row>
    <row r="1610" spans="1:25" x14ac:dyDescent="0.3">
      <c r="A1610" s="8" t="s">
        <v>33</v>
      </c>
      <c r="B1610" s="8" t="s">
        <v>2873</v>
      </c>
      <c r="C1610" s="8" t="s">
        <v>2874</v>
      </c>
      <c r="D1610" s="8" t="s">
        <v>34</v>
      </c>
      <c r="E1610" s="8"/>
      <c r="F1610" s="24">
        <v>0.338778870286987</v>
      </c>
      <c r="G1610" s="24">
        <v>0</v>
      </c>
      <c r="H1610" s="25">
        <v>17.8184</v>
      </c>
      <c r="I1610" s="25">
        <v>1.8220000000000001</v>
      </c>
      <c r="J1610" s="15">
        <v>46</v>
      </c>
      <c r="K1610" s="15">
        <v>14</v>
      </c>
      <c r="L1610" s="13">
        <v>0.1023</v>
      </c>
      <c r="M1610" s="7">
        <v>0.83409911000000003</v>
      </c>
      <c r="N1610" s="26">
        <v>0.45</v>
      </c>
      <c r="O1610" s="27"/>
      <c r="P1610" s="8">
        <v>0.46049576520000002</v>
      </c>
      <c r="Q1610" s="24">
        <v>0.33879999999999999</v>
      </c>
      <c r="R1610" t="e">
        <f>IF($Q1610*100&gt;=VLOOKUP($O1610,margin_ranges!$A$5:$C$10,2,FALSE),IF($Q1610*100&lt;=VLOOKUP($O1610,margin_ranges!$A$5:$C$10,3,FALSE)+10,"IN RANGE","ABOVE RANGE"),"BELOW RANGE")</f>
        <v>#N/A</v>
      </c>
      <c r="S1610" t="e">
        <f>MIN(VLOOKUP($O1610,margin_ranges!$A$5:$D$10,4,FALSE),$P1610*100)</f>
        <v>#N/A</v>
      </c>
      <c r="T1610" s="29" t="e">
        <f>(1-$S1610/100)/(1-$F1610)-1</f>
        <v>#N/A</v>
      </c>
      <c r="U1610" s="19" t="str">
        <f>IF(ABS(IFERROR(T1610,0))&gt;0.05,INDEX(margin_ranges!$C$13:$C$16,MATCH($F1610*100,margin_ranges!$B$13:$B$16,1)),"")</f>
        <v/>
      </c>
      <c r="V1610" t="e">
        <f>MIN(VLOOKUP($U1610,margin_ranges!$A$5:$D$10,4,FALSE),$P1610*100)</f>
        <v>#N/A</v>
      </c>
      <c r="Y1610" s="29" t="e">
        <f t="shared" si="24"/>
        <v>#N/A</v>
      </c>
    </row>
    <row r="1611" spans="1:25" x14ac:dyDescent="0.3">
      <c r="A1611" s="8" t="s">
        <v>17</v>
      </c>
      <c r="B1611" s="8" t="s">
        <v>2873</v>
      </c>
      <c r="C1611" s="8" t="s">
        <v>2874</v>
      </c>
      <c r="D1611" s="8" t="s">
        <v>2875</v>
      </c>
      <c r="E1611" s="8" t="s">
        <v>2876</v>
      </c>
      <c r="F1611" s="24">
        <v>0.34</v>
      </c>
      <c r="G1611" s="24">
        <v>0</v>
      </c>
      <c r="H1611" s="25">
        <v>12.705399999999999</v>
      </c>
      <c r="I1611" s="25">
        <v>1.6307</v>
      </c>
      <c r="J1611" s="15">
        <v>40</v>
      </c>
      <c r="K1611" s="15">
        <v>12</v>
      </c>
      <c r="L1611" s="13">
        <v>0.1283</v>
      </c>
      <c r="M1611" s="7">
        <v>0.81813840999999998</v>
      </c>
      <c r="N1611" s="26">
        <v>0.45</v>
      </c>
      <c r="O1611" s="27" t="s">
        <v>22</v>
      </c>
      <c r="P1611" s="8">
        <v>0.4499708214</v>
      </c>
      <c r="Q1611" s="24">
        <v>0.34</v>
      </c>
      <c r="R1611" t="str">
        <f>IF($Q1611*100&gt;=VLOOKUP($O1611,margin_ranges!$A$5:$C$10,2,FALSE),IF($Q1611*100&lt;=VLOOKUP($O1611,margin_ranges!$A$5:$C$10,3,FALSE)+10,"IN RANGE","ABOVE RANGE"),"BELOW RANGE")</f>
        <v>IN RANGE</v>
      </c>
      <c r="S1611">
        <f>MIN(VLOOKUP($O1611,margin_ranges!$A$5:$D$10,4,FALSE),$P1611*100)</f>
        <v>29.75</v>
      </c>
      <c r="T1611" s="29">
        <f>(1-$S1611/100)/(1-$F1611)-1</f>
        <v>6.4393939393939448E-2</v>
      </c>
      <c r="U1611" s="19" t="str">
        <f>IF(ABS(IFERROR(T1611,0))&gt;0.05,INDEX(margin_ranges!$C$13:$C$16,MATCH($F1611*100,margin_ranges!$B$13:$B$16,1)),"")</f>
        <v>Balanced (Type B)</v>
      </c>
      <c r="V1611">
        <f>MIN(VLOOKUP($U1611,margin_ranges!$A$5:$D$10,4,FALSE),$P1611*100)</f>
        <v>29.75</v>
      </c>
      <c r="Y1611" s="29">
        <f t="shared" si="24"/>
        <v>6.4393939393939448E-2</v>
      </c>
    </row>
    <row r="1612" spans="1:25" x14ac:dyDescent="0.3">
      <c r="A1612" s="8" t="s">
        <v>35</v>
      </c>
      <c r="B1612" s="8" t="s">
        <v>2877</v>
      </c>
      <c r="C1612" s="8" t="s">
        <v>34</v>
      </c>
      <c r="D1612" s="8" t="s">
        <v>34</v>
      </c>
      <c r="E1612" s="8"/>
      <c r="F1612" s="24">
        <v>0.24394701856315101</v>
      </c>
      <c r="G1612" s="24">
        <v>0.81814100999999995</v>
      </c>
      <c r="H1612" s="25">
        <v>1417.4521</v>
      </c>
      <c r="I1612" s="25">
        <v>305.77359999999999</v>
      </c>
      <c r="J1612" s="15">
        <v>2235</v>
      </c>
      <c r="K1612" s="15">
        <v>536</v>
      </c>
      <c r="L1612" s="13">
        <v>0.2157</v>
      </c>
      <c r="M1612" s="7">
        <v>0.24360443000000001</v>
      </c>
      <c r="N1612" s="26">
        <v>5.5345999999999999E-2</v>
      </c>
      <c r="O1612" s="27"/>
      <c r="P1612" s="8">
        <v>0.77280380420000006</v>
      </c>
      <c r="Q1612" s="24">
        <v>0.24390000000000001</v>
      </c>
      <c r="R1612" t="e">
        <f>IF($Q1612*100&gt;=VLOOKUP($O1612,margin_ranges!$A$5:$C$10,2,FALSE),IF($Q1612*100&lt;=VLOOKUP($O1612,margin_ranges!$A$5:$C$10,3,FALSE)+10,"IN RANGE","ABOVE RANGE"),"BELOW RANGE")</f>
        <v>#N/A</v>
      </c>
      <c r="S1612" t="e">
        <f>MIN(VLOOKUP($O1612,margin_ranges!$A$5:$D$10,4,FALSE),$P1612*100)</f>
        <v>#N/A</v>
      </c>
      <c r="T1612" s="29" t="e">
        <f>(1-$S1612/100)/(1-$F1612)-1</f>
        <v>#N/A</v>
      </c>
      <c r="U1612" s="19" t="str">
        <f>IF(ABS(IFERROR(T1612,0))&gt;0.05,INDEX(margin_ranges!$C$13:$C$16,MATCH($F1612*100,margin_ranges!$B$13:$B$16,1)),"")</f>
        <v/>
      </c>
      <c r="V1612" t="e">
        <f>MIN(VLOOKUP($U1612,margin_ranges!$A$5:$D$10,4,FALSE),$P1612*100)</f>
        <v>#N/A</v>
      </c>
      <c r="Y1612" s="29" t="e">
        <f t="shared" si="24"/>
        <v>#N/A</v>
      </c>
    </row>
    <row r="1613" spans="1:25" x14ac:dyDescent="0.3">
      <c r="A1613" s="8" t="s">
        <v>33</v>
      </c>
      <c r="B1613" s="8" t="s">
        <v>2877</v>
      </c>
      <c r="C1613" s="8" t="s">
        <v>2878</v>
      </c>
      <c r="D1613" s="8" t="s">
        <v>34</v>
      </c>
      <c r="E1613" s="8"/>
      <c r="F1613" s="24">
        <v>0.24394701856315101</v>
      </c>
      <c r="G1613" s="24">
        <v>0.81814100999999995</v>
      </c>
      <c r="H1613" s="25">
        <v>1417.4521</v>
      </c>
      <c r="I1613" s="25">
        <v>305.77359999999999</v>
      </c>
      <c r="J1613" s="15">
        <v>2235</v>
      </c>
      <c r="K1613" s="15">
        <v>536</v>
      </c>
      <c r="L1613" s="13">
        <v>0.2157</v>
      </c>
      <c r="M1613" s="7">
        <v>0.24360443000000001</v>
      </c>
      <c r="N1613" s="26">
        <v>5.5345999999999999E-2</v>
      </c>
      <c r="O1613" s="27"/>
      <c r="P1613" s="8">
        <v>0.77280380420000006</v>
      </c>
      <c r="Q1613" s="24">
        <v>0.24390000000000001</v>
      </c>
      <c r="R1613" t="e">
        <f>IF($Q1613*100&gt;=VLOOKUP($O1613,margin_ranges!$A$5:$C$10,2,FALSE),IF($Q1613*100&lt;=VLOOKUP($O1613,margin_ranges!$A$5:$C$10,3,FALSE)+10,"IN RANGE","ABOVE RANGE"),"BELOW RANGE")</f>
        <v>#N/A</v>
      </c>
      <c r="S1613" t="e">
        <f>MIN(VLOOKUP($O1613,margin_ranges!$A$5:$D$10,4,FALSE),$P1613*100)</f>
        <v>#N/A</v>
      </c>
      <c r="T1613" s="29" t="e">
        <f>(1-$S1613/100)/(1-$F1613)-1</f>
        <v>#N/A</v>
      </c>
      <c r="U1613" s="19" t="str">
        <f>IF(ABS(IFERROR(T1613,0))&gt;0.05,INDEX(margin_ranges!$C$13:$C$16,MATCH($F1613*100,margin_ranges!$B$13:$B$16,1)),"")</f>
        <v/>
      </c>
      <c r="V1613" t="e">
        <f>MIN(VLOOKUP($U1613,margin_ranges!$A$5:$D$10,4,FALSE),$P1613*100)</f>
        <v>#N/A</v>
      </c>
      <c r="Y1613" s="29" t="e">
        <f t="shared" si="24"/>
        <v>#N/A</v>
      </c>
    </row>
    <row r="1614" spans="1:25" x14ac:dyDescent="0.3">
      <c r="A1614" s="8" t="s">
        <v>17</v>
      </c>
      <c r="B1614" s="8" t="s">
        <v>2877</v>
      </c>
      <c r="C1614" s="8" t="s">
        <v>2878</v>
      </c>
      <c r="D1614" s="8" t="s">
        <v>2883</v>
      </c>
      <c r="E1614" s="8" t="s">
        <v>2884</v>
      </c>
      <c r="F1614" s="24">
        <v>0.35</v>
      </c>
      <c r="G1614" s="24">
        <v>1</v>
      </c>
      <c r="H1614" s="25">
        <v>135.68549999999999</v>
      </c>
      <c r="I1614" s="25">
        <v>28.565200000000001</v>
      </c>
      <c r="J1614" s="15">
        <v>173</v>
      </c>
      <c r="K1614" s="15">
        <v>60</v>
      </c>
      <c r="L1614" s="13">
        <v>0.21049999999999999</v>
      </c>
      <c r="M1614" s="7">
        <v>0.20166036000000001</v>
      </c>
      <c r="N1614" s="26">
        <v>0.05</v>
      </c>
      <c r="O1614" s="27" t="s">
        <v>95</v>
      </c>
      <c r="P1614" s="8">
        <v>0.75205836329999998</v>
      </c>
      <c r="Q1614" s="24">
        <v>0.35</v>
      </c>
      <c r="R1614" t="str">
        <f>IF($Q1614*100&gt;=VLOOKUP($O1614,margin_ranges!$A$5:$C$10,2,FALSE),IF($Q1614*100&lt;=VLOOKUP($O1614,margin_ranges!$A$5:$C$10,3,FALSE)+10,"IN RANGE","ABOVE RANGE"),"BELOW RANGE")</f>
        <v>IN RANGE</v>
      </c>
      <c r="S1614">
        <f>MIN(VLOOKUP($O1614,margin_ranges!$A$5:$D$10,4,FALSE),$P1614*100)</f>
        <v>19.75</v>
      </c>
      <c r="T1614" s="29">
        <f>(1-$S1614/100)/(1-$F1614)-1</f>
        <v>0.23461538461538467</v>
      </c>
      <c r="U1614" s="19" t="str">
        <f>IF(ABS(IFERROR(T1614,0))&gt;0.05,INDEX(margin_ranges!$C$13:$C$16,MATCH($F1614*100,margin_ranges!$B$13:$B$16,1)),"")</f>
        <v>Margin Over Fill (Type C)</v>
      </c>
      <c r="V1614">
        <f>MIN(VLOOKUP($U1614,margin_ranges!$A$5:$D$10,4,FALSE),$P1614*100)</f>
        <v>43</v>
      </c>
      <c r="Y1614" s="29">
        <f t="shared" ref="Y1614:Y1677" si="25">(1-$V1614/100)/(1-$F1614)-1</f>
        <v>-0.12307692307692297</v>
      </c>
    </row>
    <row r="1615" spans="1:25" x14ac:dyDescent="0.3">
      <c r="A1615" s="8" t="s">
        <v>17</v>
      </c>
      <c r="B1615" s="8" t="s">
        <v>2877</v>
      </c>
      <c r="C1615" s="8" t="s">
        <v>2878</v>
      </c>
      <c r="D1615" s="8" t="s">
        <v>2895</v>
      </c>
      <c r="E1615" s="8" t="s">
        <v>2896</v>
      </c>
      <c r="F1615" s="24">
        <v>0.3</v>
      </c>
      <c r="G1615" s="24">
        <v>0</v>
      </c>
      <c r="H1615" s="25">
        <v>27.991800000000001</v>
      </c>
      <c r="I1615" s="25">
        <v>8.8392999999999997</v>
      </c>
      <c r="J1615" s="15">
        <v>59</v>
      </c>
      <c r="K1615" s="15">
        <v>18</v>
      </c>
      <c r="L1615" s="13">
        <v>0.31580000000000003</v>
      </c>
      <c r="M1615" s="7">
        <v>0.22243313000000001</v>
      </c>
      <c r="N1615" s="26">
        <v>0.05</v>
      </c>
      <c r="O1615" s="27" t="s">
        <v>95</v>
      </c>
      <c r="P1615" s="8">
        <v>0.775213343</v>
      </c>
      <c r="Q1615" s="24">
        <v>0.3</v>
      </c>
      <c r="R1615" t="str">
        <f>IF($Q1615*100&gt;=VLOOKUP($O1615,margin_ranges!$A$5:$C$10,2,FALSE),IF($Q1615*100&lt;=VLOOKUP($O1615,margin_ranges!$A$5:$C$10,3,FALSE)+10,"IN RANGE","ABOVE RANGE"),"BELOW RANGE")</f>
        <v>IN RANGE</v>
      </c>
      <c r="S1615">
        <f>MIN(VLOOKUP($O1615,margin_ranges!$A$5:$D$10,4,FALSE),$P1615*100)</f>
        <v>19.75</v>
      </c>
      <c r="T1615" s="29">
        <f>(1-$S1615/100)/(1-$F1615)-1</f>
        <v>0.14642857142857157</v>
      </c>
      <c r="U1615" s="19" t="str">
        <f>IF(ABS(IFERROR(T1615,0))&gt;0.05,INDEX(margin_ranges!$C$13:$C$16,MATCH($F1615*100,margin_ranges!$B$13:$B$16,1)),"")</f>
        <v>Balanced (Type B)</v>
      </c>
      <c r="V1615">
        <f>MIN(VLOOKUP($U1615,margin_ranges!$A$5:$D$10,4,FALSE),$P1615*100)</f>
        <v>29.75</v>
      </c>
      <c r="Y1615" s="29">
        <f t="shared" si="25"/>
        <v>3.5714285714285587E-3</v>
      </c>
    </row>
    <row r="1616" spans="1:25" x14ac:dyDescent="0.3">
      <c r="A1616" s="8" t="s">
        <v>17</v>
      </c>
      <c r="B1616" s="8" t="s">
        <v>2877</v>
      </c>
      <c r="C1616" s="8" t="s">
        <v>2878</v>
      </c>
      <c r="D1616" s="8" t="s">
        <v>2893</v>
      </c>
      <c r="E1616" s="8" t="s">
        <v>2894</v>
      </c>
      <c r="F1616" s="24">
        <v>0.37</v>
      </c>
      <c r="G1616" s="24">
        <v>0</v>
      </c>
      <c r="H1616" s="25">
        <v>4.8680000000000003</v>
      </c>
      <c r="I1616" s="25">
        <v>1.2850999999999999</v>
      </c>
      <c r="J1616" s="15">
        <v>22</v>
      </c>
      <c r="K1616" s="15">
        <v>7</v>
      </c>
      <c r="L1616" s="13">
        <v>0.26400000000000001</v>
      </c>
      <c r="M1616" s="7">
        <v>0.55872054000000004</v>
      </c>
      <c r="N1616" s="26">
        <v>0.05</v>
      </c>
      <c r="O1616" s="27" t="s">
        <v>22</v>
      </c>
      <c r="P1616" s="8">
        <v>0.91050982339999997</v>
      </c>
      <c r="Q1616" s="24">
        <v>0.37</v>
      </c>
      <c r="R1616" t="str">
        <f>IF($Q1616*100&gt;=VLOOKUP($O1616,margin_ranges!$A$5:$C$10,2,FALSE),IF($Q1616*100&lt;=VLOOKUP($O1616,margin_ranges!$A$5:$C$10,3,FALSE)+10,"IN RANGE","ABOVE RANGE"),"BELOW RANGE")</f>
        <v>IN RANGE</v>
      </c>
      <c r="S1616">
        <f>MIN(VLOOKUP($O1616,margin_ranges!$A$5:$D$10,4,FALSE),$P1616*100)</f>
        <v>29.75</v>
      </c>
      <c r="T1616" s="29">
        <f>(1-$S1616/100)/(1-$F1616)-1</f>
        <v>0.11507936507936511</v>
      </c>
      <c r="U1616" s="19" t="str">
        <f>IF(ABS(IFERROR(T1616,0))&gt;0.05,INDEX(margin_ranges!$C$13:$C$16,MATCH($F1616*100,margin_ranges!$B$13:$B$16,1)),"")</f>
        <v>Margin Over Fill (Type C)</v>
      </c>
      <c r="V1616">
        <f>MIN(VLOOKUP($U1616,margin_ranges!$A$5:$D$10,4,FALSE),$P1616*100)</f>
        <v>43</v>
      </c>
      <c r="Y1616" s="29">
        <f t="shared" si="25"/>
        <v>-9.5238095238095122E-2</v>
      </c>
    </row>
    <row r="1617" spans="1:25" x14ac:dyDescent="0.3">
      <c r="A1617" s="8" t="s">
        <v>17</v>
      </c>
      <c r="B1617" s="8" t="s">
        <v>2877</v>
      </c>
      <c r="C1617" s="8" t="s">
        <v>2878</v>
      </c>
      <c r="D1617" s="8" t="s">
        <v>2903</v>
      </c>
      <c r="E1617" s="8" t="s">
        <v>2904</v>
      </c>
      <c r="F1617" s="24">
        <v>0.37</v>
      </c>
      <c r="G1617" s="24">
        <v>0</v>
      </c>
      <c r="H1617" s="25">
        <v>4.9063999999999997</v>
      </c>
      <c r="I1617" s="25">
        <v>1.2292000000000001</v>
      </c>
      <c r="J1617" s="15">
        <v>21</v>
      </c>
      <c r="K1617" s="15">
        <v>7</v>
      </c>
      <c r="L1617" s="13">
        <v>0.2505</v>
      </c>
      <c r="M1617" s="7">
        <v>0.57816259000000003</v>
      </c>
      <c r="N1617" s="26">
        <v>0.05</v>
      </c>
      <c r="O1617" s="27" t="s">
        <v>22</v>
      </c>
      <c r="P1617" s="8">
        <v>0.91351913640000004</v>
      </c>
      <c r="Q1617" s="24">
        <v>0.37</v>
      </c>
      <c r="R1617" t="str">
        <f>IF($Q1617*100&gt;=VLOOKUP($O1617,margin_ranges!$A$5:$C$10,2,FALSE),IF($Q1617*100&lt;=VLOOKUP($O1617,margin_ranges!$A$5:$C$10,3,FALSE)+10,"IN RANGE","ABOVE RANGE"),"BELOW RANGE")</f>
        <v>IN RANGE</v>
      </c>
      <c r="S1617">
        <f>MIN(VLOOKUP($O1617,margin_ranges!$A$5:$D$10,4,FALSE),$P1617*100)</f>
        <v>29.75</v>
      </c>
      <c r="T1617" s="29">
        <f>(1-$S1617/100)/(1-$F1617)-1</f>
        <v>0.11507936507936511</v>
      </c>
      <c r="U1617" s="19" t="str">
        <f>IF(ABS(IFERROR(T1617,0))&gt;0.05,INDEX(margin_ranges!$C$13:$C$16,MATCH($F1617*100,margin_ranges!$B$13:$B$16,1)),"")</f>
        <v>Margin Over Fill (Type C)</v>
      </c>
      <c r="V1617">
        <f>MIN(VLOOKUP($U1617,margin_ranges!$A$5:$D$10,4,FALSE),$P1617*100)</f>
        <v>43</v>
      </c>
      <c r="Y1617" s="29">
        <f t="shared" si="25"/>
        <v>-9.5238095238095122E-2</v>
      </c>
    </row>
    <row r="1618" spans="1:25" x14ac:dyDescent="0.3">
      <c r="A1618" s="8" t="s">
        <v>17</v>
      </c>
      <c r="B1618" s="8" t="s">
        <v>2877</v>
      </c>
      <c r="C1618" s="8" t="s">
        <v>2878</v>
      </c>
      <c r="D1618" s="8" t="s">
        <v>2909</v>
      </c>
      <c r="E1618" s="8" t="s">
        <v>2910</v>
      </c>
      <c r="F1618" s="24">
        <v>0.37</v>
      </c>
      <c r="G1618" s="24">
        <v>0</v>
      </c>
      <c r="H1618" s="25">
        <v>4.157</v>
      </c>
      <c r="I1618" s="25">
        <v>1.1112</v>
      </c>
      <c r="J1618" s="15">
        <v>16</v>
      </c>
      <c r="K1618" s="15">
        <v>5</v>
      </c>
      <c r="L1618" s="13">
        <v>0.26729999999999998</v>
      </c>
      <c r="M1618" s="7">
        <v>0.48072893</v>
      </c>
      <c r="N1618" s="26">
        <v>0.05</v>
      </c>
      <c r="O1618" s="27" t="s">
        <v>22</v>
      </c>
      <c r="P1618" s="8">
        <v>0.89599128189999999</v>
      </c>
      <c r="Q1618" s="24">
        <v>0.37</v>
      </c>
      <c r="R1618" t="str">
        <f>IF($Q1618*100&gt;=VLOOKUP($O1618,margin_ranges!$A$5:$C$10,2,FALSE),IF($Q1618*100&lt;=VLOOKUP($O1618,margin_ranges!$A$5:$C$10,3,FALSE)+10,"IN RANGE","ABOVE RANGE"),"BELOW RANGE")</f>
        <v>IN RANGE</v>
      </c>
      <c r="S1618">
        <f>MIN(VLOOKUP($O1618,margin_ranges!$A$5:$D$10,4,FALSE),$P1618*100)</f>
        <v>29.75</v>
      </c>
      <c r="T1618" s="29">
        <f>(1-$S1618/100)/(1-$F1618)-1</f>
        <v>0.11507936507936511</v>
      </c>
      <c r="U1618" s="19" t="str">
        <f>IF(ABS(IFERROR(T1618,0))&gt;0.05,INDEX(margin_ranges!$C$13:$C$16,MATCH($F1618*100,margin_ranges!$B$13:$B$16,1)),"")</f>
        <v>Margin Over Fill (Type C)</v>
      </c>
      <c r="V1618">
        <f>MIN(VLOOKUP($U1618,margin_ranges!$A$5:$D$10,4,FALSE),$P1618*100)</f>
        <v>43</v>
      </c>
      <c r="Y1618" s="29">
        <f t="shared" si="25"/>
        <v>-9.5238095238095122E-2</v>
      </c>
    </row>
    <row r="1619" spans="1:25" x14ac:dyDescent="0.3">
      <c r="A1619" s="8" t="s">
        <v>17</v>
      </c>
      <c r="B1619" s="8" t="s">
        <v>2877</v>
      </c>
      <c r="C1619" s="8" t="s">
        <v>2878</v>
      </c>
      <c r="D1619" s="8" t="s">
        <v>2913</v>
      </c>
      <c r="E1619" s="8" t="s">
        <v>2914</v>
      </c>
      <c r="F1619" s="24">
        <v>0.3</v>
      </c>
      <c r="G1619" s="24">
        <v>1</v>
      </c>
      <c r="H1619" s="25">
        <v>171.60040000000001</v>
      </c>
      <c r="I1619" s="25">
        <v>34.741199999999999</v>
      </c>
      <c r="J1619" s="15">
        <v>258</v>
      </c>
      <c r="K1619" s="15">
        <v>78</v>
      </c>
      <c r="L1619" s="13">
        <v>0.20250000000000001</v>
      </c>
      <c r="M1619" s="7">
        <v>0.24801398999999999</v>
      </c>
      <c r="N1619" s="26">
        <v>0.05</v>
      </c>
      <c r="O1619" s="27" t="s">
        <v>92</v>
      </c>
      <c r="P1619" s="8">
        <v>0.79839846869999997</v>
      </c>
      <c r="Q1619" s="24">
        <v>0.3</v>
      </c>
      <c r="R1619" t="str">
        <f>IF($Q1619*100&gt;=VLOOKUP($O1619,margin_ranges!$A$5:$C$10,2,FALSE),IF($Q1619*100&lt;=VLOOKUP($O1619,margin_ranges!$A$5:$C$10,3,FALSE)+10,"IN RANGE","ABOVE RANGE"),"BELOW RANGE")</f>
        <v>IN RANGE</v>
      </c>
      <c r="S1619">
        <f>MIN(VLOOKUP($O1619,margin_ranges!$A$5:$D$10,4,FALSE),$P1619*100)</f>
        <v>29.75</v>
      </c>
      <c r="T1619" s="29">
        <f>(1-$S1619/100)/(1-$F1619)-1</f>
        <v>3.5714285714285587E-3</v>
      </c>
      <c r="U1619" s="19" t="str">
        <f>IF(ABS(IFERROR(T1619,0))&gt;0.05,INDEX(margin_ranges!$C$13:$C$16,MATCH($F1619*100,margin_ranges!$B$13:$B$16,1)),"")</f>
        <v/>
      </c>
      <c r="V1619" t="e">
        <f>MIN(VLOOKUP($U1619,margin_ranges!$A$5:$D$10,4,FALSE),$P1619*100)</f>
        <v>#N/A</v>
      </c>
      <c r="Y1619" s="29" t="e">
        <f t="shared" si="25"/>
        <v>#N/A</v>
      </c>
    </row>
    <row r="1620" spans="1:25" x14ac:dyDescent="0.3">
      <c r="A1620" s="8" t="s">
        <v>17</v>
      </c>
      <c r="B1620" s="8" t="s">
        <v>2877</v>
      </c>
      <c r="C1620" s="8" t="s">
        <v>2878</v>
      </c>
      <c r="D1620" s="8" t="s">
        <v>2887</v>
      </c>
      <c r="E1620" s="8" t="s">
        <v>2888</v>
      </c>
      <c r="F1620" s="24">
        <v>0.2</v>
      </c>
      <c r="G1620" s="24">
        <v>1</v>
      </c>
      <c r="H1620" s="25">
        <v>205.7236</v>
      </c>
      <c r="I1620" s="25">
        <v>38.972499999999997</v>
      </c>
      <c r="J1620" s="15">
        <v>305</v>
      </c>
      <c r="K1620" s="15">
        <v>61</v>
      </c>
      <c r="L1620" s="13">
        <v>0.18940000000000001</v>
      </c>
      <c r="M1620" s="7">
        <v>0.26049705000000001</v>
      </c>
      <c r="N1620" s="26">
        <v>0.05</v>
      </c>
      <c r="O1620" s="27" t="s">
        <v>95</v>
      </c>
      <c r="P1620" s="8">
        <v>0.80805924949999997</v>
      </c>
      <c r="Q1620" s="24">
        <v>0.2</v>
      </c>
      <c r="R1620" t="str">
        <f>IF($Q1620*100&gt;=VLOOKUP($O1620,margin_ranges!$A$5:$C$10,2,FALSE),IF($Q1620*100&lt;=VLOOKUP($O1620,margin_ranges!$A$5:$C$10,3,FALSE)+10,"IN RANGE","ABOVE RANGE"),"BELOW RANGE")</f>
        <v>IN RANGE</v>
      </c>
      <c r="S1620">
        <f>MIN(VLOOKUP($O1620,margin_ranges!$A$5:$D$10,4,FALSE),$P1620*100)</f>
        <v>19.75</v>
      </c>
      <c r="T1620" s="29">
        <f>(1-$S1620/100)/(1-$F1620)-1</f>
        <v>3.1249999999998224E-3</v>
      </c>
      <c r="U1620" s="19" t="str">
        <f>IF(ABS(IFERROR(T1620,0))&gt;0.05,INDEX(margin_ranges!$C$13:$C$16,MATCH($F1620*100,margin_ranges!$B$13:$B$16,1)),"")</f>
        <v/>
      </c>
      <c r="V1620" t="e">
        <f>MIN(VLOOKUP($U1620,margin_ranges!$A$5:$D$10,4,FALSE),$P1620*100)</f>
        <v>#N/A</v>
      </c>
      <c r="Y1620" s="29" t="e">
        <f t="shared" si="25"/>
        <v>#N/A</v>
      </c>
    </row>
    <row r="1621" spans="1:25" x14ac:dyDescent="0.3">
      <c r="A1621" s="8" t="s">
        <v>17</v>
      </c>
      <c r="B1621" s="8" t="s">
        <v>2877</v>
      </c>
      <c r="C1621" s="8" t="s">
        <v>2878</v>
      </c>
      <c r="D1621" s="8" t="s">
        <v>2915</v>
      </c>
      <c r="E1621" s="8" t="s">
        <v>2916</v>
      </c>
      <c r="F1621" s="24">
        <v>0.2</v>
      </c>
      <c r="G1621" s="24">
        <v>1</v>
      </c>
      <c r="H1621" s="25">
        <v>294.40429999999998</v>
      </c>
      <c r="I1621" s="25">
        <v>103.54949999999999</v>
      </c>
      <c r="J1621" s="15">
        <v>705</v>
      </c>
      <c r="K1621" s="15">
        <v>141</v>
      </c>
      <c r="L1621" s="13">
        <v>0.35170000000000001</v>
      </c>
      <c r="M1621" s="7">
        <v>0.22683829999999999</v>
      </c>
      <c r="N1621" s="26">
        <v>0.05</v>
      </c>
      <c r="O1621" s="27" t="s">
        <v>95</v>
      </c>
      <c r="P1621" s="8">
        <v>0.77957867199999997</v>
      </c>
      <c r="Q1621" s="24">
        <v>0.2</v>
      </c>
      <c r="R1621" t="str">
        <f>IF($Q1621*100&gt;=VLOOKUP($O1621,margin_ranges!$A$5:$C$10,2,FALSE),IF($Q1621*100&lt;=VLOOKUP($O1621,margin_ranges!$A$5:$C$10,3,FALSE)+10,"IN RANGE","ABOVE RANGE"),"BELOW RANGE")</f>
        <v>IN RANGE</v>
      </c>
      <c r="S1621">
        <f>MIN(VLOOKUP($O1621,margin_ranges!$A$5:$D$10,4,FALSE),$P1621*100)</f>
        <v>19.75</v>
      </c>
      <c r="T1621" s="29">
        <f>(1-$S1621/100)/(1-$F1621)-1</f>
        <v>3.1249999999998224E-3</v>
      </c>
      <c r="U1621" s="19" t="str">
        <f>IF(ABS(IFERROR(T1621,0))&gt;0.05,INDEX(margin_ranges!$C$13:$C$16,MATCH($F1621*100,margin_ranges!$B$13:$B$16,1)),"")</f>
        <v/>
      </c>
      <c r="V1621" t="e">
        <f>MIN(VLOOKUP($U1621,margin_ranges!$A$5:$D$10,4,FALSE),$P1621*100)</f>
        <v>#N/A</v>
      </c>
      <c r="Y1621" s="29" t="e">
        <f t="shared" si="25"/>
        <v>#N/A</v>
      </c>
    </row>
    <row r="1622" spans="1:25" x14ac:dyDescent="0.3">
      <c r="A1622" s="8" t="s">
        <v>17</v>
      </c>
      <c r="B1622" s="8" t="s">
        <v>2877</v>
      </c>
      <c r="C1622" s="8" t="s">
        <v>2878</v>
      </c>
      <c r="D1622" s="8" t="s">
        <v>2885</v>
      </c>
      <c r="E1622" s="8" t="s">
        <v>2886</v>
      </c>
      <c r="F1622" s="24">
        <v>0.19999999999999901</v>
      </c>
      <c r="G1622" s="24">
        <v>1</v>
      </c>
      <c r="H1622" s="25">
        <v>187.7346</v>
      </c>
      <c r="I1622" s="25">
        <v>34.757899999999999</v>
      </c>
      <c r="J1622" s="15">
        <v>254</v>
      </c>
      <c r="K1622" s="15">
        <v>51</v>
      </c>
      <c r="L1622" s="13">
        <v>0.18509999999999999</v>
      </c>
      <c r="M1622" s="7">
        <v>0.24343490000000001</v>
      </c>
      <c r="N1622" s="26">
        <v>0.05</v>
      </c>
      <c r="O1622" s="27" t="s">
        <v>95</v>
      </c>
      <c r="P1622" s="8">
        <v>0.79460627849999999</v>
      </c>
      <c r="Q1622" s="24">
        <v>0.2</v>
      </c>
      <c r="R1622" t="str">
        <f>IF($Q1622*100&gt;=VLOOKUP($O1622,margin_ranges!$A$5:$C$10,2,FALSE),IF($Q1622*100&lt;=VLOOKUP($O1622,margin_ranges!$A$5:$C$10,3,FALSE)+10,"IN RANGE","ABOVE RANGE"),"BELOW RANGE")</f>
        <v>IN RANGE</v>
      </c>
      <c r="S1622">
        <f>MIN(VLOOKUP($O1622,margin_ranges!$A$5:$D$10,4,FALSE),$P1622*100)</f>
        <v>19.75</v>
      </c>
      <c r="T1622" s="29">
        <f>(1-$S1622/100)/(1-$F1622)-1</f>
        <v>3.1249999999987121E-3</v>
      </c>
      <c r="U1622" s="19" t="str">
        <f>IF(ABS(IFERROR(T1622,0))&gt;0.05,INDEX(margin_ranges!$C$13:$C$16,MATCH($F1622*100,margin_ranges!$B$13:$B$16,1)),"")</f>
        <v/>
      </c>
      <c r="V1622" t="e">
        <f>MIN(VLOOKUP($U1622,margin_ranges!$A$5:$D$10,4,FALSE),$P1622*100)</f>
        <v>#N/A</v>
      </c>
      <c r="Y1622" s="29" t="e">
        <f t="shared" si="25"/>
        <v>#N/A</v>
      </c>
    </row>
    <row r="1623" spans="1:25" x14ac:dyDescent="0.3">
      <c r="A1623" s="8" t="s">
        <v>17</v>
      </c>
      <c r="B1623" s="8" t="s">
        <v>2877</v>
      </c>
      <c r="C1623" s="8" t="s">
        <v>2878</v>
      </c>
      <c r="D1623" s="8" t="s">
        <v>2901</v>
      </c>
      <c r="E1623" s="8" t="s">
        <v>2902</v>
      </c>
      <c r="F1623" s="24">
        <v>0.19999999999999901</v>
      </c>
      <c r="G1623" s="24">
        <v>1</v>
      </c>
      <c r="H1623" s="25">
        <v>107.4311</v>
      </c>
      <c r="I1623" s="25">
        <v>21.881499999999999</v>
      </c>
      <c r="J1623" s="15">
        <v>134</v>
      </c>
      <c r="K1623" s="15">
        <v>27</v>
      </c>
      <c r="L1623" s="13">
        <v>0.20369999999999999</v>
      </c>
      <c r="M1623" s="7">
        <v>0.20392798000000001</v>
      </c>
      <c r="N1623" s="26">
        <v>0.05</v>
      </c>
      <c r="O1623" s="27" t="s">
        <v>95</v>
      </c>
      <c r="P1623" s="8">
        <v>0.75481539580000001</v>
      </c>
      <c r="Q1623" s="24">
        <v>0.2</v>
      </c>
      <c r="R1623" t="str">
        <f>IF($Q1623*100&gt;=VLOOKUP($O1623,margin_ranges!$A$5:$C$10,2,FALSE),IF($Q1623*100&lt;=VLOOKUP($O1623,margin_ranges!$A$5:$C$10,3,FALSE)+10,"IN RANGE","ABOVE RANGE"),"BELOW RANGE")</f>
        <v>IN RANGE</v>
      </c>
      <c r="S1623">
        <f>MIN(VLOOKUP($O1623,margin_ranges!$A$5:$D$10,4,FALSE),$P1623*100)</f>
        <v>19.75</v>
      </c>
      <c r="T1623" s="29">
        <f>(1-$S1623/100)/(1-$F1623)-1</f>
        <v>3.1249999999987121E-3</v>
      </c>
      <c r="U1623" s="19" t="str">
        <f>IF(ABS(IFERROR(T1623,0))&gt;0.05,INDEX(margin_ranges!$C$13:$C$16,MATCH($F1623*100,margin_ranges!$B$13:$B$16,1)),"")</f>
        <v/>
      </c>
      <c r="V1623" t="e">
        <f>MIN(VLOOKUP($U1623,margin_ranges!$A$5:$D$10,4,FALSE),$P1623*100)</f>
        <v>#N/A</v>
      </c>
      <c r="Y1623" s="29" t="e">
        <f t="shared" si="25"/>
        <v>#N/A</v>
      </c>
    </row>
    <row r="1624" spans="1:25" x14ac:dyDescent="0.3">
      <c r="A1624" s="8" t="s">
        <v>17</v>
      </c>
      <c r="B1624" s="8" t="s">
        <v>2877</v>
      </c>
      <c r="C1624" s="8" t="s">
        <v>2878</v>
      </c>
      <c r="D1624" s="8" t="s">
        <v>2879</v>
      </c>
      <c r="E1624" s="8" t="s">
        <v>2880</v>
      </c>
      <c r="F1624" s="24">
        <v>0.28999999999999998</v>
      </c>
      <c r="G1624" s="24">
        <v>0</v>
      </c>
      <c r="H1624" s="25">
        <v>34.249499999999998</v>
      </c>
      <c r="I1624" s="25">
        <v>3.8649</v>
      </c>
      <c r="J1624" s="15">
        <v>18</v>
      </c>
      <c r="K1624" s="15">
        <v>5</v>
      </c>
      <c r="L1624" s="13">
        <v>0.1128</v>
      </c>
      <c r="M1624" s="7">
        <v>0.1547432</v>
      </c>
      <c r="N1624" s="26">
        <v>0.05</v>
      </c>
      <c r="O1624" s="27" t="s">
        <v>22</v>
      </c>
      <c r="P1624" s="8">
        <v>0.67688403200000002</v>
      </c>
      <c r="Q1624" s="24">
        <v>0.28999999999999998</v>
      </c>
      <c r="R1624" t="str">
        <f>IF($Q1624*100&gt;=VLOOKUP($O1624,margin_ranges!$A$5:$C$10,2,FALSE),IF($Q1624*100&lt;=VLOOKUP($O1624,margin_ranges!$A$5:$C$10,3,FALSE)+10,"IN RANGE","ABOVE RANGE"),"BELOW RANGE")</f>
        <v>IN RANGE</v>
      </c>
      <c r="S1624">
        <f>MIN(VLOOKUP($O1624,margin_ranges!$A$5:$D$10,4,FALSE),$P1624*100)</f>
        <v>29.75</v>
      </c>
      <c r="T1624" s="29">
        <f>(1-$S1624/100)/(1-$F1624)-1</f>
        <v>-1.0563380281690127E-2</v>
      </c>
      <c r="U1624" s="19" t="str">
        <f>IF(ABS(IFERROR(T1624,0))&gt;0.05,INDEX(margin_ranges!$C$13:$C$16,MATCH($F1624*100,margin_ranges!$B$13:$B$16,1)),"")</f>
        <v/>
      </c>
      <c r="V1624" t="e">
        <f>MIN(VLOOKUP($U1624,margin_ranges!$A$5:$D$10,4,FALSE),$P1624*100)</f>
        <v>#N/A</v>
      </c>
      <c r="Y1624" s="29" t="e">
        <f t="shared" si="25"/>
        <v>#N/A</v>
      </c>
    </row>
    <row r="1625" spans="1:25" x14ac:dyDescent="0.3">
      <c r="A1625" s="8" t="s">
        <v>17</v>
      </c>
      <c r="B1625" s="8" t="s">
        <v>2877</v>
      </c>
      <c r="C1625" s="8" t="s">
        <v>2878</v>
      </c>
      <c r="D1625" s="8" t="s">
        <v>2881</v>
      </c>
      <c r="E1625" s="8" t="s">
        <v>2882</v>
      </c>
      <c r="F1625" s="24">
        <v>0.28999999999999998</v>
      </c>
      <c r="G1625" s="24">
        <v>0</v>
      </c>
      <c r="H1625" s="25">
        <v>19.672899999999998</v>
      </c>
      <c r="I1625" s="25">
        <v>0.56410000000000005</v>
      </c>
      <c r="J1625" s="15">
        <v>12</v>
      </c>
      <c r="K1625" s="15">
        <v>3</v>
      </c>
      <c r="L1625" s="13">
        <v>2.87E-2</v>
      </c>
      <c r="M1625" s="7">
        <v>0.68152462999999996</v>
      </c>
      <c r="N1625" s="26">
        <v>0.17</v>
      </c>
      <c r="O1625" s="27" t="s">
        <v>22</v>
      </c>
      <c r="P1625" s="8">
        <v>0.75055927160000002</v>
      </c>
      <c r="Q1625" s="24">
        <v>0.28999999999999998</v>
      </c>
      <c r="R1625" t="str">
        <f>IF($Q1625*100&gt;=VLOOKUP($O1625,margin_ranges!$A$5:$C$10,2,FALSE),IF($Q1625*100&lt;=VLOOKUP($O1625,margin_ranges!$A$5:$C$10,3,FALSE)+10,"IN RANGE","ABOVE RANGE"),"BELOW RANGE")</f>
        <v>IN RANGE</v>
      </c>
      <c r="S1625">
        <f>MIN(VLOOKUP($O1625,margin_ranges!$A$5:$D$10,4,FALSE),$P1625*100)</f>
        <v>29.75</v>
      </c>
      <c r="T1625" s="29">
        <f>(1-$S1625/100)/(1-$F1625)-1</f>
        <v>-1.0563380281690127E-2</v>
      </c>
      <c r="U1625" s="19" t="str">
        <f>IF(ABS(IFERROR(T1625,0))&gt;0.05,INDEX(margin_ranges!$C$13:$C$16,MATCH($F1625*100,margin_ranges!$B$13:$B$16,1)),"")</f>
        <v/>
      </c>
      <c r="V1625" t="e">
        <f>MIN(VLOOKUP($U1625,margin_ranges!$A$5:$D$10,4,FALSE),$P1625*100)</f>
        <v>#N/A</v>
      </c>
      <c r="Y1625" s="29" t="e">
        <f t="shared" si="25"/>
        <v>#N/A</v>
      </c>
    </row>
    <row r="1626" spans="1:25" x14ac:dyDescent="0.3">
      <c r="A1626" s="8" t="s">
        <v>17</v>
      </c>
      <c r="B1626" s="8" t="s">
        <v>2877</v>
      </c>
      <c r="C1626" s="8" t="s">
        <v>2878</v>
      </c>
      <c r="D1626" s="8" t="s">
        <v>2891</v>
      </c>
      <c r="E1626" s="8" t="s">
        <v>2892</v>
      </c>
      <c r="F1626" s="24">
        <v>0.28999999999999998</v>
      </c>
      <c r="G1626" s="24">
        <v>0</v>
      </c>
      <c r="H1626" s="25">
        <v>20.2287</v>
      </c>
      <c r="I1626" s="25">
        <v>1.2836000000000001</v>
      </c>
      <c r="J1626" s="15">
        <v>23</v>
      </c>
      <c r="K1626" s="15">
        <v>6</v>
      </c>
      <c r="L1626" s="13">
        <v>6.3500000000000001E-2</v>
      </c>
      <c r="M1626" s="7">
        <v>0.60551999999999995</v>
      </c>
      <c r="N1626" s="26">
        <v>0.22</v>
      </c>
      <c r="O1626" s="27" t="s">
        <v>22</v>
      </c>
      <c r="P1626" s="8">
        <v>0.63667591759999997</v>
      </c>
      <c r="Q1626" s="24">
        <v>0.28999999999999998</v>
      </c>
      <c r="R1626" t="str">
        <f>IF($Q1626*100&gt;=VLOOKUP($O1626,margin_ranges!$A$5:$C$10,2,FALSE),IF($Q1626*100&lt;=VLOOKUP($O1626,margin_ranges!$A$5:$C$10,3,FALSE)+10,"IN RANGE","ABOVE RANGE"),"BELOW RANGE")</f>
        <v>IN RANGE</v>
      </c>
      <c r="S1626">
        <f>MIN(VLOOKUP($O1626,margin_ranges!$A$5:$D$10,4,FALSE),$P1626*100)</f>
        <v>29.75</v>
      </c>
      <c r="T1626" s="29">
        <f>(1-$S1626/100)/(1-$F1626)-1</f>
        <v>-1.0563380281690127E-2</v>
      </c>
      <c r="U1626" s="19" t="str">
        <f>IF(ABS(IFERROR(T1626,0))&gt;0.05,INDEX(margin_ranges!$C$13:$C$16,MATCH($F1626*100,margin_ranges!$B$13:$B$16,1)),"")</f>
        <v/>
      </c>
      <c r="V1626" t="e">
        <f>MIN(VLOOKUP($U1626,margin_ranges!$A$5:$D$10,4,FALSE),$P1626*100)</f>
        <v>#N/A</v>
      </c>
      <c r="Y1626" s="29" t="e">
        <f t="shared" si="25"/>
        <v>#N/A</v>
      </c>
    </row>
    <row r="1627" spans="1:25" x14ac:dyDescent="0.3">
      <c r="A1627" s="8" t="s">
        <v>17</v>
      </c>
      <c r="B1627" s="8" t="s">
        <v>2877</v>
      </c>
      <c r="C1627" s="8" t="s">
        <v>2878</v>
      </c>
      <c r="D1627" s="8" t="s">
        <v>2897</v>
      </c>
      <c r="E1627" s="8" t="s">
        <v>2898</v>
      </c>
      <c r="F1627" s="24">
        <v>0.28999999999999998</v>
      </c>
      <c r="G1627" s="24">
        <v>0</v>
      </c>
      <c r="H1627" s="25">
        <v>19.321000000000002</v>
      </c>
      <c r="I1627" s="25">
        <v>1.8326</v>
      </c>
      <c r="J1627" s="15">
        <v>30</v>
      </c>
      <c r="K1627" s="15">
        <v>8</v>
      </c>
      <c r="L1627" s="13">
        <v>9.4799999999999995E-2</v>
      </c>
      <c r="M1627" s="7">
        <v>0.55214375000000004</v>
      </c>
      <c r="N1627" s="26">
        <v>0.19</v>
      </c>
      <c r="O1627" s="27" t="s">
        <v>22</v>
      </c>
      <c r="P1627" s="8">
        <v>0.65588671310000002</v>
      </c>
      <c r="Q1627" s="24">
        <v>0.28999999999999998</v>
      </c>
      <c r="R1627" t="str">
        <f>IF($Q1627*100&gt;=VLOOKUP($O1627,margin_ranges!$A$5:$C$10,2,FALSE),IF($Q1627*100&lt;=VLOOKUP($O1627,margin_ranges!$A$5:$C$10,3,FALSE)+10,"IN RANGE","ABOVE RANGE"),"BELOW RANGE")</f>
        <v>IN RANGE</v>
      </c>
      <c r="S1627">
        <f>MIN(VLOOKUP($O1627,margin_ranges!$A$5:$D$10,4,FALSE),$P1627*100)</f>
        <v>29.75</v>
      </c>
      <c r="T1627" s="29">
        <f>(1-$S1627/100)/(1-$F1627)-1</f>
        <v>-1.0563380281690127E-2</v>
      </c>
      <c r="U1627" s="19" t="str">
        <f>IF(ABS(IFERROR(T1627,0))&gt;0.05,INDEX(margin_ranges!$C$13:$C$16,MATCH($F1627*100,margin_ranges!$B$13:$B$16,1)),"")</f>
        <v/>
      </c>
      <c r="V1627" t="e">
        <f>MIN(VLOOKUP($U1627,margin_ranges!$A$5:$D$10,4,FALSE),$P1627*100)</f>
        <v>#N/A</v>
      </c>
      <c r="Y1627" s="29" t="e">
        <f t="shared" si="25"/>
        <v>#N/A</v>
      </c>
    </row>
    <row r="1628" spans="1:25" x14ac:dyDescent="0.3">
      <c r="A1628" s="8" t="s">
        <v>17</v>
      </c>
      <c r="B1628" s="8" t="s">
        <v>2877</v>
      </c>
      <c r="C1628" s="8" t="s">
        <v>2878</v>
      </c>
      <c r="D1628" s="28" t="s">
        <v>2899</v>
      </c>
      <c r="E1628" s="8" t="s">
        <v>2900</v>
      </c>
      <c r="F1628" s="24">
        <v>0.28999999999999998</v>
      </c>
      <c r="G1628" s="24">
        <v>0</v>
      </c>
      <c r="H1628" s="25">
        <v>20.1233</v>
      </c>
      <c r="I1628" s="25">
        <v>1.901</v>
      </c>
      <c r="J1628" s="15">
        <v>29</v>
      </c>
      <c r="K1628" s="15">
        <v>7</v>
      </c>
      <c r="L1628" s="13">
        <v>9.4500000000000001E-2</v>
      </c>
      <c r="M1628" s="7">
        <v>0.51022769999999995</v>
      </c>
      <c r="N1628" s="26">
        <v>0.15</v>
      </c>
      <c r="O1628" s="27" t="s">
        <v>22</v>
      </c>
      <c r="P1628" s="8">
        <v>0.70601360899999999</v>
      </c>
      <c r="Q1628" s="24">
        <v>0.28999999999999998</v>
      </c>
      <c r="R1628" t="str">
        <f>IF($Q1628*100&gt;=VLOOKUP($O1628,margin_ranges!$A$5:$C$10,2,FALSE),IF($Q1628*100&lt;=VLOOKUP($O1628,margin_ranges!$A$5:$C$10,3,FALSE)+10,"IN RANGE","ABOVE RANGE"),"BELOW RANGE")</f>
        <v>IN RANGE</v>
      </c>
      <c r="S1628">
        <f>MIN(VLOOKUP($O1628,margin_ranges!$A$5:$D$10,4,FALSE),$P1628*100)</f>
        <v>29.75</v>
      </c>
      <c r="T1628" s="29">
        <f>(1-$S1628/100)/(1-$F1628)-1</f>
        <v>-1.0563380281690127E-2</v>
      </c>
      <c r="U1628" s="19" t="str">
        <f>IF(ABS(IFERROR(T1628,0))&gt;0.05,INDEX(margin_ranges!$C$13:$C$16,MATCH($F1628*100,margin_ranges!$B$13:$B$16,1)),"")</f>
        <v/>
      </c>
      <c r="V1628" t="e">
        <f>MIN(VLOOKUP($U1628,margin_ranges!$A$5:$D$10,4,FALSE),$P1628*100)</f>
        <v>#N/A</v>
      </c>
      <c r="Y1628" s="29" t="e">
        <f t="shared" si="25"/>
        <v>#N/A</v>
      </c>
    </row>
    <row r="1629" spans="1:25" x14ac:dyDescent="0.3">
      <c r="A1629" s="8" t="s">
        <v>17</v>
      </c>
      <c r="B1629" s="8" t="s">
        <v>2877</v>
      </c>
      <c r="C1629" s="8" t="s">
        <v>2878</v>
      </c>
      <c r="D1629" s="8" t="s">
        <v>2907</v>
      </c>
      <c r="E1629" s="8" t="s">
        <v>2908</v>
      </c>
      <c r="F1629" s="24">
        <v>0.28999999999999998</v>
      </c>
      <c r="G1629" s="24">
        <v>0</v>
      </c>
      <c r="H1629" s="25">
        <v>20.462499999999999</v>
      </c>
      <c r="I1629" s="25">
        <v>2.5636000000000001</v>
      </c>
      <c r="J1629" s="15">
        <v>49</v>
      </c>
      <c r="K1629" s="15">
        <v>12</v>
      </c>
      <c r="L1629" s="13">
        <v>0.12529999999999999</v>
      </c>
      <c r="M1629" s="7">
        <v>0.63958652999999999</v>
      </c>
      <c r="N1629" s="26">
        <v>0.17</v>
      </c>
      <c r="O1629" s="27" t="s">
        <v>22</v>
      </c>
      <c r="P1629" s="8">
        <v>0.73420328109999999</v>
      </c>
      <c r="Q1629" s="24">
        <v>0.28999999999999998</v>
      </c>
      <c r="R1629" t="str">
        <f>IF($Q1629*100&gt;=VLOOKUP($O1629,margin_ranges!$A$5:$C$10,2,FALSE),IF($Q1629*100&lt;=VLOOKUP($O1629,margin_ranges!$A$5:$C$10,3,FALSE)+10,"IN RANGE","ABOVE RANGE"),"BELOW RANGE")</f>
        <v>IN RANGE</v>
      </c>
      <c r="S1629">
        <f>MIN(VLOOKUP($O1629,margin_ranges!$A$5:$D$10,4,FALSE),$P1629*100)</f>
        <v>29.75</v>
      </c>
      <c r="T1629" s="29">
        <f>(1-$S1629/100)/(1-$F1629)-1</f>
        <v>-1.0563380281690127E-2</v>
      </c>
      <c r="U1629" s="19" t="str">
        <f>IF(ABS(IFERROR(T1629,0))&gt;0.05,INDEX(margin_ranges!$C$13:$C$16,MATCH($F1629*100,margin_ranges!$B$13:$B$16,1)),"")</f>
        <v/>
      </c>
      <c r="V1629" t="e">
        <f>MIN(VLOOKUP($U1629,margin_ranges!$A$5:$D$10,4,FALSE),$P1629*100)</f>
        <v>#N/A</v>
      </c>
      <c r="Y1629" s="29" t="e">
        <f t="shared" si="25"/>
        <v>#N/A</v>
      </c>
    </row>
    <row r="1630" spans="1:25" x14ac:dyDescent="0.3">
      <c r="A1630" s="8" t="s">
        <v>17</v>
      </c>
      <c r="B1630" s="8" t="s">
        <v>2877</v>
      </c>
      <c r="C1630" s="8" t="s">
        <v>2878</v>
      </c>
      <c r="D1630" s="8" t="s">
        <v>2889</v>
      </c>
      <c r="E1630" s="8" t="s">
        <v>2890</v>
      </c>
      <c r="F1630" s="24">
        <v>0.4</v>
      </c>
      <c r="G1630" s="24">
        <v>0</v>
      </c>
      <c r="H1630" s="25">
        <v>26.979900000000001</v>
      </c>
      <c r="I1630" s="25">
        <v>4.2359</v>
      </c>
      <c r="J1630" s="15">
        <v>26</v>
      </c>
      <c r="K1630" s="15">
        <v>10</v>
      </c>
      <c r="L1630" s="13">
        <v>0.157</v>
      </c>
      <c r="M1630" s="7">
        <v>0.20121579000000001</v>
      </c>
      <c r="N1630" s="26">
        <v>0.05</v>
      </c>
      <c r="O1630" s="27" t="s">
        <v>479</v>
      </c>
      <c r="P1630" s="8">
        <v>0.75151055499999997</v>
      </c>
      <c r="Q1630" s="24">
        <v>0.4</v>
      </c>
      <c r="R1630" t="str">
        <f>IF($Q1630*100&gt;=VLOOKUP($O1630,margin_ranges!$A$5:$C$10,2,FALSE),IF($Q1630*100&lt;=VLOOKUP($O1630,margin_ranges!$A$5:$C$10,3,FALSE)+10,"IN RANGE","ABOVE RANGE"),"BELOW RANGE")</f>
        <v>IN RANGE</v>
      </c>
      <c r="S1630">
        <f>MIN(VLOOKUP($O1630,margin_ranges!$A$5:$D$10,4,FALSE),$P1630*100)</f>
        <v>43</v>
      </c>
      <c r="T1630" s="29">
        <f>(1-$S1630/100)/(1-$F1630)-1</f>
        <v>-4.9999999999999822E-2</v>
      </c>
      <c r="U1630" s="19" t="str">
        <f>IF(ABS(IFERROR(T1630,0))&gt;0.05,INDEX(margin_ranges!$C$13:$C$16,MATCH($F1630*100,margin_ranges!$B$13:$B$16,1)),"")</f>
        <v/>
      </c>
      <c r="V1630" t="e">
        <f>MIN(VLOOKUP($U1630,margin_ranges!$A$5:$D$10,4,FALSE),$P1630*100)</f>
        <v>#N/A</v>
      </c>
      <c r="Y1630" s="29" t="e">
        <f t="shared" si="25"/>
        <v>#N/A</v>
      </c>
    </row>
    <row r="1631" spans="1:25" x14ac:dyDescent="0.3">
      <c r="A1631" s="8" t="s">
        <v>17</v>
      </c>
      <c r="B1631" s="8" t="s">
        <v>2877</v>
      </c>
      <c r="C1631" s="8" t="s">
        <v>2878</v>
      </c>
      <c r="D1631" s="8" t="s">
        <v>2911</v>
      </c>
      <c r="E1631" s="8" t="s">
        <v>2912</v>
      </c>
      <c r="F1631" s="24">
        <v>0.4</v>
      </c>
      <c r="G1631" s="24">
        <v>0</v>
      </c>
      <c r="H1631" s="25">
        <v>22.103100000000001</v>
      </c>
      <c r="I1631" s="25">
        <v>5.9880000000000004</v>
      </c>
      <c r="J1631" s="15">
        <v>19</v>
      </c>
      <c r="K1631" s="15">
        <v>8</v>
      </c>
      <c r="L1631" s="13">
        <v>0.27089999999999997</v>
      </c>
      <c r="M1631" s="7">
        <v>0.1062828</v>
      </c>
      <c r="N1631" s="26">
        <v>0.01</v>
      </c>
      <c r="O1631" s="27" t="s">
        <v>162</v>
      </c>
      <c r="P1631" s="8">
        <v>0.90591140189999997</v>
      </c>
      <c r="Q1631" s="24">
        <v>0.4</v>
      </c>
      <c r="R1631" t="str">
        <f>IF($Q1631*100&gt;=VLOOKUP($O1631,margin_ranges!$A$5:$C$10,2,FALSE),IF($Q1631*100&lt;=VLOOKUP($O1631,margin_ranges!$A$5:$C$10,3,FALSE)+10,"IN RANGE","ABOVE RANGE"),"BELOW RANGE")</f>
        <v>IN RANGE</v>
      </c>
      <c r="S1631">
        <f>MIN(VLOOKUP($O1631,margin_ranges!$A$5:$D$10,4,FALSE),$P1631*100)</f>
        <v>43</v>
      </c>
      <c r="T1631" s="29">
        <f>(1-$S1631/100)/(1-$F1631)-1</f>
        <v>-4.9999999999999822E-2</v>
      </c>
      <c r="U1631" s="19" t="str">
        <f>IF(ABS(IFERROR(T1631,0))&gt;0.05,INDEX(margin_ranges!$C$13:$C$16,MATCH($F1631*100,margin_ranges!$B$13:$B$16,1)),"")</f>
        <v/>
      </c>
      <c r="V1631" t="e">
        <f>MIN(VLOOKUP($U1631,margin_ranges!$A$5:$D$10,4,FALSE),$P1631*100)</f>
        <v>#N/A</v>
      </c>
      <c r="Y1631" s="29" t="e">
        <f t="shared" si="25"/>
        <v>#N/A</v>
      </c>
    </row>
    <row r="1632" spans="1:25" x14ac:dyDescent="0.3">
      <c r="A1632" s="8" t="s">
        <v>17</v>
      </c>
      <c r="B1632" s="8" t="s">
        <v>2877</v>
      </c>
      <c r="C1632" s="8" t="s">
        <v>2878</v>
      </c>
      <c r="D1632" s="8" t="s">
        <v>2905</v>
      </c>
      <c r="E1632" s="8" t="s">
        <v>2906</v>
      </c>
      <c r="F1632" s="24">
        <v>0.33</v>
      </c>
      <c r="G1632" s="24">
        <v>0</v>
      </c>
      <c r="H1632" s="25">
        <v>27.652699999999999</v>
      </c>
      <c r="I1632" s="25">
        <v>4.0045999999999999</v>
      </c>
      <c r="J1632" s="15">
        <v>25</v>
      </c>
      <c r="K1632" s="15">
        <v>8</v>
      </c>
      <c r="L1632" s="13">
        <v>0.14480000000000001</v>
      </c>
      <c r="M1632" s="7">
        <v>0.20888255</v>
      </c>
      <c r="N1632" s="26">
        <v>0.05</v>
      </c>
      <c r="O1632" s="27" t="s">
        <v>162</v>
      </c>
      <c r="P1632" s="8">
        <v>0.76063103070000004</v>
      </c>
      <c r="Q1632" s="24">
        <v>0.33</v>
      </c>
      <c r="R1632" t="str">
        <f>IF($Q1632*100&gt;=VLOOKUP($O1632,margin_ranges!$A$5:$C$10,2,FALSE),IF($Q1632*100&lt;=VLOOKUP($O1632,margin_ranges!$A$5:$C$10,3,FALSE)+10,"IN RANGE","ABOVE RANGE"),"BELOW RANGE")</f>
        <v>IN RANGE</v>
      </c>
      <c r="S1632">
        <f>MIN(VLOOKUP($O1632,margin_ranges!$A$5:$D$10,4,FALSE),$P1632*100)</f>
        <v>43</v>
      </c>
      <c r="T1632" s="29">
        <f>(1-$S1632/100)/(1-$F1632)-1</f>
        <v>-0.14925373134328335</v>
      </c>
      <c r="U1632" s="19" t="str">
        <f>IF(ABS(IFERROR(T1632,0))&gt;0.05,INDEX(margin_ranges!$C$13:$C$16,MATCH($F1632*100,margin_ranges!$B$13:$B$16,1)),"")</f>
        <v>Balanced (Type B)</v>
      </c>
      <c r="V1632">
        <f>MIN(VLOOKUP($U1632,margin_ranges!$A$5:$D$10,4,FALSE),$P1632*100)</f>
        <v>29.75</v>
      </c>
      <c r="Y1632" s="29">
        <f t="shared" si="25"/>
        <v>4.850746268656736E-2</v>
      </c>
    </row>
    <row r="1633" spans="1:25" x14ac:dyDescent="0.3">
      <c r="A1633" s="8" t="s">
        <v>35</v>
      </c>
      <c r="B1633" s="8" t="s">
        <v>2917</v>
      </c>
      <c r="C1633" s="8" t="s">
        <v>34</v>
      </c>
      <c r="D1633" s="8" t="s">
        <v>34</v>
      </c>
      <c r="E1633" s="8"/>
      <c r="F1633" s="24">
        <v>0.31761581649926601</v>
      </c>
      <c r="G1633" s="24">
        <v>0</v>
      </c>
      <c r="H1633" s="25">
        <v>32.613500000000002</v>
      </c>
      <c r="I1633" s="25">
        <v>3.1920000000000002</v>
      </c>
      <c r="J1633" s="15">
        <v>61</v>
      </c>
      <c r="K1633" s="15">
        <v>18</v>
      </c>
      <c r="L1633" s="13">
        <v>9.7900000000000001E-2</v>
      </c>
      <c r="M1633" s="7">
        <v>0.63451486000000001</v>
      </c>
      <c r="N1633" s="26">
        <v>0.15</v>
      </c>
      <c r="O1633" s="27"/>
      <c r="P1633" s="8">
        <v>0.76359891660000001</v>
      </c>
      <c r="Q1633" s="24">
        <v>0.31759999999999999</v>
      </c>
      <c r="R1633" t="e">
        <f>IF($Q1633*100&gt;=VLOOKUP($O1633,margin_ranges!$A$5:$C$10,2,FALSE),IF($Q1633*100&lt;=VLOOKUP($O1633,margin_ranges!$A$5:$C$10,3,FALSE)+10,"IN RANGE","ABOVE RANGE"),"BELOW RANGE")</f>
        <v>#N/A</v>
      </c>
      <c r="S1633" t="e">
        <f>MIN(VLOOKUP($O1633,margin_ranges!$A$5:$D$10,4,FALSE),$P1633*100)</f>
        <v>#N/A</v>
      </c>
      <c r="T1633" s="29" t="e">
        <f>(1-$S1633/100)/(1-$F1633)-1</f>
        <v>#N/A</v>
      </c>
      <c r="U1633" s="19" t="str">
        <f>IF(ABS(IFERROR(T1633,0))&gt;0.05,INDEX(margin_ranges!$C$13:$C$16,MATCH($F1633*100,margin_ranges!$B$13:$B$16,1)),"")</f>
        <v/>
      </c>
      <c r="V1633" t="e">
        <f>MIN(VLOOKUP($U1633,margin_ranges!$A$5:$D$10,4,FALSE),$P1633*100)</f>
        <v>#N/A</v>
      </c>
      <c r="Y1633" s="29" t="e">
        <f t="shared" si="25"/>
        <v>#N/A</v>
      </c>
    </row>
    <row r="1634" spans="1:25" x14ac:dyDescent="0.3">
      <c r="A1634" s="8" t="s">
        <v>33</v>
      </c>
      <c r="B1634" s="8" t="s">
        <v>2917</v>
      </c>
      <c r="C1634" s="8" t="s">
        <v>2918</v>
      </c>
      <c r="D1634" s="8" t="s">
        <v>34</v>
      </c>
      <c r="E1634" s="8"/>
      <c r="F1634" s="24">
        <v>0.31761581649926601</v>
      </c>
      <c r="G1634" s="24">
        <v>0</v>
      </c>
      <c r="H1634" s="25">
        <v>32.613500000000002</v>
      </c>
      <c r="I1634" s="25">
        <v>3.1920000000000002</v>
      </c>
      <c r="J1634" s="15">
        <v>61</v>
      </c>
      <c r="K1634" s="15">
        <v>18</v>
      </c>
      <c r="L1634" s="13">
        <v>9.7900000000000001E-2</v>
      </c>
      <c r="M1634" s="7">
        <v>0.63451486000000001</v>
      </c>
      <c r="N1634" s="26">
        <v>0.15</v>
      </c>
      <c r="O1634" s="27"/>
      <c r="P1634" s="8">
        <v>0.76359891660000001</v>
      </c>
      <c r="Q1634" s="24">
        <v>0.31759999999999999</v>
      </c>
      <c r="R1634" t="e">
        <f>IF($Q1634*100&gt;=VLOOKUP($O1634,margin_ranges!$A$5:$C$10,2,FALSE),IF($Q1634*100&lt;=VLOOKUP($O1634,margin_ranges!$A$5:$C$10,3,FALSE)+10,"IN RANGE","ABOVE RANGE"),"BELOW RANGE")</f>
        <v>#N/A</v>
      </c>
      <c r="S1634" t="e">
        <f>MIN(VLOOKUP($O1634,margin_ranges!$A$5:$D$10,4,FALSE),$P1634*100)</f>
        <v>#N/A</v>
      </c>
      <c r="T1634" s="29" t="e">
        <f>(1-$S1634/100)/(1-$F1634)-1</f>
        <v>#N/A</v>
      </c>
      <c r="U1634" s="19" t="str">
        <f>IF(ABS(IFERROR(T1634,0))&gt;0.05,INDEX(margin_ranges!$C$13:$C$16,MATCH($F1634*100,margin_ranges!$B$13:$B$16,1)),"")</f>
        <v/>
      </c>
      <c r="V1634" t="e">
        <f>MIN(VLOOKUP($U1634,margin_ranges!$A$5:$D$10,4,FALSE),$P1634*100)</f>
        <v>#N/A</v>
      </c>
      <c r="Y1634" s="29" t="e">
        <f t="shared" si="25"/>
        <v>#N/A</v>
      </c>
    </row>
    <row r="1635" spans="1:25" x14ac:dyDescent="0.3">
      <c r="A1635" s="8" t="s">
        <v>17</v>
      </c>
      <c r="B1635" s="8" t="s">
        <v>2917</v>
      </c>
      <c r="C1635" s="8" t="s">
        <v>2918</v>
      </c>
      <c r="D1635" s="8" t="s">
        <v>2925</v>
      </c>
      <c r="E1635" s="8" t="s">
        <v>2926</v>
      </c>
      <c r="F1635" s="24">
        <v>0.34</v>
      </c>
      <c r="G1635" s="24">
        <v>0</v>
      </c>
      <c r="H1635" s="25">
        <v>4.0099</v>
      </c>
      <c r="I1635" s="25">
        <v>0.39579999999999999</v>
      </c>
      <c r="J1635" s="15">
        <v>7</v>
      </c>
      <c r="K1635" s="15">
        <v>2</v>
      </c>
      <c r="L1635" s="13">
        <v>9.8699999999999996E-2</v>
      </c>
      <c r="M1635" s="7">
        <v>0.61248871999999999</v>
      </c>
      <c r="N1635" s="26">
        <v>0.15</v>
      </c>
      <c r="O1635" s="27" t="s">
        <v>22</v>
      </c>
      <c r="P1635" s="8">
        <v>0.75509753079999997</v>
      </c>
      <c r="Q1635" s="24">
        <v>0.34</v>
      </c>
      <c r="R1635" t="str">
        <f>IF($Q1635*100&gt;=VLOOKUP($O1635,margin_ranges!$A$5:$C$10,2,FALSE),IF($Q1635*100&lt;=VLOOKUP($O1635,margin_ranges!$A$5:$C$10,3,FALSE)+10,"IN RANGE","ABOVE RANGE"),"BELOW RANGE")</f>
        <v>IN RANGE</v>
      </c>
      <c r="S1635">
        <f>MIN(VLOOKUP($O1635,margin_ranges!$A$5:$D$10,4,FALSE),$P1635*100)</f>
        <v>29.75</v>
      </c>
      <c r="T1635" s="29">
        <f>(1-$S1635/100)/(1-$F1635)-1</f>
        <v>6.4393939393939448E-2</v>
      </c>
      <c r="U1635" s="19" t="str">
        <f>IF(ABS(IFERROR(T1635,0))&gt;0.05,INDEX(margin_ranges!$C$13:$C$16,MATCH($F1635*100,margin_ranges!$B$13:$B$16,1)),"")</f>
        <v>Balanced (Type B)</v>
      </c>
      <c r="V1635">
        <f>MIN(VLOOKUP($U1635,margin_ranges!$A$5:$D$10,4,FALSE),$P1635*100)</f>
        <v>29.75</v>
      </c>
      <c r="Y1635" s="29">
        <f t="shared" si="25"/>
        <v>6.4393939393939448E-2</v>
      </c>
    </row>
    <row r="1636" spans="1:25" x14ac:dyDescent="0.3">
      <c r="A1636" s="8" t="s">
        <v>17</v>
      </c>
      <c r="B1636" s="8" t="s">
        <v>2917</v>
      </c>
      <c r="C1636" s="8" t="s">
        <v>2918</v>
      </c>
      <c r="D1636" s="8" t="s">
        <v>2929</v>
      </c>
      <c r="E1636" s="8" t="s">
        <v>2930</v>
      </c>
      <c r="F1636" s="24">
        <v>0.34</v>
      </c>
      <c r="G1636" s="24">
        <v>0</v>
      </c>
      <c r="H1636" s="25">
        <v>3.9174000000000002</v>
      </c>
      <c r="I1636" s="25">
        <v>0.41699999999999998</v>
      </c>
      <c r="J1636" s="15">
        <v>9</v>
      </c>
      <c r="K1636" s="15">
        <v>3</v>
      </c>
      <c r="L1636" s="13">
        <v>0.10639999999999999</v>
      </c>
      <c r="M1636" s="7">
        <v>0.68314490999999999</v>
      </c>
      <c r="N1636" s="26">
        <v>0.15</v>
      </c>
      <c r="O1636" s="27" t="s">
        <v>22</v>
      </c>
      <c r="P1636" s="8">
        <v>0.78042726039999999</v>
      </c>
      <c r="Q1636" s="24">
        <v>0.34</v>
      </c>
      <c r="R1636" t="str">
        <f>IF($Q1636*100&gt;=VLOOKUP($O1636,margin_ranges!$A$5:$C$10,2,FALSE),IF($Q1636*100&lt;=VLOOKUP($O1636,margin_ranges!$A$5:$C$10,3,FALSE)+10,"IN RANGE","ABOVE RANGE"),"BELOW RANGE")</f>
        <v>IN RANGE</v>
      </c>
      <c r="S1636">
        <f>MIN(VLOOKUP($O1636,margin_ranges!$A$5:$D$10,4,FALSE),$P1636*100)</f>
        <v>29.75</v>
      </c>
      <c r="T1636" s="29">
        <f>(1-$S1636/100)/(1-$F1636)-1</f>
        <v>6.4393939393939448E-2</v>
      </c>
      <c r="U1636" s="19" t="str">
        <f>IF(ABS(IFERROR(T1636,0))&gt;0.05,INDEX(margin_ranges!$C$13:$C$16,MATCH($F1636*100,margin_ranges!$B$13:$B$16,1)),"")</f>
        <v>Balanced (Type B)</v>
      </c>
      <c r="V1636">
        <f>MIN(VLOOKUP($U1636,margin_ranges!$A$5:$D$10,4,FALSE),$P1636*100)</f>
        <v>29.75</v>
      </c>
      <c r="Y1636" s="29">
        <f t="shared" si="25"/>
        <v>6.4393939393939448E-2</v>
      </c>
    </row>
    <row r="1637" spans="1:25" x14ac:dyDescent="0.3">
      <c r="A1637" s="8" t="s">
        <v>17</v>
      </c>
      <c r="B1637" s="8" t="s">
        <v>2917</v>
      </c>
      <c r="C1637" s="8" t="s">
        <v>2918</v>
      </c>
      <c r="D1637" s="8" t="s">
        <v>2921</v>
      </c>
      <c r="E1637" s="8" t="s">
        <v>2922</v>
      </c>
      <c r="F1637" s="24">
        <v>0.33999999999999903</v>
      </c>
      <c r="G1637" s="24">
        <v>0</v>
      </c>
      <c r="H1637" s="25">
        <v>4.0293999999999999</v>
      </c>
      <c r="I1637" s="25">
        <v>0.40289999999999998</v>
      </c>
      <c r="J1637" s="15">
        <v>7</v>
      </c>
      <c r="K1637" s="15">
        <v>2</v>
      </c>
      <c r="L1637" s="13">
        <v>0.1</v>
      </c>
      <c r="M1637" s="7">
        <v>0.60468001999999998</v>
      </c>
      <c r="N1637" s="26">
        <v>0.15</v>
      </c>
      <c r="O1637" s="27" t="s">
        <v>22</v>
      </c>
      <c r="P1637" s="8">
        <v>0.75193491639999999</v>
      </c>
      <c r="Q1637" s="24">
        <v>0.34</v>
      </c>
      <c r="R1637" t="str">
        <f>IF($Q1637*100&gt;=VLOOKUP($O1637,margin_ranges!$A$5:$C$10,2,FALSE),IF($Q1637*100&lt;=VLOOKUP($O1637,margin_ranges!$A$5:$C$10,3,FALSE)+10,"IN RANGE","ABOVE RANGE"),"BELOW RANGE")</f>
        <v>IN RANGE</v>
      </c>
      <c r="S1637">
        <f>MIN(VLOOKUP($O1637,margin_ranges!$A$5:$D$10,4,FALSE),$P1637*100)</f>
        <v>29.75</v>
      </c>
      <c r="T1637" s="29">
        <f>(1-$S1637/100)/(1-$F1637)-1</f>
        <v>6.4393939393937671E-2</v>
      </c>
      <c r="U1637" s="19" t="str">
        <f>IF(ABS(IFERROR(T1637,0))&gt;0.05,INDEX(margin_ranges!$C$13:$C$16,MATCH($F1637*100,margin_ranges!$B$13:$B$16,1)),"")</f>
        <v>Balanced (Type B)</v>
      </c>
      <c r="V1637">
        <f>MIN(VLOOKUP($U1637,margin_ranges!$A$5:$D$10,4,FALSE),$P1637*100)</f>
        <v>29.75</v>
      </c>
      <c r="Y1637" s="29">
        <f t="shared" si="25"/>
        <v>6.4393939393937671E-2</v>
      </c>
    </row>
    <row r="1638" spans="1:25" x14ac:dyDescent="0.3">
      <c r="A1638" s="8" t="s">
        <v>17</v>
      </c>
      <c r="B1638" s="8" t="s">
        <v>2917</v>
      </c>
      <c r="C1638" s="8" t="s">
        <v>2918</v>
      </c>
      <c r="D1638" s="28" t="s">
        <v>2923</v>
      </c>
      <c r="E1638" s="8" t="s">
        <v>2924</v>
      </c>
      <c r="F1638" s="24">
        <v>0.33999999999999903</v>
      </c>
      <c r="G1638" s="24">
        <v>0</v>
      </c>
      <c r="H1638" s="25">
        <v>3.9781</v>
      </c>
      <c r="I1638" s="25">
        <v>0.38300000000000001</v>
      </c>
      <c r="J1638" s="15">
        <v>7</v>
      </c>
      <c r="K1638" s="15">
        <v>2</v>
      </c>
      <c r="L1638" s="13">
        <v>9.6299999999999997E-2</v>
      </c>
      <c r="M1638" s="7">
        <v>0.60022379999999997</v>
      </c>
      <c r="N1638" s="26">
        <v>0.15</v>
      </c>
      <c r="O1638" s="27" t="s">
        <v>22</v>
      </c>
      <c r="P1638" s="8">
        <v>0.75009321399999995</v>
      </c>
      <c r="Q1638" s="24">
        <v>0.34</v>
      </c>
      <c r="R1638" t="str">
        <f>IF($Q1638*100&gt;=VLOOKUP($O1638,margin_ranges!$A$5:$C$10,2,FALSE),IF($Q1638*100&lt;=VLOOKUP($O1638,margin_ranges!$A$5:$C$10,3,FALSE)+10,"IN RANGE","ABOVE RANGE"),"BELOW RANGE")</f>
        <v>IN RANGE</v>
      </c>
      <c r="S1638">
        <f>MIN(VLOOKUP($O1638,margin_ranges!$A$5:$D$10,4,FALSE),$P1638*100)</f>
        <v>29.75</v>
      </c>
      <c r="T1638" s="29">
        <f>(1-$S1638/100)/(1-$F1638)-1</f>
        <v>6.4393939393937671E-2</v>
      </c>
      <c r="U1638" s="19" t="str">
        <f>IF(ABS(IFERROR(T1638,0))&gt;0.05,INDEX(margin_ranges!$C$13:$C$16,MATCH($F1638*100,margin_ranges!$B$13:$B$16,1)),"")</f>
        <v>Balanced (Type B)</v>
      </c>
      <c r="V1638">
        <f>MIN(VLOOKUP($U1638,margin_ranges!$A$5:$D$10,4,FALSE),$P1638*100)</f>
        <v>29.75</v>
      </c>
      <c r="Y1638" s="29">
        <f t="shared" si="25"/>
        <v>6.4393939393937671E-2</v>
      </c>
    </row>
    <row r="1639" spans="1:25" x14ac:dyDescent="0.3">
      <c r="A1639" s="8" t="s">
        <v>17</v>
      </c>
      <c r="B1639" s="8" t="s">
        <v>2917</v>
      </c>
      <c r="C1639" s="8" t="s">
        <v>2918</v>
      </c>
      <c r="D1639" s="8" t="s">
        <v>2919</v>
      </c>
      <c r="E1639" s="8" t="s">
        <v>2920</v>
      </c>
      <c r="F1639" s="24">
        <v>0.3</v>
      </c>
      <c r="G1639" s="24">
        <v>0</v>
      </c>
      <c r="H1639" s="25">
        <v>4.0461999999999998</v>
      </c>
      <c r="I1639" s="25">
        <v>0.40189999999999998</v>
      </c>
      <c r="J1639" s="15">
        <v>7</v>
      </c>
      <c r="K1639" s="15">
        <v>2</v>
      </c>
      <c r="L1639" s="13">
        <v>9.9299999999999999E-2</v>
      </c>
      <c r="M1639" s="7">
        <v>0.6155678</v>
      </c>
      <c r="N1639" s="26">
        <v>0.15</v>
      </c>
      <c r="O1639" s="27" t="s">
        <v>92</v>
      </c>
      <c r="P1639" s="8">
        <v>0.75632253589999998</v>
      </c>
      <c r="Q1639" s="24">
        <v>0.3</v>
      </c>
      <c r="R1639" t="str">
        <f>IF($Q1639*100&gt;=VLOOKUP($O1639,margin_ranges!$A$5:$C$10,2,FALSE),IF($Q1639*100&lt;=VLOOKUP($O1639,margin_ranges!$A$5:$C$10,3,FALSE)+10,"IN RANGE","ABOVE RANGE"),"BELOW RANGE")</f>
        <v>IN RANGE</v>
      </c>
      <c r="S1639">
        <f>MIN(VLOOKUP($O1639,margin_ranges!$A$5:$D$10,4,FALSE),$P1639*100)</f>
        <v>29.75</v>
      </c>
      <c r="T1639" s="29">
        <f>(1-$S1639/100)/(1-$F1639)-1</f>
        <v>3.5714285714285587E-3</v>
      </c>
      <c r="U1639" s="19" t="str">
        <f>IF(ABS(IFERROR(T1639,0))&gt;0.05,INDEX(margin_ranges!$C$13:$C$16,MATCH($F1639*100,margin_ranges!$B$13:$B$16,1)),"")</f>
        <v/>
      </c>
      <c r="V1639" t="e">
        <f>MIN(VLOOKUP($U1639,margin_ranges!$A$5:$D$10,4,FALSE),$P1639*100)</f>
        <v>#N/A</v>
      </c>
      <c r="Y1639" s="29" t="e">
        <f t="shared" si="25"/>
        <v>#N/A</v>
      </c>
    </row>
    <row r="1640" spans="1:25" x14ac:dyDescent="0.3">
      <c r="A1640" s="8" t="s">
        <v>17</v>
      </c>
      <c r="B1640" s="8" t="s">
        <v>2917</v>
      </c>
      <c r="C1640" s="8" t="s">
        <v>2918</v>
      </c>
      <c r="D1640" s="8" t="s">
        <v>2927</v>
      </c>
      <c r="E1640" s="8" t="s">
        <v>2928</v>
      </c>
      <c r="F1640" s="24">
        <v>0.28999999999999998</v>
      </c>
      <c r="G1640" s="24">
        <v>0</v>
      </c>
      <c r="H1640" s="25">
        <v>3.9016000000000002</v>
      </c>
      <c r="I1640" s="25">
        <v>0.41599999999999998</v>
      </c>
      <c r="J1640" s="15">
        <v>9</v>
      </c>
      <c r="K1640" s="15">
        <v>2</v>
      </c>
      <c r="L1640" s="13">
        <v>0.1066</v>
      </c>
      <c r="M1640" s="7">
        <v>0.69289148</v>
      </c>
      <c r="N1640" s="26">
        <v>0.15</v>
      </c>
      <c r="O1640" s="27" t="s">
        <v>22</v>
      </c>
      <c r="P1640" s="8">
        <v>0.78351588439999997</v>
      </c>
      <c r="Q1640" s="24">
        <v>0.28999999999999998</v>
      </c>
      <c r="R1640" t="str">
        <f>IF($Q1640*100&gt;=VLOOKUP($O1640,margin_ranges!$A$5:$C$10,2,FALSE),IF($Q1640*100&lt;=VLOOKUP($O1640,margin_ranges!$A$5:$C$10,3,FALSE)+10,"IN RANGE","ABOVE RANGE"),"BELOW RANGE")</f>
        <v>IN RANGE</v>
      </c>
      <c r="S1640">
        <f>MIN(VLOOKUP($O1640,margin_ranges!$A$5:$D$10,4,FALSE),$P1640*100)</f>
        <v>29.75</v>
      </c>
      <c r="T1640" s="29">
        <f>(1-$S1640/100)/(1-$F1640)-1</f>
        <v>-1.0563380281690127E-2</v>
      </c>
      <c r="U1640" s="19" t="str">
        <f>IF(ABS(IFERROR(T1640,0))&gt;0.05,INDEX(margin_ranges!$C$13:$C$16,MATCH($F1640*100,margin_ranges!$B$13:$B$16,1)),"")</f>
        <v/>
      </c>
      <c r="V1640" t="e">
        <f>MIN(VLOOKUP($U1640,margin_ranges!$A$5:$D$10,4,FALSE),$P1640*100)</f>
        <v>#N/A</v>
      </c>
      <c r="Y1640" s="29" t="e">
        <f t="shared" si="25"/>
        <v>#N/A</v>
      </c>
    </row>
    <row r="1641" spans="1:25" x14ac:dyDescent="0.3">
      <c r="A1641" s="8" t="s">
        <v>35</v>
      </c>
      <c r="B1641" s="8" t="s">
        <v>2931</v>
      </c>
      <c r="C1641" s="8" t="s">
        <v>34</v>
      </c>
      <c r="D1641" s="8" t="s">
        <v>34</v>
      </c>
      <c r="E1641" s="8"/>
      <c r="F1641" s="24">
        <v>0.25</v>
      </c>
      <c r="G1641" s="24">
        <v>0</v>
      </c>
      <c r="H1641" s="25">
        <v>67.491399999999999</v>
      </c>
      <c r="I1641" s="25">
        <v>17.223600000000001</v>
      </c>
      <c r="J1641" s="15">
        <v>175</v>
      </c>
      <c r="K1641" s="15">
        <v>44</v>
      </c>
      <c r="L1641" s="13">
        <v>0.25519999999999998</v>
      </c>
      <c r="M1641" s="7">
        <v>0.33908166000000001</v>
      </c>
      <c r="N1641" s="26">
        <v>0.16664100000000001</v>
      </c>
      <c r="O1641" s="27"/>
      <c r="P1641" s="8">
        <v>0.50855201220000001</v>
      </c>
      <c r="Q1641" s="24">
        <v>0.25</v>
      </c>
      <c r="R1641" t="e">
        <f>IF($Q1641*100&gt;=VLOOKUP($O1641,margin_ranges!$A$5:$C$10,2,FALSE),IF($Q1641*100&lt;=VLOOKUP($O1641,margin_ranges!$A$5:$C$10,3,FALSE)+10,"IN RANGE","ABOVE RANGE"),"BELOW RANGE")</f>
        <v>#N/A</v>
      </c>
      <c r="S1641" t="e">
        <f>MIN(VLOOKUP($O1641,margin_ranges!$A$5:$D$10,4,FALSE),$P1641*100)</f>
        <v>#N/A</v>
      </c>
      <c r="T1641" s="29" t="e">
        <f>(1-$S1641/100)/(1-$F1641)-1</f>
        <v>#N/A</v>
      </c>
      <c r="U1641" s="19" t="str">
        <f>IF(ABS(IFERROR(T1641,0))&gt;0.05,INDEX(margin_ranges!$C$13:$C$16,MATCH($F1641*100,margin_ranges!$B$13:$B$16,1)),"")</f>
        <v/>
      </c>
      <c r="V1641" t="e">
        <f>MIN(VLOOKUP($U1641,margin_ranges!$A$5:$D$10,4,FALSE),$P1641*100)</f>
        <v>#N/A</v>
      </c>
      <c r="Y1641" s="29" t="e">
        <f t="shared" si="25"/>
        <v>#N/A</v>
      </c>
    </row>
    <row r="1642" spans="1:25" x14ac:dyDescent="0.3">
      <c r="A1642" s="8" t="s">
        <v>33</v>
      </c>
      <c r="B1642" s="8" t="s">
        <v>2931</v>
      </c>
      <c r="C1642" s="8" t="s">
        <v>2932</v>
      </c>
      <c r="D1642" s="8" t="s">
        <v>34</v>
      </c>
      <c r="E1642" s="8"/>
      <c r="F1642" s="24">
        <v>0.25</v>
      </c>
      <c r="G1642" s="24">
        <v>0</v>
      </c>
      <c r="H1642" s="25">
        <v>67.491399999999999</v>
      </c>
      <c r="I1642" s="25">
        <v>17.223600000000001</v>
      </c>
      <c r="J1642" s="15">
        <v>175</v>
      </c>
      <c r="K1642" s="15">
        <v>44</v>
      </c>
      <c r="L1642" s="13">
        <v>0.25519999999999998</v>
      </c>
      <c r="M1642" s="7">
        <v>0.33908166000000001</v>
      </c>
      <c r="N1642" s="26">
        <v>0.16664100000000001</v>
      </c>
      <c r="O1642" s="27"/>
      <c r="P1642" s="8">
        <v>0.50855201220000001</v>
      </c>
      <c r="Q1642" s="24">
        <v>0.25</v>
      </c>
      <c r="R1642" t="e">
        <f>IF($Q1642*100&gt;=VLOOKUP($O1642,margin_ranges!$A$5:$C$10,2,FALSE),IF($Q1642*100&lt;=VLOOKUP($O1642,margin_ranges!$A$5:$C$10,3,FALSE)+10,"IN RANGE","ABOVE RANGE"),"BELOW RANGE")</f>
        <v>#N/A</v>
      </c>
      <c r="S1642" t="e">
        <f>MIN(VLOOKUP($O1642,margin_ranges!$A$5:$D$10,4,FALSE),$P1642*100)</f>
        <v>#N/A</v>
      </c>
      <c r="T1642" s="29" t="e">
        <f>(1-$S1642/100)/(1-$F1642)-1</f>
        <v>#N/A</v>
      </c>
      <c r="U1642" s="19" t="str">
        <f>IF(ABS(IFERROR(T1642,0))&gt;0.05,INDEX(margin_ranges!$C$13:$C$16,MATCH($F1642*100,margin_ranges!$B$13:$B$16,1)),"")</f>
        <v/>
      </c>
      <c r="V1642" t="e">
        <f>MIN(VLOOKUP($U1642,margin_ranges!$A$5:$D$10,4,FALSE),$P1642*100)</f>
        <v>#N/A</v>
      </c>
      <c r="Y1642" s="29" t="e">
        <f t="shared" si="25"/>
        <v>#N/A</v>
      </c>
    </row>
    <row r="1643" spans="1:25" x14ac:dyDescent="0.3">
      <c r="A1643" s="8" t="s">
        <v>17</v>
      </c>
      <c r="B1643" s="8" t="s">
        <v>2931</v>
      </c>
      <c r="C1643" s="8" t="s">
        <v>2932</v>
      </c>
      <c r="D1643" s="8" t="s">
        <v>2933</v>
      </c>
      <c r="E1643" s="8" t="s">
        <v>2934</v>
      </c>
      <c r="F1643" s="24">
        <v>0.25</v>
      </c>
      <c r="G1643" s="24">
        <v>0</v>
      </c>
      <c r="H1643" s="25">
        <v>18.594100000000001</v>
      </c>
      <c r="I1643" s="25">
        <v>5.2618999999999998</v>
      </c>
      <c r="J1643" s="15">
        <v>128</v>
      </c>
      <c r="K1643" s="15">
        <v>32</v>
      </c>
      <c r="L1643" s="13">
        <v>0.28299999999999997</v>
      </c>
      <c r="M1643" s="7">
        <v>0.81261505000000001</v>
      </c>
      <c r="N1643" s="26">
        <v>0.5</v>
      </c>
      <c r="O1643" s="27" t="s">
        <v>95</v>
      </c>
      <c r="P1643" s="8">
        <v>0.38470250789999999</v>
      </c>
      <c r="Q1643" s="24">
        <v>0.25</v>
      </c>
      <c r="R1643" t="str">
        <f>IF($Q1643*100&gt;=VLOOKUP($O1643,margin_ranges!$A$5:$C$10,2,FALSE),IF($Q1643*100&lt;=VLOOKUP($O1643,margin_ranges!$A$5:$C$10,3,FALSE)+10,"IN RANGE","ABOVE RANGE"),"BELOW RANGE")</f>
        <v>IN RANGE</v>
      </c>
      <c r="S1643">
        <f>MIN(VLOOKUP($O1643,margin_ranges!$A$5:$D$10,4,FALSE),$P1643*100)</f>
        <v>19.75</v>
      </c>
      <c r="T1643" s="29">
        <f>(1-$S1643/100)/(1-$F1643)-1</f>
        <v>7.0000000000000062E-2</v>
      </c>
      <c r="U1643" s="19" t="str">
        <f>IF(ABS(IFERROR(T1643,0))&gt;0.05,INDEX(margin_ranges!$C$13:$C$16,MATCH($F1643*100,margin_ranges!$B$13:$B$16,1)),"")</f>
        <v>Balanced (Type B)</v>
      </c>
      <c r="V1643">
        <f>MIN(VLOOKUP($U1643,margin_ranges!$A$5:$D$10,4,FALSE),$P1643*100)</f>
        <v>29.75</v>
      </c>
      <c r="Y1643" s="29">
        <f t="shared" si="25"/>
        <v>-6.3333333333333353E-2</v>
      </c>
    </row>
    <row r="1644" spans="1:25" x14ac:dyDescent="0.3">
      <c r="A1644" s="8" t="s">
        <v>17</v>
      </c>
      <c r="B1644" s="8" t="s">
        <v>2931</v>
      </c>
      <c r="C1644" s="8" t="s">
        <v>2932</v>
      </c>
      <c r="D1644" s="8" t="s">
        <v>2935</v>
      </c>
      <c r="E1644" s="8" t="s">
        <v>2936</v>
      </c>
      <c r="F1644" s="24">
        <v>0.25</v>
      </c>
      <c r="G1644" s="24">
        <v>0</v>
      </c>
      <c r="H1644" s="25">
        <v>48.897300000000001</v>
      </c>
      <c r="I1644" s="25">
        <v>11.9618</v>
      </c>
      <c r="J1644" s="15">
        <v>47</v>
      </c>
      <c r="K1644" s="15">
        <v>12</v>
      </c>
      <c r="L1644" s="13">
        <v>0.24460000000000001</v>
      </c>
      <c r="M1644" s="7">
        <v>0.13077957000000001</v>
      </c>
      <c r="N1644" s="26">
        <v>0.02</v>
      </c>
      <c r="O1644" s="27" t="s">
        <v>95</v>
      </c>
      <c r="P1644" s="8">
        <v>0.84707091000000001</v>
      </c>
      <c r="Q1644" s="24">
        <v>0.25</v>
      </c>
      <c r="R1644" t="str">
        <f>IF($Q1644*100&gt;=VLOOKUP($O1644,margin_ranges!$A$5:$C$10,2,FALSE),IF($Q1644*100&lt;=VLOOKUP($O1644,margin_ranges!$A$5:$C$10,3,FALSE)+10,"IN RANGE","ABOVE RANGE"),"BELOW RANGE")</f>
        <v>IN RANGE</v>
      </c>
      <c r="S1644">
        <f>MIN(VLOOKUP($O1644,margin_ranges!$A$5:$D$10,4,FALSE),$P1644*100)</f>
        <v>19.75</v>
      </c>
      <c r="T1644" s="29">
        <f>(1-$S1644/100)/(1-$F1644)-1</f>
        <v>7.0000000000000062E-2</v>
      </c>
      <c r="U1644" s="19" t="str">
        <f>IF(ABS(IFERROR(T1644,0))&gt;0.05,INDEX(margin_ranges!$C$13:$C$16,MATCH($F1644*100,margin_ranges!$B$13:$B$16,1)),"")</f>
        <v>Balanced (Type B)</v>
      </c>
      <c r="V1644">
        <f>MIN(VLOOKUP($U1644,margin_ranges!$A$5:$D$10,4,FALSE),$P1644*100)</f>
        <v>29.75</v>
      </c>
      <c r="Y1644" s="29">
        <f t="shared" si="25"/>
        <v>-6.3333333333333353E-2</v>
      </c>
    </row>
    <row r="1645" spans="1:25" x14ac:dyDescent="0.3">
      <c r="A1645" s="8" t="s">
        <v>35</v>
      </c>
      <c r="B1645" s="8" t="s">
        <v>2939</v>
      </c>
      <c r="C1645" s="8" t="s">
        <v>34</v>
      </c>
      <c r="D1645" s="8" t="s">
        <v>34</v>
      </c>
      <c r="E1645" s="8"/>
      <c r="F1645" s="24">
        <v>0.30946986959907202</v>
      </c>
      <c r="G1645" s="24">
        <v>1</v>
      </c>
      <c r="H1645" s="25">
        <v>6586.4426000000003</v>
      </c>
      <c r="I1645" s="25">
        <v>2466.58</v>
      </c>
      <c r="J1645" s="15">
        <v>76230</v>
      </c>
      <c r="K1645" s="15">
        <v>20877</v>
      </c>
      <c r="L1645" s="13">
        <v>0.3745</v>
      </c>
      <c r="M1645" s="7">
        <v>1.03016942</v>
      </c>
      <c r="N1645" s="26">
        <v>0.5</v>
      </c>
      <c r="O1645" s="27"/>
      <c r="P1645" s="8">
        <v>0.51464294330000004</v>
      </c>
      <c r="Q1645" s="24">
        <v>0.3095</v>
      </c>
      <c r="R1645" t="e">
        <f>IF($Q1645*100&gt;=VLOOKUP($O1645,margin_ranges!$A$5:$C$10,2,FALSE),IF($Q1645*100&lt;=VLOOKUP($O1645,margin_ranges!$A$5:$C$10,3,FALSE)+10,"IN RANGE","ABOVE RANGE"),"BELOW RANGE")</f>
        <v>#N/A</v>
      </c>
      <c r="S1645" t="e">
        <f>MIN(VLOOKUP($O1645,margin_ranges!$A$5:$D$10,4,FALSE),$P1645*100)</f>
        <v>#N/A</v>
      </c>
      <c r="T1645" s="29" t="e">
        <f>(1-$S1645/100)/(1-$F1645)-1</f>
        <v>#N/A</v>
      </c>
      <c r="U1645" s="19" t="str">
        <f>IF(ABS(IFERROR(T1645,0))&gt;0.05,INDEX(margin_ranges!$C$13:$C$16,MATCH($F1645*100,margin_ranges!$B$13:$B$16,1)),"")</f>
        <v/>
      </c>
      <c r="V1645" t="e">
        <f>MIN(VLOOKUP($U1645,margin_ranges!$A$5:$D$10,4,FALSE),$P1645*100)</f>
        <v>#N/A</v>
      </c>
      <c r="Y1645" s="29" t="e">
        <f t="shared" si="25"/>
        <v>#N/A</v>
      </c>
    </row>
    <row r="1646" spans="1:25" x14ac:dyDescent="0.3">
      <c r="A1646" s="8" t="s">
        <v>33</v>
      </c>
      <c r="B1646" s="8" t="s">
        <v>2939</v>
      </c>
      <c r="C1646" s="8" t="s">
        <v>2940</v>
      </c>
      <c r="D1646" s="8" t="s">
        <v>34</v>
      </c>
      <c r="E1646" s="8"/>
      <c r="F1646" s="24">
        <v>0.30946986959907202</v>
      </c>
      <c r="G1646" s="24">
        <v>1</v>
      </c>
      <c r="H1646" s="25">
        <v>6586.4426000000003</v>
      </c>
      <c r="I1646" s="25">
        <v>2466.58</v>
      </c>
      <c r="J1646" s="15">
        <v>76230</v>
      </c>
      <c r="K1646" s="15">
        <v>20877</v>
      </c>
      <c r="L1646" s="13">
        <v>0.3745</v>
      </c>
      <c r="M1646" s="7">
        <v>1.03016942</v>
      </c>
      <c r="N1646" s="26">
        <v>0.5</v>
      </c>
      <c r="O1646" s="27"/>
      <c r="P1646" s="8">
        <v>0.51464294330000004</v>
      </c>
      <c r="Q1646" s="24">
        <v>0.3095</v>
      </c>
      <c r="R1646" t="e">
        <f>IF($Q1646*100&gt;=VLOOKUP($O1646,margin_ranges!$A$5:$C$10,2,FALSE),IF($Q1646*100&lt;=VLOOKUP($O1646,margin_ranges!$A$5:$C$10,3,FALSE)+10,"IN RANGE","ABOVE RANGE"),"BELOW RANGE")</f>
        <v>#N/A</v>
      </c>
      <c r="S1646" t="e">
        <f>MIN(VLOOKUP($O1646,margin_ranges!$A$5:$D$10,4,FALSE),$P1646*100)</f>
        <v>#N/A</v>
      </c>
      <c r="T1646" s="29" t="e">
        <f>(1-$S1646/100)/(1-$F1646)-1</f>
        <v>#N/A</v>
      </c>
      <c r="U1646" s="19" t="str">
        <f>IF(ABS(IFERROR(T1646,0))&gt;0.05,INDEX(margin_ranges!$C$13:$C$16,MATCH($F1646*100,margin_ranges!$B$13:$B$16,1)),"")</f>
        <v/>
      </c>
      <c r="V1646" t="e">
        <f>MIN(VLOOKUP($U1646,margin_ranges!$A$5:$D$10,4,FALSE),$P1646*100)</f>
        <v>#N/A</v>
      </c>
      <c r="Y1646" s="29" t="e">
        <f t="shared" si="25"/>
        <v>#N/A</v>
      </c>
    </row>
    <row r="1647" spans="1:25" x14ac:dyDescent="0.3">
      <c r="A1647" s="8" t="s">
        <v>17</v>
      </c>
      <c r="B1647" s="8" t="s">
        <v>2939</v>
      </c>
      <c r="C1647" s="8" t="s">
        <v>2940</v>
      </c>
      <c r="D1647" s="8" t="s">
        <v>2941</v>
      </c>
      <c r="E1647" s="8" t="s">
        <v>2942</v>
      </c>
      <c r="F1647" s="24">
        <v>0.34</v>
      </c>
      <c r="G1647" s="24">
        <v>1</v>
      </c>
      <c r="H1647" s="25">
        <v>69.948800000000006</v>
      </c>
      <c r="I1647" s="25">
        <v>38.545099999999998</v>
      </c>
      <c r="J1647" s="15">
        <v>1356</v>
      </c>
      <c r="K1647" s="15">
        <v>414</v>
      </c>
      <c r="L1647" s="13">
        <v>0.55100000000000005</v>
      </c>
      <c r="M1647" s="7">
        <v>1.17264353</v>
      </c>
      <c r="N1647" s="26">
        <v>0.5</v>
      </c>
      <c r="O1647" s="27" t="s">
        <v>22</v>
      </c>
      <c r="P1647" s="8">
        <v>0.57361296269999995</v>
      </c>
      <c r="Q1647" s="24">
        <v>0.34</v>
      </c>
      <c r="R1647" t="str">
        <f>IF($Q1647*100&gt;=VLOOKUP($O1647,margin_ranges!$A$5:$C$10,2,FALSE),IF($Q1647*100&lt;=VLOOKUP($O1647,margin_ranges!$A$5:$C$10,3,FALSE)+10,"IN RANGE","ABOVE RANGE"),"BELOW RANGE")</f>
        <v>IN RANGE</v>
      </c>
      <c r="S1647">
        <f>MIN(VLOOKUP($O1647,margin_ranges!$A$5:$D$10,4,FALSE),$P1647*100)</f>
        <v>29.75</v>
      </c>
      <c r="T1647" s="29">
        <f>(1-$S1647/100)/(1-$F1647)-1</f>
        <v>6.4393939393939448E-2</v>
      </c>
      <c r="U1647" s="19" t="str">
        <f>IF(ABS(IFERROR(T1647,0))&gt;0.05,INDEX(margin_ranges!$C$13:$C$16,MATCH($F1647*100,margin_ranges!$B$13:$B$16,1)),"")</f>
        <v>Balanced (Type B)</v>
      </c>
      <c r="V1647">
        <f>MIN(VLOOKUP($U1647,margin_ranges!$A$5:$D$10,4,FALSE),$P1647*100)</f>
        <v>29.75</v>
      </c>
      <c r="Y1647" s="29">
        <f t="shared" si="25"/>
        <v>6.4393939393939448E-2</v>
      </c>
    </row>
    <row r="1648" spans="1:25" x14ac:dyDescent="0.3">
      <c r="A1648" s="8" t="s">
        <v>17</v>
      </c>
      <c r="B1648" s="8" t="s">
        <v>2939</v>
      </c>
      <c r="C1648" s="8" t="s">
        <v>2940</v>
      </c>
      <c r="D1648" s="8" t="s">
        <v>2963</v>
      </c>
      <c r="E1648" s="8" t="s">
        <v>2964</v>
      </c>
      <c r="F1648" s="24">
        <v>0.34</v>
      </c>
      <c r="G1648" s="24">
        <v>1</v>
      </c>
      <c r="H1648" s="25">
        <v>125.258</v>
      </c>
      <c r="I1648" s="25">
        <v>65.508600000000001</v>
      </c>
      <c r="J1648" s="15">
        <v>2446</v>
      </c>
      <c r="K1648" s="15">
        <v>743</v>
      </c>
      <c r="L1648" s="13">
        <v>0.52300000000000002</v>
      </c>
      <c r="M1648" s="7">
        <v>1.244521</v>
      </c>
      <c r="N1648" s="26">
        <v>0.5</v>
      </c>
      <c r="O1648" s="27" t="s">
        <v>22</v>
      </c>
      <c r="P1648" s="8">
        <v>0.59823900139999997</v>
      </c>
      <c r="Q1648" s="24">
        <v>0.34</v>
      </c>
      <c r="R1648" t="str">
        <f>IF($Q1648*100&gt;=VLOOKUP($O1648,margin_ranges!$A$5:$C$10,2,FALSE),IF($Q1648*100&lt;=VLOOKUP($O1648,margin_ranges!$A$5:$C$10,3,FALSE)+10,"IN RANGE","ABOVE RANGE"),"BELOW RANGE")</f>
        <v>IN RANGE</v>
      </c>
      <c r="S1648">
        <f>MIN(VLOOKUP($O1648,margin_ranges!$A$5:$D$10,4,FALSE),$P1648*100)</f>
        <v>29.75</v>
      </c>
      <c r="T1648" s="29">
        <f>(1-$S1648/100)/(1-$F1648)-1</f>
        <v>6.4393939393939448E-2</v>
      </c>
      <c r="U1648" s="19" t="str">
        <f>IF(ABS(IFERROR(T1648,0))&gt;0.05,INDEX(margin_ranges!$C$13:$C$16,MATCH($F1648*100,margin_ranges!$B$13:$B$16,1)),"")</f>
        <v>Balanced (Type B)</v>
      </c>
      <c r="V1648">
        <f>MIN(VLOOKUP($U1648,margin_ranges!$A$5:$D$10,4,FALSE),$P1648*100)</f>
        <v>29.75</v>
      </c>
      <c r="Y1648" s="29">
        <f t="shared" si="25"/>
        <v>6.4393939393939448E-2</v>
      </c>
    </row>
    <row r="1649" spans="1:25" x14ac:dyDescent="0.3">
      <c r="A1649" s="8" t="s">
        <v>17</v>
      </c>
      <c r="B1649" s="8" t="s">
        <v>2939</v>
      </c>
      <c r="C1649" s="8" t="s">
        <v>2940</v>
      </c>
      <c r="D1649" s="8" t="s">
        <v>2985</v>
      </c>
      <c r="E1649" s="8" t="s">
        <v>2986</v>
      </c>
      <c r="F1649" s="24">
        <v>0.34</v>
      </c>
      <c r="G1649" s="24">
        <v>1</v>
      </c>
      <c r="H1649" s="25">
        <v>69.648600000000002</v>
      </c>
      <c r="I1649" s="25">
        <v>29.031600000000001</v>
      </c>
      <c r="J1649" s="15">
        <v>1358</v>
      </c>
      <c r="K1649" s="15">
        <v>417</v>
      </c>
      <c r="L1649" s="13">
        <v>0.4168</v>
      </c>
      <c r="M1649" s="7">
        <v>1.55959286</v>
      </c>
      <c r="N1649" s="26">
        <v>0.5</v>
      </c>
      <c r="O1649" s="27" t="s">
        <v>22</v>
      </c>
      <c r="P1649" s="8">
        <v>0.6794035075</v>
      </c>
      <c r="Q1649" s="24">
        <v>0.34</v>
      </c>
      <c r="R1649" t="str">
        <f>IF($Q1649*100&gt;=VLOOKUP($O1649,margin_ranges!$A$5:$C$10,2,FALSE),IF($Q1649*100&lt;=VLOOKUP($O1649,margin_ranges!$A$5:$C$10,3,FALSE)+10,"IN RANGE","ABOVE RANGE"),"BELOW RANGE")</f>
        <v>IN RANGE</v>
      </c>
      <c r="S1649">
        <f>MIN(VLOOKUP($O1649,margin_ranges!$A$5:$D$10,4,FALSE),$P1649*100)</f>
        <v>29.75</v>
      </c>
      <c r="T1649" s="29">
        <f>(1-$S1649/100)/(1-$F1649)-1</f>
        <v>6.4393939393939448E-2</v>
      </c>
      <c r="U1649" s="19" t="str">
        <f>IF(ABS(IFERROR(T1649,0))&gt;0.05,INDEX(margin_ranges!$C$13:$C$16,MATCH($F1649*100,margin_ranges!$B$13:$B$16,1)),"")</f>
        <v>Balanced (Type B)</v>
      </c>
      <c r="V1649">
        <f>MIN(VLOOKUP($U1649,margin_ranges!$A$5:$D$10,4,FALSE),$P1649*100)</f>
        <v>29.75</v>
      </c>
      <c r="Y1649" s="29">
        <f t="shared" si="25"/>
        <v>6.4393939393939448E-2</v>
      </c>
    </row>
    <row r="1650" spans="1:25" x14ac:dyDescent="0.3">
      <c r="A1650" s="8" t="s">
        <v>17</v>
      </c>
      <c r="B1650" s="8" t="s">
        <v>2939</v>
      </c>
      <c r="C1650" s="8" t="s">
        <v>2940</v>
      </c>
      <c r="D1650" s="8" t="s">
        <v>2991</v>
      </c>
      <c r="E1650" s="8" t="s">
        <v>2992</v>
      </c>
      <c r="F1650" s="24">
        <v>0.34</v>
      </c>
      <c r="G1650" s="24">
        <v>1</v>
      </c>
      <c r="H1650" s="25">
        <v>58.301900000000003</v>
      </c>
      <c r="I1650" s="25">
        <v>19.275400000000001</v>
      </c>
      <c r="J1650" s="15">
        <v>524</v>
      </c>
      <c r="K1650" s="15">
        <v>160</v>
      </c>
      <c r="L1650" s="13">
        <v>0.3306</v>
      </c>
      <c r="M1650" s="7">
        <v>0.90538954000000005</v>
      </c>
      <c r="N1650" s="26">
        <v>0.5</v>
      </c>
      <c r="O1650" s="27" t="s">
        <v>22</v>
      </c>
      <c r="P1650" s="8">
        <v>0.44775151769999999</v>
      </c>
      <c r="Q1650" s="24">
        <v>0.34</v>
      </c>
      <c r="R1650" t="str">
        <f>IF($Q1650*100&gt;=VLOOKUP($O1650,margin_ranges!$A$5:$C$10,2,FALSE),IF($Q1650*100&lt;=VLOOKUP($O1650,margin_ranges!$A$5:$C$10,3,FALSE)+10,"IN RANGE","ABOVE RANGE"),"BELOW RANGE")</f>
        <v>IN RANGE</v>
      </c>
      <c r="S1650">
        <f>MIN(VLOOKUP($O1650,margin_ranges!$A$5:$D$10,4,FALSE),$P1650*100)</f>
        <v>29.75</v>
      </c>
      <c r="T1650" s="29">
        <f>(1-$S1650/100)/(1-$F1650)-1</f>
        <v>6.4393939393939448E-2</v>
      </c>
      <c r="U1650" s="19" t="str">
        <f>IF(ABS(IFERROR(T1650,0))&gt;0.05,INDEX(margin_ranges!$C$13:$C$16,MATCH($F1650*100,margin_ranges!$B$13:$B$16,1)),"")</f>
        <v>Balanced (Type B)</v>
      </c>
      <c r="V1650">
        <f>MIN(VLOOKUP($U1650,margin_ranges!$A$5:$D$10,4,FALSE),$P1650*100)</f>
        <v>29.75</v>
      </c>
      <c r="Y1650" s="29">
        <f t="shared" si="25"/>
        <v>6.4393939393939448E-2</v>
      </c>
    </row>
    <row r="1651" spans="1:25" x14ac:dyDescent="0.3">
      <c r="A1651" s="8" t="s">
        <v>17</v>
      </c>
      <c r="B1651" s="8" t="s">
        <v>2939</v>
      </c>
      <c r="C1651" s="8" t="s">
        <v>2940</v>
      </c>
      <c r="D1651" s="8" t="s">
        <v>2995</v>
      </c>
      <c r="E1651" s="8" t="s">
        <v>2996</v>
      </c>
      <c r="F1651" s="24">
        <v>0.34</v>
      </c>
      <c r="G1651" s="24">
        <v>1</v>
      </c>
      <c r="H1651" s="25">
        <v>67.6096</v>
      </c>
      <c r="I1651" s="25">
        <v>21.636399999999998</v>
      </c>
      <c r="J1651" s="15">
        <v>510</v>
      </c>
      <c r="K1651" s="15">
        <v>152</v>
      </c>
      <c r="L1651" s="13">
        <v>0.32</v>
      </c>
      <c r="M1651" s="7">
        <v>0.78639133999999999</v>
      </c>
      <c r="N1651" s="26">
        <v>0.5</v>
      </c>
      <c r="O1651" s="27" t="s">
        <v>22</v>
      </c>
      <c r="P1651" s="8">
        <v>0.36418424739999999</v>
      </c>
      <c r="Q1651" s="24">
        <v>0.34</v>
      </c>
      <c r="R1651" t="str">
        <f>IF($Q1651*100&gt;=VLOOKUP($O1651,margin_ranges!$A$5:$C$10,2,FALSE),IF($Q1651*100&lt;=VLOOKUP($O1651,margin_ranges!$A$5:$C$10,3,FALSE)+10,"IN RANGE","ABOVE RANGE"),"BELOW RANGE")</f>
        <v>IN RANGE</v>
      </c>
      <c r="S1651">
        <f>MIN(VLOOKUP($O1651,margin_ranges!$A$5:$D$10,4,FALSE),$P1651*100)</f>
        <v>29.75</v>
      </c>
      <c r="T1651" s="29">
        <f>(1-$S1651/100)/(1-$F1651)-1</f>
        <v>6.4393939393939448E-2</v>
      </c>
      <c r="U1651" s="19" t="str">
        <f>IF(ABS(IFERROR(T1651,0))&gt;0.05,INDEX(margin_ranges!$C$13:$C$16,MATCH($F1651*100,margin_ranges!$B$13:$B$16,1)),"")</f>
        <v>Balanced (Type B)</v>
      </c>
      <c r="V1651">
        <f>MIN(VLOOKUP($U1651,margin_ranges!$A$5:$D$10,4,FALSE),$P1651*100)</f>
        <v>29.75</v>
      </c>
      <c r="Y1651" s="29">
        <f t="shared" si="25"/>
        <v>6.4393939393939448E-2</v>
      </c>
    </row>
    <row r="1652" spans="1:25" x14ac:dyDescent="0.3">
      <c r="A1652" s="8" t="s">
        <v>17</v>
      </c>
      <c r="B1652" s="8" t="s">
        <v>2939</v>
      </c>
      <c r="C1652" s="8" t="s">
        <v>2940</v>
      </c>
      <c r="D1652" s="8" t="s">
        <v>2997</v>
      </c>
      <c r="E1652" s="8" t="s">
        <v>2998</v>
      </c>
      <c r="F1652" s="24">
        <v>0.34</v>
      </c>
      <c r="G1652" s="24">
        <v>1</v>
      </c>
      <c r="H1652" s="25">
        <v>115.4738</v>
      </c>
      <c r="I1652" s="25">
        <v>30.6555</v>
      </c>
      <c r="J1652" s="15">
        <v>767</v>
      </c>
      <c r="K1652" s="15">
        <v>234</v>
      </c>
      <c r="L1652" s="13">
        <v>0.26550000000000001</v>
      </c>
      <c r="M1652" s="7">
        <v>0.83447389000000005</v>
      </c>
      <c r="N1652" s="26">
        <v>0.5</v>
      </c>
      <c r="O1652" s="27" t="s">
        <v>22</v>
      </c>
      <c r="P1652" s="8">
        <v>0.40082007720000001</v>
      </c>
      <c r="Q1652" s="24">
        <v>0.34</v>
      </c>
      <c r="R1652" t="str">
        <f>IF($Q1652*100&gt;=VLOOKUP($O1652,margin_ranges!$A$5:$C$10,2,FALSE),IF($Q1652*100&lt;=VLOOKUP($O1652,margin_ranges!$A$5:$C$10,3,FALSE)+10,"IN RANGE","ABOVE RANGE"),"BELOW RANGE")</f>
        <v>IN RANGE</v>
      </c>
      <c r="S1652">
        <f>MIN(VLOOKUP($O1652,margin_ranges!$A$5:$D$10,4,FALSE),$P1652*100)</f>
        <v>29.75</v>
      </c>
      <c r="T1652" s="29">
        <f>(1-$S1652/100)/(1-$F1652)-1</f>
        <v>6.4393939393939448E-2</v>
      </c>
      <c r="U1652" s="19" t="str">
        <f>IF(ABS(IFERROR(T1652,0))&gt;0.05,INDEX(margin_ranges!$C$13:$C$16,MATCH($F1652*100,margin_ranges!$B$13:$B$16,1)),"")</f>
        <v>Balanced (Type B)</v>
      </c>
      <c r="V1652">
        <f>MIN(VLOOKUP($U1652,margin_ranges!$A$5:$D$10,4,FALSE),$P1652*100)</f>
        <v>29.75</v>
      </c>
      <c r="Y1652" s="29">
        <f t="shared" si="25"/>
        <v>6.4393939393939448E-2</v>
      </c>
    </row>
    <row r="1653" spans="1:25" x14ac:dyDescent="0.3">
      <c r="A1653" s="8" t="s">
        <v>17</v>
      </c>
      <c r="B1653" s="8" t="s">
        <v>2939</v>
      </c>
      <c r="C1653" s="8" t="s">
        <v>2940</v>
      </c>
      <c r="D1653" s="8" t="s">
        <v>3021</v>
      </c>
      <c r="E1653" s="8" t="s">
        <v>511</v>
      </c>
      <c r="F1653" s="24">
        <v>0.34</v>
      </c>
      <c r="G1653" s="24">
        <v>1</v>
      </c>
      <c r="H1653" s="25">
        <v>135.12459999999999</v>
      </c>
      <c r="I1653" s="25">
        <v>52.435899999999997</v>
      </c>
      <c r="J1653" s="15">
        <v>1768</v>
      </c>
      <c r="K1653" s="15">
        <v>538</v>
      </c>
      <c r="L1653" s="13">
        <v>0.3881</v>
      </c>
      <c r="M1653" s="7">
        <v>1.1236821299999999</v>
      </c>
      <c r="N1653" s="26">
        <v>0.5</v>
      </c>
      <c r="O1653" s="27" t="s">
        <v>22</v>
      </c>
      <c r="P1653" s="8">
        <v>0.55503430549999999</v>
      </c>
      <c r="Q1653" s="24">
        <v>0.34</v>
      </c>
      <c r="R1653" t="str">
        <f>IF($Q1653*100&gt;=VLOOKUP($O1653,margin_ranges!$A$5:$C$10,2,FALSE),IF($Q1653*100&lt;=VLOOKUP($O1653,margin_ranges!$A$5:$C$10,3,FALSE)+10,"IN RANGE","ABOVE RANGE"),"BELOW RANGE")</f>
        <v>IN RANGE</v>
      </c>
      <c r="S1653">
        <f>MIN(VLOOKUP($O1653,margin_ranges!$A$5:$D$10,4,FALSE),$P1653*100)</f>
        <v>29.75</v>
      </c>
      <c r="T1653" s="29">
        <f>(1-$S1653/100)/(1-$F1653)-1</f>
        <v>6.4393939393939448E-2</v>
      </c>
      <c r="U1653" s="19" t="str">
        <f>IF(ABS(IFERROR(T1653,0))&gt;0.05,INDEX(margin_ranges!$C$13:$C$16,MATCH($F1653*100,margin_ranges!$B$13:$B$16,1)),"")</f>
        <v>Balanced (Type B)</v>
      </c>
      <c r="V1653">
        <f>MIN(VLOOKUP($U1653,margin_ranges!$A$5:$D$10,4,FALSE),$P1653*100)</f>
        <v>29.75</v>
      </c>
      <c r="Y1653" s="29">
        <f t="shared" si="25"/>
        <v>6.4393939393939448E-2</v>
      </c>
    </row>
    <row r="1654" spans="1:25" x14ac:dyDescent="0.3">
      <c r="A1654" s="8" t="s">
        <v>17</v>
      </c>
      <c r="B1654" s="8" t="s">
        <v>2939</v>
      </c>
      <c r="C1654" s="8" t="s">
        <v>2940</v>
      </c>
      <c r="D1654" s="8" t="s">
        <v>3045</v>
      </c>
      <c r="E1654" s="8" t="s">
        <v>3046</v>
      </c>
      <c r="F1654" s="24">
        <v>0.34</v>
      </c>
      <c r="G1654" s="24">
        <v>1</v>
      </c>
      <c r="H1654" s="25">
        <v>71.376300000000001</v>
      </c>
      <c r="I1654" s="25">
        <v>40.459499999999998</v>
      </c>
      <c r="J1654" s="15">
        <v>1011</v>
      </c>
      <c r="K1654" s="15">
        <v>309</v>
      </c>
      <c r="L1654" s="13">
        <v>0.56679999999999997</v>
      </c>
      <c r="M1654" s="7">
        <v>0.83280405999999996</v>
      </c>
      <c r="N1654" s="26">
        <v>0.5</v>
      </c>
      <c r="O1654" s="27" t="s">
        <v>22</v>
      </c>
      <c r="P1654" s="8">
        <v>0.39961867829999997</v>
      </c>
      <c r="Q1654" s="24">
        <v>0.34</v>
      </c>
      <c r="R1654" t="str">
        <f>IF($Q1654*100&gt;=VLOOKUP($O1654,margin_ranges!$A$5:$C$10,2,FALSE),IF($Q1654*100&lt;=VLOOKUP($O1654,margin_ranges!$A$5:$C$10,3,FALSE)+10,"IN RANGE","ABOVE RANGE"),"BELOW RANGE")</f>
        <v>IN RANGE</v>
      </c>
      <c r="S1654">
        <f>MIN(VLOOKUP($O1654,margin_ranges!$A$5:$D$10,4,FALSE),$P1654*100)</f>
        <v>29.75</v>
      </c>
      <c r="T1654" s="29">
        <f>(1-$S1654/100)/(1-$F1654)-1</f>
        <v>6.4393939393939448E-2</v>
      </c>
      <c r="U1654" s="19" t="str">
        <f>IF(ABS(IFERROR(T1654,0))&gt;0.05,INDEX(margin_ranges!$C$13:$C$16,MATCH($F1654*100,margin_ranges!$B$13:$B$16,1)),"")</f>
        <v>Balanced (Type B)</v>
      </c>
      <c r="V1654">
        <f>MIN(VLOOKUP($U1654,margin_ranges!$A$5:$D$10,4,FALSE),$P1654*100)</f>
        <v>29.75</v>
      </c>
      <c r="Y1654" s="29">
        <f t="shared" si="25"/>
        <v>6.4393939393939448E-2</v>
      </c>
    </row>
    <row r="1655" spans="1:25" x14ac:dyDescent="0.3">
      <c r="A1655" s="8" t="s">
        <v>17</v>
      </c>
      <c r="B1655" s="8" t="s">
        <v>2939</v>
      </c>
      <c r="C1655" s="8" t="s">
        <v>2940</v>
      </c>
      <c r="D1655" s="8" t="s">
        <v>3051</v>
      </c>
      <c r="E1655" s="8" t="s">
        <v>545</v>
      </c>
      <c r="F1655" s="24">
        <v>0.34</v>
      </c>
      <c r="G1655" s="24">
        <v>1</v>
      </c>
      <c r="H1655" s="25">
        <v>135.90209999999999</v>
      </c>
      <c r="I1655" s="25">
        <v>58.802599999999998</v>
      </c>
      <c r="J1655" s="15">
        <v>1875</v>
      </c>
      <c r="K1655" s="15">
        <v>570</v>
      </c>
      <c r="L1655" s="13">
        <v>0.43269999999999997</v>
      </c>
      <c r="M1655" s="7">
        <v>1.06290347</v>
      </c>
      <c r="N1655" s="26">
        <v>0.5</v>
      </c>
      <c r="O1655" s="27" t="s">
        <v>22</v>
      </c>
      <c r="P1655" s="8">
        <v>0.5295903958</v>
      </c>
      <c r="Q1655" s="24">
        <v>0.34</v>
      </c>
      <c r="R1655" t="str">
        <f>IF($Q1655*100&gt;=VLOOKUP($O1655,margin_ranges!$A$5:$C$10,2,FALSE),IF($Q1655*100&lt;=VLOOKUP($O1655,margin_ranges!$A$5:$C$10,3,FALSE)+10,"IN RANGE","ABOVE RANGE"),"BELOW RANGE")</f>
        <v>IN RANGE</v>
      </c>
      <c r="S1655">
        <f>MIN(VLOOKUP($O1655,margin_ranges!$A$5:$D$10,4,FALSE),$P1655*100)</f>
        <v>29.75</v>
      </c>
      <c r="T1655" s="29">
        <f>(1-$S1655/100)/(1-$F1655)-1</f>
        <v>6.4393939393939448E-2</v>
      </c>
      <c r="U1655" s="19" t="str">
        <f>IF(ABS(IFERROR(T1655,0))&gt;0.05,INDEX(margin_ranges!$C$13:$C$16,MATCH($F1655*100,margin_ranges!$B$13:$B$16,1)),"")</f>
        <v>Balanced (Type B)</v>
      </c>
      <c r="V1655">
        <f>MIN(VLOOKUP($U1655,margin_ranges!$A$5:$D$10,4,FALSE),$P1655*100)</f>
        <v>29.75</v>
      </c>
      <c r="Y1655" s="29">
        <f t="shared" si="25"/>
        <v>6.4393939393939448E-2</v>
      </c>
    </row>
    <row r="1656" spans="1:25" x14ac:dyDescent="0.3">
      <c r="A1656" s="8" t="s">
        <v>17</v>
      </c>
      <c r="B1656" s="8" t="s">
        <v>2939</v>
      </c>
      <c r="C1656" s="8" t="s">
        <v>2940</v>
      </c>
      <c r="D1656" s="8" t="s">
        <v>3052</v>
      </c>
      <c r="E1656" s="8" t="s">
        <v>3053</v>
      </c>
      <c r="F1656" s="24">
        <v>0.34</v>
      </c>
      <c r="G1656" s="24">
        <v>1</v>
      </c>
      <c r="H1656" s="25">
        <v>69.549000000000007</v>
      </c>
      <c r="I1656" s="25">
        <v>30.003499999999999</v>
      </c>
      <c r="J1656" s="15">
        <v>901</v>
      </c>
      <c r="K1656" s="15">
        <v>278</v>
      </c>
      <c r="L1656" s="13">
        <v>0.43140000000000001</v>
      </c>
      <c r="M1656" s="7">
        <v>1.0011227300000001</v>
      </c>
      <c r="N1656" s="26">
        <v>0.5</v>
      </c>
      <c r="O1656" s="27" t="s">
        <v>22</v>
      </c>
      <c r="P1656" s="8">
        <v>0.50056073349999997</v>
      </c>
      <c r="Q1656" s="24">
        <v>0.34</v>
      </c>
      <c r="R1656" t="str">
        <f>IF($Q1656*100&gt;=VLOOKUP($O1656,margin_ranges!$A$5:$C$10,2,FALSE),IF($Q1656*100&lt;=VLOOKUP($O1656,margin_ranges!$A$5:$C$10,3,FALSE)+10,"IN RANGE","ABOVE RANGE"),"BELOW RANGE")</f>
        <v>IN RANGE</v>
      </c>
      <c r="S1656">
        <f>MIN(VLOOKUP($O1656,margin_ranges!$A$5:$D$10,4,FALSE),$P1656*100)</f>
        <v>29.75</v>
      </c>
      <c r="T1656" s="29">
        <f>(1-$S1656/100)/(1-$F1656)-1</f>
        <v>6.4393939393939448E-2</v>
      </c>
      <c r="U1656" s="19" t="str">
        <f>IF(ABS(IFERROR(T1656,0))&gt;0.05,INDEX(margin_ranges!$C$13:$C$16,MATCH($F1656*100,margin_ranges!$B$13:$B$16,1)),"")</f>
        <v>Balanced (Type B)</v>
      </c>
      <c r="V1656">
        <f>MIN(VLOOKUP($U1656,margin_ranges!$A$5:$D$10,4,FALSE),$P1656*100)</f>
        <v>29.75</v>
      </c>
      <c r="Y1656" s="29">
        <f t="shared" si="25"/>
        <v>6.4393939393939448E-2</v>
      </c>
    </row>
    <row r="1657" spans="1:25" x14ac:dyDescent="0.3">
      <c r="A1657" s="8" t="s">
        <v>17</v>
      </c>
      <c r="B1657" s="8" t="s">
        <v>2939</v>
      </c>
      <c r="C1657" s="8" t="s">
        <v>2940</v>
      </c>
      <c r="D1657" s="8" t="s">
        <v>3063</v>
      </c>
      <c r="E1657" s="8" t="s">
        <v>3064</v>
      </c>
      <c r="F1657" s="24">
        <v>0.34</v>
      </c>
      <c r="G1657" s="24">
        <v>1</v>
      </c>
      <c r="H1657" s="25">
        <v>67.978399999999993</v>
      </c>
      <c r="I1657" s="25">
        <v>21.7835</v>
      </c>
      <c r="J1657" s="15">
        <v>528</v>
      </c>
      <c r="K1657" s="15">
        <v>163</v>
      </c>
      <c r="L1657" s="13">
        <v>0.32040000000000002</v>
      </c>
      <c r="M1657" s="7">
        <v>0.80820804999999996</v>
      </c>
      <c r="N1657" s="26">
        <v>0.5</v>
      </c>
      <c r="O1657" s="27" t="s">
        <v>22</v>
      </c>
      <c r="P1657" s="8">
        <v>0.38134741220000001</v>
      </c>
      <c r="Q1657" s="24">
        <v>0.34</v>
      </c>
      <c r="R1657" t="str">
        <f>IF($Q1657*100&gt;=VLOOKUP($O1657,margin_ranges!$A$5:$C$10,2,FALSE),IF($Q1657*100&lt;=VLOOKUP($O1657,margin_ranges!$A$5:$C$10,3,FALSE)+10,"IN RANGE","ABOVE RANGE"),"BELOW RANGE")</f>
        <v>IN RANGE</v>
      </c>
      <c r="S1657">
        <f>MIN(VLOOKUP($O1657,margin_ranges!$A$5:$D$10,4,FALSE),$P1657*100)</f>
        <v>29.75</v>
      </c>
      <c r="T1657" s="29">
        <f>(1-$S1657/100)/(1-$F1657)-1</f>
        <v>6.4393939393939448E-2</v>
      </c>
      <c r="U1657" s="19" t="str">
        <f>IF(ABS(IFERROR(T1657,0))&gt;0.05,INDEX(margin_ranges!$C$13:$C$16,MATCH($F1657*100,margin_ranges!$B$13:$B$16,1)),"")</f>
        <v>Balanced (Type B)</v>
      </c>
      <c r="V1657">
        <f>MIN(VLOOKUP($U1657,margin_ranges!$A$5:$D$10,4,FALSE),$P1657*100)</f>
        <v>29.75</v>
      </c>
      <c r="Y1657" s="29">
        <f t="shared" si="25"/>
        <v>6.4393939393939448E-2</v>
      </c>
    </row>
    <row r="1658" spans="1:25" x14ac:dyDescent="0.3">
      <c r="A1658" s="8" t="s">
        <v>17</v>
      </c>
      <c r="B1658" s="8" t="s">
        <v>2939</v>
      </c>
      <c r="C1658" s="8" t="s">
        <v>2940</v>
      </c>
      <c r="D1658" s="28" t="s">
        <v>3067</v>
      </c>
      <c r="E1658" s="8" t="s">
        <v>3068</v>
      </c>
      <c r="F1658" s="24">
        <v>0.34</v>
      </c>
      <c r="G1658" s="24">
        <v>1</v>
      </c>
      <c r="H1658" s="25">
        <v>66.688400000000001</v>
      </c>
      <c r="I1658" s="25">
        <v>25.157399999999999</v>
      </c>
      <c r="J1658" s="15">
        <v>585</v>
      </c>
      <c r="K1658" s="15">
        <v>179</v>
      </c>
      <c r="L1658" s="13">
        <v>0.37719999999999998</v>
      </c>
      <c r="M1658" s="7">
        <v>0.77509936999999995</v>
      </c>
      <c r="N1658" s="26">
        <v>0.5</v>
      </c>
      <c r="O1658" s="27" t="s">
        <v>22</v>
      </c>
      <c r="P1658" s="8">
        <v>0.3549214248</v>
      </c>
      <c r="Q1658" s="24">
        <v>0.34</v>
      </c>
      <c r="R1658" t="str">
        <f>IF($Q1658*100&gt;=VLOOKUP($O1658,margin_ranges!$A$5:$C$10,2,FALSE),IF($Q1658*100&lt;=VLOOKUP($O1658,margin_ranges!$A$5:$C$10,3,FALSE)+10,"IN RANGE","ABOVE RANGE"),"BELOW RANGE")</f>
        <v>IN RANGE</v>
      </c>
      <c r="S1658">
        <f>MIN(VLOOKUP($O1658,margin_ranges!$A$5:$D$10,4,FALSE),$P1658*100)</f>
        <v>29.75</v>
      </c>
      <c r="T1658" s="29">
        <f>(1-$S1658/100)/(1-$F1658)-1</f>
        <v>6.4393939393939448E-2</v>
      </c>
      <c r="U1658" s="19" t="str">
        <f>IF(ABS(IFERROR(T1658,0))&gt;0.05,INDEX(margin_ranges!$C$13:$C$16,MATCH($F1658*100,margin_ranges!$B$13:$B$16,1)),"")</f>
        <v>Balanced (Type B)</v>
      </c>
      <c r="V1658">
        <f>MIN(VLOOKUP($U1658,margin_ranges!$A$5:$D$10,4,FALSE),$P1658*100)</f>
        <v>29.75</v>
      </c>
      <c r="Y1658" s="29">
        <f t="shared" si="25"/>
        <v>6.4393939393939448E-2</v>
      </c>
    </row>
    <row r="1659" spans="1:25" x14ac:dyDescent="0.3">
      <c r="A1659" s="8" t="s">
        <v>17</v>
      </c>
      <c r="B1659" s="8" t="s">
        <v>2939</v>
      </c>
      <c r="C1659" s="8" t="s">
        <v>2940</v>
      </c>
      <c r="D1659" s="8" t="s">
        <v>3073</v>
      </c>
      <c r="E1659" s="8" t="s">
        <v>3074</v>
      </c>
      <c r="F1659" s="24">
        <v>0.34</v>
      </c>
      <c r="G1659" s="24">
        <v>1</v>
      </c>
      <c r="H1659" s="25">
        <v>73.177000000000007</v>
      </c>
      <c r="I1659" s="25">
        <v>42.497500000000002</v>
      </c>
      <c r="J1659" s="15">
        <v>1181</v>
      </c>
      <c r="K1659" s="15">
        <v>362</v>
      </c>
      <c r="L1659" s="13">
        <v>0.58069999999999999</v>
      </c>
      <c r="M1659" s="7">
        <v>0.92623111999999996</v>
      </c>
      <c r="N1659" s="26">
        <v>0.5</v>
      </c>
      <c r="O1659" s="27" t="s">
        <v>22</v>
      </c>
      <c r="P1659" s="8">
        <v>0.46017793219999997</v>
      </c>
      <c r="Q1659" s="24">
        <v>0.34</v>
      </c>
      <c r="R1659" t="str">
        <f>IF($Q1659*100&gt;=VLOOKUP($O1659,margin_ranges!$A$5:$C$10,2,FALSE),IF($Q1659*100&lt;=VLOOKUP($O1659,margin_ranges!$A$5:$C$10,3,FALSE)+10,"IN RANGE","ABOVE RANGE"),"BELOW RANGE")</f>
        <v>IN RANGE</v>
      </c>
      <c r="S1659">
        <f>MIN(VLOOKUP($O1659,margin_ranges!$A$5:$D$10,4,FALSE),$P1659*100)</f>
        <v>29.75</v>
      </c>
      <c r="T1659" s="29">
        <f>(1-$S1659/100)/(1-$F1659)-1</f>
        <v>6.4393939393939448E-2</v>
      </c>
      <c r="U1659" s="19" t="str">
        <f>IF(ABS(IFERROR(T1659,0))&gt;0.05,INDEX(margin_ranges!$C$13:$C$16,MATCH($F1659*100,margin_ranges!$B$13:$B$16,1)),"")</f>
        <v>Balanced (Type B)</v>
      </c>
      <c r="V1659">
        <f>MIN(VLOOKUP($U1659,margin_ranges!$A$5:$D$10,4,FALSE),$P1659*100)</f>
        <v>29.75</v>
      </c>
      <c r="Y1659" s="29">
        <f t="shared" si="25"/>
        <v>6.4393939393939448E-2</v>
      </c>
    </row>
    <row r="1660" spans="1:25" x14ac:dyDescent="0.3">
      <c r="A1660" s="8" t="s">
        <v>17</v>
      </c>
      <c r="B1660" s="8" t="s">
        <v>2939</v>
      </c>
      <c r="C1660" s="8" t="s">
        <v>2940</v>
      </c>
      <c r="D1660" s="8" t="s">
        <v>2949</v>
      </c>
      <c r="E1660" s="8" t="s">
        <v>2950</v>
      </c>
      <c r="F1660" s="24">
        <v>0.33999999999999903</v>
      </c>
      <c r="G1660" s="24">
        <v>1</v>
      </c>
      <c r="H1660" s="25">
        <v>69.5655</v>
      </c>
      <c r="I1660" s="25">
        <v>27.878299999999999</v>
      </c>
      <c r="J1660" s="15">
        <v>1013</v>
      </c>
      <c r="K1660" s="15">
        <v>311</v>
      </c>
      <c r="L1660" s="13">
        <v>0.4007</v>
      </c>
      <c r="M1660" s="7">
        <v>1.21108031</v>
      </c>
      <c r="N1660" s="26">
        <v>0.5</v>
      </c>
      <c r="O1660" s="27" t="s">
        <v>22</v>
      </c>
      <c r="P1660" s="8">
        <v>0.58714546300000003</v>
      </c>
      <c r="Q1660" s="24">
        <v>0.34</v>
      </c>
      <c r="R1660" t="str">
        <f>IF($Q1660*100&gt;=VLOOKUP($O1660,margin_ranges!$A$5:$C$10,2,FALSE),IF($Q1660*100&lt;=VLOOKUP($O1660,margin_ranges!$A$5:$C$10,3,FALSE)+10,"IN RANGE","ABOVE RANGE"),"BELOW RANGE")</f>
        <v>IN RANGE</v>
      </c>
      <c r="S1660">
        <f>MIN(VLOOKUP($O1660,margin_ranges!$A$5:$D$10,4,FALSE),$P1660*100)</f>
        <v>29.75</v>
      </c>
      <c r="T1660" s="29">
        <f>(1-$S1660/100)/(1-$F1660)-1</f>
        <v>6.4393939393937671E-2</v>
      </c>
      <c r="U1660" s="19" t="str">
        <f>IF(ABS(IFERROR(T1660,0))&gt;0.05,INDEX(margin_ranges!$C$13:$C$16,MATCH($F1660*100,margin_ranges!$B$13:$B$16,1)),"")</f>
        <v>Balanced (Type B)</v>
      </c>
      <c r="V1660">
        <f>MIN(VLOOKUP($U1660,margin_ranges!$A$5:$D$10,4,FALSE),$P1660*100)</f>
        <v>29.75</v>
      </c>
      <c r="Y1660" s="29">
        <f t="shared" si="25"/>
        <v>6.4393939393937671E-2</v>
      </c>
    </row>
    <row r="1661" spans="1:25" x14ac:dyDescent="0.3">
      <c r="A1661" s="8" t="s">
        <v>17</v>
      </c>
      <c r="B1661" s="8" t="s">
        <v>2939</v>
      </c>
      <c r="C1661" s="8" t="s">
        <v>2940</v>
      </c>
      <c r="D1661" s="8" t="s">
        <v>2953</v>
      </c>
      <c r="E1661" s="8" t="s">
        <v>2954</v>
      </c>
      <c r="F1661" s="24">
        <v>0.33999999999999903</v>
      </c>
      <c r="G1661" s="24">
        <v>1</v>
      </c>
      <c r="H1661" s="25">
        <v>70.744699999999995</v>
      </c>
      <c r="I1661" s="25">
        <v>28.0624</v>
      </c>
      <c r="J1661" s="15">
        <v>773</v>
      </c>
      <c r="K1661" s="15">
        <v>239</v>
      </c>
      <c r="L1661" s="13">
        <v>0.3967</v>
      </c>
      <c r="M1661" s="7">
        <v>0.91783603999999996</v>
      </c>
      <c r="N1661" s="26">
        <v>0.5</v>
      </c>
      <c r="O1661" s="27" t="s">
        <v>22</v>
      </c>
      <c r="P1661" s="8">
        <v>0.45524039570000002</v>
      </c>
      <c r="Q1661" s="24">
        <v>0.34</v>
      </c>
      <c r="R1661" t="str">
        <f>IF($Q1661*100&gt;=VLOOKUP($O1661,margin_ranges!$A$5:$C$10,2,FALSE),IF($Q1661*100&lt;=VLOOKUP($O1661,margin_ranges!$A$5:$C$10,3,FALSE)+10,"IN RANGE","ABOVE RANGE"),"BELOW RANGE")</f>
        <v>IN RANGE</v>
      </c>
      <c r="S1661">
        <f>MIN(VLOOKUP($O1661,margin_ranges!$A$5:$D$10,4,FALSE),$P1661*100)</f>
        <v>29.75</v>
      </c>
      <c r="T1661" s="29">
        <f>(1-$S1661/100)/(1-$F1661)-1</f>
        <v>6.4393939393937671E-2</v>
      </c>
      <c r="U1661" s="19" t="str">
        <f>IF(ABS(IFERROR(T1661,0))&gt;0.05,INDEX(margin_ranges!$C$13:$C$16,MATCH($F1661*100,margin_ranges!$B$13:$B$16,1)),"")</f>
        <v>Balanced (Type B)</v>
      </c>
      <c r="V1661">
        <f>MIN(VLOOKUP($U1661,margin_ranges!$A$5:$D$10,4,FALSE),$P1661*100)</f>
        <v>29.75</v>
      </c>
      <c r="Y1661" s="29">
        <f t="shared" si="25"/>
        <v>6.4393939393937671E-2</v>
      </c>
    </row>
    <row r="1662" spans="1:25" x14ac:dyDescent="0.3">
      <c r="A1662" s="8" t="s">
        <v>17</v>
      </c>
      <c r="B1662" s="8" t="s">
        <v>2939</v>
      </c>
      <c r="C1662" s="8" t="s">
        <v>2940</v>
      </c>
      <c r="D1662" s="8" t="s">
        <v>2957</v>
      </c>
      <c r="E1662" s="8" t="s">
        <v>2958</v>
      </c>
      <c r="F1662" s="24">
        <v>0.33999999999999903</v>
      </c>
      <c r="G1662" s="24">
        <v>1</v>
      </c>
      <c r="H1662" s="25">
        <v>70.008099999999999</v>
      </c>
      <c r="I1662" s="25">
        <v>37.235999999999997</v>
      </c>
      <c r="J1662" s="15">
        <v>1197</v>
      </c>
      <c r="K1662" s="15">
        <v>365</v>
      </c>
      <c r="L1662" s="13">
        <v>0.53190000000000004</v>
      </c>
      <c r="M1662" s="7">
        <v>1.0715429000000001</v>
      </c>
      <c r="N1662" s="26">
        <v>0.5</v>
      </c>
      <c r="O1662" s="27" t="s">
        <v>22</v>
      </c>
      <c r="P1662" s="8">
        <v>0.53338312450000003</v>
      </c>
      <c r="Q1662" s="24">
        <v>0.34</v>
      </c>
      <c r="R1662" t="str">
        <f>IF($Q1662*100&gt;=VLOOKUP($O1662,margin_ranges!$A$5:$C$10,2,FALSE),IF($Q1662*100&lt;=VLOOKUP($O1662,margin_ranges!$A$5:$C$10,3,FALSE)+10,"IN RANGE","ABOVE RANGE"),"BELOW RANGE")</f>
        <v>IN RANGE</v>
      </c>
      <c r="S1662">
        <f>MIN(VLOOKUP($O1662,margin_ranges!$A$5:$D$10,4,FALSE),$P1662*100)</f>
        <v>29.75</v>
      </c>
      <c r="T1662" s="29">
        <f>(1-$S1662/100)/(1-$F1662)-1</f>
        <v>6.4393939393937671E-2</v>
      </c>
      <c r="U1662" s="19" t="str">
        <f>IF(ABS(IFERROR(T1662,0))&gt;0.05,INDEX(margin_ranges!$C$13:$C$16,MATCH($F1662*100,margin_ranges!$B$13:$B$16,1)),"")</f>
        <v>Balanced (Type B)</v>
      </c>
      <c r="V1662">
        <f>MIN(VLOOKUP($U1662,margin_ranges!$A$5:$D$10,4,FALSE),$P1662*100)</f>
        <v>29.75</v>
      </c>
      <c r="Y1662" s="29">
        <f t="shared" si="25"/>
        <v>6.4393939393937671E-2</v>
      </c>
    </row>
    <row r="1663" spans="1:25" x14ac:dyDescent="0.3">
      <c r="A1663" s="8" t="s">
        <v>17</v>
      </c>
      <c r="B1663" s="8" t="s">
        <v>2939</v>
      </c>
      <c r="C1663" s="8" t="s">
        <v>2940</v>
      </c>
      <c r="D1663" s="8" t="s">
        <v>2977</v>
      </c>
      <c r="E1663" s="8" t="s">
        <v>2978</v>
      </c>
      <c r="F1663" s="24">
        <v>0.33999999999999903</v>
      </c>
      <c r="G1663" s="24">
        <v>1</v>
      </c>
      <c r="H1663" s="25">
        <v>117.4495</v>
      </c>
      <c r="I1663" s="25">
        <v>25.690899999999999</v>
      </c>
      <c r="J1663" s="15">
        <v>672</v>
      </c>
      <c r="K1663" s="15">
        <v>201</v>
      </c>
      <c r="L1663" s="13">
        <v>0.21870000000000001</v>
      </c>
      <c r="M1663" s="7">
        <v>0.87205045000000003</v>
      </c>
      <c r="N1663" s="26">
        <v>0.5</v>
      </c>
      <c r="O1663" s="27" t="s">
        <v>22</v>
      </c>
      <c r="P1663" s="8">
        <v>0.42663867389999999</v>
      </c>
      <c r="Q1663" s="24">
        <v>0.34</v>
      </c>
      <c r="R1663" t="str">
        <f>IF($Q1663*100&gt;=VLOOKUP($O1663,margin_ranges!$A$5:$C$10,2,FALSE),IF($Q1663*100&lt;=VLOOKUP($O1663,margin_ranges!$A$5:$C$10,3,FALSE)+10,"IN RANGE","ABOVE RANGE"),"BELOW RANGE")</f>
        <v>IN RANGE</v>
      </c>
      <c r="S1663">
        <f>MIN(VLOOKUP($O1663,margin_ranges!$A$5:$D$10,4,FALSE),$P1663*100)</f>
        <v>29.75</v>
      </c>
      <c r="T1663" s="29">
        <f>(1-$S1663/100)/(1-$F1663)-1</f>
        <v>6.4393939393937671E-2</v>
      </c>
      <c r="U1663" s="19" t="str">
        <f>IF(ABS(IFERROR(T1663,0))&gt;0.05,INDEX(margin_ranges!$C$13:$C$16,MATCH($F1663*100,margin_ranges!$B$13:$B$16,1)),"")</f>
        <v>Balanced (Type B)</v>
      </c>
      <c r="V1663">
        <f>MIN(VLOOKUP($U1663,margin_ranges!$A$5:$D$10,4,FALSE),$P1663*100)</f>
        <v>29.75</v>
      </c>
      <c r="Y1663" s="29">
        <f t="shared" si="25"/>
        <v>6.4393939393937671E-2</v>
      </c>
    </row>
    <row r="1664" spans="1:25" x14ac:dyDescent="0.3">
      <c r="A1664" s="8" t="s">
        <v>17</v>
      </c>
      <c r="B1664" s="8" t="s">
        <v>2939</v>
      </c>
      <c r="C1664" s="8" t="s">
        <v>2940</v>
      </c>
      <c r="D1664" s="8" t="s">
        <v>2987</v>
      </c>
      <c r="E1664" s="8" t="s">
        <v>2988</v>
      </c>
      <c r="F1664" s="24">
        <v>0.33999999999999903</v>
      </c>
      <c r="G1664" s="24">
        <v>1</v>
      </c>
      <c r="H1664" s="25">
        <v>66.819400000000002</v>
      </c>
      <c r="I1664" s="25">
        <v>25.541599999999999</v>
      </c>
      <c r="J1664" s="15">
        <v>724</v>
      </c>
      <c r="K1664" s="15">
        <v>222</v>
      </c>
      <c r="L1664" s="13">
        <v>0.38219999999999998</v>
      </c>
      <c r="M1664" s="7">
        <v>0.94480818</v>
      </c>
      <c r="N1664" s="26">
        <v>0.5</v>
      </c>
      <c r="O1664" s="27" t="s">
        <v>22</v>
      </c>
      <c r="P1664" s="8">
        <v>0.47079205219999998</v>
      </c>
      <c r="Q1664" s="24">
        <v>0.34</v>
      </c>
      <c r="R1664" t="str">
        <f>IF($Q1664*100&gt;=VLOOKUP($O1664,margin_ranges!$A$5:$C$10,2,FALSE),IF($Q1664*100&lt;=VLOOKUP($O1664,margin_ranges!$A$5:$C$10,3,FALSE)+10,"IN RANGE","ABOVE RANGE"),"BELOW RANGE")</f>
        <v>IN RANGE</v>
      </c>
      <c r="S1664">
        <f>MIN(VLOOKUP($O1664,margin_ranges!$A$5:$D$10,4,FALSE),$P1664*100)</f>
        <v>29.75</v>
      </c>
      <c r="T1664" s="29">
        <f>(1-$S1664/100)/(1-$F1664)-1</f>
        <v>6.4393939393937671E-2</v>
      </c>
      <c r="U1664" s="19" t="str">
        <f>IF(ABS(IFERROR(T1664,0))&gt;0.05,INDEX(margin_ranges!$C$13:$C$16,MATCH($F1664*100,margin_ranges!$B$13:$B$16,1)),"")</f>
        <v>Balanced (Type B)</v>
      </c>
      <c r="V1664">
        <f>MIN(VLOOKUP($U1664,margin_ranges!$A$5:$D$10,4,FALSE),$P1664*100)</f>
        <v>29.75</v>
      </c>
      <c r="Y1664" s="29">
        <f t="shared" si="25"/>
        <v>6.4393939393937671E-2</v>
      </c>
    </row>
    <row r="1665" spans="1:25" x14ac:dyDescent="0.3">
      <c r="A1665" s="8" t="s">
        <v>17</v>
      </c>
      <c r="B1665" s="8" t="s">
        <v>2939</v>
      </c>
      <c r="C1665" s="8" t="s">
        <v>2940</v>
      </c>
      <c r="D1665" s="8" t="s">
        <v>2999</v>
      </c>
      <c r="E1665" s="8" t="s">
        <v>3000</v>
      </c>
      <c r="F1665" s="24">
        <v>0.33999999999999903</v>
      </c>
      <c r="G1665" s="24">
        <v>1</v>
      </c>
      <c r="H1665" s="25">
        <v>115.71429999999999</v>
      </c>
      <c r="I1665" s="25">
        <v>37.467399999999998</v>
      </c>
      <c r="J1665" s="15">
        <v>877</v>
      </c>
      <c r="K1665" s="15">
        <v>262</v>
      </c>
      <c r="L1665" s="13">
        <v>0.32379999999999998</v>
      </c>
      <c r="M1665" s="7">
        <v>0.78061707000000002</v>
      </c>
      <c r="N1665" s="26">
        <v>0.5</v>
      </c>
      <c r="O1665" s="27" t="s">
        <v>22</v>
      </c>
      <c r="P1665" s="8">
        <v>0.35948108280000002</v>
      </c>
      <c r="Q1665" s="24">
        <v>0.34</v>
      </c>
      <c r="R1665" t="str">
        <f>IF($Q1665*100&gt;=VLOOKUP($O1665,margin_ranges!$A$5:$C$10,2,FALSE),IF($Q1665*100&lt;=VLOOKUP($O1665,margin_ranges!$A$5:$C$10,3,FALSE)+10,"IN RANGE","ABOVE RANGE"),"BELOW RANGE")</f>
        <v>IN RANGE</v>
      </c>
      <c r="S1665">
        <f>MIN(VLOOKUP($O1665,margin_ranges!$A$5:$D$10,4,FALSE),$P1665*100)</f>
        <v>29.75</v>
      </c>
      <c r="T1665" s="29">
        <f>(1-$S1665/100)/(1-$F1665)-1</f>
        <v>6.4393939393937671E-2</v>
      </c>
      <c r="U1665" s="19" t="str">
        <f>IF(ABS(IFERROR(T1665,0))&gt;0.05,INDEX(margin_ranges!$C$13:$C$16,MATCH($F1665*100,margin_ranges!$B$13:$B$16,1)),"")</f>
        <v>Balanced (Type B)</v>
      </c>
      <c r="V1665">
        <f>MIN(VLOOKUP($U1665,margin_ranges!$A$5:$D$10,4,FALSE),$P1665*100)</f>
        <v>29.75</v>
      </c>
      <c r="Y1665" s="29">
        <f t="shared" si="25"/>
        <v>6.4393939393937671E-2</v>
      </c>
    </row>
    <row r="1666" spans="1:25" x14ac:dyDescent="0.3">
      <c r="A1666" s="8" t="s">
        <v>17</v>
      </c>
      <c r="B1666" s="8" t="s">
        <v>2939</v>
      </c>
      <c r="C1666" s="8" t="s">
        <v>2940</v>
      </c>
      <c r="D1666" s="8" t="s">
        <v>3005</v>
      </c>
      <c r="E1666" s="8" t="s">
        <v>3006</v>
      </c>
      <c r="F1666" s="24">
        <v>0.33999999999999903</v>
      </c>
      <c r="G1666" s="24">
        <v>1</v>
      </c>
      <c r="H1666" s="25">
        <v>73.252799999999993</v>
      </c>
      <c r="I1666" s="25">
        <v>39.506900000000002</v>
      </c>
      <c r="J1666" s="15">
        <v>1150</v>
      </c>
      <c r="K1666" s="15">
        <v>352</v>
      </c>
      <c r="L1666" s="13">
        <v>0.5393</v>
      </c>
      <c r="M1666" s="7">
        <v>0.96998079999999998</v>
      </c>
      <c r="N1666" s="26">
        <v>0.5</v>
      </c>
      <c r="O1666" s="27" t="s">
        <v>22</v>
      </c>
      <c r="P1666" s="8">
        <v>0.48452587870000002</v>
      </c>
      <c r="Q1666" s="24">
        <v>0.34</v>
      </c>
      <c r="R1666" t="str">
        <f>IF($Q1666*100&gt;=VLOOKUP($O1666,margin_ranges!$A$5:$C$10,2,FALSE),IF($Q1666*100&lt;=VLOOKUP($O1666,margin_ranges!$A$5:$C$10,3,FALSE)+10,"IN RANGE","ABOVE RANGE"),"BELOW RANGE")</f>
        <v>IN RANGE</v>
      </c>
      <c r="S1666">
        <f>MIN(VLOOKUP($O1666,margin_ranges!$A$5:$D$10,4,FALSE),$P1666*100)</f>
        <v>29.75</v>
      </c>
      <c r="T1666" s="29">
        <f>(1-$S1666/100)/(1-$F1666)-1</f>
        <v>6.4393939393937671E-2</v>
      </c>
      <c r="U1666" s="19" t="str">
        <f>IF(ABS(IFERROR(T1666,0))&gt;0.05,INDEX(margin_ranges!$C$13:$C$16,MATCH($F1666*100,margin_ranges!$B$13:$B$16,1)),"")</f>
        <v>Balanced (Type B)</v>
      </c>
      <c r="V1666">
        <f>MIN(VLOOKUP($U1666,margin_ranges!$A$5:$D$10,4,FALSE),$P1666*100)</f>
        <v>29.75</v>
      </c>
      <c r="Y1666" s="29">
        <f t="shared" si="25"/>
        <v>6.4393939393937671E-2</v>
      </c>
    </row>
    <row r="1667" spans="1:25" x14ac:dyDescent="0.3">
      <c r="A1667" s="8" t="s">
        <v>17</v>
      </c>
      <c r="B1667" s="8" t="s">
        <v>2939</v>
      </c>
      <c r="C1667" s="8" t="s">
        <v>2940</v>
      </c>
      <c r="D1667" s="8" t="s">
        <v>3007</v>
      </c>
      <c r="E1667" s="8" t="s">
        <v>3008</v>
      </c>
      <c r="F1667" s="24">
        <v>0.33999999999999903</v>
      </c>
      <c r="G1667" s="24">
        <v>1</v>
      </c>
      <c r="H1667" s="25">
        <v>66.742900000000006</v>
      </c>
      <c r="I1667" s="25">
        <v>23.253799999999998</v>
      </c>
      <c r="J1667" s="15">
        <v>540</v>
      </c>
      <c r="K1667" s="15">
        <v>161</v>
      </c>
      <c r="L1667" s="13">
        <v>0.34839999999999999</v>
      </c>
      <c r="M1667" s="7">
        <v>0.77341599999999999</v>
      </c>
      <c r="N1667" s="26">
        <v>0.5</v>
      </c>
      <c r="O1667" s="27" t="s">
        <v>22</v>
      </c>
      <c r="P1667" s="8">
        <v>0.35351738510000003</v>
      </c>
      <c r="Q1667" s="24">
        <v>0.34</v>
      </c>
      <c r="R1667" t="str">
        <f>IF($Q1667*100&gt;=VLOOKUP($O1667,margin_ranges!$A$5:$C$10,2,FALSE),IF($Q1667*100&lt;=VLOOKUP($O1667,margin_ranges!$A$5:$C$10,3,FALSE)+10,"IN RANGE","ABOVE RANGE"),"BELOW RANGE")</f>
        <v>IN RANGE</v>
      </c>
      <c r="S1667">
        <f>MIN(VLOOKUP($O1667,margin_ranges!$A$5:$D$10,4,FALSE),$P1667*100)</f>
        <v>29.75</v>
      </c>
      <c r="T1667" s="29">
        <f>(1-$S1667/100)/(1-$F1667)-1</f>
        <v>6.4393939393937671E-2</v>
      </c>
      <c r="U1667" s="19" t="str">
        <f>IF(ABS(IFERROR(T1667,0))&gt;0.05,INDEX(margin_ranges!$C$13:$C$16,MATCH($F1667*100,margin_ranges!$B$13:$B$16,1)),"")</f>
        <v>Balanced (Type B)</v>
      </c>
      <c r="V1667">
        <f>MIN(VLOOKUP($U1667,margin_ranges!$A$5:$D$10,4,FALSE),$P1667*100)</f>
        <v>29.75</v>
      </c>
      <c r="Y1667" s="29">
        <f t="shared" si="25"/>
        <v>6.4393939393937671E-2</v>
      </c>
    </row>
    <row r="1668" spans="1:25" x14ac:dyDescent="0.3">
      <c r="A1668" s="8" t="s">
        <v>17</v>
      </c>
      <c r="B1668" s="8" t="s">
        <v>2939</v>
      </c>
      <c r="C1668" s="8" t="s">
        <v>2940</v>
      </c>
      <c r="D1668" s="8" t="s">
        <v>3011</v>
      </c>
      <c r="E1668" s="8" t="s">
        <v>3012</v>
      </c>
      <c r="F1668" s="24">
        <v>0.33999999999999903</v>
      </c>
      <c r="G1668" s="24">
        <v>1</v>
      </c>
      <c r="H1668" s="25">
        <v>57.127800000000001</v>
      </c>
      <c r="I1668" s="25">
        <v>20.348700000000001</v>
      </c>
      <c r="J1668" s="15">
        <v>519</v>
      </c>
      <c r="K1668" s="15">
        <v>157</v>
      </c>
      <c r="L1668" s="13">
        <v>0.35620000000000002</v>
      </c>
      <c r="M1668" s="7">
        <v>0.84953699999999999</v>
      </c>
      <c r="N1668" s="26">
        <v>0.5</v>
      </c>
      <c r="O1668" s="27" t="s">
        <v>22</v>
      </c>
      <c r="P1668" s="8">
        <v>0.41144411689999999</v>
      </c>
      <c r="Q1668" s="24">
        <v>0.34</v>
      </c>
      <c r="R1668" t="str">
        <f>IF($Q1668*100&gt;=VLOOKUP($O1668,margin_ranges!$A$5:$C$10,2,FALSE),IF($Q1668*100&lt;=VLOOKUP($O1668,margin_ranges!$A$5:$C$10,3,FALSE)+10,"IN RANGE","ABOVE RANGE"),"BELOW RANGE")</f>
        <v>IN RANGE</v>
      </c>
      <c r="S1668">
        <f>MIN(VLOOKUP($O1668,margin_ranges!$A$5:$D$10,4,FALSE),$P1668*100)</f>
        <v>29.75</v>
      </c>
      <c r="T1668" s="29">
        <f>(1-$S1668/100)/(1-$F1668)-1</f>
        <v>6.4393939393937671E-2</v>
      </c>
      <c r="U1668" s="19" t="str">
        <f>IF(ABS(IFERROR(T1668,0))&gt;0.05,INDEX(margin_ranges!$C$13:$C$16,MATCH($F1668*100,margin_ranges!$B$13:$B$16,1)),"")</f>
        <v>Balanced (Type B)</v>
      </c>
      <c r="V1668">
        <f>MIN(VLOOKUP($U1668,margin_ranges!$A$5:$D$10,4,FALSE),$P1668*100)</f>
        <v>29.75</v>
      </c>
      <c r="Y1668" s="29">
        <f t="shared" si="25"/>
        <v>6.4393939393937671E-2</v>
      </c>
    </row>
    <row r="1669" spans="1:25" x14ac:dyDescent="0.3">
      <c r="A1669" s="8" t="s">
        <v>17</v>
      </c>
      <c r="B1669" s="8" t="s">
        <v>2939</v>
      </c>
      <c r="C1669" s="8" t="s">
        <v>2940</v>
      </c>
      <c r="D1669" s="8" t="s">
        <v>3019</v>
      </c>
      <c r="E1669" s="8" t="s">
        <v>3020</v>
      </c>
      <c r="F1669" s="24">
        <v>0.33999999999999903</v>
      </c>
      <c r="G1669" s="24">
        <v>1</v>
      </c>
      <c r="H1669" s="25">
        <v>66.790400000000005</v>
      </c>
      <c r="I1669" s="25">
        <v>25.1279</v>
      </c>
      <c r="J1669" s="15">
        <v>944</v>
      </c>
      <c r="K1669" s="15">
        <v>290</v>
      </c>
      <c r="L1669" s="13">
        <v>0.37619999999999998</v>
      </c>
      <c r="M1669" s="7">
        <v>1.25232326</v>
      </c>
      <c r="N1669" s="26">
        <v>0.5</v>
      </c>
      <c r="O1669" s="27" t="s">
        <v>22</v>
      </c>
      <c r="P1669" s="8">
        <v>0.60074206429999999</v>
      </c>
      <c r="Q1669" s="24">
        <v>0.34</v>
      </c>
      <c r="R1669" t="str">
        <f>IF($Q1669*100&gt;=VLOOKUP($O1669,margin_ranges!$A$5:$C$10,2,FALSE),IF($Q1669*100&lt;=VLOOKUP($O1669,margin_ranges!$A$5:$C$10,3,FALSE)+10,"IN RANGE","ABOVE RANGE"),"BELOW RANGE")</f>
        <v>IN RANGE</v>
      </c>
      <c r="S1669">
        <f>MIN(VLOOKUP($O1669,margin_ranges!$A$5:$D$10,4,FALSE),$P1669*100)</f>
        <v>29.75</v>
      </c>
      <c r="T1669" s="29">
        <f>(1-$S1669/100)/(1-$F1669)-1</f>
        <v>6.4393939393937671E-2</v>
      </c>
      <c r="U1669" s="19" t="str">
        <f>IF(ABS(IFERROR(T1669,0))&gt;0.05,INDEX(margin_ranges!$C$13:$C$16,MATCH($F1669*100,margin_ranges!$B$13:$B$16,1)),"")</f>
        <v>Balanced (Type B)</v>
      </c>
      <c r="V1669">
        <f>MIN(VLOOKUP($U1669,margin_ranges!$A$5:$D$10,4,FALSE),$P1669*100)</f>
        <v>29.75</v>
      </c>
      <c r="Y1669" s="29">
        <f t="shared" si="25"/>
        <v>6.4393939393937671E-2</v>
      </c>
    </row>
    <row r="1670" spans="1:25" x14ac:dyDescent="0.3">
      <c r="A1670" s="8" t="s">
        <v>17</v>
      </c>
      <c r="B1670" s="8" t="s">
        <v>2939</v>
      </c>
      <c r="C1670" s="8" t="s">
        <v>2940</v>
      </c>
      <c r="D1670" s="8" t="s">
        <v>3032</v>
      </c>
      <c r="E1670" s="8" t="s">
        <v>3033</v>
      </c>
      <c r="F1670" s="24">
        <v>0.33999999999999903</v>
      </c>
      <c r="G1670" s="24">
        <v>1</v>
      </c>
      <c r="H1670" s="25">
        <v>69.906099999999995</v>
      </c>
      <c r="I1670" s="25">
        <v>29.230899999999998</v>
      </c>
      <c r="J1670" s="15">
        <v>854</v>
      </c>
      <c r="K1670" s="15">
        <v>262</v>
      </c>
      <c r="L1670" s="13">
        <v>0.41810000000000003</v>
      </c>
      <c r="M1670" s="7">
        <v>0.97350409000000004</v>
      </c>
      <c r="N1670" s="26">
        <v>0.5</v>
      </c>
      <c r="O1670" s="27" t="s">
        <v>22</v>
      </c>
      <c r="P1670" s="8">
        <v>0.48639147570000002</v>
      </c>
      <c r="Q1670" s="24">
        <v>0.34</v>
      </c>
      <c r="R1670" t="str">
        <f>IF($Q1670*100&gt;=VLOOKUP($O1670,margin_ranges!$A$5:$C$10,2,FALSE),IF($Q1670*100&lt;=VLOOKUP($O1670,margin_ranges!$A$5:$C$10,3,FALSE)+10,"IN RANGE","ABOVE RANGE"),"BELOW RANGE")</f>
        <v>IN RANGE</v>
      </c>
      <c r="S1670">
        <f>MIN(VLOOKUP($O1670,margin_ranges!$A$5:$D$10,4,FALSE),$P1670*100)</f>
        <v>29.75</v>
      </c>
      <c r="T1670" s="29">
        <f>(1-$S1670/100)/(1-$F1670)-1</f>
        <v>6.4393939393937671E-2</v>
      </c>
      <c r="U1670" s="19" t="str">
        <f>IF(ABS(IFERROR(T1670,0))&gt;0.05,INDEX(margin_ranges!$C$13:$C$16,MATCH($F1670*100,margin_ranges!$B$13:$B$16,1)),"")</f>
        <v>Balanced (Type B)</v>
      </c>
      <c r="V1670">
        <f>MIN(VLOOKUP($U1670,margin_ranges!$A$5:$D$10,4,FALSE),$P1670*100)</f>
        <v>29.75</v>
      </c>
      <c r="Y1670" s="29">
        <f t="shared" si="25"/>
        <v>6.4393939393937671E-2</v>
      </c>
    </row>
    <row r="1671" spans="1:25" x14ac:dyDescent="0.3">
      <c r="A1671" s="8" t="s">
        <v>17</v>
      </c>
      <c r="B1671" s="8" t="s">
        <v>2939</v>
      </c>
      <c r="C1671" s="8" t="s">
        <v>2940</v>
      </c>
      <c r="D1671" s="8" t="s">
        <v>3034</v>
      </c>
      <c r="E1671" s="8" t="s">
        <v>3035</v>
      </c>
      <c r="F1671" s="24">
        <v>0.33999999999999903</v>
      </c>
      <c r="G1671" s="24">
        <v>1</v>
      </c>
      <c r="H1671" s="25">
        <v>57.173200000000001</v>
      </c>
      <c r="I1671" s="25">
        <v>20.914200000000001</v>
      </c>
      <c r="J1671" s="15">
        <v>564</v>
      </c>
      <c r="K1671" s="15">
        <v>172</v>
      </c>
      <c r="L1671" s="13">
        <v>0.36580000000000001</v>
      </c>
      <c r="M1671" s="7">
        <v>0.89836132999999996</v>
      </c>
      <c r="N1671" s="26">
        <v>0.5</v>
      </c>
      <c r="O1671" s="27" t="s">
        <v>22</v>
      </c>
      <c r="P1671" s="8">
        <v>0.44343107659999997</v>
      </c>
      <c r="Q1671" s="24">
        <v>0.34</v>
      </c>
      <c r="R1671" t="str">
        <f>IF($Q1671*100&gt;=VLOOKUP($O1671,margin_ranges!$A$5:$C$10,2,FALSE),IF($Q1671*100&lt;=VLOOKUP($O1671,margin_ranges!$A$5:$C$10,3,FALSE)+10,"IN RANGE","ABOVE RANGE"),"BELOW RANGE")</f>
        <v>IN RANGE</v>
      </c>
      <c r="S1671">
        <f>MIN(VLOOKUP($O1671,margin_ranges!$A$5:$D$10,4,FALSE),$P1671*100)</f>
        <v>29.75</v>
      </c>
      <c r="T1671" s="29">
        <f>(1-$S1671/100)/(1-$F1671)-1</f>
        <v>6.4393939393937671E-2</v>
      </c>
      <c r="U1671" s="19" t="str">
        <f>IF(ABS(IFERROR(T1671,0))&gt;0.05,INDEX(margin_ranges!$C$13:$C$16,MATCH($F1671*100,margin_ranges!$B$13:$B$16,1)),"")</f>
        <v>Balanced (Type B)</v>
      </c>
      <c r="V1671">
        <f>MIN(VLOOKUP($U1671,margin_ranges!$A$5:$D$10,4,FALSE),$P1671*100)</f>
        <v>29.75</v>
      </c>
      <c r="Y1671" s="29">
        <f t="shared" si="25"/>
        <v>6.4393939393937671E-2</v>
      </c>
    </row>
    <row r="1672" spans="1:25" x14ac:dyDescent="0.3">
      <c r="A1672" s="8" t="s">
        <v>17</v>
      </c>
      <c r="B1672" s="8" t="s">
        <v>2939</v>
      </c>
      <c r="C1672" s="8" t="s">
        <v>2940</v>
      </c>
      <c r="D1672" s="8" t="s">
        <v>3038</v>
      </c>
      <c r="E1672" s="8" t="s">
        <v>3039</v>
      </c>
      <c r="F1672" s="24">
        <v>0.33999999999999903</v>
      </c>
      <c r="G1672" s="24">
        <v>1</v>
      </c>
      <c r="H1672" s="25">
        <v>70.484499999999997</v>
      </c>
      <c r="I1672" s="25">
        <v>32.294600000000003</v>
      </c>
      <c r="J1672" s="15">
        <v>1442</v>
      </c>
      <c r="K1672" s="15">
        <v>444</v>
      </c>
      <c r="L1672" s="13">
        <v>0.4582</v>
      </c>
      <c r="M1672" s="7">
        <v>1.4886548799999999</v>
      </c>
      <c r="N1672" s="26">
        <v>0.5</v>
      </c>
      <c r="O1672" s="27" t="s">
        <v>22</v>
      </c>
      <c r="P1672" s="8">
        <v>0.66412631570000003</v>
      </c>
      <c r="Q1672" s="24">
        <v>0.34</v>
      </c>
      <c r="R1672" t="str">
        <f>IF($Q1672*100&gt;=VLOOKUP($O1672,margin_ranges!$A$5:$C$10,2,FALSE),IF($Q1672*100&lt;=VLOOKUP($O1672,margin_ranges!$A$5:$C$10,3,FALSE)+10,"IN RANGE","ABOVE RANGE"),"BELOW RANGE")</f>
        <v>IN RANGE</v>
      </c>
      <c r="S1672">
        <f>MIN(VLOOKUP($O1672,margin_ranges!$A$5:$D$10,4,FALSE),$P1672*100)</f>
        <v>29.75</v>
      </c>
      <c r="T1672" s="29">
        <f>(1-$S1672/100)/(1-$F1672)-1</f>
        <v>6.4393939393937671E-2</v>
      </c>
      <c r="U1672" s="19" t="str">
        <f>IF(ABS(IFERROR(T1672,0))&gt;0.05,INDEX(margin_ranges!$C$13:$C$16,MATCH($F1672*100,margin_ranges!$B$13:$B$16,1)),"")</f>
        <v>Balanced (Type B)</v>
      </c>
      <c r="V1672">
        <f>MIN(VLOOKUP($U1672,margin_ranges!$A$5:$D$10,4,FALSE),$P1672*100)</f>
        <v>29.75</v>
      </c>
      <c r="Y1672" s="29">
        <f t="shared" si="25"/>
        <v>6.4393939393937671E-2</v>
      </c>
    </row>
    <row r="1673" spans="1:25" x14ac:dyDescent="0.3">
      <c r="A1673" s="8" t="s">
        <v>17</v>
      </c>
      <c r="B1673" s="8" t="s">
        <v>2939</v>
      </c>
      <c r="C1673" s="8" t="s">
        <v>2940</v>
      </c>
      <c r="D1673" s="8" t="s">
        <v>3042</v>
      </c>
      <c r="E1673" s="8" t="s">
        <v>535</v>
      </c>
      <c r="F1673" s="24">
        <v>0.33999999999999903</v>
      </c>
      <c r="G1673" s="24">
        <v>1</v>
      </c>
      <c r="H1673" s="25">
        <v>135.39439999999999</v>
      </c>
      <c r="I1673" s="25">
        <v>53.4422</v>
      </c>
      <c r="J1673" s="15">
        <v>1838</v>
      </c>
      <c r="K1673" s="15">
        <v>559</v>
      </c>
      <c r="L1673" s="13">
        <v>0.3947</v>
      </c>
      <c r="M1673" s="7">
        <v>1.1463563400000001</v>
      </c>
      <c r="N1673" s="26">
        <v>0.5</v>
      </c>
      <c r="O1673" s="27" t="s">
        <v>22</v>
      </c>
      <c r="P1673" s="8">
        <v>0.56383544939999997</v>
      </c>
      <c r="Q1673" s="24">
        <v>0.34</v>
      </c>
      <c r="R1673" t="str">
        <f>IF($Q1673*100&gt;=VLOOKUP($O1673,margin_ranges!$A$5:$C$10,2,FALSE),IF($Q1673*100&lt;=VLOOKUP($O1673,margin_ranges!$A$5:$C$10,3,FALSE)+10,"IN RANGE","ABOVE RANGE"),"BELOW RANGE")</f>
        <v>IN RANGE</v>
      </c>
      <c r="S1673">
        <f>MIN(VLOOKUP($O1673,margin_ranges!$A$5:$D$10,4,FALSE),$P1673*100)</f>
        <v>29.75</v>
      </c>
      <c r="T1673" s="29">
        <f>(1-$S1673/100)/(1-$F1673)-1</f>
        <v>6.4393939393937671E-2</v>
      </c>
      <c r="U1673" s="19" t="str">
        <f>IF(ABS(IFERROR(T1673,0))&gt;0.05,INDEX(margin_ranges!$C$13:$C$16,MATCH($F1673*100,margin_ranges!$B$13:$B$16,1)),"")</f>
        <v>Balanced (Type B)</v>
      </c>
      <c r="V1673">
        <f>MIN(VLOOKUP($U1673,margin_ranges!$A$5:$D$10,4,FALSE),$P1673*100)</f>
        <v>29.75</v>
      </c>
      <c r="Y1673" s="29">
        <f t="shared" si="25"/>
        <v>6.4393939393937671E-2</v>
      </c>
    </row>
    <row r="1674" spans="1:25" x14ac:dyDescent="0.3">
      <c r="A1674" s="8" t="s">
        <v>17</v>
      </c>
      <c r="B1674" s="8" t="s">
        <v>2939</v>
      </c>
      <c r="C1674" s="8" t="s">
        <v>2940</v>
      </c>
      <c r="D1674" s="8" t="s">
        <v>3054</v>
      </c>
      <c r="E1674" s="8" t="s">
        <v>3055</v>
      </c>
      <c r="F1674" s="24">
        <v>0.33999999999999903</v>
      </c>
      <c r="G1674" s="24">
        <v>1</v>
      </c>
      <c r="H1674" s="25">
        <v>67.332099999999997</v>
      </c>
      <c r="I1674" s="25">
        <v>25.324100000000001</v>
      </c>
      <c r="J1674" s="15">
        <v>752</v>
      </c>
      <c r="K1674" s="15">
        <v>231</v>
      </c>
      <c r="L1674" s="13">
        <v>0.37609999999999999</v>
      </c>
      <c r="M1674" s="7">
        <v>0.98919608000000003</v>
      </c>
      <c r="N1674" s="26">
        <v>0.5</v>
      </c>
      <c r="O1674" s="27" t="s">
        <v>22</v>
      </c>
      <c r="P1674" s="8">
        <v>0.49453904050000003</v>
      </c>
      <c r="Q1674" s="24">
        <v>0.34</v>
      </c>
      <c r="R1674" t="str">
        <f>IF($Q1674*100&gt;=VLOOKUP($O1674,margin_ranges!$A$5:$C$10,2,FALSE),IF($Q1674*100&lt;=VLOOKUP($O1674,margin_ranges!$A$5:$C$10,3,FALSE)+10,"IN RANGE","ABOVE RANGE"),"BELOW RANGE")</f>
        <v>IN RANGE</v>
      </c>
      <c r="S1674">
        <f>MIN(VLOOKUP($O1674,margin_ranges!$A$5:$D$10,4,FALSE),$P1674*100)</f>
        <v>29.75</v>
      </c>
      <c r="T1674" s="29">
        <f>(1-$S1674/100)/(1-$F1674)-1</f>
        <v>6.4393939393937671E-2</v>
      </c>
      <c r="U1674" s="19" t="str">
        <f>IF(ABS(IFERROR(T1674,0))&gt;0.05,INDEX(margin_ranges!$C$13:$C$16,MATCH($F1674*100,margin_ranges!$B$13:$B$16,1)),"")</f>
        <v>Balanced (Type B)</v>
      </c>
      <c r="V1674">
        <f>MIN(VLOOKUP($U1674,margin_ranges!$A$5:$D$10,4,FALSE),$P1674*100)</f>
        <v>29.75</v>
      </c>
      <c r="Y1674" s="29">
        <f t="shared" si="25"/>
        <v>6.4393939393937671E-2</v>
      </c>
    </row>
    <row r="1675" spans="1:25" x14ac:dyDescent="0.3">
      <c r="A1675" s="8" t="s">
        <v>17</v>
      </c>
      <c r="B1675" s="8" t="s">
        <v>2939</v>
      </c>
      <c r="C1675" s="8" t="s">
        <v>2940</v>
      </c>
      <c r="D1675" s="8" t="s">
        <v>3001</v>
      </c>
      <c r="E1675" s="8" t="s">
        <v>3002</v>
      </c>
      <c r="F1675" s="24">
        <v>0.31626203324656399</v>
      </c>
      <c r="G1675" s="24">
        <v>1</v>
      </c>
      <c r="H1675" s="25">
        <v>68.777799999999999</v>
      </c>
      <c r="I1675" s="25">
        <v>26.184200000000001</v>
      </c>
      <c r="J1675" s="15">
        <v>574</v>
      </c>
      <c r="K1675" s="15">
        <v>166</v>
      </c>
      <c r="L1675" s="13">
        <v>0.38069999999999998</v>
      </c>
      <c r="M1675" s="7">
        <v>0.73127430000000004</v>
      </c>
      <c r="N1675" s="26">
        <v>0.5</v>
      </c>
      <c r="O1675" s="27" t="s">
        <v>22</v>
      </c>
      <c r="P1675" s="8">
        <v>0.31626203320000001</v>
      </c>
      <c r="Q1675" s="24">
        <v>0.34</v>
      </c>
      <c r="R1675" t="str">
        <f>IF($Q1675*100&gt;=VLOOKUP($O1675,margin_ranges!$A$5:$C$10,2,FALSE),IF($Q1675*100&lt;=VLOOKUP($O1675,margin_ranges!$A$5:$C$10,3,FALSE)+10,"IN RANGE","ABOVE RANGE"),"BELOW RANGE")</f>
        <v>IN RANGE</v>
      </c>
      <c r="S1675">
        <f>MIN(VLOOKUP($O1675,margin_ranges!$A$5:$D$10,4,FALSE),$P1675*100)</f>
        <v>29.75</v>
      </c>
      <c r="T1675" s="29">
        <f>(1-$S1675/100)/(1-$F1675)-1</f>
        <v>2.7440385292118563E-2</v>
      </c>
      <c r="U1675" s="19" t="str">
        <f>IF(ABS(IFERROR(T1675,0))&gt;0.05,INDEX(margin_ranges!$C$13:$C$16,MATCH($F1675*100,margin_ranges!$B$13:$B$16,1)),"")</f>
        <v/>
      </c>
      <c r="V1675" t="e">
        <f>MIN(VLOOKUP($U1675,margin_ranges!$A$5:$D$10,4,FALSE),$P1675*100)</f>
        <v>#N/A</v>
      </c>
      <c r="Y1675" s="29" t="e">
        <f t="shared" si="25"/>
        <v>#N/A</v>
      </c>
    </row>
    <row r="1676" spans="1:25" x14ac:dyDescent="0.3">
      <c r="A1676" s="8" t="s">
        <v>17</v>
      </c>
      <c r="B1676" s="8" t="s">
        <v>2939</v>
      </c>
      <c r="C1676" s="8" t="s">
        <v>2940</v>
      </c>
      <c r="D1676" s="8" t="s">
        <v>2989</v>
      </c>
      <c r="E1676" s="8" t="s">
        <v>2990</v>
      </c>
      <c r="F1676" s="24">
        <v>0.27712126491629502</v>
      </c>
      <c r="G1676" s="24">
        <v>1</v>
      </c>
      <c r="H1676" s="25">
        <v>100.7786</v>
      </c>
      <c r="I1676" s="25">
        <v>19.975100000000001</v>
      </c>
      <c r="J1676" s="15">
        <v>414</v>
      </c>
      <c r="K1676" s="15">
        <v>107</v>
      </c>
      <c r="L1676" s="13">
        <v>0.19819999999999999</v>
      </c>
      <c r="M1676" s="7">
        <v>0.69167893999999996</v>
      </c>
      <c r="N1676" s="26">
        <v>0.5</v>
      </c>
      <c r="O1676" s="27" t="s">
        <v>22</v>
      </c>
      <c r="P1676" s="8">
        <v>0.2771212649</v>
      </c>
      <c r="Q1676" s="24">
        <v>0.28999999999999998</v>
      </c>
      <c r="R1676" t="str">
        <f>IF($Q1676*100&gt;=VLOOKUP($O1676,margin_ranges!$A$5:$C$10,2,FALSE),IF($Q1676*100&lt;=VLOOKUP($O1676,margin_ranges!$A$5:$C$10,3,FALSE)+10,"IN RANGE","ABOVE RANGE"),"BELOW RANGE")</f>
        <v>IN RANGE</v>
      </c>
      <c r="S1676">
        <f>MIN(VLOOKUP($O1676,margin_ranges!$A$5:$D$10,4,FALSE),$P1676*100)</f>
        <v>27.712126489999999</v>
      </c>
      <c r="T1676" s="29">
        <f>(1-$S1676/100)/(1-$F1676)-1</f>
        <v>2.2541968291989178E-11</v>
      </c>
      <c r="U1676" s="19" t="str">
        <f>IF(ABS(IFERROR(T1676,0))&gt;0.05,INDEX(margin_ranges!$C$13:$C$16,MATCH($F1676*100,margin_ranges!$B$13:$B$16,1)),"")</f>
        <v/>
      </c>
      <c r="V1676" t="e">
        <f>MIN(VLOOKUP($U1676,margin_ranges!$A$5:$D$10,4,FALSE),$P1676*100)</f>
        <v>#N/A</v>
      </c>
      <c r="Y1676" s="29" t="e">
        <f t="shared" si="25"/>
        <v>#N/A</v>
      </c>
    </row>
    <row r="1677" spans="1:25" x14ac:dyDescent="0.3">
      <c r="A1677" s="8" t="s">
        <v>17</v>
      </c>
      <c r="B1677" s="8" t="s">
        <v>2939</v>
      </c>
      <c r="C1677" s="8" t="s">
        <v>2940</v>
      </c>
      <c r="D1677" s="8" t="s">
        <v>2975</v>
      </c>
      <c r="E1677" s="8" t="s">
        <v>2976</v>
      </c>
      <c r="F1677" s="24">
        <v>0.28129794539643199</v>
      </c>
      <c r="G1677" s="24">
        <v>1</v>
      </c>
      <c r="H1677" s="25">
        <v>112.46980000000001</v>
      </c>
      <c r="I1677" s="25">
        <v>34.249499999999998</v>
      </c>
      <c r="J1677" s="15">
        <v>715</v>
      </c>
      <c r="K1677" s="15">
        <v>176</v>
      </c>
      <c r="L1677" s="13">
        <v>0.30449999999999999</v>
      </c>
      <c r="M1677" s="7">
        <v>0.69569857999999996</v>
      </c>
      <c r="N1677" s="26">
        <v>0.5</v>
      </c>
      <c r="O1677" s="27" t="s">
        <v>22</v>
      </c>
      <c r="P1677" s="8">
        <v>0.28129794540000003</v>
      </c>
      <c r="Q1677" s="24">
        <v>0.28999999999999998</v>
      </c>
      <c r="R1677" t="str">
        <f>IF($Q1677*100&gt;=VLOOKUP($O1677,margin_ranges!$A$5:$C$10,2,FALSE),IF($Q1677*100&lt;=VLOOKUP($O1677,margin_ranges!$A$5:$C$10,3,FALSE)+10,"IN RANGE","ABOVE RANGE"),"BELOW RANGE")</f>
        <v>IN RANGE</v>
      </c>
      <c r="S1677">
        <f>MIN(VLOOKUP($O1677,margin_ranges!$A$5:$D$10,4,FALSE),$P1677*100)</f>
        <v>28.129794540000002</v>
      </c>
      <c r="T1677" s="29">
        <f>(1-$S1677/100)/(1-$F1677)-1</f>
        <v>-4.9645842992163125E-12</v>
      </c>
      <c r="U1677" s="19" t="str">
        <f>IF(ABS(IFERROR(T1677,0))&gt;0.05,INDEX(margin_ranges!$C$13:$C$16,MATCH($F1677*100,margin_ranges!$B$13:$B$16,1)),"")</f>
        <v/>
      </c>
      <c r="V1677" t="e">
        <f>MIN(VLOOKUP($U1677,margin_ranges!$A$5:$D$10,4,FALSE),$P1677*100)</f>
        <v>#N/A</v>
      </c>
      <c r="Y1677" s="29" t="e">
        <f t="shared" si="25"/>
        <v>#N/A</v>
      </c>
    </row>
    <row r="1678" spans="1:25" x14ac:dyDescent="0.3">
      <c r="A1678" s="8" t="s">
        <v>17</v>
      </c>
      <c r="B1678" s="8" t="s">
        <v>2939</v>
      </c>
      <c r="C1678" s="8" t="s">
        <v>2940</v>
      </c>
      <c r="D1678" s="8" t="s">
        <v>2979</v>
      </c>
      <c r="E1678" s="8" t="s">
        <v>2980</v>
      </c>
      <c r="F1678" s="24">
        <v>0.27448848799585701</v>
      </c>
      <c r="G1678" s="24">
        <v>1</v>
      </c>
      <c r="H1678" s="25">
        <v>48.1496</v>
      </c>
      <c r="I1678" s="25">
        <v>28.220400000000001</v>
      </c>
      <c r="J1678" s="15">
        <v>583</v>
      </c>
      <c r="K1678" s="15">
        <v>142</v>
      </c>
      <c r="L1678" s="13">
        <v>0.58609999999999995</v>
      </c>
      <c r="M1678" s="7">
        <v>0.68916893999999995</v>
      </c>
      <c r="N1678" s="26">
        <v>0.5</v>
      </c>
      <c r="O1678" s="27" t="s">
        <v>22</v>
      </c>
      <c r="P1678" s="8">
        <v>0.27448848799999997</v>
      </c>
      <c r="Q1678" s="24">
        <v>0.28999999999999998</v>
      </c>
      <c r="R1678" t="str">
        <f>IF($Q1678*100&gt;=VLOOKUP($O1678,margin_ranges!$A$5:$C$10,2,FALSE),IF($Q1678*100&lt;=VLOOKUP($O1678,margin_ranges!$A$5:$C$10,3,FALSE)+10,"IN RANGE","ABOVE RANGE"),"BELOW RANGE")</f>
        <v>IN RANGE</v>
      </c>
      <c r="S1678">
        <f>MIN(VLOOKUP($O1678,margin_ranges!$A$5:$D$10,4,FALSE),$P1678*100)</f>
        <v>27.448848799999997</v>
      </c>
      <c r="T1678" s="29">
        <f>(1-$S1678/100)/(1-$F1678)-1</f>
        <v>-5.7104321271594927E-12</v>
      </c>
      <c r="U1678" s="19" t="str">
        <f>IF(ABS(IFERROR(T1678,0))&gt;0.05,INDEX(margin_ranges!$C$13:$C$16,MATCH($F1678*100,margin_ranges!$B$13:$B$16,1)),"")</f>
        <v/>
      </c>
      <c r="V1678" t="e">
        <f>MIN(VLOOKUP($U1678,margin_ranges!$A$5:$D$10,4,FALSE),$P1678*100)</f>
        <v>#N/A</v>
      </c>
      <c r="Y1678" s="29" t="e">
        <f t="shared" ref="Y1678:Y1741" si="26">(1-$V1678/100)/(1-$F1678)-1</f>
        <v>#N/A</v>
      </c>
    </row>
    <row r="1679" spans="1:25" x14ac:dyDescent="0.3">
      <c r="A1679" s="8" t="s">
        <v>17</v>
      </c>
      <c r="B1679" s="8" t="s">
        <v>2939</v>
      </c>
      <c r="C1679" s="8" t="s">
        <v>2940</v>
      </c>
      <c r="D1679" s="8" t="s">
        <v>2967</v>
      </c>
      <c r="E1679" s="8" t="s">
        <v>2968</v>
      </c>
      <c r="F1679" s="24">
        <v>0.29190463565116698</v>
      </c>
      <c r="G1679" s="24">
        <v>1</v>
      </c>
      <c r="H1679" s="25">
        <v>67.860100000000003</v>
      </c>
      <c r="I1679" s="25">
        <v>20.869800000000001</v>
      </c>
      <c r="J1679" s="15">
        <v>442</v>
      </c>
      <c r="K1679" s="15">
        <v>127</v>
      </c>
      <c r="L1679" s="13">
        <v>0.3075</v>
      </c>
      <c r="M1679" s="7">
        <v>0.70611957999999997</v>
      </c>
      <c r="N1679" s="26">
        <v>0.5</v>
      </c>
      <c r="O1679" s="27" t="s">
        <v>22</v>
      </c>
      <c r="P1679" s="8">
        <v>0.29190463570000003</v>
      </c>
      <c r="Q1679" s="24">
        <v>0.34</v>
      </c>
      <c r="R1679" t="str">
        <f>IF($Q1679*100&gt;=VLOOKUP($O1679,margin_ranges!$A$5:$C$10,2,FALSE),IF($Q1679*100&lt;=VLOOKUP($O1679,margin_ranges!$A$5:$C$10,3,FALSE)+10,"IN RANGE","ABOVE RANGE"),"BELOW RANGE")</f>
        <v>IN RANGE</v>
      </c>
      <c r="S1679">
        <f>MIN(VLOOKUP($O1679,margin_ranges!$A$5:$D$10,4,FALSE),$P1679*100)</f>
        <v>29.190463570000002</v>
      </c>
      <c r="T1679" s="29">
        <f>(1-$S1679/100)/(1-$F1679)-1</f>
        <v>-6.8963945665245774E-11</v>
      </c>
      <c r="U1679" s="19" t="str">
        <f>IF(ABS(IFERROR(T1679,0))&gt;0.05,INDEX(margin_ranges!$C$13:$C$16,MATCH($F1679*100,margin_ranges!$B$13:$B$16,1)),"")</f>
        <v/>
      </c>
      <c r="V1679" t="e">
        <f>MIN(VLOOKUP($U1679,margin_ranges!$A$5:$D$10,4,FALSE),$P1679*100)</f>
        <v>#N/A</v>
      </c>
      <c r="Y1679" s="29" t="e">
        <f t="shared" si="26"/>
        <v>#N/A</v>
      </c>
    </row>
    <row r="1680" spans="1:25" x14ac:dyDescent="0.3">
      <c r="A1680" s="8" t="s">
        <v>17</v>
      </c>
      <c r="B1680" s="8" t="s">
        <v>2939</v>
      </c>
      <c r="C1680" s="8" t="s">
        <v>2940</v>
      </c>
      <c r="D1680" s="8" t="s">
        <v>2943</v>
      </c>
      <c r="E1680" s="8" t="s">
        <v>2944</v>
      </c>
      <c r="F1680" s="24">
        <v>0.28999999999999998</v>
      </c>
      <c r="G1680" s="24">
        <v>1</v>
      </c>
      <c r="H1680" s="25">
        <v>105.7958</v>
      </c>
      <c r="I1680" s="25">
        <v>13.933299999999999</v>
      </c>
      <c r="J1680" s="15">
        <v>483</v>
      </c>
      <c r="K1680" s="15">
        <v>122</v>
      </c>
      <c r="L1680" s="13">
        <v>0.13170000000000001</v>
      </c>
      <c r="M1680" s="7">
        <v>1.15626096</v>
      </c>
      <c r="N1680" s="26">
        <v>0.5</v>
      </c>
      <c r="O1680" s="27" t="s">
        <v>22</v>
      </c>
      <c r="P1680" s="8">
        <v>0.56757166569999995</v>
      </c>
      <c r="Q1680" s="24">
        <v>0.28999999999999998</v>
      </c>
      <c r="R1680" t="str">
        <f>IF($Q1680*100&gt;=VLOOKUP($O1680,margin_ranges!$A$5:$C$10,2,FALSE),IF($Q1680*100&lt;=VLOOKUP($O1680,margin_ranges!$A$5:$C$10,3,FALSE)+10,"IN RANGE","ABOVE RANGE"),"BELOW RANGE")</f>
        <v>IN RANGE</v>
      </c>
      <c r="S1680">
        <f>MIN(VLOOKUP($O1680,margin_ranges!$A$5:$D$10,4,FALSE),$P1680*100)</f>
        <v>29.75</v>
      </c>
      <c r="T1680" s="29">
        <f>(1-$S1680/100)/(1-$F1680)-1</f>
        <v>-1.0563380281690127E-2</v>
      </c>
      <c r="U1680" s="19" t="str">
        <f>IF(ABS(IFERROR(T1680,0))&gt;0.05,INDEX(margin_ranges!$C$13:$C$16,MATCH($F1680*100,margin_ranges!$B$13:$B$16,1)),"")</f>
        <v/>
      </c>
      <c r="V1680" t="e">
        <f>MIN(VLOOKUP($U1680,margin_ranges!$A$5:$D$10,4,FALSE),$P1680*100)</f>
        <v>#N/A</v>
      </c>
      <c r="Y1680" s="29" t="e">
        <f t="shared" si="26"/>
        <v>#N/A</v>
      </c>
    </row>
    <row r="1681" spans="1:25" x14ac:dyDescent="0.3">
      <c r="A1681" s="8" t="s">
        <v>17</v>
      </c>
      <c r="B1681" s="8" t="s">
        <v>2939</v>
      </c>
      <c r="C1681" s="8" t="s">
        <v>2940</v>
      </c>
      <c r="D1681" s="8" t="s">
        <v>2945</v>
      </c>
      <c r="E1681" s="8" t="s">
        <v>2946</v>
      </c>
      <c r="F1681" s="24">
        <v>0.28999999999999998</v>
      </c>
      <c r="G1681" s="24">
        <v>1</v>
      </c>
      <c r="H1681" s="25">
        <v>109.9603</v>
      </c>
      <c r="I1681" s="25">
        <v>50.762900000000002</v>
      </c>
      <c r="J1681" s="15">
        <v>1261</v>
      </c>
      <c r="K1681" s="15">
        <v>320</v>
      </c>
      <c r="L1681" s="13">
        <v>0.46160000000000001</v>
      </c>
      <c r="M1681" s="7">
        <v>0.82803245000000003</v>
      </c>
      <c r="N1681" s="26">
        <v>0.5</v>
      </c>
      <c r="O1681" s="27" t="s">
        <v>22</v>
      </c>
      <c r="P1681" s="8">
        <v>0.3961589291</v>
      </c>
      <c r="Q1681" s="24">
        <v>0.28999999999999998</v>
      </c>
      <c r="R1681" t="str">
        <f>IF($Q1681*100&gt;=VLOOKUP($O1681,margin_ranges!$A$5:$C$10,2,FALSE),IF($Q1681*100&lt;=VLOOKUP($O1681,margin_ranges!$A$5:$C$10,3,FALSE)+10,"IN RANGE","ABOVE RANGE"),"BELOW RANGE")</f>
        <v>IN RANGE</v>
      </c>
      <c r="S1681">
        <f>MIN(VLOOKUP($O1681,margin_ranges!$A$5:$D$10,4,FALSE),$P1681*100)</f>
        <v>29.75</v>
      </c>
      <c r="T1681" s="29">
        <f>(1-$S1681/100)/(1-$F1681)-1</f>
        <v>-1.0563380281690127E-2</v>
      </c>
      <c r="U1681" s="19" t="str">
        <f>IF(ABS(IFERROR(T1681,0))&gt;0.05,INDEX(margin_ranges!$C$13:$C$16,MATCH($F1681*100,margin_ranges!$B$13:$B$16,1)),"")</f>
        <v/>
      </c>
      <c r="V1681" t="e">
        <f>MIN(VLOOKUP($U1681,margin_ranges!$A$5:$D$10,4,FALSE),$P1681*100)</f>
        <v>#N/A</v>
      </c>
      <c r="Y1681" s="29" t="e">
        <f t="shared" si="26"/>
        <v>#N/A</v>
      </c>
    </row>
    <row r="1682" spans="1:25" x14ac:dyDescent="0.3">
      <c r="A1682" s="8" t="s">
        <v>17</v>
      </c>
      <c r="B1682" s="8" t="s">
        <v>2939</v>
      </c>
      <c r="C1682" s="8" t="s">
        <v>2940</v>
      </c>
      <c r="D1682" s="8" t="s">
        <v>2947</v>
      </c>
      <c r="E1682" s="8" t="s">
        <v>2948</v>
      </c>
      <c r="F1682" s="24">
        <v>0.28999999999999998</v>
      </c>
      <c r="G1682" s="24">
        <v>1</v>
      </c>
      <c r="H1682" s="25">
        <v>100.258</v>
      </c>
      <c r="I1682" s="25">
        <v>18.428100000000001</v>
      </c>
      <c r="J1682" s="15">
        <v>449</v>
      </c>
      <c r="K1682" s="15">
        <v>116</v>
      </c>
      <c r="L1682" s="13">
        <v>0.18379999999999999</v>
      </c>
      <c r="M1682" s="7">
        <v>0.81253755000000005</v>
      </c>
      <c r="N1682" s="26">
        <v>0.5</v>
      </c>
      <c r="O1682" s="27" t="s">
        <v>22</v>
      </c>
      <c r="P1682" s="8">
        <v>0.3846438231</v>
      </c>
      <c r="Q1682" s="24">
        <v>0.28999999999999998</v>
      </c>
      <c r="R1682" t="str">
        <f>IF($Q1682*100&gt;=VLOOKUP($O1682,margin_ranges!$A$5:$C$10,2,FALSE),IF($Q1682*100&lt;=VLOOKUP($O1682,margin_ranges!$A$5:$C$10,3,FALSE)+10,"IN RANGE","ABOVE RANGE"),"BELOW RANGE")</f>
        <v>IN RANGE</v>
      </c>
      <c r="S1682">
        <f>MIN(VLOOKUP($O1682,margin_ranges!$A$5:$D$10,4,FALSE),$P1682*100)</f>
        <v>29.75</v>
      </c>
      <c r="T1682" s="29">
        <f>(1-$S1682/100)/(1-$F1682)-1</f>
        <v>-1.0563380281690127E-2</v>
      </c>
      <c r="U1682" s="19" t="str">
        <f>IF(ABS(IFERROR(T1682,0))&gt;0.05,INDEX(margin_ranges!$C$13:$C$16,MATCH($F1682*100,margin_ranges!$B$13:$B$16,1)),"")</f>
        <v/>
      </c>
      <c r="V1682" t="e">
        <f>MIN(VLOOKUP($U1682,margin_ranges!$A$5:$D$10,4,FALSE),$P1682*100)</f>
        <v>#N/A</v>
      </c>
      <c r="Y1682" s="29" t="e">
        <f t="shared" si="26"/>
        <v>#N/A</v>
      </c>
    </row>
    <row r="1683" spans="1:25" x14ac:dyDescent="0.3">
      <c r="A1683" s="8" t="s">
        <v>17</v>
      </c>
      <c r="B1683" s="8" t="s">
        <v>2939</v>
      </c>
      <c r="C1683" s="8" t="s">
        <v>2940</v>
      </c>
      <c r="D1683" s="8" t="s">
        <v>2951</v>
      </c>
      <c r="E1683" s="8" t="s">
        <v>2952</v>
      </c>
      <c r="F1683" s="24">
        <v>0.28999999999999998</v>
      </c>
      <c r="G1683" s="24">
        <v>1</v>
      </c>
      <c r="H1683" s="25">
        <v>130.72659999999999</v>
      </c>
      <c r="I1683" s="25">
        <v>70.091399999999993</v>
      </c>
      <c r="J1683" s="15">
        <v>2948</v>
      </c>
      <c r="K1683" s="15">
        <v>745</v>
      </c>
      <c r="L1683" s="13">
        <v>0.53620000000000001</v>
      </c>
      <c r="M1683" s="7">
        <v>1.40183353</v>
      </c>
      <c r="N1683" s="26">
        <v>0.5</v>
      </c>
      <c r="O1683" s="27" t="s">
        <v>22</v>
      </c>
      <c r="P1683" s="8">
        <v>0.64332426720000002</v>
      </c>
      <c r="Q1683" s="24">
        <v>0.28999999999999998</v>
      </c>
      <c r="R1683" t="str">
        <f>IF($Q1683*100&gt;=VLOOKUP($O1683,margin_ranges!$A$5:$C$10,2,FALSE),IF($Q1683*100&lt;=VLOOKUP($O1683,margin_ranges!$A$5:$C$10,3,FALSE)+10,"IN RANGE","ABOVE RANGE"),"BELOW RANGE")</f>
        <v>IN RANGE</v>
      </c>
      <c r="S1683">
        <f>MIN(VLOOKUP($O1683,margin_ranges!$A$5:$D$10,4,FALSE),$P1683*100)</f>
        <v>29.75</v>
      </c>
      <c r="T1683" s="29">
        <f>(1-$S1683/100)/(1-$F1683)-1</f>
        <v>-1.0563380281690127E-2</v>
      </c>
      <c r="U1683" s="19" t="str">
        <f>IF(ABS(IFERROR(T1683,0))&gt;0.05,INDEX(margin_ranges!$C$13:$C$16,MATCH($F1683*100,margin_ranges!$B$13:$B$16,1)),"")</f>
        <v/>
      </c>
      <c r="V1683" t="e">
        <f>MIN(VLOOKUP($U1683,margin_ranges!$A$5:$D$10,4,FALSE),$P1683*100)</f>
        <v>#N/A</v>
      </c>
      <c r="Y1683" s="29" t="e">
        <f t="shared" si="26"/>
        <v>#N/A</v>
      </c>
    </row>
    <row r="1684" spans="1:25" x14ac:dyDescent="0.3">
      <c r="A1684" s="8" t="s">
        <v>17</v>
      </c>
      <c r="B1684" s="8" t="s">
        <v>2939</v>
      </c>
      <c r="C1684" s="8" t="s">
        <v>2940</v>
      </c>
      <c r="D1684" s="8" t="s">
        <v>2955</v>
      </c>
      <c r="E1684" s="8" t="s">
        <v>2956</v>
      </c>
      <c r="F1684" s="24">
        <v>0.28999999999999998</v>
      </c>
      <c r="G1684" s="24">
        <v>1</v>
      </c>
      <c r="H1684" s="25">
        <v>129.88829999999999</v>
      </c>
      <c r="I1684" s="25">
        <v>64.814300000000003</v>
      </c>
      <c r="J1684" s="15">
        <v>2721</v>
      </c>
      <c r="K1684" s="15">
        <v>688</v>
      </c>
      <c r="L1684" s="13">
        <v>0.499</v>
      </c>
      <c r="M1684" s="7">
        <v>1.39929689</v>
      </c>
      <c r="N1684" s="26">
        <v>0.5</v>
      </c>
      <c r="O1684" s="27" t="s">
        <v>22</v>
      </c>
      <c r="P1684" s="8">
        <v>0.64267768849999996</v>
      </c>
      <c r="Q1684" s="24">
        <v>0.28999999999999998</v>
      </c>
      <c r="R1684" t="str">
        <f>IF($Q1684*100&gt;=VLOOKUP($O1684,margin_ranges!$A$5:$C$10,2,FALSE),IF($Q1684*100&lt;=VLOOKUP($O1684,margin_ranges!$A$5:$C$10,3,FALSE)+10,"IN RANGE","ABOVE RANGE"),"BELOW RANGE")</f>
        <v>IN RANGE</v>
      </c>
      <c r="S1684">
        <f>MIN(VLOOKUP($O1684,margin_ranges!$A$5:$D$10,4,FALSE),$P1684*100)</f>
        <v>29.75</v>
      </c>
      <c r="T1684" s="29">
        <f>(1-$S1684/100)/(1-$F1684)-1</f>
        <v>-1.0563380281690127E-2</v>
      </c>
      <c r="U1684" s="19" t="str">
        <f>IF(ABS(IFERROR(T1684,0))&gt;0.05,INDEX(margin_ranges!$C$13:$C$16,MATCH($F1684*100,margin_ranges!$B$13:$B$16,1)),"")</f>
        <v/>
      </c>
      <c r="V1684" t="e">
        <f>MIN(VLOOKUP($U1684,margin_ranges!$A$5:$D$10,4,FALSE),$P1684*100)</f>
        <v>#N/A</v>
      </c>
      <c r="Y1684" s="29" t="e">
        <f t="shared" si="26"/>
        <v>#N/A</v>
      </c>
    </row>
    <row r="1685" spans="1:25" x14ac:dyDescent="0.3">
      <c r="A1685" s="8" t="s">
        <v>17</v>
      </c>
      <c r="B1685" s="8" t="s">
        <v>2939</v>
      </c>
      <c r="C1685" s="8" t="s">
        <v>2940</v>
      </c>
      <c r="D1685" s="8" t="s">
        <v>2959</v>
      </c>
      <c r="E1685" s="8" t="s">
        <v>2960</v>
      </c>
      <c r="F1685" s="24">
        <v>0.28999999999999998</v>
      </c>
      <c r="G1685" s="24">
        <v>1</v>
      </c>
      <c r="H1685" s="25">
        <v>105.1836</v>
      </c>
      <c r="I1685" s="25">
        <v>10.991400000000001</v>
      </c>
      <c r="J1685" s="15">
        <v>354</v>
      </c>
      <c r="K1685" s="15">
        <v>89</v>
      </c>
      <c r="L1685" s="13">
        <v>0.1045</v>
      </c>
      <c r="M1685" s="7">
        <v>1.0724564599999999</v>
      </c>
      <c r="N1685" s="26">
        <v>0.5</v>
      </c>
      <c r="O1685" s="27" t="s">
        <v>22</v>
      </c>
      <c r="P1685" s="8">
        <v>0.53378060660000004</v>
      </c>
      <c r="Q1685" s="24">
        <v>0.28999999999999998</v>
      </c>
      <c r="R1685" t="str">
        <f>IF($Q1685*100&gt;=VLOOKUP($O1685,margin_ranges!$A$5:$C$10,2,FALSE),IF($Q1685*100&lt;=VLOOKUP($O1685,margin_ranges!$A$5:$C$10,3,FALSE)+10,"IN RANGE","ABOVE RANGE"),"BELOW RANGE")</f>
        <v>IN RANGE</v>
      </c>
      <c r="S1685">
        <f>MIN(VLOOKUP($O1685,margin_ranges!$A$5:$D$10,4,FALSE),$P1685*100)</f>
        <v>29.75</v>
      </c>
      <c r="T1685" s="29">
        <f>(1-$S1685/100)/(1-$F1685)-1</f>
        <v>-1.0563380281690127E-2</v>
      </c>
      <c r="U1685" s="19" t="str">
        <f>IF(ABS(IFERROR(T1685,0))&gt;0.05,INDEX(margin_ranges!$C$13:$C$16,MATCH($F1685*100,margin_ranges!$B$13:$B$16,1)),"")</f>
        <v/>
      </c>
      <c r="V1685" t="e">
        <f>MIN(VLOOKUP($U1685,margin_ranges!$A$5:$D$10,4,FALSE),$P1685*100)</f>
        <v>#N/A</v>
      </c>
      <c r="Y1685" s="29" t="e">
        <f t="shared" si="26"/>
        <v>#N/A</v>
      </c>
    </row>
    <row r="1686" spans="1:25" x14ac:dyDescent="0.3">
      <c r="A1686" s="8" t="s">
        <v>17</v>
      </c>
      <c r="B1686" s="8" t="s">
        <v>2939</v>
      </c>
      <c r="C1686" s="8" t="s">
        <v>2940</v>
      </c>
      <c r="D1686" s="8" t="s">
        <v>2961</v>
      </c>
      <c r="E1686" s="8" t="s">
        <v>2962</v>
      </c>
      <c r="F1686" s="24">
        <v>0.28999999999999998</v>
      </c>
      <c r="G1686" s="24">
        <v>1</v>
      </c>
      <c r="H1686" s="25">
        <v>100.5014</v>
      </c>
      <c r="I1686" s="25">
        <v>49.2134</v>
      </c>
      <c r="J1686" s="15">
        <v>1162</v>
      </c>
      <c r="K1686" s="15">
        <v>298</v>
      </c>
      <c r="L1686" s="13">
        <v>0.48970000000000002</v>
      </c>
      <c r="M1686" s="7">
        <v>0.78679425000000003</v>
      </c>
      <c r="N1686" s="26">
        <v>0.5</v>
      </c>
      <c r="O1686" s="27" t="s">
        <v>22</v>
      </c>
      <c r="P1686" s="8">
        <v>0.36450984870000003</v>
      </c>
      <c r="Q1686" s="24">
        <v>0.28999999999999998</v>
      </c>
      <c r="R1686" t="str">
        <f>IF($Q1686*100&gt;=VLOOKUP($O1686,margin_ranges!$A$5:$C$10,2,FALSE),IF($Q1686*100&lt;=VLOOKUP($O1686,margin_ranges!$A$5:$C$10,3,FALSE)+10,"IN RANGE","ABOVE RANGE"),"BELOW RANGE")</f>
        <v>IN RANGE</v>
      </c>
      <c r="S1686">
        <f>MIN(VLOOKUP($O1686,margin_ranges!$A$5:$D$10,4,FALSE),$P1686*100)</f>
        <v>29.75</v>
      </c>
      <c r="T1686" s="29">
        <f>(1-$S1686/100)/(1-$F1686)-1</f>
        <v>-1.0563380281690127E-2</v>
      </c>
      <c r="U1686" s="19" t="str">
        <f>IF(ABS(IFERROR(T1686,0))&gt;0.05,INDEX(margin_ranges!$C$13:$C$16,MATCH($F1686*100,margin_ranges!$B$13:$B$16,1)),"")</f>
        <v/>
      </c>
      <c r="V1686" t="e">
        <f>MIN(VLOOKUP($U1686,margin_ranges!$A$5:$D$10,4,FALSE),$P1686*100)</f>
        <v>#N/A</v>
      </c>
      <c r="Y1686" s="29" t="e">
        <f t="shared" si="26"/>
        <v>#N/A</v>
      </c>
    </row>
    <row r="1687" spans="1:25" x14ac:dyDescent="0.3">
      <c r="A1687" s="8" t="s">
        <v>17</v>
      </c>
      <c r="B1687" s="8" t="s">
        <v>2939</v>
      </c>
      <c r="C1687" s="8" t="s">
        <v>2940</v>
      </c>
      <c r="D1687" s="8" t="s">
        <v>2969</v>
      </c>
      <c r="E1687" s="8" t="s">
        <v>2970</v>
      </c>
      <c r="F1687" s="24">
        <v>0.28999999999999998</v>
      </c>
      <c r="G1687" s="24">
        <v>1</v>
      </c>
      <c r="H1687" s="25">
        <v>106.0239</v>
      </c>
      <c r="I1687" s="25">
        <v>22.909700000000001</v>
      </c>
      <c r="J1687" s="15">
        <v>982</v>
      </c>
      <c r="K1687" s="15">
        <v>252</v>
      </c>
      <c r="L1687" s="13">
        <v>0.21609999999999999</v>
      </c>
      <c r="M1687" s="7">
        <v>1.4291834999999999</v>
      </c>
      <c r="N1687" s="26">
        <v>0.5</v>
      </c>
      <c r="O1687" s="27" t="s">
        <v>22</v>
      </c>
      <c r="P1687" s="8">
        <v>0.65014989400000001</v>
      </c>
      <c r="Q1687" s="24">
        <v>0.28999999999999998</v>
      </c>
      <c r="R1687" t="str">
        <f>IF($Q1687*100&gt;=VLOOKUP($O1687,margin_ranges!$A$5:$C$10,2,FALSE),IF($Q1687*100&lt;=VLOOKUP($O1687,margin_ranges!$A$5:$C$10,3,FALSE)+10,"IN RANGE","ABOVE RANGE"),"BELOW RANGE")</f>
        <v>IN RANGE</v>
      </c>
      <c r="S1687">
        <f>MIN(VLOOKUP($O1687,margin_ranges!$A$5:$D$10,4,FALSE),$P1687*100)</f>
        <v>29.75</v>
      </c>
      <c r="T1687" s="29">
        <f>(1-$S1687/100)/(1-$F1687)-1</f>
        <v>-1.0563380281690127E-2</v>
      </c>
      <c r="U1687" s="19" t="str">
        <f>IF(ABS(IFERROR(T1687,0))&gt;0.05,INDEX(margin_ranges!$C$13:$C$16,MATCH($F1687*100,margin_ranges!$B$13:$B$16,1)),"")</f>
        <v/>
      </c>
      <c r="V1687" t="e">
        <f>MIN(VLOOKUP($U1687,margin_ranges!$A$5:$D$10,4,FALSE),$P1687*100)</f>
        <v>#N/A</v>
      </c>
      <c r="Y1687" s="29" t="e">
        <f t="shared" si="26"/>
        <v>#N/A</v>
      </c>
    </row>
    <row r="1688" spans="1:25" x14ac:dyDescent="0.3">
      <c r="A1688" s="8" t="s">
        <v>17</v>
      </c>
      <c r="B1688" s="8" t="s">
        <v>2939</v>
      </c>
      <c r="C1688" s="8" t="s">
        <v>2940</v>
      </c>
      <c r="D1688" s="8" t="s">
        <v>2971</v>
      </c>
      <c r="E1688" s="8" t="s">
        <v>2972</v>
      </c>
      <c r="F1688" s="24">
        <v>0.28999999999999998</v>
      </c>
      <c r="G1688" s="24">
        <v>1</v>
      </c>
      <c r="H1688" s="25">
        <v>97.689599999999999</v>
      </c>
      <c r="I1688" s="25">
        <v>29.352599999999999</v>
      </c>
      <c r="J1688" s="15">
        <v>1065</v>
      </c>
      <c r="K1688" s="15">
        <v>275</v>
      </c>
      <c r="L1688" s="13">
        <v>0.30049999999999999</v>
      </c>
      <c r="M1688" s="7">
        <v>1.20971684</v>
      </c>
      <c r="N1688" s="26">
        <v>0.5</v>
      </c>
      <c r="O1688" s="27" t="s">
        <v>22</v>
      </c>
      <c r="P1688" s="8">
        <v>0.58668013640000005</v>
      </c>
      <c r="Q1688" s="24">
        <v>0.28999999999999998</v>
      </c>
      <c r="R1688" t="str">
        <f>IF($Q1688*100&gt;=VLOOKUP($O1688,margin_ranges!$A$5:$C$10,2,FALSE),IF($Q1688*100&lt;=VLOOKUP($O1688,margin_ranges!$A$5:$C$10,3,FALSE)+10,"IN RANGE","ABOVE RANGE"),"BELOW RANGE")</f>
        <v>IN RANGE</v>
      </c>
      <c r="S1688">
        <f>MIN(VLOOKUP($O1688,margin_ranges!$A$5:$D$10,4,FALSE),$P1688*100)</f>
        <v>29.75</v>
      </c>
      <c r="T1688" s="29">
        <f>(1-$S1688/100)/(1-$F1688)-1</f>
        <v>-1.0563380281690127E-2</v>
      </c>
      <c r="U1688" s="19" t="str">
        <f>IF(ABS(IFERROR(T1688,0))&gt;0.05,INDEX(margin_ranges!$C$13:$C$16,MATCH($F1688*100,margin_ranges!$B$13:$B$16,1)),"")</f>
        <v/>
      </c>
      <c r="V1688" t="e">
        <f>MIN(VLOOKUP($U1688,margin_ranges!$A$5:$D$10,4,FALSE),$P1688*100)</f>
        <v>#N/A</v>
      </c>
      <c r="Y1688" s="29" t="e">
        <f t="shared" si="26"/>
        <v>#N/A</v>
      </c>
    </row>
    <row r="1689" spans="1:25" x14ac:dyDescent="0.3">
      <c r="A1689" s="8" t="s">
        <v>17</v>
      </c>
      <c r="B1689" s="8" t="s">
        <v>2939</v>
      </c>
      <c r="C1689" s="8" t="s">
        <v>2940</v>
      </c>
      <c r="D1689" s="8" t="s">
        <v>2973</v>
      </c>
      <c r="E1689" s="8" t="s">
        <v>2974</v>
      </c>
      <c r="F1689" s="24">
        <v>0.28999999999999998</v>
      </c>
      <c r="G1689" s="24">
        <v>1</v>
      </c>
      <c r="H1689" s="25">
        <v>100.20010000000001</v>
      </c>
      <c r="I1689" s="25">
        <v>14.0997</v>
      </c>
      <c r="J1689" s="15">
        <v>367</v>
      </c>
      <c r="K1689" s="15">
        <v>95</v>
      </c>
      <c r="L1689" s="13">
        <v>0.14069999999999999</v>
      </c>
      <c r="M1689" s="7">
        <v>0.86724654999999995</v>
      </c>
      <c r="N1689" s="26">
        <v>0.5</v>
      </c>
      <c r="O1689" s="27" t="s">
        <v>22</v>
      </c>
      <c r="P1689" s="8">
        <v>0.42346268199999998</v>
      </c>
      <c r="Q1689" s="24">
        <v>0.28999999999999998</v>
      </c>
      <c r="R1689" t="str">
        <f>IF($Q1689*100&gt;=VLOOKUP($O1689,margin_ranges!$A$5:$C$10,2,FALSE),IF($Q1689*100&lt;=VLOOKUP($O1689,margin_ranges!$A$5:$C$10,3,FALSE)+10,"IN RANGE","ABOVE RANGE"),"BELOW RANGE")</f>
        <v>IN RANGE</v>
      </c>
      <c r="S1689">
        <f>MIN(VLOOKUP($O1689,margin_ranges!$A$5:$D$10,4,FALSE),$P1689*100)</f>
        <v>29.75</v>
      </c>
      <c r="T1689" s="29">
        <f>(1-$S1689/100)/(1-$F1689)-1</f>
        <v>-1.0563380281690127E-2</v>
      </c>
      <c r="U1689" s="19" t="str">
        <f>IF(ABS(IFERROR(T1689,0))&gt;0.05,INDEX(margin_ranges!$C$13:$C$16,MATCH($F1689*100,margin_ranges!$B$13:$B$16,1)),"")</f>
        <v/>
      </c>
      <c r="V1689" t="e">
        <f>MIN(VLOOKUP($U1689,margin_ranges!$A$5:$D$10,4,FALSE),$P1689*100)</f>
        <v>#N/A</v>
      </c>
      <c r="Y1689" s="29" t="e">
        <f t="shared" si="26"/>
        <v>#N/A</v>
      </c>
    </row>
    <row r="1690" spans="1:25" x14ac:dyDescent="0.3">
      <c r="A1690" s="8" t="s">
        <v>17</v>
      </c>
      <c r="B1690" s="8" t="s">
        <v>2939</v>
      </c>
      <c r="C1690" s="8" t="s">
        <v>2940</v>
      </c>
      <c r="D1690" s="8" t="s">
        <v>2981</v>
      </c>
      <c r="E1690" s="8" t="s">
        <v>2982</v>
      </c>
      <c r="F1690" s="24">
        <v>0.28999999999999998</v>
      </c>
      <c r="G1690" s="24">
        <v>1</v>
      </c>
      <c r="H1690" s="25">
        <v>108.0771</v>
      </c>
      <c r="I1690" s="25">
        <v>42.138399999999997</v>
      </c>
      <c r="J1690" s="15">
        <v>1113</v>
      </c>
      <c r="K1690" s="15">
        <v>283</v>
      </c>
      <c r="L1690" s="13">
        <v>0.38990000000000002</v>
      </c>
      <c r="M1690" s="7">
        <v>0.88012875999999995</v>
      </c>
      <c r="N1690" s="26">
        <v>0.5</v>
      </c>
      <c r="O1690" s="27" t="s">
        <v>22</v>
      </c>
      <c r="P1690" s="8">
        <v>0.43190130450000003</v>
      </c>
      <c r="Q1690" s="24">
        <v>0.28999999999999998</v>
      </c>
      <c r="R1690" t="str">
        <f>IF($Q1690*100&gt;=VLOOKUP($O1690,margin_ranges!$A$5:$C$10,2,FALSE),IF($Q1690*100&lt;=VLOOKUP($O1690,margin_ranges!$A$5:$C$10,3,FALSE)+10,"IN RANGE","ABOVE RANGE"),"BELOW RANGE")</f>
        <v>IN RANGE</v>
      </c>
      <c r="S1690">
        <f>MIN(VLOOKUP($O1690,margin_ranges!$A$5:$D$10,4,FALSE),$P1690*100)</f>
        <v>29.75</v>
      </c>
      <c r="T1690" s="29">
        <f>(1-$S1690/100)/(1-$F1690)-1</f>
        <v>-1.0563380281690127E-2</v>
      </c>
      <c r="U1690" s="19" t="str">
        <f>IF(ABS(IFERROR(T1690,0))&gt;0.05,INDEX(margin_ranges!$C$13:$C$16,MATCH($F1690*100,margin_ranges!$B$13:$B$16,1)),"")</f>
        <v/>
      </c>
      <c r="V1690" t="e">
        <f>MIN(VLOOKUP($U1690,margin_ranges!$A$5:$D$10,4,FALSE),$P1690*100)</f>
        <v>#N/A</v>
      </c>
      <c r="Y1690" s="29" t="e">
        <f t="shared" si="26"/>
        <v>#N/A</v>
      </c>
    </row>
    <row r="1691" spans="1:25" x14ac:dyDescent="0.3">
      <c r="A1691" s="8" t="s">
        <v>17</v>
      </c>
      <c r="B1691" s="8" t="s">
        <v>2939</v>
      </c>
      <c r="C1691" s="8" t="s">
        <v>2940</v>
      </c>
      <c r="D1691" s="8" t="s">
        <v>2983</v>
      </c>
      <c r="E1691" s="8" t="s">
        <v>2984</v>
      </c>
      <c r="F1691" s="24">
        <v>0.28999999999999998</v>
      </c>
      <c r="G1691" s="24">
        <v>1</v>
      </c>
      <c r="H1691" s="25">
        <v>109.87139999999999</v>
      </c>
      <c r="I1691" s="25">
        <v>62.339399999999998</v>
      </c>
      <c r="J1691" s="15">
        <v>1854</v>
      </c>
      <c r="K1691" s="15">
        <v>468</v>
      </c>
      <c r="L1691" s="13">
        <v>0.56740000000000002</v>
      </c>
      <c r="M1691" s="7">
        <v>0.99122248000000002</v>
      </c>
      <c r="N1691" s="26">
        <v>0.5</v>
      </c>
      <c r="O1691" s="27" t="s">
        <v>22</v>
      </c>
      <c r="P1691" s="8">
        <v>0.49557237539999999</v>
      </c>
      <c r="Q1691" s="24">
        <v>0.28999999999999998</v>
      </c>
      <c r="R1691" t="str">
        <f>IF($Q1691*100&gt;=VLOOKUP($O1691,margin_ranges!$A$5:$C$10,2,FALSE),IF($Q1691*100&lt;=VLOOKUP($O1691,margin_ranges!$A$5:$C$10,3,FALSE)+10,"IN RANGE","ABOVE RANGE"),"BELOW RANGE")</f>
        <v>IN RANGE</v>
      </c>
      <c r="S1691">
        <f>MIN(VLOOKUP($O1691,margin_ranges!$A$5:$D$10,4,FALSE),$P1691*100)</f>
        <v>29.75</v>
      </c>
      <c r="T1691" s="29">
        <f>(1-$S1691/100)/(1-$F1691)-1</f>
        <v>-1.0563380281690127E-2</v>
      </c>
      <c r="U1691" s="19" t="str">
        <f>IF(ABS(IFERROR(T1691,0))&gt;0.05,INDEX(margin_ranges!$C$13:$C$16,MATCH($F1691*100,margin_ranges!$B$13:$B$16,1)),"")</f>
        <v/>
      </c>
      <c r="V1691" t="e">
        <f>MIN(VLOOKUP($U1691,margin_ranges!$A$5:$D$10,4,FALSE),$P1691*100)</f>
        <v>#N/A</v>
      </c>
      <c r="Y1691" s="29" t="e">
        <f t="shared" si="26"/>
        <v>#N/A</v>
      </c>
    </row>
    <row r="1692" spans="1:25" x14ac:dyDescent="0.3">
      <c r="A1692" s="8" t="s">
        <v>17</v>
      </c>
      <c r="B1692" s="8" t="s">
        <v>2939</v>
      </c>
      <c r="C1692" s="8" t="s">
        <v>2940</v>
      </c>
      <c r="D1692" s="8" t="s">
        <v>2993</v>
      </c>
      <c r="E1692" s="8" t="s">
        <v>2994</v>
      </c>
      <c r="F1692" s="24">
        <v>0.28999999999999998</v>
      </c>
      <c r="G1692" s="24">
        <v>1</v>
      </c>
      <c r="H1692" s="25">
        <v>110.2119</v>
      </c>
      <c r="I1692" s="25">
        <v>62.401600000000002</v>
      </c>
      <c r="J1692" s="15">
        <v>1576</v>
      </c>
      <c r="K1692" s="15">
        <v>400</v>
      </c>
      <c r="L1692" s="13">
        <v>0.56620000000000004</v>
      </c>
      <c r="M1692" s="7">
        <v>0.84211840000000004</v>
      </c>
      <c r="N1692" s="26">
        <v>0.5</v>
      </c>
      <c r="O1692" s="27" t="s">
        <v>22</v>
      </c>
      <c r="P1692" s="8">
        <v>0.40625926000000001</v>
      </c>
      <c r="Q1692" s="24">
        <v>0.28999999999999998</v>
      </c>
      <c r="R1692" t="str">
        <f>IF($Q1692*100&gt;=VLOOKUP($O1692,margin_ranges!$A$5:$C$10,2,FALSE),IF($Q1692*100&lt;=VLOOKUP($O1692,margin_ranges!$A$5:$C$10,3,FALSE)+10,"IN RANGE","ABOVE RANGE"),"BELOW RANGE")</f>
        <v>IN RANGE</v>
      </c>
      <c r="S1692">
        <f>MIN(VLOOKUP($O1692,margin_ranges!$A$5:$D$10,4,FALSE),$P1692*100)</f>
        <v>29.75</v>
      </c>
      <c r="T1692" s="29">
        <f>(1-$S1692/100)/(1-$F1692)-1</f>
        <v>-1.0563380281690127E-2</v>
      </c>
      <c r="U1692" s="19" t="str">
        <f>IF(ABS(IFERROR(T1692,0))&gt;0.05,INDEX(margin_ranges!$C$13:$C$16,MATCH($F1692*100,margin_ranges!$B$13:$B$16,1)),"")</f>
        <v/>
      </c>
      <c r="V1692" t="e">
        <f>MIN(VLOOKUP($U1692,margin_ranges!$A$5:$D$10,4,FALSE),$P1692*100)</f>
        <v>#N/A</v>
      </c>
      <c r="Y1692" s="29" t="e">
        <f t="shared" si="26"/>
        <v>#N/A</v>
      </c>
    </row>
    <row r="1693" spans="1:25" x14ac:dyDescent="0.3">
      <c r="A1693" s="8" t="s">
        <v>17</v>
      </c>
      <c r="B1693" s="8" t="s">
        <v>2939</v>
      </c>
      <c r="C1693" s="8" t="s">
        <v>2940</v>
      </c>
      <c r="D1693" s="8" t="s">
        <v>3003</v>
      </c>
      <c r="E1693" s="8" t="s">
        <v>3004</v>
      </c>
      <c r="F1693" s="24">
        <v>0.28999999999999998</v>
      </c>
      <c r="G1693" s="24">
        <v>1</v>
      </c>
      <c r="H1693" s="25">
        <v>98.875200000000007</v>
      </c>
      <c r="I1693" s="25">
        <v>42.1569</v>
      </c>
      <c r="J1693" s="15">
        <v>1752</v>
      </c>
      <c r="K1693" s="15">
        <v>457</v>
      </c>
      <c r="L1693" s="13">
        <v>0.4264</v>
      </c>
      <c r="M1693" s="7">
        <v>1.38509817</v>
      </c>
      <c r="N1693" s="26">
        <v>0.5</v>
      </c>
      <c r="O1693" s="27" t="s">
        <v>22</v>
      </c>
      <c r="P1693" s="8">
        <v>0.63901475679999997</v>
      </c>
      <c r="Q1693" s="24">
        <v>0.28999999999999998</v>
      </c>
      <c r="R1693" t="str">
        <f>IF($Q1693*100&gt;=VLOOKUP($O1693,margin_ranges!$A$5:$C$10,2,FALSE),IF($Q1693*100&lt;=VLOOKUP($O1693,margin_ranges!$A$5:$C$10,3,FALSE)+10,"IN RANGE","ABOVE RANGE"),"BELOW RANGE")</f>
        <v>IN RANGE</v>
      </c>
      <c r="S1693">
        <f>MIN(VLOOKUP($O1693,margin_ranges!$A$5:$D$10,4,FALSE),$P1693*100)</f>
        <v>29.75</v>
      </c>
      <c r="T1693" s="29">
        <f>(1-$S1693/100)/(1-$F1693)-1</f>
        <v>-1.0563380281690127E-2</v>
      </c>
      <c r="U1693" s="19" t="str">
        <f>IF(ABS(IFERROR(T1693,0))&gt;0.05,INDEX(margin_ranges!$C$13:$C$16,MATCH($F1693*100,margin_ranges!$B$13:$B$16,1)),"")</f>
        <v/>
      </c>
      <c r="V1693" t="e">
        <f>MIN(VLOOKUP($U1693,margin_ranges!$A$5:$D$10,4,FALSE),$P1693*100)</f>
        <v>#N/A</v>
      </c>
      <c r="Y1693" s="29" t="e">
        <f t="shared" si="26"/>
        <v>#N/A</v>
      </c>
    </row>
    <row r="1694" spans="1:25" x14ac:dyDescent="0.3">
      <c r="A1694" s="8" t="s">
        <v>17</v>
      </c>
      <c r="B1694" s="8" t="s">
        <v>2939</v>
      </c>
      <c r="C1694" s="8" t="s">
        <v>2940</v>
      </c>
      <c r="D1694" s="8" t="s">
        <v>3009</v>
      </c>
      <c r="E1694" s="8" t="s">
        <v>3010</v>
      </c>
      <c r="F1694" s="24">
        <v>0.28999999999999998</v>
      </c>
      <c r="G1694" s="24">
        <v>1</v>
      </c>
      <c r="H1694" s="25">
        <v>97.980599999999995</v>
      </c>
      <c r="I1694" s="25">
        <v>17.935099999999998</v>
      </c>
      <c r="J1694" s="15">
        <v>561</v>
      </c>
      <c r="K1694" s="15">
        <v>143</v>
      </c>
      <c r="L1694" s="13">
        <v>0.183</v>
      </c>
      <c r="M1694" s="7">
        <v>1.04302965</v>
      </c>
      <c r="N1694" s="26">
        <v>0.5</v>
      </c>
      <c r="O1694" s="27" t="s">
        <v>22</v>
      </c>
      <c r="P1694" s="8">
        <v>0.52062724039999997</v>
      </c>
      <c r="Q1694" s="24">
        <v>0.28999999999999998</v>
      </c>
      <c r="R1694" t="str">
        <f>IF($Q1694*100&gt;=VLOOKUP($O1694,margin_ranges!$A$5:$C$10,2,FALSE),IF($Q1694*100&lt;=VLOOKUP($O1694,margin_ranges!$A$5:$C$10,3,FALSE)+10,"IN RANGE","ABOVE RANGE"),"BELOW RANGE")</f>
        <v>IN RANGE</v>
      </c>
      <c r="S1694">
        <f>MIN(VLOOKUP($O1694,margin_ranges!$A$5:$D$10,4,FALSE),$P1694*100)</f>
        <v>29.75</v>
      </c>
      <c r="T1694" s="29">
        <f>(1-$S1694/100)/(1-$F1694)-1</f>
        <v>-1.0563380281690127E-2</v>
      </c>
      <c r="U1694" s="19" t="str">
        <f>IF(ABS(IFERROR(T1694,0))&gt;0.05,INDEX(margin_ranges!$C$13:$C$16,MATCH($F1694*100,margin_ranges!$B$13:$B$16,1)),"")</f>
        <v/>
      </c>
      <c r="V1694" t="e">
        <f>MIN(VLOOKUP($U1694,margin_ranges!$A$5:$D$10,4,FALSE),$P1694*100)</f>
        <v>#N/A</v>
      </c>
      <c r="Y1694" s="29" t="e">
        <f t="shared" si="26"/>
        <v>#N/A</v>
      </c>
    </row>
    <row r="1695" spans="1:25" x14ac:dyDescent="0.3">
      <c r="A1695" s="8" t="s">
        <v>17</v>
      </c>
      <c r="B1695" s="8" t="s">
        <v>2939</v>
      </c>
      <c r="C1695" s="8" t="s">
        <v>2940</v>
      </c>
      <c r="D1695" s="8" t="s">
        <v>3013</v>
      </c>
      <c r="E1695" s="8" t="s">
        <v>3014</v>
      </c>
      <c r="F1695" s="24">
        <v>0.28999999999999998</v>
      </c>
      <c r="G1695" s="24">
        <v>1</v>
      </c>
      <c r="H1695" s="25">
        <v>108.32040000000001</v>
      </c>
      <c r="I1695" s="25">
        <v>46.795699999999997</v>
      </c>
      <c r="J1695" s="15">
        <v>1089</v>
      </c>
      <c r="K1695" s="15">
        <v>274</v>
      </c>
      <c r="L1695" s="13">
        <v>0.432</v>
      </c>
      <c r="M1695" s="7">
        <v>0.77548890000000004</v>
      </c>
      <c r="N1695" s="26">
        <v>0.5</v>
      </c>
      <c r="O1695" s="27" t="s">
        <v>22</v>
      </c>
      <c r="P1695" s="8">
        <v>0.3552454484</v>
      </c>
      <c r="Q1695" s="24">
        <v>0.28999999999999998</v>
      </c>
      <c r="R1695" t="str">
        <f>IF($Q1695*100&gt;=VLOOKUP($O1695,margin_ranges!$A$5:$C$10,2,FALSE),IF($Q1695*100&lt;=VLOOKUP($O1695,margin_ranges!$A$5:$C$10,3,FALSE)+10,"IN RANGE","ABOVE RANGE"),"BELOW RANGE")</f>
        <v>IN RANGE</v>
      </c>
      <c r="S1695">
        <f>MIN(VLOOKUP($O1695,margin_ranges!$A$5:$D$10,4,FALSE),$P1695*100)</f>
        <v>29.75</v>
      </c>
      <c r="T1695" s="29">
        <f>(1-$S1695/100)/(1-$F1695)-1</f>
        <v>-1.0563380281690127E-2</v>
      </c>
      <c r="U1695" s="19" t="str">
        <f>IF(ABS(IFERROR(T1695,0))&gt;0.05,INDEX(margin_ranges!$C$13:$C$16,MATCH($F1695*100,margin_ranges!$B$13:$B$16,1)),"")</f>
        <v/>
      </c>
      <c r="V1695" t="e">
        <f>MIN(VLOOKUP($U1695,margin_ranges!$A$5:$D$10,4,FALSE),$P1695*100)</f>
        <v>#N/A</v>
      </c>
      <c r="Y1695" s="29" t="e">
        <f t="shared" si="26"/>
        <v>#N/A</v>
      </c>
    </row>
    <row r="1696" spans="1:25" x14ac:dyDescent="0.3">
      <c r="A1696" s="8" t="s">
        <v>17</v>
      </c>
      <c r="B1696" s="8" t="s">
        <v>2939</v>
      </c>
      <c r="C1696" s="8" t="s">
        <v>2940</v>
      </c>
      <c r="D1696" s="8" t="s">
        <v>3015</v>
      </c>
      <c r="E1696" s="8" t="s">
        <v>3016</v>
      </c>
      <c r="F1696" s="24">
        <v>0.28999999999999998</v>
      </c>
      <c r="G1696" s="24">
        <v>1</v>
      </c>
      <c r="H1696" s="25">
        <v>99.037499999999994</v>
      </c>
      <c r="I1696" s="25">
        <v>18.865400000000001</v>
      </c>
      <c r="J1696" s="15">
        <v>558</v>
      </c>
      <c r="K1696" s="15">
        <v>143</v>
      </c>
      <c r="L1696" s="13">
        <v>0.1905</v>
      </c>
      <c r="M1696" s="7">
        <v>0.98671947000000004</v>
      </c>
      <c r="N1696" s="26">
        <v>0.5</v>
      </c>
      <c r="O1696" s="27" t="s">
        <v>22</v>
      </c>
      <c r="P1696" s="8">
        <v>0.49327036270000002</v>
      </c>
      <c r="Q1696" s="24">
        <v>0.28999999999999998</v>
      </c>
      <c r="R1696" t="str">
        <f>IF($Q1696*100&gt;=VLOOKUP($O1696,margin_ranges!$A$5:$C$10,2,FALSE),IF($Q1696*100&lt;=VLOOKUP($O1696,margin_ranges!$A$5:$C$10,3,FALSE)+10,"IN RANGE","ABOVE RANGE"),"BELOW RANGE")</f>
        <v>IN RANGE</v>
      </c>
      <c r="S1696">
        <f>MIN(VLOOKUP($O1696,margin_ranges!$A$5:$D$10,4,FALSE),$P1696*100)</f>
        <v>29.75</v>
      </c>
      <c r="T1696" s="29">
        <f>(1-$S1696/100)/(1-$F1696)-1</f>
        <v>-1.0563380281690127E-2</v>
      </c>
      <c r="U1696" s="19" t="str">
        <f>IF(ABS(IFERROR(T1696,0))&gt;0.05,INDEX(margin_ranges!$C$13:$C$16,MATCH($F1696*100,margin_ranges!$B$13:$B$16,1)),"")</f>
        <v/>
      </c>
      <c r="V1696" t="e">
        <f>MIN(VLOOKUP($U1696,margin_ranges!$A$5:$D$10,4,FALSE),$P1696*100)</f>
        <v>#N/A</v>
      </c>
      <c r="Y1696" s="29" t="e">
        <f t="shared" si="26"/>
        <v>#N/A</v>
      </c>
    </row>
    <row r="1697" spans="1:25" x14ac:dyDescent="0.3">
      <c r="A1697" s="8" t="s">
        <v>17</v>
      </c>
      <c r="B1697" s="8" t="s">
        <v>2939</v>
      </c>
      <c r="C1697" s="8" t="s">
        <v>2940</v>
      </c>
      <c r="D1697" s="8" t="s">
        <v>3017</v>
      </c>
      <c r="E1697" s="8" t="s">
        <v>3018</v>
      </c>
      <c r="F1697" s="24">
        <v>0.28999999999999998</v>
      </c>
      <c r="G1697" s="24">
        <v>1</v>
      </c>
      <c r="H1697" s="25">
        <v>99.230900000000005</v>
      </c>
      <c r="I1697" s="25">
        <v>23.005099999999999</v>
      </c>
      <c r="J1697" s="15">
        <v>757</v>
      </c>
      <c r="K1697" s="15">
        <v>192</v>
      </c>
      <c r="L1697" s="13">
        <v>0.23180000000000001</v>
      </c>
      <c r="M1697" s="7">
        <v>1.0970438199999999</v>
      </c>
      <c r="N1697" s="26">
        <v>0.5</v>
      </c>
      <c r="O1697" s="27" t="s">
        <v>22</v>
      </c>
      <c r="P1697" s="8">
        <v>0.54422969160000001</v>
      </c>
      <c r="Q1697" s="24">
        <v>0.28999999999999998</v>
      </c>
      <c r="R1697" t="str">
        <f>IF($Q1697*100&gt;=VLOOKUP($O1697,margin_ranges!$A$5:$C$10,2,FALSE),IF($Q1697*100&lt;=VLOOKUP($O1697,margin_ranges!$A$5:$C$10,3,FALSE)+10,"IN RANGE","ABOVE RANGE"),"BELOW RANGE")</f>
        <v>IN RANGE</v>
      </c>
      <c r="S1697">
        <f>MIN(VLOOKUP($O1697,margin_ranges!$A$5:$D$10,4,FALSE),$P1697*100)</f>
        <v>29.75</v>
      </c>
      <c r="T1697" s="29">
        <f>(1-$S1697/100)/(1-$F1697)-1</f>
        <v>-1.0563380281690127E-2</v>
      </c>
      <c r="U1697" s="19" t="str">
        <f>IF(ABS(IFERROR(T1697,0))&gt;0.05,INDEX(margin_ranges!$C$13:$C$16,MATCH($F1697*100,margin_ranges!$B$13:$B$16,1)),"")</f>
        <v/>
      </c>
      <c r="V1697" t="e">
        <f>MIN(VLOOKUP($U1697,margin_ranges!$A$5:$D$10,4,FALSE),$P1697*100)</f>
        <v>#N/A</v>
      </c>
      <c r="Y1697" s="29" t="e">
        <f t="shared" si="26"/>
        <v>#N/A</v>
      </c>
    </row>
    <row r="1698" spans="1:25" x14ac:dyDescent="0.3">
      <c r="A1698" s="8" t="s">
        <v>17</v>
      </c>
      <c r="B1698" s="8" t="s">
        <v>2939</v>
      </c>
      <c r="C1698" s="8" t="s">
        <v>2940</v>
      </c>
      <c r="D1698" s="8" t="s">
        <v>3022</v>
      </c>
      <c r="E1698" s="8" t="s">
        <v>3023</v>
      </c>
      <c r="F1698" s="24">
        <v>0.28999999999999998</v>
      </c>
      <c r="G1698" s="24">
        <v>1</v>
      </c>
      <c r="H1698" s="25">
        <v>106.87860000000001</v>
      </c>
      <c r="I1698" s="25">
        <v>32.630099999999999</v>
      </c>
      <c r="J1698" s="15">
        <v>879</v>
      </c>
      <c r="K1698" s="15">
        <v>226</v>
      </c>
      <c r="L1698" s="13">
        <v>0.30530000000000002</v>
      </c>
      <c r="M1698" s="7">
        <v>0.89776498999999998</v>
      </c>
      <c r="N1698" s="26">
        <v>0.5</v>
      </c>
      <c r="O1698" s="27" t="s">
        <v>22</v>
      </c>
      <c r="P1698" s="8">
        <v>0.44306137639999998</v>
      </c>
      <c r="Q1698" s="24">
        <v>0.28999999999999998</v>
      </c>
      <c r="R1698" t="str">
        <f>IF($Q1698*100&gt;=VLOOKUP($O1698,margin_ranges!$A$5:$C$10,2,FALSE),IF($Q1698*100&lt;=VLOOKUP($O1698,margin_ranges!$A$5:$C$10,3,FALSE)+10,"IN RANGE","ABOVE RANGE"),"BELOW RANGE")</f>
        <v>IN RANGE</v>
      </c>
      <c r="S1698">
        <f>MIN(VLOOKUP($O1698,margin_ranges!$A$5:$D$10,4,FALSE),$P1698*100)</f>
        <v>29.75</v>
      </c>
      <c r="T1698" s="29">
        <f>(1-$S1698/100)/(1-$F1698)-1</f>
        <v>-1.0563380281690127E-2</v>
      </c>
      <c r="U1698" s="19" t="str">
        <f>IF(ABS(IFERROR(T1698,0))&gt;0.05,INDEX(margin_ranges!$C$13:$C$16,MATCH($F1698*100,margin_ranges!$B$13:$B$16,1)),"")</f>
        <v/>
      </c>
      <c r="V1698" t="e">
        <f>MIN(VLOOKUP($U1698,margin_ranges!$A$5:$D$10,4,FALSE),$P1698*100)</f>
        <v>#N/A</v>
      </c>
      <c r="Y1698" s="29" t="e">
        <f t="shared" si="26"/>
        <v>#N/A</v>
      </c>
    </row>
    <row r="1699" spans="1:25" x14ac:dyDescent="0.3">
      <c r="A1699" s="8" t="s">
        <v>17</v>
      </c>
      <c r="B1699" s="8" t="s">
        <v>2939</v>
      </c>
      <c r="C1699" s="8" t="s">
        <v>2940</v>
      </c>
      <c r="D1699" s="28" t="s">
        <v>3026</v>
      </c>
      <c r="E1699" s="8" t="s">
        <v>3027</v>
      </c>
      <c r="F1699" s="24">
        <v>0.28999999999999998</v>
      </c>
      <c r="G1699" s="24">
        <v>1</v>
      </c>
      <c r="H1699" s="25">
        <v>110.4088</v>
      </c>
      <c r="I1699" s="25">
        <v>50.127899999999997</v>
      </c>
      <c r="J1699" s="15">
        <v>1149</v>
      </c>
      <c r="K1699" s="15">
        <v>293</v>
      </c>
      <c r="L1699" s="13">
        <v>0.45400000000000001</v>
      </c>
      <c r="M1699" s="7">
        <v>0.76382298999999998</v>
      </c>
      <c r="N1699" s="26">
        <v>0.5</v>
      </c>
      <c r="O1699" s="27" t="s">
        <v>22</v>
      </c>
      <c r="P1699" s="8">
        <v>0.34539807449999999</v>
      </c>
      <c r="Q1699" s="24">
        <v>0.28999999999999998</v>
      </c>
      <c r="R1699" t="str">
        <f>IF($Q1699*100&gt;=VLOOKUP($O1699,margin_ranges!$A$5:$C$10,2,FALSE),IF($Q1699*100&lt;=VLOOKUP($O1699,margin_ranges!$A$5:$C$10,3,FALSE)+10,"IN RANGE","ABOVE RANGE"),"BELOW RANGE")</f>
        <v>IN RANGE</v>
      </c>
      <c r="S1699">
        <f>MIN(VLOOKUP($O1699,margin_ranges!$A$5:$D$10,4,FALSE),$P1699*100)</f>
        <v>29.75</v>
      </c>
      <c r="T1699" s="29">
        <f>(1-$S1699/100)/(1-$F1699)-1</f>
        <v>-1.0563380281690127E-2</v>
      </c>
      <c r="U1699" s="19" t="str">
        <f>IF(ABS(IFERROR(T1699,0))&gt;0.05,INDEX(margin_ranges!$C$13:$C$16,MATCH($F1699*100,margin_ranges!$B$13:$B$16,1)),"")</f>
        <v/>
      </c>
      <c r="V1699" t="e">
        <f>MIN(VLOOKUP($U1699,margin_ranges!$A$5:$D$10,4,FALSE),$P1699*100)</f>
        <v>#N/A</v>
      </c>
      <c r="Y1699" s="29" t="e">
        <f t="shared" si="26"/>
        <v>#N/A</v>
      </c>
    </row>
    <row r="1700" spans="1:25" x14ac:dyDescent="0.3">
      <c r="A1700" s="8" t="s">
        <v>17</v>
      </c>
      <c r="B1700" s="8" t="s">
        <v>2939</v>
      </c>
      <c r="C1700" s="8" t="s">
        <v>2940</v>
      </c>
      <c r="D1700" s="8" t="s">
        <v>3028</v>
      </c>
      <c r="E1700" s="8" t="s">
        <v>3029</v>
      </c>
      <c r="F1700" s="24">
        <v>0.28999999999999998</v>
      </c>
      <c r="G1700" s="24">
        <v>1</v>
      </c>
      <c r="H1700" s="25">
        <v>109.62739999999999</v>
      </c>
      <c r="I1700" s="25">
        <v>60.6</v>
      </c>
      <c r="J1700" s="15">
        <v>1598</v>
      </c>
      <c r="K1700" s="15">
        <v>405</v>
      </c>
      <c r="L1700" s="13">
        <v>0.55279999999999996</v>
      </c>
      <c r="M1700" s="7">
        <v>0.87906719</v>
      </c>
      <c r="N1700" s="26">
        <v>0.5</v>
      </c>
      <c r="O1700" s="27" t="s">
        <v>22</v>
      </c>
      <c r="P1700" s="8">
        <v>0.43121526049999997</v>
      </c>
      <c r="Q1700" s="24">
        <v>0.28999999999999998</v>
      </c>
      <c r="R1700" t="str">
        <f>IF($Q1700*100&gt;=VLOOKUP($O1700,margin_ranges!$A$5:$C$10,2,FALSE),IF($Q1700*100&lt;=VLOOKUP($O1700,margin_ranges!$A$5:$C$10,3,FALSE)+10,"IN RANGE","ABOVE RANGE"),"BELOW RANGE")</f>
        <v>IN RANGE</v>
      </c>
      <c r="S1700">
        <f>MIN(VLOOKUP($O1700,margin_ranges!$A$5:$D$10,4,FALSE),$P1700*100)</f>
        <v>29.75</v>
      </c>
      <c r="T1700" s="29">
        <f>(1-$S1700/100)/(1-$F1700)-1</f>
        <v>-1.0563380281690127E-2</v>
      </c>
      <c r="U1700" s="19" t="str">
        <f>IF(ABS(IFERROR(T1700,0))&gt;0.05,INDEX(margin_ranges!$C$13:$C$16,MATCH($F1700*100,margin_ranges!$B$13:$B$16,1)),"")</f>
        <v/>
      </c>
      <c r="V1700" t="e">
        <f>MIN(VLOOKUP($U1700,margin_ranges!$A$5:$D$10,4,FALSE),$P1700*100)</f>
        <v>#N/A</v>
      </c>
      <c r="Y1700" s="29" t="e">
        <f t="shared" si="26"/>
        <v>#N/A</v>
      </c>
    </row>
    <row r="1701" spans="1:25" x14ac:dyDescent="0.3">
      <c r="A1701" s="8" t="s">
        <v>17</v>
      </c>
      <c r="B1701" s="8" t="s">
        <v>2939</v>
      </c>
      <c r="C1701" s="8" t="s">
        <v>2940</v>
      </c>
      <c r="D1701" s="8" t="s">
        <v>3030</v>
      </c>
      <c r="E1701" s="8" t="s">
        <v>3031</v>
      </c>
      <c r="F1701" s="24">
        <v>0.28999999999999998</v>
      </c>
      <c r="G1701" s="24">
        <v>1</v>
      </c>
      <c r="H1701" s="25">
        <v>104.8788</v>
      </c>
      <c r="I1701" s="25">
        <v>10.7881</v>
      </c>
      <c r="J1701" s="15">
        <v>375</v>
      </c>
      <c r="K1701" s="15">
        <v>95</v>
      </c>
      <c r="L1701" s="13">
        <v>0.10290000000000001</v>
      </c>
      <c r="M1701" s="7">
        <v>1.1587030599999999</v>
      </c>
      <c r="N1701" s="26">
        <v>0.5</v>
      </c>
      <c r="O1701" s="27" t="s">
        <v>22</v>
      </c>
      <c r="P1701" s="8">
        <v>0.5684830608</v>
      </c>
      <c r="Q1701" s="24">
        <v>0.28999999999999998</v>
      </c>
      <c r="R1701" t="str">
        <f>IF($Q1701*100&gt;=VLOOKUP($O1701,margin_ranges!$A$5:$C$10,2,FALSE),IF($Q1701*100&lt;=VLOOKUP($O1701,margin_ranges!$A$5:$C$10,3,FALSE)+10,"IN RANGE","ABOVE RANGE"),"BELOW RANGE")</f>
        <v>IN RANGE</v>
      </c>
      <c r="S1701">
        <f>MIN(VLOOKUP($O1701,margin_ranges!$A$5:$D$10,4,FALSE),$P1701*100)</f>
        <v>29.75</v>
      </c>
      <c r="T1701" s="29">
        <f>(1-$S1701/100)/(1-$F1701)-1</f>
        <v>-1.0563380281690127E-2</v>
      </c>
      <c r="U1701" s="19" t="str">
        <f>IF(ABS(IFERROR(T1701,0))&gt;0.05,INDEX(margin_ranges!$C$13:$C$16,MATCH($F1701*100,margin_ranges!$B$13:$B$16,1)),"")</f>
        <v/>
      </c>
      <c r="V1701" t="e">
        <f>MIN(VLOOKUP($U1701,margin_ranges!$A$5:$D$10,4,FALSE),$P1701*100)</f>
        <v>#N/A</v>
      </c>
      <c r="Y1701" s="29" t="e">
        <f t="shared" si="26"/>
        <v>#N/A</v>
      </c>
    </row>
    <row r="1702" spans="1:25" x14ac:dyDescent="0.3">
      <c r="A1702" s="8" t="s">
        <v>17</v>
      </c>
      <c r="B1702" s="8" t="s">
        <v>2939</v>
      </c>
      <c r="C1702" s="8" t="s">
        <v>2940</v>
      </c>
      <c r="D1702" s="8" t="s">
        <v>3036</v>
      </c>
      <c r="E1702" s="8" t="s">
        <v>3037</v>
      </c>
      <c r="F1702" s="24">
        <v>0.28999999999999998</v>
      </c>
      <c r="G1702" s="24">
        <v>1</v>
      </c>
      <c r="H1702" s="25">
        <v>118.7214</v>
      </c>
      <c r="I1702" s="25">
        <v>48.1511</v>
      </c>
      <c r="J1702" s="15">
        <v>2127</v>
      </c>
      <c r="K1702" s="15">
        <v>538</v>
      </c>
      <c r="L1702" s="13">
        <v>0.40560000000000002</v>
      </c>
      <c r="M1702" s="7">
        <v>1.4726093099999999</v>
      </c>
      <c r="N1702" s="26">
        <v>0.5</v>
      </c>
      <c r="O1702" s="27" t="s">
        <v>22</v>
      </c>
      <c r="P1702" s="8">
        <v>0.660466632</v>
      </c>
      <c r="Q1702" s="24">
        <v>0.28999999999999998</v>
      </c>
      <c r="R1702" t="str">
        <f>IF($Q1702*100&gt;=VLOOKUP($O1702,margin_ranges!$A$5:$C$10,2,FALSE),IF($Q1702*100&lt;=VLOOKUP($O1702,margin_ranges!$A$5:$C$10,3,FALSE)+10,"IN RANGE","ABOVE RANGE"),"BELOW RANGE")</f>
        <v>IN RANGE</v>
      </c>
      <c r="S1702">
        <f>MIN(VLOOKUP($O1702,margin_ranges!$A$5:$D$10,4,FALSE),$P1702*100)</f>
        <v>29.75</v>
      </c>
      <c r="T1702" s="29">
        <f>(1-$S1702/100)/(1-$F1702)-1</f>
        <v>-1.0563380281690127E-2</v>
      </c>
      <c r="U1702" s="19" t="str">
        <f>IF(ABS(IFERROR(T1702,0))&gt;0.05,INDEX(margin_ranges!$C$13:$C$16,MATCH($F1702*100,margin_ranges!$B$13:$B$16,1)),"")</f>
        <v/>
      </c>
      <c r="V1702" t="e">
        <f>MIN(VLOOKUP($U1702,margin_ranges!$A$5:$D$10,4,FALSE),$P1702*100)</f>
        <v>#N/A</v>
      </c>
      <c r="Y1702" s="29" t="e">
        <f t="shared" si="26"/>
        <v>#N/A</v>
      </c>
    </row>
    <row r="1703" spans="1:25" x14ac:dyDescent="0.3">
      <c r="A1703" s="8" t="s">
        <v>17</v>
      </c>
      <c r="B1703" s="8" t="s">
        <v>2939</v>
      </c>
      <c r="C1703" s="8" t="s">
        <v>2940</v>
      </c>
      <c r="D1703" s="8" t="s">
        <v>3040</v>
      </c>
      <c r="E1703" s="8" t="s">
        <v>3041</v>
      </c>
      <c r="F1703" s="24">
        <v>0.28999999999999998</v>
      </c>
      <c r="G1703" s="24">
        <v>1</v>
      </c>
      <c r="H1703" s="25">
        <v>108.6977</v>
      </c>
      <c r="I1703" s="25">
        <v>48.713099999999997</v>
      </c>
      <c r="J1703" s="15">
        <v>1403</v>
      </c>
      <c r="K1703" s="15">
        <v>357</v>
      </c>
      <c r="L1703" s="13">
        <v>0.44819999999999999</v>
      </c>
      <c r="M1703" s="7">
        <v>0.96026586999999997</v>
      </c>
      <c r="N1703" s="26">
        <v>0.5</v>
      </c>
      <c r="O1703" s="27" t="s">
        <v>22</v>
      </c>
      <c r="P1703" s="8">
        <v>0.4793108714</v>
      </c>
      <c r="Q1703" s="24">
        <v>0.28999999999999998</v>
      </c>
      <c r="R1703" t="str">
        <f>IF($Q1703*100&gt;=VLOOKUP($O1703,margin_ranges!$A$5:$C$10,2,FALSE),IF($Q1703*100&lt;=VLOOKUP($O1703,margin_ranges!$A$5:$C$10,3,FALSE)+10,"IN RANGE","ABOVE RANGE"),"BELOW RANGE")</f>
        <v>IN RANGE</v>
      </c>
      <c r="S1703">
        <f>MIN(VLOOKUP($O1703,margin_ranges!$A$5:$D$10,4,FALSE),$P1703*100)</f>
        <v>29.75</v>
      </c>
      <c r="T1703" s="29">
        <f>(1-$S1703/100)/(1-$F1703)-1</f>
        <v>-1.0563380281690127E-2</v>
      </c>
      <c r="U1703" s="19" t="str">
        <f>IF(ABS(IFERROR(T1703,0))&gt;0.05,INDEX(margin_ranges!$C$13:$C$16,MATCH($F1703*100,margin_ranges!$B$13:$B$16,1)),"")</f>
        <v/>
      </c>
      <c r="V1703" t="e">
        <f>MIN(VLOOKUP($U1703,margin_ranges!$A$5:$D$10,4,FALSE),$P1703*100)</f>
        <v>#N/A</v>
      </c>
      <c r="Y1703" s="29" t="e">
        <f t="shared" si="26"/>
        <v>#N/A</v>
      </c>
    </row>
    <row r="1704" spans="1:25" x14ac:dyDescent="0.3">
      <c r="A1704" s="8" t="s">
        <v>17</v>
      </c>
      <c r="B1704" s="8" t="s">
        <v>2939</v>
      </c>
      <c r="C1704" s="8" t="s">
        <v>2940</v>
      </c>
      <c r="D1704" s="8" t="s">
        <v>3043</v>
      </c>
      <c r="E1704" s="8" t="s">
        <v>3044</v>
      </c>
      <c r="F1704" s="24">
        <v>0.28999999999999998</v>
      </c>
      <c r="G1704" s="24">
        <v>1</v>
      </c>
      <c r="H1704" s="25">
        <v>99.944100000000006</v>
      </c>
      <c r="I1704" s="25">
        <v>48.346600000000002</v>
      </c>
      <c r="J1704" s="15">
        <v>1633</v>
      </c>
      <c r="K1704" s="15">
        <v>424</v>
      </c>
      <c r="L1704" s="13">
        <v>0.48370000000000002</v>
      </c>
      <c r="M1704" s="7">
        <v>1.12597536</v>
      </c>
      <c r="N1704" s="26">
        <v>0.5</v>
      </c>
      <c r="O1704" s="27" t="s">
        <v>22</v>
      </c>
      <c r="P1704" s="8">
        <v>0.55594054900000001</v>
      </c>
      <c r="Q1704" s="24">
        <v>0.28999999999999998</v>
      </c>
      <c r="R1704" t="str">
        <f>IF($Q1704*100&gt;=VLOOKUP($O1704,margin_ranges!$A$5:$C$10,2,FALSE),IF($Q1704*100&lt;=VLOOKUP($O1704,margin_ranges!$A$5:$C$10,3,FALSE)+10,"IN RANGE","ABOVE RANGE"),"BELOW RANGE")</f>
        <v>IN RANGE</v>
      </c>
      <c r="S1704">
        <f>MIN(VLOOKUP($O1704,margin_ranges!$A$5:$D$10,4,FALSE),$P1704*100)</f>
        <v>29.75</v>
      </c>
      <c r="T1704" s="29">
        <f>(1-$S1704/100)/(1-$F1704)-1</f>
        <v>-1.0563380281690127E-2</v>
      </c>
      <c r="U1704" s="19" t="str">
        <f>IF(ABS(IFERROR(T1704,0))&gt;0.05,INDEX(margin_ranges!$C$13:$C$16,MATCH($F1704*100,margin_ranges!$B$13:$B$16,1)),"")</f>
        <v/>
      </c>
      <c r="V1704" t="e">
        <f>MIN(VLOOKUP($U1704,margin_ranges!$A$5:$D$10,4,FALSE),$P1704*100)</f>
        <v>#N/A</v>
      </c>
      <c r="Y1704" s="29" t="e">
        <f t="shared" si="26"/>
        <v>#N/A</v>
      </c>
    </row>
    <row r="1705" spans="1:25" x14ac:dyDescent="0.3">
      <c r="A1705" s="8" t="s">
        <v>17</v>
      </c>
      <c r="B1705" s="8" t="s">
        <v>2939</v>
      </c>
      <c r="C1705" s="8" t="s">
        <v>2940</v>
      </c>
      <c r="D1705" s="8" t="s">
        <v>3047</v>
      </c>
      <c r="E1705" s="8" t="s">
        <v>3048</v>
      </c>
      <c r="F1705" s="24">
        <v>0.28999999999999998</v>
      </c>
      <c r="G1705" s="24">
        <v>1</v>
      </c>
      <c r="H1705" s="25">
        <v>112.35890000000001</v>
      </c>
      <c r="I1705" s="25">
        <v>34.556100000000001</v>
      </c>
      <c r="J1705" s="15">
        <v>755</v>
      </c>
      <c r="K1705" s="15">
        <v>183</v>
      </c>
      <c r="L1705" s="13">
        <v>0.30759999999999998</v>
      </c>
      <c r="M1705" s="7">
        <v>0.72855477000000002</v>
      </c>
      <c r="N1705" s="26">
        <v>0.5</v>
      </c>
      <c r="O1705" s="27" t="s">
        <v>22</v>
      </c>
      <c r="P1705" s="8">
        <v>0.31370980230000001</v>
      </c>
      <c r="Q1705" s="24">
        <v>0.28999999999999998</v>
      </c>
      <c r="R1705" t="str">
        <f>IF($Q1705*100&gt;=VLOOKUP($O1705,margin_ranges!$A$5:$C$10,2,FALSE),IF($Q1705*100&lt;=VLOOKUP($O1705,margin_ranges!$A$5:$C$10,3,FALSE)+10,"IN RANGE","ABOVE RANGE"),"BELOW RANGE")</f>
        <v>IN RANGE</v>
      </c>
      <c r="S1705">
        <f>MIN(VLOOKUP($O1705,margin_ranges!$A$5:$D$10,4,FALSE),$P1705*100)</f>
        <v>29.75</v>
      </c>
      <c r="T1705" s="29">
        <f>(1-$S1705/100)/(1-$F1705)-1</f>
        <v>-1.0563380281690127E-2</v>
      </c>
      <c r="U1705" s="19" t="str">
        <f>IF(ABS(IFERROR(T1705,0))&gt;0.05,INDEX(margin_ranges!$C$13:$C$16,MATCH($F1705*100,margin_ranges!$B$13:$B$16,1)),"")</f>
        <v/>
      </c>
      <c r="V1705" t="e">
        <f>MIN(VLOOKUP($U1705,margin_ranges!$A$5:$D$10,4,FALSE),$P1705*100)</f>
        <v>#N/A</v>
      </c>
      <c r="Y1705" s="29" t="e">
        <f t="shared" si="26"/>
        <v>#N/A</v>
      </c>
    </row>
    <row r="1706" spans="1:25" x14ac:dyDescent="0.3">
      <c r="A1706" s="8" t="s">
        <v>17</v>
      </c>
      <c r="B1706" s="8" t="s">
        <v>2939</v>
      </c>
      <c r="C1706" s="8" t="s">
        <v>2940</v>
      </c>
      <c r="D1706" s="8" t="s">
        <v>3056</v>
      </c>
      <c r="E1706" s="8" t="s">
        <v>1405</v>
      </c>
      <c r="F1706" s="24">
        <v>0.28999999999999998</v>
      </c>
      <c r="G1706" s="24">
        <v>1</v>
      </c>
      <c r="H1706" s="25">
        <v>99.185000000000002</v>
      </c>
      <c r="I1706" s="25">
        <v>21.727499999999999</v>
      </c>
      <c r="J1706" s="15">
        <v>1135</v>
      </c>
      <c r="K1706" s="15">
        <v>292</v>
      </c>
      <c r="L1706" s="13">
        <v>0.21909999999999999</v>
      </c>
      <c r="M1706" s="7">
        <v>1.74161579</v>
      </c>
      <c r="N1706" s="26">
        <v>0.5</v>
      </c>
      <c r="O1706" s="27" t="s">
        <v>22</v>
      </c>
      <c r="P1706" s="8">
        <v>0.7129102745</v>
      </c>
      <c r="Q1706" s="24">
        <v>0.28999999999999998</v>
      </c>
      <c r="R1706" t="str">
        <f>IF($Q1706*100&gt;=VLOOKUP($O1706,margin_ranges!$A$5:$C$10,2,FALSE),IF($Q1706*100&lt;=VLOOKUP($O1706,margin_ranges!$A$5:$C$10,3,FALSE)+10,"IN RANGE","ABOVE RANGE"),"BELOW RANGE")</f>
        <v>IN RANGE</v>
      </c>
      <c r="S1706">
        <f>MIN(VLOOKUP($O1706,margin_ranges!$A$5:$D$10,4,FALSE),$P1706*100)</f>
        <v>29.75</v>
      </c>
      <c r="T1706" s="29">
        <f>(1-$S1706/100)/(1-$F1706)-1</f>
        <v>-1.0563380281690127E-2</v>
      </c>
      <c r="U1706" s="19" t="str">
        <f>IF(ABS(IFERROR(T1706,0))&gt;0.05,INDEX(margin_ranges!$C$13:$C$16,MATCH($F1706*100,margin_ranges!$B$13:$B$16,1)),"")</f>
        <v/>
      </c>
      <c r="V1706" t="e">
        <f>MIN(VLOOKUP($U1706,margin_ranges!$A$5:$D$10,4,FALSE),$P1706*100)</f>
        <v>#N/A</v>
      </c>
      <c r="Y1706" s="29" t="e">
        <f t="shared" si="26"/>
        <v>#N/A</v>
      </c>
    </row>
    <row r="1707" spans="1:25" x14ac:dyDescent="0.3">
      <c r="A1707" s="8" t="s">
        <v>17</v>
      </c>
      <c r="B1707" s="8" t="s">
        <v>2939</v>
      </c>
      <c r="C1707" s="8" t="s">
        <v>2940</v>
      </c>
      <c r="D1707" s="8" t="s">
        <v>3057</v>
      </c>
      <c r="E1707" s="8" t="s">
        <v>3058</v>
      </c>
      <c r="F1707" s="24">
        <v>0.28999999999999998</v>
      </c>
      <c r="G1707" s="24">
        <v>1</v>
      </c>
      <c r="H1707" s="25">
        <v>106.32389999999999</v>
      </c>
      <c r="I1707" s="25">
        <v>28.776199999999999</v>
      </c>
      <c r="J1707" s="15">
        <v>1012</v>
      </c>
      <c r="K1707" s="15">
        <v>260</v>
      </c>
      <c r="L1707" s="13">
        <v>0.27060000000000001</v>
      </c>
      <c r="M1707" s="7">
        <v>1.17205877</v>
      </c>
      <c r="N1707" s="26">
        <v>0.5</v>
      </c>
      <c r="O1707" s="27" t="s">
        <v>22</v>
      </c>
      <c r="P1707" s="8">
        <v>0.57340023100000004</v>
      </c>
      <c r="Q1707" s="24">
        <v>0.28999999999999998</v>
      </c>
      <c r="R1707" t="str">
        <f>IF($Q1707*100&gt;=VLOOKUP($O1707,margin_ranges!$A$5:$C$10,2,FALSE),IF($Q1707*100&lt;=VLOOKUP($O1707,margin_ranges!$A$5:$C$10,3,FALSE)+10,"IN RANGE","ABOVE RANGE"),"BELOW RANGE")</f>
        <v>IN RANGE</v>
      </c>
      <c r="S1707">
        <f>MIN(VLOOKUP($O1707,margin_ranges!$A$5:$D$10,4,FALSE),$P1707*100)</f>
        <v>29.75</v>
      </c>
      <c r="T1707" s="29">
        <f>(1-$S1707/100)/(1-$F1707)-1</f>
        <v>-1.0563380281690127E-2</v>
      </c>
      <c r="U1707" s="19" t="str">
        <f>IF(ABS(IFERROR(T1707,0))&gt;0.05,INDEX(margin_ranges!$C$13:$C$16,MATCH($F1707*100,margin_ranges!$B$13:$B$16,1)),"")</f>
        <v/>
      </c>
      <c r="V1707" t="e">
        <f>MIN(VLOOKUP($U1707,margin_ranges!$A$5:$D$10,4,FALSE),$P1707*100)</f>
        <v>#N/A</v>
      </c>
      <c r="Y1707" s="29" t="e">
        <f t="shared" si="26"/>
        <v>#N/A</v>
      </c>
    </row>
    <row r="1708" spans="1:25" x14ac:dyDescent="0.3">
      <c r="A1708" s="8" t="s">
        <v>17</v>
      </c>
      <c r="B1708" s="8" t="s">
        <v>2939</v>
      </c>
      <c r="C1708" s="8" t="s">
        <v>2940</v>
      </c>
      <c r="D1708" s="8" t="s">
        <v>3059</v>
      </c>
      <c r="E1708" s="8" t="s">
        <v>3060</v>
      </c>
      <c r="F1708" s="24">
        <v>0.28999999999999998</v>
      </c>
      <c r="G1708" s="24">
        <v>1</v>
      </c>
      <c r="H1708" s="25">
        <v>130.18459999999999</v>
      </c>
      <c r="I1708" s="25">
        <v>65.689599999999999</v>
      </c>
      <c r="J1708" s="15">
        <v>2378</v>
      </c>
      <c r="K1708" s="15">
        <v>601</v>
      </c>
      <c r="L1708" s="13">
        <v>0.50460000000000005</v>
      </c>
      <c r="M1708" s="7">
        <v>1.20650353</v>
      </c>
      <c r="N1708" s="26">
        <v>0.5</v>
      </c>
      <c r="O1708" s="27" t="s">
        <v>22</v>
      </c>
      <c r="P1708" s="8">
        <v>0.58557933200000001</v>
      </c>
      <c r="Q1708" s="24">
        <v>0.28999999999999998</v>
      </c>
      <c r="R1708" t="str">
        <f>IF($Q1708*100&gt;=VLOOKUP($O1708,margin_ranges!$A$5:$C$10,2,FALSE),IF($Q1708*100&lt;=VLOOKUP($O1708,margin_ranges!$A$5:$C$10,3,FALSE)+10,"IN RANGE","ABOVE RANGE"),"BELOW RANGE")</f>
        <v>IN RANGE</v>
      </c>
      <c r="S1708">
        <f>MIN(VLOOKUP($O1708,margin_ranges!$A$5:$D$10,4,FALSE),$P1708*100)</f>
        <v>29.75</v>
      </c>
      <c r="T1708" s="29">
        <f>(1-$S1708/100)/(1-$F1708)-1</f>
        <v>-1.0563380281690127E-2</v>
      </c>
      <c r="U1708" s="19" t="str">
        <f>IF(ABS(IFERROR(T1708,0))&gt;0.05,INDEX(margin_ranges!$C$13:$C$16,MATCH($F1708*100,margin_ranges!$B$13:$B$16,1)),"")</f>
        <v/>
      </c>
      <c r="V1708" t="e">
        <f>MIN(VLOOKUP($U1708,margin_ranges!$A$5:$D$10,4,FALSE),$P1708*100)</f>
        <v>#N/A</v>
      </c>
      <c r="Y1708" s="29" t="e">
        <f t="shared" si="26"/>
        <v>#N/A</v>
      </c>
    </row>
    <row r="1709" spans="1:25" x14ac:dyDescent="0.3">
      <c r="A1709" s="8" t="s">
        <v>17</v>
      </c>
      <c r="B1709" s="8" t="s">
        <v>2939</v>
      </c>
      <c r="C1709" s="8" t="s">
        <v>2940</v>
      </c>
      <c r="D1709" s="8" t="s">
        <v>3061</v>
      </c>
      <c r="E1709" s="8" t="s">
        <v>3062</v>
      </c>
      <c r="F1709" s="24">
        <v>0.28999999999999998</v>
      </c>
      <c r="G1709" s="24">
        <v>1</v>
      </c>
      <c r="H1709" s="25">
        <v>109.7129</v>
      </c>
      <c r="I1709" s="25">
        <v>46.893700000000003</v>
      </c>
      <c r="J1709" s="15">
        <v>1111</v>
      </c>
      <c r="K1709" s="15">
        <v>283</v>
      </c>
      <c r="L1709" s="13">
        <v>0.4274</v>
      </c>
      <c r="M1709" s="7">
        <v>0.78946081999999995</v>
      </c>
      <c r="N1709" s="26">
        <v>0.5</v>
      </c>
      <c r="O1709" s="27" t="s">
        <v>22</v>
      </c>
      <c r="P1709" s="8">
        <v>0.36665634429999999</v>
      </c>
      <c r="Q1709" s="24">
        <v>0.28999999999999998</v>
      </c>
      <c r="R1709" t="str">
        <f>IF($Q1709*100&gt;=VLOOKUP($O1709,margin_ranges!$A$5:$C$10,2,FALSE),IF($Q1709*100&lt;=VLOOKUP($O1709,margin_ranges!$A$5:$C$10,3,FALSE)+10,"IN RANGE","ABOVE RANGE"),"BELOW RANGE")</f>
        <v>IN RANGE</v>
      </c>
      <c r="S1709">
        <f>MIN(VLOOKUP($O1709,margin_ranges!$A$5:$D$10,4,FALSE),$P1709*100)</f>
        <v>29.75</v>
      </c>
      <c r="T1709" s="29">
        <f>(1-$S1709/100)/(1-$F1709)-1</f>
        <v>-1.0563380281690127E-2</v>
      </c>
      <c r="U1709" s="19" t="str">
        <f>IF(ABS(IFERROR(T1709,0))&gt;0.05,INDEX(margin_ranges!$C$13:$C$16,MATCH($F1709*100,margin_ranges!$B$13:$B$16,1)),"")</f>
        <v/>
      </c>
      <c r="V1709" t="e">
        <f>MIN(VLOOKUP($U1709,margin_ranges!$A$5:$D$10,4,FALSE),$P1709*100)</f>
        <v>#N/A</v>
      </c>
      <c r="Y1709" s="29" t="e">
        <f t="shared" si="26"/>
        <v>#N/A</v>
      </c>
    </row>
    <row r="1710" spans="1:25" x14ac:dyDescent="0.3">
      <c r="A1710" s="8" t="s">
        <v>17</v>
      </c>
      <c r="B1710" s="8" t="s">
        <v>2939</v>
      </c>
      <c r="C1710" s="8" t="s">
        <v>2940</v>
      </c>
      <c r="D1710" s="8" t="s">
        <v>3065</v>
      </c>
      <c r="E1710" s="8" t="s">
        <v>3066</v>
      </c>
      <c r="F1710" s="24">
        <v>0.28999999999999998</v>
      </c>
      <c r="G1710" s="24">
        <v>1</v>
      </c>
      <c r="H1710" s="25">
        <v>100.9629</v>
      </c>
      <c r="I1710" s="25">
        <v>50.043799999999997</v>
      </c>
      <c r="J1710" s="15">
        <v>1313</v>
      </c>
      <c r="K1710" s="15">
        <v>338</v>
      </c>
      <c r="L1710" s="13">
        <v>0.49569999999999997</v>
      </c>
      <c r="M1710" s="7">
        <v>0.87460981000000004</v>
      </c>
      <c r="N1710" s="26">
        <v>0.5</v>
      </c>
      <c r="O1710" s="27" t="s">
        <v>22</v>
      </c>
      <c r="P1710" s="8">
        <v>0.42831649430000002</v>
      </c>
      <c r="Q1710" s="24">
        <v>0.28999999999999998</v>
      </c>
      <c r="R1710" t="str">
        <f>IF($Q1710*100&gt;=VLOOKUP($O1710,margin_ranges!$A$5:$C$10,2,FALSE),IF($Q1710*100&lt;=VLOOKUP($O1710,margin_ranges!$A$5:$C$10,3,FALSE)+10,"IN RANGE","ABOVE RANGE"),"BELOW RANGE")</f>
        <v>IN RANGE</v>
      </c>
      <c r="S1710">
        <f>MIN(VLOOKUP($O1710,margin_ranges!$A$5:$D$10,4,FALSE),$P1710*100)</f>
        <v>29.75</v>
      </c>
      <c r="T1710" s="29">
        <f>(1-$S1710/100)/(1-$F1710)-1</f>
        <v>-1.0563380281690127E-2</v>
      </c>
      <c r="U1710" s="19" t="str">
        <f>IF(ABS(IFERROR(T1710,0))&gt;0.05,INDEX(margin_ranges!$C$13:$C$16,MATCH($F1710*100,margin_ranges!$B$13:$B$16,1)),"")</f>
        <v/>
      </c>
      <c r="V1710" t="e">
        <f>MIN(VLOOKUP($U1710,margin_ranges!$A$5:$D$10,4,FALSE),$P1710*100)</f>
        <v>#N/A</v>
      </c>
      <c r="Y1710" s="29" t="e">
        <f t="shared" si="26"/>
        <v>#N/A</v>
      </c>
    </row>
    <row r="1711" spans="1:25" x14ac:dyDescent="0.3">
      <c r="A1711" s="8" t="s">
        <v>17</v>
      </c>
      <c r="B1711" s="8" t="s">
        <v>2939</v>
      </c>
      <c r="C1711" s="8" t="s">
        <v>2940</v>
      </c>
      <c r="D1711" s="8" t="s">
        <v>3069</v>
      </c>
      <c r="E1711" s="8" t="s">
        <v>3070</v>
      </c>
      <c r="F1711" s="24">
        <v>0.28999999999999998</v>
      </c>
      <c r="G1711" s="24">
        <v>1</v>
      </c>
      <c r="H1711" s="25">
        <v>99.330200000000005</v>
      </c>
      <c r="I1711" s="25">
        <v>25.8049</v>
      </c>
      <c r="J1711" s="15">
        <v>878</v>
      </c>
      <c r="K1711" s="15">
        <v>228</v>
      </c>
      <c r="L1711" s="13">
        <v>0.25979999999999998</v>
      </c>
      <c r="M1711" s="7">
        <v>1.13403235</v>
      </c>
      <c r="N1711" s="26">
        <v>0.5</v>
      </c>
      <c r="O1711" s="27" t="s">
        <v>22</v>
      </c>
      <c r="P1711" s="8">
        <v>0.55909547130000004</v>
      </c>
      <c r="Q1711" s="24">
        <v>0.28999999999999998</v>
      </c>
      <c r="R1711" t="str">
        <f>IF($Q1711*100&gt;=VLOOKUP($O1711,margin_ranges!$A$5:$C$10,2,FALSE),IF($Q1711*100&lt;=VLOOKUP($O1711,margin_ranges!$A$5:$C$10,3,FALSE)+10,"IN RANGE","ABOVE RANGE"),"BELOW RANGE")</f>
        <v>IN RANGE</v>
      </c>
      <c r="S1711">
        <f>MIN(VLOOKUP($O1711,margin_ranges!$A$5:$D$10,4,FALSE),$P1711*100)</f>
        <v>29.75</v>
      </c>
      <c r="T1711" s="29">
        <f>(1-$S1711/100)/(1-$F1711)-1</f>
        <v>-1.0563380281690127E-2</v>
      </c>
      <c r="U1711" s="19" t="str">
        <f>IF(ABS(IFERROR(T1711,0))&gt;0.05,INDEX(margin_ranges!$C$13:$C$16,MATCH($F1711*100,margin_ranges!$B$13:$B$16,1)),"")</f>
        <v/>
      </c>
      <c r="V1711" t="e">
        <f>MIN(VLOOKUP($U1711,margin_ranges!$A$5:$D$10,4,FALSE),$P1711*100)</f>
        <v>#N/A</v>
      </c>
      <c r="Y1711" s="29" t="e">
        <f t="shared" si="26"/>
        <v>#N/A</v>
      </c>
    </row>
    <row r="1712" spans="1:25" x14ac:dyDescent="0.3">
      <c r="A1712" s="8" t="s">
        <v>17</v>
      </c>
      <c r="B1712" s="8" t="s">
        <v>2939</v>
      </c>
      <c r="C1712" s="8" t="s">
        <v>2940</v>
      </c>
      <c r="D1712" s="8" t="s">
        <v>3071</v>
      </c>
      <c r="E1712" s="8" t="s">
        <v>3072</v>
      </c>
      <c r="F1712" s="24">
        <v>0.28999999999999998</v>
      </c>
      <c r="G1712" s="24">
        <v>1</v>
      </c>
      <c r="H1712" s="25">
        <v>112.91759999999999</v>
      </c>
      <c r="I1712" s="25">
        <v>34.740200000000002</v>
      </c>
      <c r="J1712" s="15">
        <v>768</v>
      </c>
      <c r="K1712" s="15">
        <v>189</v>
      </c>
      <c r="L1712" s="13">
        <v>0.30769999999999997</v>
      </c>
      <c r="M1712" s="7">
        <v>0.73729909999999999</v>
      </c>
      <c r="N1712" s="26">
        <v>0.5</v>
      </c>
      <c r="O1712" s="27" t="s">
        <v>22</v>
      </c>
      <c r="P1712" s="8">
        <v>0.32184916130000002</v>
      </c>
      <c r="Q1712" s="24">
        <v>0.28999999999999998</v>
      </c>
      <c r="R1712" t="str">
        <f>IF($Q1712*100&gt;=VLOOKUP($O1712,margin_ranges!$A$5:$C$10,2,FALSE),IF($Q1712*100&lt;=VLOOKUP($O1712,margin_ranges!$A$5:$C$10,3,FALSE)+10,"IN RANGE","ABOVE RANGE"),"BELOW RANGE")</f>
        <v>IN RANGE</v>
      </c>
      <c r="S1712">
        <f>MIN(VLOOKUP($O1712,margin_ranges!$A$5:$D$10,4,FALSE),$P1712*100)</f>
        <v>29.75</v>
      </c>
      <c r="T1712" s="29">
        <f>(1-$S1712/100)/(1-$F1712)-1</f>
        <v>-1.0563380281690127E-2</v>
      </c>
      <c r="U1712" s="19" t="str">
        <f>IF(ABS(IFERROR(T1712,0))&gt;0.05,INDEX(margin_ranges!$C$13:$C$16,MATCH($F1712*100,margin_ranges!$B$13:$B$16,1)),"")</f>
        <v/>
      </c>
      <c r="V1712" t="e">
        <f>MIN(VLOOKUP($U1712,margin_ranges!$A$5:$D$10,4,FALSE),$P1712*100)</f>
        <v>#N/A</v>
      </c>
      <c r="Y1712" s="29" t="e">
        <f t="shared" si="26"/>
        <v>#N/A</v>
      </c>
    </row>
    <row r="1713" spans="1:25" x14ac:dyDescent="0.3">
      <c r="A1713" s="8" t="s">
        <v>17</v>
      </c>
      <c r="B1713" s="8" t="s">
        <v>2939</v>
      </c>
      <c r="C1713" s="8" t="s">
        <v>2940</v>
      </c>
      <c r="D1713" s="8" t="s">
        <v>2965</v>
      </c>
      <c r="E1713" s="8" t="s">
        <v>2966</v>
      </c>
      <c r="F1713" s="24">
        <v>0.28999999999999898</v>
      </c>
      <c r="G1713" s="24">
        <v>1</v>
      </c>
      <c r="H1713" s="25">
        <v>119.8293</v>
      </c>
      <c r="I1713" s="25">
        <v>48.796900000000001</v>
      </c>
      <c r="J1713" s="15">
        <v>2279</v>
      </c>
      <c r="K1713" s="15">
        <v>577</v>
      </c>
      <c r="L1713" s="13">
        <v>0.40720000000000001</v>
      </c>
      <c r="M1713" s="7">
        <v>1.55698778</v>
      </c>
      <c r="N1713" s="26">
        <v>0.5</v>
      </c>
      <c r="O1713" s="27" t="s">
        <v>22</v>
      </c>
      <c r="P1713" s="8">
        <v>0.67886710039999998</v>
      </c>
      <c r="Q1713" s="24">
        <v>0.28999999999999998</v>
      </c>
      <c r="R1713" t="str">
        <f>IF($Q1713*100&gt;=VLOOKUP($O1713,margin_ranges!$A$5:$C$10,2,FALSE),IF($Q1713*100&lt;=VLOOKUP($O1713,margin_ranges!$A$5:$C$10,3,FALSE)+10,"IN RANGE","ABOVE RANGE"),"BELOW RANGE")</f>
        <v>IN RANGE</v>
      </c>
      <c r="S1713">
        <f>MIN(VLOOKUP($O1713,margin_ranges!$A$5:$D$10,4,FALSE),$P1713*100)</f>
        <v>29.75</v>
      </c>
      <c r="T1713" s="29">
        <f>(1-$S1713/100)/(1-$F1713)-1</f>
        <v>-1.056338028169157E-2</v>
      </c>
      <c r="U1713" s="19" t="str">
        <f>IF(ABS(IFERROR(T1713,0))&gt;0.05,INDEX(margin_ranges!$C$13:$C$16,MATCH($F1713*100,margin_ranges!$B$13:$B$16,1)),"")</f>
        <v/>
      </c>
      <c r="V1713" t="e">
        <f>MIN(VLOOKUP($U1713,margin_ranges!$A$5:$D$10,4,FALSE),$P1713*100)</f>
        <v>#N/A</v>
      </c>
      <c r="Y1713" s="29" t="e">
        <f t="shared" si="26"/>
        <v>#N/A</v>
      </c>
    </row>
    <row r="1714" spans="1:25" x14ac:dyDescent="0.3">
      <c r="A1714" s="8" t="s">
        <v>17</v>
      </c>
      <c r="B1714" s="8" t="s">
        <v>2939</v>
      </c>
      <c r="C1714" s="8" t="s">
        <v>2940</v>
      </c>
      <c r="D1714" s="8" t="s">
        <v>3024</v>
      </c>
      <c r="E1714" s="8" t="s">
        <v>3025</v>
      </c>
      <c r="F1714" s="24">
        <v>0.28999999999999898</v>
      </c>
      <c r="G1714" s="24">
        <v>1</v>
      </c>
      <c r="H1714" s="25">
        <v>119.0514</v>
      </c>
      <c r="I1714" s="25">
        <v>48.949100000000001</v>
      </c>
      <c r="J1714" s="15">
        <v>1825</v>
      </c>
      <c r="K1714" s="15">
        <v>462</v>
      </c>
      <c r="L1714" s="13">
        <v>0.41120000000000001</v>
      </c>
      <c r="M1714" s="7">
        <v>1.2428677299999999</v>
      </c>
      <c r="N1714" s="26">
        <v>0.5</v>
      </c>
      <c r="O1714" s="27" t="s">
        <v>22</v>
      </c>
      <c r="P1714" s="8">
        <v>0.59770457720000003</v>
      </c>
      <c r="Q1714" s="24">
        <v>0.28999999999999998</v>
      </c>
      <c r="R1714" t="str">
        <f>IF($Q1714*100&gt;=VLOOKUP($O1714,margin_ranges!$A$5:$C$10,2,FALSE),IF($Q1714*100&lt;=VLOOKUP($O1714,margin_ranges!$A$5:$C$10,3,FALSE)+10,"IN RANGE","ABOVE RANGE"),"BELOW RANGE")</f>
        <v>IN RANGE</v>
      </c>
      <c r="S1714">
        <f>MIN(VLOOKUP($O1714,margin_ranges!$A$5:$D$10,4,FALSE),$P1714*100)</f>
        <v>29.75</v>
      </c>
      <c r="T1714" s="29">
        <f>(1-$S1714/100)/(1-$F1714)-1</f>
        <v>-1.056338028169157E-2</v>
      </c>
      <c r="U1714" s="19" t="str">
        <f>IF(ABS(IFERROR(T1714,0))&gt;0.05,INDEX(margin_ranges!$C$13:$C$16,MATCH($F1714*100,margin_ranges!$B$13:$B$16,1)),"")</f>
        <v/>
      </c>
      <c r="V1714" t="e">
        <f>MIN(VLOOKUP($U1714,margin_ranges!$A$5:$D$10,4,FALSE),$P1714*100)</f>
        <v>#N/A</v>
      </c>
      <c r="Y1714" s="29" t="e">
        <f t="shared" si="26"/>
        <v>#N/A</v>
      </c>
    </row>
    <row r="1715" spans="1:25" x14ac:dyDescent="0.3">
      <c r="A1715" s="8" t="s">
        <v>17</v>
      </c>
      <c r="B1715" s="8" t="s">
        <v>2939</v>
      </c>
      <c r="C1715" s="8" t="s">
        <v>2940</v>
      </c>
      <c r="D1715" s="8" t="s">
        <v>3049</v>
      </c>
      <c r="E1715" s="8" t="s">
        <v>3050</v>
      </c>
      <c r="F1715" s="24">
        <v>0.28999999999999898</v>
      </c>
      <c r="G1715" s="24">
        <v>1</v>
      </c>
      <c r="H1715" s="25">
        <v>100.9436</v>
      </c>
      <c r="I1715" s="25">
        <v>44.399099999999997</v>
      </c>
      <c r="J1715" s="15">
        <v>1163</v>
      </c>
      <c r="K1715" s="15">
        <v>299</v>
      </c>
      <c r="L1715" s="13">
        <v>0.43980000000000002</v>
      </c>
      <c r="M1715" s="7">
        <v>0.87309568000000004</v>
      </c>
      <c r="N1715" s="26">
        <v>0.5</v>
      </c>
      <c r="O1715" s="27" t="s">
        <v>22</v>
      </c>
      <c r="P1715" s="8">
        <v>0.4273250811</v>
      </c>
      <c r="Q1715" s="24">
        <v>0.28999999999999998</v>
      </c>
      <c r="R1715" t="str">
        <f>IF($Q1715*100&gt;=VLOOKUP($O1715,margin_ranges!$A$5:$C$10,2,FALSE),IF($Q1715*100&lt;=VLOOKUP($O1715,margin_ranges!$A$5:$C$10,3,FALSE)+10,"IN RANGE","ABOVE RANGE"),"BELOW RANGE")</f>
        <v>IN RANGE</v>
      </c>
      <c r="S1715">
        <f>MIN(VLOOKUP($O1715,margin_ranges!$A$5:$D$10,4,FALSE),$P1715*100)</f>
        <v>29.75</v>
      </c>
      <c r="T1715" s="29">
        <f>(1-$S1715/100)/(1-$F1715)-1</f>
        <v>-1.056338028169157E-2</v>
      </c>
      <c r="U1715" s="19" t="str">
        <f>IF(ABS(IFERROR(T1715,0))&gt;0.05,INDEX(margin_ranges!$C$13:$C$16,MATCH($F1715*100,margin_ranges!$B$13:$B$16,1)),"")</f>
        <v/>
      </c>
      <c r="V1715" t="e">
        <f>MIN(VLOOKUP($U1715,margin_ranges!$A$5:$D$10,4,FALSE),$P1715*100)</f>
        <v>#N/A</v>
      </c>
      <c r="Y1715" s="29" t="e">
        <f t="shared" si="26"/>
        <v>#N/A</v>
      </c>
    </row>
    <row r="1716" spans="1:25" x14ac:dyDescent="0.3">
      <c r="A1716" s="8" t="s">
        <v>35</v>
      </c>
      <c r="B1716" s="8" t="s">
        <v>3075</v>
      </c>
      <c r="C1716" s="8" t="s">
        <v>34</v>
      </c>
      <c r="D1716" s="8" t="s">
        <v>34</v>
      </c>
      <c r="E1716" s="8"/>
      <c r="F1716" s="24">
        <v>0.248572730998251</v>
      </c>
      <c r="G1716" s="24">
        <v>0</v>
      </c>
      <c r="H1716" s="25">
        <v>3.9354</v>
      </c>
      <c r="I1716" s="25">
        <v>0.70140000000000002</v>
      </c>
      <c r="J1716" s="15">
        <v>28</v>
      </c>
      <c r="K1716" s="15">
        <v>7</v>
      </c>
      <c r="L1716" s="13">
        <v>0.1782</v>
      </c>
      <c r="M1716" s="7">
        <v>1.32210001</v>
      </c>
      <c r="N1716" s="26">
        <v>0.99346199999999996</v>
      </c>
      <c r="O1716" s="27"/>
      <c r="P1716" s="8">
        <v>0.24857273099999999</v>
      </c>
      <c r="Q1716" s="24">
        <v>0.27950000000000003</v>
      </c>
      <c r="R1716" t="e">
        <f>IF($Q1716*100&gt;=VLOOKUP($O1716,margin_ranges!$A$5:$C$10,2,FALSE),IF($Q1716*100&lt;=VLOOKUP($O1716,margin_ranges!$A$5:$C$10,3,FALSE)+10,"IN RANGE","ABOVE RANGE"),"BELOW RANGE")</f>
        <v>#N/A</v>
      </c>
      <c r="S1716" t="e">
        <f>MIN(VLOOKUP($O1716,margin_ranges!$A$5:$D$10,4,FALSE),$P1716*100)</f>
        <v>#N/A</v>
      </c>
      <c r="T1716" s="29" t="e">
        <f>(1-$S1716/100)/(1-$F1716)-1</f>
        <v>#N/A</v>
      </c>
      <c r="U1716" s="19" t="str">
        <f>IF(ABS(IFERROR(T1716,0))&gt;0.05,INDEX(margin_ranges!$C$13:$C$16,MATCH($F1716*100,margin_ranges!$B$13:$B$16,1)),"")</f>
        <v/>
      </c>
      <c r="V1716" t="e">
        <f>MIN(VLOOKUP($U1716,margin_ranges!$A$5:$D$10,4,FALSE),$P1716*100)</f>
        <v>#N/A</v>
      </c>
      <c r="Y1716" s="29" t="e">
        <f t="shared" si="26"/>
        <v>#N/A</v>
      </c>
    </row>
    <row r="1717" spans="1:25" x14ac:dyDescent="0.3">
      <c r="A1717" s="8" t="s">
        <v>33</v>
      </c>
      <c r="B1717" s="8" t="s">
        <v>3075</v>
      </c>
      <c r="C1717" s="8" t="s">
        <v>3076</v>
      </c>
      <c r="D1717" s="8" t="s">
        <v>34</v>
      </c>
      <c r="E1717" s="8"/>
      <c r="F1717" s="24">
        <v>0.248572730998251</v>
      </c>
      <c r="G1717" s="24">
        <v>0</v>
      </c>
      <c r="H1717" s="25">
        <v>3.9354</v>
      </c>
      <c r="I1717" s="25">
        <v>0.70140000000000002</v>
      </c>
      <c r="J1717" s="15">
        <v>28</v>
      </c>
      <c r="K1717" s="15">
        <v>7</v>
      </c>
      <c r="L1717" s="13">
        <v>0.1782</v>
      </c>
      <c r="M1717" s="7">
        <v>1.32210001</v>
      </c>
      <c r="N1717" s="26">
        <v>0.99346199999999996</v>
      </c>
      <c r="O1717" s="27"/>
      <c r="P1717" s="8">
        <v>0.24857273099999999</v>
      </c>
      <c r="Q1717" s="24">
        <v>0.27950000000000003</v>
      </c>
      <c r="R1717" t="e">
        <f>IF($Q1717*100&gt;=VLOOKUP($O1717,margin_ranges!$A$5:$C$10,2,FALSE),IF($Q1717*100&lt;=VLOOKUP($O1717,margin_ranges!$A$5:$C$10,3,FALSE)+10,"IN RANGE","ABOVE RANGE"),"BELOW RANGE")</f>
        <v>#N/A</v>
      </c>
      <c r="S1717" t="e">
        <f>MIN(VLOOKUP($O1717,margin_ranges!$A$5:$D$10,4,FALSE),$P1717*100)</f>
        <v>#N/A</v>
      </c>
      <c r="T1717" s="29" t="e">
        <f>(1-$S1717/100)/(1-$F1717)-1</f>
        <v>#N/A</v>
      </c>
      <c r="U1717" s="19" t="str">
        <f>IF(ABS(IFERROR(T1717,0))&gt;0.05,INDEX(margin_ranges!$C$13:$C$16,MATCH($F1717*100,margin_ranges!$B$13:$B$16,1)),"")</f>
        <v/>
      </c>
      <c r="V1717" t="e">
        <f>MIN(VLOOKUP($U1717,margin_ranges!$A$5:$D$10,4,FALSE),$P1717*100)</f>
        <v>#N/A</v>
      </c>
      <c r="Y1717" s="29" t="e">
        <f t="shared" si="26"/>
        <v>#N/A</v>
      </c>
    </row>
    <row r="1718" spans="1:25" x14ac:dyDescent="0.3">
      <c r="A1718" s="8" t="s">
        <v>17</v>
      </c>
      <c r="B1718" s="8" t="s">
        <v>3075</v>
      </c>
      <c r="C1718" s="8" t="s">
        <v>3076</v>
      </c>
      <c r="D1718" s="8" t="s">
        <v>3077</v>
      </c>
      <c r="E1718" s="8" t="s">
        <v>3078</v>
      </c>
      <c r="F1718" s="24">
        <v>0.25</v>
      </c>
      <c r="G1718" s="24">
        <v>0</v>
      </c>
      <c r="H1718" s="25">
        <v>1.7319</v>
      </c>
      <c r="I1718" s="25">
        <v>0.41220000000000001</v>
      </c>
      <c r="J1718" s="15">
        <v>17</v>
      </c>
      <c r="K1718" s="15">
        <v>4</v>
      </c>
      <c r="L1718" s="13">
        <v>0.23799999999999999</v>
      </c>
      <c r="M1718" s="7">
        <v>1.34914226</v>
      </c>
      <c r="N1718" s="26">
        <v>1</v>
      </c>
      <c r="O1718" s="27" t="s">
        <v>92</v>
      </c>
      <c r="P1718" s="8">
        <v>0.2587883225</v>
      </c>
      <c r="Q1718" s="24">
        <v>0.25</v>
      </c>
      <c r="R1718" t="str">
        <f>IF($Q1718*100&gt;=VLOOKUP($O1718,margin_ranges!$A$5:$C$10,2,FALSE),IF($Q1718*100&lt;=VLOOKUP($O1718,margin_ranges!$A$5:$C$10,3,FALSE)+10,"IN RANGE","ABOVE RANGE"),"BELOW RANGE")</f>
        <v>IN RANGE</v>
      </c>
      <c r="S1718">
        <f>MIN(VLOOKUP($O1718,margin_ranges!$A$5:$D$10,4,FALSE),$P1718*100)</f>
        <v>25.878832249999999</v>
      </c>
      <c r="T1718" s="29">
        <f>(1-$S1718/100)/(1-$F1718)-1</f>
        <v>-1.1717763333333409E-2</v>
      </c>
      <c r="U1718" s="19" t="str">
        <f>IF(ABS(IFERROR(T1718,0))&gt;0.05,INDEX(margin_ranges!$C$13:$C$16,MATCH($F1718*100,margin_ranges!$B$13:$B$16,1)),"")</f>
        <v/>
      </c>
      <c r="V1718" t="e">
        <f>MIN(VLOOKUP($U1718,margin_ranges!$A$5:$D$10,4,FALSE),$P1718*100)</f>
        <v>#N/A</v>
      </c>
      <c r="Y1718" s="29" t="e">
        <f t="shared" si="26"/>
        <v>#N/A</v>
      </c>
    </row>
    <row r="1719" spans="1:25" x14ac:dyDescent="0.3">
      <c r="A1719" s="8" t="s">
        <v>35</v>
      </c>
      <c r="B1719" s="8" t="s">
        <v>3079</v>
      </c>
      <c r="C1719" s="8" t="s">
        <v>34</v>
      </c>
      <c r="D1719" s="8" t="s">
        <v>34</v>
      </c>
      <c r="E1719" s="8"/>
      <c r="F1719" s="24">
        <v>0.3</v>
      </c>
      <c r="G1719" s="24">
        <v>0</v>
      </c>
      <c r="H1719" s="25">
        <v>31.152100000000001</v>
      </c>
      <c r="I1719" s="25">
        <v>8.8306000000000004</v>
      </c>
      <c r="J1719" s="15">
        <v>235</v>
      </c>
      <c r="K1719" s="15">
        <v>70</v>
      </c>
      <c r="L1719" s="13">
        <v>0.28349999999999997</v>
      </c>
      <c r="M1719" s="7">
        <v>0.88555910000000004</v>
      </c>
      <c r="N1719" s="26">
        <v>0.5</v>
      </c>
      <c r="O1719" s="27"/>
      <c r="P1719" s="8">
        <v>0.43538494280000001</v>
      </c>
      <c r="Q1719" s="24">
        <v>0.3</v>
      </c>
      <c r="R1719" t="e">
        <f>IF($Q1719*100&gt;=VLOOKUP($O1719,margin_ranges!$A$5:$C$10,2,FALSE),IF($Q1719*100&lt;=VLOOKUP($O1719,margin_ranges!$A$5:$C$10,3,FALSE)+10,"IN RANGE","ABOVE RANGE"),"BELOW RANGE")</f>
        <v>#N/A</v>
      </c>
      <c r="S1719" t="e">
        <f>MIN(VLOOKUP($O1719,margin_ranges!$A$5:$D$10,4,FALSE),$P1719*100)</f>
        <v>#N/A</v>
      </c>
      <c r="T1719" s="29" t="e">
        <f>(1-$S1719/100)/(1-$F1719)-1</f>
        <v>#N/A</v>
      </c>
      <c r="U1719" s="19" t="str">
        <f>IF(ABS(IFERROR(T1719,0))&gt;0.05,INDEX(margin_ranges!$C$13:$C$16,MATCH($F1719*100,margin_ranges!$B$13:$B$16,1)),"")</f>
        <v/>
      </c>
      <c r="V1719" t="e">
        <f>MIN(VLOOKUP($U1719,margin_ranges!$A$5:$D$10,4,FALSE),$P1719*100)</f>
        <v>#N/A</v>
      </c>
      <c r="Y1719" s="29" t="e">
        <f t="shared" si="26"/>
        <v>#N/A</v>
      </c>
    </row>
    <row r="1720" spans="1:25" x14ac:dyDescent="0.3">
      <c r="A1720" s="8" t="s">
        <v>33</v>
      </c>
      <c r="B1720" s="8" t="s">
        <v>3079</v>
      </c>
      <c r="C1720" s="8" t="s">
        <v>3080</v>
      </c>
      <c r="D1720" s="8" t="s">
        <v>34</v>
      </c>
      <c r="E1720" s="8"/>
      <c r="F1720" s="24">
        <v>0.3</v>
      </c>
      <c r="G1720" s="24">
        <v>0</v>
      </c>
      <c r="H1720" s="25">
        <v>31.152100000000001</v>
      </c>
      <c r="I1720" s="25">
        <v>8.8306000000000004</v>
      </c>
      <c r="J1720" s="15">
        <v>235</v>
      </c>
      <c r="K1720" s="15">
        <v>70</v>
      </c>
      <c r="L1720" s="13">
        <v>0.28349999999999997</v>
      </c>
      <c r="M1720" s="7">
        <v>0.88555910000000004</v>
      </c>
      <c r="N1720" s="26">
        <v>0.5</v>
      </c>
      <c r="O1720" s="27"/>
      <c r="P1720" s="8">
        <v>0.43538494280000001</v>
      </c>
      <c r="Q1720" s="24">
        <v>0.3</v>
      </c>
      <c r="R1720" t="e">
        <f>IF($Q1720*100&gt;=VLOOKUP($O1720,margin_ranges!$A$5:$C$10,2,FALSE),IF($Q1720*100&lt;=VLOOKUP($O1720,margin_ranges!$A$5:$C$10,3,FALSE)+10,"IN RANGE","ABOVE RANGE"),"BELOW RANGE")</f>
        <v>#N/A</v>
      </c>
      <c r="S1720" t="e">
        <f>MIN(VLOOKUP($O1720,margin_ranges!$A$5:$D$10,4,FALSE),$P1720*100)</f>
        <v>#N/A</v>
      </c>
      <c r="T1720" s="29" t="e">
        <f>(1-$S1720/100)/(1-$F1720)-1</f>
        <v>#N/A</v>
      </c>
      <c r="U1720" s="19" t="str">
        <f>IF(ABS(IFERROR(T1720,0))&gt;0.05,INDEX(margin_ranges!$C$13:$C$16,MATCH($F1720*100,margin_ranges!$B$13:$B$16,1)),"")</f>
        <v/>
      </c>
      <c r="V1720" t="e">
        <f>MIN(VLOOKUP($U1720,margin_ranges!$A$5:$D$10,4,FALSE),$P1720*100)</f>
        <v>#N/A</v>
      </c>
      <c r="Y1720" s="29" t="e">
        <f t="shared" si="26"/>
        <v>#N/A</v>
      </c>
    </row>
    <row r="1721" spans="1:25" x14ac:dyDescent="0.3">
      <c r="A1721" s="8" t="s">
        <v>17</v>
      </c>
      <c r="B1721" s="8" t="s">
        <v>3079</v>
      </c>
      <c r="C1721" s="8" t="s">
        <v>3080</v>
      </c>
      <c r="D1721" s="8" t="s">
        <v>3081</v>
      </c>
      <c r="E1721" s="8" t="s">
        <v>3082</v>
      </c>
      <c r="F1721" s="24">
        <v>0.3</v>
      </c>
      <c r="G1721" s="24">
        <v>0</v>
      </c>
      <c r="H1721" s="25">
        <v>31.152100000000001</v>
      </c>
      <c r="I1721" s="25">
        <v>8.8306000000000004</v>
      </c>
      <c r="J1721" s="15">
        <v>235</v>
      </c>
      <c r="K1721" s="15">
        <v>70</v>
      </c>
      <c r="L1721" s="13">
        <v>0.28349999999999997</v>
      </c>
      <c r="M1721" s="7">
        <v>0.88555910000000004</v>
      </c>
      <c r="N1721" s="26">
        <v>0.5</v>
      </c>
      <c r="O1721" s="27" t="s">
        <v>92</v>
      </c>
      <c r="P1721" s="8">
        <v>0.43538494280000001</v>
      </c>
      <c r="Q1721" s="24">
        <v>0.3</v>
      </c>
      <c r="R1721" t="str">
        <f>IF($Q1721*100&gt;=VLOOKUP($O1721,margin_ranges!$A$5:$C$10,2,FALSE),IF($Q1721*100&lt;=VLOOKUP($O1721,margin_ranges!$A$5:$C$10,3,FALSE)+10,"IN RANGE","ABOVE RANGE"),"BELOW RANGE")</f>
        <v>IN RANGE</v>
      </c>
      <c r="S1721">
        <f>MIN(VLOOKUP($O1721,margin_ranges!$A$5:$D$10,4,FALSE),$P1721*100)</f>
        <v>29.75</v>
      </c>
      <c r="T1721" s="29">
        <f>(1-$S1721/100)/(1-$F1721)-1</f>
        <v>3.5714285714285587E-3</v>
      </c>
      <c r="U1721" s="19" t="str">
        <f>IF(ABS(IFERROR(T1721,0))&gt;0.05,INDEX(margin_ranges!$C$13:$C$16,MATCH($F1721*100,margin_ranges!$B$13:$B$16,1)),"")</f>
        <v/>
      </c>
      <c r="V1721" t="e">
        <f>MIN(VLOOKUP($U1721,margin_ranges!$A$5:$D$10,4,FALSE),$P1721*100)</f>
        <v>#N/A</v>
      </c>
      <c r="Y1721" s="29" t="e">
        <f t="shared" si="26"/>
        <v>#N/A</v>
      </c>
    </row>
    <row r="1722" spans="1:25" x14ac:dyDescent="0.3">
      <c r="A1722" s="8" t="s">
        <v>35</v>
      </c>
      <c r="B1722" s="8" t="s">
        <v>3083</v>
      </c>
      <c r="C1722" s="8" t="s">
        <v>34</v>
      </c>
      <c r="D1722" s="8" t="s">
        <v>34</v>
      </c>
      <c r="E1722" s="8"/>
      <c r="F1722" s="24">
        <v>0.226251507160704</v>
      </c>
      <c r="G1722" s="24">
        <v>0</v>
      </c>
      <c r="H1722" s="25">
        <v>27.356000000000002</v>
      </c>
      <c r="I1722" s="25">
        <v>2.4508000000000001</v>
      </c>
      <c r="J1722" s="15">
        <v>143</v>
      </c>
      <c r="K1722" s="15">
        <v>32</v>
      </c>
      <c r="L1722" s="13">
        <v>8.9599999999999999E-2</v>
      </c>
      <c r="M1722" s="7">
        <v>1.93861444</v>
      </c>
      <c r="N1722" s="26">
        <v>1.5</v>
      </c>
      <c r="O1722" s="27"/>
      <c r="P1722" s="8">
        <v>0.22625150720000001</v>
      </c>
      <c r="Q1722" s="24">
        <v>0.25640000000000002</v>
      </c>
      <c r="R1722" t="e">
        <f>IF($Q1722*100&gt;=VLOOKUP($O1722,margin_ranges!$A$5:$C$10,2,FALSE),IF($Q1722*100&lt;=VLOOKUP($O1722,margin_ranges!$A$5:$C$10,3,FALSE)+10,"IN RANGE","ABOVE RANGE"),"BELOW RANGE")</f>
        <v>#N/A</v>
      </c>
      <c r="S1722" t="e">
        <f>MIN(VLOOKUP($O1722,margin_ranges!$A$5:$D$10,4,FALSE),$P1722*100)</f>
        <v>#N/A</v>
      </c>
      <c r="T1722" s="29" t="e">
        <f>(1-$S1722/100)/(1-$F1722)-1</f>
        <v>#N/A</v>
      </c>
      <c r="U1722" s="19" t="str">
        <f>IF(ABS(IFERROR(T1722,0))&gt;0.05,INDEX(margin_ranges!$C$13:$C$16,MATCH($F1722*100,margin_ranges!$B$13:$B$16,1)),"")</f>
        <v/>
      </c>
      <c r="V1722" t="e">
        <f>MIN(VLOOKUP($U1722,margin_ranges!$A$5:$D$10,4,FALSE),$P1722*100)</f>
        <v>#N/A</v>
      </c>
      <c r="Y1722" s="29" t="e">
        <f t="shared" si="26"/>
        <v>#N/A</v>
      </c>
    </row>
    <row r="1723" spans="1:25" x14ac:dyDescent="0.3">
      <c r="A1723" s="8" t="s">
        <v>33</v>
      </c>
      <c r="B1723" s="8" t="s">
        <v>3083</v>
      </c>
      <c r="C1723" s="8" t="s">
        <v>3084</v>
      </c>
      <c r="D1723" s="8" t="s">
        <v>34</v>
      </c>
      <c r="E1723" s="8"/>
      <c r="F1723" s="24">
        <v>0.226251507160704</v>
      </c>
      <c r="G1723" s="24">
        <v>0</v>
      </c>
      <c r="H1723" s="25">
        <v>27.356000000000002</v>
      </c>
      <c r="I1723" s="25">
        <v>2.4508000000000001</v>
      </c>
      <c r="J1723" s="15">
        <v>143</v>
      </c>
      <c r="K1723" s="15">
        <v>32</v>
      </c>
      <c r="L1723" s="13">
        <v>8.9599999999999999E-2</v>
      </c>
      <c r="M1723" s="7">
        <v>1.93861444</v>
      </c>
      <c r="N1723" s="26">
        <v>1.5</v>
      </c>
      <c r="O1723" s="27"/>
      <c r="P1723" s="8">
        <v>0.22625150720000001</v>
      </c>
      <c r="Q1723" s="24">
        <v>0.25640000000000002</v>
      </c>
      <c r="R1723" t="e">
        <f>IF($Q1723*100&gt;=VLOOKUP($O1723,margin_ranges!$A$5:$C$10,2,FALSE),IF($Q1723*100&lt;=VLOOKUP($O1723,margin_ranges!$A$5:$C$10,3,FALSE)+10,"IN RANGE","ABOVE RANGE"),"BELOW RANGE")</f>
        <v>#N/A</v>
      </c>
      <c r="S1723" t="e">
        <f>MIN(VLOOKUP($O1723,margin_ranges!$A$5:$D$10,4,FALSE),$P1723*100)</f>
        <v>#N/A</v>
      </c>
      <c r="T1723" s="29" t="e">
        <f>(1-$S1723/100)/(1-$F1723)-1</f>
        <v>#N/A</v>
      </c>
      <c r="U1723" s="19" t="str">
        <f>IF(ABS(IFERROR(T1723,0))&gt;0.05,INDEX(margin_ranges!$C$13:$C$16,MATCH($F1723*100,margin_ranges!$B$13:$B$16,1)),"")</f>
        <v/>
      </c>
      <c r="V1723" t="e">
        <f>MIN(VLOOKUP($U1723,margin_ranges!$A$5:$D$10,4,FALSE),$P1723*100)</f>
        <v>#N/A</v>
      </c>
      <c r="Y1723" s="29" t="e">
        <f t="shared" si="26"/>
        <v>#N/A</v>
      </c>
    </row>
    <row r="1724" spans="1:25" x14ac:dyDescent="0.3">
      <c r="A1724" s="8" t="s">
        <v>17</v>
      </c>
      <c r="B1724" s="8" t="s">
        <v>3083</v>
      </c>
      <c r="C1724" s="8" t="s">
        <v>3084</v>
      </c>
      <c r="D1724" s="8" t="s">
        <v>3085</v>
      </c>
      <c r="E1724" s="8" t="s">
        <v>3086</v>
      </c>
      <c r="F1724" s="24">
        <v>0.21274119953821599</v>
      </c>
      <c r="G1724" s="24">
        <v>0</v>
      </c>
      <c r="H1724" s="25">
        <v>22.946899999999999</v>
      </c>
      <c r="I1724" s="25">
        <v>2.0457999999999998</v>
      </c>
      <c r="J1724" s="15">
        <v>117</v>
      </c>
      <c r="K1724" s="15">
        <v>25</v>
      </c>
      <c r="L1724" s="13">
        <v>8.9200000000000002E-2</v>
      </c>
      <c r="M1724" s="7">
        <v>1.90534548</v>
      </c>
      <c r="N1724" s="26">
        <v>1.5</v>
      </c>
      <c r="O1724" s="27" t="s">
        <v>92</v>
      </c>
      <c r="P1724" s="8">
        <v>0.21274119950000001</v>
      </c>
      <c r="Q1724" s="24">
        <v>0.25</v>
      </c>
      <c r="R1724" t="str">
        <f>IF($Q1724*100&gt;=VLOOKUP($O1724,margin_ranges!$A$5:$C$10,2,FALSE),IF($Q1724*100&lt;=VLOOKUP($O1724,margin_ranges!$A$5:$C$10,3,FALSE)+10,"IN RANGE","ABOVE RANGE"),"BELOW RANGE")</f>
        <v>IN RANGE</v>
      </c>
      <c r="S1724">
        <f>MIN(VLOOKUP($O1724,margin_ranges!$A$5:$D$10,4,FALSE),$P1724*100)</f>
        <v>21.274119949999999</v>
      </c>
      <c r="T1724" s="29">
        <f>(1-$S1724/100)/(1-$F1724)-1</f>
        <v>4.854316948410542E-11</v>
      </c>
      <c r="U1724" s="19" t="str">
        <f>IF(ABS(IFERROR(T1724,0))&gt;0.05,INDEX(margin_ranges!$C$13:$C$16,MATCH($F1724*100,margin_ranges!$B$13:$B$16,1)),"")</f>
        <v/>
      </c>
      <c r="V1724" t="e">
        <f>MIN(VLOOKUP($U1724,margin_ranges!$A$5:$D$10,4,FALSE),$P1724*100)</f>
        <v>#N/A</v>
      </c>
      <c r="Y1724" s="29" t="e">
        <f t="shared" si="26"/>
        <v>#N/A</v>
      </c>
    </row>
    <row r="1725" spans="1:25" x14ac:dyDescent="0.3">
      <c r="A1725" s="8" t="s">
        <v>17</v>
      </c>
      <c r="B1725" s="8" t="s">
        <v>3083</v>
      </c>
      <c r="C1725" s="8" t="s">
        <v>3084</v>
      </c>
      <c r="D1725" s="8" t="s">
        <v>3089</v>
      </c>
      <c r="E1725" s="8" t="s">
        <v>3090</v>
      </c>
      <c r="F1725" s="24">
        <v>0.27782648040269198</v>
      </c>
      <c r="G1725" s="24">
        <v>0</v>
      </c>
      <c r="H1725" s="25">
        <v>2.4824000000000002</v>
      </c>
      <c r="I1725" s="25">
        <v>0.2432</v>
      </c>
      <c r="J1725" s="15">
        <v>15</v>
      </c>
      <c r="K1725" s="15">
        <v>4</v>
      </c>
      <c r="L1725" s="13">
        <v>9.8000000000000004E-2</v>
      </c>
      <c r="M1725" s="7">
        <v>2.0770631399999999</v>
      </c>
      <c r="N1725" s="26">
        <v>1.5</v>
      </c>
      <c r="O1725" s="27" t="s">
        <v>22</v>
      </c>
      <c r="P1725" s="8">
        <v>0.27782648040000002</v>
      </c>
      <c r="Q1725" s="24">
        <v>0.31</v>
      </c>
      <c r="R1725" t="str">
        <f>IF($Q1725*100&gt;=VLOOKUP($O1725,margin_ranges!$A$5:$C$10,2,FALSE),IF($Q1725*100&lt;=VLOOKUP($O1725,margin_ranges!$A$5:$C$10,3,FALSE)+10,"IN RANGE","ABOVE RANGE"),"BELOW RANGE")</f>
        <v>IN RANGE</v>
      </c>
      <c r="S1725">
        <f>MIN(VLOOKUP($O1725,margin_ranges!$A$5:$D$10,4,FALSE),$P1725*100)</f>
        <v>27.782648040000002</v>
      </c>
      <c r="T1725" s="29">
        <f>(1-$S1725/100)/(1-$F1725)-1</f>
        <v>3.7276848274814256E-12</v>
      </c>
      <c r="U1725" s="19" t="str">
        <f>IF(ABS(IFERROR(T1725,0))&gt;0.05,INDEX(margin_ranges!$C$13:$C$16,MATCH($F1725*100,margin_ranges!$B$13:$B$16,1)),"")</f>
        <v/>
      </c>
      <c r="V1725" t="e">
        <f>MIN(VLOOKUP($U1725,margin_ranges!$A$5:$D$10,4,FALSE),$P1725*100)</f>
        <v>#N/A</v>
      </c>
      <c r="Y1725" s="29" t="e">
        <f t="shared" si="26"/>
        <v>#N/A</v>
      </c>
    </row>
    <row r="1726" spans="1:25" x14ac:dyDescent="0.3">
      <c r="A1726" s="8" t="s">
        <v>17</v>
      </c>
      <c r="B1726" s="8" t="s">
        <v>3083</v>
      </c>
      <c r="C1726" s="8" t="s">
        <v>3084</v>
      </c>
      <c r="D1726" s="8" t="s">
        <v>3087</v>
      </c>
      <c r="E1726" s="8" t="s">
        <v>3088</v>
      </c>
      <c r="F1726" s="24">
        <v>0.25</v>
      </c>
      <c r="G1726" s="24">
        <v>0</v>
      </c>
      <c r="H1726" s="25">
        <v>1.9136</v>
      </c>
      <c r="I1726" s="25">
        <v>0.1618</v>
      </c>
      <c r="J1726" s="15">
        <v>10</v>
      </c>
      <c r="K1726" s="15">
        <v>3</v>
      </c>
      <c r="L1726" s="13">
        <v>8.4500000000000006E-2</v>
      </c>
      <c r="M1726" s="7">
        <v>2.1511699800000001</v>
      </c>
      <c r="N1726" s="26">
        <v>1.5</v>
      </c>
      <c r="O1726" s="27" t="s">
        <v>92</v>
      </c>
      <c r="P1726" s="8">
        <v>0.30270503240000002</v>
      </c>
      <c r="Q1726" s="24">
        <v>0.25</v>
      </c>
      <c r="R1726" t="str">
        <f>IF($Q1726*100&gt;=VLOOKUP($O1726,margin_ranges!$A$5:$C$10,2,FALSE),IF($Q1726*100&lt;=VLOOKUP($O1726,margin_ranges!$A$5:$C$10,3,FALSE)+10,"IN RANGE","ABOVE RANGE"),"BELOW RANGE")</f>
        <v>IN RANGE</v>
      </c>
      <c r="S1726">
        <f>MIN(VLOOKUP($O1726,margin_ranges!$A$5:$D$10,4,FALSE),$P1726*100)</f>
        <v>29.75</v>
      </c>
      <c r="T1726" s="29">
        <f>(1-$S1726/100)/(1-$F1726)-1</f>
        <v>-6.3333333333333353E-2</v>
      </c>
      <c r="U1726" s="19" t="str">
        <f>IF(ABS(IFERROR(T1726,0))&gt;0.05,INDEX(margin_ranges!$C$13:$C$16,MATCH($F1726*100,margin_ranges!$B$13:$B$16,1)),"")</f>
        <v>Balanced (Type B)</v>
      </c>
      <c r="V1726">
        <f>MIN(VLOOKUP($U1726,margin_ranges!$A$5:$D$10,4,FALSE),$P1726*100)</f>
        <v>29.75</v>
      </c>
      <c r="Y1726" s="29">
        <f t="shared" si="26"/>
        <v>-6.3333333333333353E-2</v>
      </c>
    </row>
    <row r="1727" spans="1:25" x14ac:dyDescent="0.3">
      <c r="A1727" s="8" t="s">
        <v>35</v>
      </c>
      <c r="B1727" s="8" t="s">
        <v>3091</v>
      </c>
      <c r="C1727" s="8" t="s">
        <v>34</v>
      </c>
      <c r="D1727" s="8" t="s">
        <v>34</v>
      </c>
      <c r="E1727" s="8"/>
      <c r="F1727" s="24">
        <v>0.28964814999545002</v>
      </c>
      <c r="G1727" s="24">
        <v>0.91795497999999998</v>
      </c>
      <c r="H1727" s="25">
        <v>1245.2843</v>
      </c>
      <c r="I1727" s="25">
        <v>239.75040000000001</v>
      </c>
      <c r="J1727" s="15">
        <v>12519</v>
      </c>
      <c r="K1727" s="15">
        <v>3290</v>
      </c>
      <c r="L1727" s="13">
        <v>0.1925</v>
      </c>
      <c r="M1727" s="7">
        <v>1.7406061399999999</v>
      </c>
      <c r="N1727" s="26">
        <v>1</v>
      </c>
      <c r="O1727" s="27"/>
      <c r="P1727" s="8">
        <v>0.42548749019999998</v>
      </c>
      <c r="Q1727" s="24">
        <v>0.28960000000000002</v>
      </c>
      <c r="R1727" t="e">
        <f>IF($Q1727*100&gt;=VLOOKUP($O1727,margin_ranges!$A$5:$C$10,2,FALSE),IF($Q1727*100&lt;=VLOOKUP($O1727,margin_ranges!$A$5:$C$10,3,FALSE)+10,"IN RANGE","ABOVE RANGE"),"BELOW RANGE")</f>
        <v>#N/A</v>
      </c>
      <c r="S1727" t="e">
        <f>MIN(VLOOKUP($O1727,margin_ranges!$A$5:$D$10,4,FALSE),$P1727*100)</f>
        <v>#N/A</v>
      </c>
      <c r="T1727" s="29" t="e">
        <f>(1-$S1727/100)/(1-$F1727)-1</f>
        <v>#N/A</v>
      </c>
      <c r="U1727" s="19" t="str">
        <f>IF(ABS(IFERROR(T1727,0))&gt;0.05,INDEX(margin_ranges!$C$13:$C$16,MATCH($F1727*100,margin_ranges!$B$13:$B$16,1)),"")</f>
        <v/>
      </c>
      <c r="V1727" t="e">
        <f>MIN(VLOOKUP($U1727,margin_ranges!$A$5:$D$10,4,FALSE),$P1727*100)</f>
        <v>#N/A</v>
      </c>
      <c r="Y1727" s="29" t="e">
        <f t="shared" si="26"/>
        <v>#N/A</v>
      </c>
    </row>
    <row r="1728" spans="1:25" x14ac:dyDescent="0.3">
      <c r="A1728" s="8" t="s">
        <v>33</v>
      </c>
      <c r="B1728" s="8" t="s">
        <v>3091</v>
      </c>
      <c r="C1728" s="8" t="s">
        <v>3092</v>
      </c>
      <c r="D1728" s="8" t="s">
        <v>34</v>
      </c>
      <c r="E1728" s="8"/>
      <c r="F1728" s="24">
        <v>0.28964814999545002</v>
      </c>
      <c r="G1728" s="24">
        <v>0.91795497999999998</v>
      </c>
      <c r="H1728" s="25">
        <v>1245.2843</v>
      </c>
      <c r="I1728" s="25">
        <v>239.75040000000001</v>
      </c>
      <c r="J1728" s="15">
        <v>12519</v>
      </c>
      <c r="K1728" s="15">
        <v>3290</v>
      </c>
      <c r="L1728" s="13">
        <v>0.1925</v>
      </c>
      <c r="M1728" s="7">
        <v>1.7406061399999999</v>
      </c>
      <c r="N1728" s="26">
        <v>1</v>
      </c>
      <c r="O1728" s="27"/>
      <c r="P1728" s="8">
        <v>0.42548749019999998</v>
      </c>
      <c r="Q1728" s="24">
        <v>0.28960000000000002</v>
      </c>
      <c r="R1728" t="e">
        <f>IF($Q1728*100&gt;=VLOOKUP($O1728,margin_ranges!$A$5:$C$10,2,FALSE),IF($Q1728*100&lt;=VLOOKUP($O1728,margin_ranges!$A$5:$C$10,3,FALSE)+10,"IN RANGE","ABOVE RANGE"),"BELOW RANGE")</f>
        <v>#N/A</v>
      </c>
      <c r="S1728" t="e">
        <f>MIN(VLOOKUP($O1728,margin_ranges!$A$5:$D$10,4,FALSE),$P1728*100)</f>
        <v>#N/A</v>
      </c>
      <c r="T1728" s="29" t="e">
        <f>(1-$S1728/100)/(1-$F1728)-1</f>
        <v>#N/A</v>
      </c>
      <c r="U1728" s="19" t="str">
        <f>IF(ABS(IFERROR(T1728,0))&gt;0.05,INDEX(margin_ranges!$C$13:$C$16,MATCH($F1728*100,margin_ranges!$B$13:$B$16,1)),"")</f>
        <v/>
      </c>
      <c r="V1728" t="e">
        <f>MIN(VLOOKUP($U1728,margin_ranges!$A$5:$D$10,4,FALSE),$P1728*100)</f>
        <v>#N/A</v>
      </c>
      <c r="Y1728" s="29" t="e">
        <f t="shared" si="26"/>
        <v>#N/A</v>
      </c>
    </row>
    <row r="1729" spans="1:25" x14ac:dyDescent="0.3">
      <c r="A1729" s="8" t="s">
        <v>17</v>
      </c>
      <c r="B1729" s="8" t="s">
        <v>3091</v>
      </c>
      <c r="C1729" s="8" t="s">
        <v>3092</v>
      </c>
      <c r="D1729" s="8" t="s">
        <v>3103</v>
      </c>
      <c r="E1729" s="8" t="s">
        <v>3104</v>
      </c>
      <c r="F1729" s="24">
        <v>0.28569191254776599</v>
      </c>
      <c r="G1729" s="24">
        <v>0</v>
      </c>
      <c r="H1729" s="25">
        <v>6.2553000000000001</v>
      </c>
      <c r="I1729" s="25">
        <v>0.65159999999999996</v>
      </c>
      <c r="J1729" s="15">
        <v>27</v>
      </c>
      <c r="K1729" s="15">
        <v>7</v>
      </c>
      <c r="L1729" s="13">
        <v>0.1042</v>
      </c>
      <c r="M1729" s="7">
        <v>1.39995615</v>
      </c>
      <c r="N1729" s="26">
        <v>1</v>
      </c>
      <c r="O1729" s="27" t="s">
        <v>22</v>
      </c>
      <c r="P1729" s="8">
        <v>0.28569191249999998</v>
      </c>
      <c r="Q1729" s="24">
        <v>0.28999999999999998</v>
      </c>
      <c r="R1729" t="str">
        <f>IF($Q1729*100&gt;=VLOOKUP($O1729,margin_ranges!$A$5:$C$10,2,FALSE),IF($Q1729*100&lt;=VLOOKUP($O1729,margin_ranges!$A$5:$C$10,3,FALSE)+10,"IN RANGE","ABOVE RANGE"),"BELOW RANGE")</f>
        <v>IN RANGE</v>
      </c>
      <c r="S1729">
        <f>MIN(VLOOKUP($O1729,margin_ranges!$A$5:$D$10,4,FALSE),$P1729*100)</f>
        <v>28.569191249999999</v>
      </c>
      <c r="T1729" s="29">
        <f>(1-$S1729/100)/(1-$F1729)-1</f>
        <v>6.6870287085407654E-11</v>
      </c>
      <c r="U1729" s="19" t="str">
        <f>IF(ABS(IFERROR(T1729,0))&gt;0.05,INDEX(margin_ranges!$C$13:$C$16,MATCH($F1729*100,margin_ranges!$B$13:$B$16,1)),"")</f>
        <v/>
      </c>
      <c r="V1729" t="e">
        <f>MIN(VLOOKUP($U1729,margin_ranges!$A$5:$D$10,4,FALSE),$P1729*100)</f>
        <v>#N/A</v>
      </c>
      <c r="Y1729" s="29" t="e">
        <f t="shared" si="26"/>
        <v>#N/A</v>
      </c>
    </row>
    <row r="1730" spans="1:25" x14ac:dyDescent="0.3">
      <c r="A1730" s="8" t="s">
        <v>17</v>
      </c>
      <c r="B1730" s="8" t="s">
        <v>3091</v>
      </c>
      <c r="C1730" s="8" t="s">
        <v>3092</v>
      </c>
      <c r="D1730" s="8" t="s">
        <v>3093</v>
      </c>
      <c r="E1730" s="8" t="s">
        <v>3094</v>
      </c>
      <c r="F1730" s="24">
        <v>0.28827748962849198</v>
      </c>
      <c r="G1730" s="24">
        <v>0</v>
      </c>
      <c r="H1730" s="25">
        <v>17.142800000000001</v>
      </c>
      <c r="I1730" s="25">
        <v>2.7229000000000001</v>
      </c>
      <c r="J1730" s="15">
        <v>115</v>
      </c>
      <c r="K1730" s="15">
        <v>29</v>
      </c>
      <c r="L1730" s="13">
        <v>0.1588</v>
      </c>
      <c r="M1730" s="7">
        <v>1.4050419700000001</v>
      </c>
      <c r="N1730" s="26">
        <v>1</v>
      </c>
      <c r="O1730" s="27" t="s">
        <v>22</v>
      </c>
      <c r="P1730" s="8">
        <v>0.28827748959999999</v>
      </c>
      <c r="Q1730" s="24">
        <v>0.28999999999999998</v>
      </c>
      <c r="R1730" t="str">
        <f>IF($Q1730*100&gt;=VLOOKUP($O1730,margin_ranges!$A$5:$C$10,2,FALSE),IF($Q1730*100&lt;=VLOOKUP($O1730,margin_ranges!$A$5:$C$10,3,FALSE)+10,"IN RANGE","ABOVE RANGE"),"BELOW RANGE")</f>
        <v>IN RANGE</v>
      </c>
      <c r="S1730">
        <f>MIN(VLOOKUP($O1730,margin_ranges!$A$5:$D$10,4,FALSE),$P1730*100)</f>
        <v>28.827748960000001</v>
      </c>
      <c r="T1730" s="29">
        <f>(1-$S1730/100)/(1-$F1730)-1</f>
        <v>4.0032421821933895E-11</v>
      </c>
      <c r="U1730" s="19" t="str">
        <f>IF(ABS(IFERROR(T1730,0))&gt;0.05,INDEX(margin_ranges!$C$13:$C$16,MATCH($F1730*100,margin_ranges!$B$13:$B$16,1)),"")</f>
        <v/>
      </c>
      <c r="V1730" t="e">
        <f>MIN(VLOOKUP($U1730,margin_ranges!$A$5:$D$10,4,FALSE),$P1730*100)</f>
        <v>#N/A</v>
      </c>
      <c r="Y1730" s="29" t="e">
        <f t="shared" si="26"/>
        <v>#N/A</v>
      </c>
    </row>
    <row r="1731" spans="1:25" x14ac:dyDescent="0.3">
      <c r="A1731" s="8" t="s">
        <v>17</v>
      </c>
      <c r="B1731" s="8" t="s">
        <v>3091</v>
      </c>
      <c r="C1731" s="8" t="s">
        <v>3092</v>
      </c>
      <c r="D1731" s="8" t="s">
        <v>3117</v>
      </c>
      <c r="E1731" s="8" t="s">
        <v>3118</v>
      </c>
      <c r="F1731" s="24">
        <v>0.27627344792402397</v>
      </c>
      <c r="G1731" s="24">
        <v>0</v>
      </c>
      <c r="H1731" s="25">
        <v>14.5388</v>
      </c>
      <c r="I1731" s="25">
        <v>2.6345999999999998</v>
      </c>
      <c r="J1731" s="15">
        <v>109</v>
      </c>
      <c r="K1731" s="15">
        <v>28</v>
      </c>
      <c r="L1731" s="13">
        <v>0.1812</v>
      </c>
      <c r="M1731" s="7">
        <v>1.3817373399999999</v>
      </c>
      <c r="N1731" s="26">
        <v>1</v>
      </c>
      <c r="O1731" s="27" t="s">
        <v>22</v>
      </c>
      <c r="P1731" s="8">
        <v>0.27627344790000002</v>
      </c>
      <c r="Q1731" s="24">
        <v>0.28999999999999998</v>
      </c>
      <c r="R1731" t="str">
        <f>IF($Q1731*100&gt;=VLOOKUP($O1731,margin_ranges!$A$5:$C$10,2,FALSE),IF($Q1731*100&lt;=VLOOKUP($O1731,margin_ranges!$A$5:$C$10,3,FALSE)+10,"IN RANGE","ABOVE RANGE"),"BELOW RANGE")</f>
        <v>IN RANGE</v>
      </c>
      <c r="S1731">
        <f>MIN(VLOOKUP($O1731,margin_ranges!$A$5:$D$10,4,FALSE),$P1731*100)</f>
        <v>27.627344790000002</v>
      </c>
      <c r="T1731" s="29">
        <f>(1-$S1731/100)/(1-$F1731)-1</f>
        <v>3.319478025787248E-11</v>
      </c>
      <c r="U1731" s="19" t="str">
        <f>IF(ABS(IFERROR(T1731,0))&gt;0.05,INDEX(margin_ranges!$C$13:$C$16,MATCH($F1731*100,margin_ranges!$B$13:$B$16,1)),"")</f>
        <v/>
      </c>
      <c r="V1731" t="e">
        <f>MIN(VLOOKUP($U1731,margin_ranges!$A$5:$D$10,4,FALSE),$P1731*100)</f>
        <v>#N/A</v>
      </c>
      <c r="Y1731" s="29" t="e">
        <f t="shared" si="26"/>
        <v>#N/A</v>
      </c>
    </row>
    <row r="1732" spans="1:25" x14ac:dyDescent="0.3">
      <c r="A1732" s="8" t="s">
        <v>17</v>
      </c>
      <c r="B1732" s="8" t="s">
        <v>3091</v>
      </c>
      <c r="C1732" s="8" t="s">
        <v>3092</v>
      </c>
      <c r="D1732" s="8" t="s">
        <v>3105</v>
      </c>
      <c r="E1732" s="8" t="s">
        <v>3106</v>
      </c>
      <c r="F1732" s="24">
        <v>0.28745370765693501</v>
      </c>
      <c r="G1732" s="24">
        <v>0</v>
      </c>
      <c r="H1732" s="25">
        <v>28.580400000000001</v>
      </c>
      <c r="I1732" s="25">
        <v>6.4372999999999996</v>
      </c>
      <c r="J1732" s="15">
        <v>271</v>
      </c>
      <c r="K1732" s="15">
        <v>69</v>
      </c>
      <c r="L1732" s="13">
        <v>0.22520000000000001</v>
      </c>
      <c r="M1732" s="7">
        <v>1.4034175900000001</v>
      </c>
      <c r="N1732" s="26">
        <v>1</v>
      </c>
      <c r="O1732" s="27" t="s">
        <v>22</v>
      </c>
      <c r="P1732" s="8">
        <v>0.28745370770000001</v>
      </c>
      <c r="Q1732" s="24">
        <v>0.28999999999999998</v>
      </c>
      <c r="R1732" t="str">
        <f>IF($Q1732*100&gt;=VLOOKUP($O1732,margin_ranges!$A$5:$C$10,2,FALSE),IF($Q1732*100&lt;=VLOOKUP($O1732,margin_ranges!$A$5:$C$10,3,FALSE)+10,"IN RANGE","ABOVE RANGE"),"BELOW RANGE")</f>
        <v>IN RANGE</v>
      </c>
      <c r="S1732">
        <f>MIN(VLOOKUP($O1732,margin_ranges!$A$5:$D$10,4,FALSE),$P1732*100)</f>
        <v>28.745370770000001</v>
      </c>
      <c r="T1732" s="29">
        <f>(1-$S1732/100)/(1-$F1732)-1</f>
        <v>-6.0438209992241809E-11</v>
      </c>
      <c r="U1732" s="19" t="str">
        <f>IF(ABS(IFERROR(T1732,0))&gt;0.05,INDEX(margin_ranges!$C$13:$C$16,MATCH($F1732*100,margin_ranges!$B$13:$B$16,1)),"")</f>
        <v/>
      </c>
      <c r="V1732" t="e">
        <f>MIN(VLOOKUP($U1732,margin_ranges!$A$5:$D$10,4,FALSE),$P1732*100)</f>
        <v>#N/A</v>
      </c>
      <c r="Y1732" s="29" t="e">
        <f t="shared" si="26"/>
        <v>#N/A</v>
      </c>
    </row>
    <row r="1733" spans="1:25" x14ac:dyDescent="0.3">
      <c r="A1733" s="8" t="s">
        <v>17</v>
      </c>
      <c r="B1733" s="8" t="s">
        <v>3091</v>
      </c>
      <c r="C1733" s="8" t="s">
        <v>3092</v>
      </c>
      <c r="D1733" s="8" t="s">
        <v>3113</v>
      </c>
      <c r="E1733" s="8" t="s">
        <v>3114</v>
      </c>
      <c r="F1733" s="24">
        <v>0.27179882215540502</v>
      </c>
      <c r="G1733" s="24">
        <v>0</v>
      </c>
      <c r="H1733" s="25">
        <v>5.2257999999999996</v>
      </c>
      <c r="I1733" s="25">
        <v>0.83730000000000004</v>
      </c>
      <c r="J1733" s="15">
        <v>34</v>
      </c>
      <c r="K1733" s="15">
        <v>9</v>
      </c>
      <c r="L1733" s="13">
        <v>0.16020000000000001</v>
      </c>
      <c r="M1733" s="7">
        <v>1.3732468900000001</v>
      </c>
      <c r="N1733" s="26">
        <v>1</v>
      </c>
      <c r="O1733" s="27" t="s">
        <v>22</v>
      </c>
      <c r="P1733" s="8">
        <v>0.27179882220000001</v>
      </c>
      <c r="Q1733" s="24">
        <v>0.28999999999999998</v>
      </c>
      <c r="R1733" t="str">
        <f>IF($Q1733*100&gt;=VLOOKUP($O1733,margin_ranges!$A$5:$C$10,2,FALSE),IF($Q1733*100&lt;=VLOOKUP($O1733,margin_ranges!$A$5:$C$10,3,FALSE)+10,"IN RANGE","ABOVE RANGE"),"BELOW RANGE")</f>
        <v>IN RANGE</v>
      </c>
      <c r="S1733">
        <f>MIN(VLOOKUP($O1733,margin_ranges!$A$5:$D$10,4,FALSE),$P1733*100)</f>
        <v>27.17988222</v>
      </c>
      <c r="T1733" s="29">
        <f>(1-$S1733/100)/(1-$F1733)-1</f>
        <v>-6.1239902038323635E-11</v>
      </c>
      <c r="U1733" s="19" t="str">
        <f>IF(ABS(IFERROR(T1733,0))&gt;0.05,INDEX(margin_ranges!$C$13:$C$16,MATCH($F1733*100,margin_ranges!$B$13:$B$16,1)),"")</f>
        <v/>
      </c>
      <c r="V1733" t="e">
        <f>MIN(VLOOKUP($U1733,margin_ranges!$A$5:$D$10,4,FALSE),$P1733*100)</f>
        <v>#N/A</v>
      </c>
      <c r="Y1733" s="29" t="e">
        <f t="shared" si="26"/>
        <v>#N/A</v>
      </c>
    </row>
    <row r="1734" spans="1:25" x14ac:dyDescent="0.3">
      <c r="A1734" s="8" t="s">
        <v>17</v>
      </c>
      <c r="B1734" s="8" t="s">
        <v>3091</v>
      </c>
      <c r="C1734" s="8" t="s">
        <v>3092</v>
      </c>
      <c r="D1734" s="8" t="s">
        <v>3099</v>
      </c>
      <c r="E1734" s="8" t="s">
        <v>3100</v>
      </c>
      <c r="F1734" s="24">
        <v>0.28999999999999998</v>
      </c>
      <c r="G1734" s="24">
        <v>0</v>
      </c>
      <c r="H1734" s="25">
        <v>24.8934</v>
      </c>
      <c r="I1734" s="25">
        <v>5.0789</v>
      </c>
      <c r="J1734" s="15">
        <v>216</v>
      </c>
      <c r="K1734" s="15">
        <v>55</v>
      </c>
      <c r="L1734" s="13">
        <v>0.20399999999999999</v>
      </c>
      <c r="M1734" s="7">
        <v>1.41531841</v>
      </c>
      <c r="N1734" s="26">
        <v>1</v>
      </c>
      <c r="O1734" s="27" t="s">
        <v>22</v>
      </c>
      <c r="P1734" s="8">
        <v>0.2934452098</v>
      </c>
      <c r="Q1734" s="24">
        <v>0.28999999999999998</v>
      </c>
      <c r="R1734" t="str">
        <f>IF($Q1734*100&gt;=VLOOKUP($O1734,margin_ranges!$A$5:$C$10,2,FALSE),IF($Q1734*100&lt;=VLOOKUP($O1734,margin_ranges!$A$5:$C$10,3,FALSE)+10,"IN RANGE","ABOVE RANGE"),"BELOW RANGE")</f>
        <v>IN RANGE</v>
      </c>
      <c r="S1734">
        <f>MIN(VLOOKUP($O1734,margin_ranges!$A$5:$D$10,4,FALSE),$P1734*100)</f>
        <v>29.344520979999999</v>
      </c>
      <c r="T1734" s="29">
        <f>(1-$S1734/100)/(1-$F1734)-1</f>
        <v>-4.8524081690139997E-3</v>
      </c>
      <c r="U1734" s="19" t="str">
        <f>IF(ABS(IFERROR(T1734,0))&gt;0.05,INDEX(margin_ranges!$C$13:$C$16,MATCH($F1734*100,margin_ranges!$B$13:$B$16,1)),"")</f>
        <v/>
      </c>
      <c r="V1734" t="e">
        <f>MIN(VLOOKUP($U1734,margin_ranges!$A$5:$D$10,4,FALSE),$P1734*100)</f>
        <v>#N/A</v>
      </c>
      <c r="Y1734" s="29" t="e">
        <f t="shared" si="26"/>
        <v>#N/A</v>
      </c>
    </row>
    <row r="1735" spans="1:25" x14ac:dyDescent="0.3">
      <c r="A1735" s="8" t="s">
        <v>17</v>
      </c>
      <c r="B1735" s="8" t="s">
        <v>3091</v>
      </c>
      <c r="C1735" s="8" t="s">
        <v>3092</v>
      </c>
      <c r="D1735" s="8" t="s">
        <v>3095</v>
      </c>
      <c r="E1735" s="8" t="s">
        <v>3096</v>
      </c>
      <c r="F1735" s="24">
        <v>0.28999999999999998</v>
      </c>
      <c r="G1735" s="24">
        <v>1</v>
      </c>
      <c r="H1735" s="25">
        <v>65.631399999999999</v>
      </c>
      <c r="I1735" s="25">
        <v>12.9178</v>
      </c>
      <c r="J1735" s="15">
        <v>574</v>
      </c>
      <c r="K1735" s="15">
        <v>146</v>
      </c>
      <c r="L1735" s="13">
        <v>0.1968</v>
      </c>
      <c r="M1735" s="7">
        <v>1.48083097</v>
      </c>
      <c r="N1735" s="26">
        <v>1</v>
      </c>
      <c r="O1735" s="27" t="s">
        <v>22</v>
      </c>
      <c r="P1735" s="8">
        <v>0.32470348030000001</v>
      </c>
      <c r="Q1735" s="24">
        <v>0.28999999999999998</v>
      </c>
      <c r="R1735" t="str">
        <f>IF($Q1735*100&gt;=VLOOKUP($O1735,margin_ranges!$A$5:$C$10,2,FALSE),IF($Q1735*100&lt;=VLOOKUP($O1735,margin_ranges!$A$5:$C$10,3,FALSE)+10,"IN RANGE","ABOVE RANGE"),"BELOW RANGE")</f>
        <v>IN RANGE</v>
      </c>
      <c r="S1735">
        <f>MIN(VLOOKUP($O1735,margin_ranges!$A$5:$D$10,4,FALSE),$P1735*100)</f>
        <v>29.75</v>
      </c>
      <c r="T1735" s="29">
        <f>(1-$S1735/100)/(1-$F1735)-1</f>
        <v>-1.0563380281690127E-2</v>
      </c>
      <c r="U1735" s="19" t="str">
        <f>IF(ABS(IFERROR(T1735,0))&gt;0.05,INDEX(margin_ranges!$C$13:$C$16,MATCH($F1735*100,margin_ranges!$B$13:$B$16,1)),"")</f>
        <v/>
      </c>
      <c r="V1735" t="e">
        <f>MIN(VLOOKUP($U1735,margin_ranges!$A$5:$D$10,4,FALSE),$P1735*100)</f>
        <v>#N/A</v>
      </c>
      <c r="Y1735" s="29" t="e">
        <f t="shared" si="26"/>
        <v>#N/A</v>
      </c>
    </row>
    <row r="1736" spans="1:25" x14ac:dyDescent="0.3">
      <c r="A1736" s="8" t="s">
        <v>17</v>
      </c>
      <c r="B1736" s="8" t="s">
        <v>3091</v>
      </c>
      <c r="C1736" s="8" t="s">
        <v>3092</v>
      </c>
      <c r="D1736" s="8" t="s">
        <v>3097</v>
      </c>
      <c r="E1736" s="8" t="s">
        <v>3098</v>
      </c>
      <c r="F1736" s="24">
        <v>0.28999999999999998</v>
      </c>
      <c r="G1736" s="24">
        <v>1</v>
      </c>
      <c r="H1736" s="25">
        <v>83.933099999999996</v>
      </c>
      <c r="I1736" s="25">
        <v>24.421399999999998</v>
      </c>
      <c r="J1736" s="15">
        <v>1296</v>
      </c>
      <c r="K1736" s="15">
        <v>329</v>
      </c>
      <c r="L1736" s="13">
        <v>0.29099999999999998</v>
      </c>
      <c r="M1736" s="7">
        <v>1.7683591700000001</v>
      </c>
      <c r="N1736" s="26">
        <v>1</v>
      </c>
      <c r="O1736" s="27" t="s">
        <v>22</v>
      </c>
      <c r="P1736" s="8">
        <v>0.4345040208</v>
      </c>
      <c r="Q1736" s="24">
        <v>0.28999999999999998</v>
      </c>
      <c r="R1736" t="str">
        <f>IF($Q1736*100&gt;=VLOOKUP($O1736,margin_ranges!$A$5:$C$10,2,FALSE),IF($Q1736*100&lt;=VLOOKUP($O1736,margin_ranges!$A$5:$C$10,3,FALSE)+10,"IN RANGE","ABOVE RANGE"),"BELOW RANGE")</f>
        <v>IN RANGE</v>
      </c>
      <c r="S1736">
        <f>MIN(VLOOKUP($O1736,margin_ranges!$A$5:$D$10,4,FALSE),$P1736*100)</f>
        <v>29.75</v>
      </c>
      <c r="T1736" s="29">
        <f>(1-$S1736/100)/(1-$F1736)-1</f>
        <v>-1.0563380281690127E-2</v>
      </c>
      <c r="U1736" s="19" t="str">
        <f>IF(ABS(IFERROR(T1736,0))&gt;0.05,INDEX(margin_ranges!$C$13:$C$16,MATCH($F1736*100,margin_ranges!$B$13:$B$16,1)),"")</f>
        <v/>
      </c>
      <c r="V1736" t="e">
        <f>MIN(VLOOKUP($U1736,margin_ranges!$A$5:$D$10,4,FALSE),$P1736*100)</f>
        <v>#N/A</v>
      </c>
      <c r="Y1736" s="29" t="e">
        <f t="shared" si="26"/>
        <v>#N/A</v>
      </c>
    </row>
    <row r="1737" spans="1:25" x14ac:dyDescent="0.3">
      <c r="A1737" s="8" t="s">
        <v>17</v>
      </c>
      <c r="B1737" s="8" t="s">
        <v>3091</v>
      </c>
      <c r="C1737" s="8" t="s">
        <v>3092</v>
      </c>
      <c r="D1737" s="8" t="s">
        <v>3101</v>
      </c>
      <c r="E1737" s="8" t="s">
        <v>3102</v>
      </c>
      <c r="F1737" s="24">
        <v>0.28999999999999998</v>
      </c>
      <c r="G1737" s="24">
        <v>1</v>
      </c>
      <c r="H1737" s="25">
        <v>356.0754</v>
      </c>
      <c r="I1737" s="25">
        <v>108.1841</v>
      </c>
      <c r="J1737" s="15">
        <v>5968</v>
      </c>
      <c r="K1737" s="15">
        <v>1520</v>
      </c>
      <c r="L1737" s="13">
        <v>0.30380000000000001</v>
      </c>
      <c r="M1737" s="7">
        <v>1.83875905</v>
      </c>
      <c r="N1737" s="26">
        <v>1</v>
      </c>
      <c r="O1737" s="27" t="s">
        <v>22</v>
      </c>
      <c r="P1737" s="8">
        <v>0.45615495319999999</v>
      </c>
      <c r="Q1737" s="24">
        <v>0.28999999999999998</v>
      </c>
      <c r="R1737" t="str">
        <f>IF($Q1737*100&gt;=VLOOKUP($O1737,margin_ranges!$A$5:$C$10,2,FALSE),IF($Q1737*100&lt;=VLOOKUP($O1737,margin_ranges!$A$5:$C$10,3,FALSE)+10,"IN RANGE","ABOVE RANGE"),"BELOW RANGE")</f>
        <v>IN RANGE</v>
      </c>
      <c r="S1737">
        <f>MIN(VLOOKUP($O1737,margin_ranges!$A$5:$D$10,4,FALSE),$P1737*100)</f>
        <v>29.75</v>
      </c>
      <c r="T1737" s="29">
        <f>(1-$S1737/100)/(1-$F1737)-1</f>
        <v>-1.0563380281690127E-2</v>
      </c>
      <c r="U1737" s="19" t="str">
        <f>IF(ABS(IFERROR(T1737,0))&gt;0.05,INDEX(margin_ranges!$C$13:$C$16,MATCH($F1737*100,margin_ranges!$B$13:$B$16,1)),"")</f>
        <v/>
      </c>
      <c r="V1737" t="e">
        <f>MIN(VLOOKUP($U1737,margin_ranges!$A$5:$D$10,4,FALSE),$P1737*100)</f>
        <v>#N/A</v>
      </c>
      <c r="Y1737" s="29" t="e">
        <f t="shared" si="26"/>
        <v>#N/A</v>
      </c>
    </row>
    <row r="1738" spans="1:25" x14ac:dyDescent="0.3">
      <c r="A1738" s="8" t="s">
        <v>17</v>
      </c>
      <c r="B1738" s="8" t="s">
        <v>3091</v>
      </c>
      <c r="C1738" s="8" t="s">
        <v>3092</v>
      </c>
      <c r="D1738" s="8" t="s">
        <v>3109</v>
      </c>
      <c r="E1738" s="8" t="s">
        <v>3110</v>
      </c>
      <c r="F1738" s="24">
        <v>0.28999999999999998</v>
      </c>
      <c r="G1738" s="24">
        <v>0</v>
      </c>
      <c r="H1738" s="25">
        <v>15.193099999999999</v>
      </c>
      <c r="I1738" s="25">
        <v>2.5989</v>
      </c>
      <c r="J1738" s="15">
        <v>117</v>
      </c>
      <c r="K1738" s="15">
        <v>30</v>
      </c>
      <c r="L1738" s="13">
        <v>0.1711</v>
      </c>
      <c r="M1738" s="7">
        <v>1.50442502</v>
      </c>
      <c r="N1738" s="26">
        <v>1</v>
      </c>
      <c r="O1738" s="27" t="s">
        <v>22</v>
      </c>
      <c r="P1738" s="8">
        <v>0.33529422510000001</v>
      </c>
      <c r="Q1738" s="24">
        <v>0.28999999999999998</v>
      </c>
      <c r="R1738" t="str">
        <f>IF($Q1738*100&gt;=VLOOKUP($O1738,margin_ranges!$A$5:$C$10,2,FALSE),IF($Q1738*100&lt;=VLOOKUP($O1738,margin_ranges!$A$5:$C$10,3,FALSE)+10,"IN RANGE","ABOVE RANGE"),"BELOW RANGE")</f>
        <v>IN RANGE</v>
      </c>
      <c r="S1738">
        <f>MIN(VLOOKUP($O1738,margin_ranges!$A$5:$D$10,4,FALSE),$P1738*100)</f>
        <v>29.75</v>
      </c>
      <c r="T1738" s="29">
        <f>(1-$S1738/100)/(1-$F1738)-1</f>
        <v>-1.0563380281690127E-2</v>
      </c>
      <c r="U1738" s="19" t="str">
        <f>IF(ABS(IFERROR(T1738,0))&gt;0.05,INDEX(margin_ranges!$C$13:$C$16,MATCH($F1738*100,margin_ranges!$B$13:$B$16,1)),"")</f>
        <v/>
      </c>
      <c r="V1738" t="e">
        <f>MIN(VLOOKUP($U1738,margin_ranges!$A$5:$D$10,4,FALSE),$P1738*100)</f>
        <v>#N/A</v>
      </c>
      <c r="Y1738" s="29" t="e">
        <f t="shared" si="26"/>
        <v>#N/A</v>
      </c>
    </row>
    <row r="1739" spans="1:25" x14ac:dyDescent="0.3">
      <c r="A1739" s="8" t="s">
        <v>17</v>
      </c>
      <c r="B1739" s="8" t="s">
        <v>3091</v>
      </c>
      <c r="C1739" s="8" t="s">
        <v>3092</v>
      </c>
      <c r="D1739" s="8" t="s">
        <v>3115</v>
      </c>
      <c r="E1739" s="8" t="s">
        <v>3116</v>
      </c>
      <c r="F1739" s="24">
        <v>0.28999999999999998</v>
      </c>
      <c r="G1739" s="24">
        <v>1</v>
      </c>
      <c r="H1739" s="25">
        <v>49.992800000000003</v>
      </c>
      <c r="I1739" s="25">
        <v>6.2037000000000004</v>
      </c>
      <c r="J1739" s="15">
        <v>271</v>
      </c>
      <c r="K1739" s="15">
        <v>69</v>
      </c>
      <c r="L1739" s="13">
        <v>0.1241</v>
      </c>
      <c r="M1739" s="7">
        <v>1.4558904800000001</v>
      </c>
      <c r="N1739" s="26">
        <v>1</v>
      </c>
      <c r="O1739" s="27" t="s">
        <v>22</v>
      </c>
      <c r="P1739" s="8">
        <v>0.31313514749999999</v>
      </c>
      <c r="Q1739" s="24">
        <v>0.28999999999999998</v>
      </c>
      <c r="R1739" t="str">
        <f>IF($Q1739*100&gt;=VLOOKUP($O1739,margin_ranges!$A$5:$C$10,2,FALSE),IF($Q1739*100&lt;=VLOOKUP($O1739,margin_ranges!$A$5:$C$10,3,FALSE)+10,"IN RANGE","ABOVE RANGE"),"BELOW RANGE")</f>
        <v>IN RANGE</v>
      </c>
      <c r="S1739">
        <f>MIN(VLOOKUP($O1739,margin_ranges!$A$5:$D$10,4,FALSE),$P1739*100)</f>
        <v>29.75</v>
      </c>
      <c r="T1739" s="29">
        <f>(1-$S1739/100)/(1-$F1739)-1</f>
        <v>-1.0563380281690127E-2</v>
      </c>
      <c r="U1739" s="19" t="str">
        <f>IF(ABS(IFERROR(T1739,0))&gt;0.05,INDEX(margin_ranges!$C$13:$C$16,MATCH($F1739*100,margin_ranges!$B$13:$B$16,1)),"")</f>
        <v/>
      </c>
      <c r="V1739" t="e">
        <f>MIN(VLOOKUP($U1739,margin_ranges!$A$5:$D$10,4,FALSE),$P1739*100)</f>
        <v>#N/A</v>
      </c>
      <c r="Y1739" s="29" t="e">
        <f t="shared" si="26"/>
        <v>#N/A</v>
      </c>
    </row>
    <row r="1740" spans="1:25" x14ac:dyDescent="0.3">
      <c r="A1740" s="8" t="s">
        <v>17</v>
      </c>
      <c r="B1740" s="8" t="s">
        <v>3091</v>
      </c>
      <c r="C1740" s="8" t="s">
        <v>3092</v>
      </c>
      <c r="D1740" s="8" t="s">
        <v>3119</v>
      </c>
      <c r="E1740" s="8" t="s">
        <v>3120</v>
      </c>
      <c r="F1740" s="24">
        <v>0.28999999999999998</v>
      </c>
      <c r="G1740" s="24">
        <v>1</v>
      </c>
      <c r="H1740" s="25">
        <v>84.264600000000002</v>
      </c>
      <c r="I1740" s="25">
        <v>21.115400000000001</v>
      </c>
      <c r="J1740" s="15">
        <v>1067</v>
      </c>
      <c r="K1740" s="15">
        <v>271</v>
      </c>
      <c r="L1740" s="13">
        <v>0.25059999999999999</v>
      </c>
      <c r="M1740" s="7">
        <v>1.6840143999999999</v>
      </c>
      <c r="N1740" s="26">
        <v>1</v>
      </c>
      <c r="O1740" s="27" t="s">
        <v>22</v>
      </c>
      <c r="P1740" s="8">
        <v>0.40618084869999999</v>
      </c>
      <c r="Q1740" s="24">
        <v>0.28999999999999998</v>
      </c>
      <c r="R1740" t="str">
        <f>IF($Q1740*100&gt;=VLOOKUP($O1740,margin_ranges!$A$5:$C$10,2,FALSE),IF($Q1740*100&lt;=VLOOKUP($O1740,margin_ranges!$A$5:$C$10,3,FALSE)+10,"IN RANGE","ABOVE RANGE"),"BELOW RANGE")</f>
        <v>IN RANGE</v>
      </c>
      <c r="S1740">
        <f>MIN(VLOOKUP($O1740,margin_ranges!$A$5:$D$10,4,FALSE),$P1740*100)</f>
        <v>29.75</v>
      </c>
      <c r="T1740" s="29">
        <f>(1-$S1740/100)/(1-$F1740)-1</f>
        <v>-1.0563380281690127E-2</v>
      </c>
      <c r="U1740" s="19" t="str">
        <f>IF(ABS(IFERROR(T1740,0))&gt;0.05,INDEX(margin_ranges!$C$13:$C$16,MATCH($F1740*100,margin_ranges!$B$13:$B$16,1)),"")</f>
        <v/>
      </c>
      <c r="V1740" t="e">
        <f>MIN(VLOOKUP($U1740,margin_ranges!$A$5:$D$10,4,FALSE),$P1740*100)</f>
        <v>#N/A</v>
      </c>
      <c r="Y1740" s="29" t="e">
        <f t="shared" si="26"/>
        <v>#N/A</v>
      </c>
    </row>
    <row r="1741" spans="1:25" x14ac:dyDescent="0.3">
      <c r="A1741" s="8" t="s">
        <v>17</v>
      </c>
      <c r="B1741" s="8" t="s">
        <v>3091</v>
      </c>
      <c r="C1741" s="8" t="s">
        <v>3092</v>
      </c>
      <c r="D1741" s="8" t="s">
        <v>3125</v>
      </c>
      <c r="E1741" s="8" t="s">
        <v>3126</v>
      </c>
      <c r="F1741" s="24">
        <v>0.28999999999999998</v>
      </c>
      <c r="G1741" s="24">
        <v>0</v>
      </c>
      <c r="H1741" s="25">
        <v>21.418900000000001</v>
      </c>
      <c r="I1741" s="25">
        <v>2.9209000000000001</v>
      </c>
      <c r="J1741" s="15">
        <v>137</v>
      </c>
      <c r="K1741" s="15">
        <v>35</v>
      </c>
      <c r="L1741" s="13">
        <v>0.13639999999999999</v>
      </c>
      <c r="M1741" s="7">
        <v>1.56734894</v>
      </c>
      <c r="N1741" s="26">
        <v>1</v>
      </c>
      <c r="O1741" s="27" t="s">
        <v>22</v>
      </c>
      <c r="P1741" s="8">
        <v>0.36197997929999998</v>
      </c>
      <c r="Q1741" s="24">
        <v>0.28999999999999998</v>
      </c>
      <c r="R1741" t="str">
        <f>IF($Q1741*100&gt;=VLOOKUP($O1741,margin_ranges!$A$5:$C$10,2,FALSE),IF($Q1741*100&lt;=VLOOKUP($O1741,margin_ranges!$A$5:$C$10,3,FALSE)+10,"IN RANGE","ABOVE RANGE"),"BELOW RANGE")</f>
        <v>IN RANGE</v>
      </c>
      <c r="S1741">
        <f>MIN(VLOOKUP($O1741,margin_ranges!$A$5:$D$10,4,FALSE),$P1741*100)</f>
        <v>29.75</v>
      </c>
      <c r="T1741" s="29">
        <f>(1-$S1741/100)/(1-$F1741)-1</f>
        <v>-1.0563380281690127E-2</v>
      </c>
      <c r="U1741" s="19" t="str">
        <f>IF(ABS(IFERROR(T1741,0))&gt;0.05,INDEX(margin_ranges!$C$13:$C$16,MATCH($F1741*100,margin_ranges!$B$13:$B$16,1)),"")</f>
        <v/>
      </c>
      <c r="V1741" t="e">
        <f>MIN(VLOOKUP($U1741,margin_ranges!$A$5:$D$10,4,FALSE),$P1741*100)</f>
        <v>#N/A</v>
      </c>
      <c r="Y1741" s="29" t="e">
        <f t="shared" si="26"/>
        <v>#N/A</v>
      </c>
    </row>
    <row r="1742" spans="1:25" x14ac:dyDescent="0.3">
      <c r="A1742" s="8" t="s">
        <v>17</v>
      </c>
      <c r="B1742" s="8" t="s">
        <v>3091</v>
      </c>
      <c r="C1742" s="8" t="s">
        <v>3092</v>
      </c>
      <c r="D1742" s="8" t="s">
        <v>3123</v>
      </c>
      <c r="E1742" s="8" t="s">
        <v>3124</v>
      </c>
      <c r="F1742" s="24">
        <v>0.3</v>
      </c>
      <c r="G1742" s="24">
        <v>1</v>
      </c>
      <c r="H1742" s="25">
        <v>62.324100000000001</v>
      </c>
      <c r="I1742" s="25">
        <v>8.6902000000000008</v>
      </c>
      <c r="J1742" s="15">
        <v>446</v>
      </c>
      <c r="K1742" s="15">
        <v>134</v>
      </c>
      <c r="L1742" s="13">
        <v>0.1394</v>
      </c>
      <c r="M1742" s="7">
        <v>1.71161651</v>
      </c>
      <c r="N1742" s="26">
        <v>1</v>
      </c>
      <c r="O1742" s="27" t="s">
        <v>162</v>
      </c>
      <c r="P1742" s="8">
        <v>0.41575698090000002</v>
      </c>
      <c r="Q1742" s="24">
        <v>0.3</v>
      </c>
      <c r="R1742" t="str">
        <f>IF($Q1742*100&gt;=VLOOKUP($O1742,margin_ranges!$A$5:$C$10,2,FALSE),IF($Q1742*100&lt;=VLOOKUP($O1742,margin_ranges!$A$5:$C$10,3,FALSE)+10,"IN RANGE","ABOVE RANGE"),"BELOW RANGE")</f>
        <v>IN RANGE</v>
      </c>
      <c r="S1742">
        <f>MIN(VLOOKUP($O1742,margin_ranges!$A$5:$D$10,4,FALSE),$P1742*100)</f>
        <v>41.575698090000003</v>
      </c>
      <c r="T1742" s="29">
        <f>(1-$S1742/100)/(1-$F1742)-1</f>
        <v>-0.16536711557142858</v>
      </c>
      <c r="U1742" s="19" t="str">
        <f>IF(ABS(IFERROR(T1742,0))&gt;0.05,INDEX(margin_ranges!$C$13:$C$16,MATCH($F1742*100,margin_ranges!$B$13:$B$16,1)),"")</f>
        <v>Balanced (Type B)</v>
      </c>
      <c r="V1742">
        <f>MIN(VLOOKUP($U1742,margin_ranges!$A$5:$D$10,4,FALSE),$P1742*100)</f>
        <v>29.75</v>
      </c>
      <c r="Y1742" s="29">
        <f t="shared" ref="Y1742:Y1805" si="27">(1-$V1742/100)/(1-$F1742)-1</f>
        <v>3.5714285714285587E-3</v>
      </c>
    </row>
    <row r="1743" spans="1:25" x14ac:dyDescent="0.3">
      <c r="A1743" s="8" t="s">
        <v>17</v>
      </c>
      <c r="B1743" s="8" t="s">
        <v>3091</v>
      </c>
      <c r="C1743" s="8" t="s">
        <v>3092</v>
      </c>
      <c r="D1743" s="8" t="s">
        <v>3127</v>
      </c>
      <c r="E1743" s="8" t="s">
        <v>3128</v>
      </c>
      <c r="F1743" s="24">
        <v>0.25</v>
      </c>
      <c r="G1743" s="24">
        <v>1</v>
      </c>
      <c r="H1743" s="25">
        <v>83.190600000000003</v>
      </c>
      <c r="I1743" s="25">
        <v>6.6768999999999998</v>
      </c>
      <c r="J1743" s="15">
        <v>328</v>
      </c>
      <c r="K1743" s="15">
        <v>98</v>
      </c>
      <c r="L1743" s="13">
        <v>8.0299999999999996E-2</v>
      </c>
      <c r="M1743" s="7">
        <v>1.6360409499999999</v>
      </c>
      <c r="N1743" s="26">
        <v>1</v>
      </c>
      <c r="O1743" s="27" t="s">
        <v>162</v>
      </c>
      <c r="P1743" s="8">
        <v>0.3887683562</v>
      </c>
      <c r="Q1743" s="24">
        <v>0.25</v>
      </c>
      <c r="R1743" t="str">
        <f>IF($Q1743*100&gt;=VLOOKUP($O1743,margin_ranges!$A$5:$C$10,2,FALSE),IF($Q1743*100&lt;=VLOOKUP($O1743,margin_ranges!$A$5:$C$10,3,FALSE)+10,"IN RANGE","ABOVE RANGE"),"BELOW RANGE")</f>
        <v>BELOW RANGE</v>
      </c>
      <c r="S1743">
        <f>MIN(VLOOKUP($O1743,margin_ranges!$A$5:$D$10,4,FALSE),$P1743*100)</f>
        <v>38.876835620000001</v>
      </c>
      <c r="T1743" s="29">
        <f>(1-$S1743/100)/(1-$F1743)-1</f>
        <v>-0.18502447493333329</v>
      </c>
      <c r="U1743" s="19" t="str">
        <f>IF(ABS(IFERROR(T1743,0))&gt;0.05,INDEX(margin_ranges!$C$13:$C$16,MATCH($F1743*100,margin_ranges!$B$13:$B$16,1)),"")</f>
        <v>Balanced (Type B)</v>
      </c>
      <c r="V1743">
        <f>MIN(VLOOKUP($U1743,margin_ranges!$A$5:$D$10,4,FALSE),$P1743*100)</f>
        <v>29.75</v>
      </c>
      <c r="Y1743" s="29">
        <f t="shared" si="27"/>
        <v>-6.3333333333333353E-2</v>
      </c>
    </row>
    <row r="1744" spans="1:25" x14ac:dyDescent="0.3">
      <c r="A1744" s="8" t="s">
        <v>17</v>
      </c>
      <c r="B1744" s="8" t="s">
        <v>3091</v>
      </c>
      <c r="C1744" s="8" t="s">
        <v>3092</v>
      </c>
      <c r="D1744" s="8" t="s">
        <v>3121</v>
      </c>
      <c r="E1744" s="8" t="s">
        <v>3122</v>
      </c>
      <c r="F1744" s="24">
        <v>0.3</v>
      </c>
      <c r="G1744" s="24">
        <v>1</v>
      </c>
      <c r="H1744" s="25">
        <v>161.43350000000001</v>
      </c>
      <c r="I1744" s="25">
        <v>23.2728</v>
      </c>
      <c r="J1744" s="15">
        <v>1319</v>
      </c>
      <c r="K1744" s="15">
        <v>396</v>
      </c>
      <c r="L1744" s="13">
        <v>0.14419999999999999</v>
      </c>
      <c r="M1744" s="7">
        <v>1.8898946999999999</v>
      </c>
      <c r="N1744" s="26">
        <v>1</v>
      </c>
      <c r="O1744" s="27" t="s">
        <v>162</v>
      </c>
      <c r="P1744" s="8">
        <v>0.47086998969999999</v>
      </c>
      <c r="Q1744" s="24">
        <v>0.3</v>
      </c>
      <c r="R1744" t="str">
        <f>IF($Q1744*100&gt;=VLOOKUP($O1744,margin_ranges!$A$5:$C$10,2,FALSE),IF($Q1744*100&lt;=VLOOKUP($O1744,margin_ranges!$A$5:$C$10,3,FALSE)+10,"IN RANGE","ABOVE RANGE"),"BELOW RANGE")</f>
        <v>IN RANGE</v>
      </c>
      <c r="S1744">
        <f>MIN(VLOOKUP($O1744,margin_ranges!$A$5:$D$10,4,FALSE),$P1744*100)</f>
        <v>43</v>
      </c>
      <c r="T1744" s="29">
        <f>(1-$S1744/100)/(1-$F1744)-1</f>
        <v>-0.18571428571428561</v>
      </c>
      <c r="U1744" s="19" t="str">
        <f>IF(ABS(IFERROR(T1744,0))&gt;0.05,INDEX(margin_ranges!$C$13:$C$16,MATCH($F1744*100,margin_ranges!$B$13:$B$16,1)),"")</f>
        <v>Balanced (Type B)</v>
      </c>
      <c r="V1744">
        <f>MIN(VLOOKUP($U1744,margin_ranges!$A$5:$D$10,4,FALSE),$P1744*100)</f>
        <v>29.75</v>
      </c>
      <c r="Y1744" s="29">
        <f t="shared" si="27"/>
        <v>3.5714285714285587E-3</v>
      </c>
    </row>
    <row r="1745" spans="1:25" x14ac:dyDescent="0.3">
      <c r="A1745" s="8" t="s">
        <v>17</v>
      </c>
      <c r="B1745" s="8" t="s">
        <v>3091</v>
      </c>
      <c r="C1745" s="8" t="s">
        <v>3092</v>
      </c>
      <c r="D1745" s="8" t="s">
        <v>3107</v>
      </c>
      <c r="E1745" s="8" t="s">
        <v>3108</v>
      </c>
      <c r="F1745" s="24">
        <v>0.25</v>
      </c>
      <c r="G1745" s="24">
        <v>1</v>
      </c>
      <c r="H1745" s="25">
        <v>82.373000000000005</v>
      </c>
      <c r="I1745" s="25">
        <v>1.4757</v>
      </c>
      <c r="J1745" s="15">
        <v>74</v>
      </c>
      <c r="K1745" s="15">
        <v>22</v>
      </c>
      <c r="L1745" s="13">
        <v>1.7899999999999999E-2</v>
      </c>
      <c r="M1745" s="7">
        <v>1.6717715399999999</v>
      </c>
      <c r="N1745" s="26">
        <v>1</v>
      </c>
      <c r="O1745" s="27" t="s">
        <v>162</v>
      </c>
      <c r="P1745" s="8">
        <v>0.40183214239999998</v>
      </c>
      <c r="Q1745" s="24">
        <v>0.25</v>
      </c>
      <c r="R1745" t="str">
        <f>IF($Q1745*100&gt;=VLOOKUP($O1745,margin_ranges!$A$5:$C$10,2,FALSE),IF($Q1745*100&lt;=VLOOKUP($O1745,margin_ranges!$A$5:$C$10,3,FALSE)+10,"IN RANGE","ABOVE RANGE"),"BELOW RANGE")</f>
        <v>BELOW RANGE</v>
      </c>
      <c r="S1745">
        <f>MIN(VLOOKUP($O1745,margin_ranges!$A$5:$D$10,4,FALSE),$P1745*100)</f>
        <v>40.183214239999998</v>
      </c>
      <c r="T1745" s="29">
        <f>(1-$S1745/100)/(1-$F1745)-1</f>
        <v>-0.20244285653333327</v>
      </c>
      <c r="U1745" s="19" t="str">
        <f>IF(ABS(IFERROR(T1745,0))&gt;0.05,INDEX(margin_ranges!$C$13:$C$16,MATCH($F1745*100,margin_ranges!$B$13:$B$16,1)),"")</f>
        <v>Balanced (Type B)</v>
      </c>
      <c r="V1745">
        <f>MIN(VLOOKUP($U1745,margin_ranges!$A$5:$D$10,4,FALSE),$P1745*100)</f>
        <v>29.75</v>
      </c>
      <c r="Y1745" s="29">
        <f t="shared" si="27"/>
        <v>-6.3333333333333353E-2</v>
      </c>
    </row>
    <row r="1746" spans="1:25" x14ac:dyDescent="0.3">
      <c r="A1746" s="8" t="s">
        <v>17</v>
      </c>
      <c r="B1746" s="8" t="s">
        <v>3091</v>
      </c>
      <c r="C1746" s="8" t="s">
        <v>3092</v>
      </c>
      <c r="D1746" s="8" t="s">
        <v>3111</v>
      </c>
      <c r="E1746" s="8" t="s">
        <v>3112</v>
      </c>
      <c r="F1746" s="24">
        <v>0.25</v>
      </c>
      <c r="G1746" s="24">
        <v>1</v>
      </c>
      <c r="H1746" s="25">
        <v>82.816100000000006</v>
      </c>
      <c r="I1746" s="25">
        <v>2.91</v>
      </c>
      <c r="J1746" s="15">
        <v>150</v>
      </c>
      <c r="K1746" s="15">
        <v>45</v>
      </c>
      <c r="L1746" s="13">
        <v>3.5099999999999999E-2</v>
      </c>
      <c r="M1746" s="7">
        <v>1.7162690199999999</v>
      </c>
      <c r="N1746" s="26">
        <v>1</v>
      </c>
      <c r="O1746" s="27" t="s">
        <v>162</v>
      </c>
      <c r="P1746" s="8">
        <v>0.41734076269999998</v>
      </c>
      <c r="Q1746" s="24">
        <v>0.25</v>
      </c>
      <c r="R1746" t="str">
        <f>IF($Q1746*100&gt;=VLOOKUP($O1746,margin_ranges!$A$5:$C$10,2,FALSE),IF($Q1746*100&lt;=VLOOKUP($O1746,margin_ranges!$A$5:$C$10,3,FALSE)+10,"IN RANGE","ABOVE RANGE"),"BELOW RANGE")</f>
        <v>BELOW RANGE</v>
      </c>
      <c r="S1746">
        <f>MIN(VLOOKUP($O1746,margin_ranges!$A$5:$D$10,4,FALSE),$P1746*100)</f>
        <v>41.734076269999996</v>
      </c>
      <c r="T1746" s="29">
        <f>(1-$S1746/100)/(1-$F1746)-1</f>
        <v>-0.2231210169333333</v>
      </c>
      <c r="U1746" s="19" t="str">
        <f>IF(ABS(IFERROR(T1746,0))&gt;0.05,INDEX(margin_ranges!$C$13:$C$16,MATCH($F1746*100,margin_ranges!$B$13:$B$16,1)),"")</f>
        <v>Balanced (Type B)</v>
      </c>
      <c r="V1746">
        <f>MIN(VLOOKUP($U1746,margin_ranges!$A$5:$D$10,4,FALSE),$P1746*100)</f>
        <v>29.75</v>
      </c>
      <c r="Y1746" s="29">
        <f t="shared" si="27"/>
        <v>-6.3333333333333353E-2</v>
      </c>
    </row>
    <row r="1747" spans="1:25" x14ac:dyDescent="0.3">
      <c r="A1747" s="8" t="s">
        <v>35</v>
      </c>
      <c r="B1747" s="8" t="s">
        <v>3129</v>
      </c>
      <c r="C1747" s="8" t="s">
        <v>34</v>
      </c>
      <c r="D1747" s="8" t="s">
        <v>34</v>
      </c>
      <c r="E1747" s="8"/>
      <c r="F1747" s="24">
        <v>0.25181163074033203</v>
      </c>
      <c r="G1747" s="24">
        <v>0.95470922999999996</v>
      </c>
      <c r="H1747" s="25">
        <v>140.73259999999999</v>
      </c>
      <c r="I1747" s="25">
        <v>16.923400000000001</v>
      </c>
      <c r="J1747" s="15">
        <v>396</v>
      </c>
      <c r="K1747" s="15">
        <v>99</v>
      </c>
      <c r="L1747" s="13">
        <v>0.1203</v>
      </c>
      <c r="M1747" s="7">
        <v>0.78015769000000001</v>
      </c>
      <c r="N1747" s="26">
        <v>0.4</v>
      </c>
      <c r="O1747" s="27"/>
      <c r="P1747" s="8">
        <v>0.48728313820000002</v>
      </c>
      <c r="Q1747" s="24">
        <v>0.25180000000000002</v>
      </c>
      <c r="R1747" t="e">
        <f>IF($Q1747*100&gt;=VLOOKUP($O1747,margin_ranges!$A$5:$C$10,2,FALSE),IF($Q1747*100&lt;=VLOOKUP($O1747,margin_ranges!$A$5:$C$10,3,FALSE)+10,"IN RANGE","ABOVE RANGE"),"BELOW RANGE")</f>
        <v>#N/A</v>
      </c>
      <c r="S1747" t="e">
        <f>MIN(VLOOKUP($O1747,margin_ranges!$A$5:$D$10,4,FALSE),$P1747*100)</f>
        <v>#N/A</v>
      </c>
      <c r="T1747" s="29" t="e">
        <f>(1-$S1747/100)/(1-$F1747)-1</f>
        <v>#N/A</v>
      </c>
      <c r="U1747" s="19" t="str">
        <f>IF(ABS(IFERROR(T1747,0))&gt;0.05,INDEX(margin_ranges!$C$13:$C$16,MATCH($F1747*100,margin_ranges!$B$13:$B$16,1)),"")</f>
        <v/>
      </c>
      <c r="V1747" t="e">
        <f>MIN(VLOOKUP($U1747,margin_ranges!$A$5:$D$10,4,FALSE),$P1747*100)</f>
        <v>#N/A</v>
      </c>
      <c r="Y1747" s="29" t="e">
        <f t="shared" si="27"/>
        <v>#N/A</v>
      </c>
    </row>
    <row r="1748" spans="1:25" x14ac:dyDescent="0.3">
      <c r="A1748" s="8" t="s">
        <v>33</v>
      </c>
      <c r="B1748" s="8" t="s">
        <v>3129</v>
      </c>
      <c r="C1748" s="8" t="s">
        <v>3130</v>
      </c>
      <c r="D1748" s="8" t="s">
        <v>34</v>
      </c>
      <c r="E1748" s="8"/>
      <c r="F1748" s="24">
        <v>0.25181163074033203</v>
      </c>
      <c r="G1748" s="24">
        <v>0.95470922999999996</v>
      </c>
      <c r="H1748" s="25">
        <v>140.73259999999999</v>
      </c>
      <c r="I1748" s="25">
        <v>16.923400000000001</v>
      </c>
      <c r="J1748" s="15">
        <v>396</v>
      </c>
      <c r="K1748" s="15">
        <v>99</v>
      </c>
      <c r="L1748" s="13">
        <v>0.1203</v>
      </c>
      <c r="M1748" s="7">
        <v>0.78015769000000001</v>
      </c>
      <c r="N1748" s="26">
        <v>0.4</v>
      </c>
      <c r="O1748" s="27"/>
      <c r="P1748" s="8">
        <v>0.48728313820000002</v>
      </c>
      <c r="Q1748" s="24">
        <v>0.25180000000000002</v>
      </c>
      <c r="R1748" t="e">
        <f>IF($Q1748*100&gt;=VLOOKUP($O1748,margin_ranges!$A$5:$C$10,2,FALSE),IF($Q1748*100&lt;=VLOOKUP($O1748,margin_ranges!$A$5:$C$10,3,FALSE)+10,"IN RANGE","ABOVE RANGE"),"BELOW RANGE")</f>
        <v>#N/A</v>
      </c>
      <c r="S1748" t="e">
        <f>MIN(VLOOKUP($O1748,margin_ranges!$A$5:$D$10,4,FALSE),$P1748*100)</f>
        <v>#N/A</v>
      </c>
      <c r="T1748" s="29" t="e">
        <f>(1-$S1748/100)/(1-$F1748)-1</f>
        <v>#N/A</v>
      </c>
      <c r="U1748" s="19" t="str">
        <f>IF(ABS(IFERROR(T1748,0))&gt;0.05,INDEX(margin_ranges!$C$13:$C$16,MATCH($F1748*100,margin_ranges!$B$13:$B$16,1)),"")</f>
        <v/>
      </c>
      <c r="V1748" t="e">
        <f>MIN(VLOOKUP($U1748,margin_ranges!$A$5:$D$10,4,FALSE),$P1748*100)</f>
        <v>#N/A</v>
      </c>
      <c r="Y1748" s="29" t="e">
        <f t="shared" si="27"/>
        <v>#N/A</v>
      </c>
    </row>
    <row r="1749" spans="1:25" x14ac:dyDescent="0.3">
      <c r="A1749" s="8" t="s">
        <v>17</v>
      </c>
      <c r="B1749" s="8" t="s">
        <v>3129</v>
      </c>
      <c r="C1749" s="8" t="s">
        <v>3130</v>
      </c>
      <c r="D1749" s="8" t="s">
        <v>3135</v>
      </c>
      <c r="E1749" s="8" t="s">
        <v>3136</v>
      </c>
      <c r="F1749" s="24">
        <v>0.28999999999999998</v>
      </c>
      <c r="G1749" s="24">
        <v>0</v>
      </c>
      <c r="H1749" s="25">
        <v>34.6447</v>
      </c>
      <c r="I1749" s="25">
        <v>0.61870000000000003</v>
      </c>
      <c r="J1749" s="15">
        <v>18</v>
      </c>
      <c r="K1749" s="15">
        <v>5</v>
      </c>
      <c r="L1749" s="13">
        <v>1.7899999999999999E-2</v>
      </c>
      <c r="M1749" s="7">
        <v>0.96647426000000003</v>
      </c>
      <c r="N1749" s="26">
        <v>0.4</v>
      </c>
      <c r="O1749" s="27" t="s">
        <v>22</v>
      </c>
      <c r="P1749" s="8">
        <v>0.58612451619999995</v>
      </c>
      <c r="Q1749" s="24">
        <v>0.28999999999999998</v>
      </c>
      <c r="R1749" t="str">
        <f>IF($Q1749*100&gt;=VLOOKUP($O1749,margin_ranges!$A$5:$C$10,2,FALSE),IF($Q1749*100&lt;=VLOOKUP($O1749,margin_ranges!$A$5:$C$10,3,FALSE)+10,"IN RANGE","ABOVE RANGE"),"BELOW RANGE")</f>
        <v>IN RANGE</v>
      </c>
      <c r="S1749">
        <f>MIN(VLOOKUP($O1749,margin_ranges!$A$5:$D$10,4,FALSE),$P1749*100)</f>
        <v>29.75</v>
      </c>
      <c r="T1749" s="29">
        <f>(1-$S1749/100)/(1-$F1749)-1</f>
        <v>-1.0563380281690127E-2</v>
      </c>
      <c r="U1749" s="19" t="str">
        <f>IF(ABS(IFERROR(T1749,0))&gt;0.05,INDEX(margin_ranges!$C$13:$C$16,MATCH($F1749*100,margin_ranges!$B$13:$B$16,1)),"")</f>
        <v/>
      </c>
      <c r="V1749" t="e">
        <f>MIN(VLOOKUP($U1749,margin_ranges!$A$5:$D$10,4,FALSE),$P1749*100)</f>
        <v>#N/A</v>
      </c>
      <c r="Y1749" s="29" t="e">
        <f t="shared" si="27"/>
        <v>#N/A</v>
      </c>
    </row>
    <row r="1750" spans="1:25" x14ac:dyDescent="0.3">
      <c r="A1750" s="8" t="s">
        <v>17</v>
      </c>
      <c r="B1750" s="8" t="s">
        <v>3129</v>
      </c>
      <c r="C1750" s="8" t="s">
        <v>3130</v>
      </c>
      <c r="D1750" s="8" t="s">
        <v>3131</v>
      </c>
      <c r="E1750" s="8" t="s">
        <v>3132</v>
      </c>
      <c r="F1750" s="24">
        <v>0.249999999999999</v>
      </c>
      <c r="G1750" s="24">
        <v>1</v>
      </c>
      <c r="H1750" s="25">
        <v>52.3093</v>
      </c>
      <c r="I1750" s="25">
        <v>9.2653999999999996</v>
      </c>
      <c r="J1750" s="15">
        <v>211</v>
      </c>
      <c r="K1750" s="15">
        <v>53</v>
      </c>
      <c r="L1750" s="13">
        <v>0.17710000000000001</v>
      </c>
      <c r="M1750" s="7">
        <v>0.75958369999999997</v>
      </c>
      <c r="N1750" s="26">
        <v>0.4</v>
      </c>
      <c r="O1750" s="27" t="s">
        <v>92</v>
      </c>
      <c r="P1750" s="8">
        <v>0.473395758</v>
      </c>
      <c r="Q1750" s="24">
        <v>0.25</v>
      </c>
      <c r="R1750" t="str">
        <f>IF($Q1750*100&gt;=VLOOKUP($O1750,margin_ranges!$A$5:$C$10,2,FALSE),IF($Q1750*100&lt;=VLOOKUP($O1750,margin_ranges!$A$5:$C$10,3,FALSE)+10,"IN RANGE","ABOVE RANGE"),"BELOW RANGE")</f>
        <v>IN RANGE</v>
      </c>
      <c r="S1750">
        <f>MIN(VLOOKUP($O1750,margin_ranges!$A$5:$D$10,4,FALSE),$P1750*100)</f>
        <v>29.75</v>
      </c>
      <c r="T1750" s="29">
        <f>(1-$S1750/100)/(1-$F1750)-1</f>
        <v>-6.3333333333334574E-2</v>
      </c>
      <c r="U1750" s="19" t="str">
        <f>IF(ABS(IFERROR(T1750,0))&gt;0.05,INDEX(margin_ranges!$C$13:$C$16,MATCH($F1750*100,margin_ranges!$B$13:$B$16,1)),"")</f>
        <v>Maximize Fill (Type A+)</v>
      </c>
      <c r="V1750">
        <f>MIN(VLOOKUP($U1750,margin_ranges!$A$5:$D$10,4,FALSE),$P1750*100)</f>
        <v>19.75</v>
      </c>
      <c r="Y1750" s="29">
        <f t="shared" si="27"/>
        <v>6.9999999999998508E-2</v>
      </c>
    </row>
    <row r="1751" spans="1:25" x14ac:dyDescent="0.3">
      <c r="A1751" s="8" t="s">
        <v>17</v>
      </c>
      <c r="B1751" s="8" t="s">
        <v>3129</v>
      </c>
      <c r="C1751" s="8" t="s">
        <v>3130</v>
      </c>
      <c r="D1751" s="8" t="s">
        <v>3133</v>
      </c>
      <c r="E1751" s="8" t="s">
        <v>3134</v>
      </c>
      <c r="F1751" s="24">
        <v>0.249999999999999</v>
      </c>
      <c r="G1751" s="24">
        <v>1</v>
      </c>
      <c r="H1751" s="25">
        <v>53.778599999999997</v>
      </c>
      <c r="I1751" s="25">
        <v>7.0393999999999997</v>
      </c>
      <c r="J1751" s="15">
        <v>167</v>
      </c>
      <c r="K1751" s="15">
        <v>42</v>
      </c>
      <c r="L1751" s="13">
        <v>0.13089999999999999</v>
      </c>
      <c r="M1751" s="7">
        <v>0.79086157999999995</v>
      </c>
      <c r="N1751" s="26">
        <v>0.4</v>
      </c>
      <c r="O1751" s="27" t="s">
        <v>92</v>
      </c>
      <c r="P1751" s="8">
        <v>0.49422249369999999</v>
      </c>
      <c r="Q1751" s="24">
        <v>0.25</v>
      </c>
      <c r="R1751" t="str">
        <f>IF($Q1751*100&gt;=VLOOKUP($O1751,margin_ranges!$A$5:$C$10,2,FALSE),IF($Q1751*100&lt;=VLOOKUP($O1751,margin_ranges!$A$5:$C$10,3,FALSE)+10,"IN RANGE","ABOVE RANGE"),"BELOW RANGE")</f>
        <v>IN RANGE</v>
      </c>
      <c r="S1751">
        <f>MIN(VLOOKUP($O1751,margin_ranges!$A$5:$D$10,4,FALSE),$P1751*100)</f>
        <v>29.75</v>
      </c>
      <c r="T1751" s="29">
        <f>(1-$S1751/100)/(1-$F1751)-1</f>
        <v>-6.3333333333334574E-2</v>
      </c>
      <c r="U1751" s="19" t="str">
        <f>IF(ABS(IFERROR(T1751,0))&gt;0.05,INDEX(margin_ranges!$C$13:$C$16,MATCH($F1751*100,margin_ranges!$B$13:$B$16,1)),"")</f>
        <v>Maximize Fill (Type A+)</v>
      </c>
      <c r="V1751">
        <f>MIN(VLOOKUP($U1751,margin_ranges!$A$5:$D$10,4,FALSE),$P1751*100)</f>
        <v>19.75</v>
      </c>
      <c r="Y1751" s="29">
        <f t="shared" si="27"/>
        <v>6.9999999999998508E-2</v>
      </c>
    </row>
    <row r="1752" spans="1:25" x14ac:dyDescent="0.3">
      <c r="A1752" s="8" t="s">
        <v>35</v>
      </c>
      <c r="B1752" s="8" t="s">
        <v>3137</v>
      </c>
      <c r="C1752" s="8" t="s">
        <v>34</v>
      </c>
      <c r="D1752" s="8" t="s">
        <v>34</v>
      </c>
      <c r="E1752" s="8"/>
      <c r="F1752" s="24">
        <v>0.22802097419392101</v>
      </c>
      <c r="G1752" s="24">
        <v>0.45619099000000002</v>
      </c>
      <c r="H1752" s="25">
        <v>117.31100000000001</v>
      </c>
      <c r="I1752" s="25">
        <v>10.397399999999999</v>
      </c>
      <c r="J1752" s="15">
        <v>1135</v>
      </c>
      <c r="K1752" s="15">
        <v>257</v>
      </c>
      <c r="L1752" s="13">
        <v>8.8599999999999998E-2</v>
      </c>
      <c r="M1752" s="7">
        <v>3.6383954799999998</v>
      </c>
      <c r="N1752" s="26">
        <v>2.8087650000000002</v>
      </c>
      <c r="O1752" s="27"/>
      <c r="P1752" s="8">
        <v>0.2280209742</v>
      </c>
      <c r="Q1752" s="24">
        <v>0.27829999999999999</v>
      </c>
      <c r="R1752" t="e">
        <f>IF($Q1752*100&gt;=VLOOKUP($O1752,margin_ranges!$A$5:$C$10,2,FALSE),IF($Q1752*100&lt;=VLOOKUP($O1752,margin_ranges!$A$5:$C$10,3,FALSE)+10,"IN RANGE","ABOVE RANGE"),"BELOW RANGE")</f>
        <v>#N/A</v>
      </c>
      <c r="S1752" t="e">
        <f>MIN(VLOOKUP($O1752,margin_ranges!$A$5:$D$10,4,FALSE),$P1752*100)</f>
        <v>#N/A</v>
      </c>
      <c r="T1752" s="29" t="e">
        <f>(1-$S1752/100)/(1-$F1752)-1</f>
        <v>#N/A</v>
      </c>
      <c r="U1752" s="19" t="str">
        <f>IF(ABS(IFERROR(T1752,0))&gt;0.05,INDEX(margin_ranges!$C$13:$C$16,MATCH($F1752*100,margin_ranges!$B$13:$B$16,1)),"")</f>
        <v/>
      </c>
      <c r="V1752" t="e">
        <f>MIN(VLOOKUP($U1752,margin_ranges!$A$5:$D$10,4,FALSE),$P1752*100)</f>
        <v>#N/A</v>
      </c>
      <c r="Y1752" s="29" t="e">
        <f t="shared" si="27"/>
        <v>#N/A</v>
      </c>
    </row>
    <row r="1753" spans="1:25" x14ac:dyDescent="0.3">
      <c r="A1753" s="8" t="s">
        <v>33</v>
      </c>
      <c r="B1753" s="8" t="s">
        <v>3137</v>
      </c>
      <c r="C1753" s="8" t="s">
        <v>3138</v>
      </c>
      <c r="D1753" s="8" t="s">
        <v>34</v>
      </c>
      <c r="E1753" s="8"/>
      <c r="F1753" s="24">
        <v>0.22802097419392101</v>
      </c>
      <c r="G1753" s="24">
        <v>0.45619099000000002</v>
      </c>
      <c r="H1753" s="25">
        <v>117.31100000000001</v>
      </c>
      <c r="I1753" s="25">
        <v>10.397399999999999</v>
      </c>
      <c r="J1753" s="15">
        <v>1135</v>
      </c>
      <c r="K1753" s="15">
        <v>257</v>
      </c>
      <c r="L1753" s="13">
        <v>8.8599999999999998E-2</v>
      </c>
      <c r="M1753" s="7">
        <v>3.6383954799999998</v>
      </c>
      <c r="N1753" s="26">
        <v>2.8087650000000002</v>
      </c>
      <c r="O1753" s="27"/>
      <c r="P1753" s="8">
        <v>0.2280209742</v>
      </c>
      <c r="Q1753" s="24">
        <v>0.27829999999999999</v>
      </c>
      <c r="R1753" t="e">
        <f>IF($Q1753*100&gt;=VLOOKUP($O1753,margin_ranges!$A$5:$C$10,2,FALSE),IF($Q1753*100&lt;=VLOOKUP($O1753,margin_ranges!$A$5:$C$10,3,FALSE)+10,"IN RANGE","ABOVE RANGE"),"BELOW RANGE")</f>
        <v>#N/A</v>
      </c>
      <c r="S1753" t="e">
        <f>MIN(VLOOKUP($O1753,margin_ranges!$A$5:$D$10,4,FALSE),$P1753*100)</f>
        <v>#N/A</v>
      </c>
      <c r="T1753" s="29" t="e">
        <f>(1-$S1753/100)/(1-$F1753)-1</f>
        <v>#N/A</v>
      </c>
      <c r="U1753" s="19" t="str">
        <f>IF(ABS(IFERROR(T1753,0))&gt;0.05,INDEX(margin_ranges!$C$13:$C$16,MATCH($F1753*100,margin_ranges!$B$13:$B$16,1)),"")</f>
        <v/>
      </c>
      <c r="V1753" t="e">
        <f>MIN(VLOOKUP($U1753,margin_ranges!$A$5:$D$10,4,FALSE),$P1753*100)</f>
        <v>#N/A</v>
      </c>
      <c r="Y1753" s="29" t="e">
        <f t="shared" si="27"/>
        <v>#N/A</v>
      </c>
    </row>
    <row r="1754" spans="1:25" x14ac:dyDescent="0.3">
      <c r="A1754" s="8" t="s">
        <v>17</v>
      </c>
      <c r="B1754" s="8" t="s">
        <v>3137</v>
      </c>
      <c r="C1754" s="8" t="s">
        <v>3138</v>
      </c>
      <c r="D1754" s="8" t="s">
        <v>3143</v>
      </c>
      <c r="E1754" s="8" t="s">
        <v>3144</v>
      </c>
      <c r="F1754" s="24">
        <v>0.244617592146533</v>
      </c>
      <c r="G1754" s="24">
        <v>0</v>
      </c>
      <c r="H1754" s="25">
        <v>40.410800000000002</v>
      </c>
      <c r="I1754" s="25">
        <v>3.4794999999999998</v>
      </c>
      <c r="J1754" s="15">
        <v>415</v>
      </c>
      <c r="K1754" s="15">
        <v>101</v>
      </c>
      <c r="L1754" s="13">
        <v>8.6099999999999996E-2</v>
      </c>
      <c r="M1754" s="7">
        <v>3.9714983699999999</v>
      </c>
      <c r="N1754" s="26">
        <v>3</v>
      </c>
      <c r="O1754" s="27" t="s">
        <v>22</v>
      </c>
      <c r="P1754" s="8">
        <v>0.2446175921</v>
      </c>
      <c r="Q1754" s="24">
        <v>0.28000000000000003</v>
      </c>
      <c r="R1754" t="str">
        <f>IF($Q1754*100&gt;=VLOOKUP($O1754,margin_ranges!$A$5:$C$10,2,FALSE),IF($Q1754*100&lt;=VLOOKUP($O1754,margin_ranges!$A$5:$C$10,3,FALSE)+10,"IN RANGE","ABOVE RANGE"),"BELOW RANGE")</f>
        <v>IN RANGE</v>
      </c>
      <c r="S1754">
        <f>MIN(VLOOKUP($O1754,margin_ranges!$A$5:$D$10,4,FALSE),$P1754*100)</f>
        <v>24.46175921</v>
      </c>
      <c r="T1754" s="29">
        <f>(1-$S1754/100)/(1-$F1754)-1</f>
        <v>6.1601834744351436E-11</v>
      </c>
      <c r="U1754" s="19" t="str">
        <f>IF(ABS(IFERROR(T1754,0))&gt;0.05,INDEX(margin_ranges!$C$13:$C$16,MATCH($F1754*100,margin_ranges!$B$13:$B$16,1)),"")</f>
        <v/>
      </c>
      <c r="V1754" t="e">
        <f>MIN(VLOOKUP($U1754,margin_ranges!$A$5:$D$10,4,FALSE),$P1754*100)</f>
        <v>#N/A</v>
      </c>
      <c r="Y1754" s="29" t="e">
        <f t="shared" si="27"/>
        <v>#N/A</v>
      </c>
    </row>
    <row r="1755" spans="1:25" x14ac:dyDescent="0.3">
      <c r="A1755" s="8" t="s">
        <v>17</v>
      </c>
      <c r="B1755" s="8" t="s">
        <v>3137</v>
      </c>
      <c r="C1755" s="8" t="s">
        <v>3138</v>
      </c>
      <c r="D1755" s="8" t="s">
        <v>3145</v>
      </c>
      <c r="E1755" s="8" t="s">
        <v>3146</v>
      </c>
      <c r="F1755" s="24">
        <v>0.228455561828353</v>
      </c>
      <c r="G1755" s="24">
        <v>1</v>
      </c>
      <c r="H1755" s="25">
        <v>44.229100000000003</v>
      </c>
      <c r="I1755" s="25">
        <v>4.4383999999999997</v>
      </c>
      <c r="J1755" s="15">
        <v>518</v>
      </c>
      <c r="K1755" s="15">
        <v>118</v>
      </c>
      <c r="L1755" s="13">
        <v>0.1003</v>
      </c>
      <c r="M1755" s="7">
        <v>3.8883048699999998</v>
      </c>
      <c r="N1755" s="26">
        <v>3</v>
      </c>
      <c r="O1755" s="27" t="s">
        <v>22</v>
      </c>
      <c r="P1755" s="8">
        <v>0.22845556180000001</v>
      </c>
      <c r="Q1755" s="24">
        <v>0.28999999999999998</v>
      </c>
      <c r="R1755" t="str">
        <f>IF($Q1755*100&gt;=VLOOKUP($O1755,margin_ranges!$A$5:$C$10,2,FALSE),IF($Q1755*100&lt;=VLOOKUP($O1755,margin_ranges!$A$5:$C$10,3,FALSE)+10,"IN RANGE","ABOVE RANGE"),"BELOW RANGE")</f>
        <v>IN RANGE</v>
      </c>
      <c r="S1755">
        <f>MIN(VLOOKUP($O1755,margin_ranges!$A$5:$D$10,4,FALSE),$P1755*100)</f>
        <v>22.845556180000003</v>
      </c>
      <c r="T1755" s="29">
        <f>(1-$S1755/100)/(1-$F1755)-1</f>
        <v>3.6748382115092681E-11</v>
      </c>
      <c r="U1755" s="19" t="str">
        <f>IF(ABS(IFERROR(T1755,0))&gt;0.05,INDEX(margin_ranges!$C$13:$C$16,MATCH($F1755*100,margin_ranges!$B$13:$B$16,1)),"")</f>
        <v/>
      </c>
      <c r="V1755" t="e">
        <f>MIN(VLOOKUP($U1755,margin_ranges!$A$5:$D$10,4,FALSE),$P1755*100)</f>
        <v>#N/A</v>
      </c>
      <c r="Y1755" s="29" t="e">
        <f t="shared" si="27"/>
        <v>#N/A</v>
      </c>
    </row>
    <row r="1756" spans="1:25" x14ac:dyDescent="0.3">
      <c r="A1756" s="8" t="s">
        <v>17</v>
      </c>
      <c r="B1756" s="8" t="s">
        <v>3137</v>
      </c>
      <c r="C1756" s="8" t="s">
        <v>3138</v>
      </c>
      <c r="D1756" s="8" t="s">
        <v>3139</v>
      </c>
      <c r="E1756" s="8" t="s">
        <v>3140</v>
      </c>
      <c r="F1756" s="24">
        <v>0.17378175760099901</v>
      </c>
      <c r="G1756" s="24">
        <v>0</v>
      </c>
      <c r="H1756" s="25">
        <v>6.1515000000000004</v>
      </c>
      <c r="I1756" s="25">
        <v>0.49120000000000003</v>
      </c>
      <c r="J1756" s="15">
        <v>54</v>
      </c>
      <c r="K1756" s="15">
        <v>9</v>
      </c>
      <c r="L1756" s="13">
        <v>7.9899999999999999E-2</v>
      </c>
      <c r="M1756" s="7">
        <v>3.6310018899999998</v>
      </c>
      <c r="N1756" s="26">
        <v>3</v>
      </c>
      <c r="O1756" s="27" t="s">
        <v>22</v>
      </c>
      <c r="P1756" s="8">
        <v>0.1737817576</v>
      </c>
      <c r="Q1756" s="24">
        <v>0.23</v>
      </c>
      <c r="R1756" t="str">
        <f>IF($Q1756*100&gt;=VLOOKUP($O1756,margin_ranges!$A$5:$C$10,2,FALSE),IF($Q1756*100&lt;=VLOOKUP($O1756,margin_ranges!$A$5:$C$10,3,FALSE)+10,"IN RANGE","ABOVE RANGE"),"BELOW RANGE")</f>
        <v>IN RANGE</v>
      </c>
      <c r="S1756">
        <f>MIN(VLOOKUP($O1756,margin_ranges!$A$5:$D$10,4,FALSE),$P1756*100)</f>
        <v>17.378175760000001</v>
      </c>
      <c r="T1756" s="29">
        <f>(1-$S1756/100)/(1-$F1756)-1</f>
        <v>1.2090328738167955E-12</v>
      </c>
      <c r="U1756" s="19" t="str">
        <f>IF(ABS(IFERROR(T1756,0))&gt;0.05,INDEX(margin_ranges!$C$13:$C$16,MATCH($F1756*100,margin_ranges!$B$13:$B$16,1)),"")</f>
        <v/>
      </c>
      <c r="V1756" t="e">
        <f>MIN(VLOOKUP($U1756,margin_ranges!$A$5:$D$10,4,FALSE),$P1756*100)</f>
        <v>#N/A</v>
      </c>
      <c r="Y1756" s="29" t="e">
        <f t="shared" si="27"/>
        <v>#N/A</v>
      </c>
    </row>
    <row r="1757" spans="1:25" x14ac:dyDescent="0.3">
      <c r="A1757" s="8" t="s">
        <v>17</v>
      </c>
      <c r="B1757" s="8" t="s">
        <v>3137</v>
      </c>
      <c r="C1757" s="8" t="s">
        <v>3138</v>
      </c>
      <c r="D1757" s="8" t="s">
        <v>3141</v>
      </c>
      <c r="E1757" s="8" t="s">
        <v>3142</v>
      </c>
      <c r="F1757" s="24">
        <v>0.19983098057138901</v>
      </c>
      <c r="G1757" s="24">
        <v>0</v>
      </c>
      <c r="H1757" s="25">
        <v>26.519600000000001</v>
      </c>
      <c r="I1757" s="25">
        <v>1.9883999999999999</v>
      </c>
      <c r="J1757" s="15">
        <v>149</v>
      </c>
      <c r="K1757" s="15">
        <v>30</v>
      </c>
      <c r="L1757" s="13">
        <v>7.4999999999999997E-2</v>
      </c>
      <c r="M1757" s="7">
        <v>2.4994719299999999</v>
      </c>
      <c r="N1757" s="26">
        <v>2</v>
      </c>
      <c r="O1757" s="27" t="s">
        <v>22</v>
      </c>
      <c r="P1757" s="8">
        <v>0.19983098060000001</v>
      </c>
      <c r="Q1757" s="24">
        <v>0.25</v>
      </c>
      <c r="R1757" t="str">
        <f>IF($Q1757*100&gt;=VLOOKUP($O1757,margin_ranges!$A$5:$C$10,2,FALSE),IF($Q1757*100&lt;=VLOOKUP($O1757,margin_ranges!$A$5:$C$10,3,FALSE)+10,"IN RANGE","ABOVE RANGE"),"BELOW RANGE")</f>
        <v>IN RANGE</v>
      </c>
      <c r="S1757">
        <f>MIN(VLOOKUP($O1757,margin_ranges!$A$5:$D$10,4,FALSE),$P1757*100)</f>
        <v>19.98309806</v>
      </c>
      <c r="T1757" s="29">
        <f>(1-$S1757/100)/(1-$F1757)-1</f>
        <v>-3.5756175797985179E-11</v>
      </c>
      <c r="U1757" s="19" t="str">
        <f>IF(ABS(IFERROR(T1757,0))&gt;0.05,INDEX(margin_ranges!$C$13:$C$16,MATCH($F1757*100,margin_ranges!$B$13:$B$16,1)),"")</f>
        <v/>
      </c>
      <c r="V1757" t="e">
        <f>MIN(VLOOKUP($U1757,margin_ranges!$A$5:$D$10,4,FALSE),$P1757*100)</f>
        <v>#N/A</v>
      </c>
      <c r="Y1757" s="29" t="e">
        <f t="shared" si="27"/>
        <v>#N/A</v>
      </c>
    </row>
    <row r="1758" spans="1:25" x14ac:dyDescent="0.3">
      <c r="A1758" s="8" t="s">
        <v>35</v>
      </c>
      <c r="B1758" s="8" t="s">
        <v>3147</v>
      </c>
      <c r="C1758" s="8" t="s">
        <v>34</v>
      </c>
      <c r="D1758" s="8" t="s">
        <v>34</v>
      </c>
      <c r="E1758" s="8"/>
      <c r="F1758" s="24">
        <v>0.17021986972602399</v>
      </c>
      <c r="G1758" s="24">
        <v>0</v>
      </c>
      <c r="H1758" s="25">
        <v>16.168600000000001</v>
      </c>
      <c r="I1758" s="25">
        <v>5.9878999999999998</v>
      </c>
      <c r="J1758" s="15">
        <v>433</v>
      </c>
      <c r="K1758" s="15">
        <v>74</v>
      </c>
      <c r="L1758" s="13">
        <v>0.37030000000000002</v>
      </c>
      <c r="M1758" s="7">
        <v>2.4102481199999999</v>
      </c>
      <c r="N1758" s="26">
        <v>1.999976</v>
      </c>
      <c r="O1758" s="27"/>
      <c r="P1758" s="8">
        <v>0.1702198697</v>
      </c>
      <c r="Q1758" s="24">
        <v>0.28370000000000001</v>
      </c>
      <c r="R1758" t="e">
        <f>IF($Q1758*100&gt;=VLOOKUP($O1758,margin_ranges!$A$5:$C$10,2,FALSE),IF($Q1758*100&lt;=VLOOKUP($O1758,margin_ranges!$A$5:$C$10,3,FALSE)+10,"IN RANGE","ABOVE RANGE"),"BELOW RANGE")</f>
        <v>#N/A</v>
      </c>
      <c r="S1758" t="e">
        <f>MIN(VLOOKUP($O1758,margin_ranges!$A$5:$D$10,4,FALSE),$P1758*100)</f>
        <v>#N/A</v>
      </c>
      <c r="T1758" s="29" t="e">
        <f>(1-$S1758/100)/(1-$F1758)-1</f>
        <v>#N/A</v>
      </c>
      <c r="U1758" s="19" t="str">
        <f>IF(ABS(IFERROR(T1758,0))&gt;0.05,INDEX(margin_ranges!$C$13:$C$16,MATCH($F1758*100,margin_ranges!$B$13:$B$16,1)),"")</f>
        <v/>
      </c>
      <c r="V1758" t="e">
        <f>MIN(VLOOKUP($U1758,margin_ranges!$A$5:$D$10,4,FALSE),$P1758*100)</f>
        <v>#N/A</v>
      </c>
      <c r="Y1758" s="29" t="e">
        <f t="shared" si="27"/>
        <v>#N/A</v>
      </c>
    </row>
    <row r="1759" spans="1:25" x14ac:dyDescent="0.3">
      <c r="A1759" s="8" t="s">
        <v>33</v>
      </c>
      <c r="B1759" s="8" t="s">
        <v>3147</v>
      </c>
      <c r="C1759" s="8" t="s">
        <v>3148</v>
      </c>
      <c r="D1759" s="8" t="s">
        <v>34</v>
      </c>
      <c r="E1759" s="8"/>
      <c r="F1759" s="24">
        <v>0.17021986972602399</v>
      </c>
      <c r="G1759" s="24">
        <v>0</v>
      </c>
      <c r="H1759" s="25">
        <v>16.168600000000001</v>
      </c>
      <c r="I1759" s="25">
        <v>5.9878999999999998</v>
      </c>
      <c r="J1759" s="15">
        <v>433</v>
      </c>
      <c r="K1759" s="15">
        <v>74</v>
      </c>
      <c r="L1759" s="13">
        <v>0.37030000000000002</v>
      </c>
      <c r="M1759" s="7">
        <v>2.4102481199999999</v>
      </c>
      <c r="N1759" s="26">
        <v>1.999976</v>
      </c>
      <c r="O1759" s="27"/>
      <c r="P1759" s="8">
        <v>0.1702198697</v>
      </c>
      <c r="Q1759" s="24">
        <v>0.28370000000000001</v>
      </c>
      <c r="R1759" t="e">
        <f>IF($Q1759*100&gt;=VLOOKUP($O1759,margin_ranges!$A$5:$C$10,2,FALSE),IF($Q1759*100&lt;=VLOOKUP($O1759,margin_ranges!$A$5:$C$10,3,FALSE)+10,"IN RANGE","ABOVE RANGE"),"BELOW RANGE")</f>
        <v>#N/A</v>
      </c>
      <c r="S1759" t="e">
        <f>MIN(VLOOKUP($O1759,margin_ranges!$A$5:$D$10,4,FALSE),$P1759*100)</f>
        <v>#N/A</v>
      </c>
      <c r="T1759" s="29" t="e">
        <f>(1-$S1759/100)/(1-$F1759)-1</f>
        <v>#N/A</v>
      </c>
      <c r="U1759" s="19" t="str">
        <f>IF(ABS(IFERROR(T1759,0))&gt;0.05,INDEX(margin_ranges!$C$13:$C$16,MATCH($F1759*100,margin_ranges!$B$13:$B$16,1)),"")</f>
        <v/>
      </c>
      <c r="V1759" t="e">
        <f>MIN(VLOOKUP($U1759,margin_ranges!$A$5:$D$10,4,FALSE),$P1759*100)</f>
        <v>#N/A</v>
      </c>
      <c r="Y1759" s="29" t="e">
        <f t="shared" si="27"/>
        <v>#N/A</v>
      </c>
    </row>
    <row r="1760" spans="1:25" x14ac:dyDescent="0.3">
      <c r="A1760" s="8" t="s">
        <v>17</v>
      </c>
      <c r="B1760" s="8" t="s">
        <v>3147</v>
      </c>
      <c r="C1760" s="8" t="s">
        <v>3148</v>
      </c>
      <c r="D1760" s="8" t="s">
        <v>3149</v>
      </c>
      <c r="E1760" s="8" t="s">
        <v>3150</v>
      </c>
      <c r="F1760" s="24">
        <v>0.20399236967784201</v>
      </c>
      <c r="G1760" s="24">
        <v>0</v>
      </c>
      <c r="H1760" s="25">
        <v>6.9267000000000003</v>
      </c>
      <c r="I1760" s="25">
        <v>1.8673999999999999</v>
      </c>
      <c r="J1760" s="15">
        <v>141</v>
      </c>
      <c r="K1760" s="15">
        <v>29</v>
      </c>
      <c r="L1760" s="13">
        <v>0.26960000000000001</v>
      </c>
      <c r="M1760" s="7">
        <v>2.5125387300000002</v>
      </c>
      <c r="N1760" s="26">
        <v>2</v>
      </c>
      <c r="O1760" s="27" t="s">
        <v>92</v>
      </c>
      <c r="P1760" s="8">
        <v>0.20399236970000001</v>
      </c>
      <c r="Q1760" s="24">
        <v>0.25</v>
      </c>
      <c r="R1760" t="str">
        <f>IF($Q1760*100&gt;=VLOOKUP($O1760,margin_ranges!$A$5:$C$10,2,FALSE),IF($Q1760*100&lt;=VLOOKUP($O1760,margin_ranges!$A$5:$C$10,3,FALSE)+10,"IN RANGE","ABOVE RANGE"),"BELOW RANGE")</f>
        <v>IN RANGE</v>
      </c>
      <c r="S1760">
        <f>MIN(VLOOKUP($O1760,margin_ranges!$A$5:$D$10,4,FALSE),$P1760*100)</f>
        <v>20.39923697</v>
      </c>
      <c r="T1760" s="29">
        <f>(1-$S1760/100)/(1-$F1760)-1</f>
        <v>-2.7836288829519162E-11</v>
      </c>
      <c r="U1760" s="19" t="str">
        <f>IF(ABS(IFERROR(T1760,0))&gt;0.05,INDEX(margin_ranges!$C$13:$C$16,MATCH($F1760*100,margin_ranges!$B$13:$B$16,1)),"")</f>
        <v/>
      </c>
      <c r="V1760" t="e">
        <f>MIN(VLOOKUP($U1760,margin_ranges!$A$5:$D$10,4,FALSE),$P1760*100)</f>
        <v>#N/A</v>
      </c>
      <c r="Y1760" s="29" t="e">
        <f t="shared" si="27"/>
        <v>#N/A</v>
      </c>
    </row>
    <row r="1761" spans="1:25" x14ac:dyDescent="0.3">
      <c r="A1761" s="8" t="s">
        <v>17</v>
      </c>
      <c r="B1761" s="8" t="s">
        <v>3147</v>
      </c>
      <c r="C1761" s="8" t="s">
        <v>3148</v>
      </c>
      <c r="D1761" s="8" t="s">
        <v>3151</v>
      </c>
      <c r="E1761" s="8" t="s">
        <v>3152</v>
      </c>
      <c r="F1761" s="24">
        <v>0.15406512145085299</v>
      </c>
      <c r="G1761" s="24">
        <v>0</v>
      </c>
      <c r="H1761" s="25">
        <v>9.1759000000000004</v>
      </c>
      <c r="I1761" s="25">
        <v>4.1191000000000004</v>
      </c>
      <c r="J1761" s="15">
        <v>292</v>
      </c>
      <c r="K1761" s="15">
        <v>45</v>
      </c>
      <c r="L1761" s="13">
        <v>0.44890000000000002</v>
      </c>
      <c r="M1761" s="7">
        <v>2.3642481800000001</v>
      </c>
      <c r="N1761" s="26">
        <v>2</v>
      </c>
      <c r="O1761" s="27" t="s">
        <v>92</v>
      </c>
      <c r="P1761" s="8">
        <v>0.15406512150000001</v>
      </c>
      <c r="Q1761" s="24">
        <v>0.3</v>
      </c>
      <c r="R1761" t="str">
        <f>IF($Q1761*100&gt;=VLOOKUP($O1761,margin_ranges!$A$5:$C$10,2,FALSE),IF($Q1761*100&lt;=VLOOKUP($O1761,margin_ranges!$A$5:$C$10,3,FALSE)+10,"IN RANGE","ABOVE RANGE"),"BELOW RANGE")</f>
        <v>IN RANGE</v>
      </c>
      <c r="S1761">
        <f>MIN(VLOOKUP($O1761,margin_ranges!$A$5:$D$10,4,FALSE),$P1761*100)</f>
        <v>15.406512150000001</v>
      </c>
      <c r="T1761" s="29">
        <f>(1-$S1761/100)/(1-$F1761)-1</f>
        <v>-5.8097748834029517E-11</v>
      </c>
      <c r="U1761" s="19" t="str">
        <f>IF(ABS(IFERROR(T1761,0))&gt;0.05,INDEX(margin_ranges!$C$13:$C$16,MATCH($F1761*100,margin_ranges!$B$13:$B$16,1)),"")</f>
        <v/>
      </c>
      <c r="V1761" t="e">
        <f>MIN(VLOOKUP($U1761,margin_ranges!$A$5:$D$10,4,FALSE),$P1761*100)</f>
        <v>#N/A</v>
      </c>
      <c r="Y1761" s="29" t="e">
        <f t="shared" si="27"/>
        <v>#N/A</v>
      </c>
    </row>
    <row r="1762" spans="1:25" x14ac:dyDescent="0.3">
      <c r="A1762" s="8" t="s">
        <v>35</v>
      </c>
      <c r="B1762" s="8" t="s">
        <v>11878</v>
      </c>
      <c r="C1762" s="8" t="s">
        <v>34</v>
      </c>
      <c r="D1762" s="8" t="s">
        <v>34</v>
      </c>
      <c r="E1762" s="8"/>
      <c r="F1762" s="24">
        <v>0.249999999999999</v>
      </c>
      <c r="G1762" s="24">
        <v>0</v>
      </c>
      <c r="H1762" s="25">
        <v>16.7697</v>
      </c>
      <c r="I1762" s="25">
        <v>5.7439</v>
      </c>
      <c r="J1762" s="15">
        <v>254</v>
      </c>
      <c r="K1762" s="15">
        <v>63</v>
      </c>
      <c r="L1762" s="13">
        <v>0.34250000000000003</v>
      </c>
      <c r="M1762" s="7">
        <v>1.47336782</v>
      </c>
      <c r="N1762" s="26">
        <v>1</v>
      </c>
      <c r="O1762" s="27"/>
      <c r="P1762" s="8">
        <v>0.3212828559</v>
      </c>
      <c r="Q1762" s="24">
        <v>0.25</v>
      </c>
      <c r="R1762" t="e">
        <f>IF($Q1762*100&gt;=VLOOKUP($O1762,margin_ranges!$A$5:$C$10,2,FALSE),IF($Q1762*100&lt;=VLOOKUP($O1762,margin_ranges!$A$5:$C$10,3,FALSE)+10,"IN RANGE","ABOVE RANGE"),"BELOW RANGE")</f>
        <v>#N/A</v>
      </c>
      <c r="S1762" t="e">
        <f>MIN(VLOOKUP($O1762,margin_ranges!$A$5:$D$10,4,FALSE),$P1762*100)</f>
        <v>#N/A</v>
      </c>
      <c r="T1762" s="29" t="e">
        <f>(1-$S1762/100)/(1-$F1762)-1</f>
        <v>#N/A</v>
      </c>
      <c r="U1762" s="19" t="str">
        <f>IF(ABS(IFERROR(T1762,0))&gt;0.05,INDEX(margin_ranges!$C$13:$C$16,MATCH($F1762*100,margin_ranges!$B$13:$B$16,1)),"")</f>
        <v/>
      </c>
      <c r="V1762" t="e">
        <f>MIN(VLOOKUP($U1762,margin_ranges!$A$5:$D$10,4,FALSE),$P1762*100)</f>
        <v>#N/A</v>
      </c>
      <c r="Y1762" s="29" t="e">
        <f t="shared" si="27"/>
        <v>#N/A</v>
      </c>
    </row>
    <row r="1763" spans="1:25" x14ac:dyDescent="0.3">
      <c r="A1763" s="8" t="s">
        <v>33</v>
      </c>
      <c r="B1763" s="8" t="s">
        <v>11878</v>
      </c>
      <c r="C1763" s="8" t="s">
        <v>11879</v>
      </c>
      <c r="D1763" s="8" t="s">
        <v>34</v>
      </c>
      <c r="E1763" s="8"/>
      <c r="F1763" s="24">
        <v>0.249999999999999</v>
      </c>
      <c r="G1763" s="24">
        <v>0</v>
      </c>
      <c r="H1763" s="25">
        <v>16.7697</v>
      </c>
      <c r="I1763" s="25">
        <v>5.7439</v>
      </c>
      <c r="J1763" s="15">
        <v>254</v>
      </c>
      <c r="K1763" s="15">
        <v>63</v>
      </c>
      <c r="L1763" s="13">
        <v>0.34250000000000003</v>
      </c>
      <c r="M1763" s="7">
        <v>1.47336782</v>
      </c>
      <c r="N1763" s="26">
        <v>1</v>
      </c>
      <c r="O1763" s="27"/>
      <c r="P1763" s="8">
        <v>0.3212828559</v>
      </c>
      <c r="Q1763" s="24">
        <v>0.25</v>
      </c>
      <c r="R1763" t="e">
        <f>IF($Q1763*100&gt;=VLOOKUP($O1763,margin_ranges!$A$5:$C$10,2,FALSE),IF($Q1763*100&lt;=VLOOKUP($O1763,margin_ranges!$A$5:$C$10,3,FALSE)+10,"IN RANGE","ABOVE RANGE"),"BELOW RANGE")</f>
        <v>#N/A</v>
      </c>
      <c r="S1763" t="e">
        <f>MIN(VLOOKUP($O1763,margin_ranges!$A$5:$D$10,4,FALSE),$P1763*100)</f>
        <v>#N/A</v>
      </c>
      <c r="T1763" s="29" t="e">
        <f>(1-$S1763/100)/(1-$F1763)-1</f>
        <v>#N/A</v>
      </c>
      <c r="U1763" s="19" t="str">
        <f>IF(ABS(IFERROR(T1763,0))&gt;0.05,INDEX(margin_ranges!$C$13:$C$16,MATCH($F1763*100,margin_ranges!$B$13:$B$16,1)),"")</f>
        <v/>
      </c>
      <c r="V1763" t="e">
        <f>MIN(VLOOKUP($U1763,margin_ranges!$A$5:$D$10,4,FALSE),$P1763*100)</f>
        <v>#N/A</v>
      </c>
      <c r="Y1763" s="29" t="e">
        <f t="shared" si="27"/>
        <v>#N/A</v>
      </c>
    </row>
    <row r="1764" spans="1:25" x14ac:dyDescent="0.3">
      <c r="A1764" s="8" t="s">
        <v>17</v>
      </c>
      <c r="B1764" s="8" t="s">
        <v>11878</v>
      </c>
      <c r="C1764" s="8" t="s">
        <v>11879</v>
      </c>
      <c r="D1764" s="8" t="s">
        <v>11880</v>
      </c>
      <c r="E1764" s="8" t="s">
        <v>11881</v>
      </c>
      <c r="F1764" s="24">
        <v>0.25</v>
      </c>
      <c r="G1764" s="24">
        <v>0</v>
      </c>
      <c r="H1764" s="25">
        <v>12.5174</v>
      </c>
      <c r="I1764" s="25">
        <v>4.3548999999999998</v>
      </c>
      <c r="J1764" s="15">
        <v>192</v>
      </c>
      <c r="K1764" s="15">
        <v>48</v>
      </c>
      <c r="L1764" s="13">
        <v>0.34789999999999999</v>
      </c>
      <c r="M1764" s="7">
        <v>1.4717163099999999</v>
      </c>
      <c r="N1764" s="26">
        <v>1</v>
      </c>
      <c r="O1764" s="27" t="s">
        <v>22</v>
      </c>
      <c r="P1764" s="8">
        <v>0.32052122199999999</v>
      </c>
      <c r="Q1764" s="24">
        <v>0.25</v>
      </c>
      <c r="R1764" t="str">
        <f>IF($Q1764*100&gt;=VLOOKUP($O1764,margin_ranges!$A$5:$C$10,2,FALSE),IF($Q1764*100&lt;=VLOOKUP($O1764,margin_ranges!$A$5:$C$10,3,FALSE)+10,"IN RANGE","ABOVE RANGE"),"BELOW RANGE")</f>
        <v>IN RANGE</v>
      </c>
      <c r="S1764">
        <f>MIN(VLOOKUP($O1764,margin_ranges!$A$5:$D$10,4,FALSE),$P1764*100)</f>
        <v>29.75</v>
      </c>
      <c r="T1764" s="29">
        <f>(1-$S1764/100)/(1-$F1764)-1</f>
        <v>-6.3333333333333353E-2</v>
      </c>
      <c r="U1764" s="19" t="str">
        <f>IF(ABS(IFERROR(T1764,0))&gt;0.05,INDEX(margin_ranges!$C$13:$C$16,MATCH($F1764*100,margin_ranges!$B$13:$B$16,1)),"")</f>
        <v>Balanced (Type B)</v>
      </c>
      <c r="V1764">
        <f>MIN(VLOOKUP($U1764,margin_ranges!$A$5:$D$10,4,FALSE),$P1764*100)</f>
        <v>29.75</v>
      </c>
      <c r="Y1764" s="29">
        <f t="shared" si="27"/>
        <v>-6.3333333333333353E-2</v>
      </c>
    </row>
    <row r="1765" spans="1:25" x14ac:dyDescent="0.3">
      <c r="A1765" s="8" t="s">
        <v>17</v>
      </c>
      <c r="B1765" s="8" t="s">
        <v>11878</v>
      </c>
      <c r="C1765" s="8" t="s">
        <v>11879</v>
      </c>
      <c r="D1765" s="8" t="s">
        <v>11882</v>
      </c>
      <c r="E1765" s="8" t="s">
        <v>11883</v>
      </c>
      <c r="F1765" s="24">
        <v>0.25</v>
      </c>
      <c r="G1765" s="24">
        <v>0</v>
      </c>
      <c r="H1765" s="25">
        <v>4.2523999999999997</v>
      </c>
      <c r="I1765" s="25">
        <v>1.389</v>
      </c>
      <c r="J1765" s="15">
        <v>62</v>
      </c>
      <c r="K1765" s="15">
        <v>15</v>
      </c>
      <c r="L1765" s="13">
        <v>0.3266</v>
      </c>
      <c r="M1765" s="7">
        <v>1.4785457200000001</v>
      </c>
      <c r="N1765" s="26">
        <v>1</v>
      </c>
      <c r="O1765" s="27" t="s">
        <v>22</v>
      </c>
      <c r="P1765" s="8">
        <v>0.32365973609999998</v>
      </c>
      <c r="Q1765" s="24">
        <v>0.25</v>
      </c>
      <c r="R1765" t="str">
        <f>IF($Q1765*100&gt;=VLOOKUP($O1765,margin_ranges!$A$5:$C$10,2,FALSE),IF($Q1765*100&lt;=VLOOKUP($O1765,margin_ranges!$A$5:$C$10,3,FALSE)+10,"IN RANGE","ABOVE RANGE"),"BELOW RANGE")</f>
        <v>IN RANGE</v>
      </c>
      <c r="S1765">
        <f>MIN(VLOOKUP($O1765,margin_ranges!$A$5:$D$10,4,FALSE),$P1765*100)</f>
        <v>29.75</v>
      </c>
      <c r="T1765" s="29">
        <f>(1-$S1765/100)/(1-$F1765)-1</f>
        <v>-6.3333333333333353E-2</v>
      </c>
      <c r="U1765" s="19" t="str">
        <f>IF(ABS(IFERROR(T1765,0))&gt;0.05,INDEX(margin_ranges!$C$13:$C$16,MATCH($F1765*100,margin_ranges!$B$13:$B$16,1)),"")</f>
        <v>Balanced (Type B)</v>
      </c>
      <c r="V1765">
        <f>MIN(VLOOKUP($U1765,margin_ranges!$A$5:$D$10,4,FALSE),$P1765*100)</f>
        <v>29.75</v>
      </c>
      <c r="Y1765" s="29">
        <f t="shared" si="27"/>
        <v>-6.3333333333333353E-2</v>
      </c>
    </row>
    <row r="1766" spans="1:25" x14ac:dyDescent="0.3">
      <c r="A1766" s="8" t="s">
        <v>35</v>
      </c>
      <c r="B1766" s="8" t="s">
        <v>3153</v>
      </c>
      <c r="C1766" s="8" t="s">
        <v>34</v>
      </c>
      <c r="D1766" s="8" t="s">
        <v>34</v>
      </c>
      <c r="E1766" s="8"/>
      <c r="F1766" s="24">
        <v>0.2699353412628</v>
      </c>
      <c r="G1766" s="24">
        <v>0</v>
      </c>
      <c r="H1766" s="25">
        <v>71.653099999999995</v>
      </c>
      <c r="I1766" s="25">
        <v>2.2433000000000001</v>
      </c>
      <c r="J1766" s="15">
        <v>57</v>
      </c>
      <c r="K1766" s="15">
        <v>14</v>
      </c>
      <c r="L1766" s="13">
        <v>3.1300000000000001E-2</v>
      </c>
      <c r="M1766" s="7">
        <v>0.84701013000000003</v>
      </c>
      <c r="N1766" s="26">
        <v>0.419541</v>
      </c>
      <c r="O1766" s="27"/>
      <c r="P1766" s="8">
        <v>0.50468006529999998</v>
      </c>
      <c r="Q1766" s="24">
        <v>0.26989999999999997</v>
      </c>
      <c r="R1766" t="e">
        <f>IF($Q1766*100&gt;=VLOOKUP($O1766,margin_ranges!$A$5:$C$10,2,FALSE),IF($Q1766*100&lt;=VLOOKUP($O1766,margin_ranges!$A$5:$C$10,3,FALSE)+10,"IN RANGE","ABOVE RANGE"),"BELOW RANGE")</f>
        <v>#N/A</v>
      </c>
      <c r="S1766" t="e">
        <f>MIN(VLOOKUP($O1766,margin_ranges!$A$5:$D$10,4,FALSE),$P1766*100)</f>
        <v>#N/A</v>
      </c>
      <c r="T1766" s="29" t="e">
        <f>(1-$S1766/100)/(1-$F1766)-1</f>
        <v>#N/A</v>
      </c>
      <c r="U1766" s="19" t="str">
        <f>IF(ABS(IFERROR(T1766,0))&gt;0.05,INDEX(margin_ranges!$C$13:$C$16,MATCH($F1766*100,margin_ranges!$B$13:$B$16,1)),"")</f>
        <v/>
      </c>
      <c r="V1766" t="e">
        <f>MIN(VLOOKUP($U1766,margin_ranges!$A$5:$D$10,4,FALSE),$P1766*100)</f>
        <v>#N/A</v>
      </c>
      <c r="Y1766" s="29" t="e">
        <f t="shared" si="27"/>
        <v>#N/A</v>
      </c>
    </row>
    <row r="1767" spans="1:25" x14ac:dyDescent="0.3">
      <c r="A1767" s="8" t="s">
        <v>33</v>
      </c>
      <c r="B1767" s="8" t="s">
        <v>3153</v>
      </c>
      <c r="C1767" s="8" t="s">
        <v>3154</v>
      </c>
      <c r="D1767" s="8" t="s">
        <v>34</v>
      </c>
      <c r="E1767" s="8"/>
      <c r="F1767" s="24">
        <v>0.2699353412628</v>
      </c>
      <c r="G1767" s="24">
        <v>0</v>
      </c>
      <c r="H1767" s="25">
        <v>71.653099999999995</v>
      </c>
      <c r="I1767" s="25">
        <v>2.2433000000000001</v>
      </c>
      <c r="J1767" s="15">
        <v>57</v>
      </c>
      <c r="K1767" s="15">
        <v>14</v>
      </c>
      <c r="L1767" s="13">
        <v>3.1300000000000001E-2</v>
      </c>
      <c r="M1767" s="7">
        <v>0.84701013000000003</v>
      </c>
      <c r="N1767" s="26">
        <v>0.419541</v>
      </c>
      <c r="O1767" s="27"/>
      <c r="P1767" s="8">
        <v>0.50468006529999998</v>
      </c>
      <c r="Q1767" s="24">
        <v>0.26989999999999997</v>
      </c>
      <c r="R1767" t="e">
        <f>IF($Q1767*100&gt;=VLOOKUP($O1767,margin_ranges!$A$5:$C$10,2,FALSE),IF($Q1767*100&lt;=VLOOKUP($O1767,margin_ranges!$A$5:$C$10,3,FALSE)+10,"IN RANGE","ABOVE RANGE"),"BELOW RANGE")</f>
        <v>#N/A</v>
      </c>
      <c r="S1767" t="e">
        <f>MIN(VLOOKUP($O1767,margin_ranges!$A$5:$D$10,4,FALSE),$P1767*100)</f>
        <v>#N/A</v>
      </c>
      <c r="T1767" s="29" t="e">
        <f>(1-$S1767/100)/(1-$F1767)-1</f>
        <v>#N/A</v>
      </c>
      <c r="U1767" s="19" t="str">
        <f>IF(ABS(IFERROR(T1767,0))&gt;0.05,INDEX(margin_ranges!$C$13:$C$16,MATCH($F1767*100,margin_ranges!$B$13:$B$16,1)),"")</f>
        <v/>
      </c>
      <c r="V1767" t="e">
        <f>MIN(VLOOKUP($U1767,margin_ranges!$A$5:$D$10,4,FALSE),$P1767*100)</f>
        <v>#N/A</v>
      </c>
      <c r="Y1767" s="29" t="e">
        <f t="shared" si="27"/>
        <v>#N/A</v>
      </c>
    </row>
    <row r="1768" spans="1:25" x14ac:dyDescent="0.3">
      <c r="A1768" s="8" t="s">
        <v>17</v>
      </c>
      <c r="B1768" s="8" t="s">
        <v>3153</v>
      </c>
      <c r="C1768" s="8" t="s">
        <v>3154</v>
      </c>
      <c r="D1768" s="8" t="s">
        <v>3155</v>
      </c>
      <c r="E1768" s="8" t="s">
        <v>3156</v>
      </c>
      <c r="F1768" s="24">
        <v>0.28999999999999998</v>
      </c>
      <c r="G1768" s="24">
        <v>0</v>
      </c>
      <c r="H1768" s="25">
        <v>15.1454</v>
      </c>
      <c r="I1768" s="25">
        <v>0.47739999999999999</v>
      </c>
      <c r="J1768" s="15">
        <v>13</v>
      </c>
      <c r="K1768" s="15">
        <v>3</v>
      </c>
      <c r="L1768" s="13">
        <v>3.15E-2</v>
      </c>
      <c r="M1768" s="7">
        <v>0.93472991000000005</v>
      </c>
      <c r="N1768" s="26">
        <v>0.5</v>
      </c>
      <c r="O1768" s="27" t="s">
        <v>22</v>
      </c>
      <c r="P1768" s="8">
        <v>0.4650861241</v>
      </c>
      <c r="Q1768" s="24">
        <v>0.28999999999999998</v>
      </c>
      <c r="R1768" t="str">
        <f>IF($Q1768*100&gt;=VLOOKUP($O1768,margin_ranges!$A$5:$C$10,2,FALSE),IF($Q1768*100&lt;=VLOOKUP($O1768,margin_ranges!$A$5:$C$10,3,FALSE)+10,"IN RANGE","ABOVE RANGE"),"BELOW RANGE")</f>
        <v>IN RANGE</v>
      </c>
      <c r="S1768">
        <f>MIN(VLOOKUP($O1768,margin_ranges!$A$5:$D$10,4,FALSE),$P1768*100)</f>
        <v>29.75</v>
      </c>
      <c r="T1768" s="29">
        <f>(1-$S1768/100)/(1-$F1768)-1</f>
        <v>-1.0563380281690127E-2</v>
      </c>
      <c r="U1768" s="19" t="str">
        <f>IF(ABS(IFERROR(T1768,0))&gt;0.05,INDEX(margin_ranges!$C$13:$C$16,MATCH($F1768*100,margin_ranges!$B$13:$B$16,1)),"")</f>
        <v/>
      </c>
      <c r="V1768" t="e">
        <f>MIN(VLOOKUP($U1768,margin_ranges!$A$5:$D$10,4,FALSE),$P1768*100)</f>
        <v>#N/A</v>
      </c>
      <c r="Y1768" s="29" t="e">
        <f t="shared" si="27"/>
        <v>#N/A</v>
      </c>
    </row>
    <row r="1769" spans="1:25" x14ac:dyDescent="0.3">
      <c r="A1769" s="8" t="s">
        <v>17</v>
      </c>
      <c r="B1769" s="8" t="s">
        <v>3153</v>
      </c>
      <c r="C1769" s="8" t="s">
        <v>3154</v>
      </c>
      <c r="D1769" s="8" t="s">
        <v>3157</v>
      </c>
      <c r="E1769" s="8" t="s">
        <v>3158</v>
      </c>
      <c r="F1769" s="24">
        <v>0.28999999999999898</v>
      </c>
      <c r="G1769" s="24">
        <v>0</v>
      </c>
      <c r="H1769" s="25">
        <v>15.0915</v>
      </c>
      <c r="I1769" s="25">
        <v>0.63290000000000002</v>
      </c>
      <c r="J1769" s="15">
        <v>15</v>
      </c>
      <c r="K1769" s="15">
        <v>4</v>
      </c>
      <c r="L1769" s="13">
        <v>4.19E-2</v>
      </c>
      <c r="M1769" s="7">
        <v>0.79119737999999995</v>
      </c>
      <c r="N1769" s="26">
        <v>0.38</v>
      </c>
      <c r="O1769" s="27" t="s">
        <v>22</v>
      </c>
      <c r="P1769" s="8">
        <v>0.51971529640000003</v>
      </c>
      <c r="Q1769" s="24">
        <v>0.28999999999999998</v>
      </c>
      <c r="R1769" t="str">
        <f>IF($Q1769*100&gt;=VLOOKUP($O1769,margin_ranges!$A$5:$C$10,2,FALSE),IF($Q1769*100&lt;=VLOOKUP($O1769,margin_ranges!$A$5:$C$10,3,FALSE)+10,"IN RANGE","ABOVE RANGE"),"BELOW RANGE")</f>
        <v>IN RANGE</v>
      </c>
      <c r="S1769">
        <f>MIN(VLOOKUP($O1769,margin_ranges!$A$5:$D$10,4,FALSE),$P1769*100)</f>
        <v>29.75</v>
      </c>
      <c r="T1769" s="29">
        <f>(1-$S1769/100)/(1-$F1769)-1</f>
        <v>-1.056338028169157E-2</v>
      </c>
      <c r="U1769" s="19" t="str">
        <f>IF(ABS(IFERROR(T1769,0))&gt;0.05,INDEX(margin_ranges!$C$13:$C$16,MATCH($F1769*100,margin_ranges!$B$13:$B$16,1)),"")</f>
        <v/>
      </c>
      <c r="V1769" t="e">
        <f>MIN(VLOOKUP($U1769,margin_ranges!$A$5:$D$10,4,FALSE),$P1769*100)</f>
        <v>#N/A</v>
      </c>
      <c r="Y1769" s="29" t="e">
        <f t="shared" si="27"/>
        <v>#N/A</v>
      </c>
    </row>
    <row r="1770" spans="1:25" x14ac:dyDescent="0.3">
      <c r="A1770" s="8" t="s">
        <v>17</v>
      </c>
      <c r="B1770" s="8" t="s">
        <v>3153</v>
      </c>
      <c r="C1770" s="8" t="s">
        <v>3154</v>
      </c>
      <c r="D1770" s="8" t="s">
        <v>11884</v>
      </c>
      <c r="E1770" s="8" t="s">
        <v>11885</v>
      </c>
      <c r="F1770" s="24">
        <v>0.25</v>
      </c>
      <c r="G1770" s="24">
        <v>0</v>
      </c>
      <c r="H1770" s="25">
        <v>7.8577000000000004</v>
      </c>
      <c r="I1770" s="25">
        <v>0.30409999999999998</v>
      </c>
      <c r="J1770" s="15">
        <v>7</v>
      </c>
      <c r="K1770" s="15">
        <v>2</v>
      </c>
      <c r="L1770" s="13">
        <v>3.8699999999999998E-2</v>
      </c>
      <c r="M1770" s="7">
        <v>0.74504462000000005</v>
      </c>
      <c r="N1770" s="26">
        <v>0.38</v>
      </c>
      <c r="O1770" s="27" t="s">
        <v>22</v>
      </c>
      <c r="P1770" s="8">
        <v>0.48996343460000003</v>
      </c>
      <c r="Q1770" s="24">
        <v>0.25</v>
      </c>
      <c r="R1770" t="str">
        <f>IF($Q1770*100&gt;=VLOOKUP($O1770,margin_ranges!$A$5:$C$10,2,FALSE),IF($Q1770*100&lt;=VLOOKUP($O1770,margin_ranges!$A$5:$C$10,3,FALSE)+10,"IN RANGE","ABOVE RANGE"),"BELOW RANGE")</f>
        <v>IN RANGE</v>
      </c>
      <c r="S1770">
        <f>MIN(VLOOKUP($O1770,margin_ranges!$A$5:$D$10,4,FALSE),$P1770*100)</f>
        <v>29.75</v>
      </c>
      <c r="T1770" s="29">
        <f>(1-$S1770/100)/(1-$F1770)-1</f>
        <v>-6.3333333333333353E-2</v>
      </c>
      <c r="U1770" s="19" t="str">
        <f>IF(ABS(IFERROR(T1770,0))&gt;0.05,INDEX(margin_ranges!$C$13:$C$16,MATCH($F1770*100,margin_ranges!$B$13:$B$16,1)),"")</f>
        <v>Balanced (Type B)</v>
      </c>
      <c r="V1770">
        <f>MIN(VLOOKUP($U1770,margin_ranges!$A$5:$D$10,4,FALSE),$P1770*100)</f>
        <v>29.75</v>
      </c>
      <c r="Y1770" s="29">
        <f t="shared" si="27"/>
        <v>-6.3333333333333353E-2</v>
      </c>
    </row>
    <row r="1771" spans="1:25" x14ac:dyDescent="0.3">
      <c r="A1771" s="8" t="s">
        <v>17</v>
      </c>
      <c r="B1771" s="8" t="s">
        <v>3153</v>
      </c>
      <c r="C1771" s="8" t="s">
        <v>3154</v>
      </c>
      <c r="D1771" s="8" t="s">
        <v>11886</v>
      </c>
      <c r="E1771" s="8" t="s">
        <v>11887</v>
      </c>
      <c r="F1771" s="24">
        <v>0.25</v>
      </c>
      <c r="G1771" s="24">
        <v>0</v>
      </c>
      <c r="H1771" s="25">
        <v>12.024900000000001</v>
      </c>
      <c r="I1771" s="25">
        <v>0.38</v>
      </c>
      <c r="J1771" s="15">
        <v>10</v>
      </c>
      <c r="K1771" s="15">
        <v>3</v>
      </c>
      <c r="L1771" s="13">
        <v>3.1600000000000003E-2</v>
      </c>
      <c r="M1771" s="7">
        <v>0.88398496000000004</v>
      </c>
      <c r="N1771" s="26">
        <v>0.38</v>
      </c>
      <c r="O1771" s="27" t="s">
        <v>22</v>
      </c>
      <c r="P1771" s="8">
        <v>0.57012843410000003</v>
      </c>
      <c r="Q1771" s="24">
        <v>0.25</v>
      </c>
      <c r="R1771" t="str">
        <f>IF($Q1771*100&gt;=VLOOKUP($O1771,margin_ranges!$A$5:$C$10,2,FALSE),IF($Q1771*100&lt;=VLOOKUP($O1771,margin_ranges!$A$5:$C$10,3,FALSE)+10,"IN RANGE","ABOVE RANGE"),"BELOW RANGE")</f>
        <v>IN RANGE</v>
      </c>
      <c r="S1771">
        <f>MIN(VLOOKUP($O1771,margin_ranges!$A$5:$D$10,4,FALSE),$P1771*100)</f>
        <v>29.75</v>
      </c>
      <c r="T1771" s="29">
        <f>(1-$S1771/100)/(1-$F1771)-1</f>
        <v>-6.3333333333333353E-2</v>
      </c>
      <c r="U1771" s="19" t="str">
        <f>IF(ABS(IFERROR(T1771,0))&gt;0.05,INDEX(margin_ranges!$C$13:$C$16,MATCH($F1771*100,margin_ranges!$B$13:$B$16,1)),"")</f>
        <v>Balanced (Type B)</v>
      </c>
      <c r="V1771">
        <f>MIN(VLOOKUP($U1771,margin_ranges!$A$5:$D$10,4,FALSE),$P1771*100)</f>
        <v>29.75</v>
      </c>
      <c r="Y1771" s="29">
        <f t="shared" si="27"/>
        <v>-6.3333333333333353E-2</v>
      </c>
    </row>
    <row r="1772" spans="1:25" x14ac:dyDescent="0.3">
      <c r="A1772" s="8" t="s">
        <v>35</v>
      </c>
      <c r="B1772" s="8" t="s">
        <v>3159</v>
      </c>
      <c r="C1772" s="8" t="s">
        <v>34</v>
      </c>
      <c r="D1772" s="8" t="s">
        <v>34</v>
      </c>
      <c r="E1772" s="8"/>
      <c r="F1772" s="24">
        <v>0.27761977446305602</v>
      </c>
      <c r="G1772" s="24">
        <v>0.60623545000000001</v>
      </c>
      <c r="H1772" s="25">
        <v>856.99940000000004</v>
      </c>
      <c r="I1772" s="25">
        <v>61.452800000000003</v>
      </c>
      <c r="J1772" s="15">
        <v>1860</v>
      </c>
      <c r="K1772" s="15">
        <v>458</v>
      </c>
      <c r="L1772" s="13">
        <v>7.17E-2</v>
      </c>
      <c r="M1772" s="7">
        <v>1.0088579</v>
      </c>
      <c r="N1772" s="26">
        <v>0.72877899999999995</v>
      </c>
      <c r="O1772" s="27"/>
      <c r="P1772" s="8">
        <v>0.27761977450000003</v>
      </c>
      <c r="Q1772" s="24">
        <v>0.28100000000000003</v>
      </c>
      <c r="R1772" t="e">
        <f>IF($Q1772*100&gt;=VLOOKUP($O1772,margin_ranges!$A$5:$C$10,2,FALSE),IF($Q1772*100&lt;=VLOOKUP($O1772,margin_ranges!$A$5:$C$10,3,FALSE)+10,"IN RANGE","ABOVE RANGE"),"BELOW RANGE")</f>
        <v>#N/A</v>
      </c>
      <c r="S1772" t="e">
        <f>MIN(VLOOKUP($O1772,margin_ranges!$A$5:$D$10,4,FALSE),$P1772*100)</f>
        <v>#N/A</v>
      </c>
      <c r="T1772" s="29" t="e">
        <f>(1-$S1772/100)/(1-$F1772)-1</f>
        <v>#N/A</v>
      </c>
      <c r="U1772" s="19" t="str">
        <f>IF(ABS(IFERROR(T1772,0))&gt;0.05,INDEX(margin_ranges!$C$13:$C$16,MATCH($F1772*100,margin_ranges!$B$13:$B$16,1)),"")</f>
        <v/>
      </c>
      <c r="V1772" t="e">
        <f>MIN(VLOOKUP($U1772,margin_ranges!$A$5:$D$10,4,FALSE),$P1772*100)</f>
        <v>#N/A</v>
      </c>
      <c r="Y1772" s="29" t="e">
        <f t="shared" si="27"/>
        <v>#N/A</v>
      </c>
    </row>
    <row r="1773" spans="1:25" x14ac:dyDescent="0.3">
      <c r="A1773" s="8" t="s">
        <v>33</v>
      </c>
      <c r="B1773" s="8" t="s">
        <v>3159</v>
      </c>
      <c r="C1773" s="8" t="s">
        <v>3160</v>
      </c>
      <c r="D1773" s="8" t="s">
        <v>34</v>
      </c>
      <c r="E1773" s="8"/>
      <c r="F1773" s="24">
        <v>0.27761977446305602</v>
      </c>
      <c r="G1773" s="24">
        <v>0.60623545000000001</v>
      </c>
      <c r="H1773" s="25">
        <v>856.99940000000004</v>
      </c>
      <c r="I1773" s="25">
        <v>61.452800000000003</v>
      </c>
      <c r="J1773" s="15">
        <v>1860</v>
      </c>
      <c r="K1773" s="15">
        <v>458</v>
      </c>
      <c r="L1773" s="13">
        <v>7.17E-2</v>
      </c>
      <c r="M1773" s="7">
        <v>1.0088579</v>
      </c>
      <c r="N1773" s="26">
        <v>0.72877899999999995</v>
      </c>
      <c r="O1773" s="27"/>
      <c r="P1773" s="8">
        <v>0.27761977450000003</v>
      </c>
      <c r="Q1773" s="24">
        <v>0.28100000000000003</v>
      </c>
      <c r="R1773" t="e">
        <f>IF($Q1773*100&gt;=VLOOKUP($O1773,margin_ranges!$A$5:$C$10,2,FALSE),IF($Q1773*100&lt;=VLOOKUP($O1773,margin_ranges!$A$5:$C$10,3,FALSE)+10,"IN RANGE","ABOVE RANGE"),"BELOW RANGE")</f>
        <v>#N/A</v>
      </c>
      <c r="S1773" t="e">
        <f>MIN(VLOOKUP($O1773,margin_ranges!$A$5:$D$10,4,FALSE),$P1773*100)</f>
        <v>#N/A</v>
      </c>
      <c r="T1773" s="29" t="e">
        <f>(1-$S1773/100)/(1-$F1773)-1</f>
        <v>#N/A</v>
      </c>
      <c r="U1773" s="19" t="str">
        <f>IF(ABS(IFERROR(T1773,0))&gt;0.05,INDEX(margin_ranges!$C$13:$C$16,MATCH($F1773*100,margin_ranges!$B$13:$B$16,1)),"")</f>
        <v/>
      </c>
      <c r="V1773" t="e">
        <f>MIN(VLOOKUP($U1773,margin_ranges!$A$5:$D$10,4,FALSE),$P1773*100)</f>
        <v>#N/A</v>
      </c>
      <c r="Y1773" s="29" t="e">
        <f t="shared" si="27"/>
        <v>#N/A</v>
      </c>
    </row>
    <row r="1774" spans="1:25" x14ac:dyDescent="0.3">
      <c r="A1774" s="8" t="s">
        <v>17</v>
      </c>
      <c r="B1774" s="8" t="s">
        <v>3159</v>
      </c>
      <c r="C1774" s="8" t="s">
        <v>3160</v>
      </c>
      <c r="D1774" s="8" t="s">
        <v>3175</v>
      </c>
      <c r="E1774" s="8" t="s">
        <v>3176</v>
      </c>
      <c r="F1774" s="24">
        <v>0.245370838643551</v>
      </c>
      <c r="G1774" s="24">
        <v>0</v>
      </c>
      <c r="H1774" s="25">
        <v>40.401600000000002</v>
      </c>
      <c r="I1774" s="25">
        <v>4.5678000000000001</v>
      </c>
      <c r="J1774" s="15">
        <v>127</v>
      </c>
      <c r="K1774" s="15">
        <v>31</v>
      </c>
      <c r="L1774" s="13">
        <v>0.11310000000000001</v>
      </c>
      <c r="M1774" s="7">
        <v>0.92760794000000002</v>
      </c>
      <c r="N1774" s="26">
        <v>0.7</v>
      </c>
      <c r="O1774" s="27" t="s">
        <v>22</v>
      </c>
      <c r="P1774" s="8">
        <v>0.2453708386</v>
      </c>
      <c r="Q1774" s="24">
        <v>0.28000000000000003</v>
      </c>
      <c r="R1774" t="str">
        <f>IF($Q1774*100&gt;=VLOOKUP($O1774,margin_ranges!$A$5:$C$10,2,FALSE),IF($Q1774*100&lt;=VLOOKUP($O1774,margin_ranges!$A$5:$C$10,3,FALSE)+10,"IN RANGE","ABOVE RANGE"),"BELOW RANGE")</f>
        <v>IN RANGE</v>
      </c>
      <c r="S1774">
        <f>MIN(VLOOKUP($O1774,margin_ranges!$A$5:$D$10,4,FALSE),$P1774*100)</f>
        <v>24.537083859999999</v>
      </c>
      <c r="T1774" s="29">
        <f>(1-$S1774/100)/(1-$F1774)-1</f>
        <v>5.7711835310669812E-11</v>
      </c>
      <c r="U1774" s="19" t="str">
        <f>IF(ABS(IFERROR(T1774,0))&gt;0.05,INDEX(margin_ranges!$C$13:$C$16,MATCH($F1774*100,margin_ranges!$B$13:$B$16,1)),"")</f>
        <v/>
      </c>
      <c r="V1774" t="e">
        <f>MIN(VLOOKUP($U1774,margin_ranges!$A$5:$D$10,4,FALSE),$P1774*100)</f>
        <v>#N/A</v>
      </c>
      <c r="Y1774" s="29" t="e">
        <f t="shared" si="27"/>
        <v>#N/A</v>
      </c>
    </row>
    <row r="1775" spans="1:25" x14ac:dyDescent="0.3">
      <c r="A1775" s="8" t="s">
        <v>17</v>
      </c>
      <c r="B1775" s="8" t="s">
        <v>3159</v>
      </c>
      <c r="C1775" s="8" t="s">
        <v>3160</v>
      </c>
      <c r="D1775" s="8" t="s">
        <v>3173</v>
      </c>
      <c r="E1775" s="8" t="s">
        <v>3174</v>
      </c>
      <c r="F1775" s="24">
        <v>0.22407477849312499</v>
      </c>
      <c r="G1775" s="24">
        <v>0</v>
      </c>
      <c r="H1775" s="25">
        <v>37.989899999999999</v>
      </c>
      <c r="I1775" s="25">
        <v>6.6814999999999998</v>
      </c>
      <c r="J1775" s="15">
        <v>181</v>
      </c>
      <c r="K1775" s="15">
        <v>41</v>
      </c>
      <c r="L1775" s="13">
        <v>0.1759</v>
      </c>
      <c r="M1775" s="7">
        <v>0.90214879000000003</v>
      </c>
      <c r="N1775" s="26">
        <v>0.7</v>
      </c>
      <c r="O1775" s="27" t="s">
        <v>22</v>
      </c>
      <c r="P1775" s="8">
        <v>0.22407477849999999</v>
      </c>
      <c r="Q1775" s="24">
        <v>0.26</v>
      </c>
      <c r="R1775" t="str">
        <f>IF($Q1775*100&gt;=VLOOKUP($O1775,margin_ranges!$A$5:$C$10,2,FALSE),IF($Q1775*100&lt;=VLOOKUP($O1775,margin_ranges!$A$5:$C$10,3,FALSE)+10,"IN RANGE","ABOVE RANGE"),"BELOW RANGE")</f>
        <v>IN RANGE</v>
      </c>
      <c r="S1775">
        <f>MIN(VLOOKUP($O1775,margin_ranges!$A$5:$D$10,4,FALSE),$P1775*100)</f>
        <v>22.407477849999999</v>
      </c>
      <c r="T1775" s="29">
        <f>(1-$S1775/100)/(1-$F1775)-1</f>
        <v>-8.8604679149284493E-12</v>
      </c>
      <c r="U1775" s="19" t="str">
        <f>IF(ABS(IFERROR(T1775,0))&gt;0.05,INDEX(margin_ranges!$C$13:$C$16,MATCH($F1775*100,margin_ranges!$B$13:$B$16,1)),"")</f>
        <v/>
      </c>
      <c r="V1775" t="e">
        <f>MIN(VLOOKUP($U1775,margin_ranges!$A$5:$D$10,4,FALSE),$P1775*100)</f>
        <v>#N/A</v>
      </c>
      <c r="Y1775" s="29" t="e">
        <f t="shared" si="27"/>
        <v>#N/A</v>
      </c>
    </row>
    <row r="1776" spans="1:25" x14ac:dyDescent="0.3">
      <c r="A1776" s="8" t="s">
        <v>17</v>
      </c>
      <c r="B1776" s="8" t="s">
        <v>3159</v>
      </c>
      <c r="C1776" s="8" t="s">
        <v>3160</v>
      </c>
      <c r="D1776" s="8" t="s">
        <v>3169</v>
      </c>
      <c r="E1776" s="8" t="s">
        <v>3170</v>
      </c>
      <c r="F1776" s="24">
        <v>0.259104548270988</v>
      </c>
      <c r="G1776" s="24">
        <v>1</v>
      </c>
      <c r="H1776" s="25">
        <v>157.01949999999999</v>
      </c>
      <c r="I1776" s="25">
        <v>5.7011000000000003</v>
      </c>
      <c r="J1776" s="15">
        <v>185</v>
      </c>
      <c r="K1776" s="15">
        <v>46</v>
      </c>
      <c r="L1776" s="13">
        <v>3.6299999999999999E-2</v>
      </c>
      <c r="M1776" s="7">
        <v>1.07977448</v>
      </c>
      <c r="N1776" s="26">
        <v>0.8</v>
      </c>
      <c r="O1776" s="27" t="s">
        <v>22</v>
      </c>
      <c r="P1776" s="8">
        <v>0.25910454830000001</v>
      </c>
      <c r="Q1776" s="24">
        <v>0.28999999999999998</v>
      </c>
      <c r="R1776" t="str">
        <f>IF($Q1776*100&gt;=VLOOKUP($O1776,margin_ranges!$A$5:$C$10,2,FALSE),IF($Q1776*100&lt;=VLOOKUP($O1776,margin_ranges!$A$5:$C$10,3,FALSE)+10,"IN RANGE","ABOVE RANGE"),"BELOW RANGE")</f>
        <v>IN RANGE</v>
      </c>
      <c r="S1776">
        <f>MIN(VLOOKUP($O1776,margin_ranges!$A$5:$D$10,4,FALSE),$P1776*100)</f>
        <v>25.910454830000003</v>
      </c>
      <c r="T1776" s="29">
        <f>(1-$S1776/100)/(1-$F1776)-1</f>
        <v>-3.9158232212344046E-11</v>
      </c>
      <c r="U1776" s="19" t="str">
        <f>IF(ABS(IFERROR(T1776,0))&gt;0.05,INDEX(margin_ranges!$C$13:$C$16,MATCH($F1776*100,margin_ranges!$B$13:$B$16,1)),"")</f>
        <v/>
      </c>
      <c r="V1776" t="e">
        <f>MIN(VLOOKUP($U1776,margin_ranges!$A$5:$D$10,4,FALSE),$P1776*100)</f>
        <v>#N/A</v>
      </c>
      <c r="Y1776" s="29" t="e">
        <f t="shared" si="27"/>
        <v>#N/A</v>
      </c>
    </row>
    <row r="1777" spans="1:25" x14ac:dyDescent="0.3">
      <c r="A1777" s="8" t="s">
        <v>17</v>
      </c>
      <c r="B1777" s="8" t="s">
        <v>3159</v>
      </c>
      <c r="C1777" s="8" t="s">
        <v>3160</v>
      </c>
      <c r="D1777" s="8" t="s">
        <v>3165</v>
      </c>
      <c r="E1777" s="8" t="s">
        <v>3166</v>
      </c>
      <c r="F1777" s="24">
        <v>0.24310374005753899</v>
      </c>
      <c r="G1777" s="24">
        <v>1</v>
      </c>
      <c r="H1777" s="25">
        <v>211.87649999999999</v>
      </c>
      <c r="I1777" s="25">
        <v>14.0564</v>
      </c>
      <c r="J1777" s="15">
        <v>446</v>
      </c>
      <c r="K1777" s="15">
        <v>107</v>
      </c>
      <c r="L1777" s="13">
        <v>6.6299999999999998E-2</v>
      </c>
      <c r="M1777" s="7">
        <v>1.0569480200000001</v>
      </c>
      <c r="N1777" s="26">
        <v>0.8</v>
      </c>
      <c r="O1777" s="27" t="s">
        <v>22</v>
      </c>
      <c r="P1777" s="8">
        <v>0.24310374009999999</v>
      </c>
      <c r="Q1777" s="24">
        <v>0.28999999999999998</v>
      </c>
      <c r="R1777" t="str">
        <f>IF($Q1777*100&gt;=VLOOKUP($O1777,margin_ranges!$A$5:$C$10,2,FALSE),IF($Q1777*100&lt;=VLOOKUP($O1777,margin_ranges!$A$5:$C$10,3,FALSE)+10,"IN RANGE","ABOVE RANGE"),"BELOW RANGE")</f>
        <v>IN RANGE</v>
      </c>
      <c r="S1777">
        <f>MIN(VLOOKUP($O1777,margin_ranges!$A$5:$D$10,4,FALSE),$P1777*100)</f>
        <v>24.31037401</v>
      </c>
      <c r="T1777" s="29">
        <f>(1-$S1777/100)/(1-$F1777)-1</f>
        <v>-5.6098903300494385E-11</v>
      </c>
      <c r="U1777" s="19" t="str">
        <f>IF(ABS(IFERROR(T1777,0))&gt;0.05,INDEX(margin_ranges!$C$13:$C$16,MATCH($F1777*100,margin_ranges!$B$13:$B$16,1)),"")</f>
        <v/>
      </c>
      <c r="V1777" t="e">
        <f>MIN(VLOOKUP($U1777,margin_ranges!$A$5:$D$10,4,FALSE),$P1777*100)</f>
        <v>#N/A</v>
      </c>
      <c r="Y1777" s="29" t="e">
        <f t="shared" si="27"/>
        <v>#N/A</v>
      </c>
    </row>
    <row r="1778" spans="1:25" x14ac:dyDescent="0.3">
      <c r="A1778" s="8" t="s">
        <v>17</v>
      </c>
      <c r="B1778" s="8" t="s">
        <v>3159</v>
      </c>
      <c r="C1778" s="8" t="s">
        <v>3160</v>
      </c>
      <c r="D1778" s="8" t="s">
        <v>3163</v>
      </c>
      <c r="E1778" s="8" t="s">
        <v>3164</v>
      </c>
      <c r="F1778" s="24">
        <v>0.28999999999999998</v>
      </c>
      <c r="G1778" s="24">
        <v>0</v>
      </c>
      <c r="H1778" s="25">
        <v>39.429900000000004</v>
      </c>
      <c r="I1778" s="25">
        <v>6.6410999999999998</v>
      </c>
      <c r="J1778" s="15">
        <v>225</v>
      </c>
      <c r="K1778" s="15">
        <v>57</v>
      </c>
      <c r="L1778" s="13">
        <v>0.16839999999999999</v>
      </c>
      <c r="M1778" s="7">
        <v>1.12873322</v>
      </c>
      <c r="N1778" s="26">
        <v>0.8</v>
      </c>
      <c r="O1778" s="27" t="s">
        <v>22</v>
      </c>
      <c r="P1778" s="8">
        <v>0.29124084880000001</v>
      </c>
      <c r="Q1778" s="24">
        <v>0.28999999999999998</v>
      </c>
      <c r="R1778" t="str">
        <f>IF($Q1778*100&gt;=VLOOKUP($O1778,margin_ranges!$A$5:$C$10,2,FALSE),IF($Q1778*100&lt;=VLOOKUP($O1778,margin_ranges!$A$5:$C$10,3,FALSE)+10,"IN RANGE","ABOVE RANGE"),"BELOW RANGE")</f>
        <v>IN RANGE</v>
      </c>
      <c r="S1778">
        <f>MIN(VLOOKUP($O1778,margin_ranges!$A$5:$D$10,4,FALSE),$P1778*100)</f>
        <v>29.124084880000002</v>
      </c>
      <c r="T1778" s="29">
        <f>(1-$S1778/100)/(1-$F1778)-1</f>
        <v>-1.7476743661971605E-3</v>
      </c>
      <c r="U1778" s="19" t="str">
        <f>IF(ABS(IFERROR(T1778,0))&gt;0.05,INDEX(margin_ranges!$C$13:$C$16,MATCH($F1778*100,margin_ranges!$B$13:$B$16,1)),"")</f>
        <v/>
      </c>
      <c r="V1778" t="e">
        <f>MIN(VLOOKUP($U1778,margin_ranges!$A$5:$D$10,4,FALSE),$P1778*100)</f>
        <v>#N/A</v>
      </c>
      <c r="Y1778" s="29" t="e">
        <f t="shared" si="27"/>
        <v>#N/A</v>
      </c>
    </row>
    <row r="1779" spans="1:25" x14ac:dyDescent="0.3">
      <c r="A1779" s="8" t="s">
        <v>17</v>
      </c>
      <c r="B1779" s="8" t="s">
        <v>3159</v>
      </c>
      <c r="C1779" s="8" t="s">
        <v>3160</v>
      </c>
      <c r="D1779" s="8" t="s">
        <v>3161</v>
      </c>
      <c r="E1779" s="8" t="s">
        <v>3162</v>
      </c>
      <c r="F1779" s="24">
        <v>0.28999999999999998</v>
      </c>
      <c r="G1779" s="24">
        <v>0</v>
      </c>
      <c r="H1779" s="25">
        <v>36.059600000000003</v>
      </c>
      <c r="I1779" s="25">
        <v>6.6893000000000002</v>
      </c>
      <c r="J1779" s="15">
        <v>200</v>
      </c>
      <c r="K1779" s="15">
        <v>51</v>
      </c>
      <c r="L1779" s="13">
        <v>0.1855</v>
      </c>
      <c r="M1779" s="7">
        <v>0.99433209</v>
      </c>
      <c r="N1779" s="26">
        <v>0.7</v>
      </c>
      <c r="O1779" s="27" t="s">
        <v>22</v>
      </c>
      <c r="P1779" s="8">
        <v>0.29600984540000003</v>
      </c>
      <c r="Q1779" s="24">
        <v>0.28999999999999998</v>
      </c>
      <c r="R1779" t="str">
        <f>IF($Q1779*100&gt;=VLOOKUP($O1779,margin_ranges!$A$5:$C$10,2,FALSE),IF($Q1779*100&lt;=VLOOKUP($O1779,margin_ranges!$A$5:$C$10,3,FALSE)+10,"IN RANGE","ABOVE RANGE"),"BELOW RANGE")</f>
        <v>IN RANGE</v>
      </c>
      <c r="S1779">
        <f>MIN(VLOOKUP($O1779,margin_ranges!$A$5:$D$10,4,FALSE),$P1779*100)</f>
        <v>29.600984540000002</v>
      </c>
      <c r="T1779" s="29">
        <f>(1-$S1779/100)/(1-$F1779)-1</f>
        <v>-8.464570985915354E-3</v>
      </c>
      <c r="U1779" s="19" t="str">
        <f>IF(ABS(IFERROR(T1779,0))&gt;0.05,INDEX(margin_ranges!$C$13:$C$16,MATCH($F1779*100,margin_ranges!$B$13:$B$16,1)),"")</f>
        <v/>
      </c>
      <c r="V1779" t="e">
        <f>MIN(VLOOKUP($U1779,margin_ranges!$A$5:$D$10,4,FALSE),$P1779*100)</f>
        <v>#N/A</v>
      </c>
      <c r="Y1779" s="29" t="e">
        <f t="shared" si="27"/>
        <v>#N/A</v>
      </c>
    </row>
    <row r="1780" spans="1:25" x14ac:dyDescent="0.3">
      <c r="A1780" s="8" t="s">
        <v>17</v>
      </c>
      <c r="B1780" s="8" t="s">
        <v>3159</v>
      </c>
      <c r="C1780" s="8" t="s">
        <v>3160</v>
      </c>
      <c r="D1780" s="8" t="s">
        <v>3167</v>
      </c>
      <c r="E1780" s="8" t="s">
        <v>3168</v>
      </c>
      <c r="F1780" s="24">
        <v>0.28999999999999998</v>
      </c>
      <c r="G1780" s="24">
        <v>1</v>
      </c>
      <c r="H1780" s="25">
        <v>174.56639999999999</v>
      </c>
      <c r="I1780" s="25">
        <v>8.7133000000000003</v>
      </c>
      <c r="J1780" s="15">
        <v>244</v>
      </c>
      <c r="K1780" s="15">
        <v>62</v>
      </c>
      <c r="L1780" s="13">
        <v>4.99E-2</v>
      </c>
      <c r="M1780" s="7">
        <v>0.93464988000000004</v>
      </c>
      <c r="N1780" s="26">
        <v>0.6</v>
      </c>
      <c r="O1780" s="27" t="s">
        <v>22</v>
      </c>
      <c r="P1780" s="8">
        <v>0.3580483834</v>
      </c>
      <c r="Q1780" s="24">
        <v>0.28999999999999998</v>
      </c>
      <c r="R1780" t="str">
        <f>IF($Q1780*100&gt;=VLOOKUP($O1780,margin_ranges!$A$5:$C$10,2,FALSE),IF($Q1780*100&lt;=VLOOKUP($O1780,margin_ranges!$A$5:$C$10,3,FALSE)+10,"IN RANGE","ABOVE RANGE"),"BELOW RANGE")</f>
        <v>IN RANGE</v>
      </c>
      <c r="S1780">
        <f>MIN(VLOOKUP($O1780,margin_ranges!$A$5:$D$10,4,FALSE),$P1780*100)</f>
        <v>29.75</v>
      </c>
      <c r="T1780" s="29">
        <f>(1-$S1780/100)/(1-$F1780)-1</f>
        <v>-1.0563380281690127E-2</v>
      </c>
      <c r="U1780" s="19" t="str">
        <f>IF(ABS(IFERROR(T1780,0))&gt;0.05,INDEX(margin_ranges!$C$13:$C$16,MATCH($F1780*100,margin_ranges!$B$13:$B$16,1)),"")</f>
        <v/>
      </c>
      <c r="V1780" t="e">
        <f>MIN(VLOOKUP($U1780,margin_ranges!$A$5:$D$10,4,FALSE),$P1780*100)</f>
        <v>#N/A</v>
      </c>
      <c r="Y1780" s="29" t="e">
        <f t="shared" si="27"/>
        <v>#N/A</v>
      </c>
    </row>
    <row r="1781" spans="1:25" x14ac:dyDescent="0.3">
      <c r="A1781" s="8" t="s">
        <v>17</v>
      </c>
      <c r="B1781" s="8" t="s">
        <v>3159</v>
      </c>
      <c r="C1781" s="8" t="s">
        <v>3160</v>
      </c>
      <c r="D1781" s="8" t="s">
        <v>3171</v>
      </c>
      <c r="E1781" s="8" t="s">
        <v>3172</v>
      </c>
      <c r="F1781" s="24">
        <v>0.25</v>
      </c>
      <c r="G1781" s="24">
        <v>1</v>
      </c>
      <c r="H1781" s="25">
        <v>159.6559</v>
      </c>
      <c r="I1781" s="25">
        <v>8.4023000000000003</v>
      </c>
      <c r="J1781" s="15">
        <v>253</v>
      </c>
      <c r="K1781" s="15">
        <v>63</v>
      </c>
      <c r="L1781" s="13">
        <v>5.2600000000000001E-2</v>
      </c>
      <c r="M1781" s="7">
        <v>1.00308419</v>
      </c>
      <c r="N1781" s="26">
        <v>0.7</v>
      </c>
      <c r="O1781" s="27" t="s">
        <v>92</v>
      </c>
      <c r="P1781" s="8">
        <v>0.3021522982</v>
      </c>
      <c r="Q1781" s="24">
        <v>0.25</v>
      </c>
      <c r="R1781" t="str">
        <f>IF($Q1781*100&gt;=VLOOKUP($O1781,margin_ranges!$A$5:$C$10,2,FALSE),IF($Q1781*100&lt;=VLOOKUP($O1781,margin_ranges!$A$5:$C$10,3,FALSE)+10,"IN RANGE","ABOVE RANGE"),"BELOW RANGE")</f>
        <v>IN RANGE</v>
      </c>
      <c r="S1781">
        <f>MIN(VLOOKUP($O1781,margin_ranges!$A$5:$D$10,4,FALSE),$P1781*100)</f>
        <v>29.75</v>
      </c>
      <c r="T1781" s="29">
        <f>(1-$S1781/100)/(1-$F1781)-1</f>
        <v>-6.3333333333333353E-2</v>
      </c>
      <c r="U1781" s="19" t="str">
        <f>IF(ABS(IFERROR(T1781,0))&gt;0.05,INDEX(margin_ranges!$C$13:$C$16,MATCH($F1781*100,margin_ranges!$B$13:$B$16,1)),"")</f>
        <v>Balanced (Type B)</v>
      </c>
      <c r="V1781">
        <f>MIN(VLOOKUP($U1781,margin_ranges!$A$5:$D$10,4,FALSE),$P1781*100)</f>
        <v>29.75</v>
      </c>
      <c r="Y1781" s="29">
        <f t="shared" si="27"/>
        <v>-6.3333333333333353E-2</v>
      </c>
    </row>
    <row r="1782" spans="1:25" x14ac:dyDescent="0.3">
      <c r="A1782" s="8" t="s">
        <v>35</v>
      </c>
      <c r="B1782" s="8" t="s">
        <v>3177</v>
      </c>
      <c r="C1782" s="8" t="s">
        <v>34</v>
      </c>
      <c r="D1782" s="8" t="s">
        <v>34</v>
      </c>
      <c r="E1782" s="8"/>
      <c r="F1782" s="24">
        <v>0.249999999999999</v>
      </c>
      <c r="G1782" s="24">
        <v>0</v>
      </c>
      <c r="H1782" s="25">
        <v>8.3895999999999997</v>
      </c>
      <c r="I1782" s="25">
        <v>1.4661</v>
      </c>
      <c r="J1782" s="15">
        <v>11</v>
      </c>
      <c r="K1782" s="15">
        <v>3</v>
      </c>
      <c r="L1782" s="13">
        <v>0.17480000000000001</v>
      </c>
      <c r="M1782" s="7">
        <v>0.25253336999999998</v>
      </c>
      <c r="N1782" s="26">
        <v>4.1988999999999999E-2</v>
      </c>
      <c r="O1782" s="27"/>
      <c r="P1782" s="8">
        <v>0.83372890629999996</v>
      </c>
      <c r="Q1782" s="24">
        <v>0.25</v>
      </c>
      <c r="R1782" t="e">
        <f>IF($Q1782*100&gt;=VLOOKUP($O1782,margin_ranges!$A$5:$C$10,2,FALSE),IF($Q1782*100&lt;=VLOOKUP($O1782,margin_ranges!$A$5:$C$10,3,FALSE)+10,"IN RANGE","ABOVE RANGE"),"BELOW RANGE")</f>
        <v>#N/A</v>
      </c>
      <c r="S1782" t="e">
        <f>MIN(VLOOKUP($O1782,margin_ranges!$A$5:$D$10,4,FALSE),$P1782*100)</f>
        <v>#N/A</v>
      </c>
      <c r="T1782" s="29" t="e">
        <f>(1-$S1782/100)/(1-$F1782)-1</f>
        <v>#N/A</v>
      </c>
      <c r="U1782" s="19" t="str">
        <f>IF(ABS(IFERROR(T1782,0))&gt;0.05,INDEX(margin_ranges!$C$13:$C$16,MATCH($F1782*100,margin_ranges!$B$13:$B$16,1)),"")</f>
        <v/>
      </c>
      <c r="V1782" t="e">
        <f>MIN(VLOOKUP($U1782,margin_ranges!$A$5:$D$10,4,FALSE),$P1782*100)</f>
        <v>#N/A</v>
      </c>
      <c r="Y1782" s="29" t="e">
        <f t="shared" si="27"/>
        <v>#N/A</v>
      </c>
    </row>
    <row r="1783" spans="1:25" x14ac:dyDescent="0.3">
      <c r="A1783" s="8" t="s">
        <v>33</v>
      </c>
      <c r="B1783" s="8" t="s">
        <v>3177</v>
      </c>
      <c r="C1783" s="8" t="s">
        <v>3178</v>
      </c>
      <c r="D1783" s="8" t="s">
        <v>34</v>
      </c>
      <c r="E1783" s="8"/>
      <c r="F1783" s="24">
        <v>0.249999999999999</v>
      </c>
      <c r="G1783" s="24">
        <v>0</v>
      </c>
      <c r="H1783" s="25">
        <v>8.3895999999999997</v>
      </c>
      <c r="I1783" s="25">
        <v>1.4661</v>
      </c>
      <c r="J1783" s="15">
        <v>11</v>
      </c>
      <c r="K1783" s="15">
        <v>3</v>
      </c>
      <c r="L1783" s="13">
        <v>0.17480000000000001</v>
      </c>
      <c r="M1783" s="7">
        <v>0.25253336999999998</v>
      </c>
      <c r="N1783" s="26">
        <v>4.1988999999999999E-2</v>
      </c>
      <c r="O1783" s="27"/>
      <c r="P1783" s="8">
        <v>0.83372890629999996</v>
      </c>
      <c r="Q1783" s="24">
        <v>0.25</v>
      </c>
      <c r="R1783" t="e">
        <f>IF($Q1783*100&gt;=VLOOKUP($O1783,margin_ranges!$A$5:$C$10,2,FALSE),IF($Q1783*100&lt;=VLOOKUP($O1783,margin_ranges!$A$5:$C$10,3,FALSE)+10,"IN RANGE","ABOVE RANGE"),"BELOW RANGE")</f>
        <v>#N/A</v>
      </c>
      <c r="S1783" t="e">
        <f>MIN(VLOOKUP($O1783,margin_ranges!$A$5:$D$10,4,FALSE),$P1783*100)</f>
        <v>#N/A</v>
      </c>
      <c r="T1783" s="29" t="e">
        <f>(1-$S1783/100)/(1-$F1783)-1</f>
        <v>#N/A</v>
      </c>
      <c r="U1783" s="19" t="str">
        <f>IF(ABS(IFERROR(T1783,0))&gt;0.05,INDEX(margin_ranges!$C$13:$C$16,MATCH($F1783*100,margin_ranges!$B$13:$B$16,1)),"")</f>
        <v/>
      </c>
      <c r="V1783" t="e">
        <f>MIN(VLOOKUP($U1783,margin_ranges!$A$5:$D$10,4,FALSE),$P1783*100)</f>
        <v>#N/A</v>
      </c>
      <c r="Y1783" s="29" t="e">
        <f t="shared" si="27"/>
        <v>#N/A</v>
      </c>
    </row>
    <row r="1784" spans="1:25" x14ac:dyDescent="0.3">
      <c r="A1784" s="8" t="s">
        <v>35</v>
      </c>
      <c r="B1784" s="8" t="s">
        <v>3179</v>
      </c>
      <c r="C1784" s="8" t="s">
        <v>34</v>
      </c>
      <c r="D1784" s="8" t="s">
        <v>34</v>
      </c>
      <c r="E1784" s="8"/>
      <c r="F1784" s="24">
        <v>0.17717203791466901</v>
      </c>
      <c r="G1784" s="24">
        <v>0.99905794000000003</v>
      </c>
      <c r="H1784" s="25">
        <v>9160.3503999999994</v>
      </c>
      <c r="I1784" s="25">
        <v>2201.2552999999998</v>
      </c>
      <c r="J1784" s="15">
        <v>115356</v>
      </c>
      <c r="K1784" s="15">
        <v>16716</v>
      </c>
      <c r="L1784" s="13">
        <v>0.24030000000000001</v>
      </c>
      <c r="M1784" s="7">
        <v>1.74681837</v>
      </c>
      <c r="N1784" s="26">
        <v>1.4373309999999999</v>
      </c>
      <c r="O1784" s="27"/>
      <c r="P1784" s="8">
        <v>0.1771720379</v>
      </c>
      <c r="Q1784" s="24">
        <v>0.19889999999999999</v>
      </c>
      <c r="R1784" t="e">
        <f>IF($Q1784*100&gt;=VLOOKUP($O1784,margin_ranges!$A$5:$C$10,2,FALSE),IF($Q1784*100&lt;=VLOOKUP($O1784,margin_ranges!$A$5:$C$10,3,FALSE)+10,"IN RANGE","ABOVE RANGE"),"BELOW RANGE")</f>
        <v>#N/A</v>
      </c>
      <c r="S1784" t="e">
        <f>MIN(VLOOKUP($O1784,margin_ranges!$A$5:$D$10,4,FALSE),$P1784*100)</f>
        <v>#N/A</v>
      </c>
      <c r="T1784" s="29" t="e">
        <f>(1-$S1784/100)/(1-$F1784)-1</f>
        <v>#N/A</v>
      </c>
      <c r="U1784" s="19" t="str">
        <f>IF(ABS(IFERROR(T1784,0))&gt;0.05,INDEX(margin_ranges!$C$13:$C$16,MATCH($F1784*100,margin_ranges!$B$13:$B$16,1)),"")</f>
        <v/>
      </c>
      <c r="V1784" t="e">
        <f>MIN(VLOOKUP($U1784,margin_ranges!$A$5:$D$10,4,FALSE),$P1784*100)</f>
        <v>#N/A</v>
      </c>
      <c r="Y1784" s="29" t="e">
        <f t="shared" si="27"/>
        <v>#N/A</v>
      </c>
    </row>
    <row r="1785" spans="1:25" x14ac:dyDescent="0.3">
      <c r="A1785" s="8" t="s">
        <v>33</v>
      </c>
      <c r="B1785" s="8" t="s">
        <v>3179</v>
      </c>
      <c r="C1785" s="8" t="s">
        <v>3180</v>
      </c>
      <c r="D1785" s="8" t="s">
        <v>34</v>
      </c>
      <c r="E1785" s="8"/>
      <c r="F1785" s="24">
        <v>0.17717203791466901</v>
      </c>
      <c r="G1785" s="24">
        <v>0.99905794000000003</v>
      </c>
      <c r="H1785" s="25">
        <v>9160.3503999999994</v>
      </c>
      <c r="I1785" s="25">
        <v>2201.2552999999998</v>
      </c>
      <c r="J1785" s="15">
        <v>115356</v>
      </c>
      <c r="K1785" s="15">
        <v>16716</v>
      </c>
      <c r="L1785" s="13">
        <v>0.24030000000000001</v>
      </c>
      <c r="M1785" s="7">
        <v>1.74681837</v>
      </c>
      <c r="N1785" s="26">
        <v>1.4373309999999999</v>
      </c>
      <c r="O1785" s="27"/>
      <c r="P1785" s="8">
        <v>0.1771720379</v>
      </c>
      <c r="Q1785" s="24">
        <v>0.19889999999999999</v>
      </c>
      <c r="R1785" t="e">
        <f>IF($Q1785*100&gt;=VLOOKUP($O1785,margin_ranges!$A$5:$C$10,2,FALSE),IF($Q1785*100&lt;=VLOOKUP($O1785,margin_ranges!$A$5:$C$10,3,FALSE)+10,"IN RANGE","ABOVE RANGE"),"BELOW RANGE")</f>
        <v>#N/A</v>
      </c>
      <c r="S1785" t="e">
        <f>MIN(VLOOKUP($O1785,margin_ranges!$A$5:$D$10,4,FALSE),$P1785*100)</f>
        <v>#N/A</v>
      </c>
      <c r="T1785" s="29" t="e">
        <f>(1-$S1785/100)/(1-$F1785)-1</f>
        <v>#N/A</v>
      </c>
      <c r="U1785" s="19" t="str">
        <f>IF(ABS(IFERROR(T1785,0))&gt;0.05,INDEX(margin_ranges!$C$13:$C$16,MATCH($F1785*100,margin_ranges!$B$13:$B$16,1)),"")</f>
        <v/>
      </c>
      <c r="V1785" t="e">
        <f>MIN(VLOOKUP($U1785,margin_ranges!$A$5:$D$10,4,FALSE),$P1785*100)</f>
        <v>#N/A</v>
      </c>
      <c r="Y1785" s="29" t="e">
        <f t="shared" si="27"/>
        <v>#N/A</v>
      </c>
    </row>
    <row r="1786" spans="1:25" x14ac:dyDescent="0.3">
      <c r="A1786" s="8" t="s">
        <v>17</v>
      </c>
      <c r="B1786" s="8" t="s">
        <v>3179</v>
      </c>
      <c r="C1786" s="8" t="s">
        <v>3180</v>
      </c>
      <c r="D1786" s="8" t="s">
        <v>3181</v>
      </c>
      <c r="E1786" s="8" t="s">
        <v>3182</v>
      </c>
      <c r="F1786" s="24">
        <v>0.183795695947848</v>
      </c>
      <c r="G1786" s="24">
        <v>1</v>
      </c>
      <c r="H1786" s="25">
        <v>3612.8674000000001</v>
      </c>
      <c r="I1786" s="25">
        <v>929.63189999999997</v>
      </c>
      <c r="J1786" s="15">
        <v>51254</v>
      </c>
      <c r="K1786" s="15">
        <v>7959</v>
      </c>
      <c r="L1786" s="13">
        <v>0.25729999999999997</v>
      </c>
      <c r="M1786" s="7">
        <v>1.83777517</v>
      </c>
      <c r="N1786" s="26">
        <v>1.5</v>
      </c>
      <c r="O1786" s="27" t="s">
        <v>95</v>
      </c>
      <c r="P1786" s="8">
        <v>0.1837956959</v>
      </c>
      <c r="Q1786" s="24">
        <v>0.2</v>
      </c>
      <c r="R1786" t="str">
        <f>IF($Q1786*100&gt;=VLOOKUP($O1786,margin_ranges!$A$5:$C$10,2,FALSE),IF($Q1786*100&lt;=VLOOKUP($O1786,margin_ranges!$A$5:$C$10,3,FALSE)+10,"IN RANGE","ABOVE RANGE"),"BELOW RANGE")</f>
        <v>IN RANGE</v>
      </c>
      <c r="S1786">
        <f>MIN(VLOOKUP($O1786,margin_ranges!$A$5:$D$10,4,FALSE),$P1786*100)</f>
        <v>18.379569589999999</v>
      </c>
      <c r="T1786" s="29">
        <f>(1-$S1786/100)/(1-$F1786)-1</f>
        <v>5.8622440235467366E-11</v>
      </c>
      <c r="U1786" s="19" t="str">
        <f>IF(ABS(IFERROR(T1786,0))&gt;0.05,INDEX(margin_ranges!$C$13:$C$16,MATCH($F1786*100,margin_ranges!$B$13:$B$16,1)),"")</f>
        <v/>
      </c>
      <c r="V1786" t="e">
        <f>MIN(VLOOKUP($U1786,margin_ranges!$A$5:$D$10,4,FALSE),$P1786*100)</f>
        <v>#N/A</v>
      </c>
      <c r="Y1786" s="29" t="e">
        <f t="shared" si="27"/>
        <v>#N/A</v>
      </c>
    </row>
    <row r="1787" spans="1:25" x14ac:dyDescent="0.3">
      <c r="A1787" s="8" t="s">
        <v>17</v>
      </c>
      <c r="B1787" s="8" t="s">
        <v>3179</v>
      </c>
      <c r="C1787" s="8" t="s">
        <v>3180</v>
      </c>
      <c r="D1787" s="8" t="s">
        <v>3189</v>
      </c>
      <c r="E1787" s="8" t="s">
        <v>3190</v>
      </c>
      <c r="F1787" s="24">
        <v>0.13491839935855199</v>
      </c>
      <c r="G1787" s="24">
        <v>1</v>
      </c>
      <c r="H1787" s="25">
        <v>4190.3063000000002</v>
      </c>
      <c r="I1787" s="25">
        <v>995.72249999999997</v>
      </c>
      <c r="J1787" s="15">
        <v>51796</v>
      </c>
      <c r="K1787" s="15">
        <v>6827</v>
      </c>
      <c r="L1787" s="13">
        <v>0.23760000000000001</v>
      </c>
      <c r="M1787" s="7">
        <v>1.7339404700000001</v>
      </c>
      <c r="N1787" s="26">
        <v>1.5</v>
      </c>
      <c r="O1787" s="27" t="s">
        <v>95</v>
      </c>
      <c r="P1787" s="8">
        <v>0.1349183994</v>
      </c>
      <c r="Q1787" s="24">
        <v>0.2</v>
      </c>
      <c r="R1787" t="str">
        <f>IF($Q1787*100&gt;=VLOOKUP($O1787,margin_ranges!$A$5:$C$10,2,FALSE),IF($Q1787*100&lt;=VLOOKUP($O1787,margin_ranges!$A$5:$C$10,3,FALSE)+10,"IN RANGE","ABOVE RANGE"),"BELOW RANGE")</f>
        <v>IN RANGE</v>
      </c>
      <c r="S1787">
        <f>MIN(VLOOKUP($O1787,margin_ranges!$A$5:$D$10,4,FALSE),$P1787*100)</f>
        <v>13.49183994</v>
      </c>
      <c r="T1787" s="29">
        <f>(1-$S1787/100)/(1-$F1787)-1</f>
        <v>-4.7912340761513406E-11</v>
      </c>
      <c r="U1787" s="19" t="str">
        <f>IF(ABS(IFERROR(T1787,0))&gt;0.05,INDEX(margin_ranges!$C$13:$C$16,MATCH($F1787*100,margin_ranges!$B$13:$B$16,1)),"")</f>
        <v/>
      </c>
      <c r="V1787" t="e">
        <f>MIN(VLOOKUP($U1787,margin_ranges!$A$5:$D$10,4,FALSE),$P1787*100)</f>
        <v>#N/A</v>
      </c>
      <c r="Y1787" s="29" t="e">
        <f t="shared" si="27"/>
        <v>#N/A</v>
      </c>
    </row>
    <row r="1788" spans="1:25" x14ac:dyDescent="0.3">
      <c r="A1788" s="8" t="s">
        <v>17</v>
      </c>
      <c r="B1788" s="8" t="s">
        <v>3179</v>
      </c>
      <c r="C1788" s="8" t="s">
        <v>3180</v>
      </c>
      <c r="D1788" s="8" t="s">
        <v>3183</v>
      </c>
      <c r="E1788" s="8" t="s">
        <v>3184</v>
      </c>
      <c r="F1788" s="24">
        <v>0.19</v>
      </c>
      <c r="G1788" s="24">
        <v>0</v>
      </c>
      <c r="H1788" s="25">
        <v>2.6505999999999998</v>
      </c>
      <c r="I1788" s="25">
        <v>1.2292000000000001</v>
      </c>
      <c r="J1788" s="15">
        <v>55</v>
      </c>
      <c r="K1788" s="15">
        <v>8</v>
      </c>
      <c r="L1788" s="13">
        <v>0.46379999999999999</v>
      </c>
      <c r="M1788" s="7">
        <v>1.49428787</v>
      </c>
      <c r="N1788" s="26">
        <v>1</v>
      </c>
      <c r="O1788" s="27" t="s">
        <v>92</v>
      </c>
      <c r="P1788" s="8">
        <v>0.3307849054</v>
      </c>
      <c r="Q1788" s="24">
        <v>0.19</v>
      </c>
      <c r="R1788" t="str">
        <f>IF($Q1788*100&gt;=VLOOKUP($O1788,margin_ranges!$A$5:$C$10,2,FALSE),IF($Q1788*100&lt;=VLOOKUP($O1788,margin_ranges!$A$5:$C$10,3,FALSE)+10,"IN RANGE","ABOVE RANGE"),"BELOW RANGE")</f>
        <v>BELOW RANGE</v>
      </c>
      <c r="S1788">
        <f>MIN(VLOOKUP($O1788,margin_ranges!$A$5:$D$10,4,FALSE),$P1788*100)</f>
        <v>29.75</v>
      </c>
      <c r="T1788" s="29">
        <f>(1-$S1788/100)/(1-$F1788)-1</f>
        <v>-0.13271604938271608</v>
      </c>
      <c r="U1788" s="19" t="str">
        <f>IF(ABS(IFERROR(T1788,0))&gt;0.05,INDEX(margin_ranges!$C$13:$C$16,MATCH($F1788*100,margin_ranges!$B$13:$B$16,1)),"")</f>
        <v>Maximize Fill (Type A+)</v>
      </c>
      <c r="V1788">
        <f>MIN(VLOOKUP($U1788,margin_ranges!$A$5:$D$10,4,FALSE),$P1788*100)</f>
        <v>19.75</v>
      </c>
      <c r="Y1788" s="29">
        <f t="shared" si="27"/>
        <v>-9.2592592592593004E-3</v>
      </c>
    </row>
    <row r="1789" spans="1:25" x14ac:dyDescent="0.3">
      <c r="A1789" s="8" t="s">
        <v>17</v>
      </c>
      <c r="B1789" s="8" t="s">
        <v>3179</v>
      </c>
      <c r="C1789" s="8" t="s">
        <v>3180</v>
      </c>
      <c r="D1789" s="8" t="s">
        <v>3187</v>
      </c>
      <c r="E1789" s="8" t="s">
        <v>3188</v>
      </c>
      <c r="F1789" s="24">
        <v>0.19</v>
      </c>
      <c r="G1789" s="24">
        <v>1</v>
      </c>
      <c r="H1789" s="25">
        <v>1351.8041000000001</v>
      </c>
      <c r="I1789" s="25">
        <v>273.50459999999998</v>
      </c>
      <c r="J1789" s="15">
        <v>12198</v>
      </c>
      <c r="K1789" s="15">
        <v>1913</v>
      </c>
      <c r="L1789" s="13">
        <v>0.20230000000000001</v>
      </c>
      <c r="M1789" s="7">
        <v>1.4866031500000001</v>
      </c>
      <c r="N1789" s="26">
        <v>1</v>
      </c>
      <c r="O1789" s="27" t="s">
        <v>92</v>
      </c>
      <c r="P1789" s="8">
        <v>0.32732552009999999</v>
      </c>
      <c r="Q1789" s="24">
        <v>0.19</v>
      </c>
      <c r="R1789" t="str">
        <f>IF($Q1789*100&gt;=VLOOKUP($O1789,margin_ranges!$A$5:$C$10,2,FALSE),IF($Q1789*100&lt;=VLOOKUP($O1789,margin_ranges!$A$5:$C$10,3,FALSE)+10,"IN RANGE","ABOVE RANGE"),"BELOW RANGE")</f>
        <v>BELOW RANGE</v>
      </c>
      <c r="S1789">
        <f>MIN(VLOOKUP($O1789,margin_ranges!$A$5:$D$10,4,FALSE),$P1789*100)</f>
        <v>29.75</v>
      </c>
      <c r="T1789" s="29">
        <f>(1-$S1789/100)/(1-$F1789)-1</f>
        <v>-0.13271604938271608</v>
      </c>
      <c r="U1789" s="19" t="str">
        <f>IF(ABS(IFERROR(T1789,0))&gt;0.05,INDEX(margin_ranges!$C$13:$C$16,MATCH($F1789*100,margin_ranges!$B$13:$B$16,1)),"")</f>
        <v>Maximize Fill (Type A+)</v>
      </c>
      <c r="V1789">
        <f>MIN(VLOOKUP($U1789,margin_ranges!$A$5:$D$10,4,FALSE),$P1789*100)</f>
        <v>19.75</v>
      </c>
      <c r="Y1789" s="29">
        <f t="shared" si="27"/>
        <v>-9.2592592592593004E-3</v>
      </c>
    </row>
    <row r="1790" spans="1:25" x14ac:dyDescent="0.3">
      <c r="A1790" s="8" t="s">
        <v>17</v>
      </c>
      <c r="B1790" s="8" t="s">
        <v>3179</v>
      </c>
      <c r="C1790" s="8" t="s">
        <v>3180</v>
      </c>
      <c r="D1790" s="8" t="s">
        <v>3185</v>
      </c>
      <c r="E1790" s="8" t="s">
        <v>3186</v>
      </c>
      <c r="F1790" s="24">
        <v>0.189999999999999</v>
      </c>
      <c r="G1790" s="24">
        <v>0</v>
      </c>
      <c r="H1790" s="25">
        <v>2.7219000000000002</v>
      </c>
      <c r="I1790" s="25">
        <v>1.1671</v>
      </c>
      <c r="J1790" s="15">
        <v>54</v>
      </c>
      <c r="K1790" s="15">
        <v>8</v>
      </c>
      <c r="L1790" s="13">
        <v>0.42880000000000001</v>
      </c>
      <c r="M1790" s="7">
        <v>1.5299834800000001</v>
      </c>
      <c r="N1790" s="26">
        <v>1</v>
      </c>
      <c r="O1790" s="27" t="s">
        <v>92</v>
      </c>
      <c r="P1790" s="8">
        <v>0.34639816950000002</v>
      </c>
      <c r="Q1790" s="24">
        <v>0.19</v>
      </c>
      <c r="R1790" t="str">
        <f>IF($Q1790*100&gt;=VLOOKUP($O1790,margin_ranges!$A$5:$C$10,2,FALSE),IF($Q1790*100&lt;=VLOOKUP($O1790,margin_ranges!$A$5:$C$10,3,FALSE)+10,"IN RANGE","ABOVE RANGE"),"BELOW RANGE")</f>
        <v>BELOW RANGE</v>
      </c>
      <c r="S1790">
        <f>MIN(VLOOKUP($O1790,margin_ranges!$A$5:$D$10,4,FALSE),$P1790*100)</f>
        <v>29.75</v>
      </c>
      <c r="T1790" s="29">
        <f>(1-$S1790/100)/(1-$F1790)-1</f>
        <v>-0.13271604938271708</v>
      </c>
      <c r="U1790" s="19" t="str">
        <f>IF(ABS(IFERROR(T1790,0))&gt;0.05,INDEX(margin_ranges!$C$13:$C$16,MATCH($F1790*100,margin_ranges!$B$13:$B$16,1)),"")</f>
        <v>Maximize Fill (Type A+)</v>
      </c>
      <c r="V1790">
        <f>MIN(VLOOKUP($U1790,margin_ranges!$A$5:$D$10,4,FALSE),$P1790*100)</f>
        <v>19.75</v>
      </c>
      <c r="Y1790" s="29">
        <f t="shared" si="27"/>
        <v>-9.2592592592604106E-3</v>
      </c>
    </row>
    <row r="1791" spans="1:25" x14ac:dyDescent="0.3">
      <c r="A1791" s="8" t="s">
        <v>35</v>
      </c>
      <c r="B1791" s="8" t="s">
        <v>3191</v>
      </c>
      <c r="C1791" s="8" t="s">
        <v>34</v>
      </c>
      <c r="D1791" s="8" t="s">
        <v>34</v>
      </c>
      <c r="E1791" s="8"/>
      <c r="F1791" s="24">
        <v>0.17974976725175401</v>
      </c>
      <c r="G1791" s="24">
        <v>0</v>
      </c>
      <c r="H1791" s="25">
        <v>4.0781000000000001</v>
      </c>
      <c r="I1791" s="25">
        <v>0.86009999999999998</v>
      </c>
      <c r="J1791" s="15">
        <v>38</v>
      </c>
      <c r="K1791" s="15">
        <v>7</v>
      </c>
      <c r="L1791" s="13">
        <v>0.2109</v>
      </c>
      <c r="M1791" s="7">
        <v>1.46296819</v>
      </c>
      <c r="N1791" s="26">
        <v>1.2</v>
      </c>
      <c r="O1791" s="27"/>
      <c r="P1791" s="8">
        <v>0.1797497673</v>
      </c>
      <c r="Q1791" s="24">
        <v>0.28999999999999998</v>
      </c>
      <c r="R1791" t="e">
        <f>IF($Q1791*100&gt;=VLOOKUP($O1791,margin_ranges!$A$5:$C$10,2,FALSE),IF($Q1791*100&lt;=VLOOKUP($O1791,margin_ranges!$A$5:$C$10,3,FALSE)+10,"IN RANGE","ABOVE RANGE"),"BELOW RANGE")</f>
        <v>#N/A</v>
      </c>
      <c r="S1791" t="e">
        <f>MIN(VLOOKUP($O1791,margin_ranges!$A$5:$D$10,4,FALSE),$P1791*100)</f>
        <v>#N/A</v>
      </c>
      <c r="T1791" s="29" t="e">
        <f>(1-$S1791/100)/(1-$F1791)-1</f>
        <v>#N/A</v>
      </c>
      <c r="U1791" s="19" t="str">
        <f>IF(ABS(IFERROR(T1791,0))&gt;0.05,INDEX(margin_ranges!$C$13:$C$16,MATCH($F1791*100,margin_ranges!$B$13:$B$16,1)),"")</f>
        <v/>
      </c>
      <c r="V1791" t="e">
        <f>MIN(VLOOKUP($U1791,margin_ranges!$A$5:$D$10,4,FALSE),$P1791*100)</f>
        <v>#N/A</v>
      </c>
      <c r="Y1791" s="29" t="e">
        <f t="shared" si="27"/>
        <v>#N/A</v>
      </c>
    </row>
    <row r="1792" spans="1:25" x14ac:dyDescent="0.3">
      <c r="A1792" s="8" t="s">
        <v>33</v>
      </c>
      <c r="B1792" s="8" t="s">
        <v>3191</v>
      </c>
      <c r="C1792" s="8" t="s">
        <v>3192</v>
      </c>
      <c r="D1792" s="8" t="s">
        <v>34</v>
      </c>
      <c r="E1792" s="8"/>
      <c r="F1792" s="24">
        <v>0.17974976725175401</v>
      </c>
      <c r="G1792" s="24">
        <v>0</v>
      </c>
      <c r="H1792" s="25">
        <v>4.0781000000000001</v>
      </c>
      <c r="I1792" s="25">
        <v>0.86009999999999998</v>
      </c>
      <c r="J1792" s="15">
        <v>38</v>
      </c>
      <c r="K1792" s="15">
        <v>7</v>
      </c>
      <c r="L1792" s="13">
        <v>0.2109</v>
      </c>
      <c r="M1792" s="7">
        <v>1.46296819</v>
      </c>
      <c r="N1792" s="26">
        <v>1.2</v>
      </c>
      <c r="O1792" s="27"/>
      <c r="P1792" s="8">
        <v>0.1797497673</v>
      </c>
      <c r="Q1792" s="24">
        <v>0.28999999999999998</v>
      </c>
      <c r="R1792" t="e">
        <f>IF($Q1792*100&gt;=VLOOKUP($O1792,margin_ranges!$A$5:$C$10,2,FALSE),IF($Q1792*100&lt;=VLOOKUP($O1792,margin_ranges!$A$5:$C$10,3,FALSE)+10,"IN RANGE","ABOVE RANGE"),"BELOW RANGE")</f>
        <v>#N/A</v>
      </c>
      <c r="S1792" t="e">
        <f>MIN(VLOOKUP($O1792,margin_ranges!$A$5:$D$10,4,FALSE),$P1792*100)</f>
        <v>#N/A</v>
      </c>
      <c r="T1792" s="29" t="e">
        <f>(1-$S1792/100)/(1-$F1792)-1</f>
        <v>#N/A</v>
      </c>
      <c r="U1792" s="19" t="str">
        <f>IF(ABS(IFERROR(T1792,0))&gt;0.05,INDEX(margin_ranges!$C$13:$C$16,MATCH($F1792*100,margin_ranges!$B$13:$B$16,1)),"")</f>
        <v/>
      </c>
      <c r="V1792" t="e">
        <f>MIN(VLOOKUP($U1792,margin_ranges!$A$5:$D$10,4,FALSE),$P1792*100)</f>
        <v>#N/A</v>
      </c>
      <c r="Y1792" s="29" t="e">
        <f t="shared" si="27"/>
        <v>#N/A</v>
      </c>
    </row>
    <row r="1793" spans="1:25" x14ac:dyDescent="0.3">
      <c r="A1793" s="8" t="s">
        <v>17</v>
      </c>
      <c r="B1793" s="8" t="s">
        <v>3191</v>
      </c>
      <c r="C1793" s="8" t="s">
        <v>3192</v>
      </c>
      <c r="D1793" s="8" t="s">
        <v>3193</v>
      </c>
      <c r="E1793" s="8" t="s">
        <v>3194</v>
      </c>
      <c r="F1793" s="24">
        <v>0.17974976725175401</v>
      </c>
      <c r="G1793" s="24">
        <v>0</v>
      </c>
      <c r="H1793" s="25">
        <v>4.0781000000000001</v>
      </c>
      <c r="I1793" s="25">
        <v>0.86009999999999998</v>
      </c>
      <c r="J1793" s="15">
        <v>38</v>
      </c>
      <c r="K1793" s="15">
        <v>7</v>
      </c>
      <c r="L1793" s="13">
        <v>0.2109</v>
      </c>
      <c r="M1793" s="7">
        <v>1.46296819</v>
      </c>
      <c r="N1793" s="26">
        <v>1.2</v>
      </c>
      <c r="O1793" s="27" t="s">
        <v>22</v>
      </c>
      <c r="P1793" s="8">
        <v>0.1797497673</v>
      </c>
      <c r="Q1793" s="24">
        <v>0.28999999999999998</v>
      </c>
      <c r="R1793" t="str">
        <f>IF($Q1793*100&gt;=VLOOKUP($O1793,margin_ranges!$A$5:$C$10,2,FALSE),IF($Q1793*100&lt;=VLOOKUP($O1793,margin_ranges!$A$5:$C$10,3,FALSE)+10,"IN RANGE","ABOVE RANGE"),"BELOW RANGE")</f>
        <v>IN RANGE</v>
      </c>
      <c r="S1793">
        <f>MIN(VLOOKUP($O1793,margin_ranges!$A$5:$D$10,4,FALSE),$P1793*100)</f>
        <v>17.974976730000002</v>
      </c>
      <c r="T1793" s="29">
        <f>(1-$S1793/100)/(1-$F1793)-1</f>
        <v>-5.8818616643918631E-11</v>
      </c>
      <c r="U1793" s="19" t="str">
        <f>IF(ABS(IFERROR(T1793,0))&gt;0.05,INDEX(margin_ranges!$C$13:$C$16,MATCH($F1793*100,margin_ranges!$B$13:$B$16,1)),"")</f>
        <v/>
      </c>
      <c r="V1793" t="e">
        <f>MIN(VLOOKUP($U1793,margin_ranges!$A$5:$D$10,4,FALSE),$P1793*100)</f>
        <v>#N/A</v>
      </c>
      <c r="Y1793" s="29" t="e">
        <f t="shared" si="27"/>
        <v>#N/A</v>
      </c>
    </row>
    <row r="1794" spans="1:25" x14ac:dyDescent="0.3">
      <c r="A1794" s="8" t="s">
        <v>35</v>
      </c>
      <c r="B1794" s="8" t="s">
        <v>3195</v>
      </c>
      <c r="C1794" s="8" t="s">
        <v>34</v>
      </c>
      <c r="D1794" s="8" t="s">
        <v>34</v>
      </c>
      <c r="E1794" s="8"/>
      <c r="F1794" s="24">
        <v>0.28999994030099302</v>
      </c>
      <c r="G1794" s="24">
        <v>0</v>
      </c>
      <c r="H1794" s="25">
        <v>122.4957</v>
      </c>
      <c r="I1794" s="25">
        <v>33.554400000000001</v>
      </c>
      <c r="J1794" s="15">
        <v>1436</v>
      </c>
      <c r="K1794" s="15">
        <v>363</v>
      </c>
      <c r="L1794" s="13">
        <v>0.27389999999999998</v>
      </c>
      <c r="M1794" s="7">
        <v>1.42631657</v>
      </c>
      <c r="N1794" s="26">
        <v>0.56626699999999996</v>
      </c>
      <c r="O1794" s="27"/>
      <c r="P1794" s="8">
        <v>0.60298645449999999</v>
      </c>
      <c r="Q1794" s="24">
        <v>0.28999999999999998</v>
      </c>
      <c r="R1794" t="e">
        <f>IF($Q1794*100&gt;=VLOOKUP($O1794,margin_ranges!$A$5:$C$10,2,FALSE),IF($Q1794*100&lt;=VLOOKUP($O1794,margin_ranges!$A$5:$C$10,3,FALSE)+10,"IN RANGE","ABOVE RANGE"),"BELOW RANGE")</f>
        <v>#N/A</v>
      </c>
      <c r="S1794" t="e">
        <f>MIN(VLOOKUP($O1794,margin_ranges!$A$5:$D$10,4,FALSE),$P1794*100)</f>
        <v>#N/A</v>
      </c>
      <c r="T1794" s="29" t="e">
        <f>(1-$S1794/100)/(1-$F1794)-1</f>
        <v>#N/A</v>
      </c>
      <c r="U1794" s="19" t="str">
        <f>IF(ABS(IFERROR(T1794,0))&gt;0.05,INDEX(margin_ranges!$C$13:$C$16,MATCH($F1794*100,margin_ranges!$B$13:$B$16,1)),"")</f>
        <v/>
      </c>
      <c r="V1794" t="e">
        <f>MIN(VLOOKUP($U1794,margin_ranges!$A$5:$D$10,4,FALSE),$P1794*100)</f>
        <v>#N/A</v>
      </c>
      <c r="Y1794" s="29" t="e">
        <f t="shared" si="27"/>
        <v>#N/A</v>
      </c>
    </row>
    <row r="1795" spans="1:25" x14ac:dyDescent="0.3">
      <c r="A1795" s="8" t="s">
        <v>33</v>
      </c>
      <c r="B1795" s="8" t="s">
        <v>3195</v>
      </c>
      <c r="C1795" s="8" t="s">
        <v>3196</v>
      </c>
      <c r="D1795" s="8" t="s">
        <v>34</v>
      </c>
      <c r="E1795" s="8"/>
      <c r="F1795" s="24">
        <v>0.28999994030099302</v>
      </c>
      <c r="G1795" s="24">
        <v>0</v>
      </c>
      <c r="H1795" s="25">
        <v>122.4957</v>
      </c>
      <c r="I1795" s="25">
        <v>33.554400000000001</v>
      </c>
      <c r="J1795" s="15">
        <v>1436</v>
      </c>
      <c r="K1795" s="15">
        <v>363</v>
      </c>
      <c r="L1795" s="13">
        <v>0.27389999999999998</v>
      </c>
      <c r="M1795" s="7">
        <v>1.42631657</v>
      </c>
      <c r="N1795" s="26">
        <v>0.56626699999999996</v>
      </c>
      <c r="O1795" s="27"/>
      <c r="P1795" s="8">
        <v>0.60298645449999999</v>
      </c>
      <c r="Q1795" s="24">
        <v>0.28999999999999998</v>
      </c>
      <c r="R1795" t="e">
        <f>IF($Q1795*100&gt;=VLOOKUP($O1795,margin_ranges!$A$5:$C$10,2,FALSE),IF($Q1795*100&lt;=VLOOKUP($O1795,margin_ranges!$A$5:$C$10,3,FALSE)+10,"IN RANGE","ABOVE RANGE"),"BELOW RANGE")</f>
        <v>#N/A</v>
      </c>
      <c r="S1795" t="e">
        <f>MIN(VLOOKUP($O1795,margin_ranges!$A$5:$D$10,4,FALSE),$P1795*100)</f>
        <v>#N/A</v>
      </c>
      <c r="T1795" s="29" t="e">
        <f>(1-$S1795/100)/(1-$F1795)-1</f>
        <v>#N/A</v>
      </c>
      <c r="U1795" s="19" t="str">
        <f>IF(ABS(IFERROR(T1795,0))&gt;0.05,INDEX(margin_ranges!$C$13:$C$16,MATCH($F1795*100,margin_ranges!$B$13:$B$16,1)),"")</f>
        <v/>
      </c>
      <c r="V1795" t="e">
        <f>MIN(VLOOKUP($U1795,margin_ranges!$A$5:$D$10,4,FALSE),$P1795*100)</f>
        <v>#N/A</v>
      </c>
      <c r="Y1795" s="29" t="e">
        <f t="shared" si="27"/>
        <v>#N/A</v>
      </c>
    </row>
    <row r="1796" spans="1:25" x14ac:dyDescent="0.3">
      <c r="A1796" s="8" t="s">
        <v>17</v>
      </c>
      <c r="B1796" s="8" t="s">
        <v>3195</v>
      </c>
      <c r="C1796" s="8" t="s">
        <v>3196</v>
      </c>
      <c r="D1796" s="8" t="s">
        <v>3197</v>
      </c>
      <c r="E1796" s="8" t="s">
        <v>3198</v>
      </c>
      <c r="F1796" s="24">
        <v>0.28999999999999998</v>
      </c>
      <c r="G1796" s="24">
        <v>0</v>
      </c>
      <c r="H1796" s="25">
        <v>25.2044</v>
      </c>
      <c r="I1796" s="25">
        <v>7.2565999999999997</v>
      </c>
      <c r="J1796" s="15">
        <v>314</v>
      </c>
      <c r="K1796" s="15">
        <v>79</v>
      </c>
      <c r="L1796" s="13">
        <v>0.28789999999999999</v>
      </c>
      <c r="M1796" s="7">
        <v>1.4400942999999999</v>
      </c>
      <c r="N1796" s="26">
        <v>1</v>
      </c>
      <c r="O1796" s="27" t="s">
        <v>22</v>
      </c>
      <c r="P1796" s="8">
        <v>0.305601028</v>
      </c>
      <c r="Q1796" s="24">
        <v>0.28999999999999998</v>
      </c>
      <c r="R1796" t="str">
        <f>IF($Q1796*100&gt;=VLOOKUP($O1796,margin_ranges!$A$5:$C$10,2,FALSE),IF($Q1796*100&lt;=VLOOKUP($O1796,margin_ranges!$A$5:$C$10,3,FALSE)+10,"IN RANGE","ABOVE RANGE"),"BELOW RANGE")</f>
        <v>IN RANGE</v>
      </c>
      <c r="S1796">
        <f>MIN(VLOOKUP($O1796,margin_ranges!$A$5:$D$10,4,FALSE),$P1796*100)</f>
        <v>29.75</v>
      </c>
      <c r="T1796" s="29">
        <f>(1-$S1796/100)/(1-$F1796)-1</f>
        <v>-1.0563380281690127E-2</v>
      </c>
      <c r="U1796" s="19" t="str">
        <f>IF(ABS(IFERROR(T1796,0))&gt;0.05,INDEX(margin_ranges!$C$13:$C$16,MATCH($F1796*100,margin_ranges!$B$13:$B$16,1)),"")</f>
        <v/>
      </c>
      <c r="V1796" t="e">
        <f>MIN(VLOOKUP($U1796,margin_ranges!$A$5:$D$10,4,FALSE),$P1796*100)</f>
        <v>#N/A</v>
      </c>
      <c r="Y1796" s="29" t="e">
        <f t="shared" si="27"/>
        <v>#N/A</v>
      </c>
    </row>
    <row r="1797" spans="1:25" x14ac:dyDescent="0.3">
      <c r="A1797" s="8" t="s">
        <v>17</v>
      </c>
      <c r="B1797" s="8" t="s">
        <v>3195</v>
      </c>
      <c r="C1797" s="8" t="s">
        <v>3196</v>
      </c>
      <c r="D1797" s="8" t="s">
        <v>3199</v>
      </c>
      <c r="E1797" s="8" t="s">
        <v>3200</v>
      </c>
      <c r="F1797" s="24">
        <v>0.28999999999999998</v>
      </c>
      <c r="G1797" s="24">
        <v>0</v>
      </c>
      <c r="H1797" s="25">
        <v>21.337900000000001</v>
      </c>
      <c r="I1797" s="25">
        <v>4.7088999999999999</v>
      </c>
      <c r="J1797" s="15">
        <v>192</v>
      </c>
      <c r="K1797" s="15">
        <v>48</v>
      </c>
      <c r="L1797" s="13">
        <v>0.22070000000000001</v>
      </c>
      <c r="M1797" s="7">
        <v>1.3562632699999999</v>
      </c>
      <c r="N1797" s="26">
        <v>0.3</v>
      </c>
      <c r="O1797" s="27" t="s">
        <v>22</v>
      </c>
      <c r="P1797" s="8">
        <v>0.77880400800000005</v>
      </c>
      <c r="Q1797" s="24">
        <v>0.28999999999999998</v>
      </c>
      <c r="R1797" t="str">
        <f>IF($Q1797*100&gt;=VLOOKUP($O1797,margin_ranges!$A$5:$C$10,2,FALSE),IF($Q1797*100&lt;=VLOOKUP($O1797,margin_ranges!$A$5:$C$10,3,FALSE)+10,"IN RANGE","ABOVE RANGE"),"BELOW RANGE")</f>
        <v>IN RANGE</v>
      </c>
      <c r="S1797">
        <f>MIN(VLOOKUP($O1797,margin_ranges!$A$5:$D$10,4,FALSE),$P1797*100)</f>
        <v>29.75</v>
      </c>
      <c r="T1797" s="29">
        <f>(1-$S1797/100)/(1-$F1797)-1</f>
        <v>-1.0563380281690127E-2</v>
      </c>
      <c r="U1797" s="19" t="str">
        <f>IF(ABS(IFERROR(T1797,0))&gt;0.05,INDEX(margin_ranges!$C$13:$C$16,MATCH($F1797*100,margin_ranges!$B$13:$B$16,1)),"")</f>
        <v/>
      </c>
      <c r="V1797" t="e">
        <f>MIN(VLOOKUP($U1797,margin_ranges!$A$5:$D$10,4,FALSE),$P1797*100)</f>
        <v>#N/A</v>
      </c>
      <c r="Y1797" s="29" t="e">
        <f t="shared" si="27"/>
        <v>#N/A</v>
      </c>
    </row>
    <row r="1798" spans="1:25" x14ac:dyDescent="0.3">
      <c r="A1798" s="8" t="s">
        <v>17</v>
      </c>
      <c r="B1798" s="8" t="s">
        <v>3195</v>
      </c>
      <c r="C1798" s="8" t="s">
        <v>3196</v>
      </c>
      <c r="D1798" s="8" t="s">
        <v>3201</v>
      </c>
      <c r="E1798" s="8" t="s">
        <v>3202</v>
      </c>
      <c r="F1798" s="24">
        <v>0.28999999999999998</v>
      </c>
      <c r="G1798" s="24">
        <v>0</v>
      </c>
      <c r="H1798" s="25">
        <v>25.2349</v>
      </c>
      <c r="I1798" s="25">
        <v>6.9420999999999999</v>
      </c>
      <c r="J1798" s="15">
        <v>297</v>
      </c>
      <c r="K1798" s="15">
        <v>75</v>
      </c>
      <c r="L1798" s="13">
        <v>0.27510000000000001</v>
      </c>
      <c r="M1798" s="7">
        <v>1.42836403</v>
      </c>
      <c r="N1798" s="26">
        <v>0.75</v>
      </c>
      <c r="O1798" s="27" t="s">
        <v>22</v>
      </c>
      <c r="P1798" s="8">
        <v>0.4749237697</v>
      </c>
      <c r="Q1798" s="24">
        <v>0.28999999999999998</v>
      </c>
      <c r="R1798" t="str">
        <f>IF($Q1798*100&gt;=VLOOKUP($O1798,margin_ranges!$A$5:$C$10,2,FALSE),IF($Q1798*100&lt;=VLOOKUP($O1798,margin_ranges!$A$5:$C$10,3,FALSE)+10,"IN RANGE","ABOVE RANGE"),"BELOW RANGE")</f>
        <v>IN RANGE</v>
      </c>
      <c r="S1798">
        <f>MIN(VLOOKUP($O1798,margin_ranges!$A$5:$D$10,4,FALSE),$P1798*100)</f>
        <v>29.75</v>
      </c>
      <c r="T1798" s="29">
        <f>(1-$S1798/100)/(1-$F1798)-1</f>
        <v>-1.0563380281690127E-2</v>
      </c>
      <c r="U1798" s="19" t="str">
        <f>IF(ABS(IFERROR(T1798,0))&gt;0.05,INDEX(margin_ranges!$C$13:$C$16,MATCH($F1798*100,margin_ranges!$B$13:$B$16,1)),"")</f>
        <v/>
      </c>
      <c r="V1798" t="e">
        <f>MIN(VLOOKUP($U1798,margin_ranges!$A$5:$D$10,4,FALSE),$P1798*100)</f>
        <v>#N/A</v>
      </c>
      <c r="Y1798" s="29" t="e">
        <f t="shared" si="27"/>
        <v>#N/A</v>
      </c>
    </row>
    <row r="1799" spans="1:25" x14ac:dyDescent="0.3">
      <c r="A1799" s="8" t="s">
        <v>17</v>
      </c>
      <c r="B1799" s="8" t="s">
        <v>3195</v>
      </c>
      <c r="C1799" s="8" t="s">
        <v>3196</v>
      </c>
      <c r="D1799" s="8" t="s">
        <v>3203</v>
      </c>
      <c r="E1799" s="8" t="s">
        <v>3204</v>
      </c>
      <c r="F1799" s="24">
        <v>0.28999999999999998</v>
      </c>
      <c r="G1799" s="24">
        <v>0</v>
      </c>
      <c r="H1799" s="25">
        <v>25.234500000000001</v>
      </c>
      <c r="I1799" s="25">
        <v>7.3390000000000004</v>
      </c>
      <c r="J1799" s="15">
        <v>318</v>
      </c>
      <c r="K1799" s="15">
        <v>80</v>
      </c>
      <c r="L1799" s="13">
        <v>0.2908</v>
      </c>
      <c r="M1799" s="7">
        <v>1.4422469</v>
      </c>
      <c r="N1799" s="26">
        <v>0.3</v>
      </c>
      <c r="O1799" s="27" t="s">
        <v>22</v>
      </c>
      <c r="P1799" s="8">
        <v>0.79199123260000004</v>
      </c>
      <c r="Q1799" s="24">
        <v>0.28999999999999998</v>
      </c>
      <c r="R1799" t="str">
        <f>IF($Q1799*100&gt;=VLOOKUP($O1799,margin_ranges!$A$5:$C$10,2,FALSE),IF($Q1799*100&lt;=VLOOKUP($O1799,margin_ranges!$A$5:$C$10,3,FALSE)+10,"IN RANGE","ABOVE RANGE"),"BELOW RANGE")</f>
        <v>IN RANGE</v>
      </c>
      <c r="S1799">
        <f>MIN(VLOOKUP($O1799,margin_ranges!$A$5:$D$10,4,FALSE),$P1799*100)</f>
        <v>29.75</v>
      </c>
      <c r="T1799" s="29">
        <f>(1-$S1799/100)/(1-$F1799)-1</f>
        <v>-1.0563380281690127E-2</v>
      </c>
      <c r="U1799" s="19" t="str">
        <f>IF(ABS(IFERROR(T1799,0))&gt;0.05,INDEX(margin_ranges!$C$13:$C$16,MATCH($F1799*100,margin_ranges!$B$13:$B$16,1)),"")</f>
        <v/>
      </c>
      <c r="V1799" t="e">
        <f>MIN(VLOOKUP($U1799,margin_ranges!$A$5:$D$10,4,FALSE),$P1799*100)</f>
        <v>#N/A</v>
      </c>
      <c r="Y1799" s="29" t="e">
        <f t="shared" si="27"/>
        <v>#N/A</v>
      </c>
    </row>
    <row r="1800" spans="1:25" x14ac:dyDescent="0.3">
      <c r="A1800" s="8" t="s">
        <v>17</v>
      </c>
      <c r="B1800" s="8" t="s">
        <v>3195</v>
      </c>
      <c r="C1800" s="8" t="s">
        <v>3196</v>
      </c>
      <c r="D1800" s="8" t="s">
        <v>3205</v>
      </c>
      <c r="E1800" s="8" t="s">
        <v>3206</v>
      </c>
      <c r="F1800" s="24">
        <v>0.28999999999999998</v>
      </c>
      <c r="G1800" s="24">
        <v>0</v>
      </c>
      <c r="H1800" s="25">
        <v>25.2164</v>
      </c>
      <c r="I1800" s="25">
        <v>7.3075999999999999</v>
      </c>
      <c r="J1800" s="15">
        <v>316</v>
      </c>
      <c r="K1800" s="15">
        <v>80</v>
      </c>
      <c r="L1800" s="13">
        <v>0.2898</v>
      </c>
      <c r="M1800" s="7">
        <v>1.43983598</v>
      </c>
      <c r="N1800" s="26">
        <v>0.4</v>
      </c>
      <c r="O1800" s="27" t="s">
        <v>22</v>
      </c>
      <c r="P1800" s="8">
        <v>0.7221905797</v>
      </c>
      <c r="Q1800" s="24">
        <v>0.28999999999999998</v>
      </c>
      <c r="R1800" t="str">
        <f>IF($Q1800*100&gt;=VLOOKUP($O1800,margin_ranges!$A$5:$C$10,2,FALSE),IF($Q1800*100&lt;=VLOOKUP($O1800,margin_ranges!$A$5:$C$10,3,FALSE)+10,"IN RANGE","ABOVE RANGE"),"BELOW RANGE")</f>
        <v>IN RANGE</v>
      </c>
      <c r="S1800">
        <f>MIN(VLOOKUP($O1800,margin_ranges!$A$5:$D$10,4,FALSE),$P1800*100)</f>
        <v>29.75</v>
      </c>
      <c r="T1800" s="29">
        <f>(1-$S1800/100)/(1-$F1800)-1</f>
        <v>-1.0563380281690127E-2</v>
      </c>
      <c r="U1800" s="19" t="str">
        <f>IF(ABS(IFERROR(T1800,0))&gt;0.05,INDEX(margin_ranges!$C$13:$C$16,MATCH($F1800*100,margin_ranges!$B$13:$B$16,1)),"")</f>
        <v/>
      </c>
      <c r="V1800" t="e">
        <f>MIN(VLOOKUP($U1800,margin_ranges!$A$5:$D$10,4,FALSE),$P1800*100)</f>
        <v>#N/A</v>
      </c>
      <c r="Y1800" s="29" t="e">
        <f t="shared" si="27"/>
        <v>#N/A</v>
      </c>
    </row>
    <row r="1801" spans="1:25" x14ac:dyDescent="0.3">
      <c r="A1801" s="8" t="s">
        <v>35</v>
      </c>
      <c r="B1801" s="8" t="s">
        <v>3207</v>
      </c>
      <c r="C1801" s="8" t="s">
        <v>34</v>
      </c>
      <c r="D1801" s="8" t="s">
        <v>34</v>
      </c>
      <c r="E1801" s="8"/>
      <c r="F1801" s="24">
        <v>0.33999999999999903</v>
      </c>
      <c r="G1801" s="24">
        <v>0</v>
      </c>
      <c r="H1801" s="25">
        <v>124.4104</v>
      </c>
      <c r="I1801" s="25">
        <v>10.8988</v>
      </c>
      <c r="J1801" s="15">
        <v>150</v>
      </c>
      <c r="K1801" s="15">
        <v>41</v>
      </c>
      <c r="L1801" s="13">
        <v>8.7599999999999997E-2</v>
      </c>
      <c r="M1801" s="7">
        <v>0.45757914999999999</v>
      </c>
      <c r="N1801" s="26">
        <v>0.28233900000000001</v>
      </c>
      <c r="O1801" s="27"/>
      <c r="P1801" s="8">
        <v>0.38297232780000001</v>
      </c>
      <c r="Q1801" s="24">
        <v>0.34</v>
      </c>
      <c r="R1801" t="e">
        <f>IF($Q1801*100&gt;=VLOOKUP($O1801,margin_ranges!$A$5:$C$10,2,FALSE),IF($Q1801*100&lt;=VLOOKUP($O1801,margin_ranges!$A$5:$C$10,3,FALSE)+10,"IN RANGE","ABOVE RANGE"),"BELOW RANGE")</f>
        <v>#N/A</v>
      </c>
      <c r="S1801" t="e">
        <f>MIN(VLOOKUP($O1801,margin_ranges!$A$5:$D$10,4,FALSE),$P1801*100)</f>
        <v>#N/A</v>
      </c>
      <c r="T1801" s="29" t="e">
        <f>(1-$S1801/100)/(1-$F1801)-1</f>
        <v>#N/A</v>
      </c>
      <c r="U1801" s="19" t="str">
        <f>IF(ABS(IFERROR(T1801,0))&gt;0.05,INDEX(margin_ranges!$C$13:$C$16,MATCH($F1801*100,margin_ranges!$B$13:$B$16,1)),"")</f>
        <v/>
      </c>
      <c r="V1801" t="e">
        <f>MIN(VLOOKUP($U1801,margin_ranges!$A$5:$D$10,4,FALSE),$P1801*100)</f>
        <v>#N/A</v>
      </c>
      <c r="Y1801" s="29" t="e">
        <f t="shared" si="27"/>
        <v>#N/A</v>
      </c>
    </row>
    <row r="1802" spans="1:25" x14ac:dyDescent="0.3">
      <c r="A1802" s="8" t="s">
        <v>33</v>
      </c>
      <c r="B1802" s="8" t="s">
        <v>3207</v>
      </c>
      <c r="C1802" s="8" t="s">
        <v>3208</v>
      </c>
      <c r="D1802" s="8" t="s">
        <v>34</v>
      </c>
      <c r="E1802" s="8"/>
      <c r="F1802" s="24">
        <v>0.33999999999999903</v>
      </c>
      <c r="G1802" s="24">
        <v>0</v>
      </c>
      <c r="H1802" s="25">
        <v>124.4104</v>
      </c>
      <c r="I1802" s="25">
        <v>10.8988</v>
      </c>
      <c r="J1802" s="15">
        <v>150</v>
      </c>
      <c r="K1802" s="15">
        <v>41</v>
      </c>
      <c r="L1802" s="13">
        <v>8.7599999999999997E-2</v>
      </c>
      <c r="M1802" s="7">
        <v>0.45757914999999999</v>
      </c>
      <c r="N1802" s="26">
        <v>0.28233900000000001</v>
      </c>
      <c r="O1802" s="27"/>
      <c r="P1802" s="8">
        <v>0.38297232780000001</v>
      </c>
      <c r="Q1802" s="24">
        <v>0.34</v>
      </c>
      <c r="R1802" t="e">
        <f>IF($Q1802*100&gt;=VLOOKUP($O1802,margin_ranges!$A$5:$C$10,2,FALSE),IF($Q1802*100&lt;=VLOOKUP($O1802,margin_ranges!$A$5:$C$10,3,FALSE)+10,"IN RANGE","ABOVE RANGE"),"BELOW RANGE")</f>
        <v>#N/A</v>
      </c>
      <c r="S1802" t="e">
        <f>MIN(VLOOKUP($O1802,margin_ranges!$A$5:$D$10,4,FALSE),$P1802*100)</f>
        <v>#N/A</v>
      </c>
      <c r="T1802" s="29" t="e">
        <f>(1-$S1802/100)/(1-$F1802)-1</f>
        <v>#N/A</v>
      </c>
      <c r="U1802" s="19" t="str">
        <f>IF(ABS(IFERROR(T1802,0))&gt;0.05,INDEX(margin_ranges!$C$13:$C$16,MATCH($F1802*100,margin_ranges!$B$13:$B$16,1)),"")</f>
        <v/>
      </c>
      <c r="V1802" t="e">
        <f>MIN(VLOOKUP($U1802,margin_ranges!$A$5:$D$10,4,FALSE),$P1802*100)</f>
        <v>#N/A</v>
      </c>
      <c r="Y1802" s="29" t="e">
        <f t="shared" si="27"/>
        <v>#N/A</v>
      </c>
    </row>
    <row r="1803" spans="1:25" x14ac:dyDescent="0.3">
      <c r="A1803" s="8" t="s">
        <v>17</v>
      </c>
      <c r="B1803" s="8" t="s">
        <v>3207</v>
      </c>
      <c r="C1803" s="8" t="s">
        <v>3208</v>
      </c>
      <c r="D1803" s="8" t="s">
        <v>3213</v>
      </c>
      <c r="E1803" s="8" t="s">
        <v>3214</v>
      </c>
      <c r="F1803" s="24">
        <v>0.34</v>
      </c>
      <c r="G1803" s="24">
        <v>0</v>
      </c>
      <c r="H1803" s="25">
        <v>35.118899999999996</v>
      </c>
      <c r="I1803" s="25">
        <v>1.1929000000000001</v>
      </c>
      <c r="J1803" s="15">
        <v>27</v>
      </c>
      <c r="K1803" s="15">
        <v>8</v>
      </c>
      <c r="L1803" s="13">
        <v>3.4000000000000002E-2</v>
      </c>
      <c r="M1803" s="7">
        <v>0.75719760000000003</v>
      </c>
      <c r="N1803" s="26">
        <v>0.22</v>
      </c>
      <c r="O1803" s="27" t="s">
        <v>22</v>
      </c>
      <c r="P1803" s="8">
        <v>0.7094549711</v>
      </c>
      <c r="Q1803" s="24">
        <v>0.34</v>
      </c>
      <c r="R1803" t="str">
        <f>IF($Q1803*100&gt;=VLOOKUP($O1803,margin_ranges!$A$5:$C$10,2,FALSE),IF($Q1803*100&lt;=VLOOKUP($O1803,margin_ranges!$A$5:$C$10,3,FALSE)+10,"IN RANGE","ABOVE RANGE"),"BELOW RANGE")</f>
        <v>IN RANGE</v>
      </c>
      <c r="S1803">
        <f>MIN(VLOOKUP($O1803,margin_ranges!$A$5:$D$10,4,FALSE),$P1803*100)</f>
        <v>29.75</v>
      </c>
      <c r="T1803" s="29">
        <f>(1-$S1803/100)/(1-$F1803)-1</f>
        <v>6.4393939393939448E-2</v>
      </c>
      <c r="U1803" s="19" t="str">
        <f>IF(ABS(IFERROR(T1803,0))&gt;0.05,INDEX(margin_ranges!$C$13:$C$16,MATCH($F1803*100,margin_ranges!$B$13:$B$16,1)),"")</f>
        <v>Balanced (Type B)</v>
      </c>
      <c r="V1803">
        <f>MIN(VLOOKUP($U1803,margin_ranges!$A$5:$D$10,4,FALSE),$P1803*100)</f>
        <v>29.75</v>
      </c>
      <c r="Y1803" s="29">
        <f t="shared" si="27"/>
        <v>6.4393939393939448E-2</v>
      </c>
    </row>
    <row r="1804" spans="1:25" x14ac:dyDescent="0.3">
      <c r="A1804" s="8" t="s">
        <v>17</v>
      </c>
      <c r="B1804" s="8" t="s">
        <v>3207</v>
      </c>
      <c r="C1804" s="8" t="s">
        <v>3208</v>
      </c>
      <c r="D1804" s="8" t="s">
        <v>3211</v>
      </c>
      <c r="E1804" s="8" t="s">
        <v>3212</v>
      </c>
      <c r="F1804" s="24">
        <v>0.31536406917314203</v>
      </c>
      <c r="G1804" s="24">
        <v>0</v>
      </c>
      <c r="H1804" s="25">
        <v>49.421599999999998</v>
      </c>
      <c r="I1804" s="25">
        <v>4.8170999999999999</v>
      </c>
      <c r="J1804" s="15">
        <v>61</v>
      </c>
      <c r="K1804" s="15">
        <v>16</v>
      </c>
      <c r="L1804" s="13">
        <v>9.7500000000000003E-2</v>
      </c>
      <c r="M1804" s="7">
        <v>0.42358278999999999</v>
      </c>
      <c r="N1804" s="26">
        <v>0.28999999999999998</v>
      </c>
      <c r="O1804" s="27" t="s">
        <v>22</v>
      </c>
      <c r="P1804" s="8">
        <v>0.31536406919999999</v>
      </c>
      <c r="Q1804" s="24">
        <v>0.34</v>
      </c>
      <c r="R1804" t="str">
        <f>IF($Q1804*100&gt;=VLOOKUP($O1804,margin_ranges!$A$5:$C$10,2,FALSE),IF($Q1804*100&lt;=VLOOKUP($O1804,margin_ranges!$A$5:$C$10,3,FALSE)+10,"IN RANGE","ABOVE RANGE"),"BELOW RANGE")</f>
        <v>IN RANGE</v>
      </c>
      <c r="S1804">
        <f>MIN(VLOOKUP($O1804,margin_ranges!$A$5:$D$10,4,FALSE),$P1804*100)</f>
        <v>29.75</v>
      </c>
      <c r="T1804" s="29">
        <f>(1-$S1804/100)/(1-$F1804)-1</f>
        <v>2.6092801106081476E-2</v>
      </c>
      <c r="U1804" s="19" t="str">
        <f>IF(ABS(IFERROR(T1804,0))&gt;0.05,INDEX(margin_ranges!$C$13:$C$16,MATCH($F1804*100,margin_ranges!$B$13:$B$16,1)),"")</f>
        <v/>
      </c>
      <c r="V1804" t="e">
        <f>MIN(VLOOKUP($U1804,margin_ranges!$A$5:$D$10,4,FALSE),$P1804*100)</f>
        <v>#N/A</v>
      </c>
      <c r="Y1804" s="29" t="e">
        <f t="shared" si="27"/>
        <v>#N/A</v>
      </c>
    </row>
    <row r="1805" spans="1:25" x14ac:dyDescent="0.3">
      <c r="A1805" s="8" t="s">
        <v>17</v>
      </c>
      <c r="B1805" s="8" t="s">
        <v>3207</v>
      </c>
      <c r="C1805" s="8" t="s">
        <v>3208</v>
      </c>
      <c r="D1805" s="8" t="s">
        <v>3209</v>
      </c>
      <c r="E1805" s="8" t="s">
        <v>3210</v>
      </c>
      <c r="F1805" s="24">
        <v>0.30617178651826699</v>
      </c>
      <c r="G1805" s="24">
        <v>0</v>
      </c>
      <c r="H1805" s="25">
        <v>39.869900000000001</v>
      </c>
      <c r="I1805" s="25">
        <v>4.8888999999999996</v>
      </c>
      <c r="J1805" s="15">
        <v>61</v>
      </c>
      <c r="K1805" s="15">
        <v>16</v>
      </c>
      <c r="L1805" s="13">
        <v>0.1226</v>
      </c>
      <c r="M1805" s="7">
        <v>0.41797089999999998</v>
      </c>
      <c r="N1805" s="26">
        <v>0.28999999999999998</v>
      </c>
      <c r="O1805" s="27" t="s">
        <v>22</v>
      </c>
      <c r="P1805" s="8">
        <v>0.30617178649999999</v>
      </c>
      <c r="Q1805" s="24">
        <v>0.34</v>
      </c>
      <c r="R1805" t="str">
        <f>IF($Q1805*100&gt;=VLOOKUP($O1805,margin_ranges!$A$5:$C$10,2,FALSE),IF($Q1805*100&lt;=VLOOKUP($O1805,margin_ranges!$A$5:$C$10,3,FALSE)+10,"IN RANGE","ABOVE RANGE"),"BELOW RANGE")</f>
        <v>IN RANGE</v>
      </c>
      <c r="S1805">
        <f>MIN(VLOOKUP($O1805,margin_ranges!$A$5:$D$10,4,FALSE),$P1805*100)</f>
        <v>29.75</v>
      </c>
      <c r="T1805" s="29">
        <f>(1-$S1805/100)/(1-$F1805)-1</f>
        <v>1.2498463380078872E-2</v>
      </c>
      <c r="U1805" s="19" t="str">
        <f>IF(ABS(IFERROR(T1805,0))&gt;0.05,INDEX(margin_ranges!$C$13:$C$16,MATCH($F1805*100,margin_ranges!$B$13:$B$16,1)),"")</f>
        <v/>
      </c>
      <c r="V1805" t="e">
        <f>MIN(VLOOKUP($U1805,margin_ranges!$A$5:$D$10,4,FALSE),$P1805*100)</f>
        <v>#N/A</v>
      </c>
      <c r="Y1805" s="29" t="e">
        <f t="shared" si="27"/>
        <v>#N/A</v>
      </c>
    </row>
    <row r="1806" spans="1:25" x14ac:dyDescent="0.3">
      <c r="A1806" s="8" t="s">
        <v>35</v>
      </c>
      <c r="B1806" s="8" t="s">
        <v>3215</v>
      </c>
      <c r="C1806" s="8" t="s">
        <v>34</v>
      </c>
      <c r="D1806" s="8" t="s">
        <v>34</v>
      </c>
      <c r="E1806" s="8"/>
      <c r="F1806" s="24">
        <v>0.381745817552954</v>
      </c>
      <c r="G1806" s="24">
        <v>0.68427881999999995</v>
      </c>
      <c r="H1806" s="25">
        <v>408.96960000000001</v>
      </c>
      <c r="I1806" s="25">
        <v>128.82939999999999</v>
      </c>
      <c r="J1806" s="15">
        <v>1988</v>
      </c>
      <c r="K1806" s="15">
        <v>686</v>
      </c>
      <c r="L1806" s="13">
        <v>0.315</v>
      </c>
      <c r="M1806" s="7">
        <v>0.51437582000000004</v>
      </c>
      <c r="N1806" s="26">
        <v>0.172787</v>
      </c>
      <c r="O1806" s="27"/>
      <c r="P1806" s="8">
        <v>0.66408413160000002</v>
      </c>
      <c r="Q1806" s="24">
        <v>0.38169999999999998</v>
      </c>
      <c r="R1806" t="e">
        <f>IF($Q1806*100&gt;=VLOOKUP($O1806,margin_ranges!$A$5:$C$10,2,FALSE),IF($Q1806*100&lt;=VLOOKUP($O1806,margin_ranges!$A$5:$C$10,3,FALSE)+10,"IN RANGE","ABOVE RANGE"),"BELOW RANGE")</f>
        <v>#N/A</v>
      </c>
      <c r="S1806" t="e">
        <f>MIN(VLOOKUP($O1806,margin_ranges!$A$5:$D$10,4,FALSE),$P1806*100)</f>
        <v>#N/A</v>
      </c>
      <c r="T1806" s="29" t="e">
        <f>(1-$S1806/100)/(1-$F1806)-1</f>
        <v>#N/A</v>
      </c>
      <c r="U1806" s="19" t="str">
        <f>IF(ABS(IFERROR(T1806,0))&gt;0.05,INDEX(margin_ranges!$C$13:$C$16,MATCH($F1806*100,margin_ranges!$B$13:$B$16,1)),"")</f>
        <v/>
      </c>
      <c r="V1806" t="e">
        <f>MIN(VLOOKUP($U1806,margin_ranges!$A$5:$D$10,4,FALSE),$P1806*100)</f>
        <v>#N/A</v>
      </c>
      <c r="Y1806" s="29" t="e">
        <f t="shared" ref="Y1806:Y1869" si="28">(1-$V1806/100)/(1-$F1806)-1</f>
        <v>#N/A</v>
      </c>
    </row>
    <row r="1807" spans="1:25" x14ac:dyDescent="0.3">
      <c r="A1807" s="8" t="s">
        <v>33</v>
      </c>
      <c r="B1807" s="8" t="s">
        <v>3215</v>
      </c>
      <c r="C1807" s="8" t="s">
        <v>3216</v>
      </c>
      <c r="D1807" s="8" t="s">
        <v>34</v>
      </c>
      <c r="E1807" s="8"/>
      <c r="F1807" s="24">
        <v>0.381745817552954</v>
      </c>
      <c r="G1807" s="24">
        <v>0.68427881999999995</v>
      </c>
      <c r="H1807" s="25">
        <v>408.96960000000001</v>
      </c>
      <c r="I1807" s="25">
        <v>128.82939999999999</v>
      </c>
      <c r="J1807" s="15">
        <v>1988</v>
      </c>
      <c r="K1807" s="15">
        <v>686</v>
      </c>
      <c r="L1807" s="13">
        <v>0.315</v>
      </c>
      <c r="M1807" s="7">
        <v>0.51437582000000004</v>
      </c>
      <c r="N1807" s="26">
        <v>0.172787</v>
      </c>
      <c r="O1807" s="27"/>
      <c r="P1807" s="8">
        <v>0.66408413160000002</v>
      </c>
      <c r="Q1807" s="24">
        <v>0.38169999999999998</v>
      </c>
      <c r="R1807" t="e">
        <f>IF($Q1807*100&gt;=VLOOKUP($O1807,margin_ranges!$A$5:$C$10,2,FALSE),IF($Q1807*100&lt;=VLOOKUP($O1807,margin_ranges!$A$5:$C$10,3,FALSE)+10,"IN RANGE","ABOVE RANGE"),"BELOW RANGE")</f>
        <v>#N/A</v>
      </c>
      <c r="S1807" t="e">
        <f>MIN(VLOOKUP($O1807,margin_ranges!$A$5:$D$10,4,FALSE),$P1807*100)</f>
        <v>#N/A</v>
      </c>
      <c r="T1807" s="29" t="e">
        <f>(1-$S1807/100)/(1-$F1807)-1</f>
        <v>#N/A</v>
      </c>
      <c r="U1807" s="19" t="str">
        <f>IF(ABS(IFERROR(T1807,0))&gt;0.05,INDEX(margin_ranges!$C$13:$C$16,MATCH($F1807*100,margin_ranges!$B$13:$B$16,1)),"")</f>
        <v/>
      </c>
      <c r="V1807" t="e">
        <f>MIN(VLOOKUP($U1807,margin_ranges!$A$5:$D$10,4,FALSE),$P1807*100)</f>
        <v>#N/A</v>
      </c>
      <c r="Y1807" s="29" t="e">
        <f t="shared" si="28"/>
        <v>#N/A</v>
      </c>
    </row>
    <row r="1808" spans="1:25" x14ac:dyDescent="0.3">
      <c r="A1808" s="8" t="s">
        <v>17</v>
      </c>
      <c r="B1808" s="8" t="s">
        <v>3215</v>
      </c>
      <c r="C1808" s="8" t="s">
        <v>3216</v>
      </c>
      <c r="D1808" s="8" t="s">
        <v>3217</v>
      </c>
      <c r="E1808" s="8" t="s">
        <v>3218</v>
      </c>
      <c r="F1808" s="24">
        <v>0.39</v>
      </c>
      <c r="G1808" s="24">
        <v>0</v>
      </c>
      <c r="H1808" s="25">
        <v>50.0944</v>
      </c>
      <c r="I1808" s="25">
        <v>13.2629</v>
      </c>
      <c r="J1808" s="15">
        <v>401</v>
      </c>
      <c r="K1808" s="15">
        <v>140</v>
      </c>
      <c r="L1808" s="13">
        <v>0.26479999999999998</v>
      </c>
      <c r="M1808" s="7">
        <v>1.00747465</v>
      </c>
      <c r="N1808" s="26">
        <v>0.3</v>
      </c>
      <c r="O1808" s="27" t="s">
        <v>22</v>
      </c>
      <c r="P1808" s="8">
        <v>0.70222575750000005</v>
      </c>
      <c r="Q1808" s="24">
        <v>0.39</v>
      </c>
      <c r="R1808" t="str">
        <f>IF($Q1808*100&gt;=VLOOKUP($O1808,margin_ranges!$A$5:$C$10,2,FALSE),IF($Q1808*100&lt;=VLOOKUP($O1808,margin_ranges!$A$5:$C$10,3,FALSE)+10,"IN RANGE","ABOVE RANGE"),"BELOW RANGE")</f>
        <v>IN RANGE</v>
      </c>
      <c r="S1808">
        <f>MIN(VLOOKUP($O1808,margin_ranges!$A$5:$D$10,4,FALSE),$P1808*100)</f>
        <v>29.75</v>
      </c>
      <c r="T1808" s="29">
        <f>(1-$S1808/100)/(1-$F1808)-1</f>
        <v>0.15163934426229519</v>
      </c>
      <c r="U1808" s="19" t="str">
        <f>IF(ABS(IFERROR(T1808,0))&gt;0.05,INDEX(margin_ranges!$C$13:$C$16,MATCH($F1808*100,margin_ranges!$B$13:$B$16,1)),"")</f>
        <v>Margin Over Fill (Type C)</v>
      </c>
      <c r="V1808">
        <f>MIN(VLOOKUP($U1808,margin_ranges!$A$5:$D$10,4,FALSE),$P1808*100)</f>
        <v>43</v>
      </c>
      <c r="Y1808" s="29">
        <f t="shared" si="28"/>
        <v>-6.5573770491803129E-2</v>
      </c>
    </row>
    <row r="1809" spans="1:25" x14ac:dyDescent="0.3">
      <c r="A1809" s="8" t="s">
        <v>17</v>
      </c>
      <c r="B1809" s="8" t="s">
        <v>3215</v>
      </c>
      <c r="C1809" s="8" t="s">
        <v>3216</v>
      </c>
      <c r="D1809" s="8" t="s">
        <v>3221</v>
      </c>
      <c r="E1809" s="8" t="s">
        <v>3222</v>
      </c>
      <c r="F1809" s="24">
        <v>0.39</v>
      </c>
      <c r="G1809" s="24">
        <v>1</v>
      </c>
      <c r="H1809" s="25">
        <v>114.32089999999999</v>
      </c>
      <c r="I1809" s="25">
        <v>38.831200000000003</v>
      </c>
      <c r="J1809" s="15">
        <v>767</v>
      </c>
      <c r="K1809" s="15">
        <v>273</v>
      </c>
      <c r="L1809" s="13">
        <v>0.3397</v>
      </c>
      <c r="M1809" s="7">
        <v>0.65862644000000004</v>
      </c>
      <c r="N1809" s="26">
        <v>0.15</v>
      </c>
      <c r="O1809" s="27" t="s">
        <v>22</v>
      </c>
      <c r="P1809" s="8">
        <v>0.77225329610000004</v>
      </c>
      <c r="Q1809" s="24">
        <v>0.39</v>
      </c>
      <c r="R1809" t="str">
        <f>IF($Q1809*100&gt;=VLOOKUP($O1809,margin_ranges!$A$5:$C$10,2,FALSE),IF($Q1809*100&lt;=VLOOKUP($O1809,margin_ranges!$A$5:$C$10,3,FALSE)+10,"IN RANGE","ABOVE RANGE"),"BELOW RANGE")</f>
        <v>IN RANGE</v>
      </c>
      <c r="S1809">
        <f>MIN(VLOOKUP($O1809,margin_ranges!$A$5:$D$10,4,FALSE),$P1809*100)</f>
        <v>29.75</v>
      </c>
      <c r="T1809" s="29">
        <f>(1-$S1809/100)/(1-$F1809)-1</f>
        <v>0.15163934426229519</v>
      </c>
      <c r="U1809" s="19" t="str">
        <f>IF(ABS(IFERROR(T1809,0))&gt;0.05,INDEX(margin_ranges!$C$13:$C$16,MATCH($F1809*100,margin_ranges!$B$13:$B$16,1)),"")</f>
        <v>Margin Over Fill (Type C)</v>
      </c>
      <c r="V1809">
        <f>MIN(VLOOKUP($U1809,margin_ranges!$A$5:$D$10,4,FALSE),$P1809*100)</f>
        <v>43</v>
      </c>
      <c r="Y1809" s="29">
        <f t="shared" si="28"/>
        <v>-6.5573770491803129E-2</v>
      </c>
    </row>
    <row r="1810" spans="1:25" x14ac:dyDescent="0.3">
      <c r="A1810" s="8" t="s">
        <v>17</v>
      </c>
      <c r="B1810" s="8" t="s">
        <v>3215</v>
      </c>
      <c r="C1810" s="8" t="s">
        <v>3216</v>
      </c>
      <c r="D1810" s="8" t="s">
        <v>3219</v>
      </c>
      <c r="E1810" s="8" t="s">
        <v>3220</v>
      </c>
      <c r="F1810" s="24">
        <v>0.37</v>
      </c>
      <c r="G1810" s="24">
        <v>1</v>
      </c>
      <c r="H1810" s="25">
        <v>188.33789999999999</v>
      </c>
      <c r="I1810" s="25">
        <v>57.7958</v>
      </c>
      <c r="J1810" s="15">
        <v>593</v>
      </c>
      <c r="K1810" s="15">
        <v>197</v>
      </c>
      <c r="L1810" s="13">
        <v>0.30690000000000001</v>
      </c>
      <c r="M1810" s="7">
        <v>0.34206065000000002</v>
      </c>
      <c r="N1810" s="26">
        <v>0.15</v>
      </c>
      <c r="O1810" s="27" t="s">
        <v>22</v>
      </c>
      <c r="P1810" s="8">
        <v>0.56148128100000005</v>
      </c>
      <c r="Q1810" s="24">
        <v>0.37</v>
      </c>
      <c r="R1810" t="str">
        <f>IF($Q1810*100&gt;=VLOOKUP($O1810,margin_ranges!$A$5:$C$10,2,FALSE),IF($Q1810*100&lt;=VLOOKUP($O1810,margin_ranges!$A$5:$C$10,3,FALSE)+10,"IN RANGE","ABOVE RANGE"),"BELOW RANGE")</f>
        <v>IN RANGE</v>
      </c>
      <c r="S1810">
        <f>MIN(VLOOKUP($O1810,margin_ranges!$A$5:$D$10,4,FALSE),$P1810*100)</f>
        <v>29.75</v>
      </c>
      <c r="T1810" s="29">
        <f>(1-$S1810/100)/(1-$F1810)-1</f>
        <v>0.11507936507936511</v>
      </c>
      <c r="U1810" s="19" t="str">
        <f>IF(ABS(IFERROR(T1810,0))&gt;0.05,INDEX(margin_ranges!$C$13:$C$16,MATCH($F1810*100,margin_ranges!$B$13:$B$16,1)),"")</f>
        <v>Margin Over Fill (Type C)</v>
      </c>
      <c r="V1810">
        <f>MIN(VLOOKUP($U1810,margin_ranges!$A$5:$D$10,4,FALSE),$P1810*100)</f>
        <v>43</v>
      </c>
      <c r="Y1810" s="29">
        <f t="shared" si="28"/>
        <v>-9.5238095238095122E-2</v>
      </c>
    </row>
    <row r="1811" spans="1:25" x14ac:dyDescent="0.3">
      <c r="A1811" s="8" t="s">
        <v>17</v>
      </c>
      <c r="B1811" s="8" t="s">
        <v>3215</v>
      </c>
      <c r="C1811" s="8" t="s">
        <v>3216</v>
      </c>
      <c r="D1811" s="8" t="s">
        <v>3223</v>
      </c>
      <c r="E1811" s="8" t="s">
        <v>3224</v>
      </c>
      <c r="F1811" s="24">
        <v>0.369999999999999</v>
      </c>
      <c r="G1811" s="24">
        <v>0</v>
      </c>
      <c r="H1811" s="25">
        <v>56.167099999999998</v>
      </c>
      <c r="I1811" s="25">
        <v>18.931699999999999</v>
      </c>
      <c r="J1811" s="15">
        <v>227</v>
      </c>
      <c r="K1811" s="15">
        <v>75</v>
      </c>
      <c r="L1811" s="13">
        <v>0.33710000000000001</v>
      </c>
      <c r="M1811" s="7">
        <v>0.39902280000000001</v>
      </c>
      <c r="N1811" s="26">
        <v>0.2</v>
      </c>
      <c r="O1811" s="27" t="s">
        <v>22</v>
      </c>
      <c r="P1811" s="8">
        <v>0.49877551329999997</v>
      </c>
      <c r="Q1811" s="24">
        <v>0.37</v>
      </c>
      <c r="R1811" t="str">
        <f>IF($Q1811*100&gt;=VLOOKUP($O1811,margin_ranges!$A$5:$C$10,2,FALSE),IF($Q1811*100&lt;=VLOOKUP($O1811,margin_ranges!$A$5:$C$10,3,FALSE)+10,"IN RANGE","ABOVE RANGE"),"BELOW RANGE")</f>
        <v>IN RANGE</v>
      </c>
      <c r="S1811">
        <f>MIN(VLOOKUP($O1811,margin_ranges!$A$5:$D$10,4,FALSE),$P1811*100)</f>
        <v>29.75</v>
      </c>
      <c r="T1811" s="29">
        <f>(1-$S1811/100)/(1-$F1811)-1</f>
        <v>0.11507936507936334</v>
      </c>
      <c r="U1811" s="19" t="str">
        <f>IF(ABS(IFERROR(T1811,0))&gt;0.05,INDEX(margin_ranges!$C$13:$C$16,MATCH($F1811*100,margin_ranges!$B$13:$B$16,1)),"")</f>
        <v>Margin Over Fill (Type C)</v>
      </c>
      <c r="V1811">
        <f>MIN(VLOOKUP($U1811,margin_ranges!$A$5:$D$10,4,FALSE),$P1811*100)</f>
        <v>43</v>
      </c>
      <c r="Y1811" s="29">
        <f t="shared" si="28"/>
        <v>-9.5238095238096565E-2</v>
      </c>
    </row>
    <row r="1812" spans="1:25" x14ac:dyDescent="0.3">
      <c r="A1812" s="8" t="s">
        <v>35</v>
      </c>
      <c r="B1812" s="8" t="s">
        <v>11888</v>
      </c>
      <c r="C1812" s="8" t="s">
        <v>34</v>
      </c>
      <c r="D1812" s="8" t="s">
        <v>34</v>
      </c>
      <c r="E1812" s="8"/>
      <c r="F1812" s="24">
        <v>0.25</v>
      </c>
      <c r="G1812" s="24">
        <v>0</v>
      </c>
      <c r="H1812" s="25">
        <v>11.1099</v>
      </c>
      <c r="I1812" s="25">
        <v>1.3422000000000001</v>
      </c>
      <c r="J1812" s="15">
        <v>61</v>
      </c>
      <c r="K1812" s="15">
        <v>15</v>
      </c>
      <c r="L1812" s="13">
        <v>0.1208</v>
      </c>
      <c r="M1812" s="7">
        <v>1.5164919400000001</v>
      </c>
      <c r="N1812" s="26">
        <v>1</v>
      </c>
      <c r="O1812" s="27"/>
      <c r="P1812" s="8">
        <v>0.34058337189999999</v>
      </c>
      <c r="Q1812" s="24">
        <v>0.25</v>
      </c>
      <c r="R1812" t="e">
        <f>IF($Q1812*100&gt;=VLOOKUP($O1812,margin_ranges!$A$5:$C$10,2,FALSE),IF($Q1812*100&lt;=VLOOKUP($O1812,margin_ranges!$A$5:$C$10,3,FALSE)+10,"IN RANGE","ABOVE RANGE"),"BELOW RANGE")</f>
        <v>#N/A</v>
      </c>
      <c r="S1812" t="e">
        <f>MIN(VLOOKUP($O1812,margin_ranges!$A$5:$D$10,4,FALSE),$P1812*100)</f>
        <v>#N/A</v>
      </c>
      <c r="T1812" s="29" t="e">
        <f>(1-$S1812/100)/(1-$F1812)-1</f>
        <v>#N/A</v>
      </c>
      <c r="U1812" s="19" t="str">
        <f>IF(ABS(IFERROR(T1812,0))&gt;0.05,INDEX(margin_ranges!$C$13:$C$16,MATCH($F1812*100,margin_ranges!$B$13:$B$16,1)),"")</f>
        <v/>
      </c>
      <c r="V1812" t="e">
        <f>MIN(VLOOKUP($U1812,margin_ranges!$A$5:$D$10,4,FALSE),$P1812*100)</f>
        <v>#N/A</v>
      </c>
      <c r="Y1812" s="29" t="e">
        <f t="shared" si="28"/>
        <v>#N/A</v>
      </c>
    </row>
    <row r="1813" spans="1:25" x14ac:dyDescent="0.3">
      <c r="A1813" s="8" t="s">
        <v>33</v>
      </c>
      <c r="B1813" s="8" t="s">
        <v>11888</v>
      </c>
      <c r="C1813" s="8" t="s">
        <v>11889</v>
      </c>
      <c r="D1813" s="8" t="s">
        <v>34</v>
      </c>
      <c r="E1813" s="8"/>
      <c r="F1813" s="24">
        <v>0.25</v>
      </c>
      <c r="G1813" s="24">
        <v>0</v>
      </c>
      <c r="H1813" s="25">
        <v>11.1099</v>
      </c>
      <c r="I1813" s="25">
        <v>1.3422000000000001</v>
      </c>
      <c r="J1813" s="15">
        <v>61</v>
      </c>
      <c r="K1813" s="15">
        <v>15</v>
      </c>
      <c r="L1813" s="13">
        <v>0.1208</v>
      </c>
      <c r="M1813" s="7">
        <v>1.5164919400000001</v>
      </c>
      <c r="N1813" s="26">
        <v>1</v>
      </c>
      <c r="O1813" s="27"/>
      <c r="P1813" s="8">
        <v>0.34058337189999999</v>
      </c>
      <c r="Q1813" s="24">
        <v>0.25</v>
      </c>
      <c r="R1813" t="e">
        <f>IF($Q1813*100&gt;=VLOOKUP($O1813,margin_ranges!$A$5:$C$10,2,FALSE),IF($Q1813*100&lt;=VLOOKUP($O1813,margin_ranges!$A$5:$C$10,3,FALSE)+10,"IN RANGE","ABOVE RANGE"),"BELOW RANGE")</f>
        <v>#N/A</v>
      </c>
      <c r="S1813" t="e">
        <f>MIN(VLOOKUP($O1813,margin_ranges!$A$5:$D$10,4,FALSE),$P1813*100)</f>
        <v>#N/A</v>
      </c>
      <c r="T1813" s="29" t="e">
        <f>(1-$S1813/100)/(1-$F1813)-1</f>
        <v>#N/A</v>
      </c>
      <c r="U1813" s="19" t="str">
        <f>IF(ABS(IFERROR(T1813,0))&gt;0.05,INDEX(margin_ranges!$C$13:$C$16,MATCH($F1813*100,margin_ranges!$B$13:$B$16,1)),"")</f>
        <v/>
      </c>
      <c r="V1813" t="e">
        <f>MIN(VLOOKUP($U1813,margin_ranges!$A$5:$D$10,4,FALSE),$P1813*100)</f>
        <v>#N/A</v>
      </c>
      <c r="Y1813" s="29" t="e">
        <f t="shared" si="28"/>
        <v>#N/A</v>
      </c>
    </row>
    <row r="1814" spans="1:25" x14ac:dyDescent="0.3">
      <c r="A1814" s="8" t="s">
        <v>17</v>
      </c>
      <c r="B1814" s="8" t="s">
        <v>11888</v>
      </c>
      <c r="C1814" s="8" t="s">
        <v>11889</v>
      </c>
      <c r="D1814" s="8" t="s">
        <v>11890</v>
      </c>
      <c r="E1814" s="8" t="s">
        <v>11891</v>
      </c>
      <c r="F1814" s="24">
        <v>0.25</v>
      </c>
      <c r="G1814" s="24">
        <v>0</v>
      </c>
      <c r="H1814" s="25">
        <v>7.5076000000000001</v>
      </c>
      <c r="I1814" s="25">
        <v>0.97909999999999997</v>
      </c>
      <c r="J1814" s="15">
        <v>45</v>
      </c>
      <c r="K1814" s="15">
        <v>11</v>
      </c>
      <c r="L1814" s="13">
        <v>0.13039999999999999</v>
      </c>
      <c r="M1814" s="7">
        <v>1.5159031199999999</v>
      </c>
      <c r="N1814" s="26">
        <v>1</v>
      </c>
      <c r="O1814" s="27" t="s">
        <v>22</v>
      </c>
      <c r="P1814" s="8">
        <v>0.34032723770000001</v>
      </c>
      <c r="Q1814" s="24">
        <v>0.25</v>
      </c>
      <c r="R1814" t="str">
        <f>IF($Q1814*100&gt;=VLOOKUP($O1814,margin_ranges!$A$5:$C$10,2,FALSE),IF($Q1814*100&lt;=VLOOKUP($O1814,margin_ranges!$A$5:$C$10,3,FALSE)+10,"IN RANGE","ABOVE RANGE"),"BELOW RANGE")</f>
        <v>IN RANGE</v>
      </c>
      <c r="S1814">
        <f>MIN(VLOOKUP($O1814,margin_ranges!$A$5:$D$10,4,FALSE),$P1814*100)</f>
        <v>29.75</v>
      </c>
      <c r="T1814" s="29">
        <f>(1-$S1814/100)/(1-$F1814)-1</f>
        <v>-6.3333333333333353E-2</v>
      </c>
      <c r="U1814" s="19" t="str">
        <f>IF(ABS(IFERROR(T1814,0))&gt;0.05,INDEX(margin_ranges!$C$13:$C$16,MATCH($F1814*100,margin_ranges!$B$13:$B$16,1)),"")</f>
        <v>Balanced (Type B)</v>
      </c>
      <c r="V1814">
        <f>MIN(VLOOKUP($U1814,margin_ranges!$A$5:$D$10,4,FALSE),$P1814*100)</f>
        <v>29.75</v>
      </c>
      <c r="Y1814" s="29">
        <f t="shared" si="28"/>
        <v>-6.3333333333333353E-2</v>
      </c>
    </row>
    <row r="1815" spans="1:25" x14ac:dyDescent="0.3">
      <c r="A1815" s="8" t="s">
        <v>17</v>
      </c>
      <c r="B1815" s="8" t="s">
        <v>11888</v>
      </c>
      <c r="C1815" s="8" t="s">
        <v>11889</v>
      </c>
      <c r="D1815" s="8" t="s">
        <v>11892</v>
      </c>
      <c r="E1815" s="8" t="s">
        <v>11893</v>
      </c>
      <c r="F1815" s="24">
        <v>0.25</v>
      </c>
      <c r="G1815" s="24">
        <v>0</v>
      </c>
      <c r="H1815" s="25">
        <v>3.6021999999999998</v>
      </c>
      <c r="I1815" s="25">
        <v>0.36309999999999998</v>
      </c>
      <c r="J1815" s="15">
        <v>17</v>
      </c>
      <c r="K1815" s="15">
        <v>4</v>
      </c>
      <c r="L1815" s="13">
        <v>0.1008</v>
      </c>
      <c r="M1815" s="7">
        <v>1.51807987</v>
      </c>
      <c r="N1815" s="26">
        <v>1</v>
      </c>
      <c r="O1815" s="27" t="s">
        <v>22</v>
      </c>
      <c r="P1815" s="8">
        <v>0.34127313250000002</v>
      </c>
      <c r="Q1815" s="24">
        <v>0.25</v>
      </c>
      <c r="R1815" t="str">
        <f>IF($Q1815*100&gt;=VLOOKUP($O1815,margin_ranges!$A$5:$C$10,2,FALSE),IF($Q1815*100&lt;=VLOOKUP($O1815,margin_ranges!$A$5:$C$10,3,FALSE)+10,"IN RANGE","ABOVE RANGE"),"BELOW RANGE")</f>
        <v>IN RANGE</v>
      </c>
      <c r="S1815">
        <f>MIN(VLOOKUP($O1815,margin_ranges!$A$5:$D$10,4,FALSE),$P1815*100)</f>
        <v>29.75</v>
      </c>
      <c r="T1815" s="29">
        <f>(1-$S1815/100)/(1-$F1815)-1</f>
        <v>-6.3333333333333353E-2</v>
      </c>
      <c r="U1815" s="19" t="str">
        <f>IF(ABS(IFERROR(T1815,0))&gt;0.05,INDEX(margin_ranges!$C$13:$C$16,MATCH($F1815*100,margin_ranges!$B$13:$B$16,1)),"")</f>
        <v>Balanced (Type B)</v>
      </c>
      <c r="V1815">
        <f>MIN(VLOOKUP($U1815,margin_ranges!$A$5:$D$10,4,FALSE),$P1815*100)</f>
        <v>29.75</v>
      </c>
      <c r="Y1815" s="29">
        <f t="shared" si="28"/>
        <v>-6.3333333333333353E-2</v>
      </c>
    </row>
    <row r="1816" spans="1:25" x14ac:dyDescent="0.3">
      <c r="A1816" s="8" t="s">
        <v>35</v>
      </c>
      <c r="B1816" s="8" t="s">
        <v>3225</v>
      </c>
      <c r="C1816" s="8" t="s">
        <v>34</v>
      </c>
      <c r="D1816" s="8" t="s">
        <v>34</v>
      </c>
      <c r="E1816" s="8"/>
      <c r="F1816" s="24">
        <v>0.248882485546463</v>
      </c>
      <c r="G1816" s="24">
        <v>0</v>
      </c>
      <c r="H1816" s="25">
        <v>23.421500000000002</v>
      </c>
      <c r="I1816" s="25">
        <v>8.0748999999999995</v>
      </c>
      <c r="J1816" s="15">
        <v>626</v>
      </c>
      <c r="K1816" s="15">
        <v>151</v>
      </c>
      <c r="L1816" s="13">
        <v>0.3448</v>
      </c>
      <c r="M1816" s="7">
        <v>2.58605207</v>
      </c>
      <c r="N1816" s="26">
        <v>1.942429</v>
      </c>
      <c r="O1816" s="27"/>
      <c r="P1816" s="8">
        <v>0.2488824855</v>
      </c>
      <c r="Q1816" s="24">
        <v>0.28660000000000002</v>
      </c>
      <c r="R1816" t="e">
        <f>IF($Q1816*100&gt;=VLOOKUP($O1816,margin_ranges!$A$5:$C$10,2,FALSE),IF($Q1816*100&lt;=VLOOKUP($O1816,margin_ranges!$A$5:$C$10,3,FALSE)+10,"IN RANGE","ABOVE RANGE"),"BELOW RANGE")</f>
        <v>#N/A</v>
      </c>
      <c r="S1816" t="e">
        <f>MIN(VLOOKUP($O1816,margin_ranges!$A$5:$D$10,4,FALSE),$P1816*100)</f>
        <v>#N/A</v>
      </c>
      <c r="T1816" s="29" t="e">
        <f>(1-$S1816/100)/(1-$F1816)-1</f>
        <v>#N/A</v>
      </c>
      <c r="U1816" s="19" t="str">
        <f>IF(ABS(IFERROR(T1816,0))&gt;0.05,INDEX(margin_ranges!$C$13:$C$16,MATCH($F1816*100,margin_ranges!$B$13:$B$16,1)),"")</f>
        <v/>
      </c>
      <c r="V1816" t="e">
        <f>MIN(VLOOKUP($U1816,margin_ranges!$A$5:$D$10,4,FALSE),$P1816*100)</f>
        <v>#N/A</v>
      </c>
      <c r="Y1816" s="29" t="e">
        <f t="shared" si="28"/>
        <v>#N/A</v>
      </c>
    </row>
    <row r="1817" spans="1:25" x14ac:dyDescent="0.3">
      <c r="A1817" s="8" t="s">
        <v>33</v>
      </c>
      <c r="B1817" s="8" t="s">
        <v>3225</v>
      </c>
      <c r="C1817" s="8" t="s">
        <v>3226</v>
      </c>
      <c r="D1817" s="8" t="s">
        <v>34</v>
      </c>
      <c r="E1817" s="8"/>
      <c r="F1817" s="24">
        <v>0.248882485546463</v>
      </c>
      <c r="G1817" s="24">
        <v>0</v>
      </c>
      <c r="H1817" s="25">
        <v>23.421500000000002</v>
      </c>
      <c r="I1817" s="25">
        <v>8.0748999999999995</v>
      </c>
      <c r="J1817" s="15">
        <v>626</v>
      </c>
      <c r="K1817" s="15">
        <v>151</v>
      </c>
      <c r="L1817" s="13">
        <v>0.3448</v>
      </c>
      <c r="M1817" s="7">
        <v>2.58605207</v>
      </c>
      <c r="N1817" s="26">
        <v>1.942429</v>
      </c>
      <c r="O1817" s="27"/>
      <c r="P1817" s="8">
        <v>0.2488824855</v>
      </c>
      <c r="Q1817" s="24">
        <v>0.28660000000000002</v>
      </c>
      <c r="R1817" t="e">
        <f>IF($Q1817*100&gt;=VLOOKUP($O1817,margin_ranges!$A$5:$C$10,2,FALSE),IF($Q1817*100&lt;=VLOOKUP($O1817,margin_ranges!$A$5:$C$10,3,FALSE)+10,"IN RANGE","ABOVE RANGE"),"BELOW RANGE")</f>
        <v>#N/A</v>
      </c>
      <c r="S1817" t="e">
        <f>MIN(VLOOKUP($O1817,margin_ranges!$A$5:$D$10,4,FALSE),$P1817*100)</f>
        <v>#N/A</v>
      </c>
      <c r="T1817" s="29" t="e">
        <f>(1-$S1817/100)/(1-$F1817)-1</f>
        <v>#N/A</v>
      </c>
      <c r="U1817" s="19" t="str">
        <f>IF(ABS(IFERROR(T1817,0))&gt;0.05,INDEX(margin_ranges!$C$13:$C$16,MATCH($F1817*100,margin_ranges!$B$13:$B$16,1)),"")</f>
        <v/>
      </c>
      <c r="V1817" t="e">
        <f>MIN(VLOOKUP($U1817,margin_ranges!$A$5:$D$10,4,FALSE),$P1817*100)</f>
        <v>#N/A</v>
      </c>
      <c r="Y1817" s="29" t="e">
        <f t="shared" si="28"/>
        <v>#N/A</v>
      </c>
    </row>
    <row r="1818" spans="1:25" x14ac:dyDescent="0.3">
      <c r="A1818" s="8" t="s">
        <v>17</v>
      </c>
      <c r="B1818" s="8" t="s">
        <v>3225</v>
      </c>
      <c r="C1818" s="8" t="s">
        <v>3226</v>
      </c>
      <c r="D1818" s="8" t="s">
        <v>3227</v>
      </c>
      <c r="E1818" s="8" t="s">
        <v>3228</v>
      </c>
      <c r="F1818" s="24">
        <v>0.22241092722410899</v>
      </c>
      <c r="G1818" s="24">
        <v>0</v>
      </c>
      <c r="H1818" s="25">
        <v>2.3003999999999998</v>
      </c>
      <c r="I1818" s="25">
        <v>0.22770000000000001</v>
      </c>
      <c r="J1818" s="15">
        <v>24</v>
      </c>
      <c r="K1818" s="15">
        <v>5</v>
      </c>
      <c r="L1818" s="13">
        <v>9.9000000000000005E-2</v>
      </c>
      <c r="M1818" s="7">
        <v>3.47227102</v>
      </c>
      <c r="N1818" s="26">
        <v>2.7</v>
      </c>
      <c r="O1818" s="27" t="s">
        <v>92</v>
      </c>
      <c r="P1818" s="8">
        <v>0.2224109272</v>
      </c>
      <c r="Q1818" s="24">
        <v>0.33</v>
      </c>
      <c r="R1818" t="str">
        <f>IF($Q1818*100&gt;=VLOOKUP($O1818,margin_ranges!$A$5:$C$10,2,FALSE),IF($Q1818*100&lt;=VLOOKUP($O1818,margin_ranges!$A$5:$C$10,3,FALSE)+10,"IN RANGE","ABOVE RANGE"),"BELOW RANGE")</f>
        <v>IN RANGE</v>
      </c>
      <c r="S1818">
        <f>MIN(VLOOKUP($O1818,margin_ranges!$A$5:$D$10,4,FALSE),$P1818*100)</f>
        <v>22.241092720000001</v>
      </c>
      <c r="T1818" s="29">
        <f>(1-$S1818/100)/(1-$F1818)-1</f>
        <v>3.1004976364101822E-11</v>
      </c>
      <c r="U1818" s="19" t="str">
        <f>IF(ABS(IFERROR(T1818,0))&gt;0.05,INDEX(margin_ranges!$C$13:$C$16,MATCH($F1818*100,margin_ranges!$B$13:$B$16,1)),"")</f>
        <v/>
      </c>
      <c r="V1818" t="e">
        <f>MIN(VLOOKUP($U1818,margin_ranges!$A$5:$D$10,4,FALSE),$P1818*100)</f>
        <v>#N/A</v>
      </c>
      <c r="Y1818" s="29" t="e">
        <f t="shared" si="28"/>
        <v>#N/A</v>
      </c>
    </row>
    <row r="1819" spans="1:25" x14ac:dyDescent="0.3">
      <c r="A1819" s="8" t="s">
        <v>17</v>
      </c>
      <c r="B1819" s="8" t="s">
        <v>3225</v>
      </c>
      <c r="C1819" s="8" t="s">
        <v>3226</v>
      </c>
      <c r="D1819" s="8" t="s">
        <v>3231</v>
      </c>
      <c r="E1819" s="8" t="s">
        <v>3232</v>
      </c>
      <c r="F1819" s="24">
        <v>0.234842846510562</v>
      </c>
      <c r="G1819" s="24">
        <v>0</v>
      </c>
      <c r="H1819" s="25">
        <v>2.3380000000000001</v>
      </c>
      <c r="I1819" s="25">
        <v>1.0183</v>
      </c>
      <c r="J1819" s="15">
        <v>60</v>
      </c>
      <c r="K1819" s="15">
        <v>14</v>
      </c>
      <c r="L1819" s="13">
        <v>0.4355</v>
      </c>
      <c r="M1819" s="7">
        <v>1.9603815899999999</v>
      </c>
      <c r="N1819" s="26">
        <v>1.5</v>
      </c>
      <c r="O1819" s="27" t="s">
        <v>22</v>
      </c>
      <c r="P1819" s="8">
        <v>0.23484284650000001</v>
      </c>
      <c r="Q1819" s="24">
        <v>0.28999999999999998</v>
      </c>
      <c r="R1819" t="str">
        <f>IF($Q1819*100&gt;=VLOOKUP($O1819,margin_ranges!$A$5:$C$10,2,FALSE),IF($Q1819*100&lt;=VLOOKUP($O1819,margin_ranges!$A$5:$C$10,3,FALSE)+10,"IN RANGE","ABOVE RANGE"),"BELOW RANGE")</f>
        <v>IN RANGE</v>
      </c>
      <c r="S1819">
        <f>MIN(VLOOKUP($O1819,margin_ranges!$A$5:$D$10,4,FALSE),$P1819*100)</f>
        <v>23.484284649999999</v>
      </c>
      <c r="T1819" s="29">
        <f>(1-$S1819/100)/(1-$F1819)-1</f>
        <v>1.3803624909769496E-11</v>
      </c>
      <c r="U1819" s="19" t="str">
        <f>IF(ABS(IFERROR(T1819,0))&gt;0.05,INDEX(margin_ranges!$C$13:$C$16,MATCH($F1819*100,margin_ranges!$B$13:$B$16,1)),"")</f>
        <v/>
      </c>
      <c r="V1819" t="e">
        <f>MIN(VLOOKUP($U1819,margin_ranges!$A$5:$D$10,4,FALSE),$P1819*100)</f>
        <v>#N/A</v>
      </c>
      <c r="Y1819" s="29" t="e">
        <f t="shared" si="28"/>
        <v>#N/A</v>
      </c>
    </row>
    <row r="1820" spans="1:25" x14ac:dyDescent="0.3">
      <c r="A1820" s="8" t="s">
        <v>17</v>
      </c>
      <c r="B1820" s="8" t="s">
        <v>3225</v>
      </c>
      <c r="C1820" s="8" t="s">
        <v>3226</v>
      </c>
      <c r="D1820" s="8" t="s">
        <v>3229</v>
      </c>
      <c r="E1820" s="8" t="s">
        <v>3230</v>
      </c>
      <c r="F1820" s="24">
        <v>0.25767297270081901</v>
      </c>
      <c r="G1820" s="24">
        <v>0</v>
      </c>
      <c r="H1820" s="25">
        <v>11.528600000000001</v>
      </c>
      <c r="I1820" s="25">
        <v>5.1340000000000003</v>
      </c>
      <c r="J1820" s="15">
        <v>415</v>
      </c>
      <c r="K1820" s="15">
        <v>103</v>
      </c>
      <c r="L1820" s="13">
        <v>0.44529999999999997</v>
      </c>
      <c r="M1820" s="7">
        <v>2.6942303399999998</v>
      </c>
      <c r="N1820" s="26">
        <v>2</v>
      </c>
      <c r="O1820" s="27" t="s">
        <v>22</v>
      </c>
      <c r="P1820" s="8">
        <v>0.2576729727</v>
      </c>
      <c r="Q1820" s="24">
        <v>0.28999999999999998</v>
      </c>
      <c r="R1820" t="str">
        <f>IF($Q1820*100&gt;=VLOOKUP($O1820,margin_ranges!$A$5:$C$10,2,FALSE),IF($Q1820*100&lt;=VLOOKUP($O1820,margin_ranges!$A$5:$C$10,3,FALSE)+10,"IN RANGE","ABOVE RANGE"),"BELOW RANGE")</f>
        <v>IN RANGE</v>
      </c>
      <c r="S1820">
        <f>MIN(VLOOKUP($O1820,margin_ranges!$A$5:$D$10,4,FALSE),$P1820*100)</f>
        <v>25.76729727</v>
      </c>
      <c r="T1820" s="29">
        <f>(1-$S1820/100)/(1-$F1820)-1</f>
        <v>1.1033396418724806E-12</v>
      </c>
      <c r="U1820" s="19" t="str">
        <f>IF(ABS(IFERROR(T1820,0))&gt;0.05,INDEX(margin_ranges!$C$13:$C$16,MATCH($F1820*100,margin_ranges!$B$13:$B$16,1)),"")</f>
        <v/>
      </c>
      <c r="V1820" t="e">
        <f>MIN(VLOOKUP($U1820,margin_ranges!$A$5:$D$10,4,FALSE),$P1820*100)</f>
        <v>#N/A</v>
      </c>
      <c r="Y1820" s="29" t="e">
        <f t="shared" si="28"/>
        <v>#N/A</v>
      </c>
    </row>
    <row r="1821" spans="1:25" x14ac:dyDescent="0.3">
      <c r="A1821" s="8" t="s">
        <v>17</v>
      </c>
      <c r="B1821" s="8" t="s">
        <v>3225</v>
      </c>
      <c r="C1821" s="8" t="s">
        <v>3226</v>
      </c>
      <c r="D1821" s="8" t="s">
        <v>3233</v>
      </c>
      <c r="E1821" s="8" t="s">
        <v>3234</v>
      </c>
      <c r="F1821" s="24">
        <v>0.213381024979476</v>
      </c>
      <c r="G1821" s="24">
        <v>0</v>
      </c>
      <c r="H1821" s="25">
        <v>3.3068</v>
      </c>
      <c r="I1821" s="25">
        <v>1.1498999999999999</v>
      </c>
      <c r="J1821" s="15">
        <v>110</v>
      </c>
      <c r="K1821" s="15">
        <v>23</v>
      </c>
      <c r="L1821" s="13">
        <v>0.34770000000000001</v>
      </c>
      <c r="M1821" s="7">
        <v>3.17815878</v>
      </c>
      <c r="N1821" s="26">
        <v>2.5</v>
      </c>
      <c r="O1821" s="27" t="s">
        <v>22</v>
      </c>
      <c r="P1821" s="8">
        <v>0.213381025</v>
      </c>
      <c r="Q1821" s="24">
        <v>0.26</v>
      </c>
      <c r="R1821" t="str">
        <f>IF($Q1821*100&gt;=VLOOKUP($O1821,margin_ranges!$A$5:$C$10,2,FALSE),IF($Q1821*100&lt;=VLOOKUP($O1821,margin_ranges!$A$5:$C$10,3,FALSE)+10,"IN RANGE","ABOVE RANGE"),"BELOW RANGE")</f>
        <v>IN RANGE</v>
      </c>
      <c r="S1821">
        <f>MIN(VLOOKUP($O1821,margin_ranges!$A$5:$D$10,4,FALSE),$P1821*100)</f>
        <v>21.338102500000002</v>
      </c>
      <c r="T1821" s="29">
        <f>(1-$S1821/100)/(1-$F1821)-1</f>
        <v>-2.6091462324018266E-11</v>
      </c>
      <c r="U1821" s="19" t="str">
        <f>IF(ABS(IFERROR(T1821,0))&gt;0.05,INDEX(margin_ranges!$C$13:$C$16,MATCH($F1821*100,margin_ranges!$B$13:$B$16,1)),"")</f>
        <v/>
      </c>
      <c r="V1821" t="e">
        <f>MIN(VLOOKUP($U1821,margin_ranges!$A$5:$D$10,4,FALSE),$P1821*100)</f>
        <v>#N/A</v>
      </c>
      <c r="Y1821" s="29" t="e">
        <f t="shared" si="28"/>
        <v>#N/A</v>
      </c>
    </row>
    <row r="1822" spans="1:25" x14ac:dyDescent="0.3">
      <c r="A1822" s="8" t="s">
        <v>17</v>
      </c>
      <c r="B1822" s="8" t="s">
        <v>3225</v>
      </c>
      <c r="C1822" s="8" t="s">
        <v>3226</v>
      </c>
      <c r="D1822" s="8" t="s">
        <v>3235</v>
      </c>
      <c r="E1822" s="8" t="s">
        <v>3236</v>
      </c>
      <c r="F1822" s="24">
        <v>0.279036956959891</v>
      </c>
      <c r="G1822" s="24">
        <v>0</v>
      </c>
      <c r="H1822" s="25">
        <v>1.1845000000000001</v>
      </c>
      <c r="I1822" s="25">
        <v>0.31230000000000002</v>
      </c>
      <c r="J1822" s="15">
        <v>12</v>
      </c>
      <c r="K1822" s="15">
        <v>3</v>
      </c>
      <c r="L1822" s="13">
        <v>0.2636</v>
      </c>
      <c r="M1822" s="7">
        <v>1.24833028</v>
      </c>
      <c r="N1822" s="26">
        <v>0.9</v>
      </c>
      <c r="O1822" s="27" t="s">
        <v>22</v>
      </c>
      <c r="P1822" s="8">
        <v>0.27903695699999997</v>
      </c>
      <c r="Q1822" s="24">
        <v>0.33</v>
      </c>
      <c r="R1822" t="str">
        <f>IF($Q1822*100&gt;=VLOOKUP($O1822,margin_ranges!$A$5:$C$10,2,FALSE),IF($Q1822*100&lt;=VLOOKUP($O1822,margin_ranges!$A$5:$C$10,3,FALSE)+10,"IN RANGE","ABOVE RANGE"),"BELOW RANGE")</f>
        <v>IN RANGE</v>
      </c>
      <c r="S1822">
        <f>MIN(VLOOKUP($O1822,margin_ranges!$A$5:$D$10,4,FALSE),$P1822*100)</f>
        <v>27.903695699999997</v>
      </c>
      <c r="T1822" s="29">
        <f>(1-$S1822/100)/(1-$F1822)-1</f>
        <v>-5.5632609630151819E-11</v>
      </c>
      <c r="U1822" s="19" t="str">
        <f>IF(ABS(IFERROR(T1822,0))&gt;0.05,INDEX(margin_ranges!$C$13:$C$16,MATCH($F1822*100,margin_ranges!$B$13:$B$16,1)),"")</f>
        <v/>
      </c>
      <c r="V1822" t="e">
        <f>MIN(VLOOKUP($U1822,margin_ranges!$A$5:$D$10,4,FALSE),$P1822*100)</f>
        <v>#N/A</v>
      </c>
      <c r="Y1822" s="29" t="e">
        <f t="shared" si="28"/>
        <v>#N/A</v>
      </c>
    </row>
    <row r="1823" spans="1:25" x14ac:dyDescent="0.3">
      <c r="A1823" s="8" t="s">
        <v>35</v>
      </c>
      <c r="B1823" s="8" t="s">
        <v>3237</v>
      </c>
      <c r="C1823" s="8" t="s">
        <v>34</v>
      </c>
      <c r="D1823" s="8" t="s">
        <v>34</v>
      </c>
      <c r="E1823" s="8"/>
      <c r="F1823" s="24">
        <v>0.289034128103551</v>
      </c>
      <c r="G1823" s="24">
        <v>0</v>
      </c>
      <c r="H1823" s="25">
        <v>11.6854</v>
      </c>
      <c r="I1823" s="25">
        <v>2.3174999999999999</v>
      </c>
      <c r="J1823" s="15">
        <v>127</v>
      </c>
      <c r="K1823" s="15">
        <v>32</v>
      </c>
      <c r="L1823" s="13">
        <v>0.1983</v>
      </c>
      <c r="M1823" s="7">
        <v>1.8268084499999999</v>
      </c>
      <c r="N1823" s="26">
        <v>1.0995410000000001</v>
      </c>
      <c r="O1823" s="27"/>
      <c r="P1823" s="8">
        <v>0.39810821270000002</v>
      </c>
      <c r="Q1823" s="24">
        <v>0.28899999999999998</v>
      </c>
      <c r="R1823" t="e">
        <f>IF($Q1823*100&gt;=VLOOKUP($O1823,margin_ranges!$A$5:$C$10,2,FALSE),IF($Q1823*100&lt;=VLOOKUP($O1823,margin_ranges!$A$5:$C$10,3,FALSE)+10,"IN RANGE","ABOVE RANGE"),"BELOW RANGE")</f>
        <v>#N/A</v>
      </c>
      <c r="S1823" t="e">
        <f>MIN(VLOOKUP($O1823,margin_ranges!$A$5:$D$10,4,FALSE),$P1823*100)</f>
        <v>#N/A</v>
      </c>
      <c r="T1823" s="29" t="e">
        <f>(1-$S1823/100)/(1-$F1823)-1</f>
        <v>#N/A</v>
      </c>
      <c r="U1823" s="19" t="str">
        <f>IF(ABS(IFERROR(T1823,0))&gt;0.05,INDEX(margin_ranges!$C$13:$C$16,MATCH($F1823*100,margin_ranges!$B$13:$B$16,1)),"")</f>
        <v/>
      </c>
      <c r="V1823" t="e">
        <f>MIN(VLOOKUP($U1823,margin_ranges!$A$5:$D$10,4,FALSE),$P1823*100)</f>
        <v>#N/A</v>
      </c>
      <c r="Y1823" s="29" t="e">
        <f t="shared" si="28"/>
        <v>#N/A</v>
      </c>
    </row>
    <row r="1824" spans="1:25" x14ac:dyDescent="0.3">
      <c r="A1824" s="8" t="s">
        <v>33</v>
      </c>
      <c r="B1824" s="8" t="s">
        <v>3237</v>
      </c>
      <c r="C1824" s="8" t="s">
        <v>3238</v>
      </c>
      <c r="D1824" s="8" t="s">
        <v>34</v>
      </c>
      <c r="E1824" s="8"/>
      <c r="F1824" s="24">
        <v>0.289034128103551</v>
      </c>
      <c r="G1824" s="24">
        <v>0</v>
      </c>
      <c r="H1824" s="25">
        <v>11.6854</v>
      </c>
      <c r="I1824" s="25">
        <v>2.3174999999999999</v>
      </c>
      <c r="J1824" s="15">
        <v>127</v>
      </c>
      <c r="K1824" s="15">
        <v>32</v>
      </c>
      <c r="L1824" s="13">
        <v>0.1983</v>
      </c>
      <c r="M1824" s="7">
        <v>1.8268084499999999</v>
      </c>
      <c r="N1824" s="26">
        <v>1.0995410000000001</v>
      </c>
      <c r="O1824" s="27"/>
      <c r="P1824" s="8">
        <v>0.39810821270000002</v>
      </c>
      <c r="Q1824" s="24">
        <v>0.28899999999999998</v>
      </c>
      <c r="R1824" t="e">
        <f>IF($Q1824*100&gt;=VLOOKUP($O1824,margin_ranges!$A$5:$C$10,2,FALSE),IF($Q1824*100&lt;=VLOOKUP($O1824,margin_ranges!$A$5:$C$10,3,FALSE)+10,"IN RANGE","ABOVE RANGE"),"BELOW RANGE")</f>
        <v>#N/A</v>
      </c>
      <c r="S1824" t="e">
        <f>MIN(VLOOKUP($O1824,margin_ranges!$A$5:$D$10,4,FALSE),$P1824*100)</f>
        <v>#N/A</v>
      </c>
      <c r="T1824" s="29" t="e">
        <f>(1-$S1824/100)/(1-$F1824)-1</f>
        <v>#N/A</v>
      </c>
      <c r="U1824" s="19" t="str">
        <f>IF(ABS(IFERROR(T1824,0))&gt;0.05,INDEX(margin_ranges!$C$13:$C$16,MATCH($F1824*100,margin_ranges!$B$13:$B$16,1)),"")</f>
        <v/>
      </c>
      <c r="V1824" t="e">
        <f>MIN(VLOOKUP($U1824,margin_ranges!$A$5:$D$10,4,FALSE),$P1824*100)</f>
        <v>#N/A</v>
      </c>
      <c r="Y1824" s="29" t="e">
        <f t="shared" si="28"/>
        <v>#N/A</v>
      </c>
    </row>
    <row r="1825" spans="1:25" x14ac:dyDescent="0.3">
      <c r="A1825" s="8" t="s">
        <v>17</v>
      </c>
      <c r="B1825" s="8" t="s">
        <v>3237</v>
      </c>
      <c r="C1825" s="8" t="s">
        <v>3238</v>
      </c>
      <c r="D1825" s="8" t="s">
        <v>3239</v>
      </c>
      <c r="E1825" s="8" t="s">
        <v>3240</v>
      </c>
      <c r="F1825" s="24">
        <v>0.28999999999999998</v>
      </c>
      <c r="G1825" s="24">
        <v>0</v>
      </c>
      <c r="H1825" s="25">
        <v>3.5989</v>
      </c>
      <c r="I1825" s="25">
        <v>0.7833</v>
      </c>
      <c r="J1825" s="15">
        <v>42</v>
      </c>
      <c r="K1825" s="15">
        <v>11</v>
      </c>
      <c r="L1825" s="13">
        <v>0.21759999999999999</v>
      </c>
      <c r="M1825" s="7">
        <v>1.7986868499999999</v>
      </c>
      <c r="N1825" s="26">
        <v>1.05</v>
      </c>
      <c r="O1825" s="27" t="s">
        <v>22</v>
      </c>
      <c r="P1825" s="8">
        <v>0.41624079819999998</v>
      </c>
      <c r="Q1825" s="24">
        <v>0.28999999999999998</v>
      </c>
      <c r="R1825" t="str">
        <f>IF($Q1825*100&gt;=VLOOKUP($O1825,margin_ranges!$A$5:$C$10,2,FALSE),IF($Q1825*100&lt;=VLOOKUP($O1825,margin_ranges!$A$5:$C$10,3,FALSE)+10,"IN RANGE","ABOVE RANGE"),"BELOW RANGE")</f>
        <v>IN RANGE</v>
      </c>
      <c r="S1825">
        <f>MIN(VLOOKUP($O1825,margin_ranges!$A$5:$D$10,4,FALSE),$P1825*100)</f>
        <v>29.75</v>
      </c>
      <c r="T1825" s="29">
        <f>(1-$S1825/100)/(1-$F1825)-1</f>
        <v>-1.0563380281690127E-2</v>
      </c>
      <c r="U1825" s="19" t="str">
        <f>IF(ABS(IFERROR(T1825,0))&gt;0.05,INDEX(margin_ranges!$C$13:$C$16,MATCH($F1825*100,margin_ranges!$B$13:$B$16,1)),"")</f>
        <v/>
      </c>
      <c r="V1825" t="e">
        <f>MIN(VLOOKUP($U1825,margin_ranges!$A$5:$D$10,4,FALSE),$P1825*100)</f>
        <v>#N/A</v>
      </c>
      <c r="Y1825" s="29" t="e">
        <f t="shared" si="28"/>
        <v>#N/A</v>
      </c>
    </row>
    <row r="1826" spans="1:25" x14ac:dyDescent="0.3">
      <c r="A1826" s="8" t="s">
        <v>17</v>
      </c>
      <c r="B1826" s="8" t="s">
        <v>3237</v>
      </c>
      <c r="C1826" s="8" t="s">
        <v>3238</v>
      </c>
      <c r="D1826" s="8" t="s">
        <v>3241</v>
      </c>
      <c r="E1826" s="8" t="s">
        <v>3242</v>
      </c>
      <c r="F1826" s="24">
        <v>0.28999999999999998</v>
      </c>
      <c r="G1826" s="24">
        <v>0</v>
      </c>
      <c r="H1826" s="25">
        <v>6.6398000000000001</v>
      </c>
      <c r="I1826" s="25">
        <v>1.3991</v>
      </c>
      <c r="J1826" s="15">
        <v>73</v>
      </c>
      <c r="K1826" s="15">
        <v>18</v>
      </c>
      <c r="L1826" s="13">
        <v>0.2107</v>
      </c>
      <c r="M1826" s="7">
        <v>1.74502757</v>
      </c>
      <c r="N1826" s="26">
        <v>1.05</v>
      </c>
      <c r="O1826" s="27" t="s">
        <v>22</v>
      </c>
      <c r="P1826" s="8">
        <v>0.3982903082</v>
      </c>
      <c r="Q1826" s="24">
        <v>0.28999999999999998</v>
      </c>
      <c r="R1826" t="str">
        <f>IF($Q1826*100&gt;=VLOOKUP($O1826,margin_ranges!$A$5:$C$10,2,FALSE),IF($Q1826*100&lt;=VLOOKUP($O1826,margin_ranges!$A$5:$C$10,3,FALSE)+10,"IN RANGE","ABOVE RANGE"),"BELOW RANGE")</f>
        <v>IN RANGE</v>
      </c>
      <c r="S1826">
        <f>MIN(VLOOKUP($O1826,margin_ranges!$A$5:$D$10,4,FALSE),$P1826*100)</f>
        <v>29.75</v>
      </c>
      <c r="T1826" s="29">
        <f>(1-$S1826/100)/(1-$F1826)-1</f>
        <v>-1.0563380281690127E-2</v>
      </c>
      <c r="U1826" s="19" t="str">
        <f>IF(ABS(IFERROR(T1826,0))&gt;0.05,INDEX(margin_ranges!$C$13:$C$16,MATCH($F1826*100,margin_ranges!$B$13:$B$16,1)),"")</f>
        <v/>
      </c>
      <c r="V1826" t="e">
        <f>MIN(VLOOKUP($U1826,margin_ranges!$A$5:$D$10,4,FALSE),$P1826*100)</f>
        <v>#N/A</v>
      </c>
      <c r="Y1826" s="29" t="e">
        <f t="shared" si="28"/>
        <v>#N/A</v>
      </c>
    </row>
    <row r="1827" spans="1:25" x14ac:dyDescent="0.3">
      <c r="A1827" s="8" t="s">
        <v>17</v>
      </c>
      <c r="B1827" s="8" t="s">
        <v>3237</v>
      </c>
      <c r="C1827" s="8" t="s">
        <v>3238</v>
      </c>
      <c r="D1827" s="8" t="s">
        <v>3243</v>
      </c>
      <c r="E1827" s="8" t="s">
        <v>3244</v>
      </c>
      <c r="F1827" s="24">
        <v>0.28999999999999998</v>
      </c>
      <c r="G1827" s="24">
        <v>0</v>
      </c>
      <c r="H1827" s="25">
        <v>1.1371</v>
      </c>
      <c r="I1827" s="25">
        <v>0.1023</v>
      </c>
      <c r="J1827" s="15">
        <v>8</v>
      </c>
      <c r="K1827" s="15">
        <v>2</v>
      </c>
      <c r="L1827" s="13">
        <v>0.09</v>
      </c>
      <c r="M1827" s="7">
        <v>2.7469273699999999</v>
      </c>
      <c r="N1827" s="26">
        <v>1.9</v>
      </c>
      <c r="O1827" s="27" t="s">
        <v>22</v>
      </c>
      <c r="P1827" s="8">
        <v>0.3083180801</v>
      </c>
      <c r="Q1827" s="24">
        <v>0.28999999999999998</v>
      </c>
      <c r="R1827" t="str">
        <f>IF($Q1827*100&gt;=VLOOKUP($O1827,margin_ranges!$A$5:$C$10,2,FALSE),IF($Q1827*100&lt;=VLOOKUP($O1827,margin_ranges!$A$5:$C$10,3,FALSE)+10,"IN RANGE","ABOVE RANGE"),"BELOW RANGE")</f>
        <v>IN RANGE</v>
      </c>
      <c r="S1827">
        <f>MIN(VLOOKUP($O1827,margin_ranges!$A$5:$D$10,4,FALSE),$P1827*100)</f>
        <v>29.75</v>
      </c>
      <c r="T1827" s="29">
        <f>(1-$S1827/100)/(1-$F1827)-1</f>
        <v>-1.0563380281690127E-2</v>
      </c>
      <c r="U1827" s="19" t="str">
        <f>IF(ABS(IFERROR(T1827,0))&gt;0.05,INDEX(margin_ranges!$C$13:$C$16,MATCH($F1827*100,margin_ranges!$B$13:$B$16,1)),"")</f>
        <v/>
      </c>
      <c r="V1827" t="e">
        <f>MIN(VLOOKUP($U1827,margin_ranges!$A$5:$D$10,4,FALSE),$P1827*100)</f>
        <v>#N/A</v>
      </c>
      <c r="Y1827" s="29" t="e">
        <f t="shared" si="28"/>
        <v>#N/A</v>
      </c>
    </row>
    <row r="1828" spans="1:25" x14ac:dyDescent="0.3">
      <c r="A1828" s="8" t="s">
        <v>35</v>
      </c>
      <c r="B1828" s="8" t="s">
        <v>3245</v>
      </c>
      <c r="C1828" s="8" t="s">
        <v>34</v>
      </c>
      <c r="D1828" s="8" t="s">
        <v>34</v>
      </c>
      <c r="E1828" s="8"/>
      <c r="F1828" s="24">
        <v>0.26405834892201802</v>
      </c>
      <c r="G1828" s="24">
        <v>0</v>
      </c>
      <c r="H1828" s="25">
        <v>44.071599999999997</v>
      </c>
      <c r="I1828" s="25">
        <v>15.0068</v>
      </c>
      <c r="J1828" s="15">
        <v>1089</v>
      </c>
      <c r="K1828" s="15">
        <v>272</v>
      </c>
      <c r="L1828" s="13">
        <v>0.34050000000000002</v>
      </c>
      <c r="M1828" s="7">
        <v>2.4182431800000002</v>
      </c>
      <c r="N1828" s="26">
        <v>1.7</v>
      </c>
      <c r="O1828" s="27"/>
      <c r="P1828" s="8">
        <v>0.29701031849999998</v>
      </c>
      <c r="Q1828" s="24">
        <v>0.2641</v>
      </c>
      <c r="R1828" t="e">
        <f>IF($Q1828*100&gt;=VLOOKUP($O1828,margin_ranges!$A$5:$C$10,2,FALSE),IF($Q1828*100&lt;=VLOOKUP($O1828,margin_ranges!$A$5:$C$10,3,FALSE)+10,"IN RANGE","ABOVE RANGE"),"BELOW RANGE")</f>
        <v>#N/A</v>
      </c>
      <c r="S1828" t="e">
        <f>MIN(VLOOKUP($O1828,margin_ranges!$A$5:$D$10,4,FALSE),$P1828*100)</f>
        <v>#N/A</v>
      </c>
      <c r="T1828" s="29" t="e">
        <f>(1-$S1828/100)/(1-$F1828)-1</f>
        <v>#N/A</v>
      </c>
      <c r="U1828" s="19" t="str">
        <f>IF(ABS(IFERROR(T1828,0))&gt;0.05,INDEX(margin_ranges!$C$13:$C$16,MATCH($F1828*100,margin_ranges!$B$13:$B$16,1)),"")</f>
        <v/>
      </c>
      <c r="V1828" t="e">
        <f>MIN(VLOOKUP($U1828,margin_ranges!$A$5:$D$10,4,FALSE),$P1828*100)</f>
        <v>#N/A</v>
      </c>
      <c r="Y1828" s="29" t="e">
        <f t="shared" si="28"/>
        <v>#N/A</v>
      </c>
    </row>
    <row r="1829" spans="1:25" x14ac:dyDescent="0.3">
      <c r="A1829" s="8" t="s">
        <v>33</v>
      </c>
      <c r="B1829" s="8" t="s">
        <v>3245</v>
      </c>
      <c r="C1829" s="8" t="s">
        <v>3246</v>
      </c>
      <c r="D1829" s="8" t="s">
        <v>34</v>
      </c>
      <c r="E1829" s="8"/>
      <c r="F1829" s="24">
        <v>0.26405834892201802</v>
      </c>
      <c r="G1829" s="24">
        <v>0</v>
      </c>
      <c r="H1829" s="25">
        <v>44.071599999999997</v>
      </c>
      <c r="I1829" s="25">
        <v>15.0068</v>
      </c>
      <c r="J1829" s="15">
        <v>1089</v>
      </c>
      <c r="K1829" s="15">
        <v>272</v>
      </c>
      <c r="L1829" s="13">
        <v>0.34050000000000002</v>
      </c>
      <c r="M1829" s="7">
        <v>2.4182431800000002</v>
      </c>
      <c r="N1829" s="26">
        <v>1.7</v>
      </c>
      <c r="O1829" s="27"/>
      <c r="P1829" s="8">
        <v>0.29701031849999998</v>
      </c>
      <c r="Q1829" s="24">
        <v>0.2641</v>
      </c>
      <c r="R1829" t="e">
        <f>IF($Q1829*100&gt;=VLOOKUP($O1829,margin_ranges!$A$5:$C$10,2,FALSE),IF($Q1829*100&lt;=VLOOKUP($O1829,margin_ranges!$A$5:$C$10,3,FALSE)+10,"IN RANGE","ABOVE RANGE"),"BELOW RANGE")</f>
        <v>#N/A</v>
      </c>
      <c r="S1829" t="e">
        <f>MIN(VLOOKUP($O1829,margin_ranges!$A$5:$D$10,4,FALSE),$P1829*100)</f>
        <v>#N/A</v>
      </c>
      <c r="T1829" s="29" t="e">
        <f>(1-$S1829/100)/(1-$F1829)-1</f>
        <v>#N/A</v>
      </c>
      <c r="U1829" s="19" t="str">
        <f>IF(ABS(IFERROR(T1829,0))&gt;0.05,INDEX(margin_ranges!$C$13:$C$16,MATCH($F1829*100,margin_ranges!$B$13:$B$16,1)),"")</f>
        <v/>
      </c>
      <c r="V1829" t="e">
        <f>MIN(VLOOKUP($U1829,margin_ranges!$A$5:$D$10,4,FALSE),$P1829*100)</f>
        <v>#N/A</v>
      </c>
      <c r="Y1829" s="29" t="e">
        <f t="shared" si="28"/>
        <v>#N/A</v>
      </c>
    </row>
    <row r="1830" spans="1:25" x14ac:dyDescent="0.3">
      <c r="A1830" s="8" t="s">
        <v>17</v>
      </c>
      <c r="B1830" s="8" t="s">
        <v>3245</v>
      </c>
      <c r="C1830" s="8" t="s">
        <v>3246</v>
      </c>
      <c r="D1830" s="8" t="s">
        <v>3249</v>
      </c>
      <c r="E1830" s="8" t="s">
        <v>3250</v>
      </c>
      <c r="F1830" s="24">
        <v>0.28999999999999998</v>
      </c>
      <c r="G1830" s="24">
        <v>0</v>
      </c>
      <c r="H1830" s="25">
        <v>24.652899999999999</v>
      </c>
      <c r="I1830" s="25">
        <v>8.5176999999999996</v>
      </c>
      <c r="J1830" s="15">
        <v>618</v>
      </c>
      <c r="K1830" s="15">
        <v>155</v>
      </c>
      <c r="L1830" s="13">
        <v>0.34549999999999997</v>
      </c>
      <c r="M1830" s="7">
        <v>2.4184489500000002</v>
      </c>
      <c r="N1830" s="26">
        <v>1.7</v>
      </c>
      <c r="O1830" s="27" t="s">
        <v>22</v>
      </c>
      <c r="P1830" s="8">
        <v>0.2970701315</v>
      </c>
      <c r="Q1830" s="24">
        <v>0.28999999999999998</v>
      </c>
      <c r="R1830" t="str">
        <f>IF($Q1830*100&gt;=VLOOKUP($O1830,margin_ranges!$A$5:$C$10,2,FALSE),IF($Q1830*100&lt;=VLOOKUP($O1830,margin_ranges!$A$5:$C$10,3,FALSE)+10,"IN RANGE","ABOVE RANGE"),"BELOW RANGE")</f>
        <v>IN RANGE</v>
      </c>
      <c r="S1830">
        <f>MIN(VLOOKUP($O1830,margin_ranges!$A$5:$D$10,4,FALSE),$P1830*100)</f>
        <v>29.707013150000002</v>
      </c>
      <c r="T1830" s="29">
        <f>(1-$S1830/100)/(1-$F1830)-1</f>
        <v>-9.9579316901406978E-3</v>
      </c>
      <c r="U1830" s="19" t="str">
        <f>IF(ABS(IFERROR(T1830,0))&gt;0.05,INDEX(margin_ranges!$C$13:$C$16,MATCH($F1830*100,margin_ranges!$B$13:$B$16,1)),"")</f>
        <v/>
      </c>
      <c r="V1830" t="e">
        <f>MIN(VLOOKUP($U1830,margin_ranges!$A$5:$D$10,4,FALSE),$P1830*100)</f>
        <v>#N/A</v>
      </c>
      <c r="Y1830" s="29" t="e">
        <f t="shared" si="28"/>
        <v>#N/A</v>
      </c>
    </row>
    <row r="1831" spans="1:25" x14ac:dyDescent="0.3">
      <c r="A1831" s="8" t="s">
        <v>17</v>
      </c>
      <c r="B1831" s="8" t="s">
        <v>3245</v>
      </c>
      <c r="C1831" s="8" t="s">
        <v>3246</v>
      </c>
      <c r="D1831" s="8" t="s">
        <v>3247</v>
      </c>
      <c r="E1831" s="8" t="s">
        <v>3248</v>
      </c>
      <c r="F1831" s="24">
        <v>0.22999999999999901</v>
      </c>
      <c r="G1831" s="24">
        <v>0</v>
      </c>
      <c r="H1831" s="25">
        <v>19.418600000000001</v>
      </c>
      <c r="I1831" s="25">
        <v>6.4890999999999996</v>
      </c>
      <c r="J1831" s="15">
        <v>471</v>
      </c>
      <c r="K1831" s="15">
        <v>117</v>
      </c>
      <c r="L1831" s="13">
        <v>0.3342</v>
      </c>
      <c r="M1831" s="7">
        <v>2.4179730799999999</v>
      </c>
      <c r="N1831" s="26">
        <v>1.7</v>
      </c>
      <c r="O1831" s="27" t="s">
        <v>22</v>
      </c>
      <c r="P1831" s="8">
        <v>0.29693179089999999</v>
      </c>
      <c r="Q1831" s="24">
        <v>0.23</v>
      </c>
      <c r="R1831" t="str">
        <f>IF($Q1831*100&gt;=VLOOKUP($O1831,margin_ranges!$A$5:$C$10,2,FALSE),IF($Q1831*100&lt;=VLOOKUP($O1831,margin_ranges!$A$5:$C$10,3,FALSE)+10,"IN RANGE","ABOVE RANGE"),"BELOW RANGE")</f>
        <v>IN RANGE</v>
      </c>
      <c r="S1831">
        <f>MIN(VLOOKUP($O1831,margin_ranges!$A$5:$D$10,4,FALSE),$P1831*100)</f>
        <v>29.693179090000001</v>
      </c>
      <c r="T1831" s="29">
        <f>(1-$S1831/100)/(1-$F1831)-1</f>
        <v>-8.6924403766235003E-2</v>
      </c>
      <c r="U1831" s="19" t="str">
        <f>IF(ABS(IFERROR(T1831,0))&gt;0.05,INDEX(margin_ranges!$C$13:$C$16,MATCH($F1831*100,margin_ranges!$B$13:$B$16,1)),"")</f>
        <v>Maximize Fill (Type A+)</v>
      </c>
      <c r="V1831">
        <f>MIN(VLOOKUP($U1831,margin_ranges!$A$5:$D$10,4,FALSE),$P1831*100)</f>
        <v>19.75</v>
      </c>
      <c r="Y1831" s="29">
        <f t="shared" si="28"/>
        <v>4.2207792207790806E-2</v>
      </c>
    </row>
    <row r="1832" spans="1:25" x14ac:dyDescent="0.3">
      <c r="A1832" s="8" t="s">
        <v>35</v>
      </c>
      <c r="B1832" s="8" t="s">
        <v>3251</v>
      </c>
      <c r="C1832" s="8" t="s">
        <v>34</v>
      </c>
      <c r="D1832" s="8" t="s">
        <v>34</v>
      </c>
      <c r="E1832" s="8"/>
      <c r="F1832" s="24">
        <v>0.29329718604610899</v>
      </c>
      <c r="G1832" s="24">
        <v>0.40518688000000003</v>
      </c>
      <c r="H1832" s="25">
        <v>159.43</v>
      </c>
      <c r="I1832" s="25">
        <v>18.142900000000001</v>
      </c>
      <c r="J1832" s="15">
        <v>99</v>
      </c>
      <c r="K1832" s="15">
        <v>29</v>
      </c>
      <c r="L1832" s="13">
        <v>0.1138</v>
      </c>
      <c r="M1832" s="7">
        <v>0.18210636999999999</v>
      </c>
      <c r="N1832" s="26">
        <v>4.9498E-2</v>
      </c>
      <c r="O1832" s="27"/>
      <c r="P1832" s="8">
        <v>0.72819182500000001</v>
      </c>
      <c r="Q1832" s="24">
        <v>0.29330000000000001</v>
      </c>
      <c r="R1832" t="e">
        <f>IF($Q1832*100&gt;=VLOOKUP($O1832,margin_ranges!$A$5:$C$10,2,FALSE),IF($Q1832*100&lt;=VLOOKUP($O1832,margin_ranges!$A$5:$C$10,3,FALSE)+10,"IN RANGE","ABOVE RANGE"),"BELOW RANGE")</f>
        <v>#N/A</v>
      </c>
      <c r="S1832" t="e">
        <f>MIN(VLOOKUP($O1832,margin_ranges!$A$5:$D$10,4,FALSE),$P1832*100)</f>
        <v>#N/A</v>
      </c>
      <c r="T1832" s="29" t="e">
        <f>(1-$S1832/100)/(1-$F1832)-1</f>
        <v>#N/A</v>
      </c>
      <c r="U1832" s="19" t="str">
        <f>IF(ABS(IFERROR(T1832,0))&gt;0.05,INDEX(margin_ranges!$C$13:$C$16,MATCH($F1832*100,margin_ranges!$B$13:$B$16,1)),"")</f>
        <v/>
      </c>
      <c r="V1832" t="e">
        <f>MIN(VLOOKUP($U1832,margin_ranges!$A$5:$D$10,4,FALSE),$P1832*100)</f>
        <v>#N/A</v>
      </c>
      <c r="Y1832" s="29" t="e">
        <f t="shared" si="28"/>
        <v>#N/A</v>
      </c>
    </row>
    <row r="1833" spans="1:25" x14ac:dyDescent="0.3">
      <c r="A1833" s="8" t="s">
        <v>33</v>
      </c>
      <c r="B1833" s="8" t="s">
        <v>3251</v>
      </c>
      <c r="C1833" s="8" t="s">
        <v>3252</v>
      </c>
      <c r="D1833" s="8" t="s">
        <v>34</v>
      </c>
      <c r="E1833" s="8"/>
      <c r="F1833" s="24">
        <v>0.29329718604610899</v>
      </c>
      <c r="G1833" s="24">
        <v>0.40518688000000003</v>
      </c>
      <c r="H1833" s="25">
        <v>159.43</v>
      </c>
      <c r="I1833" s="25">
        <v>18.142900000000001</v>
      </c>
      <c r="J1833" s="15">
        <v>99</v>
      </c>
      <c r="K1833" s="15">
        <v>29</v>
      </c>
      <c r="L1833" s="13">
        <v>0.1138</v>
      </c>
      <c r="M1833" s="7">
        <v>0.18210636999999999</v>
      </c>
      <c r="N1833" s="26">
        <v>4.9498E-2</v>
      </c>
      <c r="O1833" s="27"/>
      <c r="P1833" s="8">
        <v>0.72819182500000001</v>
      </c>
      <c r="Q1833" s="24">
        <v>0.29330000000000001</v>
      </c>
      <c r="R1833" t="e">
        <f>IF($Q1833*100&gt;=VLOOKUP($O1833,margin_ranges!$A$5:$C$10,2,FALSE),IF($Q1833*100&lt;=VLOOKUP($O1833,margin_ranges!$A$5:$C$10,3,FALSE)+10,"IN RANGE","ABOVE RANGE"),"BELOW RANGE")</f>
        <v>#N/A</v>
      </c>
      <c r="S1833" t="e">
        <f>MIN(VLOOKUP($O1833,margin_ranges!$A$5:$D$10,4,FALSE),$P1833*100)</f>
        <v>#N/A</v>
      </c>
      <c r="T1833" s="29" t="e">
        <f>(1-$S1833/100)/(1-$F1833)-1</f>
        <v>#N/A</v>
      </c>
      <c r="U1833" s="19" t="str">
        <f>IF(ABS(IFERROR(T1833,0))&gt;0.05,INDEX(margin_ranges!$C$13:$C$16,MATCH($F1833*100,margin_ranges!$B$13:$B$16,1)),"")</f>
        <v/>
      </c>
      <c r="V1833" t="e">
        <f>MIN(VLOOKUP($U1833,margin_ranges!$A$5:$D$10,4,FALSE),$P1833*100)</f>
        <v>#N/A</v>
      </c>
      <c r="Y1833" s="29" t="e">
        <f t="shared" si="28"/>
        <v>#N/A</v>
      </c>
    </row>
    <row r="1834" spans="1:25" x14ac:dyDescent="0.3">
      <c r="A1834" s="8" t="s">
        <v>17</v>
      </c>
      <c r="B1834" s="8" t="s">
        <v>3251</v>
      </c>
      <c r="C1834" s="8" t="s">
        <v>3252</v>
      </c>
      <c r="D1834" s="8" t="s">
        <v>3253</v>
      </c>
      <c r="E1834" s="8" t="s">
        <v>3254</v>
      </c>
      <c r="F1834" s="24">
        <v>0.3</v>
      </c>
      <c r="G1834" s="24">
        <v>0</v>
      </c>
      <c r="H1834" s="25">
        <v>27.525600000000001</v>
      </c>
      <c r="I1834" s="25">
        <v>3.8191000000000002</v>
      </c>
      <c r="J1834" s="15">
        <v>15</v>
      </c>
      <c r="K1834" s="15">
        <v>4</v>
      </c>
      <c r="L1834" s="13">
        <v>0.13869999999999999</v>
      </c>
      <c r="M1834" s="7">
        <v>0.12876487</v>
      </c>
      <c r="N1834" s="26">
        <v>0.05</v>
      </c>
      <c r="O1834" s="27" t="s">
        <v>92</v>
      </c>
      <c r="P1834" s="8">
        <v>0.61169532879999999</v>
      </c>
      <c r="Q1834" s="24">
        <v>0.3</v>
      </c>
      <c r="R1834" t="str">
        <f>IF($Q1834*100&gt;=VLOOKUP($O1834,margin_ranges!$A$5:$C$10,2,FALSE),IF($Q1834*100&lt;=VLOOKUP($O1834,margin_ranges!$A$5:$C$10,3,FALSE)+10,"IN RANGE","ABOVE RANGE"),"BELOW RANGE")</f>
        <v>IN RANGE</v>
      </c>
      <c r="S1834">
        <f>MIN(VLOOKUP($O1834,margin_ranges!$A$5:$D$10,4,FALSE),$P1834*100)</f>
        <v>29.75</v>
      </c>
      <c r="T1834" s="29">
        <f>(1-$S1834/100)/(1-$F1834)-1</f>
        <v>3.5714285714285587E-3</v>
      </c>
      <c r="U1834" s="19" t="str">
        <f>IF(ABS(IFERROR(T1834,0))&gt;0.05,INDEX(margin_ranges!$C$13:$C$16,MATCH($F1834*100,margin_ranges!$B$13:$B$16,1)),"")</f>
        <v/>
      </c>
      <c r="V1834" t="e">
        <f>MIN(VLOOKUP($U1834,margin_ranges!$A$5:$D$10,4,FALSE),$P1834*100)</f>
        <v>#N/A</v>
      </c>
      <c r="Y1834" s="29" t="e">
        <f t="shared" si="28"/>
        <v>#N/A</v>
      </c>
    </row>
    <row r="1835" spans="1:25" x14ac:dyDescent="0.3">
      <c r="A1835" s="8" t="s">
        <v>17</v>
      </c>
      <c r="B1835" s="8" t="s">
        <v>3251</v>
      </c>
      <c r="C1835" s="8" t="s">
        <v>3252</v>
      </c>
      <c r="D1835" s="8" t="s">
        <v>3257</v>
      </c>
      <c r="E1835" s="8" t="s">
        <v>3258</v>
      </c>
      <c r="F1835" s="24">
        <v>0.3</v>
      </c>
      <c r="G1835" s="24">
        <v>1</v>
      </c>
      <c r="H1835" s="25">
        <v>57.178800000000003</v>
      </c>
      <c r="I1835" s="25">
        <v>10.6449</v>
      </c>
      <c r="J1835" s="15">
        <v>40</v>
      </c>
      <c r="K1835" s="15">
        <v>12</v>
      </c>
      <c r="L1835" s="13">
        <v>0.1862</v>
      </c>
      <c r="M1835" s="7">
        <v>0.1257616</v>
      </c>
      <c r="N1835" s="26">
        <v>0.05</v>
      </c>
      <c r="O1835" s="27" t="s">
        <v>92</v>
      </c>
      <c r="P1835" s="8">
        <v>0.60242236689999995</v>
      </c>
      <c r="Q1835" s="24">
        <v>0.3</v>
      </c>
      <c r="R1835" t="str">
        <f>IF($Q1835*100&gt;=VLOOKUP($O1835,margin_ranges!$A$5:$C$10,2,FALSE),IF($Q1835*100&lt;=VLOOKUP($O1835,margin_ranges!$A$5:$C$10,3,FALSE)+10,"IN RANGE","ABOVE RANGE"),"BELOW RANGE")</f>
        <v>IN RANGE</v>
      </c>
      <c r="S1835">
        <f>MIN(VLOOKUP($O1835,margin_ranges!$A$5:$D$10,4,FALSE),$P1835*100)</f>
        <v>29.75</v>
      </c>
      <c r="T1835" s="29">
        <f>(1-$S1835/100)/(1-$F1835)-1</f>
        <v>3.5714285714285587E-3</v>
      </c>
      <c r="U1835" s="19" t="str">
        <f>IF(ABS(IFERROR(T1835,0))&gt;0.05,INDEX(margin_ranges!$C$13:$C$16,MATCH($F1835*100,margin_ranges!$B$13:$B$16,1)),"")</f>
        <v/>
      </c>
      <c r="V1835" t="e">
        <f>MIN(VLOOKUP($U1835,margin_ranges!$A$5:$D$10,4,FALSE),$P1835*100)</f>
        <v>#N/A</v>
      </c>
      <c r="Y1835" s="29" t="e">
        <f t="shared" si="28"/>
        <v>#N/A</v>
      </c>
    </row>
    <row r="1836" spans="1:25" x14ac:dyDescent="0.3">
      <c r="A1836" s="8" t="s">
        <v>17</v>
      </c>
      <c r="B1836" s="8" t="s">
        <v>3251</v>
      </c>
      <c r="C1836" s="8" t="s">
        <v>3252</v>
      </c>
      <c r="D1836" s="8" t="s">
        <v>3259</v>
      </c>
      <c r="E1836" s="8" t="s">
        <v>3260</v>
      </c>
      <c r="F1836" s="24">
        <v>0.3</v>
      </c>
      <c r="G1836" s="24">
        <v>0</v>
      </c>
      <c r="H1836" s="25">
        <v>31.076799999999999</v>
      </c>
      <c r="I1836" s="25">
        <v>2.7673999999999999</v>
      </c>
      <c r="J1836" s="15">
        <v>31</v>
      </c>
      <c r="K1836" s="15">
        <v>9</v>
      </c>
      <c r="L1836" s="13">
        <v>8.9099999999999999E-2</v>
      </c>
      <c r="M1836" s="7">
        <v>0.37238282</v>
      </c>
      <c r="N1836" s="26">
        <v>0.05</v>
      </c>
      <c r="O1836" s="27" t="s">
        <v>92</v>
      </c>
      <c r="P1836" s="8">
        <v>0.86572957390000005</v>
      </c>
      <c r="Q1836" s="24">
        <v>0.3</v>
      </c>
      <c r="R1836" t="str">
        <f>IF($Q1836*100&gt;=VLOOKUP($O1836,margin_ranges!$A$5:$C$10,2,FALSE),IF($Q1836*100&lt;=VLOOKUP($O1836,margin_ranges!$A$5:$C$10,3,FALSE)+10,"IN RANGE","ABOVE RANGE"),"BELOW RANGE")</f>
        <v>IN RANGE</v>
      </c>
      <c r="S1836">
        <f>MIN(VLOOKUP($O1836,margin_ranges!$A$5:$D$10,4,FALSE),$P1836*100)</f>
        <v>29.75</v>
      </c>
      <c r="T1836" s="29">
        <f>(1-$S1836/100)/(1-$F1836)-1</f>
        <v>3.5714285714285587E-3</v>
      </c>
      <c r="U1836" s="19" t="str">
        <f>IF(ABS(IFERROR(T1836,0))&gt;0.05,INDEX(margin_ranges!$C$13:$C$16,MATCH($F1836*100,margin_ranges!$B$13:$B$16,1)),"")</f>
        <v/>
      </c>
      <c r="V1836" t="e">
        <f>MIN(VLOOKUP($U1836,margin_ranges!$A$5:$D$10,4,FALSE),$P1836*100)</f>
        <v>#N/A</v>
      </c>
      <c r="Y1836" s="29" t="e">
        <f t="shared" si="28"/>
        <v>#N/A</v>
      </c>
    </row>
    <row r="1837" spans="1:25" x14ac:dyDescent="0.3">
      <c r="A1837" s="8" t="s">
        <v>17</v>
      </c>
      <c r="B1837" s="8" t="s">
        <v>3251</v>
      </c>
      <c r="C1837" s="8" t="s">
        <v>3252</v>
      </c>
      <c r="D1837" s="8" t="s">
        <v>3255</v>
      </c>
      <c r="E1837" s="8" t="s">
        <v>3256</v>
      </c>
      <c r="F1837" s="24">
        <v>0.25</v>
      </c>
      <c r="G1837" s="24">
        <v>0</v>
      </c>
      <c r="H1837" s="25">
        <v>43.648899999999998</v>
      </c>
      <c r="I1837" s="25">
        <v>0.91149999999999998</v>
      </c>
      <c r="J1837" s="15">
        <v>13</v>
      </c>
      <c r="K1837" s="15">
        <v>3</v>
      </c>
      <c r="L1837" s="13">
        <v>2.0899999999999998E-2</v>
      </c>
      <c r="M1837" s="7">
        <v>0.48591803</v>
      </c>
      <c r="N1837" s="26">
        <v>0.04</v>
      </c>
      <c r="O1837" s="27" t="s">
        <v>92</v>
      </c>
      <c r="P1837" s="8">
        <v>0.91768158950000001</v>
      </c>
      <c r="Q1837" s="24">
        <v>0.25</v>
      </c>
      <c r="R1837" t="str">
        <f>IF($Q1837*100&gt;=VLOOKUP($O1837,margin_ranges!$A$5:$C$10,2,FALSE),IF($Q1837*100&lt;=VLOOKUP($O1837,margin_ranges!$A$5:$C$10,3,FALSE)+10,"IN RANGE","ABOVE RANGE"),"BELOW RANGE")</f>
        <v>IN RANGE</v>
      </c>
      <c r="S1837">
        <f>MIN(VLOOKUP($O1837,margin_ranges!$A$5:$D$10,4,FALSE),$P1837*100)</f>
        <v>29.75</v>
      </c>
      <c r="T1837" s="29">
        <f>(1-$S1837/100)/(1-$F1837)-1</f>
        <v>-6.3333333333333353E-2</v>
      </c>
      <c r="U1837" s="19" t="str">
        <f>IF(ABS(IFERROR(T1837,0))&gt;0.05,INDEX(margin_ranges!$C$13:$C$16,MATCH($F1837*100,margin_ranges!$B$13:$B$16,1)),"")</f>
        <v>Balanced (Type B)</v>
      </c>
      <c r="V1837">
        <f>MIN(VLOOKUP($U1837,margin_ranges!$A$5:$D$10,4,FALSE),$P1837*100)</f>
        <v>29.75</v>
      </c>
      <c r="Y1837" s="29">
        <f t="shared" si="28"/>
        <v>-6.3333333333333353E-2</v>
      </c>
    </row>
    <row r="1838" spans="1:25" x14ac:dyDescent="0.3">
      <c r="A1838" s="8" t="s">
        <v>35</v>
      </c>
      <c r="B1838" s="8" t="s">
        <v>11894</v>
      </c>
      <c r="C1838" s="8" t="s">
        <v>34</v>
      </c>
      <c r="D1838" s="8" t="s">
        <v>34</v>
      </c>
      <c r="E1838" s="8"/>
      <c r="F1838" s="24">
        <v>0.25</v>
      </c>
      <c r="G1838" s="24">
        <v>1</v>
      </c>
      <c r="H1838" s="25">
        <v>123.78319999999999</v>
      </c>
      <c r="I1838" s="25">
        <v>5.3224999999999998</v>
      </c>
      <c r="J1838" s="15">
        <v>245</v>
      </c>
      <c r="K1838" s="15">
        <v>61</v>
      </c>
      <c r="L1838" s="13">
        <v>4.2999999999999997E-2</v>
      </c>
      <c r="M1838" s="7">
        <v>1.5336643599999999</v>
      </c>
      <c r="N1838" s="26">
        <v>1</v>
      </c>
      <c r="O1838" s="27"/>
      <c r="P1838" s="8">
        <v>0.34796685360000001</v>
      </c>
      <c r="Q1838" s="24">
        <v>0.25</v>
      </c>
      <c r="R1838" t="e">
        <f>IF($Q1838*100&gt;=VLOOKUP($O1838,margin_ranges!$A$5:$C$10,2,FALSE),IF($Q1838*100&lt;=VLOOKUP($O1838,margin_ranges!$A$5:$C$10,3,FALSE)+10,"IN RANGE","ABOVE RANGE"),"BELOW RANGE")</f>
        <v>#N/A</v>
      </c>
      <c r="S1838" t="e">
        <f>MIN(VLOOKUP($O1838,margin_ranges!$A$5:$D$10,4,FALSE),$P1838*100)</f>
        <v>#N/A</v>
      </c>
      <c r="T1838" s="29" t="e">
        <f>(1-$S1838/100)/(1-$F1838)-1</f>
        <v>#N/A</v>
      </c>
      <c r="U1838" s="19" t="str">
        <f>IF(ABS(IFERROR(T1838,0))&gt;0.05,INDEX(margin_ranges!$C$13:$C$16,MATCH($F1838*100,margin_ranges!$B$13:$B$16,1)),"")</f>
        <v/>
      </c>
      <c r="V1838" t="e">
        <f>MIN(VLOOKUP($U1838,margin_ranges!$A$5:$D$10,4,FALSE),$P1838*100)</f>
        <v>#N/A</v>
      </c>
      <c r="Y1838" s="29" t="e">
        <f t="shared" si="28"/>
        <v>#N/A</v>
      </c>
    </row>
    <row r="1839" spans="1:25" x14ac:dyDescent="0.3">
      <c r="A1839" s="8" t="s">
        <v>33</v>
      </c>
      <c r="B1839" s="8" t="s">
        <v>11894</v>
      </c>
      <c r="C1839" s="8" t="s">
        <v>11895</v>
      </c>
      <c r="D1839" s="8" t="s">
        <v>34</v>
      </c>
      <c r="E1839" s="8"/>
      <c r="F1839" s="24">
        <v>0.25</v>
      </c>
      <c r="G1839" s="24">
        <v>1</v>
      </c>
      <c r="H1839" s="25">
        <v>123.78319999999999</v>
      </c>
      <c r="I1839" s="25">
        <v>5.3224999999999998</v>
      </c>
      <c r="J1839" s="15">
        <v>245</v>
      </c>
      <c r="K1839" s="15">
        <v>61</v>
      </c>
      <c r="L1839" s="13">
        <v>4.2999999999999997E-2</v>
      </c>
      <c r="M1839" s="7">
        <v>1.5336643599999999</v>
      </c>
      <c r="N1839" s="26">
        <v>1</v>
      </c>
      <c r="O1839" s="27"/>
      <c r="P1839" s="8">
        <v>0.34796685360000001</v>
      </c>
      <c r="Q1839" s="24">
        <v>0.25</v>
      </c>
      <c r="R1839" t="e">
        <f>IF($Q1839*100&gt;=VLOOKUP($O1839,margin_ranges!$A$5:$C$10,2,FALSE),IF($Q1839*100&lt;=VLOOKUP($O1839,margin_ranges!$A$5:$C$10,3,FALSE)+10,"IN RANGE","ABOVE RANGE"),"BELOW RANGE")</f>
        <v>#N/A</v>
      </c>
      <c r="S1839" t="e">
        <f>MIN(VLOOKUP($O1839,margin_ranges!$A$5:$D$10,4,FALSE),$P1839*100)</f>
        <v>#N/A</v>
      </c>
      <c r="T1839" s="29" t="e">
        <f>(1-$S1839/100)/(1-$F1839)-1</f>
        <v>#N/A</v>
      </c>
      <c r="U1839" s="19" t="str">
        <f>IF(ABS(IFERROR(T1839,0))&gt;0.05,INDEX(margin_ranges!$C$13:$C$16,MATCH($F1839*100,margin_ranges!$B$13:$B$16,1)),"")</f>
        <v/>
      </c>
      <c r="V1839" t="e">
        <f>MIN(VLOOKUP($U1839,margin_ranges!$A$5:$D$10,4,FALSE),$P1839*100)</f>
        <v>#N/A</v>
      </c>
      <c r="Y1839" s="29" t="e">
        <f t="shared" si="28"/>
        <v>#N/A</v>
      </c>
    </row>
    <row r="1840" spans="1:25" x14ac:dyDescent="0.3">
      <c r="A1840" s="8" t="s">
        <v>17</v>
      </c>
      <c r="B1840" s="8" t="s">
        <v>11894</v>
      </c>
      <c r="C1840" s="8" t="s">
        <v>11895</v>
      </c>
      <c r="D1840" s="8" t="s">
        <v>11896</v>
      </c>
      <c r="E1840" s="8" t="s">
        <v>11897</v>
      </c>
      <c r="F1840" s="24">
        <v>0.25</v>
      </c>
      <c r="G1840" s="24">
        <v>1</v>
      </c>
      <c r="H1840" s="25">
        <v>123.78319999999999</v>
      </c>
      <c r="I1840" s="25">
        <v>5.3224999999999998</v>
      </c>
      <c r="J1840" s="15">
        <v>245</v>
      </c>
      <c r="K1840" s="15">
        <v>61</v>
      </c>
      <c r="L1840" s="13">
        <v>4.2999999999999997E-2</v>
      </c>
      <c r="M1840" s="7">
        <v>1.5336643599999999</v>
      </c>
      <c r="N1840" s="26">
        <v>1</v>
      </c>
      <c r="O1840" s="27" t="s">
        <v>22</v>
      </c>
      <c r="P1840" s="8">
        <v>0.34796685360000001</v>
      </c>
      <c r="Q1840" s="24">
        <v>0.25</v>
      </c>
      <c r="R1840" t="str">
        <f>IF($Q1840*100&gt;=VLOOKUP($O1840,margin_ranges!$A$5:$C$10,2,FALSE),IF($Q1840*100&lt;=VLOOKUP($O1840,margin_ranges!$A$5:$C$10,3,FALSE)+10,"IN RANGE","ABOVE RANGE"),"BELOW RANGE")</f>
        <v>IN RANGE</v>
      </c>
      <c r="S1840">
        <f>MIN(VLOOKUP($O1840,margin_ranges!$A$5:$D$10,4,FALSE),$P1840*100)</f>
        <v>29.75</v>
      </c>
      <c r="T1840" s="29">
        <f>(1-$S1840/100)/(1-$F1840)-1</f>
        <v>-6.3333333333333353E-2</v>
      </c>
      <c r="U1840" s="19" t="str">
        <f>IF(ABS(IFERROR(T1840,0))&gt;0.05,INDEX(margin_ranges!$C$13:$C$16,MATCH($F1840*100,margin_ranges!$B$13:$B$16,1)),"")</f>
        <v>Balanced (Type B)</v>
      </c>
      <c r="V1840">
        <f>MIN(VLOOKUP($U1840,margin_ranges!$A$5:$D$10,4,FALSE),$P1840*100)</f>
        <v>29.75</v>
      </c>
      <c r="Y1840" s="29">
        <f t="shared" si="28"/>
        <v>-6.3333333333333353E-2</v>
      </c>
    </row>
    <row r="1841" spans="1:25" x14ac:dyDescent="0.3">
      <c r="A1841" s="8" t="s">
        <v>35</v>
      </c>
      <c r="B1841" s="8" t="s">
        <v>3261</v>
      </c>
      <c r="C1841" s="8" t="s">
        <v>34</v>
      </c>
      <c r="D1841" s="8" t="s">
        <v>34</v>
      </c>
      <c r="E1841" s="8"/>
      <c r="F1841" s="24">
        <v>0.249999999999999</v>
      </c>
      <c r="G1841" s="24">
        <v>0</v>
      </c>
      <c r="H1841" s="25">
        <v>30.244599999999998</v>
      </c>
      <c r="I1841" s="25">
        <v>7.5579999999999998</v>
      </c>
      <c r="J1841" s="15">
        <v>246</v>
      </c>
      <c r="K1841" s="15">
        <v>62</v>
      </c>
      <c r="L1841" s="13">
        <v>0.24990000000000001</v>
      </c>
      <c r="M1841" s="7">
        <v>1.08684176</v>
      </c>
      <c r="N1841" s="26">
        <v>0.5</v>
      </c>
      <c r="O1841" s="27"/>
      <c r="P1841" s="8">
        <v>0.53995142650000005</v>
      </c>
      <c r="Q1841" s="24">
        <v>0.25</v>
      </c>
      <c r="R1841" t="e">
        <f>IF($Q1841*100&gt;=VLOOKUP($O1841,margin_ranges!$A$5:$C$10,2,FALSE),IF($Q1841*100&lt;=VLOOKUP($O1841,margin_ranges!$A$5:$C$10,3,FALSE)+10,"IN RANGE","ABOVE RANGE"),"BELOW RANGE")</f>
        <v>#N/A</v>
      </c>
      <c r="S1841" t="e">
        <f>MIN(VLOOKUP($O1841,margin_ranges!$A$5:$D$10,4,FALSE),$P1841*100)</f>
        <v>#N/A</v>
      </c>
      <c r="T1841" s="29" t="e">
        <f>(1-$S1841/100)/(1-$F1841)-1</f>
        <v>#N/A</v>
      </c>
      <c r="U1841" s="19" t="str">
        <f>IF(ABS(IFERROR(T1841,0))&gt;0.05,INDEX(margin_ranges!$C$13:$C$16,MATCH($F1841*100,margin_ranges!$B$13:$B$16,1)),"")</f>
        <v/>
      </c>
      <c r="V1841" t="e">
        <f>MIN(VLOOKUP($U1841,margin_ranges!$A$5:$D$10,4,FALSE),$P1841*100)</f>
        <v>#N/A</v>
      </c>
      <c r="Y1841" s="29" t="e">
        <f t="shared" si="28"/>
        <v>#N/A</v>
      </c>
    </row>
    <row r="1842" spans="1:25" x14ac:dyDescent="0.3">
      <c r="A1842" s="8" t="s">
        <v>33</v>
      </c>
      <c r="B1842" s="8" t="s">
        <v>3261</v>
      </c>
      <c r="C1842" s="8" t="s">
        <v>3262</v>
      </c>
      <c r="D1842" s="8" t="s">
        <v>34</v>
      </c>
      <c r="E1842" s="8"/>
      <c r="F1842" s="24">
        <v>0.249999999999999</v>
      </c>
      <c r="G1842" s="24">
        <v>0</v>
      </c>
      <c r="H1842" s="25">
        <v>30.244599999999998</v>
      </c>
      <c r="I1842" s="25">
        <v>7.5579999999999998</v>
      </c>
      <c r="J1842" s="15">
        <v>246</v>
      </c>
      <c r="K1842" s="15">
        <v>62</v>
      </c>
      <c r="L1842" s="13">
        <v>0.24990000000000001</v>
      </c>
      <c r="M1842" s="7">
        <v>1.08684176</v>
      </c>
      <c r="N1842" s="26">
        <v>0.5</v>
      </c>
      <c r="O1842" s="27"/>
      <c r="P1842" s="8">
        <v>0.53995142650000005</v>
      </c>
      <c r="Q1842" s="24">
        <v>0.25</v>
      </c>
      <c r="R1842" t="e">
        <f>IF($Q1842*100&gt;=VLOOKUP($O1842,margin_ranges!$A$5:$C$10,2,FALSE),IF($Q1842*100&lt;=VLOOKUP($O1842,margin_ranges!$A$5:$C$10,3,FALSE)+10,"IN RANGE","ABOVE RANGE"),"BELOW RANGE")</f>
        <v>#N/A</v>
      </c>
      <c r="S1842" t="e">
        <f>MIN(VLOOKUP($O1842,margin_ranges!$A$5:$D$10,4,FALSE),$P1842*100)</f>
        <v>#N/A</v>
      </c>
      <c r="T1842" s="29" t="e">
        <f>(1-$S1842/100)/(1-$F1842)-1</f>
        <v>#N/A</v>
      </c>
      <c r="U1842" s="19" t="str">
        <f>IF(ABS(IFERROR(T1842,0))&gt;0.05,INDEX(margin_ranges!$C$13:$C$16,MATCH($F1842*100,margin_ranges!$B$13:$B$16,1)),"")</f>
        <v/>
      </c>
      <c r="V1842" t="e">
        <f>MIN(VLOOKUP($U1842,margin_ranges!$A$5:$D$10,4,FALSE),$P1842*100)</f>
        <v>#N/A</v>
      </c>
      <c r="Y1842" s="29" t="e">
        <f t="shared" si="28"/>
        <v>#N/A</v>
      </c>
    </row>
    <row r="1843" spans="1:25" x14ac:dyDescent="0.3">
      <c r="A1843" s="8" t="s">
        <v>17</v>
      </c>
      <c r="B1843" s="8" t="s">
        <v>3261</v>
      </c>
      <c r="C1843" s="8" t="s">
        <v>3262</v>
      </c>
      <c r="D1843" s="8" t="s">
        <v>3263</v>
      </c>
      <c r="E1843" s="8" t="s">
        <v>3264</v>
      </c>
      <c r="F1843" s="24">
        <v>0.249999999999999</v>
      </c>
      <c r="G1843" s="24">
        <v>0</v>
      </c>
      <c r="H1843" s="25">
        <v>30.243400000000001</v>
      </c>
      <c r="I1843" s="25">
        <v>7.5576999999999996</v>
      </c>
      <c r="J1843" s="15">
        <v>246</v>
      </c>
      <c r="K1843" s="15">
        <v>62</v>
      </c>
      <c r="L1843" s="13">
        <v>0.24990000000000001</v>
      </c>
      <c r="M1843" s="7">
        <v>1.0868828399999999</v>
      </c>
      <c r="N1843" s="26">
        <v>0.5</v>
      </c>
      <c r="O1843" s="27" t="s">
        <v>92</v>
      </c>
      <c r="P1843" s="8">
        <v>0.53996881760000004</v>
      </c>
      <c r="Q1843" s="24">
        <v>0.25</v>
      </c>
      <c r="R1843" t="str">
        <f>IF($Q1843*100&gt;=VLOOKUP($O1843,margin_ranges!$A$5:$C$10,2,FALSE),IF($Q1843*100&lt;=VLOOKUP($O1843,margin_ranges!$A$5:$C$10,3,FALSE)+10,"IN RANGE","ABOVE RANGE"),"BELOW RANGE")</f>
        <v>IN RANGE</v>
      </c>
      <c r="S1843">
        <f>MIN(VLOOKUP($O1843,margin_ranges!$A$5:$D$10,4,FALSE),$P1843*100)</f>
        <v>29.75</v>
      </c>
      <c r="T1843" s="29">
        <f>(1-$S1843/100)/(1-$F1843)-1</f>
        <v>-6.3333333333334574E-2</v>
      </c>
      <c r="U1843" s="19" t="str">
        <f>IF(ABS(IFERROR(T1843,0))&gt;0.05,INDEX(margin_ranges!$C$13:$C$16,MATCH($F1843*100,margin_ranges!$B$13:$B$16,1)),"")</f>
        <v>Maximize Fill (Type A+)</v>
      </c>
      <c r="V1843">
        <f>MIN(VLOOKUP($U1843,margin_ranges!$A$5:$D$10,4,FALSE),$P1843*100)</f>
        <v>19.75</v>
      </c>
      <c r="Y1843" s="29">
        <f t="shared" si="28"/>
        <v>6.9999999999998508E-2</v>
      </c>
    </row>
    <row r="1844" spans="1:25" x14ac:dyDescent="0.3">
      <c r="A1844" s="8" t="s">
        <v>35</v>
      </c>
      <c r="B1844" s="8" t="s">
        <v>3265</v>
      </c>
      <c r="C1844" s="8" t="s">
        <v>34</v>
      </c>
      <c r="D1844" s="8" t="s">
        <v>34</v>
      </c>
      <c r="E1844" s="8"/>
      <c r="F1844" s="24">
        <v>0.38999999999999901</v>
      </c>
      <c r="G1844" s="24">
        <v>1</v>
      </c>
      <c r="H1844" s="25">
        <v>44.445599999999999</v>
      </c>
      <c r="I1844" s="25">
        <v>17.463100000000001</v>
      </c>
      <c r="J1844" s="15">
        <v>257</v>
      </c>
      <c r="K1844" s="15">
        <v>91</v>
      </c>
      <c r="L1844" s="13">
        <v>0.39290000000000003</v>
      </c>
      <c r="M1844" s="7">
        <v>0.49002343999999998</v>
      </c>
      <c r="N1844" s="26">
        <v>0.01</v>
      </c>
      <c r="O1844" s="27"/>
      <c r="P1844" s="8">
        <v>0.97959281279999999</v>
      </c>
      <c r="Q1844" s="24">
        <v>0.39</v>
      </c>
      <c r="R1844" t="e">
        <f>IF($Q1844*100&gt;=VLOOKUP($O1844,margin_ranges!$A$5:$C$10,2,FALSE),IF($Q1844*100&lt;=VLOOKUP($O1844,margin_ranges!$A$5:$C$10,3,FALSE)+10,"IN RANGE","ABOVE RANGE"),"BELOW RANGE")</f>
        <v>#N/A</v>
      </c>
      <c r="S1844" t="e">
        <f>MIN(VLOOKUP($O1844,margin_ranges!$A$5:$D$10,4,FALSE),$P1844*100)</f>
        <v>#N/A</v>
      </c>
      <c r="T1844" s="29" t="e">
        <f>(1-$S1844/100)/(1-$F1844)-1</f>
        <v>#N/A</v>
      </c>
      <c r="U1844" s="19" t="str">
        <f>IF(ABS(IFERROR(T1844,0))&gt;0.05,INDEX(margin_ranges!$C$13:$C$16,MATCH($F1844*100,margin_ranges!$B$13:$B$16,1)),"")</f>
        <v/>
      </c>
      <c r="V1844" t="e">
        <f>MIN(VLOOKUP($U1844,margin_ranges!$A$5:$D$10,4,FALSE),$P1844*100)</f>
        <v>#N/A</v>
      </c>
      <c r="Y1844" s="29" t="e">
        <f t="shared" si="28"/>
        <v>#N/A</v>
      </c>
    </row>
    <row r="1845" spans="1:25" x14ac:dyDescent="0.3">
      <c r="A1845" s="8" t="s">
        <v>33</v>
      </c>
      <c r="B1845" s="8" t="s">
        <v>3265</v>
      </c>
      <c r="C1845" s="8" t="s">
        <v>3266</v>
      </c>
      <c r="D1845" s="8" t="s">
        <v>34</v>
      </c>
      <c r="E1845" s="8"/>
      <c r="F1845" s="24">
        <v>0.38999999999999901</v>
      </c>
      <c r="G1845" s="24">
        <v>1</v>
      </c>
      <c r="H1845" s="25">
        <v>44.445599999999999</v>
      </c>
      <c r="I1845" s="25">
        <v>17.463100000000001</v>
      </c>
      <c r="J1845" s="15">
        <v>257</v>
      </c>
      <c r="K1845" s="15">
        <v>91</v>
      </c>
      <c r="L1845" s="13">
        <v>0.39290000000000003</v>
      </c>
      <c r="M1845" s="7">
        <v>0.49002343999999998</v>
      </c>
      <c r="N1845" s="26">
        <v>0.01</v>
      </c>
      <c r="O1845" s="27"/>
      <c r="P1845" s="8">
        <v>0.97959281279999999</v>
      </c>
      <c r="Q1845" s="24">
        <v>0.39</v>
      </c>
      <c r="R1845" t="e">
        <f>IF($Q1845*100&gt;=VLOOKUP($O1845,margin_ranges!$A$5:$C$10,2,FALSE),IF($Q1845*100&lt;=VLOOKUP($O1845,margin_ranges!$A$5:$C$10,3,FALSE)+10,"IN RANGE","ABOVE RANGE"),"BELOW RANGE")</f>
        <v>#N/A</v>
      </c>
      <c r="S1845" t="e">
        <f>MIN(VLOOKUP($O1845,margin_ranges!$A$5:$D$10,4,FALSE),$P1845*100)</f>
        <v>#N/A</v>
      </c>
      <c r="T1845" s="29" t="e">
        <f>(1-$S1845/100)/(1-$F1845)-1</f>
        <v>#N/A</v>
      </c>
      <c r="U1845" s="19" t="str">
        <f>IF(ABS(IFERROR(T1845,0))&gt;0.05,INDEX(margin_ranges!$C$13:$C$16,MATCH($F1845*100,margin_ranges!$B$13:$B$16,1)),"")</f>
        <v/>
      </c>
      <c r="V1845" t="e">
        <f>MIN(VLOOKUP($U1845,margin_ranges!$A$5:$D$10,4,FALSE),$P1845*100)</f>
        <v>#N/A</v>
      </c>
      <c r="Y1845" s="29" t="e">
        <f t="shared" si="28"/>
        <v>#N/A</v>
      </c>
    </row>
    <row r="1846" spans="1:25" x14ac:dyDescent="0.3">
      <c r="A1846" s="8" t="s">
        <v>17</v>
      </c>
      <c r="B1846" s="8" t="s">
        <v>3265</v>
      </c>
      <c r="C1846" s="8" t="s">
        <v>3266</v>
      </c>
      <c r="D1846" s="8" t="s">
        <v>3267</v>
      </c>
      <c r="E1846" s="8" t="s">
        <v>3266</v>
      </c>
      <c r="F1846" s="24">
        <v>0.38999999999999901</v>
      </c>
      <c r="G1846" s="24">
        <v>1</v>
      </c>
      <c r="H1846" s="25">
        <v>44.445599999999999</v>
      </c>
      <c r="I1846" s="25">
        <v>17.463100000000001</v>
      </c>
      <c r="J1846" s="15">
        <v>257</v>
      </c>
      <c r="K1846" s="15">
        <v>91</v>
      </c>
      <c r="L1846" s="13">
        <v>0.39290000000000003</v>
      </c>
      <c r="M1846" s="7">
        <v>0.49002343999999998</v>
      </c>
      <c r="N1846" s="26">
        <v>0.01</v>
      </c>
      <c r="O1846" s="27" t="s">
        <v>22</v>
      </c>
      <c r="P1846" s="8">
        <v>0.97959281279999999</v>
      </c>
      <c r="Q1846" s="24">
        <v>0.39</v>
      </c>
      <c r="R1846" t="str">
        <f>IF($Q1846*100&gt;=VLOOKUP($O1846,margin_ranges!$A$5:$C$10,2,FALSE),IF($Q1846*100&lt;=VLOOKUP($O1846,margin_ranges!$A$5:$C$10,3,FALSE)+10,"IN RANGE","ABOVE RANGE"),"BELOW RANGE")</f>
        <v>IN RANGE</v>
      </c>
      <c r="S1846">
        <f>MIN(VLOOKUP($O1846,margin_ranges!$A$5:$D$10,4,FALSE),$P1846*100)</f>
        <v>29.75</v>
      </c>
      <c r="T1846" s="29">
        <f>(1-$S1846/100)/(1-$F1846)-1</f>
        <v>0.1516393442622932</v>
      </c>
      <c r="U1846" s="19" t="str">
        <f>IF(ABS(IFERROR(T1846,0))&gt;0.05,INDEX(margin_ranges!$C$13:$C$16,MATCH($F1846*100,margin_ranges!$B$13:$B$16,1)),"")</f>
        <v>Margin Over Fill (Type C)</v>
      </c>
      <c r="V1846">
        <f>MIN(VLOOKUP($U1846,margin_ranges!$A$5:$D$10,4,FALSE),$P1846*100)</f>
        <v>43</v>
      </c>
      <c r="Y1846" s="29">
        <f t="shared" si="28"/>
        <v>-6.5573770491804684E-2</v>
      </c>
    </row>
    <row r="1847" spans="1:25" x14ac:dyDescent="0.3">
      <c r="A1847" s="8" t="s">
        <v>35</v>
      </c>
      <c r="B1847" s="8" t="s">
        <v>3268</v>
      </c>
      <c r="C1847" s="8" t="s">
        <v>34</v>
      </c>
      <c r="D1847" s="8" t="s">
        <v>34</v>
      </c>
      <c r="E1847" s="8"/>
      <c r="F1847" s="24">
        <v>0.325190048864274</v>
      </c>
      <c r="G1847" s="24">
        <v>0.98148373</v>
      </c>
      <c r="H1847" s="25">
        <v>761.22410000000002</v>
      </c>
      <c r="I1847" s="25">
        <v>320.23489999999998</v>
      </c>
      <c r="J1847" s="15">
        <v>11730</v>
      </c>
      <c r="K1847" s="15">
        <v>3383</v>
      </c>
      <c r="L1847" s="13">
        <v>0.42070000000000002</v>
      </c>
      <c r="M1847" s="7">
        <v>1.22099213</v>
      </c>
      <c r="N1847" s="26">
        <v>0.33663700000000002</v>
      </c>
      <c r="O1847" s="27"/>
      <c r="P1847" s="8">
        <v>0.72429224489999999</v>
      </c>
      <c r="Q1847" s="24">
        <v>0.32519999999999999</v>
      </c>
      <c r="R1847" t="e">
        <f>IF($Q1847*100&gt;=VLOOKUP($O1847,margin_ranges!$A$5:$C$10,2,FALSE),IF($Q1847*100&lt;=VLOOKUP($O1847,margin_ranges!$A$5:$C$10,3,FALSE)+10,"IN RANGE","ABOVE RANGE"),"BELOW RANGE")</f>
        <v>#N/A</v>
      </c>
      <c r="S1847" t="e">
        <f>MIN(VLOOKUP($O1847,margin_ranges!$A$5:$D$10,4,FALSE),$P1847*100)</f>
        <v>#N/A</v>
      </c>
      <c r="T1847" s="29" t="e">
        <f>(1-$S1847/100)/(1-$F1847)-1</f>
        <v>#N/A</v>
      </c>
      <c r="U1847" s="19" t="str">
        <f>IF(ABS(IFERROR(T1847,0))&gt;0.05,INDEX(margin_ranges!$C$13:$C$16,MATCH($F1847*100,margin_ranges!$B$13:$B$16,1)),"")</f>
        <v/>
      </c>
      <c r="V1847" t="e">
        <f>MIN(VLOOKUP($U1847,margin_ranges!$A$5:$D$10,4,FALSE),$P1847*100)</f>
        <v>#N/A</v>
      </c>
      <c r="Y1847" s="29" t="e">
        <f t="shared" si="28"/>
        <v>#N/A</v>
      </c>
    </row>
    <row r="1848" spans="1:25" x14ac:dyDescent="0.3">
      <c r="A1848" s="8" t="s">
        <v>33</v>
      </c>
      <c r="B1848" s="8" t="s">
        <v>3268</v>
      </c>
      <c r="C1848" s="8" t="s">
        <v>3269</v>
      </c>
      <c r="D1848" s="8" t="s">
        <v>34</v>
      </c>
      <c r="E1848" s="8"/>
      <c r="F1848" s="24">
        <v>0.325190048864274</v>
      </c>
      <c r="G1848" s="24">
        <v>0.98148373</v>
      </c>
      <c r="H1848" s="25">
        <v>761.22410000000002</v>
      </c>
      <c r="I1848" s="25">
        <v>320.23489999999998</v>
      </c>
      <c r="J1848" s="15">
        <v>11730</v>
      </c>
      <c r="K1848" s="15">
        <v>3383</v>
      </c>
      <c r="L1848" s="13">
        <v>0.42070000000000002</v>
      </c>
      <c r="M1848" s="7">
        <v>1.22099213</v>
      </c>
      <c r="N1848" s="26">
        <v>0.33663700000000002</v>
      </c>
      <c r="O1848" s="27"/>
      <c r="P1848" s="8">
        <v>0.72429224489999999</v>
      </c>
      <c r="Q1848" s="24">
        <v>0.32519999999999999</v>
      </c>
      <c r="R1848" t="e">
        <f>IF($Q1848*100&gt;=VLOOKUP($O1848,margin_ranges!$A$5:$C$10,2,FALSE),IF($Q1848*100&lt;=VLOOKUP($O1848,margin_ranges!$A$5:$C$10,3,FALSE)+10,"IN RANGE","ABOVE RANGE"),"BELOW RANGE")</f>
        <v>#N/A</v>
      </c>
      <c r="S1848" t="e">
        <f>MIN(VLOOKUP($O1848,margin_ranges!$A$5:$D$10,4,FALSE),$P1848*100)</f>
        <v>#N/A</v>
      </c>
      <c r="T1848" s="29" t="e">
        <f>(1-$S1848/100)/(1-$F1848)-1</f>
        <v>#N/A</v>
      </c>
      <c r="U1848" s="19" t="str">
        <f>IF(ABS(IFERROR(T1848,0))&gt;0.05,INDEX(margin_ranges!$C$13:$C$16,MATCH($F1848*100,margin_ranges!$B$13:$B$16,1)),"")</f>
        <v/>
      </c>
      <c r="V1848" t="e">
        <f>MIN(VLOOKUP($U1848,margin_ranges!$A$5:$D$10,4,FALSE),$P1848*100)</f>
        <v>#N/A</v>
      </c>
      <c r="Y1848" s="29" t="e">
        <f t="shared" si="28"/>
        <v>#N/A</v>
      </c>
    </row>
    <row r="1849" spans="1:25" x14ac:dyDescent="0.3">
      <c r="A1849" s="8" t="s">
        <v>17</v>
      </c>
      <c r="B1849" s="8" t="s">
        <v>3268</v>
      </c>
      <c r="C1849" s="8" t="s">
        <v>3269</v>
      </c>
      <c r="D1849" s="8" t="s">
        <v>3278</v>
      </c>
      <c r="E1849" s="8" t="s">
        <v>3279</v>
      </c>
      <c r="F1849" s="24">
        <v>0.34</v>
      </c>
      <c r="G1849" s="24">
        <v>1</v>
      </c>
      <c r="H1849" s="25">
        <v>72.648499999999999</v>
      </c>
      <c r="I1849" s="25">
        <v>36.203800000000001</v>
      </c>
      <c r="J1849" s="15">
        <v>1566</v>
      </c>
      <c r="K1849" s="15">
        <v>475</v>
      </c>
      <c r="L1849" s="13">
        <v>0.49830000000000002</v>
      </c>
      <c r="M1849" s="7">
        <v>1.44143884</v>
      </c>
      <c r="N1849" s="26">
        <v>0.1</v>
      </c>
      <c r="O1849" s="27" t="s">
        <v>22</v>
      </c>
      <c r="P1849" s="8">
        <v>0.9306248748</v>
      </c>
      <c r="Q1849" s="24">
        <v>0.34</v>
      </c>
      <c r="R1849" t="str">
        <f>IF($Q1849*100&gt;=VLOOKUP($O1849,margin_ranges!$A$5:$C$10,2,FALSE),IF($Q1849*100&lt;=VLOOKUP($O1849,margin_ranges!$A$5:$C$10,3,FALSE)+10,"IN RANGE","ABOVE RANGE"),"BELOW RANGE")</f>
        <v>IN RANGE</v>
      </c>
      <c r="S1849">
        <f>MIN(VLOOKUP($O1849,margin_ranges!$A$5:$D$10,4,FALSE),$P1849*100)</f>
        <v>29.75</v>
      </c>
      <c r="T1849" s="29">
        <f>(1-$S1849/100)/(1-$F1849)-1</f>
        <v>6.4393939393939448E-2</v>
      </c>
      <c r="U1849" s="19" t="str">
        <f>IF(ABS(IFERROR(T1849,0))&gt;0.05,INDEX(margin_ranges!$C$13:$C$16,MATCH($F1849*100,margin_ranges!$B$13:$B$16,1)),"")</f>
        <v>Balanced (Type B)</v>
      </c>
      <c r="V1849">
        <f>MIN(VLOOKUP($U1849,margin_ranges!$A$5:$D$10,4,FALSE),$P1849*100)</f>
        <v>29.75</v>
      </c>
      <c r="Y1849" s="29">
        <f t="shared" si="28"/>
        <v>6.4393939393939448E-2</v>
      </c>
    </row>
    <row r="1850" spans="1:25" x14ac:dyDescent="0.3">
      <c r="A1850" s="8" t="s">
        <v>17</v>
      </c>
      <c r="B1850" s="8" t="s">
        <v>3268</v>
      </c>
      <c r="C1850" s="8" t="s">
        <v>3269</v>
      </c>
      <c r="D1850" s="8" t="s">
        <v>3270</v>
      </c>
      <c r="E1850" s="8" t="s">
        <v>3271</v>
      </c>
      <c r="F1850" s="24">
        <v>0.33999999999999903</v>
      </c>
      <c r="G1850" s="24">
        <v>1</v>
      </c>
      <c r="H1850" s="25">
        <v>225.37559999999999</v>
      </c>
      <c r="I1850" s="25">
        <v>101.6537</v>
      </c>
      <c r="J1850" s="15">
        <v>3180</v>
      </c>
      <c r="K1850" s="15">
        <v>965</v>
      </c>
      <c r="L1850" s="13">
        <v>0.45100000000000001</v>
      </c>
      <c r="M1850" s="7">
        <v>1.04285417</v>
      </c>
      <c r="N1850" s="26">
        <v>0.3</v>
      </c>
      <c r="O1850" s="27" t="s">
        <v>22</v>
      </c>
      <c r="P1850" s="8">
        <v>0.71232794749999995</v>
      </c>
      <c r="Q1850" s="24">
        <v>0.34</v>
      </c>
      <c r="R1850" t="str">
        <f>IF($Q1850*100&gt;=VLOOKUP($O1850,margin_ranges!$A$5:$C$10,2,FALSE),IF($Q1850*100&lt;=VLOOKUP($O1850,margin_ranges!$A$5:$C$10,3,FALSE)+10,"IN RANGE","ABOVE RANGE"),"BELOW RANGE")</f>
        <v>IN RANGE</v>
      </c>
      <c r="S1850">
        <f>MIN(VLOOKUP($O1850,margin_ranges!$A$5:$D$10,4,FALSE),$P1850*100)</f>
        <v>29.75</v>
      </c>
      <c r="T1850" s="29">
        <f>(1-$S1850/100)/(1-$F1850)-1</f>
        <v>6.4393939393937671E-2</v>
      </c>
      <c r="U1850" s="19" t="str">
        <f>IF(ABS(IFERROR(T1850,0))&gt;0.05,INDEX(margin_ranges!$C$13:$C$16,MATCH($F1850*100,margin_ranges!$B$13:$B$16,1)),"")</f>
        <v>Balanced (Type B)</v>
      </c>
      <c r="V1850">
        <f>MIN(VLOOKUP($U1850,margin_ranges!$A$5:$D$10,4,FALSE),$P1850*100)</f>
        <v>29.75</v>
      </c>
      <c r="Y1850" s="29">
        <f t="shared" si="28"/>
        <v>6.4393939393937671E-2</v>
      </c>
    </row>
    <row r="1851" spans="1:25" x14ac:dyDescent="0.3">
      <c r="A1851" s="8" t="s">
        <v>17</v>
      </c>
      <c r="B1851" s="8" t="s">
        <v>3268</v>
      </c>
      <c r="C1851" s="8" t="s">
        <v>3269</v>
      </c>
      <c r="D1851" s="8" t="s">
        <v>3276</v>
      </c>
      <c r="E1851" s="8" t="s">
        <v>3277</v>
      </c>
      <c r="F1851" s="24">
        <v>0.33999999999999903</v>
      </c>
      <c r="G1851" s="24">
        <v>1</v>
      </c>
      <c r="H1851" s="25">
        <v>225.3468</v>
      </c>
      <c r="I1851" s="25">
        <v>79.524199999999993</v>
      </c>
      <c r="J1851" s="15">
        <v>3510</v>
      </c>
      <c r="K1851" s="15">
        <v>1064</v>
      </c>
      <c r="L1851" s="13">
        <v>0.35289999999999999</v>
      </c>
      <c r="M1851" s="7">
        <v>1.4711706</v>
      </c>
      <c r="N1851" s="26">
        <v>0.5</v>
      </c>
      <c r="O1851" s="27" t="s">
        <v>22</v>
      </c>
      <c r="P1851" s="8">
        <v>0.66013458849999995</v>
      </c>
      <c r="Q1851" s="24">
        <v>0.34</v>
      </c>
      <c r="R1851" t="str">
        <f>IF($Q1851*100&gt;=VLOOKUP($O1851,margin_ranges!$A$5:$C$10,2,FALSE),IF($Q1851*100&lt;=VLOOKUP($O1851,margin_ranges!$A$5:$C$10,3,FALSE)+10,"IN RANGE","ABOVE RANGE"),"BELOW RANGE")</f>
        <v>IN RANGE</v>
      </c>
      <c r="S1851">
        <f>MIN(VLOOKUP($O1851,margin_ranges!$A$5:$D$10,4,FALSE),$P1851*100)</f>
        <v>29.75</v>
      </c>
      <c r="T1851" s="29">
        <f>(1-$S1851/100)/(1-$F1851)-1</f>
        <v>6.4393939393937671E-2</v>
      </c>
      <c r="U1851" s="19" t="str">
        <f>IF(ABS(IFERROR(T1851,0))&gt;0.05,INDEX(margin_ranges!$C$13:$C$16,MATCH($F1851*100,margin_ranges!$B$13:$B$16,1)),"")</f>
        <v>Balanced (Type B)</v>
      </c>
      <c r="V1851">
        <f>MIN(VLOOKUP($U1851,margin_ranges!$A$5:$D$10,4,FALSE),$P1851*100)</f>
        <v>29.75</v>
      </c>
      <c r="Y1851" s="29">
        <f t="shared" si="28"/>
        <v>6.4393939393937671E-2</v>
      </c>
    </row>
    <row r="1852" spans="1:25" x14ac:dyDescent="0.3">
      <c r="A1852" s="8" t="s">
        <v>17</v>
      </c>
      <c r="B1852" s="8" t="s">
        <v>3268</v>
      </c>
      <c r="C1852" s="8" t="s">
        <v>3269</v>
      </c>
      <c r="D1852" s="8" t="s">
        <v>3272</v>
      </c>
      <c r="E1852" s="8" t="s">
        <v>3273</v>
      </c>
      <c r="F1852" s="24">
        <v>0.28999999999999998</v>
      </c>
      <c r="G1852" s="24">
        <v>0</v>
      </c>
      <c r="H1852" s="25">
        <v>10.4221</v>
      </c>
      <c r="I1852" s="25">
        <v>6.1364000000000001</v>
      </c>
      <c r="J1852" s="15">
        <v>217</v>
      </c>
      <c r="K1852" s="15">
        <v>55</v>
      </c>
      <c r="L1852" s="13">
        <v>0.58879999999999999</v>
      </c>
      <c r="M1852" s="7">
        <v>1.1798300500000001</v>
      </c>
      <c r="N1852" s="26">
        <v>0.8</v>
      </c>
      <c r="O1852" s="27" t="s">
        <v>22</v>
      </c>
      <c r="P1852" s="8">
        <v>0.32193624259999998</v>
      </c>
      <c r="Q1852" s="24">
        <v>0.28999999999999998</v>
      </c>
      <c r="R1852" t="str">
        <f>IF($Q1852*100&gt;=VLOOKUP($O1852,margin_ranges!$A$5:$C$10,2,FALSE),IF($Q1852*100&lt;=VLOOKUP($O1852,margin_ranges!$A$5:$C$10,3,FALSE)+10,"IN RANGE","ABOVE RANGE"),"BELOW RANGE")</f>
        <v>IN RANGE</v>
      </c>
      <c r="S1852">
        <f>MIN(VLOOKUP($O1852,margin_ranges!$A$5:$D$10,4,FALSE),$P1852*100)</f>
        <v>29.75</v>
      </c>
      <c r="T1852" s="29">
        <f>(1-$S1852/100)/(1-$F1852)-1</f>
        <v>-1.0563380281690127E-2</v>
      </c>
      <c r="U1852" s="19" t="str">
        <f>IF(ABS(IFERROR(T1852,0))&gt;0.05,INDEX(margin_ranges!$C$13:$C$16,MATCH($F1852*100,margin_ranges!$B$13:$B$16,1)),"")</f>
        <v/>
      </c>
      <c r="V1852" t="e">
        <f>MIN(VLOOKUP($U1852,margin_ranges!$A$5:$D$10,4,FALSE),$P1852*100)</f>
        <v>#N/A</v>
      </c>
      <c r="Y1852" s="29" t="e">
        <f t="shared" si="28"/>
        <v>#N/A</v>
      </c>
    </row>
    <row r="1853" spans="1:25" x14ac:dyDescent="0.3">
      <c r="A1853" s="8" t="s">
        <v>17</v>
      </c>
      <c r="B1853" s="8" t="s">
        <v>3268</v>
      </c>
      <c r="C1853" s="8" t="s">
        <v>3269</v>
      </c>
      <c r="D1853" s="8" t="s">
        <v>3274</v>
      </c>
      <c r="E1853" s="8" t="s">
        <v>3275</v>
      </c>
      <c r="F1853" s="24">
        <v>0.28999999999999998</v>
      </c>
      <c r="G1853" s="24">
        <v>1</v>
      </c>
      <c r="H1853" s="25">
        <v>227.4203</v>
      </c>
      <c r="I1853" s="25">
        <v>96.7166</v>
      </c>
      <c r="J1853" s="15">
        <v>3257</v>
      </c>
      <c r="K1853" s="15">
        <v>825</v>
      </c>
      <c r="L1853" s="13">
        <v>0.42530000000000001</v>
      </c>
      <c r="M1853" s="7">
        <v>1.1226109</v>
      </c>
      <c r="N1853" s="26">
        <v>0.3</v>
      </c>
      <c r="O1853" s="27" t="s">
        <v>22</v>
      </c>
      <c r="P1853" s="8">
        <v>0.73276582209999996</v>
      </c>
      <c r="Q1853" s="24">
        <v>0.28999999999999998</v>
      </c>
      <c r="R1853" t="str">
        <f>IF($Q1853*100&gt;=VLOOKUP($O1853,margin_ranges!$A$5:$C$10,2,FALSE),IF($Q1853*100&lt;=VLOOKUP($O1853,margin_ranges!$A$5:$C$10,3,FALSE)+10,"IN RANGE","ABOVE RANGE"),"BELOW RANGE")</f>
        <v>IN RANGE</v>
      </c>
      <c r="S1853">
        <f>MIN(VLOOKUP($O1853,margin_ranges!$A$5:$D$10,4,FALSE),$P1853*100)</f>
        <v>29.75</v>
      </c>
      <c r="T1853" s="29">
        <f>(1-$S1853/100)/(1-$F1853)-1</f>
        <v>-1.0563380281690127E-2</v>
      </c>
      <c r="U1853" s="19" t="str">
        <f>IF(ABS(IFERROR(T1853,0))&gt;0.05,INDEX(margin_ranges!$C$13:$C$16,MATCH($F1853*100,margin_ranges!$B$13:$B$16,1)),"")</f>
        <v/>
      </c>
      <c r="V1853" t="e">
        <f>MIN(VLOOKUP($U1853,margin_ranges!$A$5:$D$10,4,FALSE),$P1853*100)</f>
        <v>#N/A</v>
      </c>
      <c r="Y1853" s="29" t="e">
        <f t="shared" si="28"/>
        <v>#N/A</v>
      </c>
    </row>
    <row r="1854" spans="1:25" x14ac:dyDescent="0.3">
      <c r="A1854" s="8" t="s">
        <v>35</v>
      </c>
      <c r="B1854" s="8" t="s">
        <v>3280</v>
      </c>
      <c r="C1854" s="8" t="s">
        <v>34</v>
      </c>
      <c r="D1854" s="8" t="s">
        <v>34</v>
      </c>
      <c r="E1854" s="8"/>
      <c r="F1854" s="24">
        <v>0.35</v>
      </c>
      <c r="G1854" s="24">
        <v>1</v>
      </c>
      <c r="H1854" s="25">
        <v>19690.331399999999</v>
      </c>
      <c r="I1854" s="25">
        <v>4699.0409</v>
      </c>
      <c r="J1854" s="15">
        <v>4375</v>
      </c>
      <c r="K1854" s="15">
        <v>1531</v>
      </c>
      <c r="L1854" s="13">
        <v>0.23860000000000001</v>
      </c>
      <c r="M1854" s="7">
        <v>3.1031349999999999E-2</v>
      </c>
      <c r="N1854" s="26">
        <v>0.01</v>
      </c>
      <c r="O1854" s="27"/>
      <c r="P1854" s="8">
        <v>0.6777452839</v>
      </c>
      <c r="Q1854" s="24">
        <v>0.35</v>
      </c>
      <c r="R1854" t="e">
        <f>IF($Q1854*100&gt;=VLOOKUP($O1854,margin_ranges!$A$5:$C$10,2,FALSE),IF($Q1854*100&lt;=VLOOKUP($O1854,margin_ranges!$A$5:$C$10,3,FALSE)+10,"IN RANGE","ABOVE RANGE"),"BELOW RANGE")</f>
        <v>#N/A</v>
      </c>
      <c r="S1854" t="e">
        <f>MIN(VLOOKUP($O1854,margin_ranges!$A$5:$D$10,4,FALSE),$P1854*100)</f>
        <v>#N/A</v>
      </c>
      <c r="T1854" s="29" t="e">
        <f>(1-$S1854/100)/(1-$F1854)-1</f>
        <v>#N/A</v>
      </c>
      <c r="U1854" s="19" t="str">
        <f>IF(ABS(IFERROR(T1854,0))&gt;0.05,INDEX(margin_ranges!$C$13:$C$16,MATCH($F1854*100,margin_ranges!$B$13:$B$16,1)),"")</f>
        <v/>
      </c>
      <c r="V1854" t="e">
        <f>MIN(VLOOKUP($U1854,margin_ranges!$A$5:$D$10,4,FALSE),$P1854*100)</f>
        <v>#N/A</v>
      </c>
      <c r="Y1854" s="29" t="e">
        <f t="shared" si="28"/>
        <v>#N/A</v>
      </c>
    </row>
    <row r="1855" spans="1:25" x14ac:dyDescent="0.3">
      <c r="A1855" s="8" t="s">
        <v>33</v>
      </c>
      <c r="B1855" s="8" t="s">
        <v>3280</v>
      </c>
      <c r="C1855" s="8" t="s">
        <v>3281</v>
      </c>
      <c r="D1855" s="8" t="s">
        <v>34</v>
      </c>
      <c r="E1855" s="8"/>
      <c r="F1855" s="24">
        <v>0.35</v>
      </c>
      <c r="G1855" s="24">
        <v>1</v>
      </c>
      <c r="H1855" s="25">
        <v>19690.331399999999</v>
      </c>
      <c r="I1855" s="25">
        <v>4699.0409</v>
      </c>
      <c r="J1855" s="15">
        <v>4375</v>
      </c>
      <c r="K1855" s="15">
        <v>1531</v>
      </c>
      <c r="L1855" s="13">
        <v>0.23860000000000001</v>
      </c>
      <c r="M1855" s="7">
        <v>3.1031349999999999E-2</v>
      </c>
      <c r="N1855" s="26">
        <v>0.01</v>
      </c>
      <c r="O1855" s="27"/>
      <c r="P1855" s="8">
        <v>0.6777452839</v>
      </c>
      <c r="Q1855" s="24">
        <v>0.35</v>
      </c>
      <c r="R1855" t="e">
        <f>IF($Q1855*100&gt;=VLOOKUP($O1855,margin_ranges!$A$5:$C$10,2,FALSE),IF($Q1855*100&lt;=VLOOKUP($O1855,margin_ranges!$A$5:$C$10,3,FALSE)+10,"IN RANGE","ABOVE RANGE"),"BELOW RANGE")</f>
        <v>#N/A</v>
      </c>
      <c r="S1855" t="e">
        <f>MIN(VLOOKUP($O1855,margin_ranges!$A$5:$D$10,4,FALSE),$P1855*100)</f>
        <v>#N/A</v>
      </c>
      <c r="T1855" s="29" t="e">
        <f>(1-$S1855/100)/(1-$F1855)-1</f>
        <v>#N/A</v>
      </c>
      <c r="U1855" s="19" t="str">
        <f>IF(ABS(IFERROR(T1855,0))&gt;0.05,INDEX(margin_ranges!$C$13:$C$16,MATCH($F1855*100,margin_ranges!$B$13:$B$16,1)),"")</f>
        <v/>
      </c>
      <c r="V1855" t="e">
        <f>MIN(VLOOKUP($U1855,margin_ranges!$A$5:$D$10,4,FALSE),$P1855*100)</f>
        <v>#N/A</v>
      </c>
      <c r="Y1855" s="29" t="e">
        <f t="shared" si="28"/>
        <v>#N/A</v>
      </c>
    </row>
    <row r="1856" spans="1:25" x14ac:dyDescent="0.3">
      <c r="A1856" s="8" t="s">
        <v>17</v>
      </c>
      <c r="B1856" s="8" t="s">
        <v>3280</v>
      </c>
      <c r="C1856" s="8" t="s">
        <v>3281</v>
      </c>
      <c r="D1856" s="8" t="s">
        <v>3282</v>
      </c>
      <c r="E1856" s="8" t="s">
        <v>3283</v>
      </c>
      <c r="F1856" s="24">
        <v>0.35</v>
      </c>
      <c r="G1856" s="24">
        <v>1</v>
      </c>
      <c r="H1856" s="25">
        <v>6894.5019000000002</v>
      </c>
      <c r="I1856" s="25">
        <v>1616.7064</v>
      </c>
      <c r="J1856" s="15">
        <v>1575</v>
      </c>
      <c r="K1856" s="15">
        <v>551</v>
      </c>
      <c r="L1856" s="13">
        <v>0.23449999999999999</v>
      </c>
      <c r="M1856" s="7">
        <v>3.2475440000000001E-2</v>
      </c>
      <c r="N1856" s="26">
        <v>0.01</v>
      </c>
      <c r="O1856" s="27" t="s">
        <v>92</v>
      </c>
      <c r="P1856" s="8">
        <v>0.69207495210000003</v>
      </c>
      <c r="Q1856" s="24">
        <v>0.35</v>
      </c>
      <c r="R1856" t="str">
        <f>IF($Q1856*100&gt;=VLOOKUP($O1856,margin_ranges!$A$5:$C$10,2,FALSE),IF($Q1856*100&lt;=VLOOKUP($O1856,margin_ranges!$A$5:$C$10,3,FALSE)+10,"IN RANGE","ABOVE RANGE"),"BELOW RANGE")</f>
        <v>IN RANGE</v>
      </c>
      <c r="S1856">
        <f>MIN(VLOOKUP($O1856,margin_ranges!$A$5:$D$10,4,FALSE),$P1856*100)</f>
        <v>29.75</v>
      </c>
      <c r="T1856" s="29">
        <f>(1-$S1856/100)/(1-$F1856)-1</f>
        <v>8.0769230769230704E-2</v>
      </c>
      <c r="U1856" s="19" t="str">
        <f>IF(ABS(IFERROR(T1856,0))&gt;0.05,INDEX(margin_ranges!$C$13:$C$16,MATCH($F1856*100,margin_ranges!$B$13:$B$16,1)),"")</f>
        <v>Margin Over Fill (Type C)</v>
      </c>
      <c r="V1856">
        <f>MIN(VLOOKUP($U1856,margin_ranges!$A$5:$D$10,4,FALSE),$P1856*100)</f>
        <v>43</v>
      </c>
      <c r="Y1856" s="29">
        <f t="shared" si="28"/>
        <v>-0.12307692307692297</v>
      </c>
    </row>
    <row r="1857" spans="1:25" x14ac:dyDescent="0.3">
      <c r="A1857" s="8" t="s">
        <v>17</v>
      </c>
      <c r="B1857" s="8" t="s">
        <v>3280</v>
      </c>
      <c r="C1857" s="8" t="s">
        <v>3281</v>
      </c>
      <c r="D1857" s="8" t="s">
        <v>3284</v>
      </c>
      <c r="E1857" s="8" t="s">
        <v>3285</v>
      </c>
      <c r="F1857" s="24">
        <v>0.35</v>
      </c>
      <c r="G1857" s="24">
        <v>1</v>
      </c>
      <c r="H1857" s="25">
        <v>2563.7222999999999</v>
      </c>
      <c r="I1857" s="25">
        <v>371.32350000000002</v>
      </c>
      <c r="J1857" s="15">
        <v>506</v>
      </c>
      <c r="K1857" s="15">
        <v>177</v>
      </c>
      <c r="L1857" s="13">
        <v>0.14480000000000001</v>
      </c>
      <c r="M1857" s="7">
        <v>4.5391069999999999E-2</v>
      </c>
      <c r="N1857" s="26">
        <v>0.01</v>
      </c>
      <c r="O1857" s="27" t="s">
        <v>92</v>
      </c>
      <c r="P1857" s="8">
        <v>0.779692355</v>
      </c>
      <c r="Q1857" s="24">
        <v>0.35</v>
      </c>
      <c r="R1857" t="str">
        <f>IF($Q1857*100&gt;=VLOOKUP($O1857,margin_ranges!$A$5:$C$10,2,FALSE),IF($Q1857*100&lt;=VLOOKUP($O1857,margin_ranges!$A$5:$C$10,3,FALSE)+10,"IN RANGE","ABOVE RANGE"),"BELOW RANGE")</f>
        <v>IN RANGE</v>
      </c>
      <c r="S1857">
        <f>MIN(VLOOKUP($O1857,margin_ranges!$A$5:$D$10,4,FALSE),$P1857*100)</f>
        <v>29.75</v>
      </c>
      <c r="T1857" s="29">
        <f>(1-$S1857/100)/(1-$F1857)-1</f>
        <v>8.0769230769230704E-2</v>
      </c>
      <c r="U1857" s="19" t="str">
        <f>IF(ABS(IFERROR(T1857,0))&gt;0.05,INDEX(margin_ranges!$C$13:$C$16,MATCH($F1857*100,margin_ranges!$B$13:$B$16,1)),"")</f>
        <v>Margin Over Fill (Type C)</v>
      </c>
      <c r="V1857">
        <f>MIN(VLOOKUP($U1857,margin_ranges!$A$5:$D$10,4,FALSE),$P1857*100)</f>
        <v>43</v>
      </c>
      <c r="Y1857" s="29">
        <f t="shared" si="28"/>
        <v>-0.12307692307692297</v>
      </c>
    </row>
    <row r="1858" spans="1:25" x14ac:dyDescent="0.3">
      <c r="A1858" s="8" t="s">
        <v>17</v>
      </c>
      <c r="B1858" s="8" t="s">
        <v>3280</v>
      </c>
      <c r="C1858" s="8" t="s">
        <v>3281</v>
      </c>
      <c r="D1858" s="8" t="s">
        <v>3286</v>
      </c>
      <c r="E1858" s="8" t="s">
        <v>3287</v>
      </c>
      <c r="F1858" s="24">
        <v>0.35</v>
      </c>
      <c r="G1858" s="24">
        <v>1</v>
      </c>
      <c r="H1858" s="25">
        <v>10232.107099999999</v>
      </c>
      <c r="I1858" s="25">
        <v>2711.0111000000002</v>
      </c>
      <c r="J1858" s="15">
        <v>2294</v>
      </c>
      <c r="K1858" s="15">
        <v>803</v>
      </c>
      <c r="L1858" s="13">
        <v>0.26500000000000001</v>
      </c>
      <c r="M1858" s="7">
        <v>2.8203349999999999E-2</v>
      </c>
      <c r="N1858" s="26">
        <v>0.01</v>
      </c>
      <c r="O1858" s="27" t="s">
        <v>92</v>
      </c>
      <c r="P1858" s="8">
        <v>0.64543215269999998</v>
      </c>
      <c r="Q1858" s="24">
        <v>0.35</v>
      </c>
      <c r="R1858" t="str">
        <f>IF($Q1858*100&gt;=VLOOKUP($O1858,margin_ranges!$A$5:$C$10,2,FALSE),IF($Q1858*100&lt;=VLOOKUP($O1858,margin_ranges!$A$5:$C$10,3,FALSE)+10,"IN RANGE","ABOVE RANGE"),"BELOW RANGE")</f>
        <v>IN RANGE</v>
      </c>
      <c r="S1858">
        <f>MIN(VLOOKUP($O1858,margin_ranges!$A$5:$D$10,4,FALSE),$P1858*100)</f>
        <v>29.75</v>
      </c>
      <c r="T1858" s="29">
        <f>(1-$S1858/100)/(1-$F1858)-1</f>
        <v>8.0769230769230704E-2</v>
      </c>
      <c r="U1858" s="19" t="str">
        <f>IF(ABS(IFERROR(T1858,0))&gt;0.05,INDEX(margin_ranges!$C$13:$C$16,MATCH($F1858*100,margin_ranges!$B$13:$B$16,1)),"")</f>
        <v>Margin Over Fill (Type C)</v>
      </c>
      <c r="V1858">
        <f>MIN(VLOOKUP($U1858,margin_ranges!$A$5:$D$10,4,FALSE),$P1858*100)</f>
        <v>43</v>
      </c>
      <c r="Y1858" s="29">
        <f t="shared" si="28"/>
        <v>-0.12307692307692297</v>
      </c>
    </row>
    <row r="1859" spans="1:25" x14ac:dyDescent="0.3">
      <c r="A1859" s="8" t="s">
        <v>35</v>
      </c>
      <c r="B1859" s="8" t="s">
        <v>3288</v>
      </c>
      <c r="C1859" s="8" t="s">
        <v>34</v>
      </c>
      <c r="D1859" s="8" t="s">
        <v>34</v>
      </c>
      <c r="E1859" s="8"/>
      <c r="F1859" s="24">
        <v>0.30555425507555301</v>
      </c>
      <c r="G1859" s="24">
        <v>0.93102109</v>
      </c>
      <c r="H1859" s="25">
        <v>14764.3436</v>
      </c>
      <c r="I1859" s="25">
        <v>1744.6483000000001</v>
      </c>
      <c r="J1859" s="15">
        <v>22960</v>
      </c>
      <c r="K1859" s="15">
        <v>6181</v>
      </c>
      <c r="L1859" s="13">
        <v>0.1182</v>
      </c>
      <c r="M1859" s="7">
        <v>0.43866824999999998</v>
      </c>
      <c r="N1859" s="26">
        <v>0.24602399999999999</v>
      </c>
      <c r="O1859" s="27"/>
      <c r="P1859" s="8">
        <v>0.43915704239999998</v>
      </c>
      <c r="Q1859" s="24">
        <v>0.30559999999999998</v>
      </c>
      <c r="R1859" t="e">
        <f>IF($Q1859*100&gt;=VLOOKUP($O1859,margin_ranges!$A$5:$C$10,2,FALSE),IF($Q1859*100&lt;=VLOOKUP($O1859,margin_ranges!$A$5:$C$10,3,FALSE)+10,"IN RANGE","ABOVE RANGE"),"BELOW RANGE")</f>
        <v>#N/A</v>
      </c>
      <c r="S1859" t="e">
        <f>MIN(VLOOKUP($O1859,margin_ranges!$A$5:$D$10,4,FALSE),$P1859*100)</f>
        <v>#N/A</v>
      </c>
      <c r="T1859" s="29" t="e">
        <f>(1-$S1859/100)/(1-$F1859)-1</f>
        <v>#N/A</v>
      </c>
      <c r="U1859" s="19" t="str">
        <f>IF(ABS(IFERROR(T1859,0))&gt;0.05,INDEX(margin_ranges!$C$13:$C$16,MATCH($F1859*100,margin_ranges!$B$13:$B$16,1)),"")</f>
        <v/>
      </c>
      <c r="V1859" t="e">
        <f>MIN(VLOOKUP($U1859,margin_ranges!$A$5:$D$10,4,FALSE),$P1859*100)</f>
        <v>#N/A</v>
      </c>
      <c r="Y1859" s="29" t="e">
        <f t="shared" si="28"/>
        <v>#N/A</v>
      </c>
    </row>
    <row r="1860" spans="1:25" x14ac:dyDescent="0.3">
      <c r="A1860" s="8" t="s">
        <v>33</v>
      </c>
      <c r="B1860" s="8" t="s">
        <v>3288</v>
      </c>
      <c r="C1860" s="8" t="s">
        <v>3289</v>
      </c>
      <c r="D1860" s="8" t="s">
        <v>34</v>
      </c>
      <c r="E1860" s="8"/>
      <c r="F1860" s="24">
        <v>0.30555425507555301</v>
      </c>
      <c r="G1860" s="24">
        <v>0.93102109</v>
      </c>
      <c r="H1860" s="25">
        <v>14764.3436</v>
      </c>
      <c r="I1860" s="25">
        <v>1744.6483000000001</v>
      </c>
      <c r="J1860" s="15">
        <v>22960</v>
      </c>
      <c r="K1860" s="15">
        <v>6181</v>
      </c>
      <c r="L1860" s="13">
        <v>0.1182</v>
      </c>
      <c r="M1860" s="7">
        <v>0.43866824999999998</v>
      </c>
      <c r="N1860" s="26">
        <v>0.24602399999999999</v>
      </c>
      <c r="O1860" s="27"/>
      <c r="P1860" s="8">
        <v>0.43915704239999998</v>
      </c>
      <c r="Q1860" s="24">
        <v>0.30559999999999998</v>
      </c>
      <c r="R1860" t="e">
        <f>IF($Q1860*100&gt;=VLOOKUP($O1860,margin_ranges!$A$5:$C$10,2,FALSE),IF($Q1860*100&lt;=VLOOKUP($O1860,margin_ranges!$A$5:$C$10,3,FALSE)+10,"IN RANGE","ABOVE RANGE"),"BELOW RANGE")</f>
        <v>#N/A</v>
      </c>
      <c r="S1860" t="e">
        <f>MIN(VLOOKUP($O1860,margin_ranges!$A$5:$D$10,4,FALSE),$P1860*100)</f>
        <v>#N/A</v>
      </c>
      <c r="T1860" s="29" t="e">
        <f>(1-$S1860/100)/(1-$F1860)-1</f>
        <v>#N/A</v>
      </c>
      <c r="U1860" s="19" t="str">
        <f>IF(ABS(IFERROR(T1860,0))&gt;0.05,INDEX(margin_ranges!$C$13:$C$16,MATCH($F1860*100,margin_ranges!$B$13:$B$16,1)),"")</f>
        <v/>
      </c>
      <c r="V1860" t="e">
        <f>MIN(VLOOKUP($U1860,margin_ranges!$A$5:$D$10,4,FALSE),$P1860*100)</f>
        <v>#N/A</v>
      </c>
      <c r="Y1860" s="29" t="e">
        <f t="shared" si="28"/>
        <v>#N/A</v>
      </c>
    </row>
    <row r="1861" spans="1:25" x14ac:dyDescent="0.3">
      <c r="A1861" s="8" t="s">
        <v>17</v>
      </c>
      <c r="B1861" s="8" t="s">
        <v>3288</v>
      </c>
      <c r="C1861" s="8" t="s">
        <v>3289</v>
      </c>
      <c r="D1861" s="8" t="s">
        <v>3292</v>
      </c>
      <c r="E1861" s="8" t="s">
        <v>3293</v>
      </c>
      <c r="F1861" s="24">
        <v>0.4</v>
      </c>
      <c r="G1861" s="24">
        <v>1</v>
      </c>
      <c r="H1861" s="25">
        <v>92.477599999999995</v>
      </c>
      <c r="I1861" s="25">
        <v>37.614100000000001</v>
      </c>
      <c r="J1861" s="15">
        <v>347</v>
      </c>
      <c r="K1861" s="15">
        <v>170</v>
      </c>
      <c r="L1861" s="13">
        <v>0.40670000000000001</v>
      </c>
      <c r="M1861" s="7">
        <v>0.30781793000000002</v>
      </c>
      <c r="N1861" s="26">
        <v>0.1</v>
      </c>
      <c r="O1861" s="27" t="s">
        <v>22</v>
      </c>
      <c r="P1861" s="8">
        <v>0.67513263739999996</v>
      </c>
      <c r="Q1861" s="24">
        <v>0.4</v>
      </c>
      <c r="R1861" t="str">
        <f>IF($Q1861*100&gt;=VLOOKUP($O1861,margin_ranges!$A$5:$C$10,2,FALSE),IF($Q1861*100&lt;=VLOOKUP($O1861,margin_ranges!$A$5:$C$10,3,FALSE)+10,"IN RANGE","ABOVE RANGE"),"BELOW RANGE")</f>
        <v>IN RANGE</v>
      </c>
      <c r="S1861">
        <f>MIN(VLOOKUP($O1861,margin_ranges!$A$5:$D$10,4,FALSE),$P1861*100)</f>
        <v>29.75</v>
      </c>
      <c r="T1861" s="29">
        <f>(1-$S1861/100)/(1-$F1861)-1</f>
        <v>0.17083333333333339</v>
      </c>
      <c r="U1861" s="19" t="str">
        <f>IF(ABS(IFERROR(T1861,0))&gt;0.05,INDEX(margin_ranges!$C$13:$C$16,MATCH($F1861*100,margin_ranges!$B$13:$B$16,1)),"")</f>
        <v>Margin Over Fill (Type C)</v>
      </c>
      <c r="V1861">
        <f>MIN(VLOOKUP($U1861,margin_ranges!$A$5:$D$10,4,FALSE),$P1861*100)</f>
        <v>43</v>
      </c>
      <c r="Y1861" s="29">
        <f t="shared" si="28"/>
        <v>-4.9999999999999822E-2</v>
      </c>
    </row>
    <row r="1862" spans="1:25" x14ac:dyDescent="0.3">
      <c r="A1862" s="8" t="s">
        <v>17</v>
      </c>
      <c r="B1862" s="8" t="s">
        <v>3288</v>
      </c>
      <c r="C1862" s="8" t="s">
        <v>3289</v>
      </c>
      <c r="D1862" s="8" t="s">
        <v>3312</v>
      </c>
      <c r="E1862" s="8" t="s">
        <v>3313</v>
      </c>
      <c r="F1862" s="24">
        <v>0.39</v>
      </c>
      <c r="G1862" s="24">
        <v>1</v>
      </c>
      <c r="H1862" s="25">
        <v>210.88730000000001</v>
      </c>
      <c r="I1862" s="25">
        <v>23.257000000000001</v>
      </c>
      <c r="J1862" s="15">
        <v>415</v>
      </c>
      <c r="K1862" s="15">
        <v>147</v>
      </c>
      <c r="L1862" s="13">
        <v>0.1103</v>
      </c>
      <c r="M1862" s="7">
        <v>0.59484948000000004</v>
      </c>
      <c r="N1862" s="26">
        <v>0.3</v>
      </c>
      <c r="O1862" s="27" t="s">
        <v>22</v>
      </c>
      <c r="P1862" s="8">
        <v>0.49567073420000002</v>
      </c>
      <c r="Q1862" s="24">
        <v>0.39</v>
      </c>
      <c r="R1862" t="str">
        <f>IF($Q1862*100&gt;=VLOOKUP($O1862,margin_ranges!$A$5:$C$10,2,FALSE),IF($Q1862*100&lt;=VLOOKUP($O1862,margin_ranges!$A$5:$C$10,3,FALSE)+10,"IN RANGE","ABOVE RANGE"),"BELOW RANGE")</f>
        <v>IN RANGE</v>
      </c>
      <c r="S1862">
        <f>MIN(VLOOKUP($O1862,margin_ranges!$A$5:$D$10,4,FALSE),$P1862*100)</f>
        <v>29.75</v>
      </c>
      <c r="T1862" s="29">
        <f>(1-$S1862/100)/(1-$F1862)-1</f>
        <v>0.15163934426229519</v>
      </c>
      <c r="U1862" s="19" t="str">
        <f>IF(ABS(IFERROR(T1862,0))&gt;0.05,INDEX(margin_ranges!$C$13:$C$16,MATCH($F1862*100,margin_ranges!$B$13:$B$16,1)),"")</f>
        <v>Margin Over Fill (Type C)</v>
      </c>
      <c r="V1862">
        <f>MIN(VLOOKUP($U1862,margin_ranges!$A$5:$D$10,4,FALSE),$P1862*100)</f>
        <v>43</v>
      </c>
      <c r="Y1862" s="29">
        <f t="shared" si="28"/>
        <v>-6.5573770491803129E-2</v>
      </c>
    </row>
    <row r="1863" spans="1:25" x14ac:dyDescent="0.3">
      <c r="A1863" s="8" t="s">
        <v>17</v>
      </c>
      <c r="B1863" s="8" t="s">
        <v>3288</v>
      </c>
      <c r="C1863" s="8" t="s">
        <v>3289</v>
      </c>
      <c r="D1863" s="8" t="s">
        <v>3466</v>
      </c>
      <c r="E1863" s="8" t="s">
        <v>3467</v>
      </c>
      <c r="F1863" s="24">
        <v>0.39</v>
      </c>
      <c r="G1863" s="24">
        <v>1</v>
      </c>
      <c r="H1863" s="25">
        <v>361.52510000000001</v>
      </c>
      <c r="I1863" s="25">
        <v>25.430399999999999</v>
      </c>
      <c r="J1863" s="15">
        <v>773</v>
      </c>
      <c r="K1863" s="15">
        <v>273</v>
      </c>
      <c r="L1863" s="13">
        <v>7.0300000000000001E-2</v>
      </c>
      <c r="M1863" s="7">
        <v>1.0132186999999999</v>
      </c>
      <c r="N1863" s="26">
        <v>0.3</v>
      </c>
      <c r="O1863" s="27" t="s">
        <v>22</v>
      </c>
      <c r="P1863" s="8">
        <v>0.70391387299999997</v>
      </c>
      <c r="Q1863" s="24">
        <v>0.39</v>
      </c>
      <c r="R1863" t="str">
        <f>IF($Q1863*100&gt;=VLOOKUP($O1863,margin_ranges!$A$5:$C$10,2,FALSE),IF($Q1863*100&lt;=VLOOKUP($O1863,margin_ranges!$A$5:$C$10,3,FALSE)+10,"IN RANGE","ABOVE RANGE"),"BELOW RANGE")</f>
        <v>IN RANGE</v>
      </c>
      <c r="S1863">
        <f>MIN(VLOOKUP($O1863,margin_ranges!$A$5:$D$10,4,FALSE),$P1863*100)</f>
        <v>29.75</v>
      </c>
      <c r="T1863" s="29">
        <f>(1-$S1863/100)/(1-$F1863)-1</f>
        <v>0.15163934426229519</v>
      </c>
      <c r="U1863" s="19" t="str">
        <f>IF(ABS(IFERROR(T1863,0))&gt;0.05,INDEX(margin_ranges!$C$13:$C$16,MATCH($F1863*100,margin_ranges!$B$13:$B$16,1)),"")</f>
        <v>Margin Over Fill (Type C)</v>
      </c>
      <c r="V1863">
        <f>MIN(VLOOKUP($U1863,margin_ranges!$A$5:$D$10,4,FALSE),$P1863*100)</f>
        <v>43</v>
      </c>
      <c r="Y1863" s="29">
        <f t="shared" si="28"/>
        <v>-6.5573770491803129E-2</v>
      </c>
    </row>
    <row r="1864" spans="1:25" x14ac:dyDescent="0.3">
      <c r="A1864" s="8" t="s">
        <v>17</v>
      </c>
      <c r="B1864" s="8" t="s">
        <v>3288</v>
      </c>
      <c r="C1864" s="8" t="s">
        <v>3289</v>
      </c>
      <c r="D1864" s="8" t="s">
        <v>3534</v>
      </c>
      <c r="E1864" s="8" t="s">
        <v>3535</v>
      </c>
      <c r="F1864" s="24">
        <v>0.39</v>
      </c>
      <c r="G1864" s="24">
        <v>1</v>
      </c>
      <c r="H1864" s="25">
        <v>386.27019999999999</v>
      </c>
      <c r="I1864" s="25">
        <v>59.654299999999999</v>
      </c>
      <c r="J1864" s="15">
        <v>313</v>
      </c>
      <c r="K1864" s="15">
        <v>92</v>
      </c>
      <c r="L1864" s="13">
        <v>0.15440000000000001</v>
      </c>
      <c r="M1864" s="7">
        <v>0.17464294</v>
      </c>
      <c r="N1864" s="26">
        <v>0.1</v>
      </c>
      <c r="O1864" s="27" t="s">
        <v>22</v>
      </c>
      <c r="P1864" s="8">
        <v>0.42740314340000002</v>
      </c>
      <c r="Q1864" s="24">
        <v>0.39</v>
      </c>
      <c r="R1864" t="str">
        <f>IF($Q1864*100&gt;=VLOOKUP($O1864,margin_ranges!$A$5:$C$10,2,FALSE),IF($Q1864*100&lt;=VLOOKUP($O1864,margin_ranges!$A$5:$C$10,3,FALSE)+10,"IN RANGE","ABOVE RANGE"),"BELOW RANGE")</f>
        <v>IN RANGE</v>
      </c>
      <c r="S1864">
        <f>MIN(VLOOKUP($O1864,margin_ranges!$A$5:$D$10,4,FALSE),$P1864*100)</f>
        <v>29.75</v>
      </c>
      <c r="T1864" s="29">
        <f>(1-$S1864/100)/(1-$F1864)-1</f>
        <v>0.15163934426229519</v>
      </c>
      <c r="U1864" s="19" t="str">
        <f>IF(ABS(IFERROR(T1864,0))&gt;0.05,INDEX(margin_ranges!$C$13:$C$16,MATCH($F1864*100,margin_ranges!$B$13:$B$16,1)),"")</f>
        <v>Margin Over Fill (Type C)</v>
      </c>
      <c r="V1864">
        <f>MIN(VLOOKUP($U1864,margin_ranges!$A$5:$D$10,4,FALSE),$P1864*100)</f>
        <v>42.740314340000005</v>
      </c>
      <c r="Y1864" s="29">
        <f t="shared" si="28"/>
        <v>-6.13166285245903E-2</v>
      </c>
    </row>
    <row r="1865" spans="1:25" x14ac:dyDescent="0.3">
      <c r="A1865" s="8" t="s">
        <v>17</v>
      </c>
      <c r="B1865" s="8" t="s">
        <v>3288</v>
      </c>
      <c r="C1865" s="8" t="s">
        <v>3289</v>
      </c>
      <c r="D1865" s="8" t="s">
        <v>3542</v>
      </c>
      <c r="E1865" s="8" t="s">
        <v>3543</v>
      </c>
      <c r="F1865" s="24">
        <v>0.39</v>
      </c>
      <c r="G1865" s="24">
        <v>1</v>
      </c>
      <c r="H1865" s="25">
        <v>70.477999999999994</v>
      </c>
      <c r="I1865" s="25">
        <v>8.4848999999999997</v>
      </c>
      <c r="J1865" s="15">
        <v>142</v>
      </c>
      <c r="K1865" s="15">
        <v>50</v>
      </c>
      <c r="L1865" s="13">
        <v>0.12039999999999999</v>
      </c>
      <c r="M1865" s="7">
        <v>0.55875965000000005</v>
      </c>
      <c r="N1865" s="26">
        <v>0.3</v>
      </c>
      <c r="O1865" s="27" t="s">
        <v>22</v>
      </c>
      <c r="P1865" s="8">
        <v>0.4630965205</v>
      </c>
      <c r="Q1865" s="24">
        <v>0.39</v>
      </c>
      <c r="R1865" t="str">
        <f>IF($Q1865*100&gt;=VLOOKUP($O1865,margin_ranges!$A$5:$C$10,2,FALSE),IF($Q1865*100&lt;=VLOOKUP($O1865,margin_ranges!$A$5:$C$10,3,FALSE)+10,"IN RANGE","ABOVE RANGE"),"BELOW RANGE")</f>
        <v>IN RANGE</v>
      </c>
      <c r="S1865">
        <f>MIN(VLOOKUP($O1865,margin_ranges!$A$5:$D$10,4,FALSE),$P1865*100)</f>
        <v>29.75</v>
      </c>
      <c r="T1865" s="29">
        <f>(1-$S1865/100)/(1-$F1865)-1</f>
        <v>0.15163934426229519</v>
      </c>
      <c r="U1865" s="19" t="str">
        <f>IF(ABS(IFERROR(T1865,0))&gt;0.05,INDEX(margin_ranges!$C$13:$C$16,MATCH($F1865*100,margin_ranges!$B$13:$B$16,1)),"")</f>
        <v>Margin Over Fill (Type C)</v>
      </c>
      <c r="V1865">
        <f>MIN(VLOOKUP($U1865,margin_ranges!$A$5:$D$10,4,FALSE),$P1865*100)</f>
        <v>43</v>
      </c>
      <c r="Y1865" s="29">
        <f t="shared" si="28"/>
        <v>-6.5573770491803129E-2</v>
      </c>
    </row>
    <row r="1866" spans="1:25" x14ac:dyDescent="0.3">
      <c r="A1866" s="8" t="s">
        <v>17</v>
      </c>
      <c r="B1866" s="8" t="s">
        <v>3288</v>
      </c>
      <c r="C1866" s="8" t="s">
        <v>3289</v>
      </c>
      <c r="D1866" s="8" t="s">
        <v>3308</v>
      </c>
      <c r="E1866" s="8" t="s">
        <v>3309</v>
      </c>
      <c r="F1866" s="24">
        <v>0.38999999999999901</v>
      </c>
      <c r="G1866" s="24">
        <v>1</v>
      </c>
      <c r="H1866" s="25">
        <v>52.391800000000003</v>
      </c>
      <c r="I1866" s="25">
        <v>10.7318</v>
      </c>
      <c r="J1866" s="15">
        <v>216</v>
      </c>
      <c r="K1866" s="15">
        <v>76</v>
      </c>
      <c r="L1866" s="13">
        <v>0.20480000000000001</v>
      </c>
      <c r="M1866" s="7">
        <v>0.66979533000000002</v>
      </c>
      <c r="N1866" s="26">
        <v>0.3</v>
      </c>
      <c r="O1866" s="27" t="s">
        <v>22</v>
      </c>
      <c r="P1866" s="8">
        <v>0.55210198600000004</v>
      </c>
      <c r="Q1866" s="24">
        <v>0.39</v>
      </c>
      <c r="R1866" t="str">
        <f>IF($Q1866*100&gt;=VLOOKUP($O1866,margin_ranges!$A$5:$C$10,2,FALSE),IF($Q1866*100&lt;=VLOOKUP($O1866,margin_ranges!$A$5:$C$10,3,FALSE)+10,"IN RANGE","ABOVE RANGE"),"BELOW RANGE")</f>
        <v>IN RANGE</v>
      </c>
      <c r="S1866">
        <f>MIN(VLOOKUP($O1866,margin_ranges!$A$5:$D$10,4,FALSE),$P1866*100)</f>
        <v>29.75</v>
      </c>
      <c r="T1866" s="29">
        <f>(1-$S1866/100)/(1-$F1866)-1</f>
        <v>0.1516393442622932</v>
      </c>
      <c r="U1866" s="19" t="str">
        <f>IF(ABS(IFERROR(T1866,0))&gt;0.05,INDEX(margin_ranges!$C$13:$C$16,MATCH($F1866*100,margin_ranges!$B$13:$B$16,1)),"")</f>
        <v>Margin Over Fill (Type C)</v>
      </c>
      <c r="V1866">
        <f>MIN(VLOOKUP($U1866,margin_ranges!$A$5:$D$10,4,FALSE),$P1866*100)</f>
        <v>43</v>
      </c>
      <c r="Y1866" s="29">
        <f t="shared" si="28"/>
        <v>-6.5573770491804684E-2</v>
      </c>
    </row>
    <row r="1867" spans="1:25" x14ac:dyDescent="0.3">
      <c r="A1867" s="8" t="s">
        <v>17</v>
      </c>
      <c r="B1867" s="8" t="s">
        <v>3288</v>
      </c>
      <c r="C1867" s="8" t="s">
        <v>3289</v>
      </c>
      <c r="D1867" s="8" t="s">
        <v>3318</v>
      </c>
      <c r="E1867" s="8" t="s">
        <v>3319</v>
      </c>
      <c r="F1867" s="24">
        <v>0.38999999999999901</v>
      </c>
      <c r="G1867" s="24">
        <v>1</v>
      </c>
      <c r="H1867" s="25">
        <v>88.370099999999994</v>
      </c>
      <c r="I1867" s="25">
        <v>7.3059000000000003</v>
      </c>
      <c r="J1867" s="15">
        <v>93</v>
      </c>
      <c r="K1867" s="15">
        <v>33</v>
      </c>
      <c r="L1867" s="13">
        <v>8.2699999999999996E-2</v>
      </c>
      <c r="M1867" s="7">
        <v>0.42544704</v>
      </c>
      <c r="N1867" s="26">
        <v>0.2</v>
      </c>
      <c r="O1867" s="27" t="s">
        <v>22</v>
      </c>
      <c r="P1867" s="8">
        <v>0.52990624139999998</v>
      </c>
      <c r="Q1867" s="24">
        <v>0.39</v>
      </c>
      <c r="R1867" t="str">
        <f>IF($Q1867*100&gt;=VLOOKUP($O1867,margin_ranges!$A$5:$C$10,2,FALSE),IF($Q1867*100&lt;=VLOOKUP($O1867,margin_ranges!$A$5:$C$10,3,FALSE)+10,"IN RANGE","ABOVE RANGE"),"BELOW RANGE")</f>
        <v>IN RANGE</v>
      </c>
      <c r="S1867">
        <f>MIN(VLOOKUP($O1867,margin_ranges!$A$5:$D$10,4,FALSE),$P1867*100)</f>
        <v>29.75</v>
      </c>
      <c r="T1867" s="29">
        <f>(1-$S1867/100)/(1-$F1867)-1</f>
        <v>0.1516393442622932</v>
      </c>
      <c r="U1867" s="19" t="str">
        <f>IF(ABS(IFERROR(T1867,0))&gt;0.05,INDEX(margin_ranges!$C$13:$C$16,MATCH($F1867*100,margin_ranges!$B$13:$B$16,1)),"")</f>
        <v>Margin Over Fill (Type C)</v>
      </c>
      <c r="V1867">
        <f>MIN(VLOOKUP($U1867,margin_ranges!$A$5:$D$10,4,FALSE),$P1867*100)</f>
        <v>43</v>
      </c>
      <c r="Y1867" s="29">
        <f t="shared" si="28"/>
        <v>-6.5573770491804684E-2</v>
      </c>
    </row>
    <row r="1868" spans="1:25" x14ac:dyDescent="0.3">
      <c r="A1868" s="8" t="s">
        <v>17</v>
      </c>
      <c r="B1868" s="8" t="s">
        <v>3288</v>
      </c>
      <c r="C1868" s="8" t="s">
        <v>3289</v>
      </c>
      <c r="D1868" s="8" t="s">
        <v>3378</v>
      </c>
      <c r="E1868" s="8" t="s">
        <v>3379</v>
      </c>
      <c r="F1868" s="24">
        <v>0.38999999999999901</v>
      </c>
      <c r="G1868" s="24">
        <v>1</v>
      </c>
      <c r="H1868" s="25">
        <v>48.871699999999997</v>
      </c>
      <c r="I1868" s="25">
        <v>4.8940999999999999</v>
      </c>
      <c r="J1868" s="15">
        <v>92</v>
      </c>
      <c r="K1868" s="15">
        <v>32</v>
      </c>
      <c r="L1868" s="13">
        <v>0.10009999999999999</v>
      </c>
      <c r="M1868" s="7">
        <v>0.62551299999999999</v>
      </c>
      <c r="N1868" s="26">
        <v>0.3</v>
      </c>
      <c r="O1868" s="27" t="s">
        <v>22</v>
      </c>
      <c r="P1868" s="8">
        <v>0.52039366389999997</v>
      </c>
      <c r="Q1868" s="24">
        <v>0.39</v>
      </c>
      <c r="R1868" t="str">
        <f>IF($Q1868*100&gt;=VLOOKUP($O1868,margin_ranges!$A$5:$C$10,2,FALSE),IF($Q1868*100&lt;=VLOOKUP($O1868,margin_ranges!$A$5:$C$10,3,FALSE)+10,"IN RANGE","ABOVE RANGE"),"BELOW RANGE")</f>
        <v>IN RANGE</v>
      </c>
      <c r="S1868">
        <f>MIN(VLOOKUP($O1868,margin_ranges!$A$5:$D$10,4,FALSE),$P1868*100)</f>
        <v>29.75</v>
      </c>
      <c r="T1868" s="29">
        <f>(1-$S1868/100)/(1-$F1868)-1</f>
        <v>0.1516393442622932</v>
      </c>
      <c r="U1868" s="19" t="str">
        <f>IF(ABS(IFERROR(T1868,0))&gt;0.05,INDEX(margin_ranges!$C$13:$C$16,MATCH($F1868*100,margin_ranges!$B$13:$B$16,1)),"")</f>
        <v>Margin Over Fill (Type C)</v>
      </c>
      <c r="V1868">
        <f>MIN(VLOOKUP($U1868,margin_ranges!$A$5:$D$10,4,FALSE),$P1868*100)</f>
        <v>43</v>
      </c>
      <c r="Y1868" s="29">
        <f t="shared" si="28"/>
        <v>-6.5573770491804684E-2</v>
      </c>
    </row>
    <row r="1869" spans="1:25" x14ac:dyDescent="0.3">
      <c r="A1869" s="8" t="s">
        <v>17</v>
      </c>
      <c r="B1869" s="8" t="s">
        <v>3288</v>
      </c>
      <c r="C1869" s="8" t="s">
        <v>3289</v>
      </c>
      <c r="D1869" s="8" t="s">
        <v>3396</v>
      </c>
      <c r="E1869" s="8" t="s">
        <v>3397</v>
      </c>
      <c r="F1869" s="24">
        <v>0.38999999999999901</v>
      </c>
      <c r="G1869" s="24">
        <v>1</v>
      </c>
      <c r="H1869" s="25">
        <v>67.307599999999994</v>
      </c>
      <c r="I1869" s="25">
        <v>1.5809</v>
      </c>
      <c r="J1869" s="15">
        <v>24</v>
      </c>
      <c r="K1869" s="15">
        <v>9</v>
      </c>
      <c r="L1869" s="13">
        <v>2.35E-2</v>
      </c>
      <c r="M1869" s="7">
        <v>0.50680884000000004</v>
      </c>
      <c r="N1869" s="26">
        <v>0.03</v>
      </c>
      <c r="O1869" s="27" t="s">
        <v>22</v>
      </c>
      <c r="P1869" s="8">
        <v>0.94080608349999995</v>
      </c>
      <c r="Q1869" s="24">
        <v>0.39</v>
      </c>
      <c r="R1869" t="str">
        <f>IF($Q1869*100&gt;=VLOOKUP($O1869,margin_ranges!$A$5:$C$10,2,FALSE),IF($Q1869*100&lt;=VLOOKUP($O1869,margin_ranges!$A$5:$C$10,3,FALSE)+10,"IN RANGE","ABOVE RANGE"),"BELOW RANGE")</f>
        <v>IN RANGE</v>
      </c>
      <c r="S1869">
        <f>MIN(VLOOKUP($O1869,margin_ranges!$A$5:$D$10,4,FALSE),$P1869*100)</f>
        <v>29.75</v>
      </c>
      <c r="T1869" s="29">
        <f>(1-$S1869/100)/(1-$F1869)-1</f>
        <v>0.1516393442622932</v>
      </c>
      <c r="U1869" s="19" t="str">
        <f>IF(ABS(IFERROR(T1869,0))&gt;0.05,INDEX(margin_ranges!$C$13:$C$16,MATCH($F1869*100,margin_ranges!$B$13:$B$16,1)),"")</f>
        <v>Margin Over Fill (Type C)</v>
      </c>
      <c r="V1869">
        <f>MIN(VLOOKUP($U1869,margin_ranges!$A$5:$D$10,4,FALSE),$P1869*100)</f>
        <v>43</v>
      </c>
      <c r="Y1869" s="29">
        <f t="shared" si="28"/>
        <v>-6.5573770491804684E-2</v>
      </c>
    </row>
    <row r="1870" spans="1:25" x14ac:dyDescent="0.3">
      <c r="A1870" s="8" t="s">
        <v>17</v>
      </c>
      <c r="B1870" s="8" t="s">
        <v>3288</v>
      </c>
      <c r="C1870" s="8" t="s">
        <v>3289</v>
      </c>
      <c r="D1870" s="8" t="s">
        <v>3438</v>
      </c>
      <c r="E1870" s="8" t="s">
        <v>3439</v>
      </c>
      <c r="F1870" s="24">
        <v>0.38999999999999901</v>
      </c>
      <c r="G1870" s="24">
        <v>0</v>
      </c>
      <c r="H1870" s="25">
        <v>16.4785</v>
      </c>
      <c r="I1870" s="25">
        <v>2.1581999999999999</v>
      </c>
      <c r="J1870" s="15">
        <v>52</v>
      </c>
      <c r="K1870" s="15">
        <v>18</v>
      </c>
      <c r="L1870" s="13">
        <v>0.13100000000000001</v>
      </c>
      <c r="M1870" s="7">
        <v>0.80358430999999997</v>
      </c>
      <c r="N1870" s="26">
        <v>0.3</v>
      </c>
      <c r="O1870" s="27" t="s">
        <v>22</v>
      </c>
      <c r="P1870" s="8">
        <v>0.62667265230000002</v>
      </c>
      <c r="Q1870" s="24">
        <v>0.39</v>
      </c>
      <c r="R1870" t="str">
        <f>IF($Q1870*100&gt;=VLOOKUP($O1870,margin_ranges!$A$5:$C$10,2,FALSE),IF($Q1870*100&lt;=VLOOKUP($O1870,margin_ranges!$A$5:$C$10,3,FALSE)+10,"IN RANGE","ABOVE RANGE"),"BELOW RANGE")</f>
        <v>IN RANGE</v>
      </c>
      <c r="S1870">
        <f>MIN(VLOOKUP($O1870,margin_ranges!$A$5:$D$10,4,FALSE),$P1870*100)</f>
        <v>29.75</v>
      </c>
      <c r="T1870" s="29">
        <f>(1-$S1870/100)/(1-$F1870)-1</f>
        <v>0.1516393442622932</v>
      </c>
      <c r="U1870" s="19" t="str">
        <f>IF(ABS(IFERROR(T1870,0))&gt;0.05,INDEX(margin_ranges!$C$13:$C$16,MATCH($F1870*100,margin_ranges!$B$13:$B$16,1)),"")</f>
        <v>Margin Over Fill (Type C)</v>
      </c>
      <c r="V1870">
        <f>MIN(VLOOKUP($U1870,margin_ranges!$A$5:$D$10,4,FALSE),$P1870*100)</f>
        <v>43</v>
      </c>
      <c r="Y1870" s="29">
        <f t="shared" ref="Y1870:Y1933" si="29">(1-$V1870/100)/(1-$F1870)-1</f>
        <v>-6.5573770491804684E-2</v>
      </c>
    </row>
    <row r="1871" spans="1:25" x14ac:dyDescent="0.3">
      <c r="A1871" s="8" t="s">
        <v>17</v>
      </c>
      <c r="B1871" s="8" t="s">
        <v>3288</v>
      </c>
      <c r="C1871" s="8" t="s">
        <v>3289</v>
      </c>
      <c r="D1871" s="8" t="s">
        <v>3488</v>
      </c>
      <c r="E1871" s="8" t="s">
        <v>3489</v>
      </c>
      <c r="F1871" s="24">
        <v>0.38999999999999901</v>
      </c>
      <c r="G1871" s="24">
        <v>1</v>
      </c>
      <c r="H1871" s="25">
        <v>399.53519999999997</v>
      </c>
      <c r="I1871" s="25">
        <v>125.0655</v>
      </c>
      <c r="J1871" s="15">
        <v>1046</v>
      </c>
      <c r="K1871" s="15">
        <v>355</v>
      </c>
      <c r="L1871" s="13">
        <v>0.313</v>
      </c>
      <c r="M1871" s="7">
        <v>0.27877741</v>
      </c>
      <c r="N1871" s="26">
        <v>0.15</v>
      </c>
      <c r="O1871" s="27" t="s">
        <v>22</v>
      </c>
      <c r="P1871" s="8">
        <v>0.4619363098</v>
      </c>
      <c r="Q1871" s="24">
        <v>0.39</v>
      </c>
      <c r="R1871" t="str">
        <f>IF($Q1871*100&gt;=VLOOKUP($O1871,margin_ranges!$A$5:$C$10,2,FALSE),IF($Q1871*100&lt;=VLOOKUP($O1871,margin_ranges!$A$5:$C$10,3,FALSE)+10,"IN RANGE","ABOVE RANGE"),"BELOW RANGE")</f>
        <v>IN RANGE</v>
      </c>
      <c r="S1871">
        <f>MIN(VLOOKUP($O1871,margin_ranges!$A$5:$D$10,4,FALSE),$P1871*100)</f>
        <v>29.75</v>
      </c>
      <c r="T1871" s="29">
        <f>(1-$S1871/100)/(1-$F1871)-1</f>
        <v>0.1516393442622932</v>
      </c>
      <c r="U1871" s="19" t="str">
        <f>IF(ABS(IFERROR(T1871,0))&gt;0.05,INDEX(margin_ranges!$C$13:$C$16,MATCH($F1871*100,margin_ranges!$B$13:$B$16,1)),"")</f>
        <v>Margin Over Fill (Type C)</v>
      </c>
      <c r="V1871">
        <f>MIN(VLOOKUP($U1871,margin_ranges!$A$5:$D$10,4,FALSE),$P1871*100)</f>
        <v>43</v>
      </c>
      <c r="Y1871" s="29">
        <f t="shared" si="29"/>
        <v>-6.5573770491804684E-2</v>
      </c>
    </row>
    <row r="1872" spans="1:25" x14ac:dyDescent="0.3">
      <c r="A1872" s="8" t="s">
        <v>17</v>
      </c>
      <c r="B1872" s="8" t="s">
        <v>3288</v>
      </c>
      <c r="C1872" s="8" t="s">
        <v>3289</v>
      </c>
      <c r="D1872" s="8" t="s">
        <v>3548</v>
      </c>
      <c r="E1872" s="8" t="s">
        <v>3549</v>
      </c>
      <c r="F1872" s="24">
        <v>0.38999999999999901</v>
      </c>
      <c r="G1872" s="24">
        <v>1</v>
      </c>
      <c r="H1872" s="25">
        <v>76.971699999999998</v>
      </c>
      <c r="I1872" s="25">
        <v>11.6114</v>
      </c>
      <c r="J1872" s="15">
        <v>192</v>
      </c>
      <c r="K1872" s="15">
        <v>67</v>
      </c>
      <c r="L1872" s="13">
        <v>0.15090000000000001</v>
      </c>
      <c r="M1872" s="7">
        <v>0.55013409999999996</v>
      </c>
      <c r="N1872" s="26">
        <v>0.3</v>
      </c>
      <c r="O1872" s="27" t="s">
        <v>22</v>
      </c>
      <c r="P1872" s="8">
        <v>0.45467841819999999</v>
      </c>
      <c r="Q1872" s="24">
        <v>0.39</v>
      </c>
      <c r="R1872" t="str">
        <f>IF($Q1872*100&gt;=VLOOKUP($O1872,margin_ranges!$A$5:$C$10,2,FALSE),IF($Q1872*100&lt;=VLOOKUP($O1872,margin_ranges!$A$5:$C$10,3,FALSE)+10,"IN RANGE","ABOVE RANGE"),"BELOW RANGE")</f>
        <v>IN RANGE</v>
      </c>
      <c r="S1872">
        <f>MIN(VLOOKUP($O1872,margin_ranges!$A$5:$D$10,4,FALSE),$P1872*100)</f>
        <v>29.75</v>
      </c>
      <c r="T1872" s="29">
        <f>(1-$S1872/100)/(1-$F1872)-1</f>
        <v>0.1516393442622932</v>
      </c>
      <c r="U1872" s="19" t="str">
        <f>IF(ABS(IFERROR(T1872,0))&gt;0.05,INDEX(margin_ranges!$C$13:$C$16,MATCH($F1872*100,margin_ranges!$B$13:$B$16,1)),"")</f>
        <v>Margin Over Fill (Type C)</v>
      </c>
      <c r="V1872">
        <f>MIN(VLOOKUP($U1872,margin_ranges!$A$5:$D$10,4,FALSE),$P1872*100)</f>
        <v>43</v>
      </c>
      <c r="Y1872" s="29">
        <f t="shared" si="29"/>
        <v>-6.5573770491804684E-2</v>
      </c>
    </row>
    <row r="1873" spans="1:25" x14ac:dyDescent="0.3">
      <c r="A1873" s="8" t="s">
        <v>17</v>
      </c>
      <c r="B1873" s="8" t="s">
        <v>3288</v>
      </c>
      <c r="C1873" s="8" t="s">
        <v>3289</v>
      </c>
      <c r="D1873" s="8" t="s">
        <v>3336</v>
      </c>
      <c r="E1873" s="8" t="s">
        <v>3337</v>
      </c>
      <c r="F1873" s="24">
        <v>0.37801224971203501</v>
      </c>
      <c r="G1873" s="24">
        <v>1</v>
      </c>
      <c r="H1873" s="25">
        <v>407.74419999999998</v>
      </c>
      <c r="I1873" s="25">
        <v>128.8252</v>
      </c>
      <c r="J1873" s="15">
        <v>1864</v>
      </c>
      <c r="K1873" s="15">
        <v>560</v>
      </c>
      <c r="L1873" s="13">
        <v>0.31590000000000001</v>
      </c>
      <c r="M1873" s="7">
        <v>0.48232460999999999</v>
      </c>
      <c r="N1873" s="26">
        <v>0.3</v>
      </c>
      <c r="O1873" s="27" t="s">
        <v>22</v>
      </c>
      <c r="P1873" s="8">
        <v>0.37801224970000002</v>
      </c>
      <c r="Q1873" s="24">
        <v>0.39</v>
      </c>
      <c r="R1873" t="str">
        <f>IF($Q1873*100&gt;=VLOOKUP($O1873,margin_ranges!$A$5:$C$10,2,FALSE),IF($Q1873*100&lt;=VLOOKUP($O1873,margin_ranges!$A$5:$C$10,3,FALSE)+10,"IN RANGE","ABOVE RANGE"),"BELOW RANGE")</f>
        <v>IN RANGE</v>
      </c>
      <c r="S1873">
        <f>MIN(VLOOKUP($O1873,margin_ranges!$A$5:$D$10,4,FALSE),$P1873*100)</f>
        <v>29.75</v>
      </c>
      <c r="T1873" s="29">
        <f>(1-$S1873/100)/(1-$F1873)-1</f>
        <v>0.12944346520451555</v>
      </c>
      <c r="U1873" s="19" t="str">
        <f>IF(ABS(IFERROR(T1873,0))&gt;0.05,INDEX(margin_ranges!$C$13:$C$16,MATCH($F1873*100,margin_ranges!$B$13:$B$16,1)),"")</f>
        <v>Margin Over Fill (Type C)</v>
      </c>
      <c r="V1873">
        <f>MIN(VLOOKUP($U1873,margin_ranges!$A$5:$D$10,4,FALSE),$P1873*100)</f>
        <v>37.80122497</v>
      </c>
      <c r="Y1873" s="29">
        <f t="shared" si="29"/>
        <v>1.9349410962377078E-11</v>
      </c>
    </row>
    <row r="1874" spans="1:25" x14ac:dyDescent="0.3">
      <c r="A1874" s="8" t="s">
        <v>17</v>
      </c>
      <c r="B1874" s="8" t="s">
        <v>3288</v>
      </c>
      <c r="C1874" s="8" t="s">
        <v>3289</v>
      </c>
      <c r="D1874" s="8" t="s">
        <v>3522</v>
      </c>
      <c r="E1874" s="8" t="s">
        <v>3523</v>
      </c>
      <c r="F1874" s="24">
        <v>0.36405800828427298</v>
      </c>
      <c r="G1874" s="24">
        <v>1</v>
      </c>
      <c r="H1874" s="25">
        <v>52.7333</v>
      </c>
      <c r="I1874" s="25">
        <v>9.8917000000000002</v>
      </c>
      <c r="J1874" s="15">
        <v>93</v>
      </c>
      <c r="K1874" s="15">
        <v>28</v>
      </c>
      <c r="L1874" s="13">
        <v>0.18759999999999999</v>
      </c>
      <c r="M1874" s="7">
        <v>0.31449409</v>
      </c>
      <c r="N1874" s="26">
        <v>0.2</v>
      </c>
      <c r="O1874" s="27" t="s">
        <v>22</v>
      </c>
      <c r="P1874" s="8">
        <v>0.36405800830000001</v>
      </c>
      <c r="Q1874" s="24">
        <v>0.39</v>
      </c>
      <c r="R1874" t="str">
        <f>IF($Q1874*100&gt;=VLOOKUP($O1874,margin_ranges!$A$5:$C$10,2,FALSE),IF($Q1874*100&lt;=VLOOKUP($O1874,margin_ranges!$A$5:$C$10,3,FALSE)+10,"IN RANGE","ABOVE RANGE"),"BELOW RANGE")</f>
        <v>IN RANGE</v>
      </c>
      <c r="S1874">
        <f>MIN(VLOOKUP($O1874,margin_ranges!$A$5:$D$10,4,FALSE),$P1874*100)</f>
        <v>29.75</v>
      </c>
      <c r="T1874" s="29">
        <f>(1-$S1874/100)/(1-$F1874)-1</f>
        <v>0.1046605022962932</v>
      </c>
      <c r="U1874" s="19" t="str">
        <f>IF(ABS(IFERROR(T1874,0))&gt;0.05,INDEX(margin_ranges!$C$13:$C$16,MATCH($F1874*100,margin_ranges!$B$13:$B$16,1)),"")</f>
        <v>Margin Over Fill (Type C)</v>
      </c>
      <c r="V1874">
        <f>MIN(VLOOKUP($U1874,margin_ranges!$A$5:$D$10,4,FALSE),$P1874*100)</f>
        <v>36.405800830000004</v>
      </c>
      <c r="Y1874" s="29">
        <f t="shared" si="29"/>
        <v>-2.4730217873525362E-11</v>
      </c>
    </row>
    <row r="1875" spans="1:25" x14ac:dyDescent="0.3">
      <c r="A1875" s="8" t="s">
        <v>17</v>
      </c>
      <c r="B1875" s="8" t="s">
        <v>3288</v>
      </c>
      <c r="C1875" s="8" t="s">
        <v>3289</v>
      </c>
      <c r="D1875" s="8" t="s">
        <v>3296</v>
      </c>
      <c r="E1875" s="8" t="s">
        <v>3297</v>
      </c>
      <c r="F1875" s="24">
        <v>0.35</v>
      </c>
      <c r="G1875" s="24">
        <v>1</v>
      </c>
      <c r="H1875" s="25">
        <v>222.10990000000001</v>
      </c>
      <c r="I1875" s="25">
        <v>26.2971</v>
      </c>
      <c r="J1875" s="15">
        <v>454</v>
      </c>
      <c r="K1875" s="15">
        <v>159</v>
      </c>
      <c r="L1875" s="13">
        <v>0.11840000000000001</v>
      </c>
      <c r="M1875" s="7">
        <v>0.57519774000000001</v>
      </c>
      <c r="N1875" s="26">
        <v>0.3</v>
      </c>
      <c r="O1875" s="27" t="s">
        <v>92</v>
      </c>
      <c r="P1875" s="8">
        <v>0.4784402318</v>
      </c>
      <c r="Q1875" s="24">
        <v>0.35</v>
      </c>
      <c r="R1875" t="str">
        <f>IF($Q1875*100&gt;=VLOOKUP($O1875,margin_ranges!$A$5:$C$10,2,FALSE),IF($Q1875*100&lt;=VLOOKUP($O1875,margin_ranges!$A$5:$C$10,3,FALSE)+10,"IN RANGE","ABOVE RANGE"),"BELOW RANGE")</f>
        <v>IN RANGE</v>
      </c>
      <c r="S1875">
        <f>MIN(VLOOKUP($O1875,margin_ranges!$A$5:$D$10,4,FALSE),$P1875*100)</f>
        <v>29.75</v>
      </c>
      <c r="T1875" s="29">
        <f>(1-$S1875/100)/(1-$F1875)-1</f>
        <v>8.0769230769230704E-2</v>
      </c>
      <c r="U1875" s="19" t="str">
        <f>IF(ABS(IFERROR(T1875,0))&gt;0.05,INDEX(margin_ranges!$C$13:$C$16,MATCH($F1875*100,margin_ranges!$B$13:$B$16,1)),"")</f>
        <v>Margin Over Fill (Type C)</v>
      </c>
      <c r="V1875">
        <f>MIN(VLOOKUP($U1875,margin_ranges!$A$5:$D$10,4,FALSE),$P1875*100)</f>
        <v>43</v>
      </c>
      <c r="Y1875" s="29">
        <f t="shared" si="29"/>
        <v>-0.12307692307692297</v>
      </c>
    </row>
    <row r="1876" spans="1:25" x14ac:dyDescent="0.3">
      <c r="A1876" s="8" t="s">
        <v>17</v>
      </c>
      <c r="B1876" s="8" t="s">
        <v>3288</v>
      </c>
      <c r="C1876" s="8" t="s">
        <v>3289</v>
      </c>
      <c r="D1876" s="8" t="s">
        <v>11898</v>
      </c>
      <c r="E1876" s="8" t="s">
        <v>11899</v>
      </c>
      <c r="F1876" s="24">
        <v>0.35</v>
      </c>
      <c r="G1876" s="24">
        <v>1</v>
      </c>
      <c r="H1876" s="25">
        <v>41.272100000000002</v>
      </c>
      <c r="I1876" s="25">
        <v>6.3739999999999997</v>
      </c>
      <c r="J1876" s="15">
        <v>71</v>
      </c>
      <c r="K1876" s="15">
        <v>25</v>
      </c>
      <c r="L1876" s="13">
        <v>0.15440000000000001</v>
      </c>
      <c r="M1876" s="7">
        <v>0.37074386999999998</v>
      </c>
      <c r="N1876" s="26">
        <v>0.15</v>
      </c>
      <c r="O1876" s="27" t="s">
        <v>22</v>
      </c>
      <c r="P1876" s="8">
        <v>0.59540801060000004</v>
      </c>
      <c r="Q1876" s="24">
        <v>0.35</v>
      </c>
      <c r="R1876" t="str">
        <f>IF($Q1876*100&gt;=VLOOKUP($O1876,margin_ranges!$A$5:$C$10,2,FALSE),IF($Q1876*100&lt;=VLOOKUP($O1876,margin_ranges!$A$5:$C$10,3,FALSE)+10,"IN RANGE","ABOVE RANGE"),"BELOW RANGE")</f>
        <v>IN RANGE</v>
      </c>
      <c r="S1876">
        <f>MIN(VLOOKUP($O1876,margin_ranges!$A$5:$D$10,4,FALSE),$P1876*100)</f>
        <v>29.75</v>
      </c>
      <c r="T1876" s="29">
        <f>(1-$S1876/100)/(1-$F1876)-1</f>
        <v>8.0769230769230704E-2</v>
      </c>
      <c r="U1876" s="19" t="str">
        <f>IF(ABS(IFERROR(T1876,0))&gt;0.05,INDEX(margin_ranges!$C$13:$C$16,MATCH($F1876*100,margin_ranges!$B$13:$B$16,1)),"")</f>
        <v>Margin Over Fill (Type C)</v>
      </c>
      <c r="V1876">
        <f>MIN(VLOOKUP($U1876,margin_ranges!$A$5:$D$10,4,FALSE),$P1876*100)</f>
        <v>43</v>
      </c>
      <c r="Y1876" s="29">
        <f t="shared" si="29"/>
        <v>-0.12307692307692297</v>
      </c>
    </row>
    <row r="1877" spans="1:25" x14ac:dyDescent="0.3">
      <c r="A1877" s="8" t="s">
        <v>17</v>
      </c>
      <c r="B1877" s="8" t="s">
        <v>3288</v>
      </c>
      <c r="C1877" s="8" t="s">
        <v>3289</v>
      </c>
      <c r="D1877" s="8" t="s">
        <v>3448</v>
      </c>
      <c r="E1877" s="8" t="s">
        <v>3449</v>
      </c>
      <c r="F1877" s="24">
        <v>0.25</v>
      </c>
      <c r="G1877" s="24">
        <v>1</v>
      </c>
      <c r="H1877" s="25">
        <v>240.69909999999999</v>
      </c>
      <c r="I1877" s="25">
        <v>14.482100000000001</v>
      </c>
      <c r="J1877" s="15">
        <v>184</v>
      </c>
      <c r="K1877" s="15">
        <v>46</v>
      </c>
      <c r="L1877" s="13">
        <v>6.0199999999999997E-2</v>
      </c>
      <c r="M1877" s="7">
        <v>0.42308569000000001</v>
      </c>
      <c r="N1877" s="26">
        <v>0.3</v>
      </c>
      <c r="O1877" s="27" t="s">
        <v>95</v>
      </c>
      <c r="P1877" s="8">
        <v>0.29092377959999999</v>
      </c>
      <c r="Q1877" s="24">
        <v>0.25</v>
      </c>
      <c r="R1877" t="str">
        <f>IF($Q1877*100&gt;=VLOOKUP($O1877,margin_ranges!$A$5:$C$10,2,FALSE),IF($Q1877*100&lt;=VLOOKUP($O1877,margin_ranges!$A$5:$C$10,3,FALSE)+10,"IN RANGE","ABOVE RANGE"),"BELOW RANGE")</f>
        <v>IN RANGE</v>
      </c>
      <c r="S1877">
        <f>MIN(VLOOKUP($O1877,margin_ranges!$A$5:$D$10,4,FALSE),$P1877*100)</f>
        <v>19.75</v>
      </c>
      <c r="T1877" s="29">
        <f>(1-$S1877/100)/(1-$F1877)-1</f>
        <v>7.0000000000000062E-2</v>
      </c>
      <c r="U1877" s="19" t="str">
        <f>IF(ABS(IFERROR(T1877,0))&gt;0.05,INDEX(margin_ranges!$C$13:$C$16,MATCH($F1877*100,margin_ranges!$B$13:$B$16,1)),"")</f>
        <v>Balanced (Type B)</v>
      </c>
      <c r="V1877">
        <f>MIN(VLOOKUP($U1877,margin_ranges!$A$5:$D$10,4,FALSE),$P1877*100)</f>
        <v>29.09237796</v>
      </c>
      <c r="Y1877" s="29">
        <f t="shared" si="29"/>
        <v>-5.4565039466666576E-2</v>
      </c>
    </row>
    <row r="1878" spans="1:25" x14ac:dyDescent="0.3">
      <c r="A1878" s="8" t="s">
        <v>17</v>
      </c>
      <c r="B1878" s="8" t="s">
        <v>3288</v>
      </c>
      <c r="C1878" s="8" t="s">
        <v>3289</v>
      </c>
      <c r="D1878" s="8" t="s">
        <v>3478</v>
      </c>
      <c r="E1878" s="8" t="s">
        <v>3479</v>
      </c>
      <c r="F1878" s="24">
        <v>0.25</v>
      </c>
      <c r="G1878" s="24">
        <v>1</v>
      </c>
      <c r="H1878" s="25">
        <v>66.528599999999997</v>
      </c>
      <c r="I1878" s="25">
        <v>2.9156</v>
      </c>
      <c r="J1878" s="15">
        <v>20</v>
      </c>
      <c r="K1878" s="15">
        <v>5</v>
      </c>
      <c r="L1878" s="13">
        <v>4.3799999999999999E-2</v>
      </c>
      <c r="M1878" s="7">
        <v>0.22971237999999999</v>
      </c>
      <c r="N1878" s="26">
        <v>0.03</v>
      </c>
      <c r="O1878" s="27" t="s">
        <v>95</v>
      </c>
      <c r="P1878" s="8">
        <v>0.86940190260000005</v>
      </c>
      <c r="Q1878" s="24">
        <v>0.25</v>
      </c>
      <c r="R1878" t="str">
        <f>IF($Q1878*100&gt;=VLOOKUP($O1878,margin_ranges!$A$5:$C$10,2,FALSE),IF($Q1878*100&lt;=VLOOKUP($O1878,margin_ranges!$A$5:$C$10,3,FALSE)+10,"IN RANGE","ABOVE RANGE"),"BELOW RANGE")</f>
        <v>IN RANGE</v>
      </c>
      <c r="S1878">
        <f>MIN(VLOOKUP($O1878,margin_ranges!$A$5:$D$10,4,FALSE),$P1878*100)</f>
        <v>19.75</v>
      </c>
      <c r="T1878" s="29">
        <f>(1-$S1878/100)/(1-$F1878)-1</f>
        <v>7.0000000000000062E-2</v>
      </c>
      <c r="U1878" s="19" t="str">
        <f>IF(ABS(IFERROR(T1878,0))&gt;0.05,INDEX(margin_ranges!$C$13:$C$16,MATCH($F1878*100,margin_ranges!$B$13:$B$16,1)),"")</f>
        <v>Balanced (Type B)</v>
      </c>
      <c r="V1878">
        <f>MIN(VLOOKUP($U1878,margin_ranges!$A$5:$D$10,4,FALSE),$P1878*100)</f>
        <v>29.75</v>
      </c>
      <c r="Y1878" s="29">
        <f t="shared" si="29"/>
        <v>-6.3333333333333353E-2</v>
      </c>
    </row>
    <row r="1879" spans="1:25" x14ac:dyDescent="0.3">
      <c r="A1879" s="8" t="s">
        <v>17</v>
      </c>
      <c r="B1879" s="8" t="s">
        <v>3288</v>
      </c>
      <c r="C1879" s="8" t="s">
        <v>3289</v>
      </c>
      <c r="D1879" s="8" t="s">
        <v>3554</v>
      </c>
      <c r="E1879" s="8" t="s">
        <v>3555</v>
      </c>
      <c r="F1879" s="24">
        <v>0.25</v>
      </c>
      <c r="G1879" s="24">
        <v>1</v>
      </c>
      <c r="H1879" s="25">
        <v>376.60700000000003</v>
      </c>
      <c r="I1879" s="25">
        <v>46.326700000000002</v>
      </c>
      <c r="J1879" s="15">
        <v>463</v>
      </c>
      <c r="K1879" s="15">
        <v>116</v>
      </c>
      <c r="L1879" s="13">
        <v>0.123</v>
      </c>
      <c r="M1879" s="7">
        <v>0.33339835000000001</v>
      </c>
      <c r="N1879" s="26">
        <v>0.2</v>
      </c>
      <c r="O1879" s="27" t="s">
        <v>95</v>
      </c>
      <c r="P1879" s="8">
        <v>0.40011700309999998</v>
      </c>
      <c r="Q1879" s="24">
        <v>0.25</v>
      </c>
      <c r="R1879" t="str">
        <f>IF($Q1879*100&gt;=VLOOKUP($O1879,margin_ranges!$A$5:$C$10,2,FALSE),IF($Q1879*100&lt;=VLOOKUP($O1879,margin_ranges!$A$5:$C$10,3,FALSE)+10,"IN RANGE","ABOVE RANGE"),"BELOW RANGE")</f>
        <v>IN RANGE</v>
      </c>
      <c r="S1879">
        <f>MIN(VLOOKUP($O1879,margin_ranges!$A$5:$D$10,4,FALSE),$P1879*100)</f>
        <v>19.75</v>
      </c>
      <c r="T1879" s="29">
        <f>(1-$S1879/100)/(1-$F1879)-1</f>
        <v>7.0000000000000062E-2</v>
      </c>
      <c r="U1879" s="19" t="str">
        <f>IF(ABS(IFERROR(T1879,0))&gt;0.05,INDEX(margin_ranges!$C$13:$C$16,MATCH($F1879*100,margin_ranges!$B$13:$B$16,1)),"")</f>
        <v>Balanced (Type B)</v>
      </c>
      <c r="V1879">
        <f>MIN(VLOOKUP($U1879,margin_ranges!$A$5:$D$10,4,FALSE),$P1879*100)</f>
        <v>29.75</v>
      </c>
      <c r="Y1879" s="29">
        <f t="shared" si="29"/>
        <v>-6.3333333333333353E-2</v>
      </c>
    </row>
    <row r="1880" spans="1:25" x14ac:dyDescent="0.3">
      <c r="A1880" s="8" t="s">
        <v>17</v>
      </c>
      <c r="B1880" s="8" t="s">
        <v>3288</v>
      </c>
      <c r="C1880" s="8" t="s">
        <v>3289</v>
      </c>
      <c r="D1880" s="8" t="s">
        <v>3310</v>
      </c>
      <c r="E1880" s="8" t="s">
        <v>3311</v>
      </c>
      <c r="F1880" s="24">
        <v>0.34</v>
      </c>
      <c r="G1880" s="24">
        <v>1</v>
      </c>
      <c r="H1880" s="25">
        <v>69.707099999999997</v>
      </c>
      <c r="I1880" s="25">
        <v>8.3310999999999993</v>
      </c>
      <c r="J1880" s="15">
        <v>170</v>
      </c>
      <c r="K1880" s="15">
        <v>51</v>
      </c>
      <c r="L1880" s="13">
        <v>0.1195</v>
      </c>
      <c r="M1880" s="7">
        <v>0.67878528000000005</v>
      </c>
      <c r="N1880" s="26">
        <v>0.3</v>
      </c>
      <c r="O1880" s="27" t="s">
        <v>22</v>
      </c>
      <c r="P1880" s="8">
        <v>0.55803402260000001</v>
      </c>
      <c r="Q1880" s="24">
        <v>0.34</v>
      </c>
      <c r="R1880" t="str">
        <f>IF($Q1880*100&gt;=VLOOKUP($O1880,margin_ranges!$A$5:$C$10,2,FALSE),IF($Q1880*100&lt;=VLOOKUP($O1880,margin_ranges!$A$5:$C$10,3,FALSE)+10,"IN RANGE","ABOVE RANGE"),"BELOW RANGE")</f>
        <v>IN RANGE</v>
      </c>
      <c r="S1880">
        <f>MIN(VLOOKUP($O1880,margin_ranges!$A$5:$D$10,4,FALSE),$P1880*100)</f>
        <v>29.75</v>
      </c>
      <c r="T1880" s="29">
        <f>(1-$S1880/100)/(1-$F1880)-1</f>
        <v>6.4393939393939448E-2</v>
      </c>
      <c r="U1880" s="19" t="str">
        <f>IF(ABS(IFERROR(T1880,0))&gt;0.05,INDEX(margin_ranges!$C$13:$C$16,MATCH($F1880*100,margin_ranges!$B$13:$B$16,1)),"")</f>
        <v>Balanced (Type B)</v>
      </c>
      <c r="V1880">
        <f>MIN(VLOOKUP($U1880,margin_ranges!$A$5:$D$10,4,FALSE),$P1880*100)</f>
        <v>29.75</v>
      </c>
      <c r="Y1880" s="29">
        <f t="shared" si="29"/>
        <v>6.4393939393939448E-2</v>
      </c>
    </row>
    <row r="1881" spans="1:25" x14ac:dyDescent="0.3">
      <c r="A1881" s="8" t="s">
        <v>17</v>
      </c>
      <c r="B1881" s="8" t="s">
        <v>3288</v>
      </c>
      <c r="C1881" s="8" t="s">
        <v>3289</v>
      </c>
      <c r="D1881" s="8" t="s">
        <v>3354</v>
      </c>
      <c r="E1881" s="8" t="s">
        <v>3355</v>
      </c>
      <c r="F1881" s="24">
        <v>0.34</v>
      </c>
      <c r="G1881" s="24">
        <v>0</v>
      </c>
      <c r="H1881" s="25">
        <v>35.802999999999997</v>
      </c>
      <c r="I1881" s="25">
        <v>4.9885999999999999</v>
      </c>
      <c r="J1881" s="15">
        <v>77</v>
      </c>
      <c r="K1881" s="15">
        <v>22</v>
      </c>
      <c r="L1881" s="13">
        <v>0.13930000000000001</v>
      </c>
      <c r="M1881" s="7">
        <v>0.51167812000000001</v>
      </c>
      <c r="N1881" s="26">
        <v>0.3</v>
      </c>
      <c r="O1881" s="27" t="s">
        <v>22</v>
      </c>
      <c r="P1881" s="8">
        <v>0.41369390750000001</v>
      </c>
      <c r="Q1881" s="24">
        <v>0.34</v>
      </c>
      <c r="R1881" t="str">
        <f>IF($Q1881*100&gt;=VLOOKUP($O1881,margin_ranges!$A$5:$C$10,2,FALSE),IF($Q1881*100&lt;=VLOOKUP($O1881,margin_ranges!$A$5:$C$10,3,FALSE)+10,"IN RANGE","ABOVE RANGE"),"BELOW RANGE")</f>
        <v>IN RANGE</v>
      </c>
      <c r="S1881">
        <f>MIN(VLOOKUP($O1881,margin_ranges!$A$5:$D$10,4,FALSE),$P1881*100)</f>
        <v>29.75</v>
      </c>
      <c r="T1881" s="29">
        <f>(1-$S1881/100)/(1-$F1881)-1</f>
        <v>6.4393939393939448E-2</v>
      </c>
      <c r="U1881" s="19" t="str">
        <f>IF(ABS(IFERROR(T1881,0))&gt;0.05,INDEX(margin_ranges!$C$13:$C$16,MATCH($F1881*100,margin_ranges!$B$13:$B$16,1)),"")</f>
        <v>Balanced (Type B)</v>
      </c>
      <c r="V1881">
        <f>MIN(VLOOKUP($U1881,margin_ranges!$A$5:$D$10,4,FALSE),$P1881*100)</f>
        <v>29.75</v>
      </c>
      <c r="Y1881" s="29">
        <f t="shared" si="29"/>
        <v>6.4393939393939448E-2</v>
      </c>
    </row>
    <row r="1882" spans="1:25" x14ac:dyDescent="0.3">
      <c r="A1882" s="8" t="s">
        <v>17</v>
      </c>
      <c r="B1882" s="8" t="s">
        <v>3288</v>
      </c>
      <c r="C1882" s="8" t="s">
        <v>3289</v>
      </c>
      <c r="D1882" s="8" t="s">
        <v>3362</v>
      </c>
      <c r="E1882" s="8" t="s">
        <v>3363</v>
      </c>
      <c r="F1882" s="24">
        <v>0.34</v>
      </c>
      <c r="G1882" s="24">
        <v>1</v>
      </c>
      <c r="H1882" s="25">
        <v>424.73250000000002</v>
      </c>
      <c r="I1882" s="25">
        <v>13.511100000000001</v>
      </c>
      <c r="J1882" s="15">
        <v>154</v>
      </c>
      <c r="K1882" s="15">
        <v>47</v>
      </c>
      <c r="L1882" s="13">
        <v>3.1800000000000002E-2</v>
      </c>
      <c r="M1882" s="7">
        <v>0.38015289000000002</v>
      </c>
      <c r="N1882" s="26">
        <v>0.2</v>
      </c>
      <c r="O1882" s="27" t="s">
        <v>22</v>
      </c>
      <c r="P1882" s="8">
        <v>0.47389588389999998</v>
      </c>
      <c r="Q1882" s="24">
        <v>0.34</v>
      </c>
      <c r="R1882" t="str">
        <f>IF($Q1882*100&gt;=VLOOKUP($O1882,margin_ranges!$A$5:$C$10,2,FALSE),IF($Q1882*100&lt;=VLOOKUP($O1882,margin_ranges!$A$5:$C$10,3,FALSE)+10,"IN RANGE","ABOVE RANGE"),"BELOW RANGE")</f>
        <v>IN RANGE</v>
      </c>
      <c r="S1882">
        <f>MIN(VLOOKUP($O1882,margin_ranges!$A$5:$D$10,4,FALSE),$P1882*100)</f>
        <v>29.75</v>
      </c>
      <c r="T1882" s="29">
        <f>(1-$S1882/100)/(1-$F1882)-1</f>
        <v>6.4393939393939448E-2</v>
      </c>
      <c r="U1882" s="19" t="str">
        <f>IF(ABS(IFERROR(T1882,0))&gt;0.05,INDEX(margin_ranges!$C$13:$C$16,MATCH($F1882*100,margin_ranges!$B$13:$B$16,1)),"")</f>
        <v>Balanced (Type B)</v>
      </c>
      <c r="V1882">
        <f>MIN(VLOOKUP($U1882,margin_ranges!$A$5:$D$10,4,FALSE),$P1882*100)</f>
        <v>29.75</v>
      </c>
      <c r="Y1882" s="29">
        <f t="shared" si="29"/>
        <v>6.4393939393939448E-2</v>
      </c>
    </row>
    <row r="1883" spans="1:25" x14ac:dyDescent="0.3">
      <c r="A1883" s="8" t="s">
        <v>17</v>
      </c>
      <c r="B1883" s="8" t="s">
        <v>3288</v>
      </c>
      <c r="C1883" s="8" t="s">
        <v>3289</v>
      </c>
      <c r="D1883" s="8" t="s">
        <v>3372</v>
      </c>
      <c r="E1883" s="8" t="s">
        <v>3373</v>
      </c>
      <c r="F1883" s="24">
        <v>0.34</v>
      </c>
      <c r="G1883" s="24">
        <v>0</v>
      </c>
      <c r="H1883" s="25">
        <v>15.6564</v>
      </c>
      <c r="I1883" s="25">
        <v>1.8593999999999999</v>
      </c>
      <c r="J1883" s="15">
        <v>29</v>
      </c>
      <c r="K1883" s="15">
        <v>9</v>
      </c>
      <c r="L1883" s="13">
        <v>0.1188</v>
      </c>
      <c r="M1883" s="7">
        <v>0.52324062999999998</v>
      </c>
      <c r="N1883" s="26">
        <v>0.3</v>
      </c>
      <c r="O1883" s="27" t="s">
        <v>22</v>
      </c>
      <c r="P1883" s="8">
        <v>0.42665002569999999</v>
      </c>
      <c r="Q1883" s="24">
        <v>0.34</v>
      </c>
      <c r="R1883" t="str">
        <f>IF($Q1883*100&gt;=VLOOKUP($O1883,margin_ranges!$A$5:$C$10,2,FALSE),IF($Q1883*100&lt;=VLOOKUP($O1883,margin_ranges!$A$5:$C$10,3,FALSE)+10,"IN RANGE","ABOVE RANGE"),"BELOW RANGE")</f>
        <v>IN RANGE</v>
      </c>
      <c r="S1883">
        <f>MIN(VLOOKUP($O1883,margin_ranges!$A$5:$D$10,4,FALSE),$P1883*100)</f>
        <v>29.75</v>
      </c>
      <c r="T1883" s="29">
        <f>(1-$S1883/100)/(1-$F1883)-1</f>
        <v>6.4393939393939448E-2</v>
      </c>
      <c r="U1883" s="19" t="str">
        <f>IF(ABS(IFERROR(T1883,0))&gt;0.05,INDEX(margin_ranges!$C$13:$C$16,MATCH($F1883*100,margin_ranges!$B$13:$B$16,1)),"")</f>
        <v>Balanced (Type B)</v>
      </c>
      <c r="V1883">
        <f>MIN(VLOOKUP($U1883,margin_ranges!$A$5:$D$10,4,FALSE),$P1883*100)</f>
        <v>29.75</v>
      </c>
      <c r="Y1883" s="29">
        <f t="shared" si="29"/>
        <v>6.4393939393939448E-2</v>
      </c>
    </row>
    <row r="1884" spans="1:25" x14ac:dyDescent="0.3">
      <c r="A1884" s="8" t="s">
        <v>17</v>
      </c>
      <c r="B1884" s="8" t="s">
        <v>3288</v>
      </c>
      <c r="C1884" s="8" t="s">
        <v>3289</v>
      </c>
      <c r="D1884" s="8" t="s">
        <v>3380</v>
      </c>
      <c r="E1884" s="8" t="s">
        <v>3381</v>
      </c>
      <c r="F1884" s="24">
        <v>0.34</v>
      </c>
      <c r="G1884" s="24">
        <v>0</v>
      </c>
      <c r="H1884" s="25">
        <v>13.2456</v>
      </c>
      <c r="I1884" s="25">
        <v>2.9232</v>
      </c>
      <c r="J1884" s="15">
        <v>54</v>
      </c>
      <c r="K1884" s="15">
        <v>16</v>
      </c>
      <c r="L1884" s="13">
        <v>0.22070000000000001</v>
      </c>
      <c r="M1884" s="7">
        <v>0.61615637999999995</v>
      </c>
      <c r="N1884" s="26">
        <v>0.3</v>
      </c>
      <c r="O1884" s="27" t="s">
        <v>22</v>
      </c>
      <c r="P1884" s="8">
        <v>0.51311061940000002</v>
      </c>
      <c r="Q1884" s="24">
        <v>0.34</v>
      </c>
      <c r="R1884" t="str">
        <f>IF($Q1884*100&gt;=VLOOKUP($O1884,margin_ranges!$A$5:$C$10,2,FALSE),IF($Q1884*100&lt;=VLOOKUP($O1884,margin_ranges!$A$5:$C$10,3,FALSE)+10,"IN RANGE","ABOVE RANGE"),"BELOW RANGE")</f>
        <v>IN RANGE</v>
      </c>
      <c r="S1884">
        <f>MIN(VLOOKUP($O1884,margin_ranges!$A$5:$D$10,4,FALSE),$P1884*100)</f>
        <v>29.75</v>
      </c>
      <c r="T1884" s="29">
        <f>(1-$S1884/100)/(1-$F1884)-1</f>
        <v>6.4393939393939448E-2</v>
      </c>
      <c r="U1884" s="19" t="str">
        <f>IF(ABS(IFERROR(T1884,0))&gt;0.05,INDEX(margin_ranges!$C$13:$C$16,MATCH($F1884*100,margin_ranges!$B$13:$B$16,1)),"")</f>
        <v>Balanced (Type B)</v>
      </c>
      <c r="V1884">
        <f>MIN(VLOOKUP($U1884,margin_ranges!$A$5:$D$10,4,FALSE),$P1884*100)</f>
        <v>29.75</v>
      </c>
      <c r="Y1884" s="29">
        <f t="shared" si="29"/>
        <v>6.4393939393939448E-2</v>
      </c>
    </row>
    <row r="1885" spans="1:25" x14ac:dyDescent="0.3">
      <c r="A1885" s="8" t="s">
        <v>17</v>
      </c>
      <c r="B1885" s="8" t="s">
        <v>3288</v>
      </c>
      <c r="C1885" s="8" t="s">
        <v>3289</v>
      </c>
      <c r="D1885" s="8" t="s">
        <v>3398</v>
      </c>
      <c r="E1885" s="8" t="s">
        <v>3399</v>
      </c>
      <c r="F1885" s="24">
        <v>0.34</v>
      </c>
      <c r="G1885" s="24">
        <v>0</v>
      </c>
      <c r="H1885" s="25">
        <v>27.2438</v>
      </c>
      <c r="I1885" s="25">
        <v>6.7412999999999998</v>
      </c>
      <c r="J1885" s="15">
        <v>118</v>
      </c>
      <c r="K1885" s="15">
        <v>36</v>
      </c>
      <c r="L1885" s="13">
        <v>0.24740000000000001</v>
      </c>
      <c r="M1885" s="7">
        <v>0.58414778999999994</v>
      </c>
      <c r="N1885" s="26">
        <v>0.3</v>
      </c>
      <c r="O1885" s="27" t="s">
        <v>22</v>
      </c>
      <c r="P1885" s="8">
        <v>0.48643133500000002</v>
      </c>
      <c r="Q1885" s="24">
        <v>0.34</v>
      </c>
      <c r="R1885" t="str">
        <f>IF($Q1885*100&gt;=VLOOKUP($O1885,margin_ranges!$A$5:$C$10,2,FALSE),IF($Q1885*100&lt;=VLOOKUP($O1885,margin_ranges!$A$5:$C$10,3,FALSE)+10,"IN RANGE","ABOVE RANGE"),"BELOW RANGE")</f>
        <v>IN RANGE</v>
      </c>
      <c r="S1885">
        <f>MIN(VLOOKUP($O1885,margin_ranges!$A$5:$D$10,4,FALSE),$P1885*100)</f>
        <v>29.75</v>
      </c>
      <c r="T1885" s="29">
        <f>(1-$S1885/100)/(1-$F1885)-1</f>
        <v>6.4393939393939448E-2</v>
      </c>
      <c r="U1885" s="19" t="str">
        <f>IF(ABS(IFERROR(T1885,0))&gt;0.05,INDEX(margin_ranges!$C$13:$C$16,MATCH($F1885*100,margin_ranges!$B$13:$B$16,1)),"")</f>
        <v>Balanced (Type B)</v>
      </c>
      <c r="V1885">
        <f>MIN(VLOOKUP($U1885,margin_ranges!$A$5:$D$10,4,FALSE),$P1885*100)</f>
        <v>29.75</v>
      </c>
      <c r="Y1885" s="29">
        <f t="shared" si="29"/>
        <v>6.4393939393939448E-2</v>
      </c>
    </row>
    <row r="1886" spans="1:25" x14ac:dyDescent="0.3">
      <c r="A1886" s="8" t="s">
        <v>17</v>
      </c>
      <c r="B1886" s="8" t="s">
        <v>3288</v>
      </c>
      <c r="C1886" s="8" t="s">
        <v>3289</v>
      </c>
      <c r="D1886" s="8" t="s">
        <v>3430</v>
      </c>
      <c r="E1886" s="8" t="s">
        <v>3431</v>
      </c>
      <c r="F1886" s="24">
        <v>0.34</v>
      </c>
      <c r="G1886" s="24">
        <v>0</v>
      </c>
      <c r="H1886" s="25">
        <v>12.6866</v>
      </c>
      <c r="I1886" s="25">
        <v>0.57899999999999996</v>
      </c>
      <c r="J1886" s="15">
        <v>9</v>
      </c>
      <c r="K1886" s="15">
        <v>3</v>
      </c>
      <c r="L1886" s="13">
        <v>4.5600000000000002E-2</v>
      </c>
      <c r="M1886" s="7">
        <v>0.53676288999999999</v>
      </c>
      <c r="N1886" s="26">
        <v>0.3</v>
      </c>
      <c r="O1886" s="27" t="s">
        <v>22</v>
      </c>
      <c r="P1886" s="8">
        <v>0.44109400139999999</v>
      </c>
      <c r="Q1886" s="24">
        <v>0.34</v>
      </c>
      <c r="R1886" t="str">
        <f>IF($Q1886*100&gt;=VLOOKUP($O1886,margin_ranges!$A$5:$C$10,2,FALSE),IF($Q1886*100&lt;=VLOOKUP($O1886,margin_ranges!$A$5:$C$10,3,FALSE)+10,"IN RANGE","ABOVE RANGE"),"BELOW RANGE")</f>
        <v>IN RANGE</v>
      </c>
      <c r="S1886">
        <f>MIN(VLOOKUP($O1886,margin_ranges!$A$5:$D$10,4,FALSE),$P1886*100)</f>
        <v>29.75</v>
      </c>
      <c r="T1886" s="29">
        <f>(1-$S1886/100)/(1-$F1886)-1</f>
        <v>6.4393939393939448E-2</v>
      </c>
      <c r="U1886" s="19" t="str">
        <f>IF(ABS(IFERROR(T1886,0))&gt;0.05,INDEX(margin_ranges!$C$13:$C$16,MATCH($F1886*100,margin_ranges!$B$13:$B$16,1)),"")</f>
        <v>Balanced (Type B)</v>
      </c>
      <c r="V1886">
        <f>MIN(VLOOKUP($U1886,margin_ranges!$A$5:$D$10,4,FALSE),$P1886*100)</f>
        <v>29.75</v>
      </c>
      <c r="Y1886" s="29">
        <f t="shared" si="29"/>
        <v>6.4393939393939448E-2</v>
      </c>
    </row>
    <row r="1887" spans="1:25" x14ac:dyDescent="0.3">
      <c r="A1887" s="8" t="s">
        <v>17</v>
      </c>
      <c r="B1887" s="8" t="s">
        <v>3288</v>
      </c>
      <c r="C1887" s="8" t="s">
        <v>3289</v>
      </c>
      <c r="D1887" s="8" t="s">
        <v>3450</v>
      </c>
      <c r="E1887" s="8" t="s">
        <v>3451</v>
      </c>
      <c r="F1887" s="24">
        <v>0.34</v>
      </c>
      <c r="G1887" s="24">
        <v>0</v>
      </c>
      <c r="H1887" s="25">
        <v>15.2369</v>
      </c>
      <c r="I1887" s="25">
        <v>0.9929</v>
      </c>
      <c r="J1887" s="15">
        <v>17</v>
      </c>
      <c r="K1887" s="15">
        <v>5</v>
      </c>
      <c r="L1887" s="13">
        <v>6.5199999999999994E-2</v>
      </c>
      <c r="M1887" s="7">
        <v>0.55694244999999998</v>
      </c>
      <c r="N1887" s="26">
        <v>0.3</v>
      </c>
      <c r="O1887" s="27" t="s">
        <v>22</v>
      </c>
      <c r="P1887" s="8">
        <v>0.46134470059999999</v>
      </c>
      <c r="Q1887" s="24">
        <v>0.34</v>
      </c>
      <c r="R1887" t="str">
        <f>IF($Q1887*100&gt;=VLOOKUP($O1887,margin_ranges!$A$5:$C$10,2,FALSE),IF($Q1887*100&lt;=VLOOKUP($O1887,margin_ranges!$A$5:$C$10,3,FALSE)+10,"IN RANGE","ABOVE RANGE"),"BELOW RANGE")</f>
        <v>IN RANGE</v>
      </c>
      <c r="S1887">
        <f>MIN(VLOOKUP($O1887,margin_ranges!$A$5:$D$10,4,FALSE),$P1887*100)</f>
        <v>29.75</v>
      </c>
      <c r="T1887" s="29">
        <f>(1-$S1887/100)/(1-$F1887)-1</f>
        <v>6.4393939393939448E-2</v>
      </c>
      <c r="U1887" s="19" t="str">
        <f>IF(ABS(IFERROR(T1887,0))&gt;0.05,INDEX(margin_ranges!$C$13:$C$16,MATCH($F1887*100,margin_ranges!$B$13:$B$16,1)),"")</f>
        <v>Balanced (Type B)</v>
      </c>
      <c r="V1887">
        <f>MIN(VLOOKUP($U1887,margin_ranges!$A$5:$D$10,4,FALSE),$P1887*100)</f>
        <v>29.75</v>
      </c>
      <c r="Y1887" s="29">
        <f t="shared" si="29"/>
        <v>6.4393939393939448E-2</v>
      </c>
    </row>
    <row r="1888" spans="1:25" x14ac:dyDescent="0.3">
      <c r="A1888" s="8" t="s">
        <v>17</v>
      </c>
      <c r="B1888" s="8" t="s">
        <v>3288</v>
      </c>
      <c r="C1888" s="8" t="s">
        <v>3289</v>
      </c>
      <c r="D1888" s="8" t="s">
        <v>3452</v>
      </c>
      <c r="E1888" s="8" t="s">
        <v>3453</v>
      </c>
      <c r="F1888" s="24">
        <v>0.34</v>
      </c>
      <c r="G1888" s="24">
        <v>1</v>
      </c>
      <c r="H1888" s="25">
        <v>162.00120000000001</v>
      </c>
      <c r="I1888" s="25">
        <v>8.7025000000000006</v>
      </c>
      <c r="J1888" s="15">
        <v>121</v>
      </c>
      <c r="K1888" s="15">
        <v>37</v>
      </c>
      <c r="L1888" s="13">
        <v>5.3699999999999998E-2</v>
      </c>
      <c r="M1888" s="7">
        <v>0.46232199000000002</v>
      </c>
      <c r="N1888" s="26">
        <v>0.2</v>
      </c>
      <c r="O1888" s="27" t="s">
        <v>22</v>
      </c>
      <c r="P1888" s="8">
        <v>0.56740106879999996</v>
      </c>
      <c r="Q1888" s="24">
        <v>0.34</v>
      </c>
      <c r="R1888" t="str">
        <f>IF($Q1888*100&gt;=VLOOKUP($O1888,margin_ranges!$A$5:$C$10,2,FALSE),IF($Q1888*100&lt;=VLOOKUP($O1888,margin_ranges!$A$5:$C$10,3,FALSE)+10,"IN RANGE","ABOVE RANGE"),"BELOW RANGE")</f>
        <v>IN RANGE</v>
      </c>
      <c r="S1888">
        <f>MIN(VLOOKUP($O1888,margin_ranges!$A$5:$D$10,4,FALSE),$P1888*100)</f>
        <v>29.75</v>
      </c>
      <c r="T1888" s="29">
        <f>(1-$S1888/100)/(1-$F1888)-1</f>
        <v>6.4393939393939448E-2</v>
      </c>
      <c r="U1888" s="19" t="str">
        <f>IF(ABS(IFERROR(T1888,0))&gt;0.05,INDEX(margin_ranges!$C$13:$C$16,MATCH($F1888*100,margin_ranges!$B$13:$B$16,1)),"")</f>
        <v>Balanced (Type B)</v>
      </c>
      <c r="V1888">
        <f>MIN(VLOOKUP($U1888,margin_ranges!$A$5:$D$10,4,FALSE),$P1888*100)</f>
        <v>29.75</v>
      </c>
      <c r="Y1888" s="29">
        <f t="shared" si="29"/>
        <v>6.4393939393939448E-2</v>
      </c>
    </row>
    <row r="1889" spans="1:25" x14ac:dyDescent="0.3">
      <c r="A1889" s="8" t="s">
        <v>17</v>
      </c>
      <c r="B1889" s="8" t="s">
        <v>3288</v>
      </c>
      <c r="C1889" s="8" t="s">
        <v>3289</v>
      </c>
      <c r="D1889" s="8" t="s">
        <v>3454</v>
      </c>
      <c r="E1889" s="8" t="s">
        <v>3455</v>
      </c>
      <c r="F1889" s="24">
        <v>0.34</v>
      </c>
      <c r="G1889" s="24">
        <v>0</v>
      </c>
      <c r="H1889" s="25">
        <v>27.161100000000001</v>
      </c>
      <c r="I1889" s="25">
        <v>3.4456000000000002</v>
      </c>
      <c r="J1889" s="15">
        <v>59</v>
      </c>
      <c r="K1889" s="15">
        <v>18</v>
      </c>
      <c r="L1889" s="13">
        <v>0.12690000000000001</v>
      </c>
      <c r="M1889" s="7">
        <v>0.57108504000000004</v>
      </c>
      <c r="N1889" s="26">
        <v>0.3</v>
      </c>
      <c r="O1889" s="27" t="s">
        <v>22</v>
      </c>
      <c r="P1889" s="8">
        <v>0.47468418759999997</v>
      </c>
      <c r="Q1889" s="24">
        <v>0.34</v>
      </c>
      <c r="R1889" t="str">
        <f>IF($Q1889*100&gt;=VLOOKUP($O1889,margin_ranges!$A$5:$C$10,2,FALSE),IF($Q1889*100&lt;=VLOOKUP($O1889,margin_ranges!$A$5:$C$10,3,FALSE)+10,"IN RANGE","ABOVE RANGE"),"BELOW RANGE")</f>
        <v>IN RANGE</v>
      </c>
      <c r="S1889">
        <f>MIN(VLOOKUP($O1889,margin_ranges!$A$5:$D$10,4,FALSE),$P1889*100)</f>
        <v>29.75</v>
      </c>
      <c r="T1889" s="29">
        <f>(1-$S1889/100)/(1-$F1889)-1</f>
        <v>6.4393939393939448E-2</v>
      </c>
      <c r="U1889" s="19" t="str">
        <f>IF(ABS(IFERROR(T1889,0))&gt;0.05,INDEX(margin_ranges!$C$13:$C$16,MATCH($F1889*100,margin_ranges!$B$13:$B$16,1)),"")</f>
        <v>Balanced (Type B)</v>
      </c>
      <c r="V1889">
        <f>MIN(VLOOKUP($U1889,margin_ranges!$A$5:$D$10,4,FALSE),$P1889*100)</f>
        <v>29.75</v>
      </c>
      <c r="Y1889" s="29">
        <f t="shared" si="29"/>
        <v>6.4393939393939448E-2</v>
      </c>
    </row>
    <row r="1890" spans="1:25" x14ac:dyDescent="0.3">
      <c r="A1890" s="8" t="s">
        <v>17</v>
      </c>
      <c r="B1890" s="8" t="s">
        <v>3288</v>
      </c>
      <c r="C1890" s="8" t="s">
        <v>3289</v>
      </c>
      <c r="D1890" s="8" t="s">
        <v>3460</v>
      </c>
      <c r="E1890" s="8" t="s">
        <v>3461</v>
      </c>
      <c r="F1890" s="24">
        <v>0.34</v>
      </c>
      <c r="G1890" s="24">
        <v>0</v>
      </c>
      <c r="H1890" s="25">
        <v>15.039099999999999</v>
      </c>
      <c r="I1890" s="25">
        <v>1.4336</v>
      </c>
      <c r="J1890" s="15">
        <v>17</v>
      </c>
      <c r="K1890" s="15">
        <v>5</v>
      </c>
      <c r="L1890" s="13">
        <v>9.5299999999999996E-2</v>
      </c>
      <c r="M1890" s="7">
        <v>0.39553563000000003</v>
      </c>
      <c r="N1890" s="26">
        <v>0.2</v>
      </c>
      <c r="O1890" s="27" t="s">
        <v>22</v>
      </c>
      <c r="P1890" s="8">
        <v>0.49435654540000001</v>
      </c>
      <c r="Q1890" s="24">
        <v>0.34</v>
      </c>
      <c r="R1890" t="str">
        <f>IF($Q1890*100&gt;=VLOOKUP($O1890,margin_ranges!$A$5:$C$10,2,FALSE),IF($Q1890*100&lt;=VLOOKUP($O1890,margin_ranges!$A$5:$C$10,3,FALSE)+10,"IN RANGE","ABOVE RANGE"),"BELOW RANGE")</f>
        <v>IN RANGE</v>
      </c>
      <c r="S1890">
        <f>MIN(VLOOKUP($O1890,margin_ranges!$A$5:$D$10,4,FALSE),$P1890*100)</f>
        <v>29.75</v>
      </c>
      <c r="T1890" s="29">
        <f>(1-$S1890/100)/(1-$F1890)-1</f>
        <v>6.4393939393939448E-2</v>
      </c>
      <c r="U1890" s="19" t="str">
        <f>IF(ABS(IFERROR(T1890,0))&gt;0.05,INDEX(margin_ranges!$C$13:$C$16,MATCH($F1890*100,margin_ranges!$B$13:$B$16,1)),"")</f>
        <v>Balanced (Type B)</v>
      </c>
      <c r="V1890">
        <f>MIN(VLOOKUP($U1890,margin_ranges!$A$5:$D$10,4,FALSE),$P1890*100)</f>
        <v>29.75</v>
      </c>
      <c r="Y1890" s="29">
        <f t="shared" si="29"/>
        <v>6.4393939393939448E-2</v>
      </c>
    </row>
    <row r="1891" spans="1:25" x14ac:dyDescent="0.3">
      <c r="A1891" s="8" t="s">
        <v>17</v>
      </c>
      <c r="B1891" s="8" t="s">
        <v>3288</v>
      </c>
      <c r="C1891" s="8" t="s">
        <v>3289</v>
      </c>
      <c r="D1891" s="8" t="s">
        <v>3462</v>
      </c>
      <c r="E1891" s="8" t="s">
        <v>3463</v>
      </c>
      <c r="F1891" s="24">
        <v>0.34</v>
      </c>
      <c r="G1891" s="24">
        <v>0</v>
      </c>
      <c r="H1891" s="25">
        <v>21.564399999999999</v>
      </c>
      <c r="I1891" s="25">
        <v>2.7888000000000002</v>
      </c>
      <c r="J1891" s="15">
        <v>45</v>
      </c>
      <c r="K1891" s="15">
        <v>14</v>
      </c>
      <c r="L1891" s="13">
        <v>0.1293</v>
      </c>
      <c r="M1891" s="7">
        <v>0.53636759000000001</v>
      </c>
      <c r="N1891" s="26">
        <v>0.3</v>
      </c>
      <c r="O1891" s="27" t="s">
        <v>22</v>
      </c>
      <c r="P1891" s="8">
        <v>0.44068209380000001</v>
      </c>
      <c r="Q1891" s="24">
        <v>0.34</v>
      </c>
      <c r="R1891" t="str">
        <f>IF($Q1891*100&gt;=VLOOKUP($O1891,margin_ranges!$A$5:$C$10,2,FALSE),IF($Q1891*100&lt;=VLOOKUP($O1891,margin_ranges!$A$5:$C$10,3,FALSE)+10,"IN RANGE","ABOVE RANGE"),"BELOW RANGE")</f>
        <v>IN RANGE</v>
      </c>
      <c r="S1891">
        <f>MIN(VLOOKUP($O1891,margin_ranges!$A$5:$D$10,4,FALSE),$P1891*100)</f>
        <v>29.75</v>
      </c>
      <c r="T1891" s="29">
        <f>(1-$S1891/100)/(1-$F1891)-1</f>
        <v>6.4393939393939448E-2</v>
      </c>
      <c r="U1891" s="19" t="str">
        <f>IF(ABS(IFERROR(T1891,0))&gt;0.05,INDEX(margin_ranges!$C$13:$C$16,MATCH($F1891*100,margin_ranges!$B$13:$B$16,1)),"")</f>
        <v>Balanced (Type B)</v>
      </c>
      <c r="V1891">
        <f>MIN(VLOOKUP($U1891,margin_ranges!$A$5:$D$10,4,FALSE),$P1891*100)</f>
        <v>29.75</v>
      </c>
      <c r="Y1891" s="29">
        <f t="shared" si="29"/>
        <v>6.4393939393939448E-2</v>
      </c>
    </row>
    <row r="1892" spans="1:25" x14ac:dyDescent="0.3">
      <c r="A1892" s="8" t="s">
        <v>17</v>
      </c>
      <c r="B1892" s="8" t="s">
        <v>3288</v>
      </c>
      <c r="C1892" s="8" t="s">
        <v>3289</v>
      </c>
      <c r="D1892" s="8" t="s">
        <v>3470</v>
      </c>
      <c r="E1892" s="8" t="s">
        <v>3471</v>
      </c>
      <c r="F1892" s="24">
        <v>0.34</v>
      </c>
      <c r="G1892" s="24">
        <v>1</v>
      </c>
      <c r="H1892" s="25">
        <v>88.570400000000006</v>
      </c>
      <c r="I1892" s="25">
        <v>2.8452999999999999</v>
      </c>
      <c r="J1892" s="15">
        <v>36</v>
      </c>
      <c r="K1892" s="15">
        <v>11</v>
      </c>
      <c r="L1892" s="13">
        <v>3.2099999999999997E-2</v>
      </c>
      <c r="M1892" s="7">
        <v>0.41889842999999999</v>
      </c>
      <c r="N1892" s="26">
        <v>0.2</v>
      </c>
      <c r="O1892" s="27" t="s">
        <v>22</v>
      </c>
      <c r="P1892" s="8">
        <v>0.52255729220000002</v>
      </c>
      <c r="Q1892" s="24">
        <v>0.34</v>
      </c>
      <c r="R1892" t="str">
        <f>IF($Q1892*100&gt;=VLOOKUP($O1892,margin_ranges!$A$5:$C$10,2,FALSE),IF($Q1892*100&lt;=VLOOKUP($O1892,margin_ranges!$A$5:$C$10,3,FALSE)+10,"IN RANGE","ABOVE RANGE"),"BELOW RANGE")</f>
        <v>IN RANGE</v>
      </c>
      <c r="S1892">
        <f>MIN(VLOOKUP($O1892,margin_ranges!$A$5:$D$10,4,FALSE),$P1892*100)</f>
        <v>29.75</v>
      </c>
      <c r="T1892" s="29">
        <f>(1-$S1892/100)/(1-$F1892)-1</f>
        <v>6.4393939393939448E-2</v>
      </c>
      <c r="U1892" s="19" t="str">
        <f>IF(ABS(IFERROR(T1892,0))&gt;0.05,INDEX(margin_ranges!$C$13:$C$16,MATCH($F1892*100,margin_ranges!$B$13:$B$16,1)),"")</f>
        <v>Balanced (Type B)</v>
      </c>
      <c r="V1892">
        <f>MIN(VLOOKUP($U1892,margin_ranges!$A$5:$D$10,4,FALSE),$P1892*100)</f>
        <v>29.75</v>
      </c>
      <c r="Y1892" s="29">
        <f t="shared" si="29"/>
        <v>6.4393939393939448E-2</v>
      </c>
    </row>
    <row r="1893" spans="1:25" x14ac:dyDescent="0.3">
      <c r="A1893" s="8" t="s">
        <v>17</v>
      </c>
      <c r="B1893" s="8" t="s">
        <v>3288</v>
      </c>
      <c r="C1893" s="8" t="s">
        <v>3289</v>
      </c>
      <c r="D1893" s="8" t="s">
        <v>3496</v>
      </c>
      <c r="E1893" s="8" t="s">
        <v>3497</v>
      </c>
      <c r="F1893" s="24">
        <v>0.34</v>
      </c>
      <c r="G1893" s="24">
        <v>1</v>
      </c>
      <c r="H1893" s="25">
        <v>47.064500000000002</v>
      </c>
      <c r="I1893" s="25">
        <v>1.4329000000000001</v>
      </c>
      <c r="J1893" s="15">
        <v>18</v>
      </c>
      <c r="K1893" s="15">
        <v>6</v>
      </c>
      <c r="L1893" s="13">
        <v>3.04E-2</v>
      </c>
      <c r="M1893" s="7">
        <v>0.42250136999999999</v>
      </c>
      <c r="N1893" s="26">
        <v>0.2</v>
      </c>
      <c r="O1893" s="27" t="s">
        <v>22</v>
      </c>
      <c r="P1893" s="8">
        <v>0.52662875480000004</v>
      </c>
      <c r="Q1893" s="24">
        <v>0.34</v>
      </c>
      <c r="R1893" t="str">
        <f>IF($Q1893*100&gt;=VLOOKUP($O1893,margin_ranges!$A$5:$C$10,2,FALSE),IF($Q1893*100&lt;=VLOOKUP($O1893,margin_ranges!$A$5:$C$10,3,FALSE)+10,"IN RANGE","ABOVE RANGE"),"BELOW RANGE")</f>
        <v>IN RANGE</v>
      </c>
      <c r="S1893">
        <f>MIN(VLOOKUP($O1893,margin_ranges!$A$5:$D$10,4,FALSE),$P1893*100)</f>
        <v>29.75</v>
      </c>
      <c r="T1893" s="29">
        <f>(1-$S1893/100)/(1-$F1893)-1</f>
        <v>6.4393939393939448E-2</v>
      </c>
      <c r="U1893" s="19" t="str">
        <f>IF(ABS(IFERROR(T1893,0))&gt;0.05,INDEX(margin_ranges!$C$13:$C$16,MATCH($F1893*100,margin_ranges!$B$13:$B$16,1)),"")</f>
        <v>Balanced (Type B)</v>
      </c>
      <c r="V1893">
        <f>MIN(VLOOKUP($U1893,margin_ranges!$A$5:$D$10,4,FALSE),$P1893*100)</f>
        <v>29.75</v>
      </c>
      <c r="Y1893" s="29">
        <f t="shared" si="29"/>
        <v>6.4393939393939448E-2</v>
      </c>
    </row>
    <row r="1894" spans="1:25" x14ac:dyDescent="0.3">
      <c r="A1894" s="8" t="s">
        <v>17</v>
      </c>
      <c r="B1894" s="8" t="s">
        <v>3288</v>
      </c>
      <c r="C1894" s="8" t="s">
        <v>3289</v>
      </c>
      <c r="D1894" s="8" t="s">
        <v>3502</v>
      </c>
      <c r="E1894" s="8" t="s">
        <v>3503</v>
      </c>
      <c r="F1894" s="24">
        <v>0.34</v>
      </c>
      <c r="G1894" s="24">
        <v>0</v>
      </c>
      <c r="H1894" s="25">
        <v>18.071100000000001</v>
      </c>
      <c r="I1894" s="25">
        <v>2.0005000000000002</v>
      </c>
      <c r="J1894" s="15">
        <v>29</v>
      </c>
      <c r="K1894" s="15">
        <v>9</v>
      </c>
      <c r="L1894" s="13">
        <v>0.11070000000000001</v>
      </c>
      <c r="M1894" s="7">
        <v>0.47875530999999999</v>
      </c>
      <c r="N1894" s="26">
        <v>0.3</v>
      </c>
      <c r="O1894" s="27" t="s">
        <v>22</v>
      </c>
      <c r="P1894" s="8">
        <v>0.37337509790000001</v>
      </c>
      <c r="Q1894" s="24">
        <v>0.34</v>
      </c>
      <c r="R1894" t="str">
        <f>IF($Q1894*100&gt;=VLOOKUP($O1894,margin_ranges!$A$5:$C$10,2,FALSE),IF($Q1894*100&lt;=VLOOKUP($O1894,margin_ranges!$A$5:$C$10,3,FALSE)+10,"IN RANGE","ABOVE RANGE"),"BELOW RANGE")</f>
        <v>IN RANGE</v>
      </c>
      <c r="S1894">
        <f>MIN(VLOOKUP($O1894,margin_ranges!$A$5:$D$10,4,FALSE),$P1894*100)</f>
        <v>29.75</v>
      </c>
      <c r="T1894" s="29">
        <f>(1-$S1894/100)/(1-$F1894)-1</f>
        <v>6.4393939393939448E-2</v>
      </c>
      <c r="U1894" s="19" t="str">
        <f>IF(ABS(IFERROR(T1894,0))&gt;0.05,INDEX(margin_ranges!$C$13:$C$16,MATCH($F1894*100,margin_ranges!$B$13:$B$16,1)),"")</f>
        <v>Balanced (Type B)</v>
      </c>
      <c r="V1894">
        <f>MIN(VLOOKUP($U1894,margin_ranges!$A$5:$D$10,4,FALSE),$P1894*100)</f>
        <v>29.75</v>
      </c>
      <c r="Y1894" s="29">
        <f t="shared" si="29"/>
        <v>6.4393939393939448E-2</v>
      </c>
    </row>
    <row r="1895" spans="1:25" x14ac:dyDescent="0.3">
      <c r="A1895" s="8" t="s">
        <v>17</v>
      </c>
      <c r="B1895" s="8" t="s">
        <v>3288</v>
      </c>
      <c r="C1895" s="8" t="s">
        <v>3289</v>
      </c>
      <c r="D1895" s="8" t="s">
        <v>3528</v>
      </c>
      <c r="E1895" s="8" t="s">
        <v>3529</v>
      </c>
      <c r="F1895" s="24">
        <v>0.34</v>
      </c>
      <c r="G1895" s="24">
        <v>1</v>
      </c>
      <c r="H1895" s="25">
        <v>90.6571</v>
      </c>
      <c r="I1895" s="25">
        <v>8.2302</v>
      </c>
      <c r="J1895" s="15">
        <v>112</v>
      </c>
      <c r="K1895" s="15">
        <v>34</v>
      </c>
      <c r="L1895" s="13">
        <v>9.0800000000000006E-2</v>
      </c>
      <c r="M1895" s="7">
        <v>0.45327234999999999</v>
      </c>
      <c r="N1895" s="26">
        <v>0.2</v>
      </c>
      <c r="O1895" s="27" t="s">
        <v>22</v>
      </c>
      <c r="P1895" s="8">
        <v>0.55876417359999997</v>
      </c>
      <c r="Q1895" s="24">
        <v>0.34</v>
      </c>
      <c r="R1895" t="str">
        <f>IF($Q1895*100&gt;=VLOOKUP($O1895,margin_ranges!$A$5:$C$10,2,FALSE),IF($Q1895*100&lt;=VLOOKUP($O1895,margin_ranges!$A$5:$C$10,3,FALSE)+10,"IN RANGE","ABOVE RANGE"),"BELOW RANGE")</f>
        <v>IN RANGE</v>
      </c>
      <c r="S1895">
        <f>MIN(VLOOKUP($O1895,margin_ranges!$A$5:$D$10,4,FALSE),$P1895*100)</f>
        <v>29.75</v>
      </c>
      <c r="T1895" s="29">
        <f>(1-$S1895/100)/(1-$F1895)-1</f>
        <v>6.4393939393939448E-2</v>
      </c>
      <c r="U1895" s="19" t="str">
        <f>IF(ABS(IFERROR(T1895,0))&gt;0.05,INDEX(margin_ranges!$C$13:$C$16,MATCH($F1895*100,margin_ranges!$B$13:$B$16,1)),"")</f>
        <v>Balanced (Type B)</v>
      </c>
      <c r="V1895">
        <f>MIN(VLOOKUP($U1895,margin_ranges!$A$5:$D$10,4,FALSE),$P1895*100)</f>
        <v>29.75</v>
      </c>
      <c r="Y1895" s="29">
        <f t="shared" si="29"/>
        <v>6.4393939393939448E-2</v>
      </c>
    </row>
    <row r="1896" spans="1:25" x14ac:dyDescent="0.3">
      <c r="A1896" s="8" t="s">
        <v>17</v>
      </c>
      <c r="B1896" s="8" t="s">
        <v>3288</v>
      </c>
      <c r="C1896" s="8" t="s">
        <v>3289</v>
      </c>
      <c r="D1896" s="8" t="s">
        <v>3558</v>
      </c>
      <c r="E1896" s="8" t="s">
        <v>3559</v>
      </c>
      <c r="F1896" s="24">
        <v>0.34</v>
      </c>
      <c r="G1896" s="24">
        <v>1</v>
      </c>
      <c r="H1896" s="25">
        <v>44.006500000000003</v>
      </c>
      <c r="I1896" s="25">
        <v>2.2662</v>
      </c>
      <c r="J1896" s="15">
        <v>53</v>
      </c>
      <c r="K1896" s="15">
        <v>16</v>
      </c>
      <c r="L1896" s="13">
        <v>5.1499999999999997E-2</v>
      </c>
      <c r="M1896" s="7">
        <v>0.77327827999999998</v>
      </c>
      <c r="N1896" s="26">
        <v>0.3</v>
      </c>
      <c r="O1896" s="27" t="s">
        <v>22</v>
      </c>
      <c r="P1896" s="8">
        <v>0.61204134700000001</v>
      </c>
      <c r="Q1896" s="24">
        <v>0.34</v>
      </c>
      <c r="R1896" t="str">
        <f>IF($Q1896*100&gt;=VLOOKUP($O1896,margin_ranges!$A$5:$C$10,2,FALSE),IF($Q1896*100&lt;=VLOOKUP($O1896,margin_ranges!$A$5:$C$10,3,FALSE)+10,"IN RANGE","ABOVE RANGE"),"BELOW RANGE")</f>
        <v>IN RANGE</v>
      </c>
      <c r="S1896">
        <f>MIN(VLOOKUP($O1896,margin_ranges!$A$5:$D$10,4,FALSE),$P1896*100)</f>
        <v>29.75</v>
      </c>
      <c r="T1896" s="29">
        <f>(1-$S1896/100)/(1-$F1896)-1</f>
        <v>6.4393939393939448E-2</v>
      </c>
      <c r="U1896" s="19" t="str">
        <f>IF(ABS(IFERROR(T1896,0))&gt;0.05,INDEX(margin_ranges!$C$13:$C$16,MATCH($F1896*100,margin_ranges!$B$13:$B$16,1)),"")</f>
        <v>Balanced (Type B)</v>
      </c>
      <c r="V1896">
        <f>MIN(VLOOKUP($U1896,margin_ranges!$A$5:$D$10,4,FALSE),$P1896*100)</f>
        <v>29.75</v>
      </c>
      <c r="Y1896" s="29">
        <f t="shared" si="29"/>
        <v>6.4393939393939448E-2</v>
      </c>
    </row>
    <row r="1897" spans="1:25" x14ac:dyDescent="0.3">
      <c r="A1897" s="8" t="s">
        <v>17</v>
      </c>
      <c r="B1897" s="8" t="s">
        <v>3288</v>
      </c>
      <c r="C1897" s="8" t="s">
        <v>3289</v>
      </c>
      <c r="D1897" s="8" t="s">
        <v>3568</v>
      </c>
      <c r="E1897" s="8" t="s">
        <v>3569</v>
      </c>
      <c r="F1897" s="24">
        <v>0.34</v>
      </c>
      <c r="G1897" s="24">
        <v>0</v>
      </c>
      <c r="H1897" s="25">
        <v>14.285</v>
      </c>
      <c r="I1897" s="25">
        <v>1.3353999999999999</v>
      </c>
      <c r="J1897" s="15">
        <v>23</v>
      </c>
      <c r="K1897" s="15">
        <v>7</v>
      </c>
      <c r="L1897" s="13">
        <v>9.35E-2</v>
      </c>
      <c r="M1897" s="7">
        <v>0.56290987000000003</v>
      </c>
      <c r="N1897" s="26">
        <v>0.2</v>
      </c>
      <c r="O1897" s="27" t="s">
        <v>22</v>
      </c>
      <c r="P1897" s="8">
        <v>0.64470333349999998</v>
      </c>
      <c r="Q1897" s="24">
        <v>0.34</v>
      </c>
      <c r="R1897" t="str">
        <f>IF($Q1897*100&gt;=VLOOKUP($O1897,margin_ranges!$A$5:$C$10,2,FALSE),IF($Q1897*100&lt;=VLOOKUP($O1897,margin_ranges!$A$5:$C$10,3,FALSE)+10,"IN RANGE","ABOVE RANGE"),"BELOW RANGE")</f>
        <v>IN RANGE</v>
      </c>
      <c r="S1897">
        <f>MIN(VLOOKUP($O1897,margin_ranges!$A$5:$D$10,4,FALSE),$P1897*100)</f>
        <v>29.75</v>
      </c>
      <c r="T1897" s="29">
        <f>(1-$S1897/100)/(1-$F1897)-1</f>
        <v>6.4393939393939448E-2</v>
      </c>
      <c r="U1897" s="19" t="str">
        <f>IF(ABS(IFERROR(T1897,0))&gt;0.05,INDEX(margin_ranges!$C$13:$C$16,MATCH($F1897*100,margin_ranges!$B$13:$B$16,1)),"")</f>
        <v>Balanced (Type B)</v>
      </c>
      <c r="V1897">
        <f>MIN(VLOOKUP($U1897,margin_ranges!$A$5:$D$10,4,FALSE),$P1897*100)</f>
        <v>29.75</v>
      </c>
      <c r="Y1897" s="29">
        <f t="shared" si="29"/>
        <v>6.4393939393939448E-2</v>
      </c>
    </row>
    <row r="1898" spans="1:25" x14ac:dyDescent="0.3">
      <c r="A1898" s="8" t="s">
        <v>17</v>
      </c>
      <c r="B1898" s="8" t="s">
        <v>3288</v>
      </c>
      <c r="C1898" s="8" t="s">
        <v>3289</v>
      </c>
      <c r="D1898" s="8" t="s">
        <v>3572</v>
      </c>
      <c r="E1898" s="8" t="s">
        <v>3573</v>
      </c>
      <c r="F1898" s="24">
        <v>0.34</v>
      </c>
      <c r="G1898" s="24">
        <v>1</v>
      </c>
      <c r="H1898" s="25">
        <v>45.192900000000002</v>
      </c>
      <c r="I1898" s="25">
        <v>6.7965</v>
      </c>
      <c r="J1898" s="15">
        <v>125</v>
      </c>
      <c r="K1898" s="15">
        <v>38</v>
      </c>
      <c r="L1898" s="13">
        <v>0.15040000000000001</v>
      </c>
      <c r="M1898" s="7">
        <v>0.61110551000000002</v>
      </c>
      <c r="N1898" s="26">
        <v>0.3</v>
      </c>
      <c r="O1898" s="27" t="s">
        <v>22</v>
      </c>
      <c r="P1898" s="8">
        <v>0.50908640640000002</v>
      </c>
      <c r="Q1898" s="24">
        <v>0.34</v>
      </c>
      <c r="R1898" t="str">
        <f>IF($Q1898*100&gt;=VLOOKUP($O1898,margin_ranges!$A$5:$C$10,2,FALSE),IF($Q1898*100&lt;=VLOOKUP($O1898,margin_ranges!$A$5:$C$10,3,FALSE)+10,"IN RANGE","ABOVE RANGE"),"BELOW RANGE")</f>
        <v>IN RANGE</v>
      </c>
      <c r="S1898">
        <f>MIN(VLOOKUP($O1898,margin_ranges!$A$5:$D$10,4,FALSE),$P1898*100)</f>
        <v>29.75</v>
      </c>
      <c r="T1898" s="29">
        <f>(1-$S1898/100)/(1-$F1898)-1</f>
        <v>6.4393939393939448E-2</v>
      </c>
      <c r="U1898" s="19" t="str">
        <f>IF(ABS(IFERROR(T1898,0))&gt;0.05,INDEX(margin_ranges!$C$13:$C$16,MATCH($F1898*100,margin_ranges!$B$13:$B$16,1)),"")</f>
        <v>Balanced (Type B)</v>
      </c>
      <c r="V1898">
        <f>MIN(VLOOKUP($U1898,margin_ranges!$A$5:$D$10,4,FALSE),$P1898*100)</f>
        <v>29.75</v>
      </c>
      <c r="Y1898" s="29">
        <f t="shared" si="29"/>
        <v>6.4393939393939448E-2</v>
      </c>
    </row>
    <row r="1899" spans="1:25" x14ac:dyDescent="0.3">
      <c r="A1899" s="8" t="s">
        <v>17</v>
      </c>
      <c r="B1899" s="8" t="s">
        <v>3288</v>
      </c>
      <c r="C1899" s="8" t="s">
        <v>3289</v>
      </c>
      <c r="D1899" s="28" t="s">
        <v>3290</v>
      </c>
      <c r="E1899" s="8" t="s">
        <v>3291</v>
      </c>
      <c r="F1899" s="24">
        <v>0.33999999999999903</v>
      </c>
      <c r="G1899" s="24">
        <v>0</v>
      </c>
      <c r="H1899" s="25">
        <v>13.051299999999999</v>
      </c>
      <c r="I1899" s="25">
        <v>1.8868</v>
      </c>
      <c r="J1899" s="15">
        <v>28</v>
      </c>
      <c r="K1899" s="15">
        <v>9</v>
      </c>
      <c r="L1899" s="13">
        <v>0.14460000000000001</v>
      </c>
      <c r="M1899" s="7">
        <v>0.50215407999999995</v>
      </c>
      <c r="N1899" s="26">
        <v>0.3</v>
      </c>
      <c r="O1899" s="27" t="s">
        <v>22</v>
      </c>
      <c r="P1899" s="8">
        <v>0.40257380659999997</v>
      </c>
      <c r="Q1899" s="24">
        <v>0.34</v>
      </c>
      <c r="R1899" t="str">
        <f>IF($Q1899*100&gt;=VLOOKUP($O1899,margin_ranges!$A$5:$C$10,2,FALSE),IF($Q1899*100&lt;=VLOOKUP($O1899,margin_ranges!$A$5:$C$10,3,FALSE)+10,"IN RANGE","ABOVE RANGE"),"BELOW RANGE")</f>
        <v>IN RANGE</v>
      </c>
      <c r="S1899">
        <f>MIN(VLOOKUP($O1899,margin_ranges!$A$5:$D$10,4,FALSE),$P1899*100)</f>
        <v>29.75</v>
      </c>
      <c r="T1899" s="29">
        <f>(1-$S1899/100)/(1-$F1899)-1</f>
        <v>6.4393939393937671E-2</v>
      </c>
      <c r="U1899" s="19" t="str">
        <f>IF(ABS(IFERROR(T1899,0))&gt;0.05,INDEX(margin_ranges!$C$13:$C$16,MATCH($F1899*100,margin_ranges!$B$13:$B$16,1)),"")</f>
        <v>Balanced (Type B)</v>
      </c>
      <c r="V1899">
        <f>MIN(VLOOKUP($U1899,margin_ranges!$A$5:$D$10,4,FALSE),$P1899*100)</f>
        <v>29.75</v>
      </c>
      <c r="Y1899" s="29">
        <f t="shared" si="29"/>
        <v>6.4393939393937671E-2</v>
      </c>
    </row>
    <row r="1900" spans="1:25" x14ac:dyDescent="0.3">
      <c r="A1900" s="8" t="s">
        <v>17</v>
      </c>
      <c r="B1900" s="8" t="s">
        <v>3288</v>
      </c>
      <c r="C1900" s="8" t="s">
        <v>3289</v>
      </c>
      <c r="D1900" s="8" t="s">
        <v>3316</v>
      </c>
      <c r="E1900" s="8" t="s">
        <v>3317</v>
      </c>
      <c r="F1900" s="24">
        <v>0.33999999999999903</v>
      </c>
      <c r="G1900" s="24">
        <v>1</v>
      </c>
      <c r="H1900" s="25">
        <v>153.19030000000001</v>
      </c>
      <c r="I1900" s="25">
        <v>32.215800000000002</v>
      </c>
      <c r="J1900" s="15">
        <v>175</v>
      </c>
      <c r="K1900" s="15">
        <v>53</v>
      </c>
      <c r="L1900" s="13">
        <v>0.21029999999999999</v>
      </c>
      <c r="M1900" s="7">
        <v>0.18134189000000001</v>
      </c>
      <c r="N1900" s="26">
        <v>0.1</v>
      </c>
      <c r="O1900" s="27" t="s">
        <v>22</v>
      </c>
      <c r="P1900" s="8">
        <v>0.44855542920000002</v>
      </c>
      <c r="Q1900" s="24">
        <v>0.34</v>
      </c>
      <c r="R1900" t="str">
        <f>IF($Q1900*100&gt;=VLOOKUP($O1900,margin_ranges!$A$5:$C$10,2,FALSE),IF($Q1900*100&lt;=VLOOKUP($O1900,margin_ranges!$A$5:$C$10,3,FALSE)+10,"IN RANGE","ABOVE RANGE"),"BELOW RANGE")</f>
        <v>IN RANGE</v>
      </c>
      <c r="S1900">
        <f>MIN(VLOOKUP($O1900,margin_ranges!$A$5:$D$10,4,FALSE),$P1900*100)</f>
        <v>29.75</v>
      </c>
      <c r="T1900" s="29">
        <f>(1-$S1900/100)/(1-$F1900)-1</f>
        <v>6.4393939393937671E-2</v>
      </c>
      <c r="U1900" s="19" t="str">
        <f>IF(ABS(IFERROR(T1900,0))&gt;0.05,INDEX(margin_ranges!$C$13:$C$16,MATCH($F1900*100,margin_ranges!$B$13:$B$16,1)),"")</f>
        <v>Balanced (Type B)</v>
      </c>
      <c r="V1900">
        <f>MIN(VLOOKUP($U1900,margin_ranges!$A$5:$D$10,4,FALSE),$P1900*100)</f>
        <v>29.75</v>
      </c>
      <c r="Y1900" s="29">
        <f t="shared" si="29"/>
        <v>6.4393939393937671E-2</v>
      </c>
    </row>
    <row r="1901" spans="1:25" x14ac:dyDescent="0.3">
      <c r="A1901" s="8" t="s">
        <v>17</v>
      </c>
      <c r="B1901" s="8" t="s">
        <v>3288</v>
      </c>
      <c r="C1901" s="8" t="s">
        <v>3289</v>
      </c>
      <c r="D1901" s="8" t="s">
        <v>3324</v>
      </c>
      <c r="E1901" s="8" t="s">
        <v>3325</v>
      </c>
      <c r="F1901" s="24">
        <v>0.33999999999999903</v>
      </c>
      <c r="G1901" s="24">
        <v>0</v>
      </c>
      <c r="H1901" s="25">
        <v>2.4178000000000002</v>
      </c>
      <c r="I1901" s="25">
        <v>0.6079</v>
      </c>
      <c r="J1901" s="15">
        <v>10</v>
      </c>
      <c r="K1901" s="15">
        <v>3</v>
      </c>
      <c r="L1901" s="13">
        <v>0.25140000000000001</v>
      </c>
      <c r="M1901" s="7">
        <v>0.53914218999999997</v>
      </c>
      <c r="N1901" s="26">
        <v>0.15</v>
      </c>
      <c r="O1901" s="27" t="s">
        <v>22</v>
      </c>
      <c r="P1901" s="8">
        <v>0.72178025759999997</v>
      </c>
      <c r="Q1901" s="24">
        <v>0.34</v>
      </c>
      <c r="R1901" t="str">
        <f>IF($Q1901*100&gt;=VLOOKUP($O1901,margin_ranges!$A$5:$C$10,2,FALSE),IF($Q1901*100&lt;=VLOOKUP($O1901,margin_ranges!$A$5:$C$10,3,FALSE)+10,"IN RANGE","ABOVE RANGE"),"BELOW RANGE")</f>
        <v>IN RANGE</v>
      </c>
      <c r="S1901">
        <f>MIN(VLOOKUP($O1901,margin_ranges!$A$5:$D$10,4,FALSE),$P1901*100)</f>
        <v>29.75</v>
      </c>
      <c r="T1901" s="29">
        <f>(1-$S1901/100)/(1-$F1901)-1</f>
        <v>6.4393939393937671E-2</v>
      </c>
      <c r="U1901" s="19" t="str">
        <f>IF(ABS(IFERROR(T1901,0))&gt;0.05,INDEX(margin_ranges!$C$13:$C$16,MATCH($F1901*100,margin_ranges!$B$13:$B$16,1)),"")</f>
        <v>Balanced (Type B)</v>
      </c>
      <c r="V1901">
        <f>MIN(VLOOKUP($U1901,margin_ranges!$A$5:$D$10,4,FALSE),$P1901*100)</f>
        <v>29.75</v>
      </c>
      <c r="Y1901" s="29">
        <f t="shared" si="29"/>
        <v>6.4393939393937671E-2</v>
      </c>
    </row>
    <row r="1902" spans="1:25" x14ac:dyDescent="0.3">
      <c r="A1902" s="8" t="s">
        <v>17</v>
      </c>
      <c r="B1902" s="8" t="s">
        <v>3288</v>
      </c>
      <c r="C1902" s="8" t="s">
        <v>3289</v>
      </c>
      <c r="D1902" s="8" t="s">
        <v>3366</v>
      </c>
      <c r="E1902" s="8" t="s">
        <v>3367</v>
      </c>
      <c r="F1902" s="24">
        <v>0.33999999999999903</v>
      </c>
      <c r="G1902" s="24">
        <v>1</v>
      </c>
      <c r="H1902" s="25">
        <v>50.110100000000003</v>
      </c>
      <c r="I1902" s="25">
        <v>2.0960999999999999</v>
      </c>
      <c r="J1902" s="15">
        <v>47</v>
      </c>
      <c r="K1902" s="15">
        <v>14</v>
      </c>
      <c r="L1902" s="13">
        <v>4.1799999999999997E-2</v>
      </c>
      <c r="M1902" s="7">
        <v>0.75252505000000003</v>
      </c>
      <c r="N1902" s="26">
        <v>0.3</v>
      </c>
      <c r="O1902" s="27" t="s">
        <v>22</v>
      </c>
      <c r="P1902" s="8">
        <v>0.60134217249999999</v>
      </c>
      <c r="Q1902" s="24">
        <v>0.34</v>
      </c>
      <c r="R1902" t="str">
        <f>IF($Q1902*100&gt;=VLOOKUP($O1902,margin_ranges!$A$5:$C$10,2,FALSE),IF($Q1902*100&lt;=VLOOKUP($O1902,margin_ranges!$A$5:$C$10,3,FALSE)+10,"IN RANGE","ABOVE RANGE"),"BELOW RANGE")</f>
        <v>IN RANGE</v>
      </c>
      <c r="S1902">
        <f>MIN(VLOOKUP($O1902,margin_ranges!$A$5:$D$10,4,FALSE),$P1902*100)</f>
        <v>29.75</v>
      </c>
      <c r="T1902" s="29">
        <f>(1-$S1902/100)/(1-$F1902)-1</f>
        <v>6.4393939393937671E-2</v>
      </c>
      <c r="U1902" s="19" t="str">
        <f>IF(ABS(IFERROR(T1902,0))&gt;0.05,INDEX(margin_ranges!$C$13:$C$16,MATCH($F1902*100,margin_ranges!$B$13:$B$16,1)),"")</f>
        <v>Balanced (Type B)</v>
      </c>
      <c r="V1902">
        <f>MIN(VLOOKUP($U1902,margin_ranges!$A$5:$D$10,4,FALSE),$P1902*100)</f>
        <v>29.75</v>
      </c>
      <c r="Y1902" s="29">
        <f t="shared" si="29"/>
        <v>6.4393939393937671E-2</v>
      </c>
    </row>
    <row r="1903" spans="1:25" x14ac:dyDescent="0.3">
      <c r="A1903" s="8" t="s">
        <v>17</v>
      </c>
      <c r="B1903" s="8" t="s">
        <v>3288</v>
      </c>
      <c r="C1903" s="8" t="s">
        <v>3289</v>
      </c>
      <c r="D1903" s="28" t="s">
        <v>3374</v>
      </c>
      <c r="E1903" s="8" t="s">
        <v>3375</v>
      </c>
      <c r="F1903" s="24">
        <v>0.33999999999999903</v>
      </c>
      <c r="G1903" s="24">
        <v>0</v>
      </c>
      <c r="H1903" s="25">
        <v>16.040700000000001</v>
      </c>
      <c r="I1903" s="25">
        <v>2.1560999999999999</v>
      </c>
      <c r="J1903" s="15">
        <v>40</v>
      </c>
      <c r="K1903" s="15">
        <v>12</v>
      </c>
      <c r="L1903" s="13">
        <v>0.13439999999999999</v>
      </c>
      <c r="M1903" s="7">
        <v>0.61269172999999999</v>
      </c>
      <c r="N1903" s="26">
        <v>0.3</v>
      </c>
      <c r="O1903" s="27" t="s">
        <v>22</v>
      </c>
      <c r="P1903" s="8">
        <v>0.51035735719999997</v>
      </c>
      <c r="Q1903" s="24">
        <v>0.34</v>
      </c>
      <c r="R1903" t="str">
        <f>IF($Q1903*100&gt;=VLOOKUP($O1903,margin_ranges!$A$5:$C$10,2,FALSE),IF($Q1903*100&lt;=VLOOKUP($O1903,margin_ranges!$A$5:$C$10,3,FALSE)+10,"IN RANGE","ABOVE RANGE"),"BELOW RANGE")</f>
        <v>IN RANGE</v>
      </c>
      <c r="S1903">
        <f>MIN(VLOOKUP($O1903,margin_ranges!$A$5:$D$10,4,FALSE),$P1903*100)</f>
        <v>29.75</v>
      </c>
      <c r="T1903" s="29">
        <f>(1-$S1903/100)/(1-$F1903)-1</f>
        <v>6.4393939393937671E-2</v>
      </c>
      <c r="U1903" s="19" t="str">
        <f>IF(ABS(IFERROR(T1903,0))&gt;0.05,INDEX(margin_ranges!$C$13:$C$16,MATCH($F1903*100,margin_ranges!$B$13:$B$16,1)),"")</f>
        <v>Balanced (Type B)</v>
      </c>
      <c r="V1903">
        <f>MIN(VLOOKUP($U1903,margin_ranges!$A$5:$D$10,4,FALSE),$P1903*100)</f>
        <v>29.75</v>
      </c>
      <c r="Y1903" s="29">
        <f t="shared" si="29"/>
        <v>6.4393939393937671E-2</v>
      </c>
    </row>
    <row r="1904" spans="1:25" x14ac:dyDescent="0.3">
      <c r="A1904" s="8" t="s">
        <v>17</v>
      </c>
      <c r="B1904" s="8" t="s">
        <v>3288</v>
      </c>
      <c r="C1904" s="8" t="s">
        <v>3289</v>
      </c>
      <c r="D1904" s="8" t="s">
        <v>3388</v>
      </c>
      <c r="E1904" s="8" t="s">
        <v>3389</v>
      </c>
      <c r="F1904" s="24">
        <v>0.33999999999999903</v>
      </c>
      <c r="G1904" s="24">
        <v>0</v>
      </c>
      <c r="H1904" s="25">
        <v>25.1264</v>
      </c>
      <c r="I1904" s="25">
        <v>1.2202</v>
      </c>
      <c r="J1904" s="15">
        <v>20</v>
      </c>
      <c r="K1904" s="15">
        <v>6</v>
      </c>
      <c r="L1904" s="13">
        <v>4.8599999999999997E-2</v>
      </c>
      <c r="M1904" s="7">
        <v>0.54125153999999998</v>
      </c>
      <c r="N1904" s="26">
        <v>0.3</v>
      </c>
      <c r="O1904" s="27" t="s">
        <v>22</v>
      </c>
      <c r="P1904" s="8">
        <v>0.44572905629999998</v>
      </c>
      <c r="Q1904" s="24">
        <v>0.34</v>
      </c>
      <c r="R1904" t="str">
        <f>IF($Q1904*100&gt;=VLOOKUP($O1904,margin_ranges!$A$5:$C$10,2,FALSE),IF($Q1904*100&lt;=VLOOKUP($O1904,margin_ranges!$A$5:$C$10,3,FALSE)+10,"IN RANGE","ABOVE RANGE"),"BELOW RANGE")</f>
        <v>IN RANGE</v>
      </c>
      <c r="S1904">
        <f>MIN(VLOOKUP($O1904,margin_ranges!$A$5:$D$10,4,FALSE),$P1904*100)</f>
        <v>29.75</v>
      </c>
      <c r="T1904" s="29">
        <f>(1-$S1904/100)/(1-$F1904)-1</f>
        <v>6.4393939393937671E-2</v>
      </c>
      <c r="U1904" s="19" t="str">
        <f>IF(ABS(IFERROR(T1904,0))&gt;0.05,INDEX(margin_ranges!$C$13:$C$16,MATCH($F1904*100,margin_ranges!$B$13:$B$16,1)),"")</f>
        <v>Balanced (Type B)</v>
      </c>
      <c r="V1904">
        <f>MIN(VLOOKUP($U1904,margin_ranges!$A$5:$D$10,4,FALSE),$P1904*100)</f>
        <v>29.75</v>
      </c>
      <c r="Y1904" s="29">
        <f t="shared" si="29"/>
        <v>6.4393939393937671E-2</v>
      </c>
    </row>
    <row r="1905" spans="1:25" x14ac:dyDescent="0.3">
      <c r="A1905" s="8" t="s">
        <v>17</v>
      </c>
      <c r="B1905" s="8" t="s">
        <v>3288</v>
      </c>
      <c r="C1905" s="8" t="s">
        <v>3289</v>
      </c>
      <c r="D1905" s="8" t="s">
        <v>3400</v>
      </c>
      <c r="E1905" s="8" t="s">
        <v>3401</v>
      </c>
      <c r="F1905" s="24">
        <v>0.33999999999999903</v>
      </c>
      <c r="G1905" s="24">
        <v>1</v>
      </c>
      <c r="H1905" s="25">
        <v>74.873699999999999</v>
      </c>
      <c r="I1905" s="25">
        <v>5.6452999999999998</v>
      </c>
      <c r="J1905" s="15">
        <v>69</v>
      </c>
      <c r="K1905" s="15">
        <v>19</v>
      </c>
      <c r="L1905" s="13">
        <v>7.5399999999999995E-2</v>
      </c>
      <c r="M1905" s="7">
        <v>0.40546599999999999</v>
      </c>
      <c r="N1905" s="26">
        <v>0.2</v>
      </c>
      <c r="O1905" s="27" t="s">
        <v>22</v>
      </c>
      <c r="P1905" s="8">
        <v>0.5067403949</v>
      </c>
      <c r="Q1905" s="24">
        <v>0.34</v>
      </c>
      <c r="R1905" t="str">
        <f>IF($Q1905*100&gt;=VLOOKUP($O1905,margin_ranges!$A$5:$C$10,2,FALSE),IF($Q1905*100&lt;=VLOOKUP($O1905,margin_ranges!$A$5:$C$10,3,FALSE)+10,"IN RANGE","ABOVE RANGE"),"BELOW RANGE")</f>
        <v>IN RANGE</v>
      </c>
      <c r="S1905">
        <f>MIN(VLOOKUP($O1905,margin_ranges!$A$5:$D$10,4,FALSE),$P1905*100)</f>
        <v>29.75</v>
      </c>
      <c r="T1905" s="29">
        <f>(1-$S1905/100)/(1-$F1905)-1</f>
        <v>6.4393939393937671E-2</v>
      </c>
      <c r="U1905" s="19" t="str">
        <f>IF(ABS(IFERROR(T1905,0))&gt;0.05,INDEX(margin_ranges!$C$13:$C$16,MATCH($F1905*100,margin_ranges!$B$13:$B$16,1)),"")</f>
        <v>Balanced (Type B)</v>
      </c>
      <c r="V1905">
        <f>MIN(VLOOKUP($U1905,margin_ranges!$A$5:$D$10,4,FALSE),$P1905*100)</f>
        <v>29.75</v>
      </c>
      <c r="Y1905" s="29">
        <f t="shared" si="29"/>
        <v>6.4393939393937671E-2</v>
      </c>
    </row>
    <row r="1906" spans="1:25" x14ac:dyDescent="0.3">
      <c r="A1906" s="8" t="s">
        <v>17</v>
      </c>
      <c r="B1906" s="8" t="s">
        <v>3288</v>
      </c>
      <c r="C1906" s="8" t="s">
        <v>3289</v>
      </c>
      <c r="D1906" s="8" t="s">
        <v>3404</v>
      </c>
      <c r="E1906" s="8" t="s">
        <v>3405</v>
      </c>
      <c r="F1906" s="24">
        <v>0.33999999999999903</v>
      </c>
      <c r="G1906" s="24">
        <v>0</v>
      </c>
      <c r="H1906" s="25">
        <v>12.679600000000001</v>
      </c>
      <c r="I1906" s="25">
        <v>0.76639999999999997</v>
      </c>
      <c r="J1906" s="15">
        <v>12</v>
      </c>
      <c r="K1906" s="15">
        <v>4</v>
      </c>
      <c r="L1906" s="13">
        <v>6.0400000000000002E-2</v>
      </c>
      <c r="M1906" s="7">
        <v>0.52683380999999996</v>
      </c>
      <c r="N1906" s="26">
        <v>0.3</v>
      </c>
      <c r="O1906" s="27" t="s">
        <v>22</v>
      </c>
      <c r="P1906" s="8">
        <v>0.43056046990000002</v>
      </c>
      <c r="Q1906" s="24">
        <v>0.34</v>
      </c>
      <c r="R1906" t="str">
        <f>IF($Q1906*100&gt;=VLOOKUP($O1906,margin_ranges!$A$5:$C$10,2,FALSE),IF($Q1906*100&lt;=VLOOKUP($O1906,margin_ranges!$A$5:$C$10,3,FALSE)+10,"IN RANGE","ABOVE RANGE"),"BELOW RANGE")</f>
        <v>IN RANGE</v>
      </c>
      <c r="S1906">
        <f>MIN(VLOOKUP($O1906,margin_ranges!$A$5:$D$10,4,FALSE),$P1906*100)</f>
        <v>29.75</v>
      </c>
      <c r="T1906" s="29">
        <f>(1-$S1906/100)/(1-$F1906)-1</f>
        <v>6.4393939393937671E-2</v>
      </c>
      <c r="U1906" s="19" t="str">
        <f>IF(ABS(IFERROR(T1906,0))&gt;0.05,INDEX(margin_ranges!$C$13:$C$16,MATCH($F1906*100,margin_ranges!$B$13:$B$16,1)),"")</f>
        <v>Balanced (Type B)</v>
      </c>
      <c r="V1906">
        <f>MIN(VLOOKUP($U1906,margin_ranges!$A$5:$D$10,4,FALSE),$P1906*100)</f>
        <v>29.75</v>
      </c>
      <c r="Y1906" s="29">
        <f t="shared" si="29"/>
        <v>6.4393939393937671E-2</v>
      </c>
    </row>
    <row r="1907" spans="1:25" x14ac:dyDescent="0.3">
      <c r="A1907" s="8" t="s">
        <v>17</v>
      </c>
      <c r="B1907" s="8" t="s">
        <v>3288</v>
      </c>
      <c r="C1907" s="8" t="s">
        <v>3289</v>
      </c>
      <c r="D1907" s="8" t="s">
        <v>3472</v>
      </c>
      <c r="E1907" s="8" t="s">
        <v>3473</v>
      </c>
      <c r="F1907" s="24">
        <v>0.33999999999999903</v>
      </c>
      <c r="G1907" s="24">
        <v>1</v>
      </c>
      <c r="H1907" s="25">
        <v>45.939100000000003</v>
      </c>
      <c r="I1907" s="25">
        <v>8.9176000000000002</v>
      </c>
      <c r="J1907" s="15">
        <v>210</v>
      </c>
      <c r="K1907" s="15">
        <v>64</v>
      </c>
      <c r="L1907" s="13">
        <v>0.19409999999999999</v>
      </c>
      <c r="M1907" s="7">
        <v>0.78311039000000005</v>
      </c>
      <c r="N1907" s="26">
        <v>0.3</v>
      </c>
      <c r="O1907" s="27" t="s">
        <v>22</v>
      </c>
      <c r="P1907" s="8">
        <v>0.61691224749999996</v>
      </c>
      <c r="Q1907" s="24">
        <v>0.34</v>
      </c>
      <c r="R1907" t="str">
        <f>IF($Q1907*100&gt;=VLOOKUP($O1907,margin_ranges!$A$5:$C$10,2,FALSE),IF($Q1907*100&lt;=VLOOKUP($O1907,margin_ranges!$A$5:$C$10,3,FALSE)+10,"IN RANGE","ABOVE RANGE"),"BELOW RANGE")</f>
        <v>IN RANGE</v>
      </c>
      <c r="S1907">
        <f>MIN(VLOOKUP($O1907,margin_ranges!$A$5:$D$10,4,FALSE),$P1907*100)</f>
        <v>29.75</v>
      </c>
      <c r="T1907" s="29">
        <f>(1-$S1907/100)/(1-$F1907)-1</f>
        <v>6.4393939393937671E-2</v>
      </c>
      <c r="U1907" s="19" t="str">
        <f>IF(ABS(IFERROR(T1907,0))&gt;0.05,INDEX(margin_ranges!$C$13:$C$16,MATCH($F1907*100,margin_ranges!$B$13:$B$16,1)),"")</f>
        <v>Balanced (Type B)</v>
      </c>
      <c r="V1907">
        <f>MIN(VLOOKUP($U1907,margin_ranges!$A$5:$D$10,4,FALSE),$P1907*100)</f>
        <v>29.75</v>
      </c>
      <c r="Y1907" s="29">
        <f t="shared" si="29"/>
        <v>6.4393939393937671E-2</v>
      </c>
    </row>
    <row r="1908" spans="1:25" x14ac:dyDescent="0.3">
      <c r="A1908" s="8" t="s">
        <v>17</v>
      </c>
      <c r="B1908" s="8" t="s">
        <v>3288</v>
      </c>
      <c r="C1908" s="8" t="s">
        <v>3289</v>
      </c>
      <c r="D1908" s="8" t="s">
        <v>3486</v>
      </c>
      <c r="E1908" s="8" t="s">
        <v>3487</v>
      </c>
      <c r="F1908" s="24">
        <v>0.33999999999999903</v>
      </c>
      <c r="G1908" s="24">
        <v>1</v>
      </c>
      <c r="H1908" s="25">
        <v>448.97359999999998</v>
      </c>
      <c r="I1908" s="25">
        <v>51.249200000000002</v>
      </c>
      <c r="J1908" s="15">
        <v>739</v>
      </c>
      <c r="K1908" s="15">
        <v>225</v>
      </c>
      <c r="L1908" s="13">
        <v>0.11409999999999999</v>
      </c>
      <c r="M1908" s="7">
        <v>0.48054450999999998</v>
      </c>
      <c r="N1908" s="26">
        <v>0.2</v>
      </c>
      <c r="O1908" s="27" t="s">
        <v>22</v>
      </c>
      <c r="P1908" s="8">
        <v>0.58380546280000001</v>
      </c>
      <c r="Q1908" s="24">
        <v>0.34</v>
      </c>
      <c r="R1908" t="str">
        <f>IF($Q1908*100&gt;=VLOOKUP($O1908,margin_ranges!$A$5:$C$10,2,FALSE),IF($Q1908*100&lt;=VLOOKUP($O1908,margin_ranges!$A$5:$C$10,3,FALSE)+10,"IN RANGE","ABOVE RANGE"),"BELOW RANGE")</f>
        <v>IN RANGE</v>
      </c>
      <c r="S1908">
        <f>MIN(VLOOKUP($O1908,margin_ranges!$A$5:$D$10,4,FALSE),$P1908*100)</f>
        <v>29.75</v>
      </c>
      <c r="T1908" s="29">
        <f>(1-$S1908/100)/(1-$F1908)-1</f>
        <v>6.4393939393937671E-2</v>
      </c>
      <c r="U1908" s="19" t="str">
        <f>IF(ABS(IFERROR(T1908,0))&gt;0.05,INDEX(margin_ranges!$C$13:$C$16,MATCH($F1908*100,margin_ranges!$B$13:$B$16,1)),"")</f>
        <v>Balanced (Type B)</v>
      </c>
      <c r="V1908">
        <f>MIN(VLOOKUP($U1908,margin_ranges!$A$5:$D$10,4,FALSE),$P1908*100)</f>
        <v>29.75</v>
      </c>
      <c r="Y1908" s="29">
        <f t="shared" si="29"/>
        <v>6.4393939393937671E-2</v>
      </c>
    </row>
    <row r="1909" spans="1:25" x14ac:dyDescent="0.3">
      <c r="A1909" s="8" t="s">
        <v>17</v>
      </c>
      <c r="B1909" s="8" t="s">
        <v>3288</v>
      </c>
      <c r="C1909" s="8" t="s">
        <v>3289</v>
      </c>
      <c r="D1909" s="8" t="s">
        <v>3510</v>
      </c>
      <c r="E1909" s="8" t="s">
        <v>3511</v>
      </c>
      <c r="F1909" s="24">
        <v>0.33999999999999903</v>
      </c>
      <c r="G1909" s="24">
        <v>1</v>
      </c>
      <c r="H1909" s="25">
        <v>81.299099999999996</v>
      </c>
      <c r="I1909" s="25">
        <v>5.9611000000000001</v>
      </c>
      <c r="J1909" s="15">
        <v>115</v>
      </c>
      <c r="K1909" s="15">
        <v>35</v>
      </c>
      <c r="L1909" s="13">
        <v>7.3300000000000004E-2</v>
      </c>
      <c r="M1909" s="7">
        <v>0.64145468000000005</v>
      </c>
      <c r="N1909" s="26">
        <v>0.3</v>
      </c>
      <c r="O1909" s="27" t="s">
        <v>22</v>
      </c>
      <c r="P1909" s="8">
        <v>0.53231302049999996</v>
      </c>
      <c r="Q1909" s="24">
        <v>0.34</v>
      </c>
      <c r="R1909" t="str">
        <f>IF($Q1909*100&gt;=VLOOKUP($O1909,margin_ranges!$A$5:$C$10,2,FALSE),IF($Q1909*100&lt;=VLOOKUP($O1909,margin_ranges!$A$5:$C$10,3,FALSE)+10,"IN RANGE","ABOVE RANGE"),"BELOW RANGE")</f>
        <v>IN RANGE</v>
      </c>
      <c r="S1909">
        <f>MIN(VLOOKUP($O1909,margin_ranges!$A$5:$D$10,4,FALSE),$P1909*100)</f>
        <v>29.75</v>
      </c>
      <c r="T1909" s="29">
        <f>(1-$S1909/100)/(1-$F1909)-1</f>
        <v>6.4393939393937671E-2</v>
      </c>
      <c r="U1909" s="19" t="str">
        <f>IF(ABS(IFERROR(T1909,0))&gt;0.05,INDEX(margin_ranges!$C$13:$C$16,MATCH($F1909*100,margin_ranges!$B$13:$B$16,1)),"")</f>
        <v>Balanced (Type B)</v>
      </c>
      <c r="V1909">
        <f>MIN(VLOOKUP($U1909,margin_ranges!$A$5:$D$10,4,FALSE),$P1909*100)</f>
        <v>29.75</v>
      </c>
      <c r="Y1909" s="29">
        <f t="shared" si="29"/>
        <v>6.4393939393937671E-2</v>
      </c>
    </row>
    <row r="1910" spans="1:25" x14ac:dyDescent="0.3">
      <c r="A1910" s="8" t="s">
        <v>17</v>
      </c>
      <c r="B1910" s="8" t="s">
        <v>3288</v>
      </c>
      <c r="C1910" s="8" t="s">
        <v>3289</v>
      </c>
      <c r="D1910" s="8" t="s">
        <v>3512</v>
      </c>
      <c r="E1910" s="8" t="s">
        <v>3513</v>
      </c>
      <c r="F1910" s="24">
        <v>0.33999999999999903</v>
      </c>
      <c r="G1910" s="24">
        <v>0</v>
      </c>
      <c r="H1910" s="25">
        <v>8.2867999999999995</v>
      </c>
      <c r="I1910" s="25">
        <v>3.0952000000000002</v>
      </c>
      <c r="J1910" s="15">
        <v>45</v>
      </c>
      <c r="K1910" s="15">
        <v>14</v>
      </c>
      <c r="L1910" s="13">
        <v>0.3735</v>
      </c>
      <c r="M1910" s="7">
        <v>0.48816376</v>
      </c>
      <c r="N1910" s="26">
        <v>0.3</v>
      </c>
      <c r="O1910" s="27" t="s">
        <v>22</v>
      </c>
      <c r="P1910" s="8">
        <v>0.38545212159999998</v>
      </c>
      <c r="Q1910" s="24">
        <v>0.34</v>
      </c>
      <c r="R1910" t="str">
        <f>IF($Q1910*100&gt;=VLOOKUP($O1910,margin_ranges!$A$5:$C$10,2,FALSE),IF($Q1910*100&lt;=VLOOKUP($O1910,margin_ranges!$A$5:$C$10,3,FALSE)+10,"IN RANGE","ABOVE RANGE"),"BELOW RANGE")</f>
        <v>IN RANGE</v>
      </c>
      <c r="S1910">
        <f>MIN(VLOOKUP($O1910,margin_ranges!$A$5:$D$10,4,FALSE),$P1910*100)</f>
        <v>29.75</v>
      </c>
      <c r="T1910" s="29">
        <f>(1-$S1910/100)/(1-$F1910)-1</f>
        <v>6.4393939393937671E-2</v>
      </c>
      <c r="U1910" s="19" t="str">
        <f>IF(ABS(IFERROR(T1910,0))&gt;0.05,INDEX(margin_ranges!$C$13:$C$16,MATCH($F1910*100,margin_ranges!$B$13:$B$16,1)),"")</f>
        <v>Balanced (Type B)</v>
      </c>
      <c r="V1910">
        <f>MIN(VLOOKUP($U1910,margin_ranges!$A$5:$D$10,4,FALSE),$P1910*100)</f>
        <v>29.75</v>
      </c>
      <c r="Y1910" s="29">
        <f t="shared" si="29"/>
        <v>6.4393939393937671E-2</v>
      </c>
    </row>
    <row r="1911" spans="1:25" x14ac:dyDescent="0.3">
      <c r="A1911" s="8" t="s">
        <v>17</v>
      </c>
      <c r="B1911" s="8" t="s">
        <v>3288</v>
      </c>
      <c r="C1911" s="8" t="s">
        <v>3289</v>
      </c>
      <c r="D1911" s="8" t="s">
        <v>3520</v>
      </c>
      <c r="E1911" s="8" t="s">
        <v>3521</v>
      </c>
      <c r="F1911" s="24">
        <v>0.33999999999999903</v>
      </c>
      <c r="G1911" s="24">
        <v>1</v>
      </c>
      <c r="H1911" s="25">
        <v>152.99930000000001</v>
      </c>
      <c r="I1911" s="25">
        <v>9.1390999999999991</v>
      </c>
      <c r="J1911" s="15">
        <v>210</v>
      </c>
      <c r="K1911" s="15">
        <v>64</v>
      </c>
      <c r="L1911" s="13">
        <v>5.9700000000000003E-2</v>
      </c>
      <c r="M1911" s="7">
        <v>0.76549509000000004</v>
      </c>
      <c r="N1911" s="26">
        <v>0.3</v>
      </c>
      <c r="O1911" s="27" t="s">
        <v>22</v>
      </c>
      <c r="P1911" s="8">
        <v>0.60809676670000001</v>
      </c>
      <c r="Q1911" s="24">
        <v>0.34</v>
      </c>
      <c r="R1911" t="str">
        <f>IF($Q1911*100&gt;=VLOOKUP($O1911,margin_ranges!$A$5:$C$10,2,FALSE),IF($Q1911*100&lt;=VLOOKUP($O1911,margin_ranges!$A$5:$C$10,3,FALSE)+10,"IN RANGE","ABOVE RANGE"),"BELOW RANGE")</f>
        <v>IN RANGE</v>
      </c>
      <c r="S1911">
        <f>MIN(VLOOKUP($O1911,margin_ranges!$A$5:$D$10,4,FALSE),$P1911*100)</f>
        <v>29.75</v>
      </c>
      <c r="T1911" s="29">
        <f>(1-$S1911/100)/(1-$F1911)-1</f>
        <v>6.4393939393937671E-2</v>
      </c>
      <c r="U1911" s="19" t="str">
        <f>IF(ABS(IFERROR(T1911,0))&gt;0.05,INDEX(margin_ranges!$C$13:$C$16,MATCH($F1911*100,margin_ranges!$B$13:$B$16,1)),"")</f>
        <v>Balanced (Type B)</v>
      </c>
      <c r="V1911">
        <f>MIN(VLOOKUP($U1911,margin_ranges!$A$5:$D$10,4,FALSE),$P1911*100)</f>
        <v>29.75</v>
      </c>
      <c r="Y1911" s="29">
        <f t="shared" si="29"/>
        <v>6.4393939393937671E-2</v>
      </c>
    </row>
    <row r="1912" spans="1:25" x14ac:dyDescent="0.3">
      <c r="A1912" s="8" t="s">
        <v>17</v>
      </c>
      <c r="B1912" s="8" t="s">
        <v>3288</v>
      </c>
      <c r="C1912" s="8" t="s">
        <v>3289</v>
      </c>
      <c r="D1912" s="8" t="s">
        <v>3530</v>
      </c>
      <c r="E1912" s="8" t="s">
        <v>3531</v>
      </c>
      <c r="F1912" s="24">
        <v>0.33999999999999903</v>
      </c>
      <c r="G1912" s="24">
        <v>1</v>
      </c>
      <c r="H1912" s="25">
        <v>100.5017</v>
      </c>
      <c r="I1912" s="25">
        <v>32.147399999999998</v>
      </c>
      <c r="J1912" s="15">
        <v>456</v>
      </c>
      <c r="K1912" s="15">
        <v>136</v>
      </c>
      <c r="L1912" s="13">
        <v>0.31990000000000002</v>
      </c>
      <c r="M1912" s="7">
        <v>0.47295890000000002</v>
      </c>
      <c r="N1912" s="26">
        <v>0.3</v>
      </c>
      <c r="O1912" s="27" t="s">
        <v>22</v>
      </c>
      <c r="P1912" s="8">
        <v>0.36569540820000002</v>
      </c>
      <c r="Q1912" s="24">
        <v>0.34</v>
      </c>
      <c r="R1912" t="str">
        <f>IF($Q1912*100&gt;=VLOOKUP($O1912,margin_ranges!$A$5:$C$10,2,FALSE),IF($Q1912*100&lt;=VLOOKUP($O1912,margin_ranges!$A$5:$C$10,3,FALSE)+10,"IN RANGE","ABOVE RANGE"),"BELOW RANGE")</f>
        <v>IN RANGE</v>
      </c>
      <c r="S1912">
        <f>MIN(VLOOKUP($O1912,margin_ranges!$A$5:$D$10,4,FALSE),$P1912*100)</f>
        <v>29.75</v>
      </c>
      <c r="T1912" s="29">
        <f>(1-$S1912/100)/(1-$F1912)-1</f>
        <v>6.4393939393937671E-2</v>
      </c>
      <c r="U1912" s="19" t="str">
        <f>IF(ABS(IFERROR(T1912,0))&gt;0.05,INDEX(margin_ranges!$C$13:$C$16,MATCH($F1912*100,margin_ranges!$B$13:$B$16,1)),"")</f>
        <v>Balanced (Type B)</v>
      </c>
      <c r="V1912">
        <f>MIN(VLOOKUP($U1912,margin_ranges!$A$5:$D$10,4,FALSE),$P1912*100)</f>
        <v>29.75</v>
      </c>
      <c r="Y1912" s="29">
        <f t="shared" si="29"/>
        <v>6.4393939393937671E-2</v>
      </c>
    </row>
    <row r="1913" spans="1:25" x14ac:dyDescent="0.3">
      <c r="A1913" s="8" t="s">
        <v>17</v>
      </c>
      <c r="B1913" s="8" t="s">
        <v>3288</v>
      </c>
      <c r="C1913" s="8" t="s">
        <v>3289</v>
      </c>
      <c r="D1913" s="8" t="s">
        <v>3540</v>
      </c>
      <c r="E1913" s="8" t="s">
        <v>3541</v>
      </c>
      <c r="F1913" s="24">
        <v>0.33999999999999903</v>
      </c>
      <c r="G1913" s="24">
        <v>0</v>
      </c>
      <c r="H1913" s="25">
        <v>19.502099999999999</v>
      </c>
      <c r="I1913" s="25">
        <v>1.3906000000000001</v>
      </c>
      <c r="J1913" s="15">
        <v>15</v>
      </c>
      <c r="K1913" s="15">
        <v>4</v>
      </c>
      <c r="L1913" s="13">
        <v>7.1300000000000002E-2</v>
      </c>
      <c r="M1913" s="7">
        <v>0.35022343</v>
      </c>
      <c r="N1913" s="26">
        <v>0.2</v>
      </c>
      <c r="O1913" s="27" t="s">
        <v>22</v>
      </c>
      <c r="P1913" s="8">
        <v>0.42893598300000002</v>
      </c>
      <c r="Q1913" s="24">
        <v>0.34</v>
      </c>
      <c r="R1913" t="str">
        <f>IF($Q1913*100&gt;=VLOOKUP($O1913,margin_ranges!$A$5:$C$10,2,FALSE),IF($Q1913*100&lt;=VLOOKUP($O1913,margin_ranges!$A$5:$C$10,3,FALSE)+10,"IN RANGE","ABOVE RANGE"),"BELOW RANGE")</f>
        <v>IN RANGE</v>
      </c>
      <c r="S1913">
        <f>MIN(VLOOKUP($O1913,margin_ranges!$A$5:$D$10,4,FALSE),$P1913*100)</f>
        <v>29.75</v>
      </c>
      <c r="T1913" s="29">
        <f>(1-$S1913/100)/(1-$F1913)-1</f>
        <v>6.4393939393937671E-2</v>
      </c>
      <c r="U1913" s="19" t="str">
        <f>IF(ABS(IFERROR(T1913,0))&gt;0.05,INDEX(margin_ranges!$C$13:$C$16,MATCH($F1913*100,margin_ranges!$B$13:$B$16,1)),"")</f>
        <v>Balanced (Type B)</v>
      </c>
      <c r="V1913">
        <f>MIN(VLOOKUP($U1913,margin_ranges!$A$5:$D$10,4,FALSE),$P1913*100)</f>
        <v>29.75</v>
      </c>
      <c r="Y1913" s="29">
        <f t="shared" si="29"/>
        <v>6.4393939393937671E-2</v>
      </c>
    </row>
    <row r="1914" spans="1:25" x14ac:dyDescent="0.3">
      <c r="A1914" s="8" t="s">
        <v>17</v>
      </c>
      <c r="B1914" s="8" t="s">
        <v>3288</v>
      </c>
      <c r="C1914" s="8" t="s">
        <v>3289</v>
      </c>
      <c r="D1914" s="28" t="s">
        <v>3482</v>
      </c>
      <c r="E1914" s="8" t="s">
        <v>3483</v>
      </c>
      <c r="F1914" s="24">
        <v>0.33613113459069799</v>
      </c>
      <c r="G1914" s="24">
        <v>0</v>
      </c>
      <c r="H1914" s="25">
        <v>14.7851</v>
      </c>
      <c r="I1914" s="25">
        <v>0.96040000000000003</v>
      </c>
      <c r="J1914" s="15">
        <v>9</v>
      </c>
      <c r="K1914" s="15">
        <v>3</v>
      </c>
      <c r="L1914" s="13">
        <v>6.5000000000000002E-2</v>
      </c>
      <c r="M1914" s="7">
        <v>0.30126431999999997</v>
      </c>
      <c r="N1914" s="26">
        <v>0.2</v>
      </c>
      <c r="O1914" s="27" t="s">
        <v>22</v>
      </c>
      <c r="P1914" s="8">
        <v>0.33613113459999999</v>
      </c>
      <c r="Q1914" s="24">
        <v>0.34</v>
      </c>
      <c r="R1914" t="str">
        <f>IF($Q1914*100&gt;=VLOOKUP($O1914,margin_ranges!$A$5:$C$10,2,FALSE),IF($Q1914*100&lt;=VLOOKUP($O1914,margin_ranges!$A$5:$C$10,3,FALSE)+10,"IN RANGE","ABOVE RANGE"),"BELOW RANGE")</f>
        <v>IN RANGE</v>
      </c>
      <c r="S1914">
        <f>MIN(VLOOKUP($O1914,margin_ranges!$A$5:$D$10,4,FALSE),$P1914*100)</f>
        <v>29.75</v>
      </c>
      <c r="T1914" s="29">
        <f>(1-$S1914/100)/(1-$F1914)-1</f>
        <v>5.8190911795329203E-2</v>
      </c>
      <c r="U1914" s="19" t="str">
        <f>IF(ABS(IFERROR(T1914,0))&gt;0.05,INDEX(margin_ranges!$C$13:$C$16,MATCH($F1914*100,margin_ranges!$B$13:$B$16,1)),"")</f>
        <v>Balanced (Type B)</v>
      </c>
      <c r="V1914">
        <f>MIN(VLOOKUP($U1914,margin_ranges!$A$5:$D$10,4,FALSE),$P1914*100)</f>
        <v>29.75</v>
      </c>
      <c r="Y1914" s="29">
        <f t="shared" si="29"/>
        <v>5.8190911795329203E-2</v>
      </c>
    </row>
    <row r="1915" spans="1:25" x14ac:dyDescent="0.3">
      <c r="A1915" s="8" t="s">
        <v>17</v>
      </c>
      <c r="B1915" s="8" t="s">
        <v>3288</v>
      </c>
      <c r="C1915" s="8" t="s">
        <v>3289</v>
      </c>
      <c r="D1915" s="8" t="s">
        <v>3506</v>
      </c>
      <c r="E1915" s="8" t="s">
        <v>3507</v>
      </c>
      <c r="F1915" s="24">
        <v>0.32311643835616399</v>
      </c>
      <c r="G1915" s="24">
        <v>0</v>
      </c>
      <c r="H1915" s="25">
        <v>48.396599999999999</v>
      </c>
      <c r="I1915" s="25">
        <v>4.8000999999999996</v>
      </c>
      <c r="J1915" s="15">
        <v>43</v>
      </c>
      <c r="K1915" s="15">
        <v>13</v>
      </c>
      <c r="L1915" s="13">
        <v>9.9199999999999997E-2</v>
      </c>
      <c r="M1915" s="7">
        <v>0.29547179000000001</v>
      </c>
      <c r="N1915" s="26">
        <v>0.2</v>
      </c>
      <c r="O1915" s="27" t="s">
        <v>92</v>
      </c>
      <c r="P1915" s="8">
        <v>0.32311643839999998</v>
      </c>
      <c r="Q1915" s="24">
        <v>0.35</v>
      </c>
      <c r="R1915" t="str">
        <f>IF($Q1915*100&gt;=VLOOKUP($O1915,margin_ranges!$A$5:$C$10,2,FALSE),IF($Q1915*100&lt;=VLOOKUP($O1915,margin_ranges!$A$5:$C$10,3,FALSE)+10,"IN RANGE","ABOVE RANGE"),"BELOW RANGE")</f>
        <v>IN RANGE</v>
      </c>
      <c r="S1915">
        <f>MIN(VLOOKUP($O1915,margin_ranges!$A$5:$D$10,4,FALSE),$P1915*100)</f>
        <v>29.75</v>
      </c>
      <c r="T1915" s="29">
        <f>(1-$S1915/100)/(1-$F1915)-1</f>
        <v>3.7844674930431976E-2</v>
      </c>
      <c r="U1915" s="19" t="str">
        <f>IF(ABS(IFERROR(T1915,0))&gt;0.05,INDEX(margin_ranges!$C$13:$C$16,MATCH($F1915*100,margin_ranges!$B$13:$B$16,1)),"")</f>
        <v/>
      </c>
      <c r="V1915" t="e">
        <f>MIN(VLOOKUP($U1915,margin_ranges!$A$5:$D$10,4,FALSE),$P1915*100)</f>
        <v>#N/A</v>
      </c>
      <c r="Y1915" s="29" t="e">
        <f t="shared" si="29"/>
        <v>#N/A</v>
      </c>
    </row>
    <row r="1916" spans="1:25" x14ac:dyDescent="0.3">
      <c r="A1916" s="8" t="s">
        <v>17</v>
      </c>
      <c r="B1916" s="8" t="s">
        <v>3288</v>
      </c>
      <c r="C1916" s="8" t="s">
        <v>3289</v>
      </c>
      <c r="D1916" s="8" t="s">
        <v>3358</v>
      </c>
      <c r="E1916" s="8" t="s">
        <v>3359</v>
      </c>
      <c r="F1916" s="24">
        <v>0.32273559683879599</v>
      </c>
      <c r="G1916" s="24">
        <v>1</v>
      </c>
      <c r="H1916" s="25">
        <v>49.112099999999998</v>
      </c>
      <c r="I1916" s="25">
        <v>3.2932000000000001</v>
      </c>
      <c r="J1916" s="15">
        <v>44</v>
      </c>
      <c r="K1916" s="15">
        <v>13</v>
      </c>
      <c r="L1916" s="13">
        <v>6.7100000000000007E-2</v>
      </c>
      <c r="M1916" s="7">
        <v>0.44295846</v>
      </c>
      <c r="N1916" s="26">
        <v>0.3</v>
      </c>
      <c r="O1916" s="27" t="s">
        <v>22</v>
      </c>
      <c r="P1916" s="8">
        <v>0.32273559680000002</v>
      </c>
      <c r="Q1916" s="24">
        <v>0.33</v>
      </c>
      <c r="R1916" t="str">
        <f>IF($Q1916*100&gt;=VLOOKUP($O1916,margin_ranges!$A$5:$C$10,2,FALSE),IF($Q1916*100&lt;=VLOOKUP($O1916,margin_ranges!$A$5:$C$10,3,FALSE)+10,"IN RANGE","ABOVE RANGE"),"BELOW RANGE")</f>
        <v>IN RANGE</v>
      </c>
      <c r="S1916">
        <f>MIN(VLOOKUP($O1916,margin_ranges!$A$5:$D$10,4,FALSE),$P1916*100)</f>
        <v>29.75</v>
      </c>
      <c r="T1916" s="29">
        <f>(1-$S1916/100)/(1-$F1916)-1</f>
        <v>3.7261070744315061E-2</v>
      </c>
      <c r="U1916" s="19" t="str">
        <f>IF(ABS(IFERROR(T1916,0))&gt;0.05,INDEX(margin_ranges!$C$13:$C$16,MATCH($F1916*100,margin_ranges!$B$13:$B$16,1)),"")</f>
        <v/>
      </c>
      <c r="V1916" t="e">
        <f>MIN(VLOOKUP($U1916,margin_ranges!$A$5:$D$10,4,FALSE),$P1916*100)</f>
        <v>#N/A</v>
      </c>
      <c r="Y1916" s="29" t="e">
        <f t="shared" si="29"/>
        <v>#N/A</v>
      </c>
    </row>
    <row r="1917" spans="1:25" x14ac:dyDescent="0.3">
      <c r="A1917" s="8" t="s">
        <v>17</v>
      </c>
      <c r="B1917" s="8" t="s">
        <v>3288</v>
      </c>
      <c r="C1917" s="8" t="s">
        <v>3289</v>
      </c>
      <c r="D1917" s="8" t="s">
        <v>3418</v>
      </c>
      <c r="E1917" s="8" t="s">
        <v>3419</v>
      </c>
      <c r="F1917" s="24">
        <v>0.30970671163813901</v>
      </c>
      <c r="G1917" s="24">
        <v>1</v>
      </c>
      <c r="H1917" s="25">
        <v>210.83189999999999</v>
      </c>
      <c r="I1917" s="25">
        <v>44.557600000000001</v>
      </c>
      <c r="J1917" s="15">
        <v>581</v>
      </c>
      <c r="K1917" s="15">
        <v>172</v>
      </c>
      <c r="L1917" s="13">
        <v>0.21129999999999999</v>
      </c>
      <c r="M1917" s="7">
        <v>0.43459787999999999</v>
      </c>
      <c r="N1917" s="26">
        <v>0.3</v>
      </c>
      <c r="O1917" s="27" t="s">
        <v>22</v>
      </c>
      <c r="P1917" s="8">
        <v>0.30970671160000002</v>
      </c>
      <c r="Q1917" s="24">
        <v>0.36</v>
      </c>
      <c r="R1917" t="str">
        <f>IF($Q1917*100&gt;=VLOOKUP($O1917,margin_ranges!$A$5:$C$10,2,FALSE),IF($Q1917*100&lt;=VLOOKUP($O1917,margin_ranges!$A$5:$C$10,3,FALSE)+10,"IN RANGE","ABOVE RANGE"),"BELOW RANGE")</f>
        <v>IN RANGE</v>
      </c>
      <c r="S1917">
        <f>MIN(VLOOKUP($O1917,margin_ranges!$A$5:$D$10,4,FALSE),$P1917*100)</f>
        <v>29.75</v>
      </c>
      <c r="T1917" s="29">
        <f>(1-$S1917/100)/(1-$F1917)-1</f>
        <v>1.7683370016687849E-2</v>
      </c>
      <c r="U1917" s="19" t="str">
        <f>IF(ABS(IFERROR(T1917,0))&gt;0.05,INDEX(margin_ranges!$C$13:$C$16,MATCH($F1917*100,margin_ranges!$B$13:$B$16,1)),"")</f>
        <v/>
      </c>
      <c r="V1917" t="e">
        <f>MIN(VLOOKUP($U1917,margin_ranges!$A$5:$D$10,4,FALSE),$P1917*100)</f>
        <v>#N/A</v>
      </c>
      <c r="Y1917" s="29" t="e">
        <f t="shared" si="29"/>
        <v>#N/A</v>
      </c>
    </row>
    <row r="1918" spans="1:25" x14ac:dyDescent="0.3">
      <c r="A1918" s="8" t="s">
        <v>17</v>
      </c>
      <c r="B1918" s="8" t="s">
        <v>3288</v>
      </c>
      <c r="C1918" s="8" t="s">
        <v>3289</v>
      </c>
      <c r="D1918" s="8" t="s">
        <v>11902</v>
      </c>
      <c r="E1918" s="8" t="s">
        <v>11903</v>
      </c>
      <c r="F1918" s="24">
        <v>0.3</v>
      </c>
      <c r="G1918" s="24">
        <v>1</v>
      </c>
      <c r="H1918" s="25">
        <v>39.493400000000001</v>
      </c>
      <c r="I1918" s="25">
        <v>4.7915999999999999</v>
      </c>
      <c r="J1918" s="15">
        <v>33</v>
      </c>
      <c r="K1918" s="15">
        <v>10</v>
      </c>
      <c r="L1918" s="13">
        <v>0.12130000000000001</v>
      </c>
      <c r="M1918" s="7">
        <v>0.22908083000000001</v>
      </c>
      <c r="N1918" s="26">
        <v>0.1</v>
      </c>
      <c r="O1918" s="27" t="s">
        <v>22</v>
      </c>
      <c r="P1918" s="8">
        <v>0.56347285130000002</v>
      </c>
      <c r="Q1918" s="24">
        <v>0.3</v>
      </c>
      <c r="R1918" t="str">
        <f>IF($Q1918*100&gt;=VLOOKUP($O1918,margin_ranges!$A$5:$C$10,2,FALSE),IF($Q1918*100&lt;=VLOOKUP($O1918,margin_ranges!$A$5:$C$10,3,FALSE)+10,"IN RANGE","ABOVE RANGE"),"BELOW RANGE")</f>
        <v>IN RANGE</v>
      </c>
      <c r="S1918">
        <f>MIN(VLOOKUP($O1918,margin_ranges!$A$5:$D$10,4,FALSE),$P1918*100)</f>
        <v>29.75</v>
      </c>
      <c r="T1918" s="29">
        <f>(1-$S1918/100)/(1-$F1918)-1</f>
        <v>3.5714285714285587E-3</v>
      </c>
      <c r="U1918" s="19" t="str">
        <f>IF(ABS(IFERROR(T1918,0))&gt;0.05,INDEX(margin_ranges!$C$13:$C$16,MATCH($F1918*100,margin_ranges!$B$13:$B$16,1)),"")</f>
        <v/>
      </c>
      <c r="V1918" t="e">
        <f>MIN(VLOOKUP($U1918,margin_ranges!$A$5:$D$10,4,FALSE),$P1918*100)</f>
        <v>#N/A</v>
      </c>
      <c r="Y1918" s="29" t="e">
        <f t="shared" si="29"/>
        <v>#N/A</v>
      </c>
    </row>
    <row r="1919" spans="1:25" x14ac:dyDescent="0.3">
      <c r="A1919" s="8" t="s">
        <v>17</v>
      </c>
      <c r="B1919" s="8" t="s">
        <v>3288</v>
      </c>
      <c r="C1919" s="8" t="s">
        <v>3289</v>
      </c>
      <c r="D1919" s="8" t="s">
        <v>3314</v>
      </c>
      <c r="E1919" s="8" t="s">
        <v>3315</v>
      </c>
      <c r="F1919" s="24">
        <v>0.29999999999999899</v>
      </c>
      <c r="G1919" s="24">
        <v>1</v>
      </c>
      <c r="H1919" s="25">
        <v>136.5812</v>
      </c>
      <c r="I1919" s="25">
        <v>7.7980999999999998</v>
      </c>
      <c r="J1919" s="15">
        <v>85</v>
      </c>
      <c r="K1919" s="15">
        <v>26</v>
      </c>
      <c r="L1919" s="13">
        <v>5.7099999999999998E-2</v>
      </c>
      <c r="M1919" s="7">
        <v>0.36373678999999998</v>
      </c>
      <c r="N1919" s="26">
        <v>0.2</v>
      </c>
      <c r="O1919" s="27" t="s">
        <v>92</v>
      </c>
      <c r="P1919" s="8">
        <v>0.45015184860000002</v>
      </c>
      <c r="Q1919" s="24">
        <v>0.3</v>
      </c>
      <c r="R1919" t="str">
        <f>IF($Q1919*100&gt;=VLOOKUP($O1919,margin_ranges!$A$5:$C$10,2,FALSE),IF($Q1919*100&lt;=VLOOKUP($O1919,margin_ranges!$A$5:$C$10,3,FALSE)+10,"IN RANGE","ABOVE RANGE"),"BELOW RANGE")</f>
        <v>IN RANGE</v>
      </c>
      <c r="S1919">
        <f>MIN(VLOOKUP($O1919,margin_ranges!$A$5:$D$10,4,FALSE),$P1919*100)</f>
        <v>29.75</v>
      </c>
      <c r="T1919" s="29">
        <f>(1-$S1919/100)/(1-$F1919)-1</f>
        <v>3.5714285714270044E-3</v>
      </c>
      <c r="U1919" s="19" t="str">
        <f>IF(ABS(IFERROR(T1919,0))&gt;0.05,INDEX(margin_ranges!$C$13:$C$16,MATCH($F1919*100,margin_ranges!$B$13:$B$16,1)),"")</f>
        <v/>
      </c>
      <c r="V1919" t="e">
        <f>MIN(VLOOKUP($U1919,margin_ranges!$A$5:$D$10,4,FALSE),$P1919*100)</f>
        <v>#N/A</v>
      </c>
      <c r="Y1919" s="29" t="e">
        <f t="shared" si="29"/>
        <v>#N/A</v>
      </c>
    </row>
    <row r="1920" spans="1:25" x14ac:dyDescent="0.3">
      <c r="A1920" s="8" t="s">
        <v>17</v>
      </c>
      <c r="B1920" s="8" t="s">
        <v>3288</v>
      </c>
      <c r="C1920" s="8" t="s">
        <v>3289</v>
      </c>
      <c r="D1920" s="8" t="s">
        <v>3444</v>
      </c>
      <c r="E1920" s="8" t="s">
        <v>3445</v>
      </c>
      <c r="F1920" s="24">
        <v>0.19999999999999901</v>
      </c>
      <c r="G1920" s="24">
        <v>1</v>
      </c>
      <c r="H1920" s="25">
        <v>143.7843</v>
      </c>
      <c r="I1920" s="25">
        <v>7.38</v>
      </c>
      <c r="J1920" s="15">
        <v>51</v>
      </c>
      <c r="K1920" s="15">
        <v>10</v>
      </c>
      <c r="L1920" s="13">
        <v>5.1299999999999998E-2</v>
      </c>
      <c r="M1920" s="7">
        <v>0.23049554999999999</v>
      </c>
      <c r="N1920" s="26">
        <v>0.1</v>
      </c>
      <c r="O1920" s="27" t="s">
        <v>95</v>
      </c>
      <c r="P1920" s="8">
        <v>0.56615214069999997</v>
      </c>
      <c r="Q1920" s="24">
        <v>0.2</v>
      </c>
      <c r="R1920" t="str">
        <f>IF($Q1920*100&gt;=VLOOKUP($O1920,margin_ranges!$A$5:$C$10,2,FALSE),IF($Q1920*100&lt;=VLOOKUP($O1920,margin_ranges!$A$5:$C$10,3,FALSE)+10,"IN RANGE","ABOVE RANGE"),"BELOW RANGE")</f>
        <v>IN RANGE</v>
      </c>
      <c r="S1920">
        <f>MIN(VLOOKUP($O1920,margin_ranges!$A$5:$D$10,4,FALSE),$P1920*100)</f>
        <v>19.75</v>
      </c>
      <c r="T1920" s="29">
        <f>(1-$S1920/100)/(1-$F1920)-1</f>
        <v>3.1249999999987121E-3</v>
      </c>
      <c r="U1920" s="19" t="str">
        <f>IF(ABS(IFERROR(T1920,0))&gt;0.05,INDEX(margin_ranges!$C$13:$C$16,MATCH($F1920*100,margin_ranges!$B$13:$B$16,1)),"")</f>
        <v/>
      </c>
      <c r="V1920" t="e">
        <f>MIN(VLOOKUP($U1920,margin_ranges!$A$5:$D$10,4,FALSE),$P1920*100)</f>
        <v>#N/A</v>
      </c>
      <c r="Y1920" s="29" t="e">
        <f t="shared" si="29"/>
        <v>#N/A</v>
      </c>
    </row>
    <row r="1921" spans="1:25" x14ac:dyDescent="0.3">
      <c r="A1921" s="8" t="s">
        <v>17</v>
      </c>
      <c r="B1921" s="8" t="s">
        <v>3288</v>
      </c>
      <c r="C1921" s="8" t="s">
        <v>3289</v>
      </c>
      <c r="D1921" s="8" t="s">
        <v>3298</v>
      </c>
      <c r="E1921" s="8" t="s">
        <v>3299</v>
      </c>
      <c r="F1921" s="24">
        <v>6.1522282926586402E-2</v>
      </c>
      <c r="G1921" s="24">
        <v>1</v>
      </c>
      <c r="H1921" s="25">
        <v>42.7117</v>
      </c>
      <c r="I1921" s="25">
        <v>7.1818999999999997</v>
      </c>
      <c r="J1921" s="15">
        <v>69</v>
      </c>
      <c r="K1921" s="15">
        <v>4</v>
      </c>
      <c r="L1921" s="13">
        <v>0.1681</v>
      </c>
      <c r="M1921" s="7">
        <v>0.31966662000000001</v>
      </c>
      <c r="N1921" s="26">
        <v>0.3</v>
      </c>
      <c r="O1921" s="27" t="s">
        <v>92</v>
      </c>
      <c r="P1921" s="8">
        <v>6.1522282900000003E-2</v>
      </c>
      <c r="Q1921" s="24">
        <v>0.25</v>
      </c>
      <c r="R1921" t="str">
        <f>IF($Q1921*100&gt;=VLOOKUP($O1921,margin_ranges!$A$5:$C$10,2,FALSE),IF($Q1921*100&lt;=VLOOKUP($O1921,margin_ranges!$A$5:$C$10,3,FALSE)+10,"IN RANGE","ABOVE RANGE"),"BELOW RANGE")</f>
        <v>IN RANGE</v>
      </c>
      <c r="S1921">
        <f>MIN(VLOOKUP($O1921,margin_ranges!$A$5:$D$10,4,FALSE),$P1921*100)</f>
        <v>6.15222829</v>
      </c>
      <c r="T1921" s="29">
        <f>(1-$S1921/100)/(1-$F1921)-1</f>
        <v>2.8329338874755194E-11</v>
      </c>
      <c r="U1921" s="19" t="str">
        <f>IF(ABS(IFERROR(T1921,0))&gt;0.05,INDEX(margin_ranges!$C$13:$C$16,MATCH($F1921*100,margin_ranges!$B$13:$B$16,1)),"")</f>
        <v/>
      </c>
      <c r="V1921" t="e">
        <f>MIN(VLOOKUP($U1921,margin_ranges!$A$5:$D$10,4,FALSE),$P1921*100)</f>
        <v>#N/A</v>
      </c>
      <c r="Y1921" s="29" t="e">
        <f t="shared" si="29"/>
        <v>#N/A</v>
      </c>
    </row>
    <row r="1922" spans="1:25" x14ac:dyDescent="0.3">
      <c r="A1922" s="8" t="s">
        <v>17</v>
      </c>
      <c r="B1922" s="8" t="s">
        <v>3288</v>
      </c>
      <c r="C1922" s="8" t="s">
        <v>3289</v>
      </c>
      <c r="D1922" s="8" t="s">
        <v>3536</v>
      </c>
      <c r="E1922" s="8" t="s">
        <v>3537</v>
      </c>
      <c r="F1922" s="24">
        <v>0.22672052751952901</v>
      </c>
      <c r="G1922" s="24">
        <v>0</v>
      </c>
      <c r="H1922" s="25">
        <v>12.875500000000001</v>
      </c>
      <c r="I1922" s="25">
        <v>0.92979999999999996</v>
      </c>
      <c r="J1922" s="15">
        <v>7</v>
      </c>
      <c r="K1922" s="15">
        <v>2</v>
      </c>
      <c r="L1922" s="13">
        <v>7.22E-2</v>
      </c>
      <c r="M1922" s="7">
        <v>0.2586387</v>
      </c>
      <c r="N1922" s="26">
        <v>0.2</v>
      </c>
      <c r="O1922" s="27" t="s">
        <v>22</v>
      </c>
      <c r="P1922" s="8">
        <v>0.22672052749999999</v>
      </c>
      <c r="Q1922" s="24">
        <v>0.26</v>
      </c>
      <c r="R1922" t="str">
        <f>IF($Q1922*100&gt;=VLOOKUP($O1922,margin_ranges!$A$5:$C$10,2,FALSE),IF($Q1922*100&lt;=VLOOKUP($O1922,margin_ranges!$A$5:$C$10,3,FALSE)+10,"IN RANGE","ABOVE RANGE"),"BELOW RANGE")</f>
        <v>IN RANGE</v>
      </c>
      <c r="S1922">
        <f>MIN(VLOOKUP($O1922,margin_ranges!$A$5:$D$10,4,FALSE),$P1922*100)</f>
        <v>22.672052749999999</v>
      </c>
      <c r="T1922" s="29">
        <f>(1-$S1922/100)/(1-$F1922)-1</f>
        <v>2.5254909274963211E-11</v>
      </c>
      <c r="U1922" s="19" t="str">
        <f>IF(ABS(IFERROR(T1922,0))&gt;0.05,INDEX(margin_ranges!$C$13:$C$16,MATCH($F1922*100,margin_ranges!$B$13:$B$16,1)),"")</f>
        <v/>
      </c>
      <c r="V1922" t="e">
        <f>MIN(VLOOKUP($U1922,margin_ranges!$A$5:$D$10,4,FALSE),$P1922*100)</f>
        <v>#N/A</v>
      </c>
      <c r="Y1922" s="29" t="e">
        <f t="shared" si="29"/>
        <v>#N/A</v>
      </c>
    </row>
    <row r="1923" spans="1:25" x14ac:dyDescent="0.3">
      <c r="A1923" s="8" t="s">
        <v>17</v>
      </c>
      <c r="B1923" s="8" t="s">
        <v>3288</v>
      </c>
      <c r="C1923" s="8" t="s">
        <v>3289</v>
      </c>
      <c r="D1923" s="8" t="s">
        <v>3330</v>
      </c>
      <c r="E1923" s="8" t="s">
        <v>3331</v>
      </c>
      <c r="F1923" s="24">
        <v>0.110532671312806</v>
      </c>
      <c r="G1923" s="24">
        <v>1</v>
      </c>
      <c r="H1923" s="25">
        <v>102.5454</v>
      </c>
      <c r="I1923" s="25">
        <v>24.0093</v>
      </c>
      <c r="J1923" s="15">
        <v>243</v>
      </c>
      <c r="K1923" s="15">
        <v>25</v>
      </c>
      <c r="L1923" s="13">
        <v>0.2341</v>
      </c>
      <c r="M1923" s="7">
        <v>0.33728051999999997</v>
      </c>
      <c r="N1923" s="26">
        <v>0.3</v>
      </c>
      <c r="O1923" s="27" t="s">
        <v>92</v>
      </c>
      <c r="P1923" s="8">
        <v>0.1105326713</v>
      </c>
      <c r="Q1923" s="24">
        <v>0.2</v>
      </c>
      <c r="R1923" t="str">
        <f>IF($Q1923*100&gt;=VLOOKUP($O1923,margin_ranges!$A$5:$C$10,2,FALSE),IF($Q1923*100&lt;=VLOOKUP($O1923,margin_ranges!$A$5:$C$10,3,FALSE)+10,"IN RANGE","ABOVE RANGE"),"BELOW RANGE")</f>
        <v>IN RANGE</v>
      </c>
      <c r="S1923">
        <f>MIN(VLOOKUP($O1923,margin_ranges!$A$5:$D$10,4,FALSE),$P1923*100)</f>
        <v>11.05326713</v>
      </c>
      <c r="T1923" s="29">
        <f>(1-$S1923/100)/(1-$F1923)-1</f>
        <v>1.439737218333903E-11</v>
      </c>
      <c r="U1923" s="19" t="str">
        <f>IF(ABS(IFERROR(T1923,0))&gt;0.05,INDEX(margin_ranges!$C$13:$C$16,MATCH($F1923*100,margin_ranges!$B$13:$B$16,1)),"")</f>
        <v/>
      </c>
      <c r="V1923" t="e">
        <f>MIN(VLOOKUP($U1923,margin_ranges!$A$5:$D$10,4,FALSE),$P1923*100)</f>
        <v>#N/A</v>
      </c>
      <c r="Y1923" s="29" t="e">
        <f t="shared" si="29"/>
        <v>#N/A</v>
      </c>
    </row>
    <row r="1924" spans="1:25" x14ac:dyDescent="0.3">
      <c r="A1924" s="8" t="s">
        <v>17</v>
      </c>
      <c r="B1924" s="8" t="s">
        <v>3288</v>
      </c>
      <c r="C1924" s="8" t="s">
        <v>3289</v>
      </c>
      <c r="D1924" s="8" t="s">
        <v>3406</v>
      </c>
      <c r="E1924" s="8" t="s">
        <v>3407</v>
      </c>
      <c r="F1924" s="24">
        <v>0.24122673230804101</v>
      </c>
      <c r="G1924" s="24">
        <v>1</v>
      </c>
      <c r="H1924" s="25">
        <v>440.6601</v>
      </c>
      <c r="I1924" s="25">
        <v>40.747700000000002</v>
      </c>
      <c r="J1924" s="15">
        <v>483</v>
      </c>
      <c r="K1924" s="15">
        <v>112</v>
      </c>
      <c r="L1924" s="13">
        <v>9.2499999999999999E-2</v>
      </c>
      <c r="M1924" s="7">
        <v>0.39537503000000002</v>
      </c>
      <c r="N1924" s="26">
        <v>0.3</v>
      </c>
      <c r="O1924" s="27" t="s">
        <v>92</v>
      </c>
      <c r="P1924" s="8">
        <v>0.2412267323</v>
      </c>
      <c r="Q1924" s="24">
        <v>0.25</v>
      </c>
      <c r="R1924" t="str">
        <f>IF($Q1924*100&gt;=VLOOKUP($O1924,margin_ranges!$A$5:$C$10,2,FALSE),IF($Q1924*100&lt;=VLOOKUP($O1924,margin_ranges!$A$5:$C$10,3,FALSE)+10,"IN RANGE","ABOVE RANGE"),"BELOW RANGE")</f>
        <v>IN RANGE</v>
      </c>
      <c r="S1924">
        <f>MIN(VLOOKUP($O1924,margin_ranges!$A$5:$D$10,4,FALSE),$P1924*100)</f>
        <v>24.12267323</v>
      </c>
      <c r="T1924" s="29">
        <f>(1-$S1924/100)/(1-$F1924)-1</f>
        <v>1.0597300814652044E-11</v>
      </c>
      <c r="U1924" s="19" t="str">
        <f>IF(ABS(IFERROR(T1924,0))&gt;0.05,INDEX(margin_ranges!$C$13:$C$16,MATCH($F1924*100,margin_ranges!$B$13:$B$16,1)),"")</f>
        <v/>
      </c>
      <c r="V1924" t="e">
        <f>MIN(VLOOKUP($U1924,margin_ranges!$A$5:$D$10,4,FALSE),$P1924*100)</f>
        <v>#N/A</v>
      </c>
      <c r="Y1924" s="29" t="e">
        <f t="shared" si="29"/>
        <v>#N/A</v>
      </c>
    </row>
    <row r="1925" spans="1:25" x14ac:dyDescent="0.3">
      <c r="A1925" s="8" t="s">
        <v>17</v>
      </c>
      <c r="B1925" s="8" t="s">
        <v>3288</v>
      </c>
      <c r="C1925" s="8" t="s">
        <v>3289</v>
      </c>
      <c r="D1925" s="8" t="s">
        <v>3386</v>
      </c>
      <c r="E1925" s="8" t="s">
        <v>3387</v>
      </c>
      <c r="F1925" s="24">
        <v>0.122671563394115</v>
      </c>
      <c r="G1925" s="24">
        <v>1</v>
      </c>
      <c r="H1925" s="25">
        <v>376.36340000000001</v>
      </c>
      <c r="I1925" s="25">
        <v>22.011900000000001</v>
      </c>
      <c r="J1925" s="15">
        <v>151</v>
      </c>
      <c r="K1925" s="15">
        <v>12</v>
      </c>
      <c r="L1925" s="13">
        <v>5.8500000000000003E-2</v>
      </c>
      <c r="M1925" s="7">
        <v>0.2279648</v>
      </c>
      <c r="N1925" s="26">
        <v>0.2</v>
      </c>
      <c r="O1925" s="27" t="s">
        <v>95</v>
      </c>
      <c r="P1925" s="8">
        <v>0.1226715634</v>
      </c>
      <c r="Q1925" s="24">
        <v>0.15</v>
      </c>
      <c r="R1925" t="str">
        <f>IF($Q1925*100&gt;=VLOOKUP($O1925,margin_ranges!$A$5:$C$10,2,FALSE),IF($Q1925*100&lt;=VLOOKUP($O1925,margin_ranges!$A$5:$C$10,3,FALSE)+10,"IN RANGE","ABOVE RANGE"),"BELOW RANGE")</f>
        <v>IN RANGE</v>
      </c>
      <c r="S1925">
        <f>MIN(VLOOKUP($O1925,margin_ranges!$A$5:$D$10,4,FALSE),$P1925*100)</f>
        <v>12.26715634</v>
      </c>
      <c r="T1925" s="29">
        <f>(1-$S1925/100)/(1-$F1925)-1</f>
        <v>-6.7078564924827333E-12</v>
      </c>
      <c r="U1925" s="19" t="str">
        <f>IF(ABS(IFERROR(T1925,0))&gt;0.05,INDEX(margin_ranges!$C$13:$C$16,MATCH($F1925*100,margin_ranges!$B$13:$B$16,1)),"")</f>
        <v/>
      </c>
      <c r="V1925" t="e">
        <f>MIN(VLOOKUP($U1925,margin_ranges!$A$5:$D$10,4,FALSE),$P1925*100)</f>
        <v>#N/A</v>
      </c>
      <c r="Y1925" s="29" t="e">
        <f t="shared" si="29"/>
        <v>#N/A</v>
      </c>
    </row>
    <row r="1926" spans="1:25" x14ac:dyDescent="0.3">
      <c r="A1926" s="8" t="s">
        <v>17</v>
      </c>
      <c r="B1926" s="8" t="s">
        <v>3288</v>
      </c>
      <c r="C1926" s="8" t="s">
        <v>3289</v>
      </c>
      <c r="D1926" s="28" t="s">
        <v>3428</v>
      </c>
      <c r="E1926" s="8" t="s">
        <v>3429</v>
      </c>
      <c r="F1926" s="24">
        <v>0.14677147907574001</v>
      </c>
      <c r="G1926" s="24">
        <v>1</v>
      </c>
      <c r="H1926" s="25">
        <v>57.012099999999997</v>
      </c>
      <c r="I1926" s="25">
        <v>8.6366999999999994</v>
      </c>
      <c r="J1926" s="15">
        <v>61</v>
      </c>
      <c r="K1926" s="15">
        <v>7</v>
      </c>
      <c r="L1926" s="13">
        <v>0.1515</v>
      </c>
      <c r="M1926" s="7">
        <v>0.23440379</v>
      </c>
      <c r="N1926" s="26">
        <v>0.2</v>
      </c>
      <c r="O1926" s="27" t="s">
        <v>95</v>
      </c>
      <c r="P1926" s="8">
        <v>0.14677147909999999</v>
      </c>
      <c r="Q1926" s="24">
        <v>0.15</v>
      </c>
      <c r="R1926" t="str">
        <f>IF($Q1926*100&gt;=VLOOKUP($O1926,margin_ranges!$A$5:$C$10,2,FALSE),IF($Q1926*100&lt;=VLOOKUP($O1926,margin_ranges!$A$5:$C$10,3,FALSE)+10,"IN RANGE","ABOVE RANGE"),"BELOW RANGE")</f>
        <v>IN RANGE</v>
      </c>
      <c r="S1926">
        <f>MIN(VLOOKUP($O1926,margin_ranges!$A$5:$D$10,4,FALSE),$P1926*100)</f>
        <v>14.677147909999999</v>
      </c>
      <c r="T1926" s="29">
        <f>(1-$S1926/100)/(1-$F1926)-1</f>
        <v>-2.8433255749860109E-11</v>
      </c>
      <c r="U1926" s="19" t="str">
        <f>IF(ABS(IFERROR(T1926,0))&gt;0.05,INDEX(margin_ranges!$C$13:$C$16,MATCH($F1926*100,margin_ranges!$B$13:$B$16,1)),"")</f>
        <v/>
      </c>
      <c r="V1926" t="e">
        <f>MIN(VLOOKUP($U1926,margin_ranges!$A$5:$D$10,4,FALSE),$P1926*100)</f>
        <v>#N/A</v>
      </c>
      <c r="Y1926" s="29" t="e">
        <f t="shared" si="29"/>
        <v>#N/A</v>
      </c>
    </row>
    <row r="1927" spans="1:25" x14ac:dyDescent="0.3">
      <c r="A1927" s="8" t="s">
        <v>17</v>
      </c>
      <c r="B1927" s="8" t="s">
        <v>3288</v>
      </c>
      <c r="C1927" s="8" t="s">
        <v>3289</v>
      </c>
      <c r="D1927" s="8" t="s">
        <v>3570</v>
      </c>
      <c r="E1927" s="8" t="s">
        <v>3571</v>
      </c>
      <c r="F1927" s="24">
        <v>0.28057307047649399</v>
      </c>
      <c r="G1927" s="24">
        <v>1</v>
      </c>
      <c r="H1927" s="25">
        <v>55.285499999999999</v>
      </c>
      <c r="I1927" s="25">
        <v>6.4383999999999997</v>
      </c>
      <c r="J1927" s="15">
        <v>54</v>
      </c>
      <c r="K1927" s="15">
        <v>14</v>
      </c>
      <c r="L1927" s="13">
        <v>0.11650000000000001</v>
      </c>
      <c r="M1927" s="7">
        <v>0.27799905000000003</v>
      </c>
      <c r="N1927" s="26">
        <v>0.2</v>
      </c>
      <c r="O1927" s="27" t="s">
        <v>22</v>
      </c>
      <c r="P1927" s="8">
        <v>0.28057307050000002</v>
      </c>
      <c r="Q1927" s="24">
        <v>0.34</v>
      </c>
      <c r="R1927" t="str">
        <f>IF($Q1927*100&gt;=VLOOKUP($O1927,margin_ranges!$A$5:$C$10,2,FALSE),IF($Q1927*100&lt;=VLOOKUP($O1927,margin_ranges!$A$5:$C$10,3,FALSE)+10,"IN RANGE","ABOVE RANGE"),"BELOW RANGE")</f>
        <v>IN RANGE</v>
      </c>
      <c r="S1927">
        <f>MIN(VLOOKUP($O1927,margin_ranges!$A$5:$D$10,4,FALSE),$P1927*100)</f>
        <v>28.057307050000002</v>
      </c>
      <c r="T1927" s="29">
        <f>(1-$S1927/100)/(1-$F1927)-1</f>
        <v>-3.2673308503206044E-11</v>
      </c>
      <c r="U1927" s="19" t="str">
        <f>IF(ABS(IFERROR(T1927,0))&gt;0.05,INDEX(margin_ranges!$C$13:$C$16,MATCH($F1927*100,margin_ranges!$B$13:$B$16,1)),"")</f>
        <v/>
      </c>
      <c r="V1927" t="e">
        <f>MIN(VLOOKUP($U1927,margin_ranges!$A$5:$D$10,4,FALSE),$P1927*100)</f>
        <v>#N/A</v>
      </c>
      <c r="Y1927" s="29" t="e">
        <f t="shared" si="29"/>
        <v>#N/A</v>
      </c>
    </row>
    <row r="1928" spans="1:25" x14ac:dyDescent="0.3">
      <c r="A1928" s="8" t="s">
        <v>17</v>
      </c>
      <c r="B1928" s="8" t="s">
        <v>3288</v>
      </c>
      <c r="C1928" s="8" t="s">
        <v>3289</v>
      </c>
      <c r="D1928" s="8" t="s">
        <v>3516</v>
      </c>
      <c r="E1928" s="8" t="s">
        <v>3517</v>
      </c>
      <c r="F1928" s="24">
        <v>6.9814513557922606E-2</v>
      </c>
      <c r="G1928" s="24">
        <v>1</v>
      </c>
      <c r="H1928" s="25">
        <v>110.6421</v>
      </c>
      <c r="I1928" s="25">
        <v>20.319099999999999</v>
      </c>
      <c r="J1928" s="15">
        <v>131</v>
      </c>
      <c r="K1928" s="15">
        <v>9</v>
      </c>
      <c r="L1928" s="13">
        <v>0.18360000000000001</v>
      </c>
      <c r="M1928" s="7">
        <v>0.21501087999999999</v>
      </c>
      <c r="N1928" s="26">
        <v>0.2</v>
      </c>
      <c r="O1928" s="27" t="s">
        <v>22</v>
      </c>
      <c r="P1928" s="8">
        <v>6.9814513600000003E-2</v>
      </c>
      <c r="Q1928" s="24">
        <v>0.3</v>
      </c>
      <c r="R1928" t="str">
        <f>IF($Q1928*100&gt;=VLOOKUP($O1928,margin_ranges!$A$5:$C$10,2,FALSE),IF($Q1928*100&lt;=VLOOKUP($O1928,margin_ranges!$A$5:$C$10,3,FALSE)+10,"IN RANGE","ABOVE RANGE"),"BELOW RANGE")</f>
        <v>IN RANGE</v>
      </c>
      <c r="S1928">
        <f>MIN(VLOOKUP($O1928,margin_ranges!$A$5:$D$10,4,FALSE),$P1928*100)</f>
        <v>6.9814513600000003</v>
      </c>
      <c r="T1928" s="29">
        <f>(1-$S1928/100)/(1-$F1928)-1</f>
        <v>-4.5235593049142153E-11</v>
      </c>
      <c r="U1928" s="19" t="str">
        <f>IF(ABS(IFERROR(T1928,0))&gt;0.05,INDEX(margin_ranges!$C$13:$C$16,MATCH($F1928*100,margin_ranges!$B$13:$B$16,1)),"")</f>
        <v/>
      </c>
      <c r="V1928" t="e">
        <f>MIN(VLOOKUP($U1928,margin_ranges!$A$5:$D$10,4,FALSE),$P1928*100)</f>
        <v>#N/A</v>
      </c>
      <c r="Y1928" s="29" t="e">
        <f t="shared" si="29"/>
        <v>#N/A</v>
      </c>
    </row>
    <row r="1929" spans="1:25" x14ac:dyDescent="0.3">
      <c r="A1929" s="8" t="s">
        <v>17</v>
      </c>
      <c r="B1929" s="8" t="s">
        <v>3288</v>
      </c>
      <c r="C1929" s="8" t="s">
        <v>3289</v>
      </c>
      <c r="D1929" s="8" t="s">
        <v>3348</v>
      </c>
      <c r="E1929" s="8" t="s">
        <v>3349</v>
      </c>
      <c r="F1929" s="24">
        <v>0.214230805461774</v>
      </c>
      <c r="G1929" s="24">
        <v>1</v>
      </c>
      <c r="H1929" s="25">
        <v>62.980800000000002</v>
      </c>
      <c r="I1929" s="25">
        <v>16.0871</v>
      </c>
      <c r="J1929" s="15">
        <v>184</v>
      </c>
      <c r="K1929" s="15">
        <v>39</v>
      </c>
      <c r="L1929" s="13">
        <v>0.25540000000000002</v>
      </c>
      <c r="M1929" s="7">
        <v>0.38179150000000001</v>
      </c>
      <c r="N1929" s="26">
        <v>0.3</v>
      </c>
      <c r="O1929" s="27" t="s">
        <v>22</v>
      </c>
      <c r="P1929" s="8">
        <v>0.21423080550000001</v>
      </c>
      <c r="Q1929" s="24">
        <v>0.33</v>
      </c>
      <c r="R1929" t="str">
        <f>IF($Q1929*100&gt;=VLOOKUP($O1929,margin_ranges!$A$5:$C$10,2,FALSE),IF($Q1929*100&lt;=VLOOKUP($O1929,margin_ranges!$A$5:$C$10,3,FALSE)+10,"IN RANGE","ABOVE RANGE"),"BELOW RANGE")</f>
        <v>IN RANGE</v>
      </c>
      <c r="S1929">
        <f>MIN(VLOOKUP($O1929,margin_ranges!$A$5:$D$10,4,FALSE),$P1929*100)</f>
        <v>21.423080550000002</v>
      </c>
      <c r="T1929" s="29">
        <f>(1-$S1929/100)/(1-$F1929)-1</f>
        <v>-4.8647863515327572E-11</v>
      </c>
      <c r="U1929" s="19" t="str">
        <f>IF(ABS(IFERROR(T1929,0))&gt;0.05,INDEX(margin_ranges!$C$13:$C$16,MATCH($F1929*100,margin_ranges!$B$13:$B$16,1)),"")</f>
        <v/>
      </c>
      <c r="V1929" t="e">
        <f>MIN(VLOOKUP($U1929,margin_ranges!$A$5:$D$10,4,FALSE),$P1929*100)</f>
        <v>#N/A</v>
      </c>
      <c r="Y1929" s="29" t="e">
        <f t="shared" si="29"/>
        <v>#N/A</v>
      </c>
    </row>
    <row r="1930" spans="1:25" x14ac:dyDescent="0.3">
      <c r="A1930" s="8" t="s">
        <v>17</v>
      </c>
      <c r="B1930" s="8" t="s">
        <v>3288</v>
      </c>
      <c r="C1930" s="8" t="s">
        <v>3289</v>
      </c>
      <c r="D1930" s="8" t="s">
        <v>3412</v>
      </c>
      <c r="E1930" s="8" t="s">
        <v>3413</v>
      </c>
      <c r="F1930" s="24">
        <v>5.0280149452175002E-2</v>
      </c>
      <c r="G1930" s="24">
        <v>1</v>
      </c>
      <c r="H1930" s="25">
        <v>63.189399999999999</v>
      </c>
      <c r="I1930" s="25">
        <v>7.7042999999999999</v>
      </c>
      <c r="J1930" s="15">
        <v>73</v>
      </c>
      <c r="K1930" s="15">
        <v>4</v>
      </c>
      <c r="L1930" s="13">
        <v>0.12189999999999999</v>
      </c>
      <c r="M1930" s="7">
        <v>0.31588263</v>
      </c>
      <c r="N1930" s="26">
        <v>0.3</v>
      </c>
      <c r="O1930" s="27" t="s">
        <v>92</v>
      </c>
      <c r="P1930" s="8">
        <v>5.0280149500000003E-2</v>
      </c>
      <c r="Q1930" s="24">
        <v>0.2</v>
      </c>
      <c r="R1930" t="str">
        <f>IF($Q1930*100&gt;=VLOOKUP($O1930,margin_ranges!$A$5:$C$10,2,FALSE),IF($Q1930*100&lt;=VLOOKUP($O1930,margin_ranges!$A$5:$C$10,3,FALSE)+10,"IN RANGE","ABOVE RANGE"),"BELOW RANGE")</f>
        <v>IN RANGE</v>
      </c>
      <c r="S1930">
        <f>MIN(VLOOKUP($O1930,margin_ranges!$A$5:$D$10,4,FALSE),$P1930*100)</f>
        <v>5.0280149500000002</v>
      </c>
      <c r="T1930" s="29">
        <f>(1-$S1930/100)/(1-$F1930)-1</f>
        <v>-5.0357051861738E-11</v>
      </c>
      <c r="U1930" s="19" t="str">
        <f>IF(ABS(IFERROR(T1930,0))&gt;0.05,INDEX(margin_ranges!$C$13:$C$16,MATCH($F1930*100,margin_ranges!$B$13:$B$16,1)),"")</f>
        <v/>
      </c>
      <c r="V1930" t="e">
        <f>MIN(VLOOKUP($U1930,margin_ranges!$A$5:$D$10,4,FALSE),$P1930*100)</f>
        <v>#N/A</v>
      </c>
      <c r="Y1930" s="29" t="e">
        <f t="shared" si="29"/>
        <v>#N/A</v>
      </c>
    </row>
    <row r="1931" spans="1:25" x14ac:dyDescent="0.3">
      <c r="A1931" s="8" t="s">
        <v>17</v>
      </c>
      <c r="B1931" s="8" t="s">
        <v>3288</v>
      </c>
      <c r="C1931" s="8" t="s">
        <v>3289</v>
      </c>
      <c r="D1931" s="8" t="s">
        <v>3364</v>
      </c>
      <c r="E1931" s="8" t="s">
        <v>3365</v>
      </c>
      <c r="F1931" s="24">
        <v>0.32771621396433898</v>
      </c>
      <c r="G1931" s="24">
        <v>1</v>
      </c>
      <c r="H1931" s="25">
        <v>39.255699999999997</v>
      </c>
      <c r="I1931" s="25">
        <v>1.3832</v>
      </c>
      <c r="J1931" s="15">
        <v>31</v>
      </c>
      <c r="K1931" s="15">
        <v>10</v>
      </c>
      <c r="L1931" s="13">
        <v>3.5200000000000002E-2</v>
      </c>
      <c r="M1931" s="7">
        <v>0.74373354000000003</v>
      </c>
      <c r="N1931" s="26">
        <v>0.5</v>
      </c>
      <c r="O1931" s="27" t="s">
        <v>479</v>
      </c>
      <c r="P1931" s="8">
        <v>0.32771621400000001</v>
      </c>
      <c r="Q1931" s="24">
        <v>0.33</v>
      </c>
      <c r="R1931" t="str">
        <f>IF($Q1931*100&gt;=VLOOKUP($O1931,margin_ranges!$A$5:$C$10,2,FALSE),IF($Q1931*100&lt;=VLOOKUP($O1931,margin_ranges!$A$5:$C$10,3,FALSE)+10,"IN RANGE","ABOVE RANGE"),"BELOW RANGE")</f>
        <v>IN RANGE</v>
      </c>
      <c r="S1931">
        <f>MIN(VLOOKUP($O1931,margin_ranges!$A$5:$D$10,4,FALSE),$P1931*100)</f>
        <v>32.771621400000001</v>
      </c>
      <c r="T1931" s="29">
        <f>(1-$S1931/100)/(1-$F1931)-1</f>
        <v>-5.3044568737448117E-11</v>
      </c>
      <c r="U1931" s="19" t="str">
        <f>IF(ABS(IFERROR(T1931,0))&gt;0.05,INDEX(margin_ranges!$C$13:$C$16,MATCH($F1931*100,margin_ranges!$B$13:$B$16,1)),"")</f>
        <v/>
      </c>
      <c r="V1931" t="e">
        <f>MIN(VLOOKUP($U1931,margin_ranges!$A$5:$D$10,4,FALSE),$P1931*100)</f>
        <v>#N/A</v>
      </c>
      <c r="Y1931" s="29" t="e">
        <f t="shared" si="29"/>
        <v>#N/A</v>
      </c>
    </row>
    <row r="1932" spans="1:25" x14ac:dyDescent="0.3">
      <c r="A1932" s="8" t="s">
        <v>17</v>
      </c>
      <c r="B1932" s="8" t="s">
        <v>3288</v>
      </c>
      <c r="C1932" s="8" t="s">
        <v>3289</v>
      </c>
      <c r="D1932" s="8" t="s">
        <v>3474</v>
      </c>
      <c r="E1932" s="8" t="s">
        <v>3475</v>
      </c>
      <c r="F1932" s="24">
        <v>0.194724167256137</v>
      </c>
      <c r="G1932" s="24">
        <v>1</v>
      </c>
      <c r="H1932" s="25">
        <v>157.48840000000001</v>
      </c>
      <c r="I1932" s="25">
        <v>7.2370999999999999</v>
      </c>
      <c r="J1932" s="15">
        <v>54</v>
      </c>
      <c r="K1932" s="15">
        <v>9</v>
      </c>
      <c r="L1932" s="13">
        <v>4.5999999999999999E-2</v>
      </c>
      <c r="M1932" s="7">
        <v>0.2483621</v>
      </c>
      <c r="N1932" s="26">
        <v>0.2</v>
      </c>
      <c r="O1932" s="27" t="s">
        <v>92</v>
      </c>
      <c r="P1932" s="8">
        <v>0.1947241673</v>
      </c>
      <c r="Q1932" s="24">
        <v>0.25</v>
      </c>
      <c r="R1932" t="str">
        <f>IF($Q1932*100&gt;=VLOOKUP($O1932,margin_ranges!$A$5:$C$10,2,FALSE),IF($Q1932*100&lt;=VLOOKUP($O1932,margin_ranges!$A$5:$C$10,3,FALSE)+10,"IN RANGE","ABOVE RANGE"),"BELOW RANGE")</f>
        <v>IN RANGE</v>
      </c>
      <c r="S1932">
        <f>MIN(VLOOKUP($O1932,margin_ranges!$A$5:$D$10,4,FALSE),$P1932*100)</f>
        <v>19.472416729999999</v>
      </c>
      <c r="T1932" s="29">
        <f>(1-$S1932/100)/(1-$F1932)-1</f>
        <v>-5.4469428967252043E-11</v>
      </c>
      <c r="U1932" s="19" t="str">
        <f>IF(ABS(IFERROR(T1932,0))&gt;0.05,INDEX(margin_ranges!$C$13:$C$16,MATCH($F1932*100,margin_ranges!$B$13:$B$16,1)),"")</f>
        <v/>
      </c>
      <c r="V1932" t="e">
        <f>MIN(VLOOKUP($U1932,margin_ranges!$A$5:$D$10,4,FALSE),$P1932*100)</f>
        <v>#N/A</v>
      </c>
      <c r="Y1932" s="29" t="e">
        <f t="shared" si="29"/>
        <v>#N/A</v>
      </c>
    </row>
    <row r="1933" spans="1:25" x14ac:dyDescent="0.3">
      <c r="A1933" s="8" t="s">
        <v>17</v>
      </c>
      <c r="B1933" s="8" t="s">
        <v>3288</v>
      </c>
      <c r="C1933" s="8" t="s">
        <v>3289</v>
      </c>
      <c r="D1933" s="8" t="s">
        <v>3532</v>
      </c>
      <c r="E1933" s="8" t="s">
        <v>3533</v>
      </c>
      <c r="F1933" s="24">
        <v>0.28483052675659498</v>
      </c>
      <c r="G1933" s="24">
        <v>0</v>
      </c>
      <c r="H1933" s="25">
        <v>32.1265</v>
      </c>
      <c r="I1933" s="25">
        <v>1.6102000000000001</v>
      </c>
      <c r="J1933" s="15">
        <v>34</v>
      </c>
      <c r="K1933" s="15">
        <v>9</v>
      </c>
      <c r="L1933" s="13">
        <v>5.0099999999999999E-2</v>
      </c>
      <c r="M1933" s="7">
        <v>0.69913499000000001</v>
      </c>
      <c r="N1933" s="26">
        <v>0.5</v>
      </c>
      <c r="O1933" s="27" t="s">
        <v>22</v>
      </c>
      <c r="P1933" s="8">
        <v>0.28483052679999998</v>
      </c>
      <c r="Q1933" s="24">
        <v>0.34</v>
      </c>
      <c r="R1933" t="str">
        <f>IF($Q1933*100&gt;=VLOOKUP($O1933,margin_ranges!$A$5:$C$10,2,FALSE),IF($Q1933*100&lt;=VLOOKUP($O1933,margin_ranges!$A$5:$C$10,3,FALSE)+10,"IN RANGE","ABOVE RANGE"),"BELOW RANGE")</f>
        <v>IN RANGE</v>
      </c>
      <c r="S1933">
        <f>MIN(VLOOKUP($O1933,margin_ranges!$A$5:$D$10,4,FALSE),$P1933*100)</f>
        <v>28.48305268</v>
      </c>
      <c r="T1933" s="29">
        <f>(1-$S1933/100)/(1-$F1933)-1</f>
        <v>-6.069200697567112E-11</v>
      </c>
      <c r="U1933" s="19" t="str">
        <f>IF(ABS(IFERROR(T1933,0))&gt;0.05,INDEX(margin_ranges!$C$13:$C$16,MATCH($F1933*100,margin_ranges!$B$13:$B$16,1)),"")</f>
        <v/>
      </c>
      <c r="V1933" t="e">
        <f>MIN(VLOOKUP($U1933,margin_ranges!$A$5:$D$10,4,FALSE),$P1933*100)</f>
        <v>#N/A</v>
      </c>
      <c r="Y1933" s="29" t="e">
        <f t="shared" si="29"/>
        <v>#N/A</v>
      </c>
    </row>
    <row r="1934" spans="1:25" x14ac:dyDescent="0.3">
      <c r="A1934" s="8" t="s">
        <v>17</v>
      </c>
      <c r="B1934" s="8" t="s">
        <v>3288</v>
      </c>
      <c r="C1934" s="8" t="s">
        <v>3289</v>
      </c>
      <c r="D1934" s="8" t="s">
        <v>3334</v>
      </c>
      <c r="E1934" s="8" t="s">
        <v>3335</v>
      </c>
      <c r="F1934" s="24">
        <v>0.27140060305528901</v>
      </c>
      <c r="G1934" s="24">
        <v>1</v>
      </c>
      <c r="H1934" s="25">
        <v>88.189400000000006</v>
      </c>
      <c r="I1934" s="25">
        <v>18.209</v>
      </c>
      <c r="J1934" s="15">
        <v>225</v>
      </c>
      <c r="K1934" s="15">
        <v>47</v>
      </c>
      <c r="L1934" s="13">
        <v>0.20649999999999999</v>
      </c>
      <c r="M1934" s="7">
        <v>0.41174889999999997</v>
      </c>
      <c r="N1934" s="26">
        <v>0.3</v>
      </c>
      <c r="O1934" s="27" t="s">
        <v>22</v>
      </c>
      <c r="P1934" s="8">
        <v>0.27140060310000003</v>
      </c>
      <c r="Q1934" s="24">
        <v>0.3</v>
      </c>
      <c r="R1934" t="str">
        <f>IF($Q1934*100&gt;=VLOOKUP($O1934,margin_ranges!$A$5:$C$10,2,FALSE),IF($Q1934*100&lt;=VLOOKUP($O1934,margin_ranges!$A$5:$C$10,3,FALSE)+10,"IN RANGE","ABOVE RANGE"),"BELOW RANGE")</f>
        <v>IN RANGE</v>
      </c>
      <c r="S1934">
        <f>MIN(VLOOKUP($O1934,margin_ranges!$A$5:$D$10,4,FALSE),$P1934*100)</f>
        <v>27.140060310000003</v>
      </c>
      <c r="T1934" s="29">
        <f>(1-$S1934/100)/(1-$F1934)-1</f>
        <v>-6.1365690307013665E-11</v>
      </c>
      <c r="U1934" s="19" t="str">
        <f>IF(ABS(IFERROR(T1934,0))&gt;0.05,INDEX(margin_ranges!$C$13:$C$16,MATCH($F1934*100,margin_ranges!$B$13:$B$16,1)),"")</f>
        <v/>
      </c>
      <c r="V1934" t="e">
        <f>MIN(VLOOKUP($U1934,margin_ranges!$A$5:$D$10,4,FALSE),$P1934*100)</f>
        <v>#N/A</v>
      </c>
      <c r="Y1934" s="29" t="e">
        <f t="shared" ref="Y1934:Y1997" si="30">(1-$V1934/100)/(1-$F1934)-1</f>
        <v>#N/A</v>
      </c>
    </row>
    <row r="1935" spans="1:25" x14ac:dyDescent="0.3">
      <c r="A1935" s="8" t="s">
        <v>17</v>
      </c>
      <c r="B1935" s="8" t="s">
        <v>3288</v>
      </c>
      <c r="C1935" s="8" t="s">
        <v>3289</v>
      </c>
      <c r="D1935" s="8" t="s">
        <v>3552</v>
      </c>
      <c r="E1935" s="8" t="s">
        <v>3553</v>
      </c>
      <c r="F1935" s="24">
        <v>0.15</v>
      </c>
      <c r="G1935" s="24">
        <v>1</v>
      </c>
      <c r="H1935" s="25">
        <v>97.504900000000006</v>
      </c>
      <c r="I1935" s="25">
        <v>9.3785000000000007</v>
      </c>
      <c r="J1935" s="15">
        <v>67</v>
      </c>
      <c r="K1935" s="15">
        <v>6</v>
      </c>
      <c r="L1935" s="13">
        <v>9.6199999999999994E-2</v>
      </c>
      <c r="M1935" s="7">
        <v>0.2371328</v>
      </c>
      <c r="N1935" s="26">
        <v>0.2</v>
      </c>
      <c r="O1935" s="27" t="s">
        <v>95</v>
      </c>
      <c r="P1935" s="8">
        <v>0.1565907507</v>
      </c>
      <c r="Q1935" s="24">
        <v>0.15</v>
      </c>
      <c r="R1935" t="str">
        <f>IF($Q1935*100&gt;=VLOOKUP($O1935,margin_ranges!$A$5:$C$10,2,FALSE),IF($Q1935*100&lt;=VLOOKUP($O1935,margin_ranges!$A$5:$C$10,3,FALSE)+10,"IN RANGE","ABOVE RANGE"),"BELOW RANGE")</f>
        <v>IN RANGE</v>
      </c>
      <c r="S1935">
        <f>MIN(VLOOKUP($O1935,margin_ranges!$A$5:$D$10,4,FALSE),$P1935*100)</f>
        <v>15.65907507</v>
      </c>
      <c r="T1935" s="29">
        <f>(1-$S1935/100)/(1-$F1935)-1</f>
        <v>-7.753824352941141E-3</v>
      </c>
      <c r="U1935" s="19" t="str">
        <f>IF(ABS(IFERROR(T1935,0))&gt;0.05,INDEX(margin_ranges!$C$13:$C$16,MATCH($F1935*100,margin_ranges!$B$13:$B$16,1)),"")</f>
        <v/>
      </c>
      <c r="V1935" t="e">
        <f>MIN(VLOOKUP($U1935,margin_ranges!$A$5:$D$10,4,FALSE),$P1935*100)</f>
        <v>#N/A</v>
      </c>
      <c r="Y1935" s="29" t="e">
        <f t="shared" si="30"/>
        <v>#N/A</v>
      </c>
    </row>
    <row r="1936" spans="1:25" x14ac:dyDescent="0.3">
      <c r="A1936" s="8" t="s">
        <v>17</v>
      </c>
      <c r="B1936" s="8" t="s">
        <v>3288</v>
      </c>
      <c r="C1936" s="8" t="s">
        <v>3289</v>
      </c>
      <c r="D1936" s="8" t="s">
        <v>3300</v>
      </c>
      <c r="E1936" s="8" t="s">
        <v>3301</v>
      </c>
      <c r="F1936" s="24">
        <v>0.28999999999999998</v>
      </c>
      <c r="G1936" s="24">
        <v>1</v>
      </c>
      <c r="H1936" s="25">
        <v>95.282200000000003</v>
      </c>
      <c r="I1936" s="25">
        <v>13.2506</v>
      </c>
      <c r="J1936" s="15">
        <v>153</v>
      </c>
      <c r="K1936" s="15">
        <v>39</v>
      </c>
      <c r="L1936" s="13">
        <v>0.1391</v>
      </c>
      <c r="M1936" s="7">
        <v>0.38502821999999998</v>
      </c>
      <c r="N1936" s="26">
        <v>0.2</v>
      </c>
      <c r="O1936" s="27" t="s">
        <v>22</v>
      </c>
      <c r="P1936" s="8">
        <v>0.48055755449999998</v>
      </c>
      <c r="Q1936" s="24">
        <v>0.28999999999999998</v>
      </c>
      <c r="R1936" t="str">
        <f>IF($Q1936*100&gt;=VLOOKUP($O1936,margin_ranges!$A$5:$C$10,2,FALSE),IF($Q1936*100&lt;=VLOOKUP($O1936,margin_ranges!$A$5:$C$10,3,FALSE)+10,"IN RANGE","ABOVE RANGE"),"BELOW RANGE")</f>
        <v>IN RANGE</v>
      </c>
      <c r="S1936">
        <f>MIN(VLOOKUP($O1936,margin_ranges!$A$5:$D$10,4,FALSE),$P1936*100)</f>
        <v>29.75</v>
      </c>
      <c r="T1936" s="29">
        <f>(1-$S1936/100)/(1-$F1936)-1</f>
        <v>-1.0563380281690127E-2</v>
      </c>
      <c r="U1936" s="19" t="str">
        <f>IF(ABS(IFERROR(T1936,0))&gt;0.05,INDEX(margin_ranges!$C$13:$C$16,MATCH($F1936*100,margin_ranges!$B$13:$B$16,1)),"")</f>
        <v/>
      </c>
      <c r="V1936" t="e">
        <f>MIN(VLOOKUP($U1936,margin_ranges!$A$5:$D$10,4,FALSE),$P1936*100)</f>
        <v>#N/A</v>
      </c>
      <c r="Y1936" s="29" t="e">
        <f t="shared" si="30"/>
        <v>#N/A</v>
      </c>
    </row>
    <row r="1937" spans="1:25" x14ac:dyDescent="0.3">
      <c r="A1937" s="8" t="s">
        <v>17</v>
      </c>
      <c r="B1937" s="8" t="s">
        <v>3288</v>
      </c>
      <c r="C1937" s="8" t="s">
        <v>3289</v>
      </c>
      <c r="D1937" s="8" t="s">
        <v>3302</v>
      </c>
      <c r="E1937" s="8" t="s">
        <v>3303</v>
      </c>
      <c r="F1937" s="24">
        <v>0.28999999999999998</v>
      </c>
      <c r="G1937" s="24">
        <v>0</v>
      </c>
      <c r="H1937" s="25">
        <v>9.1579999999999995</v>
      </c>
      <c r="I1937" s="25">
        <v>1.3613</v>
      </c>
      <c r="J1937" s="15">
        <v>22</v>
      </c>
      <c r="K1937" s="15">
        <v>6</v>
      </c>
      <c r="L1937" s="13">
        <v>0.14860000000000001</v>
      </c>
      <c r="M1937" s="7">
        <v>0.53916465999999996</v>
      </c>
      <c r="N1937" s="26">
        <v>0.2</v>
      </c>
      <c r="O1937" s="27" t="s">
        <v>22</v>
      </c>
      <c r="P1937" s="8">
        <v>0.62905580319999999</v>
      </c>
      <c r="Q1937" s="24">
        <v>0.28999999999999998</v>
      </c>
      <c r="R1937" t="str">
        <f>IF($Q1937*100&gt;=VLOOKUP($O1937,margin_ranges!$A$5:$C$10,2,FALSE),IF($Q1937*100&lt;=VLOOKUP($O1937,margin_ranges!$A$5:$C$10,3,FALSE)+10,"IN RANGE","ABOVE RANGE"),"BELOW RANGE")</f>
        <v>IN RANGE</v>
      </c>
      <c r="S1937">
        <f>MIN(VLOOKUP($O1937,margin_ranges!$A$5:$D$10,4,FALSE),$P1937*100)</f>
        <v>29.75</v>
      </c>
      <c r="T1937" s="29">
        <f>(1-$S1937/100)/(1-$F1937)-1</f>
        <v>-1.0563380281690127E-2</v>
      </c>
      <c r="U1937" s="19" t="str">
        <f>IF(ABS(IFERROR(T1937,0))&gt;0.05,INDEX(margin_ranges!$C$13:$C$16,MATCH($F1937*100,margin_ranges!$B$13:$B$16,1)),"")</f>
        <v/>
      </c>
      <c r="V1937" t="e">
        <f>MIN(VLOOKUP($U1937,margin_ranges!$A$5:$D$10,4,FALSE),$P1937*100)</f>
        <v>#N/A</v>
      </c>
      <c r="Y1937" s="29" t="e">
        <f t="shared" si="30"/>
        <v>#N/A</v>
      </c>
    </row>
    <row r="1938" spans="1:25" x14ac:dyDescent="0.3">
      <c r="A1938" s="8" t="s">
        <v>17</v>
      </c>
      <c r="B1938" s="8" t="s">
        <v>3288</v>
      </c>
      <c r="C1938" s="8" t="s">
        <v>3289</v>
      </c>
      <c r="D1938" s="8" t="s">
        <v>3320</v>
      </c>
      <c r="E1938" s="8" t="s">
        <v>3321</v>
      </c>
      <c r="F1938" s="24">
        <v>0.28999999999999998</v>
      </c>
      <c r="G1938" s="24">
        <v>1</v>
      </c>
      <c r="H1938" s="25">
        <v>90.084100000000007</v>
      </c>
      <c r="I1938" s="25">
        <v>7.7850000000000001</v>
      </c>
      <c r="J1938" s="15">
        <v>124</v>
      </c>
      <c r="K1938" s="15">
        <v>32</v>
      </c>
      <c r="L1938" s="13">
        <v>8.6400000000000005E-2</v>
      </c>
      <c r="M1938" s="7">
        <v>0.52963207999999995</v>
      </c>
      <c r="N1938" s="26">
        <v>0.3</v>
      </c>
      <c r="O1938" s="27" t="s">
        <v>22</v>
      </c>
      <c r="P1938" s="8">
        <v>0.43356905029999998</v>
      </c>
      <c r="Q1938" s="24">
        <v>0.28999999999999998</v>
      </c>
      <c r="R1938" t="str">
        <f>IF($Q1938*100&gt;=VLOOKUP($O1938,margin_ranges!$A$5:$C$10,2,FALSE),IF($Q1938*100&lt;=VLOOKUP($O1938,margin_ranges!$A$5:$C$10,3,FALSE)+10,"IN RANGE","ABOVE RANGE"),"BELOW RANGE")</f>
        <v>IN RANGE</v>
      </c>
      <c r="S1938">
        <f>MIN(VLOOKUP($O1938,margin_ranges!$A$5:$D$10,4,FALSE),$P1938*100)</f>
        <v>29.75</v>
      </c>
      <c r="T1938" s="29">
        <f>(1-$S1938/100)/(1-$F1938)-1</f>
        <v>-1.0563380281690127E-2</v>
      </c>
      <c r="U1938" s="19" t="str">
        <f>IF(ABS(IFERROR(T1938,0))&gt;0.05,INDEX(margin_ranges!$C$13:$C$16,MATCH($F1938*100,margin_ranges!$B$13:$B$16,1)),"")</f>
        <v/>
      </c>
      <c r="V1938" t="e">
        <f>MIN(VLOOKUP($U1938,margin_ranges!$A$5:$D$10,4,FALSE),$P1938*100)</f>
        <v>#N/A</v>
      </c>
      <c r="Y1938" s="29" t="e">
        <f t="shared" si="30"/>
        <v>#N/A</v>
      </c>
    </row>
    <row r="1939" spans="1:25" x14ac:dyDescent="0.3">
      <c r="A1939" s="8" t="s">
        <v>17</v>
      </c>
      <c r="B1939" s="8" t="s">
        <v>3288</v>
      </c>
      <c r="C1939" s="8" t="s">
        <v>3289</v>
      </c>
      <c r="D1939" s="8" t="s">
        <v>3326</v>
      </c>
      <c r="E1939" s="8" t="s">
        <v>3327</v>
      </c>
      <c r="F1939" s="24">
        <v>0.28999999999999998</v>
      </c>
      <c r="G1939" s="24">
        <v>1</v>
      </c>
      <c r="H1939" s="25">
        <v>115.1285</v>
      </c>
      <c r="I1939" s="25">
        <v>10.333399999999999</v>
      </c>
      <c r="J1939" s="15">
        <v>109</v>
      </c>
      <c r="K1939" s="15">
        <v>28</v>
      </c>
      <c r="L1939" s="13">
        <v>8.9800000000000005E-2</v>
      </c>
      <c r="M1939" s="7">
        <v>0.35257623999999999</v>
      </c>
      <c r="N1939" s="26">
        <v>0.2</v>
      </c>
      <c r="O1939" s="27" t="s">
        <v>22</v>
      </c>
      <c r="P1939" s="8">
        <v>0.43274680679999999</v>
      </c>
      <c r="Q1939" s="24">
        <v>0.28999999999999998</v>
      </c>
      <c r="R1939" t="str">
        <f>IF($Q1939*100&gt;=VLOOKUP($O1939,margin_ranges!$A$5:$C$10,2,FALSE),IF($Q1939*100&lt;=VLOOKUP($O1939,margin_ranges!$A$5:$C$10,3,FALSE)+10,"IN RANGE","ABOVE RANGE"),"BELOW RANGE")</f>
        <v>IN RANGE</v>
      </c>
      <c r="S1939">
        <f>MIN(VLOOKUP($O1939,margin_ranges!$A$5:$D$10,4,FALSE),$P1939*100)</f>
        <v>29.75</v>
      </c>
      <c r="T1939" s="29">
        <f>(1-$S1939/100)/(1-$F1939)-1</f>
        <v>-1.0563380281690127E-2</v>
      </c>
      <c r="U1939" s="19" t="str">
        <f>IF(ABS(IFERROR(T1939,0))&gt;0.05,INDEX(margin_ranges!$C$13:$C$16,MATCH($F1939*100,margin_ranges!$B$13:$B$16,1)),"")</f>
        <v/>
      </c>
      <c r="V1939" t="e">
        <f>MIN(VLOOKUP($U1939,margin_ranges!$A$5:$D$10,4,FALSE),$P1939*100)</f>
        <v>#N/A</v>
      </c>
      <c r="Y1939" s="29" t="e">
        <f t="shared" si="30"/>
        <v>#N/A</v>
      </c>
    </row>
    <row r="1940" spans="1:25" x14ac:dyDescent="0.3">
      <c r="A1940" s="8" t="s">
        <v>17</v>
      </c>
      <c r="B1940" s="8" t="s">
        <v>3288</v>
      </c>
      <c r="C1940" s="8" t="s">
        <v>3289</v>
      </c>
      <c r="D1940" s="8" t="s">
        <v>3328</v>
      </c>
      <c r="E1940" s="8" t="s">
        <v>3329</v>
      </c>
      <c r="F1940" s="24">
        <v>0.28999999999999998</v>
      </c>
      <c r="G1940" s="24">
        <v>0</v>
      </c>
      <c r="H1940" s="25">
        <v>14.668699999999999</v>
      </c>
      <c r="I1940" s="25">
        <v>0.50900000000000001</v>
      </c>
      <c r="J1940" s="15">
        <v>9</v>
      </c>
      <c r="K1940" s="15">
        <v>2</v>
      </c>
      <c r="L1940" s="13">
        <v>3.4700000000000002E-2</v>
      </c>
      <c r="M1940" s="7">
        <v>0.61198428000000005</v>
      </c>
      <c r="N1940" s="26">
        <v>0.3</v>
      </c>
      <c r="O1940" s="27" t="s">
        <v>22</v>
      </c>
      <c r="P1940" s="8">
        <v>0.50979133229999996</v>
      </c>
      <c r="Q1940" s="24">
        <v>0.28999999999999998</v>
      </c>
      <c r="R1940" t="str">
        <f>IF($Q1940*100&gt;=VLOOKUP($O1940,margin_ranges!$A$5:$C$10,2,FALSE),IF($Q1940*100&lt;=VLOOKUP($O1940,margin_ranges!$A$5:$C$10,3,FALSE)+10,"IN RANGE","ABOVE RANGE"),"BELOW RANGE")</f>
        <v>IN RANGE</v>
      </c>
      <c r="S1940">
        <f>MIN(VLOOKUP($O1940,margin_ranges!$A$5:$D$10,4,FALSE),$P1940*100)</f>
        <v>29.75</v>
      </c>
      <c r="T1940" s="29">
        <f>(1-$S1940/100)/(1-$F1940)-1</f>
        <v>-1.0563380281690127E-2</v>
      </c>
      <c r="U1940" s="19" t="str">
        <f>IF(ABS(IFERROR(T1940,0))&gt;0.05,INDEX(margin_ranges!$C$13:$C$16,MATCH($F1940*100,margin_ranges!$B$13:$B$16,1)),"")</f>
        <v/>
      </c>
      <c r="V1940" t="e">
        <f>MIN(VLOOKUP($U1940,margin_ranges!$A$5:$D$10,4,FALSE),$P1940*100)</f>
        <v>#N/A</v>
      </c>
      <c r="Y1940" s="29" t="e">
        <f t="shared" si="30"/>
        <v>#N/A</v>
      </c>
    </row>
    <row r="1941" spans="1:25" x14ac:dyDescent="0.3">
      <c r="A1941" s="8" t="s">
        <v>17</v>
      </c>
      <c r="B1941" s="8" t="s">
        <v>3288</v>
      </c>
      <c r="C1941" s="8" t="s">
        <v>3289</v>
      </c>
      <c r="D1941" s="8" t="s">
        <v>3332</v>
      </c>
      <c r="E1941" s="8" t="s">
        <v>3333</v>
      </c>
      <c r="F1941" s="24">
        <v>0.28999999999999998</v>
      </c>
      <c r="G1941" s="24">
        <v>0</v>
      </c>
      <c r="H1941" s="25">
        <v>3.2953999999999999</v>
      </c>
      <c r="I1941" s="25">
        <v>0.48060000000000003</v>
      </c>
      <c r="J1941" s="15">
        <v>7</v>
      </c>
      <c r="K1941" s="15">
        <v>2</v>
      </c>
      <c r="L1941" s="13">
        <v>0.1459</v>
      </c>
      <c r="M1941" s="7">
        <v>0.51753603999999997</v>
      </c>
      <c r="N1941" s="26">
        <v>0.3</v>
      </c>
      <c r="O1941" s="27" t="s">
        <v>22</v>
      </c>
      <c r="P1941" s="8">
        <v>0.42033022250000002</v>
      </c>
      <c r="Q1941" s="24">
        <v>0.28999999999999998</v>
      </c>
      <c r="R1941" t="str">
        <f>IF($Q1941*100&gt;=VLOOKUP($O1941,margin_ranges!$A$5:$C$10,2,FALSE),IF($Q1941*100&lt;=VLOOKUP($O1941,margin_ranges!$A$5:$C$10,3,FALSE)+10,"IN RANGE","ABOVE RANGE"),"BELOW RANGE")</f>
        <v>IN RANGE</v>
      </c>
      <c r="S1941">
        <f>MIN(VLOOKUP($O1941,margin_ranges!$A$5:$D$10,4,FALSE),$P1941*100)</f>
        <v>29.75</v>
      </c>
      <c r="T1941" s="29">
        <f>(1-$S1941/100)/(1-$F1941)-1</f>
        <v>-1.0563380281690127E-2</v>
      </c>
      <c r="U1941" s="19" t="str">
        <f>IF(ABS(IFERROR(T1941,0))&gt;0.05,INDEX(margin_ranges!$C$13:$C$16,MATCH($F1941*100,margin_ranges!$B$13:$B$16,1)),"")</f>
        <v/>
      </c>
      <c r="V1941" t="e">
        <f>MIN(VLOOKUP($U1941,margin_ranges!$A$5:$D$10,4,FALSE),$P1941*100)</f>
        <v>#N/A</v>
      </c>
      <c r="Y1941" s="29" t="e">
        <f t="shared" si="30"/>
        <v>#N/A</v>
      </c>
    </row>
    <row r="1942" spans="1:25" x14ac:dyDescent="0.3">
      <c r="A1942" s="8" t="s">
        <v>17</v>
      </c>
      <c r="B1942" s="8" t="s">
        <v>3288</v>
      </c>
      <c r="C1942" s="8" t="s">
        <v>3289</v>
      </c>
      <c r="D1942" s="8" t="s">
        <v>3338</v>
      </c>
      <c r="E1942" s="8" t="s">
        <v>3339</v>
      </c>
      <c r="F1942" s="24">
        <v>0.28999999999999998</v>
      </c>
      <c r="G1942" s="24">
        <v>1</v>
      </c>
      <c r="H1942" s="25">
        <v>83.988399999999999</v>
      </c>
      <c r="I1942" s="25">
        <v>3.0432000000000001</v>
      </c>
      <c r="J1942" s="15">
        <v>86</v>
      </c>
      <c r="K1942" s="15">
        <v>22</v>
      </c>
      <c r="L1942" s="13">
        <v>3.6200000000000003E-2</v>
      </c>
      <c r="M1942" s="7">
        <v>0.9430771</v>
      </c>
      <c r="N1942" s="26">
        <v>0.3</v>
      </c>
      <c r="O1942" s="27" t="s">
        <v>22</v>
      </c>
      <c r="P1942" s="8">
        <v>0.68189239369999999</v>
      </c>
      <c r="Q1942" s="24">
        <v>0.28999999999999998</v>
      </c>
      <c r="R1942" t="str">
        <f>IF($Q1942*100&gt;=VLOOKUP($O1942,margin_ranges!$A$5:$C$10,2,FALSE),IF($Q1942*100&lt;=VLOOKUP($O1942,margin_ranges!$A$5:$C$10,3,FALSE)+10,"IN RANGE","ABOVE RANGE"),"BELOW RANGE")</f>
        <v>IN RANGE</v>
      </c>
      <c r="S1942">
        <f>MIN(VLOOKUP($O1942,margin_ranges!$A$5:$D$10,4,FALSE),$P1942*100)</f>
        <v>29.75</v>
      </c>
      <c r="T1942" s="29">
        <f>(1-$S1942/100)/(1-$F1942)-1</f>
        <v>-1.0563380281690127E-2</v>
      </c>
      <c r="U1942" s="19" t="str">
        <f>IF(ABS(IFERROR(T1942,0))&gt;0.05,INDEX(margin_ranges!$C$13:$C$16,MATCH($F1942*100,margin_ranges!$B$13:$B$16,1)),"")</f>
        <v/>
      </c>
      <c r="V1942" t="e">
        <f>MIN(VLOOKUP($U1942,margin_ranges!$A$5:$D$10,4,FALSE),$P1942*100)</f>
        <v>#N/A</v>
      </c>
      <c r="Y1942" s="29" t="e">
        <f t="shared" si="30"/>
        <v>#N/A</v>
      </c>
    </row>
    <row r="1943" spans="1:25" x14ac:dyDescent="0.3">
      <c r="A1943" s="8" t="s">
        <v>17</v>
      </c>
      <c r="B1943" s="8" t="s">
        <v>3288</v>
      </c>
      <c r="C1943" s="8" t="s">
        <v>3289</v>
      </c>
      <c r="D1943" s="8" t="s">
        <v>3342</v>
      </c>
      <c r="E1943" s="8" t="s">
        <v>3343</v>
      </c>
      <c r="F1943" s="24">
        <v>0.28999999999999998</v>
      </c>
      <c r="G1943" s="24">
        <v>1</v>
      </c>
      <c r="H1943" s="25">
        <v>66.198899999999995</v>
      </c>
      <c r="I1943" s="25">
        <v>14.965199999999999</v>
      </c>
      <c r="J1943" s="15">
        <v>292</v>
      </c>
      <c r="K1943" s="15">
        <v>74</v>
      </c>
      <c r="L1943" s="13">
        <v>0.2261</v>
      </c>
      <c r="M1943" s="7">
        <v>0.64977543000000004</v>
      </c>
      <c r="N1943" s="26">
        <v>0.3</v>
      </c>
      <c r="O1943" s="27" t="s">
        <v>22</v>
      </c>
      <c r="P1943" s="8">
        <v>0.53830202650000003</v>
      </c>
      <c r="Q1943" s="24">
        <v>0.28999999999999998</v>
      </c>
      <c r="R1943" t="str">
        <f>IF($Q1943*100&gt;=VLOOKUP($O1943,margin_ranges!$A$5:$C$10,2,FALSE),IF($Q1943*100&lt;=VLOOKUP($O1943,margin_ranges!$A$5:$C$10,3,FALSE)+10,"IN RANGE","ABOVE RANGE"),"BELOW RANGE")</f>
        <v>IN RANGE</v>
      </c>
      <c r="S1943">
        <f>MIN(VLOOKUP($O1943,margin_ranges!$A$5:$D$10,4,FALSE),$P1943*100)</f>
        <v>29.75</v>
      </c>
      <c r="T1943" s="29">
        <f>(1-$S1943/100)/(1-$F1943)-1</f>
        <v>-1.0563380281690127E-2</v>
      </c>
      <c r="U1943" s="19" t="str">
        <f>IF(ABS(IFERROR(T1943,0))&gt;0.05,INDEX(margin_ranges!$C$13:$C$16,MATCH($F1943*100,margin_ranges!$B$13:$B$16,1)),"")</f>
        <v/>
      </c>
      <c r="V1943" t="e">
        <f>MIN(VLOOKUP($U1943,margin_ranges!$A$5:$D$10,4,FALSE),$P1943*100)</f>
        <v>#N/A</v>
      </c>
      <c r="Y1943" s="29" t="e">
        <f t="shared" si="30"/>
        <v>#N/A</v>
      </c>
    </row>
    <row r="1944" spans="1:25" x14ac:dyDescent="0.3">
      <c r="A1944" s="8" t="s">
        <v>17</v>
      </c>
      <c r="B1944" s="8" t="s">
        <v>3288</v>
      </c>
      <c r="C1944" s="8" t="s">
        <v>3289</v>
      </c>
      <c r="D1944" s="8" t="s">
        <v>3344</v>
      </c>
      <c r="E1944" s="8" t="s">
        <v>3345</v>
      </c>
      <c r="F1944" s="24">
        <v>0.28999999999999998</v>
      </c>
      <c r="G1944" s="24">
        <v>0</v>
      </c>
      <c r="H1944" s="25">
        <v>2.7982</v>
      </c>
      <c r="I1944" s="25">
        <v>0.43819999999999998</v>
      </c>
      <c r="J1944" s="15">
        <v>7</v>
      </c>
      <c r="K1944" s="15">
        <v>2</v>
      </c>
      <c r="L1944" s="13">
        <v>0.15659999999999999</v>
      </c>
      <c r="M1944" s="7">
        <v>0.52557456999999996</v>
      </c>
      <c r="N1944" s="26">
        <v>0.3</v>
      </c>
      <c r="O1944" s="27" t="s">
        <v>22</v>
      </c>
      <c r="P1944" s="8">
        <v>0.42919612950000002</v>
      </c>
      <c r="Q1944" s="24">
        <v>0.28999999999999998</v>
      </c>
      <c r="R1944" t="str">
        <f>IF($Q1944*100&gt;=VLOOKUP($O1944,margin_ranges!$A$5:$C$10,2,FALSE),IF($Q1944*100&lt;=VLOOKUP($O1944,margin_ranges!$A$5:$C$10,3,FALSE)+10,"IN RANGE","ABOVE RANGE"),"BELOW RANGE")</f>
        <v>IN RANGE</v>
      </c>
      <c r="S1944">
        <f>MIN(VLOOKUP($O1944,margin_ranges!$A$5:$D$10,4,FALSE),$P1944*100)</f>
        <v>29.75</v>
      </c>
      <c r="T1944" s="29">
        <f>(1-$S1944/100)/(1-$F1944)-1</f>
        <v>-1.0563380281690127E-2</v>
      </c>
      <c r="U1944" s="19" t="str">
        <f>IF(ABS(IFERROR(T1944,0))&gt;0.05,INDEX(margin_ranges!$C$13:$C$16,MATCH($F1944*100,margin_ranges!$B$13:$B$16,1)),"")</f>
        <v/>
      </c>
      <c r="V1944" t="e">
        <f>MIN(VLOOKUP($U1944,margin_ranges!$A$5:$D$10,4,FALSE),$P1944*100)</f>
        <v>#N/A</v>
      </c>
      <c r="Y1944" s="29" t="e">
        <f t="shared" si="30"/>
        <v>#N/A</v>
      </c>
    </row>
    <row r="1945" spans="1:25" x14ac:dyDescent="0.3">
      <c r="A1945" s="8" t="s">
        <v>17</v>
      </c>
      <c r="B1945" s="8" t="s">
        <v>3288</v>
      </c>
      <c r="C1945" s="8" t="s">
        <v>3289</v>
      </c>
      <c r="D1945" s="8" t="s">
        <v>3350</v>
      </c>
      <c r="E1945" s="8" t="s">
        <v>3351</v>
      </c>
      <c r="F1945" s="24">
        <v>0.28999999999999998</v>
      </c>
      <c r="G1945" s="24">
        <v>1</v>
      </c>
      <c r="H1945" s="25">
        <v>111.36069999999999</v>
      </c>
      <c r="I1945" s="25">
        <v>10.3667</v>
      </c>
      <c r="J1945" s="15">
        <v>165</v>
      </c>
      <c r="K1945" s="15">
        <v>42</v>
      </c>
      <c r="L1945" s="13">
        <v>9.3100000000000002E-2</v>
      </c>
      <c r="M1945" s="7">
        <v>0.52980280000000002</v>
      </c>
      <c r="N1945" s="26">
        <v>0.3</v>
      </c>
      <c r="O1945" s="27" t="s">
        <v>22</v>
      </c>
      <c r="P1945" s="8">
        <v>0.43375158009999998</v>
      </c>
      <c r="Q1945" s="24">
        <v>0.28999999999999998</v>
      </c>
      <c r="R1945" t="str">
        <f>IF($Q1945*100&gt;=VLOOKUP($O1945,margin_ranges!$A$5:$C$10,2,FALSE),IF($Q1945*100&lt;=VLOOKUP($O1945,margin_ranges!$A$5:$C$10,3,FALSE)+10,"IN RANGE","ABOVE RANGE"),"BELOW RANGE")</f>
        <v>IN RANGE</v>
      </c>
      <c r="S1945">
        <f>MIN(VLOOKUP($O1945,margin_ranges!$A$5:$D$10,4,FALSE),$P1945*100)</f>
        <v>29.75</v>
      </c>
      <c r="T1945" s="29">
        <f>(1-$S1945/100)/(1-$F1945)-1</f>
        <v>-1.0563380281690127E-2</v>
      </c>
      <c r="U1945" s="19" t="str">
        <f>IF(ABS(IFERROR(T1945,0))&gt;0.05,INDEX(margin_ranges!$C$13:$C$16,MATCH($F1945*100,margin_ranges!$B$13:$B$16,1)),"")</f>
        <v/>
      </c>
      <c r="V1945" t="e">
        <f>MIN(VLOOKUP($U1945,margin_ranges!$A$5:$D$10,4,FALSE),$P1945*100)</f>
        <v>#N/A</v>
      </c>
      <c r="Y1945" s="29" t="e">
        <f t="shared" si="30"/>
        <v>#N/A</v>
      </c>
    </row>
    <row r="1946" spans="1:25" x14ac:dyDescent="0.3">
      <c r="A1946" s="8" t="s">
        <v>17</v>
      </c>
      <c r="B1946" s="8" t="s">
        <v>3288</v>
      </c>
      <c r="C1946" s="8" t="s">
        <v>3289</v>
      </c>
      <c r="D1946" s="8" t="s">
        <v>3360</v>
      </c>
      <c r="E1946" s="8" t="s">
        <v>3361</v>
      </c>
      <c r="F1946" s="24">
        <v>0.28999999999999998</v>
      </c>
      <c r="G1946" s="24">
        <v>0</v>
      </c>
      <c r="H1946" s="25">
        <v>9.1458999999999993</v>
      </c>
      <c r="I1946" s="25">
        <v>2.0522</v>
      </c>
      <c r="J1946" s="15">
        <v>37</v>
      </c>
      <c r="K1946" s="15">
        <v>9</v>
      </c>
      <c r="L1946" s="13">
        <v>0.22439999999999999</v>
      </c>
      <c r="M1946" s="7">
        <v>0.60454560999999996</v>
      </c>
      <c r="N1946" s="26">
        <v>0.3</v>
      </c>
      <c r="O1946" s="27" t="s">
        <v>22</v>
      </c>
      <c r="P1946" s="8">
        <v>0.50375952840000005</v>
      </c>
      <c r="Q1946" s="24">
        <v>0.28999999999999998</v>
      </c>
      <c r="R1946" t="str">
        <f>IF($Q1946*100&gt;=VLOOKUP($O1946,margin_ranges!$A$5:$C$10,2,FALSE),IF($Q1946*100&lt;=VLOOKUP($O1946,margin_ranges!$A$5:$C$10,3,FALSE)+10,"IN RANGE","ABOVE RANGE"),"BELOW RANGE")</f>
        <v>IN RANGE</v>
      </c>
      <c r="S1946">
        <f>MIN(VLOOKUP($O1946,margin_ranges!$A$5:$D$10,4,FALSE),$P1946*100)</f>
        <v>29.75</v>
      </c>
      <c r="T1946" s="29">
        <f>(1-$S1946/100)/(1-$F1946)-1</f>
        <v>-1.0563380281690127E-2</v>
      </c>
      <c r="U1946" s="19" t="str">
        <f>IF(ABS(IFERROR(T1946,0))&gt;0.05,INDEX(margin_ranges!$C$13:$C$16,MATCH($F1946*100,margin_ranges!$B$13:$B$16,1)),"")</f>
        <v/>
      </c>
      <c r="V1946" t="e">
        <f>MIN(VLOOKUP($U1946,margin_ranges!$A$5:$D$10,4,FALSE),$P1946*100)</f>
        <v>#N/A</v>
      </c>
      <c r="Y1946" s="29" t="e">
        <f t="shared" si="30"/>
        <v>#N/A</v>
      </c>
    </row>
    <row r="1947" spans="1:25" x14ac:dyDescent="0.3">
      <c r="A1947" s="8" t="s">
        <v>17</v>
      </c>
      <c r="B1947" s="8" t="s">
        <v>3288</v>
      </c>
      <c r="C1947" s="8" t="s">
        <v>3289</v>
      </c>
      <c r="D1947" s="8" t="s">
        <v>3368</v>
      </c>
      <c r="E1947" s="8" t="s">
        <v>3369</v>
      </c>
      <c r="F1947" s="24">
        <v>0.28999999999999998</v>
      </c>
      <c r="G1947" s="24">
        <v>0</v>
      </c>
      <c r="H1947" s="25">
        <v>11.174799999999999</v>
      </c>
      <c r="I1947" s="25">
        <v>1.3969</v>
      </c>
      <c r="J1947" s="15">
        <v>29</v>
      </c>
      <c r="K1947" s="15">
        <v>7</v>
      </c>
      <c r="L1947" s="13">
        <v>0.125</v>
      </c>
      <c r="M1947" s="7">
        <v>0.69831253999999998</v>
      </c>
      <c r="N1947" s="26">
        <v>0.3</v>
      </c>
      <c r="O1947" s="27" t="s">
        <v>22</v>
      </c>
      <c r="P1947" s="8">
        <v>0.5703929351</v>
      </c>
      <c r="Q1947" s="24">
        <v>0.28999999999999998</v>
      </c>
      <c r="R1947" t="str">
        <f>IF($Q1947*100&gt;=VLOOKUP($O1947,margin_ranges!$A$5:$C$10,2,FALSE),IF($Q1947*100&lt;=VLOOKUP($O1947,margin_ranges!$A$5:$C$10,3,FALSE)+10,"IN RANGE","ABOVE RANGE"),"BELOW RANGE")</f>
        <v>IN RANGE</v>
      </c>
      <c r="S1947">
        <f>MIN(VLOOKUP($O1947,margin_ranges!$A$5:$D$10,4,FALSE),$P1947*100)</f>
        <v>29.75</v>
      </c>
      <c r="T1947" s="29">
        <f>(1-$S1947/100)/(1-$F1947)-1</f>
        <v>-1.0563380281690127E-2</v>
      </c>
      <c r="U1947" s="19" t="str">
        <f>IF(ABS(IFERROR(T1947,0))&gt;0.05,INDEX(margin_ranges!$C$13:$C$16,MATCH($F1947*100,margin_ranges!$B$13:$B$16,1)),"")</f>
        <v/>
      </c>
      <c r="V1947" t="e">
        <f>MIN(VLOOKUP($U1947,margin_ranges!$A$5:$D$10,4,FALSE),$P1947*100)</f>
        <v>#N/A</v>
      </c>
      <c r="Y1947" s="29" t="e">
        <f t="shared" si="30"/>
        <v>#N/A</v>
      </c>
    </row>
    <row r="1948" spans="1:25" x14ac:dyDescent="0.3">
      <c r="A1948" s="8" t="s">
        <v>17</v>
      </c>
      <c r="B1948" s="8" t="s">
        <v>3288</v>
      </c>
      <c r="C1948" s="8" t="s">
        <v>3289</v>
      </c>
      <c r="D1948" s="8" t="s">
        <v>3370</v>
      </c>
      <c r="E1948" s="8" t="s">
        <v>3371</v>
      </c>
      <c r="F1948" s="24">
        <v>0.28999999999999998</v>
      </c>
      <c r="G1948" s="24">
        <v>1</v>
      </c>
      <c r="H1948" s="25">
        <v>84.063199999999995</v>
      </c>
      <c r="I1948" s="25">
        <v>4.4828999999999999</v>
      </c>
      <c r="J1948" s="15">
        <v>124</v>
      </c>
      <c r="K1948" s="15">
        <v>32</v>
      </c>
      <c r="L1948" s="13">
        <v>5.33E-2</v>
      </c>
      <c r="M1948" s="7">
        <v>0.92549831999999999</v>
      </c>
      <c r="N1948" s="26">
        <v>0.3</v>
      </c>
      <c r="O1948" s="27" t="s">
        <v>22</v>
      </c>
      <c r="P1948" s="8">
        <v>0.67585030270000002</v>
      </c>
      <c r="Q1948" s="24">
        <v>0.28999999999999998</v>
      </c>
      <c r="R1948" t="str">
        <f>IF($Q1948*100&gt;=VLOOKUP($O1948,margin_ranges!$A$5:$C$10,2,FALSE),IF($Q1948*100&lt;=VLOOKUP($O1948,margin_ranges!$A$5:$C$10,3,FALSE)+10,"IN RANGE","ABOVE RANGE"),"BELOW RANGE")</f>
        <v>IN RANGE</v>
      </c>
      <c r="S1948">
        <f>MIN(VLOOKUP($O1948,margin_ranges!$A$5:$D$10,4,FALSE),$P1948*100)</f>
        <v>29.75</v>
      </c>
      <c r="T1948" s="29">
        <f>(1-$S1948/100)/(1-$F1948)-1</f>
        <v>-1.0563380281690127E-2</v>
      </c>
      <c r="U1948" s="19" t="str">
        <f>IF(ABS(IFERROR(T1948,0))&gt;0.05,INDEX(margin_ranges!$C$13:$C$16,MATCH($F1948*100,margin_ranges!$B$13:$B$16,1)),"")</f>
        <v/>
      </c>
      <c r="V1948" t="e">
        <f>MIN(VLOOKUP($U1948,margin_ranges!$A$5:$D$10,4,FALSE),$P1948*100)</f>
        <v>#N/A</v>
      </c>
      <c r="Y1948" s="29" t="e">
        <f t="shared" si="30"/>
        <v>#N/A</v>
      </c>
    </row>
    <row r="1949" spans="1:25" x14ac:dyDescent="0.3">
      <c r="A1949" s="8" t="s">
        <v>17</v>
      </c>
      <c r="B1949" s="8" t="s">
        <v>3288</v>
      </c>
      <c r="C1949" s="8" t="s">
        <v>3289</v>
      </c>
      <c r="D1949" s="8" t="s">
        <v>3376</v>
      </c>
      <c r="E1949" s="8" t="s">
        <v>3377</v>
      </c>
      <c r="F1949" s="24">
        <v>0.28999999999999998</v>
      </c>
      <c r="G1949" s="24">
        <v>1</v>
      </c>
      <c r="H1949" s="25">
        <v>49.179600000000001</v>
      </c>
      <c r="I1949" s="25">
        <v>1.3355999999999999</v>
      </c>
      <c r="J1949" s="15">
        <v>25</v>
      </c>
      <c r="K1949" s="15">
        <v>6</v>
      </c>
      <c r="L1949" s="13">
        <v>2.7199999999999998E-2</v>
      </c>
      <c r="M1949" s="7">
        <v>0.62348789000000004</v>
      </c>
      <c r="N1949" s="26">
        <v>0.2</v>
      </c>
      <c r="O1949" s="27" t="s">
        <v>22</v>
      </c>
      <c r="P1949" s="8">
        <v>0.67922392050000002</v>
      </c>
      <c r="Q1949" s="24">
        <v>0.28999999999999998</v>
      </c>
      <c r="R1949" t="str">
        <f>IF($Q1949*100&gt;=VLOOKUP($O1949,margin_ranges!$A$5:$C$10,2,FALSE),IF($Q1949*100&lt;=VLOOKUP($O1949,margin_ranges!$A$5:$C$10,3,FALSE)+10,"IN RANGE","ABOVE RANGE"),"BELOW RANGE")</f>
        <v>IN RANGE</v>
      </c>
      <c r="S1949">
        <f>MIN(VLOOKUP($O1949,margin_ranges!$A$5:$D$10,4,FALSE),$P1949*100)</f>
        <v>29.75</v>
      </c>
      <c r="T1949" s="29">
        <f>(1-$S1949/100)/(1-$F1949)-1</f>
        <v>-1.0563380281690127E-2</v>
      </c>
      <c r="U1949" s="19" t="str">
        <f>IF(ABS(IFERROR(T1949,0))&gt;0.05,INDEX(margin_ranges!$C$13:$C$16,MATCH($F1949*100,margin_ranges!$B$13:$B$16,1)),"")</f>
        <v/>
      </c>
      <c r="V1949" t="e">
        <f>MIN(VLOOKUP($U1949,margin_ranges!$A$5:$D$10,4,FALSE),$P1949*100)</f>
        <v>#N/A</v>
      </c>
      <c r="Y1949" s="29" t="e">
        <f t="shared" si="30"/>
        <v>#N/A</v>
      </c>
    </row>
    <row r="1950" spans="1:25" x14ac:dyDescent="0.3">
      <c r="A1950" s="8" t="s">
        <v>17</v>
      </c>
      <c r="B1950" s="8" t="s">
        <v>3288</v>
      </c>
      <c r="C1950" s="8" t="s">
        <v>3289</v>
      </c>
      <c r="D1950" s="8" t="s">
        <v>3384</v>
      </c>
      <c r="E1950" s="8" t="s">
        <v>3385</v>
      </c>
      <c r="F1950" s="24">
        <v>0.28999999999999998</v>
      </c>
      <c r="G1950" s="24">
        <v>1</v>
      </c>
      <c r="H1950" s="25">
        <v>119.3989</v>
      </c>
      <c r="I1950" s="25">
        <v>15.327299999999999</v>
      </c>
      <c r="J1950" s="15">
        <v>252</v>
      </c>
      <c r="K1950" s="15">
        <v>65</v>
      </c>
      <c r="L1950" s="13">
        <v>0.12839999999999999</v>
      </c>
      <c r="M1950" s="7">
        <v>0.54827804999999996</v>
      </c>
      <c r="N1950" s="26">
        <v>0.3</v>
      </c>
      <c r="O1950" s="27" t="s">
        <v>22</v>
      </c>
      <c r="P1950" s="8">
        <v>0.45283236970000001</v>
      </c>
      <c r="Q1950" s="24">
        <v>0.28999999999999998</v>
      </c>
      <c r="R1950" t="str">
        <f>IF($Q1950*100&gt;=VLOOKUP($O1950,margin_ranges!$A$5:$C$10,2,FALSE),IF($Q1950*100&lt;=VLOOKUP($O1950,margin_ranges!$A$5:$C$10,3,FALSE)+10,"IN RANGE","ABOVE RANGE"),"BELOW RANGE")</f>
        <v>IN RANGE</v>
      </c>
      <c r="S1950">
        <f>MIN(VLOOKUP($O1950,margin_ranges!$A$5:$D$10,4,FALSE),$P1950*100)</f>
        <v>29.75</v>
      </c>
      <c r="T1950" s="29">
        <f>(1-$S1950/100)/(1-$F1950)-1</f>
        <v>-1.0563380281690127E-2</v>
      </c>
      <c r="U1950" s="19" t="str">
        <f>IF(ABS(IFERROR(T1950,0))&gt;0.05,INDEX(margin_ranges!$C$13:$C$16,MATCH($F1950*100,margin_ranges!$B$13:$B$16,1)),"")</f>
        <v/>
      </c>
      <c r="V1950" t="e">
        <f>MIN(VLOOKUP($U1950,margin_ranges!$A$5:$D$10,4,FALSE),$P1950*100)</f>
        <v>#N/A</v>
      </c>
      <c r="Y1950" s="29" t="e">
        <f t="shared" si="30"/>
        <v>#N/A</v>
      </c>
    </row>
    <row r="1951" spans="1:25" x14ac:dyDescent="0.3">
      <c r="A1951" s="8" t="s">
        <v>17</v>
      </c>
      <c r="B1951" s="8" t="s">
        <v>3288</v>
      </c>
      <c r="C1951" s="8" t="s">
        <v>3289</v>
      </c>
      <c r="D1951" s="8" t="s">
        <v>3390</v>
      </c>
      <c r="E1951" s="8" t="s">
        <v>3391</v>
      </c>
      <c r="F1951" s="24">
        <v>0.28999999999999998</v>
      </c>
      <c r="G1951" s="24">
        <v>1</v>
      </c>
      <c r="H1951" s="25">
        <v>79.370400000000004</v>
      </c>
      <c r="I1951" s="25">
        <v>5.5636000000000001</v>
      </c>
      <c r="J1951" s="15">
        <v>101</v>
      </c>
      <c r="K1951" s="15">
        <v>26</v>
      </c>
      <c r="L1951" s="13">
        <v>7.0099999999999996E-2</v>
      </c>
      <c r="M1951" s="7">
        <v>0.60662978000000001</v>
      </c>
      <c r="N1951" s="26">
        <v>0.3</v>
      </c>
      <c r="O1951" s="27" t="s">
        <v>22</v>
      </c>
      <c r="P1951" s="8">
        <v>0.50546443460000001</v>
      </c>
      <c r="Q1951" s="24">
        <v>0.28999999999999998</v>
      </c>
      <c r="R1951" t="str">
        <f>IF($Q1951*100&gt;=VLOOKUP($O1951,margin_ranges!$A$5:$C$10,2,FALSE),IF($Q1951*100&lt;=VLOOKUP($O1951,margin_ranges!$A$5:$C$10,3,FALSE)+10,"IN RANGE","ABOVE RANGE"),"BELOW RANGE")</f>
        <v>IN RANGE</v>
      </c>
      <c r="S1951">
        <f>MIN(VLOOKUP($O1951,margin_ranges!$A$5:$D$10,4,FALSE),$P1951*100)</f>
        <v>29.75</v>
      </c>
      <c r="T1951" s="29">
        <f>(1-$S1951/100)/(1-$F1951)-1</f>
        <v>-1.0563380281690127E-2</v>
      </c>
      <c r="U1951" s="19" t="str">
        <f>IF(ABS(IFERROR(T1951,0))&gt;0.05,INDEX(margin_ranges!$C$13:$C$16,MATCH($F1951*100,margin_ranges!$B$13:$B$16,1)),"")</f>
        <v/>
      </c>
      <c r="V1951" t="e">
        <f>MIN(VLOOKUP($U1951,margin_ranges!$A$5:$D$10,4,FALSE),$P1951*100)</f>
        <v>#N/A</v>
      </c>
      <c r="Y1951" s="29" t="e">
        <f t="shared" si="30"/>
        <v>#N/A</v>
      </c>
    </row>
    <row r="1952" spans="1:25" x14ac:dyDescent="0.3">
      <c r="A1952" s="8" t="s">
        <v>17</v>
      </c>
      <c r="B1952" s="8" t="s">
        <v>3288</v>
      </c>
      <c r="C1952" s="8" t="s">
        <v>3289</v>
      </c>
      <c r="D1952" s="8" t="s">
        <v>3392</v>
      </c>
      <c r="E1952" s="8" t="s">
        <v>3393</v>
      </c>
      <c r="F1952" s="24">
        <v>0.28999999999999998</v>
      </c>
      <c r="G1952" s="24">
        <v>1</v>
      </c>
      <c r="H1952" s="25">
        <v>74.581299999999999</v>
      </c>
      <c r="I1952" s="25">
        <v>1.9911000000000001</v>
      </c>
      <c r="J1952" s="15">
        <v>37</v>
      </c>
      <c r="K1952" s="15">
        <v>10</v>
      </c>
      <c r="L1952" s="13">
        <v>2.6700000000000002E-2</v>
      </c>
      <c r="M1952" s="7">
        <v>0.62519013000000001</v>
      </c>
      <c r="N1952" s="26">
        <v>0.2</v>
      </c>
      <c r="O1952" s="27" t="s">
        <v>22</v>
      </c>
      <c r="P1952" s="8">
        <v>0.68009731579999999</v>
      </c>
      <c r="Q1952" s="24">
        <v>0.28999999999999998</v>
      </c>
      <c r="R1952" t="str">
        <f>IF($Q1952*100&gt;=VLOOKUP($O1952,margin_ranges!$A$5:$C$10,2,FALSE),IF($Q1952*100&lt;=VLOOKUP($O1952,margin_ranges!$A$5:$C$10,3,FALSE)+10,"IN RANGE","ABOVE RANGE"),"BELOW RANGE")</f>
        <v>IN RANGE</v>
      </c>
      <c r="S1952">
        <f>MIN(VLOOKUP($O1952,margin_ranges!$A$5:$D$10,4,FALSE),$P1952*100)</f>
        <v>29.75</v>
      </c>
      <c r="T1952" s="29">
        <f>(1-$S1952/100)/(1-$F1952)-1</f>
        <v>-1.0563380281690127E-2</v>
      </c>
      <c r="U1952" s="19" t="str">
        <f>IF(ABS(IFERROR(T1952,0))&gt;0.05,INDEX(margin_ranges!$C$13:$C$16,MATCH($F1952*100,margin_ranges!$B$13:$B$16,1)),"")</f>
        <v/>
      </c>
      <c r="V1952" t="e">
        <f>MIN(VLOOKUP($U1952,margin_ranges!$A$5:$D$10,4,FALSE),$P1952*100)</f>
        <v>#N/A</v>
      </c>
      <c r="Y1952" s="29" t="e">
        <f t="shared" si="30"/>
        <v>#N/A</v>
      </c>
    </row>
    <row r="1953" spans="1:25" x14ac:dyDescent="0.3">
      <c r="A1953" s="8" t="s">
        <v>17</v>
      </c>
      <c r="B1953" s="8" t="s">
        <v>3288</v>
      </c>
      <c r="C1953" s="8" t="s">
        <v>3289</v>
      </c>
      <c r="D1953" s="8" t="s">
        <v>3394</v>
      </c>
      <c r="E1953" s="8" t="s">
        <v>3395</v>
      </c>
      <c r="F1953" s="24">
        <v>0.28999999999999998</v>
      </c>
      <c r="G1953" s="24">
        <v>0</v>
      </c>
      <c r="H1953" s="25">
        <v>22.274100000000001</v>
      </c>
      <c r="I1953" s="25">
        <v>1.4521999999999999</v>
      </c>
      <c r="J1953" s="15">
        <v>32</v>
      </c>
      <c r="K1953" s="15">
        <v>8</v>
      </c>
      <c r="L1953" s="13">
        <v>6.5199999999999994E-2</v>
      </c>
      <c r="M1953" s="7">
        <v>0.74554129000000002</v>
      </c>
      <c r="N1953" s="26">
        <v>0.3</v>
      </c>
      <c r="O1953" s="27" t="s">
        <v>22</v>
      </c>
      <c r="P1953" s="8">
        <v>0.59760780069999997</v>
      </c>
      <c r="Q1953" s="24">
        <v>0.28999999999999998</v>
      </c>
      <c r="R1953" t="str">
        <f>IF($Q1953*100&gt;=VLOOKUP($O1953,margin_ranges!$A$5:$C$10,2,FALSE),IF($Q1953*100&lt;=VLOOKUP($O1953,margin_ranges!$A$5:$C$10,3,FALSE)+10,"IN RANGE","ABOVE RANGE"),"BELOW RANGE")</f>
        <v>IN RANGE</v>
      </c>
      <c r="S1953">
        <f>MIN(VLOOKUP($O1953,margin_ranges!$A$5:$D$10,4,FALSE),$P1953*100)</f>
        <v>29.75</v>
      </c>
      <c r="T1953" s="29">
        <f>(1-$S1953/100)/(1-$F1953)-1</f>
        <v>-1.0563380281690127E-2</v>
      </c>
      <c r="U1953" s="19" t="str">
        <f>IF(ABS(IFERROR(T1953,0))&gt;0.05,INDEX(margin_ranges!$C$13:$C$16,MATCH($F1953*100,margin_ranges!$B$13:$B$16,1)),"")</f>
        <v/>
      </c>
      <c r="V1953" t="e">
        <f>MIN(VLOOKUP($U1953,margin_ranges!$A$5:$D$10,4,FALSE),$P1953*100)</f>
        <v>#N/A</v>
      </c>
      <c r="Y1953" s="29" t="e">
        <f t="shared" si="30"/>
        <v>#N/A</v>
      </c>
    </row>
    <row r="1954" spans="1:25" x14ac:dyDescent="0.3">
      <c r="A1954" s="8" t="s">
        <v>17</v>
      </c>
      <c r="B1954" s="8" t="s">
        <v>3288</v>
      </c>
      <c r="C1954" s="8" t="s">
        <v>3289</v>
      </c>
      <c r="D1954" s="8" t="s">
        <v>3402</v>
      </c>
      <c r="E1954" s="8" t="s">
        <v>3403</v>
      </c>
      <c r="F1954" s="24">
        <v>0.28999999999999998</v>
      </c>
      <c r="G1954" s="24">
        <v>0</v>
      </c>
      <c r="H1954" s="25">
        <v>11.932499999999999</v>
      </c>
      <c r="I1954" s="25">
        <v>1.1026</v>
      </c>
      <c r="J1954" s="15">
        <v>19</v>
      </c>
      <c r="K1954" s="15">
        <v>5</v>
      </c>
      <c r="L1954" s="13">
        <v>9.2399999999999996E-2</v>
      </c>
      <c r="M1954" s="7">
        <v>0.58863695000000005</v>
      </c>
      <c r="N1954" s="26">
        <v>0.3</v>
      </c>
      <c r="O1954" s="27" t="s">
        <v>22</v>
      </c>
      <c r="P1954" s="8">
        <v>0.49034800029999998</v>
      </c>
      <c r="Q1954" s="24">
        <v>0.28999999999999998</v>
      </c>
      <c r="R1954" t="str">
        <f>IF($Q1954*100&gt;=VLOOKUP($O1954,margin_ranges!$A$5:$C$10,2,FALSE),IF($Q1954*100&lt;=VLOOKUP($O1954,margin_ranges!$A$5:$C$10,3,FALSE)+10,"IN RANGE","ABOVE RANGE"),"BELOW RANGE")</f>
        <v>IN RANGE</v>
      </c>
      <c r="S1954">
        <f>MIN(VLOOKUP($O1954,margin_ranges!$A$5:$D$10,4,FALSE),$P1954*100)</f>
        <v>29.75</v>
      </c>
      <c r="T1954" s="29">
        <f>(1-$S1954/100)/(1-$F1954)-1</f>
        <v>-1.0563380281690127E-2</v>
      </c>
      <c r="U1954" s="19" t="str">
        <f>IF(ABS(IFERROR(T1954,0))&gt;0.05,INDEX(margin_ranges!$C$13:$C$16,MATCH($F1954*100,margin_ranges!$B$13:$B$16,1)),"")</f>
        <v/>
      </c>
      <c r="V1954" t="e">
        <f>MIN(VLOOKUP($U1954,margin_ranges!$A$5:$D$10,4,FALSE),$P1954*100)</f>
        <v>#N/A</v>
      </c>
      <c r="Y1954" s="29" t="e">
        <f t="shared" si="30"/>
        <v>#N/A</v>
      </c>
    </row>
    <row r="1955" spans="1:25" x14ac:dyDescent="0.3">
      <c r="A1955" s="8" t="s">
        <v>17</v>
      </c>
      <c r="B1955" s="8" t="s">
        <v>3288</v>
      </c>
      <c r="C1955" s="8" t="s">
        <v>3289</v>
      </c>
      <c r="D1955" s="8" t="s">
        <v>3408</v>
      </c>
      <c r="E1955" s="8" t="s">
        <v>3409</v>
      </c>
      <c r="F1955" s="24">
        <v>0.28999999999999998</v>
      </c>
      <c r="G1955" s="24">
        <v>1</v>
      </c>
      <c r="H1955" s="25">
        <v>65.754499999999993</v>
      </c>
      <c r="I1955" s="25">
        <v>9.3711000000000002</v>
      </c>
      <c r="J1955" s="15">
        <v>181</v>
      </c>
      <c r="K1955" s="15">
        <v>46</v>
      </c>
      <c r="L1955" s="13">
        <v>0.14249999999999999</v>
      </c>
      <c r="M1955" s="7">
        <v>0.64329857999999995</v>
      </c>
      <c r="N1955" s="26">
        <v>0.3</v>
      </c>
      <c r="O1955" s="27" t="s">
        <v>22</v>
      </c>
      <c r="P1955" s="8">
        <v>0.53365356129999997</v>
      </c>
      <c r="Q1955" s="24">
        <v>0.28999999999999998</v>
      </c>
      <c r="R1955" t="str">
        <f>IF($Q1955*100&gt;=VLOOKUP($O1955,margin_ranges!$A$5:$C$10,2,FALSE),IF($Q1955*100&lt;=VLOOKUP($O1955,margin_ranges!$A$5:$C$10,3,FALSE)+10,"IN RANGE","ABOVE RANGE"),"BELOW RANGE")</f>
        <v>IN RANGE</v>
      </c>
      <c r="S1955">
        <f>MIN(VLOOKUP($O1955,margin_ranges!$A$5:$D$10,4,FALSE),$P1955*100)</f>
        <v>29.75</v>
      </c>
      <c r="T1955" s="29">
        <f>(1-$S1955/100)/(1-$F1955)-1</f>
        <v>-1.0563380281690127E-2</v>
      </c>
      <c r="U1955" s="19" t="str">
        <f>IF(ABS(IFERROR(T1955,0))&gt;0.05,INDEX(margin_ranges!$C$13:$C$16,MATCH($F1955*100,margin_ranges!$B$13:$B$16,1)),"")</f>
        <v/>
      </c>
      <c r="V1955" t="e">
        <f>MIN(VLOOKUP($U1955,margin_ranges!$A$5:$D$10,4,FALSE),$P1955*100)</f>
        <v>#N/A</v>
      </c>
      <c r="Y1955" s="29" t="e">
        <f t="shared" si="30"/>
        <v>#N/A</v>
      </c>
    </row>
    <row r="1956" spans="1:25" x14ac:dyDescent="0.3">
      <c r="A1956" s="8" t="s">
        <v>17</v>
      </c>
      <c r="B1956" s="8" t="s">
        <v>3288</v>
      </c>
      <c r="C1956" s="8" t="s">
        <v>3289</v>
      </c>
      <c r="D1956" s="8" t="s">
        <v>3410</v>
      </c>
      <c r="E1956" s="8" t="s">
        <v>3411</v>
      </c>
      <c r="F1956" s="24">
        <v>0.28999999999999998</v>
      </c>
      <c r="G1956" s="24">
        <v>1</v>
      </c>
      <c r="H1956" s="25">
        <v>84.055800000000005</v>
      </c>
      <c r="I1956" s="25">
        <v>9.7240000000000002</v>
      </c>
      <c r="J1956" s="15">
        <v>142</v>
      </c>
      <c r="K1956" s="15">
        <v>37</v>
      </c>
      <c r="L1956" s="13">
        <v>0.1157</v>
      </c>
      <c r="M1956" s="7">
        <v>0.48805533000000001</v>
      </c>
      <c r="N1956" s="26">
        <v>0.3</v>
      </c>
      <c r="O1956" s="27" t="s">
        <v>22</v>
      </c>
      <c r="P1956" s="8">
        <v>0.3853155915</v>
      </c>
      <c r="Q1956" s="24">
        <v>0.28999999999999998</v>
      </c>
      <c r="R1956" t="str">
        <f>IF($Q1956*100&gt;=VLOOKUP($O1956,margin_ranges!$A$5:$C$10,2,FALSE),IF($Q1956*100&lt;=VLOOKUP($O1956,margin_ranges!$A$5:$C$10,3,FALSE)+10,"IN RANGE","ABOVE RANGE"),"BELOW RANGE")</f>
        <v>IN RANGE</v>
      </c>
      <c r="S1956">
        <f>MIN(VLOOKUP($O1956,margin_ranges!$A$5:$D$10,4,FALSE),$P1956*100)</f>
        <v>29.75</v>
      </c>
      <c r="T1956" s="29">
        <f>(1-$S1956/100)/(1-$F1956)-1</f>
        <v>-1.0563380281690127E-2</v>
      </c>
      <c r="U1956" s="19" t="str">
        <f>IF(ABS(IFERROR(T1956,0))&gt;0.05,INDEX(margin_ranges!$C$13:$C$16,MATCH($F1956*100,margin_ranges!$B$13:$B$16,1)),"")</f>
        <v/>
      </c>
      <c r="V1956" t="e">
        <f>MIN(VLOOKUP($U1956,margin_ranges!$A$5:$D$10,4,FALSE),$P1956*100)</f>
        <v>#N/A</v>
      </c>
      <c r="Y1956" s="29" t="e">
        <f t="shared" si="30"/>
        <v>#N/A</v>
      </c>
    </row>
    <row r="1957" spans="1:25" x14ac:dyDescent="0.3">
      <c r="A1957" s="8" t="s">
        <v>17</v>
      </c>
      <c r="B1957" s="8" t="s">
        <v>3288</v>
      </c>
      <c r="C1957" s="8" t="s">
        <v>3289</v>
      </c>
      <c r="D1957" s="8" t="s">
        <v>3426</v>
      </c>
      <c r="E1957" s="8" t="s">
        <v>3427</v>
      </c>
      <c r="F1957" s="24">
        <v>0.28999999999999998</v>
      </c>
      <c r="G1957" s="24">
        <v>1</v>
      </c>
      <c r="H1957" s="25">
        <v>92.678899999999999</v>
      </c>
      <c r="I1957" s="25">
        <v>3.4483000000000001</v>
      </c>
      <c r="J1957" s="15">
        <v>61</v>
      </c>
      <c r="K1957" s="15">
        <v>15</v>
      </c>
      <c r="L1957" s="13">
        <v>3.7199999999999997E-2</v>
      </c>
      <c r="M1957" s="7">
        <v>0.58487447000000004</v>
      </c>
      <c r="N1957" s="26">
        <v>0.2</v>
      </c>
      <c r="O1957" s="27" t="s">
        <v>22</v>
      </c>
      <c r="P1957" s="8">
        <v>0.65804628229999995</v>
      </c>
      <c r="Q1957" s="24">
        <v>0.28999999999999998</v>
      </c>
      <c r="R1957" t="str">
        <f>IF($Q1957*100&gt;=VLOOKUP($O1957,margin_ranges!$A$5:$C$10,2,FALSE),IF($Q1957*100&lt;=VLOOKUP($O1957,margin_ranges!$A$5:$C$10,3,FALSE)+10,"IN RANGE","ABOVE RANGE"),"BELOW RANGE")</f>
        <v>IN RANGE</v>
      </c>
      <c r="S1957">
        <f>MIN(VLOOKUP($O1957,margin_ranges!$A$5:$D$10,4,FALSE),$P1957*100)</f>
        <v>29.75</v>
      </c>
      <c r="T1957" s="29">
        <f>(1-$S1957/100)/(1-$F1957)-1</f>
        <v>-1.0563380281690127E-2</v>
      </c>
      <c r="U1957" s="19" t="str">
        <f>IF(ABS(IFERROR(T1957,0))&gt;0.05,INDEX(margin_ranges!$C$13:$C$16,MATCH($F1957*100,margin_ranges!$B$13:$B$16,1)),"")</f>
        <v/>
      </c>
      <c r="V1957" t="e">
        <f>MIN(VLOOKUP($U1957,margin_ranges!$A$5:$D$10,4,FALSE),$P1957*100)</f>
        <v>#N/A</v>
      </c>
      <c r="Y1957" s="29" t="e">
        <f t="shared" si="30"/>
        <v>#N/A</v>
      </c>
    </row>
    <row r="1958" spans="1:25" x14ac:dyDescent="0.3">
      <c r="A1958" s="8" t="s">
        <v>17</v>
      </c>
      <c r="B1958" s="8" t="s">
        <v>3288</v>
      </c>
      <c r="C1958" s="8" t="s">
        <v>3289</v>
      </c>
      <c r="D1958" s="8" t="s">
        <v>3434</v>
      </c>
      <c r="E1958" s="8" t="s">
        <v>3435</v>
      </c>
      <c r="F1958" s="24">
        <v>0.28999999999999998</v>
      </c>
      <c r="G1958" s="24">
        <v>1</v>
      </c>
      <c r="H1958" s="25">
        <v>71.704700000000003</v>
      </c>
      <c r="I1958" s="25">
        <v>1.921</v>
      </c>
      <c r="J1958" s="15">
        <v>21</v>
      </c>
      <c r="K1958" s="15">
        <v>5</v>
      </c>
      <c r="L1958" s="13">
        <v>2.6800000000000001E-2</v>
      </c>
      <c r="M1958" s="7">
        <v>0.36161968999999999</v>
      </c>
      <c r="N1958" s="26">
        <v>0.2</v>
      </c>
      <c r="O1958" s="27" t="s">
        <v>22</v>
      </c>
      <c r="P1958" s="8">
        <v>0.44693277399999998</v>
      </c>
      <c r="Q1958" s="24">
        <v>0.28999999999999998</v>
      </c>
      <c r="R1958" t="str">
        <f>IF($Q1958*100&gt;=VLOOKUP($O1958,margin_ranges!$A$5:$C$10,2,FALSE),IF($Q1958*100&lt;=VLOOKUP($O1958,margin_ranges!$A$5:$C$10,3,FALSE)+10,"IN RANGE","ABOVE RANGE"),"BELOW RANGE")</f>
        <v>IN RANGE</v>
      </c>
      <c r="S1958">
        <f>MIN(VLOOKUP($O1958,margin_ranges!$A$5:$D$10,4,FALSE),$P1958*100)</f>
        <v>29.75</v>
      </c>
      <c r="T1958" s="29">
        <f>(1-$S1958/100)/(1-$F1958)-1</f>
        <v>-1.0563380281690127E-2</v>
      </c>
      <c r="U1958" s="19" t="str">
        <f>IF(ABS(IFERROR(T1958,0))&gt;0.05,INDEX(margin_ranges!$C$13:$C$16,MATCH($F1958*100,margin_ranges!$B$13:$B$16,1)),"")</f>
        <v/>
      </c>
      <c r="V1958" t="e">
        <f>MIN(VLOOKUP($U1958,margin_ranges!$A$5:$D$10,4,FALSE),$P1958*100)</f>
        <v>#N/A</v>
      </c>
      <c r="Y1958" s="29" t="e">
        <f t="shared" si="30"/>
        <v>#N/A</v>
      </c>
    </row>
    <row r="1959" spans="1:25" x14ac:dyDescent="0.3">
      <c r="A1959" s="8" t="s">
        <v>17</v>
      </c>
      <c r="B1959" s="8" t="s">
        <v>3288</v>
      </c>
      <c r="C1959" s="8" t="s">
        <v>3289</v>
      </c>
      <c r="D1959" s="8" t="s">
        <v>3436</v>
      </c>
      <c r="E1959" s="8" t="s">
        <v>3437</v>
      </c>
      <c r="F1959" s="24">
        <v>0.28999999999999998</v>
      </c>
      <c r="G1959" s="24">
        <v>1</v>
      </c>
      <c r="H1959" s="25">
        <v>53.633400000000002</v>
      </c>
      <c r="I1959" s="25">
        <v>4.4309000000000003</v>
      </c>
      <c r="J1959" s="15">
        <v>85</v>
      </c>
      <c r="K1959" s="15">
        <v>22</v>
      </c>
      <c r="L1959" s="13">
        <v>8.2600000000000007E-2</v>
      </c>
      <c r="M1959" s="7">
        <v>0.63786693999999999</v>
      </c>
      <c r="N1959" s="26">
        <v>0.3</v>
      </c>
      <c r="O1959" s="27" t="s">
        <v>22</v>
      </c>
      <c r="P1959" s="8">
        <v>0.52968247710000005</v>
      </c>
      <c r="Q1959" s="24">
        <v>0.28999999999999998</v>
      </c>
      <c r="R1959" t="str">
        <f>IF($Q1959*100&gt;=VLOOKUP($O1959,margin_ranges!$A$5:$C$10,2,FALSE),IF($Q1959*100&lt;=VLOOKUP($O1959,margin_ranges!$A$5:$C$10,3,FALSE)+10,"IN RANGE","ABOVE RANGE"),"BELOW RANGE")</f>
        <v>IN RANGE</v>
      </c>
      <c r="S1959">
        <f>MIN(VLOOKUP($O1959,margin_ranges!$A$5:$D$10,4,FALSE),$P1959*100)</f>
        <v>29.75</v>
      </c>
      <c r="T1959" s="29">
        <f>(1-$S1959/100)/(1-$F1959)-1</f>
        <v>-1.0563380281690127E-2</v>
      </c>
      <c r="U1959" s="19" t="str">
        <f>IF(ABS(IFERROR(T1959,0))&gt;0.05,INDEX(margin_ranges!$C$13:$C$16,MATCH($F1959*100,margin_ranges!$B$13:$B$16,1)),"")</f>
        <v/>
      </c>
      <c r="V1959" t="e">
        <f>MIN(VLOOKUP($U1959,margin_ranges!$A$5:$D$10,4,FALSE),$P1959*100)</f>
        <v>#N/A</v>
      </c>
      <c r="Y1959" s="29" t="e">
        <f t="shared" si="30"/>
        <v>#N/A</v>
      </c>
    </row>
    <row r="1960" spans="1:25" x14ac:dyDescent="0.3">
      <c r="A1960" s="8" t="s">
        <v>17</v>
      </c>
      <c r="B1960" s="8" t="s">
        <v>3288</v>
      </c>
      <c r="C1960" s="8" t="s">
        <v>3289</v>
      </c>
      <c r="D1960" s="8" t="s">
        <v>3446</v>
      </c>
      <c r="E1960" s="8" t="s">
        <v>3447</v>
      </c>
      <c r="F1960" s="24">
        <v>0.28999999999999998</v>
      </c>
      <c r="G1960" s="24">
        <v>0</v>
      </c>
      <c r="H1960" s="25">
        <v>16.192</v>
      </c>
      <c r="I1960" s="25">
        <v>1.403</v>
      </c>
      <c r="J1960" s="15">
        <v>24</v>
      </c>
      <c r="K1960" s="15">
        <v>6</v>
      </c>
      <c r="L1960" s="13">
        <v>8.6599999999999996E-2</v>
      </c>
      <c r="M1960" s="7">
        <v>0.57747683999999999</v>
      </c>
      <c r="N1960" s="26">
        <v>0.3</v>
      </c>
      <c r="O1960" s="27" t="s">
        <v>22</v>
      </c>
      <c r="P1960" s="8">
        <v>0.4804986423</v>
      </c>
      <c r="Q1960" s="24">
        <v>0.28999999999999998</v>
      </c>
      <c r="R1960" t="str">
        <f>IF($Q1960*100&gt;=VLOOKUP($O1960,margin_ranges!$A$5:$C$10,2,FALSE),IF($Q1960*100&lt;=VLOOKUP($O1960,margin_ranges!$A$5:$C$10,3,FALSE)+10,"IN RANGE","ABOVE RANGE"),"BELOW RANGE")</f>
        <v>IN RANGE</v>
      </c>
      <c r="S1960">
        <f>MIN(VLOOKUP($O1960,margin_ranges!$A$5:$D$10,4,FALSE),$P1960*100)</f>
        <v>29.75</v>
      </c>
      <c r="T1960" s="29">
        <f>(1-$S1960/100)/(1-$F1960)-1</f>
        <v>-1.0563380281690127E-2</v>
      </c>
      <c r="U1960" s="19" t="str">
        <f>IF(ABS(IFERROR(T1960,0))&gt;0.05,INDEX(margin_ranges!$C$13:$C$16,MATCH($F1960*100,margin_ranges!$B$13:$B$16,1)),"")</f>
        <v/>
      </c>
      <c r="V1960" t="e">
        <f>MIN(VLOOKUP($U1960,margin_ranges!$A$5:$D$10,4,FALSE),$P1960*100)</f>
        <v>#N/A</v>
      </c>
      <c r="Y1960" s="29" t="e">
        <f t="shared" si="30"/>
        <v>#N/A</v>
      </c>
    </row>
    <row r="1961" spans="1:25" x14ac:dyDescent="0.3">
      <c r="A1961" s="8" t="s">
        <v>17</v>
      </c>
      <c r="B1961" s="8" t="s">
        <v>3288</v>
      </c>
      <c r="C1961" s="8" t="s">
        <v>3289</v>
      </c>
      <c r="D1961" s="8" t="s">
        <v>3456</v>
      </c>
      <c r="E1961" s="8" t="s">
        <v>3457</v>
      </c>
      <c r="F1961" s="24">
        <v>0.28999999999999998</v>
      </c>
      <c r="G1961" s="24">
        <v>0</v>
      </c>
      <c r="H1961" s="25">
        <v>3.9129999999999998</v>
      </c>
      <c r="I1961" s="25">
        <v>0.4259</v>
      </c>
      <c r="J1961" s="15">
        <v>7</v>
      </c>
      <c r="K1961" s="15">
        <v>2</v>
      </c>
      <c r="L1961" s="13">
        <v>0.10879999999999999</v>
      </c>
      <c r="M1961" s="7">
        <v>0.53496562000000003</v>
      </c>
      <c r="N1961" s="26">
        <v>0.3</v>
      </c>
      <c r="O1961" s="27" t="s">
        <v>22</v>
      </c>
      <c r="P1961" s="8">
        <v>0.43921630090000002</v>
      </c>
      <c r="Q1961" s="24">
        <v>0.28999999999999998</v>
      </c>
      <c r="R1961" t="str">
        <f>IF($Q1961*100&gt;=VLOOKUP($O1961,margin_ranges!$A$5:$C$10,2,FALSE),IF($Q1961*100&lt;=VLOOKUP($O1961,margin_ranges!$A$5:$C$10,3,FALSE)+10,"IN RANGE","ABOVE RANGE"),"BELOW RANGE")</f>
        <v>IN RANGE</v>
      </c>
      <c r="S1961">
        <f>MIN(VLOOKUP($O1961,margin_ranges!$A$5:$D$10,4,FALSE),$P1961*100)</f>
        <v>29.75</v>
      </c>
      <c r="T1961" s="29">
        <f>(1-$S1961/100)/(1-$F1961)-1</f>
        <v>-1.0563380281690127E-2</v>
      </c>
      <c r="U1961" s="19" t="str">
        <f>IF(ABS(IFERROR(T1961,0))&gt;0.05,INDEX(margin_ranges!$C$13:$C$16,MATCH($F1961*100,margin_ranges!$B$13:$B$16,1)),"")</f>
        <v/>
      </c>
      <c r="V1961" t="e">
        <f>MIN(VLOOKUP($U1961,margin_ranges!$A$5:$D$10,4,FALSE),$P1961*100)</f>
        <v>#N/A</v>
      </c>
      <c r="Y1961" s="29" t="e">
        <f t="shared" si="30"/>
        <v>#N/A</v>
      </c>
    </row>
    <row r="1962" spans="1:25" x14ac:dyDescent="0.3">
      <c r="A1962" s="8" t="s">
        <v>17</v>
      </c>
      <c r="B1962" s="8" t="s">
        <v>3288</v>
      </c>
      <c r="C1962" s="8" t="s">
        <v>3289</v>
      </c>
      <c r="D1962" s="8" t="s">
        <v>3458</v>
      </c>
      <c r="E1962" s="8" t="s">
        <v>3459</v>
      </c>
      <c r="F1962" s="24">
        <v>0.28999999999999998</v>
      </c>
      <c r="G1962" s="24">
        <v>1</v>
      </c>
      <c r="H1962" s="25">
        <v>144.99959999999999</v>
      </c>
      <c r="I1962" s="25">
        <v>48.178899999999999</v>
      </c>
      <c r="J1962" s="15">
        <v>826</v>
      </c>
      <c r="K1962" s="15">
        <v>212</v>
      </c>
      <c r="L1962" s="13">
        <v>0.33229999999999998</v>
      </c>
      <c r="M1962" s="7">
        <v>0.57122404000000004</v>
      </c>
      <c r="N1962" s="26">
        <v>0.3</v>
      </c>
      <c r="O1962" s="27" t="s">
        <v>22</v>
      </c>
      <c r="P1962" s="8">
        <v>0.47481201960000002</v>
      </c>
      <c r="Q1962" s="24">
        <v>0.28999999999999998</v>
      </c>
      <c r="R1962" t="str">
        <f>IF($Q1962*100&gt;=VLOOKUP($O1962,margin_ranges!$A$5:$C$10,2,FALSE),IF($Q1962*100&lt;=VLOOKUP($O1962,margin_ranges!$A$5:$C$10,3,FALSE)+10,"IN RANGE","ABOVE RANGE"),"BELOW RANGE")</f>
        <v>IN RANGE</v>
      </c>
      <c r="S1962">
        <f>MIN(VLOOKUP($O1962,margin_ranges!$A$5:$D$10,4,FALSE),$P1962*100)</f>
        <v>29.75</v>
      </c>
      <c r="T1962" s="29">
        <f>(1-$S1962/100)/(1-$F1962)-1</f>
        <v>-1.0563380281690127E-2</v>
      </c>
      <c r="U1962" s="19" t="str">
        <f>IF(ABS(IFERROR(T1962,0))&gt;0.05,INDEX(margin_ranges!$C$13:$C$16,MATCH($F1962*100,margin_ranges!$B$13:$B$16,1)),"")</f>
        <v/>
      </c>
      <c r="V1962" t="e">
        <f>MIN(VLOOKUP($U1962,margin_ranges!$A$5:$D$10,4,FALSE),$P1962*100)</f>
        <v>#N/A</v>
      </c>
      <c r="Y1962" s="29" t="e">
        <f t="shared" si="30"/>
        <v>#N/A</v>
      </c>
    </row>
    <row r="1963" spans="1:25" x14ac:dyDescent="0.3">
      <c r="A1963" s="8" t="s">
        <v>17</v>
      </c>
      <c r="B1963" s="8" t="s">
        <v>3288</v>
      </c>
      <c r="C1963" s="8" t="s">
        <v>3289</v>
      </c>
      <c r="D1963" s="8" t="s">
        <v>3464</v>
      </c>
      <c r="E1963" s="8" t="s">
        <v>3465</v>
      </c>
      <c r="F1963" s="24">
        <v>0.28999999999999998</v>
      </c>
      <c r="G1963" s="24">
        <v>1</v>
      </c>
      <c r="H1963" s="25">
        <v>33.2926</v>
      </c>
      <c r="I1963" s="25">
        <v>3.0935999999999999</v>
      </c>
      <c r="J1963" s="15">
        <v>28</v>
      </c>
      <c r="K1963" s="15">
        <v>7</v>
      </c>
      <c r="L1963" s="13">
        <v>9.2899999999999996E-2</v>
      </c>
      <c r="M1963" s="7">
        <v>0.30166242999999998</v>
      </c>
      <c r="N1963" s="26">
        <v>0.2</v>
      </c>
      <c r="O1963" s="27" t="s">
        <v>22</v>
      </c>
      <c r="P1963" s="8">
        <v>0.33700727130000002</v>
      </c>
      <c r="Q1963" s="24">
        <v>0.28999999999999998</v>
      </c>
      <c r="R1963" t="str">
        <f>IF($Q1963*100&gt;=VLOOKUP($O1963,margin_ranges!$A$5:$C$10,2,FALSE),IF($Q1963*100&lt;=VLOOKUP($O1963,margin_ranges!$A$5:$C$10,3,FALSE)+10,"IN RANGE","ABOVE RANGE"),"BELOW RANGE")</f>
        <v>IN RANGE</v>
      </c>
      <c r="S1963">
        <f>MIN(VLOOKUP($O1963,margin_ranges!$A$5:$D$10,4,FALSE),$P1963*100)</f>
        <v>29.75</v>
      </c>
      <c r="T1963" s="29">
        <f>(1-$S1963/100)/(1-$F1963)-1</f>
        <v>-1.0563380281690127E-2</v>
      </c>
      <c r="U1963" s="19" t="str">
        <f>IF(ABS(IFERROR(T1963,0))&gt;0.05,INDEX(margin_ranges!$C$13:$C$16,MATCH($F1963*100,margin_ranges!$B$13:$B$16,1)),"")</f>
        <v/>
      </c>
      <c r="V1963" t="e">
        <f>MIN(VLOOKUP($U1963,margin_ranges!$A$5:$D$10,4,FALSE),$P1963*100)</f>
        <v>#N/A</v>
      </c>
      <c r="Y1963" s="29" t="e">
        <f t="shared" si="30"/>
        <v>#N/A</v>
      </c>
    </row>
    <row r="1964" spans="1:25" x14ac:dyDescent="0.3">
      <c r="A1964" s="8" t="s">
        <v>17</v>
      </c>
      <c r="B1964" s="8" t="s">
        <v>3288</v>
      </c>
      <c r="C1964" s="8" t="s">
        <v>3289</v>
      </c>
      <c r="D1964" s="8" t="s">
        <v>3476</v>
      </c>
      <c r="E1964" s="8" t="s">
        <v>3477</v>
      </c>
      <c r="F1964" s="24">
        <v>0.28999999999999998</v>
      </c>
      <c r="G1964" s="24">
        <v>1</v>
      </c>
      <c r="H1964" s="25">
        <v>158.10239999999999</v>
      </c>
      <c r="I1964" s="25">
        <v>20.388200000000001</v>
      </c>
      <c r="J1964" s="15">
        <v>235</v>
      </c>
      <c r="K1964" s="15">
        <v>61</v>
      </c>
      <c r="L1964" s="13">
        <v>0.129</v>
      </c>
      <c r="M1964" s="7">
        <v>0.38374585999999999</v>
      </c>
      <c r="N1964" s="26">
        <v>0.2</v>
      </c>
      <c r="O1964" s="27" t="s">
        <v>22</v>
      </c>
      <c r="P1964" s="8">
        <v>0.47882174109999998</v>
      </c>
      <c r="Q1964" s="24">
        <v>0.28999999999999998</v>
      </c>
      <c r="R1964" t="str">
        <f>IF($Q1964*100&gt;=VLOOKUP($O1964,margin_ranges!$A$5:$C$10,2,FALSE),IF($Q1964*100&lt;=VLOOKUP($O1964,margin_ranges!$A$5:$C$10,3,FALSE)+10,"IN RANGE","ABOVE RANGE"),"BELOW RANGE")</f>
        <v>IN RANGE</v>
      </c>
      <c r="S1964">
        <f>MIN(VLOOKUP($O1964,margin_ranges!$A$5:$D$10,4,FALSE),$P1964*100)</f>
        <v>29.75</v>
      </c>
      <c r="T1964" s="29">
        <f>(1-$S1964/100)/(1-$F1964)-1</f>
        <v>-1.0563380281690127E-2</v>
      </c>
      <c r="U1964" s="19" t="str">
        <f>IF(ABS(IFERROR(T1964,0))&gt;0.05,INDEX(margin_ranges!$C$13:$C$16,MATCH($F1964*100,margin_ranges!$B$13:$B$16,1)),"")</f>
        <v/>
      </c>
      <c r="V1964" t="e">
        <f>MIN(VLOOKUP($U1964,margin_ranges!$A$5:$D$10,4,FALSE),$P1964*100)</f>
        <v>#N/A</v>
      </c>
      <c r="Y1964" s="29" t="e">
        <f t="shared" si="30"/>
        <v>#N/A</v>
      </c>
    </row>
    <row r="1965" spans="1:25" x14ac:dyDescent="0.3">
      <c r="A1965" s="8" t="s">
        <v>17</v>
      </c>
      <c r="B1965" s="8" t="s">
        <v>3288</v>
      </c>
      <c r="C1965" s="8" t="s">
        <v>3289</v>
      </c>
      <c r="D1965" s="8" t="s">
        <v>3490</v>
      </c>
      <c r="E1965" s="8" t="s">
        <v>3491</v>
      </c>
      <c r="F1965" s="24">
        <v>0.28999999999999998</v>
      </c>
      <c r="G1965" s="24">
        <v>0</v>
      </c>
      <c r="H1965" s="25">
        <v>21.329699999999999</v>
      </c>
      <c r="I1965" s="25">
        <v>0.73219999999999996</v>
      </c>
      <c r="J1965" s="15">
        <v>11</v>
      </c>
      <c r="K1965" s="15">
        <v>3</v>
      </c>
      <c r="L1965" s="13">
        <v>3.4299999999999997E-2</v>
      </c>
      <c r="M1965" s="7">
        <v>0.51378402000000001</v>
      </c>
      <c r="N1965" s="26">
        <v>0.2</v>
      </c>
      <c r="O1965" s="27" t="s">
        <v>22</v>
      </c>
      <c r="P1965" s="8">
        <v>0.61073137389999999</v>
      </c>
      <c r="Q1965" s="24">
        <v>0.28999999999999998</v>
      </c>
      <c r="R1965" t="str">
        <f>IF($Q1965*100&gt;=VLOOKUP($O1965,margin_ranges!$A$5:$C$10,2,FALSE),IF($Q1965*100&lt;=VLOOKUP($O1965,margin_ranges!$A$5:$C$10,3,FALSE)+10,"IN RANGE","ABOVE RANGE"),"BELOW RANGE")</f>
        <v>IN RANGE</v>
      </c>
      <c r="S1965">
        <f>MIN(VLOOKUP($O1965,margin_ranges!$A$5:$D$10,4,FALSE),$P1965*100)</f>
        <v>29.75</v>
      </c>
      <c r="T1965" s="29">
        <f>(1-$S1965/100)/(1-$F1965)-1</f>
        <v>-1.0563380281690127E-2</v>
      </c>
      <c r="U1965" s="19" t="str">
        <f>IF(ABS(IFERROR(T1965,0))&gt;0.05,INDEX(margin_ranges!$C$13:$C$16,MATCH($F1965*100,margin_ranges!$B$13:$B$16,1)),"")</f>
        <v/>
      </c>
      <c r="V1965" t="e">
        <f>MIN(VLOOKUP($U1965,margin_ranges!$A$5:$D$10,4,FALSE),$P1965*100)</f>
        <v>#N/A</v>
      </c>
      <c r="Y1965" s="29" t="e">
        <f t="shared" si="30"/>
        <v>#N/A</v>
      </c>
    </row>
    <row r="1966" spans="1:25" x14ac:dyDescent="0.3">
      <c r="A1966" s="8" t="s">
        <v>17</v>
      </c>
      <c r="B1966" s="8" t="s">
        <v>3288</v>
      </c>
      <c r="C1966" s="8" t="s">
        <v>3289</v>
      </c>
      <c r="D1966" s="8" t="s">
        <v>3498</v>
      </c>
      <c r="E1966" s="8" t="s">
        <v>3499</v>
      </c>
      <c r="F1966" s="24">
        <v>0.28999999999999998</v>
      </c>
      <c r="G1966" s="24">
        <v>0</v>
      </c>
      <c r="H1966" s="25">
        <v>12.912100000000001</v>
      </c>
      <c r="I1966" s="25">
        <v>1.0350999999999999</v>
      </c>
      <c r="J1966" s="15">
        <v>18</v>
      </c>
      <c r="K1966" s="15">
        <v>5</v>
      </c>
      <c r="L1966" s="13">
        <v>8.0199999999999994E-2</v>
      </c>
      <c r="M1966" s="7">
        <v>0.59412089000000001</v>
      </c>
      <c r="N1966" s="26">
        <v>0.2</v>
      </c>
      <c r="O1966" s="27" t="s">
        <v>22</v>
      </c>
      <c r="P1966" s="8">
        <v>0.66336817650000002</v>
      </c>
      <c r="Q1966" s="24">
        <v>0.28999999999999998</v>
      </c>
      <c r="R1966" t="str">
        <f>IF($Q1966*100&gt;=VLOOKUP($O1966,margin_ranges!$A$5:$C$10,2,FALSE),IF($Q1966*100&lt;=VLOOKUP($O1966,margin_ranges!$A$5:$C$10,3,FALSE)+10,"IN RANGE","ABOVE RANGE"),"BELOW RANGE")</f>
        <v>IN RANGE</v>
      </c>
      <c r="S1966">
        <f>MIN(VLOOKUP($O1966,margin_ranges!$A$5:$D$10,4,FALSE),$P1966*100)</f>
        <v>29.75</v>
      </c>
      <c r="T1966" s="29">
        <f>(1-$S1966/100)/(1-$F1966)-1</f>
        <v>-1.0563380281690127E-2</v>
      </c>
      <c r="U1966" s="19" t="str">
        <f>IF(ABS(IFERROR(T1966,0))&gt;0.05,INDEX(margin_ranges!$C$13:$C$16,MATCH($F1966*100,margin_ranges!$B$13:$B$16,1)),"")</f>
        <v/>
      </c>
      <c r="V1966" t="e">
        <f>MIN(VLOOKUP($U1966,margin_ranges!$A$5:$D$10,4,FALSE),$P1966*100)</f>
        <v>#N/A</v>
      </c>
      <c r="Y1966" s="29" t="e">
        <f t="shared" si="30"/>
        <v>#N/A</v>
      </c>
    </row>
    <row r="1967" spans="1:25" x14ac:dyDescent="0.3">
      <c r="A1967" s="8" t="s">
        <v>17</v>
      </c>
      <c r="B1967" s="8" t="s">
        <v>3288</v>
      </c>
      <c r="C1967" s="8" t="s">
        <v>3289</v>
      </c>
      <c r="D1967" s="8" t="s">
        <v>3504</v>
      </c>
      <c r="E1967" s="8" t="s">
        <v>3505</v>
      </c>
      <c r="F1967" s="24">
        <v>0.28999999999999998</v>
      </c>
      <c r="G1967" s="24">
        <v>0</v>
      </c>
      <c r="H1967" s="25">
        <v>38.729100000000003</v>
      </c>
      <c r="I1967" s="25">
        <v>2.4817999999999998</v>
      </c>
      <c r="J1967" s="15">
        <v>46</v>
      </c>
      <c r="K1967" s="15">
        <v>12</v>
      </c>
      <c r="L1967" s="13">
        <v>6.4100000000000004E-2</v>
      </c>
      <c r="M1967" s="7">
        <v>0.61950209000000001</v>
      </c>
      <c r="N1967" s="26">
        <v>0.3</v>
      </c>
      <c r="O1967" s="27" t="s">
        <v>22</v>
      </c>
      <c r="P1967" s="8">
        <v>0.51574012989999996</v>
      </c>
      <c r="Q1967" s="24">
        <v>0.28999999999999998</v>
      </c>
      <c r="R1967" t="str">
        <f>IF($Q1967*100&gt;=VLOOKUP($O1967,margin_ranges!$A$5:$C$10,2,FALSE),IF($Q1967*100&lt;=VLOOKUP($O1967,margin_ranges!$A$5:$C$10,3,FALSE)+10,"IN RANGE","ABOVE RANGE"),"BELOW RANGE")</f>
        <v>IN RANGE</v>
      </c>
      <c r="S1967">
        <f>MIN(VLOOKUP($O1967,margin_ranges!$A$5:$D$10,4,FALSE),$P1967*100)</f>
        <v>29.75</v>
      </c>
      <c r="T1967" s="29">
        <f>(1-$S1967/100)/(1-$F1967)-1</f>
        <v>-1.0563380281690127E-2</v>
      </c>
      <c r="U1967" s="19" t="str">
        <f>IF(ABS(IFERROR(T1967,0))&gt;0.05,INDEX(margin_ranges!$C$13:$C$16,MATCH($F1967*100,margin_ranges!$B$13:$B$16,1)),"")</f>
        <v/>
      </c>
      <c r="V1967" t="e">
        <f>MIN(VLOOKUP($U1967,margin_ranges!$A$5:$D$10,4,FALSE),$P1967*100)</f>
        <v>#N/A</v>
      </c>
      <c r="Y1967" s="29" t="e">
        <f t="shared" si="30"/>
        <v>#N/A</v>
      </c>
    </row>
    <row r="1968" spans="1:25" x14ac:dyDescent="0.3">
      <c r="A1968" s="8" t="s">
        <v>17</v>
      </c>
      <c r="B1968" s="8" t="s">
        <v>3288</v>
      </c>
      <c r="C1968" s="8" t="s">
        <v>3289</v>
      </c>
      <c r="D1968" s="8" t="s">
        <v>3508</v>
      </c>
      <c r="E1968" s="8" t="s">
        <v>3509</v>
      </c>
      <c r="F1968" s="24">
        <v>0.28999999999999998</v>
      </c>
      <c r="G1968" s="24">
        <v>1</v>
      </c>
      <c r="H1968" s="25">
        <v>53.457000000000001</v>
      </c>
      <c r="I1968" s="25">
        <v>7.7149000000000001</v>
      </c>
      <c r="J1968" s="15">
        <v>117</v>
      </c>
      <c r="K1968" s="15">
        <v>30</v>
      </c>
      <c r="L1968" s="13">
        <v>0.14430000000000001</v>
      </c>
      <c r="M1968" s="7">
        <v>0.50655507</v>
      </c>
      <c r="N1968" s="26">
        <v>0.3</v>
      </c>
      <c r="O1968" s="27" t="s">
        <v>22</v>
      </c>
      <c r="P1968" s="8">
        <v>0.407764293</v>
      </c>
      <c r="Q1968" s="24">
        <v>0.28999999999999998</v>
      </c>
      <c r="R1968" t="str">
        <f>IF($Q1968*100&gt;=VLOOKUP($O1968,margin_ranges!$A$5:$C$10,2,FALSE),IF($Q1968*100&lt;=VLOOKUP($O1968,margin_ranges!$A$5:$C$10,3,FALSE)+10,"IN RANGE","ABOVE RANGE"),"BELOW RANGE")</f>
        <v>IN RANGE</v>
      </c>
      <c r="S1968">
        <f>MIN(VLOOKUP($O1968,margin_ranges!$A$5:$D$10,4,FALSE),$P1968*100)</f>
        <v>29.75</v>
      </c>
      <c r="T1968" s="29">
        <f>(1-$S1968/100)/(1-$F1968)-1</f>
        <v>-1.0563380281690127E-2</v>
      </c>
      <c r="U1968" s="19" t="str">
        <f>IF(ABS(IFERROR(T1968,0))&gt;0.05,INDEX(margin_ranges!$C$13:$C$16,MATCH($F1968*100,margin_ranges!$B$13:$B$16,1)),"")</f>
        <v/>
      </c>
      <c r="V1968" t="e">
        <f>MIN(VLOOKUP($U1968,margin_ranges!$A$5:$D$10,4,FALSE),$P1968*100)</f>
        <v>#N/A</v>
      </c>
      <c r="Y1968" s="29" t="e">
        <f t="shared" si="30"/>
        <v>#N/A</v>
      </c>
    </row>
    <row r="1969" spans="1:25" x14ac:dyDescent="0.3">
      <c r="A1969" s="8" t="s">
        <v>17</v>
      </c>
      <c r="B1969" s="8" t="s">
        <v>3288</v>
      </c>
      <c r="C1969" s="8" t="s">
        <v>3289</v>
      </c>
      <c r="D1969" s="8" t="s">
        <v>3514</v>
      </c>
      <c r="E1969" s="8" t="s">
        <v>3515</v>
      </c>
      <c r="F1969" s="24">
        <v>0.28999999999999998</v>
      </c>
      <c r="G1969" s="24">
        <v>1</v>
      </c>
      <c r="H1969" s="25">
        <v>79.220399999999998</v>
      </c>
      <c r="I1969" s="25">
        <v>2.9575</v>
      </c>
      <c r="J1969" s="15">
        <v>91</v>
      </c>
      <c r="K1969" s="15">
        <v>23</v>
      </c>
      <c r="L1969" s="13">
        <v>3.73E-2</v>
      </c>
      <c r="M1969" s="7">
        <v>1.02011834</v>
      </c>
      <c r="N1969" s="26">
        <v>0.3</v>
      </c>
      <c r="O1969" s="27" t="s">
        <v>22</v>
      </c>
      <c r="P1969" s="8">
        <v>0.70591647329999996</v>
      </c>
      <c r="Q1969" s="24">
        <v>0.28999999999999998</v>
      </c>
      <c r="R1969" t="str">
        <f>IF($Q1969*100&gt;=VLOOKUP($O1969,margin_ranges!$A$5:$C$10,2,FALSE),IF($Q1969*100&lt;=VLOOKUP($O1969,margin_ranges!$A$5:$C$10,3,FALSE)+10,"IN RANGE","ABOVE RANGE"),"BELOW RANGE")</f>
        <v>IN RANGE</v>
      </c>
      <c r="S1969">
        <f>MIN(VLOOKUP($O1969,margin_ranges!$A$5:$D$10,4,FALSE),$P1969*100)</f>
        <v>29.75</v>
      </c>
      <c r="T1969" s="29">
        <f>(1-$S1969/100)/(1-$F1969)-1</f>
        <v>-1.0563380281690127E-2</v>
      </c>
      <c r="U1969" s="19" t="str">
        <f>IF(ABS(IFERROR(T1969,0))&gt;0.05,INDEX(margin_ranges!$C$13:$C$16,MATCH($F1969*100,margin_ranges!$B$13:$B$16,1)),"")</f>
        <v/>
      </c>
      <c r="V1969" t="e">
        <f>MIN(VLOOKUP($U1969,margin_ranges!$A$5:$D$10,4,FALSE),$P1969*100)</f>
        <v>#N/A</v>
      </c>
      <c r="Y1969" s="29" t="e">
        <f t="shared" si="30"/>
        <v>#N/A</v>
      </c>
    </row>
    <row r="1970" spans="1:25" x14ac:dyDescent="0.3">
      <c r="A1970" s="8" t="s">
        <v>17</v>
      </c>
      <c r="B1970" s="8" t="s">
        <v>3288</v>
      </c>
      <c r="C1970" s="8" t="s">
        <v>3289</v>
      </c>
      <c r="D1970" s="8" t="s">
        <v>3518</v>
      </c>
      <c r="E1970" s="8" t="s">
        <v>3519</v>
      </c>
      <c r="F1970" s="24">
        <v>0.28999999999999998</v>
      </c>
      <c r="G1970" s="24">
        <v>1</v>
      </c>
      <c r="H1970" s="25">
        <v>115.3759</v>
      </c>
      <c r="I1970" s="25">
        <v>4.3002000000000002</v>
      </c>
      <c r="J1970" s="15">
        <v>56</v>
      </c>
      <c r="K1970" s="15">
        <v>14</v>
      </c>
      <c r="L1970" s="13">
        <v>3.73E-2</v>
      </c>
      <c r="M1970" s="7">
        <v>0.43405146</v>
      </c>
      <c r="N1970" s="26">
        <v>0.2</v>
      </c>
      <c r="O1970" s="27" t="s">
        <v>22</v>
      </c>
      <c r="P1970" s="8">
        <v>0.53922514079999995</v>
      </c>
      <c r="Q1970" s="24">
        <v>0.28999999999999998</v>
      </c>
      <c r="R1970" t="str">
        <f>IF($Q1970*100&gt;=VLOOKUP($O1970,margin_ranges!$A$5:$C$10,2,FALSE),IF($Q1970*100&lt;=VLOOKUP($O1970,margin_ranges!$A$5:$C$10,3,FALSE)+10,"IN RANGE","ABOVE RANGE"),"BELOW RANGE")</f>
        <v>IN RANGE</v>
      </c>
      <c r="S1970">
        <f>MIN(VLOOKUP($O1970,margin_ranges!$A$5:$D$10,4,FALSE),$P1970*100)</f>
        <v>29.75</v>
      </c>
      <c r="T1970" s="29">
        <f>(1-$S1970/100)/(1-$F1970)-1</f>
        <v>-1.0563380281690127E-2</v>
      </c>
      <c r="U1970" s="19" t="str">
        <f>IF(ABS(IFERROR(T1970,0))&gt;0.05,INDEX(margin_ranges!$C$13:$C$16,MATCH($F1970*100,margin_ranges!$B$13:$B$16,1)),"")</f>
        <v/>
      </c>
      <c r="V1970" t="e">
        <f>MIN(VLOOKUP($U1970,margin_ranges!$A$5:$D$10,4,FALSE),$P1970*100)</f>
        <v>#N/A</v>
      </c>
      <c r="Y1970" s="29" t="e">
        <f t="shared" si="30"/>
        <v>#N/A</v>
      </c>
    </row>
    <row r="1971" spans="1:25" x14ac:dyDescent="0.3">
      <c r="A1971" s="8" t="s">
        <v>17</v>
      </c>
      <c r="B1971" s="8" t="s">
        <v>3288</v>
      </c>
      <c r="C1971" s="8" t="s">
        <v>3289</v>
      </c>
      <c r="D1971" s="8" t="s">
        <v>3538</v>
      </c>
      <c r="E1971" s="8" t="s">
        <v>3539</v>
      </c>
      <c r="F1971" s="24">
        <v>0.28999999999999998</v>
      </c>
      <c r="G1971" s="24">
        <v>1</v>
      </c>
      <c r="H1971" s="25">
        <v>55.943899999999999</v>
      </c>
      <c r="I1971" s="25">
        <v>2.0531999999999999</v>
      </c>
      <c r="J1971" s="15">
        <v>40</v>
      </c>
      <c r="K1971" s="15">
        <v>10</v>
      </c>
      <c r="L1971" s="13">
        <v>3.6700000000000003E-2</v>
      </c>
      <c r="M1971" s="7">
        <v>0.65000173999999999</v>
      </c>
      <c r="N1971" s="26">
        <v>0.2</v>
      </c>
      <c r="O1971" s="27" t="s">
        <v>22</v>
      </c>
      <c r="P1971" s="8">
        <v>0.69230851569999996</v>
      </c>
      <c r="Q1971" s="24">
        <v>0.28999999999999998</v>
      </c>
      <c r="R1971" t="str">
        <f>IF($Q1971*100&gt;=VLOOKUP($O1971,margin_ranges!$A$5:$C$10,2,FALSE),IF($Q1971*100&lt;=VLOOKUP($O1971,margin_ranges!$A$5:$C$10,3,FALSE)+10,"IN RANGE","ABOVE RANGE"),"BELOW RANGE")</f>
        <v>IN RANGE</v>
      </c>
      <c r="S1971">
        <f>MIN(VLOOKUP($O1971,margin_ranges!$A$5:$D$10,4,FALSE),$P1971*100)</f>
        <v>29.75</v>
      </c>
      <c r="T1971" s="29">
        <f>(1-$S1971/100)/(1-$F1971)-1</f>
        <v>-1.0563380281690127E-2</v>
      </c>
      <c r="U1971" s="19" t="str">
        <f>IF(ABS(IFERROR(T1971,0))&gt;0.05,INDEX(margin_ranges!$C$13:$C$16,MATCH($F1971*100,margin_ranges!$B$13:$B$16,1)),"")</f>
        <v/>
      </c>
      <c r="V1971" t="e">
        <f>MIN(VLOOKUP($U1971,margin_ranges!$A$5:$D$10,4,FALSE),$P1971*100)</f>
        <v>#N/A</v>
      </c>
      <c r="Y1971" s="29" t="e">
        <f t="shared" si="30"/>
        <v>#N/A</v>
      </c>
    </row>
    <row r="1972" spans="1:25" x14ac:dyDescent="0.3">
      <c r="A1972" s="8" t="s">
        <v>17</v>
      </c>
      <c r="B1972" s="8" t="s">
        <v>3288</v>
      </c>
      <c r="C1972" s="8" t="s">
        <v>3289</v>
      </c>
      <c r="D1972" s="8" t="s">
        <v>3546</v>
      </c>
      <c r="E1972" s="8" t="s">
        <v>3547</v>
      </c>
      <c r="F1972" s="24">
        <v>0.28999999999999998</v>
      </c>
      <c r="G1972" s="24">
        <v>1</v>
      </c>
      <c r="H1972" s="25">
        <v>101.17059999999999</v>
      </c>
      <c r="I1972" s="25">
        <v>14.6029</v>
      </c>
      <c r="J1972" s="15">
        <v>182</v>
      </c>
      <c r="K1972" s="15">
        <v>46</v>
      </c>
      <c r="L1972" s="13">
        <v>0.14430000000000001</v>
      </c>
      <c r="M1972" s="7">
        <v>0.41436265</v>
      </c>
      <c r="N1972" s="26">
        <v>0.2</v>
      </c>
      <c r="O1972" s="27" t="s">
        <v>22</v>
      </c>
      <c r="P1972" s="8">
        <v>0.51733101329999998</v>
      </c>
      <c r="Q1972" s="24">
        <v>0.28999999999999998</v>
      </c>
      <c r="R1972" t="str">
        <f>IF($Q1972*100&gt;=VLOOKUP($O1972,margin_ranges!$A$5:$C$10,2,FALSE),IF($Q1972*100&lt;=VLOOKUP($O1972,margin_ranges!$A$5:$C$10,3,FALSE)+10,"IN RANGE","ABOVE RANGE"),"BELOW RANGE")</f>
        <v>IN RANGE</v>
      </c>
      <c r="S1972">
        <f>MIN(VLOOKUP($O1972,margin_ranges!$A$5:$D$10,4,FALSE),$P1972*100)</f>
        <v>29.75</v>
      </c>
      <c r="T1972" s="29">
        <f>(1-$S1972/100)/(1-$F1972)-1</f>
        <v>-1.0563380281690127E-2</v>
      </c>
      <c r="U1972" s="19" t="str">
        <f>IF(ABS(IFERROR(T1972,0))&gt;0.05,INDEX(margin_ranges!$C$13:$C$16,MATCH($F1972*100,margin_ranges!$B$13:$B$16,1)),"")</f>
        <v/>
      </c>
      <c r="V1972" t="e">
        <f>MIN(VLOOKUP($U1972,margin_ranges!$A$5:$D$10,4,FALSE),$P1972*100)</f>
        <v>#N/A</v>
      </c>
      <c r="Y1972" s="29" t="e">
        <f t="shared" si="30"/>
        <v>#N/A</v>
      </c>
    </row>
    <row r="1973" spans="1:25" x14ac:dyDescent="0.3">
      <c r="A1973" s="8" t="s">
        <v>17</v>
      </c>
      <c r="B1973" s="8" t="s">
        <v>3288</v>
      </c>
      <c r="C1973" s="8" t="s">
        <v>3289</v>
      </c>
      <c r="D1973" s="28" t="s">
        <v>3556</v>
      </c>
      <c r="E1973" s="8" t="s">
        <v>3557</v>
      </c>
      <c r="F1973" s="24">
        <v>0.28999999999999998</v>
      </c>
      <c r="G1973" s="24">
        <v>1</v>
      </c>
      <c r="H1973" s="25">
        <v>91.567999999999998</v>
      </c>
      <c r="I1973" s="25">
        <v>2.6810999999999998</v>
      </c>
      <c r="J1973" s="15">
        <v>59</v>
      </c>
      <c r="K1973" s="15">
        <v>15</v>
      </c>
      <c r="L1973" s="13">
        <v>2.93E-2</v>
      </c>
      <c r="M1973" s="7">
        <v>0.72910617</v>
      </c>
      <c r="N1973" s="26">
        <v>0.2</v>
      </c>
      <c r="O1973" s="27" t="s">
        <v>22</v>
      </c>
      <c r="P1973" s="8">
        <v>0.7256915263</v>
      </c>
      <c r="Q1973" s="24">
        <v>0.28999999999999998</v>
      </c>
      <c r="R1973" t="str">
        <f>IF($Q1973*100&gt;=VLOOKUP($O1973,margin_ranges!$A$5:$C$10,2,FALSE),IF($Q1973*100&lt;=VLOOKUP($O1973,margin_ranges!$A$5:$C$10,3,FALSE)+10,"IN RANGE","ABOVE RANGE"),"BELOW RANGE")</f>
        <v>IN RANGE</v>
      </c>
      <c r="S1973">
        <f>MIN(VLOOKUP($O1973,margin_ranges!$A$5:$D$10,4,FALSE),$P1973*100)</f>
        <v>29.75</v>
      </c>
      <c r="T1973" s="29">
        <f>(1-$S1973/100)/(1-$F1973)-1</f>
        <v>-1.0563380281690127E-2</v>
      </c>
      <c r="U1973" s="19" t="str">
        <f>IF(ABS(IFERROR(T1973,0))&gt;0.05,INDEX(margin_ranges!$C$13:$C$16,MATCH($F1973*100,margin_ranges!$B$13:$B$16,1)),"")</f>
        <v/>
      </c>
      <c r="V1973" t="e">
        <f>MIN(VLOOKUP($U1973,margin_ranges!$A$5:$D$10,4,FALSE),$P1973*100)</f>
        <v>#N/A</v>
      </c>
      <c r="Y1973" s="29" t="e">
        <f t="shared" si="30"/>
        <v>#N/A</v>
      </c>
    </row>
    <row r="1974" spans="1:25" x14ac:dyDescent="0.3">
      <c r="A1974" s="8" t="s">
        <v>17</v>
      </c>
      <c r="B1974" s="8" t="s">
        <v>3288</v>
      </c>
      <c r="C1974" s="8" t="s">
        <v>3289</v>
      </c>
      <c r="D1974" s="8" t="s">
        <v>3560</v>
      </c>
      <c r="E1974" s="8" t="s">
        <v>3561</v>
      </c>
      <c r="F1974" s="24">
        <v>0.28999999999999998</v>
      </c>
      <c r="G1974" s="24">
        <v>0</v>
      </c>
      <c r="H1974" s="25">
        <v>22.234400000000001</v>
      </c>
      <c r="I1974" s="25">
        <v>1.8072999999999999</v>
      </c>
      <c r="J1974" s="15">
        <v>39</v>
      </c>
      <c r="K1974" s="15">
        <v>10</v>
      </c>
      <c r="L1974" s="13">
        <v>8.1299999999999997E-2</v>
      </c>
      <c r="M1974" s="7">
        <v>0.71173819999999999</v>
      </c>
      <c r="N1974" s="26">
        <v>0.3</v>
      </c>
      <c r="O1974" s="27" t="s">
        <v>22</v>
      </c>
      <c r="P1974" s="8">
        <v>0.57849670149999999</v>
      </c>
      <c r="Q1974" s="24">
        <v>0.28999999999999998</v>
      </c>
      <c r="R1974" t="str">
        <f>IF($Q1974*100&gt;=VLOOKUP($O1974,margin_ranges!$A$5:$C$10,2,FALSE),IF($Q1974*100&lt;=VLOOKUP($O1974,margin_ranges!$A$5:$C$10,3,FALSE)+10,"IN RANGE","ABOVE RANGE"),"BELOW RANGE")</f>
        <v>IN RANGE</v>
      </c>
      <c r="S1974">
        <f>MIN(VLOOKUP($O1974,margin_ranges!$A$5:$D$10,4,FALSE),$P1974*100)</f>
        <v>29.75</v>
      </c>
      <c r="T1974" s="29">
        <f>(1-$S1974/100)/(1-$F1974)-1</f>
        <v>-1.0563380281690127E-2</v>
      </c>
      <c r="U1974" s="19" t="str">
        <f>IF(ABS(IFERROR(T1974,0))&gt;0.05,INDEX(margin_ranges!$C$13:$C$16,MATCH($F1974*100,margin_ranges!$B$13:$B$16,1)),"")</f>
        <v/>
      </c>
      <c r="V1974" t="e">
        <f>MIN(VLOOKUP($U1974,margin_ranges!$A$5:$D$10,4,FALSE),$P1974*100)</f>
        <v>#N/A</v>
      </c>
      <c r="Y1974" s="29" t="e">
        <f t="shared" si="30"/>
        <v>#N/A</v>
      </c>
    </row>
    <row r="1975" spans="1:25" x14ac:dyDescent="0.3">
      <c r="A1975" s="8" t="s">
        <v>17</v>
      </c>
      <c r="B1975" s="8" t="s">
        <v>3288</v>
      </c>
      <c r="C1975" s="8" t="s">
        <v>3289</v>
      </c>
      <c r="D1975" s="8" t="s">
        <v>3562</v>
      </c>
      <c r="E1975" s="8" t="s">
        <v>3563</v>
      </c>
      <c r="F1975" s="24">
        <v>0.28999999999999998</v>
      </c>
      <c r="G1975" s="24">
        <v>1</v>
      </c>
      <c r="H1975" s="25">
        <v>86.142399999999995</v>
      </c>
      <c r="I1975" s="25">
        <v>8.5208999999999993</v>
      </c>
      <c r="J1975" s="15">
        <v>78</v>
      </c>
      <c r="K1975" s="15">
        <v>19</v>
      </c>
      <c r="L1975" s="13">
        <v>9.8900000000000002E-2</v>
      </c>
      <c r="M1975" s="7">
        <v>0.30374708</v>
      </c>
      <c r="N1975" s="26">
        <v>0.2</v>
      </c>
      <c r="O1975" s="27" t="s">
        <v>22</v>
      </c>
      <c r="P1975" s="8">
        <v>0.3415574488</v>
      </c>
      <c r="Q1975" s="24">
        <v>0.28999999999999998</v>
      </c>
      <c r="R1975" t="str">
        <f>IF($Q1975*100&gt;=VLOOKUP($O1975,margin_ranges!$A$5:$C$10,2,FALSE),IF($Q1975*100&lt;=VLOOKUP($O1975,margin_ranges!$A$5:$C$10,3,FALSE)+10,"IN RANGE","ABOVE RANGE"),"BELOW RANGE")</f>
        <v>IN RANGE</v>
      </c>
      <c r="S1975">
        <f>MIN(VLOOKUP($O1975,margin_ranges!$A$5:$D$10,4,FALSE),$P1975*100)</f>
        <v>29.75</v>
      </c>
      <c r="T1975" s="29">
        <f>(1-$S1975/100)/(1-$F1975)-1</f>
        <v>-1.0563380281690127E-2</v>
      </c>
      <c r="U1975" s="19" t="str">
        <f>IF(ABS(IFERROR(T1975,0))&gt;0.05,INDEX(margin_ranges!$C$13:$C$16,MATCH($F1975*100,margin_ranges!$B$13:$B$16,1)),"")</f>
        <v/>
      </c>
      <c r="V1975" t="e">
        <f>MIN(VLOOKUP($U1975,margin_ranges!$A$5:$D$10,4,FALSE),$P1975*100)</f>
        <v>#N/A</v>
      </c>
      <c r="Y1975" s="29" t="e">
        <f t="shared" si="30"/>
        <v>#N/A</v>
      </c>
    </row>
    <row r="1976" spans="1:25" x14ac:dyDescent="0.3">
      <c r="A1976" s="8" t="s">
        <v>17</v>
      </c>
      <c r="B1976" s="8" t="s">
        <v>3288</v>
      </c>
      <c r="C1976" s="8" t="s">
        <v>3289</v>
      </c>
      <c r="D1976" s="8" t="s">
        <v>3564</v>
      </c>
      <c r="E1976" s="8" t="s">
        <v>3565</v>
      </c>
      <c r="F1976" s="24">
        <v>0.28999999999999998</v>
      </c>
      <c r="G1976" s="24">
        <v>1</v>
      </c>
      <c r="H1976" s="25">
        <v>122.64660000000001</v>
      </c>
      <c r="I1976" s="25">
        <v>10.3606</v>
      </c>
      <c r="J1976" s="15">
        <v>120</v>
      </c>
      <c r="K1976" s="15">
        <v>31</v>
      </c>
      <c r="L1976" s="13">
        <v>8.4500000000000006E-2</v>
      </c>
      <c r="M1976" s="7">
        <v>0.3854725</v>
      </c>
      <c r="N1976" s="26">
        <v>0.2</v>
      </c>
      <c r="O1976" s="27" t="s">
        <v>22</v>
      </c>
      <c r="P1976" s="8">
        <v>0.48115623730000001</v>
      </c>
      <c r="Q1976" s="24">
        <v>0.28999999999999998</v>
      </c>
      <c r="R1976" t="str">
        <f>IF($Q1976*100&gt;=VLOOKUP($O1976,margin_ranges!$A$5:$C$10,2,FALSE),IF($Q1976*100&lt;=VLOOKUP($O1976,margin_ranges!$A$5:$C$10,3,FALSE)+10,"IN RANGE","ABOVE RANGE"),"BELOW RANGE")</f>
        <v>IN RANGE</v>
      </c>
      <c r="S1976">
        <f>MIN(VLOOKUP($O1976,margin_ranges!$A$5:$D$10,4,FALSE),$P1976*100)</f>
        <v>29.75</v>
      </c>
      <c r="T1976" s="29">
        <f>(1-$S1976/100)/(1-$F1976)-1</f>
        <v>-1.0563380281690127E-2</v>
      </c>
      <c r="U1976" s="19" t="str">
        <f>IF(ABS(IFERROR(T1976,0))&gt;0.05,INDEX(margin_ranges!$C$13:$C$16,MATCH($F1976*100,margin_ranges!$B$13:$B$16,1)),"")</f>
        <v/>
      </c>
      <c r="V1976" t="e">
        <f>MIN(VLOOKUP($U1976,margin_ranges!$A$5:$D$10,4,FALSE),$P1976*100)</f>
        <v>#N/A</v>
      </c>
      <c r="Y1976" s="29" t="e">
        <f t="shared" si="30"/>
        <v>#N/A</v>
      </c>
    </row>
    <row r="1977" spans="1:25" x14ac:dyDescent="0.3">
      <c r="A1977" s="8" t="s">
        <v>17</v>
      </c>
      <c r="B1977" s="8" t="s">
        <v>3288</v>
      </c>
      <c r="C1977" s="8" t="s">
        <v>3289</v>
      </c>
      <c r="D1977" s="8" t="s">
        <v>3566</v>
      </c>
      <c r="E1977" s="8" t="s">
        <v>3567</v>
      </c>
      <c r="F1977" s="24">
        <v>0.28999999999999998</v>
      </c>
      <c r="G1977" s="24">
        <v>0</v>
      </c>
      <c r="H1977" s="25">
        <v>21.3627</v>
      </c>
      <c r="I1977" s="25">
        <v>0.47249999999999998</v>
      </c>
      <c r="J1977" s="15">
        <v>8</v>
      </c>
      <c r="K1977" s="15">
        <v>2</v>
      </c>
      <c r="L1977" s="13">
        <v>2.2100000000000002E-2</v>
      </c>
      <c r="M1977" s="7">
        <v>0.56976568000000005</v>
      </c>
      <c r="N1977" s="26">
        <v>0.2</v>
      </c>
      <c r="O1977" s="27" t="s">
        <v>22</v>
      </c>
      <c r="P1977" s="8">
        <v>0.64897850889999997</v>
      </c>
      <c r="Q1977" s="24">
        <v>0.28999999999999998</v>
      </c>
      <c r="R1977" t="str">
        <f>IF($Q1977*100&gt;=VLOOKUP($O1977,margin_ranges!$A$5:$C$10,2,FALSE),IF($Q1977*100&lt;=VLOOKUP($O1977,margin_ranges!$A$5:$C$10,3,FALSE)+10,"IN RANGE","ABOVE RANGE"),"BELOW RANGE")</f>
        <v>IN RANGE</v>
      </c>
      <c r="S1977">
        <f>MIN(VLOOKUP($O1977,margin_ranges!$A$5:$D$10,4,FALSE),$P1977*100)</f>
        <v>29.75</v>
      </c>
      <c r="T1977" s="29">
        <f>(1-$S1977/100)/(1-$F1977)-1</f>
        <v>-1.0563380281690127E-2</v>
      </c>
      <c r="U1977" s="19" t="str">
        <f>IF(ABS(IFERROR(T1977,0))&gt;0.05,INDEX(margin_ranges!$C$13:$C$16,MATCH($F1977*100,margin_ranges!$B$13:$B$16,1)),"")</f>
        <v/>
      </c>
      <c r="V1977" t="e">
        <f>MIN(VLOOKUP($U1977,margin_ranges!$A$5:$D$10,4,FALSE),$P1977*100)</f>
        <v>#N/A</v>
      </c>
      <c r="Y1977" s="29" t="e">
        <f t="shared" si="30"/>
        <v>#N/A</v>
      </c>
    </row>
    <row r="1978" spans="1:25" x14ac:dyDescent="0.3">
      <c r="A1978" s="8" t="s">
        <v>17</v>
      </c>
      <c r="B1978" s="8" t="s">
        <v>3288</v>
      </c>
      <c r="C1978" s="8" t="s">
        <v>3289</v>
      </c>
      <c r="D1978" s="8" t="s">
        <v>3574</v>
      </c>
      <c r="E1978" s="8" t="s">
        <v>3575</v>
      </c>
      <c r="F1978" s="24">
        <v>0.28999999999999998</v>
      </c>
      <c r="G1978" s="24">
        <v>1</v>
      </c>
      <c r="H1978" s="25">
        <v>94.248099999999994</v>
      </c>
      <c r="I1978" s="25">
        <v>6.3015999999999996</v>
      </c>
      <c r="J1978" s="15">
        <v>68</v>
      </c>
      <c r="K1978" s="15">
        <v>18</v>
      </c>
      <c r="L1978" s="13">
        <v>6.6900000000000001E-2</v>
      </c>
      <c r="M1978" s="7">
        <v>0.36004511</v>
      </c>
      <c r="N1978" s="26">
        <v>0.2</v>
      </c>
      <c r="O1978" s="27" t="s">
        <v>22</v>
      </c>
      <c r="P1978" s="8">
        <v>0.44451405529999999</v>
      </c>
      <c r="Q1978" s="24">
        <v>0.28999999999999998</v>
      </c>
      <c r="R1978" t="str">
        <f>IF($Q1978*100&gt;=VLOOKUP($O1978,margin_ranges!$A$5:$C$10,2,FALSE),IF($Q1978*100&lt;=VLOOKUP($O1978,margin_ranges!$A$5:$C$10,3,FALSE)+10,"IN RANGE","ABOVE RANGE"),"BELOW RANGE")</f>
        <v>IN RANGE</v>
      </c>
      <c r="S1978">
        <f>MIN(VLOOKUP($O1978,margin_ranges!$A$5:$D$10,4,FALSE),$P1978*100)</f>
        <v>29.75</v>
      </c>
      <c r="T1978" s="29">
        <f>(1-$S1978/100)/(1-$F1978)-1</f>
        <v>-1.0563380281690127E-2</v>
      </c>
      <c r="U1978" s="19" t="str">
        <f>IF(ABS(IFERROR(T1978,0))&gt;0.05,INDEX(margin_ranges!$C$13:$C$16,MATCH($F1978*100,margin_ranges!$B$13:$B$16,1)),"")</f>
        <v/>
      </c>
      <c r="V1978" t="e">
        <f>MIN(VLOOKUP($U1978,margin_ranges!$A$5:$D$10,4,FALSE),$P1978*100)</f>
        <v>#N/A</v>
      </c>
      <c r="Y1978" s="29" t="e">
        <f t="shared" si="30"/>
        <v>#N/A</v>
      </c>
    </row>
    <row r="1979" spans="1:25" x14ac:dyDescent="0.3">
      <c r="A1979" s="8" t="s">
        <v>17</v>
      </c>
      <c r="B1979" s="8" t="s">
        <v>3288</v>
      </c>
      <c r="C1979" s="8" t="s">
        <v>3289</v>
      </c>
      <c r="D1979" s="8" t="s">
        <v>3576</v>
      </c>
      <c r="E1979" s="8" t="s">
        <v>3577</v>
      </c>
      <c r="F1979" s="24">
        <v>0.28999999999999998</v>
      </c>
      <c r="G1979" s="24">
        <v>1</v>
      </c>
      <c r="H1979" s="25">
        <v>76.154600000000002</v>
      </c>
      <c r="I1979" s="25">
        <v>2.2080000000000002</v>
      </c>
      <c r="J1979" s="15">
        <v>40</v>
      </c>
      <c r="K1979" s="15">
        <v>10</v>
      </c>
      <c r="L1979" s="13">
        <v>2.9000000000000001E-2</v>
      </c>
      <c r="M1979" s="7">
        <v>0.59699793000000001</v>
      </c>
      <c r="N1979" s="26">
        <v>0.2</v>
      </c>
      <c r="O1979" s="27" t="s">
        <v>22</v>
      </c>
      <c r="P1979" s="8">
        <v>0.66499046299999998</v>
      </c>
      <c r="Q1979" s="24">
        <v>0.28999999999999998</v>
      </c>
      <c r="R1979" t="str">
        <f>IF($Q1979*100&gt;=VLOOKUP($O1979,margin_ranges!$A$5:$C$10,2,FALSE),IF($Q1979*100&lt;=VLOOKUP($O1979,margin_ranges!$A$5:$C$10,3,FALSE)+10,"IN RANGE","ABOVE RANGE"),"BELOW RANGE")</f>
        <v>IN RANGE</v>
      </c>
      <c r="S1979">
        <f>MIN(VLOOKUP($O1979,margin_ranges!$A$5:$D$10,4,FALSE),$P1979*100)</f>
        <v>29.75</v>
      </c>
      <c r="T1979" s="29">
        <f>(1-$S1979/100)/(1-$F1979)-1</f>
        <v>-1.0563380281690127E-2</v>
      </c>
      <c r="U1979" s="19" t="str">
        <f>IF(ABS(IFERROR(T1979,0))&gt;0.05,INDEX(margin_ranges!$C$13:$C$16,MATCH($F1979*100,margin_ranges!$B$13:$B$16,1)),"")</f>
        <v/>
      </c>
      <c r="V1979" t="e">
        <f>MIN(VLOOKUP($U1979,margin_ranges!$A$5:$D$10,4,FALSE),$P1979*100)</f>
        <v>#N/A</v>
      </c>
      <c r="Y1979" s="29" t="e">
        <f t="shared" si="30"/>
        <v>#N/A</v>
      </c>
    </row>
    <row r="1980" spans="1:25" x14ac:dyDescent="0.3">
      <c r="A1980" s="8" t="s">
        <v>17</v>
      </c>
      <c r="B1980" s="8" t="s">
        <v>3288</v>
      </c>
      <c r="C1980" s="8" t="s">
        <v>3289</v>
      </c>
      <c r="D1980" s="8" t="s">
        <v>3582</v>
      </c>
      <c r="E1980" s="8" t="s">
        <v>3583</v>
      </c>
      <c r="F1980" s="24">
        <v>0.28999999999999998</v>
      </c>
      <c r="G1980" s="24">
        <v>1</v>
      </c>
      <c r="H1980" s="25">
        <v>63.147599999999997</v>
      </c>
      <c r="I1980" s="25">
        <v>10.136699999999999</v>
      </c>
      <c r="J1980" s="15">
        <v>121</v>
      </c>
      <c r="K1980" s="15">
        <v>31</v>
      </c>
      <c r="L1980" s="13">
        <v>0.1605</v>
      </c>
      <c r="M1980" s="7">
        <v>0.39649506000000001</v>
      </c>
      <c r="N1980" s="26">
        <v>0.2</v>
      </c>
      <c r="O1980" s="27" t="s">
        <v>22</v>
      </c>
      <c r="P1980" s="8">
        <v>0.49558009679999998</v>
      </c>
      <c r="Q1980" s="24">
        <v>0.28999999999999998</v>
      </c>
      <c r="R1980" t="str">
        <f>IF($Q1980*100&gt;=VLOOKUP($O1980,margin_ranges!$A$5:$C$10,2,FALSE),IF($Q1980*100&lt;=VLOOKUP($O1980,margin_ranges!$A$5:$C$10,3,FALSE)+10,"IN RANGE","ABOVE RANGE"),"BELOW RANGE")</f>
        <v>IN RANGE</v>
      </c>
      <c r="S1980">
        <f>MIN(VLOOKUP($O1980,margin_ranges!$A$5:$D$10,4,FALSE),$P1980*100)</f>
        <v>29.75</v>
      </c>
      <c r="T1980" s="29">
        <f>(1-$S1980/100)/(1-$F1980)-1</f>
        <v>-1.0563380281690127E-2</v>
      </c>
      <c r="U1980" s="19" t="str">
        <f>IF(ABS(IFERROR(T1980,0))&gt;0.05,INDEX(margin_ranges!$C$13:$C$16,MATCH($F1980*100,margin_ranges!$B$13:$B$16,1)),"")</f>
        <v/>
      </c>
      <c r="V1980" t="e">
        <f>MIN(VLOOKUP($U1980,margin_ranges!$A$5:$D$10,4,FALSE),$P1980*100)</f>
        <v>#N/A</v>
      </c>
      <c r="Y1980" s="29" t="e">
        <f t="shared" si="30"/>
        <v>#N/A</v>
      </c>
    </row>
    <row r="1981" spans="1:25" x14ac:dyDescent="0.3">
      <c r="A1981" s="8" t="s">
        <v>17</v>
      </c>
      <c r="B1981" s="8" t="s">
        <v>3288</v>
      </c>
      <c r="C1981" s="8" t="s">
        <v>3289</v>
      </c>
      <c r="D1981" s="8" t="s">
        <v>3526</v>
      </c>
      <c r="E1981" s="8" t="s">
        <v>3527</v>
      </c>
      <c r="F1981" s="24">
        <v>0.28999999999999898</v>
      </c>
      <c r="G1981" s="24">
        <v>0</v>
      </c>
      <c r="H1981" s="25">
        <v>8.2355</v>
      </c>
      <c r="I1981" s="25">
        <v>0.4556</v>
      </c>
      <c r="J1981" s="15">
        <v>8</v>
      </c>
      <c r="K1981" s="15">
        <v>2</v>
      </c>
      <c r="L1981" s="13">
        <v>5.5300000000000002E-2</v>
      </c>
      <c r="M1981" s="7">
        <v>0.57910002999999999</v>
      </c>
      <c r="N1981" s="26">
        <v>0.3</v>
      </c>
      <c r="O1981" s="27" t="s">
        <v>22</v>
      </c>
      <c r="P1981" s="8">
        <v>0.48195478539999997</v>
      </c>
      <c r="Q1981" s="24">
        <v>0.28999999999999998</v>
      </c>
      <c r="R1981" t="str">
        <f>IF($Q1981*100&gt;=VLOOKUP($O1981,margin_ranges!$A$5:$C$10,2,FALSE),IF($Q1981*100&lt;=VLOOKUP($O1981,margin_ranges!$A$5:$C$10,3,FALSE)+10,"IN RANGE","ABOVE RANGE"),"BELOW RANGE")</f>
        <v>IN RANGE</v>
      </c>
      <c r="S1981">
        <f>MIN(VLOOKUP($O1981,margin_ranges!$A$5:$D$10,4,FALSE),$P1981*100)</f>
        <v>29.75</v>
      </c>
      <c r="T1981" s="29">
        <f>(1-$S1981/100)/(1-$F1981)-1</f>
        <v>-1.056338028169157E-2</v>
      </c>
      <c r="U1981" s="19" t="str">
        <f>IF(ABS(IFERROR(T1981,0))&gt;0.05,INDEX(margin_ranges!$C$13:$C$16,MATCH($F1981*100,margin_ranges!$B$13:$B$16,1)),"")</f>
        <v/>
      </c>
      <c r="V1981" t="e">
        <f>MIN(VLOOKUP($U1981,margin_ranges!$A$5:$D$10,4,FALSE),$P1981*100)</f>
        <v>#N/A</v>
      </c>
      <c r="Y1981" s="29" t="e">
        <f t="shared" si="30"/>
        <v>#N/A</v>
      </c>
    </row>
    <row r="1982" spans="1:25" x14ac:dyDescent="0.3">
      <c r="A1982" s="8" t="s">
        <v>17</v>
      </c>
      <c r="B1982" s="8" t="s">
        <v>3288</v>
      </c>
      <c r="C1982" s="8" t="s">
        <v>3289</v>
      </c>
      <c r="D1982" s="8" t="s">
        <v>3584</v>
      </c>
      <c r="E1982" s="8" t="s">
        <v>3585</v>
      </c>
      <c r="F1982" s="24">
        <v>0.28999999999999898</v>
      </c>
      <c r="G1982" s="24">
        <v>1</v>
      </c>
      <c r="H1982" s="25">
        <v>65.930300000000003</v>
      </c>
      <c r="I1982" s="25">
        <v>18.8705</v>
      </c>
      <c r="J1982" s="15">
        <v>351</v>
      </c>
      <c r="K1982" s="15">
        <v>89</v>
      </c>
      <c r="L1982" s="13">
        <v>0.28620000000000001</v>
      </c>
      <c r="M1982" s="7">
        <v>0.62038404999999996</v>
      </c>
      <c r="N1982" s="26">
        <v>0.3</v>
      </c>
      <c r="O1982" s="27" t="s">
        <v>22</v>
      </c>
      <c r="P1982" s="8">
        <v>0.51642857060000003</v>
      </c>
      <c r="Q1982" s="24">
        <v>0.28999999999999998</v>
      </c>
      <c r="R1982" t="str">
        <f>IF($Q1982*100&gt;=VLOOKUP($O1982,margin_ranges!$A$5:$C$10,2,FALSE),IF($Q1982*100&lt;=VLOOKUP($O1982,margin_ranges!$A$5:$C$10,3,FALSE)+10,"IN RANGE","ABOVE RANGE"),"BELOW RANGE")</f>
        <v>IN RANGE</v>
      </c>
      <c r="S1982">
        <f>MIN(VLOOKUP($O1982,margin_ranges!$A$5:$D$10,4,FALSE),$P1982*100)</f>
        <v>29.75</v>
      </c>
      <c r="T1982" s="29">
        <f>(1-$S1982/100)/(1-$F1982)-1</f>
        <v>-1.056338028169157E-2</v>
      </c>
      <c r="U1982" s="19" t="str">
        <f>IF(ABS(IFERROR(T1982,0))&gt;0.05,INDEX(margin_ranges!$C$13:$C$16,MATCH($F1982*100,margin_ranges!$B$13:$B$16,1)),"")</f>
        <v/>
      </c>
      <c r="V1982" t="e">
        <f>MIN(VLOOKUP($U1982,margin_ranges!$A$5:$D$10,4,FALSE),$P1982*100)</f>
        <v>#N/A</v>
      </c>
      <c r="Y1982" s="29" t="e">
        <f t="shared" si="30"/>
        <v>#N/A</v>
      </c>
    </row>
    <row r="1983" spans="1:25" x14ac:dyDescent="0.3">
      <c r="A1983" s="8" t="s">
        <v>17</v>
      </c>
      <c r="B1983" s="8" t="s">
        <v>3288</v>
      </c>
      <c r="C1983" s="8" t="s">
        <v>3289</v>
      </c>
      <c r="D1983" s="8" t="s">
        <v>3500</v>
      </c>
      <c r="E1983" s="8" t="s">
        <v>3501</v>
      </c>
      <c r="F1983" s="24">
        <v>0.2</v>
      </c>
      <c r="G1983" s="24">
        <v>1</v>
      </c>
      <c r="H1983" s="25">
        <v>68.6494</v>
      </c>
      <c r="I1983" s="25">
        <v>14.343400000000001</v>
      </c>
      <c r="J1983" s="15">
        <v>165</v>
      </c>
      <c r="K1983" s="15">
        <v>31</v>
      </c>
      <c r="L1983" s="13">
        <v>0.2089</v>
      </c>
      <c r="M1983" s="7">
        <v>0.38247968999999998</v>
      </c>
      <c r="N1983" s="26">
        <v>0.3</v>
      </c>
      <c r="O1983" s="27" t="s">
        <v>92</v>
      </c>
      <c r="P1983" s="8">
        <v>0.21564463589999999</v>
      </c>
      <c r="Q1983" s="24">
        <v>0.2</v>
      </c>
      <c r="R1983" t="str">
        <f>IF($Q1983*100&gt;=VLOOKUP($O1983,margin_ranges!$A$5:$C$10,2,FALSE),IF($Q1983*100&lt;=VLOOKUP($O1983,margin_ranges!$A$5:$C$10,3,FALSE)+10,"IN RANGE","ABOVE RANGE"),"BELOW RANGE")</f>
        <v>IN RANGE</v>
      </c>
      <c r="S1983">
        <f>MIN(VLOOKUP($O1983,margin_ranges!$A$5:$D$10,4,FALSE),$P1983*100)</f>
        <v>21.564463589999999</v>
      </c>
      <c r="T1983" s="29">
        <f>(1-$S1983/100)/(1-$F1983)-1</f>
        <v>-1.9555794874999921E-2</v>
      </c>
      <c r="U1983" s="19" t="str">
        <f>IF(ABS(IFERROR(T1983,0))&gt;0.05,INDEX(margin_ranges!$C$13:$C$16,MATCH($F1983*100,margin_ranges!$B$13:$B$16,1)),"")</f>
        <v/>
      </c>
      <c r="V1983" t="e">
        <f>MIN(VLOOKUP($U1983,margin_ranges!$A$5:$D$10,4,FALSE),$P1983*100)</f>
        <v>#N/A</v>
      </c>
      <c r="Y1983" s="29" t="e">
        <f t="shared" si="30"/>
        <v>#N/A</v>
      </c>
    </row>
    <row r="1984" spans="1:25" x14ac:dyDescent="0.3">
      <c r="A1984" s="8" t="s">
        <v>17</v>
      </c>
      <c r="B1984" s="8" t="s">
        <v>3288</v>
      </c>
      <c r="C1984" s="8" t="s">
        <v>3289</v>
      </c>
      <c r="D1984" s="8" t="s">
        <v>3578</v>
      </c>
      <c r="E1984" s="8" t="s">
        <v>3579</v>
      </c>
      <c r="F1984" s="24">
        <v>0.19999999999999901</v>
      </c>
      <c r="G1984" s="24">
        <v>1</v>
      </c>
      <c r="H1984" s="25">
        <v>60.851599999999998</v>
      </c>
      <c r="I1984" s="25">
        <v>6.5292000000000003</v>
      </c>
      <c r="J1984" s="15">
        <v>50</v>
      </c>
      <c r="K1984" s="15">
        <v>8</v>
      </c>
      <c r="L1984" s="13">
        <v>0.10730000000000001</v>
      </c>
      <c r="M1984" s="7">
        <v>0.25606121999999998</v>
      </c>
      <c r="N1984" s="26">
        <v>0.2</v>
      </c>
      <c r="O1984" s="27" t="s">
        <v>92</v>
      </c>
      <c r="P1984" s="8">
        <v>0.218936782</v>
      </c>
      <c r="Q1984" s="24">
        <v>0.2</v>
      </c>
      <c r="R1984" t="str">
        <f>IF($Q1984*100&gt;=VLOOKUP($O1984,margin_ranges!$A$5:$C$10,2,FALSE),IF($Q1984*100&lt;=VLOOKUP($O1984,margin_ranges!$A$5:$C$10,3,FALSE)+10,"IN RANGE","ABOVE RANGE"),"BELOW RANGE")</f>
        <v>IN RANGE</v>
      </c>
      <c r="S1984">
        <f>MIN(VLOOKUP($O1984,margin_ranges!$A$5:$D$10,4,FALSE),$P1984*100)</f>
        <v>21.8936782</v>
      </c>
      <c r="T1984" s="29">
        <f>(1-$S1984/100)/(1-$F1984)-1</f>
        <v>-2.3670977500001134E-2</v>
      </c>
      <c r="U1984" s="19" t="str">
        <f>IF(ABS(IFERROR(T1984,0))&gt;0.05,INDEX(margin_ranges!$C$13:$C$16,MATCH($F1984*100,margin_ranges!$B$13:$B$16,1)),"")</f>
        <v/>
      </c>
      <c r="V1984" t="e">
        <f>MIN(VLOOKUP($U1984,margin_ranges!$A$5:$D$10,4,FALSE),$P1984*100)</f>
        <v>#N/A</v>
      </c>
      <c r="Y1984" s="29" t="e">
        <f t="shared" si="30"/>
        <v>#N/A</v>
      </c>
    </row>
    <row r="1985" spans="1:25" x14ac:dyDescent="0.3">
      <c r="A1985" s="8" t="s">
        <v>17</v>
      </c>
      <c r="B1985" s="8" t="s">
        <v>3288</v>
      </c>
      <c r="C1985" s="8" t="s">
        <v>3289</v>
      </c>
      <c r="D1985" s="8" t="s">
        <v>3416</v>
      </c>
      <c r="E1985" s="8" t="s">
        <v>3417</v>
      </c>
      <c r="F1985" s="24">
        <v>0.15</v>
      </c>
      <c r="G1985" s="24">
        <v>1</v>
      </c>
      <c r="H1985" s="25">
        <v>68.451300000000003</v>
      </c>
      <c r="I1985" s="25">
        <v>6.8533999999999997</v>
      </c>
      <c r="J1985" s="15">
        <v>74</v>
      </c>
      <c r="K1985" s="15">
        <v>10</v>
      </c>
      <c r="L1985" s="13">
        <v>0.10009999999999999</v>
      </c>
      <c r="M1985" s="7">
        <v>0.36154688000000001</v>
      </c>
      <c r="N1985" s="26">
        <v>0.3</v>
      </c>
      <c r="O1985" s="27" t="s">
        <v>92</v>
      </c>
      <c r="P1985" s="8">
        <v>0.17023208619999999</v>
      </c>
      <c r="Q1985" s="24">
        <v>0.15</v>
      </c>
      <c r="R1985" t="str">
        <f>IF($Q1985*100&gt;=VLOOKUP($O1985,margin_ranges!$A$5:$C$10,2,FALSE),IF($Q1985*100&lt;=VLOOKUP($O1985,margin_ranges!$A$5:$C$10,3,FALSE)+10,"IN RANGE","ABOVE RANGE"),"BELOW RANGE")</f>
        <v>BELOW RANGE</v>
      </c>
      <c r="S1985">
        <f>MIN(VLOOKUP($O1985,margin_ranges!$A$5:$D$10,4,FALSE),$P1985*100)</f>
        <v>17.023208619999998</v>
      </c>
      <c r="T1985" s="29">
        <f>(1-$S1985/100)/(1-$F1985)-1</f>
        <v>-2.3802454352941149E-2</v>
      </c>
      <c r="U1985" s="19" t="str">
        <f>IF(ABS(IFERROR(T1985,0))&gt;0.05,INDEX(margin_ranges!$C$13:$C$16,MATCH($F1985*100,margin_ranges!$B$13:$B$16,1)),"")</f>
        <v/>
      </c>
      <c r="V1985" t="e">
        <f>MIN(VLOOKUP($U1985,margin_ranges!$A$5:$D$10,4,FALSE),$P1985*100)</f>
        <v>#N/A</v>
      </c>
      <c r="Y1985" s="29" t="e">
        <f t="shared" si="30"/>
        <v>#N/A</v>
      </c>
    </row>
    <row r="1986" spans="1:25" x14ac:dyDescent="0.3">
      <c r="A1986" s="8" t="s">
        <v>17</v>
      </c>
      <c r="B1986" s="8" t="s">
        <v>3288</v>
      </c>
      <c r="C1986" s="8" t="s">
        <v>3289</v>
      </c>
      <c r="D1986" s="8" t="s">
        <v>3484</v>
      </c>
      <c r="E1986" s="8" t="s">
        <v>3485</v>
      </c>
      <c r="F1986" s="24">
        <v>0.15</v>
      </c>
      <c r="G1986" s="24">
        <v>1</v>
      </c>
      <c r="H1986" s="25">
        <v>76.002600000000001</v>
      </c>
      <c r="I1986" s="25">
        <v>4.1250999999999998</v>
      </c>
      <c r="J1986" s="15">
        <v>23</v>
      </c>
      <c r="K1986" s="15">
        <v>2</v>
      </c>
      <c r="L1986" s="13">
        <v>5.4300000000000001E-2</v>
      </c>
      <c r="M1986" s="7">
        <v>0.18689547000000001</v>
      </c>
      <c r="N1986" s="26">
        <v>0.15</v>
      </c>
      <c r="O1986" s="27" t="s">
        <v>95</v>
      </c>
      <c r="P1986" s="8">
        <v>0.19741230749999999</v>
      </c>
      <c r="Q1986" s="24">
        <v>0.15</v>
      </c>
      <c r="R1986" t="str">
        <f>IF($Q1986*100&gt;=VLOOKUP($O1986,margin_ranges!$A$5:$C$10,2,FALSE),IF($Q1986*100&lt;=VLOOKUP($O1986,margin_ranges!$A$5:$C$10,3,FALSE)+10,"IN RANGE","ABOVE RANGE"),"BELOW RANGE")</f>
        <v>IN RANGE</v>
      </c>
      <c r="S1986">
        <f>MIN(VLOOKUP($O1986,margin_ranges!$A$5:$D$10,4,FALSE),$P1986*100)</f>
        <v>19.74123075</v>
      </c>
      <c r="T1986" s="29">
        <f>(1-$S1986/100)/(1-$F1986)-1</f>
        <v>-5.5779185294117628E-2</v>
      </c>
      <c r="U1986" s="19" t="str">
        <f>IF(ABS(IFERROR(T1986,0))&gt;0.05,INDEX(margin_ranges!$C$13:$C$16,MATCH($F1986*100,margin_ranges!$B$13:$B$16,1)),"")</f>
        <v>Maximize Fill (Type A+)</v>
      </c>
      <c r="V1986">
        <f>MIN(VLOOKUP($U1986,margin_ranges!$A$5:$D$10,4,FALSE),$P1986*100)</f>
        <v>19.74123075</v>
      </c>
      <c r="Y1986" s="29">
        <f t="shared" si="30"/>
        <v>-5.5779185294117628E-2</v>
      </c>
    </row>
    <row r="1987" spans="1:25" x14ac:dyDescent="0.3">
      <c r="A1987" s="8" t="s">
        <v>17</v>
      </c>
      <c r="B1987" s="8" t="s">
        <v>3288</v>
      </c>
      <c r="C1987" s="8" t="s">
        <v>3289</v>
      </c>
      <c r="D1987" s="28" t="s">
        <v>3420</v>
      </c>
      <c r="E1987" s="8" t="s">
        <v>3421</v>
      </c>
      <c r="F1987" s="24">
        <v>0.15</v>
      </c>
      <c r="G1987" s="24">
        <v>1</v>
      </c>
      <c r="H1987" s="25">
        <v>79.106800000000007</v>
      </c>
      <c r="I1987" s="25">
        <v>3.2818999999999998</v>
      </c>
      <c r="J1987" s="15">
        <v>41</v>
      </c>
      <c r="K1987" s="15">
        <v>4</v>
      </c>
      <c r="L1987" s="13">
        <v>4.1500000000000002E-2</v>
      </c>
      <c r="M1987" s="7">
        <v>0.41691514000000002</v>
      </c>
      <c r="N1987" s="26">
        <v>0.3</v>
      </c>
      <c r="O1987" s="27" t="s">
        <v>95</v>
      </c>
      <c r="P1987" s="8">
        <v>0.28042910840000002</v>
      </c>
      <c r="Q1987" s="24">
        <v>0.15</v>
      </c>
      <c r="R1987" t="str">
        <f>IF($Q1987*100&gt;=VLOOKUP($O1987,margin_ranges!$A$5:$C$10,2,FALSE),IF($Q1987*100&lt;=VLOOKUP($O1987,margin_ranges!$A$5:$C$10,3,FALSE)+10,"IN RANGE","ABOVE RANGE"),"BELOW RANGE")</f>
        <v>IN RANGE</v>
      </c>
      <c r="S1987">
        <f>MIN(VLOOKUP($O1987,margin_ranges!$A$5:$D$10,4,FALSE),$P1987*100)</f>
        <v>19.75</v>
      </c>
      <c r="T1987" s="29">
        <f>(1-$S1987/100)/(1-$F1987)-1</f>
        <v>-5.5882352941176494E-2</v>
      </c>
      <c r="U1987" s="19" t="str">
        <f>IF(ABS(IFERROR(T1987,0))&gt;0.05,INDEX(margin_ranges!$C$13:$C$16,MATCH($F1987*100,margin_ranges!$B$13:$B$16,1)),"")</f>
        <v>Maximize Fill (Type A+)</v>
      </c>
      <c r="V1987">
        <f>MIN(VLOOKUP($U1987,margin_ranges!$A$5:$D$10,4,FALSE),$P1987*100)</f>
        <v>19.75</v>
      </c>
      <c r="Y1987" s="29">
        <f t="shared" si="30"/>
        <v>-5.5882352941176494E-2</v>
      </c>
    </row>
    <row r="1988" spans="1:25" x14ac:dyDescent="0.3">
      <c r="A1988" s="8" t="s">
        <v>17</v>
      </c>
      <c r="B1988" s="8" t="s">
        <v>3288</v>
      </c>
      <c r="C1988" s="8" t="s">
        <v>3289</v>
      </c>
      <c r="D1988" s="8" t="s">
        <v>3480</v>
      </c>
      <c r="E1988" s="8" t="s">
        <v>3481</v>
      </c>
      <c r="F1988" s="24">
        <v>0.15</v>
      </c>
      <c r="G1988" s="24">
        <v>1</v>
      </c>
      <c r="H1988" s="25">
        <v>62.541400000000003</v>
      </c>
      <c r="I1988" s="25">
        <v>4.5290999999999997</v>
      </c>
      <c r="J1988" s="15">
        <v>39</v>
      </c>
      <c r="K1988" s="15">
        <v>4</v>
      </c>
      <c r="L1988" s="13">
        <v>7.2400000000000006E-2</v>
      </c>
      <c r="M1988" s="7">
        <v>0.28834847000000002</v>
      </c>
      <c r="N1988" s="26">
        <v>0.2</v>
      </c>
      <c r="O1988" s="27" t="s">
        <v>95</v>
      </c>
      <c r="P1988" s="8">
        <v>0.30639480190000001</v>
      </c>
      <c r="Q1988" s="24">
        <v>0.15</v>
      </c>
      <c r="R1988" t="str">
        <f>IF($Q1988*100&gt;=VLOOKUP($O1988,margin_ranges!$A$5:$C$10,2,FALSE),IF($Q1988*100&lt;=VLOOKUP($O1988,margin_ranges!$A$5:$C$10,3,FALSE)+10,"IN RANGE","ABOVE RANGE"),"BELOW RANGE")</f>
        <v>IN RANGE</v>
      </c>
      <c r="S1988">
        <f>MIN(VLOOKUP($O1988,margin_ranges!$A$5:$D$10,4,FALSE),$P1988*100)</f>
        <v>19.75</v>
      </c>
      <c r="T1988" s="29">
        <f>(1-$S1988/100)/(1-$F1988)-1</f>
        <v>-5.5882352941176494E-2</v>
      </c>
      <c r="U1988" s="19" t="str">
        <f>IF(ABS(IFERROR(T1988,0))&gt;0.05,INDEX(margin_ranges!$C$13:$C$16,MATCH($F1988*100,margin_ranges!$B$13:$B$16,1)),"")</f>
        <v>Maximize Fill (Type A+)</v>
      </c>
      <c r="V1988">
        <f>MIN(VLOOKUP($U1988,margin_ranges!$A$5:$D$10,4,FALSE),$P1988*100)</f>
        <v>19.75</v>
      </c>
      <c r="Y1988" s="29">
        <f t="shared" si="30"/>
        <v>-5.5882352941176494E-2</v>
      </c>
    </row>
    <row r="1989" spans="1:25" x14ac:dyDescent="0.3">
      <c r="A1989" s="8" t="s">
        <v>17</v>
      </c>
      <c r="B1989" s="8" t="s">
        <v>3288</v>
      </c>
      <c r="C1989" s="8" t="s">
        <v>3289</v>
      </c>
      <c r="D1989" s="8" t="s">
        <v>3524</v>
      </c>
      <c r="E1989" s="8" t="s">
        <v>3525</v>
      </c>
      <c r="F1989" s="24">
        <v>0.15</v>
      </c>
      <c r="G1989" s="24">
        <v>1</v>
      </c>
      <c r="H1989" s="25">
        <v>188.38409999999999</v>
      </c>
      <c r="I1989" s="25">
        <v>5.1901999999999999</v>
      </c>
      <c r="J1989" s="15">
        <v>65</v>
      </c>
      <c r="K1989" s="15">
        <v>7</v>
      </c>
      <c r="L1989" s="13">
        <v>2.76E-2</v>
      </c>
      <c r="M1989" s="7">
        <v>0.41666047</v>
      </c>
      <c r="N1989" s="26">
        <v>0.3</v>
      </c>
      <c r="O1989" s="27" t="s">
        <v>95</v>
      </c>
      <c r="P1989" s="8">
        <v>0.27998929839999998</v>
      </c>
      <c r="Q1989" s="24">
        <v>0.15</v>
      </c>
      <c r="R1989" t="str">
        <f>IF($Q1989*100&gt;=VLOOKUP($O1989,margin_ranges!$A$5:$C$10,2,FALSE),IF($Q1989*100&lt;=VLOOKUP($O1989,margin_ranges!$A$5:$C$10,3,FALSE)+10,"IN RANGE","ABOVE RANGE"),"BELOW RANGE")</f>
        <v>IN RANGE</v>
      </c>
      <c r="S1989">
        <f>MIN(VLOOKUP($O1989,margin_ranges!$A$5:$D$10,4,FALSE),$P1989*100)</f>
        <v>19.75</v>
      </c>
      <c r="T1989" s="29">
        <f>(1-$S1989/100)/(1-$F1989)-1</f>
        <v>-5.5882352941176494E-2</v>
      </c>
      <c r="U1989" s="19" t="str">
        <f>IF(ABS(IFERROR(T1989,0))&gt;0.05,INDEX(margin_ranges!$C$13:$C$16,MATCH($F1989*100,margin_ranges!$B$13:$B$16,1)),"")</f>
        <v>Maximize Fill (Type A+)</v>
      </c>
      <c r="V1989">
        <f>MIN(VLOOKUP($U1989,margin_ranges!$A$5:$D$10,4,FALSE),$P1989*100)</f>
        <v>19.75</v>
      </c>
      <c r="Y1989" s="29">
        <f t="shared" si="30"/>
        <v>-5.5882352941176494E-2</v>
      </c>
    </row>
    <row r="1990" spans="1:25" x14ac:dyDescent="0.3">
      <c r="A1990" s="8" t="s">
        <v>17</v>
      </c>
      <c r="B1990" s="8" t="s">
        <v>3288</v>
      </c>
      <c r="C1990" s="8" t="s">
        <v>3289</v>
      </c>
      <c r="D1990" s="8" t="s">
        <v>3580</v>
      </c>
      <c r="E1990" s="8" t="s">
        <v>3581</v>
      </c>
      <c r="F1990" s="24">
        <v>0.15</v>
      </c>
      <c r="G1990" s="24">
        <v>1</v>
      </c>
      <c r="H1990" s="25">
        <v>52.5839</v>
      </c>
      <c r="I1990" s="25">
        <v>7.4116999999999997</v>
      </c>
      <c r="J1990" s="15">
        <v>94</v>
      </c>
      <c r="K1990" s="15">
        <v>10</v>
      </c>
      <c r="L1990" s="13">
        <v>0.14099999999999999</v>
      </c>
      <c r="M1990" s="7">
        <v>0.42311591999999998</v>
      </c>
      <c r="N1990" s="26">
        <v>0.3</v>
      </c>
      <c r="O1990" s="27" t="s">
        <v>95</v>
      </c>
      <c r="P1990" s="8">
        <v>0.29097443979999998</v>
      </c>
      <c r="Q1990" s="24">
        <v>0.15</v>
      </c>
      <c r="R1990" t="str">
        <f>IF($Q1990*100&gt;=VLOOKUP($O1990,margin_ranges!$A$5:$C$10,2,FALSE),IF($Q1990*100&lt;=VLOOKUP($O1990,margin_ranges!$A$5:$C$10,3,FALSE)+10,"IN RANGE","ABOVE RANGE"),"BELOW RANGE")</f>
        <v>IN RANGE</v>
      </c>
      <c r="S1990">
        <f>MIN(VLOOKUP($O1990,margin_ranges!$A$5:$D$10,4,FALSE),$P1990*100)</f>
        <v>19.75</v>
      </c>
      <c r="T1990" s="29">
        <f>(1-$S1990/100)/(1-$F1990)-1</f>
        <v>-5.5882352941176494E-2</v>
      </c>
      <c r="U1990" s="19" t="str">
        <f>IF(ABS(IFERROR(T1990,0))&gt;0.05,INDEX(margin_ranges!$C$13:$C$16,MATCH($F1990*100,margin_ranges!$B$13:$B$16,1)),"")</f>
        <v>Maximize Fill (Type A+)</v>
      </c>
      <c r="V1990">
        <f>MIN(VLOOKUP($U1990,margin_ranges!$A$5:$D$10,4,FALSE),$P1990*100)</f>
        <v>19.75</v>
      </c>
      <c r="Y1990" s="29">
        <f t="shared" si="30"/>
        <v>-5.5882352941176494E-2</v>
      </c>
    </row>
    <row r="1991" spans="1:25" x14ac:dyDescent="0.3">
      <c r="A1991" s="8" t="s">
        <v>17</v>
      </c>
      <c r="B1991" s="8" t="s">
        <v>3288</v>
      </c>
      <c r="C1991" s="8" t="s">
        <v>3289</v>
      </c>
      <c r="D1991" s="8" t="s">
        <v>3550</v>
      </c>
      <c r="E1991" s="8" t="s">
        <v>3551</v>
      </c>
      <c r="F1991" s="24">
        <v>0.149999999999999</v>
      </c>
      <c r="G1991" s="24">
        <v>0</v>
      </c>
      <c r="H1991" s="25">
        <v>26.792100000000001</v>
      </c>
      <c r="I1991" s="25">
        <v>2.8481999999999998</v>
      </c>
      <c r="J1991" s="15">
        <v>50</v>
      </c>
      <c r="K1991" s="15">
        <v>5</v>
      </c>
      <c r="L1991" s="13">
        <v>0.10630000000000001</v>
      </c>
      <c r="M1991" s="7">
        <v>0.58277115999999995</v>
      </c>
      <c r="N1991" s="26">
        <v>0.3</v>
      </c>
      <c r="O1991" s="27" t="s">
        <v>95</v>
      </c>
      <c r="P1991" s="8">
        <v>0.48521817709999998</v>
      </c>
      <c r="Q1991" s="24">
        <v>0.15</v>
      </c>
      <c r="R1991" t="str">
        <f>IF($Q1991*100&gt;=VLOOKUP($O1991,margin_ranges!$A$5:$C$10,2,FALSE),IF($Q1991*100&lt;=VLOOKUP($O1991,margin_ranges!$A$5:$C$10,3,FALSE)+10,"IN RANGE","ABOVE RANGE"),"BELOW RANGE")</f>
        <v>IN RANGE</v>
      </c>
      <c r="S1991">
        <f>MIN(VLOOKUP($O1991,margin_ranges!$A$5:$D$10,4,FALSE),$P1991*100)</f>
        <v>19.75</v>
      </c>
      <c r="T1991" s="29">
        <f>(1-$S1991/100)/(1-$F1991)-1</f>
        <v>-5.5882352941177604E-2</v>
      </c>
      <c r="U1991" s="19" t="str">
        <f>IF(ABS(IFERROR(T1991,0))&gt;0.05,INDEX(margin_ranges!$C$13:$C$16,MATCH($F1991*100,margin_ranges!$B$13:$B$16,1)),"")</f>
        <v>Maximize Fill (Type A+)</v>
      </c>
      <c r="V1991">
        <f>MIN(VLOOKUP($U1991,margin_ranges!$A$5:$D$10,4,FALSE),$P1991*100)</f>
        <v>19.75</v>
      </c>
      <c r="Y1991" s="29">
        <f t="shared" si="30"/>
        <v>-5.5882352941177604E-2</v>
      </c>
    </row>
    <row r="1992" spans="1:25" x14ac:dyDescent="0.3">
      <c r="A1992" s="8" t="s">
        <v>17</v>
      </c>
      <c r="B1992" s="8" t="s">
        <v>3288</v>
      </c>
      <c r="C1992" s="8" t="s">
        <v>3289</v>
      </c>
      <c r="D1992" s="8" t="s">
        <v>11900</v>
      </c>
      <c r="E1992" s="8" t="s">
        <v>11901</v>
      </c>
      <c r="F1992" s="24">
        <v>0.25</v>
      </c>
      <c r="G1992" s="24">
        <v>1</v>
      </c>
      <c r="H1992" s="25">
        <v>78.369699999999995</v>
      </c>
      <c r="I1992" s="25">
        <v>6.2081</v>
      </c>
      <c r="J1992" s="15">
        <v>65</v>
      </c>
      <c r="K1992" s="15">
        <v>16</v>
      </c>
      <c r="L1992" s="13">
        <v>7.9200000000000007E-2</v>
      </c>
      <c r="M1992" s="7">
        <v>0.34859055999999999</v>
      </c>
      <c r="N1992" s="26">
        <v>0.2</v>
      </c>
      <c r="O1992" s="27" t="s">
        <v>22</v>
      </c>
      <c r="P1992" s="8">
        <v>0.4262609993</v>
      </c>
      <c r="Q1992" s="24">
        <v>0.25</v>
      </c>
      <c r="R1992" t="str">
        <f>IF($Q1992*100&gt;=VLOOKUP($O1992,margin_ranges!$A$5:$C$10,2,FALSE),IF($Q1992*100&lt;=VLOOKUP($O1992,margin_ranges!$A$5:$C$10,3,FALSE)+10,"IN RANGE","ABOVE RANGE"),"BELOW RANGE")</f>
        <v>IN RANGE</v>
      </c>
      <c r="S1992">
        <f>MIN(VLOOKUP($O1992,margin_ranges!$A$5:$D$10,4,FALSE),$P1992*100)</f>
        <v>29.75</v>
      </c>
      <c r="T1992" s="29">
        <f>(1-$S1992/100)/(1-$F1992)-1</f>
        <v>-6.3333333333333353E-2</v>
      </c>
      <c r="U1992" s="19" t="str">
        <f>IF(ABS(IFERROR(T1992,0))&gt;0.05,INDEX(margin_ranges!$C$13:$C$16,MATCH($F1992*100,margin_ranges!$B$13:$B$16,1)),"")</f>
        <v>Balanced (Type B)</v>
      </c>
      <c r="V1992">
        <f>MIN(VLOOKUP($U1992,margin_ranges!$A$5:$D$10,4,FALSE),$P1992*100)</f>
        <v>29.75</v>
      </c>
      <c r="Y1992" s="29">
        <f t="shared" si="30"/>
        <v>-6.3333333333333353E-2</v>
      </c>
    </row>
    <row r="1993" spans="1:25" x14ac:dyDescent="0.3">
      <c r="A1993" s="8" t="s">
        <v>17</v>
      </c>
      <c r="B1993" s="8" t="s">
        <v>3288</v>
      </c>
      <c r="C1993" s="8" t="s">
        <v>3289</v>
      </c>
      <c r="D1993" s="8" t="s">
        <v>11904</v>
      </c>
      <c r="E1993" s="8" t="s">
        <v>11905</v>
      </c>
      <c r="F1993" s="24">
        <v>0.25</v>
      </c>
      <c r="G1993" s="24">
        <v>0</v>
      </c>
      <c r="H1993" s="25">
        <v>12.000999999999999</v>
      </c>
      <c r="I1993" s="25">
        <v>2.3763999999999998</v>
      </c>
      <c r="J1993" s="15">
        <v>38</v>
      </c>
      <c r="K1993" s="15">
        <v>10</v>
      </c>
      <c r="L1993" s="13">
        <v>0.19800000000000001</v>
      </c>
      <c r="M1993" s="7">
        <v>0.53564171999999999</v>
      </c>
      <c r="N1993" s="26">
        <v>0.3</v>
      </c>
      <c r="O1993" s="27" t="s">
        <v>22</v>
      </c>
      <c r="P1993" s="8">
        <v>0.43992413359999999</v>
      </c>
      <c r="Q1993" s="24">
        <v>0.25</v>
      </c>
      <c r="R1993" t="str">
        <f>IF($Q1993*100&gt;=VLOOKUP($O1993,margin_ranges!$A$5:$C$10,2,FALSE),IF($Q1993*100&lt;=VLOOKUP($O1993,margin_ranges!$A$5:$C$10,3,FALSE)+10,"IN RANGE","ABOVE RANGE"),"BELOW RANGE")</f>
        <v>IN RANGE</v>
      </c>
      <c r="S1993">
        <f>MIN(VLOOKUP($O1993,margin_ranges!$A$5:$D$10,4,FALSE),$P1993*100)</f>
        <v>29.75</v>
      </c>
      <c r="T1993" s="29">
        <f>(1-$S1993/100)/(1-$F1993)-1</f>
        <v>-6.3333333333333353E-2</v>
      </c>
      <c r="U1993" s="19" t="str">
        <f>IF(ABS(IFERROR(T1993,0))&gt;0.05,INDEX(margin_ranges!$C$13:$C$16,MATCH($F1993*100,margin_ranges!$B$13:$B$16,1)),"")</f>
        <v>Balanced (Type B)</v>
      </c>
      <c r="V1993">
        <f>MIN(VLOOKUP($U1993,margin_ranges!$A$5:$D$10,4,FALSE),$P1993*100)</f>
        <v>29.75</v>
      </c>
      <c r="Y1993" s="29">
        <f t="shared" si="30"/>
        <v>-6.3333333333333353E-2</v>
      </c>
    </row>
    <row r="1994" spans="1:25" x14ac:dyDescent="0.3">
      <c r="A1994" s="8" t="s">
        <v>17</v>
      </c>
      <c r="B1994" s="8" t="s">
        <v>3288</v>
      </c>
      <c r="C1994" s="8" t="s">
        <v>3289</v>
      </c>
      <c r="D1994" s="8" t="s">
        <v>11906</v>
      </c>
      <c r="E1994" s="8" t="s">
        <v>11907</v>
      </c>
      <c r="F1994" s="24">
        <v>0.25</v>
      </c>
      <c r="G1994" s="24">
        <v>1</v>
      </c>
      <c r="H1994" s="25">
        <v>99.94</v>
      </c>
      <c r="I1994" s="25">
        <v>16.377300000000002</v>
      </c>
      <c r="J1994" s="15">
        <v>259</v>
      </c>
      <c r="K1994" s="15">
        <v>65</v>
      </c>
      <c r="L1994" s="13">
        <v>0.16389999999999999</v>
      </c>
      <c r="M1994" s="7">
        <v>0.52777366000000003</v>
      </c>
      <c r="N1994" s="26">
        <v>0.3</v>
      </c>
      <c r="O1994" s="27" t="s">
        <v>22</v>
      </c>
      <c r="P1994" s="8">
        <v>0.43157451099999999</v>
      </c>
      <c r="Q1994" s="24">
        <v>0.25</v>
      </c>
      <c r="R1994" t="str">
        <f>IF($Q1994*100&gt;=VLOOKUP($O1994,margin_ranges!$A$5:$C$10,2,FALSE),IF($Q1994*100&lt;=VLOOKUP($O1994,margin_ranges!$A$5:$C$10,3,FALSE)+10,"IN RANGE","ABOVE RANGE"),"BELOW RANGE")</f>
        <v>IN RANGE</v>
      </c>
      <c r="S1994">
        <f>MIN(VLOOKUP($O1994,margin_ranges!$A$5:$D$10,4,FALSE),$P1994*100)</f>
        <v>29.75</v>
      </c>
      <c r="T1994" s="29">
        <f>(1-$S1994/100)/(1-$F1994)-1</f>
        <v>-6.3333333333333353E-2</v>
      </c>
      <c r="U1994" s="19" t="str">
        <f>IF(ABS(IFERROR(T1994,0))&gt;0.05,INDEX(margin_ranges!$C$13:$C$16,MATCH($F1994*100,margin_ranges!$B$13:$B$16,1)),"")</f>
        <v>Balanced (Type B)</v>
      </c>
      <c r="V1994">
        <f>MIN(VLOOKUP($U1994,margin_ranges!$A$5:$D$10,4,FALSE),$P1994*100)</f>
        <v>29.75</v>
      </c>
      <c r="Y1994" s="29">
        <f t="shared" si="30"/>
        <v>-6.3333333333333353E-2</v>
      </c>
    </row>
    <row r="1995" spans="1:25" x14ac:dyDescent="0.3">
      <c r="A1995" s="8" t="s">
        <v>17</v>
      </c>
      <c r="B1995" s="8" t="s">
        <v>3288</v>
      </c>
      <c r="C1995" s="8" t="s">
        <v>3289</v>
      </c>
      <c r="D1995" s="8" t="s">
        <v>3422</v>
      </c>
      <c r="E1995" s="8" t="s">
        <v>3423</v>
      </c>
      <c r="F1995" s="24">
        <v>0.25</v>
      </c>
      <c r="G1995" s="24">
        <v>1</v>
      </c>
      <c r="H1995" s="25">
        <v>97.454499999999996</v>
      </c>
      <c r="I1995" s="25">
        <v>20.607800000000001</v>
      </c>
      <c r="J1995" s="15">
        <v>265</v>
      </c>
      <c r="K1995" s="15">
        <v>66</v>
      </c>
      <c r="L1995" s="13">
        <v>0.21149999999999999</v>
      </c>
      <c r="M1995" s="7">
        <v>0.42834158</v>
      </c>
      <c r="N1995" s="26">
        <v>0.3</v>
      </c>
      <c r="O1995" s="27" t="s">
        <v>92</v>
      </c>
      <c r="P1995" s="8">
        <v>0.29962437409999998</v>
      </c>
      <c r="Q1995" s="24">
        <v>0.25</v>
      </c>
      <c r="R1995" t="str">
        <f>IF($Q1995*100&gt;=VLOOKUP($O1995,margin_ranges!$A$5:$C$10,2,FALSE),IF($Q1995*100&lt;=VLOOKUP($O1995,margin_ranges!$A$5:$C$10,3,FALSE)+10,"IN RANGE","ABOVE RANGE"),"BELOW RANGE")</f>
        <v>IN RANGE</v>
      </c>
      <c r="S1995">
        <f>MIN(VLOOKUP($O1995,margin_ranges!$A$5:$D$10,4,FALSE),$P1995*100)</f>
        <v>29.75</v>
      </c>
      <c r="T1995" s="29">
        <f>(1-$S1995/100)/(1-$F1995)-1</f>
        <v>-6.3333333333333353E-2</v>
      </c>
      <c r="U1995" s="19" t="str">
        <f>IF(ABS(IFERROR(T1995,0))&gt;0.05,INDEX(margin_ranges!$C$13:$C$16,MATCH($F1995*100,margin_ranges!$B$13:$B$16,1)),"")</f>
        <v>Balanced (Type B)</v>
      </c>
      <c r="V1995">
        <f>MIN(VLOOKUP($U1995,margin_ranges!$A$5:$D$10,4,FALSE),$P1995*100)</f>
        <v>29.75</v>
      </c>
      <c r="Y1995" s="29">
        <f t="shared" si="30"/>
        <v>-6.3333333333333353E-2</v>
      </c>
    </row>
    <row r="1996" spans="1:25" x14ac:dyDescent="0.3">
      <c r="A1996" s="8" t="s">
        <v>17</v>
      </c>
      <c r="B1996" s="8" t="s">
        <v>3288</v>
      </c>
      <c r="C1996" s="8" t="s">
        <v>3289</v>
      </c>
      <c r="D1996" s="8" t="s">
        <v>3442</v>
      </c>
      <c r="E1996" s="8" t="s">
        <v>3443</v>
      </c>
      <c r="F1996" s="24">
        <v>0.25</v>
      </c>
      <c r="G1996" s="24">
        <v>1</v>
      </c>
      <c r="H1996" s="25">
        <v>388.76909999999998</v>
      </c>
      <c r="I1996" s="25">
        <v>53.878100000000003</v>
      </c>
      <c r="J1996" s="15">
        <v>702</v>
      </c>
      <c r="K1996" s="15">
        <v>176</v>
      </c>
      <c r="L1996" s="13">
        <v>0.1386</v>
      </c>
      <c r="M1996" s="7">
        <v>0.43461851000000001</v>
      </c>
      <c r="N1996" s="26">
        <v>0.3</v>
      </c>
      <c r="O1996" s="27" t="s">
        <v>92</v>
      </c>
      <c r="P1996" s="8">
        <v>0.30973947750000003</v>
      </c>
      <c r="Q1996" s="24">
        <v>0.25</v>
      </c>
      <c r="R1996" t="str">
        <f>IF($Q1996*100&gt;=VLOOKUP($O1996,margin_ranges!$A$5:$C$10,2,FALSE),IF($Q1996*100&lt;=VLOOKUP($O1996,margin_ranges!$A$5:$C$10,3,FALSE)+10,"IN RANGE","ABOVE RANGE"),"BELOW RANGE")</f>
        <v>IN RANGE</v>
      </c>
      <c r="S1996">
        <f>MIN(VLOOKUP($O1996,margin_ranges!$A$5:$D$10,4,FALSE),$P1996*100)</f>
        <v>29.75</v>
      </c>
      <c r="T1996" s="29">
        <f>(1-$S1996/100)/(1-$F1996)-1</f>
        <v>-6.3333333333333353E-2</v>
      </c>
      <c r="U1996" s="19" t="str">
        <f>IF(ABS(IFERROR(T1996,0))&gt;0.05,INDEX(margin_ranges!$C$13:$C$16,MATCH($F1996*100,margin_ranges!$B$13:$B$16,1)),"")</f>
        <v>Balanced (Type B)</v>
      </c>
      <c r="V1996">
        <f>MIN(VLOOKUP($U1996,margin_ranges!$A$5:$D$10,4,FALSE),$P1996*100)</f>
        <v>29.75</v>
      </c>
      <c r="Y1996" s="29">
        <f t="shared" si="30"/>
        <v>-6.3333333333333353E-2</v>
      </c>
    </row>
    <row r="1997" spans="1:25" x14ac:dyDescent="0.3">
      <c r="A1997" s="8" t="s">
        <v>17</v>
      </c>
      <c r="B1997" s="8" t="s">
        <v>3288</v>
      </c>
      <c r="C1997" s="8" t="s">
        <v>3289</v>
      </c>
      <c r="D1997" s="8" t="s">
        <v>3468</v>
      </c>
      <c r="E1997" s="8" t="s">
        <v>3469</v>
      </c>
      <c r="F1997" s="24">
        <v>0.25</v>
      </c>
      <c r="G1997" s="24">
        <v>1</v>
      </c>
      <c r="H1997" s="25">
        <v>115.80540000000001</v>
      </c>
      <c r="I1997" s="25">
        <v>15.8828</v>
      </c>
      <c r="J1997" s="15">
        <v>247</v>
      </c>
      <c r="K1997" s="15">
        <v>62</v>
      </c>
      <c r="L1997" s="13">
        <v>0.13719999999999999</v>
      </c>
      <c r="M1997" s="7">
        <v>0.51821828999999997</v>
      </c>
      <c r="N1997" s="26">
        <v>0.3</v>
      </c>
      <c r="O1997" s="27" t="s">
        <v>92</v>
      </c>
      <c r="P1997" s="8">
        <v>0.4210933737</v>
      </c>
      <c r="Q1997" s="24">
        <v>0.25</v>
      </c>
      <c r="R1997" t="str">
        <f>IF($Q1997*100&gt;=VLOOKUP($O1997,margin_ranges!$A$5:$C$10,2,FALSE),IF($Q1997*100&lt;=VLOOKUP($O1997,margin_ranges!$A$5:$C$10,3,FALSE)+10,"IN RANGE","ABOVE RANGE"),"BELOW RANGE")</f>
        <v>IN RANGE</v>
      </c>
      <c r="S1997">
        <f>MIN(VLOOKUP($O1997,margin_ranges!$A$5:$D$10,4,FALSE),$P1997*100)</f>
        <v>29.75</v>
      </c>
      <c r="T1997" s="29">
        <f>(1-$S1997/100)/(1-$F1997)-1</f>
        <v>-6.3333333333333353E-2</v>
      </c>
      <c r="U1997" s="19" t="str">
        <f>IF(ABS(IFERROR(T1997,0))&gt;0.05,INDEX(margin_ranges!$C$13:$C$16,MATCH($F1997*100,margin_ranges!$B$13:$B$16,1)),"")</f>
        <v>Balanced (Type B)</v>
      </c>
      <c r="V1997">
        <f>MIN(VLOOKUP($U1997,margin_ranges!$A$5:$D$10,4,FALSE),$P1997*100)</f>
        <v>29.75</v>
      </c>
      <c r="Y1997" s="29">
        <f t="shared" si="30"/>
        <v>-6.3333333333333353E-2</v>
      </c>
    </row>
    <row r="1998" spans="1:25" x14ac:dyDescent="0.3">
      <c r="A1998" s="8" t="s">
        <v>17</v>
      </c>
      <c r="B1998" s="8" t="s">
        <v>3288</v>
      </c>
      <c r="C1998" s="8" t="s">
        <v>3289</v>
      </c>
      <c r="D1998" s="28" t="s">
        <v>3544</v>
      </c>
      <c r="E1998" s="8" t="s">
        <v>3545</v>
      </c>
      <c r="F1998" s="24">
        <v>0.249999999999999</v>
      </c>
      <c r="G1998" s="24">
        <v>1</v>
      </c>
      <c r="H1998" s="25">
        <v>376.35210000000001</v>
      </c>
      <c r="I1998" s="25">
        <v>72.028899999999993</v>
      </c>
      <c r="J1998" s="15">
        <v>995</v>
      </c>
      <c r="K1998" s="15">
        <v>249</v>
      </c>
      <c r="L1998" s="13">
        <v>0.19139999999999999</v>
      </c>
      <c r="M1998" s="7">
        <v>0.46058673</v>
      </c>
      <c r="N1998" s="26">
        <v>0.3</v>
      </c>
      <c r="O1998" s="27" t="s">
        <v>92</v>
      </c>
      <c r="P1998" s="8">
        <v>0.3486568739</v>
      </c>
      <c r="Q1998" s="24">
        <v>0.25</v>
      </c>
      <c r="R1998" t="str">
        <f>IF($Q1998*100&gt;=VLOOKUP($O1998,margin_ranges!$A$5:$C$10,2,FALSE),IF($Q1998*100&lt;=VLOOKUP($O1998,margin_ranges!$A$5:$C$10,3,FALSE)+10,"IN RANGE","ABOVE RANGE"),"BELOW RANGE")</f>
        <v>IN RANGE</v>
      </c>
      <c r="S1998">
        <f>MIN(VLOOKUP($O1998,margin_ranges!$A$5:$D$10,4,FALSE),$P1998*100)</f>
        <v>29.75</v>
      </c>
      <c r="T1998" s="29">
        <f>(1-$S1998/100)/(1-$F1998)-1</f>
        <v>-6.3333333333334574E-2</v>
      </c>
      <c r="U1998" s="19" t="str">
        <f>IF(ABS(IFERROR(T1998,0))&gt;0.05,INDEX(margin_ranges!$C$13:$C$16,MATCH($F1998*100,margin_ranges!$B$13:$B$16,1)),"")</f>
        <v>Maximize Fill (Type A+)</v>
      </c>
      <c r="V1998">
        <f>MIN(VLOOKUP($U1998,margin_ranges!$A$5:$D$10,4,FALSE),$P1998*100)</f>
        <v>19.75</v>
      </c>
      <c r="Y1998" s="29">
        <f t="shared" ref="Y1998:Y2061" si="31">(1-$V1998/100)/(1-$F1998)-1</f>
        <v>6.9999999999998508E-2</v>
      </c>
    </row>
    <row r="1999" spans="1:25" x14ac:dyDescent="0.3">
      <c r="A1999" s="8" t="s">
        <v>17</v>
      </c>
      <c r="B1999" s="8" t="s">
        <v>3288</v>
      </c>
      <c r="C1999" s="8" t="s">
        <v>3289</v>
      </c>
      <c r="D1999" s="8" t="s">
        <v>3294</v>
      </c>
      <c r="E1999" s="8" t="s">
        <v>3295</v>
      </c>
      <c r="F1999" s="24">
        <v>0.24</v>
      </c>
      <c r="G1999" s="24">
        <v>0</v>
      </c>
      <c r="H1999" s="25">
        <v>32.6449</v>
      </c>
      <c r="I1999" s="25">
        <v>3.4121999999999999</v>
      </c>
      <c r="J1999" s="15">
        <v>50</v>
      </c>
      <c r="K1999" s="15">
        <v>10</v>
      </c>
      <c r="L1999" s="13">
        <v>0.1045</v>
      </c>
      <c r="M1999" s="7">
        <v>0.49307319999999999</v>
      </c>
      <c r="N1999" s="26">
        <v>0.3</v>
      </c>
      <c r="O1999" s="27" t="s">
        <v>92</v>
      </c>
      <c r="P1999" s="8">
        <v>0.39157107320000001</v>
      </c>
      <c r="Q1999" s="24">
        <v>0.24</v>
      </c>
      <c r="R1999" t="str">
        <f>IF($Q1999*100&gt;=VLOOKUP($O1999,margin_ranges!$A$5:$C$10,2,FALSE),IF($Q1999*100&lt;=VLOOKUP($O1999,margin_ranges!$A$5:$C$10,3,FALSE)+10,"IN RANGE","ABOVE RANGE"),"BELOW RANGE")</f>
        <v>IN RANGE</v>
      </c>
      <c r="S1999">
        <f>MIN(VLOOKUP($O1999,margin_ranges!$A$5:$D$10,4,FALSE),$P1999*100)</f>
        <v>29.75</v>
      </c>
      <c r="T1999" s="29">
        <f>(1-$S1999/100)/(1-$F1999)-1</f>
        <v>-7.5657894736842146E-2</v>
      </c>
      <c r="U1999" s="19" t="str">
        <f>IF(ABS(IFERROR(T1999,0))&gt;0.05,INDEX(margin_ranges!$C$13:$C$16,MATCH($F1999*100,margin_ranges!$B$13:$B$16,1)),"")</f>
        <v>Maximize Fill (Type A+)</v>
      </c>
      <c r="V1999">
        <f>MIN(VLOOKUP($U1999,margin_ranges!$A$5:$D$10,4,FALSE),$P1999*100)</f>
        <v>19.75</v>
      </c>
      <c r="Y1999" s="29">
        <f t="shared" si="31"/>
        <v>5.5921052631578982E-2</v>
      </c>
    </row>
    <row r="2000" spans="1:25" x14ac:dyDescent="0.3">
      <c r="A2000" s="8" t="s">
        <v>17</v>
      </c>
      <c r="B2000" s="8" t="s">
        <v>3288</v>
      </c>
      <c r="C2000" s="8" t="s">
        <v>3289</v>
      </c>
      <c r="D2000" s="8" t="s">
        <v>3304</v>
      </c>
      <c r="E2000" s="8" t="s">
        <v>3305</v>
      </c>
      <c r="F2000" s="24">
        <v>0.24</v>
      </c>
      <c r="G2000" s="24">
        <v>0</v>
      </c>
      <c r="H2000" s="25">
        <v>32.883200000000002</v>
      </c>
      <c r="I2000" s="25">
        <v>4.3765999999999998</v>
      </c>
      <c r="J2000" s="15">
        <v>61</v>
      </c>
      <c r="K2000" s="15">
        <v>13</v>
      </c>
      <c r="L2000" s="13">
        <v>0.1331</v>
      </c>
      <c r="M2000" s="7">
        <v>0.46494541</v>
      </c>
      <c r="N2000" s="26">
        <v>0.3</v>
      </c>
      <c r="O2000" s="27" t="s">
        <v>92</v>
      </c>
      <c r="P2000" s="8">
        <v>0.3547629578</v>
      </c>
      <c r="Q2000" s="24">
        <v>0.24</v>
      </c>
      <c r="R2000" t="str">
        <f>IF($Q2000*100&gt;=VLOOKUP($O2000,margin_ranges!$A$5:$C$10,2,FALSE),IF($Q2000*100&lt;=VLOOKUP($O2000,margin_ranges!$A$5:$C$10,3,FALSE)+10,"IN RANGE","ABOVE RANGE"),"BELOW RANGE")</f>
        <v>IN RANGE</v>
      </c>
      <c r="S2000">
        <f>MIN(VLOOKUP($O2000,margin_ranges!$A$5:$D$10,4,FALSE),$P2000*100)</f>
        <v>29.75</v>
      </c>
      <c r="T2000" s="29">
        <f>(1-$S2000/100)/(1-$F2000)-1</f>
        <v>-7.5657894736842146E-2</v>
      </c>
      <c r="U2000" s="19" t="str">
        <f>IF(ABS(IFERROR(T2000,0))&gt;0.05,INDEX(margin_ranges!$C$13:$C$16,MATCH($F2000*100,margin_ranges!$B$13:$B$16,1)),"")</f>
        <v>Maximize Fill (Type A+)</v>
      </c>
      <c r="V2000">
        <f>MIN(VLOOKUP($U2000,margin_ranges!$A$5:$D$10,4,FALSE),$P2000*100)</f>
        <v>19.75</v>
      </c>
      <c r="Y2000" s="29">
        <f t="shared" si="31"/>
        <v>5.5921052631578982E-2</v>
      </c>
    </row>
    <row r="2001" spans="1:25" x14ac:dyDescent="0.3">
      <c r="A2001" s="8" t="s">
        <v>17</v>
      </c>
      <c r="B2001" s="8" t="s">
        <v>3288</v>
      </c>
      <c r="C2001" s="8" t="s">
        <v>3289</v>
      </c>
      <c r="D2001" s="8" t="s">
        <v>3346</v>
      </c>
      <c r="E2001" s="8" t="s">
        <v>3347</v>
      </c>
      <c r="F2001" s="24">
        <v>0.24</v>
      </c>
      <c r="G2001" s="24">
        <v>0</v>
      </c>
      <c r="H2001" s="25">
        <v>10.3681</v>
      </c>
      <c r="I2001" s="25">
        <v>0.74170000000000003</v>
      </c>
      <c r="J2001" s="15">
        <v>7</v>
      </c>
      <c r="K2001" s="15">
        <v>1</v>
      </c>
      <c r="L2001" s="13">
        <v>7.1499999999999994E-2</v>
      </c>
      <c r="M2001" s="7">
        <v>0.29626348000000002</v>
      </c>
      <c r="N2001" s="26">
        <v>0.2</v>
      </c>
      <c r="O2001" s="27" t="s">
        <v>92</v>
      </c>
      <c r="P2001" s="8">
        <v>0.3249252373</v>
      </c>
      <c r="Q2001" s="24">
        <v>0.24</v>
      </c>
      <c r="R2001" t="str">
        <f>IF($Q2001*100&gt;=VLOOKUP($O2001,margin_ranges!$A$5:$C$10,2,FALSE),IF($Q2001*100&lt;=VLOOKUP($O2001,margin_ranges!$A$5:$C$10,3,FALSE)+10,"IN RANGE","ABOVE RANGE"),"BELOW RANGE")</f>
        <v>IN RANGE</v>
      </c>
      <c r="S2001">
        <f>MIN(VLOOKUP($O2001,margin_ranges!$A$5:$D$10,4,FALSE),$P2001*100)</f>
        <v>29.75</v>
      </c>
      <c r="T2001" s="29">
        <f>(1-$S2001/100)/(1-$F2001)-1</f>
        <v>-7.5657894736842146E-2</v>
      </c>
      <c r="U2001" s="19" t="str">
        <f>IF(ABS(IFERROR(T2001,0))&gt;0.05,INDEX(margin_ranges!$C$13:$C$16,MATCH($F2001*100,margin_ranges!$B$13:$B$16,1)),"")</f>
        <v>Maximize Fill (Type A+)</v>
      </c>
      <c r="V2001">
        <f>MIN(VLOOKUP($U2001,margin_ranges!$A$5:$D$10,4,FALSE),$P2001*100)</f>
        <v>19.75</v>
      </c>
      <c r="Y2001" s="29">
        <f t="shared" si="31"/>
        <v>5.5921052631578982E-2</v>
      </c>
    </row>
    <row r="2002" spans="1:25" x14ac:dyDescent="0.3">
      <c r="A2002" s="8" t="s">
        <v>17</v>
      </c>
      <c r="B2002" s="8" t="s">
        <v>3288</v>
      </c>
      <c r="C2002" s="8" t="s">
        <v>3289</v>
      </c>
      <c r="D2002" s="28" t="s">
        <v>3382</v>
      </c>
      <c r="E2002" s="8" t="s">
        <v>3383</v>
      </c>
      <c r="F2002" s="24">
        <v>0.24</v>
      </c>
      <c r="G2002" s="24">
        <v>0</v>
      </c>
      <c r="H2002" s="25">
        <v>14.1759</v>
      </c>
      <c r="I2002" s="25">
        <v>1.5676000000000001</v>
      </c>
      <c r="J2002" s="15">
        <v>32</v>
      </c>
      <c r="K2002" s="15">
        <v>6</v>
      </c>
      <c r="L2002" s="13">
        <v>0.1106</v>
      </c>
      <c r="M2002" s="7">
        <v>0.67563675999999995</v>
      </c>
      <c r="N2002" s="26">
        <v>0.3</v>
      </c>
      <c r="O2002" s="27" t="s">
        <v>92</v>
      </c>
      <c r="P2002" s="8">
        <v>0.5559744271</v>
      </c>
      <c r="Q2002" s="24">
        <v>0.24</v>
      </c>
      <c r="R2002" t="str">
        <f>IF($Q2002*100&gt;=VLOOKUP($O2002,margin_ranges!$A$5:$C$10,2,FALSE),IF($Q2002*100&lt;=VLOOKUP($O2002,margin_ranges!$A$5:$C$10,3,FALSE)+10,"IN RANGE","ABOVE RANGE"),"BELOW RANGE")</f>
        <v>IN RANGE</v>
      </c>
      <c r="S2002">
        <f>MIN(VLOOKUP($O2002,margin_ranges!$A$5:$D$10,4,FALSE),$P2002*100)</f>
        <v>29.75</v>
      </c>
      <c r="T2002" s="29">
        <f>(1-$S2002/100)/(1-$F2002)-1</f>
        <v>-7.5657894736842146E-2</v>
      </c>
      <c r="U2002" s="19" t="str">
        <f>IF(ABS(IFERROR(T2002,0))&gt;0.05,INDEX(margin_ranges!$C$13:$C$16,MATCH($F2002*100,margin_ranges!$B$13:$B$16,1)),"")</f>
        <v>Maximize Fill (Type A+)</v>
      </c>
      <c r="V2002">
        <f>MIN(VLOOKUP($U2002,margin_ranges!$A$5:$D$10,4,FALSE),$P2002*100)</f>
        <v>19.75</v>
      </c>
      <c r="Y2002" s="29">
        <f t="shared" si="31"/>
        <v>5.5921052631578982E-2</v>
      </c>
    </row>
    <row r="2003" spans="1:25" x14ac:dyDescent="0.3">
      <c r="A2003" s="8" t="s">
        <v>17</v>
      </c>
      <c r="B2003" s="8" t="s">
        <v>3288</v>
      </c>
      <c r="C2003" s="8" t="s">
        <v>3289</v>
      </c>
      <c r="D2003" s="8" t="s">
        <v>3432</v>
      </c>
      <c r="E2003" s="8" t="s">
        <v>3433</v>
      </c>
      <c r="F2003" s="24">
        <v>0.24</v>
      </c>
      <c r="G2003" s="24">
        <v>0</v>
      </c>
      <c r="H2003" s="25">
        <v>35.059899999999999</v>
      </c>
      <c r="I2003" s="25">
        <v>6.3028000000000004</v>
      </c>
      <c r="J2003" s="15">
        <v>109</v>
      </c>
      <c r="K2003" s="15">
        <v>22</v>
      </c>
      <c r="L2003" s="13">
        <v>0.17979999999999999</v>
      </c>
      <c r="M2003" s="7">
        <v>0.57600607000000004</v>
      </c>
      <c r="N2003" s="26">
        <v>0.3</v>
      </c>
      <c r="O2003" s="27" t="s">
        <v>92</v>
      </c>
      <c r="P2003" s="8">
        <v>0.4791721592</v>
      </c>
      <c r="Q2003" s="24">
        <v>0.24</v>
      </c>
      <c r="R2003" t="str">
        <f>IF($Q2003*100&gt;=VLOOKUP($O2003,margin_ranges!$A$5:$C$10,2,FALSE),IF($Q2003*100&lt;=VLOOKUP($O2003,margin_ranges!$A$5:$C$10,3,FALSE)+10,"IN RANGE","ABOVE RANGE"),"BELOW RANGE")</f>
        <v>IN RANGE</v>
      </c>
      <c r="S2003">
        <f>MIN(VLOOKUP($O2003,margin_ranges!$A$5:$D$10,4,FALSE),$P2003*100)</f>
        <v>29.75</v>
      </c>
      <c r="T2003" s="29">
        <f>(1-$S2003/100)/(1-$F2003)-1</f>
        <v>-7.5657894736842146E-2</v>
      </c>
      <c r="U2003" s="19" t="str">
        <f>IF(ABS(IFERROR(T2003,0))&gt;0.05,INDEX(margin_ranges!$C$13:$C$16,MATCH($F2003*100,margin_ranges!$B$13:$B$16,1)),"")</f>
        <v>Maximize Fill (Type A+)</v>
      </c>
      <c r="V2003">
        <f>MIN(VLOOKUP($U2003,margin_ranges!$A$5:$D$10,4,FALSE),$P2003*100)</f>
        <v>19.75</v>
      </c>
      <c r="Y2003" s="29">
        <f t="shared" si="31"/>
        <v>5.5921052631578982E-2</v>
      </c>
    </row>
    <row r="2004" spans="1:25" x14ac:dyDescent="0.3">
      <c r="A2004" s="8" t="s">
        <v>17</v>
      </c>
      <c r="B2004" s="8" t="s">
        <v>3288</v>
      </c>
      <c r="C2004" s="8" t="s">
        <v>3289</v>
      </c>
      <c r="D2004" s="8" t="s">
        <v>3492</v>
      </c>
      <c r="E2004" s="8" t="s">
        <v>3493</v>
      </c>
      <c r="F2004" s="24">
        <v>0.24</v>
      </c>
      <c r="G2004" s="24">
        <v>0</v>
      </c>
      <c r="H2004" s="25">
        <v>26.457999999999998</v>
      </c>
      <c r="I2004" s="25">
        <v>2.0815000000000001</v>
      </c>
      <c r="J2004" s="15">
        <v>19</v>
      </c>
      <c r="K2004" s="15">
        <v>4</v>
      </c>
      <c r="L2004" s="13">
        <v>7.8700000000000006E-2</v>
      </c>
      <c r="M2004" s="7">
        <v>0.30217562999999997</v>
      </c>
      <c r="N2004" s="26">
        <v>0.2</v>
      </c>
      <c r="O2004" s="27" t="s">
        <v>92</v>
      </c>
      <c r="P2004" s="8">
        <v>0.33813325459999999</v>
      </c>
      <c r="Q2004" s="24">
        <v>0.24</v>
      </c>
      <c r="R2004" t="str">
        <f>IF($Q2004*100&gt;=VLOOKUP($O2004,margin_ranges!$A$5:$C$10,2,FALSE),IF($Q2004*100&lt;=VLOOKUP($O2004,margin_ranges!$A$5:$C$10,3,FALSE)+10,"IN RANGE","ABOVE RANGE"),"BELOW RANGE")</f>
        <v>IN RANGE</v>
      </c>
      <c r="S2004">
        <f>MIN(VLOOKUP($O2004,margin_ranges!$A$5:$D$10,4,FALSE),$P2004*100)</f>
        <v>29.75</v>
      </c>
      <c r="T2004" s="29">
        <f>(1-$S2004/100)/(1-$F2004)-1</f>
        <v>-7.5657894736842146E-2</v>
      </c>
      <c r="U2004" s="19" t="str">
        <f>IF(ABS(IFERROR(T2004,0))&gt;0.05,INDEX(margin_ranges!$C$13:$C$16,MATCH($F2004*100,margin_ranges!$B$13:$B$16,1)),"")</f>
        <v>Maximize Fill (Type A+)</v>
      </c>
      <c r="V2004">
        <f>MIN(VLOOKUP($U2004,margin_ranges!$A$5:$D$10,4,FALSE),$P2004*100)</f>
        <v>19.75</v>
      </c>
      <c r="Y2004" s="29">
        <f t="shared" si="31"/>
        <v>5.5921052631578982E-2</v>
      </c>
    </row>
    <row r="2005" spans="1:25" x14ac:dyDescent="0.3">
      <c r="A2005" s="8" t="s">
        <v>17</v>
      </c>
      <c r="B2005" s="8" t="s">
        <v>3288</v>
      </c>
      <c r="C2005" s="8" t="s">
        <v>3289</v>
      </c>
      <c r="D2005" s="8" t="s">
        <v>3340</v>
      </c>
      <c r="E2005" s="8" t="s">
        <v>3341</v>
      </c>
      <c r="F2005" s="24">
        <v>0.23999999999999899</v>
      </c>
      <c r="G2005" s="24">
        <v>0</v>
      </c>
      <c r="H2005" s="25">
        <v>29.3659</v>
      </c>
      <c r="I2005" s="25">
        <v>2.4839000000000002</v>
      </c>
      <c r="J2005" s="15">
        <v>23</v>
      </c>
      <c r="K2005" s="15">
        <v>5</v>
      </c>
      <c r="L2005" s="13">
        <v>8.4599999999999995E-2</v>
      </c>
      <c r="M2005" s="7">
        <v>0.30639826999999997</v>
      </c>
      <c r="N2005" s="26">
        <v>0.2</v>
      </c>
      <c r="O2005" s="27" t="s">
        <v>92</v>
      </c>
      <c r="P2005" s="8">
        <v>0.34725480990000002</v>
      </c>
      <c r="Q2005" s="24">
        <v>0.24</v>
      </c>
      <c r="R2005" t="str">
        <f>IF($Q2005*100&gt;=VLOOKUP($O2005,margin_ranges!$A$5:$C$10,2,FALSE),IF($Q2005*100&lt;=VLOOKUP($O2005,margin_ranges!$A$5:$C$10,3,FALSE)+10,"IN RANGE","ABOVE RANGE"),"BELOW RANGE")</f>
        <v>IN RANGE</v>
      </c>
      <c r="S2005">
        <f>MIN(VLOOKUP($O2005,margin_ranges!$A$5:$D$10,4,FALSE),$P2005*100)</f>
        <v>29.75</v>
      </c>
      <c r="T2005" s="29">
        <f>(1-$S2005/100)/(1-$F2005)-1</f>
        <v>-7.5657894736843367E-2</v>
      </c>
      <c r="U2005" s="19" t="str">
        <f>IF(ABS(IFERROR(T2005,0))&gt;0.05,INDEX(margin_ranges!$C$13:$C$16,MATCH($F2005*100,margin_ranges!$B$13:$B$16,1)),"")</f>
        <v>Maximize Fill (Type A+)</v>
      </c>
      <c r="V2005">
        <f>MIN(VLOOKUP($U2005,margin_ranges!$A$5:$D$10,4,FALSE),$P2005*100)</f>
        <v>19.75</v>
      </c>
      <c r="Y2005" s="29">
        <f t="shared" si="31"/>
        <v>5.5921052631577428E-2</v>
      </c>
    </row>
    <row r="2006" spans="1:25" x14ac:dyDescent="0.3">
      <c r="A2006" s="8" t="s">
        <v>17</v>
      </c>
      <c r="B2006" s="8" t="s">
        <v>3288</v>
      </c>
      <c r="C2006" s="8" t="s">
        <v>3289</v>
      </c>
      <c r="D2006" s="8" t="s">
        <v>3306</v>
      </c>
      <c r="E2006" s="8" t="s">
        <v>3307</v>
      </c>
      <c r="F2006" s="24">
        <v>0.15</v>
      </c>
      <c r="G2006" s="24">
        <v>1</v>
      </c>
      <c r="H2006" s="25">
        <v>264.18009999999998</v>
      </c>
      <c r="I2006" s="25">
        <v>32.878100000000003</v>
      </c>
      <c r="J2006" s="15">
        <v>257</v>
      </c>
      <c r="K2006" s="15">
        <v>36</v>
      </c>
      <c r="L2006" s="13">
        <v>0.1245</v>
      </c>
      <c r="M2006" s="7">
        <v>0.26010549999999999</v>
      </c>
      <c r="N2006" s="26">
        <v>0.2</v>
      </c>
      <c r="O2006" s="27" t="s">
        <v>92</v>
      </c>
      <c r="P2006" s="8">
        <v>0.23108122780000001</v>
      </c>
      <c r="Q2006" s="24">
        <v>0.15</v>
      </c>
      <c r="R2006" t="str">
        <f>IF($Q2006*100&gt;=VLOOKUP($O2006,margin_ranges!$A$5:$C$10,2,FALSE),IF($Q2006*100&lt;=VLOOKUP($O2006,margin_ranges!$A$5:$C$10,3,FALSE)+10,"IN RANGE","ABOVE RANGE"),"BELOW RANGE")</f>
        <v>BELOW RANGE</v>
      </c>
      <c r="S2006">
        <f>MIN(VLOOKUP($O2006,margin_ranges!$A$5:$D$10,4,FALSE),$P2006*100)</f>
        <v>23.108122780000002</v>
      </c>
      <c r="T2006" s="29">
        <f>(1-$S2006/100)/(1-$F2006)-1</f>
        <v>-9.5389679764705915E-2</v>
      </c>
      <c r="U2006" s="19" t="str">
        <f>IF(ABS(IFERROR(T2006,0))&gt;0.05,INDEX(margin_ranges!$C$13:$C$16,MATCH($F2006*100,margin_ranges!$B$13:$B$16,1)),"")</f>
        <v>Maximize Fill (Type A+)</v>
      </c>
      <c r="V2006">
        <f>MIN(VLOOKUP($U2006,margin_ranges!$A$5:$D$10,4,FALSE),$P2006*100)</f>
        <v>19.75</v>
      </c>
      <c r="Y2006" s="29">
        <f t="shared" si="31"/>
        <v>-5.5882352941176494E-2</v>
      </c>
    </row>
    <row r="2007" spans="1:25" x14ac:dyDescent="0.3">
      <c r="A2007" s="8" t="s">
        <v>17</v>
      </c>
      <c r="B2007" s="8" t="s">
        <v>3288</v>
      </c>
      <c r="C2007" s="8" t="s">
        <v>3289</v>
      </c>
      <c r="D2007" s="8" t="s">
        <v>3356</v>
      </c>
      <c r="E2007" s="8" t="s">
        <v>3357</v>
      </c>
      <c r="F2007" s="24">
        <v>0.2</v>
      </c>
      <c r="G2007" s="24">
        <v>1</v>
      </c>
      <c r="H2007" s="25">
        <v>248.67760000000001</v>
      </c>
      <c r="I2007" s="25">
        <v>56.152200000000001</v>
      </c>
      <c r="J2007" s="15">
        <v>1072</v>
      </c>
      <c r="K2007" s="15">
        <v>214</v>
      </c>
      <c r="L2007" s="13">
        <v>0.2258</v>
      </c>
      <c r="M2007" s="7">
        <v>0.63659352000000002</v>
      </c>
      <c r="N2007" s="26">
        <v>0.3</v>
      </c>
      <c r="O2007" s="27" t="s">
        <v>92</v>
      </c>
      <c r="P2007" s="8">
        <v>0.52874166820000001</v>
      </c>
      <c r="Q2007" s="24">
        <v>0.2</v>
      </c>
      <c r="R2007" t="str">
        <f>IF($Q2007*100&gt;=VLOOKUP($O2007,margin_ranges!$A$5:$C$10,2,FALSE),IF($Q2007*100&lt;=VLOOKUP($O2007,margin_ranges!$A$5:$C$10,3,FALSE)+10,"IN RANGE","ABOVE RANGE"),"BELOW RANGE")</f>
        <v>IN RANGE</v>
      </c>
      <c r="S2007">
        <f>MIN(VLOOKUP($O2007,margin_ranges!$A$5:$D$10,4,FALSE),$P2007*100)</f>
        <v>29.75</v>
      </c>
      <c r="T2007" s="29">
        <f>(1-$S2007/100)/(1-$F2007)-1</f>
        <v>-0.12187500000000007</v>
      </c>
      <c r="U2007" s="19" t="str">
        <f>IF(ABS(IFERROR(T2007,0))&gt;0.05,INDEX(margin_ranges!$C$13:$C$16,MATCH($F2007*100,margin_ranges!$B$13:$B$16,1)),"")</f>
        <v>Maximize Fill (Type A+)</v>
      </c>
      <c r="V2007">
        <f>MIN(VLOOKUP($U2007,margin_ranges!$A$5:$D$10,4,FALSE),$P2007*100)</f>
        <v>19.75</v>
      </c>
      <c r="Y2007" s="29">
        <f t="shared" si="31"/>
        <v>3.1249999999998224E-3</v>
      </c>
    </row>
    <row r="2008" spans="1:25" x14ac:dyDescent="0.3">
      <c r="A2008" s="8" t="s">
        <v>17</v>
      </c>
      <c r="B2008" s="8" t="s">
        <v>3288</v>
      </c>
      <c r="C2008" s="8" t="s">
        <v>3289</v>
      </c>
      <c r="D2008" s="8" t="s">
        <v>3322</v>
      </c>
      <c r="E2008" s="8" t="s">
        <v>3323</v>
      </c>
      <c r="F2008" s="24">
        <v>0.19999999999999901</v>
      </c>
      <c r="G2008" s="24">
        <v>1</v>
      </c>
      <c r="H2008" s="25">
        <v>39.183599999999998</v>
      </c>
      <c r="I2008" s="25">
        <v>1.6923999999999999</v>
      </c>
      <c r="J2008" s="15">
        <v>29</v>
      </c>
      <c r="K2008" s="15">
        <v>6</v>
      </c>
      <c r="L2008" s="13">
        <v>4.3200000000000002E-2</v>
      </c>
      <c r="M2008" s="7">
        <v>0.57649094999999995</v>
      </c>
      <c r="N2008" s="26">
        <v>0.3</v>
      </c>
      <c r="O2008" s="27" t="s">
        <v>92</v>
      </c>
      <c r="P2008" s="8">
        <v>0.47961021469999998</v>
      </c>
      <c r="Q2008" s="24">
        <v>0.2</v>
      </c>
      <c r="R2008" t="str">
        <f>IF($Q2008*100&gt;=VLOOKUP($O2008,margin_ranges!$A$5:$C$10,2,FALSE),IF($Q2008*100&lt;=VLOOKUP($O2008,margin_ranges!$A$5:$C$10,3,FALSE)+10,"IN RANGE","ABOVE RANGE"),"BELOW RANGE")</f>
        <v>IN RANGE</v>
      </c>
      <c r="S2008">
        <f>MIN(VLOOKUP($O2008,margin_ranges!$A$5:$D$10,4,FALSE),$P2008*100)</f>
        <v>29.75</v>
      </c>
      <c r="T2008" s="29">
        <f>(1-$S2008/100)/(1-$F2008)-1</f>
        <v>-0.12187500000000095</v>
      </c>
      <c r="U2008" s="19" t="str">
        <f>IF(ABS(IFERROR(T2008,0))&gt;0.05,INDEX(margin_ranges!$C$13:$C$16,MATCH($F2008*100,margin_ranges!$B$13:$B$16,1)),"")</f>
        <v>Maximize Fill (Type A+)</v>
      </c>
      <c r="V2008">
        <f>MIN(VLOOKUP($U2008,margin_ranges!$A$5:$D$10,4,FALSE),$P2008*100)</f>
        <v>19.75</v>
      </c>
      <c r="Y2008" s="29">
        <f t="shared" si="31"/>
        <v>3.1249999999987121E-3</v>
      </c>
    </row>
    <row r="2009" spans="1:25" x14ac:dyDescent="0.3">
      <c r="A2009" s="8" t="s">
        <v>17</v>
      </c>
      <c r="B2009" s="8" t="s">
        <v>3288</v>
      </c>
      <c r="C2009" s="8" t="s">
        <v>3289</v>
      </c>
      <c r="D2009" s="8" t="s">
        <v>3352</v>
      </c>
      <c r="E2009" s="8" t="s">
        <v>3353</v>
      </c>
      <c r="F2009" s="24">
        <v>0.19999999999999901</v>
      </c>
      <c r="G2009" s="24">
        <v>1</v>
      </c>
      <c r="H2009" s="25">
        <v>57.068600000000004</v>
      </c>
      <c r="I2009" s="25">
        <v>8.1996000000000002</v>
      </c>
      <c r="J2009" s="15">
        <v>117</v>
      </c>
      <c r="K2009" s="15">
        <v>23</v>
      </c>
      <c r="L2009" s="13">
        <v>0.14369999999999999</v>
      </c>
      <c r="M2009" s="7">
        <v>0.47741084</v>
      </c>
      <c r="N2009" s="26">
        <v>0.3</v>
      </c>
      <c r="O2009" s="27" t="s">
        <v>92</v>
      </c>
      <c r="P2009" s="8">
        <v>0.37161041459999999</v>
      </c>
      <c r="Q2009" s="24">
        <v>0.2</v>
      </c>
      <c r="R2009" t="str">
        <f>IF($Q2009*100&gt;=VLOOKUP($O2009,margin_ranges!$A$5:$C$10,2,FALSE),IF($Q2009*100&lt;=VLOOKUP($O2009,margin_ranges!$A$5:$C$10,3,FALSE)+10,"IN RANGE","ABOVE RANGE"),"BELOW RANGE")</f>
        <v>IN RANGE</v>
      </c>
      <c r="S2009">
        <f>MIN(VLOOKUP($O2009,margin_ranges!$A$5:$D$10,4,FALSE),$P2009*100)</f>
        <v>29.75</v>
      </c>
      <c r="T2009" s="29">
        <f>(1-$S2009/100)/(1-$F2009)-1</f>
        <v>-0.12187500000000095</v>
      </c>
      <c r="U2009" s="19" t="str">
        <f>IF(ABS(IFERROR(T2009,0))&gt;0.05,INDEX(margin_ranges!$C$13:$C$16,MATCH($F2009*100,margin_ranges!$B$13:$B$16,1)),"")</f>
        <v>Maximize Fill (Type A+)</v>
      </c>
      <c r="V2009">
        <f>MIN(VLOOKUP($U2009,margin_ranges!$A$5:$D$10,4,FALSE),$P2009*100)</f>
        <v>19.75</v>
      </c>
      <c r="Y2009" s="29">
        <f t="shared" si="31"/>
        <v>3.1249999999987121E-3</v>
      </c>
    </row>
    <row r="2010" spans="1:25" x14ac:dyDescent="0.3">
      <c r="A2010" s="8" t="s">
        <v>17</v>
      </c>
      <c r="B2010" s="8" t="s">
        <v>3288</v>
      </c>
      <c r="C2010" s="8" t="s">
        <v>3289</v>
      </c>
      <c r="D2010" s="8" t="s">
        <v>3440</v>
      </c>
      <c r="E2010" s="8" t="s">
        <v>3441</v>
      </c>
      <c r="F2010" s="24">
        <v>0.19999999999999901</v>
      </c>
      <c r="G2010" s="24">
        <v>1</v>
      </c>
      <c r="H2010" s="25">
        <v>120.0561</v>
      </c>
      <c r="I2010" s="25">
        <v>7.6882000000000001</v>
      </c>
      <c r="J2010" s="15">
        <v>121</v>
      </c>
      <c r="K2010" s="15">
        <v>24</v>
      </c>
      <c r="L2010" s="13">
        <v>6.4000000000000001E-2</v>
      </c>
      <c r="M2010" s="7">
        <v>0.52523993000000002</v>
      </c>
      <c r="N2010" s="26">
        <v>0.3</v>
      </c>
      <c r="O2010" s="27" t="s">
        <v>92</v>
      </c>
      <c r="P2010" s="8">
        <v>0.42883245889999999</v>
      </c>
      <c r="Q2010" s="24">
        <v>0.2</v>
      </c>
      <c r="R2010" t="str">
        <f>IF($Q2010*100&gt;=VLOOKUP($O2010,margin_ranges!$A$5:$C$10,2,FALSE),IF($Q2010*100&lt;=VLOOKUP($O2010,margin_ranges!$A$5:$C$10,3,FALSE)+10,"IN RANGE","ABOVE RANGE"),"BELOW RANGE")</f>
        <v>IN RANGE</v>
      </c>
      <c r="S2010">
        <f>MIN(VLOOKUP($O2010,margin_ranges!$A$5:$D$10,4,FALSE),$P2010*100)</f>
        <v>29.75</v>
      </c>
      <c r="T2010" s="29">
        <f>(1-$S2010/100)/(1-$F2010)-1</f>
        <v>-0.12187500000000095</v>
      </c>
      <c r="U2010" s="19" t="str">
        <f>IF(ABS(IFERROR(T2010,0))&gt;0.05,INDEX(margin_ranges!$C$13:$C$16,MATCH($F2010*100,margin_ranges!$B$13:$B$16,1)),"")</f>
        <v>Maximize Fill (Type A+)</v>
      </c>
      <c r="V2010">
        <f>MIN(VLOOKUP($U2010,margin_ranges!$A$5:$D$10,4,FALSE),$P2010*100)</f>
        <v>19.75</v>
      </c>
      <c r="Y2010" s="29">
        <f t="shared" si="31"/>
        <v>3.1249999999987121E-3</v>
      </c>
    </row>
    <row r="2011" spans="1:25" x14ac:dyDescent="0.3">
      <c r="A2011" s="8" t="s">
        <v>17</v>
      </c>
      <c r="B2011" s="8" t="s">
        <v>3288</v>
      </c>
      <c r="C2011" s="8" t="s">
        <v>3289</v>
      </c>
      <c r="D2011" s="8" t="s">
        <v>3414</v>
      </c>
      <c r="E2011" s="8" t="s">
        <v>3415</v>
      </c>
      <c r="F2011" s="24">
        <v>0.19</v>
      </c>
      <c r="G2011" s="24">
        <v>0</v>
      </c>
      <c r="H2011" s="25">
        <v>26.212700000000002</v>
      </c>
      <c r="I2011" s="25">
        <v>2.3386999999999998</v>
      </c>
      <c r="J2011" s="15">
        <v>23</v>
      </c>
      <c r="K2011" s="15">
        <v>4</v>
      </c>
      <c r="L2011" s="13">
        <v>8.9200000000000002E-2</v>
      </c>
      <c r="M2011" s="7">
        <v>0.32530999999999999</v>
      </c>
      <c r="N2011" s="26">
        <v>0.2</v>
      </c>
      <c r="O2011" s="27" t="s">
        <v>92</v>
      </c>
      <c r="P2011" s="8">
        <v>0.38520180640000001</v>
      </c>
      <c r="Q2011" s="24">
        <v>0.19</v>
      </c>
      <c r="R2011" t="str">
        <f>IF($Q2011*100&gt;=VLOOKUP($O2011,margin_ranges!$A$5:$C$10,2,FALSE),IF($Q2011*100&lt;=VLOOKUP($O2011,margin_ranges!$A$5:$C$10,3,FALSE)+10,"IN RANGE","ABOVE RANGE"),"BELOW RANGE")</f>
        <v>BELOW RANGE</v>
      </c>
      <c r="S2011">
        <f>MIN(VLOOKUP($O2011,margin_ranges!$A$5:$D$10,4,FALSE),$P2011*100)</f>
        <v>29.75</v>
      </c>
      <c r="T2011" s="29">
        <f>(1-$S2011/100)/(1-$F2011)-1</f>
        <v>-0.13271604938271608</v>
      </c>
      <c r="U2011" s="19" t="str">
        <f>IF(ABS(IFERROR(T2011,0))&gt;0.05,INDEX(margin_ranges!$C$13:$C$16,MATCH($F2011*100,margin_ranges!$B$13:$B$16,1)),"")</f>
        <v>Maximize Fill (Type A+)</v>
      </c>
      <c r="V2011">
        <f>MIN(VLOOKUP($U2011,margin_ranges!$A$5:$D$10,4,FALSE),$P2011*100)</f>
        <v>19.75</v>
      </c>
      <c r="Y2011" s="29">
        <f t="shared" si="31"/>
        <v>-9.2592592592593004E-3</v>
      </c>
    </row>
    <row r="2012" spans="1:25" x14ac:dyDescent="0.3">
      <c r="A2012" s="8" t="s">
        <v>17</v>
      </c>
      <c r="B2012" s="8" t="s">
        <v>3288</v>
      </c>
      <c r="C2012" s="8" t="s">
        <v>3289</v>
      </c>
      <c r="D2012" s="8" t="s">
        <v>3494</v>
      </c>
      <c r="E2012" s="8" t="s">
        <v>3495</v>
      </c>
      <c r="F2012" s="24">
        <v>0.33</v>
      </c>
      <c r="G2012" s="24">
        <v>1</v>
      </c>
      <c r="H2012" s="25">
        <v>42.784100000000002</v>
      </c>
      <c r="I2012" s="25">
        <v>4.55</v>
      </c>
      <c r="J2012" s="15">
        <v>58</v>
      </c>
      <c r="K2012" s="15">
        <v>19</v>
      </c>
      <c r="L2012" s="13">
        <v>0.10630000000000001</v>
      </c>
      <c r="M2012" s="7">
        <v>0.42168917</v>
      </c>
      <c r="N2012" s="26">
        <v>0.1</v>
      </c>
      <c r="O2012" s="27" t="s">
        <v>479</v>
      </c>
      <c r="P2012" s="8">
        <v>0.76285850430000002</v>
      </c>
      <c r="Q2012" s="24">
        <v>0.33</v>
      </c>
      <c r="R2012" t="str">
        <f>IF($Q2012*100&gt;=VLOOKUP($O2012,margin_ranges!$A$5:$C$10,2,FALSE),IF($Q2012*100&lt;=VLOOKUP($O2012,margin_ranges!$A$5:$C$10,3,FALSE)+10,"IN RANGE","ABOVE RANGE"),"BELOW RANGE")</f>
        <v>IN RANGE</v>
      </c>
      <c r="S2012">
        <f>MIN(VLOOKUP($O2012,margin_ranges!$A$5:$D$10,4,FALSE),$P2012*100)</f>
        <v>43</v>
      </c>
      <c r="T2012" s="29">
        <f>(1-$S2012/100)/(1-$F2012)-1</f>
        <v>-0.14925373134328335</v>
      </c>
      <c r="U2012" s="19" t="str">
        <f>IF(ABS(IFERROR(T2012,0))&gt;0.05,INDEX(margin_ranges!$C$13:$C$16,MATCH($F2012*100,margin_ranges!$B$13:$B$16,1)),"")</f>
        <v>Balanced (Type B)</v>
      </c>
      <c r="V2012">
        <f>MIN(VLOOKUP($U2012,margin_ranges!$A$5:$D$10,4,FALSE),$P2012*100)</f>
        <v>29.75</v>
      </c>
      <c r="Y2012" s="29">
        <f t="shared" si="31"/>
        <v>4.850746268656736E-2</v>
      </c>
    </row>
    <row r="2013" spans="1:25" x14ac:dyDescent="0.3">
      <c r="A2013" s="8" t="s">
        <v>17</v>
      </c>
      <c r="B2013" s="8" t="s">
        <v>3288</v>
      </c>
      <c r="C2013" s="8" t="s">
        <v>3289</v>
      </c>
      <c r="D2013" s="8" t="s">
        <v>3424</v>
      </c>
      <c r="E2013" s="8" t="s">
        <v>3425</v>
      </c>
      <c r="F2013" s="24">
        <v>0.15</v>
      </c>
      <c r="G2013" s="24">
        <v>1</v>
      </c>
      <c r="H2013" s="25">
        <v>133.95339999999999</v>
      </c>
      <c r="I2013" s="25">
        <v>4.2733999999999996</v>
      </c>
      <c r="J2013" s="15">
        <v>36</v>
      </c>
      <c r="K2013" s="15">
        <v>5</v>
      </c>
      <c r="L2013" s="13">
        <v>3.1899999999999998E-2</v>
      </c>
      <c r="M2013" s="7">
        <v>0.27746873999999999</v>
      </c>
      <c r="N2013" s="26">
        <v>0.2</v>
      </c>
      <c r="O2013" s="27" t="s">
        <v>92</v>
      </c>
      <c r="P2013" s="8">
        <v>0.27919809159999998</v>
      </c>
      <c r="Q2013" s="24">
        <v>0.15</v>
      </c>
      <c r="R2013" t="str">
        <f>IF($Q2013*100&gt;=VLOOKUP($O2013,margin_ranges!$A$5:$C$10,2,FALSE),IF($Q2013*100&lt;=VLOOKUP($O2013,margin_ranges!$A$5:$C$10,3,FALSE)+10,"IN RANGE","ABOVE RANGE"),"BELOW RANGE")</f>
        <v>BELOW RANGE</v>
      </c>
      <c r="S2013">
        <f>MIN(VLOOKUP($O2013,margin_ranges!$A$5:$D$10,4,FALSE),$P2013*100)</f>
        <v>27.919809159999996</v>
      </c>
      <c r="T2013" s="29">
        <f>(1-$S2013/100)/(1-$F2013)-1</f>
        <v>-0.1519977548235294</v>
      </c>
      <c r="U2013" s="19" t="str">
        <f>IF(ABS(IFERROR(T2013,0))&gt;0.05,INDEX(margin_ranges!$C$13:$C$16,MATCH($F2013*100,margin_ranges!$B$13:$B$16,1)),"")</f>
        <v>Maximize Fill (Type A+)</v>
      </c>
      <c r="V2013">
        <f>MIN(VLOOKUP($U2013,margin_ranges!$A$5:$D$10,4,FALSE),$P2013*100)</f>
        <v>19.75</v>
      </c>
      <c r="Y2013" s="29">
        <f t="shared" si="31"/>
        <v>-5.5882352941176494E-2</v>
      </c>
    </row>
    <row r="2014" spans="1:25" x14ac:dyDescent="0.3">
      <c r="A2014" s="8" t="s">
        <v>35</v>
      </c>
      <c r="B2014" s="8" t="s">
        <v>3586</v>
      </c>
      <c r="C2014" s="8" t="s">
        <v>34</v>
      </c>
      <c r="D2014" s="8" t="s">
        <v>34</v>
      </c>
      <c r="E2014" s="8"/>
      <c r="F2014" s="24">
        <v>-9.4508920662286305E-2</v>
      </c>
      <c r="G2014" s="24">
        <v>1</v>
      </c>
      <c r="H2014" s="25">
        <v>2245.4819000000002</v>
      </c>
      <c r="I2014" s="25">
        <v>504.47089999999997</v>
      </c>
      <c r="J2014" s="15">
        <v>13827</v>
      </c>
      <c r="K2014" s="15">
        <v>3355</v>
      </c>
      <c r="L2014" s="13">
        <v>0.22470000000000001</v>
      </c>
      <c r="M2014" s="7">
        <v>0.91365176000000003</v>
      </c>
      <c r="N2014" s="26">
        <v>1</v>
      </c>
      <c r="O2014" s="27"/>
      <c r="P2014" s="8">
        <v>-9.4508920699999999E-2</v>
      </c>
      <c r="Q2014" s="24">
        <v>0.27579999999999999</v>
      </c>
      <c r="R2014" t="e">
        <f>IF($Q2014*100&gt;=VLOOKUP($O2014,margin_ranges!$A$5:$C$10,2,FALSE),IF($Q2014*100&lt;=VLOOKUP($O2014,margin_ranges!$A$5:$C$10,3,FALSE)+10,"IN RANGE","ABOVE RANGE"),"BELOW RANGE")</f>
        <v>#N/A</v>
      </c>
      <c r="S2014" t="e">
        <f>MIN(VLOOKUP($O2014,margin_ranges!$A$5:$D$10,4,FALSE),$P2014*100)</f>
        <v>#N/A</v>
      </c>
      <c r="T2014" s="29" t="e">
        <f>(1-$S2014/100)/(1-$F2014)-1</f>
        <v>#N/A</v>
      </c>
      <c r="U2014" s="19" t="str">
        <f>IF(ABS(IFERROR(T2014,0))&gt;0.05,INDEX(margin_ranges!$C$13:$C$16,MATCH($F2014*100,margin_ranges!$B$13:$B$16,1)),"")</f>
        <v/>
      </c>
      <c r="V2014" t="e">
        <f>MIN(VLOOKUP($U2014,margin_ranges!$A$5:$D$10,4,FALSE),$P2014*100)</f>
        <v>#N/A</v>
      </c>
      <c r="Y2014" s="29" t="e">
        <f t="shared" si="31"/>
        <v>#N/A</v>
      </c>
    </row>
    <row r="2015" spans="1:25" x14ac:dyDescent="0.3">
      <c r="A2015" s="8" t="s">
        <v>33</v>
      </c>
      <c r="B2015" s="8" t="s">
        <v>3586</v>
      </c>
      <c r="C2015" s="8" t="s">
        <v>3587</v>
      </c>
      <c r="D2015" s="8" t="s">
        <v>34</v>
      </c>
      <c r="E2015" s="8"/>
      <c r="F2015" s="24">
        <v>-9.4508920662286305E-2</v>
      </c>
      <c r="G2015" s="24">
        <v>1</v>
      </c>
      <c r="H2015" s="25">
        <v>2245.4819000000002</v>
      </c>
      <c r="I2015" s="25">
        <v>504.47089999999997</v>
      </c>
      <c r="J2015" s="15">
        <v>13827</v>
      </c>
      <c r="K2015" s="15">
        <v>3355</v>
      </c>
      <c r="L2015" s="13">
        <v>0.22470000000000001</v>
      </c>
      <c r="M2015" s="7">
        <v>0.91365176000000003</v>
      </c>
      <c r="N2015" s="26">
        <v>1</v>
      </c>
      <c r="O2015" s="27"/>
      <c r="P2015" s="8">
        <v>-9.4508920699999999E-2</v>
      </c>
      <c r="Q2015" s="24">
        <v>0.27579999999999999</v>
      </c>
      <c r="R2015" t="e">
        <f>IF($Q2015*100&gt;=VLOOKUP($O2015,margin_ranges!$A$5:$C$10,2,FALSE),IF($Q2015*100&lt;=VLOOKUP($O2015,margin_ranges!$A$5:$C$10,3,FALSE)+10,"IN RANGE","ABOVE RANGE"),"BELOW RANGE")</f>
        <v>#N/A</v>
      </c>
      <c r="S2015" t="e">
        <f>MIN(VLOOKUP($O2015,margin_ranges!$A$5:$D$10,4,FALSE),$P2015*100)</f>
        <v>#N/A</v>
      </c>
      <c r="T2015" s="29" t="e">
        <f>(1-$S2015/100)/(1-$F2015)-1</f>
        <v>#N/A</v>
      </c>
      <c r="U2015" s="19" t="str">
        <f>IF(ABS(IFERROR(T2015,0))&gt;0.05,INDEX(margin_ranges!$C$13:$C$16,MATCH($F2015*100,margin_ranges!$B$13:$B$16,1)),"")</f>
        <v/>
      </c>
      <c r="V2015" t="e">
        <f>MIN(VLOOKUP($U2015,margin_ranges!$A$5:$D$10,4,FALSE),$P2015*100)</f>
        <v>#N/A</v>
      </c>
      <c r="Y2015" s="29" t="e">
        <f t="shared" si="31"/>
        <v>#N/A</v>
      </c>
    </row>
    <row r="2016" spans="1:25" x14ac:dyDescent="0.3">
      <c r="A2016" s="8" t="s">
        <v>17</v>
      </c>
      <c r="B2016" s="8" t="s">
        <v>3586</v>
      </c>
      <c r="C2016" s="8" t="s">
        <v>3587</v>
      </c>
      <c r="D2016" s="8" t="s">
        <v>3590</v>
      </c>
      <c r="E2016" s="8" t="s">
        <v>3591</v>
      </c>
      <c r="F2016" s="24">
        <v>0.28999999999999998</v>
      </c>
      <c r="G2016" s="24">
        <v>1</v>
      </c>
      <c r="H2016" s="25">
        <v>608.44060000000002</v>
      </c>
      <c r="I2016" s="25">
        <v>90.867999999999995</v>
      </c>
      <c r="J2016" s="15">
        <v>3855</v>
      </c>
      <c r="K2016" s="15">
        <v>979</v>
      </c>
      <c r="L2016" s="13">
        <v>0.14929999999999999</v>
      </c>
      <c r="M2016" s="7">
        <v>1.41418274</v>
      </c>
      <c r="N2016" s="26">
        <v>1</v>
      </c>
      <c r="O2016" s="27" t="s">
        <v>22</v>
      </c>
      <c r="P2016" s="8">
        <v>0.29287780689999998</v>
      </c>
      <c r="Q2016" s="24">
        <v>0.28999999999999998</v>
      </c>
      <c r="R2016" t="str">
        <f>IF($Q2016*100&gt;=VLOOKUP($O2016,margin_ranges!$A$5:$C$10,2,FALSE),IF($Q2016*100&lt;=VLOOKUP($O2016,margin_ranges!$A$5:$C$10,3,FALSE)+10,"IN RANGE","ABOVE RANGE"),"BELOW RANGE")</f>
        <v>IN RANGE</v>
      </c>
      <c r="S2016">
        <f>MIN(VLOOKUP($O2016,margin_ranges!$A$5:$D$10,4,FALSE),$P2016*100)</f>
        <v>29.287780689999998</v>
      </c>
      <c r="T2016" s="29">
        <f>(1-$S2016/100)/(1-$F2016)-1</f>
        <v>-4.0532491549295502E-3</v>
      </c>
      <c r="U2016" s="19" t="str">
        <f>IF(ABS(IFERROR(T2016,0))&gt;0.05,INDEX(margin_ranges!$C$13:$C$16,MATCH($F2016*100,margin_ranges!$B$13:$B$16,1)),"")</f>
        <v/>
      </c>
      <c r="V2016" t="e">
        <f>MIN(VLOOKUP($U2016,margin_ranges!$A$5:$D$10,4,FALSE),$P2016*100)</f>
        <v>#N/A</v>
      </c>
      <c r="Y2016" s="29" t="e">
        <f t="shared" si="31"/>
        <v>#N/A</v>
      </c>
    </row>
    <row r="2017" spans="1:25" x14ac:dyDescent="0.3">
      <c r="A2017" s="8" t="s">
        <v>17</v>
      </c>
      <c r="B2017" s="8" t="s">
        <v>3586</v>
      </c>
      <c r="C2017" s="8" t="s">
        <v>3587</v>
      </c>
      <c r="D2017" s="8" t="s">
        <v>3588</v>
      </c>
      <c r="E2017" s="8" t="s">
        <v>3589</v>
      </c>
      <c r="F2017" s="24">
        <v>0.28999999999999998</v>
      </c>
      <c r="G2017" s="24">
        <v>1</v>
      </c>
      <c r="H2017" s="25">
        <v>703.46939999999995</v>
      </c>
      <c r="I2017" s="25">
        <v>107.1931</v>
      </c>
      <c r="J2017" s="15">
        <v>5072</v>
      </c>
      <c r="K2017" s="15">
        <v>1287</v>
      </c>
      <c r="L2017" s="13">
        <v>0.15240000000000001</v>
      </c>
      <c r="M2017" s="7">
        <v>1.5772805299999999</v>
      </c>
      <c r="N2017" s="26">
        <v>1</v>
      </c>
      <c r="O2017" s="27" t="s">
        <v>22</v>
      </c>
      <c r="P2017" s="8">
        <v>0.36599737259999998</v>
      </c>
      <c r="Q2017" s="24">
        <v>0.28999999999999998</v>
      </c>
      <c r="R2017" t="str">
        <f>IF($Q2017*100&gt;=VLOOKUP($O2017,margin_ranges!$A$5:$C$10,2,FALSE),IF($Q2017*100&lt;=VLOOKUP($O2017,margin_ranges!$A$5:$C$10,3,FALSE)+10,"IN RANGE","ABOVE RANGE"),"BELOW RANGE")</f>
        <v>IN RANGE</v>
      </c>
      <c r="S2017">
        <f>MIN(VLOOKUP($O2017,margin_ranges!$A$5:$D$10,4,FALSE),$P2017*100)</f>
        <v>29.75</v>
      </c>
      <c r="T2017" s="29">
        <f>(1-$S2017/100)/(1-$F2017)-1</f>
        <v>-1.0563380281690127E-2</v>
      </c>
      <c r="U2017" s="19" t="str">
        <f>IF(ABS(IFERROR(T2017,0))&gt;0.05,INDEX(margin_ranges!$C$13:$C$16,MATCH($F2017*100,margin_ranges!$B$13:$B$16,1)),"")</f>
        <v/>
      </c>
      <c r="V2017" t="e">
        <f>MIN(VLOOKUP($U2017,margin_ranges!$A$5:$D$10,4,FALSE),$P2017*100)</f>
        <v>#N/A</v>
      </c>
      <c r="Y2017" s="29" t="e">
        <f t="shared" si="31"/>
        <v>#N/A</v>
      </c>
    </row>
    <row r="2018" spans="1:25" x14ac:dyDescent="0.3">
      <c r="A2018" s="8" t="s">
        <v>35</v>
      </c>
      <c r="B2018" s="8" t="s">
        <v>3592</v>
      </c>
      <c r="C2018" s="8" t="s">
        <v>34</v>
      </c>
      <c r="D2018" s="8" t="s">
        <v>34</v>
      </c>
      <c r="E2018" s="8"/>
      <c r="F2018" s="24">
        <v>0.29008931529669701</v>
      </c>
      <c r="G2018" s="24">
        <v>0.36376291999999999</v>
      </c>
      <c r="H2018" s="25">
        <v>147.44720000000001</v>
      </c>
      <c r="I2018" s="25">
        <v>102.0626</v>
      </c>
      <c r="J2018" s="15">
        <v>785</v>
      </c>
      <c r="K2018" s="15">
        <v>201</v>
      </c>
      <c r="L2018" s="13">
        <v>0.69220000000000004</v>
      </c>
      <c r="M2018" s="7">
        <v>0.25643200999999999</v>
      </c>
      <c r="N2018" s="26">
        <v>3.2744000000000002E-2</v>
      </c>
      <c r="O2018" s="27"/>
      <c r="P2018" s="8">
        <v>0.87230923279999995</v>
      </c>
      <c r="Q2018" s="24">
        <v>0.29010000000000002</v>
      </c>
      <c r="R2018" t="e">
        <f>IF($Q2018*100&gt;=VLOOKUP($O2018,margin_ranges!$A$5:$C$10,2,FALSE),IF($Q2018*100&lt;=VLOOKUP($O2018,margin_ranges!$A$5:$C$10,3,FALSE)+10,"IN RANGE","ABOVE RANGE"),"BELOW RANGE")</f>
        <v>#N/A</v>
      </c>
      <c r="S2018" t="e">
        <f>MIN(VLOOKUP($O2018,margin_ranges!$A$5:$D$10,4,FALSE),$P2018*100)</f>
        <v>#N/A</v>
      </c>
      <c r="T2018" s="29" t="e">
        <f>(1-$S2018/100)/(1-$F2018)-1</f>
        <v>#N/A</v>
      </c>
      <c r="U2018" s="19" t="str">
        <f>IF(ABS(IFERROR(T2018,0))&gt;0.05,INDEX(margin_ranges!$C$13:$C$16,MATCH($F2018*100,margin_ranges!$B$13:$B$16,1)),"")</f>
        <v/>
      </c>
      <c r="V2018" t="e">
        <f>MIN(VLOOKUP($U2018,margin_ranges!$A$5:$D$10,4,FALSE),$P2018*100)</f>
        <v>#N/A</v>
      </c>
      <c r="Y2018" s="29" t="e">
        <f t="shared" si="31"/>
        <v>#N/A</v>
      </c>
    </row>
    <row r="2019" spans="1:25" x14ac:dyDescent="0.3">
      <c r="A2019" s="8" t="s">
        <v>33</v>
      </c>
      <c r="B2019" s="8" t="s">
        <v>3592</v>
      </c>
      <c r="C2019" s="8" t="s">
        <v>3593</v>
      </c>
      <c r="D2019" s="8" t="s">
        <v>34</v>
      </c>
      <c r="E2019" s="8"/>
      <c r="F2019" s="24">
        <v>0.29008931529669701</v>
      </c>
      <c r="G2019" s="24">
        <v>0.36376291999999999</v>
      </c>
      <c r="H2019" s="25">
        <v>147.44720000000001</v>
      </c>
      <c r="I2019" s="25">
        <v>102.0626</v>
      </c>
      <c r="J2019" s="15">
        <v>785</v>
      </c>
      <c r="K2019" s="15">
        <v>201</v>
      </c>
      <c r="L2019" s="13">
        <v>0.69220000000000004</v>
      </c>
      <c r="M2019" s="7">
        <v>0.25643200999999999</v>
      </c>
      <c r="N2019" s="26">
        <v>3.2744000000000002E-2</v>
      </c>
      <c r="O2019" s="27"/>
      <c r="P2019" s="8">
        <v>0.87230923279999995</v>
      </c>
      <c r="Q2019" s="24">
        <v>0.29010000000000002</v>
      </c>
      <c r="R2019" t="e">
        <f>IF($Q2019*100&gt;=VLOOKUP($O2019,margin_ranges!$A$5:$C$10,2,FALSE),IF($Q2019*100&lt;=VLOOKUP($O2019,margin_ranges!$A$5:$C$10,3,FALSE)+10,"IN RANGE","ABOVE RANGE"),"BELOW RANGE")</f>
        <v>#N/A</v>
      </c>
      <c r="S2019" t="e">
        <f>MIN(VLOOKUP($O2019,margin_ranges!$A$5:$D$10,4,FALSE),$P2019*100)</f>
        <v>#N/A</v>
      </c>
      <c r="T2019" s="29" t="e">
        <f>(1-$S2019/100)/(1-$F2019)-1</f>
        <v>#N/A</v>
      </c>
      <c r="U2019" s="19" t="str">
        <f>IF(ABS(IFERROR(T2019,0))&gt;0.05,INDEX(margin_ranges!$C$13:$C$16,MATCH($F2019*100,margin_ranges!$B$13:$B$16,1)),"")</f>
        <v/>
      </c>
      <c r="V2019" t="e">
        <f>MIN(VLOOKUP($U2019,margin_ranges!$A$5:$D$10,4,FALSE),$P2019*100)</f>
        <v>#N/A</v>
      </c>
      <c r="Y2019" s="29" t="e">
        <f t="shared" si="31"/>
        <v>#N/A</v>
      </c>
    </row>
    <row r="2020" spans="1:25" x14ac:dyDescent="0.3">
      <c r="A2020" s="8" t="s">
        <v>17</v>
      </c>
      <c r="B2020" s="8" t="s">
        <v>3592</v>
      </c>
      <c r="C2020" s="8" t="s">
        <v>3593</v>
      </c>
      <c r="D2020" s="8" t="s">
        <v>3594</v>
      </c>
      <c r="E2020" s="8" t="s">
        <v>3595</v>
      </c>
      <c r="F2020" s="24">
        <v>0.3</v>
      </c>
      <c r="G2020" s="24">
        <v>0</v>
      </c>
      <c r="H2020" s="25">
        <v>1.454</v>
      </c>
      <c r="I2020" s="25">
        <v>1.0691999999999999</v>
      </c>
      <c r="J2020" s="15">
        <v>7</v>
      </c>
      <c r="K2020" s="15">
        <v>2</v>
      </c>
      <c r="L2020" s="13">
        <v>0.73540000000000005</v>
      </c>
      <c r="M2020" s="7">
        <v>0.21854498999999999</v>
      </c>
      <c r="N2020" s="26">
        <v>0.03</v>
      </c>
      <c r="O2020" s="27" t="s">
        <v>92</v>
      </c>
      <c r="P2020" s="8">
        <v>0.86272849539999996</v>
      </c>
      <c r="Q2020" s="24">
        <v>0.3</v>
      </c>
      <c r="R2020" t="str">
        <f>IF($Q2020*100&gt;=VLOOKUP($O2020,margin_ranges!$A$5:$C$10,2,FALSE),IF($Q2020*100&lt;=VLOOKUP($O2020,margin_ranges!$A$5:$C$10,3,FALSE)+10,"IN RANGE","ABOVE RANGE"),"BELOW RANGE")</f>
        <v>IN RANGE</v>
      </c>
      <c r="S2020">
        <f>MIN(VLOOKUP($O2020,margin_ranges!$A$5:$D$10,4,FALSE),$P2020*100)</f>
        <v>29.75</v>
      </c>
      <c r="T2020" s="29">
        <f>(1-$S2020/100)/(1-$F2020)-1</f>
        <v>3.5714285714285587E-3</v>
      </c>
      <c r="U2020" s="19" t="str">
        <f>IF(ABS(IFERROR(T2020,0))&gt;0.05,INDEX(margin_ranges!$C$13:$C$16,MATCH($F2020*100,margin_ranges!$B$13:$B$16,1)),"")</f>
        <v/>
      </c>
      <c r="V2020" t="e">
        <f>MIN(VLOOKUP($U2020,margin_ranges!$A$5:$D$10,4,FALSE),$P2020*100)</f>
        <v>#N/A</v>
      </c>
      <c r="Y2020" s="29" t="e">
        <f t="shared" si="31"/>
        <v>#N/A</v>
      </c>
    </row>
    <row r="2021" spans="1:25" x14ac:dyDescent="0.3">
      <c r="A2021" s="8" t="s">
        <v>17</v>
      </c>
      <c r="B2021" s="8" t="s">
        <v>3592</v>
      </c>
      <c r="C2021" s="8" t="s">
        <v>3593</v>
      </c>
      <c r="D2021" s="8" t="s">
        <v>3596</v>
      </c>
      <c r="E2021" s="8" t="s">
        <v>3597</v>
      </c>
      <c r="F2021" s="24">
        <v>0.28999999999999998</v>
      </c>
      <c r="G2021" s="24">
        <v>0</v>
      </c>
      <c r="H2021" s="25">
        <v>30.052399999999999</v>
      </c>
      <c r="I2021" s="25">
        <v>23.376100000000001</v>
      </c>
      <c r="J2021" s="15">
        <v>178</v>
      </c>
      <c r="K2021" s="15">
        <v>45</v>
      </c>
      <c r="L2021" s="13">
        <v>0.77780000000000005</v>
      </c>
      <c r="M2021" s="7">
        <v>0.2531699</v>
      </c>
      <c r="N2021" s="26">
        <v>0.03</v>
      </c>
      <c r="O2021" s="27" t="s">
        <v>22</v>
      </c>
      <c r="P2021" s="8">
        <v>0.88150250019999998</v>
      </c>
      <c r="Q2021" s="24">
        <v>0.28999999999999998</v>
      </c>
      <c r="R2021" t="str">
        <f>IF($Q2021*100&gt;=VLOOKUP($O2021,margin_ranges!$A$5:$C$10,2,FALSE),IF($Q2021*100&lt;=VLOOKUP($O2021,margin_ranges!$A$5:$C$10,3,FALSE)+10,"IN RANGE","ABOVE RANGE"),"BELOW RANGE")</f>
        <v>IN RANGE</v>
      </c>
      <c r="S2021">
        <f>MIN(VLOOKUP($O2021,margin_ranges!$A$5:$D$10,4,FALSE),$P2021*100)</f>
        <v>29.75</v>
      </c>
      <c r="T2021" s="29">
        <f>(1-$S2021/100)/(1-$F2021)-1</f>
        <v>-1.0563380281690127E-2</v>
      </c>
      <c r="U2021" s="19" t="str">
        <f>IF(ABS(IFERROR(T2021,0))&gt;0.05,INDEX(margin_ranges!$C$13:$C$16,MATCH($F2021*100,margin_ranges!$B$13:$B$16,1)),"")</f>
        <v/>
      </c>
      <c r="V2021" t="e">
        <f>MIN(VLOOKUP($U2021,margin_ranges!$A$5:$D$10,4,FALSE),$P2021*100)</f>
        <v>#N/A</v>
      </c>
      <c r="Y2021" s="29" t="e">
        <f t="shared" si="31"/>
        <v>#N/A</v>
      </c>
    </row>
    <row r="2022" spans="1:25" x14ac:dyDescent="0.3">
      <c r="A2022" s="8" t="s">
        <v>17</v>
      </c>
      <c r="B2022" s="8" t="s">
        <v>3592</v>
      </c>
      <c r="C2022" s="8" t="s">
        <v>3593</v>
      </c>
      <c r="D2022" s="8" t="s">
        <v>3600</v>
      </c>
      <c r="E2022" s="8" t="s">
        <v>3601</v>
      </c>
      <c r="F2022" s="24">
        <v>0.28999999999999998</v>
      </c>
      <c r="G2022" s="24">
        <v>0</v>
      </c>
      <c r="H2022" s="25">
        <v>22.628399999999999</v>
      </c>
      <c r="I2022" s="25">
        <v>14.0161</v>
      </c>
      <c r="J2022" s="15">
        <v>115</v>
      </c>
      <c r="K2022" s="15">
        <v>30</v>
      </c>
      <c r="L2022" s="13">
        <v>0.61939999999999995</v>
      </c>
      <c r="M2022" s="7">
        <v>0.27276239000000002</v>
      </c>
      <c r="N2022" s="26">
        <v>0.03</v>
      </c>
      <c r="O2022" s="27" t="s">
        <v>22</v>
      </c>
      <c r="P2022" s="8">
        <v>0.89001416219999996</v>
      </c>
      <c r="Q2022" s="24">
        <v>0.28999999999999998</v>
      </c>
      <c r="R2022" t="str">
        <f>IF($Q2022*100&gt;=VLOOKUP($O2022,margin_ranges!$A$5:$C$10,2,FALSE),IF($Q2022*100&lt;=VLOOKUP($O2022,margin_ranges!$A$5:$C$10,3,FALSE)+10,"IN RANGE","ABOVE RANGE"),"BELOW RANGE")</f>
        <v>IN RANGE</v>
      </c>
      <c r="S2022">
        <f>MIN(VLOOKUP($O2022,margin_ranges!$A$5:$D$10,4,FALSE),$P2022*100)</f>
        <v>29.75</v>
      </c>
      <c r="T2022" s="29">
        <f>(1-$S2022/100)/(1-$F2022)-1</f>
        <v>-1.0563380281690127E-2</v>
      </c>
      <c r="U2022" s="19" t="str">
        <f>IF(ABS(IFERROR(T2022,0))&gt;0.05,INDEX(margin_ranges!$C$13:$C$16,MATCH($F2022*100,margin_ranges!$B$13:$B$16,1)),"")</f>
        <v/>
      </c>
      <c r="V2022" t="e">
        <f>MIN(VLOOKUP($U2022,margin_ranges!$A$5:$D$10,4,FALSE),$P2022*100)</f>
        <v>#N/A</v>
      </c>
      <c r="Y2022" s="29" t="e">
        <f t="shared" si="31"/>
        <v>#N/A</v>
      </c>
    </row>
    <row r="2023" spans="1:25" x14ac:dyDescent="0.3">
      <c r="A2023" s="8" t="s">
        <v>17</v>
      </c>
      <c r="B2023" s="8" t="s">
        <v>3592</v>
      </c>
      <c r="C2023" s="8" t="s">
        <v>3593</v>
      </c>
      <c r="D2023" s="8" t="s">
        <v>3602</v>
      </c>
      <c r="E2023" s="8" t="s">
        <v>3603</v>
      </c>
      <c r="F2023" s="24">
        <v>0.28999999999999998</v>
      </c>
      <c r="G2023" s="24">
        <v>0</v>
      </c>
      <c r="H2023" s="25">
        <v>11.0596</v>
      </c>
      <c r="I2023" s="25">
        <v>7.1288999999999998</v>
      </c>
      <c r="J2023" s="15">
        <v>61</v>
      </c>
      <c r="K2023" s="15">
        <v>16</v>
      </c>
      <c r="L2023" s="13">
        <v>0.64459999999999995</v>
      </c>
      <c r="M2023" s="7">
        <v>0.28723999</v>
      </c>
      <c r="N2023" s="26">
        <v>0.03</v>
      </c>
      <c r="O2023" s="27" t="s">
        <v>22</v>
      </c>
      <c r="P2023" s="8">
        <v>0.89555771829999997</v>
      </c>
      <c r="Q2023" s="24">
        <v>0.28999999999999998</v>
      </c>
      <c r="R2023" t="str">
        <f>IF($Q2023*100&gt;=VLOOKUP($O2023,margin_ranges!$A$5:$C$10,2,FALSE),IF($Q2023*100&lt;=VLOOKUP($O2023,margin_ranges!$A$5:$C$10,3,FALSE)+10,"IN RANGE","ABOVE RANGE"),"BELOW RANGE")</f>
        <v>IN RANGE</v>
      </c>
      <c r="S2023">
        <f>MIN(VLOOKUP($O2023,margin_ranges!$A$5:$D$10,4,FALSE),$P2023*100)</f>
        <v>29.75</v>
      </c>
      <c r="T2023" s="29">
        <f>(1-$S2023/100)/(1-$F2023)-1</f>
        <v>-1.0563380281690127E-2</v>
      </c>
      <c r="U2023" s="19" t="str">
        <f>IF(ABS(IFERROR(T2023,0))&gt;0.05,INDEX(margin_ranges!$C$13:$C$16,MATCH($F2023*100,margin_ranges!$B$13:$B$16,1)),"")</f>
        <v/>
      </c>
      <c r="V2023" t="e">
        <f>MIN(VLOOKUP($U2023,margin_ranges!$A$5:$D$10,4,FALSE),$P2023*100)</f>
        <v>#N/A</v>
      </c>
      <c r="Y2023" s="29" t="e">
        <f t="shared" si="31"/>
        <v>#N/A</v>
      </c>
    </row>
    <row r="2024" spans="1:25" x14ac:dyDescent="0.3">
      <c r="A2024" s="8" t="s">
        <v>17</v>
      </c>
      <c r="B2024" s="8" t="s">
        <v>3592</v>
      </c>
      <c r="C2024" s="8" t="s">
        <v>3593</v>
      </c>
      <c r="D2024" s="8" t="s">
        <v>3604</v>
      </c>
      <c r="E2024" s="8" t="s">
        <v>3605</v>
      </c>
      <c r="F2024" s="24">
        <v>0.28999999999999998</v>
      </c>
      <c r="G2024" s="24">
        <v>1</v>
      </c>
      <c r="H2024" s="25">
        <v>58.382199999999997</v>
      </c>
      <c r="I2024" s="25">
        <v>41.472799999999999</v>
      </c>
      <c r="J2024" s="15">
        <v>286</v>
      </c>
      <c r="K2024" s="15">
        <v>72</v>
      </c>
      <c r="L2024" s="13">
        <v>0.71040000000000003</v>
      </c>
      <c r="M2024" s="7">
        <v>0.22955897</v>
      </c>
      <c r="N2024" s="26">
        <v>0.03</v>
      </c>
      <c r="O2024" s="27" t="s">
        <v>22</v>
      </c>
      <c r="P2024" s="8">
        <v>0.86931462569999995</v>
      </c>
      <c r="Q2024" s="24">
        <v>0.28999999999999998</v>
      </c>
      <c r="R2024" t="str">
        <f>IF($Q2024*100&gt;=VLOOKUP($O2024,margin_ranges!$A$5:$C$10,2,FALSE),IF($Q2024*100&lt;=VLOOKUP($O2024,margin_ranges!$A$5:$C$10,3,FALSE)+10,"IN RANGE","ABOVE RANGE"),"BELOW RANGE")</f>
        <v>IN RANGE</v>
      </c>
      <c r="S2024">
        <f>MIN(VLOOKUP($O2024,margin_ranges!$A$5:$D$10,4,FALSE),$P2024*100)</f>
        <v>29.75</v>
      </c>
      <c r="T2024" s="29">
        <f>(1-$S2024/100)/(1-$F2024)-1</f>
        <v>-1.0563380281690127E-2</v>
      </c>
      <c r="U2024" s="19" t="str">
        <f>IF(ABS(IFERROR(T2024,0))&gt;0.05,INDEX(margin_ranges!$C$13:$C$16,MATCH($F2024*100,margin_ranges!$B$13:$B$16,1)),"")</f>
        <v/>
      </c>
      <c r="V2024" t="e">
        <f>MIN(VLOOKUP($U2024,margin_ranges!$A$5:$D$10,4,FALSE),$P2024*100)</f>
        <v>#N/A</v>
      </c>
      <c r="Y2024" s="29" t="e">
        <f t="shared" si="31"/>
        <v>#N/A</v>
      </c>
    </row>
    <row r="2025" spans="1:25" x14ac:dyDescent="0.3">
      <c r="A2025" s="8" t="s">
        <v>17</v>
      </c>
      <c r="B2025" s="8" t="s">
        <v>3592</v>
      </c>
      <c r="C2025" s="8" t="s">
        <v>3593</v>
      </c>
      <c r="D2025" s="8" t="s">
        <v>3606</v>
      </c>
      <c r="E2025" s="8" t="s">
        <v>3607</v>
      </c>
      <c r="F2025" s="24">
        <v>0.28999999999999998</v>
      </c>
      <c r="G2025" s="24">
        <v>0</v>
      </c>
      <c r="H2025" s="25">
        <v>22.2715</v>
      </c>
      <c r="I2025" s="25">
        <v>14.2608</v>
      </c>
      <c r="J2025" s="15">
        <v>125</v>
      </c>
      <c r="K2025" s="15">
        <v>33</v>
      </c>
      <c r="L2025" s="13">
        <v>0.64029999999999998</v>
      </c>
      <c r="M2025" s="7">
        <v>0.29309194999999999</v>
      </c>
      <c r="N2025" s="26">
        <v>0.03</v>
      </c>
      <c r="O2025" s="27" t="s">
        <v>22</v>
      </c>
      <c r="P2025" s="8">
        <v>0.89764304179999999</v>
      </c>
      <c r="Q2025" s="24">
        <v>0.28999999999999998</v>
      </c>
      <c r="R2025" t="str">
        <f>IF($Q2025*100&gt;=VLOOKUP($O2025,margin_ranges!$A$5:$C$10,2,FALSE),IF($Q2025*100&lt;=VLOOKUP($O2025,margin_ranges!$A$5:$C$10,3,FALSE)+10,"IN RANGE","ABOVE RANGE"),"BELOW RANGE")</f>
        <v>IN RANGE</v>
      </c>
      <c r="S2025">
        <f>MIN(VLOOKUP($O2025,margin_ranges!$A$5:$D$10,4,FALSE),$P2025*100)</f>
        <v>29.75</v>
      </c>
      <c r="T2025" s="29">
        <f>(1-$S2025/100)/(1-$F2025)-1</f>
        <v>-1.0563380281690127E-2</v>
      </c>
      <c r="U2025" s="19" t="str">
        <f>IF(ABS(IFERROR(T2025,0))&gt;0.05,INDEX(margin_ranges!$C$13:$C$16,MATCH($F2025*100,margin_ranges!$B$13:$B$16,1)),"")</f>
        <v/>
      </c>
      <c r="V2025" t="e">
        <f>MIN(VLOOKUP($U2025,margin_ranges!$A$5:$D$10,4,FALSE),$P2025*100)</f>
        <v>#N/A</v>
      </c>
      <c r="Y2025" s="29" t="e">
        <f t="shared" si="31"/>
        <v>#N/A</v>
      </c>
    </row>
    <row r="2026" spans="1:25" x14ac:dyDescent="0.3">
      <c r="A2026" s="8" t="s">
        <v>17</v>
      </c>
      <c r="B2026" s="8" t="s">
        <v>3592</v>
      </c>
      <c r="C2026" s="8" t="s">
        <v>3593</v>
      </c>
      <c r="D2026" s="28" t="s">
        <v>3598</v>
      </c>
      <c r="E2026" s="8" t="s">
        <v>3599</v>
      </c>
      <c r="F2026" s="24">
        <v>0.28999999999999898</v>
      </c>
      <c r="G2026" s="24">
        <v>0</v>
      </c>
      <c r="H2026" s="25">
        <v>1.3724000000000001</v>
      </c>
      <c r="I2026" s="25">
        <v>0.67030000000000001</v>
      </c>
      <c r="J2026" s="15">
        <v>12</v>
      </c>
      <c r="K2026" s="15">
        <v>3</v>
      </c>
      <c r="L2026" s="13">
        <v>0.4884</v>
      </c>
      <c r="M2026" s="7">
        <v>0.59324381999999998</v>
      </c>
      <c r="N2026" s="26">
        <v>0.4</v>
      </c>
      <c r="O2026" s="27" t="s">
        <v>22</v>
      </c>
      <c r="P2026" s="8">
        <v>0.32574097359999998</v>
      </c>
      <c r="Q2026" s="24">
        <v>0.28999999999999998</v>
      </c>
      <c r="R2026" t="str">
        <f>IF($Q2026*100&gt;=VLOOKUP($O2026,margin_ranges!$A$5:$C$10,2,FALSE),IF($Q2026*100&lt;=VLOOKUP($O2026,margin_ranges!$A$5:$C$10,3,FALSE)+10,"IN RANGE","ABOVE RANGE"),"BELOW RANGE")</f>
        <v>IN RANGE</v>
      </c>
      <c r="S2026">
        <f>MIN(VLOOKUP($O2026,margin_ranges!$A$5:$D$10,4,FALSE),$P2026*100)</f>
        <v>29.75</v>
      </c>
      <c r="T2026" s="29">
        <f>(1-$S2026/100)/(1-$F2026)-1</f>
        <v>-1.056338028169157E-2</v>
      </c>
      <c r="U2026" s="19" t="str">
        <f>IF(ABS(IFERROR(T2026,0))&gt;0.05,INDEX(margin_ranges!$C$13:$C$16,MATCH($F2026*100,margin_ranges!$B$13:$B$16,1)),"")</f>
        <v/>
      </c>
      <c r="V2026" t="e">
        <f>MIN(VLOOKUP($U2026,margin_ranges!$A$5:$D$10,4,FALSE),$P2026*100)</f>
        <v>#N/A</v>
      </c>
      <c r="Y2026" s="29" t="e">
        <f t="shared" si="31"/>
        <v>#N/A</v>
      </c>
    </row>
    <row r="2027" spans="1:25" x14ac:dyDescent="0.3">
      <c r="A2027" s="8" t="s">
        <v>35</v>
      </c>
      <c r="B2027" s="8" t="s">
        <v>3608</v>
      </c>
      <c r="C2027" s="8" t="s">
        <v>34</v>
      </c>
      <c r="D2027" s="8" t="s">
        <v>34</v>
      </c>
      <c r="E2027" s="8"/>
      <c r="F2027" s="24">
        <v>0.28897844231076802</v>
      </c>
      <c r="G2027" s="24">
        <v>0</v>
      </c>
      <c r="H2027" s="25">
        <v>233.29759999999999</v>
      </c>
      <c r="I2027" s="25">
        <v>38.3065</v>
      </c>
      <c r="J2027" s="15">
        <v>1574</v>
      </c>
      <c r="K2027" s="15">
        <v>398</v>
      </c>
      <c r="L2027" s="13">
        <v>0.16420000000000001</v>
      </c>
      <c r="M2027" s="7">
        <v>1.3696248900000001</v>
      </c>
      <c r="N2027" s="26">
        <v>0.88713500000000001</v>
      </c>
      <c r="O2027" s="27"/>
      <c r="P2027" s="8">
        <v>0.35227885479999999</v>
      </c>
      <c r="Q2027" s="24">
        <v>0.28899999999999998</v>
      </c>
      <c r="R2027" t="e">
        <f>IF($Q2027*100&gt;=VLOOKUP($O2027,margin_ranges!$A$5:$C$10,2,FALSE),IF($Q2027*100&lt;=VLOOKUP($O2027,margin_ranges!$A$5:$C$10,3,FALSE)+10,"IN RANGE","ABOVE RANGE"),"BELOW RANGE")</f>
        <v>#N/A</v>
      </c>
      <c r="S2027" t="e">
        <f>MIN(VLOOKUP($O2027,margin_ranges!$A$5:$D$10,4,FALSE),$P2027*100)</f>
        <v>#N/A</v>
      </c>
      <c r="T2027" s="29" t="e">
        <f>(1-$S2027/100)/(1-$F2027)-1</f>
        <v>#N/A</v>
      </c>
      <c r="U2027" s="19" t="str">
        <f>IF(ABS(IFERROR(T2027,0))&gt;0.05,INDEX(margin_ranges!$C$13:$C$16,MATCH($F2027*100,margin_ranges!$B$13:$B$16,1)),"")</f>
        <v/>
      </c>
      <c r="V2027" t="e">
        <f>MIN(VLOOKUP($U2027,margin_ranges!$A$5:$D$10,4,FALSE),$P2027*100)</f>
        <v>#N/A</v>
      </c>
      <c r="Y2027" s="29" t="e">
        <f t="shared" si="31"/>
        <v>#N/A</v>
      </c>
    </row>
    <row r="2028" spans="1:25" x14ac:dyDescent="0.3">
      <c r="A2028" s="8" t="s">
        <v>33</v>
      </c>
      <c r="B2028" s="8" t="s">
        <v>3608</v>
      </c>
      <c r="C2028" s="8" t="s">
        <v>3609</v>
      </c>
      <c r="D2028" s="8" t="s">
        <v>34</v>
      </c>
      <c r="E2028" s="8"/>
      <c r="F2028" s="24">
        <v>0.28897844231076802</v>
      </c>
      <c r="G2028" s="24">
        <v>0</v>
      </c>
      <c r="H2028" s="25">
        <v>233.29759999999999</v>
      </c>
      <c r="I2028" s="25">
        <v>38.3065</v>
      </c>
      <c r="J2028" s="15">
        <v>1574</v>
      </c>
      <c r="K2028" s="15">
        <v>398</v>
      </c>
      <c r="L2028" s="13">
        <v>0.16420000000000001</v>
      </c>
      <c r="M2028" s="7">
        <v>1.3696248900000001</v>
      </c>
      <c r="N2028" s="26">
        <v>0.88713500000000001</v>
      </c>
      <c r="O2028" s="27"/>
      <c r="P2028" s="8">
        <v>0.35227885479999999</v>
      </c>
      <c r="Q2028" s="24">
        <v>0.28899999999999998</v>
      </c>
      <c r="R2028" t="e">
        <f>IF($Q2028*100&gt;=VLOOKUP($O2028,margin_ranges!$A$5:$C$10,2,FALSE),IF($Q2028*100&lt;=VLOOKUP($O2028,margin_ranges!$A$5:$C$10,3,FALSE)+10,"IN RANGE","ABOVE RANGE"),"BELOW RANGE")</f>
        <v>#N/A</v>
      </c>
      <c r="S2028" t="e">
        <f>MIN(VLOOKUP($O2028,margin_ranges!$A$5:$D$10,4,FALSE),$P2028*100)</f>
        <v>#N/A</v>
      </c>
      <c r="T2028" s="29" t="e">
        <f>(1-$S2028/100)/(1-$F2028)-1</f>
        <v>#N/A</v>
      </c>
      <c r="U2028" s="19" t="str">
        <f>IF(ABS(IFERROR(T2028,0))&gt;0.05,INDEX(margin_ranges!$C$13:$C$16,MATCH($F2028*100,margin_ranges!$B$13:$B$16,1)),"")</f>
        <v/>
      </c>
      <c r="V2028" t="e">
        <f>MIN(VLOOKUP($U2028,margin_ranges!$A$5:$D$10,4,FALSE),$P2028*100)</f>
        <v>#N/A</v>
      </c>
      <c r="Y2028" s="29" t="e">
        <f t="shared" si="31"/>
        <v>#N/A</v>
      </c>
    </row>
    <row r="2029" spans="1:25" x14ac:dyDescent="0.3">
      <c r="A2029" s="8" t="s">
        <v>17</v>
      </c>
      <c r="B2029" s="8" t="s">
        <v>3608</v>
      </c>
      <c r="C2029" s="8" t="s">
        <v>3609</v>
      </c>
      <c r="D2029" s="8" t="s">
        <v>3614</v>
      </c>
      <c r="E2029" s="8" t="s">
        <v>3615</v>
      </c>
      <c r="F2029" s="24">
        <v>0.28628812043405599</v>
      </c>
      <c r="G2029" s="24">
        <v>0</v>
      </c>
      <c r="H2029" s="25">
        <v>24.6388</v>
      </c>
      <c r="I2029" s="25">
        <v>2.5764</v>
      </c>
      <c r="J2029" s="15">
        <v>108</v>
      </c>
      <c r="K2029" s="15">
        <v>28</v>
      </c>
      <c r="L2029" s="13">
        <v>0.1046</v>
      </c>
      <c r="M2029" s="7">
        <v>1.40112562</v>
      </c>
      <c r="N2029" s="26">
        <v>1</v>
      </c>
      <c r="O2029" s="27" t="s">
        <v>22</v>
      </c>
      <c r="P2029" s="8">
        <v>0.28628812040000001</v>
      </c>
      <c r="Q2029" s="24">
        <v>0.28999999999999998</v>
      </c>
      <c r="R2029" t="str">
        <f>IF($Q2029*100&gt;=VLOOKUP($O2029,margin_ranges!$A$5:$C$10,2,FALSE),IF($Q2029*100&lt;=VLOOKUP($O2029,margin_ranges!$A$5:$C$10,3,FALSE)+10,"IN RANGE","ABOVE RANGE"),"BELOW RANGE")</f>
        <v>IN RANGE</v>
      </c>
      <c r="S2029">
        <f>MIN(VLOOKUP($O2029,margin_ranges!$A$5:$D$10,4,FALSE),$P2029*100)</f>
        <v>28.62881204</v>
      </c>
      <c r="T2029" s="29">
        <f>(1-$S2029/100)/(1-$F2029)-1</f>
        <v>4.7716497419969528E-11</v>
      </c>
      <c r="U2029" s="19" t="str">
        <f>IF(ABS(IFERROR(T2029,0))&gt;0.05,INDEX(margin_ranges!$C$13:$C$16,MATCH($F2029*100,margin_ranges!$B$13:$B$16,1)),"")</f>
        <v/>
      </c>
      <c r="V2029" t="e">
        <f>MIN(VLOOKUP($U2029,margin_ranges!$A$5:$D$10,4,FALSE),$P2029*100)</f>
        <v>#N/A</v>
      </c>
      <c r="Y2029" s="29" t="e">
        <f t="shared" si="31"/>
        <v>#N/A</v>
      </c>
    </row>
    <row r="2030" spans="1:25" x14ac:dyDescent="0.3">
      <c r="A2030" s="8" t="s">
        <v>17</v>
      </c>
      <c r="B2030" s="8" t="s">
        <v>3608</v>
      </c>
      <c r="C2030" s="8" t="s">
        <v>3609</v>
      </c>
      <c r="D2030" s="8" t="s">
        <v>3612</v>
      </c>
      <c r="E2030" s="8" t="s">
        <v>3613</v>
      </c>
      <c r="F2030" s="24">
        <v>0.239237051410538</v>
      </c>
      <c r="G2030" s="24">
        <v>0</v>
      </c>
      <c r="H2030" s="25">
        <v>18.447399999999998</v>
      </c>
      <c r="I2030" s="25">
        <v>2.7183000000000002</v>
      </c>
      <c r="J2030" s="15">
        <v>161</v>
      </c>
      <c r="K2030" s="15">
        <v>38</v>
      </c>
      <c r="L2030" s="13">
        <v>0.1474</v>
      </c>
      <c r="M2030" s="7">
        <v>1.97170486</v>
      </c>
      <c r="N2030" s="26">
        <v>1.5</v>
      </c>
      <c r="O2030" s="27" t="s">
        <v>22</v>
      </c>
      <c r="P2030" s="8">
        <v>0.23923705140000001</v>
      </c>
      <c r="Q2030" s="24">
        <v>0.28000000000000003</v>
      </c>
      <c r="R2030" t="str">
        <f>IF($Q2030*100&gt;=VLOOKUP($O2030,margin_ranges!$A$5:$C$10,2,FALSE),IF($Q2030*100&lt;=VLOOKUP($O2030,margin_ranges!$A$5:$C$10,3,FALSE)+10,"IN RANGE","ABOVE RANGE"),"BELOW RANGE")</f>
        <v>IN RANGE</v>
      </c>
      <c r="S2030">
        <f>MIN(VLOOKUP($O2030,margin_ranges!$A$5:$D$10,4,FALSE),$P2030*100)</f>
        <v>23.923705140000003</v>
      </c>
      <c r="T2030" s="29">
        <f>(1-$S2030/100)/(1-$F2030)-1</f>
        <v>1.3851808589038228E-11</v>
      </c>
      <c r="U2030" s="19" t="str">
        <f>IF(ABS(IFERROR(T2030,0))&gt;0.05,INDEX(margin_ranges!$C$13:$C$16,MATCH($F2030*100,margin_ranges!$B$13:$B$16,1)),"")</f>
        <v/>
      </c>
      <c r="V2030" t="e">
        <f>MIN(VLOOKUP($U2030,margin_ranges!$A$5:$D$10,4,FALSE),$P2030*100)</f>
        <v>#N/A</v>
      </c>
      <c r="Y2030" s="29" t="e">
        <f t="shared" si="31"/>
        <v>#N/A</v>
      </c>
    </row>
    <row r="2031" spans="1:25" x14ac:dyDescent="0.3">
      <c r="A2031" s="8" t="s">
        <v>17</v>
      </c>
      <c r="B2031" s="8" t="s">
        <v>3608</v>
      </c>
      <c r="C2031" s="8" t="s">
        <v>3609</v>
      </c>
      <c r="D2031" s="8" t="s">
        <v>3620</v>
      </c>
      <c r="E2031" s="8" t="s">
        <v>3621</v>
      </c>
      <c r="F2031" s="24">
        <v>0.25683096300278102</v>
      </c>
      <c r="G2031" s="24">
        <v>0</v>
      </c>
      <c r="H2031" s="25">
        <v>22.4114</v>
      </c>
      <c r="I2031" s="25">
        <v>3.3022</v>
      </c>
      <c r="J2031" s="15">
        <v>167</v>
      </c>
      <c r="K2031" s="15">
        <v>42</v>
      </c>
      <c r="L2031" s="13">
        <v>0.14729999999999999</v>
      </c>
      <c r="M2031" s="7">
        <v>1.68198611</v>
      </c>
      <c r="N2031" s="26">
        <v>1.25</v>
      </c>
      <c r="O2031" s="27" t="s">
        <v>22</v>
      </c>
      <c r="P2031" s="8">
        <v>0.25683096300000002</v>
      </c>
      <c r="Q2031" s="24">
        <v>0.28999999999999998</v>
      </c>
      <c r="R2031" t="str">
        <f>IF($Q2031*100&gt;=VLOOKUP($O2031,margin_ranges!$A$5:$C$10,2,FALSE),IF($Q2031*100&lt;=VLOOKUP($O2031,margin_ranges!$A$5:$C$10,3,FALSE)+10,"IN RANGE","ABOVE RANGE"),"BELOW RANGE")</f>
        <v>IN RANGE</v>
      </c>
      <c r="S2031">
        <f>MIN(VLOOKUP($O2031,margin_ranges!$A$5:$D$10,4,FALSE),$P2031*100)</f>
        <v>25.683096300000003</v>
      </c>
      <c r="T2031" s="29">
        <f>(1-$S2031/100)/(1-$F2031)-1</f>
        <v>3.7418956821966276E-12</v>
      </c>
      <c r="U2031" s="19" t="str">
        <f>IF(ABS(IFERROR(T2031,0))&gt;0.05,INDEX(margin_ranges!$C$13:$C$16,MATCH($F2031*100,margin_ranges!$B$13:$B$16,1)),"")</f>
        <v/>
      </c>
      <c r="V2031" t="e">
        <f>MIN(VLOOKUP($U2031,margin_ranges!$A$5:$D$10,4,FALSE),$P2031*100)</f>
        <v>#N/A</v>
      </c>
      <c r="Y2031" s="29" t="e">
        <f t="shared" si="31"/>
        <v>#N/A</v>
      </c>
    </row>
    <row r="2032" spans="1:25" x14ac:dyDescent="0.3">
      <c r="A2032" s="8" t="s">
        <v>17</v>
      </c>
      <c r="B2032" s="8" t="s">
        <v>3608</v>
      </c>
      <c r="C2032" s="8" t="s">
        <v>3609</v>
      </c>
      <c r="D2032" s="8" t="s">
        <v>3610</v>
      </c>
      <c r="E2032" s="8" t="s">
        <v>3611</v>
      </c>
      <c r="F2032" s="24">
        <v>0.27079988908671598</v>
      </c>
      <c r="G2032" s="24">
        <v>0</v>
      </c>
      <c r="H2032" s="25">
        <v>17.164400000000001</v>
      </c>
      <c r="I2032" s="25">
        <v>2.8552</v>
      </c>
      <c r="J2032" s="15">
        <v>117</v>
      </c>
      <c r="K2032" s="15">
        <v>30</v>
      </c>
      <c r="L2032" s="13">
        <v>0.1663</v>
      </c>
      <c r="M2032" s="7">
        <v>1.3713656700000001</v>
      </c>
      <c r="N2032" s="26">
        <v>1</v>
      </c>
      <c r="O2032" s="27" t="s">
        <v>22</v>
      </c>
      <c r="P2032" s="8">
        <v>0.27079988910000002</v>
      </c>
      <c r="Q2032" s="24">
        <v>0.28999999999999998</v>
      </c>
      <c r="R2032" t="str">
        <f>IF($Q2032*100&gt;=VLOOKUP($O2032,margin_ranges!$A$5:$C$10,2,FALSE),IF($Q2032*100&lt;=VLOOKUP($O2032,margin_ranges!$A$5:$C$10,3,FALSE)+10,"IN RANGE","ABOVE RANGE"),"BELOW RANGE")</f>
        <v>IN RANGE</v>
      </c>
      <c r="S2032">
        <f>MIN(VLOOKUP($O2032,margin_ranges!$A$5:$D$10,4,FALSE),$P2032*100)</f>
        <v>27.079988910000001</v>
      </c>
      <c r="T2032" s="29">
        <f>(1-$S2032/100)/(1-$F2032)-1</f>
        <v>-1.8217316544166806E-11</v>
      </c>
      <c r="U2032" s="19" t="str">
        <f>IF(ABS(IFERROR(T2032,0))&gt;0.05,INDEX(margin_ranges!$C$13:$C$16,MATCH($F2032*100,margin_ranges!$B$13:$B$16,1)),"")</f>
        <v/>
      </c>
      <c r="V2032" t="e">
        <f>MIN(VLOOKUP($U2032,margin_ranges!$A$5:$D$10,4,FALSE),$P2032*100)</f>
        <v>#N/A</v>
      </c>
      <c r="Y2032" s="29" t="e">
        <f t="shared" si="31"/>
        <v>#N/A</v>
      </c>
    </row>
    <row r="2033" spans="1:25" x14ac:dyDescent="0.3">
      <c r="A2033" s="8" t="s">
        <v>17</v>
      </c>
      <c r="B2033" s="8" t="s">
        <v>3608</v>
      </c>
      <c r="C2033" s="8" t="s">
        <v>3609</v>
      </c>
      <c r="D2033" s="8" t="s">
        <v>3616</v>
      </c>
      <c r="E2033" s="8" t="s">
        <v>3617</v>
      </c>
      <c r="F2033" s="24">
        <v>0.28999999999999998</v>
      </c>
      <c r="G2033" s="24">
        <v>0</v>
      </c>
      <c r="H2033" s="25">
        <v>18.884699999999999</v>
      </c>
      <c r="I2033" s="25">
        <v>3.4550000000000001</v>
      </c>
      <c r="J2033" s="15">
        <v>154</v>
      </c>
      <c r="K2033" s="15">
        <v>39</v>
      </c>
      <c r="L2033" s="13">
        <v>0.183</v>
      </c>
      <c r="M2033" s="7">
        <v>1.4887409599999999</v>
      </c>
      <c r="N2033" s="26">
        <v>1</v>
      </c>
      <c r="O2033" s="27" t="s">
        <v>22</v>
      </c>
      <c r="P2033" s="8">
        <v>0.328291469</v>
      </c>
      <c r="Q2033" s="24">
        <v>0.28999999999999998</v>
      </c>
      <c r="R2033" t="str">
        <f>IF($Q2033*100&gt;=VLOOKUP($O2033,margin_ranges!$A$5:$C$10,2,FALSE),IF($Q2033*100&lt;=VLOOKUP($O2033,margin_ranges!$A$5:$C$10,3,FALSE)+10,"IN RANGE","ABOVE RANGE"),"BELOW RANGE")</f>
        <v>IN RANGE</v>
      </c>
      <c r="S2033">
        <f>MIN(VLOOKUP($O2033,margin_ranges!$A$5:$D$10,4,FALSE),$P2033*100)</f>
        <v>29.75</v>
      </c>
      <c r="T2033" s="29">
        <f>(1-$S2033/100)/(1-$F2033)-1</f>
        <v>-1.0563380281690127E-2</v>
      </c>
      <c r="U2033" s="19" t="str">
        <f>IF(ABS(IFERROR(T2033,0))&gt;0.05,INDEX(margin_ranges!$C$13:$C$16,MATCH($F2033*100,margin_ranges!$B$13:$B$16,1)),"")</f>
        <v/>
      </c>
      <c r="V2033" t="e">
        <f>MIN(VLOOKUP($U2033,margin_ranges!$A$5:$D$10,4,FALSE),$P2033*100)</f>
        <v>#N/A</v>
      </c>
      <c r="Y2033" s="29" t="e">
        <f t="shared" si="31"/>
        <v>#N/A</v>
      </c>
    </row>
    <row r="2034" spans="1:25" x14ac:dyDescent="0.3">
      <c r="A2034" s="8" t="s">
        <v>17</v>
      </c>
      <c r="B2034" s="8" t="s">
        <v>3608</v>
      </c>
      <c r="C2034" s="8" t="s">
        <v>3609</v>
      </c>
      <c r="D2034" s="8" t="s">
        <v>3618</v>
      </c>
      <c r="E2034" s="8" t="s">
        <v>3619</v>
      </c>
      <c r="F2034" s="24">
        <v>0.28999999999999998</v>
      </c>
      <c r="G2034" s="24">
        <v>0</v>
      </c>
      <c r="H2034" s="25">
        <v>15.921099999999999</v>
      </c>
      <c r="I2034" s="25">
        <v>0.62660000000000005</v>
      </c>
      <c r="J2034" s="15">
        <v>30</v>
      </c>
      <c r="K2034" s="15">
        <v>8</v>
      </c>
      <c r="L2034" s="13">
        <v>3.9399999999999998E-2</v>
      </c>
      <c r="M2034" s="7">
        <v>1.60437707</v>
      </c>
      <c r="N2034" s="26">
        <v>1</v>
      </c>
      <c r="O2034" s="27" t="s">
        <v>22</v>
      </c>
      <c r="P2034" s="8">
        <v>0.3767051267</v>
      </c>
      <c r="Q2034" s="24">
        <v>0.28999999999999998</v>
      </c>
      <c r="R2034" t="str">
        <f>IF($Q2034*100&gt;=VLOOKUP($O2034,margin_ranges!$A$5:$C$10,2,FALSE),IF($Q2034*100&lt;=VLOOKUP($O2034,margin_ranges!$A$5:$C$10,3,FALSE)+10,"IN RANGE","ABOVE RANGE"),"BELOW RANGE")</f>
        <v>IN RANGE</v>
      </c>
      <c r="S2034">
        <f>MIN(VLOOKUP($O2034,margin_ranges!$A$5:$D$10,4,FALSE),$P2034*100)</f>
        <v>29.75</v>
      </c>
      <c r="T2034" s="29">
        <f>(1-$S2034/100)/(1-$F2034)-1</f>
        <v>-1.0563380281690127E-2</v>
      </c>
      <c r="U2034" s="19" t="str">
        <f>IF(ABS(IFERROR(T2034,0))&gt;0.05,INDEX(margin_ranges!$C$13:$C$16,MATCH($F2034*100,margin_ranges!$B$13:$B$16,1)),"")</f>
        <v/>
      </c>
      <c r="V2034" t="e">
        <f>MIN(VLOOKUP($U2034,margin_ranges!$A$5:$D$10,4,FALSE),$P2034*100)</f>
        <v>#N/A</v>
      </c>
      <c r="Y2034" s="29" t="e">
        <f t="shared" si="31"/>
        <v>#N/A</v>
      </c>
    </row>
    <row r="2035" spans="1:25" x14ac:dyDescent="0.3">
      <c r="A2035" s="8" t="s">
        <v>17</v>
      </c>
      <c r="B2035" s="8" t="s">
        <v>3608</v>
      </c>
      <c r="C2035" s="8" t="s">
        <v>3609</v>
      </c>
      <c r="D2035" s="8" t="s">
        <v>3622</v>
      </c>
      <c r="E2035" s="8" t="s">
        <v>3623</v>
      </c>
      <c r="F2035" s="24">
        <v>0.28999999999999998</v>
      </c>
      <c r="G2035" s="24">
        <v>0</v>
      </c>
      <c r="H2035" s="25">
        <v>21.364000000000001</v>
      </c>
      <c r="I2035" s="25">
        <v>3.8711000000000002</v>
      </c>
      <c r="J2035" s="15">
        <v>168</v>
      </c>
      <c r="K2035" s="15">
        <v>43</v>
      </c>
      <c r="L2035" s="13">
        <v>0.1812</v>
      </c>
      <c r="M2035" s="7">
        <v>1.4435648999999999</v>
      </c>
      <c r="N2035" s="26">
        <v>1</v>
      </c>
      <c r="O2035" s="27" t="s">
        <v>22</v>
      </c>
      <c r="P2035" s="8">
        <v>0.30727049620000002</v>
      </c>
      <c r="Q2035" s="24">
        <v>0.28999999999999998</v>
      </c>
      <c r="R2035" t="str">
        <f>IF($Q2035*100&gt;=VLOOKUP($O2035,margin_ranges!$A$5:$C$10,2,FALSE),IF($Q2035*100&lt;=VLOOKUP($O2035,margin_ranges!$A$5:$C$10,3,FALSE)+10,"IN RANGE","ABOVE RANGE"),"BELOW RANGE")</f>
        <v>IN RANGE</v>
      </c>
      <c r="S2035">
        <f>MIN(VLOOKUP($O2035,margin_ranges!$A$5:$D$10,4,FALSE),$P2035*100)</f>
        <v>29.75</v>
      </c>
      <c r="T2035" s="29">
        <f>(1-$S2035/100)/(1-$F2035)-1</f>
        <v>-1.0563380281690127E-2</v>
      </c>
      <c r="U2035" s="19" t="str">
        <f>IF(ABS(IFERROR(T2035,0))&gt;0.05,INDEX(margin_ranges!$C$13:$C$16,MATCH($F2035*100,margin_ranges!$B$13:$B$16,1)),"")</f>
        <v/>
      </c>
      <c r="V2035" t="e">
        <f>MIN(VLOOKUP($U2035,margin_ranges!$A$5:$D$10,4,FALSE),$P2035*100)</f>
        <v>#N/A</v>
      </c>
      <c r="Y2035" s="29" t="e">
        <f t="shared" si="31"/>
        <v>#N/A</v>
      </c>
    </row>
    <row r="2036" spans="1:25" x14ac:dyDescent="0.3">
      <c r="A2036" s="8" t="s">
        <v>17</v>
      </c>
      <c r="B2036" s="8" t="s">
        <v>3608</v>
      </c>
      <c r="C2036" s="8" t="s">
        <v>3609</v>
      </c>
      <c r="D2036" s="8" t="s">
        <v>3624</v>
      </c>
      <c r="E2036" s="8" t="s">
        <v>3625</v>
      </c>
      <c r="F2036" s="24">
        <v>0.28999999999999998</v>
      </c>
      <c r="G2036" s="24">
        <v>0</v>
      </c>
      <c r="H2036" s="25">
        <v>36.2849</v>
      </c>
      <c r="I2036" s="25">
        <v>11.6775</v>
      </c>
      <c r="J2036" s="15">
        <v>289</v>
      </c>
      <c r="K2036" s="15">
        <v>74</v>
      </c>
      <c r="L2036" s="13">
        <v>0.32179999999999997</v>
      </c>
      <c r="M2036" s="7">
        <v>0.82598647999999997</v>
      </c>
      <c r="N2036" s="26">
        <v>0.32</v>
      </c>
      <c r="O2036" s="27" t="s">
        <v>22</v>
      </c>
      <c r="P2036" s="8">
        <v>0.6125844587</v>
      </c>
      <c r="Q2036" s="24">
        <v>0.28999999999999998</v>
      </c>
      <c r="R2036" t="str">
        <f>IF($Q2036*100&gt;=VLOOKUP($O2036,margin_ranges!$A$5:$C$10,2,FALSE),IF($Q2036*100&lt;=VLOOKUP($O2036,margin_ranges!$A$5:$C$10,3,FALSE)+10,"IN RANGE","ABOVE RANGE"),"BELOW RANGE")</f>
        <v>IN RANGE</v>
      </c>
      <c r="S2036">
        <f>MIN(VLOOKUP($O2036,margin_ranges!$A$5:$D$10,4,FALSE),$P2036*100)</f>
        <v>29.75</v>
      </c>
      <c r="T2036" s="29">
        <f>(1-$S2036/100)/(1-$F2036)-1</f>
        <v>-1.0563380281690127E-2</v>
      </c>
      <c r="U2036" s="19" t="str">
        <f>IF(ABS(IFERROR(T2036,0))&gt;0.05,INDEX(margin_ranges!$C$13:$C$16,MATCH($F2036*100,margin_ranges!$B$13:$B$16,1)),"")</f>
        <v/>
      </c>
      <c r="V2036" t="e">
        <f>MIN(VLOOKUP($U2036,margin_ranges!$A$5:$D$10,4,FALSE),$P2036*100)</f>
        <v>#N/A</v>
      </c>
      <c r="Y2036" s="29" t="e">
        <f t="shared" si="31"/>
        <v>#N/A</v>
      </c>
    </row>
    <row r="2037" spans="1:25" x14ac:dyDescent="0.3">
      <c r="A2037" s="8" t="s">
        <v>17</v>
      </c>
      <c r="B2037" s="8" t="s">
        <v>3608</v>
      </c>
      <c r="C2037" s="8" t="s">
        <v>3609</v>
      </c>
      <c r="D2037" s="8" t="s">
        <v>3626</v>
      </c>
      <c r="E2037" s="8" t="s">
        <v>3627</v>
      </c>
      <c r="F2037" s="24">
        <v>0.28999999999999998</v>
      </c>
      <c r="G2037" s="24">
        <v>0</v>
      </c>
      <c r="H2037" s="25">
        <v>34.520600000000002</v>
      </c>
      <c r="I2037" s="25">
        <v>5.7302</v>
      </c>
      <c r="J2037" s="15">
        <v>315</v>
      </c>
      <c r="K2037" s="15">
        <v>80</v>
      </c>
      <c r="L2037" s="13">
        <v>0.16600000000000001</v>
      </c>
      <c r="M2037" s="7">
        <v>1.8314598099999999</v>
      </c>
      <c r="N2037" s="26">
        <v>1.25</v>
      </c>
      <c r="O2037" s="27" t="s">
        <v>22</v>
      </c>
      <c r="P2037" s="8">
        <v>0.317484339</v>
      </c>
      <c r="Q2037" s="24">
        <v>0.28999999999999998</v>
      </c>
      <c r="R2037" t="str">
        <f>IF($Q2037*100&gt;=VLOOKUP($O2037,margin_ranges!$A$5:$C$10,2,FALSE),IF($Q2037*100&lt;=VLOOKUP($O2037,margin_ranges!$A$5:$C$10,3,FALSE)+10,"IN RANGE","ABOVE RANGE"),"BELOW RANGE")</f>
        <v>IN RANGE</v>
      </c>
      <c r="S2037">
        <f>MIN(VLOOKUP($O2037,margin_ranges!$A$5:$D$10,4,FALSE),$P2037*100)</f>
        <v>29.75</v>
      </c>
      <c r="T2037" s="29">
        <f>(1-$S2037/100)/(1-$F2037)-1</f>
        <v>-1.0563380281690127E-2</v>
      </c>
      <c r="U2037" s="19" t="str">
        <f>IF(ABS(IFERROR(T2037,0))&gt;0.05,INDEX(margin_ranges!$C$13:$C$16,MATCH($F2037*100,margin_ranges!$B$13:$B$16,1)),"")</f>
        <v/>
      </c>
      <c r="V2037" t="e">
        <f>MIN(VLOOKUP($U2037,margin_ranges!$A$5:$D$10,4,FALSE),$P2037*100)</f>
        <v>#N/A</v>
      </c>
      <c r="Y2037" s="29" t="e">
        <f t="shared" si="31"/>
        <v>#N/A</v>
      </c>
    </row>
    <row r="2038" spans="1:25" x14ac:dyDescent="0.3">
      <c r="A2038" s="8" t="s">
        <v>17</v>
      </c>
      <c r="B2038" s="8" t="s">
        <v>3608</v>
      </c>
      <c r="C2038" s="8" t="s">
        <v>3609</v>
      </c>
      <c r="D2038" s="8" t="s">
        <v>3628</v>
      </c>
      <c r="E2038" s="8" t="s">
        <v>3629</v>
      </c>
      <c r="F2038" s="24">
        <v>0.28999999999999998</v>
      </c>
      <c r="G2038" s="24">
        <v>0</v>
      </c>
      <c r="H2038" s="25">
        <v>23.660299999999999</v>
      </c>
      <c r="I2038" s="25">
        <v>1.494</v>
      </c>
      <c r="J2038" s="15">
        <v>64</v>
      </c>
      <c r="K2038" s="15">
        <v>16</v>
      </c>
      <c r="L2038" s="13">
        <v>6.3100000000000003E-2</v>
      </c>
      <c r="M2038" s="7">
        <v>1.4384394700000001</v>
      </c>
      <c r="N2038" s="26">
        <v>1</v>
      </c>
      <c r="O2038" s="27" t="s">
        <v>22</v>
      </c>
      <c r="P2038" s="8">
        <v>0.30480216980000002</v>
      </c>
      <c r="Q2038" s="24">
        <v>0.28999999999999998</v>
      </c>
      <c r="R2038" t="str">
        <f>IF($Q2038*100&gt;=VLOOKUP($O2038,margin_ranges!$A$5:$C$10,2,FALSE),IF($Q2038*100&lt;=VLOOKUP($O2038,margin_ranges!$A$5:$C$10,3,FALSE)+10,"IN RANGE","ABOVE RANGE"),"BELOW RANGE")</f>
        <v>IN RANGE</v>
      </c>
      <c r="S2038">
        <f>MIN(VLOOKUP($O2038,margin_ranges!$A$5:$D$10,4,FALSE),$P2038*100)</f>
        <v>29.75</v>
      </c>
      <c r="T2038" s="29">
        <f>(1-$S2038/100)/(1-$F2038)-1</f>
        <v>-1.0563380281690127E-2</v>
      </c>
      <c r="U2038" s="19" t="str">
        <f>IF(ABS(IFERROR(T2038,0))&gt;0.05,INDEX(margin_ranges!$C$13:$C$16,MATCH($F2038*100,margin_ranges!$B$13:$B$16,1)),"")</f>
        <v/>
      </c>
      <c r="V2038" t="e">
        <f>MIN(VLOOKUP($U2038,margin_ranges!$A$5:$D$10,4,FALSE),$P2038*100)</f>
        <v>#N/A</v>
      </c>
      <c r="Y2038" s="29" t="e">
        <f t="shared" si="31"/>
        <v>#N/A</v>
      </c>
    </row>
    <row r="2039" spans="1:25" x14ac:dyDescent="0.3">
      <c r="A2039" s="8" t="s">
        <v>35</v>
      </c>
      <c r="B2039" s="8" t="s">
        <v>3630</v>
      </c>
      <c r="C2039" s="8" t="s">
        <v>34</v>
      </c>
      <c r="D2039" s="8" t="s">
        <v>34</v>
      </c>
      <c r="E2039" s="8"/>
      <c r="F2039" s="24">
        <v>2.1537452665823002E-5</v>
      </c>
      <c r="G2039" s="24">
        <v>0</v>
      </c>
      <c r="H2039" s="25">
        <v>276.70089999999999</v>
      </c>
      <c r="I2039" s="25">
        <v>31.742799999999999</v>
      </c>
      <c r="J2039" s="15">
        <v>467</v>
      </c>
      <c r="K2039" s="15">
        <v>0</v>
      </c>
      <c r="L2039" s="13">
        <v>0.1147</v>
      </c>
      <c r="M2039" s="7">
        <v>0.49001054999999999</v>
      </c>
      <c r="N2039" s="26">
        <v>0.49</v>
      </c>
      <c r="O2039" s="27"/>
      <c r="P2039" s="8">
        <v>2.1537499999999998E-5</v>
      </c>
      <c r="Q2039" s="24">
        <v>0.3</v>
      </c>
      <c r="R2039" t="e">
        <f>IF($Q2039*100&gt;=VLOOKUP($O2039,margin_ranges!$A$5:$C$10,2,FALSE),IF($Q2039*100&lt;=VLOOKUP($O2039,margin_ranges!$A$5:$C$10,3,FALSE)+10,"IN RANGE","ABOVE RANGE"),"BELOW RANGE")</f>
        <v>#N/A</v>
      </c>
      <c r="S2039" t="e">
        <f>MIN(VLOOKUP($O2039,margin_ranges!$A$5:$D$10,4,FALSE),$P2039*100)</f>
        <v>#N/A</v>
      </c>
      <c r="T2039" s="29" t="e">
        <f>(1-$S2039/100)/(1-$F2039)-1</f>
        <v>#N/A</v>
      </c>
      <c r="U2039" s="19" t="str">
        <f>IF(ABS(IFERROR(T2039,0))&gt;0.05,INDEX(margin_ranges!$C$13:$C$16,MATCH($F2039*100,margin_ranges!$B$13:$B$16,1)),"")</f>
        <v/>
      </c>
      <c r="V2039" t="e">
        <f>MIN(VLOOKUP($U2039,margin_ranges!$A$5:$D$10,4,FALSE),$P2039*100)</f>
        <v>#N/A</v>
      </c>
      <c r="Y2039" s="29" t="e">
        <f t="shared" si="31"/>
        <v>#N/A</v>
      </c>
    </row>
    <row r="2040" spans="1:25" x14ac:dyDescent="0.3">
      <c r="A2040" s="8" t="s">
        <v>33</v>
      </c>
      <c r="B2040" s="8" t="s">
        <v>3630</v>
      </c>
      <c r="C2040" s="8" t="s">
        <v>3631</v>
      </c>
      <c r="D2040" s="8" t="s">
        <v>34</v>
      </c>
      <c r="E2040" s="8"/>
      <c r="F2040" s="24">
        <v>2.1537452665823002E-5</v>
      </c>
      <c r="G2040" s="24">
        <v>0</v>
      </c>
      <c r="H2040" s="25">
        <v>276.70089999999999</v>
      </c>
      <c r="I2040" s="25">
        <v>31.742799999999999</v>
      </c>
      <c r="J2040" s="15">
        <v>467</v>
      </c>
      <c r="K2040" s="15">
        <v>0</v>
      </c>
      <c r="L2040" s="13">
        <v>0.1147</v>
      </c>
      <c r="M2040" s="7">
        <v>0.49001054999999999</v>
      </c>
      <c r="N2040" s="26">
        <v>0.49</v>
      </c>
      <c r="O2040" s="27"/>
      <c r="P2040" s="8">
        <v>2.1537499999999998E-5</v>
      </c>
      <c r="Q2040" s="24">
        <v>0.3</v>
      </c>
      <c r="R2040" t="e">
        <f>IF($Q2040*100&gt;=VLOOKUP($O2040,margin_ranges!$A$5:$C$10,2,FALSE),IF($Q2040*100&lt;=VLOOKUP($O2040,margin_ranges!$A$5:$C$10,3,FALSE)+10,"IN RANGE","ABOVE RANGE"),"BELOW RANGE")</f>
        <v>#N/A</v>
      </c>
      <c r="S2040" t="e">
        <f>MIN(VLOOKUP($O2040,margin_ranges!$A$5:$D$10,4,FALSE),$P2040*100)</f>
        <v>#N/A</v>
      </c>
      <c r="T2040" s="29" t="e">
        <f>(1-$S2040/100)/(1-$F2040)-1</f>
        <v>#N/A</v>
      </c>
      <c r="U2040" s="19" t="str">
        <f>IF(ABS(IFERROR(T2040,0))&gt;0.05,INDEX(margin_ranges!$C$13:$C$16,MATCH($F2040*100,margin_ranges!$B$13:$B$16,1)),"")</f>
        <v/>
      </c>
      <c r="V2040" t="e">
        <f>MIN(VLOOKUP($U2040,margin_ranges!$A$5:$D$10,4,FALSE),$P2040*100)</f>
        <v>#N/A</v>
      </c>
      <c r="Y2040" s="29" t="e">
        <f t="shared" si="31"/>
        <v>#N/A</v>
      </c>
    </row>
    <row r="2041" spans="1:25" x14ac:dyDescent="0.3">
      <c r="A2041" s="8" t="s">
        <v>17</v>
      </c>
      <c r="B2041" s="8" t="s">
        <v>3630</v>
      </c>
      <c r="C2041" s="8" t="s">
        <v>3631</v>
      </c>
      <c r="D2041" s="8" t="s">
        <v>3632</v>
      </c>
      <c r="E2041" s="8" t="s">
        <v>3633</v>
      </c>
      <c r="F2041" s="24">
        <v>2.1537452665823002E-5</v>
      </c>
      <c r="G2041" s="24">
        <v>0</v>
      </c>
      <c r="H2041" s="25">
        <v>276.70089999999999</v>
      </c>
      <c r="I2041" s="25">
        <v>31.742799999999999</v>
      </c>
      <c r="J2041" s="15">
        <v>467</v>
      </c>
      <c r="K2041" s="15">
        <v>0</v>
      </c>
      <c r="L2041" s="13">
        <v>0.1147</v>
      </c>
      <c r="M2041" s="7">
        <v>0.49001054999999999</v>
      </c>
      <c r="N2041" s="26">
        <v>0.49</v>
      </c>
      <c r="O2041" s="27" t="s">
        <v>22</v>
      </c>
      <c r="P2041" s="8">
        <v>2.1537499999999998E-5</v>
      </c>
      <c r="Q2041" s="24">
        <v>0.3</v>
      </c>
      <c r="R2041" t="str">
        <f>IF($Q2041*100&gt;=VLOOKUP($O2041,margin_ranges!$A$5:$C$10,2,FALSE),IF($Q2041*100&lt;=VLOOKUP($O2041,margin_ranges!$A$5:$C$10,3,FALSE)+10,"IN RANGE","ABOVE RANGE"),"BELOW RANGE")</f>
        <v>IN RANGE</v>
      </c>
      <c r="S2041">
        <f>MIN(VLOOKUP($O2041,margin_ranges!$A$5:$D$10,4,FALSE),$P2041*100)</f>
        <v>2.1537499999999998E-3</v>
      </c>
      <c r="T2041" s="29">
        <f>(1-$S2041/100)/(1-$F2041)-1</f>
        <v>-4.7335135811010787E-11</v>
      </c>
      <c r="U2041" s="19" t="str">
        <f>IF(ABS(IFERROR(T2041,0))&gt;0.05,INDEX(margin_ranges!$C$13:$C$16,MATCH($F2041*100,margin_ranges!$B$13:$B$16,1)),"")</f>
        <v/>
      </c>
      <c r="V2041" t="e">
        <f>MIN(VLOOKUP($U2041,margin_ranges!$A$5:$D$10,4,FALSE),$P2041*100)</f>
        <v>#N/A</v>
      </c>
      <c r="Y2041" s="29" t="e">
        <f t="shared" si="31"/>
        <v>#N/A</v>
      </c>
    </row>
    <row r="2042" spans="1:25" x14ac:dyDescent="0.3">
      <c r="A2042" s="8" t="s">
        <v>35</v>
      </c>
      <c r="B2042" s="8" t="s">
        <v>3634</v>
      </c>
      <c r="C2042" s="8" t="s">
        <v>34</v>
      </c>
      <c r="D2042" s="8" t="s">
        <v>34</v>
      </c>
      <c r="E2042" s="8"/>
      <c r="F2042" s="24">
        <v>0.32215847309558199</v>
      </c>
      <c r="G2042" s="24">
        <v>0</v>
      </c>
      <c r="H2042" s="25">
        <v>215.3005</v>
      </c>
      <c r="I2042" s="25">
        <v>46.685600000000001</v>
      </c>
      <c r="J2042" s="15">
        <v>242</v>
      </c>
      <c r="K2042" s="15">
        <v>75</v>
      </c>
      <c r="L2042" s="13">
        <v>0.21679999999999999</v>
      </c>
      <c r="M2042" s="7">
        <v>0.17250790999999999</v>
      </c>
      <c r="N2042" s="26">
        <v>5.9996000000000001E-2</v>
      </c>
      <c r="O2042" s="27"/>
      <c r="P2042" s="8">
        <v>0.65221305709999999</v>
      </c>
      <c r="Q2042" s="24">
        <v>0.32219999999999999</v>
      </c>
      <c r="R2042" t="e">
        <f>IF($Q2042*100&gt;=VLOOKUP($O2042,margin_ranges!$A$5:$C$10,2,FALSE),IF($Q2042*100&lt;=VLOOKUP($O2042,margin_ranges!$A$5:$C$10,3,FALSE)+10,"IN RANGE","ABOVE RANGE"),"BELOW RANGE")</f>
        <v>#N/A</v>
      </c>
      <c r="S2042" t="e">
        <f>MIN(VLOOKUP($O2042,margin_ranges!$A$5:$D$10,4,FALSE),$P2042*100)</f>
        <v>#N/A</v>
      </c>
      <c r="T2042" s="29" t="e">
        <f>(1-$S2042/100)/(1-$F2042)-1</f>
        <v>#N/A</v>
      </c>
      <c r="U2042" s="19" t="str">
        <f>IF(ABS(IFERROR(T2042,0))&gt;0.05,INDEX(margin_ranges!$C$13:$C$16,MATCH($F2042*100,margin_ranges!$B$13:$B$16,1)),"")</f>
        <v/>
      </c>
      <c r="V2042" t="e">
        <f>MIN(VLOOKUP($U2042,margin_ranges!$A$5:$D$10,4,FALSE),$P2042*100)</f>
        <v>#N/A</v>
      </c>
      <c r="Y2042" s="29" t="e">
        <f t="shared" si="31"/>
        <v>#N/A</v>
      </c>
    </row>
    <row r="2043" spans="1:25" x14ac:dyDescent="0.3">
      <c r="A2043" s="8" t="s">
        <v>33</v>
      </c>
      <c r="B2043" s="8" t="s">
        <v>3634</v>
      </c>
      <c r="C2043" s="8" t="s">
        <v>3635</v>
      </c>
      <c r="D2043" s="8" t="s">
        <v>34</v>
      </c>
      <c r="E2043" s="8"/>
      <c r="F2043" s="24">
        <v>0.32215847309558199</v>
      </c>
      <c r="G2043" s="24">
        <v>0</v>
      </c>
      <c r="H2043" s="25">
        <v>215.3005</v>
      </c>
      <c r="I2043" s="25">
        <v>46.685600000000001</v>
      </c>
      <c r="J2043" s="15">
        <v>242</v>
      </c>
      <c r="K2043" s="15">
        <v>75</v>
      </c>
      <c r="L2043" s="13">
        <v>0.21679999999999999</v>
      </c>
      <c r="M2043" s="7">
        <v>0.17250790999999999</v>
      </c>
      <c r="N2043" s="26">
        <v>5.9996000000000001E-2</v>
      </c>
      <c r="O2043" s="27"/>
      <c r="P2043" s="8">
        <v>0.65221305709999999</v>
      </c>
      <c r="Q2043" s="24">
        <v>0.32219999999999999</v>
      </c>
      <c r="R2043" t="e">
        <f>IF($Q2043*100&gt;=VLOOKUP($O2043,margin_ranges!$A$5:$C$10,2,FALSE),IF($Q2043*100&lt;=VLOOKUP($O2043,margin_ranges!$A$5:$C$10,3,FALSE)+10,"IN RANGE","ABOVE RANGE"),"BELOW RANGE")</f>
        <v>#N/A</v>
      </c>
      <c r="S2043" t="e">
        <f>MIN(VLOOKUP($O2043,margin_ranges!$A$5:$D$10,4,FALSE),$P2043*100)</f>
        <v>#N/A</v>
      </c>
      <c r="T2043" s="29" t="e">
        <f>(1-$S2043/100)/(1-$F2043)-1</f>
        <v>#N/A</v>
      </c>
      <c r="U2043" s="19" t="str">
        <f>IF(ABS(IFERROR(T2043,0))&gt;0.05,INDEX(margin_ranges!$C$13:$C$16,MATCH($F2043*100,margin_ranges!$B$13:$B$16,1)),"")</f>
        <v/>
      </c>
      <c r="V2043" t="e">
        <f>MIN(VLOOKUP($U2043,margin_ranges!$A$5:$D$10,4,FALSE),$P2043*100)</f>
        <v>#N/A</v>
      </c>
      <c r="Y2043" s="29" t="e">
        <f t="shared" si="31"/>
        <v>#N/A</v>
      </c>
    </row>
    <row r="2044" spans="1:25" x14ac:dyDescent="0.3">
      <c r="A2044" s="8" t="s">
        <v>17</v>
      </c>
      <c r="B2044" s="8" t="s">
        <v>3634</v>
      </c>
      <c r="C2044" s="8" t="s">
        <v>3635</v>
      </c>
      <c r="D2044" s="8" t="s">
        <v>3642</v>
      </c>
      <c r="E2044" s="8" t="s">
        <v>3643</v>
      </c>
      <c r="F2044" s="24">
        <v>0.39</v>
      </c>
      <c r="G2044" s="24">
        <v>0</v>
      </c>
      <c r="H2044" s="25">
        <v>29.2759</v>
      </c>
      <c r="I2044" s="25">
        <v>5.6425999999999998</v>
      </c>
      <c r="J2044" s="15">
        <v>38</v>
      </c>
      <c r="K2044" s="15">
        <v>13</v>
      </c>
      <c r="L2044" s="13">
        <v>0.19270000000000001</v>
      </c>
      <c r="M2044" s="7">
        <v>0.22415565000000001</v>
      </c>
      <c r="N2044" s="26">
        <v>0.03</v>
      </c>
      <c r="O2044" s="27" t="s">
        <v>22</v>
      </c>
      <c r="P2044" s="8">
        <v>0.86616442839999996</v>
      </c>
      <c r="Q2044" s="24">
        <v>0.39</v>
      </c>
      <c r="R2044" t="str">
        <f>IF($Q2044*100&gt;=VLOOKUP($O2044,margin_ranges!$A$5:$C$10,2,FALSE),IF($Q2044*100&lt;=VLOOKUP($O2044,margin_ranges!$A$5:$C$10,3,FALSE)+10,"IN RANGE","ABOVE RANGE"),"BELOW RANGE")</f>
        <v>IN RANGE</v>
      </c>
      <c r="S2044">
        <f>MIN(VLOOKUP($O2044,margin_ranges!$A$5:$D$10,4,FALSE),$P2044*100)</f>
        <v>29.75</v>
      </c>
      <c r="T2044" s="29">
        <f>(1-$S2044/100)/(1-$F2044)-1</f>
        <v>0.15163934426229519</v>
      </c>
      <c r="U2044" s="19" t="str">
        <f>IF(ABS(IFERROR(T2044,0))&gt;0.05,INDEX(margin_ranges!$C$13:$C$16,MATCH($F2044*100,margin_ranges!$B$13:$B$16,1)),"")</f>
        <v>Margin Over Fill (Type C)</v>
      </c>
      <c r="V2044">
        <f>MIN(VLOOKUP($U2044,margin_ranges!$A$5:$D$10,4,FALSE),$P2044*100)</f>
        <v>43</v>
      </c>
      <c r="Y2044" s="29">
        <f t="shared" si="31"/>
        <v>-6.5573770491803129E-2</v>
      </c>
    </row>
    <row r="2045" spans="1:25" x14ac:dyDescent="0.3">
      <c r="A2045" s="8" t="s">
        <v>17</v>
      </c>
      <c r="B2045" s="8" t="s">
        <v>3634</v>
      </c>
      <c r="C2045" s="8" t="s">
        <v>3635</v>
      </c>
      <c r="D2045" s="8" t="s">
        <v>3646</v>
      </c>
      <c r="E2045" s="8" t="s">
        <v>3647</v>
      </c>
      <c r="F2045" s="24">
        <v>0.37</v>
      </c>
      <c r="G2045" s="24">
        <v>0</v>
      </c>
      <c r="H2045" s="25">
        <v>35.028700000000001</v>
      </c>
      <c r="I2045" s="25">
        <v>7.1365999999999996</v>
      </c>
      <c r="J2045" s="15">
        <v>28</v>
      </c>
      <c r="K2045" s="15">
        <v>9</v>
      </c>
      <c r="L2045" s="13">
        <v>0.20369999999999999</v>
      </c>
      <c r="M2045" s="7">
        <v>0.13191876999999999</v>
      </c>
      <c r="N2045" s="26">
        <v>0.05</v>
      </c>
      <c r="O2045" s="27" t="s">
        <v>22</v>
      </c>
      <c r="P2045" s="8">
        <v>0.62097887770000004</v>
      </c>
      <c r="Q2045" s="24">
        <v>0.37</v>
      </c>
      <c r="R2045" t="str">
        <f>IF($Q2045*100&gt;=VLOOKUP($O2045,margin_ranges!$A$5:$C$10,2,FALSE),IF($Q2045*100&lt;=VLOOKUP($O2045,margin_ranges!$A$5:$C$10,3,FALSE)+10,"IN RANGE","ABOVE RANGE"),"BELOW RANGE")</f>
        <v>IN RANGE</v>
      </c>
      <c r="S2045">
        <f>MIN(VLOOKUP($O2045,margin_ranges!$A$5:$D$10,4,FALSE),$P2045*100)</f>
        <v>29.75</v>
      </c>
      <c r="T2045" s="29">
        <f>(1-$S2045/100)/(1-$F2045)-1</f>
        <v>0.11507936507936511</v>
      </c>
      <c r="U2045" s="19" t="str">
        <f>IF(ABS(IFERROR(T2045,0))&gt;0.05,INDEX(margin_ranges!$C$13:$C$16,MATCH($F2045*100,margin_ranges!$B$13:$B$16,1)),"")</f>
        <v>Margin Over Fill (Type C)</v>
      </c>
      <c r="V2045">
        <f>MIN(VLOOKUP($U2045,margin_ranges!$A$5:$D$10,4,FALSE),$P2045*100)</f>
        <v>43</v>
      </c>
      <c r="Y2045" s="29">
        <f t="shared" si="31"/>
        <v>-9.5238095238095122E-2</v>
      </c>
    </row>
    <row r="2046" spans="1:25" x14ac:dyDescent="0.3">
      <c r="A2046" s="8" t="s">
        <v>17</v>
      </c>
      <c r="B2046" s="8" t="s">
        <v>3634</v>
      </c>
      <c r="C2046" s="8" t="s">
        <v>3635</v>
      </c>
      <c r="D2046" s="8" t="s">
        <v>3636</v>
      </c>
      <c r="E2046" s="8" t="s">
        <v>3637</v>
      </c>
      <c r="F2046" s="24">
        <v>0.3</v>
      </c>
      <c r="G2046" s="24">
        <v>0</v>
      </c>
      <c r="H2046" s="25">
        <v>29.247699999999998</v>
      </c>
      <c r="I2046" s="25">
        <v>9.6693999999999996</v>
      </c>
      <c r="J2046" s="15">
        <v>43</v>
      </c>
      <c r="K2046" s="15">
        <v>13</v>
      </c>
      <c r="L2046" s="13">
        <v>0.3306</v>
      </c>
      <c r="M2046" s="7">
        <v>0.14840291999999999</v>
      </c>
      <c r="N2046" s="26">
        <v>0.03</v>
      </c>
      <c r="O2046" s="27" t="s">
        <v>92</v>
      </c>
      <c r="P2046" s="8">
        <v>0.79784764259999996</v>
      </c>
      <c r="Q2046" s="24">
        <v>0.3</v>
      </c>
      <c r="R2046" t="str">
        <f>IF($Q2046*100&gt;=VLOOKUP($O2046,margin_ranges!$A$5:$C$10,2,FALSE),IF($Q2046*100&lt;=VLOOKUP($O2046,margin_ranges!$A$5:$C$10,3,FALSE)+10,"IN RANGE","ABOVE RANGE"),"BELOW RANGE")</f>
        <v>IN RANGE</v>
      </c>
      <c r="S2046">
        <f>MIN(VLOOKUP($O2046,margin_ranges!$A$5:$D$10,4,FALSE),$P2046*100)</f>
        <v>29.75</v>
      </c>
      <c r="T2046" s="29">
        <f>(1-$S2046/100)/(1-$F2046)-1</f>
        <v>3.5714285714285587E-3</v>
      </c>
      <c r="U2046" s="19" t="str">
        <f>IF(ABS(IFERROR(T2046,0))&gt;0.05,INDEX(margin_ranges!$C$13:$C$16,MATCH($F2046*100,margin_ranges!$B$13:$B$16,1)),"")</f>
        <v/>
      </c>
      <c r="V2046" t="e">
        <f>MIN(VLOOKUP($U2046,margin_ranges!$A$5:$D$10,4,FALSE),$P2046*100)</f>
        <v>#N/A</v>
      </c>
      <c r="Y2046" s="29" t="e">
        <f t="shared" si="31"/>
        <v>#N/A</v>
      </c>
    </row>
    <row r="2047" spans="1:25" x14ac:dyDescent="0.3">
      <c r="A2047" s="8" t="s">
        <v>17</v>
      </c>
      <c r="B2047" s="8" t="s">
        <v>3634</v>
      </c>
      <c r="C2047" s="8" t="s">
        <v>3635</v>
      </c>
      <c r="D2047" s="8" t="s">
        <v>3644</v>
      </c>
      <c r="E2047" s="8" t="s">
        <v>3645</v>
      </c>
      <c r="F2047" s="24">
        <v>0.3</v>
      </c>
      <c r="G2047" s="24">
        <v>0</v>
      </c>
      <c r="H2047" s="25">
        <v>36.738500000000002</v>
      </c>
      <c r="I2047" s="25">
        <v>7.4372999999999996</v>
      </c>
      <c r="J2047" s="15">
        <v>35</v>
      </c>
      <c r="K2047" s="15">
        <v>10</v>
      </c>
      <c r="L2047" s="13">
        <v>0.2024</v>
      </c>
      <c r="M2047" s="7">
        <v>0.15631086999999999</v>
      </c>
      <c r="N2047" s="26">
        <v>0.06</v>
      </c>
      <c r="O2047" s="27" t="s">
        <v>92</v>
      </c>
      <c r="P2047" s="8">
        <v>0.61614952629999997</v>
      </c>
      <c r="Q2047" s="24">
        <v>0.3</v>
      </c>
      <c r="R2047" t="str">
        <f>IF($Q2047*100&gt;=VLOOKUP($O2047,margin_ranges!$A$5:$C$10,2,FALSE),IF($Q2047*100&lt;=VLOOKUP($O2047,margin_ranges!$A$5:$C$10,3,FALSE)+10,"IN RANGE","ABOVE RANGE"),"BELOW RANGE")</f>
        <v>IN RANGE</v>
      </c>
      <c r="S2047">
        <f>MIN(VLOOKUP($O2047,margin_ranges!$A$5:$D$10,4,FALSE),$P2047*100)</f>
        <v>29.75</v>
      </c>
      <c r="T2047" s="29">
        <f>(1-$S2047/100)/(1-$F2047)-1</f>
        <v>3.5714285714285587E-3</v>
      </c>
      <c r="U2047" s="19" t="str">
        <f>IF(ABS(IFERROR(T2047,0))&gt;0.05,INDEX(margin_ranges!$C$13:$C$16,MATCH($F2047*100,margin_ranges!$B$13:$B$16,1)),"")</f>
        <v/>
      </c>
      <c r="V2047" t="e">
        <f>MIN(VLOOKUP($U2047,margin_ranges!$A$5:$D$10,4,FALSE),$P2047*100)</f>
        <v>#N/A</v>
      </c>
      <c r="Y2047" s="29" t="e">
        <f t="shared" si="31"/>
        <v>#N/A</v>
      </c>
    </row>
    <row r="2048" spans="1:25" x14ac:dyDescent="0.3">
      <c r="A2048" s="8" t="s">
        <v>17</v>
      </c>
      <c r="B2048" s="8" t="s">
        <v>3634</v>
      </c>
      <c r="C2048" s="8" t="s">
        <v>3635</v>
      </c>
      <c r="D2048" s="8" t="s">
        <v>3648</v>
      </c>
      <c r="E2048" s="8" t="s">
        <v>3649</v>
      </c>
      <c r="F2048" s="24">
        <v>0.3</v>
      </c>
      <c r="G2048" s="24">
        <v>0</v>
      </c>
      <c r="H2048" s="25">
        <v>5.0148999999999999</v>
      </c>
      <c r="I2048" s="25">
        <v>1.4145000000000001</v>
      </c>
      <c r="J2048" s="15">
        <v>9</v>
      </c>
      <c r="K2048" s="15">
        <v>3</v>
      </c>
      <c r="L2048" s="13">
        <v>0.28210000000000002</v>
      </c>
      <c r="M2048" s="7">
        <v>0.20758471000000001</v>
      </c>
      <c r="N2048" s="26">
        <v>0.03</v>
      </c>
      <c r="O2048" s="27" t="s">
        <v>92</v>
      </c>
      <c r="P2048" s="8">
        <v>0.85548068499999996</v>
      </c>
      <c r="Q2048" s="24">
        <v>0.3</v>
      </c>
      <c r="R2048" t="str">
        <f>IF($Q2048*100&gt;=VLOOKUP($O2048,margin_ranges!$A$5:$C$10,2,FALSE),IF($Q2048*100&lt;=VLOOKUP($O2048,margin_ranges!$A$5:$C$10,3,FALSE)+10,"IN RANGE","ABOVE RANGE"),"BELOW RANGE")</f>
        <v>IN RANGE</v>
      </c>
      <c r="S2048">
        <f>MIN(VLOOKUP($O2048,margin_ranges!$A$5:$D$10,4,FALSE),$P2048*100)</f>
        <v>29.75</v>
      </c>
      <c r="T2048" s="29">
        <f>(1-$S2048/100)/(1-$F2048)-1</f>
        <v>3.5714285714285587E-3</v>
      </c>
      <c r="U2048" s="19" t="str">
        <f>IF(ABS(IFERROR(T2048,0))&gt;0.05,INDEX(margin_ranges!$C$13:$C$16,MATCH($F2048*100,margin_ranges!$B$13:$B$16,1)),"")</f>
        <v/>
      </c>
      <c r="V2048" t="e">
        <f>MIN(VLOOKUP($U2048,margin_ranges!$A$5:$D$10,4,FALSE),$P2048*100)</f>
        <v>#N/A</v>
      </c>
      <c r="Y2048" s="29" t="e">
        <f t="shared" si="31"/>
        <v>#N/A</v>
      </c>
    </row>
    <row r="2049" spans="1:25" x14ac:dyDescent="0.3">
      <c r="A2049" s="8" t="s">
        <v>17</v>
      </c>
      <c r="B2049" s="8" t="s">
        <v>3634</v>
      </c>
      <c r="C2049" s="8" t="s">
        <v>3635</v>
      </c>
      <c r="D2049" s="8" t="s">
        <v>3650</v>
      </c>
      <c r="E2049" s="8" t="s">
        <v>3651</v>
      </c>
      <c r="F2049" s="24">
        <v>0.3</v>
      </c>
      <c r="G2049" s="24">
        <v>0</v>
      </c>
      <c r="H2049" s="25">
        <v>29.4026</v>
      </c>
      <c r="I2049" s="25">
        <v>6.4481000000000002</v>
      </c>
      <c r="J2049" s="15">
        <v>36</v>
      </c>
      <c r="K2049" s="15">
        <v>11</v>
      </c>
      <c r="L2049" s="13">
        <v>0.21929999999999999</v>
      </c>
      <c r="M2049" s="7">
        <v>0.18357870000000001</v>
      </c>
      <c r="N2049" s="26">
        <v>0.11</v>
      </c>
      <c r="O2049" s="27" t="s">
        <v>92</v>
      </c>
      <c r="P2049" s="8">
        <v>0.40080194540000003</v>
      </c>
      <c r="Q2049" s="24">
        <v>0.3</v>
      </c>
      <c r="R2049" t="str">
        <f>IF($Q2049*100&gt;=VLOOKUP($O2049,margin_ranges!$A$5:$C$10,2,FALSE),IF($Q2049*100&lt;=VLOOKUP($O2049,margin_ranges!$A$5:$C$10,3,FALSE)+10,"IN RANGE","ABOVE RANGE"),"BELOW RANGE")</f>
        <v>IN RANGE</v>
      </c>
      <c r="S2049">
        <f>MIN(VLOOKUP($O2049,margin_ranges!$A$5:$D$10,4,FALSE),$P2049*100)</f>
        <v>29.75</v>
      </c>
      <c r="T2049" s="29">
        <f>(1-$S2049/100)/(1-$F2049)-1</f>
        <v>3.5714285714285587E-3</v>
      </c>
      <c r="U2049" s="19" t="str">
        <f>IF(ABS(IFERROR(T2049,0))&gt;0.05,INDEX(margin_ranges!$C$13:$C$16,MATCH($F2049*100,margin_ranges!$B$13:$B$16,1)),"")</f>
        <v/>
      </c>
      <c r="V2049" t="e">
        <f>MIN(VLOOKUP($U2049,margin_ranges!$A$5:$D$10,4,FALSE),$P2049*100)</f>
        <v>#N/A</v>
      </c>
      <c r="Y2049" s="29" t="e">
        <f t="shared" si="31"/>
        <v>#N/A</v>
      </c>
    </row>
    <row r="2050" spans="1:25" x14ac:dyDescent="0.3">
      <c r="A2050" s="8" t="s">
        <v>17</v>
      </c>
      <c r="B2050" s="8" t="s">
        <v>3634</v>
      </c>
      <c r="C2050" s="8" t="s">
        <v>3635</v>
      </c>
      <c r="D2050" s="28" t="s">
        <v>3638</v>
      </c>
      <c r="E2050" s="8" t="s">
        <v>3639</v>
      </c>
      <c r="F2050" s="24">
        <v>0.29999999999999899</v>
      </c>
      <c r="G2050" s="24">
        <v>0</v>
      </c>
      <c r="H2050" s="25">
        <v>36.943100000000001</v>
      </c>
      <c r="I2050" s="25">
        <v>6.5944000000000003</v>
      </c>
      <c r="J2050" s="15">
        <v>37</v>
      </c>
      <c r="K2050" s="15">
        <v>11</v>
      </c>
      <c r="L2050" s="13">
        <v>0.17849999999999999</v>
      </c>
      <c r="M2050" s="7">
        <v>0.18822816000000001</v>
      </c>
      <c r="N2050" s="26">
        <v>0.1</v>
      </c>
      <c r="O2050" s="27" t="s">
        <v>92</v>
      </c>
      <c r="P2050" s="8">
        <v>0.46872985909999998</v>
      </c>
      <c r="Q2050" s="24">
        <v>0.3</v>
      </c>
      <c r="R2050" t="str">
        <f>IF($Q2050*100&gt;=VLOOKUP($O2050,margin_ranges!$A$5:$C$10,2,FALSE),IF($Q2050*100&lt;=VLOOKUP($O2050,margin_ranges!$A$5:$C$10,3,FALSE)+10,"IN RANGE","ABOVE RANGE"),"BELOW RANGE")</f>
        <v>IN RANGE</v>
      </c>
      <c r="S2050">
        <f>MIN(VLOOKUP($O2050,margin_ranges!$A$5:$D$10,4,FALSE),$P2050*100)</f>
        <v>29.75</v>
      </c>
      <c r="T2050" s="29">
        <f>(1-$S2050/100)/(1-$F2050)-1</f>
        <v>3.5714285714270044E-3</v>
      </c>
      <c r="U2050" s="19" t="str">
        <f>IF(ABS(IFERROR(T2050,0))&gt;0.05,INDEX(margin_ranges!$C$13:$C$16,MATCH($F2050*100,margin_ranges!$B$13:$B$16,1)),"")</f>
        <v/>
      </c>
      <c r="V2050" t="e">
        <f>MIN(VLOOKUP($U2050,margin_ranges!$A$5:$D$10,4,FALSE),$P2050*100)</f>
        <v>#N/A</v>
      </c>
      <c r="Y2050" s="29" t="e">
        <f t="shared" si="31"/>
        <v>#N/A</v>
      </c>
    </row>
    <row r="2051" spans="1:25" x14ac:dyDescent="0.3">
      <c r="A2051" s="8" t="s">
        <v>17</v>
      </c>
      <c r="B2051" s="8" t="s">
        <v>3634</v>
      </c>
      <c r="C2051" s="8" t="s">
        <v>3635</v>
      </c>
      <c r="D2051" s="8" t="s">
        <v>3640</v>
      </c>
      <c r="E2051" s="8" t="s">
        <v>3641</v>
      </c>
      <c r="F2051" s="24">
        <v>0.25</v>
      </c>
      <c r="G2051" s="24">
        <v>0</v>
      </c>
      <c r="H2051" s="25">
        <v>5.1322000000000001</v>
      </c>
      <c r="I2051" s="25">
        <v>0.7883</v>
      </c>
      <c r="J2051" s="15">
        <v>7</v>
      </c>
      <c r="K2051" s="15">
        <v>2</v>
      </c>
      <c r="L2051" s="13">
        <v>0.15359999999999999</v>
      </c>
      <c r="M2051" s="7">
        <v>0.29066691</v>
      </c>
      <c r="N2051" s="26">
        <v>7.0000000000000007E-2</v>
      </c>
      <c r="O2051" s="27" t="s">
        <v>92</v>
      </c>
      <c r="P2051" s="8">
        <v>0.75917451209999998</v>
      </c>
      <c r="Q2051" s="24">
        <v>0.25</v>
      </c>
      <c r="R2051" t="str">
        <f>IF($Q2051*100&gt;=VLOOKUP($O2051,margin_ranges!$A$5:$C$10,2,FALSE),IF($Q2051*100&lt;=VLOOKUP($O2051,margin_ranges!$A$5:$C$10,3,FALSE)+10,"IN RANGE","ABOVE RANGE"),"BELOW RANGE")</f>
        <v>IN RANGE</v>
      </c>
      <c r="S2051">
        <f>MIN(VLOOKUP($O2051,margin_ranges!$A$5:$D$10,4,FALSE),$P2051*100)</f>
        <v>29.75</v>
      </c>
      <c r="T2051" s="29">
        <f>(1-$S2051/100)/(1-$F2051)-1</f>
        <v>-6.3333333333333353E-2</v>
      </c>
      <c r="U2051" s="19" t="str">
        <f>IF(ABS(IFERROR(T2051,0))&gt;0.05,INDEX(margin_ranges!$C$13:$C$16,MATCH($F2051*100,margin_ranges!$B$13:$B$16,1)),"")</f>
        <v>Balanced (Type B)</v>
      </c>
      <c r="V2051">
        <f>MIN(VLOOKUP($U2051,margin_ranges!$A$5:$D$10,4,FALSE),$P2051*100)</f>
        <v>29.75</v>
      </c>
      <c r="Y2051" s="29">
        <f t="shared" si="31"/>
        <v>-6.3333333333333353E-2</v>
      </c>
    </row>
    <row r="2052" spans="1:25" x14ac:dyDescent="0.3">
      <c r="A2052" s="8" t="s">
        <v>35</v>
      </c>
      <c r="B2052" s="8" t="s">
        <v>3652</v>
      </c>
      <c r="C2052" s="8" t="s">
        <v>34</v>
      </c>
      <c r="D2052" s="8" t="s">
        <v>34</v>
      </c>
      <c r="E2052" s="8"/>
      <c r="F2052" s="24">
        <v>0.208549993127434</v>
      </c>
      <c r="G2052" s="24">
        <v>0.91450007</v>
      </c>
      <c r="H2052" s="25">
        <v>64.629300000000001</v>
      </c>
      <c r="I2052" s="25">
        <v>7.7984999999999998</v>
      </c>
      <c r="J2052" s="15">
        <v>123</v>
      </c>
      <c r="K2052" s="15">
        <v>25</v>
      </c>
      <c r="L2052" s="13">
        <v>0.1207</v>
      </c>
      <c r="M2052" s="7">
        <v>0.52642816000000003</v>
      </c>
      <c r="N2052" s="26">
        <v>0.4</v>
      </c>
      <c r="O2052" s="27"/>
      <c r="P2052" s="8">
        <v>0.2401622273</v>
      </c>
      <c r="Q2052" s="24">
        <v>0.20849999999999999</v>
      </c>
      <c r="R2052" t="e">
        <f>IF($Q2052*100&gt;=VLOOKUP($O2052,margin_ranges!$A$5:$C$10,2,FALSE),IF($Q2052*100&lt;=VLOOKUP($O2052,margin_ranges!$A$5:$C$10,3,FALSE)+10,"IN RANGE","ABOVE RANGE"),"BELOW RANGE")</f>
        <v>#N/A</v>
      </c>
      <c r="S2052" t="e">
        <f>MIN(VLOOKUP($O2052,margin_ranges!$A$5:$D$10,4,FALSE),$P2052*100)</f>
        <v>#N/A</v>
      </c>
      <c r="T2052" s="29" t="e">
        <f>(1-$S2052/100)/(1-$F2052)-1</f>
        <v>#N/A</v>
      </c>
      <c r="U2052" s="19" t="str">
        <f>IF(ABS(IFERROR(T2052,0))&gt;0.05,INDEX(margin_ranges!$C$13:$C$16,MATCH($F2052*100,margin_ranges!$B$13:$B$16,1)),"")</f>
        <v/>
      </c>
      <c r="V2052" t="e">
        <f>MIN(VLOOKUP($U2052,margin_ranges!$A$5:$D$10,4,FALSE),$P2052*100)</f>
        <v>#N/A</v>
      </c>
      <c r="Y2052" s="29" t="e">
        <f t="shared" si="31"/>
        <v>#N/A</v>
      </c>
    </row>
    <row r="2053" spans="1:25" x14ac:dyDescent="0.3">
      <c r="A2053" s="8" t="s">
        <v>33</v>
      </c>
      <c r="B2053" s="8" t="s">
        <v>3652</v>
      </c>
      <c r="C2053" s="8" t="s">
        <v>3653</v>
      </c>
      <c r="D2053" s="8" t="s">
        <v>34</v>
      </c>
      <c r="E2053" s="8"/>
      <c r="F2053" s="24">
        <v>0.208549993127434</v>
      </c>
      <c r="G2053" s="24">
        <v>0.91450007</v>
      </c>
      <c r="H2053" s="25">
        <v>64.629300000000001</v>
      </c>
      <c r="I2053" s="25">
        <v>7.7984999999999998</v>
      </c>
      <c r="J2053" s="15">
        <v>123</v>
      </c>
      <c r="K2053" s="15">
        <v>25</v>
      </c>
      <c r="L2053" s="13">
        <v>0.1207</v>
      </c>
      <c r="M2053" s="7">
        <v>0.52642816000000003</v>
      </c>
      <c r="N2053" s="26">
        <v>0.4</v>
      </c>
      <c r="O2053" s="27"/>
      <c r="P2053" s="8">
        <v>0.2401622273</v>
      </c>
      <c r="Q2053" s="24">
        <v>0.20849999999999999</v>
      </c>
      <c r="R2053" t="e">
        <f>IF($Q2053*100&gt;=VLOOKUP($O2053,margin_ranges!$A$5:$C$10,2,FALSE),IF($Q2053*100&lt;=VLOOKUP($O2053,margin_ranges!$A$5:$C$10,3,FALSE)+10,"IN RANGE","ABOVE RANGE"),"BELOW RANGE")</f>
        <v>#N/A</v>
      </c>
      <c r="S2053" t="e">
        <f>MIN(VLOOKUP($O2053,margin_ranges!$A$5:$D$10,4,FALSE),$P2053*100)</f>
        <v>#N/A</v>
      </c>
      <c r="T2053" s="29" t="e">
        <f>(1-$S2053/100)/(1-$F2053)-1</f>
        <v>#N/A</v>
      </c>
      <c r="U2053" s="19" t="str">
        <f>IF(ABS(IFERROR(T2053,0))&gt;0.05,INDEX(margin_ranges!$C$13:$C$16,MATCH($F2053*100,margin_ranges!$B$13:$B$16,1)),"")</f>
        <v/>
      </c>
      <c r="V2053" t="e">
        <f>MIN(VLOOKUP($U2053,margin_ranges!$A$5:$D$10,4,FALSE),$P2053*100)</f>
        <v>#N/A</v>
      </c>
      <c r="Y2053" s="29" t="e">
        <f t="shared" si="31"/>
        <v>#N/A</v>
      </c>
    </row>
    <row r="2054" spans="1:25" x14ac:dyDescent="0.3">
      <c r="A2054" s="8" t="s">
        <v>17</v>
      </c>
      <c r="B2054" s="8" t="s">
        <v>3652</v>
      </c>
      <c r="C2054" s="8" t="s">
        <v>3653</v>
      </c>
      <c r="D2054" s="8" t="s">
        <v>3654</v>
      </c>
      <c r="E2054" s="8" t="s">
        <v>3655</v>
      </c>
      <c r="F2054" s="24">
        <v>0.29999999999999899</v>
      </c>
      <c r="G2054" s="24">
        <v>0</v>
      </c>
      <c r="H2054" s="25">
        <v>5.0152999999999999</v>
      </c>
      <c r="I2054" s="25">
        <v>0.57609999999999995</v>
      </c>
      <c r="J2054" s="15">
        <v>11</v>
      </c>
      <c r="K2054" s="15">
        <v>3</v>
      </c>
      <c r="L2054" s="13">
        <v>0.1149</v>
      </c>
      <c r="M2054" s="7">
        <v>0.60923629999999995</v>
      </c>
      <c r="N2054" s="26">
        <v>0.4</v>
      </c>
      <c r="O2054" s="27" t="s">
        <v>92</v>
      </c>
      <c r="P2054" s="8">
        <v>0.34344030440000001</v>
      </c>
      <c r="Q2054" s="24">
        <v>0.3</v>
      </c>
      <c r="R2054" t="str">
        <f>IF($Q2054*100&gt;=VLOOKUP($O2054,margin_ranges!$A$5:$C$10,2,FALSE),IF($Q2054*100&lt;=VLOOKUP($O2054,margin_ranges!$A$5:$C$10,3,FALSE)+10,"IN RANGE","ABOVE RANGE"),"BELOW RANGE")</f>
        <v>IN RANGE</v>
      </c>
      <c r="S2054">
        <f>MIN(VLOOKUP($O2054,margin_ranges!$A$5:$D$10,4,FALSE),$P2054*100)</f>
        <v>29.75</v>
      </c>
      <c r="T2054" s="29">
        <f>(1-$S2054/100)/(1-$F2054)-1</f>
        <v>3.5714285714270044E-3</v>
      </c>
      <c r="U2054" s="19" t="str">
        <f>IF(ABS(IFERROR(T2054,0))&gt;0.05,INDEX(margin_ranges!$C$13:$C$16,MATCH($F2054*100,margin_ranges!$B$13:$B$16,1)),"")</f>
        <v/>
      </c>
      <c r="V2054" t="e">
        <f>MIN(VLOOKUP($U2054,margin_ranges!$A$5:$D$10,4,FALSE),$P2054*100)</f>
        <v>#N/A</v>
      </c>
      <c r="Y2054" s="29" t="e">
        <f t="shared" si="31"/>
        <v>#N/A</v>
      </c>
    </row>
    <row r="2055" spans="1:25" x14ac:dyDescent="0.3">
      <c r="A2055" s="8" t="s">
        <v>17</v>
      </c>
      <c r="B2055" s="8" t="s">
        <v>3652</v>
      </c>
      <c r="C2055" s="8" t="s">
        <v>3653</v>
      </c>
      <c r="D2055" s="28" t="s">
        <v>3656</v>
      </c>
      <c r="E2055" s="8" t="s">
        <v>3657</v>
      </c>
      <c r="F2055" s="24">
        <v>0.19999999999999901</v>
      </c>
      <c r="G2055" s="24">
        <v>1</v>
      </c>
      <c r="H2055" s="25">
        <v>59.613999999999997</v>
      </c>
      <c r="I2055" s="25">
        <v>7.2224000000000004</v>
      </c>
      <c r="J2055" s="15">
        <v>113</v>
      </c>
      <c r="K2055" s="15">
        <v>22</v>
      </c>
      <c r="L2055" s="13">
        <v>0.1212</v>
      </c>
      <c r="M2055" s="7">
        <v>0.51982238000000003</v>
      </c>
      <c r="N2055" s="26">
        <v>0.4</v>
      </c>
      <c r="O2055" s="27" t="s">
        <v>95</v>
      </c>
      <c r="P2055" s="8">
        <v>0.23050638500000001</v>
      </c>
      <c r="Q2055" s="24">
        <v>0.2</v>
      </c>
      <c r="R2055" t="str">
        <f>IF($Q2055*100&gt;=VLOOKUP($O2055,margin_ranges!$A$5:$C$10,2,FALSE),IF($Q2055*100&lt;=VLOOKUP($O2055,margin_ranges!$A$5:$C$10,3,FALSE)+10,"IN RANGE","ABOVE RANGE"),"BELOW RANGE")</f>
        <v>IN RANGE</v>
      </c>
      <c r="S2055">
        <f>MIN(VLOOKUP($O2055,margin_ranges!$A$5:$D$10,4,FALSE),$P2055*100)</f>
        <v>19.75</v>
      </c>
      <c r="T2055" s="29">
        <f>(1-$S2055/100)/(1-$F2055)-1</f>
        <v>3.1249999999987121E-3</v>
      </c>
      <c r="U2055" s="19" t="str">
        <f>IF(ABS(IFERROR(T2055,0))&gt;0.05,INDEX(margin_ranges!$C$13:$C$16,MATCH($F2055*100,margin_ranges!$B$13:$B$16,1)),"")</f>
        <v/>
      </c>
      <c r="V2055" t="e">
        <f>MIN(VLOOKUP($U2055,margin_ranges!$A$5:$D$10,4,FALSE),$P2055*100)</f>
        <v>#N/A</v>
      </c>
      <c r="Y2055" s="29" t="e">
        <f t="shared" si="31"/>
        <v>#N/A</v>
      </c>
    </row>
    <row r="2056" spans="1:25" x14ac:dyDescent="0.3">
      <c r="A2056" s="8" t="s">
        <v>35</v>
      </c>
      <c r="B2056" s="8" t="s">
        <v>3658</v>
      </c>
      <c r="C2056" s="8" t="s">
        <v>34</v>
      </c>
      <c r="D2056" s="8" t="s">
        <v>34</v>
      </c>
      <c r="E2056" s="8"/>
      <c r="F2056" s="24">
        <v>0.285710895144618</v>
      </c>
      <c r="G2056" s="24">
        <v>0.98898786000000005</v>
      </c>
      <c r="H2056" s="25">
        <v>850.78179999999998</v>
      </c>
      <c r="I2056" s="25">
        <v>166.87870000000001</v>
      </c>
      <c r="J2056" s="15">
        <v>4991</v>
      </c>
      <c r="K2056" s="15">
        <v>1445</v>
      </c>
      <c r="L2056" s="13">
        <v>0.1961</v>
      </c>
      <c r="M2056" s="7">
        <v>0.99690237000000004</v>
      </c>
      <c r="N2056" s="26">
        <v>0.66158899999999998</v>
      </c>
      <c r="O2056" s="27"/>
      <c r="P2056" s="8">
        <v>0.33635527389999997</v>
      </c>
      <c r="Q2056" s="24">
        <v>0.28570000000000001</v>
      </c>
      <c r="R2056" t="e">
        <f>IF($Q2056*100&gt;=VLOOKUP($O2056,margin_ranges!$A$5:$C$10,2,FALSE),IF($Q2056*100&lt;=VLOOKUP($O2056,margin_ranges!$A$5:$C$10,3,FALSE)+10,"IN RANGE","ABOVE RANGE"),"BELOW RANGE")</f>
        <v>#N/A</v>
      </c>
      <c r="S2056" t="e">
        <f>MIN(VLOOKUP($O2056,margin_ranges!$A$5:$D$10,4,FALSE),$P2056*100)</f>
        <v>#N/A</v>
      </c>
      <c r="T2056" s="29" t="e">
        <f>(1-$S2056/100)/(1-$F2056)-1</f>
        <v>#N/A</v>
      </c>
      <c r="U2056" s="19" t="str">
        <f>IF(ABS(IFERROR(T2056,0))&gt;0.05,INDEX(margin_ranges!$C$13:$C$16,MATCH($F2056*100,margin_ranges!$B$13:$B$16,1)),"")</f>
        <v/>
      </c>
      <c r="V2056" t="e">
        <f>MIN(VLOOKUP($U2056,margin_ranges!$A$5:$D$10,4,FALSE),$P2056*100)</f>
        <v>#N/A</v>
      </c>
      <c r="Y2056" s="29" t="e">
        <f t="shared" si="31"/>
        <v>#N/A</v>
      </c>
    </row>
    <row r="2057" spans="1:25" x14ac:dyDescent="0.3">
      <c r="A2057" s="8" t="s">
        <v>33</v>
      </c>
      <c r="B2057" s="8" t="s">
        <v>3658</v>
      </c>
      <c r="C2057" s="8" t="s">
        <v>3659</v>
      </c>
      <c r="D2057" s="8" t="s">
        <v>34</v>
      </c>
      <c r="E2057" s="8"/>
      <c r="F2057" s="24">
        <v>0.285710895144618</v>
      </c>
      <c r="G2057" s="24">
        <v>0.98898786000000005</v>
      </c>
      <c r="H2057" s="25">
        <v>850.78179999999998</v>
      </c>
      <c r="I2057" s="25">
        <v>166.87870000000001</v>
      </c>
      <c r="J2057" s="15">
        <v>4991</v>
      </c>
      <c r="K2057" s="15">
        <v>1445</v>
      </c>
      <c r="L2057" s="13">
        <v>0.1961</v>
      </c>
      <c r="M2057" s="7">
        <v>0.99690237000000004</v>
      </c>
      <c r="N2057" s="26">
        <v>0.66158899999999998</v>
      </c>
      <c r="O2057" s="27"/>
      <c r="P2057" s="8">
        <v>0.33635527389999997</v>
      </c>
      <c r="Q2057" s="24">
        <v>0.28570000000000001</v>
      </c>
      <c r="R2057" t="e">
        <f>IF($Q2057*100&gt;=VLOOKUP($O2057,margin_ranges!$A$5:$C$10,2,FALSE),IF($Q2057*100&lt;=VLOOKUP($O2057,margin_ranges!$A$5:$C$10,3,FALSE)+10,"IN RANGE","ABOVE RANGE"),"BELOW RANGE")</f>
        <v>#N/A</v>
      </c>
      <c r="S2057" t="e">
        <f>MIN(VLOOKUP($O2057,margin_ranges!$A$5:$D$10,4,FALSE),$P2057*100)</f>
        <v>#N/A</v>
      </c>
      <c r="T2057" s="29" t="e">
        <f>(1-$S2057/100)/(1-$F2057)-1</f>
        <v>#N/A</v>
      </c>
      <c r="U2057" s="19" t="str">
        <f>IF(ABS(IFERROR(T2057,0))&gt;0.05,INDEX(margin_ranges!$C$13:$C$16,MATCH($F2057*100,margin_ranges!$B$13:$B$16,1)),"")</f>
        <v/>
      </c>
      <c r="V2057" t="e">
        <f>MIN(VLOOKUP($U2057,margin_ranges!$A$5:$D$10,4,FALSE),$P2057*100)</f>
        <v>#N/A</v>
      </c>
      <c r="Y2057" s="29" t="e">
        <f t="shared" si="31"/>
        <v>#N/A</v>
      </c>
    </row>
    <row r="2058" spans="1:25" x14ac:dyDescent="0.3">
      <c r="A2058" s="8" t="s">
        <v>17</v>
      </c>
      <c r="B2058" s="8" t="s">
        <v>3658</v>
      </c>
      <c r="C2058" s="8" t="s">
        <v>3659</v>
      </c>
      <c r="D2058" s="8" t="s">
        <v>3668</v>
      </c>
      <c r="E2058" s="8" t="s">
        <v>3669</v>
      </c>
      <c r="F2058" s="24">
        <v>0.35</v>
      </c>
      <c r="G2058" s="24">
        <v>1</v>
      </c>
      <c r="H2058" s="25">
        <v>51.6021</v>
      </c>
      <c r="I2058" s="25">
        <v>11.4102</v>
      </c>
      <c r="J2058" s="15">
        <v>379</v>
      </c>
      <c r="K2058" s="15">
        <v>133</v>
      </c>
      <c r="L2058" s="13">
        <v>0.22109999999999999</v>
      </c>
      <c r="M2058" s="7">
        <v>1.1084279100000001</v>
      </c>
      <c r="N2058" s="26">
        <v>0.7</v>
      </c>
      <c r="O2058" s="27" t="s">
        <v>95</v>
      </c>
      <c r="P2058" s="8">
        <v>0.36847494349999999</v>
      </c>
      <c r="Q2058" s="24">
        <v>0.35</v>
      </c>
      <c r="R2058" t="str">
        <f>IF($Q2058*100&gt;=VLOOKUP($O2058,margin_ranges!$A$5:$C$10,2,FALSE),IF($Q2058*100&lt;=VLOOKUP($O2058,margin_ranges!$A$5:$C$10,3,FALSE)+10,"IN RANGE","ABOVE RANGE"),"BELOW RANGE")</f>
        <v>IN RANGE</v>
      </c>
      <c r="S2058">
        <f>MIN(VLOOKUP($O2058,margin_ranges!$A$5:$D$10,4,FALSE),$P2058*100)</f>
        <v>19.75</v>
      </c>
      <c r="T2058" s="29">
        <f>(1-$S2058/100)/(1-$F2058)-1</f>
        <v>0.23461538461538467</v>
      </c>
      <c r="U2058" s="19" t="str">
        <f>IF(ABS(IFERROR(T2058,0))&gt;0.05,INDEX(margin_ranges!$C$13:$C$16,MATCH($F2058*100,margin_ranges!$B$13:$B$16,1)),"")</f>
        <v>Margin Over Fill (Type C)</v>
      </c>
      <c r="V2058">
        <f>MIN(VLOOKUP($U2058,margin_ranges!$A$5:$D$10,4,FALSE),$P2058*100)</f>
        <v>36.847494349999998</v>
      </c>
      <c r="Y2058" s="29">
        <f t="shared" si="31"/>
        <v>-2.8422990000000037E-2</v>
      </c>
    </row>
    <row r="2059" spans="1:25" x14ac:dyDescent="0.3">
      <c r="A2059" s="8" t="s">
        <v>17</v>
      </c>
      <c r="B2059" s="8" t="s">
        <v>3658</v>
      </c>
      <c r="C2059" s="8" t="s">
        <v>3659</v>
      </c>
      <c r="D2059" s="8" t="s">
        <v>3664</v>
      </c>
      <c r="E2059" s="8" t="s">
        <v>3665</v>
      </c>
      <c r="F2059" s="24">
        <v>0.25</v>
      </c>
      <c r="G2059" s="24">
        <v>1</v>
      </c>
      <c r="H2059" s="25">
        <v>180.84729999999999</v>
      </c>
      <c r="I2059" s="25">
        <v>38.363900000000001</v>
      </c>
      <c r="J2059" s="15">
        <v>969</v>
      </c>
      <c r="K2059" s="15">
        <v>241</v>
      </c>
      <c r="L2059" s="13">
        <v>0.21210000000000001</v>
      </c>
      <c r="M2059" s="7">
        <v>0.84206210000000004</v>
      </c>
      <c r="N2059" s="26">
        <v>0.6</v>
      </c>
      <c r="O2059" s="27" t="s">
        <v>95</v>
      </c>
      <c r="P2059" s="8">
        <v>0.28746347560000002</v>
      </c>
      <c r="Q2059" s="24">
        <v>0.25</v>
      </c>
      <c r="R2059" t="str">
        <f>IF($Q2059*100&gt;=VLOOKUP($O2059,margin_ranges!$A$5:$C$10,2,FALSE),IF($Q2059*100&lt;=VLOOKUP($O2059,margin_ranges!$A$5:$C$10,3,FALSE)+10,"IN RANGE","ABOVE RANGE"),"BELOW RANGE")</f>
        <v>IN RANGE</v>
      </c>
      <c r="S2059">
        <f>MIN(VLOOKUP($O2059,margin_ranges!$A$5:$D$10,4,FALSE),$P2059*100)</f>
        <v>19.75</v>
      </c>
      <c r="T2059" s="29">
        <f>(1-$S2059/100)/(1-$F2059)-1</f>
        <v>7.0000000000000062E-2</v>
      </c>
      <c r="U2059" s="19" t="str">
        <f>IF(ABS(IFERROR(T2059,0))&gt;0.05,INDEX(margin_ranges!$C$13:$C$16,MATCH($F2059*100,margin_ranges!$B$13:$B$16,1)),"")</f>
        <v>Balanced (Type B)</v>
      </c>
      <c r="V2059">
        <f>MIN(VLOOKUP($U2059,margin_ranges!$A$5:$D$10,4,FALSE),$P2059*100)</f>
        <v>28.74634756</v>
      </c>
      <c r="Y2059" s="29">
        <f t="shared" si="31"/>
        <v>-4.9951300800000098E-2</v>
      </c>
    </row>
    <row r="2060" spans="1:25" x14ac:dyDescent="0.3">
      <c r="A2060" s="8" t="s">
        <v>17</v>
      </c>
      <c r="B2060" s="8" t="s">
        <v>3658</v>
      </c>
      <c r="C2060" s="8" t="s">
        <v>3659</v>
      </c>
      <c r="D2060" s="8" t="s">
        <v>3672</v>
      </c>
      <c r="E2060" s="8" t="s">
        <v>3673</v>
      </c>
      <c r="F2060" s="24">
        <v>0.342485689741928</v>
      </c>
      <c r="G2060" s="24">
        <v>1</v>
      </c>
      <c r="H2060" s="25">
        <v>86.072500000000005</v>
      </c>
      <c r="I2060" s="25">
        <v>18.02</v>
      </c>
      <c r="J2060" s="15">
        <v>617</v>
      </c>
      <c r="K2060" s="15">
        <v>204</v>
      </c>
      <c r="L2060" s="13">
        <v>0.2094</v>
      </c>
      <c r="M2060" s="7">
        <v>1.1406595799999999</v>
      </c>
      <c r="N2060" s="26">
        <v>0.75</v>
      </c>
      <c r="O2060" s="27" t="s">
        <v>479</v>
      </c>
      <c r="P2060" s="8">
        <v>0.34248568969999998</v>
      </c>
      <c r="Q2060" s="24">
        <v>0.35</v>
      </c>
      <c r="R2060" t="str">
        <f>IF($Q2060*100&gt;=VLOOKUP($O2060,margin_ranges!$A$5:$C$10,2,FALSE),IF($Q2060*100&lt;=VLOOKUP($O2060,margin_ranges!$A$5:$C$10,3,FALSE)+10,"IN RANGE","ABOVE RANGE"),"BELOW RANGE")</f>
        <v>IN RANGE</v>
      </c>
      <c r="S2060">
        <f>MIN(VLOOKUP($O2060,margin_ranges!$A$5:$D$10,4,FALSE),$P2060*100)</f>
        <v>34.248568970000001</v>
      </c>
      <c r="T2060" s="29">
        <f>(1-$S2060/100)/(1-$F2060)-1</f>
        <v>6.3767435776185266E-11</v>
      </c>
      <c r="U2060" s="19" t="str">
        <f>IF(ABS(IFERROR(T2060,0))&gt;0.05,INDEX(margin_ranges!$C$13:$C$16,MATCH($F2060*100,margin_ranges!$B$13:$B$16,1)),"")</f>
        <v/>
      </c>
      <c r="V2060" t="e">
        <f>MIN(VLOOKUP($U2060,margin_ranges!$A$5:$D$10,4,FALSE),$P2060*100)</f>
        <v>#N/A</v>
      </c>
      <c r="Y2060" s="29" t="e">
        <f t="shared" si="31"/>
        <v>#N/A</v>
      </c>
    </row>
    <row r="2061" spans="1:25" x14ac:dyDescent="0.3">
      <c r="A2061" s="8" t="s">
        <v>17</v>
      </c>
      <c r="B2061" s="8" t="s">
        <v>3658</v>
      </c>
      <c r="C2061" s="8" t="s">
        <v>3659</v>
      </c>
      <c r="D2061" s="8" t="s">
        <v>3660</v>
      </c>
      <c r="E2061" s="8" t="s">
        <v>3661</v>
      </c>
      <c r="F2061" s="24">
        <v>0.28999999999999898</v>
      </c>
      <c r="G2061" s="24">
        <v>0</v>
      </c>
      <c r="H2061" s="25">
        <v>37.891800000000003</v>
      </c>
      <c r="I2061" s="25">
        <v>2.4659</v>
      </c>
      <c r="J2061" s="15">
        <v>55</v>
      </c>
      <c r="K2061" s="15">
        <v>14</v>
      </c>
      <c r="L2061" s="13">
        <v>6.5100000000000005E-2</v>
      </c>
      <c r="M2061" s="7">
        <v>0.74294652999999999</v>
      </c>
      <c r="N2061" s="26">
        <v>0.4</v>
      </c>
      <c r="O2061" s="27" t="s">
        <v>22</v>
      </c>
      <c r="P2061" s="8">
        <v>0.46160324390000002</v>
      </c>
      <c r="Q2061" s="24">
        <v>0.28999999999999998</v>
      </c>
      <c r="R2061" t="str">
        <f>IF($Q2061*100&gt;=VLOOKUP($O2061,margin_ranges!$A$5:$C$10,2,FALSE),IF($Q2061*100&lt;=VLOOKUP($O2061,margin_ranges!$A$5:$C$10,3,FALSE)+10,"IN RANGE","ABOVE RANGE"),"BELOW RANGE")</f>
        <v>IN RANGE</v>
      </c>
      <c r="S2061">
        <f>MIN(VLOOKUP($O2061,margin_ranges!$A$5:$D$10,4,FALSE),$P2061*100)</f>
        <v>29.75</v>
      </c>
      <c r="T2061" s="29">
        <f>(1-$S2061/100)/(1-$F2061)-1</f>
        <v>-1.056338028169157E-2</v>
      </c>
      <c r="U2061" s="19" t="str">
        <f>IF(ABS(IFERROR(T2061,0))&gt;0.05,INDEX(margin_ranges!$C$13:$C$16,MATCH($F2061*100,margin_ranges!$B$13:$B$16,1)),"")</f>
        <v/>
      </c>
      <c r="V2061" t="e">
        <f>MIN(VLOOKUP($U2061,margin_ranges!$A$5:$D$10,4,FALSE),$P2061*100)</f>
        <v>#N/A</v>
      </c>
      <c r="Y2061" s="29" t="e">
        <f t="shared" si="31"/>
        <v>#N/A</v>
      </c>
    </row>
    <row r="2062" spans="1:25" x14ac:dyDescent="0.3">
      <c r="A2062" s="8" t="s">
        <v>17</v>
      </c>
      <c r="B2062" s="8" t="s">
        <v>3658</v>
      </c>
      <c r="C2062" s="8" t="s">
        <v>3659</v>
      </c>
      <c r="D2062" s="8" t="s">
        <v>3666</v>
      </c>
      <c r="E2062" s="8" t="s">
        <v>3667</v>
      </c>
      <c r="F2062" s="24">
        <v>0.28999999999999898</v>
      </c>
      <c r="G2062" s="24">
        <v>1</v>
      </c>
      <c r="H2062" s="25">
        <v>67.879800000000003</v>
      </c>
      <c r="I2062" s="25">
        <v>14.7285</v>
      </c>
      <c r="J2062" s="15">
        <v>426</v>
      </c>
      <c r="K2062" s="15">
        <v>109</v>
      </c>
      <c r="L2062" s="13">
        <v>0.217</v>
      </c>
      <c r="M2062" s="7">
        <v>0.96344987000000004</v>
      </c>
      <c r="N2062" s="26">
        <v>0.5</v>
      </c>
      <c r="O2062" s="27" t="s">
        <v>22</v>
      </c>
      <c r="P2062" s="8">
        <v>0.4810316396</v>
      </c>
      <c r="Q2062" s="24">
        <v>0.28999999999999998</v>
      </c>
      <c r="R2062" t="str">
        <f>IF($Q2062*100&gt;=VLOOKUP($O2062,margin_ranges!$A$5:$C$10,2,FALSE),IF($Q2062*100&lt;=VLOOKUP($O2062,margin_ranges!$A$5:$C$10,3,FALSE)+10,"IN RANGE","ABOVE RANGE"),"BELOW RANGE")</f>
        <v>IN RANGE</v>
      </c>
      <c r="S2062">
        <f>MIN(VLOOKUP($O2062,margin_ranges!$A$5:$D$10,4,FALSE),$P2062*100)</f>
        <v>29.75</v>
      </c>
      <c r="T2062" s="29">
        <f>(1-$S2062/100)/(1-$F2062)-1</f>
        <v>-1.056338028169157E-2</v>
      </c>
      <c r="U2062" s="19" t="str">
        <f>IF(ABS(IFERROR(T2062,0))&gt;0.05,INDEX(margin_ranges!$C$13:$C$16,MATCH($F2062*100,margin_ranges!$B$13:$B$16,1)),"")</f>
        <v/>
      </c>
      <c r="V2062" t="e">
        <f>MIN(VLOOKUP($U2062,margin_ranges!$A$5:$D$10,4,FALSE),$P2062*100)</f>
        <v>#N/A</v>
      </c>
      <c r="Y2062" s="29" t="e">
        <f t="shared" ref="Y2062:Y2125" si="32">(1-$V2062/100)/(1-$F2062)-1</f>
        <v>#N/A</v>
      </c>
    </row>
    <row r="2063" spans="1:25" x14ac:dyDescent="0.3">
      <c r="A2063" s="8" t="s">
        <v>17</v>
      </c>
      <c r="B2063" s="8" t="s">
        <v>3658</v>
      </c>
      <c r="C2063" s="8" t="s">
        <v>3659</v>
      </c>
      <c r="D2063" s="8" t="s">
        <v>3670</v>
      </c>
      <c r="E2063" s="8" t="s">
        <v>3671</v>
      </c>
      <c r="F2063" s="24">
        <v>0.17</v>
      </c>
      <c r="G2063" s="24">
        <v>1</v>
      </c>
      <c r="H2063" s="25">
        <v>189.41159999999999</v>
      </c>
      <c r="I2063" s="25">
        <v>36.962299999999999</v>
      </c>
      <c r="J2063" s="15">
        <v>1084</v>
      </c>
      <c r="K2063" s="15">
        <v>236</v>
      </c>
      <c r="L2063" s="13">
        <v>0.1951</v>
      </c>
      <c r="M2063" s="7">
        <v>0.97748959999999996</v>
      </c>
      <c r="N2063" s="26">
        <v>0.75</v>
      </c>
      <c r="O2063" s="27" t="s">
        <v>95</v>
      </c>
      <c r="P2063" s="8">
        <v>0.23272841220000001</v>
      </c>
      <c r="Q2063" s="24">
        <v>0.17</v>
      </c>
      <c r="R2063" t="str">
        <f>IF($Q2063*100&gt;=VLOOKUP($O2063,margin_ranges!$A$5:$C$10,2,FALSE),IF($Q2063*100&lt;=VLOOKUP($O2063,margin_ranges!$A$5:$C$10,3,FALSE)+10,"IN RANGE","ABOVE RANGE"),"BELOW RANGE")</f>
        <v>IN RANGE</v>
      </c>
      <c r="S2063">
        <f>MIN(VLOOKUP($O2063,margin_ranges!$A$5:$D$10,4,FALSE),$P2063*100)</f>
        <v>19.75</v>
      </c>
      <c r="T2063" s="29">
        <f>(1-$S2063/100)/(1-$F2063)-1</f>
        <v>-3.3132530120481896E-2</v>
      </c>
      <c r="U2063" s="19" t="str">
        <f>IF(ABS(IFERROR(T2063,0))&gt;0.05,INDEX(margin_ranges!$C$13:$C$16,MATCH($F2063*100,margin_ranges!$B$13:$B$16,1)),"")</f>
        <v/>
      </c>
      <c r="V2063" t="e">
        <f>MIN(VLOOKUP($U2063,margin_ranges!$A$5:$D$10,4,FALSE),$P2063*100)</f>
        <v>#N/A</v>
      </c>
      <c r="Y2063" s="29" t="e">
        <f t="shared" si="32"/>
        <v>#N/A</v>
      </c>
    </row>
    <row r="2064" spans="1:25" x14ac:dyDescent="0.3">
      <c r="A2064" s="8" t="s">
        <v>17</v>
      </c>
      <c r="B2064" s="8" t="s">
        <v>3658</v>
      </c>
      <c r="C2064" s="8" t="s">
        <v>3659</v>
      </c>
      <c r="D2064" s="8" t="s">
        <v>3674</v>
      </c>
      <c r="E2064" s="8" t="s">
        <v>3675</v>
      </c>
      <c r="F2064" s="24">
        <v>0.35</v>
      </c>
      <c r="G2064" s="24">
        <v>1</v>
      </c>
      <c r="H2064" s="25">
        <v>91.6631</v>
      </c>
      <c r="I2064" s="25">
        <v>17.006499999999999</v>
      </c>
      <c r="J2064" s="15">
        <v>707</v>
      </c>
      <c r="K2064" s="15">
        <v>247</v>
      </c>
      <c r="L2064" s="13">
        <v>0.1855</v>
      </c>
      <c r="M2064" s="7">
        <v>1.38566346</v>
      </c>
      <c r="N2064" s="26">
        <v>0.85</v>
      </c>
      <c r="O2064" s="27" t="s">
        <v>479</v>
      </c>
      <c r="P2064" s="8">
        <v>0.38657544090000001</v>
      </c>
      <c r="Q2064" s="24">
        <v>0.35</v>
      </c>
      <c r="R2064" t="str">
        <f>IF($Q2064*100&gt;=VLOOKUP($O2064,margin_ranges!$A$5:$C$10,2,FALSE),IF($Q2064*100&lt;=VLOOKUP($O2064,margin_ranges!$A$5:$C$10,3,FALSE)+10,"IN RANGE","ABOVE RANGE"),"BELOW RANGE")</f>
        <v>IN RANGE</v>
      </c>
      <c r="S2064">
        <f>MIN(VLOOKUP($O2064,margin_ranges!$A$5:$D$10,4,FALSE),$P2064*100)</f>
        <v>38.657544090000002</v>
      </c>
      <c r="T2064" s="29">
        <f>(1-$S2064/100)/(1-$F2064)-1</f>
        <v>-5.6269909076923086E-2</v>
      </c>
      <c r="U2064" s="19" t="str">
        <f>IF(ABS(IFERROR(T2064,0))&gt;0.05,INDEX(margin_ranges!$C$13:$C$16,MATCH($F2064*100,margin_ranges!$B$13:$B$16,1)),"")</f>
        <v>Margin Over Fill (Type C)</v>
      </c>
      <c r="V2064">
        <f>MIN(VLOOKUP($U2064,margin_ranges!$A$5:$D$10,4,FALSE),$P2064*100)</f>
        <v>38.657544090000002</v>
      </c>
      <c r="Y2064" s="29">
        <f t="shared" si="32"/>
        <v>-5.6269909076923086E-2</v>
      </c>
    </row>
    <row r="2065" spans="1:25" x14ac:dyDescent="0.3">
      <c r="A2065" s="8" t="s">
        <v>17</v>
      </c>
      <c r="B2065" s="8" t="s">
        <v>3658</v>
      </c>
      <c r="C2065" s="8" t="s">
        <v>3659</v>
      </c>
      <c r="D2065" s="8" t="s">
        <v>3662</v>
      </c>
      <c r="E2065" s="8" t="s">
        <v>3663</v>
      </c>
      <c r="F2065" s="24">
        <v>0.35</v>
      </c>
      <c r="G2065" s="24">
        <v>1</v>
      </c>
      <c r="H2065" s="25">
        <v>145.4136</v>
      </c>
      <c r="I2065" s="25">
        <v>27.921500000000002</v>
      </c>
      <c r="J2065" s="15">
        <v>754</v>
      </c>
      <c r="K2065" s="15">
        <v>263</v>
      </c>
      <c r="L2065" s="13">
        <v>0.192</v>
      </c>
      <c r="M2065" s="7">
        <v>0.90028268</v>
      </c>
      <c r="N2065" s="26">
        <v>0.55000000000000004</v>
      </c>
      <c r="O2065" s="27" t="s">
        <v>479</v>
      </c>
      <c r="P2065" s="8">
        <v>0.38908077200000002</v>
      </c>
      <c r="Q2065" s="24">
        <v>0.35</v>
      </c>
      <c r="R2065" t="str">
        <f>IF($Q2065*100&gt;=VLOOKUP($O2065,margin_ranges!$A$5:$C$10,2,FALSE),IF($Q2065*100&lt;=VLOOKUP($O2065,margin_ranges!$A$5:$C$10,3,FALSE)+10,"IN RANGE","ABOVE RANGE"),"BELOW RANGE")</f>
        <v>IN RANGE</v>
      </c>
      <c r="S2065">
        <f>MIN(VLOOKUP($O2065,margin_ranges!$A$5:$D$10,4,FALSE),$P2065*100)</f>
        <v>38.908077200000001</v>
      </c>
      <c r="T2065" s="29">
        <f>(1-$S2065/100)/(1-$F2065)-1</f>
        <v>-6.012426461538467E-2</v>
      </c>
      <c r="U2065" s="19" t="str">
        <f>IF(ABS(IFERROR(T2065,0))&gt;0.05,INDEX(margin_ranges!$C$13:$C$16,MATCH($F2065*100,margin_ranges!$B$13:$B$16,1)),"")</f>
        <v>Margin Over Fill (Type C)</v>
      </c>
      <c r="V2065">
        <f>MIN(VLOOKUP($U2065,margin_ranges!$A$5:$D$10,4,FALSE),$P2065*100)</f>
        <v>38.908077200000001</v>
      </c>
      <c r="Y2065" s="29">
        <f t="shared" si="32"/>
        <v>-6.012426461538467E-2</v>
      </c>
    </row>
    <row r="2066" spans="1:25" x14ac:dyDescent="0.3">
      <c r="A2066" s="8" t="s">
        <v>35</v>
      </c>
      <c r="B2066" s="8" t="s">
        <v>3676</v>
      </c>
      <c r="C2066" s="8" t="s">
        <v>34</v>
      </c>
      <c r="D2066" s="8" t="s">
        <v>34</v>
      </c>
      <c r="E2066" s="8"/>
      <c r="F2066" s="24">
        <v>0.23354080056578599</v>
      </c>
      <c r="G2066" s="24">
        <v>0</v>
      </c>
      <c r="H2066" s="25">
        <v>100.0146</v>
      </c>
      <c r="I2066" s="25">
        <v>5.9760999999999997</v>
      </c>
      <c r="J2066" s="15">
        <v>234</v>
      </c>
      <c r="K2066" s="15">
        <v>54</v>
      </c>
      <c r="L2066" s="13">
        <v>5.9799999999999999E-2</v>
      </c>
      <c r="M2066" s="7">
        <v>1.3047008899999999</v>
      </c>
      <c r="N2066" s="26">
        <v>1</v>
      </c>
      <c r="O2066" s="27"/>
      <c r="P2066" s="8">
        <v>0.23354080059999999</v>
      </c>
      <c r="Q2066" s="24">
        <v>0.28010000000000002</v>
      </c>
      <c r="R2066" t="e">
        <f>IF($Q2066*100&gt;=VLOOKUP($O2066,margin_ranges!$A$5:$C$10,2,FALSE),IF($Q2066*100&lt;=VLOOKUP($O2066,margin_ranges!$A$5:$C$10,3,FALSE)+10,"IN RANGE","ABOVE RANGE"),"BELOW RANGE")</f>
        <v>#N/A</v>
      </c>
      <c r="S2066" t="e">
        <f>MIN(VLOOKUP($O2066,margin_ranges!$A$5:$D$10,4,FALSE),$P2066*100)</f>
        <v>#N/A</v>
      </c>
      <c r="T2066" s="29" t="e">
        <f>(1-$S2066/100)/(1-$F2066)-1</f>
        <v>#N/A</v>
      </c>
      <c r="U2066" s="19" t="str">
        <f>IF(ABS(IFERROR(T2066,0))&gt;0.05,INDEX(margin_ranges!$C$13:$C$16,MATCH($F2066*100,margin_ranges!$B$13:$B$16,1)),"")</f>
        <v/>
      </c>
      <c r="V2066" t="e">
        <f>MIN(VLOOKUP($U2066,margin_ranges!$A$5:$D$10,4,FALSE),$P2066*100)</f>
        <v>#N/A</v>
      </c>
      <c r="Y2066" s="29" t="e">
        <f t="shared" si="32"/>
        <v>#N/A</v>
      </c>
    </row>
    <row r="2067" spans="1:25" x14ac:dyDescent="0.3">
      <c r="A2067" s="8" t="s">
        <v>33</v>
      </c>
      <c r="B2067" s="8" t="s">
        <v>3676</v>
      </c>
      <c r="C2067" s="8" t="s">
        <v>3677</v>
      </c>
      <c r="D2067" s="8" t="s">
        <v>34</v>
      </c>
      <c r="E2067" s="8"/>
      <c r="F2067" s="24">
        <v>0.23354080056578599</v>
      </c>
      <c r="G2067" s="24">
        <v>0</v>
      </c>
      <c r="H2067" s="25">
        <v>100.0146</v>
      </c>
      <c r="I2067" s="25">
        <v>5.9760999999999997</v>
      </c>
      <c r="J2067" s="15">
        <v>234</v>
      </c>
      <c r="K2067" s="15">
        <v>54</v>
      </c>
      <c r="L2067" s="13">
        <v>5.9799999999999999E-2</v>
      </c>
      <c r="M2067" s="7">
        <v>1.3047008899999999</v>
      </c>
      <c r="N2067" s="26">
        <v>1</v>
      </c>
      <c r="O2067" s="27"/>
      <c r="P2067" s="8">
        <v>0.23354080059999999</v>
      </c>
      <c r="Q2067" s="24">
        <v>0.28010000000000002</v>
      </c>
      <c r="R2067" t="e">
        <f>IF($Q2067*100&gt;=VLOOKUP($O2067,margin_ranges!$A$5:$C$10,2,FALSE),IF($Q2067*100&lt;=VLOOKUP($O2067,margin_ranges!$A$5:$C$10,3,FALSE)+10,"IN RANGE","ABOVE RANGE"),"BELOW RANGE")</f>
        <v>#N/A</v>
      </c>
      <c r="S2067" t="e">
        <f>MIN(VLOOKUP($O2067,margin_ranges!$A$5:$D$10,4,FALSE),$P2067*100)</f>
        <v>#N/A</v>
      </c>
      <c r="T2067" s="29" t="e">
        <f>(1-$S2067/100)/(1-$F2067)-1</f>
        <v>#N/A</v>
      </c>
      <c r="U2067" s="19" t="str">
        <f>IF(ABS(IFERROR(T2067,0))&gt;0.05,INDEX(margin_ranges!$C$13:$C$16,MATCH($F2067*100,margin_ranges!$B$13:$B$16,1)),"")</f>
        <v/>
      </c>
      <c r="V2067" t="e">
        <f>MIN(VLOOKUP($U2067,margin_ranges!$A$5:$D$10,4,FALSE),$P2067*100)</f>
        <v>#N/A</v>
      </c>
      <c r="Y2067" s="29" t="e">
        <f t="shared" si="32"/>
        <v>#N/A</v>
      </c>
    </row>
    <row r="2068" spans="1:25" x14ac:dyDescent="0.3">
      <c r="A2068" s="8" t="s">
        <v>17</v>
      </c>
      <c r="B2068" s="8" t="s">
        <v>3676</v>
      </c>
      <c r="C2068" s="8" t="s">
        <v>3677</v>
      </c>
      <c r="D2068" s="28" t="s">
        <v>3684</v>
      </c>
      <c r="E2068" s="8" t="s">
        <v>3685</v>
      </c>
      <c r="F2068" s="24">
        <v>0.227711770236772</v>
      </c>
      <c r="G2068" s="24">
        <v>0</v>
      </c>
      <c r="H2068" s="25">
        <v>30.093900000000001</v>
      </c>
      <c r="I2068" s="25">
        <v>1.6778999999999999</v>
      </c>
      <c r="J2068" s="15">
        <v>65</v>
      </c>
      <c r="K2068" s="15">
        <v>15</v>
      </c>
      <c r="L2068" s="13">
        <v>5.5800000000000002E-2</v>
      </c>
      <c r="M2068" s="7">
        <v>1.2948533499999999</v>
      </c>
      <c r="N2068" s="26">
        <v>1</v>
      </c>
      <c r="O2068" s="27" t="s">
        <v>22</v>
      </c>
      <c r="P2068" s="8">
        <v>0.2277117702</v>
      </c>
      <c r="Q2068" s="24">
        <v>0.28000000000000003</v>
      </c>
      <c r="R2068" t="str">
        <f>IF($Q2068*100&gt;=VLOOKUP($O2068,margin_ranges!$A$5:$C$10,2,FALSE),IF($Q2068*100&lt;=VLOOKUP($O2068,margin_ranges!$A$5:$C$10,3,FALSE)+10,"IN RANGE","ABOVE RANGE"),"BELOW RANGE")</f>
        <v>IN RANGE</v>
      </c>
      <c r="S2068">
        <f>MIN(VLOOKUP($O2068,margin_ranges!$A$5:$D$10,4,FALSE),$P2068*100)</f>
        <v>22.77117702</v>
      </c>
      <c r="T2068" s="29">
        <f>(1-$S2068/100)/(1-$F2068)-1</f>
        <v>4.7614356901704014E-11</v>
      </c>
      <c r="U2068" s="19" t="str">
        <f>IF(ABS(IFERROR(T2068,0))&gt;0.05,INDEX(margin_ranges!$C$13:$C$16,MATCH($F2068*100,margin_ranges!$B$13:$B$16,1)),"")</f>
        <v/>
      </c>
      <c r="V2068" t="e">
        <f>MIN(VLOOKUP($U2068,margin_ranges!$A$5:$D$10,4,FALSE),$P2068*100)</f>
        <v>#N/A</v>
      </c>
      <c r="Y2068" s="29" t="e">
        <f t="shared" si="32"/>
        <v>#N/A</v>
      </c>
    </row>
    <row r="2069" spans="1:25" x14ac:dyDescent="0.3">
      <c r="A2069" s="8" t="s">
        <v>17</v>
      </c>
      <c r="B2069" s="8" t="s">
        <v>3676</v>
      </c>
      <c r="C2069" s="8" t="s">
        <v>3677</v>
      </c>
      <c r="D2069" s="8" t="s">
        <v>3688</v>
      </c>
      <c r="E2069" s="8" t="s">
        <v>3689</v>
      </c>
      <c r="F2069" s="24">
        <v>0.26617149632109299</v>
      </c>
      <c r="G2069" s="24">
        <v>0</v>
      </c>
      <c r="H2069" s="25">
        <v>14.2034</v>
      </c>
      <c r="I2069" s="25">
        <v>0.75160000000000005</v>
      </c>
      <c r="J2069" s="15">
        <v>31</v>
      </c>
      <c r="K2069" s="15">
        <v>8</v>
      </c>
      <c r="L2069" s="13">
        <v>5.2900000000000003E-2</v>
      </c>
      <c r="M2069" s="7">
        <v>1.3627162100000001</v>
      </c>
      <c r="N2069" s="26">
        <v>1</v>
      </c>
      <c r="O2069" s="27" t="s">
        <v>22</v>
      </c>
      <c r="P2069" s="8">
        <v>0.26617149629999998</v>
      </c>
      <c r="Q2069" s="24">
        <v>0.28999999999999998</v>
      </c>
      <c r="R2069" t="str">
        <f>IF($Q2069*100&gt;=VLOOKUP($O2069,margin_ranges!$A$5:$C$10,2,FALSE),IF($Q2069*100&lt;=VLOOKUP($O2069,margin_ranges!$A$5:$C$10,3,FALSE)+10,"IN RANGE","ABOVE RANGE"),"BELOW RANGE")</f>
        <v>IN RANGE</v>
      </c>
      <c r="S2069">
        <f>MIN(VLOOKUP($O2069,margin_ranges!$A$5:$D$10,4,FALSE),$P2069*100)</f>
        <v>26.617149629999997</v>
      </c>
      <c r="T2069" s="29">
        <f>(1-$S2069/100)/(1-$F2069)-1</f>
        <v>2.8743896152150228E-11</v>
      </c>
      <c r="U2069" s="19" t="str">
        <f>IF(ABS(IFERROR(T2069,0))&gt;0.05,INDEX(margin_ranges!$C$13:$C$16,MATCH($F2069*100,margin_ranges!$B$13:$B$16,1)),"")</f>
        <v/>
      </c>
      <c r="V2069" t="e">
        <f>MIN(VLOOKUP($U2069,margin_ranges!$A$5:$D$10,4,FALSE),$P2069*100)</f>
        <v>#N/A</v>
      </c>
      <c r="Y2069" s="29" t="e">
        <f t="shared" si="32"/>
        <v>#N/A</v>
      </c>
    </row>
    <row r="2070" spans="1:25" x14ac:dyDescent="0.3">
      <c r="A2070" s="8" t="s">
        <v>17</v>
      </c>
      <c r="B2070" s="8" t="s">
        <v>3676</v>
      </c>
      <c r="C2070" s="8" t="s">
        <v>3677</v>
      </c>
      <c r="D2070" s="8" t="s">
        <v>3680</v>
      </c>
      <c r="E2070" s="8" t="s">
        <v>3681</v>
      </c>
      <c r="F2070" s="24">
        <v>0.20362540661940401</v>
      </c>
      <c r="G2070" s="24">
        <v>0</v>
      </c>
      <c r="H2070" s="25">
        <v>20.180199999999999</v>
      </c>
      <c r="I2070" s="25">
        <v>1.4234</v>
      </c>
      <c r="J2070" s="15">
        <v>54</v>
      </c>
      <c r="K2070" s="15">
        <v>11</v>
      </c>
      <c r="L2070" s="13">
        <v>7.0499999999999993E-2</v>
      </c>
      <c r="M2070" s="7">
        <v>1.2556904900000001</v>
      </c>
      <c r="N2070" s="26">
        <v>1</v>
      </c>
      <c r="O2070" s="27" t="s">
        <v>22</v>
      </c>
      <c r="P2070" s="8">
        <v>0.2036254066</v>
      </c>
      <c r="Q2070" s="24">
        <v>0.25</v>
      </c>
      <c r="R2070" t="str">
        <f>IF($Q2070*100&gt;=VLOOKUP($O2070,margin_ranges!$A$5:$C$10,2,FALSE),IF($Q2070*100&lt;=VLOOKUP($O2070,margin_ranges!$A$5:$C$10,3,FALSE)+10,"IN RANGE","ABOVE RANGE"),"BELOW RANGE")</f>
        <v>IN RANGE</v>
      </c>
      <c r="S2070">
        <f>MIN(VLOOKUP($O2070,margin_ranges!$A$5:$D$10,4,FALSE),$P2070*100)</f>
        <v>20.362540660000001</v>
      </c>
      <c r="T2070" s="29">
        <f>(1-$S2070/100)/(1-$F2070)-1</f>
        <v>2.4365398587633535E-11</v>
      </c>
      <c r="U2070" s="19" t="str">
        <f>IF(ABS(IFERROR(T2070,0))&gt;0.05,INDEX(margin_ranges!$C$13:$C$16,MATCH($F2070*100,margin_ranges!$B$13:$B$16,1)),"")</f>
        <v/>
      </c>
      <c r="V2070" t="e">
        <f>MIN(VLOOKUP($U2070,margin_ranges!$A$5:$D$10,4,FALSE),$P2070*100)</f>
        <v>#N/A</v>
      </c>
      <c r="Y2070" s="29" t="e">
        <f t="shared" si="32"/>
        <v>#N/A</v>
      </c>
    </row>
    <row r="2071" spans="1:25" x14ac:dyDescent="0.3">
      <c r="A2071" s="8" t="s">
        <v>17</v>
      </c>
      <c r="B2071" s="8" t="s">
        <v>3676</v>
      </c>
      <c r="C2071" s="8" t="s">
        <v>3677</v>
      </c>
      <c r="D2071" s="8" t="s">
        <v>3678</v>
      </c>
      <c r="E2071" s="8" t="s">
        <v>3679</v>
      </c>
      <c r="F2071" s="24">
        <v>0.21384224151756001</v>
      </c>
      <c r="G2071" s="24">
        <v>0</v>
      </c>
      <c r="H2071" s="25">
        <v>9.7805999999999997</v>
      </c>
      <c r="I2071" s="25">
        <v>0.49020000000000002</v>
      </c>
      <c r="J2071" s="15">
        <v>19</v>
      </c>
      <c r="K2071" s="15">
        <v>4</v>
      </c>
      <c r="L2071" s="13">
        <v>5.0099999999999999E-2</v>
      </c>
      <c r="M2071" s="7">
        <v>1.2720093299999999</v>
      </c>
      <c r="N2071" s="26">
        <v>1</v>
      </c>
      <c r="O2071" s="27" t="s">
        <v>22</v>
      </c>
      <c r="P2071" s="8">
        <v>0.2138422415</v>
      </c>
      <c r="Q2071" s="24">
        <v>0.28000000000000003</v>
      </c>
      <c r="R2071" t="str">
        <f>IF($Q2071*100&gt;=VLOOKUP($O2071,margin_ranges!$A$5:$C$10,2,FALSE),IF($Q2071*100&lt;=VLOOKUP($O2071,margin_ranges!$A$5:$C$10,3,FALSE)+10,"IN RANGE","ABOVE RANGE"),"BELOW RANGE")</f>
        <v>IN RANGE</v>
      </c>
      <c r="S2071">
        <f>MIN(VLOOKUP($O2071,margin_ranges!$A$5:$D$10,4,FALSE),$P2071*100)</f>
        <v>21.384224150000001</v>
      </c>
      <c r="T2071" s="29">
        <f>(1-$S2071/100)/(1-$F2071)-1</f>
        <v>2.2336577032433524E-11</v>
      </c>
      <c r="U2071" s="19" t="str">
        <f>IF(ABS(IFERROR(T2071,0))&gt;0.05,INDEX(margin_ranges!$C$13:$C$16,MATCH($F2071*100,margin_ranges!$B$13:$B$16,1)),"")</f>
        <v/>
      </c>
      <c r="V2071" t="e">
        <f>MIN(VLOOKUP($U2071,margin_ranges!$A$5:$D$10,4,FALSE),$P2071*100)</f>
        <v>#N/A</v>
      </c>
      <c r="Y2071" s="29" t="e">
        <f t="shared" si="32"/>
        <v>#N/A</v>
      </c>
    </row>
    <row r="2072" spans="1:25" x14ac:dyDescent="0.3">
      <c r="A2072" s="8" t="s">
        <v>17</v>
      </c>
      <c r="B2072" s="8" t="s">
        <v>3676</v>
      </c>
      <c r="C2072" s="8" t="s">
        <v>3677</v>
      </c>
      <c r="D2072" s="8" t="s">
        <v>3686</v>
      </c>
      <c r="E2072" s="8" t="s">
        <v>3687</v>
      </c>
      <c r="F2072" s="24">
        <v>0.26836540670534698</v>
      </c>
      <c r="G2072" s="24">
        <v>0</v>
      </c>
      <c r="H2072" s="25">
        <v>19.027899999999999</v>
      </c>
      <c r="I2072" s="25">
        <v>1.0690999999999999</v>
      </c>
      <c r="J2072" s="15">
        <v>44</v>
      </c>
      <c r="K2072" s="15">
        <v>12</v>
      </c>
      <c r="L2072" s="13">
        <v>5.62E-2</v>
      </c>
      <c r="M2072" s="7">
        <v>1.3668025100000001</v>
      </c>
      <c r="N2072" s="26">
        <v>1</v>
      </c>
      <c r="O2072" s="27" t="s">
        <v>22</v>
      </c>
      <c r="P2072" s="8">
        <v>0.26836540669999998</v>
      </c>
      <c r="Q2072" s="24">
        <v>0.31</v>
      </c>
      <c r="R2072" t="str">
        <f>IF($Q2072*100&gt;=VLOOKUP($O2072,margin_ranges!$A$5:$C$10,2,FALSE),IF($Q2072*100&lt;=VLOOKUP($O2072,margin_ranges!$A$5:$C$10,3,FALSE)+10,"IN RANGE","ABOVE RANGE"),"BELOW RANGE")</f>
        <v>IN RANGE</v>
      </c>
      <c r="S2072">
        <f>MIN(VLOOKUP($O2072,margin_ranges!$A$5:$D$10,4,FALSE),$P2072*100)</f>
        <v>26.836540669999998</v>
      </c>
      <c r="T2072" s="29">
        <f>(1-$S2072/100)/(1-$F2072)-1</f>
        <v>7.3081540818975554E-12</v>
      </c>
      <c r="U2072" s="19" t="str">
        <f>IF(ABS(IFERROR(T2072,0))&gt;0.05,INDEX(margin_ranges!$C$13:$C$16,MATCH($F2072*100,margin_ranges!$B$13:$B$16,1)),"")</f>
        <v/>
      </c>
      <c r="V2072" t="e">
        <f>MIN(VLOOKUP($U2072,margin_ranges!$A$5:$D$10,4,FALSE),$P2072*100)</f>
        <v>#N/A</v>
      </c>
      <c r="Y2072" s="29" t="e">
        <f t="shared" si="32"/>
        <v>#N/A</v>
      </c>
    </row>
    <row r="2073" spans="1:25" x14ac:dyDescent="0.3">
      <c r="A2073" s="8" t="s">
        <v>17</v>
      </c>
      <c r="B2073" s="8" t="s">
        <v>3676</v>
      </c>
      <c r="C2073" s="8" t="s">
        <v>3677</v>
      </c>
      <c r="D2073" s="28" t="s">
        <v>3682</v>
      </c>
      <c r="E2073" s="8" t="s">
        <v>3683</v>
      </c>
      <c r="F2073" s="24">
        <v>0.225545611555974</v>
      </c>
      <c r="G2073" s="24">
        <v>0</v>
      </c>
      <c r="H2073" s="25">
        <v>6.3131000000000004</v>
      </c>
      <c r="I2073" s="25">
        <v>0.56369999999999998</v>
      </c>
      <c r="J2073" s="15">
        <v>22</v>
      </c>
      <c r="K2073" s="15">
        <v>5</v>
      </c>
      <c r="L2073" s="13">
        <v>8.9300000000000004E-2</v>
      </c>
      <c r="M2073" s="7">
        <v>1.29123163</v>
      </c>
      <c r="N2073" s="26">
        <v>1</v>
      </c>
      <c r="O2073" s="27" t="s">
        <v>22</v>
      </c>
      <c r="P2073" s="8">
        <v>0.2255456116</v>
      </c>
      <c r="Q2073" s="24">
        <v>0.28000000000000003</v>
      </c>
      <c r="R2073" t="str">
        <f>IF($Q2073*100&gt;=VLOOKUP($O2073,margin_ranges!$A$5:$C$10,2,FALSE),IF($Q2073*100&lt;=VLOOKUP($O2073,margin_ranges!$A$5:$C$10,3,FALSE)+10,"IN RANGE","ABOVE RANGE"),"BELOW RANGE")</f>
        <v>IN RANGE</v>
      </c>
      <c r="S2073">
        <f>MIN(VLOOKUP($O2073,margin_ranges!$A$5:$D$10,4,FALSE),$P2073*100)</f>
        <v>22.554561159999999</v>
      </c>
      <c r="T2073" s="29">
        <f>(1-$S2073/100)/(1-$F2073)-1</f>
        <v>-5.6847748730604053E-11</v>
      </c>
      <c r="U2073" s="19" t="str">
        <f>IF(ABS(IFERROR(T2073,0))&gt;0.05,INDEX(margin_ranges!$C$13:$C$16,MATCH($F2073*100,margin_ranges!$B$13:$B$16,1)),"")</f>
        <v/>
      </c>
      <c r="V2073" t="e">
        <f>MIN(VLOOKUP($U2073,margin_ranges!$A$5:$D$10,4,FALSE),$P2073*100)</f>
        <v>#N/A</v>
      </c>
      <c r="Y2073" s="29" t="e">
        <f t="shared" si="32"/>
        <v>#N/A</v>
      </c>
    </row>
    <row r="2074" spans="1:25" x14ac:dyDescent="0.3">
      <c r="A2074" s="8" t="s">
        <v>35</v>
      </c>
      <c r="B2074" s="8" t="s">
        <v>3690</v>
      </c>
      <c r="C2074" s="8" t="s">
        <v>34</v>
      </c>
      <c r="D2074" s="8" t="s">
        <v>34</v>
      </c>
      <c r="E2074" s="8"/>
      <c r="F2074" s="24">
        <v>0.25</v>
      </c>
      <c r="G2074" s="24">
        <v>0</v>
      </c>
      <c r="H2074" s="25">
        <v>2.4384000000000001</v>
      </c>
      <c r="I2074" s="25">
        <v>1.4772000000000001</v>
      </c>
      <c r="J2074" s="15">
        <v>30</v>
      </c>
      <c r="K2074" s="15">
        <v>7</v>
      </c>
      <c r="L2074" s="13">
        <v>0.60580000000000001</v>
      </c>
      <c r="M2074" s="7">
        <v>0.68020888999999995</v>
      </c>
      <c r="N2074" s="26">
        <v>0.30214800000000003</v>
      </c>
      <c r="O2074" s="27"/>
      <c r="P2074" s="8">
        <v>0.55580115809999997</v>
      </c>
      <c r="Q2074" s="24">
        <v>0.25</v>
      </c>
      <c r="R2074" t="e">
        <f>IF($Q2074*100&gt;=VLOOKUP($O2074,margin_ranges!$A$5:$C$10,2,FALSE),IF($Q2074*100&lt;=VLOOKUP($O2074,margin_ranges!$A$5:$C$10,3,FALSE)+10,"IN RANGE","ABOVE RANGE"),"BELOW RANGE")</f>
        <v>#N/A</v>
      </c>
      <c r="S2074" t="e">
        <f>MIN(VLOOKUP($O2074,margin_ranges!$A$5:$D$10,4,FALSE),$P2074*100)</f>
        <v>#N/A</v>
      </c>
      <c r="T2074" s="29" t="e">
        <f>(1-$S2074/100)/(1-$F2074)-1</f>
        <v>#N/A</v>
      </c>
      <c r="U2074" s="19" t="str">
        <f>IF(ABS(IFERROR(T2074,0))&gt;0.05,INDEX(margin_ranges!$C$13:$C$16,MATCH($F2074*100,margin_ranges!$B$13:$B$16,1)),"")</f>
        <v/>
      </c>
      <c r="V2074" t="e">
        <f>MIN(VLOOKUP($U2074,margin_ranges!$A$5:$D$10,4,FALSE),$P2074*100)</f>
        <v>#N/A</v>
      </c>
      <c r="Y2074" s="29" t="e">
        <f t="shared" si="32"/>
        <v>#N/A</v>
      </c>
    </row>
    <row r="2075" spans="1:25" x14ac:dyDescent="0.3">
      <c r="A2075" s="8" t="s">
        <v>33</v>
      </c>
      <c r="B2075" s="8" t="s">
        <v>3690</v>
      </c>
      <c r="C2075" s="8" t="s">
        <v>3691</v>
      </c>
      <c r="D2075" s="8" t="s">
        <v>34</v>
      </c>
      <c r="E2075" s="8"/>
      <c r="F2075" s="24">
        <v>0.25</v>
      </c>
      <c r="G2075" s="24">
        <v>0</v>
      </c>
      <c r="H2075" s="25">
        <v>2.4384000000000001</v>
      </c>
      <c r="I2075" s="25">
        <v>1.4772000000000001</v>
      </c>
      <c r="J2075" s="15">
        <v>30</v>
      </c>
      <c r="K2075" s="15">
        <v>7</v>
      </c>
      <c r="L2075" s="13">
        <v>0.60580000000000001</v>
      </c>
      <c r="M2075" s="7">
        <v>0.68020888999999995</v>
      </c>
      <c r="N2075" s="26">
        <v>0.30214800000000003</v>
      </c>
      <c r="O2075" s="27"/>
      <c r="P2075" s="8">
        <v>0.55580115809999997</v>
      </c>
      <c r="Q2075" s="24">
        <v>0.25</v>
      </c>
      <c r="R2075" t="e">
        <f>IF($Q2075*100&gt;=VLOOKUP($O2075,margin_ranges!$A$5:$C$10,2,FALSE),IF($Q2075*100&lt;=VLOOKUP($O2075,margin_ranges!$A$5:$C$10,3,FALSE)+10,"IN RANGE","ABOVE RANGE"),"BELOW RANGE")</f>
        <v>#N/A</v>
      </c>
      <c r="S2075" t="e">
        <f>MIN(VLOOKUP($O2075,margin_ranges!$A$5:$D$10,4,FALSE),$P2075*100)</f>
        <v>#N/A</v>
      </c>
      <c r="T2075" s="29" t="e">
        <f>(1-$S2075/100)/(1-$F2075)-1</f>
        <v>#N/A</v>
      </c>
      <c r="U2075" s="19" t="str">
        <f>IF(ABS(IFERROR(T2075,0))&gt;0.05,INDEX(margin_ranges!$C$13:$C$16,MATCH($F2075*100,margin_ranges!$B$13:$B$16,1)),"")</f>
        <v/>
      </c>
      <c r="V2075" t="e">
        <f>MIN(VLOOKUP($U2075,margin_ranges!$A$5:$D$10,4,FALSE),$P2075*100)</f>
        <v>#N/A</v>
      </c>
      <c r="Y2075" s="29" t="e">
        <f t="shared" si="32"/>
        <v>#N/A</v>
      </c>
    </row>
    <row r="2076" spans="1:25" x14ac:dyDescent="0.3">
      <c r="A2076" s="8" t="s">
        <v>17</v>
      </c>
      <c r="B2076" s="8" t="s">
        <v>3690</v>
      </c>
      <c r="C2076" s="8" t="s">
        <v>3691</v>
      </c>
      <c r="D2076" s="8" t="s">
        <v>3694</v>
      </c>
      <c r="E2076" s="8" t="s">
        <v>3695</v>
      </c>
      <c r="F2076" s="24">
        <v>0.25</v>
      </c>
      <c r="G2076" s="24">
        <v>0</v>
      </c>
      <c r="H2076" s="25">
        <v>0.50319999999999998</v>
      </c>
      <c r="I2076" s="25">
        <v>0.2195</v>
      </c>
      <c r="J2076" s="15">
        <v>9</v>
      </c>
      <c r="K2076" s="15">
        <v>2</v>
      </c>
      <c r="L2076" s="13">
        <v>0.43619999999999998</v>
      </c>
      <c r="M2076" s="7">
        <v>1.3379759200000001</v>
      </c>
      <c r="N2076" s="26">
        <v>1</v>
      </c>
      <c r="O2076" s="27" t="s">
        <v>92</v>
      </c>
      <c r="P2076" s="8">
        <v>0.2526023932</v>
      </c>
      <c r="Q2076" s="24">
        <v>0.25</v>
      </c>
      <c r="R2076" t="str">
        <f>IF($Q2076*100&gt;=VLOOKUP($O2076,margin_ranges!$A$5:$C$10,2,FALSE),IF($Q2076*100&lt;=VLOOKUP($O2076,margin_ranges!$A$5:$C$10,3,FALSE)+10,"IN RANGE","ABOVE RANGE"),"BELOW RANGE")</f>
        <v>IN RANGE</v>
      </c>
      <c r="S2076">
        <f>MIN(VLOOKUP($O2076,margin_ranges!$A$5:$D$10,4,FALSE),$P2076*100)</f>
        <v>25.26023932</v>
      </c>
      <c r="T2076" s="29">
        <f>(1-$S2076/100)/(1-$F2076)-1</f>
        <v>-3.4698575999999592E-3</v>
      </c>
      <c r="U2076" s="19" t="str">
        <f>IF(ABS(IFERROR(T2076,0))&gt;0.05,INDEX(margin_ranges!$C$13:$C$16,MATCH($F2076*100,margin_ranges!$B$13:$B$16,1)),"")</f>
        <v/>
      </c>
      <c r="V2076" t="e">
        <f>MIN(VLOOKUP($U2076,margin_ranges!$A$5:$D$10,4,FALSE),$P2076*100)</f>
        <v>#N/A</v>
      </c>
      <c r="Y2076" s="29" t="e">
        <f t="shared" si="32"/>
        <v>#N/A</v>
      </c>
    </row>
    <row r="2077" spans="1:25" x14ac:dyDescent="0.3">
      <c r="A2077" s="8" t="s">
        <v>17</v>
      </c>
      <c r="B2077" s="8" t="s">
        <v>3690</v>
      </c>
      <c r="C2077" s="8" t="s">
        <v>3691</v>
      </c>
      <c r="D2077" s="8" t="s">
        <v>3692</v>
      </c>
      <c r="E2077" s="8" t="s">
        <v>3693</v>
      </c>
      <c r="F2077" s="24">
        <v>0.25</v>
      </c>
      <c r="G2077" s="24">
        <v>0</v>
      </c>
      <c r="H2077" s="25">
        <v>0.55689999999999995</v>
      </c>
      <c r="I2077" s="25">
        <v>0.47760000000000002</v>
      </c>
      <c r="J2077" s="15">
        <v>9</v>
      </c>
      <c r="K2077" s="15">
        <v>2</v>
      </c>
      <c r="L2077" s="13">
        <v>0.85760000000000003</v>
      </c>
      <c r="M2077" s="7">
        <v>0.61603110999999999</v>
      </c>
      <c r="N2077" s="26">
        <v>0.03</v>
      </c>
      <c r="O2077" s="27" t="s">
        <v>92</v>
      </c>
      <c r="P2077" s="8">
        <v>0.95130116040000001</v>
      </c>
      <c r="Q2077" s="24">
        <v>0.25</v>
      </c>
      <c r="R2077" t="str">
        <f>IF($Q2077*100&gt;=VLOOKUP($O2077,margin_ranges!$A$5:$C$10,2,FALSE),IF($Q2077*100&lt;=VLOOKUP($O2077,margin_ranges!$A$5:$C$10,3,FALSE)+10,"IN RANGE","ABOVE RANGE"),"BELOW RANGE")</f>
        <v>IN RANGE</v>
      </c>
      <c r="S2077">
        <f>MIN(VLOOKUP($O2077,margin_ranges!$A$5:$D$10,4,FALSE),$P2077*100)</f>
        <v>29.75</v>
      </c>
      <c r="T2077" s="29">
        <f>(1-$S2077/100)/(1-$F2077)-1</f>
        <v>-6.3333333333333353E-2</v>
      </c>
      <c r="U2077" s="19" t="str">
        <f>IF(ABS(IFERROR(T2077,0))&gt;0.05,INDEX(margin_ranges!$C$13:$C$16,MATCH($F2077*100,margin_ranges!$B$13:$B$16,1)),"")</f>
        <v>Balanced (Type B)</v>
      </c>
      <c r="V2077">
        <f>MIN(VLOOKUP($U2077,margin_ranges!$A$5:$D$10,4,FALSE),$P2077*100)</f>
        <v>29.75</v>
      </c>
      <c r="Y2077" s="29">
        <f t="shared" si="32"/>
        <v>-6.3333333333333353E-2</v>
      </c>
    </row>
    <row r="2078" spans="1:25" x14ac:dyDescent="0.3">
      <c r="A2078" s="8" t="s">
        <v>35</v>
      </c>
      <c r="B2078" s="8" t="s">
        <v>3698</v>
      </c>
      <c r="C2078" s="8" t="s">
        <v>34</v>
      </c>
      <c r="D2078" s="8" t="s">
        <v>34</v>
      </c>
      <c r="E2078" s="8"/>
      <c r="F2078" s="24">
        <v>0.15762801878758001</v>
      </c>
      <c r="G2078" s="24">
        <v>0</v>
      </c>
      <c r="H2078" s="25">
        <v>118.8361</v>
      </c>
      <c r="I2078" s="25">
        <v>36.976700000000001</v>
      </c>
      <c r="J2078" s="15">
        <v>3619</v>
      </c>
      <c r="K2078" s="15">
        <v>495</v>
      </c>
      <c r="L2078" s="13">
        <v>0.31119999999999998</v>
      </c>
      <c r="M2078" s="7">
        <v>3.2621545599999999</v>
      </c>
      <c r="N2078" s="26">
        <v>2.6016699999999999</v>
      </c>
      <c r="O2078" s="27"/>
      <c r="P2078" s="8">
        <v>0.2024688127</v>
      </c>
      <c r="Q2078" s="24">
        <v>0.15759999999999999</v>
      </c>
      <c r="R2078" t="e">
        <f>IF($Q2078*100&gt;=VLOOKUP($O2078,margin_ranges!$A$5:$C$10,2,FALSE),IF($Q2078*100&lt;=VLOOKUP($O2078,margin_ranges!$A$5:$C$10,3,FALSE)+10,"IN RANGE","ABOVE RANGE"),"BELOW RANGE")</f>
        <v>#N/A</v>
      </c>
      <c r="S2078" t="e">
        <f>MIN(VLOOKUP($O2078,margin_ranges!$A$5:$D$10,4,FALSE),$P2078*100)</f>
        <v>#N/A</v>
      </c>
      <c r="T2078" s="29" t="e">
        <f>(1-$S2078/100)/(1-$F2078)-1</f>
        <v>#N/A</v>
      </c>
      <c r="U2078" s="19" t="str">
        <f>IF(ABS(IFERROR(T2078,0))&gt;0.05,INDEX(margin_ranges!$C$13:$C$16,MATCH($F2078*100,margin_ranges!$B$13:$B$16,1)),"")</f>
        <v/>
      </c>
      <c r="V2078" t="e">
        <f>MIN(VLOOKUP($U2078,margin_ranges!$A$5:$D$10,4,FALSE),$P2078*100)</f>
        <v>#N/A</v>
      </c>
      <c r="Y2078" s="29" t="e">
        <f t="shared" si="32"/>
        <v>#N/A</v>
      </c>
    </row>
    <row r="2079" spans="1:25" x14ac:dyDescent="0.3">
      <c r="A2079" s="8" t="s">
        <v>33</v>
      </c>
      <c r="B2079" s="8" t="s">
        <v>3698</v>
      </c>
      <c r="C2079" s="8" t="s">
        <v>3699</v>
      </c>
      <c r="D2079" s="8" t="s">
        <v>34</v>
      </c>
      <c r="E2079" s="8"/>
      <c r="F2079" s="24">
        <v>0.15762801878758001</v>
      </c>
      <c r="G2079" s="24">
        <v>0</v>
      </c>
      <c r="H2079" s="25">
        <v>118.8361</v>
      </c>
      <c r="I2079" s="25">
        <v>36.976700000000001</v>
      </c>
      <c r="J2079" s="15">
        <v>3619</v>
      </c>
      <c r="K2079" s="15">
        <v>495</v>
      </c>
      <c r="L2079" s="13">
        <v>0.31119999999999998</v>
      </c>
      <c r="M2079" s="7">
        <v>3.2621545599999999</v>
      </c>
      <c r="N2079" s="26">
        <v>2.6016699999999999</v>
      </c>
      <c r="O2079" s="27"/>
      <c r="P2079" s="8">
        <v>0.2024688127</v>
      </c>
      <c r="Q2079" s="24">
        <v>0.15759999999999999</v>
      </c>
      <c r="R2079" t="e">
        <f>IF($Q2079*100&gt;=VLOOKUP($O2079,margin_ranges!$A$5:$C$10,2,FALSE),IF($Q2079*100&lt;=VLOOKUP($O2079,margin_ranges!$A$5:$C$10,3,FALSE)+10,"IN RANGE","ABOVE RANGE"),"BELOW RANGE")</f>
        <v>#N/A</v>
      </c>
      <c r="S2079" t="e">
        <f>MIN(VLOOKUP($O2079,margin_ranges!$A$5:$D$10,4,FALSE),$P2079*100)</f>
        <v>#N/A</v>
      </c>
      <c r="T2079" s="29" t="e">
        <f>(1-$S2079/100)/(1-$F2079)-1</f>
        <v>#N/A</v>
      </c>
      <c r="U2079" s="19" t="str">
        <f>IF(ABS(IFERROR(T2079,0))&gt;0.05,INDEX(margin_ranges!$C$13:$C$16,MATCH($F2079*100,margin_ranges!$B$13:$B$16,1)),"")</f>
        <v/>
      </c>
      <c r="V2079" t="e">
        <f>MIN(VLOOKUP($U2079,margin_ranges!$A$5:$D$10,4,FALSE),$P2079*100)</f>
        <v>#N/A</v>
      </c>
      <c r="Y2079" s="29" t="e">
        <f t="shared" si="32"/>
        <v>#N/A</v>
      </c>
    </row>
    <row r="2080" spans="1:25" x14ac:dyDescent="0.3">
      <c r="A2080" s="8" t="s">
        <v>17</v>
      </c>
      <c r="B2080" s="8" t="s">
        <v>3698</v>
      </c>
      <c r="C2080" s="8" t="s">
        <v>3699</v>
      </c>
      <c r="D2080" s="8" t="s">
        <v>3702</v>
      </c>
      <c r="E2080" s="8" t="s">
        <v>3703</v>
      </c>
      <c r="F2080" s="24">
        <v>0.19</v>
      </c>
      <c r="G2080" s="24">
        <v>0</v>
      </c>
      <c r="H2080" s="25">
        <v>30.899100000000001</v>
      </c>
      <c r="I2080" s="25">
        <v>11.6151</v>
      </c>
      <c r="J2080" s="15">
        <v>1087</v>
      </c>
      <c r="K2080" s="15">
        <v>205</v>
      </c>
      <c r="L2080" s="13">
        <v>0.37590000000000001</v>
      </c>
      <c r="M2080" s="7">
        <v>3.1207832099999999</v>
      </c>
      <c r="N2080" s="26">
        <v>2.5</v>
      </c>
      <c r="O2080" s="27" t="s">
        <v>95</v>
      </c>
      <c r="P2080" s="8">
        <v>0.19891904420000001</v>
      </c>
      <c r="Q2080" s="24">
        <v>0.19</v>
      </c>
      <c r="R2080" t="str">
        <f>IF($Q2080*100&gt;=VLOOKUP($O2080,margin_ranges!$A$5:$C$10,2,FALSE),IF($Q2080*100&lt;=VLOOKUP($O2080,margin_ranges!$A$5:$C$10,3,FALSE)+10,"IN RANGE","ABOVE RANGE"),"BELOW RANGE")</f>
        <v>IN RANGE</v>
      </c>
      <c r="S2080">
        <f>MIN(VLOOKUP($O2080,margin_ranges!$A$5:$D$10,4,FALSE),$P2080*100)</f>
        <v>19.75</v>
      </c>
      <c r="T2080" s="29">
        <f>(1-$S2080/100)/(1-$F2080)-1</f>
        <v>-9.2592592592593004E-3</v>
      </c>
      <c r="U2080" s="19" t="str">
        <f>IF(ABS(IFERROR(T2080,0))&gt;0.05,INDEX(margin_ranges!$C$13:$C$16,MATCH($F2080*100,margin_ranges!$B$13:$B$16,1)),"")</f>
        <v/>
      </c>
      <c r="V2080" t="e">
        <f>MIN(VLOOKUP($U2080,margin_ranges!$A$5:$D$10,4,FALSE),$P2080*100)</f>
        <v>#N/A</v>
      </c>
      <c r="Y2080" s="29" t="e">
        <f t="shared" si="32"/>
        <v>#N/A</v>
      </c>
    </row>
    <row r="2081" spans="1:25" x14ac:dyDescent="0.3">
      <c r="A2081" s="8" t="s">
        <v>17</v>
      </c>
      <c r="B2081" s="8" t="s">
        <v>3698</v>
      </c>
      <c r="C2081" s="8" t="s">
        <v>3699</v>
      </c>
      <c r="D2081" s="8" t="s">
        <v>3704</v>
      </c>
      <c r="E2081" s="8" t="s">
        <v>3705</v>
      </c>
      <c r="F2081" s="24">
        <v>0.19</v>
      </c>
      <c r="G2081" s="24">
        <v>0</v>
      </c>
      <c r="H2081" s="25">
        <v>42.141399999999997</v>
      </c>
      <c r="I2081" s="25">
        <v>11.173500000000001</v>
      </c>
      <c r="J2081" s="15">
        <v>1060</v>
      </c>
      <c r="K2081" s="15">
        <v>157</v>
      </c>
      <c r="L2081" s="13">
        <v>0.2651</v>
      </c>
      <c r="M2081" s="7">
        <v>3.1626725200000001</v>
      </c>
      <c r="N2081" s="26">
        <v>2.5</v>
      </c>
      <c r="O2081" s="27" t="s">
        <v>95</v>
      </c>
      <c r="P2081" s="8">
        <v>0.2095292882</v>
      </c>
      <c r="Q2081" s="24">
        <v>0.19</v>
      </c>
      <c r="R2081" t="str">
        <f>IF($Q2081*100&gt;=VLOOKUP($O2081,margin_ranges!$A$5:$C$10,2,FALSE),IF($Q2081*100&lt;=VLOOKUP($O2081,margin_ranges!$A$5:$C$10,3,FALSE)+10,"IN RANGE","ABOVE RANGE"),"BELOW RANGE")</f>
        <v>IN RANGE</v>
      </c>
      <c r="S2081">
        <f>MIN(VLOOKUP($O2081,margin_ranges!$A$5:$D$10,4,FALSE),$P2081*100)</f>
        <v>19.75</v>
      </c>
      <c r="T2081" s="29">
        <f>(1-$S2081/100)/(1-$F2081)-1</f>
        <v>-9.2592592592593004E-3</v>
      </c>
      <c r="U2081" s="19" t="str">
        <f>IF(ABS(IFERROR(T2081,0))&gt;0.05,INDEX(margin_ranges!$C$13:$C$16,MATCH($F2081*100,margin_ranges!$B$13:$B$16,1)),"")</f>
        <v/>
      </c>
      <c r="V2081" t="e">
        <f>MIN(VLOOKUP($U2081,margin_ranges!$A$5:$D$10,4,FALSE),$P2081*100)</f>
        <v>#N/A</v>
      </c>
      <c r="Y2081" s="29" t="e">
        <f t="shared" si="32"/>
        <v>#N/A</v>
      </c>
    </row>
    <row r="2082" spans="1:25" x14ac:dyDescent="0.3">
      <c r="A2082" s="8" t="s">
        <v>17</v>
      </c>
      <c r="B2082" s="8" t="s">
        <v>3698</v>
      </c>
      <c r="C2082" s="8" t="s">
        <v>3699</v>
      </c>
      <c r="D2082" s="8" t="s">
        <v>3700</v>
      </c>
      <c r="E2082" s="8" t="s">
        <v>3701</v>
      </c>
      <c r="F2082" s="24">
        <v>0.189999999999999</v>
      </c>
      <c r="G2082" s="24">
        <v>0</v>
      </c>
      <c r="H2082" s="25">
        <v>17.620200000000001</v>
      </c>
      <c r="I2082" s="25">
        <v>6.6692</v>
      </c>
      <c r="J2082" s="15">
        <v>634</v>
      </c>
      <c r="K2082" s="15">
        <v>92</v>
      </c>
      <c r="L2082" s="13">
        <v>0.3785</v>
      </c>
      <c r="M2082" s="7">
        <v>3.17063586</v>
      </c>
      <c r="N2082" s="26">
        <v>2.5</v>
      </c>
      <c r="O2082" s="27" t="s">
        <v>95</v>
      </c>
      <c r="P2082" s="8">
        <v>0.2115146276</v>
      </c>
      <c r="Q2082" s="24">
        <v>0.19</v>
      </c>
      <c r="R2082" t="str">
        <f>IF($Q2082*100&gt;=VLOOKUP($O2082,margin_ranges!$A$5:$C$10,2,FALSE),IF($Q2082*100&lt;=VLOOKUP($O2082,margin_ranges!$A$5:$C$10,3,FALSE)+10,"IN RANGE","ABOVE RANGE"),"BELOW RANGE")</f>
        <v>IN RANGE</v>
      </c>
      <c r="S2082">
        <f>MIN(VLOOKUP($O2082,margin_ranges!$A$5:$D$10,4,FALSE),$P2082*100)</f>
        <v>19.75</v>
      </c>
      <c r="T2082" s="29">
        <f>(1-$S2082/100)/(1-$F2082)-1</f>
        <v>-9.2592592592604106E-3</v>
      </c>
      <c r="U2082" s="19" t="str">
        <f>IF(ABS(IFERROR(T2082,0))&gt;0.05,INDEX(margin_ranges!$C$13:$C$16,MATCH($F2082*100,margin_ranges!$B$13:$B$16,1)),"")</f>
        <v/>
      </c>
      <c r="V2082" t="e">
        <f>MIN(VLOOKUP($U2082,margin_ranges!$A$5:$D$10,4,FALSE),$P2082*100)</f>
        <v>#N/A</v>
      </c>
      <c r="Y2082" s="29" t="e">
        <f t="shared" si="32"/>
        <v>#N/A</v>
      </c>
    </row>
    <row r="2083" spans="1:25" x14ac:dyDescent="0.3">
      <c r="A2083" s="8" t="s">
        <v>17</v>
      </c>
      <c r="B2083" s="8" t="s">
        <v>3698</v>
      </c>
      <c r="C2083" s="8" t="s">
        <v>3699</v>
      </c>
      <c r="D2083" s="8" t="s">
        <v>3706</v>
      </c>
      <c r="E2083" s="8" t="s">
        <v>3707</v>
      </c>
      <c r="F2083" s="24">
        <v>4.9999999999999899E-2</v>
      </c>
      <c r="G2083" s="24">
        <v>0</v>
      </c>
      <c r="H2083" s="25">
        <v>28.168900000000001</v>
      </c>
      <c r="I2083" s="25">
        <v>7.5189000000000004</v>
      </c>
      <c r="J2083" s="15">
        <v>837</v>
      </c>
      <c r="K2083" s="15">
        <v>42</v>
      </c>
      <c r="L2083" s="13">
        <v>0.26690000000000003</v>
      </c>
      <c r="M2083" s="7">
        <v>3.7095588199999998</v>
      </c>
      <c r="N2083" s="26">
        <v>3</v>
      </c>
      <c r="O2083" s="27" t="s">
        <v>92</v>
      </c>
      <c r="P2083" s="8">
        <v>0.19127849359999999</v>
      </c>
      <c r="Q2083" s="24">
        <v>0.05</v>
      </c>
      <c r="R2083" t="str">
        <f>IF($Q2083*100&gt;=VLOOKUP($O2083,margin_ranges!$A$5:$C$10,2,FALSE),IF($Q2083*100&lt;=VLOOKUP($O2083,margin_ranges!$A$5:$C$10,3,FALSE)+10,"IN RANGE","ABOVE RANGE"),"BELOW RANGE")</f>
        <v>BELOW RANGE</v>
      </c>
      <c r="S2083">
        <f>MIN(VLOOKUP($O2083,margin_ranges!$A$5:$D$10,4,FALSE),$P2083*100)</f>
        <v>19.127849359999999</v>
      </c>
      <c r="T2083" s="29">
        <f>(1-$S2083/100)/(1-$F2083)-1</f>
        <v>-0.14871420378947375</v>
      </c>
      <c r="U2083" s="19" t="str">
        <f>IF(ABS(IFERROR(T2083,0))&gt;0.05,INDEX(margin_ranges!$C$13:$C$16,MATCH($F2083*100,margin_ranges!$B$13:$B$16,1)),"")</f>
        <v>Super-strategic</v>
      </c>
      <c r="V2083" t="e">
        <f>MIN(VLOOKUP($U2083,margin_ranges!$A$5:$D$10,4,FALSE),$P2083*100)</f>
        <v>#N/A</v>
      </c>
      <c r="Y2083" s="29" t="e">
        <f t="shared" si="32"/>
        <v>#N/A</v>
      </c>
    </row>
    <row r="2084" spans="1:25" x14ac:dyDescent="0.3">
      <c r="A2084" s="8" t="s">
        <v>35</v>
      </c>
      <c r="B2084" s="8" t="s">
        <v>3708</v>
      </c>
      <c r="C2084" s="8" t="s">
        <v>34</v>
      </c>
      <c r="D2084" s="8" t="s">
        <v>34</v>
      </c>
      <c r="E2084" s="8"/>
      <c r="F2084" s="24">
        <v>0.28999999999999998</v>
      </c>
      <c r="G2084" s="24">
        <v>0.46824230999999999</v>
      </c>
      <c r="H2084" s="25">
        <v>59.28</v>
      </c>
      <c r="I2084" s="25">
        <v>19.386600000000001</v>
      </c>
      <c r="J2084" s="15">
        <v>1317</v>
      </c>
      <c r="K2084" s="15">
        <v>334</v>
      </c>
      <c r="L2084" s="13">
        <v>0.32700000000000001</v>
      </c>
      <c r="M2084" s="7">
        <v>2.2641084400000002</v>
      </c>
      <c r="N2084" s="26">
        <v>1.25</v>
      </c>
      <c r="O2084" s="27"/>
      <c r="P2084" s="8">
        <v>0.44790630269999998</v>
      </c>
      <c r="Q2084" s="24">
        <v>0.28999999999999998</v>
      </c>
      <c r="R2084" t="e">
        <f>IF($Q2084*100&gt;=VLOOKUP($O2084,margin_ranges!$A$5:$C$10,2,FALSE),IF($Q2084*100&lt;=VLOOKUP($O2084,margin_ranges!$A$5:$C$10,3,FALSE)+10,"IN RANGE","ABOVE RANGE"),"BELOW RANGE")</f>
        <v>#N/A</v>
      </c>
      <c r="S2084" t="e">
        <f>MIN(VLOOKUP($O2084,margin_ranges!$A$5:$D$10,4,FALSE),$P2084*100)</f>
        <v>#N/A</v>
      </c>
      <c r="T2084" s="29" t="e">
        <f>(1-$S2084/100)/(1-$F2084)-1</f>
        <v>#N/A</v>
      </c>
      <c r="U2084" s="19" t="str">
        <f>IF(ABS(IFERROR(T2084,0))&gt;0.05,INDEX(margin_ranges!$C$13:$C$16,MATCH($F2084*100,margin_ranges!$B$13:$B$16,1)),"")</f>
        <v/>
      </c>
      <c r="V2084" t="e">
        <f>MIN(VLOOKUP($U2084,margin_ranges!$A$5:$D$10,4,FALSE),$P2084*100)</f>
        <v>#N/A</v>
      </c>
      <c r="Y2084" s="29" t="e">
        <f t="shared" si="32"/>
        <v>#N/A</v>
      </c>
    </row>
    <row r="2085" spans="1:25" x14ac:dyDescent="0.3">
      <c r="A2085" s="8" t="s">
        <v>33</v>
      </c>
      <c r="B2085" s="8" t="s">
        <v>3708</v>
      </c>
      <c r="C2085" s="8" t="s">
        <v>3709</v>
      </c>
      <c r="D2085" s="8" t="s">
        <v>34</v>
      </c>
      <c r="E2085" s="8"/>
      <c r="F2085" s="24">
        <v>0.28999999999999998</v>
      </c>
      <c r="G2085" s="24">
        <v>0.46824230999999999</v>
      </c>
      <c r="H2085" s="25">
        <v>59.28</v>
      </c>
      <c r="I2085" s="25">
        <v>19.386600000000001</v>
      </c>
      <c r="J2085" s="15">
        <v>1317</v>
      </c>
      <c r="K2085" s="15">
        <v>334</v>
      </c>
      <c r="L2085" s="13">
        <v>0.32700000000000001</v>
      </c>
      <c r="M2085" s="7">
        <v>2.2641084400000002</v>
      </c>
      <c r="N2085" s="26">
        <v>1.25</v>
      </c>
      <c r="O2085" s="27"/>
      <c r="P2085" s="8">
        <v>0.44790630269999998</v>
      </c>
      <c r="Q2085" s="24">
        <v>0.28999999999999998</v>
      </c>
      <c r="R2085" t="e">
        <f>IF($Q2085*100&gt;=VLOOKUP($O2085,margin_ranges!$A$5:$C$10,2,FALSE),IF($Q2085*100&lt;=VLOOKUP($O2085,margin_ranges!$A$5:$C$10,3,FALSE)+10,"IN RANGE","ABOVE RANGE"),"BELOW RANGE")</f>
        <v>#N/A</v>
      </c>
      <c r="S2085" t="e">
        <f>MIN(VLOOKUP($O2085,margin_ranges!$A$5:$D$10,4,FALSE),$P2085*100)</f>
        <v>#N/A</v>
      </c>
      <c r="T2085" s="29" t="e">
        <f>(1-$S2085/100)/(1-$F2085)-1</f>
        <v>#N/A</v>
      </c>
      <c r="U2085" s="19" t="str">
        <f>IF(ABS(IFERROR(T2085,0))&gt;0.05,INDEX(margin_ranges!$C$13:$C$16,MATCH($F2085*100,margin_ranges!$B$13:$B$16,1)),"")</f>
        <v/>
      </c>
      <c r="V2085" t="e">
        <f>MIN(VLOOKUP($U2085,margin_ranges!$A$5:$D$10,4,FALSE),$P2085*100)</f>
        <v>#N/A</v>
      </c>
      <c r="Y2085" s="29" t="e">
        <f t="shared" si="32"/>
        <v>#N/A</v>
      </c>
    </row>
    <row r="2086" spans="1:25" x14ac:dyDescent="0.3">
      <c r="A2086" s="8" t="s">
        <v>17</v>
      </c>
      <c r="B2086" s="8" t="s">
        <v>3708</v>
      </c>
      <c r="C2086" s="8" t="s">
        <v>3709</v>
      </c>
      <c r="D2086" s="8" t="s">
        <v>3710</v>
      </c>
      <c r="E2086" s="8" t="s">
        <v>3711</v>
      </c>
      <c r="F2086" s="24">
        <v>0.28999999999999998</v>
      </c>
      <c r="G2086" s="24">
        <v>1</v>
      </c>
      <c r="H2086" s="25">
        <v>27.331099999999999</v>
      </c>
      <c r="I2086" s="25">
        <v>9.3933999999999997</v>
      </c>
      <c r="J2086" s="15">
        <v>617</v>
      </c>
      <c r="K2086" s="15">
        <v>158</v>
      </c>
      <c r="L2086" s="13">
        <v>0.34370000000000001</v>
      </c>
      <c r="M2086" s="7">
        <v>2.18800368</v>
      </c>
      <c r="N2086" s="26">
        <v>1.25</v>
      </c>
      <c r="O2086" s="27" t="s">
        <v>22</v>
      </c>
      <c r="P2086" s="8">
        <v>0.42870297190000001</v>
      </c>
      <c r="Q2086" s="24">
        <v>0.28999999999999998</v>
      </c>
      <c r="R2086" t="str">
        <f>IF($Q2086*100&gt;=VLOOKUP($O2086,margin_ranges!$A$5:$C$10,2,FALSE),IF($Q2086*100&lt;=VLOOKUP($O2086,margin_ranges!$A$5:$C$10,3,FALSE)+10,"IN RANGE","ABOVE RANGE"),"BELOW RANGE")</f>
        <v>IN RANGE</v>
      </c>
      <c r="S2086">
        <f>MIN(VLOOKUP($O2086,margin_ranges!$A$5:$D$10,4,FALSE),$P2086*100)</f>
        <v>29.75</v>
      </c>
      <c r="T2086" s="29">
        <f>(1-$S2086/100)/(1-$F2086)-1</f>
        <v>-1.0563380281690127E-2</v>
      </c>
      <c r="U2086" s="19" t="str">
        <f>IF(ABS(IFERROR(T2086,0))&gt;0.05,INDEX(margin_ranges!$C$13:$C$16,MATCH($F2086*100,margin_ranges!$B$13:$B$16,1)),"")</f>
        <v/>
      </c>
      <c r="V2086" t="e">
        <f>MIN(VLOOKUP($U2086,margin_ranges!$A$5:$D$10,4,FALSE),$P2086*100)</f>
        <v>#N/A</v>
      </c>
      <c r="Y2086" s="29" t="e">
        <f t="shared" si="32"/>
        <v>#N/A</v>
      </c>
    </row>
    <row r="2087" spans="1:25" x14ac:dyDescent="0.3">
      <c r="A2087" s="8" t="s">
        <v>17</v>
      </c>
      <c r="B2087" s="8" t="s">
        <v>3708</v>
      </c>
      <c r="C2087" s="8" t="s">
        <v>3709</v>
      </c>
      <c r="D2087" s="8" t="s">
        <v>3712</v>
      </c>
      <c r="E2087" s="8" t="s">
        <v>3713</v>
      </c>
      <c r="F2087" s="24">
        <v>0.28999999999999998</v>
      </c>
      <c r="G2087" s="24">
        <v>0</v>
      </c>
      <c r="H2087" s="25">
        <v>9.5726999999999993</v>
      </c>
      <c r="I2087" s="25">
        <v>3.2608000000000001</v>
      </c>
      <c r="J2087" s="15">
        <v>251</v>
      </c>
      <c r="K2087" s="15">
        <v>63</v>
      </c>
      <c r="L2087" s="13">
        <v>0.34060000000000001</v>
      </c>
      <c r="M2087" s="7">
        <v>2.57004666</v>
      </c>
      <c r="N2087" s="26">
        <v>1.25</v>
      </c>
      <c r="O2087" s="27" t="s">
        <v>22</v>
      </c>
      <c r="P2087" s="8">
        <v>0.51362750710000005</v>
      </c>
      <c r="Q2087" s="24">
        <v>0.28999999999999998</v>
      </c>
      <c r="R2087" t="str">
        <f>IF($Q2087*100&gt;=VLOOKUP($O2087,margin_ranges!$A$5:$C$10,2,FALSE),IF($Q2087*100&lt;=VLOOKUP($O2087,margin_ranges!$A$5:$C$10,3,FALSE)+10,"IN RANGE","ABOVE RANGE"),"BELOW RANGE")</f>
        <v>IN RANGE</v>
      </c>
      <c r="S2087">
        <f>MIN(VLOOKUP($O2087,margin_ranges!$A$5:$D$10,4,FALSE),$P2087*100)</f>
        <v>29.75</v>
      </c>
      <c r="T2087" s="29">
        <f>(1-$S2087/100)/(1-$F2087)-1</f>
        <v>-1.0563380281690127E-2</v>
      </c>
      <c r="U2087" s="19" t="str">
        <f>IF(ABS(IFERROR(T2087,0))&gt;0.05,INDEX(margin_ranges!$C$13:$C$16,MATCH($F2087*100,margin_ranges!$B$13:$B$16,1)),"")</f>
        <v/>
      </c>
      <c r="V2087" t="e">
        <f>MIN(VLOOKUP($U2087,margin_ranges!$A$5:$D$10,4,FALSE),$P2087*100)</f>
        <v>#N/A</v>
      </c>
      <c r="Y2087" s="29" t="e">
        <f t="shared" si="32"/>
        <v>#N/A</v>
      </c>
    </row>
    <row r="2088" spans="1:25" x14ac:dyDescent="0.3">
      <c r="A2088" s="8" t="s">
        <v>17</v>
      </c>
      <c r="B2088" s="8" t="s">
        <v>3708</v>
      </c>
      <c r="C2088" s="8" t="s">
        <v>3709</v>
      </c>
      <c r="D2088" s="8" t="s">
        <v>3714</v>
      </c>
      <c r="E2088" s="8" t="s">
        <v>3715</v>
      </c>
      <c r="F2088" s="24">
        <v>0.28999999999999898</v>
      </c>
      <c r="G2088" s="24">
        <v>0</v>
      </c>
      <c r="H2088" s="25">
        <v>22.376100000000001</v>
      </c>
      <c r="I2088" s="25">
        <v>6.7324000000000002</v>
      </c>
      <c r="J2088" s="15">
        <v>449</v>
      </c>
      <c r="K2088" s="15">
        <v>113</v>
      </c>
      <c r="L2088" s="13">
        <v>0.3009</v>
      </c>
      <c r="M2088" s="7">
        <v>2.22211471</v>
      </c>
      <c r="N2088" s="26">
        <v>1.25</v>
      </c>
      <c r="O2088" s="27" t="s">
        <v>22</v>
      </c>
      <c r="P2088" s="8">
        <v>0.43747278499999998</v>
      </c>
      <c r="Q2088" s="24">
        <v>0.28999999999999998</v>
      </c>
      <c r="R2088" t="str">
        <f>IF($Q2088*100&gt;=VLOOKUP($O2088,margin_ranges!$A$5:$C$10,2,FALSE),IF($Q2088*100&lt;=VLOOKUP($O2088,margin_ranges!$A$5:$C$10,3,FALSE)+10,"IN RANGE","ABOVE RANGE"),"BELOW RANGE")</f>
        <v>IN RANGE</v>
      </c>
      <c r="S2088">
        <f>MIN(VLOOKUP($O2088,margin_ranges!$A$5:$D$10,4,FALSE),$P2088*100)</f>
        <v>29.75</v>
      </c>
      <c r="T2088" s="29">
        <f>(1-$S2088/100)/(1-$F2088)-1</f>
        <v>-1.056338028169157E-2</v>
      </c>
      <c r="U2088" s="19" t="str">
        <f>IF(ABS(IFERROR(T2088,0))&gt;0.05,INDEX(margin_ranges!$C$13:$C$16,MATCH($F2088*100,margin_ranges!$B$13:$B$16,1)),"")</f>
        <v/>
      </c>
      <c r="V2088" t="e">
        <f>MIN(VLOOKUP($U2088,margin_ranges!$A$5:$D$10,4,FALSE),$P2088*100)</f>
        <v>#N/A</v>
      </c>
      <c r="Y2088" s="29" t="e">
        <f t="shared" si="32"/>
        <v>#N/A</v>
      </c>
    </row>
    <row r="2089" spans="1:25" x14ac:dyDescent="0.3">
      <c r="A2089" s="8" t="s">
        <v>35</v>
      </c>
      <c r="B2089" s="8" t="s">
        <v>3728</v>
      </c>
      <c r="C2089" s="8" t="s">
        <v>34</v>
      </c>
      <c r="D2089" s="8" t="s">
        <v>34</v>
      </c>
      <c r="E2089" s="8"/>
      <c r="F2089" s="24">
        <v>0.22073271434577901</v>
      </c>
      <c r="G2089" s="24">
        <v>1</v>
      </c>
      <c r="H2089" s="25">
        <v>1417.6225999999999</v>
      </c>
      <c r="I2089" s="25">
        <v>314.21609999999998</v>
      </c>
      <c r="J2089" s="15">
        <v>16935</v>
      </c>
      <c r="K2089" s="15">
        <v>3209</v>
      </c>
      <c r="L2089" s="13">
        <v>0.22170000000000001</v>
      </c>
      <c r="M2089" s="7">
        <v>1.79655944</v>
      </c>
      <c r="N2089" s="26">
        <v>1.4</v>
      </c>
      <c r="O2089" s="27"/>
      <c r="P2089" s="8">
        <v>0.22073271429999999</v>
      </c>
      <c r="Q2089" s="24">
        <v>0.22789999999999999</v>
      </c>
      <c r="R2089" t="e">
        <f>IF($Q2089*100&gt;=VLOOKUP($O2089,margin_ranges!$A$5:$C$10,2,FALSE),IF($Q2089*100&lt;=VLOOKUP($O2089,margin_ranges!$A$5:$C$10,3,FALSE)+10,"IN RANGE","ABOVE RANGE"),"BELOW RANGE")</f>
        <v>#N/A</v>
      </c>
      <c r="S2089" t="e">
        <f>MIN(VLOOKUP($O2089,margin_ranges!$A$5:$D$10,4,FALSE),$P2089*100)</f>
        <v>#N/A</v>
      </c>
      <c r="T2089" s="29" t="e">
        <f>(1-$S2089/100)/(1-$F2089)-1</f>
        <v>#N/A</v>
      </c>
      <c r="U2089" s="19" t="str">
        <f>IF(ABS(IFERROR(T2089,0))&gt;0.05,INDEX(margin_ranges!$C$13:$C$16,MATCH($F2089*100,margin_ranges!$B$13:$B$16,1)),"")</f>
        <v/>
      </c>
      <c r="V2089" t="e">
        <f>MIN(VLOOKUP($U2089,margin_ranges!$A$5:$D$10,4,FALSE),$P2089*100)</f>
        <v>#N/A</v>
      </c>
      <c r="Y2089" s="29" t="e">
        <f t="shared" si="32"/>
        <v>#N/A</v>
      </c>
    </row>
    <row r="2090" spans="1:25" x14ac:dyDescent="0.3">
      <c r="A2090" s="8" t="s">
        <v>33</v>
      </c>
      <c r="B2090" s="8" t="s">
        <v>3728</v>
      </c>
      <c r="C2090" s="8" t="s">
        <v>3729</v>
      </c>
      <c r="D2090" s="8" t="s">
        <v>34</v>
      </c>
      <c r="E2090" s="8"/>
      <c r="F2090" s="24">
        <v>0.22073271434577901</v>
      </c>
      <c r="G2090" s="24">
        <v>1</v>
      </c>
      <c r="H2090" s="25">
        <v>1417.6225999999999</v>
      </c>
      <c r="I2090" s="25">
        <v>314.21609999999998</v>
      </c>
      <c r="J2090" s="15">
        <v>16935</v>
      </c>
      <c r="K2090" s="15">
        <v>3209</v>
      </c>
      <c r="L2090" s="13">
        <v>0.22170000000000001</v>
      </c>
      <c r="M2090" s="7">
        <v>1.79655944</v>
      </c>
      <c r="N2090" s="26">
        <v>1.4</v>
      </c>
      <c r="O2090" s="27"/>
      <c r="P2090" s="8">
        <v>0.22073271429999999</v>
      </c>
      <c r="Q2090" s="24">
        <v>0.22789999999999999</v>
      </c>
      <c r="R2090" t="e">
        <f>IF($Q2090*100&gt;=VLOOKUP($O2090,margin_ranges!$A$5:$C$10,2,FALSE),IF($Q2090*100&lt;=VLOOKUP($O2090,margin_ranges!$A$5:$C$10,3,FALSE)+10,"IN RANGE","ABOVE RANGE"),"BELOW RANGE")</f>
        <v>#N/A</v>
      </c>
      <c r="S2090" t="e">
        <f>MIN(VLOOKUP($O2090,margin_ranges!$A$5:$D$10,4,FALSE),$P2090*100)</f>
        <v>#N/A</v>
      </c>
      <c r="T2090" s="29" t="e">
        <f>(1-$S2090/100)/(1-$F2090)-1</f>
        <v>#N/A</v>
      </c>
      <c r="U2090" s="19" t="str">
        <f>IF(ABS(IFERROR(T2090,0))&gt;0.05,INDEX(margin_ranges!$C$13:$C$16,MATCH($F2090*100,margin_ranges!$B$13:$B$16,1)),"")</f>
        <v/>
      </c>
      <c r="V2090" t="e">
        <f>MIN(VLOOKUP($U2090,margin_ranges!$A$5:$D$10,4,FALSE),$P2090*100)</f>
        <v>#N/A</v>
      </c>
      <c r="Y2090" s="29" t="e">
        <f t="shared" si="32"/>
        <v>#N/A</v>
      </c>
    </row>
    <row r="2091" spans="1:25" x14ac:dyDescent="0.3">
      <c r="A2091" s="8" t="s">
        <v>17</v>
      </c>
      <c r="B2091" s="8" t="s">
        <v>3728</v>
      </c>
      <c r="C2091" s="8" t="s">
        <v>3729</v>
      </c>
      <c r="D2091" s="8" t="s">
        <v>3730</v>
      </c>
      <c r="E2091" s="8" t="s">
        <v>3731</v>
      </c>
      <c r="F2091" s="24">
        <v>0.171157990811626</v>
      </c>
      <c r="G2091" s="24">
        <v>1</v>
      </c>
      <c r="H2091" s="25">
        <v>398.2165</v>
      </c>
      <c r="I2091" s="25">
        <v>98.974800000000002</v>
      </c>
      <c r="J2091" s="15">
        <v>5015</v>
      </c>
      <c r="K2091" s="15">
        <v>811</v>
      </c>
      <c r="L2091" s="13">
        <v>0.2485</v>
      </c>
      <c r="M2091" s="7">
        <v>1.6891035700000001</v>
      </c>
      <c r="N2091" s="26">
        <v>1.4</v>
      </c>
      <c r="O2091" s="27" t="s">
        <v>92</v>
      </c>
      <c r="P2091" s="8">
        <v>0.17115799079999999</v>
      </c>
      <c r="Q2091" s="24">
        <v>0.22</v>
      </c>
      <c r="R2091" t="str">
        <f>IF($Q2091*100&gt;=VLOOKUP($O2091,margin_ranges!$A$5:$C$10,2,FALSE),IF($Q2091*100&lt;=VLOOKUP($O2091,margin_ranges!$A$5:$C$10,3,FALSE)+10,"IN RANGE","ABOVE RANGE"),"BELOW RANGE")</f>
        <v>IN RANGE</v>
      </c>
      <c r="S2091">
        <f>MIN(VLOOKUP($O2091,margin_ranges!$A$5:$D$10,4,FALSE),$P2091*100)</f>
        <v>17.115799079999999</v>
      </c>
      <c r="T2091" s="29">
        <f>(1-$S2091/100)/(1-$F2091)-1</f>
        <v>1.4026779737719153E-11</v>
      </c>
      <c r="U2091" s="19" t="str">
        <f>IF(ABS(IFERROR(T2091,0))&gt;0.05,INDEX(margin_ranges!$C$13:$C$16,MATCH($F2091*100,margin_ranges!$B$13:$B$16,1)),"")</f>
        <v/>
      </c>
      <c r="V2091" t="e">
        <f>MIN(VLOOKUP($U2091,margin_ranges!$A$5:$D$10,4,FALSE),$P2091*100)</f>
        <v>#N/A</v>
      </c>
      <c r="Y2091" s="29" t="e">
        <f t="shared" si="32"/>
        <v>#N/A</v>
      </c>
    </row>
    <row r="2092" spans="1:25" x14ac:dyDescent="0.3">
      <c r="A2092" s="8" t="s">
        <v>17</v>
      </c>
      <c r="B2092" s="8" t="s">
        <v>3728</v>
      </c>
      <c r="C2092" s="8" t="s">
        <v>3729</v>
      </c>
      <c r="D2092" s="8" t="s">
        <v>3734</v>
      </c>
      <c r="E2092" s="8" t="s">
        <v>3735</v>
      </c>
      <c r="F2092" s="24">
        <v>0.18427156589323701</v>
      </c>
      <c r="G2092" s="24">
        <v>1</v>
      </c>
      <c r="H2092" s="25">
        <v>111.39960000000001</v>
      </c>
      <c r="I2092" s="25">
        <v>33.940899999999999</v>
      </c>
      <c r="J2092" s="15">
        <v>1748</v>
      </c>
      <c r="K2092" s="15">
        <v>310</v>
      </c>
      <c r="L2092" s="13">
        <v>0.30470000000000003</v>
      </c>
      <c r="M2092" s="7">
        <v>1.7162574500000001</v>
      </c>
      <c r="N2092" s="26">
        <v>1.4</v>
      </c>
      <c r="O2092" s="27" t="s">
        <v>92</v>
      </c>
      <c r="P2092" s="8">
        <v>0.18427156589999999</v>
      </c>
      <c r="Q2092" s="24">
        <v>0.22</v>
      </c>
      <c r="R2092" t="str">
        <f>IF($Q2092*100&gt;=VLOOKUP($O2092,margin_ranges!$A$5:$C$10,2,FALSE),IF($Q2092*100&lt;=VLOOKUP($O2092,margin_ranges!$A$5:$C$10,3,FALSE)+10,"IN RANGE","ABOVE RANGE"),"BELOW RANGE")</f>
        <v>IN RANGE</v>
      </c>
      <c r="S2092">
        <f>MIN(VLOOKUP($O2092,margin_ranges!$A$5:$D$10,4,FALSE),$P2092*100)</f>
        <v>18.427156589999999</v>
      </c>
      <c r="T2092" s="29">
        <f>(1-$S2092/100)/(1-$F2092)-1</f>
        <v>-8.2908124809932815E-12</v>
      </c>
      <c r="U2092" s="19" t="str">
        <f>IF(ABS(IFERROR(T2092,0))&gt;0.05,INDEX(margin_ranges!$C$13:$C$16,MATCH($F2092*100,margin_ranges!$B$13:$B$16,1)),"")</f>
        <v/>
      </c>
      <c r="V2092" t="e">
        <f>MIN(VLOOKUP($U2092,margin_ranges!$A$5:$D$10,4,FALSE),$P2092*100)</f>
        <v>#N/A</v>
      </c>
      <c r="Y2092" s="29" t="e">
        <f t="shared" si="32"/>
        <v>#N/A</v>
      </c>
    </row>
    <row r="2093" spans="1:25" x14ac:dyDescent="0.3">
      <c r="A2093" s="8" t="s">
        <v>17</v>
      </c>
      <c r="B2093" s="8" t="s">
        <v>3728</v>
      </c>
      <c r="C2093" s="8" t="s">
        <v>3729</v>
      </c>
      <c r="D2093" s="8" t="s">
        <v>3732</v>
      </c>
      <c r="E2093" s="8" t="s">
        <v>3733</v>
      </c>
      <c r="F2093" s="24">
        <v>0.174180992458186</v>
      </c>
      <c r="G2093" s="24">
        <v>1</v>
      </c>
      <c r="H2093" s="25">
        <v>368.49939999999998</v>
      </c>
      <c r="I2093" s="25">
        <v>67.035600000000002</v>
      </c>
      <c r="J2093" s="15">
        <v>3409</v>
      </c>
      <c r="K2093" s="15">
        <v>588</v>
      </c>
      <c r="L2093" s="13">
        <v>0.18190000000000001</v>
      </c>
      <c r="M2093" s="7">
        <v>1.6952867199999999</v>
      </c>
      <c r="N2093" s="26">
        <v>1.4</v>
      </c>
      <c r="O2093" s="27" t="s">
        <v>92</v>
      </c>
      <c r="P2093" s="8">
        <v>0.17418099249999999</v>
      </c>
      <c r="Q2093" s="24">
        <v>0.18</v>
      </c>
      <c r="R2093" t="str">
        <f>IF($Q2093*100&gt;=VLOOKUP($O2093,margin_ranges!$A$5:$C$10,2,FALSE),IF($Q2093*100&lt;=VLOOKUP($O2093,margin_ranges!$A$5:$C$10,3,FALSE)+10,"IN RANGE","ABOVE RANGE"),"BELOW RANGE")</f>
        <v>BELOW RANGE</v>
      </c>
      <c r="S2093">
        <f>MIN(VLOOKUP($O2093,margin_ranges!$A$5:$D$10,4,FALSE),$P2093*100)</f>
        <v>17.418099250000001</v>
      </c>
      <c r="T2093" s="29">
        <f>(1-$S2093/100)/(1-$F2093)-1</f>
        <v>-5.0633386372567202E-11</v>
      </c>
      <c r="U2093" s="19" t="str">
        <f>IF(ABS(IFERROR(T2093,0))&gt;0.05,INDEX(margin_ranges!$C$13:$C$16,MATCH($F2093*100,margin_ranges!$B$13:$B$16,1)),"")</f>
        <v/>
      </c>
      <c r="V2093" t="e">
        <f>MIN(VLOOKUP($U2093,margin_ranges!$A$5:$D$10,4,FALSE),$P2093*100)</f>
        <v>#N/A</v>
      </c>
      <c r="Y2093" s="29" t="e">
        <f t="shared" si="32"/>
        <v>#N/A</v>
      </c>
    </row>
    <row r="2094" spans="1:25" x14ac:dyDescent="0.3">
      <c r="A2094" s="8" t="s">
        <v>17</v>
      </c>
      <c r="B2094" s="8" t="s">
        <v>3728</v>
      </c>
      <c r="C2094" s="8" t="s">
        <v>3729</v>
      </c>
      <c r="D2094" s="8" t="s">
        <v>3736</v>
      </c>
      <c r="E2094" s="8" t="s">
        <v>3737</v>
      </c>
      <c r="F2094" s="24">
        <v>0.26</v>
      </c>
      <c r="G2094" s="24">
        <v>1</v>
      </c>
      <c r="H2094" s="25">
        <v>539.50710000000004</v>
      </c>
      <c r="I2094" s="25">
        <v>114.26479999999999</v>
      </c>
      <c r="J2094" s="15">
        <v>6763</v>
      </c>
      <c r="K2094" s="15">
        <v>1500</v>
      </c>
      <c r="L2094" s="13">
        <v>0.21179999999999999</v>
      </c>
      <c r="M2094" s="7">
        <v>1.9729026599999999</v>
      </c>
      <c r="N2094" s="26">
        <v>1.4</v>
      </c>
      <c r="O2094" s="27" t="s">
        <v>92</v>
      </c>
      <c r="P2094" s="8">
        <v>0.29038567059999998</v>
      </c>
      <c r="Q2094" s="24">
        <v>0.26</v>
      </c>
      <c r="R2094" t="str">
        <f>IF($Q2094*100&gt;=VLOOKUP($O2094,margin_ranges!$A$5:$C$10,2,FALSE),IF($Q2094*100&lt;=VLOOKUP($O2094,margin_ranges!$A$5:$C$10,3,FALSE)+10,"IN RANGE","ABOVE RANGE"),"BELOW RANGE")</f>
        <v>IN RANGE</v>
      </c>
      <c r="S2094">
        <f>MIN(VLOOKUP($O2094,margin_ranges!$A$5:$D$10,4,FALSE),$P2094*100)</f>
        <v>29.038567059999998</v>
      </c>
      <c r="T2094" s="29">
        <f>(1-$S2094/100)/(1-$F2094)-1</f>
        <v>-4.1061717027026989E-2</v>
      </c>
      <c r="U2094" s="19" t="str">
        <f>IF(ABS(IFERROR(T2094,0))&gt;0.05,INDEX(margin_ranges!$C$13:$C$16,MATCH($F2094*100,margin_ranges!$B$13:$B$16,1)),"")</f>
        <v/>
      </c>
      <c r="V2094" t="e">
        <f>MIN(VLOOKUP($U2094,margin_ranges!$A$5:$D$10,4,FALSE),$P2094*100)</f>
        <v>#N/A</v>
      </c>
      <c r="Y2094" s="29" t="e">
        <f t="shared" si="32"/>
        <v>#N/A</v>
      </c>
    </row>
    <row r="2095" spans="1:25" x14ac:dyDescent="0.3">
      <c r="A2095" s="8" t="s">
        <v>35</v>
      </c>
      <c r="B2095" s="8" t="s">
        <v>3718</v>
      </c>
      <c r="C2095" s="8" t="s">
        <v>34</v>
      </c>
      <c r="D2095" s="8" t="s">
        <v>34</v>
      </c>
      <c r="E2095" s="8"/>
      <c r="F2095" s="24">
        <v>0.25</v>
      </c>
      <c r="G2095" s="24">
        <v>1</v>
      </c>
      <c r="H2095" s="25">
        <v>2119.2339000000002</v>
      </c>
      <c r="I2095" s="25">
        <v>124.47709999999999</v>
      </c>
      <c r="J2095" s="15">
        <v>5287</v>
      </c>
      <c r="K2095" s="15">
        <v>1320</v>
      </c>
      <c r="L2095" s="13">
        <v>5.8700000000000002E-2</v>
      </c>
      <c r="M2095" s="7">
        <v>1.41575597</v>
      </c>
      <c r="N2095" s="26">
        <v>1</v>
      </c>
      <c r="O2095" s="27"/>
      <c r="P2095" s="8">
        <v>0.29366358300000001</v>
      </c>
      <c r="Q2095" s="24">
        <v>0.25</v>
      </c>
      <c r="R2095" t="e">
        <f>IF($Q2095*100&gt;=VLOOKUP($O2095,margin_ranges!$A$5:$C$10,2,FALSE),IF($Q2095*100&lt;=VLOOKUP($O2095,margin_ranges!$A$5:$C$10,3,FALSE)+10,"IN RANGE","ABOVE RANGE"),"BELOW RANGE")</f>
        <v>#N/A</v>
      </c>
      <c r="S2095" t="e">
        <f>MIN(VLOOKUP($O2095,margin_ranges!$A$5:$D$10,4,FALSE),$P2095*100)</f>
        <v>#N/A</v>
      </c>
      <c r="T2095" s="29" t="e">
        <f>(1-$S2095/100)/(1-$F2095)-1</f>
        <v>#N/A</v>
      </c>
      <c r="U2095" s="19" t="str">
        <f>IF(ABS(IFERROR(T2095,0))&gt;0.05,INDEX(margin_ranges!$C$13:$C$16,MATCH($F2095*100,margin_ranges!$B$13:$B$16,1)),"")</f>
        <v/>
      </c>
      <c r="V2095" t="e">
        <f>MIN(VLOOKUP($U2095,margin_ranges!$A$5:$D$10,4,FALSE),$P2095*100)</f>
        <v>#N/A</v>
      </c>
      <c r="Y2095" s="29" t="e">
        <f t="shared" si="32"/>
        <v>#N/A</v>
      </c>
    </row>
    <row r="2096" spans="1:25" x14ac:dyDescent="0.3">
      <c r="A2096" s="8" t="s">
        <v>33</v>
      </c>
      <c r="B2096" s="8" t="s">
        <v>3718</v>
      </c>
      <c r="C2096" s="8" t="s">
        <v>3719</v>
      </c>
      <c r="D2096" s="8" t="s">
        <v>34</v>
      </c>
      <c r="E2096" s="8"/>
      <c r="F2096" s="24">
        <v>0.25</v>
      </c>
      <c r="G2096" s="24">
        <v>1</v>
      </c>
      <c r="H2096" s="25">
        <v>2119.2339000000002</v>
      </c>
      <c r="I2096" s="25">
        <v>124.47709999999999</v>
      </c>
      <c r="J2096" s="15">
        <v>5287</v>
      </c>
      <c r="K2096" s="15">
        <v>1320</v>
      </c>
      <c r="L2096" s="13">
        <v>5.8700000000000002E-2</v>
      </c>
      <c r="M2096" s="7">
        <v>1.41575597</v>
      </c>
      <c r="N2096" s="26">
        <v>1</v>
      </c>
      <c r="O2096" s="27"/>
      <c r="P2096" s="8">
        <v>0.29366358300000001</v>
      </c>
      <c r="Q2096" s="24">
        <v>0.25</v>
      </c>
      <c r="R2096" t="e">
        <f>IF($Q2096*100&gt;=VLOOKUP($O2096,margin_ranges!$A$5:$C$10,2,FALSE),IF($Q2096*100&lt;=VLOOKUP($O2096,margin_ranges!$A$5:$C$10,3,FALSE)+10,"IN RANGE","ABOVE RANGE"),"BELOW RANGE")</f>
        <v>#N/A</v>
      </c>
      <c r="S2096" t="e">
        <f>MIN(VLOOKUP($O2096,margin_ranges!$A$5:$D$10,4,FALSE),$P2096*100)</f>
        <v>#N/A</v>
      </c>
      <c r="T2096" s="29" t="e">
        <f>(1-$S2096/100)/(1-$F2096)-1</f>
        <v>#N/A</v>
      </c>
      <c r="U2096" s="19" t="str">
        <f>IF(ABS(IFERROR(T2096,0))&gt;0.05,INDEX(margin_ranges!$C$13:$C$16,MATCH($F2096*100,margin_ranges!$B$13:$B$16,1)),"")</f>
        <v/>
      </c>
      <c r="V2096" t="e">
        <f>MIN(VLOOKUP($U2096,margin_ranges!$A$5:$D$10,4,FALSE),$P2096*100)</f>
        <v>#N/A</v>
      </c>
      <c r="Y2096" s="29" t="e">
        <f t="shared" si="32"/>
        <v>#N/A</v>
      </c>
    </row>
    <row r="2097" spans="1:25" x14ac:dyDescent="0.3">
      <c r="A2097" s="8" t="s">
        <v>17</v>
      </c>
      <c r="B2097" s="8" t="s">
        <v>3718</v>
      </c>
      <c r="C2097" s="8" t="s">
        <v>3719</v>
      </c>
      <c r="D2097" s="8" t="s">
        <v>3722</v>
      </c>
      <c r="E2097" s="8" t="s">
        <v>3723</v>
      </c>
      <c r="F2097" s="24">
        <v>0.25</v>
      </c>
      <c r="G2097" s="24">
        <v>1</v>
      </c>
      <c r="H2097" s="25">
        <v>702.34860000000003</v>
      </c>
      <c r="I2097" s="25">
        <v>58.079900000000002</v>
      </c>
      <c r="J2097" s="15">
        <v>2424</v>
      </c>
      <c r="K2097" s="15">
        <v>606</v>
      </c>
      <c r="L2097" s="13">
        <v>8.2699999999999996E-2</v>
      </c>
      <c r="M2097" s="7">
        <v>1.3911973399999999</v>
      </c>
      <c r="N2097" s="26">
        <v>1</v>
      </c>
      <c r="O2097" s="27" t="s">
        <v>92</v>
      </c>
      <c r="P2097" s="8">
        <v>0.28119471620000003</v>
      </c>
      <c r="Q2097" s="24">
        <v>0.25</v>
      </c>
      <c r="R2097" t="str">
        <f>IF($Q2097*100&gt;=VLOOKUP($O2097,margin_ranges!$A$5:$C$10,2,FALSE),IF($Q2097*100&lt;=VLOOKUP($O2097,margin_ranges!$A$5:$C$10,3,FALSE)+10,"IN RANGE","ABOVE RANGE"),"BELOW RANGE")</f>
        <v>IN RANGE</v>
      </c>
      <c r="S2097">
        <f>MIN(VLOOKUP($O2097,margin_ranges!$A$5:$D$10,4,FALSE),$P2097*100)</f>
        <v>28.119471620000002</v>
      </c>
      <c r="T2097" s="29">
        <f>(1-$S2097/100)/(1-$F2097)-1</f>
        <v>-4.159295493333337E-2</v>
      </c>
      <c r="U2097" s="19" t="str">
        <f>IF(ABS(IFERROR(T2097,0))&gt;0.05,INDEX(margin_ranges!$C$13:$C$16,MATCH($F2097*100,margin_ranges!$B$13:$B$16,1)),"")</f>
        <v/>
      </c>
      <c r="V2097" t="e">
        <f>MIN(VLOOKUP($U2097,margin_ranges!$A$5:$D$10,4,FALSE),$P2097*100)</f>
        <v>#N/A</v>
      </c>
      <c r="Y2097" s="29" t="e">
        <f t="shared" si="32"/>
        <v>#N/A</v>
      </c>
    </row>
    <row r="2098" spans="1:25" x14ac:dyDescent="0.3">
      <c r="A2098" s="8" t="s">
        <v>17</v>
      </c>
      <c r="B2098" s="8" t="s">
        <v>3718</v>
      </c>
      <c r="C2098" s="8" t="s">
        <v>3719</v>
      </c>
      <c r="D2098" s="8" t="s">
        <v>3724</v>
      </c>
      <c r="E2098" s="8" t="s">
        <v>3725</v>
      </c>
      <c r="F2098" s="24">
        <v>0.25</v>
      </c>
      <c r="G2098" s="24">
        <v>1</v>
      </c>
      <c r="H2098" s="25">
        <v>355.92809999999997</v>
      </c>
      <c r="I2098" s="25">
        <v>12.770099999999999</v>
      </c>
      <c r="J2098" s="15">
        <v>541</v>
      </c>
      <c r="K2098" s="15">
        <v>135</v>
      </c>
      <c r="L2098" s="13">
        <v>3.5900000000000001E-2</v>
      </c>
      <c r="M2098" s="7">
        <v>1.41284141</v>
      </c>
      <c r="N2098" s="26">
        <v>1</v>
      </c>
      <c r="O2098" s="27" t="s">
        <v>92</v>
      </c>
      <c r="P2098" s="8">
        <v>0.29220647599999999</v>
      </c>
      <c r="Q2098" s="24">
        <v>0.25</v>
      </c>
      <c r="R2098" t="str">
        <f>IF($Q2098*100&gt;=VLOOKUP($O2098,margin_ranges!$A$5:$C$10,2,FALSE),IF($Q2098*100&lt;=VLOOKUP($O2098,margin_ranges!$A$5:$C$10,3,FALSE)+10,"IN RANGE","ABOVE RANGE"),"BELOW RANGE")</f>
        <v>IN RANGE</v>
      </c>
      <c r="S2098">
        <f>MIN(VLOOKUP($O2098,margin_ranges!$A$5:$D$10,4,FALSE),$P2098*100)</f>
        <v>29.220647599999999</v>
      </c>
      <c r="T2098" s="29">
        <f>(1-$S2098/100)/(1-$F2098)-1</f>
        <v>-5.6275301333333361E-2</v>
      </c>
      <c r="U2098" s="19" t="str">
        <f>IF(ABS(IFERROR(T2098,0))&gt;0.05,INDEX(margin_ranges!$C$13:$C$16,MATCH($F2098*100,margin_ranges!$B$13:$B$16,1)),"")</f>
        <v>Balanced (Type B)</v>
      </c>
      <c r="V2098">
        <f>MIN(VLOOKUP($U2098,margin_ranges!$A$5:$D$10,4,FALSE),$P2098*100)</f>
        <v>29.220647599999999</v>
      </c>
      <c r="Y2098" s="29">
        <f t="shared" si="32"/>
        <v>-5.6275301333333361E-2</v>
      </c>
    </row>
    <row r="2099" spans="1:25" x14ac:dyDescent="0.3">
      <c r="A2099" s="8" t="s">
        <v>17</v>
      </c>
      <c r="B2099" s="8" t="s">
        <v>3718</v>
      </c>
      <c r="C2099" s="8" t="s">
        <v>3719</v>
      </c>
      <c r="D2099" s="8" t="s">
        <v>3726</v>
      </c>
      <c r="E2099" s="8" t="s">
        <v>3727</v>
      </c>
      <c r="F2099" s="24">
        <v>0.25</v>
      </c>
      <c r="G2099" s="24">
        <v>1</v>
      </c>
      <c r="H2099" s="25">
        <v>358.39370000000002</v>
      </c>
      <c r="I2099" s="25">
        <v>15.1831</v>
      </c>
      <c r="J2099" s="15">
        <v>645</v>
      </c>
      <c r="K2099" s="15">
        <v>159</v>
      </c>
      <c r="L2099" s="13">
        <v>4.24E-2</v>
      </c>
      <c r="M2099" s="7">
        <v>1.4157355</v>
      </c>
      <c r="N2099" s="26">
        <v>1</v>
      </c>
      <c r="O2099" s="27" t="s">
        <v>92</v>
      </c>
      <c r="P2099" s="8">
        <v>0.29365336759999999</v>
      </c>
      <c r="Q2099" s="24">
        <v>0.25</v>
      </c>
      <c r="R2099" t="str">
        <f>IF($Q2099*100&gt;=VLOOKUP($O2099,margin_ranges!$A$5:$C$10,2,FALSE),IF($Q2099*100&lt;=VLOOKUP($O2099,margin_ranges!$A$5:$C$10,3,FALSE)+10,"IN RANGE","ABOVE RANGE"),"BELOW RANGE")</f>
        <v>IN RANGE</v>
      </c>
      <c r="S2099">
        <f>MIN(VLOOKUP($O2099,margin_ranges!$A$5:$D$10,4,FALSE),$P2099*100)</f>
        <v>29.365336759999998</v>
      </c>
      <c r="T2099" s="29">
        <f>(1-$S2099/100)/(1-$F2099)-1</f>
        <v>-5.8204490133333286E-2</v>
      </c>
      <c r="U2099" s="19" t="str">
        <f>IF(ABS(IFERROR(T2099,0))&gt;0.05,INDEX(margin_ranges!$C$13:$C$16,MATCH($F2099*100,margin_ranges!$B$13:$B$16,1)),"")</f>
        <v>Balanced (Type B)</v>
      </c>
      <c r="V2099">
        <f>MIN(VLOOKUP($U2099,margin_ranges!$A$5:$D$10,4,FALSE),$P2099*100)</f>
        <v>29.365336759999998</v>
      </c>
      <c r="Y2099" s="29">
        <f t="shared" si="32"/>
        <v>-5.8204490133333286E-2</v>
      </c>
    </row>
    <row r="2100" spans="1:25" x14ac:dyDescent="0.3">
      <c r="A2100" s="8" t="s">
        <v>17</v>
      </c>
      <c r="B2100" s="8" t="s">
        <v>3718</v>
      </c>
      <c r="C2100" s="8" t="s">
        <v>3719</v>
      </c>
      <c r="D2100" s="8" t="s">
        <v>3720</v>
      </c>
      <c r="E2100" s="8" t="s">
        <v>3721</v>
      </c>
      <c r="F2100" s="24">
        <v>0.249999999999999</v>
      </c>
      <c r="G2100" s="24">
        <v>1</v>
      </c>
      <c r="H2100" s="25">
        <v>702.56349999999998</v>
      </c>
      <c r="I2100" s="25">
        <v>38.444000000000003</v>
      </c>
      <c r="J2100" s="15">
        <v>1677</v>
      </c>
      <c r="K2100" s="15">
        <v>419</v>
      </c>
      <c r="L2100" s="13">
        <v>5.4699999999999999E-2</v>
      </c>
      <c r="M2100" s="7">
        <v>1.45383452</v>
      </c>
      <c r="N2100" s="26">
        <v>1</v>
      </c>
      <c r="O2100" s="27" t="s">
        <v>92</v>
      </c>
      <c r="P2100" s="8">
        <v>0.31216380799999999</v>
      </c>
      <c r="Q2100" s="24">
        <v>0.25</v>
      </c>
      <c r="R2100" t="str">
        <f>IF($Q2100*100&gt;=VLOOKUP($O2100,margin_ranges!$A$5:$C$10,2,FALSE),IF($Q2100*100&lt;=VLOOKUP($O2100,margin_ranges!$A$5:$C$10,3,FALSE)+10,"IN RANGE","ABOVE RANGE"),"BELOW RANGE")</f>
        <v>IN RANGE</v>
      </c>
      <c r="S2100">
        <f>MIN(VLOOKUP($O2100,margin_ranges!$A$5:$D$10,4,FALSE),$P2100*100)</f>
        <v>29.75</v>
      </c>
      <c r="T2100" s="29">
        <f>(1-$S2100/100)/(1-$F2100)-1</f>
        <v>-6.3333333333334574E-2</v>
      </c>
      <c r="U2100" s="19" t="str">
        <f>IF(ABS(IFERROR(T2100,0))&gt;0.05,INDEX(margin_ranges!$C$13:$C$16,MATCH($F2100*100,margin_ranges!$B$13:$B$16,1)),"")</f>
        <v>Maximize Fill (Type A+)</v>
      </c>
      <c r="V2100">
        <f>MIN(VLOOKUP($U2100,margin_ranges!$A$5:$D$10,4,FALSE),$P2100*100)</f>
        <v>19.75</v>
      </c>
      <c r="Y2100" s="29">
        <f t="shared" si="32"/>
        <v>6.9999999999998508E-2</v>
      </c>
    </row>
    <row r="2101" spans="1:25" x14ac:dyDescent="0.3">
      <c r="A2101" s="8" t="s">
        <v>35</v>
      </c>
      <c r="B2101" s="8" t="s">
        <v>3738</v>
      </c>
      <c r="C2101" s="8" t="s">
        <v>34</v>
      </c>
      <c r="D2101" s="8" t="s">
        <v>34</v>
      </c>
      <c r="E2101" s="8"/>
      <c r="F2101" s="24">
        <v>0.33883627576261099</v>
      </c>
      <c r="G2101" s="24">
        <v>0.98706972999999998</v>
      </c>
      <c r="H2101" s="25">
        <v>1582.5610999999999</v>
      </c>
      <c r="I2101" s="25">
        <v>377.61160000000001</v>
      </c>
      <c r="J2101" s="15">
        <v>6207</v>
      </c>
      <c r="K2101" s="15">
        <v>1889</v>
      </c>
      <c r="L2101" s="13">
        <v>0.23860000000000001</v>
      </c>
      <c r="M2101" s="7">
        <v>0.54790839000000002</v>
      </c>
      <c r="N2101" s="26">
        <v>0.109888</v>
      </c>
      <c r="O2101" s="27"/>
      <c r="P2101" s="8">
        <v>0.79944092330000005</v>
      </c>
      <c r="Q2101" s="24">
        <v>0.33879999999999999</v>
      </c>
      <c r="R2101" t="e">
        <f>IF($Q2101*100&gt;=VLOOKUP($O2101,margin_ranges!$A$5:$C$10,2,FALSE),IF($Q2101*100&lt;=VLOOKUP($O2101,margin_ranges!$A$5:$C$10,3,FALSE)+10,"IN RANGE","ABOVE RANGE"),"BELOW RANGE")</f>
        <v>#N/A</v>
      </c>
      <c r="S2101" t="e">
        <f>MIN(VLOOKUP($O2101,margin_ranges!$A$5:$D$10,4,FALSE),$P2101*100)</f>
        <v>#N/A</v>
      </c>
      <c r="T2101" s="29" t="e">
        <f>(1-$S2101/100)/(1-$F2101)-1</f>
        <v>#N/A</v>
      </c>
      <c r="U2101" s="19" t="str">
        <f>IF(ABS(IFERROR(T2101,0))&gt;0.05,INDEX(margin_ranges!$C$13:$C$16,MATCH($F2101*100,margin_ranges!$B$13:$B$16,1)),"")</f>
        <v/>
      </c>
      <c r="V2101" t="e">
        <f>MIN(VLOOKUP($U2101,margin_ranges!$A$5:$D$10,4,FALSE),$P2101*100)</f>
        <v>#N/A</v>
      </c>
      <c r="Y2101" s="29" t="e">
        <f t="shared" si="32"/>
        <v>#N/A</v>
      </c>
    </row>
    <row r="2102" spans="1:25" x14ac:dyDescent="0.3">
      <c r="A2102" s="8" t="s">
        <v>33</v>
      </c>
      <c r="B2102" s="8" t="s">
        <v>3738</v>
      </c>
      <c r="C2102" s="8" t="s">
        <v>3739</v>
      </c>
      <c r="D2102" s="8" t="s">
        <v>34</v>
      </c>
      <c r="E2102" s="8"/>
      <c r="F2102" s="24">
        <v>0.33883627576261099</v>
      </c>
      <c r="G2102" s="24">
        <v>0.98706972999999998</v>
      </c>
      <c r="H2102" s="25">
        <v>1582.5610999999999</v>
      </c>
      <c r="I2102" s="25">
        <v>377.61160000000001</v>
      </c>
      <c r="J2102" s="15">
        <v>6207</v>
      </c>
      <c r="K2102" s="15">
        <v>1889</v>
      </c>
      <c r="L2102" s="13">
        <v>0.23860000000000001</v>
      </c>
      <c r="M2102" s="7">
        <v>0.54790839000000002</v>
      </c>
      <c r="N2102" s="26">
        <v>0.109888</v>
      </c>
      <c r="O2102" s="27"/>
      <c r="P2102" s="8">
        <v>0.79944092330000005</v>
      </c>
      <c r="Q2102" s="24">
        <v>0.33879999999999999</v>
      </c>
      <c r="R2102" t="e">
        <f>IF($Q2102*100&gt;=VLOOKUP($O2102,margin_ranges!$A$5:$C$10,2,FALSE),IF($Q2102*100&lt;=VLOOKUP($O2102,margin_ranges!$A$5:$C$10,3,FALSE)+10,"IN RANGE","ABOVE RANGE"),"BELOW RANGE")</f>
        <v>#N/A</v>
      </c>
      <c r="S2102" t="e">
        <f>MIN(VLOOKUP($O2102,margin_ranges!$A$5:$D$10,4,FALSE),$P2102*100)</f>
        <v>#N/A</v>
      </c>
      <c r="T2102" s="29" t="e">
        <f>(1-$S2102/100)/(1-$F2102)-1</f>
        <v>#N/A</v>
      </c>
      <c r="U2102" s="19" t="str">
        <f>IF(ABS(IFERROR(T2102,0))&gt;0.05,INDEX(margin_ranges!$C$13:$C$16,MATCH($F2102*100,margin_ranges!$B$13:$B$16,1)),"")</f>
        <v/>
      </c>
      <c r="V2102" t="e">
        <f>MIN(VLOOKUP($U2102,margin_ranges!$A$5:$D$10,4,FALSE),$P2102*100)</f>
        <v>#N/A</v>
      </c>
      <c r="Y2102" s="29" t="e">
        <f t="shared" si="32"/>
        <v>#N/A</v>
      </c>
    </row>
    <row r="2103" spans="1:25" x14ac:dyDescent="0.3">
      <c r="A2103" s="8" t="s">
        <v>17</v>
      </c>
      <c r="B2103" s="8" t="s">
        <v>3738</v>
      </c>
      <c r="C2103" s="8" t="s">
        <v>3739</v>
      </c>
      <c r="D2103" s="8" t="s">
        <v>3740</v>
      </c>
      <c r="E2103" s="8" t="s">
        <v>3741</v>
      </c>
      <c r="F2103" s="24">
        <v>0.34</v>
      </c>
      <c r="G2103" s="24">
        <v>1</v>
      </c>
      <c r="H2103" s="25">
        <v>468.62439999999998</v>
      </c>
      <c r="I2103" s="25">
        <v>102.4776</v>
      </c>
      <c r="J2103" s="15">
        <v>1690</v>
      </c>
      <c r="K2103" s="15">
        <v>515</v>
      </c>
      <c r="L2103" s="13">
        <v>0.21870000000000001</v>
      </c>
      <c r="M2103" s="7">
        <v>0.54972308000000003</v>
      </c>
      <c r="N2103" s="26">
        <v>0.11</v>
      </c>
      <c r="O2103" s="27" t="s">
        <v>22</v>
      </c>
      <c r="P2103" s="8">
        <v>0.79989924940000001</v>
      </c>
      <c r="Q2103" s="24">
        <v>0.34</v>
      </c>
      <c r="R2103" t="str">
        <f>IF($Q2103*100&gt;=VLOOKUP($O2103,margin_ranges!$A$5:$C$10,2,FALSE),IF($Q2103*100&lt;=VLOOKUP($O2103,margin_ranges!$A$5:$C$10,3,FALSE)+10,"IN RANGE","ABOVE RANGE"),"BELOW RANGE")</f>
        <v>IN RANGE</v>
      </c>
      <c r="S2103">
        <f>MIN(VLOOKUP($O2103,margin_ranges!$A$5:$D$10,4,FALSE),$P2103*100)</f>
        <v>29.75</v>
      </c>
      <c r="T2103" s="29">
        <f>(1-$S2103/100)/(1-$F2103)-1</f>
        <v>6.4393939393939448E-2</v>
      </c>
      <c r="U2103" s="19" t="str">
        <f>IF(ABS(IFERROR(T2103,0))&gt;0.05,INDEX(margin_ranges!$C$13:$C$16,MATCH($F2103*100,margin_ranges!$B$13:$B$16,1)),"")</f>
        <v>Balanced (Type B)</v>
      </c>
      <c r="V2103">
        <f>MIN(VLOOKUP($U2103,margin_ranges!$A$5:$D$10,4,FALSE),$P2103*100)</f>
        <v>29.75</v>
      </c>
      <c r="Y2103" s="29">
        <f t="shared" si="32"/>
        <v>6.4393939393939448E-2</v>
      </c>
    </row>
    <row r="2104" spans="1:25" x14ac:dyDescent="0.3">
      <c r="A2104" s="8" t="s">
        <v>17</v>
      </c>
      <c r="B2104" s="8" t="s">
        <v>3738</v>
      </c>
      <c r="C2104" s="8" t="s">
        <v>3739</v>
      </c>
      <c r="D2104" s="8" t="s">
        <v>3744</v>
      </c>
      <c r="E2104" s="8" t="s">
        <v>3745</v>
      </c>
      <c r="F2104" s="24">
        <v>0.34</v>
      </c>
      <c r="G2104" s="24">
        <v>1</v>
      </c>
      <c r="H2104" s="25">
        <v>625.0548</v>
      </c>
      <c r="I2104" s="25">
        <v>147.6788</v>
      </c>
      <c r="J2104" s="15">
        <v>2652</v>
      </c>
      <c r="K2104" s="15">
        <v>809</v>
      </c>
      <c r="L2104" s="13">
        <v>0.23630000000000001</v>
      </c>
      <c r="M2104" s="7">
        <v>0.59856763999999996</v>
      </c>
      <c r="N2104" s="26">
        <v>0.11</v>
      </c>
      <c r="O2104" s="27" t="s">
        <v>22</v>
      </c>
      <c r="P2104" s="8">
        <v>0.81622795510000001</v>
      </c>
      <c r="Q2104" s="24">
        <v>0.34</v>
      </c>
      <c r="R2104" t="str">
        <f>IF($Q2104*100&gt;=VLOOKUP($O2104,margin_ranges!$A$5:$C$10,2,FALSE),IF($Q2104*100&lt;=VLOOKUP($O2104,margin_ranges!$A$5:$C$10,3,FALSE)+10,"IN RANGE","ABOVE RANGE"),"BELOW RANGE")</f>
        <v>IN RANGE</v>
      </c>
      <c r="S2104">
        <f>MIN(VLOOKUP($O2104,margin_ranges!$A$5:$D$10,4,FALSE),$P2104*100)</f>
        <v>29.75</v>
      </c>
      <c r="T2104" s="29">
        <f>(1-$S2104/100)/(1-$F2104)-1</f>
        <v>6.4393939393939448E-2</v>
      </c>
      <c r="U2104" s="19" t="str">
        <f>IF(ABS(IFERROR(T2104,0))&gt;0.05,INDEX(margin_ranges!$C$13:$C$16,MATCH($F2104*100,margin_ranges!$B$13:$B$16,1)),"")</f>
        <v>Balanced (Type B)</v>
      </c>
      <c r="V2104">
        <f>MIN(VLOOKUP($U2104,margin_ranges!$A$5:$D$10,4,FALSE),$P2104*100)</f>
        <v>29.75</v>
      </c>
      <c r="Y2104" s="29">
        <f t="shared" si="32"/>
        <v>6.4393939393939448E-2</v>
      </c>
    </row>
    <row r="2105" spans="1:25" x14ac:dyDescent="0.3">
      <c r="A2105" s="8" t="s">
        <v>17</v>
      </c>
      <c r="B2105" s="8" t="s">
        <v>3738</v>
      </c>
      <c r="C2105" s="8" t="s">
        <v>3739</v>
      </c>
      <c r="D2105" s="8" t="s">
        <v>3742</v>
      </c>
      <c r="E2105" s="8" t="s">
        <v>3743</v>
      </c>
      <c r="F2105" s="24">
        <v>0.33999999999999903</v>
      </c>
      <c r="G2105" s="24">
        <v>1</v>
      </c>
      <c r="H2105" s="25">
        <v>460.51620000000003</v>
      </c>
      <c r="I2105" s="25">
        <v>123.24</v>
      </c>
      <c r="J2105" s="15">
        <v>1785</v>
      </c>
      <c r="K2105" s="15">
        <v>545</v>
      </c>
      <c r="L2105" s="13">
        <v>0.2676</v>
      </c>
      <c r="M2105" s="7">
        <v>0.48272743000000001</v>
      </c>
      <c r="N2105" s="26">
        <v>0.11</v>
      </c>
      <c r="O2105" s="27" t="s">
        <v>22</v>
      </c>
      <c r="P2105" s="8">
        <v>0.77212813489999998</v>
      </c>
      <c r="Q2105" s="24">
        <v>0.34</v>
      </c>
      <c r="R2105" t="str">
        <f>IF($Q2105*100&gt;=VLOOKUP($O2105,margin_ranges!$A$5:$C$10,2,FALSE),IF($Q2105*100&lt;=VLOOKUP($O2105,margin_ranges!$A$5:$C$10,3,FALSE)+10,"IN RANGE","ABOVE RANGE"),"BELOW RANGE")</f>
        <v>IN RANGE</v>
      </c>
      <c r="S2105">
        <f>MIN(VLOOKUP($O2105,margin_ranges!$A$5:$D$10,4,FALSE),$P2105*100)</f>
        <v>29.75</v>
      </c>
      <c r="T2105" s="29">
        <f>(1-$S2105/100)/(1-$F2105)-1</f>
        <v>6.4393939393937671E-2</v>
      </c>
      <c r="U2105" s="19" t="str">
        <f>IF(ABS(IFERROR(T2105,0))&gt;0.05,INDEX(margin_ranges!$C$13:$C$16,MATCH($F2105*100,margin_ranges!$B$13:$B$16,1)),"")</f>
        <v>Balanced (Type B)</v>
      </c>
      <c r="V2105">
        <f>MIN(VLOOKUP($U2105,margin_ranges!$A$5:$D$10,4,FALSE),$P2105*100)</f>
        <v>29.75</v>
      </c>
      <c r="Y2105" s="29">
        <f t="shared" si="32"/>
        <v>6.4393939393937671E-2</v>
      </c>
    </row>
    <row r="2106" spans="1:25" x14ac:dyDescent="0.3">
      <c r="A2106" s="8" t="s">
        <v>17</v>
      </c>
      <c r="B2106" s="8" t="s">
        <v>3738</v>
      </c>
      <c r="C2106" s="8" t="s">
        <v>3739</v>
      </c>
      <c r="D2106" s="8" t="s">
        <v>11908</v>
      </c>
      <c r="E2106" s="8" t="s">
        <v>11909</v>
      </c>
      <c r="F2106" s="24">
        <v>0.25</v>
      </c>
      <c r="G2106" s="24">
        <v>0</v>
      </c>
      <c r="H2106" s="25">
        <v>28.3627</v>
      </c>
      <c r="I2106" s="25">
        <v>4.2152000000000003</v>
      </c>
      <c r="J2106" s="15">
        <v>80</v>
      </c>
      <c r="K2106" s="15">
        <v>20</v>
      </c>
      <c r="L2106" s="13">
        <v>0.14860000000000001</v>
      </c>
      <c r="M2106" s="7">
        <v>0.63466016000000003</v>
      </c>
      <c r="N2106" s="26">
        <v>0.1</v>
      </c>
      <c r="O2106" s="27" t="s">
        <v>22</v>
      </c>
      <c r="P2106" s="8">
        <v>0.84243535930000002</v>
      </c>
      <c r="Q2106" s="24">
        <v>0.25</v>
      </c>
      <c r="R2106" t="str">
        <f>IF($Q2106*100&gt;=VLOOKUP($O2106,margin_ranges!$A$5:$C$10,2,FALSE),IF($Q2106*100&lt;=VLOOKUP($O2106,margin_ranges!$A$5:$C$10,3,FALSE)+10,"IN RANGE","ABOVE RANGE"),"BELOW RANGE")</f>
        <v>IN RANGE</v>
      </c>
      <c r="S2106">
        <f>MIN(VLOOKUP($O2106,margin_ranges!$A$5:$D$10,4,FALSE),$P2106*100)</f>
        <v>29.75</v>
      </c>
      <c r="T2106" s="29">
        <f>(1-$S2106/100)/(1-$F2106)-1</f>
        <v>-6.3333333333333353E-2</v>
      </c>
      <c r="U2106" s="19" t="str">
        <f>IF(ABS(IFERROR(T2106,0))&gt;0.05,INDEX(margin_ranges!$C$13:$C$16,MATCH($F2106*100,margin_ranges!$B$13:$B$16,1)),"")</f>
        <v>Balanced (Type B)</v>
      </c>
      <c r="V2106">
        <f>MIN(VLOOKUP($U2106,margin_ranges!$A$5:$D$10,4,FALSE),$P2106*100)</f>
        <v>29.75</v>
      </c>
      <c r="Y2106" s="29">
        <f t="shared" si="32"/>
        <v>-6.3333333333333353E-2</v>
      </c>
    </row>
    <row r="2107" spans="1:25" x14ac:dyDescent="0.3">
      <c r="A2107" s="8" t="s">
        <v>35</v>
      </c>
      <c r="B2107" s="8" t="s">
        <v>3748</v>
      </c>
      <c r="C2107" s="8" t="s">
        <v>34</v>
      </c>
      <c r="D2107" s="8" t="s">
        <v>34</v>
      </c>
      <c r="E2107" s="8"/>
      <c r="F2107" s="24">
        <v>0.31675697074168901</v>
      </c>
      <c r="G2107" s="24">
        <v>0.83558052999999999</v>
      </c>
      <c r="H2107" s="25">
        <v>720.30050000000006</v>
      </c>
      <c r="I2107" s="25">
        <v>194.04650000000001</v>
      </c>
      <c r="J2107" s="15">
        <v>4046</v>
      </c>
      <c r="K2107" s="15">
        <v>1141</v>
      </c>
      <c r="L2107" s="13">
        <v>0.26939999999999997</v>
      </c>
      <c r="M2107" s="7">
        <v>0.69501371000000001</v>
      </c>
      <c r="N2107" s="26">
        <v>0.35383799999999999</v>
      </c>
      <c r="O2107" s="27"/>
      <c r="P2107" s="8">
        <v>0.49089062119999999</v>
      </c>
      <c r="Q2107" s="24">
        <v>0.31680000000000003</v>
      </c>
      <c r="R2107" t="e">
        <f>IF($Q2107*100&gt;=VLOOKUP($O2107,margin_ranges!$A$5:$C$10,2,FALSE),IF($Q2107*100&lt;=VLOOKUP($O2107,margin_ranges!$A$5:$C$10,3,FALSE)+10,"IN RANGE","ABOVE RANGE"),"BELOW RANGE")</f>
        <v>#N/A</v>
      </c>
      <c r="S2107" t="e">
        <f>MIN(VLOOKUP($O2107,margin_ranges!$A$5:$D$10,4,FALSE),$P2107*100)</f>
        <v>#N/A</v>
      </c>
      <c r="T2107" s="29" t="e">
        <f>(1-$S2107/100)/(1-$F2107)-1</f>
        <v>#N/A</v>
      </c>
      <c r="U2107" s="19" t="str">
        <f>IF(ABS(IFERROR(T2107,0))&gt;0.05,INDEX(margin_ranges!$C$13:$C$16,MATCH($F2107*100,margin_ranges!$B$13:$B$16,1)),"")</f>
        <v/>
      </c>
      <c r="V2107" t="e">
        <f>MIN(VLOOKUP($U2107,margin_ranges!$A$5:$D$10,4,FALSE),$P2107*100)</f>
        <v>#N/A</v>
      </c>
      <c r="Y2107" s="29" t="e">
        <f t="shared" si="32"/>
        <v>#N/A</v>
      </c>
    </row>
    <row r="2108" spans="1:25" x14ac:dyDescent="0.3">
      <c r="A2108" s="8" t="s">
        <v>33</v>
      </c>
      <c r="B2108" s="8" t="s">
        <v>3748</v>
      </c>
      <c r="C2108" s="8" t="s">
        <v>3749</v>
      </c>
      <c r="D2108" s="8" t="s">
        <v>34</v>
      </c>
      <c r="E2108" s="8"/>
      <c r="F2108" s="24">
        <v>0.31675697074168901</v>
      </c>
      <c r="G2108" s="24">
        <v>0.83558052999999999</v>
      </c>
      <c r="H2108" s="25">
        <v>720.30050000000006</v>
      </c>
      <c r="I2108" s="25">
        <v>194.04650000000001</v>
      </c>
      <c r="J2108" s="15">
        <v>4046</v>
      </c>
      <c r="K2108" s="15">
        <v>1141</v>
      </c>
      <c r="L2108" s="13">
        <v>0.26939999999999997</v>
      </c>
      <c r="M2108" s="7">
        <v>0.69501371000000001</v>
      </c>
      <c r="N2108" s="26">
        <v>0.35383799999999999</v>
      </c>
      <c r="O2108" s="27"/>
      <c r="P2108" s="8">
        <v>0.49089062119999999</v>
      </c>
      <c r="Q2108" s="24">
        <v>0.31680000000000003</v>
      </c>
      <c r="R2108" t="e">
        <f>IF($Q2108*100&gt;=VLOOKUP($O2108,margin_ranges!$A$5:$C$10,2,FALSE),IF($Q2108*100&lt;=VLOOKUP($O2108,margin_ranges!$A$5:$C$10,3,FALSE)+10,"IN RANGE","ABOVE RANGE"),"BELOW RANGE")</f>
        <v>#N/A</v>
      </c>
      <c r="S2108" t="e">
        <f>MIN(VLOOKUP($O2108,margin_ranges!$A$5:$D$10,4,FALSE),$P2108*100)</f>
        <v>#N/A</v>
      </c>
      <c r="T2108" s="29" t="e">
        <f>(1-$S2108/100)/(1-$F2108)-1</f>
        <v>#N/A</v>
      </c>
      <c r="U2108" s="19" t="str">
        <f>IF(ABS(IFERROR(T2108,0))&gt;0.05,INDEX(margin_ranges!$C$13:$C$16,MATCH($F2108*100,margin_ranges!$B$13:$B$16,1)),"")</f>
        <v/>
      </c>
      <c r="V2108" t="e">
        <f>MIN(VLOOKUP($U2108,margin_ranges!$A$5:$D$10,4,FALSE),$P2108*100)</f>
        <v>#N/A</v>
      </c>
      <c r="Y2108" s="29" t="e">
        <f t="shared" si="32"/>
        <v>#N/A</v>
      </c>
    </row>
    <row r="2109" spans="1:25" x14ac:dyDescent="0.3">
      <c r="A2109" s="8" t="s">
        <v>17</v>
      </c>
      <c r="B2109" s="8" t="s">
        <v>3748</v>
      </c>
      <c r="C2109" s="8" t="s">
        <v>3749</v>
      </c>
      <c r="D2109" s="8" t="s">
        <v>3772</v>
      </c>
      <c r="E2109" s="8" t="s">
        <v>3773</v>
      </c>
      <c r="F2109" s="24">
        <v>0.36736695814682702</v>
      </c>
      <c r="G2109" s="24">
        <v>1</v>
      </c>
      <c r="H2109" s="25">
        <v>46.124600000000001</v>
      </c>
      <c r="I2109" s="25">
        <v>9.1302000000000003</v>
      </c>
      <c r="J2109" s="15">
        <v>325</v>
      </c>
      <c r="K2109" s="15">
        <v>108</v>
      </c>
      <c r="L2109" s="13">
        <v>0.19789999999999999</v>
      </c>
      <c r="M2109" s="7">
        <v>1.1855213899999999</v>
      </c>
      <c r="N2109" s="26">
        <v>0.75</v>
      </c>
      <c r="O2109" s="27" t="s">
        <v>22</v>
      </c>
      <c r="P2109" s="8">
        <v>0.36736695809999997</v>
      </c>
      <c r="Q2109" s="24">
        <v>0.37</v>
      </c>
      <c r="R2109" t="str">
        <f>IF($Q2109*100&gt;=VLOOKUP($O2109,margin_ranges!$A$5:$C$10,2,FALSE),IF($Q2109*100&lt;=VLOOKUP($O2109,margin_ranges!$A$5:$C$10,3,FALSE)+10,"IN RANGE","ABOVE RANGE"),"BELOW RANGE")</f>
        <v>IN RANGE</v>
      </c>
      <c r="S2109">
        <f>MIN(VLOOKUP($O2109,margin_ranges!$A$5:$D$10,4,FALSE),$P2109*100)</f>
        <v>29.75</v>
      </c>
      <c r="T2109" s="29">
        <f>(1-$S2109/100)/(1-$F2109)-1</f>
        <v>0.1104383639877009</v>
      </c>
      <c r="U2109" s="19" t="str">
        <f>IF(ABS(IFERROR(T2109,0))&gt;0.05,INDEX(margin_ranges!$C$13:$C$16,MATCH($F2109*100,margin_ranges!$B$13:$B$16,1)),"")</f>
        <v>Margin Over Fill (Type C)</v>
      </c>
      <c r="V2109">
        <f>MIN(VLOOKUP($U2109,margin_ranges!$A$5:$D$10,4,FALSE),$P2109*100)</f>
        <v>36.736695810000001</v>
      </c>
      <c r="Y2109" s="29">
        <f t="shared" si="32"/>
        <v>7.4019235185573962E-11</v>
      </c>
    </row>
    <row r="2110" spans="1:25" x14ac:dyDescent="0.3">
      <c r="A2110" s="8" t="s">
        <v>17</v>
      </c>
      <c r="B2110" s="8" t="s">
        <v>3748</v>
      </c>
      <c r="C2110" s="8" t="s">
        <v>3749</v>
      </c>
      <c r="D2110" s="8" t="s">
        <v>3760</v>
      </c>
      <c r="E2110" s="8" t="s">
        <v>3761</v>
      </c>
      <c r="F2110" s="24">
        <v>0.33999999999999903</v>
      </c>
      <c r="G2110" s="24">
        <v>1</v>
      </c>
      <c r="H2110" s="25">
        <v>50.849899999999998</v>
      </c>
      <c r="I2110" s="25">
        <v>6.5762999999999998</v>
      </c>
      <c r="J2110" s="15">
        <v>228</v>
      </c>
      <c r="K2110" s="15">
        <v>69</v>
      </c>
      <c r="L2110" s="13">
        <v>0.1293</v>
      </c>
      <c r="M2110" s="7">
        <v>1.15535908</v>
      </c>
      <c r="N2110" s="26">
        <v>0.75</v>
      </c>
      <c r="O2110" s="27" t="s">
        <v>22</v>
      </c>
      <c r="P2110" s="8">
        <v>0.35085116700000002</v>
      </c>
      <c r="Q2110" s="24">
        <v>0.34</v>
      </c>
      <c r="R2110" t="str">
        <f>IF($Q2110*100&gt;=VLOOKUP($O2110,margin_ranges!$A$5:$C$10,2,FALSE),IF($Q2110*100&lt;=VLOOKUP($O2110,margin_ranges!$A$5:$C$10,3,FALSE)+10,"IN RANGE","ABOVE RANGE"),"BELOW RANGE")</f>
        <v>IN RANGE</v>
      </c>
      <c r="S2110">
        <f>MIN(VLOOKUP($O2110,margin_ranges!$A$5:$D$10,4,FALSE),$P2110*100)</f>
        <v>29.75</v>
      </c>
      <c r="T2110" s="29">
        <f>(1-$S2110/100)/(1-$F2110)-1</f>
        <v>6.4393939393937671E-2</v>
      </c>
      <c r="U2110" s="19" t="str">
        <f>IF(ABS(IFERROR(T2110,0))&gt;0.05,INDEX(margin_ranges!$C$13:$C$16,MATCH($F2110*100,margin_ranges!$B$13:$B$16,1)),"")</f>
        <v>Balanced (Type B)</v>
      </c>
      <c r="V2110">
        <f>MIN(VLOOKUP($U2110,margin_ranges!$A$5:$D$10,4,FALSE),$P2110*100)</f>
        <v>29.75</v>
      </c>
      <c r="Y2110" s="29">
        <f t="shared" si="32"/>
        <v>6.4393939393937671E-2</v>
      </c>
    </row>
    <row r="2111" spans="1:25" x14ac:dyDescent="0.3">
      <c r="A2111" s="8" t="s">
        <v>17</v>
      </c>
      <c r="B2111" s="8" t="s">
        <v>3748</v>
      </c>
      <c r="C2111" s="8" t="s">
        <v>3749</v>
      </c>
      <c r="D2111" s="8" t="s">
        <v>3762</v>
      </c>
      <c r="E2111" s="8" t="s">
        <v>3763</v>
      </c>
      <c r="F2111" s="24">
        <v>0.33999999999999903</v>
      </c>
      <c r="G2111" s="24">
        <v>1</v>
      </c>
      <c r="H2111" s="25">
        <v>66.235200000000006</v>
      </c>
      <c r="I2111" s="25">
        <v>10.667199999999999</v>
      </c>
      <c r="J2111" s="15">
        <v>403</v>
      </c>
      <c r="K2111" s="15">
        <v>123</v>
      </c>
      <c r="L2111" s="13">
        <v>0.16109999999999999</v>
      </c>
      <c r="M2111" s="7">
        <v>1.25802024</v>
      </c>
      <c r="N2111" s="26">
        <v>0.75</v>
      </c>
      <c r="O2111" s="27" t="s">
        <v>22</v>
      </c>
      <c r="P2111" s="8">
        <v>0.40382517010000002</v>
      </c>
      <c r="Q2111" s="24">
        <v>0.34</v>
      </c>
      <c r="R2111" t="str">
        <f>IF($Q2111*100&gt;=VLOOKUP($O2111,margin_ranges!$A$5:$C$10,2,FALSE),IF($Q2111*100&lt;=VLOOKUP($O2111,margin_ranges!$A$5:$C$10,3,FALSE)+10,"IN RANGE","ABOVE RANGE"),"BELOW RANGE")</f>
        <v>IN RANGE</v>
      </c>
      <c r="S2111">
        <f>MIN(VLOOKUP($O2111,margin_ranges!$A$5:$D$10,4,FALSE),$P2111*100)</f>
        <v>29.75</v>
      </c>
      <c r="T2111" s="29">
        <f>(1-$S2111/100)/(1-$F2111)-1</f>
        <v>6.4393939393937671E-2</v>
      </c>
      <c r="U2111" s="19" t="str">
        <f>IF(ABS(IFERROR(T2111,0))&gt;0.05,INDEX(margin_ranges!$C$13:$C$16,MATCH($F2111*100,margin_ranges!$B$13:$B$16,1)),"")</f>
        <v>Balanced (Type B)</v>
      </c>
      <c r="V2111">
        <f>MIN(VLOOKUP($U2111,margin_ranges!$A$5:$D$10,4,FALSE),$P2111*100)</f>
        <v>29.75</v>
      </c>
      <c r="Y2111" s="29">
        <f t="shared" si="32"/>
        <v>6.4393939393937671E-2</v>
      </c>
    </row>
    <row r="2112" spans="1:25" x14ac:dyDescent="0.3">
      <c r="A2112" s="8" t="s">
        <v>17</v>
      </c>
      <c r="B2112" s="8" t="s">
        <v>3748</v>
      </c>
      <c r="C2112" s="8" t="s">
        <v>3749</v>
      </c>
      <c r="D2112" s="8" t="s">
        <v>3764</v>
      </c>
      <c r="E2112" s="8" t="s">
        <v>3765</v>
      </c>
      <c r="F2112" s="24">
        <v>0.33999999999999903</v>
      </c>
      <c r="G2112" s="24">
        <v>1</v>
      </c>
      <c r="H2112" s="25">
        <v>41.8553</v>
      </c>
      <c r="I2112" s="25">
        <v>3.6341999999999999</v>
      </c>
      <c r="J2112" s="15">
        <v>163</v>
      </c>
      <c r="K2112" s="15">
        <v>50</v>
      </c>
      <c r="L2112" s="13">
        <v>8.6800000000000002E-2</v>
      </c>
      <c r="M2112" s="7">
        <v>1.49800114</v>
      </c>
      <c r="N2112" s="26">
        <v>0.75</v>
      </c>
      <c r="O2112" s="27" t="s">
        <v>22</v>
      </c>
      <c r="P2112" s="8">
        <v>0.49933282429999998</v>
      </c>
      <c r="Q2112" s="24">
        <v>0.34</v>
      </c>
      <c r="R2112" t="str">
        <f>IF($Q2112*100&gt;=VLOOKUP($O2112,margin_ranges!$A$5:$C$10,2,FALSE),IF($Q2112*100&lt;=VLOOKUP($O2112,margin_ranges!$A$5:$C$10,3,FALSE)+10,"IN RANGE","ABOVE RANGE"),"BELOW RANGE")</f>
        <v>IN RANGE</v>
      </c>
      <c r="S2112">
        <f>MIN(VLOOKUP($O2112,margin_ranges!$A$5:$D$10,4,FALSE),$P2112*100)</f>
        <v>29.75</v>
      </c>
      <c r="T2112" s="29">
        <f>(1-$S2112/100)/(1-$F2112)-1</f>
        <v>6.4393939393937671E-2</v>
      </c>
      <c r="U2112" s="19" t="str">
        <f>IF(ABS(IFERROR(T2112,0))&gt;0.05,INDEX(margin_ranges!$C$13:$C$16,MATCH($F2112*100,margin_ranges!$B$13:$B$16,1)),"")</f>
        <v>Balanced (Type B)</v>
      </c>
      <c r="V2112">
        <f>MIN(VLOOKUP($U2112,margin_ranges!$A$5:$D$10,4,FALSE),$P2112*100)</f>
        <v>29.75</v>
      </c>
      <c r="Y2112" s="29">
        <f t="shared" si="32"/>
        <v>6.4393939393937671E-2</v>
      </c>
    </row>
    <row r="2113" spans="1:25" x14ac:dyDescent="0.3">
      <c r="A2113" s="8" t="s">
        <v>17</v>
      </c>
      <c r="B2113" s="8" t="s">
        <v>3748</v>
      </c>
      <c r="C2113" s="8" t="s">
        <v>3749</v>
      </c>
      <c r="D2113" s="8" t="s">
        <v>3780</v>
      </c>
      <c r="E2113" s="8" t="s">
        <v>3781</v>
      </c>
      <c r="F2113" s="24">
        <v>0.33999999999999903</v>
      </c>
      <c r="G2113" s="24">
        <v>1</v>
      </c>
      <c r="H2113" s="25">
        <v>63.636000000000003</v>
      </c>
      <c r="I2113" s="25">
        <v>15.7692</v>
      </c>
      <c r="J2113" s="15">
        <v>571</v>
      </c>
      <c r="K2113" s="15">
        <v>174</v>
      </c>
      <c r="L2113" s="13">
        <v>0.24779999999999999</v>
      </c>
      <c r="M2113" s="7">
        <v>1.2060914300000001</v>
      </c>
      <c r="N2113" s="26">
        <v>0.75</v>
      </c>
      <c r="O2113" s="27" t="s">
        <v>22</v>
      </c>
      <c r="P2113" s="8">
        <v>0.37815659889999997</v>
      </c>
      <c r="Q2113" s="24">
        <v>0.34</v>
      </c>
      <c r="R2113" t="str">
        <f>IF($Q2113*100&gt;=VLOOKUP($O2113,margin_ranges!$A$5:$C$10,2,FALSE),IF($Q2113*100&lt;=VLOOKUP($O2113,margin_ranges!$A$5:$C$10,3,FALSE)+10,"IN RANGE","ABOVE RANGE"),"BELOW RANGE")</f>
        <v>IN RANGE</v>
      </c>
      <c r="S2113">
        <f>MIN(VLOOKUP($O2113,margin_ranges!$A$5:$D$10,4,FALSE),$P2113*100)</f>
        <v>29.75</v>
      </c>
      <c r="T2113" s="29">
        <f>(1-$S2113/100)/(1-$F2113)-1</f>
        <v>6.4393939393937671E-2</v>
      </c>
      <c r="U2113" s="19" t="str">
        <f>IF(ABS(IFERROR(T2113,0))&gt;0.05,INDEX(margin_ranges!$C$13:$C$16,MATCH($F2113*100,margin_ranges!$B$13:$B$16,1)),"")</f>
        <v>Balanced (Type B)</v>
      </c>
      <c r="V2113">
        <f>MIN(VLOOKUP($U2113,margin_ranges!$A$5:$D$10,4,FALSE),$P2113*100)</f>
        <v>29.75</v>
      </c>
      <c r="Y2113" s="29">
        <f t="shared" si="32"/>
        <v>6.4393939393937671E-2</v>
      </c>
    </row>
    <row r="2114" spans="1:25" x14ac:dyDescent="0.3">
      <c r="A2114" s="8" t="s">
        <v>17</v>
      </c>
      <c r="B2114" s="8" t="s">
        <v>3748</v>
      </c>
      <c r="C2114" s="8" t="s">
        <v>3749</v>
      </c>
      <c r="D2114" s="8" t="s">
        <v>3750</v>
      </c>
      <c r="E2114" s="8" t="s">
        <v>3751</v>
      </c>
      <c r="F2114" s="24">
        <v>0.33944739538728802</v>
      </c>
      <c r="G2114" s="24">
        <v>1</v>
      </c>
      <c r="H2114" s="25">
        <v>35.196899999999999</v>
      </c>
      <c r="I2114" s="25">
        <v>5.0833000000000004</v>
      </c>
      <c r="J2114" s="15">
        <v>173</v>
      </c>
      <c r="K2114" s="15">
        <v>55</v>
      </c>
      <c r="L2114" s="13">
        <v>0.1444</v>
      </c>
      <c r="M2114" s="7">
        <v>1.1354129799999999</v>
      </c>
      <c r="N2114" s="26">
        <v>0.75</v>
      </c>
      <c r="O2114" s="27" t="s">
        <v>22</v>
      </c>
      <c r="P2114" s="8">
        <v>0.33944739540000002</v>
      </c>
      <c r="Q2114" s="24">
        <v>0.36</v>
      </c>
      <c r="R2114" t="str">
        <f>IF($Q2114*100&gt;=VLOOKUP($O2114,margin_ranges!$A$5:$C$10,2,FALSE),IF($Q2114*100&lt;=VLOOKUP($O2114,margin_ranges!$A$5:$C$10,3,FALSE)+10,"IN RANGE","ABOVE RANGE"),"BELOW RANGE")</f>
        <v>IN RANGE</v>
      </c>
      <c r="S2114">
        <f>MIN(VLOOKUP($O2114,margin_ranges!$A$5:$D$10,4,FALSE),$P2114*100)</f>
        <v>29.75</v>
      </c>
      <c r="T2114" s="29">
        <f>(1-$S2114/100)/(1-$F2114)-1</f>
        <v>6.350348949404605E-2</v>
      </c>
      <c r="U2114" s="19" t="str">
        <f>IF(ABS(IFERROR(T2114,0))&gt;0.05,INDEX(margin_ranges!$C$13:$C$16,MATCH($F2114*100,margin_ranges!$B$13:$B$16,1)),"")</f>
        <v>Balanced (Type B)</v>
      </c>
      <c r="V2114">
        <f>MIN(VLOOKUP($U2114,margin_ranges!$A$5:$D$10,4,FALSE),$P2114*100)</f>
        <v>29.75</v>
      </c>
      <c r="Y2114" s="29">
        <f t="shared" si="32"/>
        <v>6.350348949404605E-2</v>
      </c>
    </row>
    <row r="2115" spans="1:25" x14ac:dyDescent="0.3">
      <c r="A2115" s="8" t="s">
        <v>17</v>
      </c>
      <c r="B2115" s="8" t="s">
        <v>3748</v>
      </c>
      <c r="C2115" s="8" t="s">
        <v>3749</v>
      </c>
      <c r="D2115" s="8" t="s">
        <v>3756</v>
      </c>
      <c r="E2115" s="8" t="s">
        <v>3757</v>
      </c>
      <c r="F2115" s="24">
        <v>0.28353256628208601</v>
      </c>
      <c r="G2115" s="24">
        <v>1</v>
      </c>
      <c r="H2115" s="25">
        <v>59.200099999999999</v>
      </c>
      <c r="I2115" s="25">
        <v>5.1760999999999999</v>
      </c>
      <c r="J2115" s="15">
        <v>163</v>
      </c>
      <c r="K2115" s="15">
        <v>46</v>
      </c>
      <c r="L2115" s="13">
        <v>8.7400000000000005E-2</v>
      </c>
      <c r="M2115" s="7">
        <v>1.0468026399999999</v>
      </c>
      <c r="N2115" s="26">
        <v>0.75</v>
      </c>
      <c r="O2115" s="27" t="s">
        <v>22</v>
      </c>
      <c r="P2115" s="8">
        <v>0.28353256630000001</v>
      </c>
      <c r="Q2115" s="24">
        <v>0.32</v>
      </c>
      <c r="R2115" t="str">
        <f>IF($Q2115*100&gt;=VLOOKUP($O2115,margin_ranges!$A$5:$C$10,2,FALSE),IF($Q2115*100&lt;=VLOOKUP($O2115,margin_ranges!$A$5:$C$10,3,FALSE)+10,"IN RANGE","ABOVE RANGE"),"BELOW RANGE")</f>
        <v>IN RANGE</v>
      </c>
      <c r="S2115">
        <f>MIN(VLOOKUP($O2115,margin_ranges!$A$5:$D$10,4,FALSE),$P2115*100)</f>
        <v>28.353256630000001</v>
      </c>
      <c r="T2115" s="29">
        <f>(1-$S2115/100)/(1-$F2115)-1</f>
        <v>-2.5003221715280688E-11</v>
      </c>
      <c r="U2115" s="19" t="str">
        <f>IF(ABS(IFERROR(T2115,0))&gt;0.05,INDEX(margin_ranges!$C$13:$C$16,MATCH($F2115*100,margin_ranges!$B$13:$B$16,1)),"")</f>
        <v/>
      </c>
      <c r="V2115" t="e">
        <f>MIN(VLOOKUP($U2115,margin_ranges!$A$5:$D$10,4,FALSE),$P2115*100)</f>
        <v>#N/A</v>
      </c>
      <c r="Y2115" s="29" t="e">
        <f t="shared" si="32"/>
        <v>#N/A</v>
      </c>
    </row>
    <row r="2116" spans="1:25" x14ac:dyDescent="0.3">
      <c r="A2116" s="8" t="s">
        <v>17</v>
      </c>
      <c r="B2116" s="8" t="s">
        <v>3748</v>
      </c>
      <c r="C2116" s="8" t="s">
        <v>3749</v>
      </c>
      <c r="D2116" s="8" t="s">
        <v>3752</v>
      </c>
      <c r="E2116" s="8" t="s">
        <v>3753</v>
      </c>
      <c r="F2116" s="24">
        <v>0.28999999999999998</v>
      </c>
      <c r="G2116" s="24">
        <v>0</v>
      </c>
      <c r="H2116" s="25">
        <v>32.370899999999999</v>
      </c>
      <c r="I2116" s="25">
        <v>9.4347999999999992</v>
      </c>
      <c r="J2116" s="15">
        <v>120</v>
      </c>
      <c r="K2116" s="15">
        <v>30</v>
      </c>
      <c r="L2116" s="13">
        <v>0.29149999999999998</v>
      </c>
      <c r="M2116" s="7">
        <v>0.42381158000000002</v>
      </c>
      <c r="N2116" s="26">
        <v>0.25</v>
      </c>
      <c r="O2116" s="27" t="s">
        <v>22</v>
      </c>
      <c r="P2116" s="8">
        <v>0.41011521969999998</v>
      </c>
      <c r="Q2116" s="24">
        <v>0.28999999999999998</v>
      </c>
      <c r="R2116" t="str">
        <f>IF($Q2116*100&gt;=VLOOKUP($O2116,margin_ranges!$A$5:$C$10,2,FALSE),IF($Q2116*100&lt;=VLOOKUP($O2116,margin_ranges!$A$5:$C$10,3,FALSE)+10,"IN RANGE","ABOVE RANGE"),"BELOW RANGE")</f>
        <v>IN RANGE</v>
      </c>
      <c r="S2116">
        <f>MIN(VLOOKUP($O2116,margin_ranges!$A$5:$D$10,4,FALSE),$P2116*100)</f>
        <v>29.75</v>
      </c>
      <c r="T2116" s="29">
        <f>(1-$S2116/100)/(1-$F2116)-1</f>
        <v>-1.0563380281690127E-2</v>
      </c>
      <c r="U2116" s="19" t="str">
        <f>IF(ABS(IFERROR(T2116,0))&gt;0.05,INDEX(margin_ranges!$C$13:$C$16,MATCH($F2116*100,margin_ranges!$B$13:$B$16,1)),"")</f>
        <v/>
      </c>
      <c r="V2116" t="e">
        <f>MIN(VLOOKUP($U2116,margin_ranges!$A$5:$D$10,4,FALSE),$P2116*100)</f>
        <v>#N/A</v>
      </c>
      <c r="Y2116" s="29" t="e">
        <f t="shared" si="32"/>
        <v>#N/A</v>
      </c>
    </row>
    <row r="2117" spans="1:25" x14ac:dyDescent="0.3">
      <c r="A2117" s="8" t="s">
        <v>17</v>
      </c>
      <c r="B2117" s="8" t="s">
        <v>3748</v>
      </c>
      <c r="C2117" s="8" t="s">
        <v>3749</v>
      </c>
      <c r="D2117" s="8" t="s">
        <v>3754</v>
      </c>
      <c r="E2117" s="8" t="s">
        <v>3755</v>
      </c>
      <c r="F2117" s="24">
        <v>0.28999999999999998</v>
      </c>
      <c r="G2117" s="24">
        <v>0</v>
      </c>
      <c r="H2117" s="25">
        <v>36.421700000000001</v>
      </c>
      <c r="I2117" s="25">
        <v>8.5479000000000003</v>
      </c>
      <c r="J2117" s="15">
        <v>138</v>
      </c>
      <c r="K2117" s="15">
        <v>35</v>
      </c>
      <c r="L2117" s="13">
        <v>0.23469999999999999</v>
      </c>
      <c r="M2117" s="7">
        <v>0.53776217999999998</v>
      </c>
      <c r="N2117" s="26">
        <v>0.25</v>
      </c>
      <c r="O2117" s="27" t="s">
        <v>22</v>
      </c>
      <c r="P2117" s="8">
        <v>0.53511048260000005</v>
      </c>
      <c r="Q2117" s="24">
        <v>0.28999999999999998</v>
      </c>
      <c r="R2117" t="str">
        <f>IF($Q2117*100&gt;=VLOOKUP($O2117,margin_ranges!$A$5:$C$10,2,FALSE),IF($Q2117*100&lt;=VLOOKUP($O2117,margin_ranges!$A$5:$C$10,3,FALSE)+10,"IN RANGE","ABOVE RANGE"),"BELOW RANGE")</f>
        <v>IN RANGE</v>
      </c>
      <c r="S2117">
        <f>MIN(VLOOKUP($O2117,margin_ranges!$A$5:$D$10,4,FALSE),$P2117*100)</f>
        <v>29.75</v>
      </c>
      <c r="T2117" s="29">
        <f>(1-$S2117/100)/(1-$F2117)-1</f>
        <v>-1.0563380281690127E-2</v>
      </c>
      <c r="U2117" s="19" t="str">
        <f>IF(ABS(IFERROR(T2117,0))&gt;0.05,INDEX(margin_ranges!$C$13:$C$16,MATCH($F2117*100,margin_ranges!$B$13:$B$16,1)),"")</f>
        <v/>
      </c>
      <c r="V2117" t="e">
        <f>MIN(VLOOKUP($U2117,margin_ranges!$A$5:$D$10,4,FALSE),$P2117*100)</f>
        <v>#N/A</v>
      </c>
      <c r="Y2117" s="29" t="e">
        <f t="shared" si="32"/>
        <v>#N/A</v>
      </c>
    </row>
    <row r="2118" spans="1:25" x14ac:dyDescent="0.3">
      <c r="A2118" s="8" t="s">
        <v>17</v>
      </c>
      <c r="B2118" s="8" t="s">
        <v>3748</v>
      </c>
      <c r="C2118" s="8" t="s">
        <v>3749</v>
      </c>
      <c r="D2118" s="28" t="s">
        <v>3758</v>
      </c>
      <c r="E2118" s="8" t="s">
        <v>3759</v>
      </c>
      <c r="F2118" s="24">
        <v>0.28999999999999998</v>
      </c>
      <c r="G2118" s="24">
        <v>0</v>
      </c>
      <c r="H2118" s="25">
        <v>38.684100000000001</v>
      </c>
      <c r="I2118" s="25">
        <v>14.134399999999999</v>
      </c>
      <c r="J2118" s="15">
        <v>242</v>
      </c>
      <c r="K2118" s="15">
        <v>62</v>
      </c>
      <c r="L2118" s="13">
        <v>0.3654</v>
      </c>
      <c r="M2118" s="7">
        <v>0.57006787000000003</v>
      </c>
      <c r="N2118" s="26">
        <v>0.25</v>
      </c>
      <c r="O2118" s="27" t="s">
        <v>22</v>
      </c>
      <c r="P2118" s="8">
        <v>0.56145572560000001</v>
      </c>
      <c r="Q2118" s="24">
        <v>0.28999999999999998</v>
      </c>
      <c r="R2118" t="str">
        <f>IF($Q2118*100&gt;=VLOOKUP($O2118,margin_ranges!$A$5:$C$10,2,FALSE),IF($Q2118*100&lt;=VLOOKUP($O2118,margin_ranges!$A$5:$C$10,3,FALSE)+10,"IN RANGE","ABOVE RANGE"),"BELOW RANGE")</f>
        <v>IN RANGE</v>
      </c>
      <c r="S2118">
        <f>MIN(VLOOKUP($O2118,margin_ranges!$A$5:$D$10,4,FALSE),$P2118*100)</f>
        <v>29.75</v>
      </c>
      <c r="T2118" s="29">
        <f>(1-$S2118/100)/(1-$F2118)-1</f>
        <v>-1.0563380281690127E-2</v>
      </c>
      <c r="U2118" s="19" t="str">
        <f>IF(ABS(IFERROR(T2118,0))&gt;0.05,INDEX(margin_ranges!$C$13:$C$16,MATCH($F2118*100,margin_ranges!$B$13:$B$16,1)),"")</f>
        <v/>
      </c>
      <c r="V2118" t="e">
        <f>MIN(VLOOKUP($U2118,margin_ranges!$A$5:$D$10,4,FALSE),$P2118*100)</f>
        <v>#N/A</v>
      </c>
      <c r="Y2118" s="29" t="e">
        <f t="shared" si="32"/>
        <v>#N/A</v>
      </c>
    </row>
    <row r="2119" spans="1:25" x14ac:dyDescent="0.3">
      <c r="A2119" s="8" t="s">
        <v>17</v>
      </c>
      <c r="B2119" s="8" t="s">
        <v>3748</v>
      </c>
      <c r="C2119" s="8" t="s">
        <v>3749</v>
      </c>
      <c r="D2119" s="8" t="s">
        <v>3766</v>
      </c>
      <c r="E2119" s="8" t="s">
        <v>3767</v>
      </c>
      <c r="F2119" s="24">
        <v>0.28999999999999998</v>
      </c>
      <c r="G2119" s="24">
        <v>1</v>
      </c>
      <c r="H2119" s="25">
        <v>49.200600000000001</v>
      </c>
      <c r="I2119" s="25">
        <v>20.995699999999999</v>
      </c>
      <c r="J2119" s="15">
        <v>444</v>
      </c>
      <c r="K2119" s="15">
        <v>114</v>
      </c>
      <c r="L2119" s="13">
        <v>0.42670000000000002</v>
      </c>
      <c r="M2119" s="7">
        <v>0.7054705</v>
      </c>
      <c r="N2119" s="26">
        <v>0.25</v>
      </c>
      <c r="O2119" s="27" t="s">
        <v>22</v>
      </c>
      <c r="P2119" s="8">
        <v>0.64562657329999995</v>
      </c>
      <c r="Q2119" s="24">
        <v>0.28999999999999998</v>
      </c>
      <c r="R2119" t="str">
        <f>IF($Q2119*100&gt;=VLOOKUP($O2119,margin_ranges!$A$5:$C$10,2,FALSE),IF($Q2119*100&lt;=VLOOKUP($O2119,margin_ranges!$A$5:$C$10,3,FALSE)+10,"IN RANGE","ABOVE RANGE"),"BELOW RANGE")</f>
        <v>IN RANGE</v>
      </c>
      <c r="S2119">
        <f>MIN(VLOOKUP($O2119,margin_ranges!$A$5:$D$10,4,FALSE),$P2119*100)</f>
        <v>29.75</v>
      </c>
      <c r="T2119" s="29">
        <f>(1-$S2119/100)/(1-$F2119)-1</f>
        <v>-1.0563380281690127E-2</v>
      </c>
      <c r="U2119" s="19" t="str">
        <f>IF(ABS(IFERROR(T2119,0))&gt;0.05,INDEX(margin_ranges!$C$13:$C$16,MATCH($F2119*100,margin_ranges!$B$13:$B$16,1)),"")</f>
        <v/>
      </c>
      <c r="V2119" t="e">
        <f>MIN(VLOOKUP($U2119,margin_ranges!$A$5:$D$10,4,FALSE),$P2119*100)</f>
        <v>#N/A</v>
      </c>
      <c r="Y2119" s="29" t="e">
        <f t="shared" si="32"/>
        <v>#N/A</v>
      </c>
    </row>
    <row r="2120" spans="1:25" x14ac:dyDescent="0.3">
      <c r="A2120" s="8" t="s">
        <v>17</v>
      </c>
      <c r="B2120" s="8" t="s">
        <v>3748</v>
      </c>
      <c r="C2120" s="8" t="s">
        <v>3749</v>
      </c>
      <c r="D2120" s="8" t="s">
        <v>3768</v>
      </c>
      <c r="E2120" s="8" t="s">
        <v>3769</v>
      </c>
      <c r="F2120" s="24">
        <v>0.28999999999999998</v>
      </c>
      <c r="G2120" s="24">
        <v>0</v>
      </c>
      <c r="H2120" s="25">
        <v>30.258900000000001</v>
      </c>
      <c r="I2120" s="25">
        <v>15.703099999999999</v>
      </c>
      <c r="J2120" s="15">
        <v>92</v>
      </c>
      <c r="K2120" s="15">
        <v>24</v>
      </c>
      <c r="L2120" s="13">
        <v>0.51900000000000002</v>
      </c>
      <c r="M2120" s="7">
        <v>0.19568691999999999</v>
      </c>
      <c r="N2120" s="26">
        <v>0.01</v>
      </c>
      <c r="O2120" s="27" t="s">
        <v>22</v>
      </c>
      <c r="P2120" s="8">
        <v>0.94889796469999999</v>
      </c>
      <c r="Q2120" s="24">
        <v>0.28999999999999998</v>
      </c>
      <c r="R2120" t="str">
        <f>IF($Q2120*100&gt;=VLOOKUP($O2120,margin_ranges!$A$5:$C$10,2,FALSE),IF($Q2120*100&lt;=VLOOKUP($O2120,margin_ranges!$A$5:$C$10,3,FALSE)+10,"IN RANGE","ABOVE RANGE"),"BELOW RANGE")</f>
        <v>IN RANGE</v>
      </c>
      <c r="S2120">
        <f>MIN(VLOOKUP($O2120,margin_ranges!$A$5:$D$10,4,FALSE),$P2120*100)</f>
        <v>29.75</v>
      </c>
      <c r="T2120" s="29">
        <f>(1-$S2120/100)/(1-$F2120)-1</f>
        <v>-1.0563380281690127E-2</v>
      </c>
      <c r="U2120" s="19" t="str">
        <f>IF(ABS(IFERROR(T2120,0))&gt;0.05,INDEX(margin_ranges!$C$13:$C$16,MATCH($F2120*100,margin_ranges!$B$13:$B$16,1)),"")</f>
        <v/>
      </c>
      <c r="V2120" t="e">
        <f>MIN(VLOOKUP($U2120,margin_ranges!$A$5:$D$10,4,FALSE),$P2120*100)</f>
        <v>#N/A</v>
      </c>
      <c r="Y2120" s="29" t="e">
        <f t="shared" si="32"/>
        <v>#N/A</v>
      </c>
    </row>
    <row r="2121" spans="1:25" x14ac:dyDescent="0.3">
      <c r="A2121" s="8" t="s">
        <v>17</v>
      </c>
      <c r="B2121" s="8" t="s">
        <v>3748</v>
      </c>
      <c r="C2121" s="8" t="s">
        <v>3749</v>
      </c>
      <c r="D2121" s="8" t="s">
        <v>3770</v>
      </c>
      <c r="E2121" s="8" t="s">
        <v>3771</v>
      </c>
      <c r="F2121" s="24">
        <v>0.28999999999999998</v>
      </c>
      <c r="G2121" s="24">
        <v>1</v>
      </c>
      <c r="H2121" s="25">
        <v>38.673299999999998</v>
      </c>
      <c r="I2121" s="25">
        <v>10.9336</v>
      </c>
      <c r="J2121" s="15">
        <v>165</v>
      </c>
      <c r="K2121" s="15">
        <v>42</v>
      </c>
      <c r="L2121" s="13">
        <v>0.28270000000000001</v>
      </c>
      <c r="M2121" s="7">
        <v>0.50416411000000005</v>
      </c>
      <c r="N2121" s="26">
        <v>0.25</v>
      </c>
      <c r="O2121" s="27" t="s">
        <v>22</v>
      </c>
      <c r="P2121" s="8">
        <v>0.50412971480000002</v>
      </c>
      <c r="Q2121" s="24">
        <v>0.28999999999999998</v>
      </c>
      <c r="R2121" t="str">
        <f>IF($Q2121*100&gt;=VLOOKUP($O2121,margin_ranges!$A$5:$C$10,2,FALSE),IF($Q2121*100&lt;=VLOOKUP($O2121,margin_ranges!$A$5:$C$10,3,FALSE)+10,"IN RANGE","ABOVE RANGE"),"BELOW RANGE")</f>
        <v>IN RANGE</v>
      </c>
      <c r="S2121">
        <f>MIN(VLOOKUP($O2121,margin_ranges!$A$5:$D$10,4,FALSE),$P2121*100)</f>
        <v>29.75</v>
      </c>
      <c r="T2121" s="29">
        <f>(1-$S2121/100)/(1-$F2121)-1</f>
        <v>-1.0563380281690127E-2</v>
      </c>
      <c r="U2121" s="19" t="str">
        <f>IF(ABS(IFERROR(T2121,0))&gt;0.05,INDEX(margin_ranges!$C$13:$C$16,MATCH($F2121*100,margin_ranges!$B$13:$B$16,1)),"")</f>
        <v/>
      </c>
      <c r="V2121" t="e">
        <f>MIN(VLOOKUP($U2121,margin_ranges!$A$5:$D$10,4,FALSE),$P2121*100)</f>
        <v>#N/A</v>
      </c>
      <c r="Y2121" s="29" t="e">
        <f t="shared" si="32"/>
        <v>#N/A</v>
      </c>
    </row>
    <row r="2122" spans="1:25" x14ac:dyDescent="0.3">
      <c r="A2122" s="8" t="s">
        <v>17</v>
      </c>
      <c r="B2122" s="8" t="s">
        <v>3748</v>
      </c>
      <c r="C2122" s="8" t="s">
        <v>3749</v>
      </c>
      <c r="D2122" s="8" t="s">
        <v>3774</v>
      </c>
      <c r="E2122" s="8" t="s">
        <v>3775</v>
      </c>
      <c r="F2122" s="24">
        <v>0.28999999999999998</v>
      </c>
      <c r="G2122" s="24">
        <v>1</v>
      </c>
      <c r="H2122" s="25">
        <v>47.813499999999998</v>
      </c>
      <c r="I2122" s="25">
        <v>21.989100000000001</v>
      </c>
      <c r="J2122" s="15">
        <v>243</v>
      </c>
      <c r="K2122" s="15">
        <v>62</v>
      </c>
      <c r="L2122" s="13">
        <v>0.45989999999999998</v>
      </c>
      <c r="M2122" s="7">
        <v>0.36894570999999998</v>
      </c>
      <c r="N2122" s="26">
        <v>0.01</v>
      </c>
      <c r="O2122" s="27" t="s">
        <v>22</v>
      </c>
      <c r="P2122" s="8">
        <v>0.97289574150000002</v>
      </c>
      <c r="Q2122" s="24">
        <v>0.28999999999999998</v>
      </c>
      <c r="R2122" t="str">
        <f>IF($Q2122*100&gt;=VLOOKUP($O2122,margin_ranges!$A$5:$C$10,2,FALSE),IF($Q2122*100&lt;=VLOOKUP($O2122,margin_ranges!$A$5:$C$10,3,FALSE)+10,"IN RANGE","ABOVE RANGE"),"BELOW RANGE")</f>
        <v>IN RANGE</v>
      </c>
      <c r="S2122">
        <f>MIN(VLOOKUP($O2122,margin_ranges!$A$5:$D$10,4,FALSE),$P2122*100)</f>
        <v>29.75</v>
      </c>
      <c r="T2122" s="29">
        <f>(1-$S2122/100)/(1-$F2122)-1</f>
        <v>-1.0563380281690127E-2</v>
      </c>
      <c r="U2122" s="19" t="str">
        <f>IF(ABS(IFERROR(T2122,0))&gt;0.05,INDEX(margin_ranges!$C$13:$C$16,MATCH($F2122*100,margin_ranges!$B$13:$B$16,1)),"")</f>
        <v/>
      </c>
      <c r="V2122" t="e">
        <f>MIN(VLOOKUP($U2122,margin_ranges!$A$5:$D$10,4,FALSE),$P2122*100)</f>
        <v>#N/A</v>
      </c>
      <c r="Y2122" s="29" t="e">
        <f t="shared" si="32"/>
        <v>#N/A</v>
      </c>
    </row>
    <row r="2123" spans="1:25" x14ac:dyDescent="0.3">
      <c r="A2123" s="8" t="s">
        <v>17</v>
      </c>
      <c r="B2123" s="8" t="s">
        <v>3748</v>
      </c>
      <c r="C2123" s="8" t="s">
        <v>3749</v>
      </c>
      <c r="D2123" s="8" t="s">
        <v>3778</v>
      </c>
      <c r="E2123" s="8" t="s">
        <v>3779</v>
      </c>
      <c r="F2123" s="24">
        <v>0.28999999999999998</v>
      </c>
      <c r="G2123" s="24">
        <v>1</v>
      </c>
      <c r="H2123" s="25">
        <v>52.141100000000002</v>
      </c>
      <c r="I2123" s="25">
        <v>33.916899999999998</v>
      </c>
      <c r="J2123" s="15">
        <v>503</v>
      </c>
      <c r="K2123" s="15">
        <v>128</v>
      </c>
      <c r="L2123" s="13">
        <v>0.65049999999999997</v>
      </c>
      <c r="M2123" s="7">
        <v>0.4941123</v>
      </c>
      <c r="N2123" s="26">
        <v>0.25</v>
      </c>
      <c r="O2123" s="27" t="s">
        <v>22</v>
      </c>
      <c r="P2123" s="8">
        <v>0.4940421391</v>
      </c>
      <c r="Q2123" s="24">
        <v>0.28999999999999998</v>
      </c>
      <c r="R2123" t="str">
        <f>IF($Q2123*100&gt;=VLOOKUP($O2123,margin_ranges!$A$5:$C$10,2,FALSE),IF($Q2123*100&lt;=VLOOKUP($O2123,margin_ranges!$A$5:$C$10,3,FALSE)+10,"IN RANGE","ABOVE RANGE"),"BELOW RANGE")</f>
        <v>IN RANGE</v>
      </c>
      <c r="S2123">
        <f>MIN(VLOOKUP($O2123,margin_ranges!$A$5:$D$10,4,FALSE),$P2123*100)</f>
        <v>29.75</v>
      </c>
      <c r="T2123" s="29">
        <f>(1-$S2123/100)/(1-$F2123)-1</f>
        <v>-1.0563380281690127E-2</v>
      </c>
      <c r="U2123" s="19" t="str">
        <f>IF(ABS(IFERROR(T2123,0))&gt;0.05,INDEX(margin_ranges!$C$13:$C$16,MATCH($F2123*100,margin_ranges!$B$13:$B$16,1)),"")</f>
        <v/>
      </c>
      <c r="V2123" t="e">
        <f>MIN(VLOOKUP($U2123,margin_ranges!$A$5:$D$10,4,FALSE),$P2123*100)</f>
        <v>#N/A</v>
      </c>
      <c r="Y2123" s="29" t="e">
        <f t="shared" si="32"/>
        <v>#N/A</v>
      </c>
    </row>
    <row r="2124" spans="1:25" x14ac:dyDescent="0.3">
      <c r="A2124" s="8" t="s">
        <v>17</v>
      </c>
      <c r="B2124" s="8" t="s">
        <v>3748</v>
      </c>
      <c r="C2124" s="8" t="s">
        <v>3749</v>
      </c>
      <c r="D2124" s="8" t="s">
        <v>3776</v>
      </c>
      <c r="E2124" s="8" t="s">
        <v>3777</v>
      </c>
      <c r="F2124" s="24">
        <v>0.25</v>
      </c>
      <c r="G2124" s="24">
        <v>0</v>
      </c>
      <c r="H2124" s="25">
        <v>31.638400000000001</v>
      </c>
      <c r="I2124" s="25">
        <v>2.3544999999999998</v>
      </c>
      <c r="J2124" s="15">
        <v>73</v>
      </c>
      <c r="K2124" s="15">
        <v>18</v>
      </c>
      <c r="L2124" s="13">
        <v>7.4399999999999994E-2</v>
      </c>
      <c r="M2124" s="7">
        <v>1.0400145599999999</v>
      </c>
      <c r="N2124" s="26">
        <v>0.75</v>
      </c>
      <c r="O2124" s="27" t="s">
        <v>92</v>
      </c>
      <c r="P2124" s="8">
        <v>0.27885625110000001</v>
      </c>
      <c r="Q2124" s="24">
        <v>0.25</v>
      </c>
      <c r="R2124" t="str">
        <f>IF($Q2124*100&gt;=VLOOKUP($O2124,margin_ranges!$A$5:$C$10,2,FALSE),IF($Q2124*100&lt;=VLOOKUP($O2124,margin_ranges!$A$5:$C$10,3,FALSE)+10,"IN RANGE","ABOVE RANGE"),"BELOW RANGE")</f>
        <v>IN RANGE</v>
      </c>
      <c r="S2124">
        <f>MIN(VLOOKUP($O2124,margin_ranges!$A$5:$D$10,4,FALSE),$P2124*100)</f>
        <v>27.885625109999999</v>
      </c>
      <c r="T2124" s="29">
        <f>(1-$S2124/100)/(1-$F2124)-1</f>
        <v>-3.8475001466666714E-2</v>
      </c>
      <c r="U2124" s="19" t="str">
        <f>IF(ABS(IFERROR(T2124,0))&gt;0.05,INDEX(margin_ranges!$C$13:$C$16,MATCH($F2124*100,margin_ranges!$B$13:$B$16,1)),"")</f>
        <v/>
      </c>
      <c r="V2124" t="e">
        <f>MIN(VLOOKUP($U2124,margin_ranges!$A$5:$D$10,4,FALSE),$P2124*100)</f>
        <v>#N/A</v>
      </c>
      <c r="Y2124" s="29" t="e">
        <f t="shared" si="32"/>
        <v>#N/A</v>
      </c>
    </row>
    <row r="2125" spans="1:25" x14ac:dyDescent="0.3">
      <c r="A2125" s="8" t="s">
        <v>35</v>
      </c>
      <c r="B2125" s="8" t="s">
        <v>3782</v>
      </c>
      <c r="C2125" s="8" t="s">
        <v>34</v>
      </c>
      <c r="D2125" s="8" t="s">
        <v>34</v>
      </c>
      <c r="E2125" s="8"/>
      <c r="F2125" s="24">
        <v>0.25</v>
      </c>
      <c r="G2125" s="24">
        <v>1</v>
      </c>
      <c r="H2125" s="25">
        <v>270.25369999999998</v>
      </c>
      <c r="I2125" s="25">
        <v>40.390900000000002</v>
      </c>
      <c r="J2125" s="15">
        <v>1673</v>
      </c>
      <c r="K2125" s="15">
        <v>366</v>
      </c>
      <c r="L2125" s="13">
        <v>0.14949999999999999</v>
      </c>
      <c r="M2125" s="7">
        <v>1.3804492900000001</v>
      </c>
      <c r="N2125" s="26">
        <v>1</v>
      </c>
      <c r="O2125" s="27"/>
      <c r="P2125" s="8">
        <v>0.2755981629</v>
      </c>
      <c r="Q2125" s="24">
        <v>0.25</v>
      </c>
      <c r="R2125" t="e">
        <f>IF($Q2125*100&gt;=VLOOKUP($O2125,margin_ranges!$A$5:$C$10,2,FALSE),IF($Q2125*100&lt;=VLOOKUP($O2125,margin_ranges!$A$5:$C$10,3,FALSE)+10,"IN RANGE","ABOVE RANGE"),"BELOW RANGE")</f>
        <v>#N/A</v>
      </c>
      <c r="S2125" t="e">
        <f>MIN(VLOOKUP($O2125,margin_ranges!$A$5:$D$10,4,FALSE),$P2125*100)</f>
        <v>#N/A</v>
      </c>
      <c r="T2125" s="29" t="e">
        <f>(1-$S2125/100)/(1-$F2125)-1</f>
        <v>#N/A</v>
      </c>
      <c r="U2125" s="19" t="str">
        <f>IF(ABS(IFERROR(T2125,0))&gt;0.05,INDEX(margin_ranges!$C$13:$C$16,MATCH($F2125*100,margin_ranges!$B$13:$B$16,1)),"")</f>
        <v/>
      </c>
      <c r="V2125" t="e">
        <f>MIN(VLOOKUP($U2125,margin_ranges!$A$5:$D$10,4,FALSE),$P2125*100)</f>
        <v>#N/A</v>
      </c>
      <c r="Y2125" s="29" t="e">
        <f t="shared" si="32"/>
        <v>#N/A</v>
      </c>
    </row>
    <row r="2126" spans="1:25" x14ac:dyDescent="0.3">
      <c r="A2126" s="8" t="s">
        <v>33</v>
      </c>
      <c r="B2126" s="8" t="s">
        <v>3782</v>
      </c>
      <c r="C2126" s="8" t="s">
        <v>3783</v>
      </c>
      <c r="D2126" s="8" t="s">
        <v>34</v>
      </c>
      <c r="E2126" s="8"/>
      <c r="F2126" s="24">
        <v>0.25</v>
      </c>
      <c r="G2126" s="24">
        <v>1</v>
      </c>
      <c r="H2126" s="25">
        <v>270.25369999999998</v>
      </c>
      <c r="I2126" s="25">
        <v>40.390900000000002</v>
      </c>
      <c r="J2126" s="15">
        <v>1673</v>
      </c>
      <c r="K2126" s="15">
        <v>366</v>
      </c>
      <c r="L2126" s="13">
        <v>0.14949999999999999</v>
      </c>
      <c r="M2126" s="7">
        <v>1.3804492900000001</v>
      </c>
      <c r="N2126" s="26">
        <v>1</v>
      </c>
      <c r="O2126" s="27"/>
      <c r="P2126" s="8">
        <v>0.2755981629</v>
      </c>
      <c r="Q2126" s="24">
        <v>0.25</v>
      </c>
      <c r="R2126" t="e">
        <f>IF($Q2126*100&gt;=VLOOKUP($O2126,margin_ranges!$A$5:$C$10,2,FALSE),IF($Q2126*100&lt;=VLOOKUP($O2126,margin_ranges!$A$5:$C$10,3,FALSE)+10,"IN RANGE","ABOVE RANGE"),"BELOW RANGE")</f>
        <v>#N/A</v>
      </c>
      <c r="S2126" t="e">
        <f>MIN(VLOOKUP($O2126,margin_ranges!$A$5:$D$10,4,FALSE),$P2126*100)</f>
        <v>#N/A</v>
      </c>
      <c r="T2126" s="29" t="e">
        <f>(1-$S2126/100)/(1-$F2126)-1</f>
        <v>#N/A</v>
      </c>
      <c r="U2126" s="19" t="str">
        <f>IF(ABS(IFERROR(T2126,0))&gt;0.05,INDEX(margin_ranges!$C$13:$C$16,MATCH($F2126*100,margin_ranges!$B$13:$B$16,1)),"")</f>
        <v/>
      </c>
      <c r="V2126" t="e">
        <f>MIN(VLOOKUP($U2126,margin_ranges!$A$5:$D$10,4,FALSE),$P2126*100)</f>
        <v>#N/A</v>
      </c>
      <c r="Y2126" s="29" t="e">
        <f t="shared" ref="Y2126:Y2189" si="33">(1-$V2126/100)/(1-$F2126)-1</f>
        <v>#N/A</v>
      </c>
    </row>
    <row r="2127" spans="1:25" x14ac:dyDescent="0.3">
      <c r="A2127" s="8" t="s">
        <v>17</v>
      </c>
      <c r="B2127" s="8" t="s">
        <v>3782</v>
      </c>
      <c r="C2127" s="8" t="s">
        <v>3783</v>
      </c>
      <c r="D2127" s="8" t="s">
        <v>3784</v>
      </c>
      <c r="E2127" s="8" t="s">
        <v>3785</v>
      </c>
      <c r="F2127" s="24">
        <v>0.25</v>
      </c>
      <c r="G2127" s="24">
        <v>1</v>
      </c>
      <c r="H2127" s="25">
        <v>70.201700000000002</v>
      </c>
      <c r="I2127" s="25">
        <v>11.756399999999999</v>
      </c>
      <c r="J2127" s="15">
        <v>491</v>
      </c>
      <c r="K2127" s="15">
        <v>107</v>
      </c>
      <c r="L2127" s="13">
        <v>0.16750000000000001</v>
      </c>
      <c r="M2127" s="7">
        <v>1.39075394</v>
      </c>
      <c r="N2127" s="26">
        <v>1</v>
      </c>
      <c r="O2127" s="27" t="s">
        <v>95</v>
      </c>
      <c r="P2127" s="8">
        <v>0.2809655452</v>
      </c>
      <c r="Q2127" s="24">
        <v>0.25</v>
      </c>
      <c r="R2127" t="str">
        <f>IF($Q2127*100&gt;=VLOOKUP($O2127,margin_ranges!$A$5:$C$10,2,FALSE),IF($Q2127*100&lt;=VLOOKUP($O2127,margin_ranges!$A$5:$C$10,3,FALSE)+10,"IN RANGE","ABOVE RANGE"),"BELOW RANGE")</f>
        <v>IN RANGE</v>
      </c>
      <c r="S2127">
        <f>MIN(VLOOKUP($O2127,margin_ranges!$A$5:$D$10,4,FALSE),$P2127*100)</f>
        <v>19.75</v>
      </c>
      <c r="T2127" s="29">
        <f>(1-$S2127/100)/(1-$F2127)-1</f>
        <v>7.0000000000000062E-2</v>
      </c>
      <c r="U2127" s="19" t="str">
        <f>IF(ABS(IFERROR(T2127,0))&gt;0.05,INDEX(margin_ranges!$C$13:$C$16,MATCH($F2127*100,margin_ranges!$B$13:$B$16,1)),"")</f>
        <v>Balanced (Type B)</v>
      </c>
      <c r="V2127">
        <f>MIN(VLOOKUP($U2127,margin_ranges!$A$5:$D$10,4,FALSE),$P2127*100)</f>
        <v>28.096554520000002</v>
      </c>
      <c r="Y2127" s="29">
        <f t="shared" si="33"/>
        <v>-4.1287393599999889E-2</v>
      </c>
    </row>
    <row r="2128" spans="1:25" x14ac:dyDescent="0.3">
      <c r="A2128" s="8" t="s">
        <v>17</v>
      </c>
      <c r="B2128" s="8" t="s">
        <v>3782</v>
      </c>
      <c r="C2128" s="8" t="s">
        <v>3783</v>
      </c>
      <c r="D2128" s="8" t="s">
        <v>3786</v>
      </c>
      <c r="E2128" s="8" t="s">
        <v>3787</v>
      </c>
      <c r="F2128" s="24">
        <v>0.25</v>
      </c>
      <c r="G2128" s="24">
        <v>1</v>
      </c>
      <c r="H2128" s="25">
        <v>70.102599999999995</v>
      </c>
      <c r="I2128" s="25">
        <v>9.2041000000000004</v>
      </c>
      <c r="J2128" s="15">
        <v>413</v>
      </c>
      <c r="K2128" s="15">
        <v>91</v>
      </c>
      <c r="L2128" s="13">
        <v>0.1313</v>
      </c>
      <c r="M2128" s="7">
        <v>1.4945947799999999</v>
      </c>
      <c r="N2128" s="26">
        <v>1</v>
      </c>
      <c r="O2128" s="27" t="s">
        <v>95</v>
      </c>
      <c r="P2128" s="8">
        <v>0.3309223268</v>
      </c>
      <c r="Q2128" s="24">
        <v>0.25</v>
      </c>
      <c r="R2128" t="str">
        <f>IF($Q2128*100&gt;=VLOOKUP($O2128,margin_ranges!$A$5:$C$10,2,FALSE),IF($Q2128*100&lt;=VLOOKUP($O2128,margin_ranges!$A$5:$C$10,3,FALSE)+10,"IN RANGE","ABOVE RANGE"),"BELOW RANGE")</f>
        <v>IN RANGE</v>
      </c>
      <c r="S2128">
        <f>MIN(VLOOKUP($O2128,margin_ranges!$A$5:$D$10,4,FALSE),$P2128*100)</f>
        <v>19.75</v>
      </c>
      <c r="T2128" s="29">
        <f>(1-$S2128/100)/(1-$F2128)-1</f>
        <v>7.0000000000000062E-2</v>
      </c>
      <c r="U2128" s="19" t="str">
        <f>IF(ABS(IFERROR(T2128,0))&gt;0.05,INDEX(margin_ranges!$C$13:$C$16,MATCH($F2128*100,margin_ranges!$B$13:$B$16,1)),"")</f>
        <v>Balanced (Type B)</v>
      </c>
      <c r="V2128">
        <f>MIN(VLOOKUP($U2128,margin_ranges!$A$5:$D$10,4,FALSE),$P2128*100)</f>
        <v>29.75</v>
      </c>
      <c r="Y2128" s="29">
        <f t="shared" si="33"/>
        <v>-6.3333333333333353E-2</v>
      </c>
    </row>
    <row r="2129" spans="1:25" x14ac:dyDescent="0.3">
      <c r="A2129" s="8" t="s">
        <v>17</v>
      </c>
      <c r="B2129" s="8" t="s">
        <v>3782</v>
      </c>
      <c r="C2129" s="8" t="s">
        <v>3783</v>
      </c>
      <c r="D2129" s="8" t="s">
        <v>3788</v>
      </c>
      <c r="E2129" s="8" t="s">
        <v>3789</v>
      </c>
      <c r="F2129" s="24">
        <v>0.25</v>
      </c>
      <c r="G2129" s="24">
        <v>1</v>
      </c>
      <c r="H2129" s="25">
        <v>70.170100000000005</v>
      </c>
      <c r="I2129" s="25">
        <v>11.8964</v>
      </c>
      <c r="J2129" s="15">
        <v>478</v>
      </c>
      <c r="K2129" s="15">
        <v>105</v>
      </c>
      <c r="L2129" s="13">
        <v>0.16950000000000001</v>
      </c>
      <c r="M2129" s="7">
        <v>1.3396133299999999</v>
      </c>
      <c r="N2129" s="26">
        <v>1</v>
      </c>
      <c r="O2129" s="27" t="s">
        <v>95</v>
      </c>
      <c r="P2129" s="8">
        <v>0.25351593770000003</v>
      </c>
      <c r="Q2129" s="24">
        <v>0.25</v>
      </c>
      <c r="R2129" t="str">
        <f>IF($Q2129*100&gt;=VLOOKUP($O2129,margin_ranges!$A$5:$C$10,2,FALSE),IF($Q2129*100&lt;=VLOOKUP($O2129,margin_ranges!$A$5:$C$10,3,FALSE)+10,"IN RANGE","ABOVE RANGE"),"BELOW RANGE")</f>
        <v>IN RANGE</v>
      </c>
      <c r="S2129">
        <f>MIN(VLOOKUP($O2129,margin_ranges!$A$5:$D$10,4,FALSE),$P2129*100)</f>
        <v>19.75</v>
      </c>
      <c r="T2129" s="29">
        <f>(1-$S2129/100)/(1-$F2129)-1</f>
        <v>7.0000000000000062E-2</v>
      </c>
      <c r="U2129" s="19" t="str">
        <f>IF(ABS(IFERROR(T2129,0))&gt;0.05,INDEX(margin_ranges!$C$13:$C$16,MATCH($F2129*100,margin_ranges!$B$13:$B$16,1)),"")</f>
        <v>Balanced (Type B)</v>
      </c>
      <c r="V2129">
        <f>MIN(VLOOKUP($U2129,margin_ranges!$A$5:$D$10,4,FALSE),$P2129*100)</f>
        <v>25.351593770000001</v>
      </c>
      <c r="Y2129" s="29">
        <f t="shared" si="33"/>
        <v>-4.6879169333333692E-3</v>
      </c>
    </row>
    <row r="2130" spans="1:25" x14ac:dyDescent="0.3">
      <c r="A2130" s="8" t="s">
        <v>17</v>
      </c>
      <c r="B2130" s="8" t="s">
        <v>3782</v>
      </c>
      <c r="C2130" s="8" t="s">
        <v>3783</v>
      </c>
      <c r="D2130" s="8" t="s">
        <v>3790</v>
      </c>
      <c r="E2130" s="8" t="s">
        <v>3791</v>
      </c>
      <c r="F2130" s="24">
        <v>0.224447509749827</v>
      </c>
      <c r="G2130" s="24">
        <v>1</v>
      </c>
      <c r="H2130" s="25">
        <v>59.779299999999999</v>
      </c>
      <c r="I2130" s="25">
        <v>7.5340999999999996</v>
      </c>
      <c r="J2130" s="15">
        <v>291</v>
      </c>
      <c r="K2130" s="15">
        <v>63</v>
      </c>
      <c r="L2130" s="13">
        <v>0.126</v>
      </c>
      <c r="M2130" s="7">
        <v>1.28940338</v>
      </c>
      <c r="N2130" s="26">
        <v>1</v>
      </c>
      <c r="O2130" s="27" t="s">
        <v>95</v>
      </c>
      <c r="P2130" s="8">
        <v>0.22444750969999999</v>
      </c>
      <c r="Q2130" s="24">
        <v>0.25</v>
      </c>
      <c r="R2130" t="str">
        <f>IF($Q2130*100&gt;=VLOOKUP($O2130,margin_ranges!$A$5:$C$10,2,FALSE),IF($Q2130*100&lt;=VLOOKUP($O2130,margin_ranges!$A$5:$C$10,3,FALSE)+10,"IN RANGE","ABOVE RANGE"),"BELOW RANGE")</f>
        <v>IN RANGE</v>
      </c>
      <c r="S2130">
        <f>MIN(VLOOKUP($O2130,margin_ranges!$A$5:$D$10,4,FALSE),$P2130*100)</f>
        <v>19.75</v>
      </c>
      <c r="T2130" s="29">
        <f>(1-$S2130/100)/(1-$F2130)-1</f>
        <v>3.4746210074232842E-2</v>
      </c>
      <c r="U2130" s="19" t="str">
        <f>IF(ABS(IFERROR(T2130,0))&gt;0.05,INDEX(margin_ranges!$C$13:$C$16,MATCH($F2130*100,margin_ranges!$B$13:$B$16,1)),"")</f>
        <v/>
      </c>
      <c r="V2130" t="e">
        <f>MIN(VLOOKUP($U2130,margin_ranges!$A$5:$D$10,4,FALSE),$P2130*100)</f>
        <v>#N/A</v>
      </c>
      <c r="Y2130" s="29" t="e">
        <f t="shared" si="33"/>
        <v>#N/A</v>
      </c>
    </row>
    <row r="2131" spans="1:25" x14ac:dyDescent="0.3">
      <c r="A2131" s="8" t="s">
        <v>35</v>
      </c>
      <c r="B2131" s="8" t="s">
        <v>3792</v>
      </c>
      <c r="C2131" s="8" t="s">
        <v>34</v>
      </c>
      <c r="D2131" s="8" t="s">
        <v>34</v>
      </c>
      <c r="E2131" s="8"/>
      <c r="F2131" s="24">
        <v>0.27076203557886502</v>
      </c>
      <c r="G2131" s="24">
        <v>0.82738303000000002</v>
      </c>
      <c r="H2131" s="25">
        <v>1402.94</v>
      </c>
      <c r="I2131" s="25">
        <v>223.3314</v>
      </c>
      <c r="J2131" s="15">
        <v>2987</v>
      </c>
      <c r="K2131" s="15">
        <v>797</v>
      </c>
      <c r="L2131" s="13">
        <v>0.15920000000000001</v>
      </c>
      <c r="M2131" s="7">
        <v>0.44578364999999998</v>
      </c>
      <c r="N2131" s="26">
        <v>0.27015800000000001</v>
      </c>
      <c r="O2131" s="27"/>
      <c r="P2131" s="8">
        <v>0.39397059909999999</v>
      </c>
      <c r="Q2131" s="24">
        <v>0.27079999999999999</v>
      </c>
      <c r="R2131" t="e">
        <f>IF($Q2131*100&gt;=VLOOKUP($O2131,margin_ranges!$A$5:$C$10,2,FALSE),IF($Q2131*100&lt;=VLOOKUP($O2131,margin_ranges!$A$5:$C$10,3,FALSE)+10,"IN RANGE","ABOVE RANGE"),"BELOW RANGE")</f>
        <v>#N/A</v>
      </c>
      <c r="S2131" t="e">
        <f>MIN(VLOOKUP($O2131,margin_ranges!$A$5:$D$10,4,FALSE),$P2131*100)</f>
        <v>#N/A</v>
      </c>
      <c r="T2131" s="29" t="e">
        <f>(1-$S2131/100)/(1-$F2131)-1</f>
        <v>#N/A</v>
      </c>
      <c r="U2131" s="19" t="str">
        <f>IF(ABS(IFERROR(T2131,0))&gt;0.05,INDEX(margin_ranges!$C$13:$C$16,MATCH($F2131*100,margin_ranges!$B$13:$B$16,1)),"")</f>
        <v/>
      </c>
      <c r="V2131" t="e">
        <f>MIN(VLOOKUP($U2131,margin_ranges!$A$5:$D$10,4,FALSE),$P2131*100)</f>
        <v>#N/A</v>
      </c>
      <c r="Y2131" s="29" t="e">
        <f t="shared" si="33"/>
        <v>#N/A</v>
      </c>
    </row>
    <row r="2132" spans="1:25" x14ac:dyDescent="0.3">
      <c r="A2132" s="8" t="s">
        <v>33</v>
      </c>
      <c r="B2132" s="8" t="s">
        <v>3792</v>
      </c>
      <c r="C2132" s="8" t="s">
        <v>3793</v>
      </c>
      <c r="D2132" s="8" t="s">
        <v>34</v>
      </c>
      <c r="E2132" s="8"/>
      <c r="F2132" s="24">
        <v>0.27076203557886502</v>
      </c>
      <c r="G2132" s="24">
        <v>0.82738303000000002</v>
      </c>
      <c r="H2132" s="25">
        <v>1402.94</v>
      </c>
      <c r="I2132" s="25">
        <v>223.3314</v>
      </c>
      <c r="J2132" s="15">
        <v>2987</v>
      </c>
      <c r="K2132" s="15">
        <v>797</v>
      </c>
      <c r="L2132" s="13">
        <v>0.15920000000000001</v>
      </c>
      <c r="M2132" s="7">
        <v>0.44578364999999998</v>
      </c>
      <c r="N2132" s="26">
        <v>0.27015800000000001</v>
      </c>
      <c r="O2132" s="27"/>
      <c r="P2132" s="8">
        <v>0.39397059909999999</v>
      </c>
      <c r="Q2132" s="24">
        <v>0.27079999999999999</v>
      </c>
      <c r="R2132" t="e">
        <f>IF($Q2132*100&gt;=VLOOKUP($O2132,margin_ranges!$A$5:$C$10,2,FALSE),IF($Q2132*100&lt;=VLOOKUP($O2132,margin_ranges!$A$5:$C$10,3,FALSE)+10,"IN RANGE","ABOVE RANGE"),"BELOW RANGE")</f>
        <v>#N/A</v>
      </c>
      <c r="S2132" t="e">
        <f>MIN(VLOOKUP($O2132,margin_ranges!$A$5:$D$10,4,FALSE),$P2132*100)</f>
        <v>#N/A</v>
      </c>
      <c r="T2132" s="29" t="e">
        <f>(1-$S2132/100)/(1-$F2132)-1</f>
        <v>#N/A</v>
      </c>
      <c r="U2132" s="19" t="str">
        <f>IF(ABS(IFERROR(T2132,0))&gt;0.05,INDEX(margin_ranges!$C$13:$C$16,MATCH($F2132*100,margin_ranges!$B$13:$B$16,1)),"")</f>
        <v/>
      </c>
      <c r="V2132" t="e">
        <f>MIN(VLOOKUP($U2132,margin_ranges!$A$5:$D$10,4,FALSE),$P2132*100)</f>
        <v>#N/A</v>
      </c>
      <c r="Y2132" s="29" t="e">
        <f t="shared" si="33"/>
        <v>#N/A</v>
      </c>
    </row>
    <row r="2133" spans="1:25" x14ac:dyDescent="0.3">
      <c r="A2133" s="8" t="s">
        <v>17</v>
      </c>
      <c r="B2133" s="8" t="s">
        <v>3792</v>
      </c>
      <c r="C2133" s="8" t="s">
        <v>3793</v>
      </c>
      <c r="D2133" s="8" t="s">
        <v>3834</v>
      </c>
      <c r="E2133" s="8" t="s">
        <v>3835</v>
      </c>
      <c r="F2133" s="24">
        <v>0.35</v>
      </c>
      <c r="G2133" s="24">
        <v>1</v>
      </c>
      <c r="H2133" s="25">
        <v>72.980699999999999</v>
      </c>
      <c r="I2133" s="25">
        <v>11.808299999999999</v>
      </c>
      <c r="J2133" s="15">
        <v>245</v>
      </c>
      <c r="K2133" s="15">
        <v>86</v>
      </c>
      <c r="L2133" s="13">
        <v>0.1618</v>
      </c>
      <c r="M2133" s="7">
        <v>0.69265164999999995</v>
      </c>
      <c r="N2133" s="26">
        <v>0.3</v>
      </c>
      <c r="O2133" s="27" t="s">
        <v>95</v>
      </c>
      <c r="P2133" s="8">
        <v>0.5668818511</v>
      </c>
      <c r="Q2133" s="24">
        <v>0.35</v>
      </c>
      <c r="R2133" t="str">
        <f>IF($Q2133*100&gt;=VLOOKUP($O2133,margin_ranges!$A$5:$C$10,2,FALSE),IF($Q2133*100&lt;=VLOOKUP($O2133,margin_ranges!$A$5:$C$10,3,FALSE)+10,"IN RANGE","ABOVE RANGE"),"BELOW RANGE")</f>
        <v>IN RANGE</v>
      </c>
      <c r="S2133">
        <f>MIN(VLOOKUP($O2133,margin_ranges!$A$5:$D$10,4,FALSE),$P2133*100)</f>
        <v>19.75</v>
      </c>
      <c r="T2133" s="29">
        <f>(1-$S2133/100)/(1-$F2133)-1</f>
        <v>0.23461538461538467</v>
      </c>
      <c r="U2133" s="19" t="str">
        <f>IF(ABS(IFERROR(T2133,0))&gt;0.05,INDEX(margin_ranges!$C$13:$C$16,MATCH($F2133*100,margin_ranges!$B$13:$B$16,1)),"")</f>
        <v>Margin Over Fill (Type C)</v>
      </c>
      <c r="V2133">
        <f>MIN(VLOOKUP($U2133,margin_ranges!$A$5:$D$10,4,FALSE),$P2133*100)</f>
        <v>43</v>
      </c>
      <c r="Y2133" s="29">
        <f t="shared" si="33"/>
        <v>-0.12307692307692297</v>
      </c>
    </row>
    <row r="2134" spans="1:25" x14ac:dyDescent="0.3">
      <c r="A2134" s="8" t="s">
        <v>17</v>
      </c>
      <c r="B2134" s="8" t="s">
        <v>3792</v>
      </c>
      <c r="C2134" s="8" t="s">
        <v>3793</v>
      </c>
      <c r="D2134" s="8" t="s">
        <v>3796</v>
      </c>
      <c r="E2134" s="8" t="s">
        <v>3797</v>
      </c>
      <c r="F2134" s="24">
        <v>0.3</v>
      </c>
      <c r="G2134" s="24">
        <v>1</v>
      </c>
      <c r="H2134" s="25">
        <v>49.230400000000003</v>
      </c>
      <c r="I2134" s="25">
        <v>15.322699999999999</v>
      </c>
      <c r="J2134" s="15">
        <v>46</v>
      </c>
      <c r="K2134" s="15">
        <v>14</v>
      </c>
      <c r="L2134" s="13">
        <v>0.31119999999999998</v>
      </c>
      <c r="M2134" s="7">
        <v>0.10103162</v>
      </c>
      <c r="N2134" s="26">
        <v>0.01</v>
      </c>
      <c r="O2134" s="27" t="s">
        <v>95</v>
      </c>
      <c r="P2134" s="8">
        <v>0.90102108140000003</v>
      </c>
      <c r="Q2134" s="24">
        <v>0.3</v>
      </c>
      <c r="R2134" t="str">
        <f>IF($Q2134*100&gt;=VLOOKUP($O2134,margin_ranges!$A$5:$C$10,2,FALSE),IF($Q2134*100&lt;=VLOOKUP($O2134,margin_ranges!$A$5:$C$10,3,FALSE)+10,"IN RANGE","ABOVE RANGE"),"BELOW RANGE")</f>
        <v>IN RANGE</v>
      </c>
      <c r="S2134">
        <f>MIN(VLOOKUP($O2134,margin_ranges!$A$5:$D$10,4,FALSE),$P2134*100)</f>
        <v>19.75</v>
      </c>
      <c r="T2134" s="29">
        <f>(1-$S2134/100)/(1-$F2134)-1</f>
        <v>0.14642857142857157</v>
      </c>
      <c r="U2134" s="19" t="str">
        <f>IF(ABS(IFERROR(T2134,0))&gt;0.05,INDEX(margin_ranges!$C$13:$C$16,MATCH($F2134*100,margin_ranges!$B$13:$B$16,1)),"")</f>
        <v>Balanced (Type B)</v>
      </c>
      <c r="V2134">
        <f>MIN(VLOOKUP($U2134,margin_ranges!$A$5:$D$10,4,FALSE),$P2134*100)</f>
        <v>29.75</v>
      </c>
      <c r="Y2134" s="29">
        <f t="shared" si="33"/>
        <v>3.5714285714285587E-3</v>
      </c>
    </row>
    <row r="2135" spans="1:25" x14ac:dyDescent="0.3">
      <c r="A2135" s="8" t="s">
        <v>17</v>
      </c>
      <c r="B2135" s="8" t="s">
        <v>3792</v>
      </c>
      <c r="C2135" s="8" t="s">
        <v>3793</v>
      </c>
      <c r="D2135" s="8" t="s">
        <v>3806</v>
      </c>
      <c r="E2135" s="8" t="s">
        <v>3807</v>
      </c>
      <c r="F2135" s="24">
        <v>0.3</v>
      </c>
      <c r="G2135" s="24">
        <v>1</v>
      </c>
      <c r="H2135" s="25">
        <v>84.6096</v>
      </c>
      <c r="I2135" s="25">
        <v>5.0328999999999997</v>
      </c>
      <c r="J2135" s="15">
        <v>106</v>
      </c>
      <c r="K2135" s="15">
        <v>32</v>
      </c>
      <c r="L2135" s="13">
        <v>5.9499999999999997E-2</v>
      </c>
      <c r="M2135" s="7">
        <v>0.70363894000000005</v>
      </c>
      <c r="N2135" s="26">
        <v>0.2</v>
      </c>
      <c r="O2135" s="27" t="s">
        <v>95</v>
      </c>
      <c r="P2135" s="8">
        <v>0.71576331630000001</v>
      </c>
      <c r="Q2135" s="24">
        <v>0.3</v>
      </c>
      <c r="R2135" t="str">
        <f>IF($Q2135*100&gt;=VLOOKUP($O2135,margin_ranges!$A$5:$C$10,2,FALSE),IF($Q2135*100&lt;=VLOOKUP($O2135,margin_ranges!$A$5:$C$10,3,FALSE)+10,"IN RANGE","ABOVE RANGE"),"BELOW RANGE")</f>
        <v>IN RANGE</v>
      </c>
      <c r="S2135">
        <f>MIN(VLOOKUP($O2135,margin_ranges!$A$5:$D$10,4,FALSE),$P2135*100)</f>
        <v>19.75</v>
      </c>
      <c r="T2135" s="29">
        <f>(1-$S2135/100)/(1-$F2135)-1</f>
        <v>0.14642857142857157</v>
      </c>
      <c r="U2135" s="19" t="str">
        <f>IF(ABS(IFERROR(T2135,0))&gt;0.05,INDEX(margin_ranges!$C$13:$C$16,MATCH($F2135*100,margin_ranges!$B$13:$B$16,1)),"")</f>
        <v>Balanced (Type B)</v>
      </c>
      <c r="V2135">
        <f>MIN(VLOOKUP($U2135,margin_ranges!$A$5:$D$10,4,FALSE),$P2135*100)</f>
        <v>29.75</v>
      </c>
      <c r="Y2135" s="29">
        <f t="shared" si="33"/>
        <v>3.5714285714285587E-3</v>
      </c>
    </row>
    <row r="2136" spans="1:25" x14ac:dyDescent="0.3">
      <c r="A2136" s="8" t="s">
        <v>17</v>
      </c>
      <c r="B2136" s="8" t="s">
        <v>3792</v>
      </c>
      <c r="C2136" s="8" t="s">
        <v>3793</v>
      </c>
      <c r="D2136" s="8" t="s">
        <v>3808</v>
      </c>
      <c r="E2136" s="8" t="s">
        <v>3809</v>
      </c>
      <c r="F2136" s="24">
        <v>0.3</v>
      </c>
      <c r="G2136" s="24">
        <v>0</v>
      </c>
      <c r="H2136" s="25">
        <v>76.110900000000001</v>
      </c>
      <c r="I2136" s="25">
        <v>1.1015999999999999</v>
      </c>
      <c r="J2136" s="15">
        <v>15</v>
      </c>
      <c r="K2136" s="15">
        <v>4</v>
      </c>
      <c r="L2136" s="13">
        <v>1.4500000000000001E-2</v>
      </c>
      <c r="M2136" s="7">
        <v>0.44022563999999997</v>
      </c>
      <c r="N2136" s="26">
        <v>0.2</v>
      </c>
      <c r="O2136" s="27" t="s">
        <v>95</v>
      </c>
      <c r="P2136" s="8">
        <v>0.54568752210000004</v>
      </c>
      <c r="Q2136" s="24">
        <v>0.3</v>
      </c>
      <c r="R2136" t="str">
        <f>IF($Q2136*100&gt;=VLOOKUP($O2136,margin_ranges!$A$5:$C$10,2,FALSE),IF($Q2136*100&lt;=VLOOKUP($O2136,margin_ranges!$A$5:$C$10,3,FALSE)+10,"IN RANGE","ABOVE RANGE"),"BELOW RANGE")</f>
        <v>IN RANGE</v>
      </c>
      <c r="S2136">
        <f>MIN(VLOOKUP($O2136,margin_ranges!$A$5:$D$10,4,FALSE),$P2136*100)</f>
        <v>19.75</v>
      </c>
      <c r="T2136" s="29">
        <f>(1-$S2136/100)/(1-$F2136)-1</f>
        <v>0.14642857142857157</v>
      </c>
      <c r="U2136" s="19" t="str">
        <f>IF(ABS(IFERROR(T2136,0))&gt;0.05,INDEX(margin_ranges!$C$13:$C$16,MATCH($F2136*100,margin_ranges!$B$13:$B$16,1)),"")</f>
        <v>Balanced (Type B)</v>
      </c>
      <c r="V2136">
        <f>MIN(VLOOKUP($U2136,margin_ranges!$A$5:$D$10,4,FALSE),$P2136*100)</f>
        <v>29.75</v>
      </c>
      <c r="Y2136" s="29">
        <f t="shared" si="33"/>
        <v>3.5714285714285587E-3</v>
      </c>
    </row>
    <row r="2137" spans="1:25" x14ac:dyDescent="0.3">
      <c r="A2137" s="8" t="s">
        <v>17</v>
      </c>
      <c r="B2137" s="8" t="s">
        <v>3792</v>
      </c>
      <c r="C2137" s="8" t="s">
        <v>3793</v>
      </c>
      <c r="D2137" s="8" t="s">
        <v>3822</v>
      </c>
      <c r="E2137" s="8" t="s">
        <v>3823</v>
      </c>
      <c r="F2137" s="24">
        <v>0.3</v>
      </c>
      <c r="G2137" s="24">
        <v>1</v>
      </c>
      <c r="H2137" s="25">
        <v>51.170499999999997</v>
      </c>
      <c r="I2137" s="25">
        <v>8.4418000000000006</v>
      </c>
      <c r="J2137" s="15">
        <v>27</v>
      </c>
      <c r="K2137" s="15">
        <v>8</v>
      </c>
      <c r="L2137" s="13">
        <v>0.16500000000000001</v>
      </c>
      <c r="M2137" s="7">
        <v>0.10822693</v>
      </c>
      <c r="N2137" s="26">
        <v>0.03</v>
      </c>
      <c r="O2137" s="27" t="s">
        <v>95</v>
      </c>
      <c r="P2137" s="8">
        <v>0.72280467209999999</v>
      </c>
      <c r="Q2137" s="24">
        <v>0.3</v>
      </c>
      <c r="R2137" t="str">
        <f>IF($Q2137*100&gt;=VLOOKUP($O2137,margin_ranges!$A$5:$C$10,2,FALSE),IF($Q2137*100&lt;=VLOOKUP($O2137,margin_ranges!$A$5:$C$10,3,FALSE)+10,"IN RANGE","ABOVE RANGE"),"BELOW RANGE")</f>
        <v>IN RANGE</v>
      </c>
      <c r="S2137">
        <f>MIN(VLOOKUP($O2137,margin_ranges!$A$5:$D$10,4,FALSE),$P2137*100)</f>
        <v>19.75</v>
      </c>
      <c r="T2137" s="29">
        <f>(1-$S2137/100)/(1-$F2137)-1</f>
        <v>0.14642857142857157</v>
      </c>
      <c r="U2137" s="19" t="str">
        <f>IF(ABS(IFERROR(T2137,0))&gt;0.05,INDEX(margin_ranges!$C$13:$C$16,MATCH($F2137*100,margin_ranges!$B$13:$B$16,1)),"")</f>
        <v>Balanced (Type B)</v>
      </c>
      <c r="V2137">
        <f>MIN(VLOOKUP($U2137,margin_ranges!$A$5:$D$10,4,FALSE),$P2137*100)</f>
        <v>29.75</v>
      </c>
      <c r="Y2137" s="29">
        <f t="shared" si="33"/>
        <v>3.5714285714285587E-3</v>
      </c>
    </row>
    <row r="2138" spans="1:25" x14ac:dyDescent="0.3">
      <c r="A2138" s="8" t="s">
        <v>17</v>
      </c>
      <c r="B2138" s="8" t="s">
        <v>3792</v>
      </c>
      <c r="C2138" s="8" t="s">
        <v>3793</v>
      </c>
      <c r="D2138" s="8" t="s">
        <v>3826</v>
      </c>
      <c r="E2138" s="8" t="s">
        <v>3827</v>
      </c>
      <c r="F2138" s="24">
        <v>0.3</v>
      </c>
      <c r="G2138" s="24">
        <v>1</v>
      </c>
      <c r="H2138" s="25">
        <v>85.229399999999998</v>
      </c>
      <c r="I2138" s="25">
        <v>5.5385</v>
      </c>
      <c r="J2138" s="15">
        <v>117</v>
      </c>
      <c r="K2138" s="15">
        <v>35</v>
      </c>
      <c r="L2138" s="13">
        <v>6.5000000000000002E-2</v>
      </c>
      <c r="M2138" s="7">
        <v>0.70715382000000004</v>
      </c>
      <c r="N2138" s="26">
        <v>0.2</v>
      </c>
      <c r="O2138" s="27" t="s">
        <v>95</v>
      </c>
      <c r="P2138" s="8">
        <v>0.7171761015</v>
      </c>
      <c r="Q2138" s="24">
        <v>0.3</v>
      </c>
      <c r="R2138" t="str">
        <f>IF($Q2138*100&gt;=VLOOKUP($O2138,margin_ranges!$A$5:$C$10,2,FALSE),IF($Q2138*100&lt;=VLOOKUP($O2138,margin_ranges!$A$5:$C$10,3,FALSE)+10,"IN RANGE","ABOVE RANGE"),"BELOW RANGE")</f>
        <v>IN RANGE</v>
      </c>
      <c r="S2138">
        <f>MIN(VLOOKUP($O2138,margin_ranges!$A$5:$D$10,4,FALSE),$P2138*100)</f>
        <v>19.75</v>
      </c>
      <c r="T2138" s="29">
        <f>(1-$S2138/100)/(1-$F2138)-1</f>
        <v>0.14642857142857157</v>
      </c>
      <c r="U2138" s="19" t="str">
        <f>IF(ABS(IFERROR(T2138,0))&gt;0.05,INDEX(margin_ranges!$C$13:$C$16,MATCH($F2138*100,margin_ranges!$B$13:$B$16,1)),"")</f>
        <v>Balanced (Type B)</v>
      </c>
      <c r="V2138">
        <f>MIN(VLOOKUP($U2138,margin_ranges!$A$5:$D$10,4,FALSE),$P2138*100)</f>
        <v>29.75</v>
      </c>
      <c r="Y2138" s="29">
        <f t="shared" si="33"/>
        <v>3.5714285714285587E-3</v>
      </c>
    </row>
    <row r="2139" spans="1:25" x14ac:dyDescent="0.3">
      <c r="A2139" s="8" t="s">
        <v>17</v>
      </c>
      <c r="B2139" s="8" t="s">
        <v>3792</v>
      </c>
      <c r="C2139" s="8" t="s">
        <v>3793</v>
      </c>
      <c r="D2139" s="8" t="s">
        <v>3800</v>
      </c>
      <c r="E2139" s="8" t="s">
        <v>3801</v>
      </c>
      <c r="F2139" s="24">
        <v>0.29999999999999899</v>
      </c>
      <c r="G2139" s="24">
        <v>1</v>
      </c>
      <c r="H2139" s="25">
        <v>49.766500000000001</v>
      </c>
      <c r="I2139" s="25">
        <v>12.7468</v>
      </c>
      <c r="J2139" s="15">
        <v>42</v>
      </c>
      <c r="K2139" s="15">
        <v>13</v>
      </c>
      <c r="L2139" s="13">
        <v>0.25609999999999999</v>
      </c>
      <c r="M2139" s="7">
        <v>0.10988036</v>
      </c>
      <c r="N2139" s="26">
        <v>0.01</v>
      </c>
      <c r="O2139" s="27" t="s">
        <v>95</v>
      </c>
      <c r="P2139" s="8">
        <v>0.90899192709999999</v>
      </c>
      <c r="Q2139" s="24">
        <v>0.3</v>
      </c>
      <c r="R2139" t="str">
        <f>IF($Q2139*100&gt;=VLOOKUP($O2139,margin_ranges!$A$5:$C$10,2,FALSE),IF($Q2139*100&lt;=VLOOKUP($O2139,margin_ranges!$A$5:$C$10,3,FALSE)+10,"IN RANGE","ABOVE RANGE"),"BELOW RANGE")</f>
        <v>IN RANGE</v>
      </c>
      <c r="S2139">
        <f>MIN(VLOOKUP($O2139,margin_ranges!$A$5:$D$10,4,FALSE),$P2139*100)</f>
        <v>19.75</v>
      </c>
      <c r="T2139" s="29">
        <f>(1-$S2139/100)/(1-$F2139)-1</f>
        <v>0.14642857142856958</v>
      </c>
      <c r="U2139" s="19" t="str">
        <f>IF(ABS(IFERROR(T2139,0))&gt;0.05,INDEX(margin_ranges!$C$13:$C$16,MATCH($F2139*100,margin_ranges!$B$13:$B$16,1)),"")</f>
        <v>Balanced (Type B)</v>
      </c>
      <c r="V2139">
        <f>MIN(VLOOKUP($U2139,margin_ranges!$A$5:$D$10,4,FALSE),$P2139*100)</f>
        <v>29.75</v>
      </c>
      <c r="Y2139" s="29">
        <f t="shared" si="33"/>
        <v>3.5714285714270044E-3</v>
      </c>
    </row>
    <row r="2140" spans="1:25" x14ac:dyDescent="0.3">
      <c r="A2140" s="8" t="s">
        <v>17</v>
      </c>
      <c r="B2140" s="8" t="s">
        <v>3792</v>
      </c>
      <c r="C2140" s="8" t="s">
        <v>3793</v>
      </c>
      <c r="D2140" s="8" t="s">
        <v>3812</v>
      </c>
      <c r="E2140" s="8" t="s">
        <v>3813</v>
      </c>
      <c r="F2140" s="24">
        <v>0.35</v>
      </c>
      <c r="G2140" s="24">
        <v>1</v>
      </c>
      <c r="H2140" s="25">
        <v>74.2684</v>
      </c>
      <c r="I2140" s="25">
        <v>10.342599999999999</v>
      </c>
      <c r="J2140" s="15">
        <v>39</v>
      </c>
      <c r="K2140" s="15">
        <v>13</v>
      </c>
      <c r="L2140" s="13">
        <v>0.13930000000000001</v>
      </c>
      <c r="M2140" s="7">
        <v>0.12415174</v>
      </c>
      <c r="N2140" s="26">
        <v>0.01</v>
      </c>
      <c r="O2140" s="27" t="s">
        <v>92</v>
      </c>
      <c r="P2140" s="8">
        <v>0.91945340659999997</v>
      </c>
      <c r="Q2140" s="24">
        <v>0.35</v>
      </c>
      <c r="R2140" t="str">
        <f>IF($Q2140*100&gt;=VLOOKUP($O2140,margin_ranges!$A$5:$C$10,2,FALSE),IF($Q2140*100&lt;=VLOOKUP($O2140,margin_ranges!$A$5:$C$10,3,FALSE)+10,"IN RANGE","ABOVE RANGE"),"BELOW RANGE")</f>
        <v>IN RANGE</v>
      </c>
      <c r="S2140">
        <f>MIN(VLOOKUP($O2140,margin_ranges!$A$5:$D$10,4,FALSE),$P2140*100)</f>
        <v>29.75</v>
      </c>
      <c r="T2140" s="29">
        <f>(1-$S2140/100)/(1-$F2140)-1</f>
        <v>8.0769230769230704E-2</v>
      </c>
      <c r="U2140" s="19" t="str">
        <f>IF(ABS(IFERROR(T2140,0))&gt;0.05,INDEX(margin_ranges!$C$13:$C$16,MATCH($F2140*100,margin_ranges!$B$13:$B$16,1)),"")</f>
        <v>Margin Over Fill (Type C)</v>
      </c>
      <c r="V2140">
        <f>MIN(VLOOKUP($U2140,margin_ranges!$A$5:$D$10,4,FALSE),$P2140*100)</f>
        <v>43</v>
      </c>
      <c r="Y2140" s="29">
        <f t="shared" si="33"/>
        <v>-0.12307692307692297</v>
      </c>
    </row>
    <row r="2141" spans="1:25" x14ac:dyDescent="0.3">
      <c r="A2141" s="8" t="s">
        <v>17</v>
      </c>
      <c r="B2141" s="8" t="s">
        <v>3792</v>
      </c>
      <c r="C2141" s="8" t="s">
        <v>3793</v>
      </c>
      <c r="D2141" s="8" t="s">
        <v>3814</v>
      </c>
      <c r="E2141" s="8" t="s">
        <v>3815</v>
      </c>
      <c r="F2141" s="24">
        <v>0.35</v>
      </c>
      <c r="G2141" s="24">
        <v>0</v>
      </c>
      <c r="H2141" s="25">
        <v>12.1744</v>
      </c>
      <c r="I2141" s="25">
        <v>4.1150000000000002</v>
      </c>
      <c r="J2141" s="15">
        <v>26</v>
      </c>
      <c r="K2141" s="15">
        <v>9</v>
      </c>
      <c r="L2141" s="13">
        <v>0.33800000000000002</v>
      </c>
      <c r="M2141" s="7">
        <v>0.21345600000000001</v>
      </c>
      <c r="N2141" s="26">
        <v>0.03</v>
      </c>
      <c r="O2141" s="27" t="s">
        <v>92</v>
      </c>
      <c r="P2141" s="8">
        <v>0.85945581110000002</v>
      </c>
      <c r="Q2141" s="24">
        <v>0.35</v>
      </c>
      <c r="R2141" t="str">
        <f>IF($Q2141*100&gt;=VLOOKUP($O2141,margin_ranges!$A$5:$C$10,2,FALSE),IF($Q2141*100&lt;=VLOOKUP($O2141,margin_ranges!$A$5:$C$10,3,FALSE)+10,"IN RANGE","ABOVE RANGE"),"BELOW RANGE")</f>
        <v>IN RANGE</v>
      </c>
      <c r="S2141">
        <f>MIN(VLOOKUP($O2141,margin_ranges!$A$5:$D$10,4,FALSE),$P2141*100)</f>
        <v>29.75</v>
      </c>
      <c r="T2141" s="29">
        <f>(1-$S2141/100)/(1-$F2141)-1</f>
        <v>8.0769230769230704E-2</v>
      </c>
      <c r="U2141" s="19" t="str">
        <f>IF(ABS(IFERROR(T2141,0))&gt;0.05,INDEX(margin_ranges!$C$13:$C$16,MATCH($F2141*100,margin_ranges!$B$13:$B$16,1)),"")</f>
        <v>Margin Over Fill (Type C)</v>
      </c>
      <c r="V2141">
        <f>MIN(VLOOKUP($U2141,margin_ranges!$A$5:$D$10,4,FALSE),$P2141*100)</f>
        <v>43</v>
      </c>
      <c r="Y2141" s="29">
        <f t="shared" si="33"/>
        <v>-0.12307692307692297</v>
      </c>
    </row>
    <row r="2142" spans="1:25" x14ac:dyDescent="0.3">
      <c r="A2142" s="8" t="s">
        <v>17</v>
      </c>
      <c r="B2142" s="8" t="s">
        <v>3792</v>
      </c>
      <c r="C2142" s="8" t="s">
        <v>3793</v>
      </c>
      <c r="D2142" s="8" t="s">
        <v>3816</v>
      </c>
      <c r="E2142" s="8" t="s">
        <v>3817</v>
      </c>
      <c r="F2142" s="24">
        <v>0.35</v>
      </c>
      <c r="G2142" s="24">
        <v>1</v>
      </c>
      <c r="H2142" s="25">
        <v>129.76339999999999</v>
      </c>
      <c r="I2142" s="25">
        <v>28.59</v>
      </c>
      <c r="J2142" s="15">
        <v>275</v>
      </c>
      <c r="K2142" s="15">
        <v>96</v>
      </c>
      <c r="L2142" s="13">
        <v>0.2203</v>
      </c>
      <c r="M2142" s="7">
        <v>0.32062010000000002</v>
      </c>
      <c r="N2142" s="26">
        <v>0.2</v>
      </c>
      <c r="O2142" s="27" t="s">
        <v>92</v>
      </c>
      <c r="P2142" s="8">
        <v>0.3762087844</v>
      </c>
      <c r="Q2142" s="24">
        <v>0.35</v>
      </c>
      <c r="R2142" t="str">
        <f>IF($Q2142*100&gt;=VLOOKUP($O2142,margin_ranges!$A$5:$C$10,2,FALSE),IF($Q2142*100&lt;=VLOOKUP($O2142,margin_ranges!$A$5:$C$10,3,FALSE)+10,"IN RANGE","ABOVE RANGE"),"BELOW RANGE")</f>
        <v>IN RANGE</v>
      </c>
      <c r="S2142">
        <f>MIN(VLOOKUP($O2142,margin_ranges!$A$5:$D$10,4,FALSE),$P2142*100)</f>
        <v>29.75</v>
      </c>
      <c r="T2142" s="29">
        <f>(1-$S2142/100)/(1-$F2142)-1</f>
        <v>8.0769230769230704E-2</v>
      </c>
      <c r="U2142" s="19" t="str">
        <f>IF(ABS(IFERROR(T2142,0))&gt;0.05,INDEX(margin_ranges!$C$13:$C$16,MATCH($F2142*100,margin_ranges!$B$13:$B$16,1)),"")</f>
        <v>Margin Over Fill (Type C)</v>
      </c>
      <c r="V2142">
        <f>MIN(VLOOKUP($U2142,margin_ranges!$A$5:$D$10,4,FALSE),$P2142*100)</f>
        <v>37.620878439999998</v>
      </c>
      <c r="Y2142" s="29">
        <f t="shared" si="33"/>
        <v>-4.0321206769230677E-2</v>
      </c>
    </row>
    <row r="2143" spans="1:25" x14ac:dyDescent="0.3">
      <c r="A2143" s="8" t="s">
        <v>17</v>
      </c>
      <c r="B2143" s="8" t="s">
        <v>3792</v>
      </c>
      <c r="C2143" s="8" t="s">
        <v>3793</v>
      </c>
      <c r="D2143" s="8" t="s">
        <v>3818</v>
      </c>
      <c r="E2143" s="8" t="s">
        <v>3819</v>
      </c>
      <c r="F2143" s="24">
        <v>0.35</v>
      </c>
      <c r="G2143" s="24">
        <v>0</v>
      </c>
      <c r="H2143" s="25">
        <v>24.9039</v>
      </c>
      <c r="I2143" s="25">
        <v>9.4225999999999992</v>
      </c>
      <c r="J2143" s="15">
        <v>19</v>
      </c>
      <c r="K2143" s="15">
        <v>7</v>
      </c>
      <c r="L2143" s="13">
        <v>0.37840000000000001</v>
      </c>
      <c r="M2143" s="7">
        <v>6.7082080000000002E-2</v>
      </c>
      <c r="N2143" s="26">
        <v>0.03</v>
      </c>
      <c r="O2143" s="27" t="s">
        <v>92</v>
      </c>
      <c r="P2143" s="8">
        <v>0.55278669260000002</v>
      </c>
      <c r="Q2143" s="24">
        <v>0.35</v>
      </c>
      <c r="R2143" t="str">
        <f>IF($Q2143*100&gt;=VLOOKUP($O2143,margin_ranges!$A$5:$C$10,2,FALSE),IF($Q2143*100&lt;=VLOOKUP($O2143,margin_ranges!$A$5:$C$10,3,FALSE)+10,"IN RANGE","ABOVE RANGE"),"BELOW RANGE")</f>
        <v>IN RANGE</v>
      </c>
      <c r="S2143">
        <f>MIN(VLOOKUP($O2143,margin_ranges!$A$5:$D$10,4,FALSE),$P2143*100)</f>
        <v>29.75</v>
      </c>
      <c r="T2143" s="29">
        <f>(1-$S2143/100)/(1-$F2143)-1</f>
        <v>8.0769230769230704E-2</v>
      </c>
      <c r="U2143" s="19" t="str">
        <f>IF(ABS(IFERROR(T2143,0))&gt;0.05,INDEX(margin_ranges!$C$13:$C$16,MATCH($F2143*100,margin_ranges!$B$13:$B$16,1)),"")</f>
        <v>Margin Over Fill (Type C)</v>
      </c>
      <c r="V2143">
        <f>MIN(VLOOKUP($U2143,margin_ranges!$A$5:$D$10,4,FALSE),$P2143*100)</f>
        <v>43</v>
      </c>
      <c r="Y2143" s="29">
        <f t="shared" si="33"/>
        <v>-0.12307692307692297</v>
      </c>
    </row>
    <row r="2144" spans="1:25" x14ac:dyDescent="0.3">
      <c r="A2144" s="8" t="s">
        <v>17</v>
      </c>
      <c r="B2144" s="8" t="s">
        <v>3792</v>
      </c>
      <c r="C2144" s="8" t="s">
        <v>3793</v>
      </c>
      <c r="D2144" s="8" t="s">
        <v>3824</v>
      </c>
      <c r="E2144" s="8" t="s">
        <v>3825</v>
      </c>
      <c r="F2144" s="24">
        <v>0.35</v>
      </c>
      <c r="G2144" s="24">
        <v>1</v>
      </c>
      <c r="H2144" s="25">
        <v>52.5745</v>
      </c>
      <c r="I2144" s="25">
        <v>11.2239</v>
      </c>
      <c r="J2144" s="15">
        <v>123</v>
      </c>
      <c r="K2144" s="15">
        <v>43</v>
      </c>
      <c r="L2144" s="13">
        <v>0.2135</v>
      </c>
      <c r="M2144" s="7">
        <v>0.36639068000000002</v>
      </c>
      <c r="N2144" s="26">
        <v>0.2</v>
      </c>
      <c r="O2144" s="27" t="s">
        <v>92</v>
      </c>
      <c r="P2144" s="8">
        <v>0.4541345913</v>
      </c>
      <c r="Q2144" s="24">
        <v>0.35</v>
      </c>
      <c r="R2144" t="str">
        <f>IF($Q2144*100&gt;=VLOOKUP($O2144,margin_ranges!$A$5:$C$10,2,FALSE),IF($Q2144*100&lt;=VLOOKUP($O2144,margin_ranges!$A$5:$C$10,3,FALSE)+10,"IN RANGE","ABOVE RANGE"),"BELOW RANGE")</f>
        <v>IN RANGE</v>
      </c>
      <c r="S2144">
        <f>MIN(VLOOKUP($O2144,margin_ranges!$A$5:$D$10,4,FALSE),$P2144*100)</f>
        <v>29.75</v>
      </c>
      <c r="T2144" s="29">
        <f>(1-$S2144/100)/(1-$F2144)-1</f>
        <v>8.0769230769230704E-2</v>
      </c>
      <c r="U2144" s="19" t="str">
        <f>IF(ABS(IFERROR(T2144,0))&gt;0.05,INDEX(margin_ranges!$C$13:$C$16,MATCH($F2144*100,margin_ranges!$B$13:$B$16,1)),"")</f>
        <v>Margin Over Fill (Type C)</v>
      </c>
      <c r="V2144">
        <f>MIN(VLOOKUP($U2144,margin_ranges!$A$5:$D$10,4,FALSE),$P2144*100)</f>
        <v>43</v>
      </c>
      <c r="Y2144" s="29">
        <f t="shared" si="33"/>
        <v>-0.12307692307692297</v>
      </c>
    </row>
    <row r="2145" spans="1:25" x14ac:dyDescent="0.3">
      <c r="A2145" s="8" t="s">
        <v>17</v>
      </c>
      <c r="B2145" s="8" t="s">
        <v>3792</v>
      </c>
      <c r="C2145" s="8" t="s">
        <v>3793</v>
      </c>
      <c r="D2145" s="8" t="s">
        <v>3810</v>
      </c>
      <c r="E2145" s="8" t="s">
        <v>3811</v>
      </c>
      <c r="F2145" s="24">
        <v>0.25</v>
      </c>
      <c r="G2145" s="24">
        <v>1</v>
      </c>
      <c r="H2145" s="25">
        <v>52.785800000000002</v>
      </c>
      <c r="I2145" s="25">
        <v>5.4930000000000003</v>
      </c>
      <c r="J2145" s="15">
        <v>93</v>
      </c>
      <c r="K2145" s="15">
        <v>23</v>
      </c>
      <c r="L2145" s="13">
        <v>0.1041</v>
      </c>
      <c r="M2145" s="7">
        <v>0.56524797999999998</v>
      </c>
      <c r="N2145" s="26">
        <v>0.4</v>
      </c>
      <c r="O2145" s="27" t="s">
        <v>95</v>
      </c>
      <c r="P2145" s="8">
        <v>0.29234598690000002</v>
      </c>
      <c r="Q2145" s="24">
        <v>0.25</v>
      </c>
      <c r="R2145" t="str">
        <f>IF($Q2145*100&gt;=VLOOKUP($O2145,margin_ranges!$A$5:$C$10,2,FALSE),IF($Q2145*100&lt;=VLOOKUP($O2145,margin_ranges!$A$5:$C$10,3,FALSE)+10,"IN RANGE","ABOVE RANGE"),"BELOW RANGE")</f>
        <v>IN RANGE</v>
      </c>
      <c r="S2145">
        <f>MIN(VLOOKUP($O2145,margin_ranges!$A$5:$D$10,4,FALSE),$P2145*100)</f>
        <v>19.75</v>
      </c>
      <c r="T2145" s="29">
        <f>(1-$S2145/100)/(1-$F2145)-1</f>
        <v>7.0000000000000062E-2</v>
      </c>
      <c r="U2145" s="19" t="str">
        <f>IF(ABS(IFERROR(T2145,0))&gt;0.05,INDEX(margin_ranges!$C$13:$C$16,MATCH($F2145*100,margin_ranges!$B$13:$B$16,1)),"")</f>
        <v>Balanced (Type B)</v>
      </c>
      <c r="V2145">
        <f>MIN(VLOOKUP($U2145,margin_ranges!$A$5:$D$10,4,FALSE),$P2145*100)</f>
        <v>29.234598690000002</v>
      </c>
      <c r="Y2145" s="29">
        <f t="shared" si="33"/>
        <v>-5.6461315866666695E-2</v>
      </c>
    </row>
    <row r="2146" spans="1:25" x14ac:dyDescent="0.3">
      <c r="A2146" s="8" t="s">
        <v>17</v>
      </c>
      <c r="B2146" s="8" t="s">
        <v>3792</v>
      </c>
      <c r="C2146" s="8" t="s">
        <v>3793</v>
      </c>
      <c r="D2146" s="8" t="s">
        <v>3836</v>
      </c>
      <c r="E2146" s="8" t="s">
        <v>3837</v>
      </c>
      <c r="F2146" s="24">
        <v>0.322324115388606</v>
      </c>
      <c r="G2146" s="24">
        <v>0</v>
      </c>
      <c r="H2146" s="25">
        <v>6.0166000000000004</v>
      </c>
      <c r="I2146" s="25">
        <v>1.0224</v>
      </c>
      <c r="J2146" s="15">
        <v>33</v>
      </c>
      <c r="K2146" s="15">
        <v>10</v>
      </c>
      <c r="L2146" s="13">
        <v>0.1699</v>
      </c>
      <c r="M2146" s="7">
        <v>1.0772111200000001</v>
      </c>
      <c r="N2146" s="26">
        <v>0.73</v>
      </c>
      <c r="O2146" s="27" t="s">
        <v>92</v>
      </c>
      <c r="P2146" s="8">
        <v>0.3223241154</v>
      </c>
      <c r="Q2146" s="24">
        <v>0.33</v>
      </c>
      <c r="R2146" t="str">
        <f>IF($Q2146*100&gt;=VLOOKUP($O2146,margin_ranges!$A$5:$C$10,2,FALSE),IF($Q2146*100&lt;=VLOOKUP($O2146,margin_ranges!$A$5:$C$10,3,FALSE)+10,"IN RANGE","ABOVE RANGE"),"BELOW RANGE")</f>
        <v>IN RANGE</v>
      </c>
      <c r="S2146">
        <f>MIN(VLOOKUP($O2146,margin_ranges!$A$5:$D$10,4,FALSE),$P2146*100)</f>
        <v>29.75</v>
      </c>
      <c r="T2146" s="29">
        <f>(1-$S2146/100)/(1-$F2146)-1</f>
        <v>3.6631250945046157E-2</v>
      </c>
      <c r="U2146" s="19" t="str">
        <f>IF(ABS(IFERROR(T2146,0))&gt;0.05,INDEX(margin_ranges!$C$13:$C$16,MATCH($F2146*100,margin_ranges!$B$13:$B$16,1)),"")</f>
        <v/>
      </c>
      <c r="V2146" t="e">
        <f>MIN(VLOOKUP($U2146,margin_ranges!$A$5:$D$10,4,FALSE),$P2146*100)</f>
        <v>#N/A</v>
      </c>
      <c r="Y2146" s="29" t="e">
        <f t="shared" si="33"/>
        <v>#N/A</v>
      </c>
    </row>
    <row r="2147" spans="1:25" x14ac:dyDescent="0.3">
      <c r="A2147" s="8" t="s">
        <v>17</v>
      </c>
      <c r="B2147" s="8" t="s">
        <v>3792</v>
      </c>
      <c r="C2147" s="8" t="s">
        <v>3793</v>
      </c>
      <c r="D2147" s="8" t="s">
        <v>3794</v>
      </c>
      <c r="E2147" s="8" t="s">
        <v>3795</v>
      </c>
      <c r="F2147" s="24">
        <v>0.3</v>
      </c>
      <c r="G2147" s="24">
        <v>0</v>
      </c>
      <c r="H2147" s="25">
        <v>6.0077999999999996</v>
      </c>
      <c r="I2147" s="25">
        <v>2.1259999999999999</v>
      </c>
      <c r="J2147" s="15">
        <v>56</v>
      </c>
      <c r="K2147" s="15">
        <v>17</v>
      </c>
      <c r="L2147" s="13">
        <v>0.35389999999999999</v>
      </c>
      <c r="M2147" s="7">
        <v>0.87121355</v>
      </c>
      <c r="N2147" s="26">
        <v>0.48</v>
      </c>
      <c r="O2147" s="27" t="s">
        <v>92</v>
      </c>
      <c r="P2147" s="8">
        <v>0.4490443797</v>
      </c>
      <c r="Q2147" s="24">
        <v>0.3</v>
      </c>
      <c r="R2147" t="str">
        <f>IF($Q2147*100&gt;=VLOOKUP($O2147,margin_ranges!$A$5:$C$10,2,FALSE),IF($Q2147*100&lt;=VLOOKUP($O2147,margin_ranges!$A$5:$C$10,3,FALSE)+10,"IN RANGE","ABOVE RANGE"),"BELOW RANGE")</f>
        <v>IN RANGE</v>
      </c>
      <c r="S2147">
        <f>MIN(VLOOKUP($O2147,margin_ranges!$A$5:$D$10,4,FALSE),$P2147*100)</f>
        <v>29.75</v>
      </c>
      <c r="T2147" s="29">
        <f>(1-$S2147/100)/(1-$F2147)-1</f>
        <v>3.5714285714285587E-3</v>
      </c>
      <c r="U2147" s="19" t="str">
        <f>IF(ABS(IFERROR(T2147,0))&gt;0.05,INDEX(margin_ranges!$C$13:$C$16,MATCH($F2147*100,margin_ranges!$B$13:$B$16,1)),"")</f>
        <v/>
      </c>
      <c r="V2147" t="e">
        <f>MIN(VLOOKUP($U2147,margin_ranges!$A$5:$D$10,4,FALSE),$P2147*100)</f>
        <v>#N/A</v>
      </c>
      <c r="Y2147" s="29" t="e">
        <f t="shared" si="33"/>
        <v>#N/A</v>
      </c>
    </row>
    <row r="2148" spans="1:25" x14ac:dyDescent="0.3">
      <c r="A2148" s="8" t="s">
        <v>17</v>
      </c>
      <c r="B2148" s="8" t="s">
        <v>3792</v>
      </c>
      <c r="C2148" s="8" t="s">
        <v>3793</v>
      </c>
      <c r="D2148" s="8" t="s">
        <v>3838</v>
      </c>
      <c r="E2148" s="8" t="s">
        <v>3839</v>
      </c>
      <c r="F2148" s="24">
        <v>0.2</v>
      </c>
      <c r="G2148" s="24">
        <v>1</v>
      </c>
      <c r="H2148" s="25">
        <v>95.132599999999996</v>
      </c>
      <c r="I2148" s="25">
        <v>14.7249</v>
      </c>
      <c r="J2148" s="15">
        <v>284</v>
      </c>
      <c r="K2148" s="15">
        <v>57</v>
      </c>
      <c r="L2148" s="13">
        <v>0.15479999999999999</v>
      </c>
      <c r="M2148" s="7">
        <v>0.64375108999999997</v>
      </c>
      <c r="N2148" s="26">
        <v>0.5</v>
      </c>
      <c r="O2148" s="27" t="s">
        <v>95</v>
      </c>
      <c r="P2148" s="8">
        <v>0.22330228769999999</v>
      </c>
      <c r="Q2148" s="24">
        <v>0.2</v>
      </c>
      <c r="R2148" t="str">
        <f>IF($Q2148*100&gt;=VLOOKUP($O2148,margin_ranges!$A$5:$C$10,2,FALSE),IF($Q2148*100&lt;=VLOOKUP($O2148,margin_ranges!$A$5:$C$10,3,FALSE)+10,"IN RANGE","ABOVE RANGE"),"BELOW RANGE")</f>
        <v>IN RANGE</v>
      </c>
      <c r="S2148">
        <f>MIN(VLOOKUP($O2148,margin_ranges!$A$5:$D$10,4,FALSE),$P2148*100)</f>
        <v>19.75</v>
      </c>
      <c r="T2148" s="29">
        <f>(1-$S2148/100)/(1-$F2148)-1</f>
        <v>3.1249999999998224E-3</v>
      </c>
      <c r="U2148" s="19" t="str">
        <f>IF(ABS(IFERROR(T2148,0))&gt;0.05,INDEX(margin_ranges!$C$13:$C$16,MATCH($F2148*100,margin_ranges!$B$13:$B$16,1)),"")</f>
        <v/>
      </c>
      <c r="V2148" t="e">
        <f>MIN(VLOOKUP($U2148,margin_ranges!$A$5:$D$10,4,FALSE),$P2148*100)</f>
        <v>#N/A</v>
      </c>
      <c r="Y2148" s="29" t="e">
        <f t="shared" si="33"/>
        <v>#N/A</v>
      </c>
    </row>
    <row r="2149" spans="1:25" x14ac:dyDescent="0.3">
      <c r="A2149" s="8" t="s">
        <v>17</v>
      </c>
      <c r="B2149" s="8" t="s">
        <v>3792</v>
      </c>
      <c r="C2149" s="8" t="s">
        <v>3793</v>
      </c>
      <c r="D2149" s="8" t="s">
        <v>3830</v>
      </c>
      <c r="E2149" s="8" t="s">
        <v>3831</v>
      </c>
      <c r="F2149" s="24">
        <v>0.24644628593757101</v>
      </c>
      <c r="G2149" s="24">
        <v>1</v>
      </c>
      <c r="H2149" s="25">
        <v>73.417100000000005</v>
      </c>
      <c r="I2149" s="25">
        <v>8.1547000000000001</v>
      </c>
      <c r="J2149" s="15">
        <v>243</v>
      </c>
      <c r="K2149" s="15">
        <v>59</v>
      </c>
      <c r="L2149" s="13">
        <v>0.1111</v>
      </c>
      <c r="M2149" s="7">
        <v>0.99528406000000003</v>
      </c>
      <c r="N2149" s="26">
        <v>0.75</v>
      </c>
      <c r="O2149" s="27" t="s">
        <v>92</v>
      </c>
      <c r="P2149" s="8">
        <v>0.24644628590000001</v>
      </c>
      <c r="Q2149" s="24">
        <v>0.25</v>
      </c>
      <c r="R2149" t="str">
        <f>IF($Q2149*100&gt;=VLOOKUP($O2149,margin_ranges!$A$5:$C$10,2,FALSE),IF($Q2149*100&lt;=VLOOKUP($O2149,margin_ranges!$A$5:$C$10,3,FALSE)+10,"IN RANGE","ABOVE RANGE"),"BELOW RANGE")</f>
        <v>IN RANGE</v>
      </c>
      <c r="S2149">
        <f>MIN(VLOOKUP($O2149,margin_ranges!$A$5:$D$10,4,FALSE),$P2149*100)</f>
        <v>24.64462859</v>
      </c>
      <c r="T2149" s="29">
        <f>(1-$S2149/100)/(1-$F2149)-1</f>
        <v>4.985833967907638E-11</v>
      </c>
      <c r="U2149" s="19" t="str">
        <f>IF(ABS(IFERROR(T2149,0))&gt;0.05,INDEX(margin_ranges!$C$13:$C$16,MATCH($F2149*100,margin_ranges!$B$13:$B$16,1)),"")</f>
        <v/>
      </c>
      <c r="V2149" t="e">
        <f>MIN(VLOOKUP($U2149,margin_ranges!$A$5:$D$10,4,FALSE),$P2149*100)</f>
        <v>#N/A</v>
      </c>
      <c r="Y2149" s="29" t="e">
        <f t="shared" si="33"/>
        <v>#N/A</v>
      </c>
    </row>
    <row r="2150" spans="1:25" x14ac:dyDescent="0.3">
      <c r="A2150" s="8" t="s">
        <v>17</v>
      </c>
      <c r="B2150" s="8" t="s">
        <v>3792</v>
      </c>
      <c r="C2150" s="8" t="s">
        <v>3793</v>
      </c>
      <c r="D2150" s="8" t="s">
        <v>3804</v>
      </c>
      <c r="E2150" s="8" t="s">
        <v>3805</v>
      </c>
      <c r="F2150" s="24">
        <v>0.22240795082557699</v>
      </c>
      <c r="G2150" s="24">
        <v>1</v>
      </c>
      <c r="H2150" s="25">
        <v>82.5929</v>
      </c>
      <c r="I2150" s="25">
        <v>12.2323</v>
      </c>
      <c r="J2150" s="15">
        <v>354</v>
      </c>
      <c r="K2150" s="15">
        <v>79</v>
      </c>
      <c r="L2150" s="13">
        <v>0.14810000000000001</v>
      </c>
      <c r="M2150" s="7">
        <v>0.96451602999999997</v>
      </c>
      <c r="N2150" s="26">
        <v>0.75</v>
      </c>
      <c r="O2150" s="27" t="s">
        <v>92</v>
      </c>
      <c r="P2150" s="8">
        <v>0.2224079508</v>
      </c>
      <c r="Q2150" s="24">
        <v>0.33</v>
      </c>
      <c r="R2150" t="str">
        <f>IF($Q2150*100&gt;=VLOOKUP($O2150,margin_ranges!$A$5:$C$10,2,FALSE),IF($Q2150*100&lt;=VLOOKUP($O2150,margin_ranges!$A$5:$C$10,3,FALSE)+10,"IN RANGE","ABOVE RANGE"),"BELOW RANGE")</f>
        <v>IN RANGE</v>
      </c>
      <c r="S2150">
        <f>MIN(VLOOKUP($O2150,margin_ranges!$A$5:$D$10,4,FALSE),$P2150*100)</f>
        <v>22.240795080000002</v>
      </c>
      <c r="T2150" s="29">
        <f>(1-$S2150/100)/(1-$F2150)-1</f>
        <v>3.2892577550569513E-11</v>
      </c>
      <c r="U2150" s="19" t="str">
        <f>IF(ABS(IFERROR(T2150,0))&gt;0.05,INDEX(margin_ranges!$C$13:$C$16,MATCH($F2150*100,margin_ranges!$B$13:$B$16,1)),"")</f>
        <v/>
      </c>
      <c r="V2150" t="e">
        <f>MIN(VLOOKUP($U2150,margin_ranges!$A$5:$D$10,4,FALSE),$P2150*100)</f>
        <v>#N/A</v>
      </c>
      <c r="Y2150" s="29" t="e">
        <f t="shared" si="33"/>
        <v>#N/A</v>
      </c>
    </row>
    <row r="2151" spans="1:25" x14ac:dyDescent="0.3">
      <c r="A2151" s="8" t="s">
        <v>17</v>
      </c>
      <c r="B2151" s="8" t="s">
        <v>3792</v>
      </c>
      <c r="C2151" s="8" t="s">
        <v>3793</v>
      </c>
      <c r="D2151" s="8" t="s">
        <v>3802</v>
      </c>
      <c r="E2151" s="8" t="s">
        <v>3803</v>
      </c>
      <c r="F2151" s="24">
        <v>0.19999999999999901</v>
      </c>
      <c r="G2151" s="24">
        <v>1</v>
      </c>
      <c r="H2151" s="25">
        <v>52.681399999999996</v>
      </c>
      <c r="I2151" s="25">
        <v>7.3818000000000001</v>
      </c>
      <c r="J2151" s="15">
        <v>86</v>
      </c>
      <c r="K2151" s="15">
        <v>18</v>
      </c>
      <c r="L2151" s="13">
        <v>0.1401</v>
      </c>
      <c r="M2151" s="7">
        <v>0.38815714000000001</v>
      </c>
      <c r="N2151" s="26">
        <v>0.3</v>
      </c>
      <c r="O2151" s="27" t="s">
        <v>92</v>
      </c>
      <c r="P2151" s="8">
        <v>0.22711714829999999</v>
      </c>
      <c r="Q2151" s="24">
        <v>0.2</v>
      </c>
      <c r="R2151" t="str">
        <f>IF($Q2151*100&gt;=VLOOKUP($O2151,margin_ranges!$A$5:$C$10,2,FALSE),IF($Q2151*100&lt;=VLOOKUP($O2151,margin_ranges!$A$5:$C$10,3,FALSE)+10,"IN RANGE","ABOVE RANGE"),"BELOW RANGE")</f>
        <v>IN RANGE</v>
      </c>
      <c r="S2151">
        <f>MIN(VLOOKUP($O2151,margin_ranges!$A$5:$D$10,4,FALSE),$P2151*100)</f>
        <v>22.711714829999998</v>
      </c>
      <c r="T2151" s="29">
        <f>(1-$S2151/100)/(1-$F2151)-1</f>
        <v>-3.3896435375001088E-2</v>
      </c>
      <c r="U2151" s="19" t="str">
        <f>IF(ABS(IFERROR(T2151,0))&gt;0.05,INDEX(margin_ranges!$C$13:$C$16,MATCH($F2151*100,margin_ranges!$B$13:$B$16,1)),"")</f>
        <v/>
      </c>
      <c r="V2151" t="e">
        <f>MIN(VLOOKUP($U2151,margin_ranges!$A$5:$D$10,4,FALSE),$P2151*100)</f>
        <v>#N/A</v>
      </c>
      <c r="Y2151" s="29" t="e">
        <f t="shared" si="33"/>
        <v>#N/A</v>
      </c>
    </row>
    <row r="2152" spans="1:25" x14ac:dyDescent="0.3">
      <c r="A2152" s="8" t="s">
        <v>17</v>
      </c>
      <c r="B2152" s="8" t="s">
        <v>3792</v>
      </c>
      <c r="C2152" s="8" t="s">
        <v>3793</v>
      </c>
      <c r="D2152" s="8" t="s">
        <v>3798</v>
      </c>
      <c r="E2152" s="8" t="s">
        <v>3799</v>
      </c>
      <c r="F2152" s="24">
        <v>0.25</v>
      </c>
      <c r="G2152" s="24">
        <v>0</v>
      </c>
      <c r="H2152" s="25">
        <v>15.703200000000001</v>
      </c>
      <c r="I2152" s="25">
        <v>8.0976999999999997</v>
      </c>
      <c r="J2152" s="15">
        <v>69</v>
      </c>
      <c r="K2152" s="15">
        <v>17</v>
      </c>
      <c r="L2152" s="13">
        <v>0.51570000000000005</v>
      </c>
      <c r="M2152" s="7">
        <v>0.28464823</v>
      </c>
      <c r="N2152" s="26">
        <v>0.1</v>
      </c>
      <c r="O2152" s="27" t="s">
        <v>92</v>
      </c>
      <c r="P2152" s="8">
        <v>0.64868918499999995</v>
      </c>
      <c r="Q2152" s="24">
        <v>0.25</v>
      </c>
      <c r="R2152" t="str">
        <f>IF($Q2152*100&gt;=VLOOKUP($O2152,margin_ranges!$A$5:$C$10,2,FALSE),IF($Q2152*100&lt;=VLOOKUP($O2152,margin_ranges!$A$5:$C$10,3,FALSE)+10,"IN RANGE","ABOVE RANGE"),"BELOW RANGE")</f>
        <v>IN RANGE</v>
      </c>
      <c r="S2152">
        <f>MIN(VLOOKUP($O2152,margin_ranges!$A$5:$D$10,4,FALSE),$P2152*100)</f>
        <v>29.75</v>
      </c>
      <c r="T2152" s="29">
        <f>(1-$S2152/100)/(1-$F2152)-1</f>
        <v>-6.3333333333333353E-2</v>
      </c>
      <c r="U2152" s="19" t="str">
        <f>IF(ABS(IFERROR(T2152,0))&gt;0.05,INDEX(margin_ranges!$C$13:$C$16,MATCH($F2152*100,margin_ranges!$B$13:$B$16,1)),"")</f>
        <v>Balanced (Type B)</v>
      </c>
      <c r="V2152">
        <f>MIN(VLOOKUP($U2152,margin_ranges!$A$5:$D$10,4,FALSE),$P2152*100)</f>
        <v>29.75</v>
      </c>
      <c r="Y2152" s="29">
        <f t="shared" si="33"/>
        <v>-6.3333333333333353E-2</v>
      </c>
    </row>
    <row r="2153" spans="1:25" x14ac:dyDescent="0.3">
      <c r="A2153" s="8" t="s">
        <v>17</v>
      </c>
      <c r="B2153" s="8" t="s">
        <v>3792</v>
      </c>
      <c r="C2153" s="8" t="s">
        <v>3793</v>
      </c>
      <c r="D2153" s="8" t="s">
        <v>3828</v>
      </c>
      <c r="E2153" s="8" t="s">
        <v>3829</v>
      </c>
      <c r="F2153" s="24">
        <v>0.25</v>
      </c>
      <c r="G2153" s="24">
        <v>1</v>
      </c>
      <c r="H2153" s="25">
        <v>95.799499999999995</v>
      </c>
      <c r="I2153" s="25">
        <v>19.296099999999999</v>
      </c>
      <c r="J2153" s="15">
        <v>351</v>
      </c>
      <c r="K2153" s="15">
        <v>88</v>
      </c>
      <c r="L2153" s="13">
        <v>0.2014</v>
      </c>
      <c r="M2153" s="7">
        <v>0.60718426000000003</v>
      </c>
      <c r="N2153" s="26">
        <v>0.4</v>
      </c>
      <c r="O2153" s="27" t="s">
        <v>92</v>
      </c>
      <c r="P2153" s="8">
        <v>0.34122139820000003</v>
      </c>
      <c r="Q2153" s="24">
        <v>0.25</v>
      </c>
      <c r="R2153" t="str">
        <f>IF($Q2153*100&gt;=VLOOKUP($O2153,margin_ranges!$A$5:$C$10,2,FALSE),IF($Q2153*100&lt;=VLOOKUP($O2153,margin_ranges!$A$5:$C$10,3,FALSE)+10,"IN RANGE","ABOVE RANGE"),"BELOW RANGE")</f>
        <v>IN RANGE</v>
      </c>
      <c r="S2153">
        <f>MIN(VLOOKUP($O2153,margin_ranges!$A$5:$D$10,4,FALSE),$P2153*100)</f>
        <v>29.75</v>
      </c>
      <c r="T2153" s="29">
        <f>(1-$S2153/100)/(1-$F2153)-1</f>
        <v>-6.3333333333333353E-2</v>
      </c>
      <c r="U2153" s="19" t="str">
        <f>IF(ABS(IFERROR(T2153,0))&gt;0.05,INDEX(margin_ranges!$C$13:$C$16,MATCH($F2153*100,margin_ranges!$B$13:$B$16,1)),"")</f>
        <v>Balanced (Type B)</v>
      </c>
      <c r="V2153">
        <f>MIN(VLOOKUP($U2153,margin_ranges!$A$5:$D$10,4,FALSE),$P2153*100)</f>
        <v>29.75</v>
      </c>
      <c r="Y2153" s="29">
        <f t="shared" si="33"/>
        <v>-6.3333333333333353E-2</v>
      </c>
    </row>
    <row r="2154" spans="1:25" x14ac:dyDescent="0.3">
      <c r="A2154" s="8" t="s">
        <v>17</v>
      </c>
      <c r="B2154" s="8" t="s">
        <v>3792</v>
      </c>
      <c r="C2154" s="8" t="s">
        <v>3793</v>
      </c>
      <c r="D2154" s="8" t="s">
        <v>3832</v>
      </c>
      <c r="E2154" s="8" t="s">
        <v>3833</v>
      </c>
      <c r="F2154" s="24">
        <v>0.25</v>
      </c>
      <c r="G2154" s="24">
        <v>1</v>
      </c>
      <c r="H2154" s="25">
        <v>49.805900000000001</v>
      </c>
      <c r="I2154" s="25">
        <v>2.8540000000000001</v>
      </c>
      <c r="J2154" s="15">
        <v>37</v>
      </c>
      <c r="K2154" s="15">
        <v>9</v>
      </c>
      <c r="L2154" s="13">
        <v>5.7299999999999997E-2</v>
      </c>
      <c r="M2154" s="7">
        <v>0.43092651999999998</v>
      </c>
      <c r="N2154" s="26">
        <v>0.3</v>
      </c>
      <c r="O2154" s="27" t="s">
        <v>92</v>
      </c>
      <c r="P2154" s="8">
        <v>0.30382562540000002</v>
      </c>
      <c r="Q2154" s="24">
        <v>0.25</v>
      </c>
      <c r="R2154" t="str">
        <f>IF($Q2154*100&gt;=VLOOKUP($O2154,margin_ranges!$A$5:$C$10,2,FALSE),IF($Q2154*100&lt;=VLOOKUP($O2154,margin_ranges!$A$5:$C$10,3,FALSE)+10,"IN RANGE","ABOVE RANGE"),"BELOW RANGE")</f>
        <v>IN RANGE</v>
      </c>
      <c r="S2154">
        <f>MIN(VLOOKUP($O2154,margin_ranges!$A$5:$D$10,4,FALSE),$P2154*100)</f>
        <v>29.75</v>
      </c>
      <c r="T2154" s="29">
        <f>(1-$S2154/100)/(1-$F2154)-1</f>
        <v>-6.3333333333333353E-2</v>
      </c>
      <c r="U2154" s="19" t="str">
        <f>IF(ABS(IFERROR(T2154,0))&gt;0.05,INDEX(margin_ranges!$C$13:$C$16,MATCH($F2154*100,margin_ranges!$B$13:$B$16,1)),"")</f>
        <v>Balanced (Type B)</v>
      </c>
      <c r="V2154">
        <f>MIN(VLOOKUP($U2154,margin_ranges!$A$5:$D$10,4,FALSE),$P2154*100)</f>
        <v>29.75</v>
      </c>
      <c r="Y2154" s="29">
        <f t="shared" si="33"/>
        <v>-6.3333333333333353E-2</v>
      </c>
    </row>
    <row r="2155" spans="1:25" x14ac:dyDescent="0.3">
      <c r="A2155" s="8" t="s">
        <v>17</v>
      </c>
      <c r="B2155" s="8" t="s">
        <v>3792</v>
      </c>
      <c r="C2155" s="8" t="s">
        <v>3793</v>
      </c>
      <c r="D2155" s="8" t="s">
        <v>3820</v>
      </c>
      <c r="E2155" s="8" t="s">
        <v>3821</v>
      </c>
      <c r="F2155" s="24">
        <v>9.9999999999999895E-2</v>
      </c>
      <c r="G2155" s="24">
        <v>0</v>
      </c>
      <c r="H2155" s="25">
        <v>93.749499999999998</v>
      </c>
      <c r="I2155" s="25">
        <v>18.031700000000001</v>
      </c>
      <c r="J2155" s="15">
        <v>294</v>
      </c>
      <c r="K2155" s="15">
        <v>59</v>
      </c>
      <c r="L2155" s="13">
        <v>0.1923</v>
      </c>
      <c r="M2155" s="7">
        <v>0.54260587999999998</v>
      </c>
      <c r="N2155" s="26">
        <v>0.4</v>
      </c>
      <c r="O2155" s="27" t="s">
        <v>95</v>
      </c>
      <c r="P2155" s="8">
        <v>0.26281669410000003</v>
      </c>
      <c r="Q2155" s="24">
        <v>0.1</v>
      </c>
      <c r="R2155" t="str">
        <f>IF($Q2155*100&gt;=VLOOKUP($O2155,margin_ranges!$A$5:$C$10,2,FALSE),IF($Q2155*100&lt;=VLOOKUP($O2155,margin_ranges!$A$5:$C$10,3,FALSE)+10,"IN RANGE","ABOVE RANGE"),"BELOW RANGE")</f>
        <v>IN RANGE</v>
      </c>
      <c r="S2155">
        <f>MIN(VLOOKUP($O2155,margin_ranges!$A$5:$D$10,4,FALSE),$P2155*100)</f>
        <v>19.75</v>
      </c>
      <c r="T2155" s="29">
        <f>(1-$S2155/100)/(1-$F2155)-1</f>
        <v>-0.1083333333333335</v>
      </c>
      <c r="U2155" s="19" t="str">
        <f>IF(ABS(IFERROR(T2155,0))&gt;0.05,INDEX(margin_ranges!$C$13:$C$16,MATCH($F2155*100,margin_ranges!$B$13:$B$16,1)),"")</f>
        <v>Super-strategic</v>
      </c>
      <c r="V2155" t="e">
        <f>MIN(VLOOKUP($U2155,margin_ranges!$A$5:$D$10,4,FALSE),$P2155*100)</f>
        <v>#N/A</v>
      </c>
      <c r="Y2155" s="29" t="e">
        <f t="shared" si="33"/>
        <v>#N/A</v>
      </c>
    </row>
    <row r="2156" spans="1:25" x14ac:dyDescent="0.3">
      <c r="A2156" s="8" t="s">
        <v>35</v>
      </c>
      <c r="B2156" s="8" t="s">
        <v>3840</v>
      </c>
      <c r="C2156" s="8" t="s">
        <v>34</v>
      </c>
      <c r="D2156" s="8" t="s">
        <v>34</v>
      </c>
      <c r="E2156" s="8"/>
      <c r="F2156" s="24">
        <v>0.34</v>
      </c>
      <c r="G2156" s="24">
        <v>0</v>
      </c>
      <c r="H2156" s="25">
        <v>1.1019000000000001</v>
      </c>
      <c r="I2156" s="25">
        <v>0.73140000000000005</v>
      </c>
      <c r="J2156" s="15">
        <v>24</v>
      </c>
      <c r="K2156" s="15">
        <v>7</v>
      </c>
      <c r="L2156" s="13">
        <v>0.66369999999999996</v>
      </c>
      <c r="M2156" s="7">
        <v>1.1146400999999999</v>
      </c>
      <c r="N2156" s="26">
        <v>0.52</v>
      </c>
      <c r="O2156" s="27"/>
      <c r="P2156" s="8">
        <v>0.53348170480000001</v>
      </c>
      <c r="Q2156" s="24">
        <v>0.34</v>
      </c>
      <c r="R2156" t="e">
        <f>IF($Q2156*100&gt;=VLOOKUP($O2156,margin_ranges!$A$5:$C$10,2,FALSE),IF($Q2156*100&lt;=VLOOKUP($O2156,margin_ranges!$A$5:$C$10,3,FALSE)+10,"IN RANGE","ABOVE RANGE"),"BELOW RANGE")</f>
        <v>#N/A</v>
      </c>
      <c r="S2156" t="e">
        <f>MIN(VLOOKUP($O2156,margin_ranges!$A$5:$D$10,4,FALSE),$P2156*100)</f>
        <v>#N/A</v>
      </c>
      <c r="T2156" s="29" t="e">
        <f>(1-$S2156/100)/(1-$F2156)-1</f>
        <v>#N/A</v>
      </c>
      <c r="U2156" s="19" t="str">
        <f>IF(ABS(IFERROR(T2156,0))&gt;0.05,INDEX(margin_ranges!$C$13:$C$16,MATCH($F2156*100,margin_ranges!$B$13:$B$16,1)),"")</f>
        <v/>
      </c>
      <c r="V2156" t="e">
        <f>MIN(VLOOKUP($U2156,margin_ranges!$A$5:$D$10,4,FALSE),$P2156*100)</f>
        <v>#N/A</v>
      </c>
      <c r="Y2156" s="29" t="e">
        <f t="shared" si="33"/>
        <v>#N/A</v>
      </c>
    </row>
    <row r="2157" spans="1:25" x14ac:dyDescent="0.3">
      <c r="A2157" s="8" t="s">
        <v>33</v>
      </c>
      <c r="B2157" s="8" t="s">
        <v>3840</v>
      </c>
      <c r="C2157" s="8" t="s">
        <v>3841</v>
      </c>
      <c r="D2157" s="8" t="s">
        <v>34</v>
      </c>
      <c r="E2157" s="8"/>
      <c r="F2157" s="24">
        <v>0.34</v>
      </c>
      <c r="G2157" s="24">
        <v>0</v>
      </c>
      <c r="H2157" s="25">
        <v>1.1019000000000001</v>
      </c>
      <c r="I2157" s="25">
        <v>0.73140000000000005</v>
      </c>
      <c r="J2157" s="15">
        <v>24</v>
      </c>
      <c r="K2157" s="15">
        <v>7</v>
      </c>
      <c r="L2157" s="13">
        <v>0.66369999999999996</v>
      </c>
      <c r="M2157" s="7">
        <v>1.1146400999999999</v>
      </c>
      <c r="N2157" s="26">
        <v>0.52</v>
      </c>
      <c r="O2157" s="27"/>
      <c r="P2157" s="8">
        <v>0.53348170480000001</v>
      </c>
      <c r="Q2157" s="24">
        <v>0.34</v>
      </c>
      <c r="R2157" t="e">
        <f>IF($Q2157*100&gt;=VLOOKUP($O2157,margin_ranges!$A$5:$C$10,2,FALSE),IF($Q2157*100&lt;=VLOOKUP($O2157,margin_ranges!$A$5:$C$10,3,FALSE)+10,"IN RANGE","ABOVE RANGE"),"BELOW RANGE")</f>
        <v>#N/A</v>
      </c>
      <c r="S2157" t="e">
        <f>MIN(VLOOKUP($O2157,margin_ranges!$A$5:$D$10,4,FALSE),$P2157*100)</f>
        <v>#N/A</v>
      </c>
      <c r="T2157" s="29" t="e">
        <f>(1-$S2157/100)/(1-$F2157)-1</f>
        <v>#N/A</v>
      </c>
      <c r="U2157" s="19" t="str">
        <f>IF(ABS(IFERROR(T2157,0))&gt;0.05,INDEX(margin_ranges!$C$13:$C$16,MATCH($F2157*100,margin_ranges!$B$13:$B$16,1)),"")</f>
        <v/>
      </c>
      <c r="V2157" t="e">
        <f>MIN(VLOOKUP($U2157,margin_ranges!$A$5:$D$10,4,FALSE),$P2157*100)</f>
        <v>#N/A</v>
      </c>
      <c r="Y2157" s="29" t="e">
        <f t="shared" si="33"/>
        <v>#N/A</v>
      </c>
    </row>
    <row r="2158" spans="1:25" x14ac:dyDescent="0.3">
      <c r="A2158" s="8" t="s">
        <v>17</v>
      </c>
      <c r="B2158" s="8" t="s">
        <v>3840</v>
      </c>
      <c r="C2158" s="8" t="s">
        <v>3841</v>
      </c>
      <c r="D2158" s="8" t="s">
        <v>3842</v>
      </c>
      <c r="E2158" s="8" t="s">
        <v>3843</v>
      </c>
      <c r="F2158" s="24">
        <v>0.34</v>
      </c>
      <c r="G2158" s="24">
        <v>0</v>
      </c>
      <c r="H2158" s="25">
        <v>1.1017999999999999</v>
      </c>
      <c r="I2158" s="25">
        <v>0.73140000000000005</v>
      </c>
      <c r="J2158" s="15">
        <v>24</v>
      </c>
      <c r="K2158" s="15">
        <v>7</v>
      </c>
      <c r="L2158" s="13">
        <v>0.66379999999999995</v>
      </c>
      <c r="M2158" s="7">
        <v>1.1146400999999999</v>
      </c>
      <c r="N2158" s="26">
        <v>0.52</v>
      </c>
      <c r="O2158" s="27" t="s">
        <v>22</v>
      </c>
      <c r="P2158" s="8">
        <v>0.53348170480000001</v>
      </c>
      <c r="Q2158" s="24">
        <v>0.34</v>
      </c>
      <c r="R2158" t="str">
        <f>IF($Q2158*100&gt;=VLOOKUP($O2158,margin_ranges!$A$5:$C$10,2,FALSE),IF($Q2158*100&lt;=VLOOKUP($O2158,margin_ranges!$A$5:$C$10,3,FALSE)+10,"IN RANGE","ABOVE RANGE"),"BELOW RANGE")</f>
        <v>IN RANGE</v>
      </c>
      <c r="S2158">
        <f>MIN(VLOOKUP($O2158,margin_ranges!$A$5:$D$10,4,FALSE),$P2158*100)</f>
        <v>29.75</v>
      </c>
      <c r="T2158" s="29">
        <f>(1-$S2158/100)/(1-$F2158)-1</f>
        <v>6.4393939393939448E-2</v>
      </c>
      <c r="U2158" s="19" t="str">
        <f>IF(ABS(IFERROR(T2158,0))&gt;0.05,INDEX(margin_ranges!$C$13:$C$16,MATCH($F2158*100,margin_ranges!$B$13:$B$16,1)),"")</f>
        <v>Balanced (Type B)</v>
      </c>
      <c r="V2158">
        <f>MIN(VLOOKUP($U2158,margin_ranges!$A$5:$D$10,4,FALSE),$P2158*100)</f>
        <v>29.75</v>
      </c>
      <c r="Y2158" s="29">
        <f t="shared" si="33"/>
        <v>6.4393939393939448E-2</v>
      </c>
    </row>
    <row r="2159" spans="1:25" x14ac:dyDescent="0.3">
      <c r="A2159" s="8" t="s">
        <v>35</v>
      </c>
      <c r="B2159" s="8" t="s">
        <v>3844</v>
      </c>
      <c r="C2159" s="8" t="s">
        <v>34</v>
      </c>
      <c r="D2159" s="8" t="s">
        <v>34</v>
      </c>
      <c r="E2159" s="8"/>
      <c r="F2159" s="24">
        <v>0.39750693921244501</v>
      </c>
      <c r="G2159" s="24">
        <v>1</v>
      </c>
      <c r="H2159" s="25">
        <v>5662.6866</v>
      </c>
      <c r="I2159" s="25">
        <v>2250.1770999999999</v>
      </c>
      <c r="J2159" s="15">
        <v>54308</v>
      </c>
      <c r="K2159" s="15">
        <v>17695</v>
      </c>
      <c r="L2159" s="13">
        <v>0.39739999999999998</v>
      </c>
      <c r="M2159" s="7">
        <v>0.80450511999999996</v>
      </c>
      <c r="N2159" s="26">
        <v>0.36528500000000003</v>
      </c>
      <c r="O2159" s="27"/>
      <c r="P2159" s="8">
        <v>0.54595068059999996</v>
      </c>
      <c r="Q2159" s="24">
        <v>0.39750000000000002</v>
      </c>
      <c r="R2159" t="e">
        <f>IF($Q2159*100&gt;=VLOOKUP($O2159,margin_ranges!$A$5:$C$10,2,FALSE),IF($Q2159*100&lt;=VLOOKUP($O2159,margin_ranges!$A$5:$C$10,3,FALSE)+10,"IN RANGE","ABOVE RANGE"),"BELOW RANGE")</f>
        <v>#N/A</v>
      </c>
      <c r="S2159" t="e">
        <f>MIN(VLOOKUP($O2159,margin_ranges!$A$5:$D$10,4,FALSE),$P2159*100)</f>
        <v>#N/A</v>
      </c>
      <c r="T2159" s="29" t="e">
        <f>(1-$S2159/100)/(1-$F2159)-1</f>
        <v>#N/A</v>
      </c>
      <c r="U2159" s="19" t="str">
        <f>IF(ABS(IFERROR(T2159,0))&gt;0.05,INDEX(margin_ranges!$C$13:$C$16,MATCH($F2159*100,margin_ranges!$B$13:$B$16,1)),"")</f>
        <v/>
      </c>
      <c r="V2159" t="e">
        <f>MIN(VLOOKUP($U2159,margin_ranges!$A$5:$D$10,4,FALSE),$P2159*100)</f>
        <v>#N/A</v>
      </c>
      <c r="Y2159" s="29" t="e">
        <f t="shared" si="33"/>
        <v>#N/A</v>
      </c>
    </row>
    <row r="2160" spans="1:25" x14ac:dyDescent="0.3">
      <c r="A2160" s="8" t="s">
        <v>33</v>
      </c>
      <c r="B2160" s="8" t="s">
        <v>3844</v>
      </c>
      <c r="C2160" s="8" t="s">
        <v>3845</v>
      </c>
      <c r="D2160" s="8" t="s">
        <v>34</v>
      </c>
      <c r="E2160" s="8"/>
      <c r="F2160" s="24">
        <v>0.39750693921244501</v>
      </c>
      <c r="G2160" s="24">
        <v>1</v>
      </c>
      <c r="H2160" s="25">
        <v>5662.6866</v>
      </c>
      <c r="I2160" s="25">
        <v>2250.1770999999999</v>
      </c>
      <c r="J2160" s="15">
        <v>54308</v>
      </c>
      <c r="K2160" s="15">
        <v>17695</v>
      </c>
      <c r="L2160" s="13">
        <v>0.39739999999999998</v>
      </c>
      <c r="M2160" s="7">
        <v>0.80450511999999996</v>
      </c>
      <c r="N2160" s="26">
        <v>0.36528500000000003</v>
      </c>
      <c r="O2160" s="27"/>
      <c r="P2160" s="8">
        <v>0.54595068059999996</v>
      </c>
      <c r="Q2160" s="24">
        <v>0.39750000000000002</v>
      </c>
      <c r="R2160" t="e">
        <f>IF($Q2160*100&gt;=VLOOKUP($O2160,margin_ranges!$A$5:$C$10,2,FALSE),IF($Q2160*100&lt;=VLOOKUP($O2160,margin_ranges!$A$5:$C$10,3,FALSE)+10,"IN RANGE","ABOVE RANGE"),"BELOW RANGE")</f>
        <v>#N/A</v>
      </c>
      <c r="S2160" t="e">
        <f>MIN(VLOOKUP($O2160,margin_ranges!$A$5:$D$10,4,FALSE),$P2160*100)</f>
        <v>#N/A</v>
      </c>
      <c r="T2160" s="29" t="e">
        <f>(1-$S2160/100)/(1-$F2160)-1</f>
        <v>#N/A</v>
      </c>
      <c r="U2160" s="19" t="str">
        <f>IF(ABS(IFERROR(T2160,0))&gt;0.05,INDEX(margin_ranges!$C$13:$C$16,MATCH($F2160*100,margin_ranges!$B$13:$B$16,1)),"")</f>
        <v/>
      </c>
      <c r="V2160" t="e">
        <f>MIN(VLOOKUP($U2160,margin_ranges!$A$5:$D$10,4,FALSE),$P2160*100)</f>
        <v>#N/A</v>
      </c>
      <c r="Y2160" s="29" t="e">
        <f t="shared" si="33"/>
        <v>#N/A</v>
      </c>
    </row>
    <row r="2161" spans="1:25" x14ac:dyDescent="0.3">
      <c r="A2161" s="8" t="s">
        <v>17</v>
      </c>
      <c r="B2161" s="8" t="s">
        <v>3844</v>
      </c>
      <c r="C2161" s="8" t="s">
        <v>3845</v>
      </c>
      <c r="D2161" s="8" t="s">
        <v>3856</v>
      </c>
      <c r="E2161" s="8" t="s">
        <v>3857</v>
      </c>
      <c r="F2161" s="24">
        <v>0.4</v>
      </c>
      <c r="G2161" s="24">
        <v>1</v>
      </c>
      <c r="H2161" s="25">
        <v>89.309799999999996</v>
      </c>
      <c r="I2161" s="25">
        <v>43.345399999999998</v>
      </c>
      <c r="J2161" s="15">
        <v>537</v>
      </c>
      <c r="K2161" s="15">
        <v>215</v>
      </c>
      <c r="L2161" s="13">
        <v>0.48530000000000001</v>
      </c>
      <c r="M2161" s="7">
        <v>0.41291422</v>
      </c>
      <c r="N2161" s="26">
        <v>0.03</v>
      </c>
      <c r="O2161" s="27" t="s">
        <v>22</v>
      </c>
      <c r="P2161" s="8">
        <v>0.92734568429999997</v>
      </c>
      <c r="Q2161" s="24">
        <v>0.4</v>
      </c>
      <c r="R2161" t="str">
        <f>IF($Q2161*100&gt;=VLOOKUP($O2161,margin_ranges!$A$5:$C$10,2,FALSE),IF($Q2161*100&lt;=VLOOKUP($O2161,margin_ranges!$A$5:$C$10,3,FALSE)+10,"IN RANGE","ABOVE RANGE"),"BELOW RANGE")</f>
        <v>IN RANGE</v>
      </c>
      <c r="S2161">
        <f>MIN(VLOOKUP($O2161,margin_ranges!$A$5:$D$10,4,FALSE),$P2161*100)</f>
        <v>29.75</v>
      </c>
      <c r="T2161" s="29">
        <f>(1-$S2161/100)/(1-$F2161)-1</f>
        <v>0.17083333333333339</v>
      </c>
      <c r="U2161" s="19" t="str">
        <f>IF(ABS(IFERROR(T2161,0))&gt;0.05,INDEX(margin_ranges!$C$13:$C$16,MATCH($F2161*100,margin_ranges!$B$13:$B$16,1)),"")</f>
        <v>Margin Over Fill (Type C)</v>
      </c>
      <c r="V2161">
        <f>MIN(VLOOKUP($U2161,margin_ranges!$A$5:$D$10,4,FALSE),$P2161*100)</f>
        <v>43</v>
      </c>
      <c r="Y2161" s="29">
        <f t="shared" si="33"/>
        <v>-4.9999999999999822E-2</v>
      </c>
    </row>
    <row r="2162" spans="1:25" x14ac:dyDescent="0.3">
      <c r="A2162" s="8" t="s">
        <v>17</v>
      </c>
      <c r="B2162" s="8" t="s">
        <v>3844</v>
      </c>
      <c r="C2162" s="8" t="s">
        <v>3845</v>
      </c>
      <c r="D2162" s="8" t="s">
        <v>3848</v>
      </c>
      <c r="E2162" s="8" t="s">
        <v>3849</v>
      </c>
      <c r="F2162" s="24">
        <v>0.39999999999999902</v>
      </c>
      <c r="G2162" s="24">
        <v>1</v>
      </c>
      <c r="H2162" s="25">
        <v>105.9769</v>
      </c>
      <c r="I2162" s="25">
        <v>82.954899999999995</v>
      </c>
      <c r="J2162" s="15">
        <v>310</v>
      </c>
      <c r="K2162" s="15">
        <v>151</v>
      </c>
      <c r="L2162" s="13">
        <v>0.78280000000000005</v>
      </c>
      <c r="M2162" s="7">
        <v>0.12447112</v>
      </c>
      <c r="N2162" s="26">
        <v>0.03</v>
      </c>
      <c r="O2162" s="27" t="s">
        <v>22</v>
      </c>
      <c r="P2162" s="8">
        <v>0.75898023550000004</v>
      </c>
      <c r="Q2162" s="24">
        <v>0.4</v>
      </c>
      <c r="R2162" t="str">
        <f>IF($Q2162*100&gt;=VLOOKUP($O2162,margin_ranges!$A$5:$C$10,2,FALSE),IF($Q2162*100&lt;=VLOOKUP($O2162,margin_ranges!$A$5:$C$10,3,FALSE)+10,"IN RANGE","ABOVE RANGE"),"BELOW RANGE")</f>
        <v>IN RANGE</v>
      </c>
      <c r="S2162">
        <f>MIN(VLOOKUP($O2162,margin_ranges!$A$5:$D$10,4,FALSE),$P2162*100)</f>
        <v>29.75</v>
      </c>
      <c r="T2162" s="29">
        <f>(1-$S2162/100)/(1-$F2162)-1</f>
        <v>0.17083333333333139</v>
      </c>
      <c r="U2162" s="19" t="str">
        <f>IF(ABS(IFERROR(T2162,0))&gt;0.05,INDEX(margin_ranges!$C$13:$C$16,MATCH($F2162*100,margin_ranges!$B$13:$B$16,1)),"")</f>
        <v>Margin Over Fill (Type C)</v>
      </c>
      <c r="V2162">
        <f>MIN(VLOOKUP($U2162,margin_ranges!$A$5:$D$10,4,FALSE),$P2162*100)</f>
        <v>43</v>
      </c>
      <c r="Y2162" s="29">
        <f t="shared" si="33"/>
        <v>-5.0000000000001488E-2</v>
      </c>
    </row>
    <row r="2163" spans="1:25" x14ac:dyDescent="0.3">
      <c r="A2163" s="8" t="s">
        <v>17</v>
      </c>
      <c r="B2163" s="8" t="s">
        <v>3844</v>
      </c>
      <c r="C2163" s="8" t="s">
        <v>3845</v>
      </c>
      <c r="D2163" s="8" t="s">
        <v>3862</v>
      </c>
      <c r="E2163" s="8" t="s">
        <v>3863</v>
      </c>
      <c r="F2163" s="24">
        <v>0.5</v>
      </c>
      <c r="G2163" s="24">
        <v>1</v>
      </c>
      <c r="H2163" s="25">
        <v>2673.6720999999998</v>
      </c>
      <c r="I2163" s="25">
        <v>1529.8216</v>
      </c>
      <c r="J2163" s="15">
        <v>25743</v>
      </c>
      <c r="K2163" s="15">
        <v>12872</v>
      </c>
      <c r="L2163" s="13">
        <v>0.57220000000000004</v>
      </c>
      <c r="M2163" s="7">
        <v>0.56091559000000002</v>
      </c>
      <c r="N2163" s="26">
        <v>0.03</v>
      </c>
      <c r="O2163" s="27" t="s">
        <v>162</v>
      </c>
      <c r="P2163" s="8">
        <v>0.94651601659999995</v>
      </c>
      <c r="Q2163" s="24">
        <v>0.5</v>
      </c>
      <c r="R2163" t="str">
        <f>IF($Q2163*100&gt;=VLOOKUP($O2163,margin_ranges!$A$5:$C$10,2,FALSE),IF($Q2163*100&lt;=VLOOKUP($O2163,margin_ranges!$A$5:$C$10,3,FALSE)+10,"IN RANGE","ABOVE RANGE"),"BELOW RANGE")</f>
        <v>IN RANGE</v>
      </c>
      <c r="S2163">
        <f>MIN(VLOOKUP($O2163,margin_ranges!$A$5:$D$10,4,FALSE),$P2163*100)</f>
        <v>43</v>
      </c>
      <c r="T2163" s="29">
        <f>(1-$S2163/100)/(1-$F2163)-1</f>
        <v>0.14000000000000012</v>
      </c>
      <c r="U2163" s="19" t="str">
        <f>IF(ABS(IFERROR(T2163,0))&gt;0.05,INDEX(margin_ranges!$C$13:$C$16,MATCH($F2163*100,margin_ranges!$B$13:$B$16,1)),"")</f>
        <v>Margin Over Fill (Type C)</v>
      </c>
      <c r="V2163">
        <f>MIN(VLOOKUP($U2163,margin_ranges!$A$5:$D$10,4,FALSE),$P2163*100)</f>
        <v>43</v>
      </c>
      <c r="Y2163" s="29">
        <f t="shared" si="33"/>
        <v>0.14000000000000012</v>
      </c>
    </row>
    <row r="2164" spans="1:25" x14ac:dyDescent="0.3">
      <c r="A2164" s="8" t="s">
        <v>17</v>
      </c>
      <c r="B2164" s="8" t="s">
        <v>3844</v>
      </c>
      <c r="C2164" s="8" t="s">
        <v>3845</v>
      </c>
      <c r="D2164" s="8" t="s">
        <v>3868</v>
      </c>
      <c r="E2164" s="8" t="s">
        <v>3869</v>
      </c>
      <c r="F2164" s="24">
        <v>0.15372882323259399</v>
      </c>
      <c r="G2164" s="24">
        <v>1</v>
      </c>
      <c r="H2164" s="25">
        <v>488.01369999999997</v>
      </c>
      <c r="I2164" s="25">
        <v>284.2586</v>
      </c>
      <c r="J2164" s="15">
        <v>13100</v>
      </c>
      <c r="K2164" s="15">
        <v>2015</v>
      </c>
      <c r="L2164" s="13">
        <v>0.58250000000000002</v>
      </c>
      <c r="M2164" s="7">
        <v>1.5361506300000001</v>
      </c>
      <c r="N2164" s="26">
        <v>1.3</v>
      </c>
      <c r="O2164" s="27" t="s">
        <v>479</v>
      </c>
      <c r="P2164" s="8">
        <v>0.1537288232</v>
      </c>
      <c r="Q2164" s="24">
        <v>0.33</v>
      </c>
      <c r="R2164" t="str">
        <f>IF($Q2164*100&gt;=VLOOKUP($O2164,margin_ranges!$A$5:$C$10,2,FALSE),IF($Q2164*100&lt;=VLOOKUP($O2164,margin_ranges!$A$5:$C$10,3,FALSE)+10,"IN RANGE","ABOVE RANGE"),"BELOW RANGE")</f>
        <v>IN RANGE</v>
      </c>
      <c r="S2164">
        <f>MIN(VLOOKUP($O2164,margin_ranges!$A$5:$D$10,4,FALSE),$P2164*100)</f>
        <v>15.37288232</v>
      </c>
      <c r="T2164" s="29">
        <f>(1-$S2164/100)/(1-$F2164)-1</f>
        <v>3.8514746947271306E-11</v>
      </c>
      <c r="U2164" s="19" t="str">
        <f>IF(ABS(IFERROR(T2164,0))&gt;0.05,INDEX(margin_ranges!$C$13:$C$16,MATCH($F2164*100,margin_ranges!$B$13:$B$16,1)),"")</f>
        <v/>
      </c>
      <c r="V2164" t="e">
        <f>MIN(VLOOKUP($U2164,margin_ranges!$A$5:$D$10,4,FALSE),$P2164*100)</f>
        <v>#N/A</v>
      </c>
      <c r="Y2164" s="29" t="e">
        <f t="shared" si="33"/>
        <v>#N/A</v>
      </c>
    </row>
    <row r="2165" spans="1:25" x14ac:dyDescent="0.3">
      <c r="A2165" s="8" t="s">
        <v>17</v>
      </c>
      <c r="B2165" s="8" t="s">
        <v>3844</v>
      </c>
      <c r="C2165" s="8" t="s">
        <v>3845</v>
      </c>
      <c r="D2165" s="8" t="s">
        <v>3850</v>
      </c>
      <c r="E2165" s="8" t="s">
        <v>3851</v>
      </c>
      <c r="F2165" s="24">
        <v>0.18181451661446499</v>
      </c>
      <c r="G2165" s="24">
        <v>1</v>
      </c>
      <c r="H2165" s="25">
        <v>467.40559999999999</v>
      </c>
      <c r="I2165" s="25">
        <v>71.696899999999999</v>
      </c>
      <c r="J2165" s="15">
        <v>3418</v>
      </c>
      <c r="K2165" s="15">
        <v>600</v>
      </c>
      <c r="L2165" s="13">
        <v>0.15340000000000001</v>
      </c>
      <c r="M2165" s="7">
        <v>1.58888177</v>
      </c>
      <c r="N2165" s="26">
        <v>1.3</v>
      </c>
      <c r="O2165" s="27" t="s">
        <v>162</v>
      </c>
      <c r="P2165" s="8">
        <v>0.1818145166</v>
      </c>
      <c r="Q2165" s="24">
        <v>0.25</v>
      </c>
      <c r="R2165" t="str">
        <f>IF($Q2165*100&gt;=VLOOKUP($O2165,margin_ranges!$A$5:$C$10,2,FALSE),IF($Q2165*100&lt;=VLOOKUP($O2165,margin_ranges!$A$5:$C$10,3,FALSE)+10,"IN RANGE","ABOVE RANGE"),"BELOW RANGE")</f>
        <v>BELOW RANGE</v>
      </c>
      <c r="S2165">
        <f>MIN(VLOOKUP($O2165,margin_ranges!$A$5:$D$10,4,FALSE),$P2165*100)</f>
        <v>18.18145166</v>
      </c>
      <c r="T2165" s="29">
        <f>(1-$S2165/100)/(1-$F2165)-1</f>
        <v>1.7679413488735918E-11</v>
      </c>
      <c r="U2165" s="19" t="str">
        <f>IF(ABS(IFERROR(T2165,0))&gt;0.05,INDEX(margin_ranges!$C$13:$C$16,MATCH($F2165*100,margin_ranges!$B$13:$B$16,1)),"")</f>
        <v/>
      </c>
      <c r="V2165" t="e">
        <f>MIN(VLOOKUP($U2165,margin_ranges!$A$5:$D$10,4,FALSE),$P2165*100)</f>
        <v>#N/A</v>
      </c>
      <c r="Y2165" s="29" t="e">
        <f t="shared" si="33"/>
        <v>#N/A</v>
      </c>
    </row>
    <row r="2166" spans="1:25" x14ac:dyDescent="0.3">
      <c r="A2166" s="8" t="s">
        <v>17</v>
      </c>
      <c r="B2166" s="8" t="s">
        <v>3844</v>
      </c>
      <c r="C2166" s="8" t="s">
        <v>3845</v>
      </c>
      <c r="D2166" s="8" t="s">
        <v>3858</v>
      </c>
      <c r="E2166" s="8" t="s">
        <v>3859</v>
      </c>
      <c r="F2166" s="24">
        <v>0.180246522396112</v>
      </c>
      <c r="G2166" s="24">
        <v>1</v>
      </c>
      <c r="H2166" s="25">
        <v>90.997900000000001</v>
      </c>
      <c r="I2166" s="25">
        <v>6.0270999999999999</v>
      </c>
      <c r="J2166" s="15">
        <v>287</v>
      </c>
      <c r="K2166" s="15">
        <v>44</v>
      </c>
      <c r="L2166" s="13">
        <v>6.6199999999999995E-2</v>
      </c>
      <c r="M2166" s="7">
        <v>1.58584262</v>
      </c>
      <c r="N2166" s="26">
        <v>1.3</v>
      </c>
      <c r="O2166" s="27" t="s">
        <v>95</v>
      </c>
      <c r="P2166" s="8">
        <v>0.1802465224</v>
      </c>
      <c r="Q2166" s="24">
        <v>0.2</v>
      </c>
      <c r="R2166" t="str">
        <f>IF($Q2166*100&gt;=VLOOKUP($O2166,margin_ranges!$A$5:$C$10,2,FALSE),IF($Q2166*100&lt;=VLOOKUP($O2166,margin_ranges!$A$5:$C$10,3,FALSE)+10,"IN RANGE","ABOVE RANGE"),"BELOW RANGE")</f>
        <v>IN RANGE</v>
      </c>
      <c r="S2166">
        <f>MIN(VLOOKUP($O2166,margin_ranges!$A$5:$D$10,4,FALSE),$P2166*100)</f>
        <v>18.024652239999998</v>
      </c>
      <c r="T2166" s="29">
        <f>(1-$S2166/100)/(1-$F2166)-1</f>
        <v>-4.7427617388962062E-12</v>
      </c>
      <c r="U2166" s="19" t="str">
        <f>IF(ABS(IFERROR(T2166,0))&gt;0.05,INDEX(margin_ranges!$C$13:$C$16,MATCH($F2166*100,margin_ranges!$B$13:$B$16,1)),"")</f>
        <v/>
      </c>
      <c r="V2166" t="e">
        <f>MIN(VLOOKUP($U2166,margin_ranges!$A$5:$D$10,4,FALSE),$P2166*100)</f>
        <v>#N/A</v>
      </c>
      <c r="Y2166" s="29" t="e">
        <f t="shared" si="33"/>
        <v>#N/A</v>
      </c>
    </row>
    <row r="2167" spans="1:25" x14ac:dyDescent="0.3">
      <c r="A2167" s="8" t="s">
        <v>17</v>
      </c>
      <c r="B2167" s="8" t="s">
        <v>3844</v>
      </c>
      <c r="C2167" s="8" t="s">
        <v>3845</v>
      </c>
      <c r="D2167" s="8" t="s">
        <v>3852</v>
      </c>
      <c r="E2167" s="8" t="s">
        <v>3853</v>
      </c>
      <c r="F2167" s="24">
        <v>0.14071728189503099</v>
      </c>
      <c r="G2167" s="24">
        <v>1</v>
      </c>
      <c r="H2167" s="25">
        <v>501.18709999999999</v>
      </c>
      <c r="I2167" s="25">
        <v>125.0497</v>
      </c>
      <c r="J2167" s="15">
        <v>5676</v>
      </c>
      <c r="K2167" s="15">
        <v>799</v>
      </c>
      <c r="L2167" s="13">
        <v>0.2495</v>
      </c>
      <c r="M2167" s="7">
        <v>1.5128897299999999</v>
      </c>
      <c r="N2167" s="26">
        <v>1.3</v>
      </c>
      <c r="O2167" s="27" t="s">
        <v>479</v>
      </c>
      <c r="P2167" s="8">
        <v>0.14071728189999999</v>
      </c>
      <c r="Q2167" s="24">
        <v>0.33</v>
      </c>
      <c r="R2167" t="str">
        <f>IF($Q2167*100&gt;=VLOOKUP($O2167,margin_ranges!$A$5:$C$10,2,FALSE),IF($Q2167*100&lt;=VLOOKUP($O2167,margin_ranges!$A$5:$C$10,3,FALSE)+10,"IN RANGE","ABOVE RANGE"),"BELOW RANGE")</f>
        <v>IN RANGE</v>
      </c>
      <c r="S2167">
        <f>MIN(VLOOKUP($O2167,margin_ranges!$A$5:$D$10,4,FALSE),$P2167*100)</f>
        <v>14.071728189999998</v>
      </c>
      <c r="T2167" s="29">
        <f>(1-$S2167/100)/(1-$F2167)-1</f>
        <v>-5.7827076460625904E-12</v>
      </c>
      <c r="U2167" s="19" t="str">
        <f>IF(ABS(IFERROR(T2167,0))&gt;0.05,INDEX(margin_ranges!$C$13:$C$16,MATCH($F2167*100,margin_ranges!$B$13:$B$16,1)),"")</f>
        <v/>
      </c>
      <c r="V2167" t="e">
        <f>MIN(VLOOKUP($U2167,margin_ranges!$A$5:$D$10,4,FALSE),$P2167*100)</f>
        <v>#N/A</v>
      </c>
      <c r="Y2167" s="29" t="e">
        <f t="shared" si="33"/>
        <v>#N/A</v>
      </c>
    </row>
    <row r="2168" spans="1:25" x14ac:dyDescent="0.3">
      <c r="A2168" s="8" t="s">
        <v>17</v>
      </c>
      <c r="B2168" s="8" t="s">
        <v>3844</v>
      </c>
      <c r="C2168" s="8" t="s">
        <v>3845</v>
      </c>
      <c r="D2168" s="8" t="s">
        <v>3860</v>
      </c>
      <c r="E2168" s="8" t="s">
        <v>3861</v>
      </c>
      <c r="F2168" s="24">
        <v>0.16592816638569</v>
      </c>
      <c r="G2168" s="24">
        <v>1</v>
      </c>
      <c r="H2168" s="25">
        <v>799.03189999999995</v>
      </c>
      <c r="I2168" s="25">
        <v>50.8339</v>
      </c>
      <c r="J2168" s="15">
        <v>2377</v>
      </c>
      <c r="K2168" s="15">
        <v>394</v>
      </c>
      <c r="L2168" s="13">
        <v>6.3600000000000004E-2</v>
      </c>
      <c r="M2168" s="7">
        <v>1.5586187499999999</v>
      </c>
      <c r="N2168" s="26">
        <v>1.3</v>
      </c>
      <c r="O2168" s="27" t="s">
        <v>162</v>
      </c>
      <c r="P2168" s="8">
        <v>0.16592816639999999</v>
      </c>
      <c r="Q2168" s="24">
        <v>0.25</v>
      </c>
      <c r="R2168" t="str">
        <f>IF($Q2168*100&gt;=VLOOKUP($O2168,margin_ranges!$A$5:$C$10,2,FALSE),IF($Q2168*100&lt;=VLOOKUP($O2168,margin_ranges!$A$5:$C$10,3,FALSE)+10,"IN RANGE","ABOVE RANGE"),"BELOW RANGE")</f>
        <v>BELOW RANGE</v>
      </c>
      <c r="S2168">
        <f>MIN(VLOOKUP($O2168,margin_ranges!$A$5:$D$10,4,FALSE),$P2168*100)</f>
        <v>16.592816639999999</v>
      </c>
      <c r="T2168" s="29">
        <f>(1-$S2168/100)/(1-$F2168)-1</f>
        <v>-1.7156831511044857E-11</v>
      </c>
      <c r="U2168" s="19" t="str">
        <f>IF(ABS(IFERROR(T2168,0))&gt;0.05,INDEX(margin_ranges!$C$13:$C$16,MATCH($F2168*100,margin_ranges!$B$13:$B$16,1)),"")</f>
        <v/>
      </c>
      <c r="V2168" t="e">
        <f>MIN(VLOOKUP($U2168,margin_ranges!$A$5:$D$10,4,FALSE),$P2168*100)</f>
        <v>#N/A</v>
      </c>
      <c r="Y2168" s="29" t="e">
        <f t="shared" si="33"/>
        <v>#N/A</v>
      </c>
    </row>
    <row r="2169" spans="1:25" x14ac:dyDescent="0.3">
      <c r="A2169" s="8" t="s">
        <v>17</v>
      </c>
      <c r="B2169" s="8" t="s">
        <v>3844</v>
      </c>
      <c r="C2169" s="8" t="s">
        <v>3845</v>
      </c>
      <c r="D2169" s="8" t="s">
        <v>3846</v>
      </c>
      <c r="E2169" s="8" t="s">
        <v>3847</v>
      </c>
      <c r="F2169" s="24">
        <v>0.235156647570262</v>
      </c>
      <c r="G2169" s="24">
        <v>1</v>
      </c>
      <c r="H2169" s="25">
        <v>93.696299999999994</v>
      </c>
      <c r="I2169" s="25">
        <v>29.2913</v>
      </c>
      <c r="J2169" s="15">
        <v>1494</v>
      </c>
      <c r="K2169" s="15">
        <v>340</v>
      </c>
      <c r="L2169" s="13">
        <v>0.31259999999999999</v>
      </c>
      <c r="M2169" s="7">
        <v>1.69969445</v>
      </c>
      <c r="N2169" s="26">
        <v>1.3</v>
      </c>
      <c r="O2169" s="27" t="s">
        <v>162</v>
      </c>
      <c r="P2169" s="8">
        <v>0.23515664759999999</v>
      </c>
      <c r="Q2169" s="24">
        <v>0.25</v>
      </c>
      <c r="R2169" t="str">
        <f>IF($Q2169*100&gt;=VLOOKUP($O2169,margin_ranges!$A$5:$C$10,2,FALSE),IF($Q2169*100&lt;=VLOOKUP($O2169,margin_ranges!$A$5:$C$10,3,FALSE)+10,"IN RANGE","ABOVE RANGE"),"BELOW RANGE")</f>
        <v>BELOW RANGE</v>
      </c>
      <c r="S2169">
        <f>MIN(VLOOKUP($O2169,margin_ranges!$A$5:$D$10,4,FALSE),$P2169*100)</f>
        <v>23.51566476</v>
      </c>
      <c r="T2169" s="29">
        <f>(1-$S2169/100)/(1-$F2169)-1</f>
        <v>-3.8881120545397607E-11</v>
      </c>
      <c r="U2169" s="19" t="str">
        <f>IF(ABS(IFERROR(T2169,0))&gt;0.05,INDEX(margin_ranges!$C$13:$C$16,MATCH($F2169*100,margin_ranges!$B$13:$B$16,1)),"")</f>
        <v/>
      </c>
      <c r="V2169" t="e">
        <f>MIN(VLOOKUP($U2169,margin_ranges!$A$5:$D$10,4,FALSE),$P2169*100)</f>
        <v>#N/A</v>
      </c>
      <c r="Y2169" s="29" t="e">
        <f t="shared" si="33"/>
        <v>#N/A</v>
      </c>
    </row>
    <row r="2170" spans="1:25" x14ac:dyDescent="0.3">
      <c r="A2170" s="8" t="s">
        <v>17</v>
      </c>
      <c r="B2170" s="8" t="s">
        <v>3844</v>
      </c>
      <c r="C2170" s="8" t="s">
        <v>3845</v>
      </c>
      <c r="D2170" s="8" t="s">
        <v>3866</v>
      </c>
      <c r="E2170" s="8" t="s">
        <v>3867</v>
      </c>
      <c r="F2170" s="24">
        <v>9.0179566655186796E-2</v>
      </c>
      <c r="G2170" s="24">
        <v>1</v>
      </c>
      <c r="H2170" s="25">
        <v>40.298099999999998</v>
      </c>
      <c r="I2170" s="25">
        <v>4.0498000000000003</v>
      </c>
      <c r="J2170" s="15">
        <v>174</v>
      </c>
      <c r="K2170" s="15">
        <v>16</v>
      </c>
      <c r="L2170" s="13">
        <v>0.10050000000000001</v>
      </c>
      <c r="M2170" s="7">
        <v>1.4288533800000001</v>
      </c>
      <c r="N2170" s="26">
        <v>1.3</v>
      </c>
      <c r="O2170" s="27" t="s">
        <v>92</v>
      </c>
      <c r="P2170" s="8">
        <v>9.0179566700000005E-2</v>
      </c>
      <c r="Q2170" s="24">
        <v>0.15</v>
      </c>
      <c r="R2170" t="str">
        <f>IF($Q2170*100&gt;=VLOOKUP($O2170,margin_ranges!$A$5:$C$10,2,FALSE),IF($Q2170*100&lt;=VLOOKUP($O2170,margin_ranges!$A$5:$C$10,3,FALSE)+10,"IN RANGE","ABOVE RANGE"),"BELOW RANGE")</f>
        <v>BELOW RANGE</v>
      </c>
      <c r="S2170">
        <f>MIN(VLOOKUP($O2170,margin_ranges!$A$5:$D$10,4,FALSE),$P2170*100)</f>
        <v>9.0179566700000002</v>
      </c>
      <c r="T2170" s="29">
        <f>(1-$S2170/100)/(1-$F2170)-1</f>
        <v>-4.925504448749507E-11</v>
      </c>
      <c r="U2170" s="19" t="str">
        <f>IF(ABS(IFERROR(T2170,0))&gt;0.05,INDEX(margin_ranges!$C$13:$C$16,MATCH($F2170*100,margin_ranges!$B$13:$B$16,1)),"")</f>
        <v/>
      </c>
      <c r="V2170" t="e">
        <f>MIN(VLOOKUP($U2170,margin_ranges!$A$5:$D$10,4,FALSE),$P2170*100)</f>
        <v>#N/A</v>
      </c>
      <c r="Y2170" s="29" t="e">
        <f t="shared" si="33"/>
        <v>#N/A</v>
      </c>
    </row>
    <row r="2171" spans="1:25" x14ac:dyDescent="0.3">
      <c r="A2171" s="8" t="s">
        <v>17</v>
      </c>
      <c r="B2171" s="8" t="s">
        <v>3844</v>
      </c>
      <c r="C2171" s="8" t="s">
        <v>3845</v>
      </c>
      <c r="D2171" s="8" t="s">
        <v>3854</v>
      </c>
      <c r="E2171" s="8" t="s">
        <v>3855</v>
      </c>
      <c r="F2171" s="24">
        <v>0.25</v>
      </c>
      <c r="G2171" s="24">
        <v>1</v>
      </c>
      <c r="H2171" s="25">
        <v>75.921999999999997</v>
      </c>
      <c r="I2171" s="25">
        <v>8.6531000000000002</v>
      </c>
      <c r="J2171" s="15">
        <v>453</v>
      </c>
      <c r="K2171" s="15">
        <v>113</v>
      </c>
      <c r="L2171" s="13">
        <v>0.114</v>
      </c>
      <c r="M2171" s="7">
        <v>1.7460526300000001</v>
      </c>
      <c r="N2171" s="26">
        <v>1.3</v>
      </c>
      <c r="O2171" s="27" t="s">
        <v>162</v>
      </c>
      <c r="P2171" s="8">
        <v>0.25546345139999999</v>
      </c>
      <c r="Q2171" s="24">
        <v>0.25</v>
      </c>
      <c r="R2171" t="str">
        <f>IF($Q2171*100&gt;=VLOOKUP($O2171,margin_ranges!$A$5:$C$10,2,FALSE),IF($Q2171*100&lt;=VLOOKUP($O2171,margin_ranges!$A$5:$C$10,3,FALSE)+10,"IN RANGE","ABOVE RANGE"),"BELOW RANGE")</f>
        <v>BELOW RANGE</v>
      </c>
      <c r="S2171">
        <f>MIN(VLOOKUP($O2171,margin_ranges!$A$5:$D$10,4,FALSE),$P2171*100)</f>
        <v>25.54634514</v>
      </c>
      <c r="T2171" s="29">
        <f>(1-$S2171/100)/(1-$F2171)-1</f>
        <v>-7.2846018666666845E-3</v>
      </c>
      <c r="U2171" s="19" t="str">
        <f>IF(ABS(IFERROR(T2171,0))&gt;0.05,INDEX(margin_ranges!$C$13:$C$16,MATCH($F2171*100,margin_ranges!$B$13:$B$16,1)),"")</f>
        <v/>
      </c>
      <c r="V2171" t="e">
        <f>MIN(VLOOKUP($U2171,margin_ranges!$A$5:$D$10,4,FALSE),$P2171*100)</f>
        <v>#N/A</v>
      </c>
      <c r="Y2171" s="29" t="e">
        <f t="shared" si="33"/>
        <v>#N/A</v>
      </c>
    </row>
    <row r="2172" spans="1:25" x14ac:dyDescent="0.3">
      <c r="A2172" s="8" t="s">
        <v>17</v>
      </c>
      <c r="B2172" s="8" t="s">
        <v>3844</v>
      </c>
      <c r="C2172" s="8" t="s">
        <v>3845</v>
      </c>
      <c r="D2172" s="8" t="s">
        <v>3864</v>
      </c>
      <c r="E2172" s="8" t="s">
        <v>3865</v>
      </c>
      <c r="F2172" s="24">
        <v>0.219999999999999</v>
      </c>
      <c r="G2172" s="24">
        <v>1</v>
      </c>
      <c r="H2172" s="25">
        <v>89.664100000000005</v>
      </c>
      <c r="I2172" s="25">
        <v>14.194599999999999</v>
      </c>
      <c r="J2172" s="15">
        <v>741</v>
      </c>
      <c r="K2172" s="15">
        <v>136</v>
      </c>
      <c r="L2172" s="13">
        <v>0.1583</v>
      </c>
      <c r="M2172" s="7">
        <v>1.7412132300000001</v>
      </c>
      <c r="N2172" s="26">
        <v>1.3</v>
      </c>
      <c r="O2172" s="27" t="s">
        <v>92</v>
      </c>
      <c r="P2172" s="8">
        <v>0.25339414249999997</v>
      </c>
      <c r="Q2172" s="24">
        <v>0.22</v>
      </c>
      <c r="R2172" t="str">
        <f>IF($Q2172*100&gt;=VLOOKUP($O2172,margin_ranges!$A$5:$C$10,2,FALSE),IF($Q2172*100&lt;=VLOOKUP($O2172,margin_ranges!$A$5:$C$10,3,FALSE)+10,"IN RANGE","ABOVE RANGE"),"BELOW RANGE")</f>
        <v>IN RANGE</v>
      </c>
      <c r="S2172">
        <f>MIN(VLOOKUP($O2172,margin_ranges!$A$5:$D$10,4,FALSE),$P2172*100)</f>
        <v>25.339414249999997</v>
      </c>
      <c r="T2172" s="29">
        <f>(1-$S2172/100)/(1-$F2172)-1</f>
        <v>-4.2813003205129374E-2</v>
      </c>
      <c r="U2172" s="19" t="str">
        <f>IF(ABS(IFERROR(T2172,0))&gt;0.05,INDEX(margin_ranges!$C$13:$C$16,MATCH($F2172*100,margin_ranges!$B$13:$B$16,1)),"")</f>
        <v/>
      </c>
      <c r="V2172" t="e">
        <f>MIN(VLOOKUP($U2172,margin_ranges!$A$5:$D$10,4,FALSE),$P2172*100)</f>
        <v>#N/A</v>
      </c>
      <c r="Y2172" s="29" t="e">
        <f t="shared" si="33"/>
        <v>#N/A</v>
      </c>
    </row>
    <row r="2173" spans="1:25" x14ac:dyDescent="0.3">
      <c r="A2173" s="8" t="s">
        <v>35</v>
      </c>
      <c r="B2173" s="8" t="s">
        <v>3870</v>
      </c>
      <c r="C2173" s="8" t="s">
        <v>34</v>
      </c>
      <c r="D2173" s="8" t="s">
        <v>34</v>
      </c>
      <c r="E2173" s="8"/>
      <c r="F2173" s="24">
        <v>0.21267088172512899</v>
      </c>
      <c r="G2173" s="24">
        <v>0</v>
      </c>
      <c r="H2173" s="25">
        <v>95.819299999999998</v>
      </c>
      <c r="I2173" s="25">
        <v>17.5459</v>
      </c>
      <c r="J2173" s="15">
        <v>881</v>
      </c>
      <c r="K2173" s="15">
        <v>188</v>
      </c>
      <c r="L2173" s="13">
        <v>0.18310000000000001</v>
      </c>
      <c r="M2173" s="7">
        <v>1.67277187</v>
      </c>
      <c r="N2173" s="26">
        <v>1.3170219999999999</v>
      </c>
      <c r="O2173" s="27"/>
      <c r="P2173" s="8">
        <v>0.21267088170000001</v>
      </c>
      <c r="Q2173" s="24">
        <v>0.25319999999999998</v>
      </c>
      <c r="R2173" t="e">
        <f>IF($Q2173*100&gt;=VLOOKUP($O2173,margin_ranges!$A$5:$C$10,2,FALSE),IF($Q2173*100&lt;=VLOOKUP($O2173,margin_ranges!$A$5:$C$10,3,FALSE)+10,"IN RANGE","ABOVE RANGE"),"BELOW RANGE")</f>
        <v>#N/A</v>
      </c>
      <c r="S2173" t="e">
        <f>MIN(VLOOKUP($O2173,margin_ranges!$A$5:$D$10,4,FALSE),$P2173*100)</f>
        <v>#N/A</v>
      </c>
      <c r="T2173" s="29" t="e">
        <f>(1-$S2173/100)/(1-$F2173)-1</f>
        <v>#N/A</v>
      </c>
      <c r="U2173" s="19" t="str">
        <f>IF(ABS(IFERROR(T2173,0))&gt;0.05,INDEX(margin_ranges!$C$13:$C$16,MATCH($F2173*100,margin_ranges!$B$13:$B$16,1)),"")</f>
        <v/>
      </c>
      <c r="V2173" t="e">
        <f>MIN(VLOOKUP($U2173,margin_ranges!$A$5:$D$10,4,FALSE),$P2173*100)</f>
        <v>#N/A</v>
      </c>
      <c r="Y2173" s="29" t="e">
        <f t="shared" si="33"/>
        <v>#N/A</v>
      </c>
    </row>
    <row r="2174" spans="1:25" x14ac:dyDescent="0.3">
      <c r="A2174" s="8" t="s">
        <v>33</v>
      </c>
      <c r="B2174" s="8" t="s">
        <v>3870</v>
      </c>
      <c r="C2174" s="8" t="s">
        <v>3871</v>
      </c>
      <c r="D2174" s="8" t="s">
        <v>34</v>
      </c>
      <c r="E2174" s="8"/>
      <c r="F2174" s="24">
        <v>0.21267088172512899</v>
      </c>
      <c r="G2174" s="24">
        <v>0</v>
      </c>
      <c r="H2174" s="25">
        <v>95.819299999999998</v>
      </c>
      <c r="I2174" s="25">
        <v>17.5459</v>
      </c>
      <c r="J2174" s="15">
        <v>881</v>
      </c>
      <c r="K2174" s="15">
        <v>188</v>
      </c>
      <c r="L2174" s="13">
        <v>0.18310000000000001</v>
      </c>
      <c r="M2174" s="7">
        <v>1.67277187</v>
      </c>
      <c r="N2174" s="26">
        <v>1.3170219999999999</v>
      </c>
      <c r="O2174" s="27"/>
      <c r="P2174" s="8">
        <v>0.21267088170000001</v>
      </c>
      <c r="Q2174" s="24">
        <v>0.25319999999999998</v>
      </c>
      <c r="R2174" t="e">
        <f>IF($Q2174*100&gt;=VLOOKUP($O2174,margin_ranges!$A$5:$C$10,2,FALSE),IF($Q2174*100&lt;=VLOOKUP($O2174,margin_ranges!$A$5:$C$10,3,FALSE)+10,"IN RANGE","ABOVE RANGE"),"BELOW RANGE")</f>
        <v>#N/A</v>
      </c>
      <c r="S2174" t="e">
        <f>MIN(VLOOKUP($O2174,margin_ranges!$A$5:$D$10,4,FALSE),$P2174*100)</f>
        <v>#N/A</v>
      </c>
      <c r="T2174" s="29" t="e">
        <f>(1-$S2174/100)/(1-$F2174)-1</f>
        <v>#N/A</v>
      </c>
      <c r="U2174" s="19" t="str">
        <f>IF(ABS(IFERROR(T2174,0))&gt;0.05,INDEX(margin_ranges!$C$13:$C$16,MATCH($F2174*100,margin_ranges!$B$13:$B$16,1)),"")</f>
        <v/>
      </c>
      <c r="V2174" t="e">
        <f>MIN(VLOOKUP($U2174,margin_ranges!$A$5:$D$10,4,FALSE),$P2174*100)</f>
        <v>#N/A</v>
      </c>
      <c r="Y2174" s="29" t="e">
        <f t="shared" si="33"/>
        <v>#N/A</v>
      </c>
    </row>
    <row r="2175" spans="1:25" x14ac:dyDescent="0.3">
      <c r="A2175" s="8" t="s">
        <v>17</v>
      </c>
      <c r="B2175" s="8" t="s">
        <v>3870</v>
      </c>
      <c r="C2175" s="8" t="s">
        <v>3871</v>
      </c>
      <c r="D2175" s="28" t="s">
        <v>3872</v>
      </c>
      <c r="E2175" s="8" t="s">
        <v>3873</v>
      </c>
      <c r="F2175" s="24">
        <v>0.220566177629476</v>
      </c>
      <c r="G2175" s="24">
        <v>0</v>
      </c>
      <c r="H2175" s="25">
        <v>29.016500000000001</v>
      </c>
      <c r="I2175" s="25">
        <v>7.0373999999999999</v>
      </c>
      <c r="J2175" s="15">
        <v>349</v>
      </c>
      <c r="K2175" s="15">
        <v>77</v>
      </c>
      <c r="L2175" s="13">
        <v>0.24249999999999999</v>
      </c>
      <c r="M2175" s="7">
        <v>1.6550475</v>
      </c>
      <c r="N2175" s="26">
        <v>1.29</v>
      </c>
      <c r="O2175" s="27" t="s">
        <v>22</v>
      </c>
      <c r="P2175" s="8">
        <v>0.2205661776</v>
      </c>
      <c r="Q2175" s="24">
        <v>0.26</v>
      </c>
      <c r="R2175" t="str">
        <f>IF($Q2175*100&gt;=VLOOKUP($O2175,margin_ranges!$A$5:$C$10,2,FALSE),IF($Q2175*100&lt;=VLOOKUP($O2175,margin_ranges!$A$5:$C$10,3,FALSE)+10,"IN RANGE","ABOVE RANGE"),"BELOW RANGE")</f>
        <v>IN RANGE</v>
      </c>
      <c r="S2175">
        <f>MIN(VLOOKUP($O2175,margin_ranges!$A$5:$D$10,4,FALSE),$P2175*100)</f>
        <v>22.056617759999998</v>
      </c>
      <c r="T2175" s="29">
        <f>(1-$S2175/100)/(1-$F2175)-1</f>
        <v>3.7817304843201782E-11</v>
      </c>
      <c r="U2175" s="19" t="str">
        <f>IF(ABS(IFERROR(T2175,0))&gt;0.05,INDEX(margin_ranges!$C$13:$C$16,MATCH($F2175*100,margin_ranges!$B$13:$B$16,1)),"")</f>
        <v/>
      </c>
      <c r="V2175" t="e">
        <f>MIN(VLOOKUP($U2175,margin_ranges!$A$5:$D$10,4,FALSE),$P2175*100)</f>
        <v>#N/A</v>
      </c>
      <c r="Y2175" s="29" t="e">
        <f t="shared" si="33"/>
        <v>#N/A</v>
      </c>
    </row>
    <row r="2176" spans="1:25" x14ac:dyDescent="0.3">
      <c r="A2176" s="8" t="s">
        <v>17</v>
      </c>
      <c r="B2176" s="8" t="s">
        <v>3870</v>
      </c>
      <c r="C2176" s="8" t="s">
        <v>3871</v>
      </c>
      <c r="D2176" s="8" t="s">
        <v>3876</v>
      </c>
      <c r="E2176" s="8" t="s">
        <v>3877</v>
      </c>
      <c r="F2176" s="24">
        <v>0.21663329120758701</v>
      </c>
      <c r="G2176" s="24">
        <v>0</v>
      </c>
      <c r="H2176" s="25">
        <v>36.157600000000002</v>
      </c>
      <c r="I2176" s="25">
        <v>8.1379000000000001</v>
      </c>
      <c r="J2176" s="15">
        <v>402</v>
      </c>
      <c r="K2176" s="15">
        <v>87</v>
      </c>
      <c r="L2176" s="13">
        <v>0.22509999999999999</v>
      </c>
      <c r="M2176" s="7">
        <v>1.6467383499999999</v>
      </c>
      <c r="N2176" s="26">
        <v>1.29</v>
      </c>
      <c r="O2176" s="27" t="s">
        <v>22</v>
      </c>
      <c r="P2176" s="8">
        <v>0.21663329119999999</v>
      </c>
      <c r="Q2176" s="24">
        <v>0.26</v>
      </c>
      <c r="R2176" t="str">
        <f>IF($Q2176*100&gt;=VLOOKUP($O2176,margin_ranges!$A$5:$C$10,2,FALSE),IF($Q2176*100&lt;=VLOOKUP($O2176,margin_ranges!$A$5:$C$10,3,FALSE)+10,"IN RANGE","ABOVE RANGE"),"BELOW RANGE")</f>
        <v>IN RANGE</v>
      </c>
      <c r="S2176">
        <f>MIN(VLOOKUP($O2176,margin_ranges!$A$5:$D$10,4,FALSE),$P2176*100)</f>
        <v>21.66332912</v>
      </c>
      <c r="T2176" s="29">
        <f>(1-$S2176/100)/(1-$F2176)-1</f>
        <v>9.6851415776200156E-12</v>
      </c>
      <c r="U2176" s="19" t="str">
        <f>IF(ABS(IFERROR(T2176,0))&gt;0.05,INDEX(margin_ranges!$C$13:$C$16,MATCH($F2176*100,margin_ranges!$B$13:$B$16,1)),"")</f>
        <v/>
      </c>
      <c r="V2176" t="e">
        <f>MIN(VLOOKUP($U2176,margin_ranges!$A$5:$D$10,4,FALSE),$P2176*100)</f>
        <v>#N/A</v>
      </c>
      <c r="Y2176" s="29" t="e">
        <f t="shared" si="33"/>
        <v>#N/A</v>
      </c>
    </row>
    <row r="2177" spans="1:25" x14ac:dyDescent="0.3">
      <c r="A2177" s="8" t="s">
        <v>17</v>
      </c>
      <c r="B2177" s="8" t="s">
        <v>3870</v>
      </c>
      <c r="C2177" s="8" t="s">
        <v>3871</v>
      </c>
      <c r="D2177" s="8" t="s">
        <v>3874</v>
      </c>
      <c r="E2177" s="8" t="s">
        <v>3875</v>
      </c>
      <c r="F2177" s="24">
        <v>0.17501596278390899</v>
      </c>
      <c r="G2177" s="24">
        <v>0</v>
      </c>
      <c r="H2177" s="25">
        <v>25.366900000000001</v>
      </c>
      <c r="I2177" s="25">
        <v>2.1678999999999999</v>
      </c>
      <c r="J2177" s="15">
        <v>117</v>
      </c>
      <c r="K2177" s="15">
        <v>21</v>
      </c>
      <c r="L2177" s="13">
        <v>8.5500000000000007E-2</v>
      </c>
      <c r="M2177" s="7">
        <v>1.80609555</v>
      </c>
      <c r="N2177" s="26">
        <v>1.49</v>
      </c>
      <c r="O2177" s="27" t="s">
        <v>22</v>
      </c>
      <c r="P2177" s="8">
        <v>0.17501596280000001</v>
      </c>
      <c r="Q2177" s="24">
        <v>0.21</v>
      </c>
      <c r="R2177" t="str">
        <f>IF($Q2177*100&gt;=VLOOKUP($O2177,margin_ranges!$A$5:$C$10,2,FALSE),IF($Q2177*100&lt;=VLOOKUP($O2177,margin_ranges!$A$5:$C$10,3,FALSE)+10,"IN RANGE","ABOVE RANGE"),"BELOW RANGE")</f>
        <v>IN RANGE</v>
      </c>
      <c r="S2177">
        <f>MIN(VLOOKUP($O2177,margin_ranges!$A$5:$D$10,4,FALSE),$P2177*100)</f>
        <v>17.501596280000001</v>
      </c>
      <c r="T2177" s="29">
        <f>(1-$S2177/100)/(1-$F2177)-1</f>
        <v>-1.9504620141219675E-11</v>
      </c>
      <c r="U2177" s="19" t="str">
        <f>IF(ABS(IFERROR(T2177,0))&gt;0.05,INDEX(margin_ranges!$C$13:$C$16,MATCH($F2177*100,margin_ranges!$B$13:$B$16,1)),"")</f>
        <v/>
      </c>
      <c r="V2177" t="e">
        <f>MIN(VLOOKUP($U2177,margin_ranges!$A$5:$D$10,4,FALSE),$P2177*100)</f>
        <v>#N/A</v>
      </c>
      <c r="Y2177" s="29" t="e">
        <f t="shared" si="33"/>
        <v>#N/A</v>
      </c>
    </row>
    <row r="2178" spans="1:25" x14ac:dyDescent="0.3">
      <c r="A2178" s="8" t="s">
        <v>17</v>
      </c>
      <c r="B2178" s="8" t="s">
        <v>3870</v>
      </c>
      <c r="C2178" s="8" t="s">
        <v>3871</v>
      </c>
      <c r="D2178" s="8" t="s">
        <v>11910</v>
      </c>
      <c r="E2178" s="8" t="s">
        <v>11911</v>
      </c>
      <c r="F2178" s="24">
        <v>0.22738708885616099</v>
      </c>
      <c r="G2178" s="24">
        <v>0</v>
      </c>
      <c r="H2178" s="25">
        <v>2.3685</v>
      </c>
      <c r="I2178" s="25">
        <v>0.1207</v>
      </c>
      <c r="J2178" s="15">
        <v>7</v>
      </c>
      <c r="K2178" s="15">
        <v>2</v>
      </c>
      <c r="L2178" s="13">
        <v>5.0999999999999997E-2</v>
      </c>
      <c r="M2178" s="7">
        <v>1.9285207099999999</v>
      </c>
      <c r="N2178" s="26">
        <v>1.49</v>
      </c>
      <c r="O2178" s="27" t="s">
        <v>22</v>
      </c>
      <c r="P2178" s="8">
        <v>0.22738708890000001</v>
      </c>
      <c r="Q2178" s="24">
        <v>0.25</v>
      </c>
      <c r="R2178" t="str">
        <f>IF($Q2178*100&gt;=VLOOKUP($O2178,margin_ranges!$A$5:$C$10,2,FALSE),IF($Q2178*100&lt;=VLOOKUP($O2178,margin_ranges!$A$5:$C$10,3,FALSE)+10,"IN RANGE","ABOVE RANGE"),"BELOW RANGE")</f>
        <v>IN RANGE</v>
      </c>
      <c r="S2178">
        <f>MIN(VLOOKUP($O2178,margin_ranges!$A$5:$D$10,4,FALSE),$P2178*100)</f>
        <v>22.738708890000002</v>
      </c>
      <c r="T2178" s="29">
        <f>(1-$S2178/100)/(1-$F2178)-1</f>
        <v>-5.67412783425425E-11</v>
      </c>
      <c r="U2178" s="19" t="str">
        <f>IF(ABS(IFERROR(T2178,0))&gt;0.05,INDEX(margin_ranges!$C$13:$C$16,MATCH($F2178*100,margin_ranges!$B$13:$B$16,1)),"")</f>
        <v/>
      </c>
      <c r="V2178" t="e">
        <f>MIN(VLOOKUP($U2178,margin_ranges!$A$5:$D$10,4,FALSE),$P2178*100)</f>
        <v>#N/A</v>
      </c>
      <c r="Y2178" s="29" t="e">
        <f t="shared" si="33"/>
        <v>#N/A</v>
      </c>
    </row>
    <row r="2179" spans="1:25" x14ac:dyDescent="0.3">
      <c r="A2179" s="8" t="s">
        <v>35</v>
      </c>
      <c r="B2179" s="8" t="s">
        <v>3878</v>
      </c>
      <c r="C2179" s="8" t="s">
        <v>34</v>
      </c>
      <c r="D2179" s="8" t="s">
        <v>34</v>
      </c>
      <c r="E2179" s="8"/>
      <c r="F2179" s="24">
        <v>0.27088652504135902</v>
      </c>
      <c r="G2179" s="24">
        <v>0.97838771999999996</v>
      </c>
      <c r="H2179" s="25">
        <v>4719.6934000000001</v>
      </c>
      <c r="I2179" s="25">
        <v>1393.5089</v>
      </c>
      <c r="J2179" s="15">
        <v>25855</v>
      </c>
      <c r="K2179" s="15">
        <v>5928</v>
      </c>
      <c r="L2179" s="13">
        <v>0.29530000000000001</v>
      </c>
      <c r="M2179" s="7">
        <v>0.61845561000000004</v>
      </c>
      <c r="N2179" s="26">
        <v>0.40516200000000002</v>
      </c>
      <c r="O2179" s="27"/>
      <c r="P2179" s="8">
        <v>0.34488103440000001</v>
      </c>
      <c r="Q2179" s="24">
        <v>0.27089999999999997</v>
      </c>
      <c r="R2179" t="e">
        <f>IF($Q2179*100&gt;=VLOOKUP($O2179,margin_ranges!$A$5:$C$10,2,FALSE),IF($Q2179*100&lt;=VLOOKUP($O2179,margin_ranges!$A$5:$C$10,3,FALSE)+10,"IN RANGE","ABOVE RANGE"),"BELOW RANGE")</f>
        <v>#N/A</v>
      </c>
      <c r="S2179" t="e">
        <f>MIN(VLOOKUP($O2179,margin_ranges!$A$5:$D$10,4,FALSE),$P2179*100)</f>
        <v>#N/A</v>
      </c>
      <c r="T2179" s="29" t="e">
        <f>(1-$S2179/100)/(1-$F2179)-1</f>
        <v>#N/A</v>
      </c>
      <c r="U2179" s="19" t="str">
        <f>IF(ABS(IFERROR(T2179,0))&gt;0.05,INDEX(margin_ranges!$C$13:$C$16,MATCH($F2179*100,margin_ranges!$B$13:$B$16,1)),"")</f>
        <v/>
      </c>
      <c r="V2179" t="e">
        <f>MIN(VLOOKUP($U2179,margin_ranges!$A$5:$D$10,4,FALSE),$P2179*100)</f>
        <v>#N/A</v>
      </c>
      <c r="Y2179" s="29" t="e">
        <f t="shared" si="33"/>
        <v>#N/A</v>
      </c>
    </row>
    <row r="2180" spans="1:25" x14ac:dyDescent="0.3">
      <c r="A2180" s="8" t="s">
        <v>33</v>
      </c>
      <c r="B2180" s="8" t="s">
        <v>3878</v>
      </c>
      <c r="C2180" s="8" t="s">
        <v>3879</v>
      </c>
      <c r="D2180" s="28" t="s">
        <v>34</v>
      </c>
      <c r="E2180" s="8"/>
      <c r="F2180" s="24">
        <v>0.27088652504135902</v>
      </c>
      <c r="G2180" s="24">
        <v>0.97838771999999996</v>
      </c>
      <c r="H2180" s="25">
        <v>4719.6934000000001</v>
      </c>
      <c r="I2180" s="25">
        <v>1393.5089</v>
      </c>
      <c r="J2180" s="15">
        <v>25855</v>
      </c>
      <c r="K2180" s="15">
        <v>5928</v>
      </c>
      <c r="L2180" s="13">
        <v>0.29530000000000001</v>
      </c>
      <c r="M2180" s="7">
        <v>0.61845561000000004</v>
      </c>
      <c r="N2180" s="26">
        <v>0.40516200000000002</v>
      </c>
      <c r="O2180" s="27"/>
      <c r="P2180" s="8">
        <v>0.34488103440000001</v>
      </c>
      <c r="Q2180" s="24">
        <v>0.27089999999999997</v>
      </c>
      <c r="R2180" t="e">
        <f>IF($Q2180*100&gt;=VLOOKUP($O2180,margin_ranges!$A$5:$C$10,2,FALSE),IF($Q2180*100&lt;=VLOOKUP($O2180,margin_ranges!$A$5:$C$10,3,FALSE)+10,"IN RANGE","ABOVE RANGE"),"BELOW RANGE")</f>
        <v>#N/A</v>
      </c>
      <c r="S2180" t="e">
        <f>MIN(VLOOKUP($O2180,margin_ranges!$A$5:$D$10,4,FALSE),$P2180*100)</f>
        <v>#N/A</v>
      </c>
      <c r="T2180" s="29" t="e">
        <f>(1-$S2180/100)/(1-$F2180)-1</f>
        <v>#N/A</v>
      </c>
      <c r="U2180" s="19" t="str">
        <f>IF(ABS(IFERROR(T2180,0))&gt;0.05,INDEX(margin_ranges!$C$13:$C$16,MATCH($F2180*100,margin_ranges!$B$13:$B$16,1)),"")</f>
        <v/>
      </c>
      <c r="V2180" t="e">
        <f>MIN(VLOOKUP($U2180,margin_ranges!$A$5:$D$10,4,FALSE),$P2180*100)</f>
        <v>#N/A</v>
      </c>
      <c r="Y2180" s="29" t="e">
        <f t="shared" si="33"/>
        <v>#N/A</v>
      </c>
    </row>
    <row r="2181" spans="1:25" x14ac:dyDescent="0.3">
      <c r="A2181" s="8" t="s">
        <v>17</v>
      </c>
      <c r="B2181" s="8" t="s">
        <v>3878</v>
      </c>
      <c r="C2181" s="8" t="s">
        <v>3879</v>
      </c>
      <c r="D2181" s="8" t="s">
        <v>3952</v>
      </c>
      <c r="E2181" s="8" t="s">
        <v>3953</v>
      </c>
      <c r="F2181" s="24">
        <v>0.39</v>
      </c>
      <c r="G2181" s="24">
        <v>1</v>
      </c>
      <c r="H2181" s="25">
        <v>85.2834</v>
      </c>
      <c r="I2181" s="25">
        <v>36.375599999999999</v>
      </c>
      <c r="J2181" s="15">
        <v>385</v>
      </c>
      <c r="K2181" s="15">
        <v>137</v>
      </c>
      <c r="L2181" s="13">
        <v>0.42649999999999999</v>
      </c>
      <c r="M2181" s="7">
        <v>0.35321595</v>
      </c>
      <c r="N2181" s="26">
        <v>0.1</v>
      </c>
      <c r="O2181" s="27" t="s">
        <v>22</v>
      </c>
      <c r="P2181" s="8">
        <v>0.71688707480000002</v>
      </c>
      <c r="Q2181" s="24">
        <v>0.39</v>
      </c>
      <c r="R2181" t="str">
        <f>IF($Q2181*100&gt;=VLOOKUP($O2181,margin_ranges!$A$5:$C$10,2,FALSE),IF($Q2181*100&lt;=VLOOKUP($O2181,margin_ranges!$A$5:$C$10,3,FALSE)+10,"IN RANGE","ABOVE RANGE"),"BELOW RANGE")</f>
        <v>IN RANGE</v>
      </c>
      <c r="S2181">
        <f>MIN(VLOOKUP($O2181,margin_ranges!$A$5:$D$10,4,FALSE),$P2181*100)</f>
        <v>29.75</v>
      </c>
      <c r="T2181" s="29">
        <f>(1-$S2181/100)/(1-$F2181)-1</f>
        <v>0.15163934426229519</v>
      </c>
      <c r="U2181" s="19" t="str">
        <f>IF(ABS(IFERROR(T2181,0))&gt;0.05,INDEX(margin_ranges!$C$13:$C$16,MATCH($F2181*100,margin_ranges!$B$13:$B$16,1)),"")</f>
        <v>Margin Over Fill (Type C)</v>
      </c>
      <c r="V2181">
        <f>MIN(VLOOKUP($U2181,margin_ranges!$A$5:$D$10,4,FALSE),$P2181*100)</f>
        <v>43</v>
      </c>
      <c r="Y2181" s="29">
        <f t="shared" si="33"/>
        <v>-6.5573770491803129E-2</v>
      </c>
    </row>
    <row r="2182" spans="1:25" x14ac:dyDescent="0.3">
      <c r="A2182" s="8" t="s">
        <v>17</v>
      </c>
      <c r="B2182" s="8" t="s">
        <v>3878</v>
      </c>
      <c r="C2182" s="8" t="s">
        <v>3879</v>
      </c>
      <c r="D2182" s="8" t="s">
        <v>3956</v>
      </c>
      <c r="E2182" s="8" t="s">
        <v>3957</v>
      </c>
      <c r="F2182" s="24">
        <v>0.39</v>
      </c>
      <c r="G2182" s="24">
        <v>1</v>
      </c>
      <c r="H2182" s="25">
        <v>254.80189999999999</v>
      </c>
      <c r="I2182" s="25">
        <v>26.040900000000001</v>
      </c>
      <c r="J2182" s="15">
        <v>998</v>
      </c>
      <c r="K2182" s="15">
        <v>355</v>
      </c>
      <c r="L2182" s="13">
        <v>0.1022</v>
      </c>
      <c r="M2182" s="7">
        <v>1.27794976</v>
      </c>
      <c r="N2182" s="26">
        <v>0.75</v>
      </c>
      <c r="O2182" s="27" t="s">
        <v>22</v>
      </c>
      <c r="P2182" s="8">
        <v>0.41312246899999999</v>
      </c>
      <c r="Q2182" s="24">
        <v>0.39</v>
      </c>
      <c r="R2182" t="str">
        <f>IF($Q2182*100&gt;=VLOOKUP($O2182,margin_ranges!$A$5:$C$10,2,FALSE),IF($Q2182*100&lt;=VLOOKUP($O2182,margin_ranges!$A$5:$C$10,3,FALSE)+10,"IN RANGE","ABOVE RANGE"),"BELOW RANGE")</f>
        <v>IN RANGE</v>
      </c>
      <c r="S2182">
        <f>MIN(VLOOKUP($O2182,margin_ranges!$A$5:$D$10,4,FALSE),$P2182*100)</f>
        <v>29.75</v>
      </c>
      <c r="T2182" s="29">
        <f>(1-$S2182/100)/(1-$F2182)-1</f>
        <v>0.15163934426229519</v>
      </c>
      <c r="U2182" s="19" t="str">
        <f>IF(ABS(IFERROR(T2182,0))&gt;0.05,INDEX(margin_ranges!$C$13:$C$16,MATCH($F2182*100,margin_ranges!$B$13:$B$16,1)),"")</f>
        <v>Margin Over Fill (Type C)</v>
      </c>
      <c r="V2182">
        <f>MIN(VLOOKUP($U2182,margin_ranges!$A$5:$D$10,4,FALSE),$P2182*100)</f>
        <v>41.312246899999998</v>
      </c>
      <c r="Y2182" s="29">
        <f t="shared" si="33"/>
        <v>-3.790568688524576E-2</v>
      </c>
    </row>
    <row r="2183" spans="1:25" x14ac:dyDescent="0.3">
      <c r="A2183" s="8" t="s">
        <v>17</v>
      </c>
      <c r="B2183" s="8" t="s">
        <v>3878</v>
      </c>
      <c r="C2183" s="8" t="s">
        <v>3879</v>
      </c>
      <c r="D2183" s="8" t="s">
        <v>3894</v>
      </c>
      <c r="E2183" s="8" t="s">
        <v>3895</v>
      </c>
      <c r="F2183" s="24">
        <v>0.35</v>
      </c>
      <c r="G2183" s="24">
        <v>1</v>
      </c>
      <c r="H2183" s="25">
        <v>105.962</v>
      </c>
      <c r="I2183" s="25">
        <v>81.174800000000005</v>
      </c>
      <c r="J2183" s="15">
        <v>499</v>
      </c>
      <c r="K2183" s="15">
        <v>175</v>
      </c>
      <c r="L2183" s="13">
        <v>0.7661</v>
      </c>
      <c r="M2183" s="7">
        <v>0.20484044000000001</v>
      </c>
      <c r="N2183" s="26">
        <v>0.1</v>
      </c>
      <c r="O2183" s="27" t="s">
        <v>92</v>
      </c>
      <c r="P2183" s="8">
        <v>0.51181514009999995</v>
      </c>
      <c r="Q2183" s="24">
        <v>0.35</v>
      </c>
      <c r="R2183" t="str">
        <f>IF($Q2183*100&gt;=VLOOKUP($O2183,margin_ranges!$A$5:$C$10,2,FALSE),IF($Q2183*100&lt;=VLOOKUP($O2183,margin_ranges!$A$5:$C$10,3,FALSE)+10,"IN RANGE","ABOVE RANGE"),"BELOW RANGE")</f>
        <v>IN RANGE</v>
      </c>
      <c r="S2183">
        <f>MIN(VLOOKUP($O2183,margin_ranges!$A$5:$D$10,4,FALSE),$P2183*100)</f>
        <v>29.75</v>
      </c>
      <c r="T2183" s="29">
        <f>(1-$S2183/100)/(1-$F2183)-1</f>
        <v>8.0769230769230704E-2</v>
      </c>
      <c r="U2183" s="19" t="str">
        <f>IF(ABS(IFERROR(T2183,0))&gt;0.05,INDEX(margin_ranges!$C$13:$C$16,MATCH($F2183*100,margin_ranges!$B$13:$B$16,1)),"")</f>
        <v>Margin Over Fill (Type C)</v>
      </c>
      <c r="V2183">
        <f>MIN(VLOOKUP($U2183,margin_ranges!$A$5:$D$10,4,FALSE),$P2183*100)</f>
        <v>43</v>
      </c>
      <c r="Y2183" s="29">
        <f t="shared" si="33"/>
        <v>-0.12307692307692297</v>
      </c>
    </row>
    <row r="2184" spans="1:25" x14ac:dyDescent="0.3">
      <c r="A2184" s="8" t="s">
        <v>17</v>
      </c>
      <c r="B2184" s="8" t="s">
        <v>3878</v>
      </c>
      <c r="C2184" s="8" t="s">
        <v>3879</v>
      </c>
      <c r="D2184" s="8" t="s">
        <v>3896</v>
      </c>
      <c r="E2184" s="8" t="s">
        <v>3897</v>
      </c>
      <c r="F2184" s="24">
        <v>0.34</v>
      </c>
      <c r="G2184" s="24">
        <v>1</v>
      </c>
      <c r="H2184" s="25">
        <v>229.86590000000001</v>
      </c>
      <c r="I2184" s="25">
        <v>138.65780000000001</v>
      </c>
      <c r="J2184" s="15">
        <v>1258</v>
      </c>
      <c r="K2184" s="15">
        <v>382</v>
      </c>
      <c r="L2184" s="13">
        <v>0.60319999999999996</v>
      </c>
      <c r="M2184" s="7">
        <v>0.30240051000000001</v>
      </c>
      <c r="N2184" s="26">
        <v>0.1</v>
      </c>
      <c r="O2184" s="27" t="s">
        <v>22</v>
      </c>
      <c r="P2184" s="8">
        <v>0.66931273170000005</v>
      </c>
      <c r="Q2184" s="24">
        <v>0.34</v>
      </c>
      <c r="R2184" t="str">
        <f>IF($Q2184*100&gt;=VLOOKUP($O2184,margin_ranges!$A$5:$C$10,2,FALSE),IF($Q2184*100&lt;=VLOOKUP($O2184,margin_ranges!$A$5:$C$10,3,FALSE)+10,"IN RANGE","ABOVE RANGE"),"BELOW RANGE")</f>
        <v>IN RANGE</v>
      </c>
      <c r="S2184">
        <f>MIN(VLOOKUP($O2184,margin_ranges!$A$5:$D$10,4,FALSE),$P2184*100)</f>
        <v>29.75</v>
      </c>
      <c r="T2184" s="29">
        <f>(1-$S2184/100)/(1-$F2184)-1</f>
        <v>6.4393939393939448E-2</v>
      </c>
      <c r="U2184" s="19" t="str">
        <f>IF(ABS(IFERROR(T2184,0))&gt;0.05,INDEX(margin_ranges!$C$13:$C$16,MATCH($F2184*100,margin_ranges!$B$13:$B$16,1)),"")</f>
        <v>Balanced (Type B)</v>
      </c>
      <c r="V2184">
        <f>MIN(VLOOKUP($U2184,margin_ranges!$A$5:$D$10,4,FALSE),$P2184*100)</f>
        <v>29.75</v>
      </c>
      <c r="Y2184" s="29">
        <f t="shared" si="33"/>
        <v>6.4393939393939448E-2</v>
      </c>
    </row>
    <row r="2185" spans="1:25" x14ac:dyDescent="0.3">
      <c r="A2185" s="8" t="s">
        <v>17</v>
      </c>
      <c r="B2185" s="8" t="s">
        <v>3878</v>
      </c>
      <c r="C2185" s="8" t="s">
        <v>3879</v>
      </c>
      <c r="D2185" s="8" t="s">
        <v>3902</v>
      </c>
      <c r="E2185" s="8" t="s">
        <v>3903</v>
      </c>
      <c r="F2185" s="24">
        <v>0.34</v>
      </c>
      <c r="G2185" s="24">
        <v>0</v>
      </c>
      <c r="H2185" s="25">
        <v>11.279199999999999</v>
      </c>
      <c r="I2185" s="25">
        <v>3.4384000000000001</v>
      </c>
      <c r="J2185" s="15">
        <v>87</v>
      </c>
      <c r="K2185" s="15">
        <v>27</v>
      </c>
      <c r="L2185" s="13">
        <v>0.30480000000000002</v>
      </c>
      <c r="M2185" s="7">
        <v>0.84426533000000004</v>
      </c>
      <c r="N2185" s="26">
        <v>0.5</v>
      </c>
      <c r="O2185" s="27" t="s">
        <v>22</v>
      </c>
      <c r="P2185" s="8">
        <v>0.40776911640000002</v>
      </c>
      <c r="Q2185" s="24">
        <v>0.34</v>
      </c>
      <c r="R2185" t="str">
        <f>IF($Q2185*100&gt;=VLOOKUP($O2185,margin_ranges!$A$5:$C$10,2,FALSE),IF($Q2185*100&lt;=VLOOKUP($O2185,margin_ranges!$A$5:$C$10,3,FALSE)+10,"IN RANGE","ABOVE RANGE"),"BELOW RANGE")</f>
        <v>IN RANGE</v>
      </c>
      <c r="S2185">
        <f>MIN(VLOOKUP($O2185,margin_ranges!$A$5:$D$10,4,FALSE),$P2185*100)</f>
        <v>29.75</v>
      </c>
      <c r="T2185" s="29">
        <f>(1-$S2185/100)/(1-$F2185)-1</f>
        <v>6.4393939393939448E-2</v>
      </c>
      <c r="U2185" s="19" t="str">
        <f>IF(ABS(IFERROR(T2185,0))&gt;0.05,INDEX(margin_ranges!$C$13:$C$16,MATCH($F2185*100,margin_ranges!$B$13:$B$16,1)),"")</f>
        <v>Balanced (Type B)</v>
      </c>
      <c r="V2185">
        <f>MIN(VLOOKUP($U2185,margin_ranges!$A$5:$D$10,4,FALSE),$P2185*100)</f>
        <v>29.75</v>
      </c>
      <c r="Y2185" s="29">
        <f t="shared" si="33"/>
        <v>6.4393939393939448E-2</v>
      </c>
    </row>
    <row r="2186" spans="1:25" x14ac:dyDescent="0.3">
      <c r="A2186" s="8" t="s">
        <v>17</v>
      </c>
      <c r="B2186" s="8" t="s">
        <v>3878</v>
      </c>
      <c r="C2186" s="8" t="s">
        <v>3879</v>
      </c>
      <c r="D2186" s="8" t="s">
        <v>3942</v>
      </c>
      <c r="E2186" s="8" t="s">
        <v>3943</v>
      </c>
      <c r="F2186" s="24">
        <v>0.34</v>
      </c>
      <c r="G2186" s="24">
        <v>1</v>
      </c>
      <c r="H2186" s="25">
        <v>65.426900000000003</v>
      </c>
      <c r="I2186" s="25">
        <v>5.3090999999999999</v>
      </c>
      <c r="J2186" s="15">
        <v>181</v>
      </c>
      <c r="K2186" s="15">
        <v>53</v>
      </c>
      <c r="L2186" s="13">
        <v>8.1100000000000005E-2</v>
      </c>
      <c r="M2186" s="7">
        <v>1.13815841</v>
      </c>
      <c r="N2186" s="26">
        <v>0.7</v>
      </c>
      <c r="O2186" s="27" t="s">
        <v>22</v>
      </c>
      <c r="P2186" s="8">
        <v>0.38497137570000001</v>
      </c>
      <c r="Q2186" s="24">
        <v>0.34</v>
      </c>
      <c r="R2186" t="str">
        <f>IF($Q2186*100&gt;=VLOOKUP($O2186,margin_ranges!$A$5:$C$10,2,FALSE),IF($Q2186*100&lt;=VLOOKUP($O2186,margin_ranges!$A$5:$C$10,3,FALSE)+10,"IN RANGE","ABOVE RANGE"),"BELOW RANGE")</f>
        <v>IN RANGE</v>
      </c>
      <c r="S2186">
        <f>MIN(VLOOKUP($O2186,margin_ranges!$A$5:$D$10,4,FALSE),$P2186*100)</f>
        <v>29.75</v>
      </c>
      <c r="T2186" s="29">
        <f>(1-$S2186/100)/(1-$F2186)-1</f>
        <v>6.4393939393939448E-2</v>
      </c>
      <c r="U2186" s="19" t="str">
        <f>IF(ABS(IFERROR(T2186,0))&gt;0.05,INDEX(margin_ranges!$C$13:$C$16,MATCH($F2186*100,margin_ranges!$B$13:$B$16,1)),"")</f>
        <v>Balanced (Type B)</v>
      </c>
      <c r="V2186">
        <f>MIN(VLOOKUP($U2186,margin_ranges!$A$5:$D$10,4,FALSE),$P2186*100)</f>
        <v>29.75</v>
      </c>
      <c r="Y2186" s="29">
        <f t="shared" si="33"/>
        <v>6.4393939393939448E-2</v>
      </c>
    </row>
    <row r="2187" spans="1:25" x14ac:dyDescent="0.3">
      <c r="A2187" s="8" t="s">
        <v>17</v>
      </c>
      <c r="B2187" s="8" t="s">
        <v>3878</v>
      </c>
      <c r="C2187" s="8" t="s">
        <v>3879</v>
      </c>
      <c r="D2187" s="8" t="s">
        <v>3950</v>
      </c>
      <c r="E2187" s="8" t="s">
        <v>3951</v>
      </c>
      <c r="F2187" s="24">
        <v>0.34</v>
      </c>
      <c r="G2187" s="24">
        <v>0</v>
      </c>
      <c r="H2187" s="25">
        <v>8.0747</v>
      </c>
      <c r="I2187" s="25">
        <v>5.5923999999999996</v>
      </c>
      <c r="J2187" s="15">
        <v>48</v>
      </c>
      <c r="K2187" s="15">
        <v>15</v>
      </c>
      <c r="L2187" s="13">
        <v>0.69259999999999999</v>
      </c>
      <c r="M2187" s="7">
        <v>0.28596443999999999</v>
      </c>
      <c r="N2187" s="26">
        <v>0.01</v>
      </c>
      <c r="O2187" s="27" t="s">
        <v>22</v>
      </c>
      <c r="P2187" s="8">
        <v>0.96503061729999995</v>
      </c>
      <c r="Q2187" s="24">
        <v>0.34</v>
      </c>
      <c r="R2187" t="str">
        <f>IF($Q2187*100&gt;=VLOOKUP($O2187,margin_ranges!$A$5:$C$10,2,FALSE),IF($Q2187*100&lt;=VLOOKUP($O2187,margin_ranges!$A$5:$C$10,3,FALSE)+10,"IN RANGE","ABOVE RANGE"),"BELOW RANGE")</f>
        <v>IN RANGE</v>
      </c>
      <c r="S2187">
        <f>MIN(VLOOKUP($O2187,margin_ranges!$A$5:$D$10,4,FALSE),$P2187*100)</f>
        <v>29.75</v>
      </c>
      <c r="T2187" s="29">
        <f>(1-$S2187/100)/(1-$F2187)-1</f>
        <v>6.4393939393939448E-2</v>
      </c>
      <c r="U2187" s="19" t="str">
        <f>IF(ABS(IFERROR(T2187,0))&gt;0.05,INDEX(margin_ranges!$C$13:$C$16,MATCH($F2187*100,margin_ranges!$B$13:$B$16,1)),"")</f>
        <v>Balanced (Type B)</v>
      </c>
      <c r="V2187">
        <f>MIN(VLOOKUP($U2187,margin_ranges!$A$5:$D$10,4,FALSE),$P2187*100)</f>
        <v>29.75</v>
      </c>
      <c r="Y2187" s="29">
        <f t="shared" si="33"/>
        <v>6.4393939393939448E-2</v>
      </c>
    </row>
    <row r="2188" spans="1:25" x14ac:dyDescent="0.3">
      <c r="A2188" s="8" t="s">
        <v>17</v>
      </c>
      <c r="B2188" s="8" t="s">
        <v>3878</v>
      </c>
      <c r="C2188" s="8" t="s">
        <v>3879</v>
      </c>
      <c r="D2188" s="8" t="s">
        <v>3892</v>
      </c>
      <c r="E2188" s="8" t="s">
        <v>3893</v>
      </c>
      <c r="F2188" s="24">
        <v>0.33999999999999903</v>
      </c>
      <c r="G2188" s="24">
        <v>1</v>
      </c>
      <c r="H2188" s="25">
        <v>44.755200000000002</v>
      </c>
      <c r="I2188" s="25">
        <v>9.6265000000000001</v>
      </c>
      <c r="J2188" s="15">
        <v>121</v>
      </c>
      <c r="K2188" s="15">
        <v>37</v>
      </c>
      <c r="L2188" s="13">
        <v>0.21510000000000001</v>
      </c>
      <c r="M2188" s="7">
        <v>0.41858041000000001</v>
      </c>
      <c r="N2188" s="26">
        <v>0.25</v>
      </c>
      <c r="O2188" s="27" t="s">
        <v>22</v>
      </c>
      <c r="P2188" s="8">
        <v>0.40274318640000001</v>
      </c>
      <c r="Q2188" s="24">
        <v>0.34</v>
      </c>
      <c r="R2188" t="str">
        <f>IF($Q2188*100&gt;=VLOOKUP($O2188,margin_ranges!$A$5:$C$10,2,FALSE),IF($Q2188*100&lt;=VLOOKUP($O2188,margin_ranges!$A$5:$C$10,3,FALSE)+10,"IN RANGE","ABOVE RANGE"),"BELOW RANGE")</f>
        <v>IN RANGE</v>
      </c>
      <c r="S2188">
        <f>MIN(VLOOKUP($O2188,margin_ranges!$A$5:$D$10,4,FALSE),$P2188*100)</f>
        <v>29.75</v>
      </c>
      <c r="T2188" s="29">
        <f>(1-$S2188/100)/(1-$F2188)-1</f>
        <v>6.4393939393937671E-2</v>
      </c>
      <c r="U2188" s="19" t="str">
        <f>IF(ABS(IFERROR(T2188,0))&gt;0.05,INDEX(margin_ranges!$C$13:$C$16,MATCH($F2188*100,margin_ranges!$B$13:$B$16,1)),"")</f>
        <v>Balanced (Type B)</v>
      </c>
      <c r="V2188">
        <f>MIN(VLOOKUP($U2188,margin_ranges!$A$5:$D$10,4,FALSE),$P2188*100)</f>
        <v>29.75</v>
      </c>
      <c r="Y2188" s="29">
        <f t="shared" si="33"/>
        <v>6.4393939393937671E-2</v>
      </c>
    </row>
    <row r="2189" spans="1:25" x14ac:dyDescent="0.3">
      <c r="A2189" s="8" t="s">
        <v>17</v>
      </c>
      <c r="B2189" s="8" t="s">
        <v>3878</v>
      </c>
      <c r="C2189" s="8" t="s">
        <v>3879</v>
      </c>
      <c r="D2189" s="8" t="s">
        <v>3906</v>
      </c>
      <c r="E2189" s="8" t="s">
        <v>3907</v>
      </c>
      <c r="F2189" s="24">
        <v>0.33999999999999903</v>
      </c>
      <c r="G2189" s="24">
        <v>0</v>
      </c>
      <c r="H2189" s="25">
        <v>9.8300999999999998</v>
      </c>
      <c r="I2189" s="25">
        <v>1.2597</v>
      </c>
      <c r="J2189" s="15">
        <v>31</v>
      </c>
      <c r="K2189" s="15">
        <v>9</v>
      </c>
      <c r="L2189" s="13">
        <v>0.12809999999999999</v>
      </c>
      <c r="M2189" s="7">
        <v>0.81182240999999999</v>
      </c>
      <c r="N2189" s="26">
        <v>0.5</v>
      </c>
      <c r="O2189" s="27" t="s">
        <v>22</v>
      </c>
      <c r="P2189" s="8">
        <v>0.38410175099999999</v>
      </c>
      <c r="Q2189" s="24">
        <v>0.34</v>
      </c>
      <c r="R2189" t="str">
        <f>IF($Q2189*100&gt;=VLOOKUP($O2189,margin_ranges!$A$5:$C$10,2,FALSE),IF($Q2189*100&lt;=VLOOKUP($O2189,margin_ranges!$A$5:$C$10,3,FALSE)+10,"IN RANGE","ABOVE RANGE"),"BELOW RANGE")</f>
        <v>IN RANGE</v>
      </c>
      <c r="S2189">
        <f>MIN(VLOOKUP($O2189,margin_ranges!$A$5:$D$10,4,FALSE),$P2189*100)</f>
        <v>29.75</v>
      </c>
      <c r="T2189" s="29">
        <f>(1-$S2189/100)/(1-$F2189)-1</f>
        <v>6.4393939393937671E-2</v>
      </c>
      <c r="U2189" s="19" t="str">
        <f>IF(ABS(IFERROR(T2189,0))&gt;0.05,INDEX(margin_ranges!$C$13:$C$16,MATCH($F2189*100,margin_ranges!$B$13:$B$16,1)),"")</f>
        <v>Balanced (Type B)</v>
      </c>
      <c r="V2189">
        <f>MIN(VLOOKUP($U2189,margin_ranges!$A$5:$D$10,4,FALSE),$P2189*100)</f>
        <v>29.75</v>
      </c>
      <c r="Y2189" s="29">
        <f t="shared" si="33"/>
        <v>6.4393939393937671E-2</v>
      </c>
    </row>
    <row r="2190" spans="1:25" x14ac:dyDescent="0.3">
      <c r="A2190" s="8" t="s">
        <v>17</v>
      </c>
      <c r="B2190" s="8" t="s">
        <v>3878</v>
      </c>
      <c r="C2190" s="8" t="s">
        <v>3879</v>
      </c>
      <c r="D2190" s="8" t="s">
        <v>3908</v>
      </c>
      <c r="E2190" s="8" t="s">
        <v>3909</v>
      </c>
      <c r="F2190" s="24">
        <v>0.33999999999999903</v>
      </c>
      <c r="G2190" s="24">
        <v>1</v>
      </c>
      <c r="H2190" s="25">
        <v>186.2139</v>
      </c>
      <c r="I2190" s="25">
        <v>118.41679999999999</v>
      </c>
      <c r="J2190" s="15">
        <v>1372</v>
      </c>
      <c r="K2190" s="15">
        <v>412</v>
      </c>
      <c r="L2190" s="13">
        <v>0.63590000000000002</v>
      </c>
      <c r="M2190" s="7">
        <v>0.38624519000000002</v>
      </c>
      <c r="N2190" s="26">
        <v>0.1</v>
      </c>
      <c r="O2190" s="27" t="s">
        <v>22</v>
      </c>
      <c r="P2190" s="8">
        <v>0.74109710169999998</v>
      </c>
      <c r="Q2190" s="24">
        <v>0.34</v>
      </c>
      <c r="R2190" t="str">
        <f>IF($Q2190*100&gt;=VLOOKUP($O2190,margin_ranges!$A$5:$C$10,2,FALSE),IF($Q2190*100&lt;=VLOOKUP($O2190,margin_ranges!$A$5:$C$10,3,FALSE)+10,"IN RANGE","ABOVE RANGE"),"BELOW RANGE")</f>
        <v>IN RANGE</v>
      </c>
      <c r="S2190">
        <f>MIN(VLOOKUP($O2190,margin_ranges!$A$5:$D$10,4,FALSE),$P2190*100)</f>
        <v>29.75</v>
      </c>
      <c r="T2190" s="29">
        <f>(1-$S2190/100)/(1-$F2190)-1</f>
        <v>6.4393939393937671E-2</v>
      </c>
      <c r="U2190" s="19" t="str">
        <f>IF(ABS(IFERROR(T2190,0))&gt;0.05,INDEX(margin_ranges!$C$13:$C$16,MATCH($F2190*100,margin_ranges!$B$13:$B$16,1)),"")</f>
        <v>Balanced (Type B)</v>
      </c>
      <c r="V2190">
        <f>MIN(VLOOKUP($U2190,margin_ranges!$A$5:$D$10,4,FALSE),$P2190*100)</f>
        <v>29.75</v>
      </c>
      <c r="Y2190" s="29">
        <f t="shared" ref="Y2190:Y2253" si="34">(1-$V2190/100)/(1-$F2190)-1</f>
        <v>6.4393939393937671E-2</v>
      </c>
    </row>
    <row r="2191" spans="1:25" x14ac:dyDescent="0.3">
      <c r="A2191" s="8" t="s">
        <v>17</v>
      </c>
      <c r="B2191" s="8" t="s">
        <v>3878</v>
      </c>
      <c r="C2191" s="8" t="s">
        <v>3879</v>
      </c>
      <c r="D2191" s="8" t="s">
        <v>3912</v>
      </c>
      <c r="E2191" s="8" t="s">
        <v>3913</v>
      </c>
      <c r="F2191" s="24">
        <v>0.33999999999999903</v>
      </c>
      <c r="G2191" s="24">
        <v>0</v>
      </c>
      <c r="H2191" s="25">
        <v>15.0085</v>
      </c>
      <c r="I2191" s="25">
        <v>3.3540999999999999</v>
      </c>
      <c r="J2191" s="15">
        <v>84</v>
      </c>
      <c r="K2191" s="15">
        <v>26</v>
      </c>
      <c r="L2191" s="13">
        <v>0.2235</v>
      </c>
      <c r="M2191" s="7">
        <v>0.83931597999999996</v>
      </c>
      <c r="N2191" s="26">
        <v>0.5</v>
      </c>
      <c r="O2191" s="27" t="s">
        <v>22</v>
      </c>
      <c r="P2191" s="8">
        <v>0.40427680490000001</v>
      </c>
      <c r="Q2191" s="24">
        <v>0.34</v>
      </c>
      <c r="R2191" t="str">
        <f>IF($Q2191*100&gt;=VLOOKUP($O2191,margin_ranges!$A$5:$C$10,2,FALSE),IF($Q2191*100&lt;=VLOOKUP($O2191,margin_ranges!$A$5:$C$10,3,FALSE)+10,"IN RANGE","ABOVE RANGE"),"BELOW RANGE")</f>
        <v>IN RANGE</v>
      </c>
      <c r="S2191">
        <f>MIN(VLOOKUP($O2191,margin_ranges!$A$5:$D$10,4,FALSE),$P2191*100)</f>
        <v>29.75</v>
      </c>
      <c r="T2191" s="29">
        <f>(1-$S2191/100)/(1-$F2191)-1</f>
        <v>6.4393939393937671E-2</v>
      </c>
      <c r="U2191" s="19" t="str">
        <f>IF(ABS(IFERROR(T2191,0))&gt;0.05,INDEX(margin_ranges!$C$13:$C$16,MATCH($F2191*100,margin_ranges!$B$13:$B$16,1)),"")</f>
        <v>Balanced (Type B)</v>
      </c>
      <c r="V2191">
        <f>MIN(VLOOKUP($U2191,margin_ranges!$A$5:$D$10,4,FALSE),$P2191*100)</f>
        <v>29.75</v>
      </c>
      <c r="Y2191" s="29">
        <f t="shared" si="34"/>
        <v>6.4393939393937671E-2</v>
      </c>
    </row>
    <row r="2192" spans="1:25" x14ac:dyDescent="0.3">
      <c r="A2192" s="8" t="s">
        <v>17</v>
      </c>
      <c r="B2192" s="8" t="s">
        <v>3878</v>
      </c>
      <c r="C2192" s="8" t="s">
        <v>3879</v>
      </c>
      <c r="D2192" s="8" t="s">
        <v>3938</v>
      </c>
      <c r="E2192" s="8" t="s">
        <v>3939</v>
      </c>
      <c r="F2192" s="24">
        <v>0.33999999999999903</v>
      </c>
      <c r="G2192" s="24">
        <v>0</v>
      </c>
      <c r="H2192" s="25">
        <v>29.917100000000001</v>
      </c>
      <c r="I2192" s="25">
        <v>5.3932000000000002</v>
      </c>
      <c r="J2192" s="15">
        <v>75</v>
      </c>
      <c r="K2192" s="15">
        <v>23</v>
      </c>
      <c r="L2192" s="13">
        <v>0.18029999999999999</v>
      </c>
      <c r="M2192" s="7">
        <v>0.46176147000000001</v>
      </c>
      <c r="N2192" s="26">
        <v>0.25</v>
      </c>
      <c r="O2192" s="27" t="s">
        <v>22</v>
      </c>
      <c r="P2192" s="8">
        <v>0.45859493540000001</v>
      </c>
      <c r="Q2192" s="24">
        <v>0.34</v>
      </c>
      <c r="R2192" t="str">
        <f>IF($Q2192*100&gt;=VLOOKUP($O2192,margin_ranges!$A$5:$C$10,2,FALSE),IF($Q2192*100&lt;=VLOOKUP($O2192,margin_ranges!$A$5:$C$10,3,FALSE)+10,"IN RANGE","ABOVE RANGE"),"BELOW RANGE")</f>
        <v>IN RANGE</v>
      </c>
      <c r="S2192">
        <f>MIN(VLOOKUP($O2192,margin_ranges!$A$5:$D$10,4,FALSE),$P2192*100)</f>
        <v>29.75</v>
      </c>
      <c r="T2192" s="29">
        <f>(1-$S2192/100)/(1-$F2192)-1</f>
        <v>6.4393939393937671E-2</v>
      </c>
      <c r="U2192" s="19" t="str">
        <f>IF(ABS(IFERROR(T2192,0))&gt;0.05,INDEX(margin_ranges!$C$13:$C$16,MATCH($F2192*100,margin_ranges!$B$13:$B$16,1)),"")</f>
        <v>Balanced (Type B)</v>
      </c>
      <c r="V2192">
        <f>MIN(VLOOKUP($U2192,margin_ranges!$A$5:$D$10,4,FALSE),$P2192*100)</f>
        <v>29.75</v>
      </c>
      <c r="Y2192" s="29">
        <f t="shared" si="34"/>
        <v>6.4393939393937671E-2</v>
      </c>
    </row>
    <row r="2193" spans="1:25" x14ac:dyDescent="0.3">
      <c r="A2193" s="8" t="s">
        <v>17</v>
      </c>
      <c r="B2193" s="8" t="s">
        <v>3878</v>
      </c>
      <c r="C2193" s="8" t="s">
        <v>3879</v>
      </c>
      <c r="D2193" s="8" t="s">
        <v>3946</v>
      </c>
      <c r="E2193" s="8" t="s">
        <v>3947</v>
      </c>
      <c r="F2193" s="24">
        <v>0.33999999999999903</v>
      </c>
      <c r="G2193" s="24">
        <v>0</v>
      </c>
      <c r="H2193" s="25">
        <v>11.944900000000001</v>
      </c>
      <c r="I2193" s="25">
        <v>2.0329999999999999</v>
      </c>
      <c r="J2193" s="15">
        <v>51</v>
      </c>
      <c r="K2193" s="15">
        <v>15</v>
      </c>
      <c r="L2193" s="13">
        <v>0.17019999999999999</v>
      </c>
      <c r="M2193" s="7">
        <v>0.83000492000000003</v>
      </c>
      <c r="N2193" s="26">
        <v>0.5</v>
      </c>
      <c r="O2193" s="27" t="s">
        <v>22</v>
      </c>
      <c r="P2193" s="8">
        <v>0.3975939315</v>
      </c>
      <c r="Q2193" s="24">
        <v>0.34</v>
      </c>
      <c r="R2193" t="str">
        <f>IF($Q2193*100&gt;=VLOOKUP($O2193,margin_ranges!$A$5:$C$10,2,FALSE),IF($Q2193*100&lt;=VLOOKUP($O2193,margin_ranges!$A$5:$C$10,3,FALSE)+10,"IN RANGE","ABOVE RANGE"),"BELOW RANGE")</f>
        <v>IN RANGE</v>
      </c>
      <c r="S2193">
        <f>MIN(VLOOKUP($O2193,margin_ranges!$A$5:$D$10,4,FALSE),$P2193*100)</f>
        <v>29.75</v>
      </c>
      <c r="T2193" s="29">
        <f>(1-$S2193/100)/(1-$F2193)-1</f>
        <v>6.4393939393937671E-2</v>
      </c>
      <c r="U2193" s="19" t="str">
        <f>IF(ABS(IFERROR(T2193,0))&gt;0.05,INDEX(margin_ranges!$C$13:$C$16,MATCH($F2193*100,margin_ranges!$B$13:$B$16,1)),"")</f>
        <v>Balanced (Type B)</v>
      </c>
      <c r="V2193">
        <f>MIN(VLOOKUP($U2193,margin_ranges!$A$5:$D$10,4,FALSE),$P2193*100)</f>
        <v>29.75</v>
      </c>
      <c r="Y2193" s="29">
        <f t="shared" si="34"/>
        <v>6.4393939393937671E-2</v>
      </c>
    </row>
    <row r="2194" spans="1:25" x14ac:dyDescent="0.3">
      <c r="A2194" s="8" t="s">
        <v>17</v>
      </c>
      <c r="B2194" s="8" t="s">
        <v>3878</v>
      </c>
      <c r="C2194" s="8" t="s">
        <v>3879</v>
      </c>
      <c r="D2194" s="8" t="s">
        <v>3954</v>
      </c>
      <c r="E2194" s="8" t="s">
        <v>3955</v>
      </c>
      <c r="F2194" s="24">
        <v>0.33999999999999903</v>
      </c>
      <c r="G2194" s="24">
        <v>1</v>
      </c>
      <c r="H2194" s="25">
        <v>144.14570000000001</v>
      </c>
      <c r="I2194" s="25">
        <v>122.7589</v>
      </c>
      <c r="J2194" s="15">
        <v>860</v>
      </c>
      <c r="K2194" s="15">
        <v>262</v>
      </c>
      <c r="L2194" s="13">
        <v>0.85160000000000002</v>
      </c>
      <c r="M2194" s="7">
        <v>0.23342203</v>
      </c>
      <c r="N2194" s="26">
        <v>0.1</v>
      </c>
      <c r="O2194" s="27" t="s">
        <v>22</v>
      </c>
      <c r="P2194" s="8">
        <v>0.57159141869999996</v>
      </c>
      <c r="Q2194" s="24">
        <v>0.34</v>
      </c>
      <c r="R2194" t="str">
        <f>IF($Q2194*100&gt;=VLOOKUP($O2194,margin_ranges!$A$5:$C$10,2,FALSE),IF($Q2194*100&lt;=VLOOKUP($O2194,margin_ranges!$A$5:$C$10,3,FALSE)+10,"IN RANGE","ABOVE RANGE"),"BELOW RANGE")</f>
        <v>IN RANGE</v>
      </c>
      <c r="S2194">
        <f>MIN(VLOOKUP($O2194,margin_ranges!$A$5:$D$10,4,FALSE),$P2194*100)</f>
        <v>29.75</v>
      </c>
      <c r="T2194" s="29">
        <f>(1-$S2194/100)/(1-$F2194)-1</f>
        <v>6.4393939393937671E-2</v>
      </c>
      <c r="U2194" s="19" t="str">
        <f>IF(ABS(IFERROR(T2194,0))&gt;0.05,INDEX(margin_ranges!$C$13:$C$16,MATCH($F2194*100,margin_ranges!$B$13:$B$16,1)),"")</f>
        <v>Balanced (Type B)</v>
      </c>
      <c r="V2194">
        <f>MIN(VLOOKUP($U2194,margin_ranges!$A$5:$D$10,4,FALSE),$P2194*100)</f>
        <v>29.75</v>
      </c>
      <c r="Y2194" s="29">
        <f t="shared" si="34"/>
        <v>6.4393939393937671E-2</v>
      </c>
    </row>
    <row r="2195" spans="1:25" x14ac:dyDescent="0.3">
      <c r="A2195" s="8" t="s">
        <v>17</v>
      </c>
      <c r="B2195" s="8" t="s">
        <v>3878</v>
      </c>
      <c r="C2195" s="8" t="s">
        <v>3879</v>
      </c>
      <c r="D2195" s="8" t="s">
        <v>3900</v>
      </c>
      <c r="E2195" s="8" t="s">
        <v>3901</v>
      </c>
      <c r="F2195" s="24">
        <v>0.24444198854322</v>
      </c>
      <c r="G2195" s="24">
        <v>0</v>
      </c>
      <c r="H2195" s="25">
        <v>1.9286000000000001</v>
      </c>
      <c r="I2195" s="25">
        <v>0.29299999999999998</v>
      </c>
      <c r="J2195" s="15">
        <v>12</v>
      </c>
      <c r="K2195" s="15">
        <v>3</v>
      </c>
      <c r="L2195" s="13">
        <v>0.15190000000000001</v>
      </c>
      <c r="M2195" s="7">
        <v>1.3235251100000001</v>
      </c>
      <c r="N2195" s="26">
        <v>1</v>
      </c>
      <c r="O2195" s="27" t="s">
        <v>22</v>
      </c>
      <c r="P2195" s="8">
        <v>0.24444198850000001</v>
      </c>
      <c r="Q2195" s="24">
        <v>0.28000000000000003</v>
      </c>
      <c r="R2195" t="str">
        <f>IF($Q2195*100&gt;=VLOOKUP($O2195,margin_ranges!$A$5:$C$10,2,FALSE),IF($Q2195*100&lt;=VLOOKUP($O2195,margin_ranges!$A$5:$C$10,3,FALSE)+10,"IN RANGE","ABOVE RANGE"),"BELOW RANGE")</f>
        <v>IN RANGE</v>
      </c>
      <c r="S2195">
        <f>MIN(VLOOKUP($O2195,margin_ranges!$A$5:$D$10,4,FALSE),$P2195*100)</f>
        <v>24.444198850000003</v>
      </c>
      <c r="T2195" s="29">
        <f>(1-$S2195/100)/(1-$F2195)-1</f>
        <v>5.7202687031576716E-11</v>
      </c>
      <c r="U2195" s="19" t="str">
        <f>IF(ABS(IFERROR(T2195,0))&gt;0.05,INDEX(margin_ranges!$C$13:$C$16,MATCH($F2195*100,margin_ranges!$B$13:$B$16,1)),"")</f>
        <v/>
      </c>
      <c r="V2195" t="e">
        <f>MIN(VLOOKUP($U2195,margin_ranges!$A$5:$D$10,4,FALSE),$P2195*100)</f>
        <v>#N/A</v>
      </c>
      <c r="Y2195" s="29" t="e">
        <f t="shared" si="34"/>
        <v>#N/A</v>
      </c>
    </row>
    <row r="2196" spans="1:25" x14ac:dyDescent="0.3">
      <c r="A2196" s="8" t="s">
        <v>17</v>
      </c>
      <c r="B2196" s="8" t="s">
        <v>3878</v>
      </c>
      <c r="C2196" s="8" t="s">
        <v>3879</v>
      </c>
      <c r="D2196" s="8" t="s">
        <v>3914</v>
      </c>
      <c r="E2196" s="8" t="s">
        <v>3915</v>
      </c>
      <c r="F2196" s="24">
        <v>0.24040386560979801</v>
      </c>
      <c r="G2196" s="24">
        <v>1</v>
      </c>
      <c r="H2196" s="25">
        <v>460.33499999999998</v>
      </c>
      <c r="I2196" s="25">
        <v>115.3826</v>
      </c>
      <c r="J2196" s="15">
        <v>4557</v>
      </c>
      <c r="K2196" s="15">
        <v>1047</v>
      </c>
      <c r="L2196" s="13">
        <v>0.25059999999999999</v>
      </c>
      <c r="M2196" s="7">
        <v>1.3164890600000001</v>
      </c>
      <c r="N2196" s="26">
        <v>1</v>
      </c>
      <c r="O2196" s="27" t="s">
        <v>22</v>
      </c>
      <c r="P2196" s="8">
        <v>0.24040386559999999</v>
      </c>
      <c r="Q2196" s="24">
        <v>0.3</v>
      </c>
      <c r="R2196" t="str">
        <f>IF($Q2196*100&gt;=VLOOKUP($O2196,margin_ranges!$A$5:$C$10,2,FALSE),IF($Q2196*100&lt;=VLOOKUP($O2196,margin_ranges!$A$5:$C$10,3,FALSE)+10,"IN RANGE","ABOVE RANGE"),"BELOW RANGE")</f>
        <v>IN RANGE</v>
      </c>
      <c r="S2196">
        <f>MIN(VLOOKUP($O2196,margin_ranges!$A$5:$D$10,4,FALSE),$P2196*100)</f>
        <v>24.040386559999998</v>
      </c>
      <c r="T2196" s="29">
        <f>(1-$S2196/100)/(1-$F2196)-1</f>
        <v>1.2898793144699994E-11</v>
      </c>
      <c r="U2196" s="19" t="str">
        <f>IF(ABS(IFERROR(T2196,0))&gt;0.05,INDEX(margin_ranges!$C$13:$C$16,MATCH($F2196*100,margin_ranges!$B$13:$B$16,1)),"")</f>
        <v/>
      </c>
      <c r="V2196" t="e">
        <f>MIN(VLOOKUP($U2196,margin_ranges!$A$5:$D$10,4,FALSE),$P2196*100)</f>
        <v>#N/A</v>
      </c>
      <c r="Y2196" s="29" t="e">
        <f t="shared" si="34"/>
        <v>#N/A</v>
      </c>
    </row>
    <row r="2197" spans="1:25" x14ac:dyDescent="0.3">
      <c r="A2197" s="8" t="s">
        <v>17</v>
      </c>
      <c r="B2197" s="8" t="s">
        <v>3878</v>
      </c>
      <c r="C2197" s="8" t="s">
        <v>3879</v>
      </c>
      <c r="D2197" s="8" t="s">
        <v>3920</v>
      </c>
      <c r="E2197" s="8" t="s">
        <v>3921</v>
      </c>
      <c r="F2197" s="24">
        <v>0.12823246310949901</v>
      </c>
      <c r="G2197" s="24">
        <v>1</v>
      </c>
      <c r="H2197" s="25">
        <v>280.92689999999999</v>
      </c>
      <c r="I2197" s="25">
        <v>62.518599999999999</v>
      </c>
      <c r="J2197" s="15">
        <v>1291</v>
      </c>
      <c r="K2197" s="15">
        <v>153</v>
      </c>
      <c r="L2197" s="13">
        <v>0.2225</v>
      </c>
      <c r="M2197" s="7">
        <v>0.68825687000000002</v>
      </c>
      <c r="N2197" s="26">
        <v>0.6</v>
      </c>
      <c r="O2197" s="27" t="s">
        <v>92</v>
      </c>
      <c r="P2197" s="8">
        <v>0.1282324631</v>
      </c>
      <c r="Q2197" s="24">
        <v>0.2</v>
      </c>
      <c r="R2197" t="str">
        <f>IF($Q2197*100&gt;=VLOOKUP($O2197,margin_ranges!$A$5:$C$10,2,FALSE),IF($Q2197*100&lt;=VLOOKUP($O2197,margin_ranges!$A$5:$C$10,3,FALSE)+10,"IN RANGE","ABOVE RANGE"),"BELOW RANGE")</f>
        <v>IN RANGE</v>
      </c>
      <c r="S2197">
        <f>MIN(VLOOKUP($O2197,margin_ranges!$A$5:$D$10,4,FALSE),$P2197*100)</f>
        <v>12.82324631</v>
      </c>
      <c r="T2197" s="29">
        <f>(1-$S2197/100)/(1-$F2197)-1</f>
        <v>1.0896172852881136E-11</v>
      </c>
      <c r="U2197" s="19" t="str">
        <f>IF(ABS(IFERROR(T2197,0))&gt;0.05,INDEX(margin_ranges!$C$13:$C$16,MATCH($F2197*100,margin_ranges!$B$13:$B$16,1)),"")</f>
        <v/>
      </c>
      <c r="V2197" t="e">
        <f>MIN(VLOOKUP($U2197,margin_ranges!$A$5:$D$10,4,FALSE),$P2197*100)</f>
        <v>#N/A</v>
      </c>
      <c r="Y2197" s="29" t="e">
        <f t="shared" si="34"/>
        <v>#N/A</v>
      </c>
    </row>
    <row r="2198" spans="1:25" x14ac:dyDescent="0.3">
      <c r="A2198" s="8" t="s">
        <v>17</v>
      </c>
      <c r="B2198" s="8" t="s">
        <v>3878</v>
      </c>
      <c r="C2198" s="8" t="s">
        <v>3879</v>
      </c>
      <c r="D2198" s="8" t="s">
        <v>3924</v>
      </c>
      <c r="E2198" s="8" t="s">
        <v>3925</v>
      </c>
      <c r="F2198" s="24">
        <v>0.206573562507679</v>
      </c>
      <c r="G2198" s="24">
        <v>1</v>
      </c>
      <c r="H2198" s="25">
        <v>109.056</v>
      </c>
      <c r="I2198" s="25">
        <v>5.6736000000000004</v>
      </c>
      <c r="J2198" s="15">
        <v>215</v>
      </c>
      <c r="K2198" s="15">
        <v>44</v>
      </c>
      <c r="L2198" s="13">
        <v>5.1999999999999998E-2</v>
      </c>
      <c r="M2198" s="7">
        <v>1.26035629</v>
      </c>
      <c r="N2198" s="26">
        <v>1</v>
      </c>
      <c r="O2198" s="27" t="s">
        <v>22</v>
      </c>
      <c r="P2198" s="8">
        <v>0.2065735625</v>
      </c>
      <c r="Q2198" s="24">
        <v>0.25</v>
      </c>
      <c r="R2198" t="str">
        <f>IF($Q2198*100&gt;=VLOOKUP($O2198,margin_ranges!$A$5:$C$10,2,FALSE),IF($Q2198*100&lt;=VLOOKUP($O2198,margin_ranges!$A$5:$C$10,3,FALSE)+10,"IN RANGE","ABOVE RANGE"),"BELOW RANGE")</f>
        <v>IN RANGE</v>
      </c>
      <c r="S2198">
        <f>MIN(VLOOKUP($O2198,margin_ranges!$A$5:$D$10,4,FALSE),$P2198*100)</f>
        <v>20.657356249999999</v>
      </c>
      <c r="T2198" s="29">
        <f>(1-$S2198/100)/(1-$F2198)-1</f>
        <v>9.6782581948673396E-12</v>
      </c>
      <c r="U2198" s="19" t="str">
        <f>IF(ABS(IFERROR(T2198,0))&gt;0.05,INDEX(margin_ranges!$C$13:$C$16,MATCH($F2198*100,margin_ranges!$B$13:$B$16,1)),"")</f>
        <v/>
      </c>
      <c r="V2198" t="e">
        <f>MIN(VLOOKUP($U2198,margin_ranges!$A$5:$D$10,4,FALSE),$P2198*100)</f>
        <v>#N/A</v>
      </c>
      <c r="Y2198" s="29" t="e">
        <f t="shared" si="34"/>
        <v>#N/A</v>
      </c>
    </row>
    <row r="2199" spans="1:25" x14ac:dyDescent="0.3">
      <c r="A2199" s="8" t="s">
        <v>17</v>
      </c>
      <c r="B2199" s="8" t="s">
        <v>3878</v>
      </c>
      <c r="C2199" s="8" t="s">
        <v>3879</v>
      </c>
      <c r="D2199" s="8" t="s">
        <v>3936</v>
      </c>
      <c r="E2199" s="8" t="s">
        <v>3937</v>
      </c>
      <c r="F2199" s="24">
        <v>0.169029543583645</v>
      </c>
      <c r="G2199" s="24">
        <v>0</v>
      </c>
      <c r="H2199" s="25">
        <v>3.0587</v>
      </c>
      <c r="I2199" s="25">
        <v>0.22570000000000001</v>
      </c>
      <c r="J2199" s="15">
        <v>9</v>
      </c>
      <c r="K2199" s="15">
        <v>1</v>
      </c>
      <c r="L2199" s="13">
        <v>7.3800000000000004E-2</v>
      </c>
      <c r="M2199" s="7">
        <v>1.3839240500000001</v>
      </c>
      <c r="N2199" s="26">
        <v>1.1499999999999999</v>
      </c>
      <c r="O2199" s="27" t="s">
        <v>92</v>
      </c>
      <c r="P2199" s="8">
        <v>0.1690295436</v>
      </c>
      <c r="Q2199" s="24">
        <v>0.19</v>
      </c>
      <c r="R2199" t="str">
        <f>IF($Q2199*100&gt;=VLOOKUP($O2199,margin_ranges!$A$5:$C$10,2,FALSE),IF($Q2199*100&lt;=VLOOKUP($O2199,margin_ranges!$A$5:$C$10,3,FALSE)+10,"IN RANGE","ABOVE RANGE"),"BELOW RANGE")</f>
        <v>BELOW RANGE</v>
      </c>
      <c r="S2199">
        <f>MIN(VLOOKUP($O2199,margin_ranges!$A$5:$D$10,4,FALSE),$P2199*100)</f>
        <v>16.902954359999999</v>
      </c>
      <c r="T2199" s="29">
        <f>(1-$S2199/100)/(1-$F2199)-1</f>
        <v>-1.968181173594985E-11</v>
      </c>
      <c r="U2199" s="19" t="str">
        <f>IF(ABS(IFERROR(T2199,0))&gt;0.05,INDEX(margin_ranges!$C$13:$C$16,MATCH($F2199*100,margin_ranges!$B$13:$B$16,1)),"")</f>
        <v/>
      </c>
      <c r="V2199" t="e">
        <f>MIN(VLOOKUP($U2199,margin_ranges!$A$5:$D$10,4,FALSE),$P2199*100)</f>
        <v>#N/A</v>
      </c>
      <c r="Y2199" s="29" t="e">
        <f t="shared" si="34"/>
        <v>#N/A</v>
      </c>
    </row>
    <row r="2200" spans="1:25" x14ac:dyDescent="0.3">
      <c r="A2200" s="8" t="s">
        <v>17</v>
      </c>
      <c r="B2200" s="8" t="s">
        <v>3878</v>
      </c>
      <c r="C2200" s="8" t="s">
        <v>3879</v>
      </c>
      <c r="D2200" s="8" t="s">
        <v>3904</v>
      </c>
      <c r="E2200" s="8" t="s">
        <v>3905</v>
      </c>
      <c r="F2200" s="24">
        <v>0.28299218477029098</v>
      </c>
      <c r="G2200" s="24">
        <v>1</v>
      </c>
      <c r="H2200" s="25">
        <v>265.11779999999999</v>
      </c>
      <c r="I2200" s="25">
        <v>58.191600000000001</v>
      </c>
      <c r="J2200" s="15">
        <v>1704</v>
      </c>
      <c r="K2200" s="15">
        <v>477</v>
      </c>
      <c r="L2200" s="13">
        <v>0.2195</v>
      </c>
      <c r="M2200" s="7">
        <v>0.97627945999999999</v>
      </c>
      <c r="N2200" s="26">
        <v>0.7</v>
      </c>
      <c r="O2200" s="27" t="s">
        <v>22</v>
      </c>
      <c r="P2200" s="8">
        <v>0.28299218479999999</v>
      </c>
      <c r="Q2200" s="24">
        <v>0.31</v>
      </c>
      <c r="R2200" t="str">
        <f>IF($Q2200*100&gt;=VLOOKUP($O2200,margin_ranges!$A$5:$C$10,2,FALSE),IF($Q2200*100&lt;=VLOOKUP($O2200,margin_ranges!$A$5:$C$10,3,FALSE)+10,"IN RANGE","ABOVE RANGE"),"BELOW RANGE")</f>
        <v>IN RANGE</v>
      </c>
      <c r="S2200">
        <f>MIN(VLOOKUP($O2200,margin_ranges!$A$5:$D$10,4,FALSE),$P2200*100)</f>
        <v>28.29921848</v>
      </c>
      <c r="T2200" s="29">
        <f>(1-$S2200/100)/(1-$F2200)-1</f>
        <v>-4.143474452433793E-11</v>
      </c>
      <c r="U2200" s="19" t="str">
        <f>IF(ABS(IFERROR(T2200,0))&gt;0.05,INDEX(margin_ranges!$C$13:$C$16,MATCH($F2200*100,margin_ranges!$B$13:$B$16,1)),"")</f>
        <v/>
      </c>
      <c r="V2200" t="e">
        <f>MIN(VLOOKUP($U2200,margin_ranges!$A$5:$D$10,4,FALSE),$P2200*100)</f>
        <v>#N/A</v>
      </c>
      <c r="Y2200" s="29" t="e">
        <f t="shared" si="34"/>
        <v>#N/A</v>
      </c>
    </row>
    <row r="2201" spans="1:25" x14ac:dyDescent="0.3">
      <c r="A2201" s="8" t="s">
        <v>17</v>
      </c>
      <c r="B2201" s="8" t="s">
        <v>3878</v>
      </c>
      <c r="C2201" s="8" t="s">
        <v>3879</v>
      </c>
      <c r="D2201" s="8" t="s">
        <v>3948</v>
      </c>
      <c r="E2201" s="8" t="s">
        <v>3949</v>
      </c>
      <c r="F2201" s="24">
        <v>9.8674028758459001E-2</v>
      </c>
      <c r="G2201" s="24">
        <v>1</v>
      </c>
      <c r="H2201" s="25">
        <v>292.47809999999998</v>
      </c>
      <c r="I2201" s="25">
        <v>46.5809</v>
      </c>
      <c r="J2201" s="15">
        <v>1240</v>
      </c>
      <c r="K2201" s="15">
        <v>70</v>
      </c>
      <c r="L2201" s="13">
        <v>0.1593</v>
      </c>
      <c r="M2201" s="7">
        <v>0.88758121000000001</v>
      </c>
      <c r="N2201" s="26">
        <v>0.8</v>
      </c>
      <c r="O2201" s="27" t="s">
        <v>95</v>
      </c>
      <c r="P2201" s="8">
        <v>9.8674028799999994E-2</v>
      </c>
      <c r="Q2201" s="24">
        <v>0.1</v>
      </c>
      <c r="R2201" t="str">
        <f>IF($Q2201*100&gt;=VLOOKUP($O2201,margin_ranges!$A$5:$C$10,2,FALSE),IF($Q2201*100&lt;=VLOOKUP($O2201,margin_ranges!$A$5:$C$10,3,FALSE)+10,"IN RANGE","ABOVE RANGE"),"BELOW RANGE")</f>
        <v>IN RANGE</v>
      </c>
      <c r="S2201">
        <f>MIN(VLOOKUP($O2201,margin_ranges!$A$5:$D$10,4,FALSE),$P2201*100)</f>
        <v>9.8674028800000002</v>
      </c>
      <c r="T2201" s="29">
        <f>(1-$S2201/100)/(1-$F2201)-1</f>
        <v>-4.6088799443566586E-11</v>
      </c>
      <c r="U2201" s="19" t="str">
        <f>IF(ABS(IFERROR(T2201,0))&gt;0.05,INDEX(margin_ranges!$C$13:$C$16,MATCH($F2201*100,margin_ranges!$B$13:$B$16,1)),"")</f>
        <v/>
      </c>
      <c r="V2201" t="e">
        <f>MIN(VLOOKUP($U2201,margin_ranges!$A$5:$D$10,4,FALSE),$P2201*100)</f>
        <v>#N/A</v>
      </c>
      <c r="Y2201" s="29" t="e">
        <f t="shared" si="34"/>
        <v>#N/A</v>
      </c>
    </row>
    <row r="2202" spans="1:25" x14ac:dyDescent="0.3">
      <c r="A2202" s="8" t="s">
        <v>17</v>
      </c>
      <c r="B2202" s="8" t="s">
        <v>3878</v>
      </c>
      <c r="C2202" s="8" t="s">
        <v>3879</v>
      </c>
      <c r="D2202" s="8" t="s">
        <v>3944</v>
      </c>
      <c r="E2202" s="8" t="s">
        <v>3945</v>
      </c>
      <c r="F2202" s="24">
        <v>0.23187429935579901</v>
      </c>
      <c r="G2202" s="24">
        <v>1</v>
      </c>
      <c r="H2202" s="25">
        <v>420.34710000000001</v>
      </c>
      <c r="I2202" s="25">
        <v>148.1198</v>
      </c>
      <c r="J2202" s="15">
        <v>2892</v>
      </c>
      <c r="K2202" s="15">
        <v>604</v>
      </c>
      <c r="L2202" s="13">
        <v>0.35239999999999999</v>
      </c>
      <c r="M2202" s="7">
        <v>0.65093513000000003</v>
      </c>
      <c r="N2202" s="26">
        <v>0.5</v>
      </c>
      <c r="O2202" s="27" t="s">
        <v>92</v>
      </c>
      <c r="P2202" s="8">
        <v>0.23187429940000001</v>
      </c>
      <c r="Q2202" s="24">
        <v>0.25</v>
      </c>
      <c r="R2202" t="str">
        <f>IF($Q2202*100&gt;=VLOOKUP($O2202,margin_ranges!$A$5:$C$10,2,FALSE),IF($Q2202*100&lt;=VLOOKUP($O2202,margin_ranges!$A$5:$C$10,3,FALSE)+10,"IN RANGE","ABOVE RANGE"),"BELOW RANGE")</f>
        <v>IN RANGE</v>
      </c>
      <c r="S2202">
        <f>MIN(VLOOKUP($O2202,margin_ranges!$A$5:$D$10,4,FALSE),$P2202*100)</f>
        <v>23.187429940000001</v>
      </c>
      <c r="T2202" s="29">
        <f>(1-$S2202/100)/(1-$F2202)-1</f>
        <v>-5.7544080611648951E-11</v>
      </c>
      <c r="U2202" s="19" t="str">
        <f>IF(ABS(IFERROR(T2202,0))&gt;0.05,INDEX(margin_ranges!$C$13:$C$16,MATCH($F2202*100,margin_ranges!$B$13:$B$16,1)),"")</f>
        <v/>
      </c>
      <c r="V2202" t="e">
        <f>MIN(VLOOKUP($U2202,margin_ranges!$A$5:$D$10,4,FALSE),$P2202*100)</f>
        <v>#N/A</v>
      </c>
      <c r="Y2202" s="29" t="e">
        <f t="shared" si="34"/>
        <v>#N/A</v>
      </c>
    </row>
    <row r="2203" spans="1:25" x14ac:dyDescent="0.3">
      <c r="A2203" s="8" t="s">
        <v>17</v>
      </c>
      <c r="B2203" s="8" t="s">
        <v>3878</v>
      </c>
      <c r="C2203" s="8" t="s">
        <v>3879</v>
      </c>
      <c r="D2203" s="8" t="s">
        <v>3882</v>
      </c>
      <c r="E2203" s="8" t="s">
        <v>3883</v>
      </c>
      <c r="F2203" s="24">
        <v>0.28999999999999998</v>
      </c>
      <c r="G2203" s="24">
        <v>1</v>
      </c>
      <c r="H2203" s="25">
        <v>201.31790000000001</v>
      </c>
      <c r="I2203" s="25">
        <v>61.747199999999999</v>
      </c>
      <c r="J2203" s="15">
        <v>1924</v>
      </c>
      <c r="K2203" s="15">
        <v>490</v>
      </c>
      <c r="L2203" s="13">
        <v>0.30669999999999997</v>
      </c>
      <c r="M2203" s="7">
        <v>1.0386684900000001</v>
      </c>
      <c r="N2203" s="26">
        <v>0.7</v>
      </c>
      <c r="O2203" s="27" t="s">
        <v>22</v>
      </c>
      <c r="P2203" s="8">
        <v>0.32606023200000001</v>
      </c>
      <c r="Q2203" s="24">
        <v>0.28999999999999998</v>
      </c>
      <c r="R2203" t="str">
        <f>IF($Q2203*100&gt;=VLOOKUP($O2203,margin_ranges!$A$5:$C$10,2,FALSE),IF($Q2203*100&lt;=VLOOKUP($O2203,margin_ranges!$A$5:$C$10,3,FALSE)+10,"IN RANGE","ABOVE RANGE"),"BELOW RANGE")</f>
        <v>IN RANGE</v>
      </c>
      <c r="S2203">
        <f>MIN(VLOOKUP($O2203,margin_ranges!$A$5:$D$10,4,FALSE),$P2203*100)</f>
        <v>29.75</v>
      </c>
      <c r="T2203" s="29">
        <f>(1-$S2203/100)/(1-$F2203)-1</f>
        <v>-1.0563380281690127E-2</v>
      </c>
      <c r="U2203" s="19" t="str">
        <f>IF(ABS(IFERROR(T2203,0))&gt;0.05,INDEX(margin_ranges!$C$13:$C$16,MATCH($F2203*100,margin_ranges!$B$13:$B$16,1)),"")</f>
        <v/>
      </c>
      <c r="V2203" t="e">
        <f>MIN(VLOOKUP($U2203,margin_ranges!$A$5:$D$10,4,FALSE),$P2203*100)</f>
        <v>#N/A</v>
      </c>
      <c r="Y2203" s="29" t="e">
        <f t="shared" si="34"/>
        <v>#N/A</v>
      </c>
    </row>
    <row r="2204" spans="1:25" x14ac:dyDescent="0.3">
      <c r="A2204" s="8" t="s">
        <v>17</v>
      </c>
      <c r="B2204" s="8" t="s">
        <v>3878</v>
      </c>
      <c r="C2204" s="8" t="s">
        <v>3879</v>
      </c>
      <c r="D2204" s="8" t="s">
        <v>3884</v>
      </c>
      <c r="E2204" s="8" t="s">
        <v>3885</v>
      </c>
      <c r="F2204" s="24">
        <v>0.28999999999999998</v>
      </c>
      <c r="G2204" s="24">
        <v>0</v>
      </c>
      <c r="H2204" s="25">
        <v>1.5730999999999999</v>
      </c>
      <c r="I2204" s="25">
        <v>0.67669999999999997</v>
      </c>
      <c r="J2204" s="15">
        <v>8</v>
      </c>
      <c r="K2204" s="15">
        <v>2</v>
      </c>
      <c r="L2204" s="13">
        <v>0.43020000000000003</v>
      </c>
      <c r="M2204" s="7">
        <v>0.38402997999999999</v>
      </c>
      <c r="N2204" s="26">
        <v>0.2</v>
      </c>
      <c r="O2204" s="27" t="s">
        <v>92</v>
      </c>
      <c r="P2204" s="8">
        <v>0.4792073221</v>
      </c>
      <c r="Q2204" s="24">
        <v>0.28999999999999998</v>
      </c>
      <c r="R2204" t="str">
        <f>IF($Q2204*100&gt;=VLOOKUP($O2204,margin_ranges!$A$5:$C$10,2,FALSE),IF($Q2204*100&lt;=VLOOKUP($O2204,margin_ranges!$A$5:$C$10,3,FALSE)+10,"IN RANGE","ABOVE RANGE"),"BELOW RANGE")</f>
        <v>IN RANGE</v>
      </c>
      <c r="S2204">
        <f>MIN(VLOOKUP($O2204,margin_ranges!$A$5:$D$10,4,FALSE),$P2204*100)</f>
        <v>29.75</v>
      </c>
      <c r="T2204" s="29">
        <f>(1-$S2204/100)/(1-$F2204)-1</f>
        <v>-1.0563380281690127E-2</v>
      </c>
      <c r="U2204" s="19" t="str">
        <f>IF(ABS(IFERROR(T2204,0))&gt;0.05,INDEX(margin_ranges!$C$13:$C$16,MATCH($F2204*100,margin_ranges!$B$13:$B$16,1)),"")</f>
        <v/>
      </c>
      <c r="V2204" t="e">
        <f>MIN(VLOOKUP($U2204,margin_ranges!$A$5:$D$10,4,FALSE),$P2204*100)</f>
        <v>#N/A</v>
      </c>
      <c r="Y2204" s="29" t="e">
        <f t="shared" si="34"/>
        <v>#N/A</v>
      </c>
    </row>
    <row r="2205" spans="1:25" x14ac:dyDescent="0.3">
      <c r="A2205" s="8" t="s">
        <v>17</v>
      </c>
      <c r="B2205" s="8" t="s">
        <v>3878</v>
      </c>
      <c r="C2205" s="8" t="s">
        <v>3879</v>
      </c>
      <c r="D2205" s="8" t="s">
        <v>3886</v>
      </c>
      <c r="E2205" s="8" t="s">
        <v>3887</v>
      </c>
      <c r="F2205" s="24">
        <v>0.28999999999999998</v>
      </c>
      <c r="G2205" s="24">
        <v>1</v>
      </c>
      <c r="H2205" s="25">
        <v>152.22739999999999</v>
      </c>
      <c r="I2205" s="25">
        <v>124.1914</v>
      </c>
      <c r="J2205" s="15">
        <v>878</v>
      </c>
      <c r="K2205" s="15">
        <v>221</v>
      </c>
      <c r="L2205" s="13">
        <v>0.81579999999999997</v>
      </c>
      <c r="M2205" s="7">
        <v>0.23557729999999999</v>
      </c>
      <c r="N2205" s="26">
        <v>0.15</v>
      </c>
      <c r="O2205" s="27" t="s">
        <v>22</v>
      </c>
      <c r="P2205" s="8">
        <v>0.36326631809999999</v>
      </c>
      <c r="Q2205" s="24">
        <v>0.28999999999999998</v>
      </c>
      <c r="R2205" t="str">
        <f>IF($Q2205*100&gt;=VLOOKUP($O2205,margin_ranges!$A$5:$C$10,2,FALSE),IF($Q2205*100&lt;=VLOOKUP($O2205,margin_ranges!$A$5:$C$10,3,FALSE)+10,"IN RANGE","ABOVE RANGE"),"BELOW RANGE")</f>
        <v>IN RANGE</v>
      </c>
      <c r="S2205">
        <f>MIN(VLOOKUP($O2205,margin_ranges!$A$5:$D$10,4,FALSE),$P2205*100)</f>
        <v>29.75</v>
      </c>
      <c r="T2205" s="29">
        <f>(1-$S2205/100)/(1-$F2205)-1</f>
        <v>-1.0563380281690127E-2</v>
      </c>
      <c r="U2205" s="19" t="str">
        <f>IF(ABS(IFERROR(T2205,0))&gt;0.05,INDEX(margin_ranges!$C$13:$C$16,MATCH($F2205*100,margin_ranges!$B$13:$B$16,1)),"")</f>
        <v/>
      </c>
      <c r="V2205" t="e">
        <f>MIN(VLOOKUP($U2205,margin_ranges!$A$5:$D$10,4,FALSE),$P2205*100)</f>
        <v>#N/A</v>
      </c>
      <c r="Y2205" s="29" t="e">
        <f t="shared" si="34"/>
        <v>#N/A</v>
      </c>
    </row>
    <row r="2206" spans="1:25" x14ac:dyDescent="0.3">
      <c r="A2206" s="8" t="s">
        <v>17</v>
      </c>
      <c r="B2206" s="8" t="s">
        <v>3878</v>
      </c>
      <c r="C2206" s="8" t="s">
        <v>3879</v>
      </c>
      <c r="D2206" s="8" t="s">
        <v>3890</v>
      </c>
      <c r="E2206" s="8" t="s">
        <v>3891</v>
      </c>
      <c r="F2206" s="24">
        <v>0.28999999999999998</v>
      </c>
      <c r="G2206" s="24">
        <v>0</v>
      </c>
      <c r="H2206" s="25">
        <v>4.9920999999999998</v>
      </c>
      <c r="I2206" s="25">
        <v>1.2283999999999999</v>
      </c>
      <c r="J2206" s="15">
        <v>10</v>
      </c>
      <c r="K2206" s="15">
        <v>3</v>
      </c>
      <c r="L2206" s="13">
        <v>0.24610000000000001</v>
      </c>
      <c r="M2206" s="7">
        <v>0.28305518000000002</v>
      </c>
      <c r="N2206" s="26">
        <v>0.1</v>
      </c>
      <c r="O2206" s="27" t="s">
        <v>22</v>
      </c>
      <c r="P2206" s="8">
        <v>0.64671199950000002</v>
      </c>
      <c r="Q2206" s="24">
        <v>0.28999999999999998</v>
      </c>
      <c r="R2206" t="str">
        <f>IF($Q2206*100&gt;=VLOOKUP($O2206,margin_ranges!$A$5:$C$10,2,FALSE),IF($Q2206*100&lt;=VLOOKUP($O2206,margin_ranges!$A$5:$C$10,3,FALSE)+10,"IN RANGE","ABOVE RANGE"),"BELOW RANGE")</f>
        <v>IN RANGE</v>
      </c>
      <c r="S2206">
        <f>MIN(VLOOKUP($O2206,margin_ranges!$A$5:$D$10,4,FALSE),$P2206*100)</f>
        <v>29.75</v>
      </c>
      <c r="T2206" s="29">
        <f>(1-$S2206/100)/(1-$F2206)-1</f>
        <v>-1.0563380281690127E-2</v>
      </c>
      <c r="U2206" s="19" t="str">
        <f>IF(ABS(IFERROR(T2206,0))&gt;0.05,INDEX(margin_ranges!$C$13:$C$16,MATCH($F2206*100,margin_ranges!$B$13:$B$16,1)),"")</f>
        <v/>
      </c>
      <c r="V2206" t="e">
        <f>MIN(VLOOKUP($U2206,margin_ranges!$A$5:$D$10,4,FALSE),$P2206*100)</f>
        <v>#N/A</v>
      </c>
      <c r="Y2206" s="29" t="e">
        <f t="shared" si="34"/>
        <v>#N/A</v>
      </c>
    </row>
    <row r="2207" spans="1:25" x14ac:dyDescent="0.3">
      <c r="A2207" s="8" t="s">
        <v>17</v>
      </c>
      <c r="B2207" s="8" t="s">
        <v>3878</v>
      </c>
      <c r="C2207" s="8" t="s">
        <v>3879</v>
      </c>
      <c r="D2207" s="8" t="s">
        <v>3934</v>
      </c>
      <c r="E2207" s="8" t="s">
        <v>3935</v>
      </c>
      <c r="F2207" s="24">
        <v>0.28999999999999998</v>
      </c>
      <c r="G2207" s="24">
        <v>1</v>
      </c>
      <c r="H2207" s="25">
        <v>332.81630000000001</v>
      </c>
      <c r="I2207" s="25">
        <v>14.0571</v>
      </c>
      <c r="J2207" s="15">
        <v>591</v>
      </c>
      <c r="K2207" s="15">
        <v>153</v>
      </c>
      <c r="L2207" s="13">
        <v>4.2200000000000001E-2</v>
      </c>
      <c r="M2207" s="7">
        <v>1.4024578299999999</v>
      </c>
      <c r="N2207" s="26">
        <v>0.8</v>
      </c>
      <c r="O2207" s="27" t="s">
        <v>22</v>
      </c>
      <c r="P2207" s="8">
        <v>0.42957286439999998</v>
      </c>
      <c r="Q2207" s="24">
        <v>0.28999999999999998</v>
      </c>
      <c r="R2207" t="str">
        <f>IF($Q2207*100&gt;=VLOOKUP($O2207,margin_ranges!$A$5:$C$10,2,FALSE),IF($Q2207*100&lt;=VLOOKUP($O2207,margin_ranges!$A$5:$C$10,3,FALSE)+10,"IN RANGE","ABOVE RANGE"),"BELOW RANGE")</f>
        <v>IN RANGE</v>
      </c>
      <c r="S2207">
        <f>MIN(VLOOKUP($O2207,margin_ranges!$A$5:$D$10,4,FALSE),$P2207*100)</f>
        <v>29.75</v>
      </c>
      <c r="T2207" s="29">
        <f>(1-$S2207/100)/(1-$F2207)-1</f>
        <v>-1.0563380281690127E-2</v>
      </c>
      <c r="U2207" s="19" t="str">
        <f>IF(ABS(IFERROR(T2207,0))&gt;0.05,INDEX(margin_ranges!$C$13:$C$16,MATCH($F2207*100,margin_ranges!$B$13:$B$16,1)),"")</f>
        <v/>
      </c>
      <c r="V2207" t="e">
        <f>MIN(VLOOKUP($U2207,margin_ranges!$A$5:$D$10,4,FALSE),$P2207*100)</f>
        <v>#N/A</v>
      </c>
      <c r="Y2207" s="29" t="e">
        <f t="shared" si="34"/>
        <v>#N/A</v>
      </c>
    </row>
    <row r="2208" spans="1:25" x14ac:dyDescent="0.3">
      <c r="A2208" s="8" t="s">
        <v>17</v>
      </c>
      <c r="B2208" s="8" t="s">
        <v>3878</v>
      </c>
      <c r="C2208" s="8" t="s">
        <v>3879</v>
      </c>
      <c r="D2208" s="8" t="s">
        <v>3940</v>
      </c>
      <c r="E2208" s="8" t="s">
        <v>3941</v>
      </c>
      <c r="F2208" s="24">
        <v>0.28999999999999998</v>
      </c>
      <c r="G2208" s="24">
        <v>0</v>
      </c>
      <c r="H2208" s="25">
        <v>5.1264000000000003</v>
      </c>
      <c r="I2208" s="25">
        <v>1.2907999999999999</v>
      </c>
      <c r="J2208" s="15">
        <v>11</v>
      </c>
      <c r="K2208" s="15">
        <v>3</v>
      </c>
      <c r="L2208" s="13">
        <v>0.25180000000000002</v>
      </c>
      <c r="M2208" s="7">
        <v>0.28068728999999998</v>
      </c>
      <c r="N2208" s="26">
        <v>0.1</v>
      </c>
      <c r="O2208" s="27" t="s">
        <v>22</v>
      </c>
      <c r="P2208" s="8">
        <v>0.64373164049999998</v>
      </c>
      <c r="Q2208" s="24">
        <v>0.28999999999999998</v>
      </c>
      <c r="R2208" t="str">
        <f>IF($Q2208*100&gt;=VLOOKUP($O2208,margin_ranges!$A$5:$C$10,2,FALSE),IF($Q2208*100&lt;=VLOOKUP($O2208,margin_ranges!$A$5:$C$10,3,FALSE)+10,"IN RANGE","ABOVE RANGE"),"BELOW RANGE")</f>
        <v>IN RANGE</v>
      </c>
      <c r="S2208">
        <f>MIN(VLOOKUP($O2208,margin_ranges!$A$5:$D$10,4,FALSE),$P2208*100)</f>
        <v>29.75</v>
      </c>
      <c r="T2208" s="29">
        <f>(1-$S2208/100)/(1-$F2208)-1</f>
        <v>-1.0563380281690127E-2</v>
      </c>
      <c r="U2208" s="19" t="str">
        <f>IF(ABS(IFERROR(T2208,0))&gt;0.05,INDEX(margin_ranges!$C$13:$C$16,MATCH($F2208*100,margin_ranges!$B$13:$B$16,1)),"")</f>
        <v/>
      </c>
      <c r="V2208" t="e">
        <f>MIN(VLOOKUP($U2208,margin_ranges!$A$5:$D$10,4,FALSE),$P2208*100)</f>
        <v>#N/A</v>
      </c>
      <c r="Y2208" s="29" t="e">
        <f t="shared" si="34"/>
        <v>#N/A</v>
      </c>
    </row>
    <row r="2209" spans="1:25" x14ac:dyDescent="0.3">
      <c r="A2209" s="8" t="s">
        <v>17</v>
      </c>
      <c r="B2209" s="8" t="s">
        <v>3878</v>
      </c>
      <c r="C2209" s="8" t="s">
        <v>3879</v>
      </c>
      <c r="D2209" s="8" t="s">
        <v>3926</v>
      </c>
      <c r="E2209" s="8" t="s">
        <v>3927</v>
      </c>
      <c r="F2209" s="24">
        <v>0.15</v>
      </c>
      <c r="G2209" s="24">
        <v>1</v>
      </c>
      <c r="H2209" s="25">
        <v>94.606499999999997</v>
      </c>
      <c r="I2209" s="25">
        <v>58.909199999999998</v>
      </c>
      <c r="J2209" s="15">
        <v>355</v>
      </c>
      <c r="K2209" s="15">
        <v>24</v>
      </c>
      <c r="L2209" s="13">
        <v>0.62270000000000003</v>
      </c>
      <c r="M2209" s="7">
        <v>0.20089557</v>
      </c>
      <c r="N2209" s="26">
        <v>0.15</v>
      </c>
      <c r="O2209" s="27" t="s">
        <v>95</v>
      </c>
      <c r="P2209" s="8">
        <v>0.2533434047</v>
      </c>
      <c r="Q2209" s="24">
        <v>0.15</v>
      </c>
      <c r="R2209" t="str">
        <f>IF($Q2209*100&gt;=VLOOKUP($O2209,margin_ranges!$A$5:$C$10,2,FALSE),IF($Q2209*100&lt;=VLOOKUP($O2209,margin_ranges!$A$5:$C$10,3,FALSE)+10,"IN RANGE","ABOVE RANGE"),"BELOW RANGE")</f>
        <v>IN RANGE</v>
      </c>
      <c r="S2209">
        <f>MIN(VLOOKUP($O2209,margin_ranges!$A$5:$D$10,4,FALSE),$P2209*100)</f>
        <v>19.75</v>
      </c>
      <c r="T2209" s="29">
        <f>(1-$S2209/100)/(1-$F2209)-1</f>
        <v>-5.5882352941176494E-2</v>
      </c>
      <c r="U2209" s="19" t="str">
        <f>IF(ABS(IFERROR(T2209,0))&gt;0.05,INDEX(margin_ranges!$C$13:$C$16,MATCH($F2209*100,margin_ranges!$B$13:$B$16,1)),"")</f>
        <v>Maximize Fill (Type A+)</v>
      </c>
      <c r="V2209">
        <f>MIN(VLOOKUP($U2209,margin_ranges!$A$5:$D$10,4,FALSE),$P2209*100)</f>
        <v>19.75</v>
      </c>
      <c r="Y2209" s="29">
        <f t="shared" si="34"/>
        <v>-5.5882352941176494E-2</v>
      </c>
    </row>
    <row r="2210" spans="1:25" x14ac:dyDescent="0.3">
      <c r="A2210" s="8" t="s">
        <v>17</v>
      </c>
      <c r="B2210" s="8" t="s">
        <v>3878</v>
      </c>
      <c r="C2210" s="8" t="s">
        <v>3879</v>
      </c>
      <c r="D2210" s="8" t="s">
        <v>3916</v>
      </c>
      <c r="E2210" s="8" t="s">
        <v>3917</v>
      </c>
      <c r="F2210" s="24">
        <v>9.9999999999999895E-2</v>
      </c>
      <c r="G2210" s="24">
        <v>1</v>
      </c>
      <c r="H2210" s="25">
        <v>230.48159999999999</v>
      </c>
      <c r="I2210" s="25">
        <v>38.813699999999997</v>
      </c>
      <c r="J2210" s="15">
        <v>1377</v>
      </c>
      <c r="K2210" s="15">
        <v>78</v>
      </c>
      <c r="L2210" s="13">
        <v>0.16839999999999999</v>
      </c>
      <c r="M2210" s="7">
        <v>1.1827561</v>
      </c>
      <c r="N2210" s="26">
        <v>1</v>
      </c>
      <c r="O2210" s="27" t="s">
        <v>95</v>
      </c>
      <c r="P2210" s="8">
        <v>0.15451714499999999</v>
      </c>
      <c r="Q2210" s="24">
        <v>0.1</v>
      </c>
      <c r="R2210" t="str">
        <f>IF($Q2210*100&gt;=VLOOKUP($O2210,margin_ranges!$A$5:$C$10,2,FALSE),IF($Q2210*100&lt;=VLOOKUP($O2210,margin_ranges!$A$5:$C$10,3,FALSE)+10,"IN RANGE","ABOVE RANGE"),"BELOW RANGE")</f>
        <v>IN RANGE</v>
      </c>
      <c r="S2210">
        <f>MIN(VLOOKUP($O2210,margin_ranges!$A$5:$D$10,4,FALSE),$P2210*100)</f>
        <v>15.4517145</v>
      </c>
      <c r="T2210" s="29">
        <f>(1-$S2210/100)/(1-$F2210)-1</f>
        <v>-6.0574605555555716E-2</v>
      </c>
      <c r="U2210" s="19" t="str">
        <f>IF(ABS(IFERROR(T2210,0))&gt;0.05,INDEX(margin_ranges!$C$13:$C$16,MATCH($F2210*100,margin_ranges!$B$13:$B$16,1)),"")</f>
        <v>Super-strategic</v>
      </c>
      <c r="V2210" t="e">
        <f>MIN(VLOOKUP($U2210,margin_ranges!$A$5:$D$10,4,FALSE),$P2210*100)</f>
        <v>#N/A</v>
      </c>
      <c r="Y2210" s="29" t="e">
        <f t="shared" si="34"/>
        <v>#N/A</v>
      </c>
    </row>
    <row r="2211" spans="1:25" x14ac:dyDescent="0.3">
      <c r="A2211" s="8" t="s">
        <v>17</v>
      </c>
      <c r="B2211" s="8" t="s">
        <v>3878</v>
      </c>
      <c r="C2211" s="8" t="s">
        <v>3879</v>
      </c>
      <c r="D2211" s="8" t="s">
        <v>3918</v>
      </c>
      <c r="E2211" s="8" t="s">
        <v>3919</v>
      </c>
      <c r="F2211" s="24">
        <v>0.25</v>
      </c>
      <c r="G2211" s="24">
        <v>1</v>
      </c>
      <c r="H2211" s="25">
        <v>251.98009999999999</v>
      </c>
      <c r="I2211" s="25">
        <v>49.4452</v>
      </c>
      <c r="J2211" s="15">
        <v>1986</v>
      </c>
      <c r="K2211" s="15">
        <v>496</v>
      </c>
      <c r="L2211" s="13">
        <v>0.19620000000000001</v>
      </c>
      <c r="M2211" s="7">
        <v>1.3385393400000001</v>
      </c>
      <c r="N2211" s="26">
        <v>0.75</v>
      </c>
      <c r="O2211" s="27" t="s">
        <v>92</v>
      </c>
      <c r="P2211" s="8">
        <v>0.43968774020000001</v>
      </c>
      <c r="Q2211" s="24">
        <v>0.25</v>
      </c>
      <c r="R2211" t="str">
        <f>IF($Q2211*100&gt;=VLOOKUP($O2211,margin_ranges!$A$5:$C$10,2,FALSE),IF($Q2211*100&lt;=VLOOKUP($O2211,margin_ranges!$A$5:$C$10,3,FALSE)+10,"IN RANGE","ABOVE RANGE"),"BELOW RANGE")</f>
        <v>IN RANGE</v>
      </c>
      <c r="S2211">
        <f>MIN(VLOOKUP($O2211,margin_ranges!$A$5:$D$10,4,FALSE),$P2211*100)</f>
        <v>29.75</v>
      </c>
      <c r="T2211" s="29">
        <f>(1-$S2211/100)/(1-$F2211)-1</f>
        <v>-6.3333333333333353E-2</v>
      </c>
      <c r="U2211" s="19" t="str">
        <f>IF(ABS(IFERROR(T2211,0))&gt;0.05,INDEX(margin_ranges!$C$13:$C$16,MATCH($F2211*100,margin_ranges!$B$13:$B$16,1)),"")</f>
        <v>Balanced (Type B)</v>
      </c>
      <c r="V2211">
        <f>MIN(VLOOKUP($U2211,margin_ranges!$A$5:$D$10,4,FALSE),$P2211*100)</f>
        <v>29.75</v>
      </c>
      <c r="Y2211" s="29">
        <f t="shared" si="34"/>
        <v>-6.3333333333333353E-2</v>
      </c>
    </row>
    <row r="2212" spans="1:25" x14ac:dyDescent="0.3">
      <c r="A2212" s="8" t="s">
        <v>17</v>
      </c>
      <c r="B2212" s="8" t="s">
        <v>3878</v>
      </c>
      <c r="C2212" s="8" t="s">
        <v>3879</v>
      </c>
      <c r="D2212" s="8" t="s">
        <v>3930</v>
      </c>
      <c r="E2212" s="8" t="s">
        <v>3931</v>
      </c>
      <c r="F2212" s="24">
        <v>0.15</v>
      </c>
      <c r="G2212" s="24">
        <v>0</v>
      </c>
      <c r="H2212" s="25">
        <v>3.9788000000000001</v>
      </c>
      <c r="I2212" s="25">
        <v>0.29559999999999997</v>
      </c>
      <c r="J2212" s="15">
        <v>11</v>
      </c>
      <c r="K2212" s="15">
        <v>2</v>
      </c>
      <c r="L2212" s="13">
        <v>7.4300000000000005E-2</v>
      </c>
      <c r="M2212" s="7">
        <v>1.2569115500000001</v>
      </c>
      <c r="N2212" s="26">
        <v>1</v>
      </c>
      <c r="O2212" s="27" t="s">
        <v>162</v>
      </c>
      <c r="P2212" s="8">
        <v>0.20439906939999999</v>
      </c>
      <c r="Q2212" s="24">
        <v>0.15</v>
      </c>
      <c r="R2212" t="str">
        <f>IF($Q2212*100&gt;=VLOOKUP($O2212,margin_ranges!$A$5:$C$10,2,FALSE),IF($Q2212*100&lt;=VLOOKUP($O2212,margin_ranges!$A$5:$C$10,3,FALSE)+10,"IN RANGE","ABOVE RANGE"),"BELOW RANGE")</f>
        <v>BELOW RANGE</v>
      </c>
      <c r="S2212">
        <f>MIN(VLOOKUP($O2212,margin_ranges!$A$5:$D$10,4,FALSE),$P2212*100)</f>
        <v>20.43990694</v>
      </c>
      <c r="T2212" s="29">
        <f>(1-$S2212/100)/(1-$F2212)-1</f>
        <v>-6.3998905176470555E-2</v>
      </c>
      <c r="U2212" s="19" t="str">
        <f>IF(ABS(IFERROR(T2212,0))&gt;0.05,INDEX(margin_ranges!$C$13:$C$16,MATCH($F2212*100,margin_ranges!$B$13:$B$16,1)),"")</f>
        <v>Maximize Fill (Type A+)</v>
      </c>
      <c r="V2212">
        <f>MIN(VLOOKUP($U2212,margin_ranges!$A$5:$D$10,4,FALSE),$P2212*100)</f>
        <v>19.75</v>
      </c>
      <c r="Y2212" s="29">
        <f t="shared" si="34"/>
        <v>-5.5882352941176494E-2</v>
      </c>
    </row>
    <row r="2213" spans="1:25" x14ac:dyDescent="0.3">
      <c r="A2213" s="8" t="s">
        <v>17</v>
      </c>
      <c r="B2213" s="8" t="s">
        <v>3878</v>
      </c>
      <c r="C2213" s="8" t="s">
        <v>3879</v>
      </c>
      <c r="D2213" s="8" t="s">
        <v>3922</v>
      </c>
      <c r="E2213" s="8" t="s">
        <v>3923</v>
      </c>
      <c r="F2213" s="24">
        <v>0.13999999999999899</v>
      </c>
      <c r="G2213" s="24">
        <v>0</v>
      </c>
      <c r="H2213" s="25">
        <v>1.9420999999999999</v>
      </c>
      <c r="I2213" s="25">
        <v>0.18709999999999999</v>
      </c>
      <c r="J2213" s="15">
        <v>11</v>
      </c>
      <c r="K2213" s="15">
        <v>1</v>
      </c>
      <c r="L2213" s="13">
        <v>9.64E-2</v>
      </c>
      <c r="M2213" s="7">
        <v>1.87664122</v>
      </c>
      <c r="N2213" s="26">
        <v>1.5</v>
      </c>
      <c r="O2213" s="27" t="s">
        <v>22</v>
      </c>
      <c r="P2213" s="8">
        <v>0.20069964200000001</v>
      </c>
      <c r="Q2213" s="24">
        <v>0.14000000000000001</v>
      </c>
      <c r="R2213" t="str">
        <f>IF($Q2213*100&gt;=VLOOKUP($O2213,margin_ranges!$A$5:$C$10,2,FALSE),IF($Q2213*100&lt;=VLOOKUP($O2213,margin_ranges!$A$5:$C$10,3,FALSE)+10,"IN RANGE","ABOVE RANGE"),"BELOW RANGE")</f>
        <v>BELOW RANGE</v>
      </c>
      <c r="S2213">
        <f>MIN(VLOOKUP($O2213,margin_ranges!$A$5:$D$10,4,FALSE),$P2213*100)</f>
        <v>20.069964200000001</v>
      </c>
      <c r="T2213" s="29">
        <f>(1-$S2213/100)/(1-$F2213)-1</f>
        <v>-7.0580979069768568E-2</v>
      </c>
      <c r="U2213" s="19" t="str">
        <f>IF(ABS(IFERROR(T2213,0))&gt;0.05,INDEX(margin_ranges!$C$13:$C$16,MATCH($F2213*100,margin_ranges!$B$13:$B$16,1)),"")</f>
        <v>Maximize Fill (Type A+)</v>
      </c>
      <c r="V2213">
        <f>MIN(VLOOKUP($U2213,margin_ranges!$A$5:$D$10,4,FALSE),$P2213*100)</f>
        <v>19.75</v>
      </c>
      <c r="Y2213" s="29">
        <f t="shared" si="34"/>
        <v>-6.6860465116280188E-2</v>
      </c>
    </row>
    <row r="2214" spans="1:25" x14ac:dyDescent="0.3">
      <c r="A2214" s="8" t="s">
        <v>17</v>
      </c>
      <c r="B2214" s="8" t="s">
        <v>3878</v>
      </c>
      <c r="C2214" s="8" t="s">
        <v>3879</v>
      </c>
      <c r="D2214" s="8" t="s">
        <v>3888</v>
      </c>
      <c r="E2214" s="8" t="s">
        <v>3889</v>
      </c>
      <c r="F2214" s="24">
        <v>0.15</v>
      </c>
      <c r="G2214" s="24">
        <v>0</v>
      </c>
      <c r="H2214" s="25">
        <v>4.0980999999999996</v>
      </c>
      <c r="I2214" s="25">
        <v>0.59160000000000001</v>
      </c>
      <c r="J2214" s="15">
        <v>19</v>
      </c>
      <c r="K2214" s="15">
        <v>3</v>
      </c>
      <c r="L2214" s="13">
        <v>0.1444</v>
      </c>
      <c r="M2214" s="7">
        <v>1.0588143000000001</v>
      </c>
      <c r="N2214" s="26">
        <v>0.8</v>
      </c>
      <c r="O2214" s="27" t="s">
        <v>162</v>
      </c>
      <c r="P2214" s="8">
        <v>0.24443785570000001</v>
      </c>
      <c r="Q2214" s="24">
        <v>0.15</v>
      </c>
      <c r="R2214" t="str">
        <f>IF($Q2214*100&gt;=VLOOKUP($O2214,margin_ranges!$A$5:$C$10,2,FALSE),IF($Q2214*100&lt;=VLOOKUP($O2214,margin_ranges!$A$5:$C$10,3,FALSE)+10,"IN RANGE","ABOVE RANGE"),"BELOW RANGE")</f>
        <v>BELOW RANGE</v>
      </c>
      <c r="S2214">
        <f>MIN(VLOOKUP($O2214,margin_ranges!$A$5:$D$10,4,FALSE),$P2214*100)</f>
        <v>24.443785570000003</v>
      </c>
      <c r="T2214" s="29">
        <f>(1-$S2214/100)/(1-$F2214)-1</f>
        <v>-0.11110335964705875</v>
      </c>
      <c r="U2214" s="19" t="str">
        <f>IF(ABS(IFERROR(T2214,0))&gt;0.05,INDEX(margin_ranges!$C$13:$C$16,MATCH($F2214*100,margin_ranges!$B$13:$B$16,1)),"")</f>
        <v>Maximize Fill (Type A+)</v>
      </c>
      <c r="V2214">
        <f>MIN(VLOOKUP($U2214,margin_ranges!$A$5:$D$10,4,FALSE),$P2214*100)</f>
        <v>19.75</v>
      </c>
      <c r="Y2214" s="29">
        <f t="shared" si="34"/>
        <v>-5.5882352941176494E-2</v>
      </c>
    </row>
    <row r="2215" spans="1:25" x14ac:dyDescent="0.3">
      <c r="A2215" s="8" t="s">
        <v>17</v>
      </c>
      <c r="B2215" s="8" t="s">
        <v>3878</v>
      </c>
      <c r="C2215" s="8" t="s">
        <v>3879</v>
      </c>
      <c r="D2215" s="8" t="s">
        <v>3880</v>
      </c>
      <c r="E2215" s="8" t="s">
        <v>3881</v>
      </c>
      <c r="F2215" s="24">
        <v>0.2</v>
      </c>
      <c r="G2215" s="24">
        <v>1</v>
      </c>
      <c r="H2215" s="25">
        <v>73.380399999999995</v>
      </c>
      <c r="I2215" s="25">
        <v>32.759099999999997</v>
      </c>
      <c r="J2215" s="15">
        <v>342</v>
      </c>
      <c r="K2215" s="15">
        <v>68</v>
      </c>
      <c r="L2215" s="13">
        <v>0.44640000000000002</v>
      </c>
      <c r="M2215" s="7">
        <v>0.34837515000000002</v>
      </c>
      <c r="N2215" s="26">
        <v>0.15</v>
      </c>
      <c r="O2215" s="27" t="s">
        <v>92</v>
      </c>
      <c r="P2215" s="8">
        <v>0.56942968410000006</v>
      </c>
      <c r="Q2215" s="24">
        <v>0.2</v>
      </c>
      <c r="R2215" t="str">
        <f>IF($Q2215*100&gt;=VLOOKUP($O2215,margin_ranges!$A$5:$C$10,2,FALSE),IF($Q2215*100&lt;=VLOOKUP($O2215,margin_ranges!$A$5:$C$10,3,FALSE)+10,"IN RANGE","ABOVE RANGE"),"BELOW RANGE")</f>
        <v>IN RANGE</v>
      </c>
      <c r="S2215">
        <f>MIN(VLOOKUP($O2215,margin_ranges!$A$5:$D$10,4,FALSE),$P2215*100)</f>
        <v>29.75</v>
      </c>
      <c r="T2215" s="29">
        <f>(1-$S2215/100)/(1-$F2215)-1</f>
        <v>-0.12187500000000007</v>
      </c>
      <c r="U2215" s="19" t="str">
        <f>IF(ABS(IFERROR(T2215,0))&gt;0.05,INDEX(margin_ranges!$C$13:$C$16,MATCH($F2215*100,margin_ranges!$B$13:$B$16,1)),"")</f>
        <v>Maximize Fill (Type A+)</v>
      </c>
      <c r="V2215">
        <f>MIN(VLOOKUP($U2215,margin_ranges!$A$5:$D$10,4,FALSE),$P2215*100)</f>
        <v>19.75</v>
      </c>
      <c r="Y2215" s="29">
        <f t="shared" si="34"/>
        <v>3.1249999999998224E-3</v>
      </c>
    </row>
    <row r="2216" spans="1:25" x14ac:dyDescent="0.3">
      <c r="A2216" s="8" t="s">
        <v>17</v>
      </c>
      <c r="B2216" s="8" t="s">
        <v>3878</v>
      </c>
      <c r="C2216" s="8" t="s">
        <v>3879</v>
      </c>
      <c r="D2216" s="8" t="s">
        <v>11912</v>
      </c>
      <c r="E2216" s="8" t="s">
        <v>11913</v>
      </c>
      <c r="F2216" s="24">
        <v>0.2</v>
      </c>
      <c r="G2216" s="24">
        <v>0</v>
      </c>
      <c r="H2216" s="25">
        <v>13.4711</v>
      </c>
      <c r="I2216" s="25">
        <v>4.7834000000000003</v>
      </c>
      <c r="J2216" s="15">
        <v>46</v>
      </c>
      <c r="K2216" s="15">
        <v>9</v>
      </c>
      <c r="L2216" s="13">
        <v>0.35510000000000003</v>
      </c>
      <c r="M2216" s="7">
        <v>0.31914197999999999</v>
      </c>
      <c r="N2216" s="26">
        <v>0.15</v>
      </c>
      <c r="O2216" s="27" t="s">
        <v>92</v>
      </c>
      <c r="P2216" s="8">
        <v>0.52998975309999996</v>
      </c>
      <c r="Q2216" s="24">
        <v>0.2</v>
      </c>
      <c r="R2216" t="str">
        <f>IF($Q2216*100&gt;=VLOOKUP($O2216,margin_ranges!$A$5:$C$10,2,FALSE),IF($Q2216*100&lt;=VLOOKUP($O2216,margin_ranges!$A$5:$C$10,3,FALSE)+10,"IN RANGE","ABOVE RANGE"),"BELOW RANGE")</f>
        <v>IN RANGE</v>
      </c>
      <c r="S2216">
        <f>MIN(VLOOKUP($O2216,margin_ranges!$A$5:$D$10,4,FALSE),$P2216*100)</f>
        <v>29.75</v>
      </c>
      <c r="T2216" s="29">
        <f>(1-$S2216/100)/(1-$F2216)-1</f>
        <v>-0.12187500000000007</v>
      </c>
      <c r="U2216" s="19" t="str">
        <f>IF(ABS(IFERROR(T2216,0))&gt;0.05,INDEX(margin_ranges!$C$13:$C$16,MATCH($F2216*100,margin_ranges!$B$13:$B$16,1)),"")</f>
        <v>Maximize Fill (Type A+)</v>
      </c>
      <c r="V2216">
        <f>MIN(VLOOKUP($U2216,margin_ranges!$A$5:$D$10,4,FALSE),$P2216*100)</f>
        <v>19.75</v>
      </c>
      <c r="Y2216" s="29">
        <f t="shared" si="34"/>
        <v>3.1249999999998224E-3</v>
      </c>
    </row>
    <row r="2217" spans="1:25" x14ac:dyDescent="0.3">
      <c r="A2217" s="8" t="s">
        <v>17</v>
      </c>
      <c r="B2217" s="8" t="s">
        <v>3878</v>
      </c>
      <c r="C2217" s="8" t="s">
        <v>3879</v>
      </c>
      <c r="D2217" s="8" t="s">
        <v>3932</v>
      </c>
      <c r="E2217" s="8" t="s">
        <v>3933</v>
      </c>
      <c r="F2217" s="24">
        <v>0.14000000000000001</v>
      </c>
      <c r="G2217" s="24">
        <v>0</v>
      </c>
      <c r="H2217" s="25">
        <v>1.9424999999999999</v>
      </c>
      <c r="I2217" s="25">
        <v>0.17610000000000001</v>
      </c>
      <c r="J2217" s="15">
        <v>8</v>
      </c>
      <c r="K2217" s="15">
        <v>1</v>
      </c>
      <c r="L2217" s="13">
        <v>9.06E-2</v>
      </c>
      <c r="M2217" s="7">
        <v>1.53212982</v>
      </c>
      <c r="N2217" s="26">
        <v>1.1499999999999999</v>
      </c>
      <c r="O2217" s="27" t="s">
        <v>92</v>
      </c>
      <c r="P2217" s="8">
        <v>0.24941086130000001</v>
      </c>
      <c r="Q2217" s="24">
        <v>0.14000000000000001</v>
      </c>
      <c r="R2217" t="str">
        <f>IF($Q2217*100&gt;=VLOOKUP($O2217,margin_ranges!$A$5:$C$10,2,FALSE),IF($Q2217*100&lt;=VLOOKUP($O2217,margin_ranges!$A$5:$C$10,3,FALSE)+10,"IN RANGE","ABOVE RANGE"),"BELOW RANGE")</f>
        <v>BELOW RANGE</v>
      </c>
      <c r="S2217">
        <f>MIN(VLOOKUP($O2217,margin_ranges!$A$5:$D$10,4,FALSE),$P2217*100)</f>
        <v>24.941086130000002</v>
      </c>
      <c r="T2217" s="29">
        <f>(1-$S2217/100)/(1-$F2217)-1</f>
        <v>-0.12722193174418606</v>
      </c>
      <c r="U2217" s="19" t="str">
        <f>IF(ABS(IFERROR(T2217,0))&gt;0.05,INDEX(margin_ranges!$C$13:$C$16,MATCH($F2217*100,margin_ranges!$B$13:$B$16,1)),"")</f>
        <v>Maximize Fill (Type A+)</v>
      </c>
      <c r="V2217">
        <f>MIN(VLOOKUP($U2217,margin_ranges!$A$5:$D$10,4,FALSE),$P2217*100)</f>
        <v>19.75</v>
      </c>
      <c r="Y2217" s="29">
        <f t="shared" si="34"/>
        <v>-6.6860465116279078E-2</v>
      </c>
    </row>
    <row r="2218" spans="1:25" x14ac:dyDescent="0.3">
      <c r="A2218" s="8" t="s">
        <v>17</v>
      </c>
      <c r="B2218" s="8" t="s">
        <v>3878</v>
      </c>
      <c r="C2218" s="8" t="s">
        <v>3879</v>
      </c>
      <c r="D2218" s="8" t="s">
        <v>3910</v>
      </c>
      <c r="E2218" s="8" t="s">
        <v>3911</v>
      </c>
      <c r="F2218" s="24">
        <v>0.14000000000000001</v>
      </c>
      <c r="G2218" s="24">
        <v>0</v>
      </c>
      <c r="H2218" s="25">
        <v>2.0030000000000001</v>
      </c>
      <c r="I2218" s="25">
        <v>0.2414</v>
      </c>
      <c r="J2218" s="15">
        <v>10</v>
      </c>
      <c r="K2218" s="15">
        <v>1</v>
      </c>
      <c r="L2218" s="13">
        <v>0.1205</v>
      </c>
      <c r="M2218" s="7">
        <v>1.3645266300000001</v>
      </c>
      <c r="N2218" s="26">
        <v>1</v>
      </c>
      <c r="O2218" s="27" t="s">
        <v>92</v>
      </c>
      <c r="P2218" s="8">
        <v>0.26714511829999998</v>
      </c>
      <c r="Q2218" s="24">
        <v>0.14000000000000001</v>
      </c>
      <c r="R2218" t="str">
        <f>IF($Q2218*100&gt;=VLOOKUP($O2218,margin_ranges!$A$5:$C$10,2,FALSE),IF($Q2218*100&lt;=VLOOKUP($O2218,margin_ranges!$A$5:$C$10,3,FALSE)+10,"IN RANGE","ABOVE RANGE"),"BELOW RANGE")</f>
        <v>BELOW RANGE</v>
      </c>
      <c r="S2218">
        <f>MIN(VLOOKUP($O2218,margin_ranges!$A$5:$D$10,4,FALSE),$P2218*100)</f>
        <v>26.714511829999999</v>
      </c>
      <c r="T2218" s="29">
        <f>(1-$S2218/100)/(1-$F2218)-1</f>
        <v>-0.14784316081395343</v>
      </c>
      <c r="U2218" s="19" t="str">
        <f>IF(ABS(IFERROR(T2218,0))&gt;0.05,INDEX(margin_ranges!$C$13:$C$16,MATCH($F2218*100,margin_ranges!$B$13:$B$16,1)),"")</f>
        <v>Maximize Fill (Type A+)</v>
      </c>
      <c r="V2218">
        <f>MIN(VLOOKUP($U2218,margin_ranges!$A$5:$D$10,4,FALSE),$P2218*100)</f>
        <v>19.75</v>
      </c>
      <c r="Y2218" s="29">
        <f t="shared" si="34"/>
        <v>-6.6860465116279078E-2</v>
      </c>
    </row>
    <row r="2219" spans="1:25" x14ac:dyDescent="0.3">
      <c r="A2219" s="8" t="s">
        <v>17</v>
      </c>
      <c r="B2219" s="8" t="s">
        <v>3878</v>
      </c>
      <c r="C2219" s="8" t="s">
        <v>3879</v>
      </c>
      <c r="D2219" s="8" t="s">
        <v>3898</v>
      </c>
      <c r="E2219" s="8" t="s">
        <v>3899</v>
      </c>
      <c r="F2219" s="24">
        <v>0.15</v>
      </c>
      <c r="G2219" s="24">
        <v>1</v>
      </c>
      <c r="H2219" s="25">
        <v>296.1859</v>
      </c>
      <c r="I2219" s="25">
        <v>5.6528999999999998</v>
      </c>
      <c r="J2219" s="15">
        <v>269</v>
      </c>
      <c r="K2219" s="15">
        <v>40</v>
      </c>
      <c r="L2219" s="13">
        <v>1.9099999999999999E-2</v>
      </c>
      <c r="M2219" s="7">
        <v>1.5834925399999999</v>
      </c>
      <c r="N2219" s="26">
        <v>1</v>
      </c>
      <c r="O2219" s="27" t="s">
        <v>92</v>
      </c>
      <c r="P2219" s="8">
        <v>0.3684845544</v>
      </c>
      <c r="Q2219" s="24">
        <v>0.15</v>
      </c>
      <c r="R2219" t="str">
        <f>IF($Q2219*100&gt;=VLOOKUP($O2219,margin_ranges!$A$5:$C$10,2,FALSE),IF($Q2219*100&lt;=VLOOKUP($O2219,margin_ranges!$A$5:$C$10,3,FALSE)+10,"IN RANGE","ABOVE RANGE"),"BELOW RANGE")</f>
        <v>BELOW RANGE</v>
      </c>
      <c r="S2219">
        <f>MIN(VLOOKUP($O2219,margin_ranges!$A$5:$D$10,4,FALSE),$P2219*100)</f>
        <v>29.75</v>
      </c>
      <c r="T2219" s="29">
        <f>(1-$S2219/100)/(1-$F2219)-1</f>
        <v>-0.17352941176470582</v>
      </c>
      <c r="U2219" s="19" t="str">
        <f>IF(ABS(IFERROR(T2219,0))&gt;0.05,INDEX(margin_ranges!$C$13:$C$16,MATCH($F2219*100,margin_ranges!$B$13:$B$16,1)),"")</f>
        <v>Maximize Fill (Type A+)</v>
      </c>
      <c r="V2219">
        <f>MIN(VLOOKUP($U2219,margin_ranges!$A$5:$D$10,4,FALSE),$P2219*100)</f>
        <v>19.75</v>
      </c>
      <c r="Y2219" s="29">
        <f t="shared" si="34"/>
        <v>-5.5882352941176494E-2</v>
      </c>
    </row>
    <row r="2220" spans="1:25" x14ac:dyDescent="0.3">
      <c r="A2220" s="8" t="s">
        <v>17</v>
      </c>
      <c r="B2220" s="8" t="s">
        <v>3878</v>
      </c>
      <c r="C2220" s="8" t="s">
        <v>3879</v>
      </c>
      <c r="D2220" s="8" t="s">
        <v>3928</v>
      </c>
      <c r="E2220" s="8" t="s">
        <v>3929</v>
      </c>
      <c r="F2220" s="24">
        <v>0.15</v>
      </c>
      <c r="G2220" s="24">
        <v>0</v>
      </c>
      <c r="H2220" s="25">
        <v>1.7059</v>
      </c>
      <c r="I2220" s="25">
        <v>0.7258</v>
      </c>
      <c r="J2220" s="15">
        <v>8</v>
      </c>
      <c r="K2220" s="15">
        <v>1</v>
      </c>
      <c r="L2220" s="13">
        <v>0.42549999999999999</v>
      </c>
      <c r="M2220" s="7">
        <v>0.37679362</v>
      </c>
      <c r="N2220" s="26">
        <v>0.2</v>
      </c>
      <c r="O2220" s="27" t="s">
        <v>162</v>
      </c>
      <c r="P2220" s="8">
        <v>0.4692054537</v>
      </c>
      <c r="Q2220" s="24">
        <v>0.15</v>
      </c>
      <c r="R2220" t="str">
        <f>IF($Q2220*100&gt;=VLOOKUP($O2220,margin_ranges!$A$5:$C$10,2,FALSE),IF($Q2220*100&lt;=VLOOKUP($O2220,margin_ranges!$A$5:$C$10,3,FALSE)+10,"IN RANGE","ABOVE RANGE"),"BELOW RANGE")</f>
        <v>BELOW RANGE</v>
      </c>
      <c r="S2220">
        <f>MIN(VLOOKUP($O2220,margin_ranges!$A$5:$D$10,4,FALSE),$P2220*100)</f>
        <v>43</v>
      </c>
      <c r="T2220" s="29">
        <f>(1-$S2220/100)/(1-$F2220)-1</f>
        <v>-0.32941176470588229</v>
      </c>
      <c r="U2220" s="19" t="str">
        <f>IF(ABS(IFERROR(T2220,0))&gt;0.05,INDEX(margin_ranges!$C$13:$C$16,MATCH($F2220*100,margin_ranges!$B$13:$B$16,1)),"")</f>
        <v>Maximize Fill (Type A+)</v>
      </c>
      <c r="V2220">
        <f>MIN(VLOOKUP($U2220,margin_ranges!$A$5:$D$10,4,FALSE),$P2220*100)</f>
        <v>19.75</v>
      </c>
      <c r="Y2220" s="29">
        <f t="shared" si="34"/>
        <v>-5.5882352941176494E-2</v>
      </c>
    </row>
    <row r="2221" spans="1:25" x14ac:dyDescent="0.3">
      <c r="A2221" s="8" t="s">
        <v>35</v>
      </c>
      <c r="B2221" s="8" t="s">
        <v>3958</v>
      </c>
      <c r="C2221" s="8" t="s">
        <v>34</v>
      </c>
      <c r="D2221" s="8" t="s">
        <v>34</v>
      </c>
      <c r="E2221" s="8"/>
      <c r="F2221" s="24">
        <v>0.25</v>
      </c>
      <c r="G2221" s="24">
        <v>0</v>
      </c>
      <c r="H2221" s="25">
        <v>3.4687999999999999</v>
      </c>
      <c r="I2221" s="25">
        <v>2.2446999999999999</v>
      </c>
      <c r="J2221" s="15">
        <v>11</v>
      </c>
      <c r="K2221" s="15">
        <v>3</v>
      </c>
      <c r="L2221" s="13">
        <v>0.64710000000000001</v>
      </c>
      <c r="M2221" s="7">
        <v>0.15831159</v>
      </c>
      <c r="N2221" s="26">
        <v>0.01</v>
      </c>
      <c r="O2221" s="27"/>
      <c r="P2221" s="8">
        <v>0.93683343050000001</v>
      </c>
      <c r="Q2221" s="24">
        <v>0.25</v>
      </c>
      <c r="R2221" t="e">
        <f>IF($Q2221*100&gt;=VLOOKUP($O2221,margin_ranges!$A$5:$C$10,2,FALSE),IF($Q2221*100&lt;=VLOOKUP($O2221,margin_ranges!$A$5:$C$10,3,FALSE)+10,"IN RANGE","ABOVE RANGE"),"BELOW RANGE")</f>
        <v>#N/A</v>
      </c>
      <c r="S2221" t="e">
        <f>MIN(VLOOKUP($O2221,margin_ranges!$A$5:$D$10,4,FALSE),$P2221*100)</f>
        <v>#N/A</v>
      </c>
      <c r="T2221" s="29" t="e">
        <f>(1-$S2221/100)/(1-$F2221)-1</f>
        <v>#N/A</v>
      </c>
      <c r="U2221" s="19" t="str">
        <f>IF(ABS(IFERROR(T2221,0))&gt;0.05,INDEX(margin_ranges!$C$13:$C$16,MATCH($F2221*100,margin_ranges!$B$13:$B$16,1)),"")</f>
        <v/>
      </c>
      <c r="V2221" t="e">
        <f>MIN(VLOOKUP($U2221,margin_ranges!$A$5:$D$10,4,FALSE),$P2221*100)</f>
        <v>#N/A</v>
      </c>
      <c r="Y2221" s="29" t="e">
        <f t="shared" si="34"/>
        <v>#N/A</v>
      </c>
    </row>
    <row r="2222" spans="1:25" x14ac:dyDescent="0.3">
      <c r="A2222" s="8" t="s">
        <v>33</v>
      </c>
      <c r="B2222" s="8" t="s">
        <v>3958</v>
      </c>
      <c r="C2222" s="8" t="s">
        <v>3959</v>
      </c>
      <c r="D2222" s="8" t="s">
        <v>34</v>
      </c>
      <c r="E2222" s="8"/>
      <c r="F2222" s="24">
        <v>0.25</v>
      </c>
      <c r="G2222" s="24">
        <v>0</v>
      </c>
      <c r="H2222" s="25">
        <v>3.4687999999999999</v>
      </c>
      <c r="I2222" s="25">
        <v>2.2446999999999999</v>
      </c>
      <c r="J2222" s="15">
        <v>11</v>
      </c>
      <c r="K2222" s="15">
        <v>3</v>
      </c>
      <c r="L2222" s="13">
        <v>0.64710000000000001</v>
      </c>
      <c r="M2222" s="7">
        <v>0.15831159</v>
      </c>
      <c r="N2222" s="26">
        <v>0.01</v>
      </c>
      <c r="O2222" s="27"/>
      <c r="P2222" s="8">
        <v>0.93683343050000001</v>
      </c>
      <c r="Q2222" s="24">
        <v>0.25</v>
      </c>
      <c r="R2222" t="e">
        <f>IF($Q2222*100&gt;=VLOOKUP($O2222,margin_ranges!$A$5:$C$10,2,FALSE),IF($Q2222*100&lt;=VLOOKUP($O2222,margin_ranges!$A$5:$C$10,3,FALSE)+10,"IN RANGE","ABOVE RANGE"),"BELOW RANGE")</f>
        <v>#N/A</v>
      </c>
      <c r="S2222" t="e">
        <f>MIN(VLOOKUP($O2222,margin_ranges!$A$5:$D$10,4,FALSE),$P2222*100)</f>
        <v>#N/A</v>
      </c>
      <c r="T2222" s="29" t="e">
        <f>(1-$S2222/100)/(1-$F2222)-1</f>
        <v>#N/A</v>
      </c>
      <c r="U2222" s="19" t="str">
        <f>IF(ABS(IFERROR(T2222,0))&gt;0.05,INDEX(margin_ranges!$C$13:$C$16,MATCH($F2222*100,margin_ranges!$B$13:$B$16,1)),"")</f>
        <v/>
      </c>
      <c r="V2222" t="e">
        <f>MIN(VLOOKUP($U2222,margin_ranges!$A$5:$D$10,4,FALSE),$P2222*100)</f>
        <v>#N/A</v>
      </c>
      <c r="Y2222" s="29" t="e">
        <f t="shared" si="34"/>
        <v>#N/A</v>
      </c>
    </row>
    <row r="2223" spans="1:25" x14ac:dyDescent="0.3">
      <c r="A2223" s="8" t="s">
        <v>17</v>
      </c>
      <c r="B2223" s="8" t="s">
        <v>3958</v>
      </c>
      <c r="C2223" s="8" t="s">
        <v>3959</v>
      </c>
      <c r="D2223" s="8" t="s">
        <v>3960</v>
      </c>
      <c r="E2223" s="8" t="s">
        <v>3961</v>
      </c>
      <c r="F2223" s="24">
        <v>0.25</v>
      </c>
      <c r="G2223" s="24">
        <v>0</v>
      </c>
      <c r="H2223" s="25">
        <v>3.4687999999999999</v>
      </c>
      <c r="I2223" s="25">
        <v>2.2446999999999999</v>
      </c>
      <c r="J2223" s="15">
        <v>11</v>
      </c>
      <c r="K2223" s="15">
        <v>3</v>
      </c>
      <c r="L2223" s="13">
        <v>0.64710000000000001</v>
      </c>
      <c r="M2223" s="7">
        <v>0.15831159</v>
      </c>
      <c r="N2223" s="26">
        <v>0.01</v>
      </c>
      <c r="O2223" s="27" t="s">
        <v>92</v>
      </c>
      <c r="P2223" s="8">
        <v>0.93683343050000001</v>
      </c>
      <c r="Q2223" s="24">
        <v>0.25</v>
      </c>
      <c r="R2223" t="str">
        <f>IF($Q2223*100&gt;=VLOOKUP($O2223,margin_ranges!$A$5:$C$10,2,FALSE),IF($Q2223*100&lt;=VLOOKUP($O2223,margin_ranges!$A$5:$C$10,3,FALSE)+10,"IN RANGE","ABOVE RANGE"),"BELOW RANGE")</f>
        <v>IN RANGE</v>
      </c>
      <c r="S2223">
        <f>MIN(VLOOKUP($O2223,margin_ranges!$A$5:$D$10,4,FALSE),$P2223*100)</f>
        <v>29.75</v>
      </c>
      <c r="T2223" s="29">
        <f>(1-$S2223/100)/(1-$F2223)-1</f>
        <v>-6.3333333333333353E-2</v>
      </c>
      <c r="U2223" s="19" t="str">
        <f>IF(ABS(IFERROR(T2223,0))&gt;0.05,INDEX(margin_ranges!$C$13:$C$16,MATCH($F2223*100,margin_ranges!$B$13:$B$16,1)),"")</f>
        <v>Balanced (Type B)</v>
      </c>
      <c r="V2223">
        <f>MIN(VLOOKUP($U2223,margin_ranges!$A$5:$D$10,4,FALSE),$P2223*100)</f>
        <v>29.75</v>
      </c>
      <c r="Y2223" s="29">
        <f t="shared" si="34"/>
        <v>-6.3333333333333353E-2</v>
      </c>
    </row>
    <row r="2224" spans="1:25" x14ac:dyDescent="0.3">
      <c r="A2224" s="8" t="s">
        <v>35</v>
      </c>
      <c r="B2224" s="8" t="s">
        <v>3962</v>
      </c>
      <c r="C2224" s="8" t="s">
        <v>34</v>
      </c>
      <c r="D2224" s="8" t="s">
        <v>34</v>
      </c>
      <c r="E2224" s="8"/>
      <c r="F2224" s="24">
        <v>0.37852414009491298</v>
      </c>
      <c r="G2224" s="24">
        <v>0.90430246999999997</v>
      </c>
      <c r="H2224" s="25">
        <v>324.80630000000002</v>
      </c>
      <c r="I2224" s="25">
        <v>21.952000000000002</v>
      </c>
      <c r="J2224" s="15">
        <v>109</v>
      </c>
      <c r="K2224" s="15">
        <v>38</v>
      </c>
      <c r="L2224" s="13">
        <v>6.7599999999999993E-2</v>
      </c>
      <c r="M2224" s="7">
        <v>0.16592696000000001</v>
      </c>
      <c r="N2224" s="26">
        <v>2.0691000000000001E-2</v>
      </c>
      <c r="O2224" s="27"/>
      <c r="P2224" s="8">
        <v>0.87530055210000002</v>
      </c>
      <c r="Q2224" s="24">
        <v>0.3785</v>
      </c>
      <c r="R2224" t="e">
        <f>IF($Q2224*100&gt;=VLOOKUP($O2224,margin_ranges!$A$5:$C$10,2,FALSE),IF($Q2224*100&lt;=VLOOKUP($O2224,margin_ranges!$A$5:$C$10,3,FALSE)+10,"IN RANGE","ABOVE RANGE"),"BELOW RANGE")</f>
        <v>#N/A</v>
      </c>
      <c r="S2224" t="e">
        <f>MIN(VLOOKUP($O2224,margin_ranges!$A$5:$D$10,4,FALSE),$P2224*100)</f>
        <v>#N/A</v>
      </c>
      <c r="T2224" s="29" t="e">
        <f>(1-$S2224/100)/(1-$F2224)-1</f>
        <v>#N/A</v>
      </c>
      <c r="U2224" s="19" t="str">
        <f>IF(ABS(IFERROR(T2224,0))&gt;0.05,INDEX(margin_ranges!$C$13:$C$16,MATCH($F2224*100,margin_ranges!$B$13:$B$16,1)),"")</f>
        <v/>
      </c>
      <c r="V2224" t="e">
        <f>MIN(VLOOKUP($U2224,margin_ranges!$A$5:$D$10,4,FALSE),$P2224*100)</f>
        <v>#N/A</v>
      </c>
      <c r="Y2224" s="29" t="e">
        <f t="shared" si="34"/>
        <v>#N/A</v>
      </c>
    </row>
    <row r="2225" spans="1:25" x14ac:dyDescent="0.3">
      <c r="A2225" s="8" t="s">
        <v>33</v>
      </c>
      <c r="B2225" s="8" t="s">
        <v>3962</v>
      </c>
      <c r="C2225" s="8" t="s">
        <v>3963</v>
      </c>
      <c r="D2225" s="8" t="s">
        <v>34</v>
      </c>
      <c r="E2225" s="8"/>
      <c r="F2225" s="24">
        <v>0.37852414009491298</v>
      </c>
      <c r="G2225" s="24">
        <v>0.90430246999999997</v>
      </c>
      <c r="H2225" s="25">
        <v>324.80630000000002</v>
      </c>
      <c r="I2225" s="25">
        <v>21.952000000000002</v>
      </c>
      <c r="J2225" s="15">
        <v>109</v>
      </c>
      <c r="K2225" s="15">
        <v>38</v>
      </c>
      <c r="L2225" s="13">
        <v>6.7599999999999993E-2</v>
      </c>
      <c r="M2225" s="7">
        <v>0.16592696000000001</v>
      </c>
      <c r="N2225" s="26">
        <v>2.0691000000000001E-2</v>
      </c>
      <c r="O2225" s="27"/>
      <c r="P2225" s="8">
        <v>0.87530055210000002</v>
      </c>
      <c r="Q2225" s="24">
        <v>0.3785</v>
      </c>
      <c r="R2225" t="e">
        <f>IF($Q2225*100&gt;=VLOOKUP($O2225,margin_ranges!$A$5:$C$10,2,FALSE),IF($Q2225*100&lt;=VLOOKUP($O2225,margin_ranges!$A$5:$C$10,3,FALSE)+10,"IN RANGE","ABOVE RANGE"),"BELOW RANGE")</f>
        <v>#N/A</v>
      </c>
      <c r="S2225" t="e">
        <f>MIN(VLOOKUP($O2225,margin_ranges!$A$5:$D$10,4,FALSE),$P2225*100)</f>
        <v>#N/A</v>
      </c>
      <c r="T2225" s="29" t="e">
        <f>(1-$S2225/100)/(1-$F2225)-1</f>
        <v>#N/A</v>
      </c>
      <c r="U2225" s="19" t="str">
        <f>IF(ABS(IFERROR(T2225,0))&gt;0.05,INDEX(margin_ranges!$C$13:$C$16,MATCH($F2225*100,margin_ranges!$B$13:$B$16,1)),"")</f>
        <v/>
      </c>
      <c r="V2225" t="e">
        <f>MIN(VLOOKUP($U2225,margin_ranges!$A$5:$D$10,4,FALSE),$P2225*100)</f>
        <v>#N/A</v>
      </c>
      <c r="Y2225" s="29" t="e">
        <f t="shared" si="34"/>
        <v>#N/A</v>
      </c>
    </row>
    <row r="2226" spans="1:25" x14ac:dyDescent="0.3">
      <c r="A2226" s="8" t="s">
        <v>17</v>
      </c>
      <c r="B2226" s="8" t="s">
        <v>3962</v>
      </c>
      <c r="C2226" s="8" t="s">
        <v>3963</v>
      </c>
      <c r="D2226" s="8" t="s">
        <v>3964</v>
      </c>
      <c r="E2226" s="8" t="s">
        <v>3965</v>
      </c>
      <c r="F2226" s="24">
        <v>0.39</v>
      </c>
      <c r="G2226" s="24">
        <v>1</v>
      </c>
      <c r="H2226" s="25">
        <v>100.315</v>
      </c>
      <c r="I2226" s="25">
        <v>7.0564</v>
      </c>
      <c r="J2226" s="15">
        <v>17</v>
      </c>
      <c r="K2226" s="15">
        <v>6</v>
      </c>
      <c r="L2226" s="13">
        <v>7.0300000000000001E-2</v>
      </c>
      <c r="M2226" s="7">
        <v>8.2275529999999999E-2</v>
      </c>
      <c r="N2226" s="26">
        <v>0.02</v>
      </c>
      <c r="O2226" s="27" t="s">
        <v>22</v>
      </c>
      <c r="P2226" s="8">
        <v>0.75691437009999996</v>
      </c>
      <c r="Q2226" s="24">
        <v>0.39</v>
      </c>
      <c r="R2226" t="str">
        <f>IF($Q2226*100&gt;=VLOOKUP($O2226,margin_ranges!$A$5:$C$10,2,FALSE),IF($Q2226*100&lt;=VLOOKUP($O2226,margin_ranges!$A$5:$C$10,3,FALSE)+10,"IN RANGE","ABOVE RANGE"),"BELOW RANGE")</f>
        <v>IN RANGE</v>
      </c>
      <c r="S2226">
        <f>MIN(VLOOKUP($O2226,margin_ranges!$A$5:$D$10,4,FALSE),$P2226*100)</f>
        <v>29.75</v>
      </c>
      <c r="T2226" s="29">
        <f>(1-$S2226/100)/(1-$F2226)-1</f>
        <v>0.15163934426229519</v>
      </c>
      <c r="U2226" s="19" t="str">
        <f>IF(ABS(IFERROR(T2226,0))&gt;0.05,INDEX(margin_ranges!$C$13:$C$16,MATCH($F2226*100,margin_ranges!$B$13:$B$16,1)),"")</f>
        <v>Margin Over Fill (Type C)</v>
      </c>
      <c r="V2226">
        <f>MIN(VLOOKUP($U2226,margin_ranges!$A$5:$D$10,4,FALSE),$P2226*100)</f>
        <v>43</v>
      </c>
      <c r="Y2226" s="29">
        <f t="shared" si="34"/>
        <v>-6.5573770491803129E-2</v>
      </c>
    </row>
    <row r="2227" spans="1:25" x14ac:dyDescent="0.3">
      <c r="A2227" s="8" t="s">
        <v>17</v>
      </c>
      <c r="B2227" s="8" t="s">
        <v>3962</v>
      </c>
      <c r="C2227" s="8" t="s">
        <v>3963</v>
      </c>
      <c r="D2227" s="8" t="s">
        <v>3967</v>
      </c>
      <c r="E2227" s="8" t="s">
        <v>3968</v>
      </c>
      <c r="F2227" s="24">
        <v>0.39</v>
      </c>
      <c r="G2227" s="24">
        <v>1</v>
      </c>
      <c r="H2227" s="25">
        <v>84.171400000000006</v>
      </c>
      <c r="I2227" s="25">
        <v>5.3924000000000003</v>
      </c>
      <c r="J2227" s="15">
        <v>19</v>
      </c>
      <c r="K2227" s="15">
        <v>7</v>
      </c>
      <c r="L2227" s="13">
        <v>6.4100000000000004E-2</v>
      </c>
      <c r="M2227" s="7">
        <v>0.11748109</v>
      </c>
      <c r="N2227" s="26">
        <v>0.02</v>
      </c>
      <c r="O2227" s="27" t="s">
        <v>22</v>
      </c>
      <c r="P2227" s="8">
        <v>0.82975983760000005</v>
      </c>
      <c r="Q2227" s="24">
        <v>0.39</v>
      </c>
      <c r="R2227" t="str">
        <f>IF($Q2227*100&gt;=VLOOKUP($O2227,margin_ranges!$A$5:$C$10,2,FALSE),IF($Q2227*100&lt;=VLOOKUP($O2227,margin_ranges!$A$5:$C$10,3,FALSE)+10,"IN RANGE","ABOVE RANGE"),"BELOW RANGE")</f>
        <v>IN RANGE</v>
      </c>
      <c r="S2227">
        <f>MIN(VLOOKUP($O2227,margin_ranges!$A$5:$D$10,4,FALSE),$P2227*100)</f>
        <v>29.75</v>
      </c>
      <c r="T2227" s="29">
        <f>(1-$S2227/100)/(1-$F2227)-1</f>
        <v>0.15163934426229519</v>
      </c>
      <c r="U2227" s="19" t="str">
        <f>IF(ABS(IFERROR(T2227,0))&gt;0.05,INDEX(margin_ranges!$C$13:$C$16,MATCH($F2227*100,margin_ranges!$B$13:$B$16,1)),"")</f>
        <v>Margin Over Fill (Type C)</v>
      </c>
      <c r="V2227">
        <f>MIN(VLOOKUP($U2227,margin_ranges!$A$5:$D$10,4,FALSE),$P2227*100)</f>
        <v>43</v>
      </c>
      <c r="Y2227" s="29">
        <f t="shared" si="34"/>
        <v>-6.5573770491803129E-2</v>
      </c>
    </row>
    <row r="2228" spans="1:25" x14ac:dyDescent="0.3">
      <c r="A2228" s="8" t="s">
        <v>17</v>
      </c>
      <c r="B2228" s="8" t="s">
        <v>3962</v>
      </c>
      <c r="C2228" s="8" t="s">
        <v>3963</v>
      </c>
      <c r="D2228" s="8" t="s">
        <v>3966</v>
      </c>
      <c r="E2228" s="8" t="s">
        <v>3963</v>
      </c>
      <c r="F2228" s="24">
        <v>0.38999999999999901</v>
      </c>
      <c r="G2228" s="24">
        <v>1</v>
      </c>
      <c r="H2228" s="25">
        <v>101.5125</v>
      </c>
      <c r="I2228" s="25">
        <v>7.5347999999999997</v>
      </c>
      <c r="J2228" s="15">
        <v>62</v>
      </c>
      <c r="K2228" s="15">
        <v>22</v>
      </c>
      <c r="L2228" s="13">
        <v>7.4200000000000002E-2</v>
      </c>
      <c r="M2228" s="7">
        <v>0.27602452999999999</v>
      </c>
      <c r="N2228" s="26">
        <v>0.02</v>
      </c>
      <c r="O2228" s="27" t="s">
        <v>22</v>
      </c>
      <c r="P2228" s="8">
        <v>0.92754267270000001</v>
      </c>
      <c r="Q2228" s="24">
        <v>0.39</v>
      </c>
      <c r="R2228" t="str">
        <f>IF($Q2228*100&gt;=VLOOKUP($O2228,margin_ranges!$A$5:$C$10,2,FALSE),IF($Q2228*100&lt;=VLOOKUP($O2228,margin_ranges!$A$5:$C$10,3,FALSE)+10,"IN RANGE","ABOVE RANGE"),"BELOW RANGE")</f>
        <v>IN RANGE</v>
      </c>
      <c r="S2228">
        <f>MIN(VLOOKUP($O2228,margin_ranges!$A$5:$D$10,4,FALSE),$P2228*100)</f>
        <v>29.75</v>
      </c>
      <c r="T2228" s="29">
        <f>(1-$S2228/100)/(1-$F2228)-1</f>
        <v>0.1516393442622932</v>
      </c>
      <c r="U2228" s="19" t="str">
        <f>IF(ABS(IFERROR(T2228,0))&gt;0.05,INDEX(margin_ranges!$C$13:$C$16,MATCH($F2228*100,margin_ranges!$B$13:$B$16,1)),"")</f>
        <v>Margin Over Fill (Type C)</v>
      </c>
      <c r="V2228">
        <f>MIN(VLOOKUP($U2228,margin_ranges!$A$5:$D$10,4,FALSE),$P2228*100)</f>
        <v>43</v>
      </c>
      <c r="Y2228" s="29">
        <f t="shared" si="34"/>
        <v>-6.5573770491804684E-2</v>
      </c>
    </row>
    <row r="2229" spans="1:25" x14ac:dyDescent="0.3">
      <c r="A2229" s="8" t="s">
        <v>35</v>
      </c>
      <c r="B2229" s="8" t="s">
        <v>3971</v>
      </c>
      <c r="C2229" s="8" t="s">
        <v>34</v>
      </c>
      <c r="D2229" s="8" t="s">
        <v>34</v>
      </c>
      <c r="E2229" s="8"/>
      <c r="F2229" s="24">
        <v>0.31821302619760899</v>
      </c>
      <c r="G2229" s="24">
        <v>0.10568044</v>
      </c>
      <c r="H2229" s="25">
        <v>1343.6511</v>
      </c>
      <c r="I2229" s="25">
        <v>246.12860000000001</v>
      </c>
      <c r="J2229" s="15">
        <v>12782</v>
      </c>
      <c r="K2229" s="15">
        <v>3674</v>
      </c>
      <c r="L2229" s="13">
        <v>0.1832</v>
      </c>
      <c r="M2229" s="7">
        <v>1.73113016</v>
      </c>
      <c r="N2229" s="26">
        <v>0.91370899999999999</v>
      </c>
      <c r="O2229" s="27"/>
      <c r="P2229" s="8">
        <v>0.47218931200000003</v>
      </c>
      <c r="Q2229" s="24">
        <v>0.31819999999999998</v>
      </c>
      <c r="R2229" t="e">
        <f>IF($Q2229*100&gt;=VLOOKUP($O2229,margin_ranges!$A$5:$C$10,2,FALSE),IF($Q2229*100&lt;=VLOOKUP($O2229,margin_ranges!$A$5:$C$10,3,FALSE)+10,"IN RANGE","ABOVE RANGE"),"BELOW RANGE")</f>
        <v>#N/A</v>
      </c>
      <c r="S2229" t="e">
        <f>MIN(VLOOKUP($O2229,margin_ranges!$A$5:$D$10,4,FALSE),$P2229*100)</f>
        <v>#N/A</v>
      </c>
      <c r="T2229" s="29" t="e">
        <f>(1-$S2229/100)/(1-$F2229)-1</f>
        <v>#N/A</v>
      </c>
      <c r="U2229" s="19" t="str">
        <f>IF(ABS(IFERROR(T2229,0))&gt;0.05,INDEX(margin_ranges!$C$13:$C$16,MATCH($F2229*100,margin_ranges!$B$13:$B$16,1)),"")</f>
        <v/>
      </c>
      <c r="V2229" t="e">
        <f>MIN(VLOOKUP($U2229,margin_ranges!$A$5:$D$10,4,FALSE),$P2229*100)</f>
        <v>#N/A</v>
      </c>
      <c r="Y2229" s="29" t="e">
        <f t="shared" si="34"/>
        <v>#N/A</v>
      </c>
    </row>
    <row r="2230" spans="1:25" x14ac:dyDescent="0.3">
      <c r="A2230" s="8" t="s">
        <v>33</v>
      </c>
      <c r="B2230" s="8" t="s">
        <v>3971</v>
      </c>
      <c r="C2230" s="8" t="s">
        <v>3972</v>
      </c>
      <c r="D2230" s="8" t="s">
        <v>34</v>
      </c>
      <c r="E2230" s="8"/>
      <c r="F2230" s="24">
        <v>0.31821302619760899</v>
      </c>
      <c r="G2230" s="24">
        <v>0.10568044</v>
      </c>
      <c r="H2230" s="25">
        <v>1343.6511</v>
      </c>
      <c r="I2230" s="25">
        <v>246.12860000000001</v>
      </c>
      <c r="J2230" s="15">
        <v>12782</v>
      </c>
      <c r="K2230" s="15">
        <v>3674</v>
      </c>
      <c r="L2230" s="13">
        <v>0.1832</v>
      </c>
      <c r="M2230" s="7">
        <v>1.73113016</v>
      </c>
      <c r="N2230" s="26">
        <v>0.91370899999999999</v>
      </c>
      <c r="O2230" s="27"/>
      <c r="P2230" s="8">
        <v>0.47218931200000003</v>
      </c>
      <c r="Q2230" s="24">
        <v>0.31819999999999998</v>
      </c>
      <c r="R2230" t="e">
        <f>IF($Q2230*100&gt;=VLOOKUP($O2230,margin_ranges!$A$5:$C$10,2,FALSE),IF($Q2230*100&lt;=VLOOKUP($O2230,margin_ranges!$A$5:$C$10,3,FALSE)+10,"IN RANGE","ABOVE RANGE"),"BELOW RANGE")</f>
        <v>#N/A</v>
      </c>
      <c r="S2230" t="e">
        <f>MIN(VLOOKUP($O2230,margin_ranges!$A$5:$D$10,4,FALSE),$P2230*100)</f>
        <v>#N/A</v>
      </c>
      <c r="T2230" s="29" t="e">
        <f>(1-$S2230/100)/(1-$F2230)-1</f>
        <v>#N/A</v>
      </c>
      <c r="U2230" s="19" t="str">
        <f>IF(ABS(IFERROR(T2230,0))&gt;0.05,INDEX(margin_ranges!$C$13:$C$16,MATCH($F2230*100,margin_ranges!$B$13:$B$16,1)),"")</f>
        <v/>
      </c>
      <c r="V2230" t="e">
        <f>MIN(VLOOKUP($U2230,margin_ranges!$A$5:$D$10,4,FALSE),$P2230*100)</f>
        <v>#N/A</v>
      </c>
      <c r="Y2230" s="29" t="e">
        <f t="shared" si="34"/>
        <v>#N/A</v>
      </c>
    </row>
    <row r="2231" spans="1:25" x14ac:dyDescent="0.3">
      <c r="A2231" s="8" t="s">
        <v>17</v>
      </c>
      <c r="B2231" s="8" t="s">
        <v>3971</v>
      </c>
      <c r="C2231" s="8" t="s">
        <v>3972</v>
      </c>
      <c r="D2231" s="8" t="s">
        <v>3985</v>
      </c>
      <c r="E2231" s="8" t="s">
        <v>3986</v>
      </c>
      <c r="F2231" s="24">
        <v>0.39</v>
      </c>
      <c r="G2231" s="24">
        <v>0</v>
      </c>
      <c r="H2231" s="25">
        <v>29.7593</v>
      </c>
      <c r="I2231" s="25">
        <v>4.9256000000000002</v>
      </c>
      <c r="J2231" s="15">
        <v>329</v>
      </c>
      <c r="K2231" s="15">
        <v>118</v>
      </c>
      <c r="L2231" s="13">
        <v>0.16550000000000001</v>
      </c>
      <c r="M2231" s="7">
        <v>2.2283907799999998</v>
      </c>
      <c r="N2231" s="26">
        <v>0.9</v>
      </c>
      <c r="O2231" s="27" t="s">
        <v>22</v>
      </c>
      <c r="P2231" s="8">
        <v>0.59612110819999997</v>
      </c>
      <c r="Q2231" s="24">
        <v>0.39</v>
      </c>
      <c r="R2231" t="str">
        <f>IF($Q2231*100&gt;=VLOOKUP($O2231,margin_ranges!$A$5:$C$10,2,FALSE),IF($Q2231*100&lt;=VLOOKUP($O2231,margin_ranges!$A$5:$C$10,3,FALSE)+10,"IN RANGE","ABOVE RANGE"),"BELOW RANGE")</f>
        <v>IN RANGE</v>
      </c>
      <c r="S2231">
        <f>MIN(VLOOKUP($O2231,margin_ranges!$A$5:$D$10,4,FALSE),$P2231*100)</f>
        <v>29.75</v>
      </c>
      <c r="T2231" s="29">
        <f>(1-$S2231/100)/(1-$F2231)-1</f>
        <v>0.15163934426229519</v>
      </c>
      <c r="U2231" s="19" t="str">
        <f>IF(ABS(IFERROR(T2231,0))&gt;0.05,INDEX(margin_ranges!$C$13:$C$16,MATCH($F2231*100,margin_ranges!$B$13:$B$16,1)),"")</f>
        <v>Margin Over Fill (Type C)</v>
      </c>
      <c r="V2231">
        <f>MIN(VLOOKUP($U2231,margin_ranges!$A$5:$D$10,4,FALSE),$P2231*100)</f>
        <v>43</v>
      </c>
      <c r="Y2231" s="29">
        <f t="shared" si="34"/>
        <v>-6.5573770491803129E-2</v>
      </c>
    </row>
    <row r="2232" spans="1:25" x14ac:dyDescent="0.3">
      <c r="A2232" s="8" t="s">
        <v>17</v>
      </c>
      <c r="B2232" s="8" t="s">
        <v>3971</v>
      </c>
      <c r="C2232" s="8" t="s">
        <v>3972</v>
      </c>
      <c r="D2232" s="8" t="s">
        <v>4023</v>
      </c>
      <c r="E2232" s="8" t="s">
        <v>4024</v>
      </c>
      <c r="F2232" s="24">
        <v>0.39</v>
      </c>
      <c r="G2232" s="24">
        <v>0</v>
      </c>
      <c r="H2232" s="25">
        <v>43.238799999999998</v>
      </c>
      <c r="I2232" s="25">
        <v>8.2990999999999993</v>
      </c>
      <c r="J2232" s="15">
        <v>444</v>
      </c>
      <c r="K2232" s="15">
        <v>157</v>
      </c>
      <c r="L2232" s="13">
        <v>0.19189999999999999</v>
      </c>
      <c r="M2232" s="7">
        <v>1.78508968</v>
      </c>
      <c r="N2232" s="26">
        <v>1</v>
      </c>
      <c r="O2232" s="27" t="s">
        <v>22</v>
      </c>
      <c r="P2232" s="8">
        <v>0.43980405579999998</v>
      </c>
      <c r="Q2232" s="24">
        <v>0.39</v>
      </c>
      <c r="R2232" t="str">
        <f>IF($Q2232*100&gt;=VLOOKUP($O2232,margin_ranges!$A$5:$C$10,2,FALSE),IF($Q2232*100&lt;=VLOOKUP($O2232,margin_ranges!$A$5:$C$10,3,FALSE)+10,"IN RANGE","ABOVE RANGE"),"BELOW RANGE")</f>
        <v>IN RANGE</v>
      </c>
      <c r="S2232">
        <f>MIN(VLOOKUP($O2232,margin_ranges!$A$5:$D$10,4,FALSE),$P2232*100)</f>
        <v>29.75</v>
      </c>
      <c r="T2232" s="29">
        <f>(1-$S2232/100)/(1-$F2232)-1</f>
        <v>0.15163934426229519</v>
      </c>
      <c r="U2232" s="19" t="str">
        <f>IF(ABS(IFERROR(T2232,0))&gt;0.05,INDEX(margin_ranges!$C$13:$C$16,MATCH($F2232*100,margin_ranges!$B$13:$B$16,1)),"")</f>
        <v>Margin Over Fill (Type C)</v>
      </c>
      <c r="V2232">
        <f>MIN(VLOOKUP($U2232,margin_ranges!$A$5:$D$10,4,FALSE),$P2232*100)</f>
        <v>43</v>
      </c>
      <c r="Y2232" s="29">
        <f t="shared" si="34"/>
        <v>-6.5573770491803129E-2</v>
      </c>
    </row>
    <row r="2233" spans="1:25" x14ac:dyDescent="0.3">
      <c r="A2233" s="8" t="s">
        <v>17</v>
      </c>
      <c r="B2233" s="8" t="s">
        <v>3971</v>
      </c>
      <c r="C2233" s="8" t="s">
        <v>3972</v>
      </c>
      <c r="D2233" s="8" t="s">
        <v>4053</v>
      </c>
      <c r="E2233" s="8" t="s">
        <v>4054</v>
      </c>
      <c r="F2233" s="24">
        <v>0.38999999999999901</v>
      </c>
      <c r="G2233" s="24">
        <v>0</v>
      </c>
      <c r="H2233" s="25">
        <v>33.625599999999999</v>
      </c>
      <c r="I2233" s="25">
        <v>4.7633999999999999</v>
      </c>
      <c r="J2233" s="15">
        <v>311</v>
      </c>
      <c r="K2233" s="15">
        <v>111</v>
      </c>
      <c r="L2233" s="13">
        <v>0.14169999999999999</v>
      </c>
      <c r="M2233" s="7">
        <v>2.1768380600000001</v>
      </c>
      <c r="N2233" s="26">
        <v>0.9</v>
      </c>
      <c r="O2233" s="27" t="s">
        <v>22</v>
      </c>
      <c r="P2233" s="8">
        <v>0.58655629249999996</v>
      </c>
      <c r="Q2233" s="24">
        <v>0.39</v>
      </c>
      <c r="R2233" t="str">
        <f>IF($Q2233*100&gt;=VLOOKUP($O2233,margin_ranges!$A$5:$C$10,2,FALSE),IF($Q2233*100&lt;=VLOOKUP($O2233,margin_ranges!$A$5:$C$10,3,FALSE)+10,"IN RANGE","ABOVE RANGE"),"BELOW RANGE")</f>
        <v>IN RANGE</v>
      </c>
      <c r="S2233">
        <f>MIN(VLOOKUP($O2233,margin_ranges!$A$5:$D$10,4,FALSE),$P2233*100)</f>
        <v>29.75</v>
      </c>
      <c r="T2233" s="29">
        <f>(1-$S2233/100)/(1-$F2233)-1</f>
        <v>0.1516393442622932</v>
      </c>
      <c r="U2233" s="19" t="str">
        <f>IF(ABS(IFERROR(T2233,0))&gt;0.05,INDEX(margin_ranges!$C$13:$C$16,MATCH($F2233*100,margin_ranges!$B$13:$B$16,1)),"")</f>
        <v>Margin Over Fill (Type C)</v>
      </c>
      <c r="V2233">
        <f>MIN(VLOOKUP($U2233,margin_ranges!$A$5:$D$10,4,FALSE),$P2233*100)</f>
        <v>43</v>
      </c>
      <c r="Y2233" s="29">
        <f t="shared" si="34"/>
        <v>-6.5573770491804684E-2</v>
      </c>
    </row>
    <row r="2234" spans="1:25" x14ac:dyDescent="0.3">
      <c r="A2234" s="8" t="s">
        <v>17</v>
      </c>
      <c r="B2234" s="8" t="s">
        <v>3971</v>
      </c>
      <c r="C2234" s="8" t="s">
        <v>3972</v>
      </c>
      <c r="D2234" s="8" t="s">
        <v>4083</v>
      </c>
      <c r="E2234" s="8" t="s">
        <v>4084</v>
      </c>
      <c r="F2234" s="24">
        <v>0.38999999999999901</v>
      </c>
      <c r="G2234" s="24">
        <v>0</v>
      </c>
      <c r="H2234" s="25">
        <v>5.7633999999999999</v>
      </c>
      <c r="I2234" s="25">
        <v>1.0134000000000001</v>
      </c>
      <c r="J2234" s="15">
        <v>78</v>
      </c>
      <c r="K2234" s="15">
        <v>27</v>
      </c>
      <c r="L2234" s="13">
        <v>0.17580000000000001</v>
      </c>
      <c r="M2234" s="7">
        <v>2.5673362900000001</v>
      </c>
      <c r="N2234" s="26">
        <v>0.9</v>
      </c>
      <c r="O2234" s="27" t="s">
        <v>22</v>
      </c>
      <c r="P2234" s="8">
        <v>0.64944210769999999</v>
      </c>
      <c r="Q2234" s="24">
        <v>0.39</v>
      </c>
      <c r="R2234" t="str">
        <f>IF($Q2234*100&gt;=VLOOKUP($O2234,margin_ranges!$A$5:$C$10,2,FALSE),IF($Q2234*100&lt;=VLOOKUP($O2234,margin_ranges!$A$5:$C$10,3,FALSE)+10,"IN RANGE","ABOVE RANGE"),"BELOW RANGE")</f>
        <v>IN RANGE</v>
      </c>
      <c r="S2234">
        <f>MIN(VLOOKUP($O2234,margin_ranges!$A$5:$D$10,4,FALSE),$P2234*100)</f>
        <v>29.75</v>
      </c>
      <c r="T2234" s="29">
        <f>(1-$S2234/100)/(1-$F2234)-1</f>
        <v>0.1516393442622932</v>
      </c>
      <c r="U2234" s="19" t="str">
        <f>IF(ABS(IFERROR(T2234,0))&gt;0.05,INDEX(margin_ranges!$C$13:$C$16,MATCH($F2234*100,margin_ranges!$B$13:$B$16,1)),"")</f>
        <v>Margin Over Fill (Type C)</v>
      </c>
      <c r="V2234">
        <f>MIN(VLOOKUP($U2234,margin_ranges!$A$5:$D$10,4,FALSE),$P2234*100)</f>
        <v>43</v>
      </c>
      <c r="Y2234" s="29">
        <f t="shared" si="34"/>
        <v>-6.5573770491804684E-2</v>
      </c>
    </row>
    <row r="2235" spans="1:25" x14ac:dyDescent="0.3">
      <c r="A2235" s="8" t="s">
        <v>17</v>
      </c>
      <c r="B2235" s="8" t="s">
        <v>3971</v>
      </c>
      <c r="C2235" s="8" t="s">
        <v>3972</v>
      </c>
      <c r="D2235" s="8" t="s">
        <v>4039</v>
      </c>
      <c r="E2235" s="8" t="s">
        <v>4040</v>
      </c>
      <c r="F2235" s="24">
        <v>0.35</v>
      </c>
      <c r="G2235" s="24">
        <v>1</v>
      </c>
      <c r="H2235" s="25">
        <v>58.770200000000003</v>
      </c>
      <c r="I2235" s="25">
        <v>9.4224999999999994</v>
      </c>
      <c r="J2235" s="15">
        <v>471</v>
      </c>
      <c r="K2235" s="15">
        <v>164</v>
      </c>
      <c r="L2235" s="13">
        <v>0.1603</v>
      </c>
      <c r="M2235" s="7">
        <v>1.66642914</v>
      </c>
      <c r="N2235" s="26">
        <v>1</v>
      </c>
      <c r="O2235" s="27" t="s">
        <v>92</v>
      </c>
      <c r="P2235" s="8">
        <v>0.39991447819999998</v>
      </c>
      <c r="Q2235" s="24">
        <v>0.35</v>
      </c>
      <c r="R2235" t="str">
        <f>IF($Q2235*100&gt;=VLOOKUP($O2235,margin_ranges!$A$5:$C$10,2,FALSE),IF($Q2235*100&lt;=VLOOKUP($O2235,margin_ranges!$A$5:$C$10,3,FALSE)+10,"IN RANGE","ABOVE RANGE"),"BELOW RANGE")</f>
        <v>IN RANGE</v>
      </c>
      <c r="S2235">
        <f>MIN(VLOOKUP($O2235,margin_ranges!$A$5:$D$10,4,FALSE),$P2235*100)</f>
        <v>29.75</v>
      </c>
      <c r="T2235" s="29">
        <f>(1-$S2235/100)/(1-$F2235)-1</f>
        <v>8.0769230769230704E-2</v>
      </c>
      <c r="U2235" s="19" t="str">
        <f>IF(ABS(IFERROR(T2235,0))&gt;0.05,INDEX(margin_ranges!$C$13:$C$16,MATCH($F2235*100,margin_ranges!$B$13:$B$16,1)),"")</f>
        <v>Margin Over Fill (Type C)</v>
      </c>
      <c r="V2235">
        <f>MIN(VLOOKUP($U2235,margin_ranges!$A$5:$D$10,4,FALSE),$P2235*100)</f>
        <v>39.991447819999998</v>
      </c>
      <c r="Y2235" s="29">
        <f t="shared" si="34"/>
        <v>-7.6791504923076848E-2</v>
      </c>
    </row>
    <row r="2236" spans="1:25" x14ac:dyDescent="0.3">
      <c r="A2236" s="8" t="s">
        <v>17</v>
      </c>
      <c r="B2236" s="8" t="s">
        <v>3971</v>
      </c>
      <c r="C2236" s="8" t="s">
        <v>3972</v>
      </c>
      <c r="D2236" s="8" t="s">
        <v>4061</v>
      </c>
      <c r="E2236" s="8" t="s">
        <v>4062</v>
      </c>
      <c r="F2236" s="24">
        <v>0.35</v>
      </c>
      <c r="G2236" s="24">
        <v>1</v>
      </c>
      <c r="H2236" s="25">
        <v>47.363399999999999</v>
      </c>
      <c r="I2236" s="25">
        <v>8.3858999999999995</v>
      </c>
      <c r="J2236" s="15">
        <v>390</v>
      </c>
      <c r="K2236" s="15">
        <v>133</v>
      </c>
      <c r="L2236" s="13">
        <v>0.17710000000000001</v>
      </c>
      <c r="M2236" s="7">
        <v>1.55013373</v>
      </c>
      <c r="N2236" s="26">
        <v>1</v>
      </c>
      <c r="O2236" s="27" t="s">
        <v>92</v>
      </c>
      <c r="P2236" s="8">
        <v>0.3548943671</v>
      </c>
      <c r="Q2236" s="24">
        <v>0.35</v>
      </c>
      <c r="R2236" t="str">
        <f>IF($Q2236*100&gt;=VLOOKUP($O2236,margin_ranges!$A$5:$C$10,2,FALSE),IF($Q2236*100&lt;=VLOOKUP($O2236,margin_ranges!$A$5:$C$10,3,FALSE)+10,"IN RANGE","ABOVE RANGE"),"BELOW RANGE")</f>
        <v>IN RANGE</v>
      </c>
      <c r="S2236">
        <f>MIN(VLOOKUP($O2236,margin_ranges!$A$5:$D$10,4,FALSE),$P2236*100)</f>
        <v>29.75</v>
      </c>
      <c r="T2236" s="29">
        <f>(1-$S2236/100)/(1-$F2236)-1</f>
        <v>8.0769230769230704E-2</v>
      </c>
      <c r="U2236" s="19" t="str">
        <f>IF(ABS(IFERROR(T2236,0))&gt;0.05,INDEX(margin_ranges!$C$13:$C$16,MATCH($F2236*100,margin_ranges!$B$13:$B$16,1)),"")</f>
        <v>Margin Over Fill (Type C)</v>
      </c>
      <c r="V2236">
        <f>MIN(VLOOKUP($U2236,margin_ranges!$A$5:$D$10,4,FALSE),$P2236*100)</f>
        <v>35.48943671</v>
      </c>
      <c r="Y2236" s="29">
        <f t="shared" si="34"/>
        <v>-7.5297955384615589E-3</v>
      </c>
    </row>
    <row r="2237" spans="1:25" x14ac:dyDescent="0.3">
      <c r="A2237" s="8" t="s">
        <v>17</v>
      </c>
      <c r="B2237" s="8" t="s">
        <v>3971</v>
      </c>
      <c r="C2237" s="8" t="s">
        <v>3972</v>
      </c>
      <c r="D2237" s="28" t="s">
        <v>3991</v>
      </c>
      <c r="E2237" s="8" t="s">
        <v>3992</v>
      </c>
      <c r="F2237" s="24">
        <v>0.34</v>
      </c>
      <c r="G2237" s="24">
        <v>0</v>
      </c>
      <c r="H2237" s="25">
        <v>26.8062</v>
      </c>
      <c r="I2237" s="25">
        <v>4.5742000000000003</v>
      </c>
      <c r="J2237" s="15">
        <v>303</v>
      </c>
      <c r="K2237" s="15">
        <v>93</v>
      </c>
      <c r="L2237" s="13">
        <v>0.1706</v>
      </c>
      <c r="M2237" s="7">
        <v>2.20866659</v>
      </c>
      <c r="N2237" s="26">
        <v>0.9</v>
      </c>
      <c r="O2237" s="27" t="s">
        <v>22</v>
      </c>
      <c r="P2237" s="8">
        <v>0.59251432400000004</v>
      </c>
      <c r="Q2237" s="24">
        <v>0.34</v>
      </c>
      <c r="R2237" t="str">
        <f>IF($Q2237*100&gt;=VLOOKUP($O2237,margin_ranges!$A$5:$C$10,2,FALSE),IF($Q2237*100&lt;=VLOOKUP($O2237,margin_ranges!$A$5:$C$10,3,FALSE)+10,"IN RANGE","ABOVE RANGE"),"BELOW RANGE")</f>
        <v>IN RANGE</v>
      </c>
      <c r="S2237">
        <f>MIN(VLOOKUP($O2237,margin_ranges!$A$5:$D$10,4,FALSE),$P2237*100)</f>
        <v>29.75</v>
      </c>
      <c r="T2237" s="29">
        <f>(1-$S2237/100)/(1-$F2237)-1</f>
        <v>6.4393939393939448E-2</v>
      </c>
      <c r="U2237" s="19" t="str">
        <f>IF(ABS(IFERROR(T2237,0))&gt;0.05,INDEX(margin_ranges!$C$13:$C$16,MATCH($F2237*100,margin_ranges!$B$13:$B$16,1)),"")</f>
        <v>Balanced (Type B)</v>
      </c>
      <c r="V2237">
        <f>MIN(VLOOKUP($U2237,margin_ranges!$A$5:$D$10,4,FALSE),$P2237*100)</f>
        <v>29.75</v>
      </c>
      <c r="Y2237" s="29">
        <f t="shared" si="34"/>
        <v>6.4393939393939448E-2</v>
      </c>
    </row>
    <row r="2238" spans="1:25" x14ac:dyDescent="0.3">
      <c r="A2238" s="8" t="s">
        <v>17</v>
      </c>
      <c r="B2238" s="8" t="s">
        <v>3971</v>
      </c>
      <c r="C2238" s="8" t="s">
        <v>3972</v>
      </c>
      <c r="D2238" s="8" t="s">
        <v>4007</v>
      </c>
      <c r="E2238" s="8" t="s">
        <v>4008</v>
      </c>
      <c r="F2238" s="24">
        <v>0.34</v>
      </c>
      <c r="G2238" s="24">
        <v>0</v>
      </c>
      <c r="H2238" s="25">
        <v>16.546800000000001</v>
      </c>
      <c r="I2238" s="25">
        <v>1.7175</v>
      </c>
      <c r="J2238" s="15">
        <v>86</v>
      </c>
      <c r="K2238" s="15">
        <v>26</v>
      </c>
      <c r="L2238" s="13">
        <v>0.1038</v>
      </c>
      <c r="M2238" s="7">
        <v>1.6687211500000001</v>
      </c>
      <c r="N2238" s="26">
        <v>1</v>
      </c>
      <c r="O2238" s="27" t="s">
        <v>22</v>
      </c>
      <c r="P2238" s="8">
        <v>0.4007387026</v>
      </c>
      <c r="Q2238" s="24">
        <v>0.34</v>
      </c>
      <c r="R2238" t="str">
        <f>IF($Q2238*100&gt;=VLOOKUP($O2238,margin_ranges!$A$5:$C$10,2,FALSE),IF($Q2238*100&lt;=VLOOKUP($O2238,margin_ranges!$A$5:$C$10,3,FALSE)+10,"IN RANGE","ABOVE RANGE"),"BELOW RANGE")</f>
        <v>IN RANGE</v>
      </c>
      <c r="S2238">
        <f>MIN(VLOOKUP($O2238,margin_ranges!$A$5:$D$10,4,FALSE),$P2238*100)</f>
        <v>29.75</v>
      </c>
      <c r="T2238" s="29">
        <f>(1-$S2238/100)/(1-$F2238)-1</f>
        <v>6.4393939393939448E-2</v>
      </c>
      <c r="U2238" s="19" t="str">
        <f>IF(ABS(IFERROR(T2238,0))&gt;0.05,INDEX(margin_ranges!$C$13:$C$16,MATCH($F2238*100,margin_ranges!$B$13:$B$16,1)),"")</f>
        <v>Balanced (Type B)</v>
      </c>
      <c r="V2238">
        <f>MIN(VLOOKUP($U2238,margin_ranges!$A$5:$D$10,4,FALSE),$P2238*100)</f>
        <v>29.75</v>
      </c>
      <c r="Y2238" s="29">
        <f t="shared" si="34"/>
        <v>6.4393939393939448E-2</v>
      </c>
    </row>
    <row r="2239" spans="1:25" x14ac:dyDescent="0.3">
      <c r="A2239" s="8" t="s">
        <v>17</v>
      </c>
      <c r="B2239" s="8" t="s">
        <v>3971</v>
      </c>
      <c r="C2239" s="8" t="s">
        <v>3972</v>
      </c>
      <c r="D2239" s="8" t="s">
        <v>4011</v>
      </c>
      <c r="E2239" s="8" t="s">
        <v>4012</v>
      </c>
      <c r="F2239" s="24">
        <v>0.34</v>
      </c>
      <c r="G2239" s="24">
        <v>0</v>
      </c>
      <c r="H2239" s="25">
        <v>19.562000000000001</v>
      </c>
      <c r="I2239" s="25">
        <v>3.8559000000000001</v>
      </c>
      <c r="J2239" s="15">
        <v>207</v>
      </c>
      <c r="K2239" s="15">
        <v>63</v>
      </c>
      <c r="L2239" s="13">
        <v>0.1971</v>
      </c>
      <c r="M2239" s="7">
        <v>1.79270511</v>
      </c>
      <c r="N2239" s="26">
        <v>1</v>
      </c>
      <c r="O2239" s="27" t="s">
        <v>22</v>
      </c>
      <c r="P2239" s="8">
        <v>0.4421837736</v>
      </c>
      <c r="Q2239" s="24">
        <v>0.34</v>
      </c>
      <c r="R2239" t="str">
        <f>IF($Q2239*100&gt;=VLOOKUP($O2239,margin_ranges!$A$5:$C$10,2,FALSE),IF($Q2239*100&lt;=VLOOKUP($O2239,margin_ranges!$A$5:$C$10,3,FALSE)+10,"IN RANGE","ABOVE RANGE"),"BELOW RANGE")</f>
        <v>IN RANGE</v>
      </c>
      <c r="S2239">
        <f>MIN(VLOOKUP($O2239,margin_ranges!$A$5:$D$10,4,FALSE),$P2239*100)</f>
        <v>29.75</v>
      </c>
      <c r="T2239" s="29">
        <f>(1-$S2239/100)/(1-$F2239)-1</f>
        <v>6.4393939393939448E-2</v>
      </c>
      <c r="U2239" s="19" t="str">
        <f>IF(ABS(IFERROR(T2239,0))&gt;0.05,INDEX(margin_ranges!$C$13:$C$16,MATCH($F2239*100,margin_ranges!$B$13:$B$16,1)),"")</f>
        <v>Balanced (Type B)</v>
      </c>
      <c r="V2239">
        <f>MIN(VLOOKUP($U2239,margin_ranges!$A$5:$D$10,4,FALSE),$P2239*100)</f>
        <v>29.75</v>
      </c>
      <c r="Y2239" s="29">
        <f t="shared" si="34"/>
        <v>6.4393939393939448E-2</v>
      </c>
    </row>
    <row r="2240" spans="1:25" x14ac:dyDescent="0.3">
      <c r="A2240" s="8" t="s">
        <v>17</v>
      </c>
      <c r="B2240" s="8" t="s">
        <v>3971</v>
      </c>
      <c r="C2240" s="8" t="s">
        <v>3972</v>
      </c>
      <c r="D2240" s="8" t="s">
        <v>4033</v>
      </c>
      <c r="E2240" s="8" t="s">
        <v>4034</v>
      </c>
      <c r="F2240" s="24">
        <v>0.34</v>
      </c>
      <c r="G2240" s="24">
        <v>1</v>
      </c>
      <c r="H2240" s="25">
        <v>41.061999999999998</v>
      </c>
      <c r="I2240" s="25">
        <v>9.2408999999999999</v>
      </c>
      <c r="J2240" s="15">
        <v>490</v>
      </c>
      <c r="K2240" s="15">
        <v>149</v>
      </c>
      <c r="L2240" s="13">
        <v>0.22500000000000001</v>
      </c>
      <c r="M2240" s="7">
        <v>1.76684161</v>
      </c>
      <c r="N2240" s="26">
        <v>1</v>
      </c>
      <c r="O2240" s="27" t="s">
        <v>22</v>
      </c>
      <c r="P2240" s="8">
        <v>0.43401831120000001</v>
      </c>
      <c r="Q2240" s="24">
        <v>0.34</v>
      </c>
      <c r="R2240" t="str">
        <f>IF($Q2240*100&gt;=VLOOKUP($O2240,margin_ranges!$A$5:$C$10,2,FALSE),IF($Q2240*100&lt;=VLOOKUP($O2240,margin_ranges!$A$5:$C$10,3,FALSE)+10,"IN RANGE","ABOVE RANGE"),"BELOW RANGE")</f>
        <v>IN RANGE</v>
      </c>
      <c r="S2240">
        <f>MIN(VLOOKUP($O2240,margin_ranges!$A$5:$D$10,4,FALSE),$P2240*100)</f>
        <v>29.75</v>
      </c>
      <c r="T2240" s="29">
        <f>(1-$S2240/100)/(1-$F2240)-1</f>
        <v>6.4393939393939448E-2</v>
      </c>
      <c r="U2240" s="19" t="str">
        <f>IF(ABS(IFERROR(T2240,0))&gt;0.05,INDEX(margin_ranges!$C$13:$C$16,MATCH($F2240*100,margin_ranges!$B$13:$B$16,1)),"")</f>
        <v>Balanced (Type B)</v>
      </c>
      <c r="V2240">
        <f>MIN(VLOOKUP($U2240,margin_ranges!$A$5:$D$10,4,FALSE),$P2240*100)</f>
        <v>29.75</v>
      </c>
      <c r="Y2240" s="29">
        <f t="shared" si="34"/>
        <v>6.4393939393939448E-2</v>
      </c>
    </row>
    <row r="2241" spans="1:25" x14ac:dyDescent="0.3">
      <c r="A2241" s="8" t="s">
        <v>17</v>
      </c>
      <c r="B2241" s="8" t="s">
        <v>3971</v>
      </c>
      <c r="C2241" s="8" t="s">
        <v>3972</v>
      </c>
      <c r="D2241" s="8" t="s">
        <v>4047</v>
      </c>
      <c r="E2241" s="8" t="s">
        <v>4048</v>
      </c>
      <c r="F2241" s="24">
        <v>0.34</v>
      </c>
      <c r="G2241" s="24">
        <v>0</v>
      </c>
      <c r="H2241" s="25">
        <v>23.336200000000002</v>
      </c>
      <c r="I2241" s="25">
        <v>3.4861</v>
      </c>
      <c r="J2241" s="15">
        <v>226</v>
      </c>
      <c r="K2241" s="15">
        <v>70</v>
      </c>
      <c r="L2241" s="13">
        <v>0.14940000000000001</v>
      </c>
      <c r="M2241" s="7">
        <v>2.1655486100000001</v>
      </c>
      <c r="N2241" s="26">
        <v>0.9</v>
      </c>
      <c r="O2241" s="27" t="s">
        <v>22</v>
      </c>
      <c r="P2241" s="8">
        <v>0.58440092499999996</v>
      </c>
      <c r="Q2241" s="24">
        <v>0.34</v>
      </c>
      <c r="R2241" t="str">
        <f>IF($Q2241*100&gt;=VLOOKUP($O2241,margin_ranges!$A$5:$C$10,2,FALSE),IF($Q2241*100&lt;=VLOOKUP($O2241,margin_ranges!$A$5:$C$10,3,FALSE)+10,"IN RANGE","ABOVE RANGE"),"BELOW RANGE")</f>
        <v>IN RANGE</v>
      </c>
      <c r="S2241">
        <f>MIN(VLOOKUP($O2241,margin_ranges!$A$5:$D$10,4,FALSE),$P2241*100)</f>
        <v>29.75</v>
      </c>
      <c r="T2241" s="29">
        <f>(1-$S2241/100)/(1-$F2241)-1</f>
        <v>6.4393939393939448E-2</v>
      </c>
      <c r="U2241" s="19" t="str">
        <f>IF(ABS(IFERROR(T2241,0))&gt;0.05,INDEX(margin_ranges!$C$13:$C$16,MATCH($F2241*100,margin_ranges!$B$13:$B$16,1)),"")</f>
        <v>Balanced (Type B)</v>
      </c>
      <c r="V2241">
        <f>MIN(VLOOKUP($U2241,margin_ranges!$A$5:$D$10,4,FALSE),$P2241*100)</f>
        <v>29.75</v>
      </c>
      <c r="Y2241" s="29">
        <f t="shared" si="34"/>
        <v>6.4393939393939448E-2</v>
      </c>
    </row>
    <row r="2242" spans="1:25" x14ac:dyDescent="0.3">
      <c r="A2242" s="8" t="s">
        <v>17</v>
      </c>
      <c r="B2242" s="8" t="s">
        <v>3971</v>
      </c>
      <c r="C2242" s="8" t="s">
        <v>3972</v>
      </c>
      <c r="D2242" s="8" t="s">
        <v>4049</v>
      </c>
      <c r="E2242" s="8" t="s">
        <v>4050</v>
      </c>
      <c r="F2242" s="24">
        <v>0.34</v>
      </c>
      <c r="G2242" s="24">
        <v>0</v>
      </c>
      <c r="H2242" s="25">
        <v>31.779800000000002</v>
      </c>
      <c r="I2242" s="25">
        <v>3.9298999999999999</v>
      </c>
      <c r="J2242" s="15">
        <v>224</v>
      </c>
      <c r="K2242" s="15">
        <v>68</v>
      </c>
      <c r="L2242" s="13">
        <v>0.1237</v>
      </c>
      <c r="M2242" s="7">
        <v>1.90096512</v>
      </c>
      <c r="N2242" s="26">
        <v>1</v>
      </c>
      <c r="O2242" s="27" t="s">
        <v>22</v>
      </c>
      <c r="P2242" s="8">
        <v>0.47395142140000002</v>
      </c>
      <c r="Q2242" s="24">
        <v>0.34</v>
      </c>
      <c r="R2242" t="str">
        <f>IF($Q2242*100&gt;=VLOOKUP($O2242,margin_ranges!$A$5:$C$10,2,FALSE),IF($Q2242*100&lt;=VLOOKUP($O2242,margin_ranges!$A$5:$C$10,3,FALSE)+10,"IN RANGE","ABOVE RANGE"),"BELOW RANGE")</f>
        <v>IN RANGE</v>
      </c>
      <c r="S2242">
        <f>MIN(VLOOKUP($O2242,margin_ranges!$A$5:$D$10,4,FALSE),$P2242*100)</f>
        <v>29.75</v>
      </c>
      <c r="T2242" s="29">
        <f>(1-$S2242/100)/(1-$F2242)-1</f>
        <v>6.4393939393939448E-2</v>
      </c>
      <c r="U2242" s="19" t="str">
        <f>IF(ABS(IFERROR(T2242,0))&gt;0.05,INDEX(margin_ranges!$C$13:$C$16,MATCH($F2242*100,margin_ranges!$B$13:$B$16,1)),"")</f>
        <v>Balanced (Type B)</v>
      </c>
      <c r="V2242">
        <f>MIN(VLOOKUP($U2242,margin_ranges!$A$5:$D$10,4,FALSE),$P2242*100)</f>
        <v>29.75</v>
      </c>
      <c r="Y2242" s="29">
        <f t="shared" si="34"/>
        <v>6.4393939393939448E-2</v>
      </c>
    </row>
    <row r="2243" spans="1:25" x14ac:dyDescent="0.3">
      <c r="A2243" s="8" t="s">
        <v>17</v>
      </c>
      <c r="B2243" s="8" t="s">
        <v>3971</v>
      </c>
      <c r="C2243" s="8" t="s">
        <v>3972</v>
      </c>
      <c r="D2243" s="8" t="s">
        <v>3983</v>
      </c>
      <c r="E2243" s="8" t="s">
        <v>3984</v>
      </c>
      <c r="F2243" s="24">
        <v>0.33999999999999903</v>
      </c>
      <c r="G2243" s="24">
        <v>0</v>
      </c>
      <c r="H2243" s="25">
        <v>23.849900000000002</v>
      </c>
      <c r="I2243" s="25">
        <v>3.7160000000000002</v>
      </c>
      <c r="J2243" s="15">
        <v>273</v>
      </c>
      <c r="K2243" s="15">
        <v>84</v>
      </c>
      <c r="L2243" s="13">
        <v>0.15579999999999999</v>
      </c>
      <c r="M2243" s="7">
        <v>2.4473089300000002</v>
      </c>
      <c r="N2243" s="26">
        <v>0.9</v>
      </c>
      <c r="O2243" s="27" t="s">
        <v>22</v>
      </c>
      <c r="P2243" s="8">
        <v>0.63224912580000003</v>
      </c>
      <c r="Q2243" s="24">
        <v>0.34</v>
      </c>
      <c r="R2243" t="str">
        <f>IF($Q2243*100&gt;=VLOOKUP($O2243,margin_ranges!$A$5:$C$10,2,FALSE),IF($Q2243*100&lt;=VLOOKUP($O2243,margin_ranges!$A$5:$C$10,3,FALSE)+10,"IN RANGE","ABOVE RANGE"),"BELOW RANGE")</f>
        <v>IN RANGE</v>
      </c>
      <c r="S2243">
        <f>MIN(VLOOKUP($O2243,margin_ranges!$A$5:$D$10,4,FALSE),$P2243*100)</f>
        <v>29.75</v>
      </c>
      <c r="T2243" s="29">
        <f>(1-$S2243/100)/(1-$F2243)-1</f>
        <v>6.4393939393937671E-2</v>
      </c>
      <c r="U2243" s="19" t="str">
        <f>IF(ABS(IFERROR(T2243,0))&gt;0.05,INDEX(margin_ranges!$C$13:$C$16,MATCH($F2243*100,margin_ranges!$B$13:$B$16,1)),"")</f>
        <v>Balanced (Type B)</v>
      </c>
      <c r="V2243">
        <f>MIN(VLOOKUP($U2243,margin_ranges!$A$5:$D$10,4,FALSE),$P2243*100)</f>
        <v>29.75</v>
      </c>
      <c r="Y2243" s="29">
        <f t="shared" si="34"/>
        <v>6.4393939393937671E-2</v>
      </c>
    </row>
    <row r="2244" spans="1:25" x14ac:dyDescent="0.3">
      <c r="A2244" s="8" t="s">
        <v>17</v>
      </c>
      <c r="B2244" s="8" t="s">
        <v>3971</v>
      </c>
      <c r="C2244" s="8" t="s">
        <v>3972</v>
      </c>
      <c r="D2244" s="28" t="s">
        <v>4003</v>
      </c>
      <c r="E2244" s="8" t="s">
        <v>4004</v>
      </c>
      <c r="F2244" s="24">
        <v>0.33999999999999903</v>
      </c>
      <c r="G2244" s="24">
        <v>0</v>
      </c>
      <c r="H2244" s="25">
        <v>32.556399999999996</v>
      </c>
      <c r="I2244" s="25">
        <v>6.5982000000000003</v>
      </c>
      <c r="J2244" s="15">
        <v>353</v>
      </c>
      <c r="K2244" s="15">
        <v>107</v>
      </c>
      <c r="L2244" s="13">
        <v>0.20269999999999999</v>
      </c>
      <c r="M2244" s="7">
        <v>1.7847642800000001</v>
      </c>
      <c r="N2244" s="26">
        <v>1</v>
      </c>
      <c r="O2244" s="27" t="s">
        <v>22</v>
      </c>
      <c r="P2244" s="8">
        <v>0.4397019184</v>
      </c>
      <c r="Q2244" s="24">
        <v>0.34</v>
      </c>
      <c r="R2244" t="str">
        <f>IF($Q2244*100&gt;=VLOOKUP($O2244,margin_ranges!$A$5:$C$10,2,FALSE),IF($Q2244*100&lt;=VLOOKUP($O2244,margin_ranges!$A$5:$C$10,3,FALSE)+10,"IN RANGE","ABOVE RANGE"),"BELOW RANGE")</f>
        <v>IN RANGE</v>
      </c>
      <c r="S2244">
        <f>MIN(VLOOKUP($O2244,margin_ranges!$A$5:$D$10,4,FALSE),$P2244*100)</f>
        <v>29.75</v>
      </c>
      <c r="T2244" s="29">
        <f>(1-$S2244/100)/(1-$F2244)-1</f>
        <v>6.4393939393937671E-2</v>
      </c>
      <c r="U2244" s="19" t="str">
        <f>IF(ABS(IFERROR(T2244,0))&gt;0.05,INDEX(margin_ranges!$C$13:$C$16,MATCH($F2244*100,margin_ranges!$B$13:$B$16,1)),"")</f>
        <v>Balanced (Type B)</v>
      </c>
      <c r="V2244">
        <f>MIN(VLOOKUP($U2244,margin_ranges!$A$5:$D$10,4,FALSE),$P2244*100)</f>
        <v>29.75</v>
      </c>
      <c r="Y2244" s="29">
        <f t="shared" si="34"/>
        <v>6.4393939393937671E-2</v>
      </c>
    </row>
    <row r="2245" spans="1:25" x14ac:dyDescent="0.3">
      <c r="A2245" s="8" t="s">
        <v>17</v>
      </c>
      <c r="B2245" s="8" t="s">
        <v>3971</v>
      </c>
      <c r="C2245" s="8" t="s">
        <v>3972</v>
      </c>
      <c r="D2245" s="8" t="s">
        <v>4013</v>
      </c>
      <c r="E2245" s="8" t="s">
        <v>4014</v>
      </c>
      <c r="F2245" s="24">
        <v>0.33999999999999903</v>
      </c>
      <c r="G2245" s="24">
        <v>0</v>
      </c>
      <c r="H2245" s="25">
        <v>19.765999999999998</v>
      </c>
      <c r="I2245" s="25">
        <v>2.9481000000000002</v>
      </c>
      <c r="J2245" s="15">
        <v>163</v>
      </c>
      <c r="K2245" s="15">
        <v>49</v>
      </c>
      <c r="L2245" s="13">
        <v>0.1492</v>
      </c>
      <c r="M2245" s="7">
        <v>1.8389252300000001</v>
      </c>
      <c r="N2245" s="26">
        <v>1</v>
      </c>
      <c r="O2245" s="27" t="s">
        <v>22</v>
      </c>
      <c r="P2245" s="8">
        <v>0.4562041007</v>
      </c>
      <c r="Q2245" s="24">
        <v>0.34</v>
      </c>
      <c r="R2245" t="str">
        <f>IF($Q2245*100&gt;=VLOOKUP($O2245,margin_ranges!$A$5:$C$10,2,FALSE),IF($Q2245*100&lt;=VLOOKUP($O2245,margin_ranges!$A$5:$C$10,3,FALSE)+10,"IN RANGE","ABOVE RANGE"),"BELOW RANGE")</f>
        <v>IN RANGE</v>
      </c>
      <c r="S2245">
        <f>MIN(VLOOKUP($O2245,margin_ranges!$A$5:$D$10,4,FALSE),$P2245*100)</f>
        <v>29.75</v>
      </c>
      <c r="T2245" s="29">
        <f>(1-$S2245/100)/(1-$F2245)-1</f>
        <v>6.4393939393937671E-2</v>
      </c>
      <c r="U2245" s="19" t="str">
        <f>IF(ABS(IFERROR(T2245,0))&gt;0.05,INDEX(margin_ranges!$C$13:$C$16,MATCH($F2245*100,margin_ranges!$B$13:$B$16,1)),"")</f>
        <v>Balanced (Type B)</v>
      </c>
      <c r="V2245">
        <f>MIN(VLOOKUP($U2245,margin_ranges!$A$5:$D$10,4,FALSE),$P2245*100)</f>
        <v>29.75</v>
      </c>
      <c r="Y2245" s="29">
        <f t="shared" si="34"/>
        <v>6.4393939393937671E-2</v>
      </c>
    </row>
    <row r="2246" spans="1:25" x14ac:dyDescent="0.3">
      <c r="A2246" s="8" t="s">
        <v>17</v>
      </c>
      <c r="B2246" s="8" t="s">
        <v>3971</v>
      </c>
      <c r="C2246" s="8" t="s">
        <v>3972</v>
      </c>
      <c r="D2246" s="8" t="s">
        <v>4015</v>
      </c>
      <c r="E2246" s="8" t="s">
        <v>4016</v>
      </c>
      <c r="F2246" s="24">
        <v>0.33999999999999903</v>
      </c>
      <c r="G2246" s="24">
        <v>0</v>
      </c>
      <c r="H2246" s="25">
        <v>21.7867</v>
      </c>
      <c r="I2246" s="25">
        <v>3.1705000000000001</v>
      </c>
      <c r="J2246" s="15">
        <v>223</v>
      </c>
      <c r="K2246" s="15">
        <v>69</v>
      </c>
      <c r="L2246" s="13">
        <v>0.14549999999999999</v>
      </c>
      <c r="M2246" s="7">
        <v>2.34917431</v>
      </c>
      <c r="N2246" s="26">
        <v>0.9</v>
      </c>
      <c r="O2246" s="27" t="s">
        <v>22</v>
      </c>
      <c r="P2246" s="8">
        <v>0.61688666650000001</v>
      </c>
      <c r="Q2246" s="24">
        <v>0.34</v>
      </c>
      <c r="R2246" t="str">
        <f>IF($Q2246*100&gt;=VLOOKUP($O2246,margin_ranges!$A$5:$C$10,2,FALSE),IF($Q2246*100&lt;=VLOOKUP($O2246,margin_ranges!$A$5:$C$10,3,FALSE)+10,"IN RANGE","ABOVE RANGE"),"BELOW RANGE")</f>
        <v>IN RANGE</v>
      </c>
      <c r="S2246">
        <f>MIN(VLOOKUP($O2246,margin_ranges!$A$5:$D$10,4,FALSE),$P2246*100)</f>
        <v>29.75</v>
      </c>
      <c r="T2246" s="29">
        <f>(1-$S2246/100)/(1-$F2246)-1</f>
        <v>6.4393939393937671E-2</v>
      </c>
      <c r="U2246" s="19" t="str">
        <f>IF(ABS(IFERROR(T2246,0))&gt;0.05,INDEX(margin_ranges!$C$13:$C$16,MATCH($F2246*100,margin_ranges!$B$13:$B$16,1)),"")</f>
        <v>Balanced (Type B)</v>
      </c>
      <c r="V2246">
        <f>MIN(VLOOKUP($U2246,margin_ranges!$A$5:$D$10,4,FALSE),$P2246*100)</f>
        <v>29.75</v>
      </c>
      <c r="Y2246" s="29">
        <f t="shared" si="34"/>
        <v>6.4393939393937671E-2</v>
      </c>
    </row>
    <row r="2247" spans="1:25" x14ac:dyDescent="0.3">
      <c r="A2247" s="8" t="s">
        <v>17</v>
      </c>
      <c r="B2247" s="8" t="s">
        <v>3971</v>
      </c>
      <c r="C2247" s="8" t="s">
        <v>3972</v>
      </c>
      <c r="D2247" s="8" t="s">
        <v>4029</v>
      </c>
      <c r="E2247" s="8" t="s">
        <v>4030</v>
      </c>
      <c r="F2247" s="24">
        <v>0.33999999999999903</v>
      </c>
      <c r="G2247" s="24">
        <v>0</v>
      </c>
      <c r="H2247" s="25">
        <v>6.3141999999999996</v>
      </c>
      <c r="I2247" s="25">
        <v>1.3889</v>
      </c>
      <c r="J2247" s="15">
        <v>69</v>
      </c>
      <c r="K2247" s="15">
        <v>21</v>
      </c>
      <c r="L2247" s="13">
        <v>0.22</v>
      </c>
      <c r="M2247" s="7">
        <v>1.6633890499999999</v>
      </c>
      <c r="N2247" s="26">
        <v>1</v>
      </c>
      <c r="O2247" s="27" t="s">
        <v>22</v>
      </c>
      <c r="P2247" s="8">
        <v>0.3988177316</v>
      </c>
      <c r="Q2247" s="24">
        <v>0.34</v>
      </c>
      <c r="R2247" t="str">
        <f>IF($Q2247*100&gt;=VLOOKUP($O2247,margin_ranges!$A$5:$C$10,2,FALSE),IF($Q2247*100&lt;=VLOOKUP($O2247,margin_ranges!$A$5:$C$10,3,FALSE)+10,"IN RANGE","ABOVE RANGE"),"BELOW RANGE")</f>
        <v>IN RANGE</v>
      </c>
      <c r="S2247">
        <f>MIN(VLOOKUP($O2247,margin_ranges!$A$5:$D$10,4,FALSE),$P2247*100)</f>
        <v>29.75</v>
      </c>
      <c r="T2247" s="29">
        <f>(1-$S2247/100)/(1-$F2247)-1</f>
        <v>6.4393939393937671E-2</v>
      </c>
      <c r="U2247" s="19" t="str">
        <f>IF(ABS(IFERROR(T2247,0))&gt;0.05,INDEX(margin_ranges!$C$13:$C$16,MATCH($F2247*100,margin_ranges!$B$13:$B$16,1)),"")</f>
        <v>Balanced (Type B)</v>
      </c>
      <c r="V2247">
        <f>MIN(VLOOKUP($U2247,margin_ranges!$A$5:$D$10,4,FALSE),$P2247*100)</f>
        <v>29.75</v>
      </c>
      <c r="Y2247" s="29">
        <f t="shared" si="34"/>
        <v>6.4393939393937671E-2</v>
      </c>
    </row>
    <row r="2248" spans="1:25" x14ac:dyDescent="0.3">
      <c r="A2248" s="8" t="s">
        <v>17</v>
      </c>
      <c r="B2248" s="8" t="s">
        <v>3971</v>
      </c>
      <c r="C2248" s="8" t="s">
        <v>3972</v>
      </c>
      <c r="D2248" s="8" t="s">
        <v>4045</v>
      </c>
      <c r="E2248" s="8" t="s">
        <v>4046</v>
      </c>
      <c r="F2248" s="24">
        <v>0.33999999999999903</v>
      </c>
      <c r="G2248" s="24">
        <v>0</v>
      </c>
      <c r="H2248" s="25">
        <v>26.9331</v>
      </c>
      <c r="I2248" s="25">
        <v>4.1957000000000004</v>
      </c>
      <c r="J2248" s="15">
        <v>301</v>
      </c>
      <c r="K2248" s="15">
        <v>93</v>
      </c>
      <c r="L2248" s="13">
        <v>0.15579999999999999</v>
      </c>
      <c r="M2248" s="7">
        <v>2.3933469500000002</v>
      </c>
      <c r="N2248" s="26">
        <v>0.9</v>
      </c>
      <c r="O2248" s="27" t="s">
        <v>22</v>
      </c>
      <c r="P2248" s="8">
        <v>0.62395757159999998</v>
      </c>
      <c r="Q2248" s="24">
        <v>0.34</v>
      </c>
      <c r="R2248" t="str">
        <f>IF($Q2248*100&gt;=VLOOKUP($O2248,margin_ranges!$A$5:$C$10,2,FALSE),IF($Q2248*100&lt;=VLOOKUP($O2248,margin_ranges!$A$5:$C$10,3,FALSE)+10,"IN RANGE","ABOVE RANGE"),"BELOW RANGE")</f>
        <v>IN RANGE</v>
      </c>
      <c r="S2248">
        <f>MIN(VLOOKUP($O2248,margin_ranges!$A$5:$D$10,4,FALSE),$P2248*100)</f>
        <v>29.75</v>
      </c>
      <c r="T2248" s="29">
        <f>(1-$S2248/100)/(1-$F2248)-1</f>
        <v>6.4393939393937671E-2</v>
      </c>
      <c r="U2248" s="19" t="str">
        <f>IF(ABS(IFERROR(T2248,0))&gt;0.05,INDEX(margin_ranges!$C$13:$C$16,MATCH($F2248*100,margin_ranges!$B$13:$B$16,1)),"")</f>
        <v>Balanced (Type B)</v>
      </c>
      <c r="V2248">
        <f>MIN(VLOOKUP($U2248,margin_ranges!$A$5:$D$10,4,FALSE),$P2248*100)</f>
        <v>29.75</v>
      </c>
      <c r="Y2248" s="29">
        <f t="shared" si="34"/>
        <v>6.4393939393937671E-2</v>
      </c>
    </row>
    <row r="2249" spans="1:25" x14ac:dyDescent="0.3">
      <c r="A2249" s="8" t="s">
        <v>17</v>
      </c>
      <c r="B2249" s="8" t="s">
        <v>3971</v>
      </c>
      <c r="C2249" s="8" t="s">
        <v>3972</v>
      </c>
      <c r="D2249" s="8" t="s">
        <v>4075</v>
      </c>
      <c r="E2249" s="8" t="s">
        <v>4076</v>
      </c>
      <c r="F2249" s="24">
        <v>0.33999999999999903</v>
      </c>
      <c r="G2249" s="24">
        <v>0</v>
      </c>
      <c r="H2249" s="25">
        <v>16.2483</v>
      </c>
      <c r="I2249" s="25">
        <v>2.5253999999999999</v>
      </c>
      <c r="J2249" s="15">
        <v>131</v>
      </c>
      <c r="K2249" s="15">
        <v>40</v>
      </c>
      <c r="L2249" s="13">
        <v>0.15540000000000001</v>
      </c>
      <c r="M2249" s="7">
        <v>1.72718068</v>
      </c>
      <c r="N2249" s="26">
        <v>1</v>
      </c>
      <c r="O2249" s="27" t="s">
        <v>22</v>
      </c>
      <c r="P2249" s="8">
        <v>0.42102177639999999</v>
      </c>
      <c r="Q2249" s="24">
        <v>0.34</v>
      </c>
      <c r="R2249" t="str">
        <f>IF($Q2249*100&gt;=VLOOKUP($O2249,margin_ranges!$A$5:$C$10,2,FALSE),IF($Q2249*100&lt;=VLOOKUP($O2249,margin_ranges!$A$5:$C$10,3,FALSE)+10,"IN RANGE","ABOVE RANGE"),"BELOW RANGE")</f>
        <v>IN RANGE</v>
      </c>
      <c r="S2249">
        <f>MIN(VLOOKUP($O2249,margin_ranges!$A$5:$D$10,4,FALSE),$P2249*100)</f>
        <v>29.75</v>
      </c>
      <c r="T2249" s="29">
        <f>(1-$S2249/100)/(1-$F2249)-1</f>
        <v>6.4393939393937671E-2</v>
      </c>
      <c r="U2249" s="19" t="str">
        <f>IF(ABS(IFERROR(T2249,0))&gt;0.05,INDEX(margin_ranges!$C$13:$C$16,MATCH($F2249*100,margin_ranges!$B$13:$B$16,1)),"")</f>
        <v>Balanced (Type B)</v>
      </c>
      <c r="V2249">
        <f>MIN(VLOOKUP($U2249,margin_ranges!$A$5:$D$10,4,FALSE),$P2249*100)</f>
        <v>29.75</v>
      </c>
      <c r="Y2249" s="29">
        <f t="shared" si="34"/>
        <v>6.4393939393937671E-2</v>
      </c>
    </row>
    <row r="2250" spans="1:25" x14ac:dyDescent="0.3">
      <c r="A2250" s="8" t="s">
        <v>17</v>
      </c>
      <c r="B2250" s="8" t="s">
        <v>3971</v>
      </c>
      <c r="C2250" s="8" t="s">
        <v>3972</v>
      </c>
      <c r="D2250" s="8" t="s">
        <v>4077</v>
      </c>
      <c r="E2250" s="8" t="s">
        <v>4078</v>
      </c>
      <c r="F2250" s="24">
        <v>0.33999999999999903</v>
      </c>
      <c r="G2250" s="24">
        <v>0</v>
      </c>
      <c r="H2250" s="25">
        <v>18.793900000000001</v>
      </c>
      <c r="I2250" s="25">
        <v>2.0739000000000001</v>
      </c>
      <c r="J2250" s="15">
        <v>108</v>
      </c>
      <c r="K2250" s="15">
        <v>33</v>
      </c>
      <c r="L2250" s="13">
        <v>0.1104</v>
      </c>
      <c r="M2250" s="7">
        <v>1.7418219399999999</v>
      </c>
      <c r="N2250" s="26">
        <v>1</v>
      </c>
      <c r="O2250" s="27" t="s">
        <v>22</v>
      </c>
      <c r="P2250" s="8">
        <v>0.42588850350000002</v>
      </c>
      <c r="Q2250" s="24">
        <v>0.34</v>
      </c>
      <c r="R2250" t="str">
        <f>IF($Q2250*100&gt;=VLOOKUP($O2250,margin_ranges!$A$5:$C$10,2,FALSE),IF($Q2250*100&lt;=VLOOKUP($O2250,margin_ranges!$A$5:$C$10,3,FALSE)+10,"IN RANGE","ABOVE RANGE"),"BELOW RANGE")</f>
        <v>IN RANGE</v>
      </c>
      <c r="S2250">
        <f>MIN(VLOOKUP($O2250,margin_ranges!$A$5:$D$10,4,FALSE),$P2250*100)</f>
        <v>29.75</v>
      </c>
      <c r="T2250" s="29">
        <f>(1-$S2250/100)/(1-$F2250)-1</f>
        <v>6.4393939393937671E-2</v>
      </c>
      <c r="U2250" s="19" t="str">
        <f>IF(ABS(IFERROR(T2250,0))&gt;0.05,INDEX(margin_ranges!$C$13:$C$16,MATCH($F2250*100,margin_ranges!$B$13:$B$16,1)),"")</f>
        <v>Balanced (Type B)</v>
      </c>
      <c r="V2250">
        <f>MIN(VLOOKUP($U2250,margin_ranges!$A$5:$D$10,4,FALSE),$P2250*100)</f>
        <v>29.75</v>
      </c>
      <c r="Y2250" s="29">
        <f t="shared" si="34"/>
        <v>6.4393939393937671E-2</v>
      </c>
    </row>
    <row r="2251" spans="1:25" x14ac:dyDescent="0.3">
      <c r="A2251" s="8" t="s">
        <v>17</v>
      </c>
      <c r="B2251" s="8" t="s">
        <v>3971</v>
      </c>
      <c r="C2251" s="8" t="s">
        <v>3972</v>
      </c>
      <c r="D2251" s="8" t="s">
        <v>4081</v>
      </c>
      <c r="E2251" s="8" t="s">
        <v>4082</v>
      </c>
      <c r="F2251" s="24">
        <v>0.33999999999999903</v>
      </c>
      <c r="G2251" s="24">
        <v>0</v>
      </c>
      <c r="H2251" s="25">
        <v>31.624199999999998</v>
      </c>
      <c r="I2251" s="25">
        <v>4.3093000000000004</v>
      </c>
      <c r="J2251" s="15">
        <v>310</v>
      </c>
      <c r="K2251" s="15">
        <v>95</v>
      </c>
      <c r="L2251" s="13">
        <v>0.1363</v>
      </c>
      <c r="M2251" s="7">
        <v>2.39965523</v>
      </c>
      <c r="N2251" s="26">
        <v>0.9</v>
      </c>
      <c r="O2251" s="27" t="s">
        <v>22</v>
      </c>
      <c r="P2251" s="8">
        <v>0.62494612189999998</v>
      </c>
      <c r="Q2251" s="24">
        <v>0.34</v>
      </c>
      <c r="R2251" t="str">
        <f>IF($Q2251*100&gt;=VLOOKUP($O2251,margin_ranges!$A$5:$C$10,2,FALSE),IF($Q2251*100&lt;=VLOOKUP($O2251,margin_ranges!$A$5:$C$10,3,FALSE)+10,"IN RANGE","ABOVE RANGE"),"BELOW RANGE")</f>
        <v>IN RANGE</v>
      </c>
      <c r="S2251">
        <f>MIN(VLOOKUP($O2251,margin_ranges!$A$5:$D$10,4,FALSE),$P2251*100)</f>
        <v>29.75</v>
      </c>
      <c r="T2251" s="29">
        <f>(1-$S2251/100)/(1-$F2251)-1</f>
        <v>6.4393939393937671E-2</v>
      </c>
      <c r="U2251" s="19" t="str">
        <f>IF(ABS(IFERROR(T2251,0))&gt;0.05,INDEX(margin_ranges!$C$13:$C$16,MATCH($F2251*100,margin_ranges!$B$13:$B$16,1)),"")</f>
        <v>Balanced (Type B)</v>
      </c>
      <c r="V2251">
        <f>MIN(VLOOKUP($U2251,margin_ranges!$A$5:$D$10,4,FALSE),$P2251*100)</f>
        <v>29.75</v>
      </c>
      <c r="Y2251" s="29">
        <f t="shared" si="34"/>
        <v>6.4393939393937671E-2</v>
      </c>
    </row>
    <row r="2252" spans="1:25" x14ac:dyDescent="0.3">
      <c r="A2252" s="8" t="s">
        <v>17</v>
      </c>
      <c r="B2252" s="8" t="s">
        <v>3971</v>
      </c>
      <c r="C2252" s="8" t="s">
        <v>3972</v>
      </c>
      <c r="D2252" s="8" t="s">
        <v>3977</v>
      </c>
      <c r="E2252" s="8" t="s">
        <v>3978</v>
      </c>
      <c r="F2252" s="24">
        <v>0.3</v>
      </c>
      <c r="G2252" s="24">
        <v>0</v>
      </c>
      <c r="H2252" s="25">
        <v>22.851600000000001</v>
      </c>
      <c r="I2252" s="25">
        <v>6.8316999999999997</v>
      </c>
      <c r="J2252" s="15">
        <v>196</v>
      </c>
      <c r="K2252" s="15">
        <v>59</v>
      </c>
      <c r="L2252" s="13">
        <v>0.29899999999999999</v>
      </c>
      <c r="M2252" s="7">
        <v>0.95577767999999996</v>
      </c>
      <c r="N2252" s="26">
        <v>0.01</v>
      </c>
      <c r="O2252" s="27" t="s">
        <v>92</v>
      </c>
      <c r="P2252" s="8">
        <v>0.98953731580000004</v>
      </c>
      <c r="Q2252" s="24">
        <v>0.3</v>
      </c>
      <c r="R2252" t="str">
        <f>IF($Q2252*100&gt;=VLOOKUP($O2252,margin_ranges!$A$5:$C$10,2,FALSE),IF($Q2252*100&lt;=VLOOKUP($O2252,margin_ranges!$A$5:$C$10,3,FALSE)+10,"IN RANGE","ABOVE RANGE"),"BELOW RANGE")</f>
        <v>IN RANGE</v>
      </c>
      <c r="S2252">
        <f>MIN(VLOOKUP($O2252,margin_ranges!$A$5:$D$10,4,FALSE),$P2252*100)</f>
        <v>29.75</v>
      </c>
      <c r="T2252" s="29">
        <f>(1-$S2252/100)/(1-$F2252)-1</f>
        <v>3.5714285714285587E-3</v>
      </c>
      <c r="U2252" s="19" t="str">
        <f>IF(ABS(IFERROR(T2252,0))&gt;0.05,INDEX(margin_ranges!$C$13:$C$16,MATCH($F2252*100,margin_ranges!$B$13:$B$16,1)),"")</f>
        <v/>
      </c>
      <c r="V2252" t="e">
        <f>MIN(VLOOKUP($U2252,margin_ranges!$A$5:$D$10,4,FALSE),$P2252*100)</f>
        <v>#N/A</v>
      </c>
      <c r="Y2252" s="29" t="e">
        <f t="shared" si="34"/>
        <v>#N/A</v>
      </c>
    </row>
    <row r="2253" spans="1:25" x14ac:dyDescent="0.3">
      <c r="A2253" s="8" t="s">
        <v>17</v>
      </c>
      <c r="B2253" s="8" t="s">
        <v>3971</v>
      </c>
      <c r="C2253" s="8" t="s">
        <v>3972</v>
      </c>
      <c r="D2253" s="8" t="s">
        <v>3981</v>
      </c>
      <c r="E2253" s="8" t="s">
        <v>3982</v>
      </c>
      <c r="F2253" s="24">
        <v>0.3</v>
      </c>
      <c r="G2253" s="24">
        <v>0</v>
      </c>
      <c r="H2253" s="25">
        <v>10.323600000000001</v>
      </c>
      <c r="I2253" s="25">
        <v>2.5522999999999998</v>
      </c>
      <c r="J2253" s="15">
        <v>120</v>
      </c>
      <c r="K2253" s="15">
        <v>36</v>
      </c>
      <c r="L2253" s="13">
        <v>0.2472</v>
      </c>
      <c r="M2253" s="7">
        <v>1.5681461999999999</v>
      </c>
      <c r="N2253" s="26">
        <v>1</v>
      </c>
      <c r="O2253" s="27" t="s">
        <v>92</v>
      </c>
      <c r="P2253" s="8">
        <v>0.36230435640000003</v>
      </c>
      <c r="Q2253" s="24">
        <v>0.3</v>
      </c>
      <c r="R2253" t="str">
        <f>IF($Q2253*100&gt;=VLOOKUP($O2253,margin_ranges!$A$5:$C$10,2,FALSE),IF($Q2253*100&lt;=VLOOKUP($O2253,margin_ranges!$A$5:$C$10,3,FALSE)+10,"IN RANGE","ABOVE RANGE"),"BELOW RANGE")</f>
        <v>IN RANGE</v>
      </c>
      <c r="S2253">
        <f>MIN(VLOOKUP($O2253,margin_ranges!$A$5:$D$10,4,FALSE),$P2253*100)</f>
        <v>29.75</v>
      </c>
      <c r="T2253" s="29">
        <f>(1-$S2253/100)/(1-$F2253)-1</f>
        <v>3.5714285714285587E-3</v>
      </c>
      <c r="U2253" s="19" t="str">
        <f>IF(ABS(IFERROR(T2253,0))&gt;0.05,INDEX(margin_ranges!$C$13:$C$16,MATCH($F2253*100,margin_ranges!$B$13:$B$16,1)),"")</f>
        <v/>
      </c>
      <c r="V2253" t="e">
        <f>MIN(VLOOKUP($U2253,margin_ranges!$A$5:$D$10,4,FALSE),$P2253*100)</f>
        <v>#N/A</v>
      </c>
      <c r="Y2253" s="29" t="e">
        <f t="shared" si="34"/>
        <v>#N/A</v>
      </c>
    </row>
    <row r="2254" spans="1:25" x14ac:dyDescent="0.3">
      <c r="A2254" s="8" t="s">
        <v>17</v>
      </c>
      <c r="B2254" s="8" t="s">
        <v>3971</v>
      </c>
      <c r="C2254" s="8" t="s">
        <v>3972</v>
      </c>
      <c r="D2254" s="8" t="s">
        <v>4067</v>
      </c>
      <c r="E2254" s="8" t="s">
        <v>4068</v>
      </c>
      <c r="F2254" s="24">
        <v>0.3</v>
      </c>
      <c r="G2254" s="24">
        <v>0</v>
      </c>
      <c r="H2254" s="25">
        <v>9.5637000000000008</v>
      </c>
      <c r="I2254" s="25">
        <v>2.2178</v>
      </c>
      <c r="J2254" s="15">
        <v>101</v>
      </c>
      <c r="K2254" s="15">
        <v>29</v>
      </c>
      <c r="L2254" s="13">
        <v>0.2319</v>
      </c>
      <c r="M2254" s="7">
        <v>1.52545332</v>
      </c>
      <c r="N2254" s="26">
        <v>1</v>
      </c>
      <c r="O2254" s="27" t="s">
        <v>92</v>
      </c>
      <c r="P2254" s="8">
        <v>0.34445715929999998</v>
      </c>
      <c r="Q2254" s="24">
        <v>0.3</v>
      </c>
      <c r="R2254" t="str">
        <f>IF($Q2254*100&gt;=VLOOKUP($O2254,margin_ranges!$A$5:$C$10,2,FALSE),IF($Q2254*100&lt;=VLOOKUP($O2254,margin_ranges!$A$5:$C$10,3,FALSE)+10,"IN RANGE","ABOVE RANGE"),"BELOW RANGE")</f>
        <v>IN RANGE</v>
      </c>
      <c r="S2254">
        <f>MIN(VLOOKUP($O2254,margin_ranges!$A$5:$D$10,4,FALSE),$P2254*100)</f>
        <v>29.75</v>
      </c>
      <c r="T2254" s="29">
        <f>(1-$S2254/100)/(1-$F2254)-1</f>
        <v>3.5714285714285587E-3</v>
      </c>
      <c r="U2254" s="19" t="str">
        <f>IF(ABS(IFERROR(T2254,0))&gt;0.05,INDEX(margin_ranges!$C$13:$C$16,MATCH($F2254*100,margin_ranges!$B$13:$B$16,1)),"")</f>
        <v/>
      </c>
      <c r="V2254" t="e">
        <f>MIN(VLOOKUP($U2254,margin_ranges!$A$5:$D$10,4,FALSE),$P2254*100)</f>
        <v>#N/A</v>
      </c>
      <c r="Y2254" s="29" t="e">
        <f t="shared" ref="Y2254:Y2317" si="35">(1-$V2254/100)/(1-$F2254)-1</f>
        <v>#N/A</v>
      </c>
    </row>
    <row r="2255" spans="1:25" x14ac:dyDescent="0.3">
      <c r="A2255" s="8" t="s">
        <v>17</v>
      </c>
      <c r="B2255" s="8" t="s">
        <v>3971</v>
      </c>
      <c r="C2255" s="8" t="s">
        <v>3972</v>
      </c>
      <c r="D2255" s="8" t="s">
        <v>11922</v>
      </c>
      <c r="E2255" s="8" t="s">
        <v>11923</v>
      </c>
      <c r="F2255" s="24">
        <v>0.3</v>
      </c>
      <c r="G2255" s="24">
        <v>0</v>
      </c>
      <c r="H2255" s="25">
        <v>2.3952</v>
      </c>
      <c r="I2255" s="25">
        <v>0.40789999999999998</v>
      </c>
      <c r="J2255" s="15">
        <v>18</v>
      </c>
      <c r="K2255" s="15">
        <v>5</v>
      </c>
      <c r="L2255" s="13">
        <v>0.17030000000000001</v>
      </c>
      <c r="M2255" s="7">
        <v>1.46942207</v>
      </c>
      <c r="N2255" s="26">
        <v>1</v>
      </c>
      <c r="O2255" s="27" t="s">
        <v>92</v>
      </c>
      <c r="P2255" s="8">
        <v>0.31946033559999998</v>
      </c>
      <c r="Q2255" s="24">
        <v>0.3</v>
      </c>
      <c r="R2255" t="str">
        <f>IF($Q2255*100&gt;=VLOOKUP($O2255,margin_ranges!$A$5:$C$10,2,FALSE),IF($Q2255*100&lt;=VLOOKUP($O2255,margin_ranges!$A$5:$C$10,3,FALSE)+10,"IN RANGE","ABOVE RANGE"),"BELOW RANGE")</f>
        <v>IN RANGE</v>
      </c>
      <c r="S2255">
        <f>MIN(VLOOKUP($O2255,margin_ranges!$A$5:$D$10,4,FALSE),$P2255*100)</f>
        <v>29.75</v>
      </c>
      <c r="T2255" s="29">
        <f>(1-$S2255/100)/(1-$F2255)-1</f>
        <v>3.5714285714285587E-3</v>
      </c>
      <c r="U2255" s="19" t="str">
        <f>IF(ABS(IFERROR(T2255,0))&gt;0.05,INDEX(margin_ranges!$C$13:$C$16,MATCH($F2255*100,margin_ranges!$B$13:$B$16,1)),"")</f>
        <v/>
      </c>
      <c r="V2255" t="e">
        <f>MIN(VLOOKUP($U2255,margin_ranges!$A$5:$D$10,4,FALSE),$P2255*100)</f>
        <v>#N/A</v>
      </c>
      <c r="Y2255" s="29" t="e">
        <f t="shared" si="35"/>
        <v>#N/A</v>
      </c>
    </row>
    <row r="2256" spans="1:25" x14ac:dyDescent="0.3">
      <c r="A2256" s="8" t="s">
        <v>17</v>
      </c>
      <c r="B2256" s="8" t="s">
        <v>3971</v>
      </c>
      <c r="C2256" s="8" t="s">
        <v>3972</v>
      </c>
      <c r="D2256" s="8" t="s">
        <v>4069</v>
      </c>
      <c r="E2256" s="8" t="s">
        <v>4070</v>
      </c>
      <c r="F2256" s="24">
        <v>0.3</v>
      </c>
      <c r="G2256" s="24">
        <v>0</v>
      </c>
      <c r="H2256" s="25">
        <v>17.943100000000001</v>
      </c>
      <c r="I2256" s="25">
        <v>6.3375000000000004</v>
      </c>
      <c r="J2256" s="15">
        <v>164</v>
      </c>
      <c r="K2256" s="15">
        <v>49</v>
      </c>
      <c r="L2256" s="13">
        <v>0.35320000000000001</v>
      </c>
      <c r="M2256" s="7">
        <v>0.86372950000000004</v>
      </c>
      <c r="N2256" s="26">
        <v>0.01</v>
      </c>
      <c r="O2256" s="27" t="s">
        <v>92</v>
      </c>
      <c r="P2256" s="8">
        <v>0.98842230119999996</v>
      </c>
      <c r="Q2256" s="24">
        <v>0.3</v>
      </c>
      <c r="R2256" t="str">
        <f>IF($Q2256*100&gt;=VLOOKUP($O2256,margin_ranges!$A$5:$C$10,2,FALSE),IF($Q2256*100&lt;=VLOOKUP($O2256,margin_ranges!$A$5:$C$10,3,FALSE)+10,"IN RANGE","ABOVE RANGE"),"BELOW RANGE")</f>
        <v>IN RANGE</v>
      </c>
      <c r="S2256">
        <f>MIN(VLOOKUP($O2256,margin_ranges!$A$5:$D$10,4,FALSE),$P2256*100)</f>
        <v>29.75</v>
      </c>
      <c r="T2256" s="29">
        <f>(1-$S2256/100)/(1-$F2256)-1</f>
        <v>3.5714285714285587E-3</v>
      </c>
      <c r="U2256" s="19" t="str">
        <f>IF(ABS(IFERROR(T2256,0))&gt;0.05,INDEX(margin_ranges!$C$13:$C$16,MATCH($F2256*100,margin_ranges!$B$13:$B$16,1)),"")</f>
        <v/>
      </c>
      <c r="V2256" t="e">
        <f>MIN(VLOOKUP($U2256,margin_ranges!$A$5:$D$10,4,FALSE),$P2256*100)</f>
        <v>#N/A</v>
      </c>
      <c r="Y2256" s="29" t="e">
        <f t="shared" si="35"/>
        <v>#N/A</v>
      </c>
    </row>
    <row r="2257" spans="1:25" x14ac:dyDescent="0.3">
      <c r="A2257" s="8" t="s">
        <v>17</v>
      </c>
      <c r="B2257" s="8" t="s">
        <v>3971</v>
      </c>
      <c r="C2257" s="8" t="s">
        <v>3972</v>
      </c>
      <c r="D2257" s="8" t="s">
        <v>4089</v>
      </c>
      <c r="E2257" s="8" t="s">
        <v>4090</v>
      </c>
      <c r="F2257" s="24">
        <v>0.3</v>
      </c>
      <c r="G2257" s="24">
        <v>0</v>
      </c>
      <c r="H2257" s="25">
        <v>11.4826</v>
      </c>
      <c r="I2257" s="25">
        <v>3.2610999999999999</v>
      </c>
      <c r="J2257" s="15">
        <v>158</v>
      </c>
      <c r="K2257" s="15">
        <v>47</v>
      </c>
      <c r="L2257" s="13">
        <v>0.28399999999999997</v>
      </c>
      <c r="M2257" s="7">
        <v>1.6148107599999999</v>
      </c>
      <c r="N2257" s="26">
        <v>1</v>
      </c>
      <c r="O2257" s="27" t="s">
        <v>92</v>
      </c>
      <c r="P2257" s="8">
        <v>0.38073238949999999</v>
      </c>
      <c r="Q2257" s="24">
        <v>0.3</v>
      </c>
      <c r="R2257" t="str">
        <f>IF($Q2257*100&gt;=VLOOKUP($O2257,margin_ranges!$A$5:$C$10,2,FALSE),IF($Q2257*100&lt;=VLOOKUP($O2257,margin_ranges!$A$5:$C$10,3,FALSE)+10,"IN RANGE","ABOVE RANGE"),"BELOW RANGE")</f>
        <v>IN RANGE</v>
      </c>
      <c r="S2257">
        <f>MIN(VLOOKUP($O2257,margin_ranges!$A$5:$D$10,4,FALSE),$P2257*100)</f>
        <v>29.75</v>
      </c>
      <c r="T2257" s="29">
        <f>(1-$S2257/100)/(1-$F2257)-1</f>
        <v>3.5714285714285587E-3</v>
      </c>
      <c r="U2257" s="19" t="str">
        <f>IF(ABS(IFERROR(T2257,0))&gt;0.05,INDEX(margin_ranges!$C$13:$C$16,MATCH($F2257*100,margin_ranges!$B$13:$B$16,1)),"")</f>
        <v/>
      </c>
      <c r="V2257" t="e">
        <f>MIN(VLOOKUP($U2257,margin_ranges!$A$5:$D$10,4,FALSE),$P2257*100)</f>
        <v>#N/A</v>
      </c>
      <c r="Y2257" s="29" t="e">
        <f t="shared" si="35"/>
        <v>#N/A</v>
      </c>
    </row>
    <row r="2258" spans="1:25" x14ac:dyDescent="0.3">
      <c r="A2258" s="8" t="s">
        <v>17</v>
      </c>
      <c r="B2258" s="8" t="s">
        <v>3971</v>
      </c>
      <c r="C2258" s="8" t="s">
        <v>3972</v>
      </c>
      <c r="D2258" s="8" t="s">
        <v>11914</v>
      </c>
      <c r="E2258" s="8" t="s">
        <v>11915</v>
      </c>
      <c r="F2258" s="24">
        <v>0.29999999999999899</v>
      </c>
      <c r="G2258" s="24">
        <v>0</v>
      </c>
      <c r="H2258" s="25">
        <v>2.2463000000000002</v>
      </c>
      <c r="I2258" s="25">
        <v>0.1598</v>
      </c>
      <c r="J2258" s="15">
        <v>9</v>
      </c>
      <c r="K2258" s="15">
        <v>3</v>
      </c>
      <c r="L2258" s="13">
        <v>7.1099999999999997E-2</v>
      </c>
      <c r="M2258" s="7">
        <v>1.7957979399999999</v>
      </c>
      <c r="N2258" s="26">
        <v>1</v>
      </c>
      <c r="O2258" s="27" t="s">
        <v>22</v>
      </c>
      <c r="P2258" s="8">
        <v>0.44314447870000001</v>
      </c>
      <c r="Q2258" s="24">
        <v>0.3</v>
      </c>
      <c r="R2258" t="str">
        <f>IF($Q2258*100&gt;=VLOOKUP($O2258,margin_ranges!$A$5:$C$10,2,FALSE),IF($Q2258*100&lt;=VLOOKUP($O2258,margin_ranges!$A$5:$C$10,3,FALSE)+10,"IN RANGE","ABOVE RANGE"),"BELOW RANGE")</f>
        <v>IN RANGE</v>
      </c>
      <c r="S2258">
        <f>MIN(VLOOKUP($O2258,margin_ranges!$A$5:$D$10,4,FALSE),$P2258*100)</f>
        <v>29.75</v>
      </c>
      <c r="T2258" s="29">
        <f>(1-$S2258/100)/(1-$F2258)-1</f>
        <v>3.5714285714270044E-3</v>
      </c>
      <c r="U2258" s="19" t="str">
        <f>IF(ABS(IFERROR(T2258,0))&gt;0.05,INDEX(margin_ranges!$C$13:$C$16,MATCH($F2258*100,margin_ranges!$B$13:$B$16,1)),"")</f>
        <v/>
      </c>
      <c r="V2258" t="e">
        <f>MIN(VLOOKUP($U2258,margin_ranges!$A$5:$D$10,4,FALSE),$P2258*100)</f>
        <v>#N/A</v>
      </c>
      <c r="Y2258" s="29" t="e">
        <f t="shared" si="35"/>
        <v>#N/A</v>
      </c>
    </row>
    <row r="2259" spans="1:25" x14ac:dyDescent="0.3">
      <c r="A2259" s="8" t="s">
        <v>17</v>
      </c>
      <c r="B2259" s="8" t="s">
        <v>3971</v>
      </c>
      <c r="C2259" s="8" t="s">
        <v>3972</v>
      </c>
      <c r="D2259" s="8" t="s">
        <v>4021</v>
      </c>
      <c r="E2259" s="8" t="s">
        <v>4022</v>
      </c>
      <c r="F2259" s="24">
        <v>0.288455934738993</v>
      </c>
      <c r="G2259" s="24">
        <v>0</v>
      </c>
      <c r="H2259" s="25">
        <v>14.210900000000001</v>
      </c>
      <c r="I2259" s="25">
        <v>3.6454</v>
      </c>
      <c r="J2259" s="15">
        <v>154</v>
      </c>
      <c r="K2259" s="15">
        <v>43</v>
      </c>
      <c r="L2259" s="13">
        <v>0.25650000000000001</v>
      </c>
      <c r="M2259" s="7">
        <v>1.40539434</v>
      </c>
      <c r="N2259" s="26">
        <v>1</v>
      </c>
      <c r="O2259" s="27" t="s">
        <v>92</v>
      </c>
      <c r="P2259" s="8">
        <v>0.28845593470000003</v>
      </c>
      <c r="Q2259" s="24">
        <v>0.3</v>
      </c>
      <c r="R2259" t="str">
        <f>IF($Q2259*100&gt;=VLOOKUP($O2259,margin_ranges!$A$5:$C$10,2,FALSE),IF($Q2259*100&lt;=VLOOKUP($O2259,margin_ranges!$A$5:$C$10,3,FALSE)+10,"IN RANGE","ABOVE RANGE"),"BELOW RANGE")</f>
        <v>IN RANGE</v>
      </c>
      <c r="S2259">
        <f>MIN(VLOOKUP($O2259,margin_ranges!$A$5:$D$10,4,FALSE),$P2259*100)</f>
        <v>28.845593470000004</v>
      </c>
      <c r="T2259" s="29">
        <f>(1-$S2259/100)/(1-$F2259)-1</f>
        <v>5.4800608495497727E-11</v>
      </c>
      <c r="U2259" s="19" t="str">
        <f>IF(ABS(IFERROR(T2259,0))&gt;0.05,INDEX(margin_ranges!$C$13:$C$16,MATCH($F2259*100,margin_ranges!$B$13:$B$16,1)),"")</f>
        <v/>
      </c>
      <c r="V2259" t="e">
        <f>MIN(VLOOKUP($U2259,margin_ranges!$A$5:$D$10,4,FALSE),$P2259*100)</f>
        <v>#N/A</v>
      </c>
      <c r="Y2259" s="29" t="e">
        <f t="shared" si="35"/>
        <v>#N/A</v>
      </c>
    </row>
    <row r="2260" spans="1:25" x14ac:dyDescent="0.3">
      <c r="A2260" s="8" t="s">
        <v>17</v>
      </c>
      <c r="B2260" s="8" t="s">
        <v>3971</v>
      </c>
      <c r="C2260" s="8" t="s">
        <v>3972</v>
      </c>
      <c r="D2260" s="8" t="s">
        <v>4027</v>
      </c>
      <c r="E2260" s="8" t="s">
        <v>4028</v>
      </c>
      <c r="F2260" s="24">
        <v>0.261675895935638</v>
      </c>
      <c r="G2260" s="24">
        <v>0</v>
      </c>
      <c r="H2260" s="25">
        <v>22.697800000000001</v>
      </c>
      <c r="I2260" s="25">
        <v>5.0475000000000003</v>
      </c>
      <c r="J2260" s="15">
        <v>205</v>
      </c>
      <c r="K2260" s="15">
        <v>54</v>
      </c>
      <c r="L2260" s="13">
        <v>0.22239999999999999</v>
      </c>
      <c r="M2260" s="7">
        <v>1.3544187400000001</v>
      </c>
      <c r="N2260" s="26">
        <v>1</v>
      </c>
      <c r="O2260" s="27" t="s">
        <v>92</v>
      </c>
      <c r="P2260" s="8">
        <v>0.26167589590000001</v>
      </c>
      <c r="Q2260" s="24">
        <v>0.3</v>
      </c>
      <c r="R2260" t="str">
        <f>IF($Q2260*100&gt;=VLOOKUP($O2260,margin_ranges!$A$5:$C$10,2,FALSE),IF($Q2260*100&lt;=VLOOKUP($O2260,margin_ranges!$A$5:$C$10,3,FALSE)+10,"IN RANGE","ABOVE RANGE"),"BELOW RANGE")</f>
        <v>IN RANGE</v>
      </c>
      <c r="S2260">
        <f>MIN(VLOOKUP($O2260,margin_ranges!$A$5:$D$10,4,FALSE),$P2260*100)</f>
        <v>26.167589590000002</v>
      </c>
      <c r="T2260" s="29">
        <f>(1-$S2260/100)/(1-$F2260)-1</f>
        <v>4.8268722352418081E-11</v>
      </c>
      <c r="U2260" s="19" t="str">
        <f>IF(ABS(IFERROR(T2260,0))&gt;0.05,INDEX(margin_ranges!$C$13:$C$16,MATCH($F2260*100,margin_ranges!$B$13:$B$16,1)),"")</f>
        <v/>
      </c>
      <c r="V2260" t="e">
        <f>MIN(VLOOKUP($U2260,margin_ranges!$A$5:$D$10,4,FALSE),$P2260*100)</f>
        <v>#N/A</v>
      </c>
      <c r="Y2260" s="29" t="e">
        <f t="shared" si="35"/>
        <v>#N/A</v>
      </c>
    </row>
    <row r="2261" spans="1:25" x14ac:dyDescent="0.3">
      <c r="A2261" s="8" t="s">
        <v>17</v>
      </c>
      <c r="B2261" s="8" t="s">
        <v>3971</v>
      </c>
      <c r="C2261" s="8" t="s">
        <v>3972</v>
      </c>
      <c r="D2261" s="8" t="s">
        <v>4087</v>
      </c>
      <c r="E2261" s="8" t="s">
        <v>4088</v>
      </c>
      <c r="F2261" s="24">
        <v>0.247342192691029</v>
      </c>
      <c r="G2261" s="24">
        <v>0</v>
      </c>
      <c r="H2261" s="25">
        <v>3.5809000000000002</v>
      </c>
      <c r="I2261" s="25">
        <v>0.3236</v>
      </c>
      <c r="J2261" s="15">
        <v>13</v>
      </c>
      <c r="K2261" s="15">
        <v>3</v>
      </c>
      <c r="L2261" s="13">
        <v>9.0399999999999994E-2</v>
      </c>
      <c r="M2261" s="7">
        <v>1.32862503</v>
      </c>
      <c r="N2261" s="26">
        <v>1</v>
      </c>
      <c r="O2261" s="27" t="s">
        <v>92</v>
      </c>
      <c r="P2261" s="8">
        <v>0.24734219269999999</v>
      </c>
      <c r="Q2261" s="24">
        <v>0.28000000000000003</v>
      </c>
      <c r="R2261" t="str">
        <f>IF($Q2261*100&gt;=VLOOKUP($O2261,margin_ranges!$A$5:$C$10,2,FALSE),IF($Q2261*100&lt;=VLOOKUP($O2261,margin_ranges!$A$5:$C$10,3,FALSE)+10,"IN RANGE","ABOVE RANGE"),"BELOW RANGE")</f>
        <v>IN RANGE</v>
      </c>
      <c r="S2261">
        <f>MIN(VLOOKUP($O2261,margin_ranges!$A$5:$D$10,4,FALSE),$P2261*100)</f>
        <v>24.734219270000001</v>
      </c>
      <c r="T2261" s="29">
        <f>(1-$S2261/100)/(1-$F2261)-1</f>
        <v>-1.1919132347770756E-11</v>
      </c>
      <c r="U2261" s="19" t="str">
        <f>IF(ABS(IFERROR(T2261,0))&gt;0.05,INDEX(margin_ranges!$C$13:$C$16,MATCH($F2261*100,margin_ranges!$B$13:$B$16,1)),"")</f>
        <v/>
      </c>
      <c r="V2261" t="e">
        <f>MIN(VLOOKUP($U2261,margin_ranges!$A$5:$D$10,4,FALSE),$P2261*100)</f>
        <v>#N/A</v>
      </c>
      <c r="Y2261" s="29" t="e">
        <f t="shared" si="35"/>
        <v>#N/A</v>
      </c>
    </row>
    <row r="2262" spans="1:25" x14ac:dyDescent="0.3">
      <c r="A2262" s="8" t="s">
        <v>17</v>
      </c>
      <c r="B2262" s="8" t="s">
        <v>3971</v>
      </c>
      <c r="C2262" s="8" t="s">
        <v>3972</v>
      </c>
      <c r="D2262" s="8" t="s">
        <v>4071</v>
      </c>
      <c r="E2262" s="8" t="s">
        <v>4072</v>
      </c>
      <c r="F2262" s="24">
        <v>0.263624567474048</v>
      </c>
      <c r="G2262" s="24">
        <v>0</v>
      </c>
      <c r="H2262" s="25">
        <v>25.937100000000001</v>
      </c>
      <c r="I2262" s="25">
        <v>6.0804</v>
      </c>
      <c r="J2262" s="15">
        <v>248</v>
      </c>
      <c r="K2262" s="15">
        <v>65</v>
      </c>
      <c r="L2262" s="13">
        <v>0.2344</v>
      </c>
      <c r="M2262" s="7">
        <v>1.35800294</v>
      </c>
      <c r="N2262" s="26">
        <v>1</v>
      </c>
      <c r="O2262" s="27" t="s">
        <v>92</v>
      </c>
      <c r="P2262" s="8">
        <v>0.26362456750000002</v>
      </c>
      <c r="Q2262" s="24">
        <v>0.3</v>
      </c>
      <c r="R2262" t="str">
        <f>IF($Q2262*100&gt;=VLOOKUP($O2262,margin_ranges!$A$5:$C$10,2,FALSE),IF($Q2262*100&lt;=VLOOKUP($O2262,margin_ranges!$A$5:$C$10,3,FALSE)+10,"IN RANGE","ABOVE RANGE"),"BELOW RANGE")</f>
        <v>IN RANGE</v>
      </c>
      <c r="S2262">
        <f>MIN(VLOOKUP($O2262,margin_ranges!$A$5:$D$10,4,FALSE),$P2262*100)</f>
        <v>26.362456750000003</v>
      </c>
      <c r="T2262" s="29">
        <f>(1-$S2262/100)/(1-$F2262)-1</f>
        <v>-3.5242808671398507E-11</v>
      </c>
      <c r="U2262" s="19" t="str">
        <f>IF(ABS(IFERROR(T2262,0))&gt;0.05,INDEX(margin_ranges!$C$13:$C$16,MATCH($F2262*100,margin_ranges!$B$13:$B$16,1)),"")</f>
        <v/>
      </c>
      <c r="V2262" t="e">
        <f>MIN(VLOOKUP($U2262,margin_ranges!$A$5:$D$10,4,FALSE),$P2262*100)</f>
        <v>#N/A</v>
      </c>
      <c r="Y2262" s="29" t="e">
        <f t="shared" si="35"/>
        <v>#N/A</v>
      </c>
    </row>
    <row r="2263" spans="1:25" x14ac:dyDescent="0.3">
      <c r="A2263" s="8" t="s">
        <v>17</v>
      </c>
      <c r="B2263" s="8" t="s">
        <v>3971</v>
      </c>
      <c r="C2263" s="8" t="s">
        <v>3972</v>
      </c>
      <c r="D2263" s="8" t="s">
        <v>4043</v>
      </c>
      <c r="E2263" s="8" t="s">
        <v>4044</v>
      </c>
      <c r="F2263" s="24">
        <v>0.28397668025245598</v>
      </c>
      <c r="G2263" s="24">
        <v>0</v>
      </c>
      <c r="H2263" s="25">
        <v>12.562900000000001</v>
      </c>
      <c r="I2263" s="25">
        <v>3.0379999999999998</v>
      </c>
      <c r="J2263" s="15">
        <v>127</v>
      </c>
      <c r="K2263" s="15">
        <v>36</v>
      </c>
      <c r="L2263" s="13">
        <v>0.24179999999999999</v>
      </c>
      <c r="M2263" s="7">
        <v>1.39660256</v>
      </c>
      <c r="N2263" s="26">
        <v>1</v>
      </c>
      <c r="O2263" s="27" t="s">
        <v>92</v>
      </c>
      <c r="P2263" s="8">
        <v>0.28397668030000001</v>
      </c>
      <c r="Q2263" s="24">
        <v>0.35</v>
      </c>
      <c r="R2263" t="str">
        <f>IF($Q2263*100&gt;=VLOOKUP($O2263,margin_ranges!$A$5:$C$10,2,FALSE),IF($Q2263*100&lt;=VLOOKUP($O2263,margin_ranges!$A$5:$C$10,3,FALSE)+10,"IN RANGE","ABOVE RANGE"),"BELOW RANGE")</f>
        <v>IN RANGE</v>
      </c>
      <c r="S2263">
        <f>MIN(VLOOKUP($O2263,margin_ranges!$A$5:$D$10,4,FALSE),$P2263*100)</f>
        <v>28.397668030000002</v>
      </c>
      <c r="T2263" s="29">
        <f>(1-$S2263/100)/(1-$F2263)-1</f>
        <v>-6.6400218656781362E-11</v>
      </c>
      <c r="U2263" s="19" t="str">
        <f>IF(ABS(IFERROR(T2263,0))&gt;0.05,INDEX(margin_ranges!$C$13:$C$16,MATCH($F2263*100,margin_ranges!$B$13:$B$16,1)),"")</f>
        <v/>
      </c>
      <c r="V2263" t="e">
        <f>MIN(VLOOKUP($U2263,margin_ranges!$A$5:$D$10,4,FALSE),$P2263*100)</f>
        <v>#N/A</v>
      </c>
      <c r="Y2263" s="29" t="e">
        <f t="shared" si="35"/>
        <v>#N/A</v>
      </c>
    </row>
    <row r="2264" spans="1:25" x14ac:dyDescent="0.3">
      <c r="A2264" s="8" t="s">
        <v>17</v>
      </c>
      <c r="B2264" s="8" t="s">
        <v>3971</v>
      </c>
      <c r="C2264" s="8" t="s">
        <v>3972</v>
      </c>
      <c r="D2264" s="8" t="s">
        <v>3973</v>
      </c>
      <c r="E2264" s="8" t="s">
        <v>3974</v>
      </c>
      <c r="F2264" s="24">
        <v>0.28999999999999998</v>
      </c>
      <c r="G2264" s="24">
        <v>0</v>
      </c>
      <c r="H2264" s="25">
        <v>31.076799999999999</v>
      </c>
      <c r="I2264" s="25">
        <v>7.8728999999999996</v>
      </c>
      <c r="J2264" s="15">
        <v>373</v>
      </c>
      <c r="K2264" s="15">
        <v>96</v>
      </c>
      <c r="L2264" s="13">
        <v>0.25330000000000003</v>
      </c>
      <c r="M2264" s="7">
        <v>1.5803629100000001</v>
      </c>
      <c r="N2264" s="26">
        <v>1</v>
      </c>
      <c r="O2264" s="27" t="s">
        <v>22</v>
      </c>
      <c r="P2264" s="8">
        <v>0.36723394780000002</v>
      </c>
      <c r="Q2264" s="24">
        <v>0.28999999999999998</v>
      </c>
      <c r="R2264" t="str">
        <f>IF($Q2264*100&gt;=VLOOKUP($O2264,margin_ranges!$A$5:$C$10,2,FALSE),IF($Q2264*100&lt;=VLOOKUP($O2264,margin_ranges!$A$5:$C$10,3,FALSE)+10,"IN RANGE","ABOVE RANGE"),"BELOW RANGE")</f>
        <v>IN RANGE</v>
      </c>
      <c r="S2264">
        <f>MIN(VLOOKUP($O2264,margin_ranges!$A$5:$D$10,4,FALSE),$P2264*100)</f>
        <v>29.75</v>
      </c>
      <c r="T2264" s="29">
        <f>(1-$S2264/100)/(1-$F2264)-1</f>
        <v>-1.0563380281690127E-2</v>
      </c>
      <c r="U2264" s="19" t="str">
        <f>IF(ABS(IFERROR(T2264,0))&gt;0.05,INDEX(margin_ranges!$C$13:$C$16,MATCH($F2264*100,margin_ranges!$B$13:$B$16,1)),"")</f>
        <v/>
      </c>
      <c r="V2264" t="e">
        <f>MIN(VLOOKUP($U2264,margin_ranges!$A$5:$D$10,4,FALSE),$P2264*100)</f>
        <v>#N/A</v>
      </c>
      <c r="Y2264" s="29" t="e">
        <f t="shared" si="35"/>
        <v>#N/A</v>
      </c>
    </row>
    <row r="2265" spans="1:25" x14ac:dyDescent="0.3">
      <c r="A2265" s="8" t="s">
        <v>17</v>
      </c>
      <c r="B2265" s="8" t="s">
        <v>3971</v>
      </c>
      <c r="C2265" s="8" t="s">
        <v>3972</v>
      </c>
      <c r="D2265" s="8" t="s">
        <v>3975</v>
      </c>
      <c r="E2265" s="8" t="s">
        <v>3976</v>
      </c>
      <c r="F2265" s="24">
        <v>0.28999999999999998</v>
      </c>
      <c r="G2265" s="24">
        <v>0</v>
      </c>
      <c r="H2265" s="25">
        <v>23.207899999999999</v>
      </c>
      <c r="I2265" s="25">
        <v>3.9802</v>
      </c>
      <c r="J2265" s="15">
        <v>204</v>
      </c>
      <c r="K2265" s="15">
        <v>53</v>
      </c>
      <c r="L2265" s="13">
        <v>0.17150000000000001</v>
      </c>
      <c r="M2265" s="7">
        <v>1.7101053399999999</v>
      </c>
      <c r="N2265" s="26">
        <v>1</v>
      </c>
      <c r="O2265" s="27" t="s">
        <v>22</v>
      </c>
      <c r="P2265" s="8">
        <v>0.4152407018</v>
      </c>
      <c r="Q2265" s="24">
        <v>0.28999999999999998</v>
      </c>
      <c r="R2265" t="str">
        <f>IF($Q2265*100&gt;=VLOOKUP($O2265,margin_ranges!$A$5:$C$10,2,FALSE),IF($Q2265*100&lt;=VLOOKUP($O2265,margin_ranges!$A$5:$C$10,3,FALSE)+10,"IN RANGE","ABOVE RANGE"),"BELOW RANGE")</f>
        <v>IN RANGE</v>
      </c>
      <c r="S2265">
        <f>MIN(VLOOKUP($O2265,margin_ranges!$A$5:$D$10,4,FALSE),$P2265*100)</f>
        <v>29.75</v>
      </c>
      <c r="T2265" s="29">
        <f>(1-$S2265/100)/(1-$F2265)-1</f>
        <v>-1.0563380281690127E-2</v>
      </c>
      <c r="U2265" s="19" t="str">
        <f>IF(ABS(IFERROR(T2265,0))&gt;0.05,INDEX(margin_ranges!$C$13:$C$16,MATCH($F2265*100,margin_ranges!$B$13:$B$16,1)),"")</f>
        <v/>
      </c>
      <c r="V2265" t="e">
        <f>MIN(VLOOKUP($U2265,margin_ranges!$A$5:$D$10,4,FALSE),$P2265*100)</f>
        <v>#N/A</v>
      </c>
      <c r="Y2265" s="29" t="e">
        <f t="shared" si="35"/>
        <v>#N/A</v>
      </c>
    </row>
    <row r="2266" spans="1:25" x14ac:dyDescent="0.3">
      <c r="A2266" s="8" t="s">
        <v>17</v>
      </c>
      <c r="B2266" s="8" t="s">
        <v>3971</v>
      </c>
      <c r="C2266" s="8" t="s">
        <v>3972</v>
      </c>
      <c r="D2266" s="8" t="s">
        <v>3979</v>
      </c>
      <c r="E2266" s="8" t="s">
        <v>3980</v>
      </c>
      <c r="F2266" s="24">
        <v>0.28999999999999998</v>
      </c>
      <c r="G2266" s="24">
        <v>0</v>
      </c>
      <c r="H2266" s="25">
        <v>15.3119</v>
      </c>
      <c r="I2266" s="25">
        <v>1.6733</v>
      </c>
      <c r="J2266" s="15">
        <v>112</v>
      </c>
      <c r="K2266" s="15">
        <v>28</v>
      </c>
      <c r="L2266" s="13">
        <v>0.10929999999999999</v>
      </c>
      <c r="M2266" s="7">
        <v>2.2389310999999998</v>
      </c>
      <c r="N2266" s="26">
        <v>0.9</v>
      </c>
      <c r="O2266" s="27" t="s">
        <v>92</v>
      </c>
      <c r="P2266" s="8">
        <v>0.59802246749999999</v>
      </c>
      <c r="Q2266" s="24">
        <v>0.28999999999999998</v>
      </c>
      <c r="R2266" t="str">
        <f>IF($Q2266*100&gt;=VLOOKUP($O2266,margin_ranges!$A$5:$C$10,2,FALSE),IF($Q2266*100&lt;=VLOOKUP($O2266,margin_ranges!$A$5:$C$10,3,FALSE)+10,"IN RANGE","ABOVE RANGE"),"BELOW RANGE")</f>
        <v>IN RANGE</v>
      </c>
      <c r="S2266">
        <f>MIN(VLOOKUP($O2266,margin_ranges!$A$5:$D$10,4,FALSE),$P2266*100)</f>
        <v>29.75</v>
      </c>
      <c r="T2266" s="29">
        <f>(1-$S2266/100)/(1-$F2266)-1</f>
        <v>-1.0563380281690127E-2</v>
      </c>
      <c r="U2266" s="19" t="str">
        <f>IF(ABS(IFERROR(T2266,0))&gt;0.05,INDEX(margin_ranges!$C$13:$C$16,MATCH($F2266*100,margin_ranges!$B$13:$B$16,1)),"")</f>
        <v/>
      </c>
      <c r="V2266" t="e">
        <f>MIN(VLOOKUP($U2266,margin_ranges!$A$5:$D$10,4,FALSE),$P2266*100)</f>
        <v>#N/A</v>
      </c>
      <c r="Y2266" s="29" t="e">
        <f t="shared" si="35"/>
        <v>#N/A</v>
      </c>
    </row>
    <row r="2267" spans="1:25" x14ac:dyDescent="0.3">
      <c r="A2267" s="8" t="s">
        <v>17</v>
      </c>
      <c r="B2267" s="8" t="s">
        <v>3971</v>
      </c>
      <c r="C2267" s="8" t="s">
        <v>3972</v>
      </c>
      <c r="D2267" s="8" t="s">
        <v>3987</v>
      </c>
      <c r="E2267" s="8" t="s">
        <v>3988</v>
      </c>
      <c r="F2267" s="24">
        <v>0.28999999999999998</v>
      </c>
      <c r="G2267" s="24">
        <v>0</v>
      </c>
      <c r="H2267" s="25">
        <v>25.853400000000001</v>
      </c>
      <c r="I2267" s="25">
        <v>2.5992000000000002</v>
      </c>
      <c r="J2267" s="15">
        <v>119</v>
      </c>
      <c r="K2267" s="15">
        <v>30</v>
      </c>
      <c r="L2267" s="13">
        <v>0.10050000000000001</v>
      </c>
      <c r="M2267" s="7">
        <v>1.52225123</v>
      </c>
      <c r="N2267" s="26">
        <v>0.9</v>
      </c>
      <c r="O2267" s="27" t="s">
        <v>92</v>
      </c>
      <c r="P2267" s="8">
        <v>0.40877039059999998</v>
      </c>
      <c r="Q2267" s="24">
        <v>0.28999999999999998</v>
      </c>
      <c r="R2267" t="str">
        <f>IF($Q2267*100&gt;=VLOOKUP($O2267,margin_ranges!$A$5:$C$10,2,FALSE),IF($Q2267*100&lt;=VLOOKUP($O2267,margin_ranges!$A$5:$C$10,3,FALSE)+10,"IN RANGE","ABOVE RANGE"),"BELOW RANGE")</f>
        <v>IN RANGE</v>
      </c>
      <c r="S2267">
        <f>MIN(VLOOKUP($O2267,margin_ranges!$A$5:$D$10,4,FALSE),$P2267*100)</f>
        <v>29.75</v>
      </c>
      <c r="T2267" s="29">
        <f>(1-$S2267/100)/(1-$F2267)-1</f>
        <v>-1.0563380281690127E-2</v>
      </c>
      <c r="U2267" s="19" t="str">
        <f>IF(ABS(IFERROR(T2267,0))&gt;0.05,INDEX(margin_ranges!$C$13:$C$16,MATCH($F2267*100,margin_ranges!$B$13:$B$16,1)),"")</f>
        <v/>
      </c>
      <c r="V2267" t="e">
        <f>MIN(VLOOKUP($U2267,margin_ranges!$A$5:$D$10,4,FALSE),$P2267*100)</f>
        <v>#N/A</v>
      </c>
      <c r="Y2267" s="29" t="e">
        <f t="shared" si="35"/>
        <v>#N/A</v>
      </c>
    </row>
    <row r="2268" spans="1:25" x14ac:dyDescent="0.3">
      <c r="A2268" s="8" t="s">
        <v>17</v>
      </c>
      <c r="B2268" s="8" t="s">
        <v>3971</v>
      </c>
      <c r="C2268" s="8" t="s">
        <v>3972</v>
      </c>
      <c r="D2268" s="8" t="s">
        <v>3989</v>
      </c>
      <c r="E2268" s="8" t="s">
        <v>3990</v>
      </c>
      <c r="F2268" s="24">
        <v>0.28999999999999998</v>
      </c>
      <c r="G2268" s="24">
        <v>0</v>
      </c>
      <c r="H2268" s="25">
        <v>10.9717</v>
      </c>
      <c r="I2268" s="25">
        <v>2.8666</v>
      </c>
      <c r="J2268" s="15">
        <v>128</v>
      </c>
      <c r="K2268" s="15">
        <v>33</v>
      </c>
      <c r="L2268" s="13">
        <v>0.26129999999999998</v>
      </c>
      <c r="M2268" s="7">
        <v>1.4865273000000001</v>
      </c>
      <c r="N2268" s="26">
        <v>1</v>
      </c>
      <c r="O2268" s="27" t="s">
        <v>22</v>
      </c>
      <c r="P2268" s="8">
        <v>0.3272911959</v>
      </c>
      <c r="Q2268" s="24">
        <v>0.28999999999999998</v>
      </c>
      <c r="R2268" t="str">
        <f>IF($Q2268*100&gt;=VLOOKUP($O2268,margin_ranges!$A$5:$C$10,2,FALSE),IF($Q2268*100&lt;=VLOOKUP($O2268,margin_ranges!$A$5:$C$10,3,FALSE)+10,"IN RANGE","ABOVE RANGE"),"BELOW RANGE")</f>
        <v>IN RANGE</v>
      </c>
      <c r="S2268">
        <f>MIN(VLOOKUP($O2268,margin_ranges!$A$5:$D$10,4,FALSE),$P2268*100)</f>
        <v>29.75</v>
      </c>
      <c r="T2268" s="29">
        <f>(1-$S2268/100)/(1-$F2268)-1</f>
        <v>-1.0563380281690127E-2</v>
      </c>
      <c r="U2268" s="19" t="str">
        <f>IF(ABS(IFERROR(T2268,0))&gt;0.05,INDEX(margin_ranges!$C$13:$C$16,MATCH($F2268*100,margin_ranges!$B$13:$B$16,1)),"")</f>
        <v/>
      </c>
      <c r="V2268" t="e">
        <f>MIN(VLOOKUP($U2268,margin_ranges!$A$5:$D$10,4,FALSE),$P2268*100)</f>
        <v>#N/A</v>
      </c>
      <c r="Y2268" s="29" t="e">
        <f t="shared" si="35"/>
        <v>#N/A</v>
      </c>
    </row>
    <row r="2269" spans="1:25" x14ac:dyDescent="0.3">
      <c r="A2269" s="8" t="s">
        <v>17</v>
      </c>
      <c r="B2269" s="8" t="s">
        <v>3971</v>
      </c>
      <c r="C2269" s="8" t="s">
        <v>3972</v>
      </c>
      <c r="D2269" s="8" t="s">
        <v>3993</v>
      </c>
      <c r="E2269" s="8" t="s">
        <v>3994</v>
      </c>
      <c r="F2269" s="24">
        <v>0.28999999999999998</v>
      </c>
      <c r="G2269" s="24">
        <v>0</v>
      </c>
      <c r="H2269" s="25">
        <v>31.951000000000001</v>
      </c>
      <c r="I2269" s="25">
        <v>4.5239000000000003</v>
      </c>
      <c r="J2269" s="15">
        <v>250</v>
      </c>
      <c r="K2269" s="15">
        <v>64</v>
      </c>
      <c r="L2269" s="13">
        <v>0.1416</v>
      </c>
      <c r="M2269" s="7">
        <v>1.8433157</v>
      </c>
      <c r="N2269" s="26">
        <v>1</v>
      </c>
      <c r="O2269" s="27" t="s">
        <v>22</v>
      </c>
      <c r="P2269" s="8">
        <v>0.45749933189999997</v>
      </c>
      <c r="Q2269" s="24">
        <v>0.28999999999999998</v>
      </c>
      <c r="R2269" t="str">
        <f>IF($Q2269*100&gt;=VLOOKUP($O2269,margin_ranges!$A$5:$C$10,2,FALSE),IF($Q2269*100&lt;=VLOOKUP($O2269,margin_ranges!$A$5:$C$10,3,FALSE)+10,"IN RANGE","ABOVE RANGE"),"BELOW RANGE")</f>
        <v>IN RANGE</v>
      </c>
      <c r="S2269">
        <f>MIN(VLOOKUP($O2269,margin_ranges!$A$5:$D$10,4,FALSE),$P2269*100)</f>
        <v>29.75</v>
      </c>
      <c r="T2269" s="29">
        <f>(1-$S2269/100)/(1-$F2269)-1</f>
        <v>-1.0563380281690127E-2</v>
      </c>
      <c r="U2269" s="19" t="str">
        <f>IF(ABS(IFERROR(T2269,0))&gt;0.05,INDEX(margin_ranges!$C$13:$C$16,MATCH($F2269*100,margin_ranges!$B$13:$B$16,1)),"")</f>
        <v/>
      </c>
      <c r="V2269" t="e">
        <f>MIN(VLOOKUP($U2269,margin_ranges!$A$5:$D$10,4,FALSE),$P2269*100)</f>
        <v>#N/A</v>
      </c>
      <c r="Y2269" s="29" t="e">
        <f t="shared" si="35"/>
        <v>#N/A</v>
      </c>
    </row>
    <row r="2270" spans="1:25" x14ac:dyDescent="0.3">
      <c r="A2270" s="8" t="s">
        <v>17</v>
      </c>
      <c r="B2270" s="8" t="s">
        <v>3971</v>
      </c>
      <c r="C2270" s="8" t="s">
        <v>3972</v>
      </c>
      <c r="D2270" s="8" t="s">
        <v>3995</v>
      </c>
      <c r="E2270" s="8" t="s">
        <v>3996</v>
      </c>
      <c r="F2270" s="24">
        <v>0.28999999999999998</v>
      </c>
      <c r="G2270" s="24">
        <v>0</v>
      </c>
      <c r="H2270" s="25">
        <v>21.2029</v>
      </c>
      <c r="I2270" s="25">
        <v>2.3229000000000002</v>
      </c>
      <c r="J2270" s="15">
        <v>104</v>
      </c>
      <c r="K2270" s="15">
        <v>27</v>
      </c>
      <c r="L2270" s="13">
        <v>0.1096</v>
      </c>
      <c r="M2270" s="7">
        <v>1.4979244199999999</v>
      </c>
      <c r="N2270" s="26">
        <v>0.9</v>
      </c>
      <c r="O2270" s="27" t="s">
        <v>92</v>
      </c>
      <c r="P2270" s="8">
        <v>0.39916861679999999</v>
      </c>
      <c r="Q2270" s="24">
        <v>0.28999999999999998</v>
      </c>
      <c r="R2270" t="str">
        <f>IF($Q2270*100&gt;=VLOOKUP($O2270,margin_ranges!$A$5:$C$10,2,FALSE),IF($Q2270*100&lt;=VLOOKUP($O2270,margin_ranges!$A$5:$C$10,3,FALSE)+10,"IN RANGE","ABOVE RANGE"),"BELOW RANGE")</f>
        <v>IN RANGE</v>
      </c>
      <c r="S2270">
        <f>MIN(VLOOKUP($O2270,margin_ranges!$A$5:$D$10,4,FALSE),$P2270*100)</f>
        <v>29.75</v>
      </c>
      <c r="T2270" s="29">
        <f>(1-$S2270/100)/(1-$F2270)-1</f>
        <v>-1.0563380281690127E-2</v>
      </c>
      <c r="U2270" s="19" t="str">
        <f>IF(ABS(IFERROR(T2270,0))&gt;0.05,INDEX(margin_ranges!$C$13:$C$16,MATCH($F2270*100,margin_ranges!$B$13:$B$16,1)),"")</f>
        <v/>
      </c>
      <c r="V2270" t="e">
        <f>MIN(VLOOKUP($U2270,margin_ranges!$A$5:$D$10,4,FALSE),$P2270*100)</f>
        <v>#N/A</v>
      </c>
      <c r="Y2270" s="29" t="e">
        <f t="shared" si="35"/>
        <v>#N/A</v>
      </c>
    </row>
    <row r="2271" spans="1:25" x14ac:dyDescent="0.3">
      <c r="A2271" s="8" t="s">
        <v>17</v>
      </c>
      <c r="B2271" s="8" t="s">
        <v>3971</v>
      </c>
      <c r="C2271" s="8" t="s">
        <v>3972</v>
      </c>
      <c r="D2271" s="8" t="s">
        <v>3997</v>
      </c>
      <c r="E2271" s="8" t="s">
        <v>3998</v>
      </c>
      <c r="F2271" s="24">
        <v>0.28999999999999998</v>
      </c>
      <c r="G2271" s="24">
        <v>0</v>
      </c>
      <c r="H2271" s="25">
        <v>5.2920999999999996</v>
      </c>
      <c r="I2271" s="25">
        <v>1.4916</v>
      </c>
      <c r="J2271" s="15">
        <v>74</v>
      </c>
      <c r="K2271" s="15">
        <v>19</v>
      </c>
      <c r="L2271" s="13">
        <v>0.28189999999999998</v>
      </c>
      <c r="M2271" s="7">
        <v>1.6607413099999999</v>
      </c>
      <c r="N2271" s="26">
        <v>1</v>
      </c>
      <c r="O2271" s="27" t="s">
        <v>22</v>
      </c>
      <c r="P2271" s="8">
        <v>0.39785926020000001</v>
      </c>
      <c r="Q2271" s="24">
        <v>0.28999999999999998</v>
      </c>
      <c r="R2271" t="str">
        <f>IF($Q2271*100&gt;=VLOOKUP($O2271,margin_ranges!$A$5:$C$10,2,FALSE),IF($Q2271*100&lt;=VLOOKUP($O2271,margin_ranges!$A$5:$C$10,3,FALSE)+10,"IN RANGE","ABOVE RANGE"),"BELOW RANGE")</f>
        <v>IN RANGE</v>
      </c>
      <c r="S2271">
        <f>MIN(VLOOKUP($O2271,margin_ranges!$A$5:$D$10,4,FALSE),$P2271*100)</f>
        <v>29.75</v>
      </c>
      <c r="T2271" s="29">
        <f>(1-$S2271/100)/(1-$F2271)-1</f>
        <v>-1.0563380281690127E-2</v>
      </c>
      <c r="U2271" s="19" t="str">
        <f>IF(ABS(IFERROR(T2271,0))&gt;0.05,INDEX(margin_ranges!$C$13:$C$16,MATCH($F2271*100,margin_ranges!$B$13:$B$16,1)),"")</f>
        <v/>
      </c>
      <c r="V2271" t="e">
        <f>MIN(VLOOKUP($U2271,margin_ranges!$A$5:$D$10,4,FALSE),$P2271*100)</f>
        <v>#N/A</v>
      </c>
      <c r="Y2271" s="29" t="e">
        <f t="shared" si="35"/>
        <v>#N/A</v>
      </c>
    </row>
    <row r="2272" spans="1:25" x14ac:dyDescent="0.3">
      <c r="A2272" s="8" t="s">
        <v>17</v>
      </c>
      <c r="B2272" s="8" t="s">
        <v>3971</v>
      </c>
      <c r="C2272" s="8" t="s">
        <v>3972</v>
      </c>
      <c r="D2272" s="8" t="s">
        <v>4001</v>
      </c>
      <c r="E2272" s="8" t="s">
        <v>4002</v>
      </c>
      <c r="F2272" s="24">
        <v>0.28999999999999998</v>
      </c>
      <c r="G2272" s="24">
        <v>0</v>
      </c>
      <c r="H2272" s="25">
        <v>13.193300000000001</v>
      </c>
      <c r="I2272" s="25">
        <v>1.4661999999999999</v>
      </c>
      <c r="J2272" s="15">
        <v>66</v>
      </c>
      <c r="K2272" s="15">
        <v>17</v>
      </c>
      <c r="L2272" s="13">
        <v>0.1111</v>
      </c>
      <c r="M2272" s="7">
        <v>1.50412627</v>
      </c>
      <c r="N2272" s="26">
        <v>0.9</v>
      </c>
      <c r="O2272" s="27" t="s">
        <v>92</v>
      </c>
      <c r="P2272" s="8">
        <v>0.4016459812</v>
      </c>
      <c r="Q2272" s="24">
        <v>0.28999999999999998</v>
      </c>
      <c r="R2272" t="str">
        <f>IF($Q2272*100&gt;=VLOOKUP($O2272,margin_ranges!$A$5:$C$10,2,FALSE),IF($Q2272*100&lt;=VLOOKUP($O2272,margin_ranges!$A$5:$C$10,3,FALSE)+10,"IN RANGE","ABOVE RANGE"),"BELOW RANGE")</f>
        <v>IN RANGE</v>
      </c>
      <c r="S2272">
        <f>MIN(VLOOKUP($O2272,margin_ranges!$A$5:$D$10,4,FALSE),$P2272*100)</f>
        <v>29.75</v>
      </c>
      <c r="T2272" s="29">
        <f>(1-$S2272/100)/(1-$F2272)-1</f>
        <v>-1.0563380281690127E-2</v>
      </c>
      <c r="U2272" s="19" t="str">
        <f>IF(ABS(IFERROR(T2272,0))&gt;0.05,INDEX(margin_ranges!$C$13:$C$16,MATCH($F2272*100,margin_ranges!$B$13:$B$16,1)),"")</f>
        <v/>
      </c>
      <c r="V2272" t="e">
        <f>MIN(VLOOKUP($U2272,margin_ranges!$A$5:$D$10,4,FALSE),$P2272*100)</f>
        <v>#N/A</v>
      </c>
      <c r="Y2272" s="29" t="e">
        <f t="shared" si="35"/>
        <v>#N/A</v>
      </c>
    </row>
    <row r="2273" spans="1:25" x14ac:dyDescent="0.3">
      <c r="A2273" s="8" t="s">
        <v>17</v>
      </c>
      <c r="B2273" s="8" t="s">
        <v>3971</v>
      </c>
      <c r="C2273" s="8" t="s">
        <v>3972</v>
      </c>
      <c r="D2273" s="8" t="s">
        <v>4005</v>
      </c>
      <c r="E2273" s="8" t="s">
        <v>4006</v>
      </c>
      <c r="F2273" s="24">
        <v>0.28999999999999998</v>
      </c>
      <c r="G2273" s="24">
        <v>0</v>
      </c>
      <c r="H2273" s="25">
        <v>32.007399999999997</v>
      </c>
      <c r="I2273" s="25">
        <v>2.8904999999999998</v>
      </c>
      <c r="J2273" s="15">
        <v>135</v>
      </c>
      <c r="K2273" s="15">
        <v>34</v>
      </c>
      <c r="L2273" s="13">
        <v>9.0300000000000005E-2</v>
      </c>
      <c r="M2273" s="7">
        <v>1.5584550399999999</v>
      </c>
      <c r="N2273" s="26">
        <v>0.9</v>
      </c>
      <c r="O2273" s="27" t="s">
        <v>92</v>
      </c>
      <c r="P2273" s="8">
        <v>0.42250499479999998</v>
      </c>
      <c r="Q2273" s="24">
        <v>0.28999999999999998</v>
      </c>
      <c r="R2273" t="str">
        <f>IF($Q2273*100&gt;=VLOOKUP($O2273,margin_ranges!$A$5:$C$10,2,FALSE),IF($Q2273*100&lt;=VLOOKUP($O2273,margin_ranges!$A$5:$C$10,3,FALSE)+10,"IN RANGE","ABOVE RANGE"),"BELOW RANGE")</f>
        <v>IN RANGE</v>
      </c>
      <c r="S2273">
        <f>MIN(VLOOKUP($O2273,margin_ranges!$A$5:$D$10,4,FALSE),$P2273*100)</f>
        <v>29.75</v>
      </c>
      <c r="T2273" s="29">
        <f>(1-$S2273/100)/(1-$F2273)-1</f>
        <v>-1.0563380281690127E-2</v>
      </c>
      <c r="U2273" s="19" t="str">
        <f>IF(ABS(IFERROR(T2273,0))&gt;0.05,INDEX(margin_ranges!$C$13:$C$16,MATCH($F2273*100,margin_ranges!$B$13:$B$16,1)),"")</f>
        <v/>
      </c>
      <c r="V2273" t="e">
        <f>MIN(VLOOKUP($U2273,margin_ranges!$A$5:$D$10,4,FALSE),$P2273*100)</f>
        <v>#N/A</v>
      </c>
      <c r="Y2273" s="29" t="e">
        <f t="shared" si="35"/>
        <v>#N/A</v>
      </c>
    </row>
    <row r="2274" spans="1:25" x14ac:dyDescent="0.3">
      <c r="A2274" s="8" t="s">
        <v>17</v>
      </c>
      <c r="B2274" s="8" t="s">
        <v>3971</v>
      </c>
      <c r="C2274" s="8" t="s">
        <v>3972</v>
      </c>
      <c r="D2274" s="8" t="s">
        <v>4009</v>
      </c>
      <c r="E2274" s="8" t="s">
        <v>4010</v>
      </c>
      <c r="F2274" s="24">
        <v>0.28999999999999998</v>
      </c>
      <c r="G2274" s="24">
        <v>0</v>
      </c>
      <c r="H2274" s="25">
        <v>31.614100000000001</v>
      </c>
      <c r="I2274" s="25">
        <v>4.2506000000000004</v>
      </c>
      <c r="J2274" s="15">
        <v>270</v>
      </c>
      <c r="K2274" s="15">
        <v>68</v>
      </c>
      <c r="L2274" s="13">
        <v>0.13450000000000001</v>
      </c>
      <c r="M2274" s="7">
        <v>2.1172615399999999</v>
      </c>
      <c r="N2274" s="26">
        <v>0.9</v>
      </c>
      <c r="O2274" s="27" t="s">
        <v>22</v>
      </c>
      <c r="P2274" s="8">
        <v>0.5749226154</v>
      </c>
      <c r="Q2274" s="24">
        <v>0.28999999999999998</v>
      </c>
      <c r="R2274" t="str">
        <f>IF($Q2274*100&gt;=VLOOKUP($O2274,margin_ranges!$A$5:$C$10,2,FALSE),IF($Q2274*100&lt;=VLOOKUP($O2274,margin_ranges!$A$5:$C$10,3,FALSE)+10,"IN RANGE","ABOVE RANGE"),"BELOW RANGE")</f>
        <v>IN RANGE</v>
      </c>
      <c r="S2274">
        <f>MIN(VLOOKUP($O2274,margin_ranges!$A$5:$D$10,4,FALSE),$P2274*100)</f>
        <v>29.75</v>
      </c>
      <c r="T2274" s="29">
        <f>(1-$S2274/100)/(1-$F2274)-1</f>
        <v>-1.0563380281690127E-2</v>
      </c>
      <c r="U2274" s="19" t="str">
        <f>IF(ABS(IFERROR(T2274,0))&gt;0.05,INDEX(margin_ranges!$C$13:$C$16,MATCH($F2274*100,margin_ranges!$B$13:$B$16,1)),"")</f>
        <v/>
      </c>
      <c r="V2274" t="e">
        <f>MIN(VLOOKUP($U2274,margin_ranges!$A$5:$D$10,4,FALSE),$P2274*100)</f>
        <v>#N/A</v>
      </c>
      <c r="Y2274" s="29" t="e">
        <f t="shared" si="35"/>
        <v>#N/A</v>
      </c>
    </row>
    <row r="2275" spans="1:25" x14ac:dyDescent="0.3">
      <c r="A2275" s="8" t="s">
        <v>17</v>
      </c>
      <c r="B2275" s="8" t="s">
        <v>3971</v>
      </c>
      <c r="C2275" s="8" t="s">
        <v>3972</v>
      </c>
      <c r="D2275" s="8" t="s">
        <v>4017</v>
      </c>
      <c r="E2275" s="8" t="s">
        <v>4018</v>
      </c>
      <c r="F2275" s="24">
        <v>0.28999999999999998</v>
      </c>
      <c r="G2275" s="24">
        <v>0</v>
      </c>
      <c r="H2275" s="25">
        <v>36.593400000000003</v>
      </c>
      <c r="I2275" s="25">
        <v>10.0023</v>
      </c>
      <c r="J2275" s="15">
        <v>495</v>
      </c>
      <c r="K2275" s="15">
        <v>127</v>
      </c>
      <c r="L2275" s="13">
        <v>0.27329999999999999</v>
      </c>
      <c r="M2275" s="7">
        <v>1.6508455200000001</v>
      </c>
      <c r="N2275" s="26">
        <v>1</v>
      </c>
      <c r="O2275" s="27" t="s">
        <v>22</v>
      </c>
      <c r="P2275" s="8">
        <v>0.39424980269999998</v>
      </c>
      <c r="Q2275" s="24">
        <v>0.28999999999999998</v>
      </c>
      <c r="R2275" t="str">
        <f>IF($Q2275*100&gt;=VLOOKUP($O2275,margin_ranges!$A$5:$C$10,2,FALSE),IF($Q2275*100&lt;=VLOOKUP($O2275,margin_ranges!$A$5:$C$10,3,FALSE)+10,"IN RANGE","ABOVE RANGE"),"BELOW RANGE")</f>
        <v>IN RANGE</v>
      </c>
      <c r="S2275">
        <f>MIN(VLOOKUP($O2275,margin_ranges!$A$5:$D$10,4,FALSE),$P2275*100)</f>
        <v>29.75</v>
      </c>
      <c r="T2275" s="29">
        <f>(1-$S2275/100)/(1-$F2275)-1</f>
        <v>-1.0563380281690127E-2</v>
      </c>
      <c r="U2275" s="19" t="str">
        <f>IF(ABS(IFERROR(T2275,0))&gt;0.05,INDEX(margin_ranges!$C$13:$C$16,MATCH($F2275*100,margin_ranges!$B$13:$B$16,1)),"")</f>
        <v/>
      </c>
      <c r="V2275" t="e">
        <f>MIN(VLOOKUP($U2275,margin_ranges!$A$5:$D$10,4,FALSE),$P2275*100)</f>
        <v>#N/A</v>
      </c>
      <c r="Y2275" s="29" t="e">
        <f t="shared" si="35"/>
        <v>#N/A</v>
      </c>
    </row>
    <row r="2276" spans="1:25" x14ac:dyDescent="0.3">
      <c r="A2276" s="8" t="s">
        <v>17</v>
      </c>
      <c r="B2276" s="8" t="s">
        <v>3971</v>
      </c>
      <c r="C2276" s="8" t="s">
        <v>3972</v>
      </c>
      <c r="D2276" s="8" t="s">
        <v>4019</v>
      </c>
      <c r="E2276" s="8" t="s">
        <v>4020</v>
      </c>
      <c r="F2276" s="24">
        <v>0.28999999999999998</v>
      </c>
      <c r="G2276" s="24">
        <v>0</v>
      </c>
      <c r="H2276" s="25">
        <v>36.1036</v>
      </c>
      <c r="I2276" s="25">
        <v>4.8475999999999999</v>
      </c>
      <c r="J2276" s="15">
        <v>303</v>
      </c>
      <c r="K2276" s="15">
        <v>77</v>
      </c>
      <c r="L2276" s="13">
        <v>0.1343</v>
      </c>
      <c r="M2276" s="7">
        <v>2.0834408999999998</v>
      </c>
      <c r="N2276" s="26">
        <v>0.9</v>
      </c>
      <c r="O2276" s="27" t="s">
        <v>22</v>
      </c>
      <c r="P2276" s="8">
        <v>0.56802230350000005</v>
      </c>
      <c r="Q2276" s="24">
        <v>0.28999999999999998</v>
      </c>
      <c r="R2276" t="str">
        <f>IF($Q2276*100&gt;=VLOOKUP($O2276,margin_ranges!$A$5:$C$10,2,FALSE),IF($Q2276*100&lt;=VLOOKUP($O2276,margin_ranges!$A$5:$C$10,3,FALSE)+10,"IN RANGE","ABOVE RANGE"),"BELOW RANGE")</f>
        <v>IN RANGE</v>
      </c>
      <c r="S2276">
        <f>MIN(VLOOKUP($O2276,margin_ranges!$A$5:$D$10,4,FALSE),$P2276*100)</f>
        <v>29.75</v>
      </c>
      <c r="T2276" s="29">
        <f>(1-$S2276/100)/(1-$F2276)-1</f>
        <v>-1.0563380281690127E-2</v>
      </c>
      <c r="U2276" s="19" t="str">
        <f>IF(ABS(IFERROR(T2276,0))&gt;0.05,INDEX(margin_ranges!$C$13:$C$16,MATCH($F2276*100,margin_ranges!$B$13:$B$16,1)),"")</f>
        <v/>
      </c>
      <c r="V2276" t="e">
        <f>MIN(VLOOKUP($U2276,margin_ranges!$A$5:$D$10,4,FALSE),$P2276*100)</f>
        <v>#N/A</v>
      </c>
      <c r="Y2276" s="29" t="e">
        <f t="shared" si="35"/>
        <v>#N/A</v>
      </c>
    </row>
    <row r="2277" spans="1:25" x14ac:dyDescent="0.3">
      <c r="A2277" s="8" t="s">
        <v>17</v>
      </c>
      <c r="B2277" s="8" t="s">
        <v>3971</v>
      </c>
      <c r="C2277" s="8" t="s">
        <v>3972</v>
      </c>
      <c r="D2277" s="8" t="s">
        <v>4025</v>
      </c>
      <c r="E2277" s="8" t="s">
        <v>4026</v>
      </c>
      <c r="F2277" s="24">
        <v>0.28999999999999998</v>
      </c>
      <c r="G2277" s="24">
        <v>0</v>
      </c>
      <c r="H2277" s="25">
        <v>43.303100000000001</v>
      </c>
      <c r="I2277" s="25">
        <v>10.3139</v>
      </c>
      <c r="J2277" s="15">
        <v>518</v>
      </c>
      <c r="K2277" s="15">
        <v>132</v>
      </c>
      <c r="L2277" s="13">
        <v>0.2382</v>
      </c>
      <c r="M2277" s="7">
        <v>1.6727144300000001</v>
      </c>
      <c r="N2277" s="26">
        <v>1</v>
      </c>
      <c r="O2277" s="27" t="s">
        <v>22</v>
      </c>
      <c r="P2277" s="8">
        <v>0.40216932280000001</v>
      </c>
      <c r="Q2277" s="24">
        <v>0.28999999999999998</v>
      </c>
      <c r="R2277" t="str">
        <f>IF($Q2277*100&gt;=VLOOKUP($O2277,margin_ranges!$A$5:$C$10,2,FALSE),IF($Q2277*100&lt;=VLOOKUP($O2277,margin_ranges!$A$5:$C$10,3,FALSE)+10,"IN RANGE","ABOVE RANGE"),"BELOW RANGE")</f>
        <v>IN RANGE</v>
      </c>
      <c r="S2277">
        <f>MIN(VLOOKUP($O2277,margin_ranges!$A$5:$D$10,4,FALSE),$P2277*100)</f>
        <v>29.75</v>
      </c>
      <c r="T2277" s="29">
        <f>(1-$S2277/100)/(1-$F2277)-1</f>
        <v>-1.0563380281690127E-2</v>
      </c>
      <c r="U2277" s="19" t="str">
        <f>IF(ABS(IFERROR(T2277,0))&gt;0.05,INDEX(margin_ranges!$C$13:$C$16,MATCH($F2277*100,margin_ranges!$B$13:$B$16,1)),"")</f>
        <v/>
      </c>
      <c r="V2277" t="e">
        <f>MIN(VLOOKUP($U2277,margin_ranges!$A$5:$D$10,4,FALSE),$P2277*100)</f>
        <v>#N/A</v>
      </c>
      <c r="Y2277" s="29" t="e">
        <f t="shared" si="35"/>
        <v>#N/A</v>
      </c>
    </row>
    <row r="2278" spans="1:25" x14ac:dyDescent="0.3">
      <c r="A2278" s="8" t="s">
        <v>17</v>
      </c>
      <c r="B2278" s="8" t="s">
        <v>3971</v>
      </c>
      <c r="C2278" s="8" t="s">
        <v>3972</v>
      </c>
      <c r="D2278" s="8" t="s">
        <v>4031</v>
      </c>
      <c r="E2278" s="8" t="s">
        <v>4032</v>
      </c>
      <c r="F2278" s="24">
        <v>0.28999999999999998</v>
      </c>
      <c r="G2278" s="24">
        <v>0</v>
      </c>
      <c r="H2278" s="25">
        <v>28.6341</v>
      </c>
      <c r="I2278" s="25">
        <v>4.0500999999999996</v>
      </c>
      <c r="J2278" s="15">
        <v>245</v>
      </c>
      <c r="K2278" s="15">
        <v>62</v>
      </c>
      <c r="L2278" s="13">
        <v>0.1414</v>
      </c>
      <c r="M2278" s="7">
        <v>2.0159782700000002</v>
      </c>
      <c r="N2278" s="26">
        <v>0.9</v>
      </c>
      <c r="O2278" s="27" t="s">
        <v>22</v>
      </c>
      <c r="P2278" s="8">
        <v>0.55356661709999999</v>
      </c>
      <c r="Q2278" s="24">
        <v>0.28999999999999998</v>
      </c>
      <c r="R2278" t="str">
        <f>IF($Q2278*100&gt;=VLOOKUP($O2278,margin_ranges!$A$5:$C$10,2,FALSE),IF($Q2278*100&lt;=VLOOKUP($O2278,margin_ranges!$A$5:$C$10,3,FALSE)+10,"IN RANGE","ABOVE RANGE"),"BELOW RANGE")</f>
        <v>IN RANGE</v>
      </c>
      <c r="S2278">
        <f>MIN(VLOOKUP($O2278,margin_ranges!$A$5:$D$10,4,FALSE),$P2278*100)</f>
        <v>29.75</v>
      </c>
      <c r="T2278" s="29">
        <f>(1-$S2278/100)/(1-$F2278)-1</f>
        <v>-1.0563380281690127E-2</v>
      </c>
      <c r="U2278" s="19" t="str">
        <f>IF(ABS(IFERROR(T2278,0))&gt;0.05,INDEX(margin_ranges!$C$13:$C$16,MATCH($F2278*100,margin_ranges!$B$13:$B$16,1)),"")</f>
        <v/>
      </c>
      <c r="V2278" t="e">
        <f>MIN(VLOOKUP($U2278,margin_ranges!$A$5:$D$10,4,FALSE),$P2278*100)</f>
        <v>#N/A</v>
      </c>
      <c r="Y2278" s="29" t="e">
        <f t="shared" si="35"/>
        <v>#N/A</v>
      </c>
    </row>
    <row r="2279" spans="1:25" x14ac:dyDescent="0.3">
      <c r="A2279" s="8" t="s">
        <v>17</v>
      </c>
      <c r="B2279" s="8" t="s">
        <v>3971</v>
      </c>
      <c r="C2279" s="8" t="s">
        <v>3972</v>
      </c>
      <c r="D2279" s="8" t="s">
        <v>4035</v>
      </c>
      <c r="E2279" s="8" t="s">
        <v>4036</v>
      </c>
      <c r="F2279" s="24">
        <v>0.28999999999999998</v>
      </c>
      <c r="G2279" s="24">
        <v>0</v>
      </c>
      <c r="H2279" s="25">
        <v>11.670199999999999</v>
      </c>
      <c r="I2279" s="25">
        <v>1.1249</v>
      </c>
      <c r="J2279" s="15">
        <v>56</v>
      </c>
      <c r="K2279" s="15">
        <v>14</v>
      </c>
      <c r="L2279" s="13">
        <v>9.64E-2</v>
      </c>
      <c r="M2279" s="7">
        <v>1.64681229</v>
      </c>
      <c r="N2279" s="26">
        <v>1</v>
      </c>
      <c r="O2279" s="27" t="s">
        <v>22</v>
      </c>
      <c r="P2279" s="8">
        <v>0.39276625279999999</v>
      </c>
      <c r="Q2279" s="24">
        <v>0.28999999999999998</v>
      </c>
      <c r="R2279" t="str">
        <f>IF($Q2279*100&gt;=VLOOKUP($O2279,margin_ranges!$A$5:$C$10,2,FALSE),IF($Q2279*100&lt;=VLOOKUP($O2279,margin_ranges!$A$5:$C$10,3,FALSE)+10,"IN RANGE","ABOVE RANGE"),"BELOW RANGE")</f>
        <v>IN RANGE</v>
      </c>
      <c r="S2279">
        <f>MIN(VLOOKUP($O2279,margin_ranges!$A$5:$D$10,4,FALSE),$P2279*100)</f>
        <v>29.75</v>
      </c>
      <c r="T2279" s="29">
        <f>(1-$S2279/100)/(1-$F2279)-1</f>
        <v>-1.0563380281690127E-2</v>
      </c>
      <c r="U2279" s="19" t="str">
        <f>IF(ABS(IFERROR(T2279,0))&gt;0.05,INDEX(margin_ranges!$C$13:$C$16,MATCH($F2279*100,margin_ranges!$B$13:$B$16,1)),"")</f>
        <v/>
      </c>
      <c r="V2279" t="e">
        <f>MIN(VLOOKUP($U2279,margin_ranges!$A$5:$D$10,4,FALSE),$P2279*100)</f>
        <v>#N/A</v>
      </c>
      <c r="Y2279" s="29" t="e">
        <f t="shared" si="35"/>
        <v>#N/A</v>
      </c>
    </row>
    <row r="2280" spans="1:25" x14ac:dyDescent="0.3">
      <c r="A2280" s="8" t="s">
        <v>17</v>
      </c>
      <c r="B2280" s="8" t="s">
        <v>3971</v>
      </c>
      <c r="C2280" s="8" t="s">
        <v>3972</v>
      </c>
      <c r="D2280" s="8" t="s">
        <v>4037</v>
      </c>
      <c r="E2280" s="8" t="s">
        <v>4038</v>
      </c>
      <c r="F2280" s="24">
        <v>0.28999999999999998</v>
      </c>
      <c r="G2280" s="24">
        <v>0</v>
      </c>
      <c r="H2280" s="25">
        <v>44.739400000000003</v>
      </c>
      <c r="I2280" s="25">
        <v>9.8141999999999996</v>
      </c>
      <c r="J2280" s="15">
        <v>507</v>
      </c>
      <c r="K2280" s="15">
        <v>130</v>
      </c>
      <c r="L2280" s="13">
        <v>0.21940000000000001</v>
      </c>
      <c r="M2280" s="7">
        <v>1.7208538600000001</v>
      </c>
      <c r="N2280" s="26">
        <v>1</v>
      </c>
      <c r="O2280" s="27" t="s">
        <v>22</v>
      </c>
      <c r="P2280" s="8">
        <v>0.41889313140000001</v>
      </c>
      <c r="Q2280" s="24">
        <v>0.28999999999999998</v>
      </c>
      <c r="R2280" t="str">
        <f>IF($Q2280*100&gt;=VLOOKUP($O2280,margin_ranges!$A$5:$C$10,2,FALSE),IF($Q2280*100&lt;=VLOOKUP($O2280,margin_ranges!$A$5:$C$10,3,FALSE)+10,"IN RANGE","ABOVE RANGE"),"BELOW RANGE")</f>
        <v>IN RANGE</v>
      </c>
      <c r="S2280">
        <f>MIN(VLOOKUP($O2280,margin_ranges!$A$5:$D$10,4,FALSE),$P2280*100)</f>
        <v>29.75</v>
      </c>
      <c r="T2280" s="29">
        <f>(1-$S2280/100)/(1-$F2280)-1</f>
        <v>-1.0563380281690127E-2</v>
      </c>
      <c r="U2280" s="19" t="str">
        <f>IF(ABS(IFERROR(T2280,0))&gt;0.05,INDEX(margin_ranges!$C$13:$C$16,MATCH($F2280*100,margin_ranges!$B$13:$B$16,1)),"")</f>
        <v/>
      </c>
      <c r="V2280" t="e">
        <f>MIN(VLOOKUP($U2280,margin_ranges!$A$5:$D$10,4,FALSE),$P2280*100)</f>
        <v>#N/A</v>
      </c>
      <c r="Y2280" s="29" t="e">
        <f t="shared" si="35"/>
        <v>#N/A</v>
      </c>
    </row>
    <row r="2281" spans="1:25" x14ac:dyDescent="0.3">
      <c r="A2281" s="8" t="s">
        <v>17</v>
      </c>
      <c r="B2281" s="8" t="s">
        <v>3971</v>
      </c>
      <c r="C2281" s="8" t="s">
        <v>3972</v>
      </c>
      <c r="D2281" s="8" t="s">
        <v>4041</v>
      </c>
      <c r="E2281" s="8" t="s">
        <v>4042</v>
      </c>
      <c r="F2281" s="24">
        <v>0.28999999999999998</v>
      </c>
      <c r="G2281" s="24">
        <v>0</v>
      </c>
      <c r="H2281" s="25">
        <v>9.7611000000000008</v>
      </c>
      <c r="I2281" s="25">
        <v>2.2732999999999999</v>
      </c>
      <c r="J2281" s="15">
        <v>111</v>
      </c>
      <c r="K2281" s="15">
        <v>28</v>
      </c>
      <c r="L2281" s="13">
        <v>0.2329</v>
      </c>
      <c r="M2281" s="7">
        <v>1.62661974</v>
      </c>
      <c r="N2281" s="26">
        <v>1</v>
      </c>
      <c r="O2281" s="27" t="s">
        <v>22</v>
      </c>
      <c r="P2281" s="8">
        <v>0.38522816830000001</v>
      </c>
      <c r="Q2281" s="24">
        <v>0.28999999999999998</v>
      </c>
      <c r="R2281" t="str">
        <f>IF($Q2281*100&gt;=VLOOKUP($O2281,margin_ranges!$A$5:$C$10,2,FALSE),IF($Q2281*100&lt;=VLOOKUP($O2281,margin_ranges!$A$5:$C$10,3,FALSE)+10,"IN RANGE","ABOVE RANGE"),"BELOW RANGE")</f>
        <v>IN RANGE</v>
      </c>
      <c r="S2281">
        <f>MIN(VLOOKUP($O2281,margin_ranges!$A$5:$D$10,4,FALSE),$P2281*100)</f>
        <v>29.75</v>
      </c>
      <c r="T2281" s="29">
        <f>(1-$S2281/100)/(1-$F2281)-1</f>
        <v>-1.0563380281690127E-2</v>
      </c>
      <c r="U2281" s="19" t="str">
        <f>IF(ABS(IFERROR(T2281,0))&gt;0.05,INDEX(margin_ranges!$C$13:$C$16,MATCH($F2281*100,margin_ranges!$B$13:$B$16,1)),"")</f>
        <v/>
      </c>
      <c r="V2281" t="e">
        <f>MIN(VLOOKUP($U2281,margin_ranges!$A$5:$D$10,4,FALSE),$P2281*100)</f>
        <v>#N/A</v>
      </c>
      <c r="Y2281" s="29" t="e">
        <f t="shared" si="35"/>
        <v>#N/A</v>
      </c>
    </row>
    <row r="2282" spans="1:25" x14ac:dyDescent="0.3">
      <c r="A2282" s="8" t="s">
        <v>17</v>
      </c>
      <c r="B2282" s="8" t="s">
        <v>3971</v>
      </c>
      <c r="C2282" s="8" t="s">
        <v>3972</v>
      </c>
      <c r="D2282" s="8" t="s">
        <v>4051</v>
      </c>
      <c r="E2282" s="8" t="s">
        <v>4052</v>
      </c>
      <c r="F2282" s="24">
        <v>0.28999999999999998</v>
      </c>
      <c r="G2282" s="24">
        <v>0</v>
      </c>
      <c r="H2282" s="25">
        <v>7.2135999999999996</v>
      </c>
      <c r="I2282" s="25">
        <v>0.72450000000000003</v>
      </c>
      <c r="J2282" s="15">
        <v>33</v>
      </c>
      <c r="K2282" s="15">
        <v>8</v>
      </c>
      <c r="L2282" s="13">
        <v>0.1004</v>
      </c>
      <c r="M2282" s="7">
        <v>1.52018141</v>
      </c>
      <c r="N2282" s="26">
        <v>0.9</v>
      </c>
      <c r="O2282" s="27" t="s">
        <v>92</v>
      </c>
      <c r="P2282" s="8">
        <v>0.40796539380000002</v>
      </c>
      <c r="Q2282" s="24">
        <v>0.28999999999999998</v>
      </c>
      <c r="R2282" t="str">
        <f>IF($Q2282*100&gt;=VLOOKUP($O2282,margin_ranges!$A$5:$C$10,2,FALSE),IF($Q2282*100&lt;=VLOOKUP($O2282,margin_ranges!$A$5:$C$10,3,FALSE)+10,"IN RANGE","ABOVE RANGE"),"BELOW RANGE")</f>
        <v>IN RANGE</v>
      </c>
      <c r="S2282">
        <f>MIN(VLOOKUP($O2282,margin_ranges!$A$5:$D$10,4,FALSE),$P2282*100)</f>
        <v>29.75</v>
      </c>
      <c r="T2282" s="29">
        <f>(1-$S2282/100)/(1-$F2282)-1</f>
        <v>-1.0563380281690127E-2</v>
      </c>
      <c r="U2282" s="19" t="str">
        <f>IF(ABS(IFERROR(T2282,0))&gt;0.05,INDEX(margin_ranges!$C$13:$C$16,MATCH($F2282*100,margin_ranges!$B$13:$B$16,1)),"")</f>
        <v/>
      </c>
      <c r="V2282" t="e">
        <f>MIN(VLOOKUP($U2282,margin_ranges!$A$5:$D$10,4,FALSE),$P2282*100)</f>
        <v>#N/A</v>
      </c>
      <c r="Y2282" s="29" t="e">
        <f t="shared" si="35"/>
        <v>#N/A</v>
      </c>
    </row>
    <row r="2283" spans="1:25" x14ac:dyDescent="0.3">
      <c r="A2283" s="8" t="s">
        <v>17</v>
      </c>
      <c r="B2283" s="8" t="s">
        <v>3971</v>
      </c>
      <c r="C2283" s="8" t="s">
        <v>3972</v>
      </c>
      <c r="D2283" s="8" t="s">
        <v>4055</v>
      </c>
      <c r="E2283" s="8" t="s">
        <v>4056</v>
      </c>
      <c r="F2283" s="24">
        <v>0.28999999999999998</v>
      </c>
      <c r="G2283" s="24">
        <v>0</v>
      </c>
      <c r="H2283" s="25">
        <v>4.2926000000000002</v>
      </c>
      <c r="I2283" s="25">
        <v>1.1680999999999999</v>
      </c>
      <c r="J2283" s="15">
        <v>60</v>
      </c>
      <c r="K2283" s="15">
        <v>15</v>
      </c>
      <c r="L2283" s="13">
        <v>0.27210000000000001</v>
      </c>
      <c r="M2283" s="7">
        <v>1.7058334399999999</v>
      </c>
      <c r="N2283" s="26">
        <v>1</v>
      </c>
      <c r="O2283" s="27" t="s">
        <v>22</v>
      </c>
      <c r="P2283" s="8">
        <v>0.41377629300000002</v>
      </c>
      <c r="Q2283" s="24">
        <v>0.28999999999999998</v>
      </c>
      <c r="R2283" t="str">
        <f>IF($Q2283*100&gt;=VLOOKUP($O2283,margin_ranges!$A$5:$C$10,2,FALSE),IF($Q2283*100&lt;=VLOOKUP($O2283,margin_ranges!$A$5:$C$10,3,FALSE)+10,"IN RANGE","ABOVE RANGE"),"BELOW RANGE")</f>
        <v>IN RANGE</v>
      </c>
      <c r="S2283">
        <f>MIN(VLOOKUP($O2283,margin_ranges!$A$5:$D$10,4,FALSE),$P2283*100)</f>
        <v>29.75</v>
      </c>
      <c r="T2283" s="29">
        <f>(1-$S2283/100)/(1-$F2283)-1</f>
        <v>-1.0563380281690127E-2</v>
      </c>
      <c r="U2283" s="19" t="str">
        <f>IF(ABS(IFERROR(T2283,0))&gt;0.05,INDEX(margin_ranges!$C$13:$C$16,MATCH($F2283*100,margin_ranges!$B$13:$B$16,1)),"")</f>
        <v/>
      </c>
      <c r="V2283" t="e">
        <f>MIN(VLOOKUP($U2283,margin_ranges!$A$5:$D$10,4,FALSE),$P2283*100)</f>
        <v>#N/A</v>
      </c>
      <c r="Y2283" s="29" t="e">
        <f t="shared" si="35"/>
        <v>#N/A</v>
      </c>
    </row>
    <row r="2284" spans="1:25" x14ac:dyDescent="0.3">
      <c r="A2284" s="8" t="s">
        <v>17</v>
      </c>
      <c r="B2284" s="8" t="s">
        <v>3971</v>
      </c>
      <c r="C2284" s="8" t="s">
        <v>3972</v>
      </c>
      <c r="D2284" s="8" t="s">
        <v>4057</v>
      </c>
      <c r="E2284" s="8" t="s">
        <v>4058</v>
      </c>
      <c r="F2284" s="24">
        <v>0.28999999999999998</v>
      </c>
      <c r="G2284" s="24">
        <v>0</v>
      </c>
      <c r="H2284" s="25">
        <v>18.840399999999999</v>
      </c>
      <c r="I2284" s="25">
        <v>2.9761000000000002</v>
      </c>
      <c r="J2284" s="15">
        <v>200</v>
      </c>
      <c r="K2284" s="15">
        <v>52</v>
      </c>
      <c r="L2284" s="13">
        <v>0.158</v>
      </c>
      <c r="M2284" s="7">
        <v>2.2438593500000001</v>
      </c>
      <c r="N2284" s="26">
        <v>1</v>
      </c>
      <c r="O2284" s="27" t="s">
        <v>22</v>
      </c>
      <c r="P2284" s="8">
        <v>0.55433926909999998</v>
      </c>
      <c r="Q2284" s="24">
        <v>0.28999999999999998</v>
      </c>
      <c r="R2284" t="str">
        <f>IF($Q2284*100&gt;=VLOOKUP($O2284,margin_ranges!$A$5:$C$10,2,FALSE),IF($Q2284*100&lt;=VLOOKUP($O2284,margin_ranges!$A$5:$C$10,3,FALSE)+10,"IN RANGE","ABOVE RANGE"),"BELOW RANGE")</f>
        <v>IN RANGE</v>
      </c>
      <c r="S2284">
        <f>MIN(VLOOKUP($O2284,margin_ranges!$A$5:$D$10,4,FALSE),$P2284*100)</f>
        <v>29.75</v>
      </c>
      <c r="T2284" s="29">
        <f>(1-$S2284/100)/(1-$F2284)-1</f>
        <v>-1.0563380281690127E-2</v>
      </c>
      <c r="U2284" s="19" t="str">
        <f>IF(ABS(IFERROR(T2284,0))&gt;0.05,INDEX(margin_ranges!$C$13:$C$16,MATCH($F2284*100,margin_ranges!$B$13:$B$16,1)),"")</f>
        <v/>
      </c>
      <c r="V2284" t="e">
        <f>MIN(VLOOKUP($U2284,margin_ranges!$A$5:$D$10,4,FALSE),$P2284*100)</f>
        <v>#N/A</v>
      </c>
      <c r="Y2284" s="29" t="e">
        <f t="shared" si="35"/>
        <v>#N/A</v>
      </c>
    </row>
    <row r="2285" spans="1:25" x14ac:dyDescent="0.3">
      <c r="A2285" s="8" t="s">
        <v>17</v>
      </c>
      <c r="B2285" s="8" t="s">
        <v>3971</v>
      </c>
      <c r="C2285" s="8" t="s">
        <v>3972</v>
      </c>
      <c r="D2285" s="8" t="s">
        <v>4059</v>
      </c>
      <c r="E2285" s="8" t="s">
        <v>4060</v>
      </c>
      <c r="F2285" s="24">
        <v>0.28999999999999998</v>
      </c>
      <c r="G2285" s="24">
        <v>0</v>
      </c>
      <c r="H2285" s="25">
        <v>1.2741</v>
      </c>
      <c r="I2285" s="25">
        <v>0.33050000000000002</v>
      </c>
      <c r="J2285" s="15">
        <v>16</v>
      </c>
      <c r="K2285" s="15">
        <v>4</v>
      </c>
      <c r="L2285" s="13">
        <v>0.25940000000000002</v>
      </c>
      <c r="M2285" s="7">
        <v>1.60406311</v>
      </c>
      <c r="N2285" s="26">
        <v>1</v>
      </c>
      <c r="O2285" s="27" t="s">
        <v>22</v>
      </c>
      <c r="P2285" s="8">
        <v>0.37658313119999998</v>
      </c>
      <c r="Q2285" s="24">
        <v>0.28999999999999998</v>
      </c>
      <c r="R2285" t="str">
        <f>IF($Q2285*100&gt;=VLOOKUP($O2285,margin_ranges!$A$5:$C$10,2,FALSE),IF($Q2285*100&lt;=VLOOKUP($O2285,margin_ranges!$A$5:$C$10,3,FALSE)+10,"IN RANGE","ABOVE RANGE"),"BELOW RANGE")</f>
        <v>IN RANGE</v>
      </c>
      <c r="S2285">
        <f>MIN(VLOOKUP($O2285,margin_ranges!$A$5:$D$10,4,FALSE),$P2285*100)</f>
        <v>29.75</v>
      </c>
      <c r="T2285" s="29">
        <f>(1-$S2285/100)/(1-$F2285)-1</f>
        <v>-1.0563380281690127E-2</v>
      </c>
      <c r="U2285" s="19" t="str">
        <f>IF(ABS(IFERROR(T2285,0))&gt;0.05,INDEX(margin_ranges!$C$13:$C$16,MATCH($F2285*100,margin_ranges!$B$13:$B$16,1)),"")</f>
        <v/>
      </c>
      <c r="V2285" t="e">
        <f>MIN(VLOOKUP($U2285,margin_ranges!$A$5:$D$10,4,FALSE),$P2285*100)</f>
        <v>#N/A</v>
      </c>
      <c r="Y2285" s="29" t="e">
        <f t="shared" si="35"/>
        <v>#N/A</v>
      </c>
    </row>
    <row r="2286" spans="1:25" x14ac:dyDescent="0.3">
      <c r="A2286" s="8" t="s">
        <v>17</v>
      </c>
      <c r="B2286" s="8" t="s">
        <v>3971</v>
      </c>
      <c r="C2286" s="8" t="s">
        <v>3972</v>
      </c>
      <c r="D2286" s="8" t="s">
        <v>4063</v>
      </c>
      <c r="E2286" s="8" t="s">
        <v>4064</v>
      </c>
      <c r="F2286" s="24">
        <v>0.28999999999999998</v>
      </c>
      <c r="G2286" s="24">
        <v>0</v>
      </c>
      <c r="H2286" s="25">
        <v>5.9623999999999997</v>
      </c>
      <c r="I2286" s="25">
        <v>2.3224999999999998</v>
      </c>
      <c r="J2286" s="15">
        <v>59</v>
      </c>
      <c r="K2286" s="15">
        <v>15</v>
      </c>
      <c r="L2286" s="13">
        <v>0.38950000000000001</v>
      </c>
      <c r="M2286" s="7">
        <v>0.85171766999999998</v>
      </c>
      <c r="N2286" s="26">
        <v>0.01</v>
      </c>
      <c r="O2286" s="27" t="s">
        <v>92</v>
      </c>
      <c r="P2286" s="8">
        <v>0.9882590201</v>
      </c>
      <c r="Q2286" s="24">
        <v>0.28999999999999998</v>
      </c>
      <c r="R2286" t="str">
        <f>IF($Q2286*100&gt;=VLOOKUP($O2286,margin_ranges!$A$5:$C$10,2,FALSE),IF($Q2286*100&lt;=VLOOKUP($O2286,margin_ranges!$A$5:$C$10,3,FALSE)+10,"IN RANGE","ABOVE RANGE"),"BELOW RANGE")</f>
        <v>IN RANGE</v>
      </c>
      <c r="S2286">
        <f>MIN(VLOOKUP($O2286,margin_ranges!$A$5:$D$10,4,FALSE),$P2286*100)</f>
        <v>29.75</v>
      </c>
      <c r="T2286" s="29">
        <f>(1-$S2286/100)/(1-$F2286)-1</f>
        <v>-1.0563380281690127E-2</v>
      </c>
      <c r="U2286" s="19" t="str">
        <f>IF(ABS(IFERROR(T2286,0))&gt;0.05,INDEX(margin_ranges!$C$13:$C$16,MATCH($F2286*100,margin_ranges!$B$13:$B$16,1)),"")</f>
        <v/>
      </c>
      <c r="V2286" t="e">
        <f>MIN(VLOOKUP($U2286,margin_ranges!$A$5:$D$10,4,FALSE),$P2286*100)</f>
        <v>#N/A</v>
      </c>
      <c r="Y2286" s="29" t="e">
        <f t="shared" si="35"/>
        <v>#N/A</v>
      </c>
    </row>
    <row r="2287" spans="1:25" x14ac:dyDescent="0.3">
      <c r="A2287" s="8" t="s">
        <v>17</v>
      </c>
      <c r="B2287" s="8" t="s">
        <v>3971</v>
      </c>
      <c r="C2287" s="8" t="s">
        <v>3972</v>
      </c>
      <c r="D2287" s="8" t="s">
        <v>4065</v>
      </c>
      <c r="E2287" s="8" t="s">
        <v>4066</v>
      </c>
      <c r="F2287" s="24">
        <v>0.28999999999999998</v>
      </c>
      <c r="G2287" s="24">
        <v>0</v>
      </c>
      <c r="H2287" s="25">
        <v>32.106499999999997</v>
      </c>
      <c r="I2287" s="25">
        <v>5.9665999999999997</v>
      </c>
      <c r="J2287" s="15">
        <v>317</v>
      </c>
      <c r="K2287" s="15">
        <v>81</v>
      </c>
      <c r="L2287" s="13">
        <v>0.18579999999999999</v>
      </c>
      <c r="M2287" s="7">
        <v>1.7692094</v>
      </c>
      <c r="N2287" s="26">
        <v>1</v>
      </c>
      <c r="O2287" s="27" t="s">
        <v>22</v>
      </c>
      <c r="P2287" s="8">
        <v>0.4347757833</v>
      </c>
      <c r="Q2287" s="24">
        <v>0.28999999999999998</v>
      </c>
      <c r="R2287" t="str">
        <f>IF($Q2287*100&gt;=VLOOKUP($O2287,margin_ranges!$A$5:$C$10,2,FALSE),IF($Q2287*100&lt;=VLOOKUP($O2287,margin_ranges!$A$5:$C$10,3,FALSE)+10,"IN RANGE","ABOVE RANGE"),"BELOW RANGE")</f>
        <v>IN RANGE</v>
      </c>
      <c r="S2287">
        <f>MIN(VLOOKUP($O2287,margin_ranges!$A$5:$D$10,4,FALSE),$P2287*100)</f>
        <v>29.75</v>
      </c>
      <c r="T2287" s="29">
        <f>(1-$S2287/100)/(1-$F2287)-1</f>
        <v>-1.0563380281690127E-2</v>
      </c>
      <c r="U2287" s="19" t="str">
        <f>IF(ABS(IFERROR(T2287,0))&gt;0.05,INDEX(margin_ranges!$C$13:$C$16,MATCH($F2287*100,margin_ranges!$B$13:$B$16,1)),"")</f>
        <v/>
      </c>
      <c r="V2287" t="e">
        <f>MIN(VLOOKUP($U2287,margin_ranges!$A$5:$D$10,4,FALSE),$P2287*100)</f>
        <v>#N/A</v>
      </c>
      <c r="Y2287" s="29" t="e">
        <f t="shared" si="35"/>
        <v>#N/A</v>
      </c>
    </row>
    <row r="2288" spans="1:25" x14ac:dyDescent="0.3">
      <c r="A2288" s="8" t="s">
        <v>17</v>
      </c>
      <c r="B2288" s="8" t="s">
        <v>3971</v>
      </c>
      <c r="C2288" s="8" t="s">
        <v>3972</v>
      </c>
      <c r="D2288" s="8" t="s">
        <v>4073</v>
      </c>
      <c r="E2288" s="8" t="s">
        <v>4074</v>
      </c>
      <c r="F2288" s="24">
        <v>0.28999999999999998</v>
      </c>
      <c r="G2288" s="24">
        <v>0</v>
      </c>
      <c r="H2288" s="25">
        <v>10.7081</v>
      </c>
      <c r="I2288" s="25">
        <v>2.8794</v>
      </c>
      <c r="J2288" s="15">
        <v>155</v>
      </c>
      <c r="K2288" s="15">
        <v>39</v>
      </c>
      <c r="L2288" s="13">
        <v>0.26889999999999997</v>
      </c>
      <c r="M2288" s="7">
        <v>1.7918880699999999</v>
      </c>
      <c r="N2288" s="26">
        <v>1</v>
      </c>
      <c r="O2288" s="27" t="s">
        <v>22</v>
      </c>
      <c r="P2288" s="8">
        <v>0.44192942819999997</v>
      </c>
      <c r="Q2288" s="24">
        <v>0.28999999999999998</v>
      </c>
      <c r="R2288" t="str">
        <f>IF($Q2288*100&gt;=VLOOKUP($O2288,margin_ranges!$A$5:$C$10,2,FALSE),IF($Q2288*100&lt;=VLOOKUP($O2288,margin_ranges!$A$5:$C$10,3,FALSE)+10,"IN RANGE","ABOVE RANGE"),"BELOW RANGE")</f>
        <v>IN RANGE</v>
      </c>
      <c r="S2288">
        <f>MIN(VLOOKUP($O2288,margin_ranges!$A$5:$D$10,4,FALSE),$P2288*100)</f>
        <v>29.75</v>
      </c>
      <c r="T2288" s="29">
        <f>(1-$S2288/100)/(1-$F2288)-1</f>
        <v>-1.0563380281690127E-2</v>
      </c>
      <c r="U2288" s="19" t="str">
        <f>IF(ABS(IFERROR(T2288,0))&gt;0.05,INDEX(margin_ranges!$C$13:$C$16,MATCH($F2288*100,margin_ranges!$B$13:$B$16,1)),"")</f>
        <v/>
      </c>
      <c r="V2288" t="e">
        <f>MIN(VLOOKUP($U2288,margin_ranges!$A$5:$D$10,4,FALSE),$P2288*100)</f>
        <v>#N/A</v>
      </c>
      <c r="Y2288" s="29" t="e">
        <f t="shared" si="35"/>
        <v>#N/A</v>
      </c>
    </row>
    <row r="2289" spans="1:25" x14ac:dyDescent="0.3">
      <c r="A2289" s="8" t="s">
        <v>17</v>
      </c>
      <c r="B2289" s="8" t="s">
        <v>3971</v>
      </c>
      <c r="C2289" s="8" t="s">
        <v>3972</v>
      </c>
      <c r="D2289" s="8" t="s">
        <v>4079</v>
      </c>
      <c r="E2289" s="8" t="s">
        <v>4080</v>
      </c>
      <c r="F2289" s="24">
        <v>0.28999999999999998</v>
      </c>
      <c r="G2289" s="24">
        <v>0</v>
      </c>
      <c r="H2289" s="25">
        <v>22.2273</v>
      </c>
      <c r="I2289" s="25">
        <v>4.2225999999999999</v>
      </c>
      <c r="J2289" s="15">
        <v>220</v>
      </c>
      <c r="K2289" s="15">
        <v>57</v>
      </c>
      <c r="L2289" s="13">
        <v>0.19</v>
      </c>
      <c r="M2289" s="7">
        <v>1.7348444599999999</v>
      </c>
      <c r="N2289" s="26">
        <v>1</v>
      </c>
      <c r="O2289" s="27" t="s">
        <v>22</v>
      </c>
      <c r="P2289" s="8">
        <v>0.42357944910000001</v>
      </c>
      <c r="Q2289" s="24">
        <v>0.28999999999999998</v>
      </c>
      <c r="R2289" t="str">
        <f>IF($Q2289*100&gt;=VLOOKUP($O2289,margin_ranges!$A$5:$C$10,2,FALSE),IF($Q2289*100&lt;=VLOOKUP($O2289,margin_ranges!$A$5:$C$10,3,FALSE)+10,"IN RANGE","ABOVE RANGE"),"BELOW RANGE")</f>
        <v>IN RANGE</v>
      </c>
      <c r="S2289">
        <f>MIN(VLOOKUP($O2289,margin_ranges!$A$5:$D$10,4,FALSE),$P2289*100)</f>
        <v>29.75</v>
      </c>
      <c r="T2289" s="29">
        <f>(1-$S2289/100)/(1-$F2289)-1</f>
        <v>-1.0563380281690127E-2</v>
      </c>
      <c r="U2289" s="19" t="str">
        <f>IF(ABS(IFERROR(T2289,0))&gt;0.05,INDEX(margin_ranges!$C$13:$C$16,MATCH($F2289*100,margin_ranges!$B$13:$B$16,1)),"")</f>
        <v/>
      </c>
      <c r="V2289" t="e">
        <f>MIN(VLOOKUP($U2289,margin_ranges!$A$5:$D$10,4,FALSE),$P2289*100)</f>
        <v>#N/A</v>
      </c>
      <c r="Y2289" s="29" t="e">
        <f t="shared" si="35"/>
        <v>#N/A</v>
      </c>
    </row>
    <row r="2290" spans="1:25" x14ac:dyDescent="0.3">
      <c r="A2290" s="8" t="s">
        <v>17</v>
      </c>
      <c r="B2290" s="8" t="s">
        <v>3971</v>
      </c>
      <c r="C2290" s="8" t="s">
        <v>3972</v>
      </c>
      <c r="D2290" s="8" t="s">
        <v>4085</v>
      </c>
      <c r="E2290" s="8" t="s">
        <v>4086</v>
      </c>
      <c r="F2290" s="24">
        <v>0.28999999999999998</v>
      </c>
      <c r="G2290" s="24">
        <v>0</v>
      </c>
      <c r="H2290" s="25">
        <v>14.689399999999999</v>
      </c>
      <c r="I2290" s="25">
        <v>2.6604000000000001</v>
      </c>
      <c r="J2290" s="15">
        <v>143</v>
      </c>
      <c r="K2290" s="15">
        <v>36</v>
      </c>
      <c r="L2290" s="13">
        <v>0.18110000000000001</v>
      </c>
      <c r="M2290" s="7">
        <v>1.79243946</v>
      </c>
      <c r="N2290" s="26">
        <v>1</v>
      </c>
      <c r="O2290" s="27" t="s">
        <v>22</v>
      </c>
      <c r="P2290" s="8">
        <v>0.44210110060000002</v>
      </c>
      <c r="Q2290" s="24">
        <v>0.28999999999999998</v>
      </c>
      <c r="R2290" t="str">
        <f>IF($Q2290*100&gt;=VLOOKUP($O2290,margin_ranges!$A$5:$C$10,2,FALSE),IF($Q2290*100&lt;=VLOOKUP($O2290,margin_ranges!$A$5:$C$10,3,FALSE)+10,"IN RANGE","ABOVE RANGE"),"BELOW RANGE")</f>
        <v>IN RANGE</v>
      </c>
      <c r="S2290">
        <f>MIN(VLOOKUP($O2290,margin_ranges!$A$5:$D$10,4,FALSE),$P2290*100)</f>
        <v>29.75</v>
      </c>
      <c r="T2290" s="29">
        <f>(1-$S2290/100)/(1-$F2290)-1</f>
        <v>-1.0563380281690127E-2</v>
      </c>
      <c r="U2290" s="19" t="str">
        <f>IF(ABS(IFERROR(T2290,0))&gt;0.05,INDEX(margin_ranges!$C$13:$C$16,MATCH($F2290*100,margin_ranges!$B$13:$B$16,1)),"")</f>
        <v/>
      </c>
      <c r="V2290" t="e">
        <f>MIN(VLOOKUP($U2290,margin_ranges!$A$5:$D$10,4,FALSE),$P2290*100)</f>
        <v>#N/A</v>
      </c>
      <c r="Y2290" s="29" t="e">
        <f t="shared" si="35"/>
        <v>#N/A</v>
      </c>
    </row>
    <row r="2291" spans="1:25" x14ac:dyDescent="0.3">
      <c r="A2291" s="8" t="s">
        <v>17</v>
      </c>
      <c r="B2291" s="8" t="s">
        <v>3971</v>
      </c>
      <c r="C2291" s="8" t="s">
        <v>3972</v>
      </c>
      <c r="D2291" s="8" t="s">
        <v>3999</v>
      </c>
      <c r="E2291" s="8" t="s">
        <v>4000</v>
      </c>
      <c r="F2291" s="24">
        <v>0.28999999999999898</v>
      </c>
      <c r="G2291" s="24">
        <v>0</v>
      </c>
      <c r="H2291" s="25">
        <v>32.682899999999997</v>
      </c>
      <c r="I2291" s="25">
        <v>8.9131</v>
      </c>
      <c r="J2291" s="15">
        <v>450</v>
      </c>
      <c r="K2291" s="15">
        <v>115</v>
      </c>
      <c r="L2291" s="13">
        <v>0.2727</v>
      </c>
      <c r="M2291" s="7">
        <v>1.68303308</v>
      </c>
      <c r="N2291" s="26">
        <v>1</v>
      </c>
      <c r="O2291" s="27" t="s">
        <v>22</v>
      </c>
      <c r="P2291" s="8">
        <v>0.4058346142</v>
      </c>
      <c r="Q2291" s="24">
        <v>0.28999999999999998</v>
      </c>
      <c r="R2291" t="str">
        <f>IF($Q2291*100&gt;=VLOOKUP($O2291,margin_ranges!$A$5:$C$10,2,FALSE),IF($Q2291*100&lt;=VLOOKUP($O2291,margin_ranges!$A$5:$C$10,3,FALSE)+10,"IN RANGE","ABOVE RANGE"),"BELOW RANGE")</f>
        <v>IN RANGE</v>
      </c>
      <c r="S2291">
        <f>MIN(VLOOKUP($O2291,margin_ranges!$A$5:$D$10,4,FALSE),$P2291*100)</f>
        <v>29.75</v>
      </c>
      <c r="T2291" s="29">
        <f>(1-$S2291/100)/(1-$F2291)-1</f>
        <v>-1.056338028169157E-2</v>
      </c>
      <c r="U2291" s="19" t="str">
        <f>IF(ABS(IFERROR(T2291,0))&gt;0.05,INDEX(margin_ranges!$C$13:$C$16,MATCH($F2291*100,margin_ranges!$B$13:$B$16,1)),"")</f>
        <v/>
      </c>
      <c r="V2291" t="e">
        <f>MIN(VLOOKUP($U2291,margin_ranges!$A$5:$D$10,4,FALSE),$P2291*100)</f>
        <v>#N/A</v>
      </c>
      <c r="Y2291" s="29" t="e">
        <f t="shared" si="35"/>
        <v>#N/A</v>
      </c>
    </row>
    <row r="2292" spans="1:25" x14ac:dyDescent="0.3">
      <c r="A2292" s="8" t="s">
        <v>17</v>
      </c>
      <c r="B2292" s="8" t="s">
        <v>3971</v>
      </c>
      <c r="C2292" s="8" t="s">
        <v>3972</v>
      </c>
      <c r="D2292" s="8" t="s">
        <v>11916</v>
      </c>
      <c r="E2292" s="8" t="s">
        <v>11917</v>
      </c>
      <c r="F2292" s="24">
        <v>0.25</v>
      </c>
      <c r="G2292" s="24">
        <v>0</v>
      </c>
      <c r="H2292" s="25">
        <v>1.5246</v>
      </c>
      <c r="I2292" s="25">
        <v>0.18759999999999999</v>
      </c>
      <c r="J2292" s="15">
        <v>8</v>
      </c>
      <c r="K2292" s="15">
        <v>2</v>
      </c>
      <c r="L2292" s="13">
        <v>0.1231</v>
      </c>
      <c r="M2292" s="7">
        <v>1.40784164</v>
      </c>
      <c r="N2292" s="26">
        <v>1</v>
      </c>
      <c r="O2292" s="27" t="s">
        <v>22</v>
      </c>
      <c r="P2292" s="8">
        <v>0.28969284010000002</v>
      </c>
      <c r="Q2292" s="24">
        <v>0.25</v>
      </c>
      <c r="R2292" t="str">
        <f>IF($Q2292*100&gt;=VLOOKUP($O2292,margin_ranges!$A$5:$C$10,2,FALSE),IF($Q2292*100&lt;=VLOOKUP($O2292,margin_ranges!$A$5:$C$10,3,FALSE)+10,"IN RANGE","ABOVE RANGE"),"BELOW RANGE")</f>
        <v>IN RANGE</v>
      </c>
      <c r="S2292">
        <f>MIN(VLOOKUP($O2292,margin_ranges!$A$5:$D$10,4,FALSE),$P2292*100)</f>
        <v>28.969284010000003</v>
      </c>
      <c r="T2292" s="29">
        <f>(1-$S2292/100)/(1-$F2292)-1</f>
        <v>-5.2923786800000094E-2</v>
      </c>
      <c r="U2292" s="19" t="str">
        <f>IF(ABS(IFERROR(T2292,0))&gt;0.05,INDEX(margin_ranges!$C$13:$C$16,MATCH($F2292*100,margin_ranges!$B$13:$B$16,1)),"")</f>
        <v>Balanced (Type B)</v>
      </c>
      <c r="V2292">
        <f>MIN(VLOOKUP($U2292,margin_ranges!$A$5:$D$10,4,FALSE),$P2292*100)</f>
        <v>28.969284010000003</v>
      </c>
      <c r="Y2292" s="29">
        <f t="shared" si="35"/>
        <v>-5.2923786800000094E-2</v>
      </c>
    </row>
    <row r="2293" spans="1:25" x14ac:dyDescent="0.3">
      <c r="A2293" s="8" t="s">
        <v>17</v>
      </c>
      <c r="B2293" s="8" t="s">
        <v>3971</v>
      </c>
      <c r="C2293" s="8" t="s">
        <v>3972</v>
      </c>
      <c r="D2293" s="8" t="s">
        <v>11918</v>
      </c>
      <c r="E2293" s="8" t="s">
        <v>11919</v>
      </c>
      <c r="F2293" s="24">
        <v>0.25</v>
      </c>
      <c r="G2293" s="24">
        <v>0</v>
      </c>
      <c r="H2293" s="25">
        <v>3.6634000000000002</v>
      </c>
      <c r="I2293" s="25">
        <v>0.56440000000000001</v>
      </c>
      <c r="J2293" s="15">
        <v>26</v>
      </c>
      <c r="K2293" s="15">
        <v>6</v>
      </c>
      <c r="L2293" s="13">
        <v>0.15409999999999999</v>
      </c>
      <c r="M2293" s="7">
        <v>1.5442349099999999</v>
      </c>
      <c r="N2293" s="26">
        <v>1</v>
      </c>
      <c r="O2293" s="27" t="s">
        <v>22</v>
      </c>
      <c r="P2293" s="8">
        <v>0.35243012870000001</v>
      </c>
      <c r="Q2293" s="24">
        <v>0.25</v>
      </c>
      <c r="R2293" t="str">
        <f>IF($Q2293*100&gt;=VLOOKUP($O2293,margin_ranges!$A$5:$C$10,2,FALSE),IF($Q2293*100&lt;=VLOOKUP($O2293,margin_ranges!$A$5:$C$10,3,FALSE)+10,"IN RANGE","ABOVE RANGE"),"BELOW RANGE")</f>
        <v>IN RANGE</v>
      </c>
      <c r="S2293">
        <f>MIN(VLOOKUP($O2293,margin_ranges!$A$5:$D$10,4,FALSE),$P2293*100)</f>
        <v>29.75</v>
      </c>
      <c r="T2293" s="29">
        <f>(1-$S2293/100)/(1-$F2293)-1</f>
        <v>-6.3333333333333353E-2</v>
      </c>
      <c r="U2293" s="19" t="str">
        <f>IF(ABS(IFERROR(T2293,0))&gt;0.05,INDEX(margin_ranges!$C$13:$C$16,MATCH($F2293*100,margin_ranges!$B$13:$B$16,1)),"")</f>
        <v>Balanced (Type B)</v>
      </c>
      <c r="V2293">
        <f>MIN(VLOOKUP($U2293,margin_ranges!$A$5:$D$10,4,FALSE),$P2293*100)</f>
        <v>29.75</v>
      </c>
      <c r="Y2293" s="29">
        <f t="shared" si="35"/>
        <v>-6.3333333333333353E-2</v>
      </c>
    </row>
    <row r="2294" spans="1:25" x14ac:dyDescent="0.3">
      <c r="A2294" s="8" t="s">
        <v>17</v>
      </c>
      <c r="B2294" s="8" t="s">
        <v>3971</v>
      </c>
      <c r="C2294" s="8" t="s">
        <v>3972</v>
      </c>
      <c r="D2294" s="8" t="s">
        <v>11920</v>
      </c>
      <c r="E2294" s="8" t="s">
        <v>11921</v>
      </c>
      <c r="F2294" s="24">
        <v>0.25</v>
      </c>
      <c r="G2294" s="24">
        <v>0</v>
      </c>
      <c r="H2294" s="25">
        <v>2.8159000000000001</v>
      </c>
      <c r="I2294" s="25">
        <v>0.22470000000000001</v>
      </c>
      <c r="J2294" s="15">
        <v>11</v>
      </c>
      <c r="K2294" s="15">
        <v>3</v>
      </c>
      <c r="L2294" s="13">
        <v>7.9799999999999996E-2</v>
      </c>
      <c r="M2294" s="7">
        <v>1.6171646500000001</v>
      </c>
      <c r="N2294" s="26">
        <v>1</v>
      </c>
      <c r="O2294" s="27" t="s">
        <v>22</v>
      </c>
      <c r="P2294" s="8">
        <v>0.3816337762</v>
      </c>
      <c r="Q2294" s="24">
        <v>0.25</v>
      </c>
      <c r="R2294" t="str">
        <f>IF($Q2294*100&gt;=VLOOKUP($O2294,margin_ranges!$A$5:$C$10,2,FALSE),IF($Q2294*100&lt;=VLOOKUP($O2294,margin_ranges!$A$5:$C$10,3,FALSE)+10,"IN RANGE","ABOVE RANGE"),"BELOW RANGE")</f>
        <v>IN RANGE</v>
      </c>
      <c r="S2294">
        <f>MIN(VLOOKUP($O2294,margin_ranges!$A$5:$D$10,4,FALSE),$P2294*100)</f>
        <v>29.75</v>
      </c>
      <c r="T2294" s="29">
        <f>(1-$S2294/100)/(1-$F2294)-1</f>
        <v>-6.3333333333333353E-2</v>
      </c>
      <c r="U2294" s="19" t="str">
        <f>IF(ABS(IFERROR(T2294,0))&gt;0.05,INDEX(margin_ranges!$C$13:$C$16,MATCH($F2294*100,margin_ranges!$B$13:$B$16,1)),"")</f>
        <v>Balanced (Type B)</v>
      </c>
      <c r="V2294">
        <f>MIN(VLOOKUP($U2294,margin_ranges!$A$5:$D$10,4,FALSE),$P2294*100)</f>
        <v>29.75</v>
      </c>
      <c r="Y2294" s="29">
        <f t="shared" si="35"/>
        <v>-6.3333333333333353E-2</v>
      </c>
    </row>
    <row r="2295" spans="1:25" x14ac:dyDescent="0.3">
      <c r="A2295" s="8" t="s">
        <v>35</v>
      </c>
      <c r="B2295" s="8" t="s">
        <v>4091</v>
      </c>
      <c r="C2295" s="8" t="s">
        <v>34</v>
      </c>
      <c r="D2295" s="8" t="s">
        <v>34</v>
      </c>
      <c r="E2295" s="8"/>
      <c r="F2295" s="24">
        <v>0.3</v>
      </c>
      <c r="G2295" s="24">
        <v>0</v>
      </c>
      <c r="H2295" s="25">
        <v>38.153100000000002</v>
      </c>
      <c r="I2295" s="25">
        <v>10.111700000000001</v>
      </c>
      <c r="J2295" s="15">
        <v>315</v>
      </c>
      <c r="K2295" s="15">
        <v>94</v>
      </c>
      <c r="L2295" s="13">
        <v>0.26500000000000001</v>
      </c>
      <c r="M2295" s="7">
        <v>1.03782459</v>
      </c>
      <c r="N2295" s="26">
        <v>0.6</v>
      </c>
      <c r="O2295" s="27"/>
      <c r="P2295" s="8">
        <v>0.42186761919999999</v>
      </c>
      <c r="Q2295" s="24">
        <v>0.3</v>
      </c>
      <c r="R2295" t="e">
        <f>IF($Q2295*100&gt;=VLOOKUP($O2295,margin_ranges!$A$5:$C$10,2,FALSE),IF($Q2295*100&lt;=VLOOKUP($O2295,margin_ranges!$A$5:$C$10,3,FALSE)+10,"IN RANGE","ABOVE RANGE"),"BELOW RANGE")</f>
        <v>#N/A</v>
      </c>
      <c r="S2295" t="e">
        <f>MIN(VLOOKUP($O2295,margin_ranges!$A$5:$D$10,4,FALSE),$P2295*100)</f>
        <v>#N/A</v>
      </c>
      <c r="T2295" s="29" t="e">
        <f>(1-$S2295/100)/(1-$F2295)-1</f>
        <v>#N/A</v>
      </c>
      <c r="U2295" s="19" t="str">
        <f>IF(ABS(IFERROR(T2295,0))&gt;0.05,INDEX(margin_ranges!$C$13:$C$16,MATCH($F2295*100,margin_ranges!$B$13:$B$16,1)),"")</f>
        <v/>
      </c>
      <c r="V2295" t="e">
        <f>MIN(VLOOKUP($U2295,margin_ranges!$A$5:$D$10,4,FALSE),$P2295*100)</f>
        <v>#N/A</v>
      </c>
      <c r="Y2295" s="29" t="e">
        <f t="shared" si="35"/>
        <v>#N/A</v>
      </c>
    </row>
    <row r="2296" spans="1:25" x14ac:dyDescent="0.3">
      <c r="A2296" s="8" t="s">
        <v>33</v>
      </c>
      <c r="B2296" s="8" t="s">
        <v>4091</v>
      </c>
      <c r="C2296" s="8" t="s">
        <v>4092</v>
      </c>
      <c r="D2296" s="8" t="s">
        <v>34</v>
      </c>
      <c r="E2296" s="8"/>
      <c r="F2296" s="24">
        <v>0.3</v>
      </c>
      <c r="G2296" s="24">
        <v>0</v>
      </c>
      <c r="H2296" s="25">
        <v>38.153100000000002</v>
      </c>
      <c r="I2296" s="25">
        <v>10.111700000000001</v>
      </c>
      <c r="J2296" s="15">
        <v>315</v>
      </c>
      <c r="K2296" s="15">
        <v>94</v>
      </c>
      <c r="L2296" s="13">
        <v>0.26500000000000001</v>
      </c>
      <c r="M2296" s="7">
        <v>1.03782459</v>
      </c>
      <c r="N2296" s="26">
        <v>0.6</v>
      </c>
      <c r="O2296" s="27"/>
      <c r="P2296" s="8">
        <v>0.42186761919999999</v>
      </c>
      <c r="Q2296" s="24">
        <v>0.3</v>
      </c>
      <c r="R2296" t="e">
        <f>IF($Q2296*100&gt;=VLOOKUP($O2296,margin_ranges!$A$5:$C$10,2,FALSE),IF($Q2296*100&lt;=VLOOKUP($O2296,margin_ranges!$A$5:$C$10,3,FALSE)+10,"IN RANGE","ABOVE RANGE"),"BELOW RANGE")</f>
        <v>#N/A</v>
      </c>
      <c r="S2296" t="e">
        <f>MIN(VLOOKUP($O2296,margin_ranges!$A$5:$D$10,4,FALSE),$P2296*100)</f>
        <v>#N/A</v>
      </c>
      <c r="T2296" s="29" t="e">
        <f>(1-$S2296/100)/(1-$F2296)-1</f>
        <v>#N/A</v>
      </c>
      <c r="U2296" s="19" t="str">
        <f>IF(ABS(IFERROR(T2296,0))&gt;0.05,INDEX(margin_ranges!$C$13:$C$16,MATCH($F2296*100,margin_ranges!$B$13:$B$16,1)),"")</f>
        <v/>
      </c>
      <c r="V2296" t="e">
        <f>MIN(VLOOKUP($U2296,margin_ranges!$A$5:$D$10,4,FALSE),$P2296*100)</f>
        <v>#N/A</v>
      </c>
      <c r="Y2296" s="29" t="e">
        <f t="shared" si="35"/>
        <v>#N/A</v>
      </c>
    </row>
    <row r="2297" spans="1:25" x14ac:dyDescent="0.3">
      <c r="A2297" s="8" t="s">
        <v>17</v>
      </c>
      <c r="B2297" s="8" t="s">
        <v>4091</v>
      </c>
      <c r="C2297" s="8" t="s">
        <v>4092</v>
      </c>
      <c r="D2297" s="8" t="s">
        <v>4093</v>
      </c>
      <c r="E2297" s="8" t="s">
        <v>4094</v>
      </c>
      <c r="F2297" s="24">
        <v>0.3</v>
      </c>
      <c r="G2297" s="24">
        <v>0</v>
      </c>
      <c r="H2297" s="25">
        <v>21.805599999999998</v>
      </c>
      <c r="I2297" s="25">
        <v>6.3491999999999997</v>
      </c>
      <c r="J2297" s="15">
        <v>201</v>
      </c>
      <c r="K2297" s="15">
        <v>60</v>
      </c>
      <c r="L2297" s="13">
        <v>0.29120000000000001</v>
      </c>
      <c r="M2297" s="7">
        <v>1.0527961800000001</v>
      </c>
      <c r="N2297" s="26">
        <v>0.6</v>
      </c>
      <c r="O2297" s="27" t="s">
        <v>92</v>
      </c>
      <c r="P2297" s="8">
        <v>0.43008911970000002</v>
      </c>
      <c r="Q2297" s="24">
        <v>0.3</v>
      </c>
      <c r="R2297" t="str">
        <f>IF($Q2297*100&gt;=VLOOKUP($O2297,margin_ranges!$A$5:$C$10,2,FALSE),IF($Q2297*100&lt;=VLOOKUP($O2297,margin_ranges!$A$5:$C$10,3,FALSE)+10,"IN RANGE","ABOVE RANGE"),"BELOW RANGE")</f>
        <v>IN RANGE</v>
      </c>
      <c r="S2297">
        <f>MIN(VLOOKUP($O2297,margin_ranges!$A$5:$D$10,4,FALSE),$P2297*100)</f>
        <v>29.75</v>
      </c>
      <c r="T2297" s="29">
        <f>(1-$S2297/100)/(1-$F2297)-1</f>
        <v>3.5714285714285587E-3</v>
      </c>
      <c r="U2297" s="19" t="str">
        <f>IF(ABS(IFERROR(T2297,0))&gt;0.05,INDEX(margin_ranges!$C$13:$C$16,MATCH($F2297*100,margin_ranges!$B$13:$B$16,1)),"")</f>
        <v/>
      </c>
      <c r="V2297" t="e">
        <f>MIN(VLOOKUP($U2297,margin_ranges!$A$5:$D$10,4,FALSE),$P2297*100)</f>
        <v>#N/A</v>
      </c>
      <c r="Y2297" s="29" t="e">
        <f t="shared" si="35"/>
        <v>#N/A</v>
      </c>
    </row>
    <row r="2298" spans="1:25" x14ac:dyDescent="0.3">
      <c r="A2298" s="8" t="s">
        <v>17</v>
      </c>
      <c r="B2298" s="8" t="s">
        <v>4091</v>
      </c>
      <c r="C2298" s="8" t="s">
        <v>4092</v>
      </c>
      <c r="D2298" s="8" t="s">
        <v>4095</v>
      </c>
      <c r="E2298" s="8" t="s">
        <v>4096</v>
      </c>
      <c r="F2298" s="24">
        <v>0.3</v>
      </c>
      <c r="G2298" s="24">
        <v>0</v>
      </c>
      <c r="H2298" s="25">
        <v>16.3475</v>
      </c>
      <c r="I2298" s="25">
        <v>3.7625000000000002</v>
      </c>
      <c r="J2298" s="15">
        <v>114</v>
      </c>
      <c r="K2298" s="15">
        <v>34</v>
      </c>
      <c r="L2298" s="13">
        <v>0.23019999999999999</v>
      </c>
      <c r="M2298" s="7">
        <v>1.0125600400000001</v>
      </c>
      <c r="N2298" s="26">
        <v>0.6</v>
      </c>
      <c r="O2298" s="27" t="s">
        <v>92</v>
      </c>
      <c r="P2298" s="8">
        <v>0.40744254410000003</v>
      </c>
      <c r="Q2298" s="24">
        <v>0.3</v>
      </c>
      <c r="R2298" t="str">
        <f>IF($Q2298*100&gt;=VLOOKUP($O2298,margin_ranges!$A$5:$C$10,2,FALSE),IF($Q2298*100&lt;=VLOOKUP($O2298,margin_ranges!$A$5:$C$10,3,FALSE)+10,"IN RANGE","ABOVE RANGE"),"BELOW RANGE")</f>
        <v>IN RANGE</v>
      </c>
      <c r="S2298">
        <f>MIN(VLOOKUP($O2298,margin_ranges!$A$5:$D$10,4,FALSE),$P2298*100)</f>
        <v>29.75</v>
      </c>
      <c r="T2298" s="29">
        <f>(1-$S2298/100)/(1-$F2298)-1</f>
        <v>3.5714285714285587E-3</v>
      </c>
      <c r="U2298" s="19" t="str">
        <f>IF(ABS(IFERROR(T2298,0))&gt;0.05,INDEX(margin_ranges!$C$13:$C$16,MATCH($F2298*100,margin_ranges!$B$13:$B$16,1)),"")</f>
        <v/>
      </c>
      <c r="V2298" t="e">
        <f>MIN(VLOOKUP($U2298,margin_ranges!$A$5:$D$10,4,FALSE),$P2298*100)</f>
        <v>#N/A</v>
      </c>
      <c r="Y2298" s="29" t="e">
        <f t="shared" si="35"/>
        <v>#N/A</v>
      </c>
    </row>
    <row r="2299" spans="1:25" x14ac:dyDescent="0.3">
      <c r="A2299" s="8" t="s">
        <v>35</v>
      </c>
      <c r="B2299" s="8" t="s">
        <v>4097</v>
      </c>
      <c r="C2299" s="8" t="s">
        <v>34</v>
      </c>
      <c r="D2299" s="8" t="s">
        <v>34</v>
      </c>
      <c r="E2299" s="8"/>
      <c r="F2299" s="24">
        <v>0.21024553123117001</v>
      </c>
      <c r="G2299" s="24">
        <v>0</v>
      </c>
      <c r="H2299" s="25">
        <v>111.83459999999999</v>
      </c>
      <c r="I2299" s="25">
        <v>22.4696</v>
      </c>
      <c r="J2299" s="15">
        <v>854</v>
      </c>
      <c r="K2299" s="15">
        <v>214</v>
      </c>
      <c r="L2299" s="13">
        <v>0.2009</v>
      </c>
      <c r="M2299" s="7">
        <v>1.2662163200000001</v>
      </c>
      <c r="N2299" s="26">
        <v>1</v>
      </c>
      <c r="O2299" s="27"/>
      <c r="P2299" s="8">
        <v>0.2102455312</v>
      </c>
      <c r="Q2299" s="24">
        <v>0.26679999999999998</v>
      </c>
      <c r="R2299" t="e">
        <f>IF($Q2299*100&gt;=VLOOKUP($O2299,margin_ranges!$A$5:$C$10,2,FALSE),IF($Q2299*100&lt;=VLOOKUP($O2299,margin_ranges!$A$5:$C$10,3,FALSE)+10,"IN RANGE","ABOVE RANGE"),"BELOW RANGE")</f>
        <v>#N/A</v>
      </c>
      <c r="S2299" t="e">
        <f>MIN(VLOOKUP($O2299,margin_ranges!$A$5:$D$10,4,FALSE),$P2299*100)</f>
        <v>#N/A</v>
      </c>
      <c r="T2299" s="29" t="e">
        <f>(1-$S2299/100)/(1-$F2299)-1</f>
        <v>#N/A</v>
      </c>
      <c r="U2299" s="19" t="str">
        <f>IF(ABS(IFERROR(T2299,0))&gt;0.05,INDEX(margin_ranges!$C$13:$C$16,MATCH($F2299*100,margin_ranges!$B$13:$B$16,1)),"")</f>
        <v/>
      </c>
      <c r="V2299" t="e">
        <f>MIN(VLOOKUP($U2299,margin_ranges!$A$5:$D$10,4,FALSE),$P2299*100)</f>
        <v>#N/A</v>
      </c>
      <c r="Y2299" s="29" t="e">
        <f t="shared" si="35"/>
        <v>#N/A</v>
      </c>
    </row>
    <row r="2300" spans="1:25" x14ac:dyDescent="0.3">
      <c r="A2300" s="8" t="s">
        <v>33</v>
      </c>
      <c r="B2300" s="8" t="s">
        <v>4097</v>
      </c>
      <c r="C2300" s="8" t="s">
        <v>4098</v>
      </c>
      <c r="D2300" s="8" t="s">
        <v>34</v>
      </c>
      <c r="E2300" s="8"/>
      <c r="F2300" s="24">
        <v>0.21024553123117001</v>
      </c>
      <c r="G2300" s="24">
        <v>0</v>
      </c>
      <c r="H2300" s="25">
        <v>111.83459999999999</v>
      </c>
      <c r="I2300" s="25">
        <v>22.4696</v>
      </c>
      <c r="J2300" s="15">
        <v>854</v>
      </c>
      <c r="K2300" s="15">
        <v>214</v>
      </c>
      <c r="L2300" s="13">
        <v>0.2009</v>
      </c>
      <c r="M2300" s="7">
        <v>1.2662163200000001</v>
      </c>
      <c r="N2300" s="26">
        <v>1</v>
      </c>
      <c r="O2300" s="27"/>
      <c r="P2300" s="8">
        <v>0.2102455312</v>
      </c>
      <c r="Q2300" s="24">
        <v>0.26679999999999998</v>
      </c>
      <c r="R2300" t="e">
        <f>IF($Q2300*100&gt;=VLOOKUP($O2300,margin_ranges!$A$5:$C$10,2,FALSE),IF($Q2300*100&lt;=VLOOKUP($O2300,margin_ranges!$A$5:$C$10,3,FALSE)+10,"IN RANGE","ABOVE RANGE"),"BELOW RANGE")</f>
        <v>#N/A</v>
      </c>
      <c r="S2300" t="e">
        <f>MIN(VLOOKUP($O2300,margin_ranges!$A$5:$D$10,4,FALSE),$P2300*100)</f>
        <v>#N/A</v>
      </c>
      <c r="T2300" s="29" t="e">
        <f>(1-$S2300/100)/(1-$F2300)-1</f>
        <v>#N/A</v>
      </c>
      <c r="U2300" s="19" t="str">
        <f>IF(ABS(IFERROR(T2300,0))&gt;0.05,INDEX(margin_ranges!$C$13:$C$16,MATCH($F2300*100,margin_ranges!$B$13:$B$16,1)),"")</f>
        <v/>
      </c>
      <c r="V2300" t="e">
        <f>MIN(VLOOKUP($U2300,margin_ranges!$A$5:$D$10,4,FALSE),$P2300*100)</f>
        <v>#N/A</v>
      </c>
      <c r="Y2300" s="29" t="e">
        <f t="shared" si="35"/>
        <v>#N/A</v>
      </c>
    </row>
    <row r="2301" spans="1:25" x14ac:dyDescent="0.3">
      <c r="A2301" s="8" t="s">
        <v>17</v>
      </c>
      <c r="B2301" s="8" t="s">
        <v>4097</v>
      </c>
      <c r="C2301" s="8" t="s">
        <v>4098</v>
      </c>
      <c r="D2301" s="8" t="s">
        <v>4099</v>
      </c>
      <c r="E2301" s="8" t="s">
        <v>4100</v>
      </c>
      <c r="F2301" s="24">
        <v>0.278797373918233</v>
      </c>
      <c r="G2301" s="24">
        <v>0</v>
      </c>
      <c r="H2301" s="25">
        <v>32.624099999999999</v>
      </c>
      <c r="I2301" s="25">
        <v>6.9050000000000002</v>
      </c>
      <c r="J2301" s="15">
        <v>287</v>
      </c>
      <c r="K2301" s="15">
        <v>80</v>
      </c>
      <c r="L2301" s="13">
        <v>0.2117</v>
      </c>
      <c r="M2301" s="7">
        <v>1.3865728799999999</v>
      </c>
      <c r="N2301" s="26">
        <v>1</v>
      </c>
      <c r="O2301" s="27" t="s">
        <v>92</v>
      </c>
      <c r="P2301" s="8">
        <v>0.27879737389999998</v>
      </c>
      <c r="Q2301" s="24">
        <v>0.3</v>
      </c>
      <c r="R2301" t="str">
        <f>IF($Q2301*100&gt;=VLOOKUP($O2301,margin_ranges!$A$5:$C$10,2,FALSE),IF($Q2301*100&lt;=VLOOKUP($O2301,margin_ranges!$A$5:$C$10,3,FALSE)+10,"IN RANGE","ABOVE RANGE"),"BELOW RANGE")</f>
        <v>IN RANGE</v>
      </c>
      <c r="S2301">
        <f>MIN(VLOOKUP($O2301,margin_ranges!$A$5:$D$10,4,FALSE),$P2301*100)</f>
        <v>27.879737389999999</v>
      </c>
      <c r="T2301" s="29">
        <f>(1-$S2301/100)/(1-$F2301)-1</f>
        <v>2.528133258294929E-11</v>
      </c>
      <c r="U2301" s="19" t="str">
        <f>IF(ABS(IFERROR(T2301,0))&gt;0.05,INDEX(margin_ranges!$C$13:$C$16,MATCH($F2301*100,margin_ranges!$B$13:$B$16,1)),"")</f>
        <v/>
      </c>
      <c r="V2301" t="e">
        <f>MIN(VLOOKUP($U2301,margin_ranges!$A$5:$D$10,4,FALSE),$P2301*100)</f>
        <v>#N/A</v>
      </c>
      <c r="Y2301" s="29" t="e">
        <f t="shared" si="35"/>
        <v>#N/A</v>
      </c>
    </row>
    <row r="2302" spans="1:25" x14ac:dyDescent="0.3">
      <c r="A2302" s="8" t="s">
        <v>17</v>
      </c>
      <c r="B2302" s="8" t="s">
        <v>4097</v>
      </c>
      <c r="C2302" s="8" t="s">
        <v>4098</v>
      </c>
      <c r="D2302" s="8" t="s">
        <v>4103</v>
      </c>
      <c r="E2302" s="8" t="s">
        <v>4104</v>
      </c>
      <c r="F2302" s="24">
        <v>6.9402327221438603E-2</v>
      </c>
      <c r="G2302" s="24">
        <v>0</v>
      </c>
      <c r="H2302" s="25">
        <v>46.592100000000002</v>
      </c>
      <c r="I2302" s="25">
        <v>7.5404999999999998</v>
      </c>
      <c r="J2302" s="15">
        <v>243</v>
      </c>
      <c r="K2302" s="15">
        <v>53</v>
      </c>
      <c r="L2302" s="13">
        <v>0.1618</v>
      </c>
      <c r="M2302" s="7">
        <v>1.07457823</v>
      </c>
      <c r="N2302" s="26">
        <v>1</v>
      </c>
      <c r="O2302" s="27" t="s">
        <v>22</v>
      </c>
      <c r="P2302" s="8">
        <v>6.9402327200000002E-2</v>
      </c>
      <c r="Q2302" s="24">
        <v>0.25</v>
      </c>
      <c r="R2302" t="str">
        <f>IF($Q2302*100&gt;=VLOOKUP($O2302,margin_ranges!$A$5:$C$10,2,FALSE),IF($Q2302*100&lt;=VLOOKUP($O2302,margin_ranges!$A$5:$C$10,3,FALSE)+10,"IN RANGE","ABOVE RANGE"),"BELOW RANGE")</f>
        <v>IN RANGE</v>
      </c>
      <c r="S2302">
        <f>MIN(VLOOKUP($O2302,margin_ranges!$A$5:$D$10,4,FALSE),$P2302*100)</f>
        <v>6.94023272</v>
      </c>
      <c r="T2302" s="29">
        <f>(1-$S2302/100)/(1-$F2302)-1</f>
        <v>2.3037571850181848E-11</v>
      </c>
      <c r="U2302" s="19" t="str">
        <f>IF(ABS(IFERROR(T2302,0))&gt;0.05,INDEX(margin_ranges!$C$13:$C$16,MATCH($F2302*100,margin_ranges!$B$13:$B$16,1)),"")</f>
        <v/>
      </c>
      <c r="V2302" t="e">
        <f>MIN(VLOOKUP($U2302,margin_ranges!$A$5:$D$10,4,FALSE),$P2302*100)</f>
        <v>#N/A</v>
      </c>
      <c r="Y2302" s="29" t="e">
        <f t="shared" si="35"/>
        <v>#N/A</v>
      </c>
    </row>
    <row r="2303" spans="1:25" x14ac:dyDescent="0.3">
      <c r="A2303" s="8" t="s">
        <v>17</v>
      </c>
      <c r="B2303" s="8" t="s">
        <v>4097</v>
      </c>
      <c r="C2303" s="8" t="s">
        <v>4098</v>
      </c>
      <c r="D2303" s="8" t="s">
        <v>4101</v>
      </c>
      <c r="E2303" s="8" t="s">
        <v>4102</v>
      </c>
      <c r="F2303" s="24">
        <v>0.25</v>
      </c>
      <c r="G2303" s="24">
        <v>0</v>
      </c>
      <c r="H2303" s="25">
        <v>31.36</v>
      </c>
      <c r="I2303" s="25">
        <v>8.0241000000000007</v>
      </c>
      <c r="J2303" s="15">
        <v>323</v>
      </c>
      <c r="K2303" s="15">
        <v>81</v>
      </c>
      <c r="L2303" s="13">
        <v>0.25590000000000002</v>
      </c>
      <c r="M2303" s="7">
        <v>1.34273354</v>
      </c>
      <c r="N2303" s="26">
        <v>1</v>
      </c>
      <c r="O2303" s="27" t="s">
        <v>92</v>
      </c>
      <c r="P2303" s="8">
        <v>0.2552505967</v>
      </c>
      <c r="Q2303" s="24">
        <v>0.25</v>
      </c>
      <c r="R2303" t="str">
        <f>IF($Q2303*100&gt;=VLOOKUP($O2303,margin_ranges!$A$5:$C$10,2,FALSE),IF($Q2303*100&lt;=VLOOKUP($O2303,margin_ranges!$A$5:$C$10,3,FALSE)+10,"IN RANGE","ABOVE RANGE"),"BELOW RANGE")</f>
        <v>IN RANGE</v>
      </c>
      <c r="S2303">
        <f>MIN(VLOOKUP($O2303,margin_ranges!$A$5:$D$10,4,FALSE),$P2303*100)</f>
        <v>25.525059670000001</v>
      </c>
      <c r="T2303" s="29">
        <f>(1-$S2303/100)/(1-$F2303)-1</f>
        <v>-7.0007956000001093E-3</v>
      </c>
      <c r="U2303" s="19" t="str">
        <f>IF(ABS(IFERROR(T2303,0))&gt;0.05,INDEX(margin_ranges!$C$13:$C$16,MATCH($F2303*100,margin_ranges!$B$13:$B$16,1)),"")</f>
        <v/>
      </c>
      <c r="V2303" t="e">
        <f>MIN(VLOOKUP($U2303,margin_ranges!$A$5:$D$10,4,FALSE),$P2303*100)</f>
        <v>#N/A</v>
      </c>
      <c r="Y2303" s="29" t="e">
        <f t="shared" si="35"/>
        <v>#N/A</v>
      </c>
    </row>
    <row r="2304" spans="1:25" x14ac:dyDescent="0.3">
      <c r="A2304" s="8" t="s">
        <v>35</v>
      </c>
      <c r="B2304" s="8" t="s">
        <v>4105</v>
      </c>
      <c r="C2304" s="8" t="s">
        <v>34</v>
      </c>
      <c r="D2304" s="8" t="s">
        <v>34</v>
      </c>
      <c r="E2304" s="8"/>
      <c r="F2304" s="24">
        <v>0.29078503287741297</v>
      </c>
      <c r="G2304" s="24">
        <v>0</v>
      </c>
      <c r="H2304" s="25">
        <v>23.012899999999998</v>
      </c>
      <c r="I2304" s="25">
        <v>4.6668000000000003</v>
      </c>
      <c r="J2304" s="15">
        <v>114</v>
      </c>
      <c r="K2304" s="15">
        <v>33</v>
      </c>
      <c r="L2304" s="13">
        <v>0.20280000000000001</v>
      </c>
      <c r="M2304" s="7">
        <v>0.81376291000000001</v>
      </c>
      <c r="N2304" s="26">
        <v>0.4</v>
      </c>
      <c r="O2304" s="27"/>
      <c r="P2304" s="8">
        <v>0.50845634149999996</v>
      </c>
      <c r="Q2304" s="24">
        <v>0.2908</v>
      </c>
      <c r="R2304" t="e">
        <f>IF($Q2304*100&gt;=VLOOKUP($O2304,margin_ranges!$A$5:$C$10,2,FALSE),IF($Q2304*100&lt;=VLOOKUP($O2304,margin_ranges!$A$5:$C$10,3,FALSE)+10,"IN RANGE","ABOVE RANGE"),"BELOW RANGE")</f>
        <v>#N/A</v>
      </c>
      <c r="S2304" t="e">
        <f>MIN(VLOOKUP($O2304,margin_ranges!$A$5:$D$10,4,FALSE),$P2304*100)</f>
        <v>#N/A</v>
      </c>
      <c r="T2304" s="29" t="e">
        <f>(1-$S2304/100)/(1-$F2304)-1</f>
        <v>#N/A</v>
      </c>
      <c r="U2304" s="19" t="str">
        <f>IF(ABS(IFERROR(T2304,0))&gt;0.05,INDEX(margin_ranges!$C$13:$C$16,MATCH($F2304*100,margin_ranges!$B$13:$B$16,1)),"")</f>
        <v/>
      </c>
      <c r="V2304" t="e">
        <f>MIN(VLOOKUP($U2304,margin_ranges!$A$5:$D$10,4,FALSE),$P2304*100)</f>
        <v>#N/A</v>
      </c>
      <c r="Y2304" s="29" t="e">
        <f t="shared" si="35"/>
        <v>#N/A</v>
      </c>
    </row>
    <row r="2305" spans="1:25" x14ac:dyDescent="0.3">
      <c r="A2305" s="8" t="s">
        <v>33</v>
      </c>
      <c r="B2305" s="8" t="s">
        <v>4105</v>
      </c>
      <c r="C2305" s="8" t="s">
        <v>4106</v>
      </c>
      <c r="D2305" s="8" t="s">
        <v>34</v>
      </c>
      <c r="E2305" s="8"/>
      <c r="F2305" s="24">
        <v>0.29078503287741297</v>
      </c>
      <c r="G2305" s="24">
        <v>0</v>
      </c>
      <c r="H2305" s="25">
        <v>23.012899999999998</v>
      </c>
      <c r="I2305" s="25">
        <v>4.6668000000000003</v>
      </c>
      <c r="J2305" s="15">
        <v>114</v>
      </c>
      <c r="K2305" s="15">
        <v>33</v>
      </c>
      <c r="L2305" s="13">
        <v>0.20280000000000001</v>
      </c>
      <c r="M2305" s="7">
        <v>0.81376291000000001</v>
      </c>
      <c r="N2305" s="26">
        <v>0.4</v>
      </c>
      <c r="O2305" s="27"/>
      <c r="P2305" s="8">
        <v>0.50845634149999996</v>
      </c>
      <c r="Q2305" s="24">
        <v>0.2908</v>
      </c>
      <c r="R2305" t="e">
        <f>IF($Q2305*100&gt;=VLOOKUP($O2305,margin_ranges!$A$5:$C$10,2,FALSE),IF($Q2305*100&lt;=VLOOKUP($O2305,margin_ranges!$A$5:$C$10,3,FALSE)+10,"IN RANGE","ABOVE RANGE"),"BELOW RANGE")</f>
        <v>#N/A</v>
      </c>
      <c r="S2305" t="e">
        <f>MIN(VLOOKUP($O2305,margin_ranges!$A$5:$D$10,4,FALSE),$P2305*100)</f>
        <v>#N/A</v>
      </c>
      <c r="T2305" s="29" t="e">
        <f>(1-$S2305/100)/(1-$F2305)-1</f>
        <v>#N/A</v>
      </c>
      <c r="U2305" s="19" t="str">
        <f>IF(ABS(IFERROR(T2305,0))&gt;0.05,INDEX(margin_ranges!$C$13:$C$16,MATCH($F2305*100,margin_ranges!$B$13:$B$16,1)),"")</f>
        <v/>
      </c>
      <c r="V2305" t="e">
        <f>MIN(VLOOKUP($U2305,margin_ranges!$A$5:$D$10,4,FALSE),$P2305*100)</f>
        <v>#N/A</v>
      </c>
      <c r="Y2305" s="29" t="e">
        <f t="shared" si="35"/>
        <v>#N/A</v>
      </c>
    </row>
    <row r="2306" spans="1:25" x14ac:dyDescent="0.3">
      <c r="A2306" s="8" t="s">
        <v>17</v>
      </c>
      <c r="B2306" s="8" t="s">
        <v>4105</v>
      </c>
      <c r="C2306" s="8" t="s">
        <v>4106</v>
      </c>
      <c r="D2306" s="8" t="s">
        <v>4107</v>
      </c>
      <c r="E2306" s="8" t="s">
        <v>4108</v>
      </c>
      <c r="F2306" s="24">
        <v>0.3</v>
      </c>
      <c r="G2306" s="24">
        <v>0</v>
      </c>
      <c r="H2306" s="25">
        <v>3.2254</v>
      </c>
      <c r="I2306" s="25">
        <v>0.71989999999999998</v>
      </c>
      <c r="J2306" s="15">
        <v>18</v>
      </c>
      <c r="K2306" s="15">
        <v>5</v>
      </c>
      <c r="L2306" s="13">
        <v>0.22320000000000001</v>
      </c>
      <c r="M2306" s="7">
        <v>0.83197737999999999</v>
      </c>
      <c r="N2306" s="26">
        <v>0.4</v>
      </c>
      <c r="O2306" s="27" t="s">
        <v>92</v>
      </c>
      <c r="P2306" s="8">
        <v>0.51921769719999999</v>
      </c>
      <c r="Q2306" s="24">
        <v>0.3</v>
      </c>
      <c r="R2306" t="str">
        <f>IF($Q2306*100&gt;=VLOOKUP($O2306,margin_ranges!$A$5:$C$10,2,FALSE),IF($Q2306*100&lt;=VLOOKUP($O2306,margin_ranges!$A$5:$C$10,3,FALSE)+10,"IN RANGE","ABOVE RANGE"),"BELOW RANGE")</f>
        <v>IN RANGE</v>
      </c>
      <c r="S2306">
        <f>MIN(VLOOKUP($O2306,margin_ranges!$A$5:$D$10,4,FALSE),$P2306*100)</f>
        <v>29.75</v>
      </c>
      <c r="T2306" s="29">
        <f>(1-$S2306/100)/(1-$F2306)-1</f>
        <v>3.5714285714285587E-3</v>
      </c>
      <c r="U2306" s="19" t="str">
        <f>IF(ABS(IFERROR(T2306,0))&gt;0.05,INDEX(margin_ranges!$C$13:$C$16,MATCH($F2306*100,margin_ranges!$B$13:$B$16,1)),"")</f>
        <v/>
      </c>
      <c r="V2306" t="e">
        <f>MIN(VLOOKUP($U2306,margin_ranges!$A$5:$D$10,4,FALSE),$P2306*100)</f>
        <v>#N/A</v>
      </c>
      <c r="Y2306" s="29" t="e">
        <f t="shared" si="35"/>
        <v>#N/A</v>
      </c>
    </row>
    <row r="2307" spans="1:25" x14ac:dyDescent="0.3">
      <c r="A2307" s="8" t="s">
        <v>17</v>
      </c>
      <c r="B2307" s="8" t="s">
        <v>4105</v>
      </c>
      <c r="C2307" s="8" t="s">
        <v>4106</v>
      </c>
      <c r="D2307" s="28" t="s">
        <v>4109</v>
      </c>
      <c r="E2307" s="8" t="s">
        <v>4110</v>
      </c>
      <c r="F2307" s="24">
        <v>0.3</v>
      </c>
      <c r="G2307" s="24">
        <v>0</v>
      </c>
      <c r="H2307" s="25">
        <v>5.4619999999999997</v>
      </c>
      <c r="I2307" s="25">
        <v>0.96689999999999998</v>
      </c>
      <c r="J2307" s="15">
        <v>24</v>
      </c>
      <c r="K2307" s="15">
        <v>7</v>
      </c>
      <c r="L2307" s="13">
        <v>0.17699999999999999</v>
      </c>
      <c r="M2307" s="7">
        <v>0.81562385000000004</v>
      </c>
      <c r="N2307" s="26">
        <v>0.4</v>
      </c>
      <c r="O2307" s="27" t="s">
        <v>92</v>
      </c>
      <c r="P2307" s="8">
        <v>0.50957785</v>
      </c>
      <c r="Q2307" s="24">
        <v>0.3</v>
      </c>
      <c r="R2307" t="str">
        <f>IF($Q2307*100&gt;=VLOOKUP($O2307,margin_ranges!$A$5:$C$10,2,FALSE),IF($Q2307*100&lt;=VLOOKUP($O2307,margin_ranges!$A$5:$C$10,3,FALSE)+10,"IN RANGE","ABOVE RANGE"),"BELOW RANGE")</f>
        <v>IN RANGE</v>
      </c>
      <c r="S2307">
        <f>MIN(VLOOKUP($O2307,margin_ranges!$A$5:$D$10,4,FALSE),$P2307*100)</f>
        <v>29.75</v>
      </c>
      <c r="T2307" s="29">
        <f>(1-$S2307/100)/(1-$F2307)-1</f>
        <v>3.5714285714285587E-3</v>
      </c>
      <c r="U2307" s="19" t="str">
        <f>IF(ABS(IFERROR(T2307,0))&gt;0.05,INDEX(margin_ranges!$C$13:$C$16,MATCH($F2307*100,margin_ranges!$B$13:$B$16,1)),"")</f>
        <v/>
      </c>
      <c r="V2307" t="e">
        <f>MIN(VLOOKUP($U2307,margin_ranges!$A$5:$D$10,4,FALSE),$P2307*100)</f>
        <v>#N/A</v>
      </c>
      <c r="Y2307" s="29" t="e">
        <f t="shared" si="35"/>
        <v>#N/A</v>
      </c>
    </row>
    <row r="2308" spans="1:25" x14ac:dyDescent="0.3">
      <c r="A2308" s="8" t="s">
        <v>17</v>
      </c>
      <c r="B2308" s="8" t="s">
        <v>4105</v>
      </c>
      <c r="C2308" s="8" t="s">
        <v>4106</v>
      </c>
      <c r="D2308" s="8" t="s">
        <v>4113</v>
      </c>
      <c r="E2308" s="8" t="s">
        <v>4114</v>
      </c>
      <c r="F2308" s="24">
        <v>0.3</v>
      </c>
      <c r="G2308" s="24">
        <v>0</v>
      </c>
      <c r="H2308" s="25">
        <v>5.4633000000000003</v>
      </c>
      <c r="I2308" s="25">
        <v>1.2486999999999999</v>
      </c>
      <c r="J2308" s="15">
        <v>30</v>
      </c>
      <c r="K2308" s="15">
        <v>9</v>
      </c>
      <c r="L2308" s="13">
        <v>0.2286</v>
      </c>
      <c r="M2308" s="7">
        <v>0.79128818000000001</v>
      </c>
      <c r="N2308" s="26">
        <v>0.4</v>
      </c>
      <c r="O2308" s="27" t="s">
        <v>92</v>
      </c>
      <c r="P2308" s="8">
        <v>0.4944951675</v>
      </c>
      <c r="Q2308" s="24">
        <v>0.3</v>
      </c>
      <c r="R2308" t="str">
        <f>IF($Q2308*100&gt;=VLOOKUP($O2308,margin_ranges!$A$5:$C$10,2,FALSE),IF($Q2308*100&lt;=VLOOKUP($O2308,margin_ranges!$A$5:$C$10,3,FALSE)+10,"IN RANGE","ABOVE RANGE"),"BELOW RANGE")</f>
        <v>IN RANGE</v>
      </c>
      <c r="S2308">
        <f>MIN(VLOOKUP($O2308,margin_ranges!$A$5:$D$10,4,FALSE),$P2308*100)</f>
        <v>29.75</v>
      </c>
      <c r="T2308" s="29">
        <f>(1-$S2308/100)/(1-$F2308)-1</f>
        <v>3.5714285714285587E-3</v>
      </c>
      <c r="U2308" s="19" t="str">
        <f>IF(ABS(IFERROR(T2308,0))&gt;0.05,INDEX(margin_ranges!$C$13:$C$16,MATCH($F2308*100,margin_ranges!$B$13:$B$16,1)),"")</f>
        <v/>
      </c>
      <c r="V2308" t="e">
        <f>MIN(VLOOKUP($U2308,margin_ranges!$A$5:$D$10,4,FALSE),$P2308*100)</f>
        <v>#N/A</v>
      </c>
      <c r="Y2308" s="29" t="e">
        <f t="shared" si="35"/>
        <v>#N/A</v>
      </c>
    </row>
    <row r="2309" spans="1:25" x14ac:dyDescent="0.3">
      <c r="A2309" s="8" t="s">
        <v>17</v>
      </c>
      <c r="B2309" s="8" t="s">
        <v>4105</v>
      </c>
      <c r="C2309" s="8" t="s">
        <v>4106</v>
      </c>
      <c r="D2309" s="8" t="s">
        <v>4111</v>
      </c>
      <c r="E2309" s="8" t="s">
        <v>4112</v>
      </c>
      <c r="F2309" s="24">
        <v>0.29999999999999899</v>
      </c>
      <c r="G2309" s="24">
        <v>0</v>
      </c>
      <c r="H2309" s="25">
        <v>3.2810999999999999</v>
      </c>
      <c r="I2309" s="25">
        <v>0.73939999999999995</v>
      </c>
      <c r="J2309" s="15">
        <v>18</v>
      </c>
      <c r="K2309" s="15">
        <v>6</v>
      </c>
      <c r="L2309" s="13">
        <v>0.22539999999999999</v>
      </c>
      <c r="M2309" s="7">
        <v>0.82916345000000002</v>
      </c>
      <c r="N2309" s="26">
        <v>0.4</v>
      </c>
      <c r="O2309" s="27" t="s">
        <v>92</v>
      </c>
      <c r="P2309" s="8">
        <v>0.51758606630000004</v>
      </c>
      <c r="Q2309" s="24">
        <v>0.3</v>
      </c>
      <c r="R2309" t="str">
        <f>IF($Q2309*100&gt;=VLOOKUP($O2309,margin_ranges!$A$5:$C$10,2,FALSE),IF($Q2309*100&lt;=VLOOKUP($O2309,margin_ranges!$A$5:$C$10,3,FALSE)+10,"IN RANGE","ABOVE RANGE"),"BELOW RANGE")</f>
        <v>IN RANGE</v>
      </c>
      <c r="S2309">
        <f>MIN(VLOOKUP($O2309,margin_ranges!$A$5:$D$10,4,FALSE),$P2309*100)</f>
        <v>29.75</v>
      </c>
      <c r="T2309" s="29">
        <f>(1-$S2309/100)/(1-$F2309)-1</f>
        <v>3.5714285714270044E-3</v>
      </c>
      <c r="U2309" s="19" t="str">
        <f>IF(ABS(IFERROR(T2309,0))&gt;0.05,INDEX(margin_ranges!$C$13:$C$16,MATCH($F2309*100,margin_ranges!$B$13:$B$16,1)),"")</f>
        <v/>
      </c>
      <c r="V2309" t="e">
        <f>MIN(VLOOKUP($U2309,margin_ranges!$A$5:$D$10,4,FALSE),$P2309*100)</f>
        <v>#N/A</v>
      </c>
      <c r="Y2309" s="29" t="e">
        <f t="shared" si="35"/>
        <v>#N/A</v>
      </c>
    </row>
    <row r="2310" spans="1:25" x14ac:dyDescent="0.3">
      <c r="A2310" s="8" t="s">
        <v>35</v>
      </c>
      <c r="B2310" s="8" t="s">
        <v>4115</v>
      </c>
      <c r="C2310" s="8" t="s">
        <v>34</v>
      </c>
      <c r="D2310" s="8" t="s">
        <v>34</v>
      </c>
      <c r="E2310" s="8"/>
      <c r="F2310" s="24">
        <v>0.25</v>
      </c>
      <c r="G2310" s="24">
        <v>0.97923519999999997</v>
      </c>
      <c r="H2310" s="25">
        <v>32.782800000000002</v>
      </c>
      <c r="I2310" s="25">
        <v>1.9841</v>
      </c>
      <c r="J2310" s="15">
        <v>67</v>
      </c>
      <c r="K2310" s="15">
        <v>17</v>
      </c>
      <c r="L2310" s="13">
        <v>6.0499999999999998E-2</v>
      </c>
      <c r="M2310" s="7">
        <v>1.12069698</v>
      </c>
      <c r="N2310" s="26">
        <v>0.70493600000000001</v>
      </c>
      <c r="O2310" s="27"/>
      <c r="P2310" s="8">
        <v>0.37098429560000001</v>
      </c>
      <c r="Q2310" s="24">
        <v>0.25</v>
      </c>
      <c r="R2310" t="e">
        <f>IF($Q2310*100&gt;=VLOOKUP($O2310,margin_ranges!$A$5:$C$10,2,FALSE),IF($Q2310*100&lt;=VLOOKUP($O2310,margin_ranges!$A$5:$C$10,3,FALSE)+10,"IN RANGE","ABOVE RANGE"),"BELOW RANGE")</f>
        <v>#N/A</v>
      </c>
      <c r="S2310" t="e">
        <f>MIN(VLOOKUP($O2310,margin_ranges!$A$5:$D$10,4,FALSE),$P2310*100)</f>
        <v>#N/A</v>
      </c>
      <c r="T2310" s="29" t="e">
        <f>(1-$S2310/100)/(1-$F2310)-1</f>
        <v>#N/A</v>
      </c>
      <c r="U2310" s="19" t="str">
        <f>IF(ABS(IFERROR(T2310,0))&gt;0.05,INDEX(margin_ranges!$C$13:$C$16,MATCH($F2310*100,margin_ranges!$B$13:$B$16,1)),"")</f>
        <v/>
      </c>
      <c r="V2310" t="e">
        <f>MIN(VLOOKUP($U2310,margin_ranges!$A$5:$D$10,4,FALSE),$P2310*100)</f>
        <v>#N/A</v>
      </c>
      <c r="Y2310" s="29" t="e">
        <f t="shared" si="35"/>
        <v>#N/A</v>
      </c>
    </row>
    <row r="2311" spans="1:25" x14ac:dyDescent="0.3">
      <c r="A2311" s="8" t="s">
        <v>33</v>
      </c>
      <c r="B2311" s="8" t="s">
        <v>4115</v>
      </c>
      <c r="C2311" s="8" t="s">
        <v>4116</v>
      </c>
      <c r="D2311" s="8" t="s">
        <v>34</v>
      </c>
      <c r="E2311" s="8"/>
      <c r="F2311" s="24">
        <v>0.25</v>
      </c>
      <c r="G2311" s="24">
        <v>0.97923519999999997</v>
      </c>
      <c r="H2311" s="25">
        <v>32.782800000000002</v>
      </c>
      <c r="I2311" s="25">
        <v>1.9841</v>
      </c>
      <c r="J2311" s="15">
        <v>67</v>
      </c>
      <c r="K2311" s="15">
        <v>17</v>
      </c>
      <c r="L2311" s="13">
        <v>6.0499999999999998E-2</v>
      </c>
      <c r="M2311" s="7">
        <v>1.12069698</v>
      </c>
      <c r="N2311" s="26">
        <v>0.70493600000000001</v>
      </c>
      <c r="O2311" s="27"/>
      <c r="P2311" s="8">
        <v>0.37098429560000001</v>
      </c>
      <c r="Q2311" s="24">
        <v>0.25</v>
      </c>
      <c r="R2311" t="e">
        <f>IF($Q2311*100&gt;=VLOOKUP($O2311,margin_ranges!$A$5:$C$10,2,FALSE),IF($Q2311*100&lt;=VLOOKUP($O2311,margin_ranges!$A$5:$C$10,3,FALSE)+10,"IN RANGE","ABOVE RANGE"),"BELOW RANGE")</f>
        <v>#N/A</v>
      </c>
      <c r="S2311" t="e">
        <f>MIN(VLOOKUP($O2311,margin_ranges!$A$5:$D$10,4,FALSE),$P2311*100)</f>
        <v>#N/A</v>
      </c>
      <c r="T2311" s="29" t="e">
        <f>(1-$S2311/100)/(1-$F2311)-1</f>
        <v>#N/A</v>
      </c>
      <c r="U2311" s="19" t="str">
        <f>IF(ABS(IFERROR(T2311,0))&gt;0.05,INDEX(margin_ranges!$C$13:$C$16,MATCH($F2311*100,margin_ranges!$B$13:$B$16,1)),"")</f>
        <v/>
      </c>
      <c r="V2311" t="e">
        <f>MIN(VLOOKUP($U2311,margin_ranges!$A$5:$D$10,4,FALSE),$P2311*100)</f>
        <v>#N/A</v>
      </c>
      <c r="Y2311" s="29" t="e">
        <f t="shared" si="35"/>
        <v>#N/A</v>
      </c>
    </row>
    <row r="2312" spans="1:25" x14ac:dyDescent="0.3">
      <c r="A2312" s="8" t="s">
        <v>17</v>
      </c>
      <c r="B2312" s="8" t="s">
        <v>4115</v>
      </c>
      <c r="C2312" s="8" t="s">
        <v>4116</v>
      </c>
      <c r="D2312" s="8" t="s">
        <v>4117</v>
      </c>
      <c r="E2312" s="8" t="s">
        <v>4118</v>
      </c>
      <c r="F2312" s="24">
        <v>0.25</v>
      </c>
      <c r="G2312" s="24">
        <v>1</v>
      </c>
      <c r="H2312" s="25">
        <v>30.2182</v>
      </c>
      <c r="I2312" s="25">
        <v>1.9514</v>
      </c>
      <c r="J2312" s="15">
        <v>65</v>
      </c>
      <c r="K2312" s="15">
        <v>16</v>
      </c>
      <c r="L2312" s="13">
        <v>6.4600000000000005E-2</v>
      </c>
      <c r="M2312" s="7">
        <v>1.1157833100000001</v>
      </c>
      <c r="N2312" s="26">
        <v>0.7</v>
      </c>
      <c r="O2312" s="27" t="s">
        <v>92</v>
      </c>
      <c r="P2312" s="8">
        <v>0.3726380433</v>
      </c>
      <c r="Q2312" s="24">
        <v>0.25</v>
      </c>
      <c r="R2312" t="str">
        <f>IF($Q2312*100&gt;=VLOOKUP($O2312,margin_ranges!$A$5:$C$10,2,FALSE),IF($Q2312*100&lt;=VLOOKUP($O2312,margin_ranges!$A$5:$C$10,3,FALSE)+10,"IN RANGE","ABOVE RANGE"),"BELOW RANGE")</f>
        <v>IN RANGE</v>
      </c>
      <c r="S2312">
        <f>MIN(VLOOKUP($O2312,margin_ranges!$A$5:$D$10,4,FALSE),$P2312*100)</f>
        <v>29.75</v>
      </c>
      <c r="T2312" s="29">
        <f>(1-$S2312/100)/(1-$F2312)-1</f>
        <v>-6.3333333333333353E-2</v>
      </c>
      <c r="U2312" s="19" t="str">
        <f>IF(ABS(IFERROR(T2312,0))&gt;0.05,INDEX(margin_ranges!$C$13:$C$16,MATCH($F2312*100,margin_ranges!$B$13:$B$16,1)),"")</f>
        <v>Balanced (Type B)</v>
      </c>
      <c r="V2312">
        <f>MIN(VLOOKUP($U2312,margin_ranges!$A$5:$D$10,4,FALSE),$P2312*100)</f>
        <v>29.75</v>
      </c>
      <c r="Y2312" s="29">
        <f t="shared" si="35"/>
        <v>-6.3333333333333353E-2</v>
      </c>
    </row>
    <row r="2313" spans="1:25" x14ac:dyDescent="0.3">
      <c r="A2313" s="8" t="s">
        <v>35</v>
      </c>
      <c r="B2313" s="8" t="s">
        <v>4119</v>
      </c>
      <c r="C2313" s="8" t="s">
        <v>34</v>
      </c>
      <c r="D2313" s="8" t="s">
        <v>34</v>
      </c>
      <c r="E2313" s="8"/>
      <c r="F2313" s="24">
        <v>0.28207417612798502</v>
      </c>
      <c r="G2313" s="24">
        <v>1</v>
      </c>
      <c r="H2313" s="25">
        <v>412.74509999999998</v>
      </c>
      <c r="I2313" s="25">
        <v>10.8161</v>
      </c>
      <c r="J2313" s="15">
        <v>465</v>
      </c>
      <c r="K2313" s="15">
        <v>100</v>
      </c>
      <c r="L2313" s="13">
        <v>2.6200000000000001E-2</v>
      </c>
      <c r="M2313" s="7">
        <v>1.4332016999999999</v>
      </c>
      <c r="N2313" s="26">
        <v>0.95180500000000001</v>
      </c>
      <c r="O2313" s="27"/>
      <c r="P2313" s="8">
        <v>0.33588900799999999</v>
      </c>
      <c r="Q2313" s="24">
        <v>0.28210000000000002</v>
      </c>
      <c r="R2313" t="e">
        <f>IF($Q2313*100&gt;=VLOOKUP($O2313,margin_ranges!$A$5:$C$10,2,FALSE),IF($Q2313*100&lt;=VLOOKUP($O2313,margin_ranges!$A$5:$C$10,3,FALSE)+10,"IN RANGE","ABOVE RANGE"),"BELOW RANGE")</f>
        <v>#N/A</v>
      </c>
      <c r="S2313" t="e">
        <f>MIN(VLOOKUP($O2313,margin_ranges!$A$5:$D$10,4,FALSE),$P2313*100)</f>
        <v>#N/A</v>
      </c>
      <c r="T2313" s="29" t="e">
        <f>(1-$S2313/100)/(1-$F2313)-1</f>
        <v>#N/A</v>
      </c>
      <c r="U2313" s="19" t="str">
        <f>IF(ABS(IFERROR(T2313,0))&gt;0.05,INDEX(margin_ranges!$C$13:$C$16,MATCH($F2313*100,margin_ranges!$B$13:$B$16,1)),"")</f>
        <v/>
      </c>
      <c r="V2313" t="e">
        <f>MIN(VLOOKUP($U2313,margin_ranges!$A$5:$D$10,4,FALSE),$P2313*100)</f>
        <v>#N/A</v>
      </c>
      <c r="Y2313" s="29" t="e">
        <f t="shared" si="35"/>
        <v>#N/A</v>
      </c>
    </row>
    <row r="2314" spans="1:25" x14ac:dyDescent="0.3">
      <c r="A2314" s="8" t="s">
        <v>33</v>
      </c>
      <c r="B2314" s="8" t="s">
        <v>4119</v>
      </c>
      <c r="C2314" s="8" t="s">
        <v>4120</v>
      </c>
      <c r="D2314" s="8" t="s">
        <v>34</v>
      </c>
      <c r="E2314" s="8"/>
      <c r="F2314" s="24">
        <v>0.28207417612798502</v>
      </c>
      <c r="G2314" s="24">
        <v>1</v>
      </c>
      <c r="H2314" s="25">
        <v>412.74509999999998</v>
      </c>
      <c r="I2314" s="25">
        <v>10.8161</v>
      </c>
      <c r="J2314" s="15">
        <v>465</v>
      </c>
      <c r="K2314" s="15">
        <v>100</v>
      </c>
      <c r="L2314" s="13">
        <v>2.6200000000000001E-2</v>
      </c>
      <c r="M2314" s="7">
        <v>1.4332016999999999</v>
      </c>
      <c r="N2314" s="26">
        <v>0.95180500000000001</v>
      </c>
      <c r="O2314" s="27"/>
      <c r="P2314" s="8">
        <v>0.33588900799999999</v>
      </c>
      <c r="Q2314" s="24">
        <v>0.28210000000000002</v>
      </c>
      <c r="R2314" t="e">
        <f>IF($Q2314*100&gt;=VLOOKUP($O2314,margin_ranges!$A$5:$C$10,2,FALSE),IF($Q2314*100&lt;=VLOOKUP($O2314,margin_ranges!$A$5:$C$10,3,FALSE)+10,"IN RANGE","ABOVE RANGE"),"BELOW RANGE")</f>
        <v>#N/A</v>
      </c>
      <c r="S2314" t="e">
        <f>MIN(VLOOKUP($O2314,margin_ranges!$A$5:$D$10,4,FALSE),$P2314*100)</f>
        <v>#N/A</v>
      </c>
      <c r="T2314" s="29" t="e">
        <f>(1-$S2314/100)/(1-$F2314)-1</f>
        <v>#N/A</v>
      </c>
      <c r="U2314" s="19" t="str">
        <f>IF(ABS(IFERROR(T2314,0))&gt;0.05,INDEX(margin_ranges!$C$13:$C$16,MATCH($F2314*100,margin_ranges!$B$13:$B$16,1)),"")</f>
        <v/>
      </c>
      <c r="V2314" t="e">
        <f>MIN(VLOOKUP($U2314,margin_ranges!$A$5:$D$10,4,FALSE),$P2314*100)</f>
        <v>#N/A</v>
      </c>
      <c r="Y2314" s="29" t="e">
        <f t="shared" si="35"/>
        <v>#N/A</v>
      </c>
    </row>
    <row r="2315" spans="1:25" x14ac:dyDescent="0.3">
      <c r="A2315" s="8" t="s">
        <v>17</v>
      </c>
      <c r="B2315" s="8" t="s">
        <v>4119</v>
      </c>
      <c r="C2315" s="8" t="s">
        <v>4120</v>
      </c>
      <c r="D2315" s="8" t="s">
        <v>4125</v>
      </c>
      <c r="E2315" s="8" t="s">
        <v>4126</v>
      </c>
      <c r="F2315" s="24">
        <v>0.25</v>
      </c>
      <c r="G2315" s="24">
        <v>1</v>
      </c>
      <c r="H2315" s="25">
        <v>54.634300000000003</v>
      </c>
      <c r="I2315" s="25">
        <v>1.0907</v>
      </c>
      <c r="J2315" s="15">
        <v>49</v>
      </c>
      <c r="K2315" s="15">
        <v>12</v>
      </c>
      <c r="L2315" s="13">
        <v>0.02</v>
      </c>
      <c r="M2315" s="7">
        <v>1.4827243000000001</v>
      </c>
      <c r="N2315" s="26">
        <v>1</v>
      </c>
      <c r="O2315" s="27" t="s">
        <v>95</v>
      </c>
      <c r="P2315" s="8">
        <v>0.32556578269999997</v>
      </c>
      <c r="Q2315" s="24">
        <v>0.25</v>
      </c>
      <c r="R2315" t="str">
        <f>IF($Q2315*100&gt;=VLOOKUP($O2315,margin_ranges!$A$5:$C$10,2,FALSE),IF($Q2315*100&lt;=VLOOKUP($O2315,margin_ranges!$A$5:$C$10,3,FALSE)+10,"IN RANGE","ABOVE RANGE"),"BELOW RANGE")</f>
        <v>IN RANGE</v>
      </c>
      <c r="S2315">
        <f>MIN(VLOOKUP($O2315,margin_ranges!$A$5:$D$10,4,FALSE),$P2315*100)</f>
        <v>19.75</v>
      </c>
      <c r="T2315" s="29">
        <f>(1-$S2315/100)/(1-$F2315)-1</f>
        <v>7.0000000000000062E-2</v>
      </c>
      <c r="U2315" s="19" t="str">
        <f>IF(ABS(IFERROR(T2315,0))&gt;0.05,INDEX(margin_ranges!$C$13:$C$16,MATCH($F2315*100,margin_ranges!$B$13:$B$16,1)),"")</f>
        <v>Balanced (Type B)</v>
      </c>
      <c r="V2315">
        <f>MIN(VLOOKUP($U2315,margin_ranges!$A$5:$D$10,4,FALSE),$P2315*100)</f>
        <v>29.75</v>
      </c>
      <c r="Y2315" s="29">
        <f t="shared" si="35"/>
        <v>-6.3333333333333353E-2</v>
      </c>
    </row>
    <row r="2316" spans="1:25" x14ac:dyDescent="0.3">
      <c r="A2316" s="8" t="s">
        <v>17</v>
      </c>
      <c r="B2316" s="8" t="s">
        <v>4119</v>
      </c>
      <c r="C2316" s="8" t="s">
        <v>4120</v>
      </c>
      <c r="D2316" s="8" t="s">
        <v>4123</v>
      </c>
      <c r="E2316" s="8" t="s">
        <v>4124</v>
      </c>
      <c r="F2316" s="24">
        <v>0.249999999999999</v>
      </c>
      <c r="G2316" s="24">
        <v>1</v>
      </c>
      <c r="H2316" s="25">
        <v>63.951500000000003</v>
      </c>
      <c r="I2316" s="25">
        <v>1.6618999999999999</v>
      </c>
      <c r="J2316" s="15">
        <v>75</v>
      </c>
      <c r="K2316" s="15">
        <v>19</v>
      </c>
      <c r="L2316" s="13">
        <v>2.5999999999999999E-2</v>
      </c>
      <c r="M2316" s="7">
        <v>1.4997894000000001</v>
      </c>
      <c r="N2316" s="26">
        <v>1</v>
      </c>
      <c r="O2316" s="27" t="s">
        <v>95</v>
      </c>
      <c r="P2316" s="8">
        <v>0.33323972080000003</v>
      </c>
      <c r="Q2316" s="24">
        <v>0.25</v>
      </c>
      <c r="R2316" t="str">
        <f>IF($Q2316*100&gt;=VLOOKUP($O2316,margin_ranges!$A$5:$C$10,2,FALSE),IF($Q2316*100&lt;=VLOOKUP($O2316,margin_ranges!$A$5:$C$10,3,FALSE)+10,"IN RANGE","ABOVE RANGE"),"BELOW RANGE")</f>
        <v>IN RANGE</v>
      </c>
      <c r="S2316">
        <f>MIN(VLOOKUP($O2316,margin_ranges!$A$5:$D$10,4,FALSE),$P2316*100)</f>
        <v>19.75</v>
      </c>
      <c r="T2316" s="29">
        <f>(1-$S2316/100)/(1-$F2316)-1</f>
        <v>6.9999999999998508E-2</v>
      </c>
      <c r="U2316" s="19" t="str">
        <f>IF(ABS(IFERROR(T2316,0))&gt;0.05,INDEX(margin_ranges!$C$13:$C$16,MATCH($F2316*100,margin_ranges!$B$13:$B$16,1)),"")</f>
        <v>Maximize Fill (Type A+)</v>
      </c>
      <c r="V2316">
        <f>MIN(VLOOKUP($U2316,margin_ranges!$A$5:$D$10,4,FALSE),$P2316*100)</f>
        <v>19.75</v>
      </c>
      <c r="Y2316" s="29">
        <f t="shared" si="35"/>
        <v>6.9999999999998508E-2</v>
      </c>
    </row>
    <row r="2317" spans="1:25" x14ac:dyDescent="0.3">
      <c r="A2317" s="8" t="s">
        <v>17</v>
      </c>
      <c r="B2317" s="8" t="s">
        <v>4119</v>
      </c>
      <c r="C2317" s="8" t="s">
        <v>4120</v>
      </c>
      <c r="D2317" s="28" t="s">
        <v>4127</v>
      </c>
      <c r="E2317" s="8" t="s">
        <v>4128</v>
      </c>
      <c r="F2317" s="24">
        <v>0.112040703294586</v>
      </c>
      <c r="G2317" s="24">
        <v>1</v>
      </c>
      <c r="H2317" s="25">
        <v>170.89080000000001</v>
      </c>
      <c r="I2317" s="25">
        <v>1.6389</v>
      </c>
      <c r="J2317" s="15">
        <v>125</v>
      </c>
      <c r="K2317" s="15">
        <v>14</v>
      </c>
      <c r="L2317" s="13">
        <v>9.5999999999999992E-3</v>
      </c>
      <c r="M2317" s="7">
        <v>2.53389993</v>
      </c>
      <c r="N2317" s="26">
        <v>2.25</v>
      </c>
      <c r="O2317" s="27" t="s">
        <v>162</v>
      </c>
      <c r="P2317" s="8">
        <v>0.1120407033</v>
      </c>
      <c r="Q2317" s="24">
        <v>0.3</v>
      </c>
      <c r="R2317" t="str">
        <f>IF($Q2317*100&gt;=VLOOKUP($O2317,margin_ranges!$A$5:$C$10,2,FALSE),IF($Q2317*100&lt;=VLOOKUP($O2317,margin_ranges!$A$5:$C$10,3,FALSE)+10,"IN RANGE","ABOVE RANGE"),"BELOW RANGE")</f>
        <v>IN RANGE</v>
      </c>
      <c r="S2317">
        <f>MIN(VLOOKUP($O2317,margin_ranges!$A$5:$D$10,4,FALSE),$P2317*100)</f>
        <v>11.20407033</v>
      </c>
      <c r="T2317" s="29">
        <f>(1-$S2317/100)/(1-$F2317)-1</f>
        <v>-6.0971228066364347E-12</v>
      </c>
      <c r="U2317" s="19" t="str">
        <f>IF(ABS(IFERROR(T2317,0))&gt;0.05,INDEX(margin_ranges!$C$13:$C$16,MATCH($F2317*100,margin_ranges!$B$13:$B$16,1)),"")</f>
        <v/>
      </c>
      <c r="V2317" t="e">
        <f>MIN(VLOOKUP($U2317,margin_ranges!$A$5:$D$10,4,FALSE),$P2317*100)</f>
        <v>#N/A</v>
      </c>
      <c r="Y2317" s="29" t="e">
        <f t="shared" si="35"/>
        <v>#N/A</v>
      </c>
    </row>
    <row r="2318" spans="1:25" x14ac:dyDescent="0.3">
      <c r="A2318" s="8" t="s">
        <v>17</v>
      </c>
      <c r="B2318" s="8" t="s">
        <v>4119</v>
      </c>
      <c r="C2318" s="8" t="s">
        <v>4120</v>
      </c>
      <c r="D2318" s="8" t="s">
        <v>4121</v>
      </c>
      <c r="E2318" s="8" t="s">
        <v>4122</v>
      </c>
      <c r="F2318" s="24">
        <v>0.28999999999999998</v>
      </c>
      <c r="G2318" s="24">
        <v>1</v>
      </c>
      <c r="H2318" s="25">
        <v>123.2684</v>
      </c>
      <c r="I2318" s="25">
        <v>6.4245999999999999</v>
      </c>
      <c r="J2318" s="15">
        <v>217</v>
      </c>
      <c r="K2318" s="15">
        <v>56</v>
      </c>
      <c r="L2318" s="13">
        <v>5.21E-2</v>
      </c>
      <c r="M2318" s="7">
        <v>1.1267930399999999</v>
      </c>
      <c r="N2318" s="26">
        <v>0.6</v>
      </c>
      <c r="O2318" s="27" t="s">
        <v>22</v>
      </c>
      <c r="P2318" s="8">
        <v>0.46751534789999999</v>
      </c>
      <c r="Q2318" s="24">
        <v>0.28999999999999998</v>
      </c>
      <c r="R2318" t="str">
        <f>IF($Q2318*100&gt;=VLOOKUP($O2318,margin_ranges!$A$5:$C$10,2,FALSE),IF($Q2318*100&lt;=VLOOKUP($O2318,margin_ranges!$A$5:$C$10,3,FALSE)+10,"IN RANGE","ABOVE RANGE"),"BELOW RANGE")</f>
        <v>IN RANGE</v>
      </c>
      <c r="S2318">
        <f>MIN(VLOOKUP($O2318,margin_ranges!$A$5:$D$10,4,FALSE),$P2318*100)</f>
        <v>29.75</v>
      </c>
      <c r="T2318" s="29">
        <f>(1-$S2318/100)/(1-$F2318)-1</f>
        <v>-1.0563380281690127E-2</v>
      </c>
      <c r="U2318" s="19" t="str">
        <f>IF(ABS(IFERROR(T2318,0))&gt;0.05,INDEX(margin_ranges!$C$13:$C$16,MATCH($F2318*100,margin_ranges!$B$13:$B$16,1)),"")</f>
        <v/>
      </c>
      <c r="V2318" t="e">
        <f>MIN(VLOOKUP($U2318,margin_ranges!$A$5:$D$10,4,FALSE),$P2318*100)</f>
        <v>#N/A</v>
      </c>
      <c r="Y2318" s="29" t="e">
        <f t="shared" ref="Y2318:Y2381" si="36">(1-$V2318/100)/(1-$F2318)-1</f>
        <v>#N/A</v>
      </c>
    </row>
    <row r="2319" spans="1:25" x14ac:dyDescent="0.3">
      <c r="A2319" s="8" t="s">
        <v>35</v>
      </c>
      <c r="B2319" s="8" t="s">
        <v>4129</v>
      </c>
      <c r="C2319" s="8" t="s">
        <v>34</v>
      </c>
      <c r="D2319" s="8" t="s">
        <v>34</v>
      </c>
      <c r="E2319" s="8"/>
      <c r="F2319" s="24">
        <v>0.33998383422926198</v>
      </c>
      <c r="G2319" s="24">
        <v>0.92451375000000002</v>
      </c>
      <c r="H2319" s="25">
        <v>849.12540000000001</v>
      </c>
      <c r="I2319" s="25">
        <v>70.087999999999994</v>
      </c>
      <c r="J2319" s="15">
        <v>988</v>
      </c>
      <c r="K2319" s="15">
        <v>303</v>
      </c>
      <c r="L2319" s="13">
        <v>8.2500000000000004E-2</v>
      </c>
      <c r="M2319" s="7">
        <v>0.46979103999999999</v>
      </c>
      <c r="N2319" s="26">
        <v>0.19151299999999999</v>
      </c>
      <c r="O2319" s="27"/>
      <c r="P2319" s="8">
        <v>0.59234428839999997</v>
      </c>
      <c r="Q2319" s="24">
        <v>0.34</v>
      </c>
      <c r="R2319" t="e">
        <f>IF($Q2319*100&gt;=VLOOKUP($O2319,margin_ranges!$A$5:$C$10,2,FALSE),IF($Q2319*100&lt;=VLOOKUP($O2319,margin_ranges!$A$5:$C$10,3,FALSE)+10,"IN RANGE","ABOVE RANGE"),"BELOW RANGE")</f>
        <v>#N/A</v>
      </c>
      <c r="S2319" t="e">
        <f>MIN(VLOOKUP($O2319,margin_ranges!$A$5:$D$10,4,FALSE),$P2319*100)</f>
        <v>#N/A</v>
      </c>
      <c r="T2319" s="29" t="e">
        <f>(1-$S2319/100)/(1-$F2319)-1</f>
        <v>#N/A</v>
      </c>
      <c r="U2319" s="19" t="str">
        <f>IF(ABS(IFERROR(T2319,0))&gt;0.05,INDEX(margin_ranges!$C$13:$C$16,MATCH($F2319*100,margin_ranges!$B$13:$B$16,1)),"")</f>
        <v/>
      </c>
      <c r="V2319" t="e">
        <f>MIN(VLOOKUP($U2319,margin_ranges!$A$5:$D$10,4,FALSE),$P2319*100)</f>
        <v>#N/A</v>
      </c>
      <c r="Y2319" s="29" t="e">
        <f t="shared" si="36"/>
        <v>#N/A</v>
      </c>
    </row>
    <row r="2320" spans="1:25" x14ac:dyDescent="0.3">
      <c r="A2320" s="8" t="s">
        <v>33</v>
      </c>
      <c r="B2320" s="8" t="s">
        <v>4129</v>
      </c>
      <c r="C2320" s="8" t="s">
        <v>4130</v>
      </c>
      <c r="D2320" s="8" t="s">
        <v>34</v>
      </c>
      <c r="E2320" s="8"/>
      <c r="F2320" s="24">
        <v>0.33998383422926198</v>
      </c>
      <c r="G2320" s="24">
        <v>0.92451375000000002</v>
      </c>
      <c r="H2320" s="25">
        <v>849.12540000000001</v>
      </c>
      <c r="I2320" s="25">
        <v>70.087999999999994</v>
      </c>
      <c r="J2320" s="15">
        <v>988</v>
      </c>
      <c r="K2320" s="15">
        <v>303</v>
      </c>
      <c r="L2320" s="13">
        <v>8.2500000000000004E-2</v>
      </c>
      <c r="M2320" s="7">
        <v>0.46979103999999999</v>
      </c>
      <c r="N2320" s="26">
        <v>0.19151299999999999</v>
      </c>
      <c r="O2320" s="27"/>
      <c r="P2320" s="8">
        <v>0.59234428839999997</v>
      </c>
      <c r="Q2320" s="24">
        <v>0.34</v>
      </c>
      <c r="R2320" t="e">
        <f>IF($Q2320*100&gt;=VLOOKUP($O2320,margin_ranges!$A$5:$C$10,2,FALSE),IF($Q2320*100&lt;=VLOOKUP($O2320,margin_ranges!$A$5:$C$10,3,FALSE)+10,"IN RANGE","ABOVE RANGE"),"BELOW RANGE")</f>
        <v>#N/A</v>
      </c>
      <c r="S2320" t="e">
        <f>MIN(VLOOKUP($O2320,margin_ranges!$A$5:$D$10,4,FALSE),$P2320*100)</f>
        <v>#N/A</v>
      </c>
      <c r="T2320" s="29" t="e">
        <f>(1-$S2320/100)/(1-$F2320)-1</f>
        <v>#N/A</v>
      </c>
      <c r="U2320" s="19" t="str">
        <f>IF(ABS(IFERROR(T2320,0))&gt;0.05,INDEX(margin_ranges!$C$13:$C$16,MATCH($F2320*100,margin_ranges!$B$13:$B$16,1)),"")</f>
        <v/>
      </c>
      <c r="V2320" t="e">
        <f>MIN(VLOOKUP($U2320,margin_ranges!$A$5:$D$10,4,FALSE),$P2320*100)</f>
        <v>#N/A</v>
      </c>
      <c r="Y2320" s="29" t="e">
        <f t="shared" si="36"/>
        <v>#N/A</v>
      </c>
    </row>
    <row r="2321" spans="1:25" x14ac:dyDescent="0.3">
      <c r="A2321" s="8" t="s">
        <v>17</v>
      </c>
      <c r="B2321" s="8" t="s">
        <v>4129</v>
      </c>
      <c r="C2321" s="8" t="s">
        <v>4130</v>
      </c>
      <c r="D2321" s="28" t="s">
        <v>4131</v>
      </c>
      <c r="E2321" s="8" t="s">
        <v>4132</v>
      </c>
      <c r="F2321" s="24">
        <v>0.34</v>
      </c>
      <c r="G2321" s="24">
        <v>0</v>
      </c>
      <c r="H2321" s="25">
        <v>149.64279999999999</v>
      </c>
      <c r="I2321" s="25">
        <v>5.9419000000000004</v>
      </c>
      <c r="J2321" s="15">
        <v>74</v>
      </c>
      <c r="K2321" s="15">
        <v>22</v>
      </c>
      <c r="L2321" s="13">
        <v>3.9699999999999999E-2</v>
      </c>
      <c r="M2321" s="7">
        <v>0.41730559</v>
      </c>
      <c r="N2321" s="26">
        <v>0.1</v>
      </c>
      <c r="O2321" s="27" t="s">
        <v>22</v>
      </c>
      <c r="P2321" s="8">
        <v>0.76036745559999996</v>
      </c>
      <c r="Q2321" s="24">
        <v>0.34</v>
      </c>
      <c r="R2321" t="str">
        <f>IF($Q2321*100&gt;=VLOOKUP($O2321,margin_ranges!$A$5:$C$10,2,FALSE),IF($Q2321*100&lt;=VLOOKUP($O2321,margin_ranges!$A$5:$C$10,3,FALSE)+10,"IN RANGE","ABOVE RANGE"),"BELOW RANGE")</f>
        <v>IN RANGE</v>
      </c>
      <c r="S2321">
        <f>MIN(VLOOKUP($O2321,margin_ranges!$A$5:$D$10,4,FALSE),$P2321*100)</f>
        <v>29.75</v>
      </c>
      <c r="T2321" s="29">
        <f>(1-$S2321/100)/(1-$F2321)-1</f>
        <v>6.4393939393939448E-2</v>
      </c>
      <c r="U2321" s="19" t="str">
        <f>IF(ABS(IFERROR(T2321,0))&gt;0.05,INDEX(margin_ranges!$C$13:$C$16,MATCH($F2321*100,margin_ranges!$B$13:$B$16,1)),"")</f>
        <v>Balanced (Type B)</v>
      </c>
      <c r="V2321">
        <f>MIN(VLOOKUP($U2321,margin_ranges!$A$5:$D$10,4,FALSE),$P2321*100)</f>
        <v>29.75</v>
      </c>
      <c r="Y2321" s="29">
        <f t="shared" si="36"/>
        <v>6.4393939393939448E-2</v>
      </c>
    </row>
    <row r="2322" spans="1:25" x14ac:dyDescent="0.3">
      <c r="A2322" s="8" t="s">
        <v>17</v>
      </c>
      <c r="B2322" s="8" t="s">
        <v>4129</v>
      </c>
      <c r="C2322" s="8" t="s">
        <v>4130</v>
      </c>
      <c r="D2322" s="8" t="s">
        <v>4133</v>
      </c>
      <c r="E2322" s="8" t="s">
        <v>4134</v>
      </c>
      <c r="F2322" s="24">
        <v>0.33999999999999903</v>
      </c>
      <c r="G2322" s="24">
        <v>1</v>
      </c>
      <c r="H2322" s="25">
        <v>699.09059999999999</v>
      </c>
      <c r="I2322" s="25">
        <v>64.139300000000006</v>
      </c>
      <c r="J2322" s="15">
        <v>913</v>
      </c>
      <c r="K2322" s="15">
        <v>280</v>
      </c>
      <c r="L2322" s="13">
        <v>9.1700000000000004E-2</v>
      </c>
      <c r="M2322" s="7">
        <v>0.47461083999999998</v>
      </c>
      <c r="N2322" s="26">
        <v>0.2</v>
      </c>
      <c r="O2322" s="27" t="s">
        <v>22</v>
      </c>
      <c r="P2322" s="8">
        <v>0.57860212010000001</v>
      </c>
      <c r="Q2322" s="24">
        <v>0.34</v>
      </c>
      <c r="R2322" t="str">
        <f>IF($Q2322*100&gt;=VLOOKUP($O2322,margin_ranges!$A$5:$C$10,2,FALSE),IF($Q2322*100&lt;=VLOOKUP($O2322,margin_ranges!$A$5:$C$10,3,FALSE)+10,"IN RANGE","ABOVE RANGE"),"BELOW RANGE")</f>
        <v>IN RANGE</v>
      </c>
      <c r="S2322">
        <f>MIN(VLOOKUP($O2322,margin_ranges!$A$5:$D$10,4,FALSE),$P2322*100)</f>
        <v>29.75</v>
      </c>
      <c r="T2322" s="29">
        <f>(1-$S2322/100)/(1-$F2322)-1</f>
        <v>6.4393939393937671E-2</v>
      </c>
      <c r="U2322" s="19" t="str">
        <f>IF(ABS(IFERROR(T2322,0))&gt;0.05,INDEX(margin_ranges!$C$13:$C$16,MATCH($F2322*100,margin_ranges!$B$13:$B$16,1)),"")</f>
        <v>Balanced (Type B)</v>
      </c>
      <c r="V2322">
        <f>MIN(VLOOKUP($U2322,margin_ranges!$A$5:$D$10,4,FALSE),$P2322*100)</f>
        <v>29.75</v>
      </c>
      <c r="Y2322" s="29">
        <f t="shared" si="36"/>
        <v>6.4393939393937671E-2</v>
      </c>
    </row>
    <row r="2323" spans="1:25" x14ac:dyDescent="0.3">
      <c r="A2323" s="8" t="s">
        <v>35</v>
      </c>
      <c r="B2323" s="8" t="s">
        <v>4135</v>
      </c>
      <c r="C2323" s="8" t="s">
        <v>34</v>
      </c>
      <c r="D2323" s="8" t="s">
        <v>34</v>
      </c>
      <c r="E2323" s="8"/>
      <c r="F2323" s="24">
        <v>0.26992046122899699</v>
      </c>
      <c r="G2323" s="24">
        <v>0</v>
      </c>
      <c r="H2323" s="25">
        <v>2049.0389</v>
      </c>
      <c r="I2323" s="25">
        <v>180.34780000000001</v>
      </c>
      <c r="J2323" s="15">
        <v>5579</v>
      </c>
      <c r="K2323" s="15">
        <v>1474</v>
      </c>
      <c r="L2323" s="13">
        <v>8.7999999999999995E-2</v>
      </c>
      <c r="M2323" s="7">
        <v>1.0311068000000001</v>
      </c>
      <c r="N2323" s="26">
        <v>0.72997699999999999</v>
      </c>
      <c r="O2323" s="27"/>
      <c r="P2323" s="8">
        <v>0.29204520950000001</v>
      </c>
      <c r="Q2323" s="24">
        <v>0.26989999999999997</v>
      </c>
      <c r="R2323" t="e">
        <f>IF($Q2323*100&gt;=VLOOKUP($O2323,margin_ranges!$A$5:$C$10,2,FALSE),IF($Q2323*100&lt;=VLOOKUP($O2323,margin_ranges!$A$5:$C$10,3,FALSE)+10,"IN RANGE","ABOVE RANGE"),"BELOW RANGE")</f>
        <v>#N/A</v>
      </c>
      <c r="S2323" t="e">
        <f>MIN(VLOOKUP($O2323,margin_ranges!$A$5:$D$10,4,FALSE),$P2323*100)</f>
        <v>#N/A</v>
      </c>
      <c r="T2323" s="29" t="e">
        <f>(1-$S2323/100)/(1-$F2323)-1</f>
        <v>#N/A</v>
      </c>
      <c r="U2323" s="19" t="str">
        <f>IF(ABS(IFERROR(T2323,0))&gt;0.05,INDEX(margin_ranges!$C$13:$C$16,MATCH($F2323*100,margin_ranges!$B$13:$B$16,1)),"")</f>
        <v/>
      </c>
      <c r="V2323" t="e">
        <f>MIN(VLOOKUP($U2323,margin_ranges!$A$5:$D$10,4,FALSE),$P2323*100)</f>
        <v>#N/A</v>
      </c>
      <c r="Y2323" s="29" t="e">
        <f t="shared" si="36"/>
        <v>#N/A</v>
      </c>
    </row>
    <row r="2324" spans="1:25" x14ac:dyDescent="0.3">
      <c r="A2324" s="8" t="s">
        <v>33</v>
      </c>
      <c r="B2324" s="8" t="s">
        <v>4135</v>
      </c>
      <c r="C2324" s="8" t="s">
        <v>4136</v>
      </c>
      <c r="D2324" s="8" t="s">
        <v>34</v>
      </c>
      <c r="E2324" s="8"/>
      <c r="F2324" s="24">
        <v>0.26992046122899699</v>
      </c>
      <c r="G2324" s="24">
        <v>0</v>
      </c>
      <c r="H2324" s="25">
        <v>2049.0389</v>
      </c>
      <c r="I2324" s="25">
        <v>180.34780000000001</v>
      </c>
      <c r="J2324" s="15">
        <v>5579</v>
      </c>
      <c r="K2324" s="15">
        <v>1474</v>
      </c>
      <c r="L2324" s="13">
        <v>8.7999999999999995E-2</v>
      </c>
      <c r="M2324" s="7">
        <v>1.0311068000000001</v>
      </c>
      <c r="N2324" s="26">
        <v>0.72997699999999999</v>
      </c>
      <c r="O2324" s="27"/>
      <c r="P2324" s="8">
        <v>0.29204520950000001</v>
      </c>
      <c r="Q2324" s="24">
        <v>0.26989999999999997</v>
      </c>
      <c r="R2324" t="e">
        <f>IF($Q2324*100&gt;=VLOOKUP($O2324,margin_ranges!$A$5:$C$10,2,FALSE),IF($Q2324*100&lt;=VLOOKUP($O2324,margin_ranges!$A$5:$C$10,3,FALSE)+10,"IN RANGE","ABOVE RANGE"),"BELOW RANGE")</f>
        <v>#N/A</v>
      </c>
      <c r="S2324" t="e">
        <f>MIN(VLOOKUP($O2324,margin_ranges!$A$5:$D$10,4,FALSE),$P2324*100)</f>
        <v>#N/A</v>
      </c>
      <c r="T2324" s="29" t="e">
        <f>(1-$S2324/100)/(1-$F2324)-1</f>
        <v>#N/A</v>
      </c>
      <c r="U2324" s="19" t="str">
        <f>IF(ABS(IFERROR(T2324,0))&gt;0.05,INDEX(margin_ranges!$C$13:$C$16,MATCH($F2324*100,margin_ranges!$B$13:$B$16,1)),"")</f>
        <v/>
      </c>
      <c r="V2324" t="e">
        <f>MIN(VLOOKUP($U2324,margin_ranges!$A$5:$D$10,4,FALSE),$P2324*100)</f>
        <v>#N/A</v>
      </c>
      <c r="Y2324" s="29" t="e">
        <f t="shared" si="36"/>
        <v>#N/A</v>
      </c>
    </row>
    <row r="2325" spans="1:25" x14ac:dyDescent="0.3">
      <c r="A2325" s="8" t="s">
        <v>17</v>
      </c>
      <c r="B2325" s="8" t="s">
        <v>4135</v>
      </c>
      <c r="C2325" s="8" t="s">
        <v>4136</v>
      </c>
      <c r="D2325" s="8" t="s">
        <v>4137</v>
      </c>
      <c r="E2325" s="8" t="s">
        <v>4138</v>
      </c>
      <c r="F2325" s="24">
        <v>0.3</v>
      </c>
      <c r="G2325" s="24">
        <v>0</v>
      </c>
      <c r="H2325" s="25">
        <v>97.736099999999993</v>
      </c>
      <c r="I2325" s="25">
        <v>13.7819</v>
      </c>
      <c r="J2325" s="15">
        <v>309</v>
      </c>
      <c r="K2325" s="15">
        <v>93</v>
      </c>
      <c r="L2325" s="13">
        <v>0.14099999999999999</v>
      </c>
      <c r="M2325" s="7">
        <v>0.74630932999999999</v>
      </c>
      <c r="N2325" s="26">
        <v>0.5</v>
      </c>
      <c r="O2325" s="27" t="s">
        <v>92</v>
      </c>
      <c r="P2325" s="8">
        <v>0.33003651449999999</v>
      </c>
      <c r="Q2325" s="24">
        <v>0.3</v>
      </c>
      <c r="R2325" t="str">
        <f>IF($Q2325*100&gt;=VLOOKUP($O2325,margin_ranges!$A$5:$C$10,2,FALSE),IF($Q2325*100&lt;=VLOOKUP($O2325,margin_ranges!$A$5:$C$10,3,FALSE)+10,"IN RANGE","ABOVE RANGE"),"BELOW RANGE")</f>
        <v>IN RANGE</v>
      </c>
      <c r="S2325">
        <f>MIN(VLOOKUP($O2325,margin_ranges!$A$5:$D$10,4,FALSE),$P2325*100)</f>
        <v>29.75</v>
      </c>
      <c r="T2325" s="29">
        <f>(1-$S2325/100)/(1-$F2325)-1</f>
        <v>3.5714285714285587E-3</v>
      </c>
      <c r="U2325" s="19" t="str">
        <f>IF(ABS(IFERROR(T2325,0))&gt;0.05,INDEX(margin_ranges!$C$13:$C$16,MATCH($F2325*100,margin_ranges!$B$13:$B$16,1)),"")</f>
        <v/>
      </c>
      <c r="V2325" t="e">
        <f>MIN(VLOOKUP($U2325,margin_ranges!$A$5:$D$10,4,FALSE),$P2325*100)</f>
        <v>#N/A</v>
      </c>
      <c r="Y2325" s="29" t="e">
        <f t="shared" si="36"/>
        <v>#N/A</v>
      </c>
    </row>
    <row r="2326" spans="1:25" x14ac:dyDescent="0.3">
      <c r="A2326" s="8" t="s">
        <v>17</v>
      </c>
      <c r="B2326" s="8" t="s">
        <v>4135</v>
      </c>
      <c r="C2326" s="8" t="s">
        <v>4136</v>
      </c>
      <c r="D2326" s="8" t="s">
        <v>4139</v>
      </c>
      <c r="E2326" s="8" t="s">
        <v>4140</v>
      </c>
      <c r="F2326" s="24">
        <v>0.3</v>
      </c>
      <c r="G2326" s="24">
        <v>0</v>
      </c>
      <c r="H2326" s="25">
        <v>137.71430000000001</v>
      </c>
      <c r="I2326" s="25">
        <v>16.9466</v>
      </c>
      <c r="J2326" s="15">
        <v>392</v>
      </c>
      <c r="K2326" s="15">
        <v>118</v>
      </c>
      <c r="L2326" s="13">
        <v>0.1231</v>
      </c>
      <c r="M2326" s="7">
        <v>0.77166051000000002</v>
      </c>
      <c r="N2326" s="26">
        <v>0.5</v>
      </c>
      <c r="O2326" s="27" t="s">
        <v>92</v>
      </c>
      <c r="P2326" s="8">
        <v>0.3520466686</v>
      </c>
      <c r="Q2326" s="24">
        <v>0.3</v>
      </c>
      <c r="R2326" t="str">
        <f>IF($Q2326*100&gt;=VLOOKUP($O2326,margin_ranges!$A$5:$C$10,2,FALSE),IF($Q2326*100&lt;=VLOOKUP($O2326,margin_ranges!$A$5:$C$10,3,FALSE)+10,"IN RANGE","ABOVE RANGE"),"BELOW RANGE")</f>
        <v>IN RANGE</v>
      </c>
      <c r="S2326">
        <f>MIN(VLOOKUP($O2326,margin_ranges!$A$5:$D$10,4,FALSE),$P2326*100)</f>
        <v>29.75</v>
      </c>
      <c r="T2326" s="29">
        <f>(1-$S2326/100)/(1-$F2326)-1</f>
        <v>3.5714285714285587E-3</v>
      </c>
      <c r="U2326" s="19" t="str">
        <f>IF(ABS(IFERROR(T2326,0))&gt;0.05,INDEX(margin_ranges!$C$13:$C$16,MATCH($F2326*100,margin_ranges!$B$13:$B$16,1)),"")</f>
        <v/>
      </c>
      <c r="V2326" t="e">
        <f>MIN(VLOOKUP($U2326,margin_ranges!$A$5:$D$10,4,FALSE),$P2326*100)</f>
        <v>#N/A</v>
      </c>
      <c r="Y2326" s="29" t="e">
        <f t="shared" si="36"/>
        <v>#N/A</v>
      </c>
    </row>
    <row r="2327" spans="1:25" x14ac:dyDescent="0.3">
      <c r="A2327" s="8" t="s">
        <v>17</v>
      </c>
      <c r="B2327" s="8" t="s">
        <v>4135</v>
      </c>
      <c r="C2327" s="8" t="s">
        <v>4136</v>
      </c>
      <c r="D2327" s="8" t="s">
        <v>4145</v>
      </c>
      <c r="E2327" s="8" t="s">
        <v>4146</v>
      </c>
      <c r="F2327" s="24">
        <v>0.3</v>
      </c>
      <c r="G2327" s="24">
        <v>0</v>
      </c>
      <c r="H2327" s="25">
        <v>193.16059999999999</v>
      </c>
      <c r="I2327" s="25">
        <v>14.7699</v>
      </c>
      <c r="J2327" s="15">
        <v>376</v>
      </c>
      <c r="K2327" s="15">
        <v>113</v>
      </c>
      <c r="L2327" s="13">
        <v>7.6499999999999999E-2</v>
      </c>
      <c r="M2327" s="7">
        <v>0.84960199000000003</v>
      </c>
      <c r="N2327" s="26">
        <v>0.5</v>
      </c>
      <c r="O2327" s="27" t="s">
        <v>92</v>
      </c>
      <c r="P2327" s="8">
        <v>0.41148913640000001</v>
      </c>
      <c r="Q2327" s="24">
        <v>0.3</v>
      </c>
      <c r="R2327" t="str">
        <f>IF($Q2327*100&gt;=VLOOKUP($O2327,margin_ranges!$A$5:$C$10,2,FALSE),IF($Q2327*100&lt;=VLOOKUP($O2327,margin_ranges!$A$5:$C$10,3,FALSE)+10,"IN RANGE","ABOVE RANGE"),"BELOW RANGE")</f>
        <v>IN RANGE</v>
      </c>
      <c r="S2327">
        <f>MIN(VLOOKUP($O2327,margin_ranges!$A$5:$D$10,4,FALSE),$P2327*100)</f>
        <v>29.75</v>
      </c>
      <c r="T2327" s="29">
        <f>(1-$S2327/100)/(1-$F2327)-1</f>
        <v>3.5714285714285587E-3</v>
      </c>
      <c r="U2327" s="19" t="str">
        <f>IF(ABS(IFERROR(T2327,0))&gt;0.05,INDEX(margin_ranges!$C$13:$C$16,MATCH($F2327*100,margin_ranges!$B$13:$B$16,1)),"")</f>
        <v/>
      </c>
      <c r="V2327" t="e">
        <f>MIN(VLOOKUP($U2327,margin_ranges!$A$5:$D$10,4,FALSE),$P2327*100)</f>
        <v>#N/A</v>
      </c>
      <c r="Y2327" s="29" t="e">
        <f t="shared" si="36"/>
        <v>#N/A</v>
      </c>
    </row>
    <row r="2328" spans="1:25" x14ac:dyDescent="0.3">
      <c r="A2328" s="8" t="s">
        <v>17</v>
      </c>
      <c r="B2328" s="8" t="s">
        <v>4135</v>
      </c>
      <c r="C2328" s="8" t="s">
        <v>4136</v>
      </c>
      <c r="D2328" s="8" t="s">
        <v>4147</v>
      </c>
      <c r="E2328" s="8" t="s">
        <v>4148</v>
      </c>
      <c r="F2328" s="24">
        <v>0.3</v>
      </c>
      <c r="G2328" s="24">
        <v>0</v>
      </c>
      <c r="H2328" s="25">
        <v>134.0856</v>
      </c>
      <c r="I2328" s="25">
        <v>12.4686</v>
      </c>
      <c r="J2328" s="15">
        <v>280</v>
      </c>
      <c r="K2328" s="15">
        <v>83</v>
      </c>
      <c r="L2328" s="13">
        <v>9.2999999999999999E-2</v>
      </c>
      <c r="M2328" s="7">
        <v>0.74788268000000002</v>
      </c>
      <c r="N2328" s="26">
        <v>0.5</v>
      </c>
      <c r="O2328" s="27" t="s">
        <v>92</v>
      </c>
      <c r="P2328" s="8">
        <v>0.33144593970000003</v>
      </c>
      <c r="Q2328" s="24">
        <v>0.3</v>
      </c>
      <c r="R2328" t="str">
        <f>IF($Q2328*100&gt;=VLOOKUP($O2328,margin_ranges!$A$5:$C$10,2,FALSE),IF($Q2328*100&lt;=VLOOKUP($O2328,margin_ranges!$A$5:$C$10,3,FALSE)+10,"IN RANGE","ABOVE RANGE"),"BELOW RANGE")</f>
        <v>IN RANGE</v>
      </c>
      <c r="S2328">
        <f>MIN(VLOOKUP($O2328,margin_ranges!$A$5:$D$10,4,FALSE),$P2328*100)</f>
        <v>29.75</v>
      </c>
      <c r="T2328" s="29">
        <f>(1-$S2328/100)/(1-$F2328)-1</f>
        <v>3.5714285714285587E-3</v>
      </c>
      <c r="U2328" s="19" t="str">
        <f>IF(ABS(IFERROR(T2328,0))&gt;0.05,INDEX(margin_ranges!$C$13:$C$16,MATCH($F2328*100,margin_ranges!$B$13:$B$16,1)),"")</f>
        <v/>
      </c>
      <c r="V2328" t="e">
        <f>MIN(VLOOKUP($U2328,margin_ranges!$A$5:$D$10,4,FALSE),$P2328*100)</f>
        <v>#N/A</v>
      </c>
      <c r="Y2328" s="29" t="e">
        <f t="shared" si="36"/>
        <v>#N/A</v>
      </c>
    </row>
    <row r="2329" spans="1:25" x14ac:dyDescent="0.3">
      <c r="A2329" s="8" t="s">
        <v>17</v>
      </c>
      <c r="B2329" s="8" t="s">
        <v>4135</v>
      </c>
      <c r="C2329" s="8" t="s">
        <v>4136</v>
      </c>
      <c r="D2329" s="8" t="s">
        <v>4159</v>
      </c>
      <c r="E2329" s="8" t="s">
        <v>4160</v>
      </c>
      <c r="F2329" s="24">
        <v>0.3</v>
      </c>
      <c r="G2329" s="24">
        <v>0</v>
      </c>
      <c r="H2329" s="25">
        <v>181.6592</v>
      </c>
      <c r="I2329" s="25">
        <v>16.142900000000001</v>
      </c>
      <c r="J2329" s="15">
        <v>386</v>
      </c>
      <c r="K2329" s="15">
        <v>116</v>
      </c>
      <c r="L2329" s="13">
        <v>8.8900000000000007E-2</v>
      </c>
      <c r="M2329" s="7">
        <v>0.79729559000000005</v>
      </c>
      <c r="N2329" s="26">
        <v>0.5</v>
      </c>
      <c r="O2329" s="27" t="s">
        <v>92</v>
      </c>
      <c r="P2329" s="8">
        <v>0.37288001079999999</v>
      </c>
      <c r="Q2329" s="24">
        <v>0.3</v>
      </c>
      <c r="R2329" t="str">
        <f>IF($Q2329*100&gt;=VLOOKUP($O2329,margin_ranges!$A$5:$C$10,2,FALSE),IF($Q2329*100&lt;=VLOOKUP($O2329,margin_ranges!$A$5:$C$10,3,FALSE)+10,"IN RANGE","ABOVE RANGE"),"BELOW RANGE")</f>
        <v>IN RANGE</v>
      </c>
      <c r="S2329">
        <f>MIN(VLOOKUP($O2329,margin_ranges!$A$5:$D$10,4,FALSE),$P2329*100)</f>
        <v>29.75</v>
      </c>
      <c r="T2329" s="29">
        <f>(1-$S2329/100)/(1-$F2329)-1</f>
        <v>3.5714285714285587E-3</v>
      </c>
      <c r="U2329" s="19" t="str">
        <f>IF(ABS(IFERROR(T2329,0))&gt;0.05,INDEX(margin_ranges!$C$13:$C$16,MATCH($F2329*100,margin_ranges!$B$13:$B$16,1)),"")</f>
        <v/>
      </c>
      <c r="V2329" t="e">
        <f>MIN(VLOOKUP($U2329,margin_ranges!$A$5:$D$10,4,FALSE),$P2329*100)</f>
        <v>#N/A</v>
      </c>
      <c r="Y2329" s="29" t="e">
        <f t="shared" si="36"/>
        <v>#N/A</v>
      </c>
    </row>
    <row r="2330" spans="1:25" x14ac:dyDescent="0.3">
      <c r="A2330" s="8" t="s">
        <v>17</v>
      </c>
      <c r="B2330" s="8" t="s">
        <v>4135</v>
      </c>
      <c r="C2330" s="8" t="s">
        <v>4136</v>
      </c>
      <c r="D2330" s="8" t="s">
        <v>4141</v>
      </c>
      <c r="E2330" s="8" t="s">
        <v>4142</v>
      </c>
      <c r="F2330" s="24">
        <v>0.23909581053655801</v>
      </c>
      <c r="G2330" s="24">
        <v>0</v>
      </c>
      <c r="H2330" s="25">
        <v>175.62540000000001</v>
      </c>
      <c r="I2330" s="25">
        <v>17.471599999999999</v>
      </c>
      <c r="J2330" s="15">
        <v>689</v>
      </c>
      <c r="K2330" s="15">
        <v>165</v>
      </c>
      <c r="L2330" s="13">
        <v>9.9500000000000005E-2</v>
      </c>
      <c r="M2330" s="7">
        <v>1.31422591</v>
      </c>
      <c r="N2330" s="26">
        <v>1</v>
      </c>
      <c r="O2330" s="27" t="s">
        <v>92</v>
      </c>
      <c r="P2330" s="8">
        <v>0.23909581050000001</v>
      </c>
      <c r="Q2330" s="24">
        <v>0.25</v>
      </c>
      <c r="R2330" t="str">
        <f>IF($Q2330*100&gt;=VLOOKUP($O2330,margin_ranges!$A$5:$C$10,2,FALSE),IF($Q2330*100&lt;=VLOOKUP($O2330,margin_ranges!$A$5:$C$10,3,FALSE)+10,"IN RANGE","ABOVE RANGE"),"BELOW RANGE")</f>
        <v>IN RANGE</v>
      </c>
      <c r="S2330">
        <f>MIN(VLOOKUP($O2330,margin_ranges!$A$5:$D$10,4,FALSE),$P2330*100)</f>
        <v>23.90958105</v>
      </c>
      <c r="T2330" s="29">
        <f>(1-$S2330/100)/(1-$F2330)-1</f>
        <v>4.8045345479863499E-11</v>
      </c>
      <c r="U2330" s="19" t="str">
        <f>IF(ABS(IFERROR(T2330,0))&gt;0.05,INDEX(margin_ranges!$C$13:$C$16,MATCH($F2330*100,margin_ranges!$B$13:$B$16,1)),"")</f>
        <v/>
      </c>
      <c r="V2330" t="e">
        <f>MIN(VLOOKUP($U2330,margin_ranges!$A$5:$D$10,4,FALSE),$P2330*100)</f>
        <v>#N/A</v>
      </c>
      <c r="Y2330" s="29" t="e">
        <f t="shared" si="36"/>
        <v>#N/A</v>
      </c>
    </row>
    <row r="2331" spans="1:25" x14ac:dyDescent="0.3">
      <c r="A2331" s="8" t="s">
        <v>17</v>
      </c>
      <c r="B2331" s="8" t="s">
        <v>4135</v>
      </c>
      <c r="C2331" s="8" t="s">
        <v>4136</v>
      </c>
      <c r="D2331" s="8" t="s">
        <v>4157</v>
      </c>
      <c r="E2331" s="8" t="s">
        <v>4158</v>
      </c>
      <c r="F2331" s="24">
        <v>0.271421100622184</v>
      </c>
      <c r="G2331" s="24">
        <v>0</v>
      </c>
      <c r="H2331" s="25">
        <v>194.09389999999999</v>
      </c>
      <c r="I2331" s="25">
        <v>23.286200000000001</v>
      </c>
      <c r="J2331" s="15">
        <v>479</v>
      </c>
      <c r="K2331" s="15">
        <v>130</v>
      </c>
      <c r="L2331" s="13">
        <v>0.12</v>
      </c>
      <c r="M2331" s="7">
        <v>0.68626746999999999</v>
      </c>
      <c r="N2331" s="26">
        <v>0.5</v>
      </c>
      <c r="O2331" s="27" t="s">
        <v>92</v>
      </c>
      <c r="P2331" s="8">
        <v>0.27142110060000002</v>
      </c>
      <c r="Q2331" s="24">
        <v>0.3</v>
      </c>
      <c r="R2331" t="str">
        <f>IF($Q2331*100&gt;=VLOOKUP($O2331,margin_ranges!$A$5:$C$10,2,FALSE),IF($Q2331*100&lt;=VLOOKUP($O2331,margin_ranges!$A$5:$C$10,3,FALSE)+10,"IN RANGE","ABOVE RANGE"),"BELOW RANGE")</f>
        <v>IN RANGE</v>
      </c>
      <c r="S2331">
        <f>MIN(VLOOKUP($O2331,margin_ranges!$A$5:$D$10,4,FALSE),$P2331*100)</f>
        <v>27.14211006</v>
      </c>
      <c r="T2331" s="29">
        <f>(1-$S2331/100)/(1-$F2331)-1</f>
        <v>3.0448310539554768E-11</v>
      </c>
      <c r="U2331" s="19" t="str">
        <f>IF(ABS(IFERROR(T2331,0))&gt;0.05,INDEX(margin_ranges!$C$13:$C$16,MATCH($F2331*100,margin_ranges!$B$13:$B$16,1)),"")</f>
        <v/>
      </c>
      <c r="V2331" t="e">
        <f>MIN(VLOOKUP($U2331,margin_ranges!$A$5:$D$10,4,FALSE),$P2331*100)</f>
        <v>#N/A</v>
      </c>
      <c r="Y2331" s="29" t="e">
        <f t="shared" si="36"/>
        <v>#N/A</v>
      </c>
    </row>
    <row r="2332" spans="1:25" x14ac:dyDescent="0.3">
      <c r="A2332" s="8" t="s">
        <v>17</v>
      </c>
      <c r="B2332" s="8" t="s">
        <v>4135</v>
      </c>
      <c r="C2332" s="8" t="s">
        <v>4136</v>
      </c>
      <c r="D2332" s="8" t="s">
        <v>4155</v>
      </c>
      <c r="E2332" s="8" t="s">
        <v>4156</v>
      </c>
      <c r="F2332" s="24">
        <v>0.23931815198533599</v>
      </c>
      <c r="G2332" s="24">
        <v>0</v>
      </c>
      <c r="H2332" s="25">
        <v>125.742</v>
      </c>
      <c r="I2332" s="25">
        <v>13.7425</v>
      </c>
      <c r="J2332" s="15">
        <v>542</v>
      </c>
      <c r="K2332" s="15">
        <v>130</v>
      </c>
      <c r="L2332" s="13">
        <v>0.10929999999999999</v>
      </c>
      <c r="M2332" s="7">
        <v>1.31461005</v>
      </c>
      <c r="N2332" s="26">
        <v>1</v>
      </c>
      <c r="O2332" s="27" t="s">
        <v>92</v>
      </c>
      <c r="P2332" s="8">
        <v>0.23931815200000001</v>
      </c>
      <c r="Q2332" s="24">
        <v>0.25</v>
      </c>
      <c r="R2332" t="str">
        <f>IF($Q2332*100&gt;=VLOOKUP($O2332,margin_ranges!$A$5:$C$10,2,FALSE),IF($Q2332*100&lt;=VLOOKUP($O2332,margin_ranges!$A$5:$C$10,3,FALSE)+10,"IN RANGE","ABOVE RANGE"),"BELOW RANGE")</f>
        <v>IN RANGE</v>
      </c>
      <c r="S2332">
        <f>MIN(VLOOKUP($O2332,margin_ranges!$A$5:$D$10,4,FALSE),$P2332*100)</f>
        <v>23.931815199999999</v>
      </c>
      <c r="T2332" s="29">
        <f>(1-$S2332/100)/(1-$F2332)-1</f>
        <v>-1.9277357488078906E-11</v>
      </c>
      <c r="U2332" s="19" t="str">
        <f>IF(ABS(IFERROR(T2332,0))&gt;0.05,INDEX(margin_ranges!$C$13:$C$16,MATCH($F2332*100,margin_ranges!$B$13:$B$16,1)),"")</f>
        <v/>
      </c>
      <c r="V2332" t="e">
        <f>MIN(VLOOKUP($U2332,margin_ranges!$A$5:$D$10,4,FALSE),$P2332*100)</f>
        <v>#N/A</v>
      </c>
      <c r="Y2332" s="29" t="e">
        <f t="shared" si="36"/>
        <v>#N/A</v>
      </c>
    </row>
    <row r="2333" spans="1:25" x14ac:dyDescent="0.3">
      <c r="A2333" s="8" t="s">
        <v>17</v>
      </c>
      <c r="B2333" s="8" t="s">
        <v>4135</v>
      </c>
      <c r="C2333" s="8" t="s">
        <v>4136</v>
      </c>
      <c r="D2333" s="8" t="s">
        <v>4151</v>
      </c>
      <c r="E2333" s="8" t="s">
        <v>4152</v>
      </c>
      <c r="F2333" s="24">
        <v>0.25</v>
      </c>
      <c r="G2333" s="24">
        <v>0</v>
      </c>
      <c r="H2333" s="25">
        <v>223.464</v>
      </c>
      <c r="I2333" s="25">
        <v>15.386100000000001</v>
      </c>
      <c r="J2333" s="15">
        <v>622</v>
      </c>
      <c r="K2333" s="15">
        <v>154</v>
      </c>
      <c r="L2333" s="13">
        <v>6.8900000000000003E-2</v>
      </c>
      <c r="M2333" s="7">
        <v>1.34829368</v>
      </c>
      <c r="N2333" s="26">
        <v>1</v>
      </c>
      <c r="O2333" s="27" t="s">
        <v>92</v>
      </c>
      <c r="P2333" s="8">
        <v>0.2583218216</v>
      </c>
      <c r="Q2333" s="24">
        <v>0.25</v>
      </c>
      <c r="R2333" t="str">
        <f>IF($Q2333*100&gt;=VLOOKUP($O2333,margin_ranges!$A$5:$C$10,2,FALSE),IF($Q2333*100&lt;=VLOOKUP($O2333,margin_ranges!$A$5:$C$10,3,FALSE)+10,"IN RANGE","ABOVE RANGE"),"BELOW RANGE")</f>
        <v>IN RANGE</v>
      </c>
      <c r="S2333">
        <f>MIN(VLOOKUP($O2333,margin_ranges!$A$5:$D$10,4,FALSE),$P2333*100)</f>
        <v>25.832182159999999</v>
      </c>
      <c r="T2333" s="29">
        <f>(1-$S2333/100)/(1-$F2333)-1</f>
        <v>-1.1095762133333409E-2</v>
      </c>
      <c r="U2333" s="19" t="str">
        <f>IF(ABS(IFERROR(T2333,0))&gt;0.05,INDEX(margin_ranges!$C$13:$C$16,MATCH($F2333*100,margin_ranges!$B$13:$B$16,1)),"")</f>
        <v/>
      </c>
      <c r="V2333" t="e">
        <f>MIN(VLOOKUP($U2333,margin_ranges!$A$5:$D$10,4,FALSE),$P2333*100)</f>
        <v>#N/A</v>
      </c>
      <c r="Y2333" s="29" t="e">
        <f t="shared" si="36"/>
        <v>#N/A</v>
      </c>
    </row>
    <row r="2334" spans="1:25" x14ac:dyDescent="0.3">
      <c r="A2334" s="8" t="s">
        <v>17</v>
      </c>
      <c r="B2334" s="8" t="s">
        <v>4135</v>
      </c>
      <c r="C2334" s="8" t="s">
        <v>4136</v>
      </c>
      <c r="D2334" s="8" t="s">
        <v>4153</v>
      </c>
      <c r="E2334" s="8" t="s">
        <v>4154</v>
      </c>
      <c r="F2334" s="24">
        <v>0.25</v>
      </c>
      <c r="G2334" s="24">
        <v>0</v>
      </c>
      <c r="H2334" s="25">
        <v>212.47489999999999</v>
      </c>
      <c r="I2334" s="25">
        <v>15.364800000000001</v>
      </c>
      <c r="J2334" s="15">
        <v>622</v>
      </c>
      <c r="K2334" s="15">
        <v>154</v>
      </c>
      <c r="L2334" s="13">
        <v>7.2300000000000003E-2</v>
      </c>
      <c r="M2334" s="7">
        <v>1.3485567599999999</v>
      </c>
      <c r="N2334" s="26">
        <v>1</v>
      </c>
      <c r="O2334" s="27" t="s">
        <v>92</v>
      </c>
      <c r="P2334" s="8">
        <v>0.25846651310000002</v>
      </c>
      <c r="Q2334" s="24">
        <v>0.25</v>
      </c>
      <c r="R2334" t="str">
        <f>IF($Q2334*100&gt;=VLOOKUP($O2334,margin_ranges!$A$5:$C$10,2,FALSE),IF($Q2334*100&lt;=VLOOKUP($O2334,margin_ranges!$A$5:$C$10,3,FALSE)+10,"IN RANGE","ABOVE RANGE"),"BELOW RANGE")</f>
        <v>IN RANGE</v>
      </c>
      <c r="S2334">
        <f>MIN(VLOOKUP($O2334,margin_ranges!$A$5:$D$10,4,FALSE),$P2334*100)</f>
        <v>25.846651310000002</v>
      </c>
      <c r="T2334" s="29">
        <f>(1-$S2334/100)/(1-$F2334)-1</f>
        <v>-1.1288684133333393E-2</v>
      </c>
      <c r="U2334" s="19" t="str">
        <f>IF(ABS(IFERROR(T2334,0))&gt;0.05,INDEX(margin_ranges!$C$13:$C$16,MATCH($F2334*100,margin_ranges!$B$13:$B$16,1)),"")</f>
        <v/>
      </c>
      <c r="V2334" t="e">
        <f>MIN(VLOOKUP($U2334,margin_ranges!$A$5:$D$10,4,FALSE),$P2334*100)</f>
        <v>#N/A</v>
      </c>
      <c r="Y2334" s="29" t="e">
        <f t="shared" si="36"/>
        <v>#N/A</v>
      </c>
    </row>
    <row r="2335" spans="1:25" x14ac:dyDescent="0.3">
      <c r="A2335" s="8" t="s">
        <v>17</v>
      </c>
      <c r="B2335" s="8" t="s">
        <v>4135</v>
      </c>
      <c r="C2335" s="8" t="s">
        <v>4136</v>
      </c>
      <c r="D2335" s="8" t="s">
        <v>4143</v>
      </c>
      <c r="E2335" s="8" t="s">
        <v>4144</v>
      </c>
      <c r="F2335" s="24">
        <v>0.249999999999999</v>
      </c>
      <c r="G2335" s="24">
        <v>0</v>
      </c>
      <c r="H2335" s="25">
        <v>154.50890000000001</v>
      </c>
      <c r="I2335" s="25">
        <v>9.2058999999999997</v>
      </c>
      <c r="J2335" s="15">
        <v>383</v>
      </c>
      <c r="K2335" s="15">
        <v>95</v>
      </c>
      <c r="L2335" s="13">
        <v>5.96E-2</v>
      </c>
      <c r="M2335" s="7">
        <v>1.3871262099999999</v>
      </c>
      <c r="N2335" s="26">
        <v>1</v>
      </c>
      <c r="O2335" s="27" t="s">
        <v>92</v>
      </c>
      <c r="P2335" s="8">
        <v>0.27908506529999999</v>
      </c>
      <c r="Q2335" s="24">
        <v>0.25</v>
      </c>
      <c r="R2335" t="str">
        <f>IF($Q2335*100&gt;=VLOOKUP($O2335,margin_ranges!$A$5:$C$10,2,FALSE),IF($Q2335*100&lt;=VLOOKUP($O2335,margin_ranges!$A$5:$C$10,3,FALSE)+10,"IN RANGE","ABOVE RANGE"),"BELOW RANGE")</f>
        <v>IN RANGE</v>
      </c>
      <c r="S2335">
        <f>MIN(VLOOKUP($O2335,margin_ranges!$A$5:$D$10,4,FALSE),$P2335*100)</f>
        <v>27.90850653</v>
      </c>
      <c r="T2335" s="29">
        <f>(1-$S2335/100)/(1-$F2335)-1</f>
        <v>-3.8780087066667912E-2</v>
      </c>
      <c r="U2335" s="19" t="str">
        <f>IF(ABS(IFERROR(T2335,0))&gt;0.05,INDEX(margin_ranges!$C$13:$C$16,MATCH($F2335*100,margin_ranges!$B$13:$B$16,1)),"")</f>
        <v/>
      </c>
      <c r="V2335" t="e">
        <f>MIN(VLOOKUP($U2335,margin_ranges!$A$5:$D$10,4,FALSE),$P2335*100)</f>
        <v>#N/A</v>
      </c>
      <c r="Y2335" s="29" t="e">
        <f t="shared" si="36"/>
        <v>#N/A</v>
      </c>
    </row>
    <row r="2336" spans="1:25" x14ac:dyDescent="0.3">
      <c r="A2336" s="8" t="s">
        <v>17</v>
      </c>
      <c r="B2336" s="8" t="s">
        <v>4135</v>
      </c>
      <c r="C2336" s="8" t="s">
        <v>4136</v>
      </c>
      <c r="D2336" s="8" t="s">
        <v>4149</v>
      </c>
      <c r="E2336" s="8" t="s">
        <v>4150</v>
      </c>
      <c r="F2336" s="24">
        <v>0.25</v>
      </c>
      <c r="G2336" s="24">
        <v>0</v>
      </c>
      <c r="H2336" s="25">
        <v>218.77369999999999</v>
      </c>
      <c r="I2336" s="25">
        <v>11.780900000000001</v>
      </c>
      <c r="J2336" s="15">
        <v>498</v>
      </c>
      <c r="K2336" s="15">
        <v>124</v>
      </c>
      <c r="L2336" s="13">
        <v>5.3800000000000001E-2</v>
      </c>
      <c r="M2336" s="7">
        <v>1.40972637</v>
      </c>
      <c r="N2336" s="26">
        <v>1</v>
      </c>
      <c r="O2336" s="27" t="s">
        <v>92</v>
      </c>
      <c r="P2336" s="8">
        <v>0.29064248310000002</v>
      </c>
      <c r="Q2336" s="24">
        <v>0.25</v>
      </c>
      <c r="R2336" t="str">
        <f>IF($Q2336*100&gt;=VLOOKUP($O2336,margin_ranges!$A$5:$C$10,2,FALSE),IF($Q2336*100&lt;=VLOOKUP($O2336,margin_ranges!$A$5:$C$10,3,FALSE)+10,"IN RANGE","ABOVE RANGE"),"BELOW RANGE")</f>
        <v>IN RANGE</v>
      </c>
      <c r="S2336">
        <f>MIN(VLOOKUP($O2336,margin_ranges!$A$5:$D$10,4,FALSE),$P2336*100)</f>
        <v>29.06424831</v>
      </c>
      <c r="T2336" s="29">
        <f>(1-$S2336/100)/(1-$F2336)-1</f>
        <v>-5.4189977466666761E-2</v>
      </c>
      <c r="U2336" s="19" t="str">
        <f>IF(ABS(IFERROR(T2336,0))&gt;0.05,INDEX(margin_ranges!$C$13:$C$16,MATCH($F2336*100,margin_ranges!$B$13:$B$16,1)),"")</f>
        <v>Balanced (Type B)</v>
      </c>
      <c r="V2336">
        <f>MIN(VLOOKUP($U2336,margin_ranges!$A$5:$D$10,4,FALSE),$P2336*100)</f>
        <v>29.06424831</v>
      </c>
      <c r="Y2336" s="29">
        <f t="shared" si="36"/>
        <v>-5.4189977466666761E-2</v>
      </c>
    </row>
    <row r="2337" spans="1:25" x14ac:dyDescent="0.3">
      <c r="A2337" s="8" t="s">
        <v>35</v>
      </c>
      <c r="B2337" s="8" t="s">
        <v>4161</v>
      </c>
      <c r="C2337" s="8" t="s">
        <v>34</v>
      </c>
      <c r="D2337" s="8" t="s">
        <v>34</v>
      </c>
      <c r="E2337" s="8"/>
      <c r="F2337" s="24">
        <v>0.27502819273877899</v>
      </c>
      <c r="G2337" s="24">
        <v>0.79235509999999998</v>
      </c>
      <c r="H2337" s="25">
        <v>10308.694100000001</v>
      </c>
      <c r="I2337" s="25">
        <v>1380.0359000000001</v>
      </c>
      <c r="J2337" s="15">
        <v>57280</v>
      </c>
      <c r="K2337" s="15">
        <v>14491</v>
      </c>
      <c r="L2337" s="13">
        <v>0.13389999999999999</v>
      </c>
      <c r="M2337" s="7">
        <v>1.38353397</v>
      </c>
      <c r="N2337" s="26">
        <v>0.93049899999999997</v>
      </c>
      <c r="O2337" s="27"/>
      <c r="P2337" s="8">
        <v>0.32744766559999999</v>
      </c>
      <c r="Q2337" s="24">
        <v>0.27500000000000002</v>
      </c>
      <c r="R2337" t="e">
        <f>IF($Q2337*100&gt;=VLOOKUP($O2337,margin_ranges!$A$5:$C$10,2,FALSE),IF($Q2337*100&lt;=VLOOKUP($O2337,margin_ranges!$A$5:$C$10,3,FALSE)+10,"IN RANGE","ABOVE RANGE"),"BELOW RANGE")</f>
        <v>#N/A</v>
      </c>
      <c r="S2337" t="e">
        <f>MIN(VLOOKUP($O2337,margin_ranges!$A$5:$D$10,4,FALSE),$P2337*100)</f>
        <v>#N/A</v>
      </c>
      <c r="T2337" s="29" t="e">
        <f>(1-$S2337/100)/(1-$F2337)-1</f>
        <v>#N/A</v>
      </c>
      <c r="U2337" s="19" t="str">
        <f>IF(ABS(IFERROR(T2337,0))&gt;0.05,INDEX(margin_ranges!$C$13:$C$16,MATCH($F2337*100,margin_ranges!$B$13:$B$16,1)),"")</f>
        <v/>
      </c>
      <c r="V2337" t="e">
        <f>MIN(VLOOKUP($U2337,margin_ranges!$A$5:$D$10,4,FALSE),$P2337*100)</f>
        <v>#N/A</v>
      </c>
      <c r="Y2337" s="29" t="e">
        <f t="shared" si="36"/>
        <v>#N/A</v>
      </c>
    </row>
    <row r="2338" spans="1:25" x14ac:dyDescent="0.3">
      <c r="A2338" s="8" t="s">
        <v>33</v>
      </c>
      <c r="B2338" s="8" t="s">
        <v>4161</v>
      </c>
      <c r="C2338" s="8" t="s">
        <v>4162</v>
      </c>
      <c r="D2338" s="8" t="s">
        <v>34</v>
      </c>
      <c r="E2338" s="8"/>
      <c r="F2338" s="24">
        <v>0.27502819273877899</v>
      </c>
      <c r="G2338" s="24">
        <v>0.79235509999999998</v>
      </c>
      <c r="H2338" s="25">
        <v>10308.694100000001</v>
      </c>
      <c r="I2338" s="25">
        <v>1380.0359000000001</v>
      </c>
      <c r="J2338" s="15">
        <v>57280</v>
      </c>
      <c r="K2338" s="15">
        <v>14491</v>
      </c>
      <c r="L2338" s="13">
        <v>0.13389999999999999</v>
      </c>
      <c r="M2338" s="7">
        <v>1.38353397</v>
      </c>
      <c r="N2338" s="26">
        <v>0.93049899999999997</v>
      </c>
      <c r="O2338" s="27"/>
      <c r="P2338" s="8">
        <v>0.32744766559999999</v>
      </c>
      <c r="Q2338" s="24">
        <v>0.27500000000000002</v>
      </c>
      <c r="R2338" t="e">
        <f>IF($Q2338*100&gt;=VLOOKUP($O2338,margin_ranges!$A$5:$C$10,2,FALSE),IF($Q2338*100&lt;=VLOOKUP($O2338,margin_ranges!$A$5:$C$10,3,FALSE)+10,"IN RANGE","ABOVE RANGE"),"BELOW RANGE")</f>
        <v>#N/A</v>
      </c>
      <c r="S2338" t="e">
        <f>MIN(VLOOKUP($O2338,margin_ranges!$A$5:$D$10,4,FALSE),$P2338*100)</f>
        <v>#N/A</v>
      </c>
      <c r="T2338" s="29" t="e">
        <f>(1-$S2338/100)/(1-$F2338)-1</f>
        <v>#N/A</v>
      </c>
      <c r="U2338" s="19" t="str">
        <f>IF(ABS(IFERROR(T2338,0))&gt;0.05,INDEX(margin_ranges!$C$13:$C$16,MATCH($F2338*100,margin_ranges!$B$13:$B$16,1)),"")</f>
        <v/>
      </c>
      <c r="V2338" t="e">
        <f>MIN(VLOOKUP($U2338,margin_ranges!$A$5:$D$10,4,FALSE),$P2338*100)</f>
        <v>#N/A</v>
      </c>
      <c r="Y2338" s="29" t="e">
        <f t="shared" si="36"/>
        <v>#N/A</v>
      </c>
    </row>
    <row r="2339" spans="1:25" x14ac:dyDescent="0.3">
      <c r="A2339" s="8" t="s">
        <v>17</v>
      </c>
      <c r="B2339" s="8" t="s">
        <v>4161</v>
      </c>
      <c r="C2339" s="8" t="s">
        <v>4162</v>
      </c>
      <c r="D2339" s="8" t="s">
        <v>4342</v>
      </c>
      <c r="E2339" s="8" t="s">
        <v>4343</v>
      </c>
      <c r="F2339" s="24">
        <v>0.4</v>
      </c>
      <c r="G2339" s="24">
        <v>1</v>
      </c>
      <c r="H2339" s="25">
        <v>968.97140000000002</v>
      </c>
      <c r="I2339" s="25">
        <v>1.8978999999999999</v>
      </c>
      <c r="J2339" s="15">
        <v>52</v>
      </c>
      <c r="K2339" s="15">
        <v>23</v>
      </c>
      <c r="L2339" s="13">
        <v>2E-3</v>
      </c>
      <c r="M2339" s="7">
        <v>0.9048775</v>
      </c>
      <c r="N2339" s="26">
        <v>0.2</v>
      </c>
      <c r="O2339" s="27" t="s">
        <v>22</v>
      </c>
      <c r="P2339" s="8">
        <v>0.77897560669999999</v>
      </c>
      <c r="Q2339" s="24">
        <v>0.4</v>
      </c>
      <c r="R2339" t="str">
        <f>IF($Q2339*100&gt;=VLOOKUP($O2339,margin_ranges!$A$5:$C$10,2,FALSE),IF($Q2339*100&lt;=VLOOKUP($O2339,margin_ranges!$A$5:$C$10,3,FALSE)+10,"IN RANGE","ABOVE RANGE"),"BELOW RANGE")</f>
        <v>IN RANGE</v>
      </c>
      <c r="S2339">
        <f>MIN(VLOOKUP($O2339,margin_ranges!$A$5:$D$10,4,FALSE),$P2339*100)</f>
        <v>29.75</v>
      </c>
      <c r="T2339" s="29">
        <f>(1-$S2339/100)/(1-$F2339)-1</f>
        <v>0.17083333333333339</v>
      </c>
      <c r="U2339" s="19" t="str">
        <f>IF(ABS(IFERROR(T2339,0))&gt;0.05,INDEX(margin_ranges!$C$13:$C$16,MATCH($F2339*100,margin_ranges!$B$13:$B$16,1)),"")</f>
        <v>Margin Over Fill (Type C)</v>
      </c>
      <c r="V2339">
        <f>MIN(VLOOKUP($U2339,margin_ranges!$A$5:$D$10,4,FALSE),$P2339*100)</f>
        <v>43</v>
      </c>
      <c r="Y2339" s="29">
        <f t="shared" si="36"/>
        <v>-4.9999999999999822E-2</v>
      </c>
    </row>
    <row r="2340" spans="1:25" x14ac:dyDescent="0.3">
      <c r="A2340" s="8" t="s">
        <v>17</v>
      </c>
      <c r="B2340" s="8" t="s">
        <v>4161</v>
      </c>
      <c r="C2340" s="8" t="s">
        <v>4162</v>
      </c>
      <c r="D2340" s="8" t="s">
        <v>4288</v>
      </c>
      <c r="E2340" s="8" t="s">
        <v>4289</v>
      </c>
      <c r="F2340" s="24">
        <v>0.39</v>
      </c>
      <c r="G2340" s="24">
        <v>0</v>
      </c>
      <c r="H2340" s="25">
        <v>17.977699999999999</v>
      </c>
      <c r="I2340" s="25">
        <v>3.5926999999999998</v>
      </c>
      <c r="J2340" s="15">
        <v>126</v>
      </c>
      <c r="K2340" s="15">
        <v>45</v>
      </c>
      <c r="L2340" s="13">
        <v>0.19980000000000001</v>
      </c>
      <c r="M2340" s="7">
        <v>1.1706131500000001</v>
      </c>
      <c r="N2340" s="26">
        <v>0.55000000000000004</v>
      </c>
      <c r="O2340" s="27" t="s">
        <v>22</v>
      </c>
      <c r="P2340" s="8">
        <v>0.53016075200000001</v>
      </c>
      <c r="Q2340" s="24">
        <v>0.39</v>
      </c>
      <c r="R2340" t="str">
        <f>IF($Q2340*100&gt;=VLOOKUP($O2340,margin_ranges!$A$5:$C$10,2,FALSE),IF($Q2340*100&lt;=VLOOKUP($O2340,margin_ranges!$A$5:$C$10,3,FALSE)+10,"IN RANGE","ABOVE RANGE"),"BELOW RANGE")</f>
        <v>IN RANGE</v>
      </c>
      <c r="S2340">
        <f>MIN(VLOOKUP($O2340,margin_ranges!$A$5:$D$10,4,FALSE),$P2340*100)</f>
        <v>29.75</v>
      </c>
      <c r="T2340" s="29">
        <f>(1-$S2340/100)/(1-$F2340)-1</f>
        <v>0.15163934426229519</v>
      </c>
      <c r="U2340" s="19" t="str">
        <f>IF(ABS(IFERROR(T2340,0))&gt;0.05,INDEX(margin_ranges!$C$13:$C$16,MATCH($F2340*100,margin_ranges!$B$13:$B$16,1)),"")</f>
        <v>Margin Over Fill (Type C)</v>
      </c>
      <c r="V2340">
        <f>MIN(VLOOKUP($U2340,margin_ranges!$A$5:$D$10,4,FALSE),$P2340*100)</f>
        <v>43</v>
      </c>
      <c r="Y2340" s="29">
        <f t="shared" si="36"/>
        <v>-6.5573770491803129E-2</v>
      </c>
    </row>
    <row r="2341" spans="1:25" x14ac:dyDescent="0.3">
      <c r="A2341" s="8" t="s">
        <v>17</v>
      </c>
      <c r="B2341" s="8" t="s">
        <v>4161</v>
      </c>
      <c r="C2341" s="8" t="s">
        <v>4162</v>
      </c>
      <c r="D2341" s="8" t="s">
        <v>4503</v>
      </c>
      <c r="E2341" s="8" t="s">
        <v>4504</v>
      </c>
      <c r="F2341" s="24">
        <v>0.38999999999999901</v>
      </c>
      <c r="G2341" s="24">
        <v>1</v>
      </c>
      <c r="H2341" s="25">
        <v>310.2321</v>
      </c>
      <c r="I2341" s="25">
        <v>143.66589999999999</v>
      </c>
      <c r="J2341" s="15">
        <v>1020</v>
      </c>
      <c r="K2341" s="15">
        <v>362</v>
      </c>
      <c r="L2341" s="13">
        <v>0.46310000000000001</v>
      </c>
      <c r="M2341" s="7">
        <v>0.23663778999999999</v>
      </c>
      <c r="N2341" s="26">
        <v>0.1</v>
      </c>
      <c r="O2341" s="27" t="s">
        <v>22</v>
      </c>
      <c r="P2341" s="8">
        <v>0.57741323339999995</v>
      </c>
      <c r="Q2341" s="24">
        <v>0.39</v>
      </c>
      <c r="R2341" t="str">
        <f>IF($Q2341*100&gt;=VLOOKUP($O2341,margin_ranges!$A$5:$C$10,2,FALSE),IF($Q2341*100&lt;=VLOOKUP($O2341,margin_ranges!$A$5:$C$10,3,FALSE)+10,"IN RANGE","ABOVE RANGE"),"BELOW RANGE")</f>
        <v>IN RANGE</v>
      </c>
      <c r="S2341">
        <f>MIN(VLOOKUP($O2341,margin_ranges!$A$5:$D$10,4,FALSE),$P2341*100)</f>
        <v>29.75</v>
      </c>
      <c r="T2341" s="29">
        <f>(1-$S2341/100)/(1-$F2341)-1</f>
        <v>0.1516393442622932</v>
      </c>
      <c r="U2341" s="19" t="str">
        <f>IF(ABS(IFERROR(T2341,0))&gt;0.05,INDEX(margin_ranges!$C$13:$C$16,MATCH($F2341*100,margin_ranges!$B$13:$B$16,1)),"")</f>
        <v>Margin Over Fill (Type C)</v>
      </c>
      <c r="V2341">
        <f>MIN(VLOOKUP($U2341,margin_ranges!$A$5:$D$10,4,FALSE),$P2341*100)</f>
        <v>43</v>
      </c>
      <c r="Y2341" s="29">
        <f t="shared" si="36"/>
        <v>-6.5573770491804684E-2</v>
      </c>
    </row>
    <row r="2342" spans="1:25" x14ac:dyDescent="0.3">
      <c r="A2342" s="8" t="s">
        <v>17</v>
      </c>
      <c r="B2342" s="8" t="s">
        <v>4161</v>
      </c>
      <c r="C2342" s="8" t="s">
        <v>4162</v>
      </c>
      <c r="D2342" s="8" t="s">
        <v>4340</v>
      </c>
      <c r="E2342" s="8" t="s">
        <v>4341</v>
      </c>
      <c r="F2342" s="24">
        <v>0.35</v>
      </c>
      <c r="G2342" s="24">
        <v>1</v>
      </c>
      <c r="H2342" s="25">
        <v>58.519199999999998</v>
      </c>
      <c r="I2342" s="25">
        <v>14.0646</v>
      </c>
      <c r="J2342" s="15">
        <v>245</v>
      </c>
      <c r="K2342" s="15">
        <v>86</v>
      </c>
      <c r="L2342" s="13">
        <v>0.24030000000000001</v>
      </c>
      <c r="M2342" s="7">
        <v>0.57951752999999995</v>
      </c>
      <c r="N2342" s="26">
        <v>0.3</v>
      </c>
      <c r="O2342" s="27" t="s">
        <v>92</v>
      </c>
      <c r="P2342" s="8">
        <v>0.48232800129999998</v>
      </c>
      <c r="Q2342" s="24">
        <v>0.35</v>
      </c>
      <c r="R2342" t="str">
        <f>IF($Q2342*100&gt;=VLOOKUP($O2342,margin_ranges!$A$5:$C$10,2,FALSE),IF($Q2342*100&lt;=VLOOKUP($O2342,margin_ranges!$A$5:$C$10,3,FALSE)+10,"IN RANGE","ABOVE RANGE"),"BELOW RANGE")</f>
        <v>IN RANGE</v>
      </c>
      <c r="S2342">
        <f>MIN(VLOOKUP($O2342,margin_ranges!$A$5:$D$10,4,FALSE),$P2342*100)</f>
        <v>29.75</v>
      </c>
      <c r="T2342" s="29">
        <f>(1-$S2342/100)/(1-$F2342)-1</f>
        <v>8.0769230769230704E-2</v>
      </c>
      <c r="U2342" s="19" t="str">
        <f>IF(ABS(IFERROR(T2342,0))&gt;0.05,INDEX(margin_ranges!$C$13:$C$16,MATCH($F2342*100,margin_ranges!$B$13:$B$16,1)),"")</f>
        <v>Margin Over Fill (Type C)</v>
      </c>
      <c r="V2342">
        <f>MIN(VLOOKUP($U2342,margin_ranges!$A$5:$D$10,4,FALSE),$P2342*100)</f>
        <v>43</v>
      </c>
      <c r="Y2342" s="29">
        <f t="shared" si="36"/>
        <v>-0.12307692307692297</v>
      </c>
    </row>
    <row r="2343" spans="1:25" x14ac:dyDescent="0.3">
      <c r="A2343" s="8" t="s">
        <v>17</v>
      </c>
      <c r="B2343" s="8" t="s">
        <v>4161</v>
      </c>
      <c r="C2343" s="8" t="s">
        <v>4162</v>
      </c>
      <c r="D2343" s="8" t="s">
        <v>4527</v>
      </c>
      <c r="E2343" s="8" t="s">
        <v>4528</v>
      </c>
      <c r="F2343" s="24">
        <v>0.34450548407909198</v>
      </c>
      <c r="G2343" s="24">
        <v>0</v>
      </c>
      <c r="H2343" s="25">
        <v>11.361700000000001</v>
      </c>
      <c r="I2343" s="25">
        <v>1.4098999999999999</v>
      </c>
      <c r="J2343" s="15">
        <v>45</v>
      </c>
      <c r="K2343" s="15">
        <v>9</v>
      </c>
      <c r="L2343" s="13">
        <v>0.1241</v>
      </c>
      <c r="M2343" s="7">
        <v>1.0678960399999999</v>
      </c>
      <c r="N2343" s="26">
        <v>0.7</v>
      </c>
      <c r="O2343" s="27" t="s">
        <v>92</v>
      </c>
      <c r="P2343" s="8">
        <v>0.34450548409999998</v>
      </c>
      <c r="Q2343" s="24">
        <v>0.35</v>
      </c>
      <c r="R2343" t="str">
        <f>IF($Q2343*100&gt;=VLOOKUP($O2343,margin_ranges!$A$5:$C$10,2,FALSE),IF($Q2343*100&lt;=VLOOKUP($O2343,margin_ranges!$A$5:$C$10,3,FALSE)+10,"IN RANGE","ABOVE RANGE"),"BELOW RANGE")</f>
        <v>IN RANGE</v>
      </c>
      <c r="S2343">
        <f>MIN(VLOOKUP($O2343,margin_ranges!$A$5:$D$10,4,FALSE),$P2343*100)</f>
        <v>29.75</v>
      </c>
      <c r="T2343" s="29">
        <f>(1-$S2343/100)/(1-$F2343)-1</f>
        <v>7.1709957806517677E-2</v>
      </c>
      <c r="U2343" s="19" t="str">
        <f>IF(ABS(IFERROR(T2343,0))&gt;0.05,INDEX(margin_ranges!$C$13:$C$16,MATCH($F2343*100,margin_ranges!$B$13:$B$16,1)),"")</f>
        <v>Balanced (Type B)</v>
      </c>
      <c r="V2343">
        <f>MIN(VLOOKUP($U2343,margin_ranges!$A$5:$D$10,4,FALSE),$P2343*100)</f>
        <v>29.75</v>
      </c>
      <c r="Y2343" s="29">
        <f t="shared" si="36"/>
        <v>7.1709957806517677E-2</v>
      </c>
    </row>
    <row r="2344" spans="1:25" x14ac:dyDescent="0.3">
      <c r="A2344" s="8" t="s">
        <v>17</v>
      </c>
      <c r="B2344" s="8" t="s">
        <v>4161</v>
      </c>
      <c r="C2344" s="8" t="s">
        <v>4162</v>
      </c>
      <c r="D2344" s="8" t="s">
        <v>4205</v>
      </c>
      <c r="E2344" s="8" t="s">
        <v>4206</v>
      </c>
      <c r="F2344" s="24">
        <v>0.34</v>
      </c>
      <c r="G2344" s="24">
        <v>0</v>
      </c>
      <c r="H2344" s="25">
        <v>10.637499999999999</v>
      </c>
      <c r="I2344" s="25">
        <v>1.4369000000000001</v>
      </c>
      <c r="J2344" s="15">
        <v>32</v>
      </c>
      <c r="K2344" s="15">
        <v>10</v>
      </c>
      <c r="L2344" s="13">
        <v>0.1351</v>
      </c>
      <c r="M2344" s="7">
        <v>0.75272916999999995</v>
      </c>
      <c r="N2344" s="26">
        <v>0.35</v>
      </c>
      <c r="O2344" s="27" t="s">
        <v>22</v>
      </c>
      <c r="P2344" s="8">
        <v>0.53502532709999995</v>
      </c>
      <c r="Q2344" s="24">
        <v>0.34</v>
      </c>
      <c r="R2344" t="str">
        <f>IF($Q2344*100&gt;=VLOOKUP($O2344,margin_ranges!$A$5:$C$10,2,FALSE),IF($Q2344*100&lt;=VLOOKUP($O2344,margin_ranges!$A$5:$C$10,3,FALSE)+10,"IN RANGE","ABOVE RANGE"),"BELOW RANGE")</f>
        <v>IN RANGE</v>
      </c>
      <c r="S2344">
        <f>MIN(VLOOKUP($O2344,margin_ranges!$A$5:$D$10,4,FALSE),$P2344*100)</f>
        <v>29.75</v>
      </c>
      <c r="T2344" s="29">
        <f>(1-$S2344/100)/(1-$F2344)-1</f>
        <v>6.4393939393939448E-2</v>
      </c>
      <c r="U2344" s="19" t="str">
        <f>IF(ABS(IFERROR(T2344,0))&gt;0.05,INDEX(margin_ranges!$C$13:$C$16,MATCH($F2344*100,margin_ranges!$B$13:$B$16,1)),"")</f>
        <v>Balanced (Type B)</v>
      </c>
      <c r="V2344">
        <f>MIN(VLOOKUP($U2344,margin_ranges!$A$5:$D$10,4,FALSE),$P2344*100)</f>
        <v>29.75</v>
      </c>
      <c r="Y2344" s="29">
        <f t="shared" si="36"/>
        <v>6.4393939393939448E-2</v>
      </c>
    </row>
    <row r="2345" spans="1:25" x14ac:dyDescent="0.3">
      <c r="A2345" s="8" t="s">
        <v>17</v>
      </c>
      <c r="B2345" s="8" t="s">
        <v>4161</v>
      </c>
      <c r="C2345" s="8" t="s">
        <v>4162</v>
      </c>
      <c r="D2345" s="8" t="s">
        <v>4213</v>
      </c>
      <c r="E2345" s="8" t="s">
        <v>4214</v>
      </c>
      <c r="F2345" s="24">
        <v>0.34</v>
      </c>
      <c r="G2345" s="24">
        <v>0</v>
      </c>
      <c r="H2345" s="25">
        <v>17.749600000000001</v>
      </c>
      <c r="I2345" s="25">
        <v>1.4349000000000001</v>
      </c>
      <c r="J2345" s="15">
        <v>82</v>
      </c>
      <c r="K2345" s="15">
        <v>25</v>
      </c>
      <c r="L2345" s="13">
        <v>8.0799999999999997E-2</v>
      </c>
      <c r="M2345" s="7">
        <v>1.91307681</v>
      </c>
      <c r="N2345" s="26">
        <v>1.23</v>
      </c>
      <c r="O2345" s="27" t="s">
        <v>22</v>
      </c>
      <c r="P2345" s="8">
        <v>0.35705665619999999</v>
      </c>
      <c r="Q2345" s="24">
        <v>0.34</v>
      </c>
      <c r="R2345" t="str">
        <f>IF($Q2345*100&gt;=VLOOKUP($O2345,margin_ranges!$A$5:$C$10,2,FALSE),IF($Q2345*100&lt;=VLOOKUP($O2345,margin_ranges!$A$5:$C$10,3,FALSE)+10,"IN RANGE","ABOVE RANGE"),"BELOW RANGE")</f>
        <v>IN RANGE</v>
      </c>
      <c r="S2345">
        <f>MIN(VLOOKUP($O2345,margin_ranges!$A$5:$D$10,4,FALSE),$P2345*100)</f>
        <v>29.75</v>
      </c>
      <c r="T2345" s="29">
        <f>(1-$S2345/100)/(1-$F2345)-1</f>
        <v>6.4393939393939448E-2</v>
      </c>
      <c r="U2345" s="19" t="str">
        <f>IF(ABS(IFERROR(T2345,0))&gt;0.05,INDEX(margin_ranges!$C$13:$C$16,MATCH($F2345*100,margin_ranges!$B$13:$B$16,1)),"")</f>
        <v>Balanced (Type B)</v>
      </c>
      <c r="V2345">
        <f>MIN(VLOOKUP($U2345,margin_ranges!$A$5:$D$10,4,FALSE),$P2345*100)</f>
        <v>29.75</v>
      </c>
      <c r="Y2345" s="29">
        <f t="shared" si="36"/>
        <v>6.4393939393939448E-2</v>
      </c>
    </row>
    <row r="2346" spans="1:25" x14ac:dyDescent="0.3">
      <c r="A2346" s="8" t="s">
        <v>17</v>
      </c>
      <c r="B2346" s="8" t="s">
        <v>4161</v>
      </c>
      <c r="C2346" s="8" t="s">
        <v>4162</v>
      </c>
      <c r="D2346" s="8" t="s">
        <v>4259</v>
      </c>
      <c r="E2346" s="8" t="s">
        <v>4260</v>
      </c>
      <c r="F2346" s="24">
        <v>0.34</v>
      </c>
      <c r="G2346" s="24">
        <v>0</v>
      </c>
      <c r="H2346" s="25">
        <v>4.0080999999999998</v>
      </c>
      <c r="I2346" s="25">
        <v>0.28110000000000002</v>
      </c>
      <c r="J2346" s="15">
        <v>13</v>
      </c>
      <c r="K2346" s="15">
        <v>4</v>
      </c>
      <c r="L2346" s="13">
        <v>7.0099999999999996E-2</v>
      </c>
      <c r="M2346" s="7">
        <v>1.5154002499999999</v>
      </c>
      <c r="N2346" s="26">
        <v>1</v>
      </c>
      <c r="O2346" s="27" t="s">
        <v>22</v>
      </c>
      <c r="P2346" s="8">
        <v>0.34010833289999998</v>
      </c>
      <c r="Q2346" s="24">
        <v>0.34</v>
      </c>
      <c r="R2346" t="str">
        <f>IF($Q2346*100&gt;=VLOOKUP($O2346,margin_ranges!$A$5:$C$10,2,FALSE),IF($Q2346*100&lt;=VLOOKUP($O2346,margin_ranges!$A$5:$C$10,3,FALSE)+10,"IN RANGE","ABOVE RANGE"),"BELOW RANGE")</f>
        <v>IN RANGE</v>
      </c>
      <c r="S2346">
        <f>MIN(VLOOKUP($O2346,margin_ranges!$A$5:$D$10,4,FALSE),$P2346*100)</f>
        <v>29.75</v>
      </c>
      <c r="T2346" s="29">
        <f>(1-$S2346/100)/(1-$F2346)-1</f>
        <v>6.4393939393939448E-2</v>
      </c>
      <c r="U2346" s="19" t="str">
        <f>IF(ABS(IFERROR(T2346,0))&gt;0.05,INDEX(margin_ranges!$C$13:$C$16,MATCH($F2346*100,margin_ranges!$B$13:$B$16,1)),"")</f>
        <v>Balanced (Type B)</v>
      </c>
      <c r="V2346">
        <f>MIN(VLOOKUP($U2346,margin_ranges!$A$5:$D$10,4,FALSE),$P2346*100)</f>
        <v>29.75</v>
      </c>
      <c r="Y2346" s="29">
        <f t="shared" si="36"/>
        <v>6.4393939393939448E-2</v>
      </c>
    </row>
    <row r="2347" spans="1:25" x14ac:dyDescent="0.3">
      <c r="A2347" s="8" t="s">
        <v>17</v>
      </c>
      <c r="B2347" s="8" t="s">
        <v>4161</v>
      </c>
      <c r="C2347" s="8" t="s">
        <v>4162</v>
      </c>
      <c r="D2347" s="8" t="s">
        <v>4274</v>
      </c>
      <c r="E2347" s="8" t="s">
        <v>4275</v>
      </c>
      <c r="F2347" s="24">
        <v>0.34</v>
      </c>
      <c r="G2347" s="24">
        <v>1</v>
      </c>
      <c r="H2347" s="25">
        <v>161.8193</v>
      </c>
      <c r="I2347" s="25">
        <v>10.5124</v>
      </c>
      <c r="J2347" s="15">
        <v>405</v>
      </c>
      <c r="K2347" s="15">
        <v>123</v>
      </c>
      <c r="L2347" s="13">
        <v>6.5000000000000002E-2</v>
      </c>
      <c r="M2347" s="7">
        <v>1.28486067</v>
      </c>
      <c r="N2347" s="26">
        <v>0.75</v>
      </c>
      <c r="O2347" s="27" t="s">
        <v>22</v>
      </c>
      <c r="P2347" s="8">
        <v>0.4162791227</v>
      </c>
      <c r="Q2347" s="24">
        <v>0.34</v>
      </c>
      <c r="R2347" t="str">
        <f>IF($Q2347*100&gt;=VLOOKUP($O2347,margin_ranges!$A$5:$C$10,2,FALSE),IF($Q2347*100&lt;=VLOOKUP($O2347,margin_ranges!$A$5:$C$10,3,FALSE)+10,"IN RANGE","ABOVE RANGE"),"BELOW RANGE")</f>
        <v>IN RANGE</v>
      </c>
      <c r="S2347">
        <f>MIN(VLOOKUP($O2347,margin_ranges!$A$5:$D$10,4,FALSE),$P2347*100)</f>
        <v>29.75</v>
      </c>
      <c r="T2347" s="29">
        <f>(1-$S2347/100)/(1-$F2347)-1</f>
        <v>6.4393939393939448E-2</v>
      </c>
      <c r="U2347" s="19" t="str">
        <f>IF(ABS(IFERROR(T2347,0))&gt;0.05,INDEX(margin_ranges!$C$13:$C$16,MATCH($F2347*100,margin_ranges!$B$13:$B$16,1)),"")</f>
        <v>Balanced (Type B)</v>
      </c>
      <c r="V2347">
        <f>MIN(VLOOKUP($U2347,margin_ranges!$A$5:$D$10,4,FALSE),$P2347*100)</f>
        <v>29.75</v>
      </c>
      <c r="Y2347" s="29">
        <f t="shared" si="36"/>
        <v>6.4393939393939448E-2</v>
      </c>
    </row>
    <row r="2348" spans="1:25" x14ac:dyDescent="0.3">
      <c r="A2348" s="8" t="s">
        <v>17</v>
      </c>
      <c r="B2348" s="8" t="s">
        <v>4161</v>
      </c>
      <c r="C2348" s="8" t="s">
        <v>4162</v>
      </c>
      <c r="D2348" s="8" t="s">
        <v>4322</v>
      </c>
      <c r="E2348" s="8" t="s">
        <v>4323</v>
      </c>
      <c r="F2348" s="24">
        <v>0.34</v>
      </c>
      <c r="G2348" s="24">
        <v>0</v>
      </c>
      <c r="H2348" s="25">
        <v>29.6831</v>
      </c>
      <c r="I2348" s="25">
        <v>3.2332999999999998</v>
      </c>
      <c r="J2348" s="15">
        <v>40</v>
      </c>
      <c r="K2348" s="15">
        <v>12</v>
      </c>
      <c r="L2348" s="13">
        <v>0.1089</v>
      </c>
      <c r="M2348" s="7">
        <v>0.41394645000000002</v>
      </c>
      <c r="N2348" s="26">
        <v>0.25</v>
      </c>
      <c r="O2348" s="27" t="s">
        <v>22</v>
      </c>
      <c r="P2348" s="8">
        <v>0.39605714679999998</v>
      </c>
      <c r="Q2348" s="24">
        <v>0.34</v>
      </c>
      <c r="R2348" t="str">
        <f>IF($Q2348*100&gt;=VLOOKUP($O2348,margin_ranges!$A$5:$C$10,2,FALSE),IF($Q2348*100&lt;=VLOOKUP($O2348,margin_ranges!$A$5:$C$10,3,FALSE)+10,"IN RANGE","ABOVE RANGE"),"BELOW RANGE")</f>
        <v>IN RANGE</v>
      </c>
      <c r="S2348">
        <f>MIN(VLOOKUP($O2348,margin_ranges!$A$5:$D$10,4,FALSE),$P2348*100)</f>
        <v>29.75</v>
      </c>
      <c r="T2348" s="29">
        <f>(1-$S2348/100)/(1-$F2348)-1</f>
        <v>6.4393939393939448E-2</v>
      </c>
      <c r="U2348" s="19" t="str">
        <f>IF(ABS(IFERROR(T2348,0))&gt;0.05,INDEX(margin_ranges!$C$13:$C$16,MATCH($F2348*100,margin_ranges!$B$13:$B$16,1)),"")</f>
        <v>Balanced (Type B)</v>
      </c>
      <c r="V2348">
        <f>MIN(VLOOKUP($U2348,margin_ranges!$A$5:$D$10,4,FALSE),$P2348*100)</f>
        <v>29.75</v>
      </c>
      <c r="Y2348" s="29">
        <f t="shared" si="36"/>
        <v>6.4393939393939448E-2</v>
      </c>
    </row>
    <row r="2349" spans="1:25" x14ac:dyDescent="0.3">
      <c r="A2349" s="8" t="s">
        <v>17</v>
      </c>
      <c r="B2349" s="8" t="s">
        <v>4161</v>
      </c>
      <c r="C2349" s="8" t="s">
        <v>4162</v>
      </c>
      <c r="D2349" s="8" t="s">
        <v>4356</v>
      </c>
      <c r="E2349" s="8" t="s">
        <v>4357</v>
      </c>
      <c r="F2349" s="24">
        <v>0.34</v>
      </c>
      <c r="G2349" s="24">
        <v>1</v>
      </c>
      <c r="H2349" s="25">
        <v>51.2973</v>
      </c>
      <c r="I2349" s="25">
        <v>12.2629</v>
      </c>
      <c r="J2349" s="15">
        <v>99</v>
      </c>
      <c r="K2349" s="15">
        <v>31</v>
      </c>
      <c r="L2349" s="13">
        <v>0.23910000000000001</v>
      </c>
      <c r="M2349" s="7">
        <v>0.26811295000000002</v>
      </c>
      <c r="N2349" s="26">
        <v>0.1</v>
      </c>
      <c r="O2349" s="27" t="s">
        <v>22</v>
      </c>
      <c r="P2349" s="8">
        <v>0.6270228699</v>
      </c>
      <c r="Q2349" s="24">
        <v>0.34</v>
      </c>
      <c r="R2349" t="str">
        <f>IF($Q2349*100&gt;=VLOOKUP($O2349,margin_ranges!$A$5:$C$10,2,FALSE),IF($Q2349*100&lt;=VLOOKUP($O2349,margin_ranges!$A$5:$C$10,3,FALSE)+10,"IN RANGE","ABOVE RANGE"),"BELOW RANGE")</f>
        <v>IN RANGE</v>
      </c>
      <c r="S2349">
        <f>MIN(VLOOKUP($O2349,margin_ranges!$A$5:$D$10,4,FALSE),$P2349*100)</f>
        <v>29.75</v>
      </c>
      <c r="T2349" s="29">
        <f>(1-$S2349/100)/(1-$F2349)-1</f>
        <v>6.4393939393939448E-2</v>
      </c>
      <c r="U2349" s="19" t="str">
        <f>IF(ABS(IFERROR(T2349,0))&gt;0.05,INDEX(margin_ranges!$C$13:$C$16,MATCH($F2349*100,margin_ranges!$B$13:$B$16,1)),"")</f>
        <v>Balanced (Type B)</v>
      </c>
      <c r="V2349">
        <f>MIN(VLOOKUP($U2349,margin_ranges!$A$5:$D$10,4,FALSE),$P2349*100)</f>
        <v>29.75</v>
      </c>
      <c r="Y2349" s="29">
        <f t="shared" si="36"/>
        <v>6.4393939393939448E-2</v>
      </c>
    </row>
    <row r="2350" spans="1:25" x14ac:dyDescent="0.3">
      <c r="A2350" s="8" t="s">
        <v>17</v>
      </c>
      <c r="B2350" s="8" t="s">
        <v>4161</v>
      </c>
      <c r="C2350" s="8" t="s">
        <v>4162</v>
      </c>
      <c r="D2350" s="8" t="s">
        <v>4392</v>
      </c>
      <c r="E2350" s="8" t="s">
        <v>4393</v>
      </c>
      <c r="F2350" s="24">
        <v>0.34</v>
      </c>
      <c r="G2350" s="24">
        <v>0</v>
      </c>
      <c r="H2350" s="25">
        <v>32.638300000000001</v>
      </c>
      <c r="I2350" s="25">
        <v>2.2084000000000001</v>
      </c>
      <c r="J2350" s="15">
        <v>28</v>
      </c>
      <c r="K2350" s="15">
        <v>9</v>
      </c>
      <c r="L2350" s="13">
        <v>6.7699999999999996E-2</v>
      </c>
      <c r="M2350" s="7">
        <v>0.42796429000000002</v>
      </c>
      <c r="N2350" s="26">
        <v>0.1</v>
      </c>
      <c r="O2350" s="27" t="s">
        <v>22</v>
      </c>
      <c r="P2350" s="8">
        <v>0.76633564590000003</v>
      </c>
      <c r="Q2350" s="24">
        <v>0.34</v>
      </c>
      <c r="R2350" t="str">
        <f>IF($Q2350*100&gt;=VLOOKUP($O2350,margin_ranges!$A$5:$C$10,2,FALSE),IF($Q2350*100&lt;=VLOOKUP($O2350,margin_ranges!$A$5:$C$10,3,FALSE)+10,"IN RANGE","ABOVE RANGE"),"BELOW RANGE")</f>
        <v>IN RANGE</v>
      </c>
      <c r="S2350">
        <f>MIN(VLOOKUP($O2350,margin_ranges!$A$5:$D$10,4,FALSE),$P2350*100)</f>
        <v>29.75</v>
      </c>
      <c r="T2350" s="29">
        <f>(1-$S2350/100)/(1-$F2350)-1</f>
        <v>6.4393939393939448E-2</v>
      </c>
      <c r="U2350" s="19" t="str">
        <f>IF(ABS(IFERROR(T2350,0))&gt;0.05,INDEX(margin_ranges!$C$13:$C$16,MATCH($F2350*100,margin_ranges!$B$13:$B$16,1)),"")</f>
        <v>Balanced (Type B)</v>
      </c>
      <c r="V2350">
        <f>MIN(VLOOKUP($U2350,margin_ranges!$A$5:$D$10,4,FALSE),$P2350*100)</f>
        <v>29.75</v>
      </c>
      <c r="Y2350" s="29">
        <f t="shared" si="36"/>
        <v>6.4393939393939448E-2</v>
      </c>
    </row>
    <row r="2351" spans="1:25" x14ac:dyDescent="0.3">
      <c r="A2351" s="8" t="s">
        <v>17</v>
      </c>
      <c r="B2351" s="8" t="s">
        <v>4161</v>
      </c>
      <c r="C2351" s="8" t="s">
        <v>4162</v>
      </c>
      <c r="D2351" s="8" t="s">
        <v>4448</v>
      </c>
      <c r="E2351" s="8" t="s">
        <v>4449</v>
      </c>
      <c r="F2351" s="24">
        <v>0.34</v>
      </c>
      <c r="G2351" s="24">
        <v>0</v>
      </c>
      <c r="H2351" s="25">
        <v>11.6394</v>
      </c>
      <c r="I2351" s="25">
        <v>3.9962</v>
      </c>
      <c r="J2351" s="15">
        <v>21</v>
      </c>
      <c r="K2351" s="15">
        <v>6</v>
      </c>
      <c r="L2351" s="13">
        <v>0.34329999999999999</v>
      </c>
      <c r="M2351" s="7">
        <v>0.17694783</v>
      </c>
      <c r="N2351" s="26">
        <v>0.1</v>
      </c>
      <c r="O2351" s="27" t="s">
        <v>22</v>
      </c>
      <c r="P2351" s="8">
        <v>0.43486166250000002</v>
      </c>
      <c r="Q2351" s="24">
        <v>0.34</v>
      </c>
      <c r="R2351" t="str">
        <f>IF($Q2351*100&gt;=VLOOKUP($O2351,margin_ranges!$A$5:$C$10,2,FALSE),IF($Q2351*100&lt;=VLOOKUP($O2351,margin_ranges!$A$5:$C$10,3,FALSE)+10,"IN RANGE","ABOVE RANGE"),"BELOW RANGE")</f>
        <v>IN RANGE</v>
      </c>
      <c r="S2351">
        <f>MIN(VLOOKUP($O2351,margin_ranges!$A$5:$D$10,4,FALSE),$P2351*100)</f>
        <v>29.75</v>
      </c>
      <c r="T2351" s="29">
        <f>(1-$S2351/100)/(1-$F2351)-1</f>
        <v>6.4393939393939448E-2</v>
      </c>
      <c r="U2351" s="19" t="str">
        <f>IF(ABS(IFERROR(T2351,0))&gt;0.05,INDEX(margin_ranges!$C$13:$C$16,MATCH($F2351*100,margin_ranges!$B$13:$B$16,1)),"")</f>
        <v>Balanced (Type B)</v>
      </c>
      <c r="V2351">
        <f>MIN(VLOOKUP($U2351,margin_ranges!$A$5:$D$10,4,FALSE),$P2351*100)</f>
        <v>29.75</v>
      </c>
      <c r="Y2351" s="29">
        <f t="shared" si="36"/>
        <v>6.4393939393939448E-2</v>
      </c>
    </row>
    <row r="2352" spans="1:25" x14ac:dyDescent="0.3">
      <c r="A2352" s="8" t="s">
        <v>17</v>
      </c>
      <c r="B2352" s="8" t="s">
        <v>4161</v>
      </c>
      <c r="C2352" s="8" t="s">
        <v>4162</v>
      </c>
      <c r="D2352" s="8" t="s">
        <v>4489</v>
      </c>
      <c r="E2352" s="8" t="s">
        <v>4490</v>
      </c>
      <c r="F2352" s="24">
        <v>0.34</v>
      </c>
      <c r="G2352" s="24">
        <v>0</v>
      </c>
      <c r="H2352" s="25">
        <v>21.8797</v>
      </c>
      <c r="I2352" s="25">
        <v>1.0886</v>
      </c>
      <c r="J2352" s="15">
        <v>32</v>
      </c>
      <c r="K2352" s="15">
        <v>10</v>
      </c>
      <c r="L2352" s="13">
        <v>4.9799999999999997E-2</v>
      </c>
      <c r="M2352" s="7">
        <v>0.99479037000000003</v>
      </c>
      <c r="N2352" s="26">
        <v>0.5</v>
      </c>
      <c r="O2352" s="27" t="s">
        <v>22</v>
      </c>
      <c r="P2352" s="8">
        <v>0.49738154280000002</v>
      </c>
      <c r="Q2352" s="24">
        <v>0.34</v>
      </c>
      <c r="R2352" t="str">
        <f>IF($Q2352*100&gt;=VLOOKUP($O2352,margin_ranges!$A$5:$C$10,2,FALSE),IF($Q2352*100&lt;=VLOOKUP($O2352,margin_ranges!$A$5:$C$10,3,FALSE)+10,"IN RANGE","ABOVE RANGE"),"BELOW RANGE")</f>
        <v>IN RANGE</v>
      </c>
      <c r="S2352">
        <f>MIN(VLOOKUP($O2352,margin_ranges!$A$5:$D$10,4,FALSE),$P2352*100)</f>
        <v>29.75</v>
      </c>
      <c r="T2352" s="29">
        <f>(1-$S2352/100)/(1-$F2352)-1</f>
        <v>6.4393939393939448E-2</v>
      </c>
      <c r="U2352" s="19" t="str">
        <f>IF(ABS(IFERROR(T2352,0))&gt;0.05,INDEX(margin_ranges!$C$13:$C$16,MATCH($F2352*100,margin_ranges!$B$13:$B$16,1)),"")</f>
        <v>Balanced (Type B)</v>
      </c>
      <c r="V2352">
        <f>MIN(VLOOKUP($U2352,margin_ranges!$A$5:$D$10,4,FALSE),$P2352*100)</f>
        <v>29.75</v>
      </c>
      <c r="Y2352" s="29">
        <f t="shared" si="36"/>
        <v>6.4393939393939448E-2</v>
      </c>
    </row>
    <row r="2353" spans="1:25" x14ac:dyDescent="0.3">
      <c r="A2353" s="8" t="s">
        <v>17</v>
      </c>
      <c r="B2353" s="8" t="s">
        <v>4161</v>
      </c>
      <c r="C2353" s="8" t="s">
        <v>4162</v>
      </c>
      <c r="D2353" s="8" t="s">
        <v>4185</v>
      </c>
      <c r="E2353" s="8" t="s">
        <v>4186</v>
      </c>
      <c r="F2353" s="24">
        <v>0.33999999999999903</v>
      </c>
      <c r="G2353" s="24">
        <v>0</v>
      </c>
      <c r="H2353" s="25">
        <v>40.839100000000002</v>
      </c>
      <c r="I2353" s="25">
        <v>0.41449999999999998</v>
      </c>
      <c r="J2353" s="15">
        <v>8</v>
      </c>
      <c r="K2353" s="15">
        <v>2</v>
      </c>
      <c r="L2353" s="13">
        <v>1.01E-2</v>
      </c>
      <c r="M2353" s="7">
        <v>0.60737549999999996</v>
      </c>
      <c r="N2353" s="26">
        <v>0.4</v>
      </c>
      <c r="O2353" s="27" t="s">
        <v>22</v>
      </c>
      <c r="P2353" s="8">
        <v>0.34142881460000002</v>
      </c>
      <c r="Q2353" s="24">
        <v>0.34</v>
      </c>
      <c r="R2353" t="str">
        <f>IF($Q2353*100&gt;=VLOOKUP($O2353,margin_ranges!$A$5:$C$10,2,FALSE),IF($Q2353*100&lt;=VLOOKUP($O2353,margin_ranges!$A$5:$C$10,3,FALSE)+10,"IN RANGE","ABOVE RANGE"),"BELOW RANGE")</f>
        <v>IN RANGE</v>
      </c>
      <c r="S2353">
        <f>MIN(VLOOKUP($O2353,margin_ranges!$A$5:$D$10,4,FALSE),$P2353*100)</f>
        <v>29.75</v>
      </c>
      <c r="T2353" s="29">
        <f>(1-$S2353/100)/(1-$F2353)-1</f>
        <v>6.4393939393937671E-2</v>
      </c>
      <c r="U2353" s="19" t="str">
        <f>IF(ABS(IFERROR(T2353,0))&gt;0.05,INDEX(margin_ranges!$C$13:$C$16,MATCH($F2353*100,margin_ranges!$B$13:$B$16,1)),"")</f>
        <v>Balanced (Type B)</v>
      </c>
      <c r="V2353">
        <f>MIN(VLOOKUP($U2353,margin_ranges!$A$5:$D$10,4,FALSE),$P2353*100)</f>
        <v>29.75</v>
      </c>
      <c r="Y2353" s="29">
        <f t="shared" si="36"/>
        <v>6.4393939393937671E-2</v>
      </c>
    </row>
    <row r="2354" spans="1:25" x14ac:dyDescent="0.3">
      <c r="A2354" s="8" t="s">
        <v>17</v>
      </c>
      <c r="B2354" s="8" t="s">
        <v>4161</v>
      </c>
      <c r="C2354" s="8" t="s">
        <v>4162</v>
      </c>
      <c r="D2354" s="28" t="s">
        <v>4203</v>
      </c>
      <c r="E2354" s="8" t="s">
        <v>4204</v>
      </c>
      <c r="F2354" s="24">
        <v>0.33999999999999903</v>
      </c>
      <c r="G2354" s="24">
        <v>1</v>
      </c>
      <c r="H2354" s="25">
        <v>51.905900000000003</v>
      </c>
      <c r="I2354" s="25">
        <v>4.5814000000000004</v>
      </c>
      <c r="J2354" s="15">
        <v>53</v>
      </c>
      <c r="K2354" s="15">
        <v>15</v>
      </c>
      <c r="L2354" s="13">
        <v>8.8300000000000003E-2</v>
      </c>
      <c r="M2354" s="7">
        <v>0.38841111</v>
      </c>
      <c r="N2354" s="26">
        <v>0.25</v>
      </c>
      <c r="O2354" s="27" t="s">
        <v>22</v>
      </c>
      <c r="P2354" s="8">
        <v>0.35635208309999999</v>
      </c>
      <c r="Q2354" s="24">
        <v>0.34</v>
      </c>
      <c r="R2354" t="str">
        <f>IF($Q2354*100&gt;=VLOOKUP($O2354,margin_ranges!$A$5:$C$10,2,FALSE),IF($Q2354*100&lt;=VLOOKUP($O2354,margin_ranges!$A$5:$C$10,3,FALSE)+10,"IN RANGE","ABOVE RANGE"),"BELOW RANGE")</f>
        <v>IN RANGE</v>
      </c>
      <c r="S2354">
        <f>MIN(VLOOKUP($O2354,margin_ranges!$A$5:$D$10,4,FALSE),$P2354*100)</f>
        <v>29.75</v>
      </c>
      <c r="T2354" s="29">
        <f>(1-$S2354/100)/(1-$F2354)-1</f>
        <v>6.4393939393937671E-2</v>
      </c>
      <c r="U2354" s="19" t="str">
        <f>IF(ABS(IFERROR(T2354,0))&gt;0.05,INDEX(margin_ranges!$C$13:$C$16,MATCH($F2354*100,margin_ranges!$B$13:$B$16,1)),"")</f>
        <v>Balanced (Type B)</v>
      </c>
      <c r="V2354">
        <f>MIN(VLOOKUP($U2354,margin_ranges!$A$5:$D$10,4,FALSE),$P2354*100)</f>
        <v>29.75</v>
      </c>
      <c r="Y2354" s="29">
        <f t="shared" si="36"/>
        <v>6.4393939393937671E-2</v>
      </c>
    </row>
    <row r="2355" spans="1:25" x14ac:dyDescent="0.3">
      <c r="A2355" s="8" t="s">
        <v>17</v>
      </c>
      <c r="B2355" s="8" t="s">
        <v>4161</v>
      </c>
      <c r="C2355" s="8" t="s">
        <v>4162</v>
      </c>
      <c r="D2355" s="8" t="s">
        <v>4227</v>
      </c>
      <c r="E2355" s="8" t="s">
        <v>4228</v>
      </c>
      <c r="F2355" s="24">
        <v>0.33999999999999903</v>
      </c>
      <c r="G2355" s="24">
        <v>0</v>
      </c>
      <c r="H2355" s="25">
        <v>29.364599999999999</v>
      </c>
      <c r="I2355" s="25">
        <v>3.9417</v>
      </c>
      <c r="J2355" s="15">
        <v>107</v>
      </c>
      <c r="K2355" s="15">
        <v>33</v>
      </c>
      <c r="L2355" s="13">
        <v>0.13420000000000001</v>
      </c>
      <c r="M2355" s="7">
        <v>0.90601261</v>
      </c>
      <c r="N2355" s="26">
        <v>0.45</v>
      </c>
      <c r="O2355" s="27" t="s">
        <v>22</v>
      </c>
      <c r="P2355" s="8">
        <v>0.50331817249999999</v>
      </c>
      <c r="Q2355" s="24">
        <v>0.34</v>
      </c>
      <c r="R2355" t="str">
        <f>IF($Q2355*100&gt;=VLOOKUP($O2355,margin_ranges!$A$5:$C$10,2,FALSE),IF($Q2355*100&lt;=VLOOKUP($O2355,margin_ranges!$A$5:$C$10,3,FALSE)+10,"IN RANGE","ABOVE RANGE"),"BELOW RANGE")</f>
        <v>IN RANGE</v>
      </c>
      <c r="S2355">
        <f>MIN(VLOOKUP($O2355,margin_ranges!$A$5:$D$10,4,FALSE),$P2355*100)</f>
        <v>29.75</v>
      </c>
      <c r="T2355" s="29">
        <f>(1-$S2355/100)/(1-$F2355)-1</f>
        <v>6.4393939393937671E-2</v>
      </c>
      <c r="U2355" s="19" t="str">
        <f>IF(ABS(IFERROR(T2355,0))&gt;0.05,INDEX(margin_ranges!$C$13:$C$16,MATCH($F2355*100,margin_ranges!$B$13:$B$16,1)),"")</f>
        <v>Balanced (Type B)</v>
      </c>
      <c r="V2355">
        <f>MIN(VLOOKUP($U2355,margin_ranges!$A$5:$D$10,4,FALSE),$P2355*100)</f>
        <v>29.75</v>
      </c>
      <c r="Y2355" s="29">
        <f t="shared" si="36"/>
        <v>6.4393939393937671E-2</v>
      </c>
    </row>
    <row r="2356" spans="1:25" x14ac:dyDescent="0.3">
      <c r="A2356" s="8" t="s">
        <v>17</v>
      </c>
      <c r="B2356" s="8" t="s">
        <v>4161</v>
      </c>
      <c r="C2356" s="8" t="s">
        <v>4162</v>
      </c>
      <c r="D2356" s="8" t="s">
        <v>4263</v>
      </c>
      <c r="E2356" s="8" t="s">
        <v>4264</v>
      </c>
      <c r="F2356" s="24">
        <v>0.33999999999999903</v>
      </c>
      <c r="G2356" s="24">
        <v>1</v>
      </c>
      <c r="H2356" s="25">
        <v>86.819199999999995</v>
      </c>
      <c r="I2356" s="25">
        <v>6.9839000000000002</v>
      </c>
      <c r="J2356" s="15">
        <v>218</v>
      </c>
      <c r="K2356" s="15">
        <v>69</v>
      </c>
      <c r="L2356" s="13">
        <v>8.0399999999999999E-2</v>
      </c>
      <c r="M2356" s="7">
        <v>1.0401943199999999</v>
      </c>
      <c r="N2356" s="26">
        <v>0.55000000000000004</v>
      </c>
      <c r="O2356" s="27" t="s">
        <v>22</v>
      </c>
      <c r="P2356" s="8">
        <v>0.47125264239999998</v>
      </c>
      <c r="Q2356" s="24">
        <v>0.34</v>
      </c>
      <c r="R2356" t="str">
        <f>IF($Q2356*100&gt;=VLOOKUP($O2356,margin_ranges!$A$5:$C$10,2,FALSE),IF($Q2356*100&lt;=VLOOKUP($O2356,margin_ranges!$A$5:$C$10,3,FALSE)+10,"IN RANGE","ABOVE RANGE"),"BELOW RANGE")</f>
        <v>IN RANGE</v>
      </c>
      <c r="S2356">
        <f>MIN(VLOOKUP($O2356,margin_ranges!$A$5:$D$10,4,FALSE),$P2356*100)</f>
        <v>29.75</v>
      </c>
      <c r="T2356" s="29">
        <f>(1-$S2356/100)/(1-$F2356)-1</f>
        <v>6.4393939393937671E-2</v>
      </c>
      <c r="U2356" s="19" t="str">
        <f>IF(ABS(IFERROR(T2356,0))&gt;0.05,INDEX(margin_ranges!$C$13:$C$16,MATCH($F2356*100,margin_ranges!$B$13:$B$16,1)),"")</f>
        <v>Balanced (Type B)</v>
      </c>
      <c r="V2356">
        <f>MIN(VLOOKUP($U2356,margin_ranges!$A$5:$D$10,4,FALSE),$P2356*100)</f>
        <v>29.75</v>
      </c>
      <c r="Y2356" s="29">
        <f t="shared" si="36"/>
        <v>6.4393939393937671E-2</v>
      </c>
    </row>
    <row r="2357" spans="1:25" x14ac:dyDescent="0.3">
      <c r="A2357" s="8" t="s">
        <v>17</v>
      </c>
      <c r="B2357" s="8" t="s">
        <v>4161</v>
      </c>
      <c r="C2357" s="8" t="s">
        <v>4162</v>
      </c>
      <c r="D2357" s="8" t="s">
        <v>4384</v>
      </c>
      <c r="E2357" s="8" t="s">
        <v>4385</v>
      </c>
      <c r="F2357" s="24">
        <v>0.33999999999999903</v>
      </c>
      <c r="G2357" s="24">
        <v>0</v>
      </c>
      <c r="H2357" s="25">
        <v>4.7686000000000002</v>
      </c>
      <c r="I2357" s="25">
        <v>1.2854000000000001</v>
      </c>
      <c r="J2357" s="15">
        <v>7</v>
      </c>
      <c r="K2357" s="15">
        <v>2</v>
      </c>
      <c r="L2357" s="13">
        <v>0.26950000000000002</v>
      </c>
      <c r="M2357" s="7">
        <v>0.17448736000000001</v>
      </c>
      <c r="N2357" s="26">
        <v>0.1</v>
      </c>
      <c r="O2357" s="27" t="s">
        <v>22</v>
      </c>
      <c r="P2357" s="8">
        <v>0.42689257619999998</v>
      </c>
      <c r="Q2357" s="24">
        <v>0.34</v>
      </c>
      <c r="R2357" t="str">
        <f>IF($Q2357*100&gt;=VLOOKUP($O2357,margin_ranges!$A$5:$C$10,2,FALSE),IF($Q2357*100&lt;=VLOOKUP($O2357,margin_ranges!$A$5:$C$10,3,FALSE)+10,"IN RANGE","ABOVE RANGE"),"BELOW RANGE")</f>
        <v>IN RANGE</v>
      </c>
      <c r="S2357">
        <f>MIN(VLOOKUP($O2357,margin_ranges!$A$5:$D$10,4,FALSE),$P2357*100)</f>
        <v>29.75</v>
      </c>
      <c r="T2357" s="29">
        <f>(1-$S2357/100)/(1-$F2357)-1</f>
        <v>6.4393939393937671E-2</v>
      </c>
      <c r="U2357" s="19" t="str">
        <f>IF(ABS(IFERROR(T2357,0))&gt;0.05,INDEX(margin_ranges!$C$13:$C$16,MATCH($F2357*100,margin_ranges!$B$13:$B$16,1)),"")</f>
        <v>Balanced (Type B)</v>
      </c>
      <c r="V2357">
        <f>MIN(VLOOKUP($U2357,margin_ranges!$A$5:$D$10,4,FALSE),$P2357*100)</f>
        <v>29.75</v>
      </c>
      <c r="Y2357" s="29">
        <f t="shared" si="36"/>
        <v>6.4393939393937671E-2</v>
      </c>
    </row>
    <row r="2358" spans="1:25" x14ac:dyDescent="0.3">
      <c r="A2358" s="8" t="s">
        <v>17</v>
      </c>
      <c r="B2358" s="8" t="s">
        <v>4161</v>
      </c>
      <c r="C2358" s="8" t="s">
        <v>4162</v>
      </c>
      <c r="D2358" s="8" t="s">
        <v>4408</v>
      </c>
      <c r="E2358" s="8" t="s">
        <v>4409</v>
      </c>
      <c r="F2358" s="24">
        <v>0.33999999999999903</v>
      </c>
      <c r="G2358" s="24">
        <v>0</v>
      </c>
      <c r="H2358" s="25">
        <v>16.249199999999998</v>
      </c>
      <c r="I2358" s="25">
        <v>0.36199999999999999</v>
      </c>
      <c r="J2358" s="15">
        <v>8</v>
      </c>
      <c r="K2358" s="15">
        <v>2</v>
      </c>
      <c r="L2358" s="13">
        <v>2.23E-2</v>
      </c>
      <c r="M2358" s="7">
        <v>0.73338594999999995</v>
      </c>
      <c r="N2358" s="26">
        <v>0.25</v>
      </c>
      <c r="O2358" s="27" t="s">
        <v>22</v>
      </c>
      <c r="P2358" s="8">
        <v>0.65911536810000004</v>
      </c>
      <c r="Q2358" s="24">
        <v>0.34</v>
      </c>
      <c r="R2358" t="str">
        <f>IF($Q2358*100&gt;=VLOOKUP($O2358,margin_ranges!$A$5:$C$10,2,FALSE),IF($Q2358*100&lt;=VLOOKUP($O2358,margin_ranges!$A$5:$C$10,3,FALSE)+10,"IN RANGE","ABOVE RANGE"),"BELOW RANGE")</f>
        <v>IN RANGE</v>
      </c>
      <c r="S2358">
        <f>MIN(VLOOKUP($O2358,margin_ranges!$A$5:$D$10,4,FALSE),$P2358*100)</f>
        <v>29.75</v>
      </c>
      <c r="T2358" s="29">
        <f>(1-$S2358/100)/(1-$F2358)-1</f>
        <v>6.4393939393937671E-2</v>
      </c>
      <c r="U2358" s="19" t="str">
        <f>IF(ABS(IFERROR(T2358,0))&gt;0.05,INDEX(margin_ranges!$C$13:$C$16,MATCH($F2358*100,margin_ranges!$B$13:$B$16,1)),"")</f>
        <v>Balanced (Type B)</v>
      </c>
      <c r="V2358">
        <f>MIN(VLOOKUP($U2358,margin_ranges!$A$5:$D$10,4,FALSE),$P2358*100)</f>
        <v>29.75</v>
      </c>
      <c r="Y2358" s="29">
        <f t="shared" si="36"/>
        <v>6.4393939393937671E-2</v>
      </c>
    </row>
    <row r="2359" spans="1:25" x14ac:dyDescent="0.3">
      <c r="A2359" s="8" t="s">
        <v>17</v>
      </c>
      <c r="B2359" s="8" t="s">
        <v>4161</v>
      </c>
      <c r="C2359" s="8" t="s">
        <v>4162</v>
      </c>
      <c r="D2359" s="8" t="s">
        <v>4458</v>
      </c>
      <c r="E2359" s="8" t="s">
        <v>4459</v>
      </c>
      <c r="F2359" s="24">
        <v>0.33999999999999903</v>
      </c>
      <c r="G2359" s="24">
        <v>1</v>
      </c>
      <c r="H2359" s="25">
        <v>299.57010000000002</v>
      </c>
      <c r="I2359" s="25">
        <v>89.644999999999996</v>
      </c>
      <c r="J2359" s="15">
        <v>630</v>
      </c>
      <c r="K2359" s="15">
        <v>191</v>
      </c>
      <c r="L2359" s="13">
        <v>0.29920000000000002</v>
      </c>
      <c r="M2359" s="7">
        <v>0.23428969999999999</v>
      </c>
      <c r="N2359" s="26">
        <v>0.1</v>
      </c>
      <c r="O2359" s="27" t="s">
        <v>22</v>
      </c>
      <c r="P2359" s="8">
        <v>0.5731779897</v>
      </c>
      <c r="Q2359" s="24">
        <v>0.34</v>
      </c>
      <c r="R2359" t="str">
        <f>IF($Q2359*100&gt;=VLOOKUP($O2359,margin_ranges!$A$5:$C$10,2,FALSE),IF($Q2359*100&lt;=VLOOKUP($O2359,margin_ranges!$A$5:$C$10,3,FALSE)+10,"IN RANGE","ABOVE RANGE"),"BELOW RANGE")</f>
        <v>IN RANGE</v>
      </c>
      <c r="S2359">
        <f>MIN(VLOOKUP($O2359,margin_ranges!$A$5:$D$10,4,FALSE),$P2359*100)</f>
        <v>29.75</v>
      </c>
      <c r="T2359" s="29">
        <f>(1-$S2359/100)/(1-$F2359)-1</f>
        <v>6.4393939393937671E-2</v>
      </c>
      <c r="U2359" s="19" t="str">
        <f>IF(ABS(IFERROR(T2359,0))&gt;0.05,INDEX(margin_ranges!$C$13:$C$16,MATCH($F2359*100,margin_ranges!$B$13:$B$16,1)),"")</f>
        <v>Balanced (Type B)</v>
      </c>
      <c r="V2359">
        <f>MIN(VLOOKUP($U2359,margin_ranges!$A$5:$D$10,4,FALSE),$P2359*100)</f>
        <v>29.75</v>
      </c>
      <c r="Y2359" s="29">
        <f t="shared" si="36"/>
        <v>6.4393939393937671E-2</v>
      </c>
    </row>
    <row r="2360" spans="1:25" x14ac:dyDescent="0.3">
      <c r="A2360" s="8" t="s">
        <v>17</v>
      </c>
      <c r="B2360" s="8" t="s">
        <v>4161</v>
      </c>
      <c r="C2360" s="8" t="s">
        <v>4162</v>
      </c>
      <c r="D2360" s="8" t="s">
        <v>4483</v>
      </c>
      <c r="E2360" s="8" t="s">
        <v>4484</v>
      </c>
      <c r="F2360" s="24">
        <v>0.33999999999999903</v>
      </c>
      <c r="G2360" s="24">
        <v>0</v>
      </c>
      <c r="H2360" s="25">
        <v>41.677399999999999</v>
      </c>
      <c r="I2360" s="25">
        <v>5.5865</v>
      </c>
      <c r="J2360" s="15">
        <v>100</v>
      </c>
      <c r="K2360" s="15">
        <v>31</v>
      </c>
      <c r="L2360" s="13">
        <v>0.13400000000000001</v>
      </c>
      <c r="M2360" s="7">
        <v>0.59633172000000001</v>
      </c>
      <c r="N2360" s="26">
        <v>0.3</v>
      </c>
      <c r="O2360" s="27" t="s">
        <v>22</v>
      </c>
      <c r="P2360" s="8">
        <v>0.4969242941</v>
      </c>
      <c r="Q2360" s="24">
        <v>0.34</v>
      </c>
      <c r="R2360" t="str">
        <f>IF($Q2360*100&gt;=VLOOKUP($O2360,margin_ranges!$A$5:$C$10,2,FALSE),IF($Q2360*100&lt;=VLOOKUP($O2360,margin_ranges!$A$5:$C$10,3,FALSE)+10,"IN RANGE","ABOVE RANGE"),"BELOW RANGE")</f>
        <v>IN RANGE</v>
      </c>
      <c r="S2360">
        <f>MIN(VLOOKUP($O2360,margin_ranges!$A$5:$D$10,4,FALSE),$P2360*100)</f>
        <v>29.75</v>
      </c>
      <c r="T2360" s="29">
        <f>(1-$S2360/100)/(1-$F2360)-1</f>
        <v>6.4393939393937671E-2</v>
      </c>
      <c r="U2360" s="19" t="str">
        <f>IF(ABS(IFERROR(T2360,0))&gt;0.05,INDEX(margin_ranges!$C$13:$C$16,MATCH($F2360*100,margin_ranges!$B$13:$B$16,1)),"")</f>
        <v>Balanced (Type B)</v>
      </c>
      <c r="V2360">
        <f>MIN(VLOOKUP($U2360,margin_ranges!$A$5:$D$10,4,FALSE),$P2360*100)</f>
        <v>29.75</v>
      </c>
      <c r="Y2360" s="29">
        <f t="shared" si="36"/>
        <v>6.4393939393937671E-2</v>
      </c>
    </row>
    <row r="2361" spans="1:25" x14ac:dyDescent="0.3">
      <c r="A2361" s="8" t="s">
        <v>17</v>
      </c>
      <c r="B2361" s="8" t="s">
        <v>4161</v>
      </c>
      <c r="C2361" s="8" t="s">
        <v>4162</v>
      </c>
      <c r="D2361" s="8" t="s">
        <v>4481</v>
      </c>
      <c r="E2361" s="8" t="s">
        <v>4482</v>
      </c>
      <c r="F2361" s="24">
        <v>0.32579667403948498</v>
      </c>
      <c r="G2361" s="24">
        <v>0</v>
      </c>
      <c r="H2361" s="25">
        <v>5.7610000000000001</v>
      </c>
      <c r="I2361" s="25">
        <v>0.35270000000000001</v>
      </c>
      <c r="J2361" s="15">
        <v>16</v>
      </c>
      <c r="K2361" s="15">
        <v>5</v>
      </c>
      <c r="L2361" s="13">
        <v>6.1199999999999997E-2</v>
      </c>
      <c r="M2361" s="7">
        <v>1.4832320800000001</v>
      </c>
      <c r="N2361" s="26">
        <v>1</v>
      </c>
      <c r="O2361" s="27" t="s">
        <v>22</v>
      </c>
      <c r="P2361" s="8">
        <v>0.32579667400000001</v>
      </c>
      <c r="Q2361" s="24">
        <v>0.33</v>
      </c>
      <c r="R2361" t="str">
        <f>IF($Q2361*100&gt;=VLOOKUP($O2361,margin_ranges!$A$5:$C$10,2,FALSE),IF($Q2361*100&lt;=VLOOKUP($O2361,margin_ranges!$A$5:$C$10,3,FALSE)+10,"IN RANGE","ABOVE RANGE"),"BELOW RANGE")</f>
        <v>IN RANGE</v>
      </c>
      <c r="S2361">
        <f>MIN(VLOOKUP($O2361,margin_ranges!$A$5:$D$10,4,FALSE),$P2361*100)</f>
        <v>29.75</v>
      </c>
      <c r="T2361" s="29">
        <f>(1-$S2361/100)/(1-$F2361)-1</f>
        <v>4.19705346294037E-2</v>
      </c>
      <c r="U2361" s="19" t="str">
        <f>IF(ABS(IFERROR(T2361,0))&gt;0.05,INDEX(margin_ranges!$C$13:$C$16,MATCH($F2361*100,margin_ranges!$B$13:$B$16,1)),"")</f>
        <v/>
      </c>
      <c r="V2361" t="e">
        <f>MIN(VLOOKUP($U2361,margin_ranges!$A$5:$D$10,4,FALSE),$P2361*100)</f>
        <v>#N/A</v>
      </c>
      <c r="Y2361" s="29" t="e">
        <f t="shared" si="36"/>
        <v>#N/A</v>
      </c>
    </row>
    <row r="2362" spans="1:25" x14ac:dyDescent="0.3">
      <c r="A2362" s="8" t="s">
        <v>17</v>
      </c>
      <c r="B2362" s="8" t="s">
        <v>4161</v>
      </c>
      <c r="C2362" s="8" t="s">
        <v>4162</v>
      </c>
      <c r="D2362" s="8" t="s">
        <v>4471</v>
      </c>
      <c r="E2362" s="8" t="s">
        <v>4472</v>
      </c>
      <c r="F2362" s="24">
        <v>0.31050859950859899</v>
      </c>
      <c r="G2362" s="24">
        <v>1</v>
      </c>
      <c r="H2362" s="25">
        <v>52.222900000000003</v>
      </c>
      <c r="I2362" s="25">
        <v>1.909</v>
      </c>
      <c r="J2362" s="15">
        <v>35</v>
      </c>
      <c r="K2362" s="15">
        <v>11</v>
      </c>
      <c r="L2362" s="13">
        <v>3.6600000000000001E-2</v>
      </c>
      <c r="M2362" s="7">
        <v>0.60914464999999995</v>
      </c>
      <c r="N2362" s="26">
        <v>0.42</v>
      </c>
      <c r="O2362" s="27" t="s">
        <v>22</v>
      </c>
      <c r="P2362" s="8">
        <v>0.31050859949999998</v>
      </c>
      <c r="Q2362" s="24">
        <v>0.34</v>
      </c>
      <c r="R2362" t="str">
        <f>IF($Q2362*100&gt;=VLOOKUP($O2362,margin_ranges!$A$5:$C$10,2,FALSE),IF($Q2362*100&lt;=VLOOKUP($O2362,margin_ranges!$A$5:$C$10,3,FALSE)+10,"IN RANGE","ABOVE RANGE"),"BELOW RANGE")</f>
        <v>IN RANGE</v>
      </c>
      <c r="S2362">
        <f>MIN(VLOOKUP($O2362,margin_ranges!$A$5:$D$10,4,FALSE),$P2362*100)</f>
        <v>29.75</v>
      </c>
      <c r="T2362" s="29">
        <f>(1-$S2362/100)/(1-$F2362)-1</f>
        <v>1.8866949608548733E-2</v>
      </c>
      <c r="U2362" s="19" t="str">
        <f>IF(ABS(IFERROR(T2362,0))&gt;0.05,INDEX(margin_ranges!$C$13:$C$16,MATCH($F2362*100,margin_ranges!$B$13:$B$16,1)),"")</f>
        <v/>
      </c>
      <c r="V2362" t="e">
        <f>MIN(VLOOKUP($U2362,margin_ranges!$A$5:$D$10,4,FALSE),$P2362*100)</f>
        <v>#N/A</v>
      </c>
      <c r="Y2362" s="29" t="e">
        <f t="shared" si="36"/>
        <v>#N/A</v>
      </c>
    </row>
    <row r="2363" spans="1:25" x14ac:dyDescent="0.3">
      <c r="A2363" s="8" t="s">
        <v>17</v>
      </c>
      <c r="B2363" s="8" t="s">
        <v>4161</v>
      </c>
      <c r="C2363" s="8" t="s">
        <v>4162</v>
      </c>
      <c r="D2363" s="8" t="s">
        <v>4390</v>
      </c>
      <c r="E2363" s="8" t="s">
        <v>4391</v>
      </c>
      <c r="F2363" s="24">
        <v>0.31</v>
      </c>
      <c r="G2363" s="24">
        <v>0</v>
      </c>
      <c r="H2363" s="25">
        <v>20.526499999999999</v>
      </c>
      <c r="I2363" s="25">
        <v>1.6084000000000001</v>
      </c>
      <c r="J2363" s="15">
        <v>21</v>
      </c>
      <c r="K2363" s="15">
        <v>6</v>
      </c>
      <c r="L2363" s="13">
        <v>7.8399999999999997E-2</v>
      </c>
      <c r="M2363" s="7">
        <v>0.44368505000000003</v>
      </c>
      <c r="N2363" s="26">
        <v>0.3</v>
      </c>
      <c r="O2363" s="27" t="s">
        <v>22</v>
      </c>
      <c r="P2363" s="8">
        <v>0.32384469869999999</v>
      </c>
      <c r="Q2363" s="24">
        <v>0.31</v>
      </c>
      <c r="R2363" t="str">
        <f>IF($Q2363*100&gt;=VLOOKUP($O2363,margin_ranges!$A$5:$C$10,2,FALSE),IF($Q2363*100&lt;=VLOOKUP($O2363,margin_ranges!$A$5:$C$10,3,FALSE)+10,"IN RANGE","ABOVE RANGE"),"BELOW RANGE")</f>
        <v>IN RANGE</v>
      </c>
      <c r="S2363">
        <f>MIN(VLOOKUP($O2363,margin_ranges!$A$5:$D$10,4,FALSE),$P2363*100)</f>
        <v>29.75</v>
      </c>
      <c r="T2363" s="29">
        <f>(1-$S2363/100)/(1-$F2363)-1</f>
        <v>1.8115942028985588E-2</v>
      </c>
      <c r="U2363" s="19" t="str">
        <f>IF(ABS(IFERROR(T2363,0))&gt;0.05,INDEX(margin_ranges!$C$13:$C$16,MATCH($F2363*100,margin_ranges!$B$13:$B$16,1)),"")</f>
        <v/>
      </c>
      <c r="V2363" t="e">
        <f>MIN(VLOOKUP($U2363,margin_ranges!$A$5:$D$10,4,FALSE),$P2363*100)</f>
        <v>#N/A</v>
      </c>
      <c r="Y2363" s="29" t="e">
        <f t="shared" si="36"/>
        <v>#N/A</v>
      </c>
    </row>
    <row r="2364" spans="1:25" x14ac:dyDescent="0.3">
      <c r="A2364" s="8" t="s">
        <v>17</v>
      </c>
      <c r="B2364" s="8" t="s">
        <v>4161</v>
      </c>
      <c r="C2364" s="8" t="s">
        <v>4162</v>
      </c>
      <c r="D2364" s="8" t="s">
        <v>4412</v>
      </c>
      <c r="E2364" s="8" t="s">
        <v>4413</v>
      </c>
      <c r="F2364" s="24">
        <v>0.3</v>
      </c>
      <c r="G2364" s="24">
        <v>0</v>
      </c>
      <c r="H2364" s="25">
        <v>27.3416</v>
      </c>
      <c r="I2364" s="25">
        <v>1.4159999999999999</v>
      </c>
      <c r="J2364" s="15">
        <v>52</v>
      </c>
      <c r="K2364" s="15">
        <v>16</v>
      </c>
      <c r="L2364" s="13">
        <v>5.1799999999999999E-2</v>
      </c>
      <c r="M2364" s="7">
        <v>1.21882567</v>
      </c>
      <c r="N2364" s="26">
        <v>0.7</v>
      </c>
      <c r="O2364" s="27" t="s">
        <v>92</v>
      </c>
      <c r="P2364" s="8">
        <v>0.42567668240000001</v>
      </c>
      <c r="Q2364" s="24">
        <v>0.3</v>
      </c>
      <c r="R2364" t="str">
        <f>IF($Q2364*100&gt;=VLOOKUP($O2364,margin_ranges!$A$5:$C$10,2,FALSE),IF($Q2364*100&lt;=VLOOKUP($O2364,margin_ranges!$A$5:$C$10,3,FALSE)+10,"IN RANGE","ABOVE RANGE"),"BELOW RANGE")</f>
        <v>IN RANGE</v>
      </c>
      <c r="S2364">
        <f>MIN(VLOOKUP($O2364,margin_ranges!$A$5:$D$10,4,FALSE),$P2364*100)</f>
        <v>29.75</v>
      </c>
      <c r="T2364" s="29">
        <f>(1-$S2364/100)/(1-$F2364)-1</f>
        <v>3.5714285714285587E-3</v>
      </c>
      <c r="U2364" s="19" t="str">
        <f>IF(ABS(IFERROR(T2364,0))&gt;0.05,INDEX(margin_ranges!$C$13:$C$16,MATCH($F2364*100,margin_ranges!$B$13:$B$16,1)),"")</f>
        <v/>
      </c>
      <c r="V2364" t="e">
        <f>MIN(VLOOKUP($U2364,margin_ranges!$A$5:$D$10,4,FALSE),$P2364*100)</f>
        <v>#N/A</v>
      </c>
      <c r="Y2364" s="29" t="e">
        <f t="shared" si="36"/>
        <v>#N/A</v>
      </c>
    </row>
    <row r="2365" spans="1:25" x14ac:dyDescent="0.3">
      <c r="A2365" s="8" t="s">
        <v>17</v>
      </c>
      <c r="B2365" s="8" t="s">
        <v>4161</v>
      </c>
      <c r="C2365" s="8" t="s">
        <v>4162</v>
      </c>
      <c r="D2365" s="8" t="s">
        <v>4171</v>
      </c>
      <c r="E2365" s="8" t="s">
        <v>4172</v>
      </c>
      <c r="F2365" s="24">
        <v>0.2</v>
      </c>
      <c r="G2365" s="24">
        <v>0</v>
      </c>
      <c r="H2365" s="25">
        <v>24.633700000000001</v>
      </c>
      <c r="I2365" s="25">
        <v>11.405799999999999</v>
      </c>
      <c r="J2365" s="15">
        <v>64</v>
      </c>
      <c r="K2365" s="15">
        <v>10</v>
      </c>
      <c r="L2365" s="13">
        <v>0.46300000000000002</v>
      </c>
      <c r="M2365" s="7">
        <v>0.18702476000000001</v>
      </c>
      <c r="N2365" s="26">
        <v>0.1</v>
      </c>
      <c r="O2365" s="27" t="s">
        <v>95</v>
      </c>
      <c r="P2365" s="8">
        <v>0.46531142530000003</v>
      </c>
      <c r="Q2365" s="24">
        <v>0.2</v>
      </c>
      <c r="R2365" t="str">
        <f>IF($Q2365*100&gt;=VLOOKUP($O2365,margin_ranges!$A$5:$C$10,2,FALSE),IF($Q2365*100&lt;=VLOOKUP($O2365,margin_ranges!$A$5:$C$10,3,FALSE)+10,"IN RANGE","ABOVE RANGE"),"BELOW RANGE")</f>
        <v>IN RANGE</v>
      </c>
      <c r="S2365">
        <f>MIN(VLOOKUP($O2365,margin_ranges!$A$5:$D$10,4,FALSE),$P2365*100)</f>
        <v>19.75</v>
      </c>
      <c r="T2365" s="29">
        <f>(1-$S2365/100)/(1-$F2365)-1</f>
        <v>3.1249999999998224E-3</v>
      </c>
      <c r="U2365" s="19" t="str">
        <f>IF(ABS(IFERROR(T2365,0))&gt;0.05,INDEX(margin_ranges!$C$13:$C$16,MATCH($F2365*100,margin_ranges!$B$13:$B$16,1)),"")</f>
        <v/>
      </c>
      <c r="V2365" t="e">
        <f>MIN(VLOOKUP($U2365,margin_ranges!$A$5:$D$10,4,FALSE),$P2365*100)</f>
        <v>#N/A</v>
      </c>
      <c r="Y2365" s="29" t="e">
        <f t="shared" si="36"/>
        <v>#N/A</v>
      </c>
    </row>
    <row r="2366" spans="1:25" x14ac:dyDescent="0.3">
      <c r="A2366" s="8" t="s">
        <v>17</v>
      </c>
      <c r="B2366" s="8" t="s">
        <v>4161</v>
      </c>
      <c r="C2366" s="8" t="s">
        <v>4162</v>
      </c>
      <c r="D2366" s="8" t="s">
        <v>4473</v>
      </c>
      <c r="E2366" s="8" t="s">
        <v>4474</v>
      </c>
      <c r="F2366" s="24">
        <v>0.19999999999999901</v>
      </c>
      <c r="G2366" s="24">
        <v>1</v>
      </c>
      <c r="H2366" s="25">
        <v>280.33339999999998</v>
      </c>
      <c r="I2366" s="25">
        <v>104.16930000000001</v>
      </c>
      <c r="J2366" s="15">
        <v>519</v>
      </c>
      <c r="K2366" s="15">
        <v>84</v>
      </c>
      <c r="L2366" s="13">
        <v>0.37159999999999999</v>
      </c>
      <c r="M2366" s="7">
        <v>0.16611601000000001</v>
      </c>
      <c r="N2366" s="26">
        <v>0.1</v>
      </c>
      <c r="O2366" s="27" t="s">
        <v>95</v>
      </c>
      <c r="P2366" s="8">
        <v>0.398011051</v>
      </c>
      <c r="Q2366" s="24">
        <v>0.2</v>
      </c>
      <c r="R2366" t="str">
        <f>IF($Q2366*100&gt;=VLOOKUP($O2366,margin_ranges!$A$5:$C$10,2,FALSE),IF($Q2366*100&lt;=VLOOKUP($O2366,margin_ranges!$A$5:$C$10,3,FALSE)+10,"IN RANGE","ABOVE RANGE"),"BELOW RANGE")</f>
        <v>IN RANGE</v>
      </c>
      <c r="S2366">
        <f>MIN(VLOOKUP($O2366,margin_ranges!$A$5:$D$10,4,FALSE),$P2366*100)</f>
        <v>19.75</v>
      </c>
      <c r="T2366" s="29">
        <f>(1-$S2366/100)/(1-$F2366)-1</f>
        <v>3.1249999999987121E-3</v>
      </c>
      <c r="U2366" s="19" t="str">
        <f>IF(ABS(IFERROR(T2366,0))&gt;0.05,INDEX(margin_ranges!$C$13:$C$16,MATCH($F2366*100,margin_ranges!$B$13:$B$16,1)),"")</f>
        <v/>
      </c>
      <c r="V2366" t="e">
        <f>MIN(VLOOKUP($U2366,margin_ranges!$A$5:$D$10,4,FALSE),$P2366*100)</f>
        <v>#N/A</v>
      </c>
      <c r="Y2366" s="29" t="e">
        <f t="shared" si="36"/>
        <v>#N/A</v>
      </c>
    </row>
    <row r="2367" spans="1:25" x14ac:dyDescent="0.3">
      <c r="A2367" s="8" t="s">
        <v>17</v>
      </c>
      <c r="B2367" s="8" t="s">
        <v>4161</v>
      </c>
      <c r="C2367" s="8" t="s">
        <v>4162</v>
      </c>
      <c r="D2367" s="8" t="s">
        <v>4308</v>
      </c>
      <c r="E2367" s="8" t="s">
        <v>4309</v>
      </c>
      <c r="F2367" s="24">
        <v>0.28624209184499499</v>
      </c>
      <c r="G2367" s="24">
        <v>0</v>
      </c>
      <c r="H2367" s="25">
        <v>22.4971</v>
      </c>
      <c r="I2367" s="25">
        <v>1.3321000000000001</v>
      </c>
      <c r="J2367" s="15">
        <v>73</v>
      </c>
      <c r="K2367" s="15">
        <v>18</v>
      </c>
      <c r="L2367" s="13">
        <v>5.9200000000000003E-2</v>
      </c>
      <c r="M2367" s="7">
        <v>1.82134584</v>
      </c>
      <c r="N2367" s="26">
        <v>1.3</v>
      </c>
      <c r="O2367" s="27" t="s">
        <v>22</v>
      </c>
      <c r="P2367" s="8">
        <v>0.28624209179999999</v>
      </c>
      <c r="Q2367" s="24">
        <v>0.28999999999999998</v>
      </c>
      <c r="R2367" t="str">
        <f>IF($Q2367*100&gt;=VLOOKUP($O2367,margin_ranges!$A$5:$C$10,2,FALSE),IF($Q2367*100&lt;=VLOOKUP($O2367,margin_ranges!$A$5:$C$10,3,FALSE)+10,"IN RANGE","ABOVE RANGE"),"BELOW RANGE")</f>
        <v>IN RANGE</v>
      </c>
      <c r="S2367">
        <f>MIN(VLOOKUP($O2367,margin_ranges!$A$5:$D$10,4,FALSE),$P2367*100)</f>
        <v>28.624209179999998</v>
      </c>
      <c r="T2367" s="29">
        <f>(1-$S2367/100)/(1-$F2367)-1</f>
        <v>6.3039795605845939E-11</v>
      </c>
      <c r="U2367" s="19" t="str">
        <f>IF(ABS(IFERROR(T2367,0))&gt;0.05,INDEX(margin_ranges!$C$13:$C$16,MATCH($F2367*100,margin_ranges!$B$13:$B$16,1)),"")</f>
        <v/>
      </c>
      <c r="V2367" t="e">
        <f>MIN(VLOOKUP($U2367,margin_ranges!$A$5:$D$10,4,FALSE),$P2367*100)</f>
        <v>#N/A</v>
      </c>
      <c r="Y2367" s="29" t="e">
        <f t="shared" si="36"/>
        <v>#N/A</v>
      </c>
    </row>
    <row r="2368" spans="1:25" x14ac:dyDescent="0.3">
      <c r="A2368" s="8" t="s">
        <v>17</v>
      </c>
      <c r="B2368" s="8" t="s">
        <v>4161</v>
      </c>
      <c r="C2368" s="8" t="s">
        <v>4162</v>
      </c>
      <c r="D2368" s="8" t="s">
        <v>4209</v>
      </c>
      <c r="E2368" s="8" t="s">
        <v>4210</v>
      </c>
      <c r="F2368" s="24">
        <v>0.28437927224375897</v>
      </c>
      <c r="G2368" s="24">
        <v>0</v>
      </c>
      <c r="H2368" s="25">
        <v>13.603899999999999</v>
      </c>
      <c r="I2368" s="25">
        <v>0.68240000000000001</v>
      </c>
      <c r="J2368" s="15">
        <v>23</v>
      </c>
      <c r="K2368" s="15">
        <v>7</v>
      </c>
      <c r="L2368" s="13">
        <v>5.0200000000000002E-2</v>
      </c>
      <c r="M2368" s="7">
        <v>1.1179106000000001</v>
      </c>
      <c r="N2368" s="26">
        <v>0.8</v>
      </c>
      <c r="O2368" s="27" t="s">
        <v>479</v>
      </c>
      <c r="P2368" s="8">
        <v>0.28437927219999998</v>
      </c>
      <c r="Q2368" s="24">
        <v>0.33</v>
      </c>
      <c r="R2368" t="str">
        <f>IF($Q2368*100&gt;=VLOOKUP($O2368,margin_ranges!$A$5:$C$10,2,FALSE),IF($Q2368*100&lt;=VLOOKUP($O2368,margin_ranges!$A$5:$C$10,3,FALSE)+10,"IN RANGE","ABOVE RANGE"),"BELOW RANGE")</f>
        <v>IN RANGE</v>
      </c>
      <c r="S2368">
        <f>MIN(VLOOKUP($O2368,margin_ranges!$A$5:$D$10,4,FALSE),$P2368*100)</f>
        <v>28.437927219999999</v>
      </c>
      <c r="T2368" s="29">
        <f>(1-$S2368/100)/(1-$F2368)-1</f>
        <v>6.1148197616489597E-11</v>
      </c>
      <c r="U2368" s="19" t="str">
        <f>IF(ABS(IFERROR(T2368,0))&gt;0.05,INDEX(margin_ranges!$C$13:$C$16,MATCH($F2368*100,margin_ranges!$B$13:$B$16,1)),"")</f>
        <v/>
      </c>
      <c r="V2368" t="e">
        <f>MIN(VLOOKUP($U2368,margin_ranges!$A$5:$D$10,4,FALSE),$P2368*100)</f>
        <v>#N/A</v>
      </c>
      <c r="Y2368" s="29" t="e">
        <f t="shared" si="36"/>
        <v>#N/A</v>
      </c>
    </row>
    <row r="2369" spans="1:25" x14ac:dyDescent="0.3">
      <c r="A2369" s="8" t="s">
        <v>17</v>
      </c>
      <c r="B2369" s="8" t="s">
        <v>4161</v>
      </c>
      <c r="C2369" s="8" t="s">
        <v>4162</v>
      </c>
      <c r="D2369" s="8" t="s">
        <v>4332</v>
      </c>
      <c r="E2369" s="8" t="s">
        <v>4333</v>
      </c>
      <c r="F2369" s="24">
        <v>0.21319548324750701</v>
      </c>
      <c r="G2369" s="24">
        <v>0</v>
      </c>
      <c r="H2369" s="25">
        <v>1.095</v>
      </c>
      <c r="I2369" s="25">
        <v>0.2177</v>
      </c>
      <c r="J2369" s="15">
        <v>16</v>
      </c>
      <c r="K2369" s="15">
        <v>3</v>
      </c>
      <c r="L2369" s="13">
        <v>0.1988</v>
      </c>
      <c r="M2369" s="7">
        <v>2.47837927</v>
      </c>
      <c r="N2369" s="26">
        <v>1.95</v>
      </c>
      <c r="O2369" s="27" t="s">
        <v>22</v>
      </c>
      <c r="P2369" s="8">
        <v>0.21319548320000001</v>
      </c>
      <c r="Q2369" s="24">
        <v>0.27</v>
      </c>
      <c r="R2369" t="str">
        <f>IF($Q2369*100&gt;=VLOOKUP($O2369,margin_ranges!$A$5:$C$10,2,FALSE),IF($Q2369*100&lt;=VLOOKUP($O2369,margin_ranges!$A$5:$C$10,3,FALSE)+10,"IN RANGE","ABOVE RANGE"),"BELOW RANGE")</f>
        <v>IN RANGE</v>
      </c>
      <c r="S2369">
        <f>MIN(VLOOKUP($O2369,margin_ranges!$A$5:$D$10,4,FALSE),$P2369*100)</f>
        <v>21.319548319999999</v>
      </c>
      <c r="T2369" s="29">
        <f>(1-$S2369/100)/(1-$F2369)-1</f>
        <v>6.0379701238844063E-11</v>
      </c>
      <c r="U2369" s="19" t="str">
        <f>IF(ABS(IFERROR(T2369,0))&gt;0.05,INDEX(margin_ranges!$C$13:$C$16,MATCH($F2369*100,margin_ranges!$B$13:$B$16,1)),"")</f>
        <v/>
      </c>
      <c r="V2369" t="e">
        <f>MIN(VLOOKUP($U2369,margin_ranges!$A$5:$D$10,4,FALSE),$P2369*100)</f>
        <v>#N/A</v>
      </c>
      <c r="Y2369" s="29" t="e">
        <f t="shared" si="36"/>
        <v>#N/A</v>
      </c>
    </row>
    <row r="2370" spans="1:25" x14ac:dyDescent="0.3">
      <c r="A2370" s="8" t="s">
        <v>17</v>
      </c>
      <c r="B2370" s="8" t="s">
        <v>4161</v>
      </c>
      <c r="C2370" s="8" t="s">
        <v>4162</v>
      </c>
      <c r="D2370" s="8" t="s">
        <v>4501</v>
      </c>
      <c r="E2370" s="8" t="s">
        <v>4502</v>
      </c>
      <c r="F2370" s="24">
        <v>0.25735643094447003</v>
      </c>
      <c r="G2370" s="24">
        <v>0</v>
      </c>
      <c r="H2370" s="25">
        <v>9.9559999999999995</v>
      </c>
      <c r="I2370" s="25">
        <v>0.20319999999999999</v>
      </c>
      <c r="J2370" s="15">
        <v>9</v>
      </c>
      <c r="K2370" s="15">
        <v>2</v>
      </c>
      <c r="L2370" s="13">
        <v>2.0400000000000001E-2</v>
      </c>
      <c r="M2370" s="7">
        <v>1.48119508</v>
      </c>
      <c r="N2370" s="26">
        <v>1.1000000000000001</v>
      </c>
      <c r="O2370" s="27" t="s">
        <v>22</v>
      </c>
      <c r="P2370" s="8">
        <v>0.25735643089999999</v>
      </c>
      <c r="Q2370" s="24">
        <v>0.28999999999999998</v>
      </c>
      <c r="R2370" t="str">
        <f>IF($Q2370*100&gt;=VLOOKUP($O2370,margin_ranges!$A$5:$C$10,2,FALSE),IF($Q2370*100&lt;=VLOOKUP($O2370,margin_ranges!$A$5:$C$10,3,FALSE)+10,"IN RANGE","ABOVE RANGE"),"BELOW RANGE")</f>
        <v>IN RANGE</v>
      </c>
      <c r="S2370">
        <f>MIN(VLOOKUP($O2370,margin_ranges!$A$5:$D$10,4,FALSE),$P2370*100)</f>
        <v>25.73564309</v>
      </c>
      <c r="T2370" s="29">
        <f>(1-$S2370/100)/(1-$F2370)-1</f>
        <v>5.9880544966972593E-11</v>
      </c>
      <c r="U2370" s="19" t="str">
        <f>IF(ABS(IFERROR(T2370,0))&gt;0.05,INDEX(margin_ranges!$C$13:$C$16,MATCH($F2370*100,margin_ranges!$B$13:$B$16,1)),"")</f>
        <v/>
      </c>
      <c r="V2370" t="e">
        <f>MIN(VLOOKUP($U2370,margin_ranges!$A$5:$D$10,4,FALSE),$P2370*100)</f>
        <v>#N/A</v>
      </c>
      <c r="Y2370" s="29" t="e">
        <f t="shared" si="36"/>
        <v>#N/A</v>
      </c>
    </row>
    <row r="2371" spans="1:25" x14ac:dyDescent="0.3">
      <c r="A2371" s="8" t="s">
        <v>17</v>
      </c>
      <c r="B2371" s="8" t="s">
        <v>4161</v>
      </c>
      <c r="C2371" s="8" t="s">
        <v>4162</v>
      </c>
      <c r="D2371" s="8" t="s">
        <v>4310</v>
      </c>
      <c r="E2371" s="8" t="s">
        <v>4311</v>
      </c>
      <c r="F2371" s="24">
        <v>0.37902615423429398</v>
      </c>
      <c r="G2371" s="24">
        <v>0</v>
      </c>
      <c r="H2371" s="25">
        <v>7.0815000000000001</v>
      </c>
      <c r="I2371" s="25">
        <v>0.79110000000000003</v>
      </c>
      <c r="J2371" s="15">
        <v>31</v>
      </c>
      <c r="K2371" s="15">
        <v>12</v>
      </c>
      <c r="L2371" s="13">
        <v>0.11169999999999999</v>
      </c>
      <c r="M2371" s="7">
        <v>1.28829902</v>
      </c>
      <c r="N2371" s="26">
        <v>0.8</v>
      </c>
      <c r="O2371" s="27" t="s">
        <v>479</v>
      </c>
      <c r="P2371" s="8">
        <v>0.37902615420000002</v>
      </c>
      <c r="Q2371" s="24">
        <v>0.4</v>
      </c>
      <c r="R2371" t="str">
        <f>IF($Q2371*100&gt;=VLOOKUP($O2371,margin_ranges!$A$5:$C$10,2,FALSE),IF($Q2371*100&lt;=VLOOKUP($O2371,margin_ranges!$A$5:$C$10,3,FALSE)+10,"IN RANGE","ABOVE RANGE"),"BELOW RANGE")</f>
        <v>IN RANGE</v>
      </c>
      <c r="S2371">
        <f>MIN(VLOOKUP($O2371,margin_ranges!$A$5:$D$10,4,FALSE),$P2371*100)</f>
        <v>37.902615420000004</v>
      </c>
      <c r="T2371" s="29">
        <f>(1-$S2371/100)/(1-$F2371)-1</f>
        <v>5.5226268003139012E-11</v>
      </c>
      <c r="U2371" s="19" t="str">
        <f>IF(ABS(IFERROR(T2371,0))&gt;0.05,INDEX(margin_ranges!$C$13:$C$16,MATCH($F2371*100,margin_ranges!$B$13:$B$16,1)),"")</f>
        <v/>
      </c>
      <c r="V2371" t="e">
        <f>MIN(VLOOKUP($U2371,margin_ranges!$A$5:$D$10,4,FALSE),$P2371*100)</f>
        <v>#N/A</v>
      </c>
      <c r="Y2371" s="29" t="e">
        <f t="shared" si="36"/>
        <v>#N/A</v>
      </c>
    </row>
    <row r="2372" spans="1:25" x14ac:dyDescent="0.3">
      <c r="A2372" s="8" t="s">
        <v>17</v>
      </c>
      <c r="B2372" s="8" t="s">
        <v>4161</v>
      </c>
      <c r="C2372" s="8" t="s">
        <v>4162</v>
      </c>
      <c r="D2372" s="8" t="s">
        <v>4231</v>
      </c>
      <c r="E2372" s="8" t="s">
        <v>4232</v>
      </c>
      <c r="F2372" s="24">
        <v>0.28610454813939701</v>
      </c>
      <c r="G2372" s="24">
        <v>0</v>
      </c>
      <c r="H2372" s="25">
        <v>1.0159</v>
      </c>
      <c r="I2372" s="25">
        <v>0.46039999999999998</v>
      </c>
      <c r="J2372" s="15">
        <v>20</v>
      </c>
      <c r="K2372" s="15">
        <v>5</v>
      </c>
      <c r="L2372" s="13">
        <v>0.45319999999999999</v>
      </c>
      <c r="M2372" s="7">
        <v>1.4708036</v>
      </c>
      <c r="N2372" s="26">
        <v>1.05</v>
      </c>
      <c r="O2372" s="27" t="s">
        <v>22</v>
      </c>
      <c r="P2372" s="8">
        <v>0.28610454810000002</v>
      </c>
      <c r="Q2372" s="24">
        <v>0.28999999999999998</v>
      </c>
      <c r="R2372" t="str">
        <f>IF($Q2372*100&gt;=VLOOKUP($O2372,margin_ranges!$A$5:$C$10,2,FALSE),IF($Q2372*100&lt;=VLOOKUP($O2372,margin_ranges!$A$5:$C$10,3,FALSE)+10,"IN RANGE","ABOVE RANGE"),"BELOW RANGE")</f>
        <v>IN RANGE</v>
      </c>
      <c r="S2372">
        <f>MIN(VLOOKUP($O2372,margin_ranges!$A$5:$D$10,4,FALSE),$P2372*100)</f>
        <v>28.610454810000004</v>
      </c>
      <c r="T2372" s="29">
        <f>(1-$S2372/100)/(1-$F2372)-1</f>
        <v>5.5186077929647581E-11</v>
      </c>
      <c r="U2372" s="19" t="str">
        <f>IF(ABS(IFERROR(T2372,0))&gt;0.05,INDEX(margin_ranges!$C$13:$C$16,MATCH($F2372*100,margin_ranges!$B$13:$B$16,1)),"")</f>
        <v/>
      </c>
      <c r="V2372" t="e">
        <f>MIN(VLOOKUP($U2372,margin_ranges!$A$5:$D$10,4,FALSE),$P2372*100)</f>
        <v>#N/A</v>
      </c>
      <c r="Y2372" s="29" t="e">
        <f t="shared" si="36"/>
        <v>#N/A</v>
      </c>
    </row>
    <row r="2373" spans="1:25" x14ac:dyDescent="0.3">
      <c r="A2373" s="8" t="s">
        <v>17</v>
      </c>
      <c r="B2373" s="8" t="s">
        <v>4161</v>
      </c>
      <c r="C2373" s="8" t="s">
        <v>4162</v>
      </c>
      <c r="D2373" s="8" t="s">
        <v>4507</v>
      </c>
      <c r="E2373" s="8" t="s">
        <v>4508</v>
      </c>
      <c r="F2373" s="24">
        <v>0.21065305524349101</v>
      </c>
      <c r="G2373" s="24">
        <v>0</v>
      </c>
      <c r="H2373" s="25">
        <v>5.1351000000000004</v>
      </c>
      <c r="I2373" s="25">
        <v>0.88790000000000002</v>
      </c>
      <c r="J2373" s="15">
        <v>66</v>
      </c>
      <c r="K2373" s="15">
        <v>14</v>
      </c>
      <c r="L2373" s="13">
        <v>0.1729</v>
      </c>
      <c r="M2373" s="7">
        <v>2.47039659</v>
      </c>
      <c r="N2373" s="26">
        <v>1.95</v>
      </c>
      <c r="O2373" s="27" t="s">
        <v>22</v>
      </c>
      <c r="P2373" s="8">
        <v>0.21065305519999999</v>
      </c>
      <c r="Q2373" s="24">
        <v>0.24</v>
      </c>
      <c r="R2373" t="str">
        <f>IF($Q2373*100&gt;=VLOOKUP($O2373,margin_ranges!$A$5:$C$10,2,FALSE),IF($Q2373*100&lt;=VLOOKUP($O2373,margin_ranges!$A$5:$C$10,3,FALSE)+10,"IN RANGE","ABOVE RANGE"),"BELOW RANGE")</f>
        <v>IN RANGE</v>
      </c>
      <c r="S2373">
        <f>MIN(VLOOKUP($O2373,margin_ranges!$A$5:$D$10,4,FALSE),$P2373*100)</f>
        <v>21.065305519999999</v>
      </c>
      <c r="T2373" s="29">
        <f>(1-$S2373/100)/(1-$F2373)-1</f>
        <v>5.5097482132282494E-11</v>
      </c>
      <c r="U2373" s="19" t="str">
        <f>IF(ABS(IFERROR(T2373,0))&gt;0.05,INDEX(margin_ranges!$C$13:$C$16,MATCH($F2373*100,margin_ranges!$B$13:$B$16,1)),"")</f>
        <v/>
      </c>
      <c r="V2373" t="e">
        <f>MIN(VLOOKUP($U2373,margin_ranges!$A$5:$D$10,4,FALSE),$P2373*100)</f>
        <v>#N/A</v>
      </c>
      <c r="Y2373" s="29" t="e">
        <f t="shared" si="36"/>
        <v>#N/A</v>
      </c>
    </row>
    <row r="2374" spans="1:25" x14ac:dyDescent="0.3">
      <c r="A2374" s="8" t="s">
        <v>17</v>
      </c>
      <c r="B2374" s="8" t="s">
        <v>4161</v>
      </c>
      <c r="C2374" s="8" t="s">
        <v>4162</v>
      </c>
      <c r="D2374" s="8" t="s">
        <v>4374</v>
      </c>
      <c r="E2374" s="8" t="s">
        <v>4375</v>
      </c>
      <c r="F2374" s="24">
        <v>0.256304024639328</v>
      </c>
      <c r="G2374" s="24">
        <v>1</v>
      </c>
      <c r="H2374" s="25">
        <v>246.23679999999999</v>
      </c>
      <c r="I2374" s="25">
        <v>20.2957</v>
      </c>
      <c r="J2374" s="15">
        <v>450</v>
      </c>
      <c r="K2374" s="15">
        <v>115</v>
      </c>
      <c r="L2374" s="13">
        <v>8.2400000000000001E-2</v>
      </c>
      <c r="M2374" s="7">
        <v>0.73954951999999996</v>
      </c>
      <c r="N2374" s="26">
        <v>0.55000000000000004</v>
      </c>
      <c r="O2374" s="27" t="s">
        <v>22</v>
      </c>
      <c r="P2374" s="8">
        <v>0.25630402460000001</v>
      </c>
      <c r="Q2374" s="24">
        <v>0.3</v>
      </c>
      <c r="R2374" t="str">
        <f>IF($Q2374*100&gt;=VLOOKUP($O2374,margin_ranges!$A$5:$C$10,2,FALSE),IF($Q2374*100&lt;=VLOOKUP($O2374,margin_ranges!$A$5:$C$10,3,FALSE)+10,"IN RANGE","ABOVE RANGE"),"BELOW RANGE")</f>
        <v>IN RANGE</v>
      </c>
      <c r="S2374">
        <f>MIN(VLOOKUP($O2374,margin_ranges!$A$5:$D$10,4,FALSE),$P2374*100)</f>
        <v>25.630402460000003</v>
      </c>
      <c r="T2374" s="29">
        <f>(1-$S2374/100)/(1-$F2374)-1</f>
        <v>5.2881699019735606E-11</v>
      </c>
      <c r="U2374" s="19" t="str">
        <f>IF(ABS(IFERROR(T2374,0))&gt;0.05,INDEX(margin_ranges!$C$13:$C$16,MATCH($F2374*100,margin_ranges!$B$13:$B$16,1)),"")</f>
        <v/>
      </c>
      <c r="V2374" t="e">
        <f>MIN(VLOOKUP($U2374,margin_ranges!$A$5:$D$10,4,FALSE),$P2374*100)</f>
        <v>#N/A</v>
      </c>
      <c r="Y2374" s="29" t="e">
        <f t="shared" si="36"/>
        <v>#N/A</v>
      </c>
    </row>
    <row r="2375" spans="1:25" x14ac:dyDescent="0.3">
      <c r="A2375" s="8" t="s">
        <v>17</v>
      </c>
      <c r="B2375" s="8" t="s">
        <v>4161</v>
      </c>
      <c r="C2375" s="8" t="s">
        <v>4162</v>
      </c>
      <c r="D2375" s="8" t="s">
        <v>11928</v>
      </c>
      <c r="E2375" s="8" t="s">
        <v>11929</v>
      </c>
      <c r="F2375" s="24">
        <v>0.18495216754287599</v>
      </c>
      <c r="G2375" s="24">
        <v>0</v>
      </c>
      <c r="H2375" s="25">
        <v>2.2774999999999999</v>
      </c>
      <c r="I2375" s="25">
        <v>0.193</v>
      </c>
      <c r="J2375" s="15">
        <v>7</v>
      </c>
      <c r="K2375" s="15">
        <v>1</v>
      </c>
      <c r="L2375" s="13">
        <v>8.4699999999999998E-2</v>
      </c>
      <c r="M2375" s="7">
        <v>1.2882679500000001</v>
      </c>
      <c r="N2375" s="26">
        <v>1.05</v>
      </c>
      <c r="O2375" s="27" t="s">
        <v>22</v>
      </c>
      <c r="P2375" s="8">
        <v>0.18495216749999999</v>
      </c>
      <c r="Q2375" s="24">
        <v>0.25</v>
      </c>
      <c r="R2375" t="str">
        <f>IF($Q2375*100&gt;=VLOOKUP($O2375,margin_ranges!$A$5:$C$10,2,FALSE),IF($Q2375*100&lt;=VLOOKUP($O2375,margin_ranges!$A$5:$C$10,3,FALSE)+10,"IN RANGE","ABOVE RANGE"),"BELOW RANGE")</f>
        <v>IN RANGE</v>
      </c>
      <c r="S2375">
        <f>MIN(VLOOKUP($O2375,margin_ranges!$A$5:$D$10,4,FALSE),$P2375*100)</f>
        <v>18.495216749999997</v>
      </c>
      <c r="T2375" s="29">
        <f>(1-$S2375/100)/(1-$F2375)-1</f>
        <v>5.2605475531208867E-11</v>
      </c>
      <c r="U2375" s="19" t="str">
        <f>IF(ABS(IFERROR(T2375,0))&gt;0.05,INDEX(margin_ranges!$C$13:$C$16,MATCH($F2375*100,margin_ranges!$B$13:$B$16,1)),"")</f>
        <v/>
      </c>
      <c r="V2375" t="e">
        <f>MIN(VLOOKUP($U2375,margin_ranges!$A$5:$D$10,4,FALSE),$P2375*100)</f>
        <v>#N/A</v>
      </c>
      <c r="Y2375" s="29" t="e">
        <f t="shared" si="36"/>
        <v>#N/A</v>
      </c>
    </row>
    <row r="2376" spans="1:25" x14ac:dyDescent="0.3">
      <c r="A2376" s="8" t="s">
        <v>17</v>
      </c>
      <c r="B2376" s="8" t="s">
        <v>4161</v>
      </c>
      <c r="C2376" s="8" t="s">
        <v>4162</v>
      </c>
      <c r="D2376" s="8" t="s">
        <v>4525</v>
      </c>
      <c r="E2376" s="8" t="s">
        <v>4526</v>
      </c>
      <c r="F2376" s="24">
        <v>0.276254496137743</v>
      </c>
      <c r="G2376" s="24">
        <v>0</v>
      </c>
      <c r="H2376" s="25">
        <v>7.4081000000000001</v>
      </c>
      <c r="I2376" s="25">
        <v>0.43840000000000001</v>
      </c>
      <c r="J2376" s="15">
        <v>15</v>
      </c>
      <c r="K2376" s="15">
        <v>4</v>
      </c>
      <c r="L2376" s="13">
        <v>5.9200000000000003E-2</v>
      </c>
      <c r="M2376" s="7">
        <v>1.10536093</v>
      </c>
      <c r="N2376" s="26">
        <v>0.8</v>
      </c>
      <c r="O2376" s="27" t="s">
        <v>479</v>
      </c>
      <c r="P2376" s="8">
        <v>0.27625449610000002</v>
      </c>
      <c r="Q2376" s="24">
        <v>0.33</v>
      </c>
      <c r="R2376" t="str">
        <f>IF($Q2376*100&gt;=VLOOKUP($O2376,margin_ranges!$A$5:$C$10,2,FALSE),IF($Q2376*100&lt;=VLOOKUP($O2376,margin_ranges!$A$5:$C$10,3,FALSE)+10,"IN RANGE","ABOVE RANGE"),"BELOW RANGE")</f>
        <v>IN RANGE</v>
      </c>
      <c r="S2376">
        <f>MIN(VLOOKUP($O2376,margin_ranges!$A$5:$D$10,4,FALSE),$P2376*100)</f>
        <v>27.625449610000004</v>
      </c>
      <c r="T2376" s="29">
        <f>(1-$S2376/100)/(1-$F2376)-1</f>
        <v>5.2149617957297778E-11</v>
      </c>
      <c r="U2376" s="19" t="str">
        <f>IF(ABS(IFERROR(T2376,0))&gt;0.05,INDEX(margin_ranges!$C$13:$C$16,MATCH($F2376*100,margin_ranges!$B$13:$B$16,1)),"")</f>
        <v/>
      </c>
      <c r="V2376" t="e">
        <f>MIN(VLOOKUP($U2376,margin_ranges!$A$5:$D$10,4,FALSE),$P2376*100)</f>
        <v>#N/A</v>
      </c>
      <c r="Y2376" s="29" t="e">
        <f t="shared" si="36"/>
        <v>#N/A</v>
      </c>
    </row>
    <row r="2377" spans="1:25" x14ac:dyDescent="0.3">
      <c r="A2377" s="8" t="s">
        <v>17</v>
      </c>
      <c r="B2377" s="8" t="s">
        <v>4161</v>
      </c>
      <c r="C2377" s="8" t="s">
        <v>4162</v>
      </c>
      <c r="D2377" s="8" t="s">
        <v>4183</v>
      </c>
      <c r="E2377" s="8" t="s">
        <v>4184</v>
      </c>
      <c r="F2377" s="24">
        <v>0.18839073634204201</v>
      </c>
      <c r="G2377" s="24">
        <v>0</v>
      </c>
      <c r="H2377" s="25">
        <v>19.304200000000002</v>
      </c>
      <c r="I2377" s="25">
        <v>1.2424999999999999</v>
      </c>
      <c r="J2377" s="15">
        <v>51</v>
      </c>
      <c r="K2377" s="15">
        <v>10</v>
      </c>
      <c r="L2377" s="13">
        <v>6.4399999999999999E-2</v>
      </c>
      <c r="M2377" s="7">
        <v>1.35533199</v>
      </c>
      <c r="N2377" s="26">
        <v>1.1000000000000001</v>
      </c>
      <c r="O2377" s="27" t="s">
        <v>22</v>
      </c>
      <c r="P2377" s="8">
        <v>0.1883907363</v>
      </c>
      <c r="Q2377" s="24">
        <v>0.23</v>
      </c>
      <c r="R2377" t="str">
        <f>IF($Q2377*100&gt;=VLOOKUP($O2377,margin_ranges!$A$5:$C$10,2,FALSE),IF($Q2377*100&lt;=VLOOKUP($O2377,margin_ranges!$A$5:$C$10,3,FALSE)+10,"IN RANGE","ABOVE RANGE"),"BELOW RANGE")</f>
        <v>IN RANGE</v>
      </c>
      <c r="S2377">
        <f>MIN(VLOOKUP($O2377,margin_ranges!$A$5:$D$10,4,FALSE),$P2377*100)</f>
        <v>18.839073630000001</v>
      </c>
      <c r="T2377" s="29">
        <f>(1-$S2377/100)/(1-$F2377)-1</f>
        <v>5.1800785882960554E-11</v>
      </c>
      <c r="U2377" s="19" t="str">
        <f>IF(ABS(IFERROR(T2377,0))&gt;0.05,INDEX(margin_ranges!$C$13:$C$16,MATCH($F2377*100,margin_ranges!$B$13:$B$16,1)),"")</f>
        <v/>
      </c>
      <c r="V2377" t="e">
        <f>MIN(VLOOKUP($U2377,margin_ranges!$A$5:$D$10,4,FALSE),$P2377*100)</f>
        <v>#N/A</v>
      </c>
      <c r="Y2377" s="29" t="e">
        <f t="shared" si="36"/>
        <v>#N/A</v>
      </c>
    </row>
    <row r="2378" spans="1:25" x14ac:dyDescent="0.3">
      <c r="A2378" s="8" t="s">
        <v>17</v>
      </c>
      <c r="B2378" s="8" t="s">
        <v>4161</v>
      </c>
      <c r="C2378" s="8" t="s">
        <v>4162</v>
      </c>
      <c r="D2378" s="8" t="s">
        <v>4320</v>
      </c>
      <c r="E2378" s="8" t="s">
        <v>4321</v>
      </c>
      <c r="F2378" s="24">
        <v>0.18945647844182201</v>
      </c>
      <c r="G2378" s="24">
        <v>0</v>
      </c>
      <c r="H2378" s="25">
        <v>2.9380000000000002</v>
      </c>
      <c r="I2378" s="25">
        <v>0.28100000000000003</v>
      </c>
      <c r="J2378" s="15">
        <v>16</v>
      </c>
      <c r="K2378" s="15">
        <v>3</v>
      </c>
      <c r="L2378" s="13">
        <v>9.5600000000000004E-2</v>
      </c>
      <c r="M2378" s="7">
        <v>1.8506100700000001</v>
      </c>
      <c r="N2378" s="26">
        <v>1.5</v>
      </c>
      <c r="O2378" s="27" t="s">
        <v>22</v>
      </c>
      <c r="P2378" s="8">
        <v>0.18945647839999999</v>
      </c>
      <c r="Q2378" s="24">
        <v>0.23</v>
      </c>
      <c r="R2378" t="str">
        <f>IF($Q2378*100&gt;=VLOOKUP($O2378,margin_ranges!$A$5:$C$10,2,FALSE),IF($Q2378*100&lt;=VLOOKUP($O2378,margin_ranges!$A$5:$C$10,3,FALSE)+10,"IN RANGE","ABOVE RANGE"),"BELOW RANGE")</f>
        <v>IN RANGE</v>
      </c>
      <c r="S2378">
        <f>MIN(VLOOKUP($O2378,margin_ranges!$A$5:$D$10,4,FALSE),$P2378*100)</f>
        <v>18.945647839999999</v>
      </c>
      <c r="T2378" s="29">
        <f>(1-$S2378/100)/(1-$F2378)-1</f>
        <v>5.1597393024849225E-11</v>
      </c>
      <c r="U2378" s="19" t="str">
        <f>IF(ABS(IFERROR(T2378,0))&gt;0.05,INDEX(margin_ranges!$C$13:$C$16,MATCH($F2378*100,margin_ranges!$B$13:$B$16,1)),"")</f>
        <v/>
      </c>
      <c r="V2378" t="e">
        <f>MIN(VLOOKUP($U2378,margin_ranges!$A$5:$D$10,4,FALSE),$P2378*100)</f>
        <v>#N/A</v>
      </c>
      <c r="Y2378" s="29" t="e">
        <f t="shared" si="36"/>
        <v>#N/A</v>
      </c>
    </row>
    <row r="2379" spans="1:25" x14ac:dyDescent="0.3">
      <c r="A2379" s="8" t="s">
        <v>17</v>
      </c>
      <c r="B2379" s="8" t="s">
        <v>4161</v>
      </c>
      <c r="C2379" s="8" t="s">
        <v>4162</v>
      </c>
      <c r="D2379" s="8" t="s">
        <v>4410</v>
      </c>
      <c r="E2379" s="8" t="s">
        <v>4411</v>
      </c>
      <c r="F2379" s="24">
        <v>0.16283822974304199</v>
      </c>
      <c r="G2379" s="24">
        <v>0</v>
      </c>
      <c r="H2379" s="25">
        <v>12.1464</v>
      </c>
      <c r="I2379" s="25">
        <v>1.8556999999999999</v>
      </c>
      <c r="J2379" s="15">
        <v>70</v>
      </c>
      <c r="K2379" s="15">
        <v>11</v>
      </c>
      <c r="L2379" s="13">
        <v>0.15279999999999999</v>
      </c>
      <c r="M2379" s="7">
        <v>1.25423788</v>
      </c>
      <c r="N2379" s="26">
        <v>1.05</v>
      </c>
      <c r="O2379" s="27" t="s">
        <v>22</v>
      </c>
      <c r="P2379" s="8">
        <v>0.1628382297</v>
      </c>
      <c r="Q2379" s="24">
        <v>0.21</v>
      </c>
      <c r="R2379" t="str">
        <f>IF($Q2379*100&gt;=VLOOKUP($O2379,margin_ranges!$A$5:$C$10,2,FALSE),IF($Q2379*100&lt;=VLOOKUP($O2379,margin_ranges!$A$5:$C$10,3,FALSE)+10,"IN RANGE","ABOVE RANGE"),"BELOW RANGE")</f>
        <v>IN RANGE</v>
      </c>
      <c r="S2379">
        <f>MIN(VLOOKUP($O2379,margin_ranges!$A$5:$D$10,4,FALSE),$P2379*100)</f>
        <v>16.283822969999999</v>
      </c>
      <c r="T2379" s="29">
        <f>(1-$S2379/100)/(1-$F2379)-1</f>
        <v>5.1414206225786074E-11</v>
      </c>
      <c r="U2379" s="19" t="str">
        <f>IF(ABS(IFERROR(T2379,0))&gt;0.05,INDEX(margin_ranges!$C$13:$C$16,MATCH($F2379*100,margin_ranges!$B$13:$B$16,1)),"")</f>
        <v/>
      </c>
      <c r="V2379" t="e">
        <f>MIN(VLOOKUP($U2379,margin_ranges!$A$5:$D$10,4,FALSE),$P2379*100)</f>
        <v>#N/A</v>
      </c>
      <c r="Y2379" s="29" t="e">
        <f t="shared" si="36"/>
        <v>#N/A</v>
      </c>
    </row>
    <row r="2380" spans="1:25" x14ac:dyDescent="0.3">
      <c r="A2380" s="8" t="s">
        <v>17</v>
      </c>
      <c r="B2380" s="8" t="s">
        <v>4161</v>
      </c>
      <c r="C2380" s="8" t="s">
        <v>4162</v>
      </c>
      <c r="D2380" s="8" t="s">
        <v>4388</v>
      </c>
      <c r="E2380" s="8" t="s">
        <v>4389</v>
      </c>
      <c r="F2380" s="24">
        <v>0.199707719340976</v>
      </c>
      <c r="G2380" s="24">
        <v>0</v>
      </c>
      <c r="H2380" s="25">
        <v>6.5755999999999997</v>
      </c>
      <c r="I2380" s="25">
        <v>0.1429</v>
      </c>
      <c r="J2380" s="15">
        <v>12</v>
      </c>
      <c r="K2380" s="15">
        <v>2</v>
      </c>
      <c r="L2380" s="13">
        <v>2.1700000000000001E-2</v>
      </c>
      <c r="M2380" s="7">
        <v>2.8739499999999998</v>
      </c>
      <c r="N2380" s="26">
        <v>2.2999999999999998</v>
      </c>
      <c r="O2380" s="27" t="s">
        <v>22</v>
      </c>
      <c r="P2380" s="8">
        <v>0.1997077193</v>
      </c>
      <c r="Q2380" s="24">
        <v>0.22</v>
      </c>
      <c r="R2380" t="str">
        <f>IF($Q2380*100&gt;=VLOOKUP($O2380,margin_ranges!$A$5:$C$10,2,FALSE),IF($Q2380*100&lt;=VLOOKUP($O2380,margin_ranges!$A$5:$C$10,3,FALSE)+10,"IN RANGE","ABOVE RANGE"),"BELOW RANGE")</f>
        <v>IN RANGE</v>
      </c>
      <c r="S2380">
        <f>MIN(VLOOKUP($O2380,margin_ranges!$A$5:$D$10,4,FALSE),$P2380*100)</f>
        <v>19.970771930000002</v>
      </c>
      <c r="T2380" s="29">
        <f>(1-$S2380/100)/(1-$F2380)-1</f>
        <v>5.1201265449662969E-11</v>
      </c>
      <c r="U2380" s="19" t="str">
        <f>IF(ABS(IFERROR(T2380,0))&gt;0.05,INDEX(margin_ranges!$C$13:$C$16,MATCH($F2380*100,margin_ranges!$B$13:$B$16,1)),"")</f>
        <v/>
      </c>
      <c r="V2380" t="e">
        <f>MIN(VLOOKUP($U2380,margin_ranges!$A$5:$D$10,4,FALSE),$P2380*100)</f>
        <v>#N/A</v>
      </c>
      <c r="Y2380" s="29" t="e">
        <f t="shared" si="36"/>
        <v>#N/A</v>
      </c>
    </row>
    <row r="2381" spans="1:25" x14ac:dyDescent="0.3">
      <c r="A2381" s="8" t="s">
        <v>17</v>
      </c>
      <c r="B2381" s="8" t="s">
        <v>4161</v>
      </c>
      <c r="C2381" s="8" t="s">
        <v>4162</v>
      </c>
      <c r="D2381" s="8" t="s">
        <v>4215</v>
      </c>
      <c r="E2381" s="8" t="s">
        <v>4216</v>
      </c>
      <c r="F2381" s="24">
        <v>0.24757166763678601</v>
      </c>
      <c r="G2381" s="24">
        <v>0</v>
      </c>
      <c r="H2381" s="25">
        <v>1.5068999999999999</v>
      </c>
      <c r="I2381" s="25">
        <v>0.53720000000000001</v>
      </c>
      <c r="J2381" s="15">
        <v>24</v>
      </c>
      <c r="K2381" s="15">
        <v>6</v>
      </c>
      <c r="L2381" s="13">
        <v>0.35649999999999998</v>
      </c>
      <c r="M2381" s="7">
        <v>1.46193325</v>
      </c>
      <c r="N2381" s="26">
        <v>1.1000000000000001</v>
      </c>
      <c r="O2381" s="27" t="s">
        <v>22</v>
      </c>
      <c r="P2381" s="8">
        <v>0.24757166759999999</v>
      </c>
      <c r="Q2381" s="24">
        <v>0.28999999999999998</v>
      </c>
      <c r="R2381" t="str">
        <f>IF($Q2381*100&gt;=VLOOKUP($O2381,margin_ranges!$A$5:$C$10,2,FALSE),IF($Q2381*100&lt;=VLOOKUP($O2381,margin_ranges!$A$5:$C$10,3,FALSE)+10,"IN RANGE","ABOVE RANGE"),"BELOW RANGE")</f>
        <v>IN RANGE</v>
      </c>
      <c r="S2381">
        <f>MIN(VLOOKUP($O2381,margin_ranges!$A$5:$D$10,4,FALSE),$P2381*100)</f>
        <v>24.75716676</v>
      </c>
      <c r="T2381" s="29">
        <f>(1-$S2381/100)/(1-$F2381)-1</f>
        <v>4.8889781112393393E-11</v>
      </c>
      <c r="U2381" s="19" t="str">
        <f>IF(ABS(IFERROR(T2381,0))&gt;0.05,INDEX(margin_ranges!$C$13:$C$16,MATCH($F2381*100,margin_ranges!$B$13:$B$16,1)),"")</f>
        <v/>
      </c>
      <c r="V2381" t="e">
        <f>MIN(VLOOKUP($U2381,margin_ranges!$A$5:$D$10,4,FALSE),$P2381*100)</f>
        <v>#N/A</v>
      </c>
      <c r="Y2381" s="29" t="e">
        <f t="shared" si="36"/>
        <v>#N/A</v>
      </c>
    </row>
    <row r="2382" spans="1:25" x14ac:dyDescent="0.3">
      <c r="A2382" s="8" t="s">
        <v>17</v>
      </c>
      <c r="B2382" s="8" t="s">
        <v>4161</v>
      </c>
      <c r="C2382" s="8" t="s">
        <v>4162</v>
      </c>
      <c r="D2382" s="8" t="s">
        <v>4529</v>
      </c>
      <c r="E2382" s="8" t="s">
        <v>4530</v>
      </c>
      <c r="F2382" s="24">
        <v>0.19749527263709299</v>
      </c>
      <c r="G2382" s="24">
        <v>0</v>
      </c>
      <c r="H2382" s="25">
        <v>0.71850000000000003</v>
      </c>
      <c r="I2382" s="25">
        <v>0.2311</v>
      </c>
      <c r="J2382" s="15">
        <v>7</v>
      </c>
      <c r="K2382" s="15">
        <v>1</v>
      </c>
      <c r="L2382" s="13">
        <v>0.32169999999999999</v>
      </c>
      <c r="M2382" s="7">
        <v>0.99687886000000003</v>
      </c>
      <c r="N2382" s="26">
        <v>0.8</v>
      </c>
      <c r="O2382" s="27" t="s">
        <v>22</v>
      </c>
      <c r="P2382" s="8">
        <v>0.19749527259999999</v>
      </c>
      <c r="Q2382" s="24">
        <v>0.26</v>
      </c>
      <c r="R2382" t="str">
        <f>IF($Q2382*100&gt;=VLOOKUP($O2382,margin_ranges!$A$5:$C$10,2,FALSE),IF($Q2382*100&lt;=VLOOKUP($O2382,margin_ranges!$A$5:$C$10,3,FALSE)+10,"IN RANGE","ABOVE RANGE"),"BELOW RANGE")</f>
        <v>IN RANGE</v>
      </c>
      <c r="S2382">
        <f>MIN(VLOOKUP($O2382,margin_ranges!$A$5:$D$10,4,FALSE),$P2382*100)</f>
        <v>19.749527260000001</v>
      </c>
      <c r="T2382" s="29">
        <f>(1-$S2382/100)/(1-$F2382)-1</f>
        <v>4.6221471095009292E-11</v>
      </c>
      <c r="U2382" s="19" t="str">
        <f>IF(ABS(IFERROR(T2382,0))&gt;0.05,INDEX(margin_ranges!$C$13:$C$16,MATCH($F2382*100,margin_ranges!$B$13:$B$16,1)),"")</f>
        <v/>
      </c>
      <c r="V2382" t="e">
        <f>MIN(VLOOKUP($U2382,margin_ranges!$A$5:$D$10,4,FALSE),$P2382*100)</f>
        <v>#N/A</v>
      </c>
      <c r="Y2382" s="29" t="e">
        <f t="shared" ref="Y2382:Y2445" si="37">(1-$V2382/100)/(1-$F2382)-1</f>
        <v>#N/A</v>
      </c>
    </row>
    <row r="2383" spans="1:25" x14ac:dyDescent="0.3">
      <c r="A2383" s="8" t="s">
        <v>17</v>
      </c>
      <c r="B2383" s="8" t="s">
        <v>4161</v>
      </c>
      <c r="C2383" s="8" t="s">
        <v>4162</v>
      </c>
      <c r="D2383" s="8" t="s">
        <v>4424</v>
      </c>
      <c r="E2383" s="8" t="s">
        <v>4425</v>
      </c>
      <c r="F2383" s="24">
        <v>0.25175585483346102</v>
      </c>
      <c r="G2383" s="24">
        <v>0</v>
      </c>
      <c r="H2383" s="25">
        <v>10.0306</v>
      </c>
      <c r="I2383" s="25">
        <v>0.74829999999999997</v>
      </c>
      <c r="J2383" s="15">
        <v>27</v>
      </c>
      <c r="K2383" s="15">
        <v>6</v>
      </c>
      <c r="L2383" s="13">
        <v>7.46E-2</v>
      </c>
      <c r="M2383" s="7">
        <v>1.2028159599999999</v>
      </c>
      <c r="N2383" s="26">
        <v>0.9</v>
      </c>
      <c r="O2383" s="27" t="s">
        <v>22</v>
      </c>
      <c r="P2383" s="8">
        <v>0.25175585480000001</v>
      </c>
      <c r="Q2383" s="24">
        <v>0.28000000000000003</v>
      </c>
      <c r="R2383" t="str">
        <f>IF($Q2383*100&gt;=VLOOKUP($O2383,margin_ranges!$A$5:$C$10,2,FALSE),IF($Q2383*100&lt;=VLOOKUP($O2383,margin_ranges!$A$5:$C$10,3,FALSE)+10,"IN RANGE","ABOVE RANGE"),"BELOW RANGE")</f>
        <v>IN RANGE</v>
      </c>
      <c r="S2383">
        <f>MIN(VLOOKUP($O2383,margin_ranges!$A$5:$D$10,4,FALSE),$P2383*100)</f>
        <v>25.175585480000002</v>
      </c>
      <c r="T2383" s="29">
        <f>(1-$S2383/100)/(1-$F2383)-1</f>
        <v>4.4719339342691455E-11</v>
      </c>
      <c r="U2383" s="19" t="str">
        <f>IF(ABS(IFERROR(T2383,0))&gt;0.05,INDEX(margin_ranges!$C$13:$C$16,MATCH($F2383*100,margin_ranges!$B$13:$B$16,1)),"")</f>
        <v/>
      </c>
      <c r="V2383" t="e">
        <f>MIN(VLOOKUP($U2383,margin_ranges!$A$5:$D$10,4,FALSE),$P2383*100)</f>
        <v>#N/A</v>
      </c>
      <c r="Y2383" s="29" t="e">
        <f t="shared" si="37"/>
        <v>#N/A</v>
      </c>
    </row>
    <row r="2384" spans="1:25" x14ac:dyDescent="0.3">
      <c r="A2384" s="8" t="s">
        <v>17</v>
      </c>
      <c r="B2384" s="8" t="s">
        <v>4161</v>
      </c>
      <c r="C2384" s="8" t="s">
        <v>4162</v>
      </c>
      <c r="D2384" s="8" t="s">
        <v>4255</v>
      </c>
      <c r="E2384" s="8" t="s">
        <v>4256</v>
      </c>
      <c r="F2384" s="24">
        <v>0.18482414843533601</v>
      </c>
      <c r="G2384" s="24">
        <v>0</v>
      </c>
      <c r="H2384" s="25">
        <v>2.8260000000000001</v>
      </c>
      <c r="I2384" s="25">
        <v>0.17519999999999999</v>
      </c>
      <c r="J2384" s="15">
        <v>12</v>
      </c>
      <c r="K2384" s="15">
        <v>2</v>
      </c>
      <c r="L2384" s="13">
        <v>6.2E-2</v>
      </c>
      <c r="M2384" s="7">
        <v>2.2081125199999998</v>
      </c>
      <c r="N2384" s="26">
        <v>1.8</v>
      </c>
      <c r="O2384" s="27" t="s">
        <v>22</v>
      </c>
      <c r="P2384" s="8">
        <v>0.1848241484</v>
      </c>
      <c r="Q2384" s="24">
        <v>0.22</v>
      </c>
      <c r="R2384" t="str">
        <f>IF($Q2384*100&gt;=VLOOKUP($O2384,margin_ranges!$A$5:$C$10,2,FALSE),IF($Q2384*100&lt;=VLOOKUP($O2384,margin_ranges!$A$5:$C$10,3,FALSE)+10,"IN RANGE","ABOVE RANGE"),"BELOW RANGE")</f>
        <v>IN RANGE</v>
      </c>
      <c r="S2384">
        <f>MIN(VLOOKUP($O2384,margin_ranges!$A$5:$D$10,4,FALSE),$P2384*100)</f>
        <v>18.482414840000001</v>
      </c>
      <c r="T2384" s="29">
        <f>(1-$S2384/100)/(1-$F2384)-1</f>
        <v>4.3347769818069537E-11</v>
      </c>
      <c r="U2384" s="19" t="str">
        <f>IF(ABS(IFERROR(T2384,0))&gt;0.05,INDEX(margin_ranges!$C$13:$C$16,MATCH($F2384*100,margin_ranges!$B$13:$B$16,1)),"")</f>
        <v/>
      </c>
      <c r="V2384" t="e">
        <f>MIN(VLOOKUP($U2384,margin_ranges!$A$5:$D$10,4,FALSE),$P2384*100)</f>
        <v>#N/A</v>
      </c>
      <c r="Y2384" s="29" t="e">
        <f t="shared" si="37"/>
        <v>#N/A</v>
      </c>
    </row>
    <row r="2385" spans="1:25" x14ac:dyDescent="0.3">
      <c r="A2385" s="8" t="s">
        <v>17</v>
      </c>
      <c r="B2385" s="8" t="s">
        <v>4161</v>
      </c>
      <c r="C2385" s="8" t="s">
        <v>4162</v>
      </c>
      <c r="D2385" s="8" t="s">
        <v>4493</v>
      </c>
      <c r="E2385" s="8" t="s">
        <v>4494</v>
      </c>
      <c r="F2385" s="24">
        <v>0.22141637983340001</v>
      </c>
      <c r="G2385" s="24">
        <v>0</v>
      </c>
      <c r="H2385" s="25">
        <v>29.838200000000001</v>
      </c>
      <c r="I2385" s="25">
        <v>2.4519000000000002</v>
      </c>
      <c r="J2385" s="15">
        <v>113</v>
      </c>
      <c r="K2385" s="15">
        <v>25</v>
      </c>
      <c r="L2385" s="13">
        <v>8.2199999999999995E-2</v>
      </c>
      <c r="M2385" s="7">
        <v>1.54126027</v>
      </c>
      <c r="N2385" s="26">
        <v>1.2</v>
      </c>
      <c r="O2385" s="27" t="s">
        <v>22</v>
      </c>
      <c r="P2385" s="8">
        <v>0.22141637980000001</v>
      </c>
      <c r="Q2385" s="24">
        <v>0.27</v>
      </c>
      <c r="R2385" t="str">
        <f>IF($Q2385*100&gt;=VLOOKUP($O2385,margin_ranges!$A$5:$C$10,2,FALSE),IF($Q2385*100&lt;=VLOOKUP($O2385,margin_ranges!$A$5:$C$10,3,FALSE)+10,"IN RANGE","ABOVE RANGE"),"BELOW RANGE")</f>
        <v>IN RANGE</v>
      </c>
      <c r="S2385">
        <f>MIN(VLOOKUP($O2385,margin_ranges!$A$5:$D$10,4,FALSE),$P2385*100)</f>
        <v>22.141637980000002</v>
      </c>
      <c r="T2385" s="29">
        <f>(1-$S2385/100)/(1-$F2385)-1</f>
        <v>4.2898351537701274E-11</v>
      </c>
      <c r="U2385" s="19" t="str">
        <f>IF(ABS(IFERROR(T2385,0))&gt;0.05,INDEX(margin_ranges!$C$13:$C$16,MATCH($F2385*100,margin_ranges!$B$13:$B$16,1)),"")</f>
        <v/>
      </c>
      <c r="V2385" t="e">
        <f>MIN(VLOOKUP($U2385,margin_ranges!$A$5:$D$10,4,FALSE),$P2385*100)</f>
        <v>#N/A</v>
      </c>
      <c r="Y2385" s="29" t="e">
        <f t="shared" si="37"/>
        <v>#N/A</v>
      </c>
    </row>
    <row r="2386" spans="1:25" x14ac:dyDescent="0.3">
      <c r="A2386" s="8" t="s">
        <v>17</v>
      </c>
      <c r="B2386" s="8" t="s">
        <v>4161</v>
      </c>
      <c r="C2386" s="8" t="s">
        <v>4162</v>
      </c>
      <c r="D2386" s="8" t="s">
        <v>4276</v>
      </c>
      <c r="E2386" s="8" t="s">
        <v>4277</v>
      </c>
      <c r="F2386" s="24">
        <v>0.25368777543183402</v>
      </c>
      <c r="G2386" s="24">
        <v>0</v>
      </c>
      <c r="H2386" s="25">
        <v>25.903500000000001</v>
      </c>
      <c r="I2386" s="25">
        <v>0.79200000000000004</v>
      </c>
      <c r="J2386" s="15">
        <v>60</v>
      </c>
      <c r="K2386" s="15">
        <v>15</v>
      </c>
      <c r="L2386" s="13">
        <v>3.0599999999999999E-2</v>
      </c>
      <c r="M2386" s="7">
        <v>2.5458513699999998</v>
      </c>
      <c r="N2386" s="26">
        <v>1.9</v>
      </c>
      <c r="O2386" s="27" t="s">
        <v>22</v>
      </c>
      <c r="P2386" s="8">
        <v>0.25368777539999998</v>
      </c>
      <c r="Q2386" s="24">
        <v>0.28999999999999998</v>
      </c>
      <c r="R2386" t="str">
        <f>IF($Q2386*100&gt;=VLOOKUP($O2386,margin_ranges!$A$5:$C$10,2,FALSE),IF($Q2386*100&lt;=VLOOKUP($O2386,margin_ranges!$A$5:$C$10,3,FALSE)+10,"IN RANGE","ABOVE RANGE"),"BELOW RANGE")</f>
        <v>IN RANGE</v>
      </c>
      <c r="S2386">
        <f>MIN(VLOOKUP($O2386,margin_ranges!$A$5:$D$10,4,FALSE),$P2386*100)</f>
        <v>25.368777539999996</v>
      </c>
      <c r="T2386" s="29">
        <f>(1-$S2386/100)/(1-$F2386)-1</f>
        <v>4.2655212695308364E-11</v>
      </c>
      <c r="U2386" s="19" t="str">
        <f>IF(ABS(IFERROR(T2386,0))&gt;0.05,INDEX(margin_ranges!$C$13:$C$16,MATCH($F2386*100,margin_ranges!$B$13:$B$16,1)),"")</f>
        <v/>
      </c>
      <c r="V2386" t="e">
        <f>MIN(VLOOKUP($U2386,margin_ranges!$A$5:$D$10,4,FALSE),$P2386*100)</f>
        <v>#N/A</v>
      </c>
      <c r="Y2386" s="29" t="e">
        <f t="shared" si="37"/>
        <v>#N/A</v>
      </c>
    </row>
    <row r="2387" spans="1:25" x14ac:dyDescent="0.3">
      <c r="A2387" s="8" t="s">
        <v>17</v>
      </c>
      <c r="B2387" s="8" t="s">
        <v>4161</v>
      </c>
      <c r="C2387" s="8" t="s">
        <v>4162</v>
      </c>
      <c r="D2387" s="8" t="s">
        <v>4462</v>
      </c>
      <c r="E2387" s="8" t="s">
        <v>4463</v>
      </c>
      <c r="F2387" s="24">
        <v>0.25212962363153402</v>
      </c>
      <c r="G2387" s="24">
        <v>0</v>
      </c>
      <c r="H2387" s="25">
        <v>11.0716</v>
      </c>
      <c r="I2387" s="25">
        <v>0.34720000000000001</v>
      </c>
      <c r="J2387" s="15">
        <v>26</v>
      </c>
      <c r="K2387" s="15">
        <v>6</v>
      </c>
      <c r="L2387" s="13">
        <v>3.1399999999999997E-2</v>
      </c>
      <c r="M2387" s="7">
        <v>2.5405472100000002</v>
      </c>
      <c r="N2387" s="26">
        <v>1.9</v>
      </c>
      <c r="O2387" s="27" t="s">
        <v>22</v>
      </c>
      <c r="P2387" s="8">
        <v>0.25212962360000002</v>
      </c>
      <c r="Q2387" s="24">
        <v>0.28999999999999998</v>
      </c>
      <c r="R2387" t="str">
        <f>IF($Q2387*100&gt;=VLOOKUP($O2387,margin_ranges!$A$5:$C$10,2,FALSE),IF($Q2387*100&lt;=VLOOKUP($O2387,margin_ranges!$A$5:$C$10,3,FALSE)+10,"IN RANGE","ABOVE RANGE"),"BELOW RANGE")</f>
        <v>IN RANGE</v>
      </c>
      <c r="S2387">
        <f>MIN(VLOOKUP($O2387,margin_ranges!$A$5:$D$10,4,FALSE),$P2387*100)</f>
        <v>25.212962360000002</v>
      </c>
      <c r="T2387" s="29">
        <f>(1-$S2387/100)/(1-$F2387)-1</f>
        <v>4.216516025223882E-11</v>
      </c>
      <c r="U2387" s="19" t="str">
        <f>IF(ABS(IFERROR(T2387,0))&gt;0.05,INDEX(margin_ranges!$C$13:$C$16,MATCH($F2387*100,margin_ranges!$B$13:$B$16,1)),"")</f>
        <v/>
      </c>
      <c r="V2387" t="e">
        <f>MIN(VLOOKUP($U2387,margin_ranges!$A$5:$D$10,4,FALSE),$P2387*100)</f>
        <v>#N/A</v>
      </c>
      <c r="Y2387" s="29" t="e">
        <f t="shared" si="37"/>
        <v>#N/A</v>
      </c>
    </row>
    <row r="2388" spans="1:25" x14ac:dyDescent="0.3">
      <c r="A2388" s="8" t="s">
        <v>17</v>
      </c>
      <c r="B2388" s="8" t="s">
        <v>4161</v>
      </c>
      <c r="C2388" s="8" t="s">
        <v>4162</v>
      </c>
      <c r="D2388" s="8" t="s">
        <v>4268</v>
      </c>
      <c r="E2388" s="8" t="s">
        <v>4269</v>
      </c>
      <c r="F2388" s="24">
        <v>0.23038196483051901</v>
      </c>
      <c r="G2388" s="24">
        <v>0</v>
      </c>
      <c r="H2388" s="25">
        <v>21.8659</v>
      </c>
      <c r="I2388" s="25">
        <v>5.2121000000000004</v>
      </c>
      <c r="J2388" s="15">
        <v>305</v>
      </c>
      <c r="K2388" s="15">
        <v>70</v>
      </c>
      <c r="L2388" s="13">
        <v>0.2384</v>
      </c>
      <c r="M2388" s="7">
        <v>1.9490187699999999</v>
      </c>
      <c r="N2388" s="26">
        <v>1.5</v>
      </c>
      <c r="O2388" s="27" t="s">
        <v>22</v>
      </c>
      <c r="P2388" s="8">
        <v>0.23038196480000001</v>
      </c>
      <c r="Q2388" s="24">
        <v>0.26</v>
      </c>
      <c r="R2388" t="str">
        <f>IF($Q2388*100&gt;=VLOOKUP($O2388,margin_ranges!$A$5:$C$10,2,FALSE),IF($Q2388*100&lt;=VLOOKUP($O2388,margin_ranges!$A$5:$C$10,3,FALSE)+10,"IN RANGE","ABOVE RANGE"),"BELOW RANGE")</f>
        <v>IN RANGE</v>
      </c>
      <c r="S2388">
        <f>MIN(VLOOKUP($O2388,margin_ranges!$A$5:$D$10,4,FALSE),$P2388*100)</f>
        <v>23.03819648</v>
      </c>
      <c r="T2388" s="29">
        <f>(1-$S2388/100)/(1-$F2388)-1</f>
        <v>3.9654723948956416E-11</v>
      </c>
      <c r="U2388" s="19" t="str">
        <f>IF(ABS(IFERROR(T2388,0))&gt;0.05,INDEX(margin_ranges!$C$13:$C$16,MATCH($F2388*100,margin_ranges!$B$13:$B$16,1)),"")</f>
        <v/>
      </c>
      <c r="V2388" t="e">
        <f>MIN(VLOOKUP($U2388,margin_ranges!$A$5:$D$10,4,FALSE),$P2388*100)</f>
        <v>#N/A</v>
      </c>
      <c r="Y2388" s="29" t="e">
        <f t="shared" si="37"/>
        <v>#N/A</v>
      </c>
    </row>
    <row r="2389" spans="1:25" x14ac:dyDescent="0.3">
      <c r="A2389" s="8" t="s">
        <v>17</v>
      </c>
      <c r="B2389" s="8" t="s">
        <v>4161</v>
      </c>
      <c r="C2389" s="8" t="s">
        <v>4162</v>
      </c>
      <c r="D2389" s="8" t="s">
        <v>11940</v>
      </c>
      <c r="E2389" s="8" t="s">
        <v>11941</v>
      </c>
      <c r="F2389" s="24">
        <v>3.2354598737601402E-2</v>
      </c>
      <c r="G2389" s="24">
        <v>0</v>
      </c>
      <c r="H2389" s="25">
        <v>10.6693</v>
      </c>
      <c r="I2389" s="25">
        <v>1.1149</v>
      </c>
      <c r="J2389" s="15">
        <v>34</v>
      </c>
      <c r="K2389" s="15">
        <v>1</v>
      </c>
      <c r="L2389" s="13">
        <v>0.1045</v>
      </c>
      <c r="M2389" s="7">
        <v>1.02310206</v>
      </c>
      <c r="N2389" s="26">
        <v>0.99</v>
      </c>
      <c r="O2389" s="27" t="s">
        <v>22</v>
      </c>
      <c r="P2389" s="8">
        <v>3.2354598700000001E-2</v>
      </c>
      <c r="Q2389" s="24">
        <v>0.25</v>
      </c>
      <c r="R2389" t="str">
        <f>IF($Q2389*100&gt;=VLOOKUP($O2389,margin_ranges!$A$5:$C$10,2,FALSE),IF($Q2389*100&lt;=VLOOKUP($O2389,margin_ranges!$A$5:$C$10,3,FALSE)+10,"IN RANGE","ABOVE RANGE"),"BELOW RANGE")</f>
        <v>IN RANGE</v>
      </c>
      <c r="S2389">
        <f>MIN(VLOOKUP($O2389,margin_ranges!$A$5:$D$10,4,FALSE),$P2389*100)</f>
        <v>3.2354598700000001</v>
      </c>
      <c r="T2389" s="29">
        <f>(1-$S2389/100)/(1-$F2389)-1</f>
        <v>3.8858694040300179E-11</v>
      </c>
      <c r="U2389" s="19" t="str">
        <f>IF(ABS(IFERROR(T2389,0))&gt;0.05,INDEX(margin_ranges!$C$13:$C$16,MATCH($F2389*100,margin_ranges!$B$13:$B$16,1)),"")</f>
        <v/>
      </c>
      <c r="V2389" t="e">
        <f>MIN(VLOOKUP($U2389,margin_ranges!$A$5:$D$10,4,FALSE),$P2389*100)</f>
        <v>#N/A</v>
      </c>
      <c r="Y2389" s="29" t="e">
        <f t="shared" si="37"/>
        <v>#N/A</v>
      </c>
    </row>
    <row r="2390" spans="1:25" x14ac:dyDescent="0.3">
      <c r="A2390" s="8" t="s">
        <v>17</v>
      </c>
      <c r="B2390" s="8" t="s">
        <v>4161</v>
      </c>
      <c r="C2390" s="8" t="s">
        <v>4162</v>
      </c>
      <c r="D2390" s="8" t="s">
        <v>4272</v>
      </c>
      <c r="E2390" s="8" t="s">
        <v>4273</v>
      </c>
      <c r="F2390" s="24">
        <v>7.0975309831299904E-2</v>
      </c>
      <c r="G2390" s="24">
        <v>1</v>
      </c>
      <c r="H2390" s="25">
        <v>52.420099999999998</v>
      </c>
      <c r="I2390" s="25">
        <v>6.5056000000000003</v>
      </c>
      <c r="J2390" s="15">
        <v>378</v>
      </c>
      <c r="K2390" s="15">
        <v>62</v>
      </c>
      <c r="L2390" s="13">
        <v>0.1241</v>
      </c>
      <c r="M2390" s="7">
        <v>1.93751578</v>
      </c>
      <c r="N2390" s="26">
        <v>1.8</v>
      </c>
      <c r="O2390" s="27" t="s">
        <v>22</v>
      </c>
      <c r="P2390" s="8">
        <v>7.0975309799999997E-2</v>
      </c>
      <c r="Q2390" s="24">
        <v>0.23</v>
      </c>
      <c r="R2390" t="str">
        <f>IF($Q2390*100&gt;=VLOOKUP($O2390,margin_ranges!$A$5:$C$10,2,FALSE),IF($Q2390*100&lt;=VLOOKUP($O2390,margin_ranges!$A$5:$C$10,3,FALSE)+10,"IN RANGE","ABOVE RANGE"),"BELOW RANGE")</f>
        <v>IN RANGE</v>
      </c>
      <c r="S2390">
        <f>MIN(VLOOKUP($O2390,margin_ranges!$A$5:$D$10,4,FALSE),$P2390*100)</f>
        <v>7.0975309800000002</v>
      </c>
      <c r="T2390" s="29">
        <f>(1-$S2390/100)/(1-$F2390)-1</f>
        <v>3.369127199448485E-11</v>
      </c>
      <c r="U2390" s="19" t="str">
        <f>IF(ABS(IFERROR(T2390,0))&gt;0.05,INDEX(margin_ranges!$C$13:$C$16,MATCH($F2390*100,margin_ranges!$B$13:$B$16,1)),"")</f>
        <v/>
      </c>
      <c r="V2390" t="e">
        <f>MIN(VLOOKUP($U2390,margin_ranges!$A$5:$D$10,4,FALSE),$P2390*100)</f>
        <v>#N/A</v>
      </c>
      <c r="Y2390" s="29" t="e">
        <f t="shared" si="37"/>
        <v>#N/A</v>
      </c>
    </row>
    <row r="2391" spans="1:25" x14ac:dyDescent="0.3">
      <c r="A2391" s="8" t="s">
        <v>17</v>
      </c>
      <c r="B2391" s="8" t="s">
        <v>4161</v>
      </c>
      <c r="C2391" s="8" t="s">
        <v>4162</v>
      </c>
      <c r="D2391" s="8" t="s">
        <v>4366</v>
      </c>
      <c r="E2391" s="8" t="s">
        <v>4367</v>
      </c>
      <c r="F2391" s="24">
        <v>0.17817977152606099</v>
      </c>
      <c r="G2391" s="24">
        <v>0</v>
      </c>
      <c r="H2391" s="25">
        <v>16.443100000000001</v>
      </c>
      <c r="I2391" s="25">
        <v>0.63570000000000004</v>
      </c>
      <c r="J2391" s="15">
        <v>24</v>
      </c>
      <c r="K2391" s="15">
        <v>4</v>
      </c>
      <c r="L2391" s="13">
        <v>3.8699999999999998E-2</v>
      </c>
      <c r="M2391" s="7">
        <v>1.2776516899999999</v>
      </c>
      <c r="N2391" s="26">
        <v>1.05</v>
      </c>
      <c r="O2391" s="27" t="s">
        <v>22</v>
      </c>
      <c r="P2391" s="8">
        <v>0.1781797715</v>
      </c>
      <c r="Q2391" s="24">
        <v>0.21</v>
      </c>
      <c r="R2391" t="str">
        <f>IF($Q2391*100&gt;=VLOOKUP($O2391,margin_ranges!$A$5:$C$10,2,FALSE),IF($Q2391*100&lt;=VLOOKUP($O2391,margin_ranges!$A$5:$C$10,3,FALSE)+10,"IN RANGE","ABOVE RANGE"),"BELOW RANGE")</f>
        <v>IN RANGE</v>
      </c>
      <c r="S2391">
        <f>MIN(VLOOKUP($O2391,margin_ranges!$A$5:$D$10,4,FALSE),$P2391*100)</f>
        <v>17.817977150000001</v>
      </c>
      <c r="T2391" s="29">
        <f>(1-$S2391/100)/(1-$F2391)-1</f>
        <v>3.1711300252368346E-11</v>
      </c>
      <c r="U2391" s="19" t="str">
        <f>IF(ABS(IFERROR(T2391,0))&gt;0.05,INDEX(margin_ranges!$C$13:$C$16,MATCH($F2391*100,margin_ranges!$B$13:$B$16,1)),"")</f>
        <v/>
      </c>
      <c r="V2391" t="e">
        <f>MIN(VLOOKUP($U2391,margin_ranges!$A$5:$D$10,4,FALSE),$P2391*100)</f>
        <v>#N/A</v>
      </c>
      <c r="Y2391" s="29" t="e">
        <f t="shared" si="37"/>
        <v>#N/A</v>
      </c>
    </row>
    <row r="2392" spans="1:25" x14ac:dyDescent="0.3">
      <c r="A2392" s="8" t="s">
        <v>17</v>
      </c>
      <c r="B2392" s="8" t="s">
        <v>4161</v>
      </c>
      <c r="C2392" s="8" t="s">
        <v>4162</v>
      </c>
      <c r="D2392" s="8" t="s">
        <v>4163</v>
      </c>
      <c r="E2392" s="8" t="s">
        <v>4164</v>
      </c>
      <c r="F2392" s="24">
        <v>0.269430765522228</v>
      </c>
      <c r="G2392" s="24">
        <v>0</v>
      </c>
      <c r="H2392" s="25">
        <v>30.606300000000001</v>
      </c>
      <c r="I2392" s="25">
        <v>0.90920000000000001</v>
      </c>
      <c r="J2392" s="15">
        <v>75</v>
      </c>
      <c r="K2392" s="15">
        <v>19</v>
      </c>
      <c r="L2392" s="13">
        <v>2.9700000000000001E-2</v>
      </c>
      <c r="M2392" s="7">
        <v>2.7375913299999999</v>
      </c>
      <c r="N2392" s="26">
        <v>2</v>
      </c>
      <c r="O2392" s="27" t="s">
        <v>22</v>
      </c>
      <c r="P2392" s="8">
        <v>0.2694307655</v>
      </c>
      <c r="Q2392" s="24">
        <v>0.28999999999999998</v>
      </c>
      <c r="R2392" t="str">
        <f>IF($Q2392*100&gt;=VLOOKUP($O2392,margin_ranges!$A$5:$C$10,2,FALSE),IF($Q2392*100&lt;=VLOOKUP($O2392,margin_ranges!$A$5:$C$10,3,FALSE)+10,"IN RANGE","ABOVE RANGE"),"BELOW RANGE")</f>
        <v>IN RANGE</v>
      </c>
      <c r="S2392">
        <f>MIN(VLOOKUP($O2392,margin_ranges!$A$5:$D$10,4,FALSE),$P2392*100)</f>
        <v>26.943076550000001</v>
      </c>
      <c r="T2392" s="29">
        <f>(1-$S2392/100)/(1-$F2392)-1</f>
        <v>3.0425661989852415E-11</v>
      </c>
      <c r="U2392" s="19" t="str">
        <f>IF(ABS(IFERROR(T2392,0))&gt;0.05,INDEX(margin_ranges!$C$13:$C$16,MATCH($F2392*100,margin_ranges!$B$13:$B$16,1)),"")</f>
        <v/>
      </c>
      <c r="V2392" t="e">
        <f>MIN(VLOOKUP($U2392,margin_ranges!$A$5:$D$10,4,FALSE),$P2392*100)</f>
        <v>#N/A</v>
      </c>
      <c r="Y2392" s="29" t="e">
        <f t="shared" si="37"/>
        <v>#N/A</v>
      </c>
    </row>
    <row r="2393" spans="1:25" x14ac:dyDescent="0.3">
      <c r="A2393" s="8" t="s">
        <v>17</v>
      </c>
      <c r="B2393" s="8" t="s">
        <v>4161</v>
      </c>
      <c r="C2393" s="8" t="s">
        <v>4162</v>
      </c>
      <c r="D2393" s="8" t="s">
        <v>4519</v>
      </c>
      <c r="E2393" s="8" t="s">
        <v>4520</v>
      </c>
      <c r="F2393" s="24">
        <v>6.9767779327237697E-2</v>
      </c>
      <c r="G2393" s="24">
        <v>0</v>
      </c>
      <c r="H2393" s="25">
        <v>10.9269</v>
      </c>
      <c r="I2393" s="25">
        <v>1.8315999999999999</v>
      </c>
      <c r="J2393" s="15">
        <v>148</v>
      </c>
      <c r="K2393" s="15">
        <v>33</v>
      </c>
      <c r="L2393" s="13">
        <v>0.1676</v>
      </c>
      <c r="M2393" s="7">
        <v>2.6875009699999999</v>
      </c>
      <c r="N2393" s="26">
        <v>2.5</v>
      </c>
      <c r="O2393" s="27" t="s">
        <v>22</v>
      </c>
      <c r="P2393" s="8">
        <v>6.9767779299999999E-2</v>
      </c>
      <c r="Q2393" s="24">
        <v>0.27</v>
      </c>
      <c r="R2393" t="str">
        <f>IF($Q2393*100&gt;=VLOOKUP($O2393,margin_ranges!$A$5:$C$10,2,FALSE),IF($Q2393*100&lt;=VLOOKUP($O2393,margin_ranges!$A$5:$C$10,3,FALSE)+10,"IN RANGE","ABOVE RANGE"),"BELOW RANGE")</f>
        <v>IN RANGE</v>
      </c>
      <c r="S2393">
        <f>MIN(VLOOKUP($O2393,margin_ranges!$A$5:$D$10,4,FALSE),$P2393*100)</f>
        <v>6.9767779299999999</v>
      </c>
      <c r="T2393" s="29">
        <f>(1-$S2393/100)/(1-$F2393)-1</f>
        <v>2.9280577962254029E-11</v>
      </c>
      <c r="U2393" s="19" t="str">
        <f>IF(ABS(IFERROR(T2393,0))&gt;0.05,INDEX(margin_ranges!$C$13:$C$16,MATCH($F2393*100,margin_ranges!$B$13:$B$16,1)),"")</f>
        <v/>
      </c>
      <c r="V2393" t="e">
        <f>MIN(VLOOKUP($U2393,margin_ranges!$A$5:$D$10,4,FALSE),$P2393*100)</f>
        <v>#N/A</v>
      </c>
      <c r="Y2393" s="29" t="e">
        <f t="shared" si="37"/>
        <v>#N/A</v>
      </c>
    </row>
    <row r="2394" spans="1:25" x14ac:dyDescent="0.3">
      <c r="A2394" s="8" t="s">
        <v>17</v>
      </c>
      <c r="B2394" s="8" t="s">
        <v>4161</v>
      </c>
      <c r="C2394" s="8" t="s">
        <v>4162</v>
      </c>
      <c r="D2394" s="8" t="s">
        <v>4468</v>
      </c>
      <c r="E2394" s="8" t="s">
        <v>57</v>
      </c>
      <c r="F2394" s="24">
        <v>0.227993048020941</v>
      </c>
      <c r="G2394" s="24">
        <v>0</v>
      </c>
      <c r="H2394" s="25">
        <v>34.792999999999999</v>
      </c>
      <c r="I2394" s="25">
        <v>9.2729999999999997</v>
      </c>
      <c r="J2394" s="15">
        <v>573</v>
      </c>
      <c r="K2394" s="15">
        <v>131</v>
      </c>
      <c r="L2394" s="13">
        <v>0.26650000000000001</v>
      </c>
      <c r="M2394" s="7">
        <v>2.0595669499999998</v>
      </c>
      <c r="N2394" s="26">
        <v>1.59</v>
      </c>
      <c r="O2394" s="27" t="s">
        <v>92</v>
      </c>
      <c r="P2394" s="8">
        <v>0.227993048</v>
      </c>
      <c r="Q2394" s="24">
        <v>0.27</v>
      </c>
      <c r="R2394" t="str">
        <f>IF($Q2394*100&gt;=VLOOKUP($O2394,margin_ranges!$A$5:$C$10,2,FALSE),IF($Q2394*100&lt;=VLOOKUP($O2394,margin_ranges!$A$5:$C$10,3,FALSE)+10,"IN RANGE","ABOVE RANGE"),"BELOW RANGE")</f>
        <v>IN RANGE</v>
      </c>
      <c r="S2394">
        <f>MIN(VLOOKUP($O2394,margin_ranges!$A$5:$D$10,4,FALSE),$P2394*100)</f>
        <v>22.799304800000002</v>
      </c>
      <c r="T2394" s="29">
        <f>(1-$S2394/100)/(1-$F2394)-1</f>
        <v>2.7125413026851675E-11</v>
      </c>
      <c r="U2394" s="19" t="str">
        <f>IF(ABS(IFERROR(T2394,0))&gt;0.05,INDEX(margin_ranges!$C$13:$C$16,MATCH($F2394*100,margin_ranges!$B$13:$B$16,1)),"")</f>
        <v/>
      </c>
      <c r="V2394" t="e">
        <f>MIN(VLOOKUP($U2394,margin_ranges!$A$5:$D$10,4,FALSE),$P2394*100)</f>
        <v>#N/A</v>
      </c>
      <c r="Y2394" s="29" t="e">
        <f t="shared" si="37"/>
        <v>#N/A</v>
      </c>
    </row>
    <row r="2395" spans="1:25" x14ac:dyDescent="0.3">
      <c r="A2395" s="8" t="s">
        <v>17</v>
      </c>
      <c r="B2395" s="8" t="s">
        <v>4161</v>
      </c>
      <c r="C2395" s="8" t="s">
        <v>4162</v>
      </c>
      <c r="D2395" s="8" t="s">
        <v>4352</v>
      </c>
      <c r="E2395" s="8" t="s">
        <v>4353</v>
      </c>
      <c r="F2395" s="24">
        <v>0.24314174582050499</v>
      </c>
      <c r="G2395" s="24">
        <v>0</v>
      </c>
      <c r="H2395" s="25">
        <v>5.2746000000000004</v>
      </c>
      <c r="I2395" s="25">
        <v>0.95609999999999995</v>
      </c>
      <c r="J2395" s="15">
        <v>38</v>
      </c>
      <c r="K2395" s="15">
        <v>9</v>
      </c>
      <c r="L2395" s="13">
        <v>0.18129999999999999</v>
      </c>
      <c r="M2395" s="7">
        <v>1.30803885</v>
      </c>
      <c r="N2395" s="26">
        <v>0.99</v>
      </c>
      <c r="O2395" s="27" t="s">
        <v>22</v>
      </c>
      <c r="P2395" s="8">
        <v>0.2431417458</v>
      </c>
      <c r="Q2395" s="24">
        <v>0.28999999999999998</v>
      </c>
      <c r="R2395" t="str">
        <f>IF($Q2395*100&gt;=VLOOKUP($O2395,margin_ranges!$A$5:$C$10,2,FALSE),IF($Q2395*100&lt;=VLOOKUP($O2395,margin_ranges!$A$5:$C$10,3,FALSE)+10,"IN RANGE","ABOVE RANGE"),"BELOW RANGE")</f>
        <v>IN RANGE</v>
      </c>
      <c r="S2395">
        <f>MIN(VLOOKUP($O2395,margin_ranges!$A$5:$D$10,4,FALSE),$P2395*100)</f>
        <v>24.31417458</v>
      </c>
      <c r="T2395" s="29">
        <f>(1-$S2395/100)/(1-$F2395)-1</f>
        <v>2.709210633611292E-11</v>
      </c>
      <c r="U2395" s="19" t="str">
        <f>IF(ABS(IFERROR(T2395,0))&gt;0.05,INDEX(margin_ranges!$C$13:$C$16,MATCH($F2395*100,margin_ranges!$B$13:$B$16,1)),"")</f>
        <v/>
      </c>
      <c r="V2395" t="e">
        <f>MIN(VLOOKUP($U2395,margin_ranges!$A$5:$D$10,4,FALSE),$P2395*100)</f>
        <v>#N/A</v>
      </c>
      <c r="Y2395" s="29" t="e">
        <f t="shared" si="37"/>
        <v>#N/A</v>
      </c>
    </row>
    <row r="2396" spans="1:25" x14ac:dyDescent="0.3">
      <c r="A2396" s="8" t="s">
        <v>17</v>
      </c>
      <c r="B2396" s="8" t="s">
        <v>4161</v>
      </c>
      <c r="C2396" s="8" t="s">
        <v>4162</v>
      </c>
      <c r="D2396" s="8" t="s">
        <v>4221</v>
      </c>
      <c r="E2396" s="8" t="s">
        <v>4222</v>
      </c>
      <c r="F2396" s="24">
        <v>7.5611980823893699E-2</v>
      </c>
      <c r="G2396" s="24">
        <v>0</v>
      </c>
      <c r="H2396" s="25">
        <v>17.685600000000001</v>
      </c>
      <c r="I2396" s="25">
        <v>3.7351999999999999</v>
      </c>
      <c r="J2396" s="15">
        <v>303</v>
      </c>
      <c r="K2396" s="15">
        <v>66</v>
      </c>
      <c r="L2396" s="13">
        <v>0.2112</v>
      </c>
      <c r="M2396" s="7">
        <v>2.7044920000000001</v>
      </c>
      <c r="N2396" s="26">
        <v>2.5</v>
      </c>
      <c r="O2396" s="27" t="s">
        <v>22</v>
      </c>
      <c r="P2396" s="8">
        <v>7.5611980800000006E-2</v>
      </c>
      <c r="Q2396" s="24">
        <v>0.27</v>
      </c>
      <c r="R2396" t="str">
        <f>IF($Q2396*100&gt;=VLOOKUP($O2396,margin_ranges!$A$5:$C$10,2,FALSE),IF($Q2396*100&lt;=VLOOKUP($O2396,margin_ranges!$A$5:$C$10,3,FALSE)+10,"IN RANGE","ABOVE RANGE"),"BELOW RANGE")</f>
        <v>IN RANGE</v>
      </c>
      <c r="S2396">
        <f>MIN(VLOOKUP($O2396,margin_ranges!$A$5:$D$10,4,FALSE),$P2396*100)</f>
        <v>7.5611980800000005</v>
      </c>
      <c r="T2396" s="29">
        <f>(1-$S2396/100)/(1-$F2396)-1</f>
        <v>2.5848212459322895E-11</v>
      </c>
      <c r="U2396" s="19" t="str">
        <f>IF(ABS(IFERROR(T2396,0))&gt;0.05,INDEX(margin_ranges!$C$13:$C$16,MATCH($F2396*100,margin_ranges!$B$13:$B$16,1)),"")</f>
        <v/>
      </c>
      <c r="V2396" t="e">
        <f>MIN(VLOOKUP($U2396,margin_ranges!$A$5:$D$10,4,FALSE),$P2396*100)</f>
        <v>#N/A</v>
      </c>
      <c r="Y2396" s="29" t="e">
        <f t="shared" si="37"/>
        <v>#N/A</v>
      </c>
    </row>
    <row r="2397" spans="1:25" x14ac:dyDescent="0.3">
      <c r="A2397" s="8" t="s">
        <v>17</v>
      </c>
      <c r="B2397" s="8" t="s">
        <v>4161</v>
      </c>
      <c r="C2397" s="8" t="s">
        <v>4162</v>
      </c>
      <c r="D2397" s="8" t="s">
        <v>4404</v>
      </c>
      <c r="E2397" s="8" t="s">
        <v>4405</v>
      </c>
      <c r="F2397" s="24">
        <v>0.123073565821468</v>
      </c>
      <c r="G2397" s="24">
        <v>1</v>
      </c>
      <c r="H2397" s="25">
        <v>89.880099999999999</v>
      </c>
      <c r="I2397" s="25">
        <v>13.5406</v>
      </c>
      <c r="J2397" s="15">
        <v>533</v>
      </c>
      <c r="K2397" s="15">
        <v>124</v>
      </c>
      <c r="L2397" s="13">
        <v>0.1507</v>
      </c>
      <c r="M2397" s="7">
        <v>1.31139849</v>
      </c>
      <c r="N2397" s="26">
        <v>1.1499999999999999</v>
      </c>
      <c r="O2397" s="27" t="s">
        <v>162</v>
      </c>
      <c r="P2397" s="8">
        <v>0.12307356580000001</v>
      </c>
      <c r="Q2397" s="24">
        <v>0.25</v>
      </c>
      <c r="R2397" t="str">
        <f>IF($Q2397*100&gt;=VLOOKUP($O2397,margin_ranges!$A$5:$C$10,2,FALSE),IF($Q2397*100&lt;=VLOOKUP($O2397,margin_ranges!$A$5:$C$10,3,FALSE)+10,"IN RANGE","ABOVE RANGE"),"BELOW RANGE")</f>
        <v>BELOW RANGE</v>
      </c>
      <c r="S2397">
        <f>MIN(VLOOKUP($O2397,margin_ranges!$A$5:$D$10,4,FALSE),$P2397*100)</f>
        <v>12.30735658</v>
      </c>
      <c r="T2397" s="29">
        <f>(1-$S2397/100)/(1-$F2397)-1</f>
        <v>2.4481083826799477E-11</v>
      </c>
      <c r="U2397" s="19" t="str">
        <f>IF(ABS(IFERROR(T2397,0))&gt;0.05,INDEX(margin_ranges!$C$13:$C$16,MATCH($F2397*100,margin_ranges!$B$13:$B$16,1)),"")</f>
        <v/>
      </c>
      <c r="V2397" t="e">
        <f>MIN(VLOOKUP($U2397,margin_ranges!$A$5:$D$10,4,FALSE),$P2397*100)</f>
        <v>#N/A</v>
      </c>
      <c r="Y2397" s="29" t="e">
        <f t="shared" si="37"/>
        <v>#N/A</v>
      </c>
    </row>
    <row r="2398" spans="1:25" x14ac:dyDescent="0.3">
      <c r="A2398" s="8" t="s">
        <v>17</v>
      </c>
      <c r="B2398" s="8" t="s">
        <v>4161</v>
      </c>
      <c r="C2398" s="8" t="s">
        <v>4162</v>
      </c>
      <c r="D2398" s="8" t="s">
        <v>4422</v>
      </c>
      <c r="E2398" s="8" t="s">
        <v>4423</v>
      </c>
      <c r="F2398" s="24">
        <v>0.19664547431821899</v>
      </c>
      <c r="G2398" s="24">
        <v>0</v>
      </c>
      <c r="H2398" s="25">
        <v>6.0648999999999997</v>
      </c>
      <c r="I2398" s="25">
        <v>0.65329999999999999</v>
      </c>
      <c r="J2398" s="15">
        <v>51</v>
      </c>
      <c r="K2398" s="15">
        <v>10</v>
      </c>
      <c r="L2398" s="13">
        <v>0.1077</v>
      </c>
      <c r="M2398" s="7">
        <v>2.61403892</v>
      </c>
      <c r="N2398" s="26">
        <v>2.1</v>
      </c>
      <c r="O2398" s="27" t="s">
        <v>22</v>
      </c>
      <c r="P2398" s="8">
        <v>0.19664547430000001</v>
      </c>
      <c r="Q2398" s="24">
        <v>0.24</v>
      </c>
      <c r="R2398" t="str">
        <f>IF($Q2398*100&gt;=VLOOKUP($O2398,margin_ranges!$A$5:$C$10,2,FALSE),IF($Q2398*100&lt;=VLOOKUP($O2398,margin_ranges!$A$5:$C$10,3,FALSE)+10,"IN RANGE","ABOVE RANGE"),"BELOW RANGE")</f>
        <v>IN RANGE</v>
      </c>
      <c r="S2398">
        <f>MIN(VLOOKUP($O2398,margin_ranges!$A$5:$D$10,4,FALSE),$P2398*100)</f>
        <v>19.664547430000002</v>
      </c>
      <c r="T2398" s="29">
        <f>(1-$S2398/100)/(1-$F2398)-1</f>
        <v>2.2678525724018073E-11</v>
      </c>
      <c r="U2398" s="19" t="str">
        <f>IF(ABS(IFERROR(T2398,0))&gt;0.05,INDEX(margin_ranges!$C$13:$C$16,MATCH($F2398*100,margin_ranges!$B$13:$B$16,1)),"")</f>
        <v/>
      </c>
      <c r="V2398" t="e">
        <f>MIN(VLOOKUP($U2398,margin_ranges!$A$5:$D$10,4,FALSE),$P2398*100)</f>
        <v>#N/A</v>
      </c>
      <c r="Y2398" s="29" t="e">
        <f t="shared" si="37"/>
        <v>#N/A</v>
      </c>
    </row>
    <row r="2399" spans="1:25" x14ac:dyDescent="0.3">
      <c r="A2399" s="8" t="s">
        <v>17</v>
      </c>
      <c r="B2399" s="8" t="s">
        <v>4161</v>
      </c>
      <c r="C2399" s="8" t="s">
        <v>4162</v>
      </c>
      <c r="D2399" s="8" t="s">
        <v>4521</v>
      </c>
      <c r="E2399" s="8" t="s">
        <v>4522</v>
      </c>
      <c r="F2399" s="24">
        <v>0.13439506661763401</v>
      </c>
      <c r="G2399" s="24">
        <v>0</v>
      </c>
      <c r="H2399" s="25">
        <v>3.3664000000000001</v>
      </c>
      <c r="I2399" s="25">
        <v>0.2429</v>
      </c>
      <c r="J2399" s="15">
        <v>15</v>
      </c>
      <c r="K2399" s="15">
        <v>2</v>
      </c>
      <c r="L2399" s="13">
        <v>7.2099999999999997E-2</v>
      </c>
      <c r="M2399" s="7">
        <v>2.0794705900000001</v>
      </c>
      <c r="N2399" s="26">
        <v>1.8</v>
      </c>
      <c r="O2399" s="27" t="s">
        <v>22</v>
      </c>
      <c r="P2399" s="8">
        <v>0.1343950666</v>
      </c>
      <c r="Q2399" s="24">
        <v>0.18</v>
      </c>
      <c r="R2399" t="str">
        <f>IF($Q2399*100&gt;=VLOOKUP($O2399,margin_ranges!$A$5:$C$10,2,FALSE),IF($Q2399*100&lt;=VLOOKUP($O2399,margin_ranges!$A$5:$C$10,3,FALSE)+10,"IN RANGE","ABOVE RANGE"),"BELOW RANGE")</f>
        <v>BELOW RANGE</v>
      </c>
      <c r="S2399">
        <f>MIN(VLOOKUP($O2399,margin_ranges!$A$5:$D$10,4,FALSE),$P2399*100)</f>
        <v>13.439506659999999</v>
      </c>
      <c r="T2399" s="29">
        <f>(1-$S2399/100)/(1-$F2399)-1</f>
        <v>2.0371926368056847E-11</v>
      </c>
      <c r="U2399" s="19" t="str">
        <f>IF(ABS(IFERROR(T2399,0))&gt;0.05,INDEX(margin_ranges!$C$13:$C$16,MATCH($F2399*100,margin_ranges!$B$13:$B$16,1)),"")</f>
        <v/>
      </c>
      <c r="V2399" t="e">
        <f>MIN(VLOOKUP($U2399,margin_ranges!$A$5:$D$10,4,FALSE),$P2399*100)</f>
        <v>#N/A</v>
      </c>
      <c r="Y2399" s="29" t="e">
        <f t="shared" si="37"/>
        <v>#N/A</v>
      </c>
    </row>
    <row r="2400" spans="1:25" x14ac:dyDescent="0.3">
      <c r="A2400" s="8" t="s">
        <v>17</v>
      </c>
      <c r="B2400" s="8" t="s">
        <v>4161</v>
      </c>
      <c r="C2400" s="8" t="s">
        <v>4162</v>
      </c>
      <c r="D2400" s="8" t="s">
        <v>4191</v>
      </c>
      <c r="E2400" s="8" t="s">
        <v>4192</v>
      </c>
      <c r="F2400" s="24">
        <v>9.3405335318356403E-2</v>
      </c>
      <c r="G2400" s="24">
        <v>0</v>
      </c>
      <c r="H2400" s="25">
        <v>22.563099999999999</v>
      </c>
      <c r="I2400" s="25">
        <v>2.8847</v>
      </c>
      <c r="J2400" s="15">
        <v>239</v>
      </c>
      <c r="K2400" s="15">
        <v>52</v>
      </c>
      <c r="L2400" s="13">
        <v>0.12790000000000001</v>
      </c>
      <c r="M2400" s="7">
        <v>2.7575719300000001</v>
      </c>
      <c r="N2400" s="26">
        <v>2.5</v>
      </c>
      <c r="O2400" s="27" t="s">
        <v>22</v>
      </c>
      <c r="P2400" s="8">
        <v>9.3405335300000003E-2</v>
      </c>
      <c r="Q2400" s="24">
        <v>0.28000000000000003</v>
      </c>
      <c r="R2400" t="str">
        <f>IF($Q2400*100&gt;=VLOOKUP($O2400,margin_ranges!$A$5:$C$10,2,FALSE),IF($Q2400*100&lt;=VLOOKUP($O2400,margin_ranges!$A$5:$C$10,3,FALSE)+10,"IN RANGE","ABOVE RANGE"),"BELOW RANGE")</f>
        <v>IN RANGE</v>
      </c>
      <c r="S2400">
        <f>MIN(VLOOKUP($O2400,margin_ranges!$A$5:$D$10,4,FALSE),$P2400*100)</f>
        <v>9.3405335300000001</v>
      </c>
      <c r="T2400" s="29">
        <f>(1-$S2400/100)/(1-$F2400)-1</f>
        <v>2.024758138929883E-11</v>
      </c>
      <c r="U2400" s="19" t="str">
        <f>IF(ABS(IFERROR(T2400,0))&gt;0.05,INDEX(margin_ranges!$C$13:$C$16,MATCH($F2400*100,margin_ranges!$B$13:$B$16,1)),"")</f>
        <v/>
      </c>
      <c r="V2400" t="e">
        <f>MIN(VLOOKUP($U2400,margin_ranges!$A$5:$D$10,4,FALSE),$P2400*100)</f>
        <v>#N/A</v>
      </c>
      <c r="Y2400" s="29" t="e">
        <f t="shared" si="37"/>
        <v>#N/A</v>
      </c>
    </row>
    <row r="2401" spans="1:25" x14ac:dyDescent="0.3">
      <c r="A2401" s="8" t="s">
        <v>17</v>
      </c>
      <c r="B2401" s="8" t="s">
        <v>4161</v>
      </c>
      <c r="C2401" s="8" t="s">
        <v>4162</v>
      </c>
      <c r="D2401" s="8" t="s">
        <v>4284</v>
      </c>
      <c r="E2401" s="8" t="s">
        <v>4285</v>
      </c>
      <c r="F2401" s="24">
        <v>0.240150069014125</v>
      </c>
      <c r="G2401" s="24">
        <v>0</v>
      </c>
      <c r="H2401" s="25">
        <v>3.9790999999999999</v>
      </c>
      <c r="I2401" s="25">
        <v>0.74670000000000003</v>
      </c>
      <c r="J2401" s="15">
        <v>29</v>
      </c>
      <c r="K2401" s="15">
        <v>7</v>
      </c>
      <c r="L2401" s="13">
        <v>0.18770000000000001</v>
      </c>
      <c r="M2401" s="7">
        <v>1.30288885</v>
      </c>
      <c r="N2401" s="26">
        <v>0.99</v>
      </c>
      <c r="O2401" s="27" t="s">
        <v>22</v>
      </c>
      <c r="P2401" s="8">
        <v>0.24015006899999999</v>
      </c>
      <c r="Q2401" s="24">
        <v>0.28999999999999998</v>
      </c>
      <c r="R2401" t="str">
        <f>IF($Q2401*100&gt;=VLOOKUP($O2401,margin_ranges!$A$5:$C$10,2,FALSE),IF($Q2401*100&lt;=VLOOKUP($O2401,margin_ranges!$A$5:$C$10,3,FALSE)+10,"IN RANGE","ABOVE RANGE"),"BELOW RANGE")</f>
        <v>IN RANGE</v>
      </c>
      <c r="S2401">
        <f>MIN(VLOOKUP($O2401,margin_ranges!$A$5:$D$10,4,FALSE),$P2401*100)</f>
        <v>24.015006899999999</v>
      </c>
      <c r="T2401" s="29">
        <f>(1-$S2401/100)/(1-$F2401)-1</f>
        <v>1.8589130235113771E-11</v>
      </c>
      <c r="U2401" s="19" t="str">
        <f>IF(ABS(IFERROR(T2401,0))&gt;0.05,INDEX(margin_ranges!$C$13:$C$16,MATCH($F2401*100,margin_ranges!$B$13:$B$16,1)),"")</f>
        <v/>
      </c>
      <c r="V2401" t="e">
        <f>MIN(VLOOKUP($U2401,margin_ranges!$A$5:$D$10,4,FALSE),$P2401*100)</f>
        <v>#N/A</v>
      </c>
      <c r="Y2401" s="29" t="e">
        <f t="shared" si="37"/>
        <v>#N/A</v>
      </c>
    </row>
    <row r="2402" spans="1:25" x14ac:dyDescent="0.3">
      <c r="A2402" s="8" t="s">
        <v>17</v>
      </c>
      <c r="B2402" s="8" t="s">
        <v>4161</v>
      </c>
      <c r="C2402" s="8" t="s">
        <v>4162</v>
      </c>
      <c r="D2402" s="8" t="s">
        <v>11934</v>
      </c>
      <c r="E2402" s="8" t="s">
        <v>11935</v>
      </c>
      <c r="F2402" s="24">
        <v>0.123253602516275</v>
      </c>
      <c r="G2402" s="24">
        <v>0</v>
      </c>
      <c r="H2402" s="25">
        <v>8.0831</v>
      </c>
      <c r="I2402" s="25">
        <v>0.42809999999999998</v>
      </c>
      <c r="J2402" s="15">
        <v>29</v>
      </c>
      <c r="K2402" s="15">
        <v>4</v>
      </c>
      <c r="L2402" s="13">
        <v>5.2999999999999999E-2</v>
      </c>
      <c r="M2402" s="7">
        <v>2.2811613500000001</v>
      </c>
      <c r="N2402" s="26">
        <v>2</v>
      </c>
      <c r="O2402" s="27" t="s">
        <v>22</v>
      </c>
      <c r="P2402" s="8">
        <v>0.1232536025</v>
      </c>
      <c r="Q2402" s="24">
        <v>0.25</v>
      </c>
      <c r="R2402" t="str">
        <f>IF($Q2402*100&gt;=VLOOKUP($O2402,margin_ranges!$A$5:$C$10,2,FALSE),IF($Q2402*100&lt;=VLOOKUP($O2402,margin_ranges!$A$5:$C$10,3,FALSE)+10,"IN RANGE","ABOVE RANGE"),"BELOW RANGE")</f>
        <v>IN RANGE</v>
      </c>
      <c r="S2402">
        <f>MIN(VLOOKUP($O2402,margin_ranges!$A$5:$D$10,4,FALSE),$P2402*100)</f>
        <v>12.325360250000001</v>
      </c>
      <c r="T2402" s="29">
        <f>(1-$S2402/100)/(1-$F2402)-1</f>
        <v>1.8563151016337542E-11</v>
      </c>
      <c r="U2402" s="19" t="str">
        <f>IF(ABS(IFERROR(T2402,0))&gt;0.05,INDEX(margin_ranges!$C$13:$C$16,MATCH($F2402*100,margin_ranges!$B$13:$B$16,1)),"")</f>
        <v/>
      </c>
      <c r="V2402" t="e">
        <f>MIN(VLOOKUP($U2402,margin_ranges!$A$5:$D$10,4,FALSE),$P2402*100)</f>
        <v>#N/A</v>
      </c>
      <c r="Y2402" s="29" t="e">
        <f t="shared" si="37"/>
        <v>#N/A</v>
      </c>
    </row>
    <row r="2403" spans="1:25" x14ac:dyDescent="0.3">
      <c r="A2403" s="8" t="s">
        <v>17</v>
      </c>
      <c r="B2403" s="8" t="s">
        <v>4161</v>
      </c>
      <c r="C2403" s="8" t="s">
        <v>4162</v>
      </c>
      <c r="D2403" s="8" t="s">
        <v>4452</v>
      </c>
      <c r="E2403" s="8" t="s">
        <v>4453</v>
      </c>
      <c r="F2403" s="24">
        <v>0.201699830114623</v>
      </c>
      <c r="G2403" s="24">
        <v>0</v>
      </c>
      <c r="H2403" s="25">
        <v>2.5415999999999999</v>
      </c>
      <c r="I2403" s="25">
        <v>0.59899999999999998</v>
      </c>
      <c r="J2403" s="15">
        <v>44</v>
      </c>
      <c r="K2403" s="15">
        <v>9</v>
      </c>
      <c r="L2403" s="13">
        <v>0.23569999999999999</v>
      </c>
      <c r="M2403" s="7">
        <v>2.4426901999999999</v>
      </c>
      <c r="N2403" s="26">
        <v>1.95</v>
      </c>
      <c r="O2403" s="27" t="s">
        <v>22</v>
      </c>
      <c r="P2403" s="8">
        <v>0.2016998301</v>
      </c>
      <c r="Q2403" s="24">
        <v>0.25</v>
      </c>
      <c r="R2403" t="str">
        <f>IF($Q2403*100&gt;=VLOOKUP($O2403,margin_ranges!$A$5:$C$10,2,FALSE),IF($Q2403*100&lt;=VLOOKUP($O2403,margin_ranges!$A$5:$C$10,3,FALSE)+10,"IN RANGE","ABOVE RANGE"),"BELOW RANGE")</f>
        <v>IN RANGE</v>
      </c>
      <c r="S2403">
        <f>MIN(VLOOKUP($O2403,margin_ranges!$A$5:$D$10,4,FALSE),$P2403*100)</f>
        <v>20.169983009999999</v>
      </c>
      <c r="T2403" s="29">
        <f>(1-$S2403/100)/(1-$F2403)-1</f>
        <v>1.8317569683290458E-11</v>
      </c>
      <c r="U2403" s="19" t="str">
        <f>IF(ABS(IFERROR(T2403,0))&gt;0.05,INDEX(margin_ranges!$C$13:$C$16,MATCH($F2403*100,margin_ranges!$B$13:$B$16,1)),"")</f>
        <v/>
      </c>
      <c r="V2403" t="e">
        <f>MIN(VLOOKUP($U2403,margin_ranges!$A$5:$D$10,4,FALSE),$P2403*100)</f>
        <v>#N/A</v>
      </c>
      <c r="Y2403" s="29" t="e">
        <f t="shared" si="37"/>
        <v>#N/A</v>
      </c>
    </row>
    <row r="2404" spans="1:25" x14ac:dyDescent="0.3">
      <c r="A2404" s="8" t="s">
        <v>17</v>
      </c>
      <c r="B2404" s="8" t="s">
        <v>4161</v>
      </c>
      <c r="C2404" s="8" t="s">
        <v>4162</v>
      </c>
      <c r="D2404" s="8" t="s">
        <v>4350</v>
      </c>
      <c r="E2404" s="8" t="s">
        <v>4351</v>
      </c>
      <c r="F2404" s="24">
        <v>0.242013432112442</v>
      </c>
      <c r="G2404" s="24">
        <v>0</v>
      </c>
      <c r="H2404" s="25">
        <v>1.2211000000000001</v>
      </c>
      <c r="I2404" s="25">
        <v>0.43440000000000001</v>
      </c>
      <c r="J2404" s="15">
        <v>15</v>
      </c>
      <c r="K2404" s="15">
        <v>4</v>
      </c>
      <c r="L2404" s="13">
        <v>0.35580000000000001</v>
      </c>
      <c r="M2404" s="7">
        <v>1.18735613</v>
      </c>
      <c r="N2404" s="26">
        <v>0.9</v>
      </c>
      <c r="O2404" s="27" t="s">
        <v>22</v>
      </c>
      <c r="P2404" s="8">
        <v>0.24201343210000001</v>
      </c>
      <c r="Q2404" s="24">
        <v>0.28999999999999998</v>
      </c>
      <c r="R2404" t="str">
        <f>IF($Q2404*100&gt;=VLOOKUP($O2404,margin_ranges!$A$5:$C$10,2,FALSE),IF($Q2404*100&lt;=VLOOKUP($O2404,margin_ranges!$A$5:$C$10,3,FALSE)+10,"IN RANGE","ABOVE RANGE"),"BELOW RANGE")</f>
        <v>IN RANGE</v>
      </c>
      <c r="S2404">
        <f>MIN(VLOOKUP($O2404,margin_ranges!$A$5:$D$10,4,FALSE),$P2404*100)</f>
        <v>24.201343210000001</v>
      </c>
      <c r="T2404" s="29">
        <f>(1-$S2404/100)/(1-$F2404)-1</f>
        <v>1.6414425374478014E-11</v>
      </c>
      <c r="U2404" s="19" t="str">
        <f>IF(ABS(IFERROR(T2404,0))&gt;0.05,INDEX(margin_ranges!$C$13:$C$16,MATCH($F2404*100,margin_ranges!$B$13:$B$16,1)),"")</f>
        <v/>
      </c>
      <c r="V2404" t="e">
        <f>MIN(VLOOKUP($U2404,margin_ranges!$A$5:$D$10,4,FALSE),$P2404*100)</f>
        <v>#N/A</v>
      </c>
      <c r="Y2404" s="29" t="e">
        <f t="shared" si="37"/>
        <v>#N/A</v>
      </c>
    </row>
    <row r="2405" spans="1:25" x14ac:dyDescent="0.3">
      <c r="A2405" s="8" t="s">
        <v>17</v>
      </c>
      <c r="B2405" s="8" t="s">
        <v>4161</v>
      </c>
      <c r="C2405" s="8" t="s">
        <v>4162</v>
      </c>
      <c r="D2405" s="28" t="s">
        <v>4344</v>
      </c>
      <c r="E2405" s="8" t="s">
        <v>4345</v>
      </c>
      <c r="F2405" s="24">
        <v>0.24246727191110001</v>
      </c>
      <c r="G2405" s="24">
        <v>0</v>
      </c>
      <c r="H2405" s="25">
        <v>9.4048999999999996</v>
      </c>
      <c r="I2405" s="25">
        <v>0.59060000000000001</v>
      </c>
      <c r="J2405" s="15">
        <v>23</v>
      </c>
      <c r="K2405" s="15">
        <v>6</v>
      </c>
      <c r="L2405" s="13">
        <v>6.2799999999999995E-2</v>
      </c>
      <c r="M2405" s="7">
        <v>1.32007498</v>
      </c>
      <c r="N2405" s="26">
        <v>1</v>
      </c>
      <c r="O2405" s="27" t="s">
        <v>22</v>
      </c>
      <c r="P2405" s="8">
        <v>0.2424672719</v>
      </c>
      <c r="Q2405" s="24">
        <v>0.28999999999999998</v>
      </c>
      <c r="R2405" t="str">
        <f>IF($Q2405*100&gt;=VLOOKUP($O2405,margin_ranges!$A$5:$C$10,2,FALSE),IF($Q2405*100&lt;=VLOOKUP($O2405,margin_ranges!$A$5:$C$10,3,FALSE)+10,"IN RANGE","ABOVE RANGE"),"BELOW RANGE")</f>
        <v>IN RANGE</v>
      </c>
      <c r="S2405">
        <f>MIN(VLOOKUP($O2405,margin_ranges!$A$5:$D$10,4,FALSE),$P2405*100)</f>
        <v>24.246727190000001</v>
      </c>
      <c r="T2405" s="29">
        <f>(1-$S2405/100)/(1-$F2405)-1</f>
        <v>1.4652945523607741E-11</v>
      </c>
      <c r="U2405" s="19" t="str">
        <f>IF(ABS(IFERROR(T2405,0))&gt;0.05,INDEX(margin_ranges!$C$13:$C$16,MATCH($F2405*100,margin_ranges!$B$13:$B$16,1)),"")</f>
        <v/>
      </c>
      <c r="V2405" t="e">
        <f>MIN(VLOOKUP($U2405,margin_ranges!$A$5:$D$10,4,FALSE),$P2405*100)</f>
        <v>#N/A</v>
      </c>
      <c r="Y2405" s="29" t="e">
        <f t="shared" si="37"/>
        <v>#N/A</v>
      </c>
    </row>
    <row r="2406" spans="1:25" x14ac:dyDescent="0.3">
      <c r="A2406" s="8" t="s">
        <v>17</v>
      </c>
      <c r="B2406" s="8" t="s">
        <v>4161</v>
      </c>
      <c r="C2406" s="8" t="s">
        <v>4162</v>
      </c>
      <c r="D2406" s="8" t="s">
        <v>11946</v>
      </c>
      <c r="E2406" s="8" t="s">
        <v>11947</v>
      </c>
      <c r="F2406" s="24">
        <v>0.121209722112263</v>
      </c>
      <c r="G2406" s="24">
        <v>0</v>
      </c>
      <c r="H2406" s="25">
        <v>2.5032999999999999</v>
      </c>
      <c r="I2406" s="25">
        <v>0.11890000000000001</v>
      </c>
      <c r="J2406" s="15">
        <v>8</v>
      </c>
      <c r="K2406" s="15">
        <v>1</v>
      </c>
      <c r="L2406" s="13">
        <v>4.7500000000000001E-2</v>
      </c>
      <c r="M2406" s="7">
        <v>2.2758558600000001</v>
      </c>
      <c r="N2406" s="26">
        <v>2</v>
      </c>
      <c r="O2406" s="27" t="s">
        <v>22</v>
      </c>
      <c r="P2406" s="8">
        <v>0.1212097221</v>
      </c>
      <c r="Q2406" s="24">
        <v>0.25</v>
      </c>
      <c r="R2406" t="str">
        <f>IF($Q2406*100&gt;=VLOOKUP($O2406,margin_ranges!$A$5:$C$10,2,FALSE),IF($Q2406*100&lt;=VLOOKUP($O2406,margin_ranges!$A$5:$C$10,3,FALSE)+10,"IN RANGE","ABOVE RANGE"),"BELOW RANGE")</f>
        <v>IN RANGE</v>
      </c>
      <c r="S2406">
        <f>MIN(VLOOKUP($O2406,margin_ranges!$A$5:$D$10,4,FALSE),$P2406*100)</f>
        <v>12.12097221</v>
      </c>
      <c r="T2406" s="29">
        <f>(1-$S2406/100)/(1-$F2406)-1</f>
        <v>1.3954393196513593E-11</v>
      </c>
      <c r="U2406" s="19" t="str">
        <f>IF(ABS(IFERROR(T2406,0))&gt;0.05,INDEX(margin_ranges!$C$13:$C$16,MATCH($F2406*100,margin_ranges!$B$13:$B$16,1)),"")</f>
        <v/>
      </c>
      <c r="V2406" t="e">
        <f>MIN(VLOOKUP($U2406,margin_ranges!$A$5:$D$10,4,FALSE),$P2406*100)</f>
        <v>#N/A</v>
      </c>
      <c r="Y2406" s="29" t="e">
        <f t="shared" si="37"/>
        <v>#N/A</v>
      </c>
    </row>
    <row r="2407" spans="1:25" x14ac:dyDescent="0.3">
      <c r="A2407" s="8" t="s">
        <v>17</v>
      </c>
      <c r="B2407" s="8" t="s">
        <v>4161</v>
      </c>
      <c r="C2407" s="8" t="s">
        <v>4162</v>
      </c>
      <c r="D2407" s="8" t="s">
        <v>4434</v>
      </c>
      <c r="E2407" s="8" t="s">
        <v>4435</v>
      </c>
      <c r="F2407" s="24">
        <v>0.20914919961086001</v>
      </c>
      <c r="G2407" s="24">
        <v>0</v>
      </c>
      <c r="H2407" s="25">
        <v>8.7050999999999998</v>
      </c>
      <c r="I2407" s="25">
        <v>0.4405</v>
      </c>
      <c r="J2407" s="15">
        <v>24</v>
      </c>
      <c r="K2407" s="15">
        <v>5</v>
      </c>
      <c r="L2407" s="13">
        <v>5.0599999999999999E-2</v>
      </c>
      <c r="M2407" s="7">
        <v>1.83346846</v>
      </c>
      <c r="N2407" s="26">
        <v>1.45</v>
      </c>
      <c r="O2407" s="27" t="s">
        <v>22</v>
      </c>
      <c r="P2407" s="8">
        <v>0.2091491996</v>
      </c>
      <c r="Q2407" s="24">
        <v>0.23</v>
      </c>
      <c r="R2407" t="str">
        <f>IF($Q2407*100&gt;=VLOOKUP($O2407,margin_ranges!$A$5:$C$10,2,FALSE),IF($Q2407*100&lt;=VLOOKUP($O2407,margin_ranges!$A$5:$C$10,3,FALSE)+10,"IN RANGE","ABOVE RANGE"),"BELOW RANGE")</f>
        <v>IN RANGE</v>
      </c>
      <c r="S2407">
        <f>MIN(VLOOKUP($O2407,margin_ranges!$A$5:$D$10,4,FALSE),$P2407*100)</f>
        <v>20.914919959999999</v>
      </c>
      <c r="T2407" s="29">
        <f>(1-$S2407/100)/(1-$F2407)-1</f>
        <v>1.3732126546983636E-11</v>
      </c>
      <c r="U2407" s="19" t="str">
        <f>IF(ABS(IFERROR(T2407,0))&gt;0.05,INDEX(margin_ranges!$C$13:$C$16,MATCH($F2407*100,margin_ranges!$B$13:$B$16,1)),"")</f>
        <v/>
      </c>
      <c r="V2407" t="e">
        <f>MIN(VLOOKUP($U2407,margin_ranges!$A$5:$D$10,4,FALSE),$P2407*100)</f>
        <v>#N/A</v>
      </c>
      <c r="Y2407" s="29" t="e">
        <f t="shared" si="37"/>
        <v>#N/A</v>
      </c>
    </row>
    <row r="2408" spans="1:25" x14ac:dyDescent="0.3">
      <c r="A2408" s="8" t="s">
        <v>17</v>
      </c>
      <c r="B2408" s="8" t="s">
        <v>4161</v>
      </c>
      <c r="C2408" s="8" t="s">
        <v>4162</v>
      </c>
      <c r="D2408" s="8" t="s">
        <v>4300</v>
      </c>
      <c r="E2408" s="8" t="s">
        <v>4301</v>
      </c>
      <c r="F2408" s="24">
        <v>0.15653219211039501</v>
      </c>
      <c r="G2408" s="24">
        <v>0</v>
      </c>
      <c r="H2408" s="25">
        <v>28.8155</v>
      </c>
      <c r="I2408" s="25">
        <v>1.6106</v>
      </c>
      <c r="J2408" s="15">
        <v>126</v>
      </c>
      <c r="K2408" s="15">
        <v>20</v>
      </c>
      <c r="L2408" s="13">
        <v>5.5899999999999998E-2</v>
      </c>
      <c r="M2408" s="7">
        <v>2.6082797499999999</v>
      </c>
      <c r="N2408" s="26">
        <v>2.2000000000000002</v>
      </c>
      <c r="O2408" s="27" t="s">
        <v>22</v>
      </c>
      <c r="P2408" s="8">
        <v>0.15653219209999999</v>
      </c>
      <c r="Q2408" s="24">
        <v>0.2</v>
      </c>
      <c r="R2408" t="str">
        <f>IF($Q2408*100&gt;=VLOOKUP($O2408,margin_ranges!$A$5:$C$10,2,FALSE),IF($Q2408*100&lt;=VLOOKUP($O2408,margin_ranges!$A$5:$C$10,3,FALSE)+10,"IN RANGE","ABOVE RANGE"),"BELOW RANGE")</f>
        <v>IN RANGE</v>
      </c>
      <c r="S2408">
        <f>MIN(VLOOKUP($O2408,margin_ranges!$A$5:$D$10,4,FALSE),$P2408*100)</f>
        <v>15.65321921</v>
      </c>
      <c r="T2408" s="29">
        <f>(1-$S2408/100)/(1-$F2408)-1</f>
        <v>1.2324141707154013E-11</v>
      </c>
      <c r="U2408" s="19" t="str">
        <f>IF(ABS(IFERROR(T2408,0))&gt;0.05,INDEX(margin_ranges!$C$13:$C$16,MATCH($F2408*100,margin_ranges!$B$13:$B$16,1)),"")</f>
        <v/>
      </c>
      <c r="V2408" t="e">
        <f>MIN(VLOOKUP($U2408,margin_ranges!$A$5:$D$10,4,FALSE),$P2408*100)</f>
        <v>#N/A</v>
      </c>
      <c r="Y2408" s="29" t="e">
        <f t="shared" si="37"/>
        <v>#N/A</v>
      </c>
    </row>
    <row r="2409" spans="1:25" x14ac:dyDescent="0.3">
      <c r="A2409" s="8" t="s">
        <v>17</v>
      </c>
      <c r="B2409" s="8" t="s">
        <v>4161</v>
      </c>
      <c r="C2409" s="8" t="s">
        <v>4162</v>
      </c>
      <c r="D2409" s="8" t="s">
        <v>4235</v>
      </c>
      <c r="E2409" s="8" t="s">
        <v>4236</v>
      </c>
      <c r="F2409" s="24">
        <v>0.27956970000715903</v>
      </c>
      <c r="G2409" s="24">
        <v>0</v>
      </c>
      <c r="H2409" s="25">
        <v>26.702300000000001</v>
      </c>
      <c r="I2409" s="25">
        <v>2.0909</v>
      </c>
      <c r="J2409" s="15">
        <v>96</v>
      </c>
      <c r="K2409" s="15">
        <v>25</v>
      </c>
      <c r="L2409" s="13">
        <v>7.8299999999999995E-2</v>
      </c>
      <c r="M2409" s="7">
        <v>1.5268652599999999</v>
      </c>
      <c r="N2409" s="26">
        <v>1.1000000000000001</v>
      </c>
      <c r="O2409" s="27" t="s">
        <v>22</v>
      </c>
      <c r="P2409" s="8">
        <v>0.27956969999999998</v>
      </c>
      <c r="Q2409" s="24">
        <v>0.28999999999999998</v>
      </c>
      <c r="R2409" t="str">
        <f>IF($Q2409*100&gt;=VLOOKUP($O2409,margin_ranges!$A$5:$C$10,2,FALSE),IF($Q2409*100&lt;=VLOOKUP($O2409,margin_ranges!$A$5:$C$10,3,FALSE)+10,"IN RANGE","ABOVE RANGE"),"BELOW RANGE")</f>
        <v>IN RANGE</v>
      </c>
      <c r="S2409">
        <f>MIN(VLOOKUP($O2409,margin_ranges!$A$5:$D$10,4,FALSE),$P2409*100)</f>
        <v>27.956969999999998</v>
      </c>
      <c r="T2409" s="29">
        <f>(1-$S2409/100)/(1-$F2409)-1</f>
        <v>9.9373842488148512E-12</v>
      </c>
      <c r="U2409" s="19" t="str">
        <f>IF(ABS(IFERROR(T2409,0))&gt;0.05,INDEX(margin_ranges!$C$13:$C$16,MATCH($F2409*100,margin_ranges!$B$13:$B$16,1)),"")</f>
        <v/>
      </c>
      <c r="V2409" t="e">
        <f>MIN(VLOOKUP($U2409,margin_ranges!$A$5:$D$10,4,FALSE),$P2409*100)</f>
        <v>#N/A</v>
      </c>
      <c r="Y2409" s="29" t="e">
        <f t="shared" si="37"/>
        <v>#N/A</v>
      </c>
    </row>
    <row r="2410" spans="1:25" x14ac:dyDescent="0.3">
      <c r="A2410" s="8" t="s">
        <v>17</v>
      </c>
      <c r="B2410" s="8" t="s">
        <v>4161</v>
      </c>
      <c r="C2410" s="8" t="s">
        <v>4162</v>
      </c>
      <c r="D2410" s="8" t="s">
        <v>4497</v>
      </c>
      <c r="E2410" s="8" t="s">
        <v>4498</v>
      </c>
      <c r="F2410" s="24">
        <v>0.16316460380772199</v>
      </c>
      <c r="G2410" s="24">
        <v>0</v>
      </c>
      <c r="H2410" s="25">
        <v>7.9137000000000004</v>
      </c>
      <c r="I2410" s="25">
        <v>0.55669999999999997</v>
      </c>
      <c r="J2410" s="15">
        <v>47</v>
      </c>
      <c r="K2410" s="15">
        <v>8</v>
      </c>
      <c r="L2410" s="13">
        <v>7.0300000000000001E-2</v>
      </c>
      <c r="M2410" s="7">
        <v>2.8081986099999998</v>
      </c>
      <c r="N2410" s="26">
        <v>2.35</v>
      </c>
      <c r="O2410" s="27" t="s">
        <v>22</v>
      </c>
      <c r="P2410" s="8">
        <v>0.1631646038</v>
      </c>
      <c r="Q2410" s="24">
        <v>0.26</v>
      </c>
      <c r="R2410" t="str">
        <f>IF($Q2410*100&gt;=VLOOKUP($O2410,margin_ranges!$A$5:$C$10,2,FALSE),IF($Q2410*100&lt;=VLOOKUP($O2410,margin_ranges!$A$5:$C$10,3,FALSE)+10,"IN RANGE","ABOVE RANGE"),"BELOW RANGE")</f>
        <v>IN RANGE</v>
      </c>
      <c r="S2410">
        <f>MIN(VLOOKUP($O2410,margin_ranges!$A$5:$D$10,4,FALSE),$P2410*100)</f>
        <v>16.316460379999999</v>
      </c>
      <c r="T2410" s="29">
        <f>(1-$S2410/100)/(1-$F2410)-1</f>
        <v>9.2277296914744511E-12</v>
      </c>
      <c r="U2410" s="19" t="str">
        <f>IF(ABS(IFERROR(T2410,0))&gt;0.05,INDEX(margin_ranges!$C$13:$C$16,MATCH($F2410*100,margin_ranges!$B$13:$B$16,1)),"")</f>
        <v/>
      </c>
      <c r="V2410" t="e">
        <f>MIN(VLOOKUP($U2410,margin_ranges!$A$5:$D$10,4,FALSE),$P2410*100)</f>
        <v>#N/A</v>
      </c>
      <c r="Y2410" s="29" t="e">
        <f t="shared" si="37"/>
        <v>#N/A</v>
      </c>
    </row>
    <row r="2411" spans="1:25" x14ac:dyDescent="0.3">
      <c r="A2411" s="8" t="s">
        <v>17</v>
      </c>
      <c r="B2411" s="8" t="s">
        <v>4161</v>
      </c>
      <c r="C2411" s="8" t="s">
        <v>4162</v>
      </c>
      <c r="D2411" s="8" t="s">
        <v>11924</v>
      </c>
      <c r="E2411" s="8" t="s">
        <v>11925</v>
      </c>
      <c r="F2411" s="24">
        <v>0.129807345407316</v>
      </c>
      <c r="G2411" s="24">
        <v>0</v>
      </c>
      <c r="H2411" s="25">
        <v>5.8795999999999999</v>
      </c>
      <c r="I2411" s="25">
        <v>0.30149999999999999</v>
      </c>
      <c r="J2411" s="15">
        <v>21</v>
      </c>
      <c r="K2411" s="15">
        <v>3</v>
      </c>
      <c r="L2411" s="13">
        <v>5.1299999999999998E-2</v>
      </c>
      <c r="M2411" s="7">
        <v>2.2983416299999999</v>
      </c>
      <c r="N2411" s="26">
        <v>2</v>
      </c>
      <c r="O2411" s="27" t="s">
        <v>22</v>
      </c>
      <c r="P2411" s="8">
        <v>0.1298073454</v>
      </c>
      <c r="Q2411" s="24">
        <v>0.25</v>
      </c>
      <c r="R2411" t="str">
        <f>IF($Q2411*100&gt;=VLOOKUP($O2411,margin_ranges!$A$5:$C$10,2,FALSE),IF($Q2411*100&lt;=VLOOKUP($O2411,margin_ranges!$A$5:$C$10,3,FALSE)+10,"IN RANGE","ABOVE RANGE"),"BELOW RANGE")</f>
        <v>IN RANGE</v>
      </c>
      <c r="S2411">
        <f>MIN(VLOOKUP($O2411,margin_ranges!$A$5:$D$10,4,FALSE),$P2411*100)</f>
        <v>12.98073454</v>
      </c>
      <c r="T2411" s="29">
        <f>(1-$S2411/100)/(1-$F2411)-1</f>
        <v>8.4072748762764604E-12</v>
      </c>
      <c r="U2411" s="19" t="str">
        <f>IF(ABS(IFERROR(T2411,0))&gt;0.05,INDEX(margin_ranges!$C$13:$C$16,MATCH($F2411*100,margin_ranges!$B$13:$B$16,1)),"")</f>
        <v/>
      </c>
      <c r="V2411" t="e">
        <f>MIN(VLOOKUP($U2411,margin_ranges!$A$5:$D$10,4,FALSE),$P2411*100)</f>
        <v>#N/A</v>
      </c>
      <c r="Y2411" s="29" t="e">
        <f t="shared" si="37"/>
        <v>#N/A</v>
      </c>
    </row>
    <row r="2412" spans="1:25" x14ac:dyDescent="0.3">
      <c r="A2412" s="8" t="s">
        <v>17</v>
      </c>
      <c r="B2412" s="8" t="s">
        <v>4161</v>
      </c>
      <c r="C2412" s="8" t="s">
        <v>4162</v>
      </c>
      <c r="D2412" s="8" t="s">
        <v>4167</v>
      </c>
      <c r="E2412" s="8" t="s">
        <v>4168</v>
      </c>
      <c r="F2412" s="24">
        <v>0.109501484606969</v>
      </c>
      <c r="G2412" s="24">
        <v>0</v>
      </c>
      <c r="H2412" s="25">
        <v>30.688500000000001</v>
      </c>
      <c r="I2412" s="25">
        <v>4.0701999999999998</v>
      </c>
      <c r="J2412" s="15">
        <v>247</v>
      </c>
      <c r="K2412" s="15">
        <v>53</v>
      </c>
      <c r="L2412" s="13">
        <v>0.1326</v>
      </c>
      <c r="M2412" s="7">
        <v>2.0213397</v>
      </c>
      <c r="N2412" s="26">
        <v>1.8</v>
      </c>
      <c r="O2412" s="27" t="s">
        <v>22</v>
      </c>
      <c r="P2412" s="8">
        <v>0.1095014846</v>
      </c>
      <c r="Q2412" s="24">
        <v>0.26</v>
      </c>
      <c r="R2412" t="str">
        <f>IF($Q2412*100&gt;=VLOOKUP($O2412,margin_ranges!$A$5:$C$10,2,FALSE),IF($Q2412*100&lt;=VLOOKUP($O2412,margin_ranges!$A$5:$C$10,3,FALSE)+10,"IN RANGE","ABOVE RANGE"),"BELOW RANGE")</f>
        <v>IN RANGE</v>
      </c>
      <c r="S2412">
        <f>MIN(VLOOKUP($O2412,margin_ranges!$A$5:$D$10,4,FALSE),$P2412*100)</f>
        <v>10.950148460000001</v>
      </c>
      <c r="T2412" s="29">
        <f>(1-$S2412/100)/(1-$F2412)-1</f>
        <v>7.8259621005827285E-12</v>
      </c>
      <c r="U2412" s="19" t="str">
        <f>IF(ABS(IFERROR(T2412,0))&gt;0.05,INDEX(margin_ranges!$C$13:$C$16,MATCH($F2412*100,margin_ranges!$B$13:$B$16,1)),"")</f>
        <v/>
      </c>
      <c r="V2412" t="e">
        <f>MIN(VLOOKUP($U2412,margin_ranges!$A$5:$D$10,4,FALSE),$P2412*100)</f>
        <v>#N/A</v>
      </c>
      <c r="Y2412" s="29" t="e">
        <f t="shared" si="37"/>
        <v>#N/A</v>
      </c>
    </row>
    <row r="2413" spans="1:25" x14ac:dyDescent="0.3">
      <c r="A2413" s="8" t="s">
        <v>17</v>
      </c>
      <c r="B2413" s="8" t="s">
        <v>4161</v>
      </c>
      <c r="C2413" s="8" t="s">
        <v>4162</v>
      </c>
      <c r="D2413" s="8" t="s">
        <v>4193</v>
      </c>
      <c r="E2413" s="8" t="s">
        <v>4194</v>
      </c>
      <c r="F2413" s="24">
        <v>0.27327735600476499</v>
      </c>
      <c r="G2413" s="24">
        <v>0</v>
      </c>
      <c r="H2413" s="25">
        <v>23.892399999999999</v>
      </c>
      <c r="I2413" s="25">
        <v>1.7945</v>
      </c>
      <c r="J2413" s="15">
        <v>81</v>
      </c>
      <c r="K2413" s="15">
        <v>21</v>
      </c>
      <c r="L2413" s="13">
        <v>7.51E-2</v>
      </c>
      <c r="M2413" s="7">
        <v>1.51364487</v>
      </c>
      <c r="N2413" s="26">
        <v>1.1000000000000001</v>
      </c>
      <c r="O2413" s="27" t="s">
        <v>22</v>
      </c>
      <c r="P2413" s="8">
        <v>0.27327735600000003</v>
      </c>
      <c r="Q2413" s="24">
        <v>0.28999999999999998</v>
      </c>
      <c r="R2413" t="str">
        <f>IF($Q2413*100&gt;=VLOOKUP($O2413,margin_ranges!$A$5:$C$10,2,FALSE),IF($Q2413*100&lt;=VLOOKUP($O2413,margin_ranges!$A$5:$C$10,3,FALSE)+10,"IN RANGE","ABOVE RANGE"),"BELOW RANGE")</f>
        <v>IN RANGE</v>
      </c>
      <c r="S2413">
        <f>MIN(VLOOKUP($O2413,margin_ranges!$A$5:$D$10,4,FALSE),$P2413*100)</f>
        <v>27.327735600000004</v>
      </c>
      <c r="T2413" s="29">
        <f>(1-$S2413/100)/(1-$F2413)-1</f>
        <v>6.5567551388312495E-12</v>
      </c>
      <c r="U2413" s="19" t="str">
        <f>IF(ABS(IFERROR(T2413,0))&gt;0.05,INDEX(margin_ranges!$C$13:$C$16,MATCH($F2413*100,margin_ranges!$B$13:$B$16,1)),"")</f>
        <v/>
      </c>
      <c r="V2413" t="e">
        <f>MIN(VLOOKUP($U2413,margin_ranges!$A$5:$D$10,4,FALSE),$P2413*100)</f>
        <v>#N/A</v>
      </c>
      <c r="Y2413" s="29" t="e">
        <f t="shared" si="37"/>
        <v>#N/A</v>
      </c>
    </row>
    <row r="2414" spans="1:25" x14ac:dyDescent="0.3">
      <c r="A2414" s="8" t="s">
        <v>17</v>
      </c>
      <c r="B2414" s="8" t="s">
        <v>4161</v>
      </c>
      <c r="C2414" s="8" t="s">
        <v>4162</v>
      </c>
      <c r="D2414" s="8" t="s">
        <v>4446</v>
      </c>
      <c r="E2414" s="8" t="s">
        <v>4447</v>
      </c>
      <c r="F2414" s="24">
        <v>0.24689108810329299</v>
      </c>
      <c r="G2414" s="24">
        <v>0</v>
      </c>
      <c r="H2414" s="25">
        <v>9.1747999999999994</v>
      </c>
      <c r="I2414" s="25">
        <v>0.65190000000000003</v>
      </c>
      <c r="J2414" s="15">
        <v>34</v>
      </c>
      <c r="K2414" s="15">
        <v>8</v>
      </c>
      <c r="L2414" s="13">
        <v>7.0999999999999994E-2</v>
      </c>
      <c r="M2414" s="7">
        <v>1.7261779500000001</v>
      </c>
      <c r="N2414" s="26">
        <v>1.3</v>
      </c>
      <c r="O2414" s="27" t="s">
        <v>22</v>
      </c>
      <c r="P2414" s="8">
        <v>0.24689108809999999</v>
      </c>
      <c r="Q2414" s="24">
        <v>0.28999999999999998</v>
      </c>
      <c r="R2414" t="str">
        <f>IF($Q2414*100&gt;=VLOOKUP($O2414,margin_ranges!$A$5:$C$10,2,FALSE),IF($Q2414*100&lt;=VLOOKUP($O2414,margin_ranges!$A$5:$C$10,3,FALSE)+10,"IN RANGE","ABOVE RANGE"),"BELOW RANGE")</f>
        <v>IN RANGE</v>
      </c>
      <c r="S2414">
        <f>MIN(VLOOKUP($O2414,margin_ranges!$A$5:$D$10,4,FALSE),$P2414*100)</f>
        <v>24.68910881</v>
      </c>
      <c r="T2414" s="29">
        <f>(1-$S2414/100)/(1-$F2414)-1</f>
        <v>4.3725023601837165E-12</v>
      </c>
      <c r="U2414" s="19" t="str">
        <f>IF(ABS(IFERROR(T2414,0))&gt;0.05,INDEX(margin_ranges!$C$13:$C$16,MATCH($F2414*100,margin_ranges!$B$13:$B$16,1)),"")</f>
        <v/>
      </c>
      <c r="V2414" t="e">
        <f>MIN(VLOOKUP($U2414,margin_ranges!$A$5:$D$10,4,FALSE),$P2414*100)</f>
        <v>#N/A</v>
      </c>
      <c r="Y2414" s="29" t="e">
        <f t="shared" si="37"/>
        <v>#N/A</v>
      </c>
    </row>
    <row r="2415" spans="1:25" x14ac:dyDescent="0.3">
      <c r="A2415" s="8" t="s">
        <v>17</v>
      </c>
      <c r="B2415" s="8" t="s">
        <v>4161</v>
      </c>
      <c r="C2415" s="8" t="s">
        <v>4162</v>
      </c>
      <c r="D2415" s="8" t="s">
        <v>4505</v>
      </c>
      <c r="E2415" s="8" t="s">
        <v>4506</v>
      </c>
      <c r="F2415" s="24">
        <v>0.21773784439982299</v>
      </c>
      <c r="G2415" s="24">
        <v>0</v>
      </c>
      <c r="H2415" s="25">
        <v>23.414400000000001</v>
      </c>
      <c r="I2415" s="25">
        <v>1.9734</v>
      </c>
      <c r="J2415" s="15">
        <v>91</v>
      </c>
      <c r="K2415" s="15">
        <v>20</v>
      </c>
      <c r="L2415" s="13">
        <v>8.43E-2</v>
      </c>
      <c r="M2415" s="7">
        <v>1.5340126000000001</v>
      </c>
      <c r="N2415" s="26">
        <v>1.2</v>
      </c>
      <c r="O2415" s="27" t="s">
        <v>22</v>
      </c>
      <c r="P2415" s="8">
        <v>0.21773784439999999</v>
      </c>
      <c r="Q2415" s="24">
        <v>0.27</v>
      </c>
      <c r="R2415" t="str">
        <f>IF($Q2415*100&gt;=VLOOKUP($O2415,margin_ranges!$A$5:$C$10,2,FALSE),IF($Q2415*100&lt;=VLOOKUP($O2415,margin_ranges!$A$5:$C$10,3,FALSE)+10,"IN RANGE","ABOVE RANGE"),"BELOW RANGE")</f>
        <v>IN RANGE</v>
      </c>
      <c r="S2415">
        <f>MIN(VLOOKUP($O2415,margin_ranges!$A$5:$D$10,4,FALSE),$P2415*100)</f>
        <v>21.77378444</v>
      </c>
      <c r="T2415" s="29">
        <f>(1-$S2415/100)/(1-$F2415)-1</f>
        <v>-2.262634524186069E-13</v>
      </c>
      <c r="U2415" s="19" t="str">
        <f>IF(ABS(IFERROR(T2415,0))&gt;0.05,INDEX(margin_ranges!$C$13:$C$16,MATCH($F2415*100,margin_ranges!$B$13:$B$16,1)),"")</f>
        <v/>
      </c>
      <c r="V2415" t="e">
        <f>MIN(VLOOKUP($U2415,margin_ranges!$A$5:$D$10,4,FALSE),$P2415*100)</f>
        <v>#N/A</v>
      </c>
      <c r="Y2415" s="29" t="e">
        <f t="shared" si="37"/>
        <v>#N/A</v>
      </c>
    </row>
    <row r="2416" spans="1:25" x14ac:dyDescent="0.3">
      <c r="A2416" s="8" t="s">
        <v>17</v>
      </c>
      <c r="B2416" s="8" t="s">
        <v>4161</v>
      </c>
      <c r="C2416" s="8" t="s">
        <v>4162</v>
      </c>
      <c r="D2416" s="8" t="s">
        <v>4477</v>
      </c>
      <c r="E2416" s="8" t="s">
        <v>4478</v>
      </c>
      <c r="F2416" s="24">
        <v>0.18920123239884901</v>
      </c>
      <c r="G2416" s="24">
        <v>0</v>
      </c>
      <c r="H2416" s="25">
        <v>4.7533000000000003</v>
      </c>
      <c r="I2416" s="25">
        <v>0.3871</v>
      </c>
      <c r="J2416" s="15">
        <v>34</v>
      </c>
      <c r="K2416" s="15">
        <v>6</v>
      </c>
      <c r="L2416" s="13">
        <v>8.14E-2</v>
      </c>
      <c r="M2416" s="7">
        <v>2.8983763800000002</v>
      </c>
      <c r="N2416" s="26">
        <v>2.35</v>
      </c>
      <c r="O2416" s="27" t="s">
        <v>22</v>
      </c>
      <c r="P2416" s="8">
        <v>0.1892012324</v>
      </c>
      <c r="Q2416" s="24">
        <v>0.28000000000000003</v>
      </c>
      <c r="R2416" t="str">
        <f>IF($Q2416*100&gt;=VLOOKUP($O2416,margin_ranges!$A$5:$C$10,2,FALSE),IF($Q2416*100&lt;=VLOOKUP($O2416,margin_ranges!$A$5:$C$10,3,FALSE)+10,"IN RANGE","ABOVE RANGE"),"BELOW RANGE")</f>
        <v>IN RANGE</v>
      </c>
      <c r="S2416">
        <f>MIN(VLOOKUP($O2416,margin_ranges!$A$5:$D$10,4,FALSE),$P2416*100)</f>
        <v>18.920123239999999</v>
      </c>
      <c r="T2416" s="29">
        <f>(1-$S2416/100)/(1-$F2416)-1</f>
        <v>-1.4195311592857252E-12</v>
      </c>
      <c r="U2416" s="19" t="str">
        <f>IF(ABS(IFERROR(T2416,0))&gt;0.05,INDEX(margin_ranges!$C$13:$C$16,MATCH($F2416*100,margin_ranges!$B$13:$B$16,1)),"")</f>
        <v/>
      </c>
      <c r="V2416" t="e">
        <f>MIN(VLOOKUP($U2416,margin_ranges!$A$5:$D$10,4,FALSE),$P2416*100)</f>
        <v>#N/A</v>
      </c>
      <c r="Y2416" s="29" t="e">
        <f t="shared" si="37"/>
        <v>#N/A</v>
      </c>
    </row>
    <row r="2417" spans="1:25" x14ac:dyDescent="0.3">
      <c r="A2417" s="8" t="s">
        <v>17</v>
      </c>
      <c r="B2417" s="8" t="s">
        <v>4161</v>
      </c>
      <c r="C2417" s="8" t="s">
        <v>4162</v>
      </c>
      <c r="D2417" s="8" t="s">
        <v>11926</v>
      </c>
      <c r="E2417" s="8" t="s">
        <v>11927</v>
      </c>
      <c r="F2417" s="24">
        <v>0.143854611895983</v>
      </c>
      <c r="G2417" s="24">
        <v>0</v>
      </c>
      <c r="H2417" s="25">
        <v>2.5162</v>
      </c>
      <c r="I2417" s="25">
        <v>0.1171</v>
      </c>
      <c r="J2417" s="15">
        <v>7</v>
      </c>
      <c r="K2417" s="15">
        <v>1</v>
      </c>
      <c r="L2417" s="13">
        <v>4.6600000000000003E-2</v>
      </c>
      <c r="M2417" s="7">
        <v>1.8688414600000001</v>
      </c>
      <c r="N2417" s="26">
        <v>1.6</v>
      </c>
      <c r="O2417" s="27" t="s">
        <v>22</v>
      </c>
      <c r="P2417" s="8">
        <v>0.14385461190000001</v>
      </c>
      <c r="Q2417" s="24">
        <v>0.25</v>
      </c>
      <c r="R2417" t="str">
        <f>IF($Q2417*100&gt;=VLOOKUP($O2417,margin_ranges!$A$5:$C$10,2,FALSE),IF($Q2417*100&lt;=VLOOKUP($O2417,margin_ranges!$A$5:$C$10,3,FALSE)+10,"IN RANGE","ABOVE RANGE"),"BELOW RANGE")</f>
        <v>IN RANGE</v>
      </c>
      <c r="S2417">
        <f>MIN(VLOOKUP($O2417,margin_ranges!$A$5:$D$10,4,FALSE),$P2417*100)</f>
        <v>14.385461190000001</v>
      </c>
      <c r="T2417" s="29">
        <f>(1-$S2417/100)/(1-$F2417)-1</f>
        <v>-4.6920245466708366E-12</v>
      </c>
      <c r="U2417" s="19" t="str">
        <f>IF(ABS(IFERROR(T2417,0))&gt;0.05,INDEX(margin_ranges!$C$13:$C$16,MATCH($F2417*100,margin_ranges!$B$13:$B$16,1)),"")</f>
        <v/>
      </c>
      <c r="V2417" t="e">
        <f>MIN(VLOOKUP($U2417,margin_ranges!$A$5:$D$10,4,FALSE),$P2417*100)</f>
        <v>#N/A</v>
      </c>
      <c r="Y2417" s="29" t="e">
        <f t="shared" si="37"/>
        <v>#N/A</v>
      </c>
    </row>
    <row r="2418" spans="1:25" x14ac:dyDescent="0.3">
      <c r="A2418" s="8" t="s">
        <v>17</v>
      </c>
      <c r="B2418" s="8" t="s">
        <v>4161</v>
      </c>
      <c r="C2418" s="8" t="s">
        <v>4162</v>
      </c>
      <c r="D2418" s="8" t="s">
        <v>4304</v>
      </c>
      <c r="E2418" s="8" t="s">
        <v>4305</v>
      </c>
      <c r="F2418" s="24">
        <v>8.5161240994970702E-2</v>
      </c>
      <c r="G2418" s="24">
        <v>0</v>
      </c>
      <c r="H2418" s="25">
        <v>3.43</v>
      </c>
      <c r="I2418" s="25">
        <v>0.61539999999999995</v>
      </c>
      <c r="J2418" s="15">
        <v>50</v>
      </c>
      <c r="K2418" s="15">
        <v>11</v>
      </c>
      <c r="L2418" s="13">
        <v>0.1794</v>
      </c>
      <c r="M2418" s="7">
        <v>2.7327219999999999</v>
      </c>
      <c r="N2418" s="26">
        <v>2.5</v>
      </c>
      <c r="O2418" s="27" t="s">
        <v>22</v>
      </c>
      <c r="P2418" s="8">
        <v>8.5161240999999999E-2</v>
      </c>
      <c r="Q2418" s="24">
        <v>0.27</v>
      </c>
      <c r="R2418" t="str">
        <f>IF($Q2418*100&gt;=VLOOKUP($O2418,margin_ranges!$A$5:$C$10,2,FALSE),IF($Q2418*100&lt;=VLOOKUP($O2418,margin_ranges!$A$5:$C$10,3,FALSE)+10,"IN RANGE","ABOVE RANGE"),"BELOW RANGE")</f>
        <v>IN RANGE</v>
      </c>
      <c r="S2418">
        <f>MIN(VLOOKUP($O2418,margin_ranges!$A$5:$D$10,4,FALSE),$P2418*100)</f>
        <v>8.516124099999999</v>
      </c>
      <c r="T2418" s="29">
        <f>(1-$S2418/100)/(1-$F2418)-1</f>
        <v>-5.4974913510363876E-12</v>
      </c>
      <c r="U2418" s="19" t="str">
        <f>IF(ABS(IFERROR(T2418,0))&gt;0.05,INDEX(margin_ranges!$C$13:$C$16,MATCH($F2418*100,margin_ranges!$B$13:$B$16,1)),"")</f>
        <v/>
      </c>
      <c r="V2418" t="e">
        <f>MIN(VLOOKUP($U2418,margin_ranges!$A$5:$D$10,4,FALSE),$P2418*100)</f>
        <v>#N/A</v>
      </c>
      <c r="Y2418" s="29" t="e">
        <f t="shared" si="37"/>
        <v>#N/A</v>
      </c>
    </row>
    <row r="2419" spans="1:25" x14ac:dyDescent="0.3">
      <c r="A2419" s="8" t="s">
        <v>17</v>
      </c>
      <c r="B2419" s="8" t="s">
        <v>4161</v>
      </c>
      <c r="C2419" s="8" t="s">
        <v>4162</v>
      </c>
      <c r="D2419" s="28" t="s">
        <v>4229</v>
      </c>
      <c r="E2419" s="8" t="s">
        <v>4230</v>
      </c>
      <c r="F2419" s="24">
        <v>0.27656114229351098</v>
      </c>
      <c r="G2419" s="24">
        <v>0</v>
      </c>
      <c r="H2419" s="25">
        <v>26.869700000000002</v>
      </c>
      <c r="I2419" s="25">
        <v>5.8676000000000004</v>
      </c>
      <c r="J2419" s="15">
        <v>219</v>
      </c>
      <c r="K2419" s="15">
        <v>54</v>
      </c>
      <c r="L2419" s="13">
        <v>0.21840000000000001</v>
      </c>
      <c r="M2419" s="7">
        <v>1.2440581399999999</v>
      </c>
      <c r="N2419" s="26">
        <v>0.9</v>
      </c>
      <c r="O2419" s="27" t="s">
        <v>22</v>
      </c>
      <c r="P2419" s="8">
        <v>0.27656114230000001</v>
      </c>
      <c r="Q2419" s="24">
        <v>0.28999999999999998</v>
      </c>
      <c r="R2419" t="str">
        <f>IF($Q2419*100&gt;=VLOOKUP($O2419,margin_ranges!$A$5:$C$10,2,FALSE),IF($Q2419*100&lt;=VLOOKUP($O2419,margin_ranges!$A$5:$C$10,3,FALSE)+10,"IN RANGE","ABOVE RANGE"),"BELOW RANGE")</f>
        <v>IN RANGE</v>
      </c>
      <c r="S2419">
        <f>MIN(VLOOKUP($O2419,margin_ranges!$A$5:$D$10,4,FALSE),$P2419*100)</f>
        <v>27.65611423</v>
      </c>
      <c r="T2419" s="29">
        <f>(1-$S2419/100)/(1-$F2419)-1</f>
        <v>-8.9697138605515647E-12</v>
      </c>
      <c r="U2419" s="19" t="str">
        <f>IF(ABS(IFERROR(T2419,0))&gt;0.05,INDEX(margin_ranges!$C$13:$C$16,MATCH($F2419*100,margin_ranges!$B$13:$B$16,1)),"")</f>
        <v/>
      </c>
      <c r="V2419" t="e">
        <f>MIN(VLOOKUP($U2419,margin_ranges!$A$5:$D$10,4,FALSE),$P2419*100)</f>
        <v>#N/A</v>
      </c>
      <c r="Y2419" s="29" t="e">
        <f t="shared" si="37"/>
        <v>#N/A</v>
      </c>
    </row>
    <row r="2420" spans="1:25" x14ac:dyDescent="0.3">
      <c r="A2420" s="8" t="s">
        <v>17</v>
      </c>
      <c r="B2420" s="8" t="s">
        <v>4161</v>
      </c>
      <c r="C2420" s="8" t="s">
        <v>4162</v>
      </c>
      <c r="D2420" s="8" t="s">
        <v>11942</v>
      </c>
      <c r="E2420" s="8" t="s">
        <v>11943</v>
      </c>
      <c r="F2420" s="24">
        <v>0.119824564691769</v>
      </c>
      <c r="G2420" s="24">
        <v>0</v>
      </c>
      <c r="H2420" s="25">
        <v>4.3189000000000002</v>
      </c>
      <c r="I2420" s="25">
        <v>0.33539999999999998</v>
      </c>
      <c r="J2420" s="15">
        <v>23</v>
      </c>
      <c r="K2420" s="15">
        <v>3</v>
      </c>
      <c r="L2420" s="13">
        <v>7.7700000000000005E-2</v>
      </c>
      <c r="M2420" s="7">
        <v>2.27227428</v>
      </c>
      <c r="N2420" s="26">
        <v>2</v>
      </c>
      <c r="O2420" s="27" t="s">
        <v>22</v>
      </c>
      <c r="P2420" s="8">
        <v>0.1198245647</v>
      </c>
      <c r="Q2420" s="24">
        <v>0.25</v>
      </c>
      <c r="R2420" t="str">
        <f>IF($Q2420*100&gt;=VLOOKUP($O2420,margin_ranges!$A$5:$C$10,2,FALSE),IF($Q2420*100&lt;=VLOOKUP($O2420,margin_ranges!$A$5:$C$10,3,FALSE)+10,"IN RANGE","ABOVE RANGE"),"BELOW RANGE")</f>
        <v>IN RANGE</v>
      </c>
      <c r="S2420">
        <f>MIN(VLOOKUP($O2420,margin_ranges!$A$5:$D$10,4,FALSE),$P2420*100)</f>
        <v>11.982456469999999</v>
      </c>
      <c r="T2420" s="29">
        <f>(1-$S2420/100)/(1-$F2420)-1</f>
        <v>-9.3515195587201561E-12</v>
      </c>
      <c r="U2420" s="19" t="str">
        <f>IF(ABS(IFERROR(T2420,0))&gt;0.05,INDEX(margin_ranges!$C$13:$C$16,MATCH($F2420*100,margin_ranges!$B$13:$B$16,1)),"")</f>
        <v/>
      </c>
      <c r="V2420" t="e">
        <f>MIN(VLOOKUP($U2420,margin_ranges!$A$5:$D$10,4,FALSE),$P2420*100)</f>
        <v>#N/A</v>
      </c>
      <c r="Y2420" s="29" t="e">
        <f t="shared" si="37"/>
        <v>#N/A</v>
      </c>
    </row>
    <row r="2421" spans="1:25" x14ac:dyDescent="0.3">
      <c r="A2421" s="8" t="s">
        <v>17</v>
      </c>
      <c r="B2421" s="8" t="s">
        <v>4161</v>
      </c>
      <c r="C2421" s="8" t="s">
        <v>4162</v>
      </c>
      <c r="D2421" s="8" t="s">
        <v>4249</v>
      </c>
      <c r="E2421" s="8" t="s">
        <v>4250</v>
      </c>
      <c r="F2421" s="24">
        <v>5.6332221991125003E-2</v>
      </c>
      <c r="G2421" s="24">
        <v>1</v>
      </c>
      <c r="H2421" s="25">
        <v>53.018099999999997</v>
      </c>
      <c r="I2421" s="25">
        <v>4.9200999999999997</v>
      </c>
      <c r="J2421" s="15">
        <v>172</v>
      </c>
      <c r="K2421" s="15">
        <v>39</v>
      </c>
      <c r="L2421" s="13">
        <v>9.2799999999999994E-2</v>
      </c>
      <c r="M2421" s="7">
        <v>1.1656644700000001</v>
      </c>
      <c r="N2421" s="26">
        <v>1.1000000000000001</v>
      </c>
      <c r="O2421" s="27" t="s">
        <v>162</v>
      </c>
      <c r="P2421" s="8">
        <v>5.6332222000000001E-2</v>
      </c>
      <c r="Q2421" s="24">
        <v>0.28999999999999998</v>
      </c>
      <c r="R2421" t="str">
        <f>IF($Q2421*100&gt;=VLOOKUP($O2421,margin_ranges!$A$5:$C$10,2,FALSE),IF($Q2421*100&lt;=VLOOKUP($O2421,margin_ranges!$A$5:$C$10,3,FALSE)+10,"IN RANGE","ABOVE RANGE"),"BELOW RANGE")</f>
        <v>BELOW RANGE</v>
      </c>
      <c r="S2421">
        <f>MIN(VLOOKUP($O2421,margin_ranges!$A$5:$D$10,4,FALSE),$P2421*100)</f>
        <v>5.6332222000000005</v>
      </c>
      <c r="T2421" s="29">
        <f>(1-$S2421/100)/(1-$F2421)-1</f>
        <v>-9.4048102639021636E-12</v>
      </c>
      <c r="U2421" s="19" t="str">
        <f>IF(ABS(IFERROR(T2421,0))&gt;0.05,INDEX(margin_ranges!$C$13:$C$16,MATCH($F2421*100,margin_ranges!$B$13:$B$16,1)),"")</f>
        <v/>
      </c>
      <c r="V2421" t="e">
        <f>MIN(VLOOKUP($U2421,margin_ranges!$A$5:$D$10,4,FALSE),$P2421*100)</f>
        <v>#N/A</v>
      </c>
      <c r="Y2421" s="29" t="e">
        <f t="shared" si="37"/>
        <v>#N/A</v>
      </c>
    </row>
    <row r="2422" spans="1:25" x14ac:dyDescent="0.3">
      <c r="A2422" s="8" t="s">
        <v>17</v>
      </c>
      <c r="B2422" s="8" t="s">
        <v>4161</v>
      </c>
      <c r="C2422" s="8" t="s">
        <v>4162</v>
      </c>
      <c r="D2422" s="8" t="s">
        <v>4382</v>
      </c>
      <c r="E2422" s="8" t="s">
        <v>4383</v>
      </c>
      <c r="F2422" s="24">
        <v>0.241320285991274</v>
      </c>
      <c r="G2422" s="24">
        <v>0</v>
      </c>
      <c r="H2422" s="25">
        <v>1.0336000000000001</v>
      </c>
      <c r="I2422" s="25">
        <v>0.26500000000000001</v>
      </c>
      <c r="J2422" s="15">
        <v>14</v>
      </c>
      <c r="K2422" s="15">
        <v>3</v>
      </c>
      <c r="L2422" s="13">
        <v>0.25640000000000002</v>
      </c>
      <c r="M2422" s="7">
        <v>1.7794070099999999</v>
      </c>
      <c r="N2422" s="26">
        <v>1.35</v>
      </c>
      <c r="O2422" s="27" t="s">
        <v>22</v>
      </c>
      <c r="P2422" s="8">
        <v>0.24132028599999999</v>
      </c>
      <c r="Q2422" s="24">
        <v>0.28000000000000003</v>
      </c>
      <c r="R2422" t="str">
        <f>IF($Q2422*100&gt;=VLOOKUP($O2422,margin_ranges!$A$5:$C$10,2,FALSE),IF($Q2422*100&lt;=VLOOKUP($O2422,margin_ranges!$A$5:$C$10,3,FALSE)+10,"IN RANGE","ABOVE RANGE"),"BELOW RANGE")</f>
        <v>IN RANGE</v>
      </c>
      <c r="S2422">
        <f>MIN(VLOOKUP($O2422,margin_ranges!$A$5:$D$10,4,FALSE),$P2422*100)</f>
        <v>24.132028599999998</v>
      </c>
      <c r="T2422" s="29">
        <f>(1-$S2422/100)/(1-$F2422)-1</f>
        <v>-1.1501577468209234E-11</v>
      </c>
      <c r="U2422" s="19" t="str">
        <f>IF(ABS(IFERROR(T2422,0))&gt;0.05,INDEX(margin_ranges!$C$13:$C$16,MATCH($F2422*100,margin_ranges!$B$13:$B$16,1)),"")</f>
        <v/>
      </c>
      <c r="V2422" t="e">
        <f>MIN(VLOOKUP($U2422,margin_ranges!$A$5:$D$10,4,FALSE),$P2422*100)</f>
        <v>#N/A</v>
      </c>
      <c r="Y2422" s="29" t="e">
        <f t="shared" si="37"/>
        <v>#N/A</v>
      </c>
    </row>
    <row r="2423" spans="1:25" x14ac:dyDescent="0.3">
      <c r="A2423" s="8" t="s">
        <v>17</v>
      </c>
      <c r="B2423" s="8" t="s">
        <v>4161</v>
      </c>
      <c r="C2423" s="8" t="s">
        <v>4162</v>
      </c>
      <c r="D2423" s="8" t="s">
        <v>4436</v>
      </c>
      <c r="E2423" s="8" t="s">
        <v>4437</v>
      </c>
      <c r="F2423" s="24">
        <v>0.14869723898888901</v>
      </c>
      <c r="G2423" s="24">
        <v>0</v>
      </c>
      <c r="H2423" s="25">
        <v>7.1142000000000003</v>
      </c>
      <c r="I2423" s="25">
        <v>0.62570000000000003</v>
      </c>
      <c r="J2423" s="15">
        <v>40</v>
      </c>
      <c r="K2423" s="15">
        <v>6</v>
      </c>
      <c r="L2423" s="13">
        <v>8.7999999999999995E-2</v>
      </c>
      <c r="M2423" s="7">
        <v>2.1144063900000001</v>
      </c>
      <c r="N2423" s="26">
        <v>1.8</v>
      </c>
      <c r="O2423" s="27" t="s">
        <v>22</v>
      </c>
      <c r="P2423" s="8">
        <v>0.14869723900000001</v>
      </c>
      <c r="Q2423" s="24">
        <v>0.18</v>
      </c>
      <c r="R2423" t="str">
        <f>IF($Q2423*100&gt;=VLOOKUP($O2423,margin_ranges!$A$5:$C$10,2,FALSE),IF($Q2423*100&lt;=VLOOKUP($O2423,margin_ranges!$A$5:$C$10,3,FALSE)+10,"IN RANGE","ABOVE RANGE"),"BELOW RANGE")</f>
        <v>BELOW RANGE</v>
      </c>
      <c r="S2423">
        <f>MIN(VLOOKUP($O2423,margin_ranges!$A$5:$D$10,4,FALSE),$P2423*100)</f>
        <v>14.8697239</v>
      </c>
      <c r="T2423" s="29">
        <f>(1-$S2423/100)/(1-$F2423)-1</f>
        <v>-1.305178187749334E-11</v>
      </c>
      <c r="U2423" s="19" t="str">
        <f>IF(ABS(IFERROR(T2423,0))&gt;0.05,INDEX(margin_ranges!$C$13:$C$16,MATCH($F2423*100,margin_ranges!$B$13:$B$16,1)),"")</f>
        <v/>
      </c>
      <c r="V2423" t="e">
        <f>MIN(VLOOKUP($U2423,margin_ranges!$A$5:$D$10,4,FALSE),$P2423*100)</f>
        <v>#N/A</v>
      </c>
      <c r="Y2423" s="29" t="e">
        <f t="shared" si="37"/>
        <v>#N/A</v>
      </c>
    </row>
    <row r="2424" spans="1:25" x14ac:dyDescent="0.3">
      <c r="A2424" s="8" t="s">
        <v>17</v>
      </c>
      <c r="B2424" s="8" t="s">
        <v>4161</v>
      </c>
      <c r="C2424" s="8" t="s">
        <v>4162</v>
      </c>
      <c r="D2424" s="8" t="s">
        <v>4444</v>
      </c>
      <c r="E2424" s="8" t="s">
        <v>4445</v>
      </c>
      <c r="F2424" s="24">
        <v>0.18519421248894</v>
      </c>
      <c r="G2424" s="24">
        <v>0</v>
      </c>
      <c r="H2424" s="25">
        <v>29.889299999999999</v>
      </c>
      <c r="I2424" s="25">
        <v>3.3694999999999999</v>
      </c>
      <c r="J2424" s="15">
        <v>223</v>
      </c>
      <c r="K2424" s="15">
        <v>41</v>
      </c>
      <c r="L2424" s="13">
        <v>0.11269999999999999</v>
      </c>
      <c r="M2424" s="7">
        <v>2.2091153800000001</v>
      </c>
      <c r="N2424" s="26">
        <v>1.8</v>
      </c>
      <c r="O2424" s="27" t="s">
        <v>22</v>
      </c>
      <c r="P2424" s="8">
        <v>0.18519421250000001</v>
      </c>
      <c r="Q2424" s="24">
        <v>0.23</v>
      </c>
      <c r="R2424" t="str">
        <f>IF($Q2424*100&gt;=VLOOKUP($O2424,margin_ranges!$A$5:$C$10,2,FALSE),IF($Q2424*100&lt;=VLOOKUP($O2424,margin_ranges!$A$5:$C$10,3,FALSE)+10,"IN RANGE","ABOVE RANGE"),"BELOW RANGE")</f>
        <v>IN RANGE</v>
      </c>
      <c r="S2424">
        <f>MIN(VLOOKUP($O2424,margin_ranges!$A$5:$D$10,4,FALSE),$P2424*100)</f>
        <v>18.519421250000001</v>
      </c>
      <c r="T2424" s="29">
        <f>(1-$S2424/100)/(1-$F2424)-1</f>
        <v>-1.3573808743672089E-11</v>
      </c>
      <c r="U2424" s="19" t="str">
        <f>IF(ABS(IFERROR(T2424,0))&gt;0.05,INDEX(margin_ranges!$C$13:$C$16,MATCH($F2424*100,margin_ranges!$B$13:$B$16,1)),"")</f>
        <v/>
      </c>
      <c r="V2424" t="e">
        <f>MIN(VLOOKUP($U2424,margin_ranges!$A$5:$D$10,4,FALSE),$P2424*100)</f>
        <v>#N/A</v>
      </c>
      <c r="Y2424" s="29" t="e">
        <f t="shared" si="37"/>
        <v>#N/A</v>
      </c>
    </row>
    <row r="2425" spans="1:25" x14ac:dyDescent="0.3">
      <c r="A2425" s="8" t="s">
        <v>17</v>
      </c>
      <c r="B2425" s="8" t="s">
        <v>4161</v>
      </c>
      <c r="C2425" s="8" t="s">
        <v>4162</v>
      </c>
      <c r="D2425" s="8" t="s">
        <v>4225</v>
      </c>
      <c r="E2425" s="8" t="s">
        <v>4226</v>
      </c>
      <c r="F2425" s="24">
        <v>0.199484187889128</v>
      </c>
      <c r="G2425" s="24">
        <v>1</v>
      </c>
      <c r="H2425" s="25">
        <v>77.927000000000007</v>
      </c>
      <c r="I2425" s="25">
        <v>9.6579999999999995</v>
      </c>
      <c r="J2425" s="15">
        <v>380</v>
      </c>
      <c r="K2425" s="15">
        <v>76</v>
      </c>
      <c r="L2425" s="13">
        <v>0.1239</v>
      </c>
      <c r="M2425" s="7">
        <v>1.3116542899999999</v>
      </c>
      <c r="N2425" s="26">
        <v>1.05</v>
      </c>
      <c r="O2425" s="27" t="s">
        <v>22</v>
      </c>
      <c r="P2425" s="8">
        <v>0.1994841879</v>
      </c>
      <c r="Q2425" s="24">
        <v>0.23</v>
      </c>
      <c r="R2425" t="str">
        <f>IF($Q2425*100&gt;=VLOOKUP($O2425,margin_ranges!$A$5:$C$10,2,FALSE),IF($Q2425*100&lt;=VLOOKUP($O2425,margin_ranges!$A$5:$C$10,3,FALSE)+10,"IN RANGE","ABOVE RANGE"),"BELOW RANGE")</f>
        <v>IN RANGE</v>
      </c>
      <c r="S2425">
        <f>MIN(VLOOKUP($O2425,margin_ranges!$A$5:$D$10,4,FALSE),$P2425*100)</f>
        <v>19.948418789999998</v>
      </c>
      <c r="T2425" s="29">
        <f>(1-$S2425/100)/(1-$F2425)-1</f>
        <v>-1.3581247237937077E-11</v>
      </c>
      <c r="U2425" s="19" t="str">
        <f>IF(ABS(IFERROR(T2425,0))&gt;0.05,INDEX(margin_ranges!$C$13:$C$16,MATCH($F2425*100,margin_ranges!$B$13:$B$16,1)),"")</f>
        <v/>
      </c>
      <c r="V2425" t="e">
        <f>MIN(VLOOKUP($U2425,margin_ranges!$A$5:$D$10,4,FALSE),$P2425*100)</f>
        <v>#N/A</v>
      </c>
      <c r="Y2425" s="29" t="e">
        <f t="shared" si="37"/>
        <v>#N/A</v>
      </c>
    </row>
    <row r="2426" spans="1:25" x14ac:dyDescent="0.3">
      <c r="A2426" s="8" t="s">
        <v>17</v>
      </c>
      <c r="B2426" s="8" t="s">
        <v>4161</v>
      </c>
      <c r="C2426" s="8" t="s">
        <v>4162</v>
      </c>
      <c r="D2426" s="8" t="s">
        <v>4396</v>
      </c>
      <c r="E2426" s="8" t="s">
        <v>4397</v>
      </c>
      <c r="F2426" s="24">
        <v>9.3585218085601898E-2</v>
      </c>
      <c r="G2426" s="24">
        <v>0</v>
      </c>
      <c r="H2426" s="25">
        <v>16.450600000000001</v>
      </c>
      <c r="I2426" s="25">
        <v>2.1959</v>
      </c>
      <c r="J2426" s="15">
        <v>182</v>
      </c>
      <c r="K2426" s="15">
        <v>39</v>
      </c>
      <c r="L2426" s="13">
        <v>0.13350000000000001</v>
      </c>
      <c r="M2426" s="7">
        <v>2.7581191899999999</v>
      </c>
      <c r="N2426" s="26">
        <v>2.5</v>
      </c>
      <c r="O2426" s="27" t="s">
        <v>22</v>
      </c>
      <c r="P2426" s="8">
        <v>9.3585218100000006E-2</v>
      </c>
      <c r="Q2426" s="24">
        <v>0.26</v>
      </c>
      <c r="R2426" t="str">
        <f>IF($Q2426*100&gt;=VLOOKUP($O2426,margin_ranges!$A$5:$C$10,2,FALSE),IF($Q2426*100&lt;=VLOOKUP($O2426,margin_ranges!$A$5:$C$10,3,FALSE)+10,"IN RANGE","ABOVE RANGE"),"BELOW RANGE")</f>
        <v>IN RANGE</v>
      </c>
      <c r="S2426">
        <f>MIN(VLOOKUP($O2426,margin_ranges!$A$5:$D$10,4,FALSE),$P2426*100)</f>
        <v>9.3585218100000009</v>
      </c>
      <c r="T2426" s="29">
        <f>(1-$S2426/100)/(1-$F2426)-1</f>
        <v>-1.588462694712689E-11</v>
      </c>
      <c r="U2426" s="19" t="str">
        <f>IF(ABS(IFERROR(T2426,0))&gt;0.05,INDEX(margin_ranges!$C$13:$C$16,MATCH($F2426*100,margin_ranges!$B$13:$B$16,1)),"")</f>
        <v/>
      </c>
      <c r="V2426" t="e">
        <f>MIN(VLOOKUP($U2426,margin_ranges!$A$5:$D$10,4,FALSE),$P2426*100)</f>
        <v>#N/A</v>
      </c>
      <c r="Y2426" s="29" t="e">
        <f t="shared" si="37"/>
        <v>#N/A</v>
      </c>
    </row>
    <row r="2427" spans="1:25" x14ac:dyDescent="0.3">
      <c r="A2427" s="8" t="s">
        <v>17</v>
      </c>
      <c r="B2427" s="8" t="s">
        <v>4161</v>
      </c>
      <c r="C2427" s="8" t="s">
        <v>4162</v>
      </c>
      <c r="D2427" s="8" t="s">
        <v>4386</v>
      </c>
      <c r="E2427" s="8" t="s">
        <v>4387</v>
      </c>
      <c r="F2427" s="24">
        <v>0.21297102338711901</v>
      </c>
      <c r="G2427" s="24">
        <v>1</v>
      </c>
      <c r="H2427" s="25">
        <v>58.642699999999998</v>
      </c>
      <c r="I2427" s="25">
        <v>1.2944</v>
      </c>
      <c r="J2427" s="15">
        <v>113</v>
      </c>
      <c r="K2427" s="15">
        <v>22</v>
      </c>
      <c r="L2427" s="13">
        <v>2.2100000000000002E-2</v>
      </c>
      <c r="M2427" s="7">
        <v>2.9223828699999999</v>
      </c>
      <c r="N2427" s="26">
        <v>2.2999999999999998</v>
      </c>
      <c r="O2427" s="27" t="s">
        <v>22</v>
      </c>
      <c r="P2427" s="8">
        <v>0.21297102339999999</v>
      </c>
      <c r="Q2427" s="24">
        <v>0.23</v>
      </c>
      <c r="R2427" t="str">
        <f>IF($Q2427*100&gt;=VLOOKUP($O2427,margin_ranges!$A$5:$C$10,2,FALSE),IF($Q2427*100&lt;=VLOOKUP($O2427,margin_ranges!$A$5:$C$10,3,FALSE)+10,"IN RANGE","ABOVE RANGE"),"BELOW RANGE")</f>
        <v>IN RANGE</v>
      </c>
      <c r="S2427">
        <f>MIN(VLOOKUP($O2427,margin_ranges!$A$5:$D$10,4,FALSE),$P2427*100)</f>
        <v>21.297102339999999</v>
      </c>
      <c r="T2427" s="29">
        <f>(1-$S2427/100)/(1-$F2427)-1</f>
        <v>-1.6366463739814208E-11</v>
      </c>
      <c r="U2427" s="19" t="str">
        <f>IF(ABS(IFERROR(T2427,0))&gt;0.05,INDEX(margin_ranges!$C$13:$C$16,MATCH($F2427*100,margin_ranges!$B$13:$B$16,1)),"")</f>
        <v/>
      </c>
      <c r="V2427" t="e">
        <f>MIN(VLOOKUP($U2427,margin_ranges!$A$5:$D$10,4,FALSE),$P2427*100)</f>
        <v>#N/A</v>
      </c>
      <c r="Y2427" s="29" t="e">
        <f t="shared" si="37"/>
        <v>#N/A</v>
      </c>
    </row>
    <row r="2428" spans="1:25" x14ac:dyDescent="0.3">
      <c r="A2428" s="8" t="s">
        <v>17</v>
      </c>
      <c r="B2428" s="8" t="s">
        <v>4161</v>
      </c>
      <c r="C2428" s="8" t="s">
        <v>4162</v>
      </c>
      <c r="D2428" s="8" t="s">
        <v>4292</v>
      </c>
      <c r="E2428" s="8" t="s">
        <v>4293</v>
      </c>
      <c r="F2428" s="24">
        <v>1.95581216838333E-2</v>
      </c>
      <c r="G2428" s="24">
        <v>0</v>
      </c>
      <c r="H2428" s="25">
        <v>26.4636</v>
      </c>
      <c r="I2428" s="25">
        <v>4.2423999999999999</v>
      </c>
      <c r="J2428" s="15">
        <v>338</v>
      </c>
      <c r="K2428" s="15">
        <v>31</v>
      </c>
      <c r="L2428" s="13">
        <v>0.1603</v>
      </c>
      <c r="M2428" s="7">
        <v>2.6518655099999999</v>
      </c>
      <c r="N2428" s="26">
        <v>2.6</v>
      </c>
      <c r="O2428" s="27" t="s">
        <v>22</v>
      </c>
      <c r="P2428" s="8">
        <v>1.95581217E-2</v>
      </c>
      <c r="Q2428" s="24">
        <v>0.25</v>
      </c>
      <c r="R2428" t="str">
        <f>IF($Q2428*100&gt;=VLOOKUP($O2428,margin_ranges!$A$5:$C$10,2,FALSE),IF($Q2428*100&lt;=VLOOKUP($O2428,margin_ranges!$A$5:$C$10,3,FALSE)+10,"IN RANGE","ABOVE RANGE"),"BELOW RANGE")</f>
        <v>IN RANGE</v>
      </c>
      <c r="S2428">
        <f>MIN(VLOOKUP($O2428,margin_ranges!$A$5:$D$10,4,FALSE),$P2428*100)</f>
        <v>1.95581217</v>
      </c>
      <c r="T2428" s="29">
        <f>(1-$S2428/100)/(1-$F2428)-1</f>
        <v>-1.648925440633775E-11</v>
      </c>
      <c r="U2428" s="19" t="str">
        <f>IF(ABS(IFERROR(T2428,0))&gt;0.05,INDEX(margin_ranges!$C$13:$C$16,MATCH($F2428*100,margin_ranges!$B$13:$B$16,1)),"")</f>
        <v/>
      </c>
      <c r="V2428" t="e">
        <f>MIN(VLOOKUP($U2428,margin_ranges!$A$5:$D$10,4,FALSE),$P2428*100)</f>
        <v>#N/A</v>
      </c>
      <c r="Y2428" s="29" t="e">
        <f t="shared" si="37"/>
        <v>#N/A</v>
      </c>
    </row>
    <row r="2429" spans="1:25" x14ac:dyDescent="0.3">
      <c r="A2429" s="8" t="s">
        <v>17</v>
      </c>
      <c r="B2429" s="8" t="s">
        <v>4161</v>
      </c>
      <c r="C2429" s="8" t="s">
        <v>4162</v>
      </c>
      <c r="D2429" s="8" t="s">
        <v>4362</v>
      </c>
      <c r="E2429" s="8" t="s">
        <v>4363</v>
      </c>
      <c r="F2429" s="24">
        <v>0.26778992198774798</v>
      </c>
      <c r="G2429" s="24">
        <v>0</v>
      </c>
      <c r="H2429" s="25">
        <v>16.806699999999999</v>
      </c>
      <c r="I2429" s="25">
        <v>2.0729000000000002</v>
      </c>
      <c r="J2429" s="15">
        <v>149</v>
      </c>
      <c r="K2429" s="15">
        <v>37</v>
      </c>
      <c r="L2429" s="13">
        <v>0.12330000000000001</v>
      </c>
      <c r="M2429" s="7">
        <v>2.3900244700000002</v>
      </c>
      <c r="N2429" s="26">
        <v>1.75</v>
      </c>
      <c r="O2429" s="27" t="s">
        <v>479</v>
      </c>
      <c r="P2429" s="8">
        <v>0.26778992200000001</v>
      </c>
      <c r="Q2429" s="24">
        <v>0.33</v>
      </c>
      <c r="R2429" t="str">
        <f>IF($Q2429*100&gt;=VLOOKUP($O2429,margin_ranges!$A$5:$C$10,2,FALSE),IF($Q2429*100&lt;=VLOOKUP($O2429,margin_ranges!$A$5:$C$10,3,FALSE)+10,"IN RANGE","ABOVE RANGE"),"BELOW RANGE")</f>
        <v>IN RANGE</v>
      </c>
      <c r="S2429">
        <f>MIN(VLOOKUP($O2429,margin_ranges!$A$5:$D$10,4,FALSE),$P2429*100)</f>
        <v>26.778992200000001</v>
      </c>
      <c r="T2429" s="29">
        <f>(1-$S2429/100)/(1-$F2429)-1</f>
        <v>-1.6732837337940509E-11</v>
      </c>
      <c r="U2429" s="19" t="str">
        <f>IF(ABS(IFERROR(T2429,0))&gt;0.05,INDEX(margin_ranges!$C$13:$C$16,MATCH($F2429*100,margin_ranges!$B$13:$B$16,1)),"")</f>
        <v/>
      </c>
      <c r="V2429" t="e">
        <f>MIN(VLOOKUP($U2429,margin_ranges!$A$5:$D$10,4,FALSE),$P2429*100)</f>
        <v>#N/A</v>
      </c>
      <c r="Y2429" s="29" t="e">
        <f t="shared" si="37"/>
        <v>#N/A</v>
      </c>
    </row>
    <row r="2430" spans="1:25" x14ac:dyDescent="0.3">
      <c r="A2430" s="8" t="s">
        <v>17</v>
      </c>
      <c r="B2430" s="8" t="s">
        <v>4161</v>
      </c>
      <c r="C2430" s="8" t="s">
        <v>4162</v>
      </c>
      <c r="D2430" s="8" t="s">
        <v>4523</v>
      </c>
      <c r="E2430" s="8" t="s">
        <v>4524</v>
      </c>
      <c r="F2430" s="24">
        <v>0.250509635085717</v>
      </c>
      <c r="G2430" s="24">
        <v>0</v>
      </c>
      <c r="H2430" s="25">
        <v>4.0461999999999998</v>
      </c>
      <c r="I2430" s="25">
        <v>0.62549999999999994</v>
      </c>
      <c r="J2430" s="15">
        <v>25</v>
      </c>
      <c r="K2430" s="15">
        <v>6</v>
      </c>
      <c r="L2430" s="13">
        <v>0.15459999999999999</v>
      </c>
      <c r="M2430" s="7">
        <v>1.3208975700000001</v>
      </c>
      <c r="N2430" s="26">
        <v>0.99</v>
      </c>
      <c r="O2430" s="27" t="s">
        <v>22</v>
      </c>
      <c r="P2430" s="8">
        <v>0.25050963510000002</v>
      </c>
      <c r="Q2430" s="24">
        <v>0.27</v>
      </c>
      <c r="R2430" t="str">
        <f>IF($Q2430*100&gt;=VLOOKUP($O2430,margin_ranges!$A$5:$C$10,2,FALSE),IF($Q2430*100&lt;=VLOOKUP($O2430,margin_ranges!$A$5:$C$10,3,FALSE)+10,"IN RANGE","ABOVE RANGE"),"BELOW RANGE")</f>
        <v>IN RANGE</v>
      </c>
      <c r="S2430">
        <f>MIN(VLOOKUP($O2430,margin_ranges!$A$5:$D$10,4,FALSE),$P2430*100)</f>
        <v>25.050963510000003</v>
      </c>
      <c r="T2430" s="29">
        <f>(1-$S2430/100)/(1-$F2430)-1</f>
        <v>-1.9056978217690812E-11</v>
      </c>
      <c r="U2430" s="19" t="str">
        <f>IF(ABS(IFERROR(T2430,0))&gt;0.05,INDEX(margin_ranges!$C$13:$C$16,MATCH($F2430*100,margin_ranges!$B$13:$B$16,1)),"")</f>
        <v/>
      </c>
      <c r="V2430" t="e">
        <f>MIN(VLOOKUP($U2430,margin_ranges!$A$5:$D$10,4,FALSE),$P2430*100)</f>
        <v>#N/A</v>
      </c>
      <c r="Y2430" s="29" t="e">
        <f t="shared" si="37"/>
        <v>#N/A</v>
      </c>
    </row>
    <row r="2431" spans="1:25" x14ac:dyDescent="0.3">
      <c r="A2431" s="8" t="s">
        <v>17</v>
      </c>
      <c r="B2431" s="8" t="s">
        <v>4161</v>
      </c>
      <c r="C2431" s="8" t="s">
        <v>4162</v>
      </c>
      <c r="D2431" s="8" t="s">
        <v>4491</v>
      </c>
      <c r="E2431" s="8" t="s">
        <v>4492</v>
      </c>
      <c r="F2431" s="24">
        <v>0.22820322368514401</v>
      </c>
      <c r="G2431" s="24">
        <v>0</v>
      </c>
      <c r="H2431" s="25">
        <v>23.887699999999999</v>
      </c>
      <c r="I2431" s="25">
        <v>3.8841999999999999</v>
      </c>
      <c r="J2431" s="15">
        <v>181</v>
      </c>
      <c r="K2431" s="15">
        <v>41</v>
      </c>
      <c r="L2431" s="13">
        <v>0.16259999999999999</v>
      </c>
      <c r="M2431" s="7">
        <v>1.55481344</v>
      </c>
      <c r="N2431" s="26">
        <v>1.2</v>
      </c>
      <c r="O2431" s="27" t="s">
        <v>22</v>
      </c>
      <c r="P2431" s="8">
        <v>0.22820322370000001</v>
      </c>
      <c r="Q2431" s="24">
        <v>0.27</v>
      </c>
      <c r="R2431" t="str">
        <f>IF($Q2431*100&gt;=VLOOKUP($O2431,margin_ranges!$A$5:$C$10,2,FALSE),IF($Q2431*100&lt;=VLOOKUP($O2431,margin_ranges!$A$5:$C$10,3,FALSE)+10,"IN RANGE","ABOVE RANGE"),"BELOW RANGE")</f>
        <v>IN RANGE</v>
      </c>
      <c r="S2431">
        <f>MIN(VLOOKUP($O2431,margin_ranges!$A$5:$D$10,4,FALSE),$P2431*100)</f>
        <v>22.82032237</v>
      </c>
      <c r="T2431" s="29">
        <f>(1-$S2431/100)/(1-$F2431)-1</f>
        <v>-1.9248602711741114E-11</v>
      </c>
      <c r="U2431" s="19" t="str">
        <f>IF(ABS(IFERROR(T2431,0))&gt;0.05,INDEX(margin_ranges!$C$13:$C$16,MATCH($F2431*100,margin_ranges!$B$13:$B$16,1)),"")</f>
        <v/>
      </c>
      <c r="V2431" t="e">
        <f>MIN(VLOOKUP($U2431,margin_ranges!$A$5:$D$10,4,FALSE),$P2431*100)</f>
        <v>#N/A</v>
      </c>
      <c r="Y2431" s="29" t="e">
        <f t="shared" si="37"/>
        <v>#N/A</v>
      </c>
    </row>
    <row r="2432" spans="1:25" x14ac:dyDescent="0.3">
      <c r="A2432" s="8" t="s">
        <v>17</v>
      </c>
      <c r="B2432" s="8" t="s">
        <v>4161</v>
      </c>
      <c r="C2432" s="8" t="s">
        <v>4162</v>
      </c>
      <c r="D2432" s="8" t="s">
        <v>11944</v>
      </c>
      <c r="E2432" s="8" t="s">
        <v>11945</v>
      </c>
      <c r="F2432" s="24">
        <v>0.140652564082897</v>
      </c>
      <c r="G2432" s="24">
        <v>0</v>
      </c>
      <c r="H2432" s="25">
        <v>3.3807999999999998</v>
      </c>
      <c r="I2432" s="25">
        <v>0.2001</v>
      </c>
      <c r="J2432" s="15">
        <v>14</v>
      </c>
      <c r="K2432" s="15">
        <v>2</v>
      </c>
      <c r="L2432" s="13">
        <v>5.9200000000000003E-2</v>
      </c>
      <c r="M2432" s="7">
        <v>2.32734738</v>
      </c>
      <c r="N2432" s="26">
        <v>2</v>
      </c>
      <c r="O2432" s="27" t="s">
        <v>22</v>
      </c>
      <c r="P2432" s="8">
        <v>0.14065256409999999</v>
      </c>
      <c r="Q2432" s="24">
        <v>0.25</v>
      </c>
      <c r="R2432" t="str">
        <f>IF($Q2432*100&gt;=VLOOKUP($O2432,margin_ranges!$A$5:$C$10,2,FALSE),IF($Q2432*100&lt;=VLOOKUP($O2432,margin_ranges!$A$5:$C$10,3,FALSE)+10,"IN RANGE","ABOVE RANGE"),"BELOW RANGE")</f>
        <v>IN RANGE</v>
      </c>
      <c r="S2432">
        <f>MIN(VLOOKUP($O2432,margin_ranges!$A$5:$D$10,4,FALSE),$P2432*100)</f>
        <v>14.065256409999998</v>
      </c>
      <c r="T2432" s="29">
        <f>(1-$S2432/100)/(1-$F2432)-1</f>
        <v>-1.9902302028640406E-11</v>
      </c>
      <c r="U2432" s="19" t="str">
        <f>IF(ABS(IFERROR(T2432,0))&gt;0.05,INDEX(margin_ranges!$C$13:$C$16,MATCH($F2432*100,margin_ranges!$B$13:$B$16,1)),"")</f>
        <v/>
      </c>
      <c r="V2432" t="e">
        <f>MIN(VLOOKUP($U2432,margin_ranges!$A$5:$D$10,4,FALSE),$P2432*100)</f>
        <v>#N/A</v>
      </c>
      <c r="Y2432" s="29" t="e">
        <f t="shared" si="37"/>
        <v>#N/A</v>
      </c>
    </row>
    <row r="2433" spans="1:25" x14ac:dyDescent="0.3">
      <c r="A2433" s="8" t="s">
        <v>17</v>
      </c>
      <c r="B2433" s="8" t="s">
        <v>4161</v>
      </c>
      <c r="C2433" s="8" t="s">
        <v>4162</v>
      </c>
      <c r="D2433" s="8" t="s">
        <v>4334</v>
      </c>
      <c r="E2433" s="8" t="s">
        <v>4335</v>
      </c>
      <c r="F2433" s="24">
        <v>0.28506436328567197</v>
      </c>
      <c r="G2433" s="24">
        <v>0</v>
      </c>
      <c r="H2433" s="25">
        <v>1.9694</v>
      </c>
      <c r="I2433" s="25">
        <v>0.1804</v>
      </c>
      <c r="J2433" s="15">
        <v>10</v>
      </c>
      <c r="K2433" s="15">
        <v>3</v>
      </c>
      <c r="L2433" s="13">
        <v>9.1600000000000001E-2</v>
      </c>
      <c r="M2433" s="7">
        <v>1.8882818699999999</v>
      </c>
      <c r="N2433" s="26">
        <v>1.35</v>
      </c>
      <c r="O2433" s="27" t="s">
        <v>22</v>
      </c>
      <c r="P2433" s="8">
        <v>0.28506436330000001</v>
      </c>
      <c r="Q2433" s="24">
        <v>0.28999999999999998</v>
      </c>
      <c r="R2433" t="str">
        <f>IF($Q2433*100&gt;=VLOOKUP($O2433,margin_ranges!$A$5:$C$10,2,FALSE),IF($Q2433*100&lt;=VLOOKUP($O2433,margin_ranges!$A$5:$C$10,3,FALSE)+10,"IN RANGE","ABOVE RANGE"),"BELOW RANGE")</f>
        <v>IN RANGE</v>
      </c>
      <c r="S2433">
        <f>MIN(VLOOKUP($O2433,margin_ranges!$A$5:$D$10,4,FALSE),$P2433*100)</f>
        <v>28.50643633</v>
      </c>
      <c r="T2433" s="29">
        <f>(1-$S2433/100)/(1-$F2433)-1</f>
        <v>-2.0041079906718551E-11</v>
      </c>
      <c r="U2433" s="19" t="str">
        <f>IF(ABS(IFERROR(T2433,0))&gt;0.05,INDEX(margin_ranges!$C$13:$C$16,MATCH($F2433*100,margin_ranges!$B$13:$B$16,1)),"")</f>
        <v/>
      </c>
      <c r="V2433" t="e">
        <f>MIN(VLOOKUP($U2433,margin_ranges!$A$5:$D$10,4,FALSE),$P2433*100)</f>
        <v>#N/A</v>
      </c>
      <c r="Y2433" s="29" t="e">
        <f t="shared" si="37"/>
        <v>#N/A</v>
      </c>
    </row>
    <row r="2434" spans="1:25" x14ac:dyDescent="0.3">
      <c r="A2434" s="8" t="s">
        <v>17</v>
      </c>
      <c r="B2434" s="8" t="s">
        <v>4161</v>
      </c>
      <c r="C2434" s="8" t="s">
        <v>4162</v>
      </c>
      <c r="D2434" s="8" t="s">
        <v>4179</v>
      </c>
      <c r="E2434" s="8" t="s">
        <v>4180</v>
      </c>
      <c r="F2434" s="24">
        <v>0.17456726328330999</v>
      </c>
      <c r="G2434" s="24">
        <v>0</v>
      </c>
      <c r="H2434" s="25">
        <v>8.9248999999999992</v>
      </c>
      <c r="I2434" s="25">
        <v>0.4894</v>
      </c>
      <c r="J2434" s="15">
        <v>32</v>
      </c>
      <c r="K2434" s="15">
        <v>6</v>
      </c>
      <c r="L2434" s="13">
        <v>5.4800000000000001E-2</v>
      </c>
      <c r="M2434" s="7">
        <v>2.1806743499999999</v>
      </c>
      <c r="N2434" s="26">
        <v>1.8</v>
      </c>
      <c r="O2434" s="27" t="s">
        <v>162</v>
      </c>
      <c r="P2434" s="8">
        <v>0.1745672633</v>
      </c>
      <c r="Q2434" s="24">
        <v>0.25</v>
      </c>
      <c r="R2434" t="str">
        <f>IF($Q2434*100&gt;=VLOOKUP($O2434,margin_ranges!$A$5:$C$10,2,FALSE),IF($Q2434*100&lt;=VLOOKUP($O2434,margin_ranges!$A$5:$C$10,3,FALSE)+10,"IN RANGE","ABOVE RANGE"),"BELOW RANGE")</f>
        <v>BELOW RANGE</v>
      </c>
      <c r="S2434">
        <f>MIN(VLOOKUP($O2434,margin_ranges!$A$5:$D$10,4,FALSE),$P2434*100)</f>
        <v>17.456726329999999</v>
      </c>
      <c r="T2434" s="29">
        <f>(1-$S2434/100)/(1-$F2434)-1</f>
        <v>-2.0219714791380738E-11</v>
      </c>
      <c r="U2434" s="19" t="str">
        <f>IF(ABS(IFERROR(T2434,0))&gt;0.05,INDEX(margin_ranges!$C$13:$C$16,MATCH($F2434*100,margin_ranges!$B$13:$B$16,1)),"")</f>
        <v/>
      </c>
      <c r="V2434" t="e">
        <f>MIN(VLOOKUP($U2434,margin_ranges!$A$5:$D$10,4,FALSE),$P2434*100)</f>
        <v>#N/A</v>
      </c>
      <c r="Y2434" s="29" t="e">
        <f t="shared" si="37"/>
        <v>#N/A</v>
      </c>
    </row>
    <row r="2435" spans="1:25" x14ac:dyDescent="0.3">
      <c r="A2435" s="8" t="s">
        <v>17</v>
      </c>
      <c r="B2435" s="8" t="s">
        <v>4161</v>
      </c>
      <c r="C2435" s="8" t="s">
        <v>4162</v>
      </c>
      <c r="D2435" s="8" t="s">
        <v>4207</v>
      </c>
      <c r="E2435" s="8" t="s">
        <v>4208</v>
      </c>
      <c r="F2435" s="24">
        <v>0.159322040882481</v>
      </c>
      <c r="G2435" s="24">
        <v>0</v>
      </c>
      <c r="H2435" s="25">
        <v>33.8596</v>
      </c>
      <c r="I2435" s="25">
        <v>7.9485999999999999</v>
      </c>
      <c r="J2435" s="15">
        <v>156</v>
      </c>
      <c r="K2435" s="15">
        <v>24</v>
      </c>
      <c r="L2435" s="13">
        <v>0.23480000000000001</v>
      </c>
      <c r="M2435" s="7">
        <v>0.65423388000000005</v>
      </c>
      <c r="N2435" s="26">
        <v>0.55000000000000004</v>
      </c>
      <c r="O2435" s="27" t="s">
        <v>92</v>
      </c>
      <c r="P2435" s="8">
        <v>0.15932204089999999</v>
      </c>
      <c r="Q2435" s="24">
        <v>0.2</v>
      </c>
      <c r="R2435" t="str">
        <f>IF($Q2435*100&gt;=VLOOKUP($O2435,margin_ranges!$A$5:$C$10,2,FALSE),IF($Q2435*100&lt;=VLOOKUP($O2435,margin_ranges!$A$5:$C$10,3,FALSE)+10,"IN RANGE","ABOVE RANGE"),"BELOW RANGE")</f>
        <v>IN RANGE</v>
      </c>
      <c r="S2435">
        <f>MIN(VLOOKUP($O2435,margin_ranges!$A$5:$D$10,4,FALSE),$P2435*100)</f>
        <v>15.932204089999999</v>
      </c>
      <c r="T2435" s="29">
        <f>(1-$S2435/100)/(1-$F2435)-1</f>
        <v>-2.0839108216819113E-11</v>
      </c>
      <c r="U2435" s="19" t="str">
        <f>IF(ABS(IFERROR(T2435,0))&gt;0.05,INDEX(margin_ranges!$C$13:$C$16,MATCH($F2435*100,margin_ranges!$B$13:$B$16,1)),"")</f>
        <v/>
      </c>
      <c r="V2435" t="e">
        <f>MIN(VLOOKUP($U2435,margin_ranges!$A$5:$D$10,4,FALSE),$P2435*100)</f>
        <v>#N/A</v>
      </c>
      <c r="Y2435" s="29" t="e">
        <f t="shared" si="37"/>
        <v>#N/A</v>
      </c>
    </row>
    <row r="2436" spans="1:25" x14ac:dyDescent="0.3">
      <c r="A2436" s="8" t="s">
        <v>17</v>
      </c>
      <c r="B2436" s="8" t="s">
        <v>4161</v>
      </c>
      <c r="C2436" s="8" t="s">
        <v>4162</v>
      </c>
      <c r="D2436" s="8" t="s">
        <v>11932</v>
      </c>
      <c r="E2436" s="8" t="s">
        <v>11933</v>
      </c>
      <c r="F2436" s="24">
        <v>2.5031353678386801E-2</v>
      </c>
      <c r="G2436" s="24">
        <v>0</v>
      </c>
      <c r="H2436" s="25">
        <v>13.022500000000001</v>
      </c>
      <c r="I2436" s="25">
        <v>0.79090000000000005</v>
      </c>
      <c r="J2436" s="15">
        <v>24</v>
      </c>
      <c r="K2436" s="15">
        <v>1</v>
      </c>
      <c r="L2436" s="13">
        <v>6.0699999999999997E-2</v>
      </c>
      <c r="M2436" s="7">
        <v>1.0154172699999999</v>
      </c>
      <c r="N2436" s="26">
        <v>0.99</v>
      </c>
      <c r="O2436" s="27" t="s">
        <v>22</v>
      </c>
      <c r="P2436" s="8">
        <v>2.5031353700000002E-2</v>
      </c>
      <c r="Q2436" s="24">
        <v>0.25</v>
      </c>
      <c r="R2436" t="str">
        <f>IF($Q2436*100&gt;=VLOOKUP($O2436,margin_ranges!$A$5:$C$10,2,FALSE),IF($Q2436*100&lt;=VLOOKUP($O2436,margin_ranges!$A$5:$C$10,3,FALSE)+10,"IN RANGE","ABOVE RANGE"),"BELOW RANGE")</f>
        <v>IN RANGE</v>
      </c>
      <c r="S2436">
        <f>MIN(VLOOKUP($O2436,margin_ranges!$A$5:$D$10,4,FALSE),$P2436*100)</f>
        <v>2.5031353700000003</v>
      </c>
      <c r="T2436" s="29">
        <f>(1-$S2436/100)/(1-$F2436)-1</f>
        <v>-2.2168045177295426E-11</v>
      </c>
      <c r="U2436" s="19" t="str">
        <f>IF(ABS(IFERROR(T2436,0))&gt;0.05,INDEX(margin_ranges!$C$13:$C$16,MATCH($F2436*100,margin_ranges!$B$13:$B$16,1)),"")</f>
        <v/>
      </c>
      <c r="V2436" t="e">
        <f>MIN(VLOOKUP($U2436,margin_ranges!$A$5:$D$10,4,FALSE),$P2436*100)</f>
        <v>#N/A</v>
      </c>
      <c r="Y2436" s="29" t="e">
        <f t="shared" si="37"/>
        <v>#N/A</v>
      </c>
    </row>
    <row r="2437" spans="1:25" x14ac:dyDescent="0.3">
      <c r="A2437" s="8" t="s">
        <v>17</v>
      </c>
      <c r="B2437" s="8" t="s">
        <v>4161</v>
      </c>
      <c r="C2437" s="8" t="s">
        <v>4162</v>
      </c>
      <c r="D2437" s="8" t="s">
        <v>4251</v>
      </c>
      <c r="E2437" s="8" t="s">
        <v>4252</v>
      </c>
      <c r="F2437" s="24">
        <v>0.211708262481384</v>
      </c>
      <c r="G2437" s="24">
        <v>0</v>
      </c>
      <c r="H2437" s="25">
        <v>12.1469</v>
      </c>
      <c r="I2437" s="25">
        <v>2.7339000000000002</v>
      </c>
      <c r="J2437" s="15">
        <v>203</v>
      </c>
      <c r="K2437" s="15">
        <v>43</v>
      </c>
      <c r="L2437" s="13">
        <v>0.22509999999999999</v>
      </c>
      <c r="M2437" s="7">
        <v>2.4737034599999999</v>
      </c>
      <c r="N2437" s="26">
        <v>1.95</v>
      </c>
      <c r="O2437" s="27" t="s">
        <v>22</v>
      </c>
      <c r="P2437" s="8">
        <v>0.21170826249999999</v>
      </c>
      <c r="Q2437" s="24">
        <v>0.24</v>
      </c>
      <c r="R2437" t="str">
        <f>IF($Q2437*100&gt;=VLOOKUP($O2437,margin_ranges!$A$5:$C$10,2,FALSE),IF($Q2437*100&lt;=VLOOKUP($O2437,margin_ranges!$A$5:$C$10,3,FALSE)+10,"IN RANGE","ABOVE RANGE"),"BELOW RANGE")</f>
        <v>IN RANGE</v>
      </c>
      <c r="S2437">
        <f>MIN(VLOOKUP($O2437,margin_ranges!$A$5:$D$10,4,FALSE),$P2437*100)</f>
        <v>21.170826250000001</v>
      </c>
      <c r="T2437" s="29">
        <f>(1-$S2437/100)/(1-$F2437)-1</f>
        <v>-2.3615664979104167E-11</v>
      </c>
      <c r="U2437" s="19" t="str">
        <f>IF(ABS(IFERROR(T2437,0))&gt;0.05,INDEX(margin_ranges!$C$13:$C$16,MATCH($F2437*100,margin_ranges!$B$13:$B$16,1)),"")</f>
        <v/>
      </c>
      <c r="V2437" t="e">
        <f>MIN(VLOOKUP($U2437,margin_ranges!$A$5:$D$10,4,FALSE),$P2437*100)</f>
        <v>#N/A</v>
      </c>
      <c r="Y2437" s="29" t="e">
        <f t="shared" si="37"/>
        <v>#N/A</v>
      </c>
    </row>
    <row r="2438" spans="1:25" x14ac:dyDescent="0.3">
      <c r="A2438" s="8" t="s">
        <v>17</v>
      </c>
      <c r="B2438" s="8" t="s">
        <v>4161</v>
      </c>
      <c r="C2438" s="8" t="s">
        <v>4162</v>
      </c>
      <c r="D2438" s="8" t="s">
        <v>4475</v>
      </c>
      <c r="E2438" s="8" t="s">
        <v>4476</v>
      </c>
      <c r="F2438" s="24">
        <v>8.0156466977924307E-2</v>
      </c>
      <c r="G2438" s="24">
        <v>0</v>
      </c>
      <c r="H2438" s="25">
        <v>15.8477</v>
      </c>
      <c r="I2438" s="25">
        <v>2.7593999999999999</v>
      </c>
      <c r="J2438" s="15">
        <v>225</v>
      </c>
      <c r="K2438" s="15">
        <v>51</v>
      </c>
      <c r="L2438" s="13">
        <v>0.1741</v>
      </c>
      <c r="M2438" s="7">
        <v>2.7178535400000001</v>
      </c>
      <c r="N2438" s="26">
        <v>2.5</v>
      </c>
      <c r="O2438" s="27" t="s">
        <v>22</v>
      </c>
      <c r="P2438" s="8">
        <v>8.0156466999999995E-2</v>
      </c>
      <c r="Q2438" s="24">
        <v>0.28000000000000003</v>
      </c>
      <c r="R2438" t="str">
        <f>IF($Q2438*100&gt;=VLOOKUP($O2438,margin_ranges!$A$5:$C$10,2,FALSE),IF($Q2438*100&lt;=VLOOKUP($O2438,margin_ranges!$A$5:$C$10,3,FALSE)+10,"IN RANGE","ABOVE RANGE"),"BELOW RANGE")</f>
        <v>IN RANGE</v>
      </c>
      <c r="S2438">
        <f>MIN(VLOOKUP($O2438,margin_ranges!$A$5:$D$10,4,FALSE),$P2438*100)</f>
        <v>8.0156466999999996</v>
      </c>
      <c r="T2438" s="29">
        <f>(1-$S2438/100)/(1-$F2438)-1</f>
        <v>-2.3999358056414621E-11</v>
      </c>
      <c r="U2438" s="19" t="str">
        <f>IF(ABS(IFERROR(T2438,0))&gt;0.05,INDEX(margin_ranges!$C$13:$C$16,MATCH($F2438*100,margin_ranges!$B$13:$B$16,1)),"")</f>
        <v/>
      </c>
      <c r="V2438" t="e">
        <f>MIN(VLOOKUP($U2438,margin_ranges!$A$5:$D$10,4,FALSE),$P2438*100)</f>
        <v>#N/A</v>
      </c>
      <c r="Y2438" s="29" t="e">
        <f t="shared" si="37"/>
        <v>#N/A</v>
      </c>
    </row>
    <row r="2439" spans="1:25" x14ac:dyDescent="0.3">
      <c r="A2439" s="8" t="s">
        <v>17</v>
      </c>
      <c r="B2439" s="8" t="s">
        <v>4161</v>
      </c>
      <c r="C2439" s="8" t="s">
        <v>4162</v>
      </c>
      <c r="D2439" s="8" t="s">
        <v>4509</v>
      </c>
      <c r="E2439" s="8" t="s">
        <v>4510</v>
      </c>
      <c r="F2439" s="24">
        <v>6.4223040873631898E-2</v>
      </c>
      <c r="G2439" s="24">
        <v>0</v>
      </c>
      <c r="H2439" s="25">
        <v>15.881</v>
      </c>
      <c r="I2439" s="25">
        <v>2.7469999999999999</v>
      </c>
      <c r="J2439" s="15">
        <v>220</v>
      </c>
      <c r="K2439" s="15">
        <v>48</v>
      </c>
      <c r="L2439" s="13">
        <v>0.17299999999999999</v>
      </c>
      <c r="M2439" s="7">
        <v>2.67157679</v>
      </c>
      <c r="N2439" s="26">
        <v>2.5</v>
      </c>
      <c r="O2439" s="27" t="s">
        <v>22</v>
      </c>
      <c r="P2439" s="8">
        <v>6.42230409E-2</v>
      </c>
      <c r="Q2439" s="24">
        <v>0.26</v>
      </c>
      <c r="R2439" t="str">
        <f>IF($Q2439*100&gt;=VLOOKUP($O2439,margin_ranges!$A$5:$C$10,2,FALSE),IF($Q2439*100&lt;=VLOOKUP($O2439,margin_ranges!$A$5:$C$10,3,FALSE)+10,"IN RANGE","ABOVE RANGE"),"BELOW RANGE")</f>
        <v>IN RANGE</v>
      </c>
      <c r="S2439">
        <f>MIN(VLOOKUP($O2439,margin_ranges!$A$5:$D$10,4,FALSE),$P2439*100)</f>
        <v>6.4223040899999999</v>
      </c>
      <c r="T2439" s="29">
        <f>(1-$S2439/100)/(1-$F2439)-1</f>
        <v>-2.8177682409591398E-11</v>
      </c>
      <c r="U2439" s="19" t="str">
        <f>IF(ABS(IFERROR(T2439,0))&gt;0.05,INDEX(margin_ranges!$C$13:$C$16,MATCH($F2439*100,margin_ranges!$B$13:$B$16,1)),"")</f>
        <v/>
      </c>
      <c r="V2439" t="e">
        <f>MIN(VLOOKUP($U2439,margin_ranges!$A$5:$D$10,4,FALSE),$P2439*100)</f>
        <v>#N/A</v>
      </c>
      <c r="Y2439" s="29" t="e">
        <f t="shared" si="37"/>
        <v>#N/A</v>
      </c>
    </row>
    <row r="2440" spans="1:25" x14ac:dyDescent="0.3">
      <c r="A2440" s="8" t="s">
        <v>17</v>
      </c>
      <c r="B2440" s="8" t="s">
        <v>4161</v>
      </c>
      <c r="C2440" s="8" t="s">
        <v>4162</v>
      </c>
      <c r="D2440" s="8" t="s">
        <v>4294</v>
      </c>
      <c r="E2440" s="8" t="s">
        <v>4295</v>
      </c>
      <c r="F2440" s="24">
        <v>0.24137045407848701</v>
      </c>
      <c r="G2440" s="24">
        <v>0</v>
      </c>
      <c r="H2440" s="25">
        <v>0.97540000000000004</v>
      </c>
      <c r="I2440" s="25">
        <v>0.35160000000000002</v>
      </c>
      <c r="J2440" s="15">
        <v>13</v>
      </c>
      <c r="K2440" s="15">
        <v>3</v>
      </c>
      <c r="L2440" s="13">
        <v>0.36049999999999999</v>
      </c>
      <c r="M2440" s="7">
        <v>1.18634979</v>
      </c>
      <c r="N2440" s="26">
        <v>0.9</v>
      </c>
      <c r="O2440" s="27" t="s">
        <v>22</v>
      </c>
      <c r="P2440" s="8">
        <v>0.24137045409999999</v>
      </c>
      <c r="Q2440" s="24">
        <v>0.28999999999999998</v>
      </c>
      <c r="R2440" t="str">
        <f>IF($Q2440*100&gt;=VLOOKUP($O2440,margin_ranges!$A$5:$C$10,2,FALSE),IF($Q2440*100&lt;=VLOOKUP($O2440,margin_ranges!$A$5:$C$10,3,FALSE)+10,"IN RANGE","ABOVE RANGE"),"BELOW RANGE")</f>
        <v>IN RANGE</v>
      </c>
      <c r="S2440">
        <f>MIN(VLOOKUP($O2440,margin_ranges!$A$5:$D$10,4,FALSE),$P2440*100)</f>
        <v>24.137045409999999</v>
      </c>
      <c r="T2440" s="29">
        <f>(1-$S2440/100)/(1-$F2440)-1</f>
        <v>-2.8357760584185598E-11</v>
      </c>
      <c r="U2440" s="19" t="str">
        <f>IF(ABS(IFERROR(T2440,0))&gt;0.05,INDEX(margin_ranges!$C$13:$C$16,MATCH($F2440*100,margin_ranges!$B$13:$B$16,1)),"")</f>
        <v/>
      </c>
      <c r="V2440" t="e">
        <f>MIN(VLOOKUP($U2440,margin_ranges!$A$5:$D$10,4,FALSE),$P2440*100)</f>
        <v>#N/A</v>
      </c>
      <c r="Y2440" s="29" t="e">
        <f t="shared" si="37"/>
        <v>#N/A</v>
      </c>
    </row>
    <row r="2441" spans="1:25" x14ac:dyDescent="0.3">
      <c r="A2441" s="8" t="s">
        <v>17</v>
      </c>
      <c r="B2441" s="8" t="s">
        <v>4161</v>
      </c>
      <c r="C2441" s="8" t="s">
        <v>4162</v>
      </c>
      <c r="D2441" s="8" t="s">
        <v>11948</v>
      </c>
      <c r="E2441" s="8" t="s">
        <v>11949</v>
      </c>
      <c r="F2441" s="24">
        <v>0.14422903167514201</v>
      </c>
      <c r="G2441" s="24">
        <v>0</v>
      </c>
      <c r="H2441" s="25">
        <v>4.0946999999999996</v>
      </c>
      <c r="I2441" s="25">
        <v>0.23680000000000001</v>
      </c>
      <c r="J2441" s="15">
        <v>17</v>
      </c>
      <c r="K2441" s="15">
        <v>3</v>
      </c>
      <c r="L2441" s="13">
        <v>5.7799999999999997E-2</v>
      </c>
      <c r="M2441" s="7">
        <v>2.33707391</v>
      </c>
      <c r="N2441" s="26">
        <v>2</v>
      </c>
      <c r="O2441" s="27" t="s">
        <v>22</v>
      </c>
      <c r="P2441" s="8">
        <v>0.14422903170000001</v>
      </c>
      <c r="Q2441" s="24">
        <v>0.25</v>
      </c>
      <c r="R2441" t="str">
        <f>IF($Q2441*100&gt;=VLOOKUP($O2441,margin_ranges!$A$5:$C$10,2,FALSE),IF($Q2441*100&lt;=VLOOKUP($O2441,margin_ranges!$A$5:$C$10,3,FALSE)+10,"IN RANGE","ABOVE RANGE"),"BELOW RANGE")</f>
        <v>IN RANGE</v>
      </c>
      <c r="S2441">
        <f>MIN(VLOOKUP($O2441,margin_ranges!$A$5:$D$10,4,FALSE),$P2441*100)</f>
        <v>14.422903170000001</v>
      </c>
      <c r="T2441" s="29">
        <f>(1-$S2441/100)/(1-$F2441)-1</f>
        <v>-2.9047542149385208E-11</v>
      </c>
      <c r="U2441" s="19" t="str">
        <f>IF(ABS(IFERROR(T2441,0))&gt;0.05,INDEX(margin_ranges!$C$13:$C$16,MATCH($F2441*100,margin_ranges!$B$13:$B$16,1)),"")</f>
        <v/>
      </c>
      <c r="V2441" t="e">
        <f>MIN(VLOOKUP($U2441,margin_ranges!$A$5:$D$10,4,FALSE),$P2441*100)</f>
        <v>#N/A</v>
      </c>
      <c r="Y2441" s="29" t="e">
        <f t="shared" si="37"/>
        <v>#N/A</v>
      </c>
    </row>
    <row r="2442" spans="1:25" x14ac:dyDescent="0.3">
      <c r="A2442" s="8" t="s">
        <v>17</v>
      </c>
      <c r="B2442" s="8" t="s">
        <v>4161</v>
      </c>
      <c r="C2442" s="8" t="s">
        <v>4162</v>
      </c>
      <c r="D2442" s="8" t="s">
        <v>4495</v>
      </c>
      <c r="E2442" s="8" t="s">
        <v>4496</v>
      </c>
      <c r="F2442" s="24">
        <v>7.5124401372229505E-2</v>
      </c>
      <c r="G2442" s="24">
        <v>1</v>
      </c>
      <c r="H2442" s="25">
        <v>45.031500000000001</v>
      </c>
      <c r="I2442" s="25">
        <v>7.6698000000000004</v>
      </c>
      <c r="J2442" s="15">
        <v>871</v>
      </c>
      <c r="K2442" s="15">
        <v>65</v>
      </c>
      <c r="L2442" s="13">
        <v>0.17030000000000001</v>
      </c>
      <c r="M2442" s="7">
        <v>3.7842927300000002</v>
      </c>
      <c r="N2442" s="26">
        <v>3.5</v>
      </c>
      <c r="O2442" s="27" t="s">
        <v>95</v>
      </c>
      <c r="P2442" s="8">
        <v>7.5124401399999999E-2</v>
      </c>
      <c r="Q2442" s="24">
        <v>0.12</v>
      </c>
      <c r="R2442" t="str">
        <f>IF($Q2442*100&gt;=VLOOKUP($O2442,margin_ranges!$A$5:$C$10,2,FALSE),IF($Q2442*100&lt;=VLOOKUP($O2442,margin_ranges!$A$5:$C$10,3,FALSE)+10,"IN RANGE","ABOVE RANGE"),"BELOW RANGE")</f>
        <v>IN RANGE</v>
      </c>
      <c r="S2442">
        <f>MIN(VLOOKUP($O2442,margin_ranges!$A$5:$D$10,4,FALSE),$P2442*100)</f>
        <v>7.5124401399999998</v>
      </c>
      <c r="T2442" s="29">
        <f>(1-$S2442/100)/(1-$F2442)-1</f>
        <v>-3.0026203745592284E-11</v>
      </c>
      <c r="U2442" s="19" t="str">
        <f>IF(ABS(IFERROR(T2442,0))&gt;0.05,INDEX(margin_ranges!$C$13:$C$16,MATCH($F2442*100,margin_ranges!$B$13:$B$16,1)),"")</f>
        <v/>
      </c>
      <c r="V2442" t="e">
        <f>MIN(VLOOKUP($U2442,margin_ranges!$A$5:$D$10,4,FALSE),$P2442*100)</f>
        <v>#N/A</v>
      </c>
      <c r="Y2442" s="29" t="e">
        <f t="shared" si="37"/>
        <v>#N/A</v>
      </c>
    </row>
    <row r="2443" spans="1:25" x14ac:dyDescent="0.3">
      <c r="A2443" s="8" t="s">
        <v>17</v>
      </c>
      <c r="B2443" s="8" t="s">
        <v>4161</v>
      </c>
      <c r="C2443" s="8" t="s">
        <v>4162</v>
      </c>
      <c r="D2443" s="8" t="s">
        <v>4364</v>
      </c>
      <c r="E2443" s="8" t="s">
        <v>4365</v>
      </c>
      <c r="F2443" s="24">
        <v>0.220191751176426</v>
      </c>
      <c r="G2443" s="24">
        <v>1</v>
      </c>
      <c r="H2443" s="25">
        <v>186.6377</v>
      </c>
      <c r="I2443" s="25">
        <v>9.8376999999999999</v>
      </c>
      <c r="J2443" s="15">
        <v>170</v>
      </c>
      <c r="K2443" s="15">
        <v>37</v>
      </c>
      <c r="L2443" s="13">
        <v>5.2699999999999997E-2</v>
      </c>
      <c r="M2443" s="7">
        <v>0.57706493999999997</v>
      </c>
      <c r="N2443" s="26">
        <v>0.45</v>
      </c>
      <c r="O2443" s="27" t="s">
        <v>22</v>
      </c>
      <c r="P2443" s="8">
        <v>0.22019175120000001</v>
      </c>
      <c r="Q2443" s="24">
        <v>0.33</v>
      </c>
      <c r="R2443" t="str">
        <f>IF($Q2443*100&gt;=VLOOKUP($O2443,margin_ranges!$A$5:$C$10,2,FALSE),IF($Q2443*100&lt;=VLOOKUP($O2443,margin_ranges!$A$5:$C$10,3,FALSE)+10,"IN RANGE","ABOVE RANGE"),"BELOW RANGE")</f>
        <v>IN RANGE</v>
      </c>
      <c r="S2443">
        <f>MIN(VLOOKUP($O2443,margin_ranges!$A$5:$D$10,4,FALSE),$P2443*100)</f>
        <v>22.01917512</v>
      </c>
      <c r="T2443" s="29">
        <f>(1-$S2443/100)/(1-$F2443)-1</f>
        <v>-3.0230595804425775E-11</v>
      </c>
      <c r="U2443" s="19" t="str">
        <f>IF(ABS(IFERROR(T2443,0))&gt;0.05,INDEX(margin_ranges!$C$13:$C$16,MATCH($F2443*100,margin_ranges!$B$13:$B$16,1)),"")</f>
        <v/>
      </c>
      <c r="V2443" t="e">
        <f>MIN(VLOOKUP($U2443,margin_ranges!$A$5:$D$10,4,FALSE),$P2443*100)</f>
        <v>#N/A</v>
      </c>
      <c r="Y2443" s="29" t="e">
        <f t="shared" si="37"/>
        <v>#N/A</v>
      </c>
    </row>
    <row r="2444" spans="1:25" x14ac:dyDescent="0.3">
      <c r="A2444" s="8" t="s">
        <v>17</v>
      </c>
      <c r="B2444" s="8" t="s">
        <v>4161</v>
      </c>
      <c r="C2444" s="8" t="s">
        <v>4162</v>
      </c>
      <c r="D2444" s="8" t="s">
        <v>4487</v>
      </c>
      <c r="E2444" s="8" t="s">
        <v>4488</v>
      </c>
      <c r="F2444" s="24">
        <v>0.21784998417554499</v>
      </c>
      <c r="G2444" s="24">
        <v>0</v>
      </c>
      <c r="H2444" s="25">
        <v>0.77229999999999999</v>
      </c>
      <c r="I2444" s="25">
        <v>0.2407</v>
      </c>
      <c r="J2444" s="15">
        <v>10</v>
      </c>
      <c r="K2444" s="15">
        <v>2</v>
      </c>
      <c r="L2444" s="13">
        <v>0.31169999999999998</v>
      </c>
      <c r="M2444" s="7">
        <v>1.4063798199999999</v>
      </c>
      <c r="N2444" s="26">
        <v>1.1000000000000001</v>
      </c>
      <c r="O2444" s="27" t="s">
        <v>22</v>
      </c>
      <c r="P2444" s="8">
        <v>0.21784998420000001</v>
      </c>
      <c r="Q2444" s="24">
        <v>0.26</v>
      </c>
      <c r="R2444" t="str">
        <f>IF($Q2444*100&gt;=VLOOKUP($O2444,margin_ranges!$A$5:$C$10,2,FALSE),IF($Q2444*100&lt;=VLOOKUP($O2444,margin_ranges!$A$5:$C$10,3,FALSE)+10,"IN RANGE","ABOVE RANGE"),"BELOW RANGE")</f>
        <v>IN RANGE</v>
      </c>
      <c r="S2444">
        <f>MIN(VLOOKUP($O2444,margin_ranges!$A$5:$D$10,4,FALSE),$P2444*100)</f>
        <v>21.784998420000001</v>
      </c>
      <c r="T2444" s="29">
        <f>(1-$S2444/100)/(1-$F2444)-1</f>
        <v>-3.1266322864098584E-11</v>
      </c>
      <c r="U2444" s="19" t="str">
        <f>IF(ABS(IFERROR(T2444,0))&gt;0.05,INDEX(margin_ranges!$C$13:$C$16,MATCH($F2444*100,margin_ranges!$B$13:$B$16,1)),"")</f>
        <v/>
      </c>
      <c r="V2444" t="e">
        <f>MIN(VLOOKUP($U2444,margin_ranges!$A$5:$D$10,4,FALSE),$P2444*100)</f>
        <v>#N/A</v>
      </c>
      <c r="Y2444" s="29" t="e">
        <f t="shared" si="37"/>
        <v>#N/A</v>
      </c>
    </row>
    <row r="2445" spans="1:25" x14ac:dyDescent="0.3">
      <c r="A2445" s="8" t="s">
        <v>17</v>
      </c>
      <c r="B2445" s="8" t="s">
        <v>4161</v>
      </c>
      <c r="C2445" s="8" t="s">
        <v>4162</v>
      </c>
      <c r="D2445" s="8" t="s">
        <v>4318</v>
      </c>
      <c r="E2445" s="8" t="s">
        <v>4319</v>
      </c>
      <c r="F2445" s="24">
        <v>0.243433820675378</v>
      </c>
      <c r="G2445" s="24">
        <v>0</v>
      </c>
      <c r="H2445" s="25">
        <v>0.59019999999999995</v>
      </c>
      <c r="I2445" s="25">
        <v>0.1671</v>
      </c>
      <c r="J2445" s="15">
        <v>8</v>
      </c>
      <c r="K2445" s="15">
        <v>2</v>
      </c>
      <c r="L2445" s="13">
        <v>0.28310000000000002</v>
      </c>
      <c r="M2445" s="7">
        <v>1.6522018000000001</v>
      </c>
      <c r="N2445" s="26">
        <v>1.25</v>
      </c>
      <c r="O2445" s="27" t="s">
        <v>22</v>
      </c>
      <c r="P2445" s="8">
        <v>0.2434338207</v>
      </c>
      <c r="Q2445" s="24">
        <v>0.28999999999999998</v>
      </c>
      <c r="R2445" t="str">
        <f>IF($Q2445*100&gt;=VLOOKUP($O2445,margin_ranges!$A$5:$C$10,2,FALSE),IF($Q2445*100&lt;=VLOOKUP($O2445,margin_ranges!$A$5:$C$10,3,FALSE)+10,"IN RANGE","ABOVE RANGE"),"BELOW RANGE")</f>
        <v>IN RANGE</v>
      </c>
      <c r="S2445">
        <f>MIN(VLOOKUP($O2445,margin_ranges!$A$5:$D$10,4,FALSE),$P2445*100)</f>
        <v>24.343382070000001</v>
      </c>
      <c r="T2445" s="29">
        <f>(1-$S2445/100)/(1-$F2445)-1</f>
        <v>-3.2544411610047064E-11</v>
      </c>
      <c r="U2445" s="19" t="str">
        <f>IF(ABS(IFERROR(T2445,0))&gt;0.05,INDEX(margin_ranges!$C$13:$C$16,MATCH($F2445*100,margin_ranges!$B$13:$B$16,1)),"")</f>
        <v/>
      </c>
      <c r="V2445" t="e">
        <f>MIN(VLOOKUP($U2445,margin_ranges!$A$5:$D$10,4,FALSE),$P2445*100)</f>
        <v>#N/A</v>
      </c>
      <c r="Y2445" s="29" t="e">
        <f t="shared" si="37"/>
        <v>#N/A</v>
      </c>
    </row>
    <row r="2446" spans="1:25" x14ac:dyDescent="0.3">
      <c r="A2446" s="8" t="s">
        <v>17</v>
      </c>
      <c r="B2446" s="8" t="s">
        <v>4161</v>
      </c>
      <c r="C2446" s="8" t="s">
        <v>4162</v>
      </c>
      <c r="D2446" s="8" t="s">
        <v>4199</v>
      </c>
      <c r="E2446" s="8" t="s">
        <v>4200</v>
      </c>
      <c r="F2446" s="24">
        <v>0.11688956256958501</v>
      </c>
      <c r="G2446" s="24">
        <v>0</v>
      </c>
      <c r="H2446" s="25">
        <v>5.3780000000000001</v>
      </c>
      <c r="I2446" s="25">
        <v>0.52249999999999996</v>
      </c>
      <c r="J2446" s="15">
        <v>32</v>
      </c>
      <c r="K2446" s="15">
        <v>7</v>
      </c>
      <c r="L2446" s="13">
        <v>9.7199999999999995E-2</v>
      </c>
      <c r="M2446" s="7">
        <v>2.03825017</v>
      </c>
      <c r="N2446" s="26">
        <v>1.8</v>
      </c>
      <c r="O2446" s="27" t="s">
        <v>22</v>
      </c>
      <c r="P2446" s="8">
        <v>0.1168895626</v>
      </c>
      <c r="Q2446" s="24">
        <v>0.27</v>
      </c>
      <c r="R2446" t="str">
        <f>IF($Q2446*100&gt;=VLOOKUP($O2446,margin_ranges!$A$5:$C$10,2,FALSE),IF($Q2446*100&lt;=VLOOKUP($O2446,margin_ranges!$A$5:$C$10,3,FALSE)+10,"IN RANGE","ABOVE RANGE"),"BELOW RANGE")</f>
        <v>IN RANGE</v>
      </c>
      <c r="S2446">
        <f>MIN(VLOOKUP($O2446,margin_ranges!$A$5:$D$10,4,FALSE),$P2446*100)</f>
        <v>11.688956259999999</v>
      </c>
      <c r="T2446" s="29">
        <f>(1-$S2446/100)/(1-$F2446)-1</f>
        <v>-3.4440672536106831E-11</v>
      </c>
      <c r="U2446" s="19" t="str">
        <f>IF(ABS(IFERROR(T2446,0))&gt;0.05,INDEX(margin_ranges!$C$13:$C$16,MATCH($F2446*100,margin_ranges!$B$13:$B$16,1)),"")</f>
        <v/>
      </c>
      <c r="V2446" t="e">
        <f>MIN(VLOOKUP($U2446,margin_ranges!$A$5:$D$10,4,FALSE),$P2446*100)</f>
        <v>#N/A</v>
      </c>
      <c r="Y2446" s="29" t="e">
        <f t="shared" ref="Y2446:Y2509" si="38">(1-$V2446/100)/(1-$F2446)-1</f>
        <v>#N/A</v>
      </c>
    </row>
    <row r="2447" spans="1:25" x14ac:dyDescent="0.3">
      <c r="A2447" s="8" t="s">
        <v>17</v>
      </c>
      <c r="B2447" s="8" t="s">
        <v>4161</v>
      </c>
      <c r="C2447" s="8" t="s">
        <v>4162</v>
      </c>
      <c r="D2447" s="8" t="s">
        <v>4398</v>
      </c>
      <c r="E2447" s="8" t="s">
        <v>4399</v>
      </c>
      <c r="F2447" s="24">
        <v>0.18552596517077599</v>
      </c>
      <c r="G2447" s="24">
        <v>1</v>
      </c>
      <c r="H2447" s="25">
        <v>80.852599999999995</v>
      </c>
      <c r="I2447" s="25">
        <v>3.7115</v>
      </c>
      <c r="J2447" s="15">
        <v>355</v>
      </c>
      <c r="K2447" s="15">
        <v>61</v>
      </c>
      <c r="L2447" s="13">
        <v>4.5900000000000003E-2</v>
      </c>
      <c r="M2447" s="7">
        <v>3.1922441799999999</v>
      </c>
      <c r="N2447" s="26">
        <v>2.6</v>
      </c>
      <c r="O2447" s="27" t="s">
        <v>22</v>
      </c>
      <c r="P2447" s="8">
        <v>0.1855259652</v>
      </c>
      <c r="Q2447" s="24">
        <v>0.24</v>
      </c>
      <c r="R2447" t="str">
        <f>IF($Q2447*100&gt;=VLOOKUP($O2447,margin_ranges!$A$5:$C$10,2,FALSE),IF($Q2447*100&lt;=VLOOKUP($O2447,margin_ranges!$A$5:$C$10,3,FALSE)+10,"IN RANGE","ABOVE RANGE"),"BELOW RANGE")</f>
        <v>IN RANGE</v>
      </c>
      <c r="S2447">
        <f>MIN(VLOOKUP($O2447,margin_ranges!$A$5:$D$10,4,FALSE),$P2447*100)</f>
        <v>18.552596520000002</v>
      </c>
      <c r="T2447" s="29">
        <f>(1-$S2447/100)/(1-$F2447)-1</f>
        <v>-3.5880742821348122E-11</v>
      </c>
      <c r="U2447" s="19" t="str">
        <f>IF(ABS(IFERROR(T2447,0))&gt;0.05,INDEX(margin_ranges!$C$13:$C$16,MATCH($F2447*100,margin_ranges!$B$13:$B$16,1)),"")</f>
        <v/>
      </c>
      <c r="V2447" t="e">
        <f>MIN(VLOOKUP($U2447,margin_ranges!$A$5:$D$10,4,FALSE),$P2447*100)</f>
        <v>#N/A</v>
      </c>
      <c r="Y2447" s="29" t="e">
        <f t="shared" si="38"/>
        <v>#N/A</v>
      </c>
    </row>
    <row r="2448" spans="1:25" x14ac:dyDescent="0.3">
      <c r="A2448" s="8" t="s">
        <v>17</v>
      </c>
      <c r="B2448" s="8" t="s">
        <v>4161</v>
      </c>
      <c r="C2448" s="8" t="s">
        <v>4162</v>
      </c>
      <c r="D2448" s="8" t="s">
        <v>4173</v>
      </c>
      <c r="E2448" s="8" t="s">
        <v>4174</v>
      </c>
      <c r="F2448" s="24">
        <v>0.112542708266591</v>
      </c>
      <c r="G2448" s="24">
        <v>0</v>
      </c>
      <c r="H2448" s="25">
        <v>34.877099999999999</v>
      </c>
      <c r="I2448" s="25">
        <v>4.7268999999999997</v>
      </c>
      <c r="J2448" s="15">
        <v>288</v>
      </c>
      <c r="K2448" s="15">
        <v>62</v>
      </c>
      <c r="L2448" s="13">
        <v>0.13550000000000001</v>
      </c>
      <c r="M2448" s="7">
        <v>2.0282666200000001</v>
      </c>
      <c r="N2448" s="26">
        <v>1.8</v>
      </c>
      <c r="O2448" s="27" t="s">
        <v>22</v>
      </c>
      <c r="P2448" s="8">
        <v>0.1125427083</v>
      </c>
      <c r="Q2448" s="24">
        <v>0.26</v>
      </c>
      <c r="R2448" t="str">
        <f>IF($Q2448*100&gt;=VLOOKUP($O2448,margin_ranges!$A$5:$C$10,2,FALSE),IF($Q2448*100&lt;=VLOOKUP($O2448,margin_ranges!$A$5:$C$10,3,FALSE)+10,"IN RANGE","ABOVE RANGE"),"BELOW RANGE")</f>
        <v>IN RANGE</v>
      </c>
      <c r="S2448">
        <f>MIN(VLOOKUP($O2448,margin_ranges!$A$5:$D$10,4,FALSE),$P2448*100)</f>
        <v>11.254270829999999</v>
      </c>
      <c r="T2448" s="29">
        <f>(1-$S2448/100)/(1-$F2448)-1</f>
        <v>-3.7645775385897196E-11</v>
      </c>
      <c r="U2448" s="19" t="str">
        <f>IF(ABS(IFERROR(T2448,0))&gt;0.05,INDEX(margin_ranges!$C$13:$C$16,MATCH($F2448*100,margin_ranges!$B$13:$B$16,1)),"")</f>
        <v/>
      </c>
      <c r="V2448" t="e">
        <f>MIN(VLOOKUP($U2448,margin_ranges!$A$5:$D$10,4,FALSE),$P2448*100)</f>
        <v>#N/A</v>
      </c>
      <c r="Y2448" s="29" t="e">
        <f t="shared" si="38"/>
        <v>#N/A</v>
      </c>
    </row>
    <row r="2449" spans="1:25" x14ac:dyDescent="0.3">
      <c r="A2449" s="8" t="s">
        <v>17</v>
      </c>
      <c r="B2449" s="8" t="s">
        <v>4161</v>
      </c>
      <c r="C2449" s="8" t="s">
        <v>4162</v>
      </c>
      <c r="D2449" s="8" t="s">
        <v>4298</v>
      </c>
      <c r="E2449" s="8" t="s">
        <v>4299</v>
      </c>
      <c r="F2449" s="24">
        <v>0.230966669170342</v>
      </c>
      <c r="G2449" s="24">
        <v>0</v>
      </c>
      <c r="H2449" s="25">
        <v>5.7957999999999998</v>
      </c>
      <c r="I2449" s="25">
        <v>1.9280999999999999</v>
      </c>
      <c r="J2449" s="15">
        <v>83</v>
      </c>
      <c r="K2449" s="15">
        <v>19</v>
      </c>
      <c r="L2449" s="13">
        <v>0.3327</v>
      </c>
      <c r="M2449" s="7">
        <v>1.43036713</v>
      </c>
      <c r="N2449" s="26">
        <v>1.1000000000000001</v>
      </c>
      <c r="O2449" s="27" t="s">
        <v>22</v>
      </c>
      <c r="P2449" s="8">
        <v>0.2309666692</v>
      </c>
      <c r="Q2449" s="24">
        <v>0.27</v>
      </c>
      <c r="R2449" t="str">
        <f>IF($Q2449*100&gt;=VLOOKUP($O2449,margin_ranges!$A$5:$C$10,2,FALSE),IF($Q2449*100&lt;=VLOOKUP($O2449,margin_ranges!$A$5:$C$10,3,FALSE)+10,"IN RANGE","ABOVE RANGE"),"BELOW RANGE")</f>
        <v>IN RANGE</v>
      </c>
      <c r="S2449">
        <f>MIN(VLOOKUP($O2449,margin_ranges!$A$5:$D$10,4,FALSE),$P2449*100)</f>
        <v>23.096666920000001</v>
      </c>
      <c r="T2449" s="29">
        <f>(1-$S2449/100)/(1-$F2449)-1</f>
        <v>-3.856526209489175E-11</v>
      </c>
      <c r="U2449" s="19" t="str">
        <f>IF(ABS(IFERROR(T2449,0))&gt;0.05,INDEX(margin_ranges!$C$13:$C$16,MATCH($F2449*100,margin_ranges!$B$13:$B$16,1)),"")</f>
        <v/>
      </c>
      <c r="V2449" t="e">
        <f>MIN(VLOOKUP($U2449,margin_ranges!$A$5:$D$10,4,FALSE),$P2449*100)</f>
        <v>#N/A</v>
      </c>
      <c r="Y2449" s="29" t="e">
        <f t="shared" si="38"/>
        <v>#N/A</v>
      </c>
    </row>
    <row r="2450" spans="1:25" x14ac:dyDescent="0.3">
      <c r="A2450" s="8" t="s">
        <v>17</v>
      </c>
      <c r="B2450" s="8" t="s">
        <v>4161</v>
      </c>
      <c r="C2450" s="8" t="s">
        <v>4162</v>
      </c>
      <c r="D2450" s="8" t="s">
        <v>4336</v>
      </c>
      <c r="E2450" s="8" t="s">
        <v>4337</v>
      </c>
      <c r="F2450" s="24">
        <v>0.17033621186573</v>
      </c>
      <c r="G2450" s="24">
        <v>0</v>
      </c>
      <c r="H2450" s="25">
        <v>18.419499999999999</v>
      </c>
      <c r="I2450" s="25">
        <v>1.3751</v>
      </c>
      <c r="J2450" s="15">
        <v>80</v>
      </c>
      <c r="K2450" s="15">
        <v>12</v>
      </c>
      <c r="L2450" s="13">
        <v>7.4700000000000003E-2</v>
      </c>
      <c r="M2450" s="7">
        <v>1.9284920299999999</v>
      </c>
      <c r="N2450" s="26">
        <v>1.6</v>
      </c>
      <c r="O2450" s="27" t="s">
        <v>22</v>
      </c>
      <c r="P2450" s="8">
        <v>0.17033621190000001</v>
      </c>
      <c r="Q2450" s="24">
        <v>0.23</v>
      </c>
      <c r="R2450" t="str">
        <f>IF($Q2450*100&gt;=VLOOKUP($O2450,margin_ranges!$A$5:$C$10,2,FALSE),IF($Q2450*100&lt;=VLOOKUP($O2450,margin_ranges!$A$5:$C$10,3,FALSE)+10,"IN RANGE","ABOVE RANGE"),"BELOW RANGE")</f>
        <v>IN RANGE</v>
      </c>
      <c r="S2450">
        <f>MIN(VLOOKUP($O2450,margin_ranges!$A$5:$D$10,4,FALSE),$P2450*100)</f>
        <v>17.033621190000002</v>
      </c>
      <c r="T2450" s="29">
        <f>(1-$S2450/100)/(1-$F2450)-1</f>
        <v>-4.1305958653481412E-11</v>
      </c>
      <c r="U2450" s="19" t="str">
        <f>IF(ABS(IFERROR(T2450,0))&gt;0.05,INDEX(margin_ranges!$C$13:$C$16,MATCH($F2450*100,margin_ranges!$B$13:$B$16,1)),"")</f>
        <v/>
      </c>
      <c r="V2450" t="e">
        <f>MIN(VLOOKUP($U2450,margin_ranges!$A$5:$D$10,4,FALSE),$P2450*100)</f>
        <v>#N/A</v>
      </c>
      <c r="Y2450" s="29" t="e">
        <f t="shared" si="38"/>
        <v>#N/A</v>
      </c>
    </row>
    <row r="2451" spans="1:25" x14ac:dyDescent="0.3">
      <c r="A2451" s="8" t="s">
        <v>17</v>
      </c>
      <c r="B2451" s="8" t="s">
        <v>4161</v>
      </c>
      <c r="C2451" s="8" t="s">
        <v>4162</v>
      </c>
      <c r="D2451" s="8" t="s">
        <v>11938</v>
      </c>
      <c r="E2451" s="8" t="s">
        <v>11939</v>
      </c>
      <c r="F2451" s="24">
        <v>0.25091763796767302</v>
      </c>
      <c r="G2451" s="24">
        <v>0</v>
      </c>
      <c r="H2451" s="25">
        <v>2.8279999999999998</v>
      </c>
      <c r="I2451" s="25">
        <v>0.15110000000000001</v>
      </c>
      <c r="J2451" s="15">
        <v>7</v>
      </c>
      <c r="K2451" s="15">
        <v>2</v>
      </c>
      <c r="L2451" s="13">
        <v>5.3400000000000003E-2</v>
      </c>
      <c r="M2451" s="7">
        <v>1.4684633600000001</v>
      </c>
      <c r="N2451" s="26">
        <v>1.1000000000000001</v>
      </c>
      <c r="O2451" s="27" t="s">
        <v>479</v>
      </c>
      <c r="P2451" s="8">
        <v>0.250917638</v>
      </c>
      <c r="Q2451" s="24">
        <v>0.4</v>
      </c>
      <c r="R2451" t="str">
        <f>IF($Q2451*100&gt;=VLOOKUP($O2451,margin_ranges!$A$5:$C$10,2,FALSE),IF($Q2451*100&lt;=VLOOKUP($O2451,margin_ranges!$A$5:$C$10,3,FALSE)+10,"IN RANGE","ABOVE RANGE"),"BELOW RANGE")</f>
        <v>IN RANGE</v>
      </c>
      <c r="S2451">
        <f>MIN(VLOOKUP($O2451,margin_ranges!$A$5:$D$10,4,FALSE),$P2451*100)</f>
        <v>25.091763799999999</v>
      </c>
      <c r="T2451" s="29">
        <f>(1-$S2451/100)/(1-$F2451)-1</f>
        <v>-4.315547919020446E-11</v>
      </c>
      <c r="U2451" s="19" t="str">
        <f>IF(ABS(IFERROR(T2451,0))&gt;0.05,INDEX(margin_ranges!$C$13:$C$16,MATCH($F2451*100,margin_ranges!$B$13:$B$16,1)),"")</f>
        <v/>
      </c>
      <c r="V2451" t="e">
        <f>MIN(VLOOKUP($U2451,margin_ranges!$A$5:$D$10,4,FALSE),$P2451*100)</f>
        <v>#N/A</v>
      </c>
      <c r="Y2451" s="29" t="e">
        <f t="shared" si="38"/>
        <v>#N/A</v>
      </c>
    </row>
    <row r="2452" spans="1:25" x14ac:dyDescent="0.3">
      <c r="A2452" s="8" t="s">
        <v>17</v>
      </c>
      <c r="B2452" s="8" t="s">
        <v>4161</v>
      </c>
      <c r="C2452" s="8" t="s">
        <v>4162</v>
      </c>
      <c r="D2452" s="8" t="s">
        <v>4354</v>
      </c>
      <c r="E2452" s="8" t="s">
        <v>4355</v>
      </c>
      <c r="F2452" s="24">
        <v>0.36085254137115802</v>
      </c>
      <c r="G2452" s="24">
        <v>0</v>
      </c>
      <c r="H2452" s="25">
        <v>2.4390999999999998</v>
      </c>
      <c r="I2452" s="25">
        <v>0.56179999999999997</v>
      </c>
      <c r="J2452" s="15">
        <v>15</v>
      </c>
      <c r="K2452" s="15">
        <v>5</v>
      </c>
      <c r="L2452" s="13">
        <v>0.2303</v>
      </c>
      <c r="M2452" s="7">
        <v>0.86052130000000004</v>
      </c>
      <c r="N2452" s="26">
        <v>0.55000000000000004</v>
      </c>
      <c r="O2452" s="27" t="s">
        <v>479</v>
      </c>
      <c r="P2452" s="8">
        <v>0.3608525414</v>
      </c>
      <c r="Q2452" s="24">
        <v>0.4</v>
      </c>
      <c r="R2452" t="str">
        <f>IF($Q2452*100&gt;=VLOOKUP($O2452,margin_ranges!$A$5:$C$10,2,FALSE),IF($Q2452*100&lt;=VLOOKUP($O2452,margin_ranges!$A$5:$C$10,3,FALSE)+10,"IN RANGE","ABOVE RANGE"),"BELOW RANGE")</f>
        <v>IN RANGE</v>
      </c>
      <c r="S2452">
        <f>MIN(VLOOKUP($O2452,margin_ranges!$A$5:$D$10,4,FALSE),$P2452*100)</f>
        <v>36.085254140000004</v>
      </c>
      <c r="T2452" s="29">
        <f>(1-$S2452/100)/(1-$F2452)-1</f>
        <v>-4.5125791992006725E-11</v>
      </c>
      <c r="U2452" s="19" t="str">
        <f>IF(ABS(IFERROR(T2452,0))&gt;0.05,INDEX(margin_ranges!$C$13:$C$16,MATCH($F2452*100,margin_ranges!$B$13:$B$16,1)),"")</f>
        <v/>
      </c>
      <c r="V2452" t="e">
        <f>MIN(VLOOKUP($U2452,margin_ranges!$A$5:$D$10,4,FALSE),$P2452*100)</f>
        <v>#N/A</v>
      </c>
      <c r="Y2452" s="29" t="e">
        <f t="shared" si="38"/>
        <v>#N/A</v>
      </c>
    </row>
    <row r="2453" spans="1:25" x14ac:dyDescent="0.3">
      <c r="A2453" s="8" t="s">
        <v>17</v>
      </c>
      <c r="B2453" s="8" t="s">
        <v>4161</v>
      </c>
      <c r="C2453" s="8" t="s">
        <v>4162</v>
      </c>
      <c r="D2453" s="8" t="s">
        <v>4241</v>
      </c>
      <c r="E2453" s="8" t="s">
        <v>4242</v>
      </c>
      <c r="F2453" s="24">
        <v>0.23106796116504799</v>
      </c>
      <c r="G2453" s="24">
        <v>0</v>
      </c>
      <c r="H2453" s="25">
        <v>7.8512000000000004</v>
      </c>
      <c r="I2453" s="25">
        <v>0.37480000000000002</v>
      </c>
      <c r="J2453" s="15">
        <v>12</v>
      </c>
      <c r="K2453" s="15">
        <v>3</v>
      </c>
      <c r="L2453" s="13">
        <v>4.7699999999999999E-2</v>
      </c>
      <c r="M2453" s="7">
        <v>1.0404040400000001</v>
      </c>
      <c r="N2453" s="26">
        <v>0.8</v>
      </c>
      <c r="O2453" s="27" t="s">
        <v>22</v>
      </c>
      <c r="P2453" s="8">
        <v>0.2310679612</v>
      </c>
      <c r="Q2453" s="24">
        <v>0.26</v>
      </c>
      <c r="R2453" t="str">
        <f>IF($Q2453*100&gt;=VLOOKUP($O2453,margin_ranges!$A$5:$C$10,2,FALSE),IF($Q2453*100&lt;=VLOOKUP($O2453,margin_ranges!$A$5:$C$10,3,FALSE)+10,"IN RANGE","ABOVE RANGE"),"BELOW RANGE")</f>
        <v>IN RANGE</v>
      </c>
      <c r="S2453">
        <f>MIN(VLOOKUP($O2453,margin_ranges!$A$5:$D$10,4,FALSE),$P2453*100)</f>
        <v>23.106796120000002</v>
      </c>
      <c r="T2453" s="29">
        <f>(1-$S2453/100)/(1-$F2453)-1</f>
        <v>-4.5455306185715472E-11</v>
      </c>
      <c r="U2453" s="19" t="str">
        <f>IF(ABS(IFERROR(T2453,0))&gt;0.05,INDEX(margin_ranges!$C$13:$C$16,MATCH($F2453*100,margin_ranges!$B$13:$B$16,1)),"")</f>
        <v/>
      </c>
      <c r="V2453" t="e">
        <f>MIN(VLOOKUP($U2453,margin_ranges!$A$5:$D$10,4,FALSE),$P2453*100)</f>
        <v>#N/A</v>
      </c>
      <c r="Y2453" s="29" t="e">
        <f t="shared" si="38"/>
        <v>#N/A</v>
      </c>
    </row>
    <row r="2454" spans="1:25" x14ac:dyDescent="0.3">
      <c r="A2454" s="8" t="s">
        <v>17</v>
      </c>
      <c r="B2454" s="8" t="s">
        <v>4161</v>
      </c>
      <c r="C2454" s="8" t="s">
        <v>4162</v>
      </c>
      <c r="D2454" s="8" t="s">
        <v>4253</v>
      </c>
      <c r="E2454" s="8" t="s">
        <v>4254</v>
      </c>
      <c r="F2454" s="24">
        <v>0.195859532760913</v>
      </c>
      <c r="G2454" s="24">
        <v>0</v>
      </c>
      <c r="H2454" s="25">
        <v>2.9312999999999998</v>
      </c>
      <c r="I2454" s="25">
        <v>1.1661999999999999</v>
      </c>
      <c r="J2454" s="15">
        <v>39</v>
      </c>
      <c r="K2454" s="15">
        <v>8</v>
      </c>
      <c r="L2454" s="13">
        <v>0.39789999999999998</v>
      </c>
      <c r="M2454" s="7">
        <v>1.11920745</v>
      </c>
      <c r="N2454" s="26">
        <v>0.9</v>
      </c>
      <c r="O2454" s="27" t="s">
        <v>22</v>
      </c>
      <c r="P2454" s="8">
        <v>0.19585953280000001</v>
      </c>
      <c r="Q2454" s="24">
        <v>0.23</v>
      </c>
      <c r="R2454" t="str">
        <f>IF($Q2454*100&gt;=VLOOKUP($O2454,margin_ranges!$A$5:$C$10,2,FALSE),IF($Q2454*100&lt;=VLOOKUP($O2454,margin_ranges!$A$5:$C$10,3,FALSE)+10,"IN RANGE","ABOVE RANGE"),"BELOW RANGE")</f>
        <v>IN RANGE</v>
      </c>
      <c r="S2454">
        <f>MIN(VLOOKUP($O2454,margin_ranges!$A$5:$D$10,4,FALSE),$P2454*100)</f>
        <v>19.585953280000002</v>
      </c>
      <c r="T2454" s="29">
        <f>(1-$S2454/100)/(1-$F2454)-1</f>
        <v>-4.8607229352626291E-11</v>
      </c>
      <c r="U2454" s="19" t="str">
        <f>IF(ABS(IFERROR(T2454,0))&gt;0.05,INDEX(margin_ranges!$C$13:$C$16,MATCH($F2454*100,margin_ranges!$B$13:$B$16,1)),"")</f>
        <v/>
      </c>
      <c r="V2454" t="e">
        <f>MIN(VLOOKUP($U2454,margin_ranges!$A$5:$D$10,4,FALSE),$P2454*100)</f>
        <v>#N/A</v>
      </c>
      <c r="Y2454" s="29" t="e">
        <f t="shared" si="38"/>
        <v>#N/A</v>
      </c>
    </row>
    <row r="2455" spans="1:25" x14ac:dyDescent="0.3">
      <c r="A2455" s="8" t="s">
        <v>17</v>
      </c>
      <c r="B2455" s="8" t="s">
        <v>4161</v>
      </c>
      <c r="C2455" s="8" t="s">
        <v>4162</v>
      </c>
      <c r="D2455" s="8" t="s">
        <v>4282</v>
      </c>
      <c r="E2455" s="8" t="s">
        <v>4283</v>
      </c>
      <c r="F2455" s="24">
        <v>0.28213019626482799</v>
      </c>
      <c r="G2455" s="24">
        <v>0</v>
      </c>
      <c r="H2455" s="25">
        <v>4.0879000000000003</v>
      </c>
      <c r="I2455" s="25">
        <v>1.5229999999999999</v>
      </c>
      <c r="J2455" s="15">
        <v>54</v>
      </c>
      <c r="K2455" s="15">
        <v>14</v>
      </c>
      <c r="L2455" s="13">
        <v>0.37259999999999999</v>
      </c>
      <c r="M2455" s="7">
        <v>1.1840587199999999</v>
      </c>
      <c r="N2455" s="26">
        <v>0.85</v>
      </c>
      <c r="O2455" s="27" t="s">
        <v>22</v>
      </c>
      <c r="P2455" s="8">
        <v>0.28213019630000002</v>
      </c>
      <c r="Q2455" s="24">
        <v>0.28999999999999998</v>
      </c>
      <c r="R2455" t="str">
        <f>IF($Q2455*100&gt;=VLOOKUP($O2455,margin_ranges!$A$5:$C$10,2,FALSE),IF($Q2455*100&lt;=VLOOKUP($O2455,margin_ranges!$A$5:$C$10,3,FALSE)+10,"IN RANGE","ABOVE RANGE"),"BELOW RANGE")</f>
        <v>IN RANGE</v>
      </c>
      <c r="S2455">
        <f>MIN(VLOOKUP($O2455,margin_ranges!$A$5:$D$10,4,FALSE),$P2455*100)</f>
        <v>28.213019630000002</v>
      </c>
      <c r="T2455" s="29">
        <f>(1-$S2455/100)/(1-$F2455)-1</f>
        <v>-4.8995030255127858E-11</v>
      </c>
      <c r="U2455" s="19" t="str">
        <f>IF(ABS(IFERROR(T2455,0))&gt;0.05,INDEX(margin_ranges!$C$13:$C$16,MATCH($F2455*100,margin_ranges!$B$13:$B$16,1)),"")</f>
        <v/>
      </c>
      <c r="V2455" t="e">
        <f>MIN(VLOOKUP($U2455,margin_ranges!$A$5:$D$10,4,FALSE),$P2455*100)</f>
        <v>#N/A</v>
      </c>
      <c r="Y2455" s="29" t="e">
        <f t="shared" si="38"/>
        <v>#N/A</v>
      </c>
    </row>
    <row r="2456" spans="1:25" x14ac:dyDescent="0.3">
      <c r="A2456" s="8" t="s">
        <v>17</v>
      </c>
      <c r="B2456" s="8" t="s">
        <v>4161</v>
      </c>
      <c r="C2456" s="8" t="s">
        <v>4162</v>
      </c>
      <c r="D2456" s="8" t="s">
        <v>4267</v>
      </c>
      <c r="E2456" s="8" t="s">
        <v>61</v>
      </c>
      <c r="F2456" s="24">
        <v>0.20840785605876799</v>
      </c>
      <c r="G2456" s="24">
        <v>0</v>
      </c>
      <c r="H2456" s="25">
        <v>7.4481000000000002</v>
      </c>
      <c r="I2456" s="25">
        <v>1.7685</v>
      </c>
      <c r="J2456" s="15">
        <v>114</v>
      </c>
      <c r="K2456" s="15">
        <v>24</v>
      </c>
      <c r="L2456" s="13">
        <v>0.2374</v>
      </c>
      <c r="M2456" s="7">
        <v>2.14757058</v>
      </c>
      <c r="N2456" s="26">
        <v>1.7</v>
      </c>
      <c r="O2456" s="27" t="s">
        <v>479</v>
      </c>
      <c r="P2456" s="8">
        <v>0.20840785610000001</v>
      </c>
      <c r="Q2456" s="24">
        <v>0.33</v>
      </c>
      <c r="R2456" t="str">
        <f>IF($Q2456*100&gt;=VLOOKUP($O2456,margin_ranges!$A$5:$C$10,2,FALSE),IF($Q2456*100&lt;=VLOOKUP($O2456,margin_ranges!$A$5:$C$10,3,FALSE)+10,"IN RANGE","ABOVE RANGE"),"BELOW RANGE")</f>
        <v>IN RANGE</v>
      </c>
      <c r="S2456">
        <f>MIN(VLOOKUP($O2456,margin_ranges!$A$5:$D$10,4,FALSE),$P2456*100)</f>
        <v>20.840785610000001</v>
      </c>
      <c r="T2456" s="29">
        <f>(1-$S2456/100)/(1-$F2456)-1</f>
        <v>-5.2087445467918769E-11</v>
      </c>
      <c r="U2456" s="19" t="str">
        <f>IF(ABS(IFERROR(T2456,0))&gt;0.05,INDEX(margin_ranges!$C$13:$C$16,MATCH($F2456*100,margin_ranges!$B$13:$B$16,1)),"")</f>
        <v/>
      </c>
      <c r="V2456" t="e">
        <f>MIN(VLOOKUP($U2456,margin_ranges!$A$5:$D$10,4,FALSE),$P2456*100)</f>
        <v>#N/A</v>
      </c>
      <c r="Y2456" s="29" t="e">
        <f t="shared" si="38"/>
        <v>#N/A</v>
      </c>
    </row>
    <row r="2457" spans="1:25" x14ac:dyDescent="0.3">
      <c r="A2457" s="8" t="s">
        <v>17</v>
      </c>
      <c r="B2457" s="8" t="s">
        <v>4161</v>
      </c>
      <c r="C2457" s="8" t="s">
        <v>4162</v>
      </c>
      <c r="D2457" s="8" t="s">
        <v>4302</v>
      </c>
      <c r="E2457" s="8" t="s">
        <v>4303</v>
      </c>
      <c r="F2457" s="24">
        <v>0.282932196562028</v>
      </c>
      <c r="G2457" s="24">
        <v>0</v>
      </c>
      <c r="H2457" s="25">
        <v>7.8480999999999996</v>
      </c>
      <c r="I2457" s="25">
        <v>0.51629999999999998</v>
      </c>
      <c r="J2457" s="15">
        <v>36</v>
      </c>
      <c r="K2457" s="15">
        <v>10</v>
      </c>
      <c r="L2457" s="13">
        <v>6.5799999999999997E-2</v>
      </c>
      <c r="M2457" s="7">
        <v>2.3010376300000002</v>
      </c>
      <c r="N2457" s="26">
        <v>1.65</v>
      </c>
      <c r="O2457" s="27" t="s">
        <v>479</v>
      </c>
      <c r="P2457" s="8">
        <v>0.28293219660000002</v>
      </c>
      <c r="Q2457" s="24">
        <v>0.33</v>
      </c>
      <c r="R2457" t="str">
        <f>IF($Q2457*100&gt;=VLOOKUP($O2457,margin_ranges!$A$5:$C$10,2,FALSE),IF($Q2457*100&lt;=VLOOKUP($O2457,margin_ranges!$A$5:$C$10,3,FALSE)+10,"IN RANGE","ABOVE RANGE"),"BELOW RANGE")</f>
        <v>IN RANGE</v>
      </c>
      <c r="S2457">
        <f>MIN(VLOOKUP($O2457,margin_ranges!$A$5:$D$10,4,FALSE),$P2457*100)</f>
        <v>28.293219660000002</v>
      </c>
      <c r="T2457" s="29">
        <f>(1-$S2457/100)/(1-$F2457)-1</f>
        <v>-5.2954640672453479E-11</v>
      </c>
      <c r="U2457" s="19" t="str">
        <f>IF(ABS(IFERROR(T2457,0))&gt;0.05,INDEX(margin_ranges!$C$13:$C$16,MATCH($F2457*100,margin_ranges!$B$13:$B$16,1)),"")</f>
        <v/>
      </c>
      <c r="V2457" t="e">
        <f>MIN(VLOOKUP($U2457,margin_ranges!$A$5:$D$10,4,FALSE),$P2457*100)</f>
        <v>#N/A</v>
      </c>
      <c r="Y2457" s="29" t="e">
        <f t="shared" si="38"/>
        <v>#N/A</v>
      </c>
    </row>
    <row r="2458" spans="1:25" x14ac:dyDescent="0.3">
      <c r="A2458" s="8" t="s">
        <v>17</v>
      </c>
      <c r="B2458" s="8" t="s">
        <v>4161</v>
      </c>
      <c r="C2458" s="8" t="s">
        <v>4162</v>
      </c>
      <c r="D2458" s="8" t="s">
        <v>4280</v>
      </c>
      <c r="E2458" s="8" t="s">
        <v>4281</v>
      </c>
      <c r="F2458" s="24">
        <v>0.22851584505719799</v>
      </c>
      <c r="G2458" s="24">
        <v>0</v>
      </c>
      <c r="H2458" s="25">
        <v>1.9289000000000001</v>
      </c>
      <c r="I2458" s="25">
        <v>0.73360000000000003</v>
      </c>
      <c r="J2458" s="15">
        <v>29</v>
      </c>
      <c r="K2458" s="15">
        <v>6</v>
      </c>
      <c r="L2458" s="13">
        <v>0.38030000000000003</v>
      </c>
      <c r="M2458" s="7">
        <v>1.2962028999999999</v>
      </c>
      <c r="N2458" s="26">
        <v>1</v>
      </c>
      <c r="O2458" s="27" t="s">
        <v>22</v>
      </c>
      <c r="P2458" s="8">
        <v>0.2285158451</v>
      </c>
      <c r="Q2458" s="24">
        <v>0.28999999999999998</v>
      </c>
      <c r="R2458" t="str">
        <f>IF($Q2458*100&gt;=VLOOKUP($O2458,margin_ranges!$A$5:$C$10,2,FALSE),IF($Q2458*100&lt;=VLOOKUP($O2458,margin_ranges!$A$5:$C$10,3,FALSE)+10,"IN RANGE","ABOVE RANGE"),"BELOW RANGE")</f>
        <v>IN RANGE</v>
      </c>
      <c r="S2458">
        <f>MIN(VLOOKUP($O2458,margin_ranges!$A$5:$D$10,4,FALSE),$P2458*100)</f>
        <v>22.851584510000002</v>
      </c>
      <c r="T2458" s="29">
        <f>(1-$S2458/100)/(1-$F2458)-1</f>
        <v>-5.5480064986568323E-11</v>
      </c>
      <c r="U2458" s="19" t="str">
        <f>IF(ABS(IFERROR(T2458,0))&gt;0.05,INDEX(margin_ranges!$C$13:$C$16,MATCH($F2458*100,margin_ranges!$B$13:$B$16,1)),"")</f>
        <v/>
      </c>
      <c r="V2458" t="e">
        <f>MIN(VLOOKUP($U2458,margin_ranges!$A$5:$D$10,4,FALSE),$P2458*100)</f>
        <v>#N/A</v>
      </c>
      <c r="Y2458" s="29" t="e">
        <f t="shared" si="38"/>
        <v>#N/A</v>
      </c>
    </row>
    <row r="2459" spans="1:25" x14ac:dyDescent="0.3">
      <c r="A2459" s="8" t="s">
        <v>17</v>
      </c>
      <c r="B2459" s="8" t="s">
        <v>4161</v>
      </c>
      <c r="C2459" s="8" t="s">
        <v>4162</v>
      </c>
      <c r="D2459" s="8" t="s">
        <v>4316</v>
      </c>
      <c r="E2459" s="8" t="s">
        <v>4317</v>
      </c>
      <c r="F2459" s="24">
        <v>0.27995754245754201</v>
      </c>
      <c r="G2459" s="24">
        <v>0</v>
      </c>
      <c r="H2459" s="25">
        <v>28.814399999999999</v>
      </c>
      <c r="I2459" s="25">
        <v>0.90690000000000004</v>
      </c>
      <c r="J2459" s="15">
        <v>41</v>
      </c>
      <c r="K2459" s="15">
        <v>10</v>
      </c>
      <c r="L2459" s="13">
        <v>3.15E-2</v>
      </c>
      <c r="M2459" s="7">
        <v>1.5137996199999999</v>
      </c>
      <c r="N2459" s="26">
        <v>1.0900000000000001</v>
      </c>
      <c r="O2459" s="27" t="s">
        <v>22</v>
      </c>
      <c r="P2459" s="8">
        <v>0.27995754249999999</v>
      </c>
      <c r="Q2459" s="24">
        <v>0.28999999999999998</v>
      </c>
      <c r="R2459" t="str">
        <f>IF($Q2459*100&gt;=VLOOKUP($O2459,margin_ranges!$A$5:$C$10,2,FALSE),IF($Q2459*100&lt;=VLOOKUP($O2459,margin_ranges!$A$5:$C$10,3,FALSE)+10,"IN RANGE","ABOVE RANGE"),"BELOW RANGE")</f>
        <v>IN RANGE</v>
      </c>
      <c r="S2459">
        <f>MIN(VLOOKUP($O2459,margin_ranges!$A$5:$D$10,4,FALSE),$P2459*100)</f>
        <v>27.995754249999997</v>
      </c>
      <c r="T2459" s="29">
        <f>(1-$S2459/100)/(1-$F2459)-1</f>
        <v>-5.8966054261588852E-11</v>
      </c>
      <c r="U2459" s="19" t="str">
        <f>IF(ABS(IFERROR(T2459,0))&gt;0.05,INDEX(margin_ranges!$C$13:$C$16,MATCH($F2459*100,margin_ranges!$B$13:$B$16,1)),"")</f>
        <v/>
      </c>
      <c r="V2459" t="e">
        <f>MIN(VLOOKUP($U2459,margin_ranges!$A$5:$D$10,4,FALSE),$P2459*100)</f>
        <v>#N/A</v>
      </c>
      <c r="Y2459" s="29" t="e">
        <f t="shared" si="38"/>
        <v>#N/A</v>
      </c>
    </row>
    <row r="2460" spans="1:25" x14ac:dyDescent="0.3">
      <c r="A2460" s="8" t="s">
        <v>17</v>
      </c>
      <c r="B2460" s="8" t="s">
        <v>4161</v>
      </c>
      <c r="C2460" s="8" t="s">
        <v>4162</v>
      </c>
      <c r="D2460" s="8" t="s">
        <v>4175</v>
      </c>
      <c r="E2460" s="8" t="s">
        <v>4176</v>
      </c>
      <c r="F2460" s="24">
        <v>0.24465008675534899</v>
      </c>
      <c r="G2460" s="24">
        <v>0</v>
      </c>
      <c r="H2460" s="25">
        <v>13.7455</v>
      </c>
      <c r="I2460" s="25">
        <v>0.88619999999999999</v>
      </c>
      <c r="J2460" s="15">
        <v>35</v>
      </c>
      <c r="K2460" s="15">
        <v>8</v>
      </c>
      <c r="L2460" s="13">
        <v>6.4500000000000002E-2</v>
      </c>
      <c r="M2460" s="7">
        <v>1.32388974</v>
      </c>
      <c r="N2460" s="26">
        <v>1</v>
      </c>
      <c r="O2460" s="27" t="s">
        <v>22</v>
      </c>
      <c r="P2460" s="8">
        <v>0.2446500868</v>
      </c>
      <c r="Q2460" s="24">
        <v>0.27</v>
      </c>
      <c r="R2460" t="str">
        <f>IF($Q2460*100&gt;=VLOOKUP($O2460,margin_ranges!$A$5:$C$10,2,FALSE),IF($Q2460*100&lt;=VLOOKUP($O2460,margin_ranges!$A$5:$C$10,3,FALSE)+10,"IN RANGE","ABOVE RANGE"),"BELOW RANGE")</f>
        <v>IN RANGE</v>
      </c>
      <c r="S2460">
        <f>MIN(VLOOKUP($O2460,margin_ranges!$A$5:$D$10,4,FALSE),$P2460*100)</f>
        <v>24.46500868</v>
      </c>
      <c r="T2460" s="29">
        <f>(1-$S2460/100)/(1-$F2460)-1</f>
        <v>-5.9113047790049222E-11</v>
      </c>
      <c r="U2460" s="19" t="str">
        <f>IF(ABS(IFERROR(T2460,0))&gt;0.05,INDEX(margin_ranges!$C$13:$C$16,MATCH($F2460*100,margin_ranges!$B$13:$B$16,1)),"")</f>
        <v/>
      </c>
      <c r="V2460" t="e">
        <f>MIN(VLOOKUP($U2460,margin_ranges!$A$5:$D$10,4,FALSE),$P2460*100)</f>
        <v>#N/A</v>
      </c>
      <c r="Y2460" s="29" t="e">
        <f t="shared" si="38"/>
        <v>#N/A</v>
      </c>
    </row>
    <row r="2461" spans="1:25" x14ac:dyDescent="0.3">
      <c r="A2461" s="8" t="s">
        <v>17</v>
      </c>
      <c r="B2461" s="8" t="s">
        <v>4161</v>
      </c>
      <c r="C2461" s="8" t="s">
        <v>4162</v>
      </c>
      <c r="D2461" s="8" t="s">
        <v>4247</v>
      </c>
      <c r="E2461" s="8" t="s">
        <v>4248</v>
      </c>
      <c r="F2461" s="24">
        <v>0.21139121935326199</v>
      </c>
      <c r="G2461" s="24">
        <v>0</v>
      </c>
      <c r="H2461" s="25">
        <v>2.3517999999999999</v>
      </c>
      <c r="I2461" s="25">
        <v>0.4965</v>
      </c>
      <c r="J2461" s="15">
        <v>37</v>
      </c>
      <c r="K2461" s="15">
        <v>8</v>
      </c>
      <c r="L2461" s="13">
        <v>0.21110000000000001</v>
      </c>
      <c r="M2461" s="7">
        <v>2.4727089599999998</v>
      </c>
      <c r="N2461" s="26">
        <v>1.95</v>
      </c>
      <c r="O2461" s="27" t="s">
        <v>22</v>
      </c>
      <c r="P2461" s="8">
        <v>0.2113912194</v>
      </c>
      <c r="Q2461" s="24">
        <v>0.27</v>
      </c>
      <c r="R2461" t="str">
        <f>IF($Q2461*100&gt;=VLOOKUP($O2461,margin_ranges!$A$5:$C$10,2,FALSE),IF($Q2461*100&lt;=VLOOKUP($O2461,margin_ranges!$A$5:$C$10,3,FALSE)+10,"IN RANGE","ABOVE RANGE"),"BELOW RANGE")</f>
        <v>IN RANGE</v>
      </c>
      <c r="S2461">
        <f>MIN(VLOOKUP($O2461,margin_ranges!$A$5:$D$10,4,FALSE),$P2461*100)</f>
        <v>21.139121939999999</v>
      </c>
      <c r="T2461" s="29">
        <f>(1-$S2461/100)/(1-$F2461)-1</f>
        <v>-5.9266480612052419E-11</v>
      </c>
      <c r="U2461" s="19" t="str">
        <f>IF(ABS(IFERROR(T2461,0))&gt;0.05,INDEX(margin_ranges!$C$13:$C$16,MATCH($F2461*100,margin_ranges!$B$13:$B$16,1)),"")</f>
        <v/>
      </c>
      <c r="V2461" t="e">
        <f>MIN(VLOOKUP($U2461,margin_ranges!$A$5:$D$10,4,FALSE),$P2461*100)</f>
        <v>#N/A</v>
      </c>
      <c r="Y2461" s="29" t="e">
        <f t="shared" si="38"/>
        <v>#N/A</v>
      </c>
    </row>
    <row r="2462" spans="1:25" x14ac:dyDescent="0.3">
      <c r="A2462" s="8" t="s">
        <v>17</v>
      </c>
      <c r="B2462" s="8" t="s">
        <v>4161</v>
      </c>
      <c r="C2462" s="8" t="s">
        <v>4162</v>
      </c>
      <c r="D2462" s="8" t="s">
        <v>4314</v>
      </c>
      <c r="E2462" s="8" t="s">
        <v>4315</v>
      </c>
      <c r="F2462" s="24">
        <v>0.22694191215248999</v>
      </c>
      <c r="G2462" s="24">
        <v>0</v>
      </c>
      <c r="H2462" s="25">
        <v>6.0858999999999996</v>
      </c>
      <c r="I2462" s="25">
        <v>0.33310000000000001</v>
      </c>
      <c r="J2462" s="15">
        <v>14</v>
      </c>
      <c r="K2462" s="15">
        <v>3</v>
      </c>
      <c r="L2462" s="13">
        <v>5.4699999999999999E-2</v>
      </c>
      <c r="M2462" s="7">
        <v>1.4229202400000001</v>
      </c>
      <c r="N2462" s="26">
        <v>1.1000000000000001</v>
      </c>
      <c r="O2462" s="27" t="s">
        <v>22</v>
      </c>
      <c r="P2462" s="8">
        <v>0.22694191220000001</v>
      </c>
      <c r="Q2462" s="24">
        <v>0.27</v>
      </c>
      <c r="R2462" t="str">
        <f>IF($Q2462*100&gt;=VLOOKUP($O2462,margin_ranges!$A$5:$C$10,2,FALSE),IF($Q2462*100&lt;=VLOOKUP($O2462,margin_ranges!$A$5:$C$10,3,FALSE)+10,"IN RANGE","ABOVE RANGE"),"BELOW RANGE")</f>
        <v>IN RANGE</v>
      </c>
      <c r="S2462">
        <f>MIN(VLOOKUP($O2462,margin_ranges!$A$5:$D$10,4,FALSE),$P2462*100)</f>
        <v>22.69419122</v>
      </c>
      <c r="T2462" s="29">
        <f>(1-$S2462/100)/(1-$F2462)-1</f>
        <v>-6.1457172684242778E-11</v>
      </c>
      <c r="U2462" s="19" t="str">
        <f>IF(ABS(IFERROR(T2462,0))&gt;0.05,INDEX(margin_ranges!$C$13:$C$16,MATCH($F2462*100,margin_ranges!$B$13:$B$16,1)),"")</f>
        <v/>
      </c>
      <c r="V2462" t="e">
        <f>MIN(VLOOKUP($U2462,margin_ranges!$A$5:$D$10,4,FALSE),$P2462*100)</f>
        <v>#N/A</v>
      </c>
      <c r="Y2462" s="29" t="e">
        <f t="shared" si="38"/>
        <v>#N/A</v>
      </c>
    </row>
    <row r="2463" spans="1:25" x14ac:dyDescent="0.3">
      <c r="A2463" s="8" t="s">
        <v>17</v>
      </c>
      <c r="B2463" s="8" t="s">
        <v>4161</v>
      </c>
      <c r="C2463" s="8" t="s">
        <v>4162</v>
      </c>
      <c r="D2463" s="8" t="s">
        <v>4223</v>
      </c>
      <c r="E2463" s="8" t="s">
        <v>4224</v>
      </c>
      <c r="F2463" s="24">
        <v>0.27751353245483801</v>
      </c>
      <c r="G2463" s="24">
        <v>0</v>
      </c>
      <c r="H2463" s="25">
        <v>2.6160000000000001</v>
      </c>
      <c r="I2463" s="25">
        <v>0.56530000000000002</v>
      </c>
      <c r="J2463" s="15">
        <v>23</v>
      </c>
      <c r="K2463" s="15">
        <v>6</v>
      </c>
      <c r="L2463" s="13">
        <v>0.21609999999999999</v>
      </c>
      <c r="M2463" s="7">
        <v>1.3702678800000001</v>
      </c>
      <c r="N2463" s="26">
        <v>0.99</v>
      </c>
      <c r="O2463" s="27" t="s">
        <v>22</v>
      </c>
      <c r="P2463" s="8">
        <v>0.27751353249999999</v>
      </c>
      <c r="Q2463" s="24">
        <v>0.28999999999999998</v>
      </c>
      <c r="R2463" t="str">
        <f>IF($Q2463*100&gt;=VLOOKUP($O2463,margin_ranges!$A$5:$C$10,2,FALSE),IF($Q2463*100&lt;=VLOOKUP($O2463,margin_ranges!$A$5:$C$10,3,FALSE)+10,"IN RANGE","ABOVE RANGE"),"BELOW RANGE")</f>
        <v>IN RANGE</v>
      </c>
      <c r="S2463">
        <f>MIN(VLOOKUP($O2463,margin_ranges!$A$5:$D$10,4,FALSE),$P2463*100)</f>
        <v>27.751353250000001</v>
      </c>
      <c r="T2463" s="29">
        <f>(1-$S2463/100)/(1-$F2463)-1</f>
        <v>-6.2509109000075114E-11</v>
      </c>
      <c r="U2463" s="19" t="str">
        <f>IF(ABS(IFERROR(T2463,0))&gt;0.05,INDEX(margin_ranges!$C$13:$C$16,MATCH($F2463*100,margin_ranges!$B$13:$B$16,1)),"")</f>
        <v/>
      </c>
      <c r="V2463" t="e">
        <f>MIN(VLOOKUP($U2463,margin_ranges!$A$5:$D$10,4,FALSE),$P2463*100)</f>
        <v>#N/A</v>
      </c>
      <c r="Y2463" s="29" t="e">
        <f t="shared" si="38"/>
        <v>#N/A</v>
      </c>
    </row>
    <row r="2464" spans="1:25" x14ac:dyDescent="0.3">
      <c r="A2464" s="8" t="s">
        <v>17</v>
      </c>
      <c r="B2464" s="8" t="s">
        <v>4161</v>
      </c>
      <c r="C2464" s="8" t="s">
        <v>4162</v>
      </c>
      <c r="D2464" s="8" t="s">
        <v>4378</v>
      </c>
      <c r="E2464" s="8" t="s">
        <v>4379</v>
      </c>
      <c r="F2464" s="24">
        <v>0.24290140995134399</v>
      </c>
      <c r="G2464" s="24">
        <v>1</v>
      </c>
      <c r="H2464" s="25">
        <v>61.0182</v>
      </c>
      <c r="I2464" s="25">
        <v>2.9003999999999999</v>
      </c>
      <c r="J2464" s="15">
        <v>121</v>
      </c>
      <c r="K2464" s="15">
        <v>29</v>
      </c>
      <c r="L2464" s="13">
        <v>4.7500000000000001E-2</v>
      </c>
      <c r="M2464" s="7">
        <v>1.3868735400000001</v>
      </c>
      <c r="N2464" s="26">
        <v>1.05</v>
      </c>
      <c r="O2464" s="27" t="s">
        <v>22</v>
      </c>
      <c r="P2464" s="8">
        <v>0.24290141000000001</v>
      </c>
      <c r="Q2464" s="24">
        <v>0.28999999999999998</v>
      </c>
      <c r="R2464" t="str">
        <f>IF($Q2464*100&gt;=VLOOKUP($O2464,margin_ranges!$A$5:$C$10,2,FALSE),IF($Q2464*100&lt;=VLOOKUP($O2464,margin_ranges!$A$5:$C$10,3,FALSE)+10,"IN RANGE","ABOVE RANGE"),"BELOW RANGE")</f>
        <v>IN RANGE</v>
      </c>
      <c r="S2464">
        <f>MIN(VLOOKUP($O2464,margin_ranges!$A$5:$D$10,4,FALSE),$P2464*100)</f>
        <v>24.290141000000002</v>
      </c>
      <c r="T2464" s="29">
        <f>(1-$S2464/100)/(1-$F2464)-1</f>
        <v>-6.4266370003451811E-11</v>
      </c>
      <c r="U2464" s="19" t="str">
        <f>IF(ABS(IFERROR(T2464,0))&gt;0.05,INDEX(margin_ranges!$C$13:$C$16,MATCH($F2464*100,margin_ranges!$B$13:$B$16,1)),"")</f>
        <v/>
      </c>
      <c r="V2464" t="e">
        <f>MIN(VLOOKUP($U2464,margin_ranges!$A$5:$D$10,4,FALSE),$P2464*100)</f>
        <v>#N/A</v>
      </c>
      <c r="Y2464" s="29" t="e">
        <f t="shared" si="38"/>
        <v>#N/A</v>
      </c>
    </row>
    <row r="2465" spans="1:25" x14ac:dyDescent="0.3">
      <c r="A2465" s="8" t="s">
        <v>17</v>
      </c>
      <c r="B2465" s="8" t="s">
        <v>4161</v>
      </c>
      <c r="C2465" s="8" t="s">
        <v>4162</v>
      </c>
      <c r="D2465" s="8" t="s">
        <v>4187</v>
      </c>
      <c r="E2465" s="8" t="s">
        <v>4188</v>
      </c>
      <c r="F2465" s="24">
        <v>0.28753827015188799</v>
      </c>
      <c r="G2465" s="24">
        <v>0</v>
      </c>
      <c r="H2465" s="25">
        <v>26.128599999999999</v>
      </c>
      <c r="I2465" s="25">
        <v>6.8315999999999999</v>
      </c>
      <c r="J2465" s="15">
        <v>288</v>
      </c>
      <c r="K2465" s="15">
        <v>73</v>
      </c>
      <c r="L2465" s="13">
        <v>0.26150000000000001</v>
      </c>
      <c r="M2465" s="7">
        <v>1.4035841600000001</v>
      </c>
      <c r="N2465" s="26">
        <v>1</v>
      </c>
      <c r="O2465" s="27" t="s">
        <v>22</v>
      </c>
      <c r="P2465" s="8">
        <v>0.2875382702</v>
      </c>
      <c r="Q2465" s="24">
        <v>0.28999999999999998</v>
      </c>
      <c r="R2465" t="str">
        <f>IF($Q2465*100&gt;=VLOOKUP($O2465,margin_ranges!$A$5:$C$10,2,FALSE),IF($Q2465*100&lt;=VLOOKUP($O2465,margin_ranges!$A$5:$C$10,3,FALSE)+10,"IN RANGE","ABOVE RANGE"),"BELOW RANGE")</f>
        <v>IN RANGE</v>
      </c>
      <c r="S2465">
        <f>MIN(VLOOKUP($O2465,margin_ranges!$A$5:$D$10,4,FALSE),$P2465*100)</f>
        <v>28.753827019999999</v>
      </c>
      <c r="T2465" s="29">
        <f>(1-$S2465/100)/(1-$F2465)-1</f>
        <v>-6.7529204450522684E-11</v>
      </c>
      <c r="U2465" s="19" t="str">
        <f>IF(ABS(IFERROR(T2465,0))&gt;0.05,INDEX(margin_ranges!$C$13:$C$16,MATCH($F2465*100,margin_ranges!$B$13:$B$16,1)),"")</f>
        <v/>
      </c>
      <c r="V2465" t="e">
        <f>MIN(VLOOKUP($U2465,margin_ranges!$A$5:$D$10,4,FALSE),$P2465*100)</f>
        <v>#N/A</v>
      </c>
      <c r="Y2465" s="29" t="e">
        <f t="shared" si="38"/>
        <v>#N/A</v>
      </c>
    </row>
    <row r="2466" spans="1:25" x14ac:dyDescent="0.3">
      <c r="A2466" s="8" t="s">
        <v>17</v>
      </c>
      <c r="B2466" s="8" t="s">
        <v>4161</v>
      </c>
      <c r="C2466" s="8" t="s">
        <v>4162</v>
      </c>
      <c r="D2466" s="8" t="s">
        <v>4430</v>
      </c>
      <c r="E2466" s="8" t="s">
        <v>4431</v>
      </c>
      <c r="F2466" s="24">
        <v>0.19</v>
      </c>
      <c r="G2466" s="24">
        <v>1</v>
      </c>
      <c r="H2466" s="25">
        <v>179.864</v>
      </c>
      <c r="I2466" s="25">
        <v>18.439699999999998</v>
      </c>
      <c r="J2466" s="15">
        <v>816</v>
      </c>
      <c r="K2466" s="15">
        <v>124</v>
      </c>
      <c r="L2466" s="13">
        <v>0.10249999999999999</v>
      </c>
      <c r="M2466" s="7">
        <v>1.4742334100000001</v>
      </c>
      <c r="N2466" s="26">
        <v>1.19</v>
      </c>
      <c r="O2466" s="27" t="s">
        <v>92</v>
      </c>
      <c r="P2466" s="8">
        <v>0.19280081939999999</v>
      </c>
      <c r="Q2466" s="24">
        <v>0.19</v>
      </c>
      <c r="R2466" t="str">
        <f>IF($Q2466*100&gt;=VLOOKUP($O2466,margin_ranges!$A$5:$C$10,2,FALSE),IF($Q2466*100&lt;=VLOOKUP($O2466,margin_ranges!$A$5:$C$10,3,FALSE)+10,"IN RANGE","ABOVE RANGE"),"BELOW RANGE")</f>
        <v>BELOW RANGE</v>
      </c>
      <c r="S2466">
        <f>MIN(VLOOKUP($O2466,margin_ranges!$A$5:$D$10,4,FALSE),$P2466*100)</f>
        <v>19.280081939999999</v>
      </c>
      <c r="T2466" s="29">
        <f>(1-$S2466/100)/(1-$F2466)-1</f>
        <v>-3.4578017283950491E-3</v>
      </c>
      <c r="U2466" s="19" t="str">
        <f>IF(ABS(IFERROR(T2466,0))&gt;0.05,INDEX(margin_ranges!$C$13:$C$16,MATCH($F2466*100,margin_ranges!$B$13:$B$16,1)),"")</f>
        <v/>
      </c>
      <c r="V2466" t="e">
        <f>MIN(VLOOKUP($U2466,margin_ranges!$A$5:$D$10,4,FALSE),$P2466*100)</f>
        <v>#N/A</v>
      </c>
      <c r="Y2466" s="29" t="e">
        <f t="shared" si="38"/>
        <v>#N/A</v>
      </c>
    </row>
    <row r="2467" spans="1:25" x14ac:dyDescent="0.3">
      <c r="A2467" s="8" t="s">
        <v>17</v>
      </c>
      <c r="B2467" s="8" t="s">
        <v>4161</v>
      </c>
      <c r="C2467" s="8" t="s">
        <v>4162</v>
      </c>
      <c r="D2467" s="8" t="s">
        <v>4177</v>
      </c>
      <c r="E2467" s="8" t="s">
        <v>4178</v>
      </c>
      <c r="F2467" s="24">
        <v>0.28999999999999998</v>
      </c>
      <c r="G2467" s="24">
        <v>0</v>
      </c>
      <c r="H2467" s="25">
        <v>21.3461</v>
      </c>
      <c r="I2467" s="25">
        <v>0.248</v>
      </c>
      <c r="J2467" s="15">
        <v>11</v>
      </c>
      <c r="K2467" s="15">
        <v>3</v>
      </c>
      <c r="L2467" s="13">
        <v>1.1599999999999999E-2</v>
      </c>
      <c r="M2467" s="7">
        <v>1.5414746500000001</v>
      </c>
      <c r="N2467" s="26">
        <v>1.0900000000000001</v>
      </c>
      <c r="O2467" s="27" t="s">
        <v>22</v>
      </c>
      <c r="P2467" s="8">
        <v>0.29288490280000001</v>
      </c>
      <c r="Q2467" s="24">
        <v>0.28999999999999998</v>
      </c>
      <c r="R2467" t="str">
        <f>IF($Q2467*100&gt;=VLOOKUP($O2467,margin_ranges!$A$5:$C$10,2,FALSE),IF($Q2467*100&lt;=VLOOKUP($O2467,margin_ranges!$A$5:$C$10,3,FALSE)+10,"IN RANGE","ABOVE RANGE"),"BELOW RANGE")</f>
        <v>IN RANGE</v>
      </c>
      <c r="S2467">
        <f>MIN(VLOOKUP($O2467,margin_ranges!$A$5:$D$10,4,FALSE),$P2467*100)</f>
        <v>29.288490280000001</v>
      </c>
      <c r="T2467" s="29">
        <f>(1-$S2467/100)/(1-$F2467)-1</f>
        <v>-4.0632433802816337E-3</v>
      </c>
      <c r="U2467" s="19" t="str">
        <f>IF(ABS(IFERROR(T2467,0))&gt;0.05,INDEX(margin_ranges!$C$13:$C$16,MATCH($F2467*100,margin_ranges!$B$13:$B$16,1)),"")</f>
        <v/>
      </c>
      <c r="V2467" t="e">
        <f>MIN(VLOOKUP($U2467,margin_ranges!$A$5:$D$10,4,FALSE),$P2467*100)</f>
        <v>#N/A</v>
      </c>
      <c r="Y2467" s="29" t="e">
        <f t="shared" si="38"/>
        <v>#N/A</v>
      </c>
    </row>
    <row r="2468" spans="1:25" x14ac:dyDescent="0.3">
      <c r="A2468" s="8" t="s">
        <v>17</v>
      </c>
      <c r="B2468" s="8" t="s">
        <v>4161</v>
      </c>
      <c r="C2468" s="8" t="s">
        <v>4162</v>
      </c>
      <c r="D2468" s="8" t="s">
        <v>4426</v>
      </c>
      <c r="E2468" s="8" t="s">
        <v>4427</v>
      </c>
      <c r="F2468" s="24">
        <v>0.12999999999999901</v>
      </c>
      <c r="G2468" s="24">
        <v>1</v>
      </c>
      <c r="H2468" s="25">
        <v>92.247600000000006</v>
      </c>
      <c r="I2468" s="25">
        <v>28.278400000000001</v>
      </c>
      <c r="J2468" s="15">
        <v>1672</v>
      </c>
      <c r="K2468" s="15">
        <v>364</v>
      </c>
      <c r="L2468" s="13">
        <v>0.30649999999999999</v>
      </c>
      <c r="M2468" s="7">
        <v>1.97078237</v>
      </c>
      <c r="N2468" s="26">
        <v>1.7</v>
      </c>
      <c r="O2468" s="27" t="s">
        <v>22</v>
      </c>
      <c r="P2468" s="8">
        <v>0.1373984144</v>
      </c>
      <c r="Q2468" s="24">
        <v>0.13</v>
      </c>
      <c r="R2468" t="str">
        <f>IF($Q2468*100&gt;=VLOOKUP($O2468,margin_ranges!$A$5:$C$10,2,FALSE),IF($Q2468*100&lt;=VLOOKUP($O2468,margin_ranges!$A$5:$C$10,3,FALSE)+10,"IN RANGE","ABOVE RANGE"),"BELOW RANGE")</f>
        <v>BELOW RANGE</v>
      </c>
      <c r="S2468">
        <f>MIN(VLOOKUP($O2468,margin_ranges!$A$5:$D$10,4,FALSE),$P2468*100)</f>
        <v>13.739841439999999</v>
      </c>
      <c r="T2468" s="29">
        <f>(1-$S2468/100)/(1-$F2468)-1</f>
        <v>-8.5039245977023281E-3</v>
      </c>
      <c r="U2468" s="19" t="str">
        <f>IF(ABS(IFERROR(T2468,0))&gt;0.05,INDEX(margin_ranges!$C$13:$C$16,MATCH($F2468*100,margin_ranges!$B$13:$B$16,1)),"")</f>
        <v/>
      </c>
      <c r="V2468" t="e">
        <f>MIN(VLOOKUP($U2468,margin_ranges!$A$5:$D$10,4,FALSE),$P2468*100)</f>
        <v>#N/A</v>
      </c>
      <c r="Y2468" s="29" t="e">
        <f t="shared" si="38"/>
        <v>#N/A</v>
      </c>
    </row>
    <row r="2469" spans="1:25" x14ac:dyDescent="0.3">
      <c r="A2469" s="8" t="s">
        <v>17</v>
      </c>
      <c r="B2469" s="8" t="s">
        <v>4161</v>
      </c>
      <c r="C2469" s="8" t="s">
        <v>4162</v>
      </c>
      <c r="D2469" s="8" t="s">
        <v>4368</v>
      </c>
      <c r="E2469" s="8" t="s">
        <v>4369</v>
      </c>
      <c r="F2469" s="24">
        <v>0.28999999999999998</v>
      </c>
      <c r="G2469" s="24">
        <v>0</v>
      </c>
      <c r="H2469" s="25">
        <v>9.7295999999999996</v>
      </c>
      <c r="I2469" s="25">
        <v>1.4003000000000001</v>
      </c>
      <c r="J2469" s="15">
        <v>60</v>
      </c>
      <c r="K2469" s="15">
        <v>15</v>
      </c>
      <c r="L2469" s="13">
        <v>0.1439</v>
      </c>
      <c r="M2469" s="7">
        <v>1.42101612</v>
      </c>
      <c r="N2469" s="26">
        <v>1</v>
      </c>
      <c r="O2469" s="27" t="s">
        <v>22</v>
      </c>
      <c r="P2469" s="8">
        <v>0.2962782149</v>
      </c>
      <c r="Q2469" s="24">
        <v>0.28999999999999998</v>
      </c>
      <c r="R2469" t="str">
        <f>IF($Q2469*100&gt;=VLOOKUP($O2469,margin_ranges!$A$5:$C$10,2,FALSE),IF($Q2469*100&lt;=VLOOKUP($O2469,margin_ranges!$A$5:$C$10,3,FALSE)+10,"IN RANGE","ABOVE RANGE"),"BELOW RANGE")</f>
        <v>IN RANGE</v>
      </c>
      <c r="S2469">
        <f>MIN(VLOOKUP($O2469,margin_ranges!$A$5:$D$10,4,FALSE),$P2469*100)</f>
        <v>29.627821489999999</v>
      </c>
      <c r="T2469" s="29">
        <f>(1-$S2469/100)/(1-$F2469)-1</f>
        <v>-8.8425561971831046E-3</v>
      </c>
      <c r="U2469" s="19" t="str">
        <f>IF(ABS(IFERROR(T2469,0))&gt;0.05,INDEX(margin_ranges!$C$13:$C$16,MATCH($F2469*100,margin_ranges!$B$13:$B$16,1)),"")</f>
        <v/>
      </c>
      <c r="V2469" t="e">
        <f>MIN(VLOOKUP($U2469,margin_ranges!$A$5:$D$10,4,FALSE),$P2469*100)</f>
        <v>#N/A</v>
      </c>
      <c r="Y2469" s="29" t="e">
        <f t="shared" si="38"/>
        <v>#N/A</v>
      </c>
    </row>
    <row r="2470" spans="1:25" x14ac:dyDescent="0.3">
      <c r="A2470" s="8" t="s">
        <v>17</v>
      </c>
      <c r="B2470" s="8" t="s">
        <v>4161</v>
      </c>
      <c r="C2470" s="8" t="s">
        <v>4162</v>
      </c>
      <c r="D2470" s="8" t="s">
        <v>4233</v>
      </c>
      <c r="E2470" s="8" t="s">
        <v>4234</v>
      </c>
      <c r="F2470" s="24">
        <v>0.28999999999999998</v>
      </c>
      <c r="G2470" s="24">
        <v>0</v>
      </c>
      <c r="H2470" s="25">
        <v>30.373000000000001</v>
      </c>
      <c r="I2470" s="25">
        <v>3.6989000000000001</v>
      </c>
      <c r="J2470" s="15">
        <v>158</v>
      </c>
      <c r="K2470" s="15">
        <v>37</v>
      </c>
      <c r="L2470" s="13">
        <v>0.12180000000000001</v>
      </c>
      <c r="M2470" s="7">
        <v>1.42103932</v>
      </c>
      <c r="N2470" s="26">
        <v>1</v>
      </c>
      <c r="O2470" s="27" t="s">
        <v>92</v>
      </c>
      <c r="P2470" s="8">
        <v>0.29628970300000002</v>
      </c>
      <c r="Q2470" s="24">
        <v>0.28999999999999998</v>
      </c>
      <c r="R2470" t="str">
        <f>IF($Q2470*100&gt;=VLOOKUP($O2470,margin_ranges!$A$5:$C$10,2,FALSE),IF($Q2470*100&lt;=VLOOKUP($O2470,margin_ranges!$A$5:$C$10,3,FALSE)+10,"IN RANGE","ABOVE RANGE"),"BELOW RANGE")</f>
        <v>IN RANGE</v>
      </c>
      <c r="S2470">
        <f>MIN(VLOOKUP($O2470,margin_ranges!$A$5:$D$10,4,FALSE),$P2470*100)</f>
        <v>29.628970300000002</v>
      </c>
      <c r="T2470" s="29">
        <f>(1-$S2470/100)/(1-$F2470)-1</f>
        <v>-8.8587366197182549E-3</v>
      </c>
      <c r="U2470" s="19" t="str">
        <f>IF(ABS(IFERROR(T2470,0))&gt;0.05,INDEX(margin_ranges!$C$13:$C$16,MATCH($F2470*100,margin_ranges!$B$13:$B$16,1)),"")</f>
        <v/>
      </c>
      <c r="V2470" t="e">
        <f>MIN(VLOOKUP($U2470,margin_ranges!$A$5:$D$10,4,FALSE),$P2470*100)</f>
        <v>#N/A</v>
      </c>
      <c r="Y2470" s="29" t="e">
        <f t="shared" si="38"/>
        <v>#N/A</v>
      </c>
    </row>
    <row r="2471" spans="1:25" x14ac:dyDescent="0.3">
      <c r="A2471" s="8" t="s">
        <v>17</v>
      </c>
      <c r="B2471" s="8" t="s">
        <v>4161</v>
      </c>
      <c r="C2471" s="8" t="s">
        <v>4162</v>
      </c>
      <c r="D2471" s="8" t="s">
        <v>4165</v>
      </c>
      <c r="E2471" s="8" t="s">
        <v>4166</v>
      </c>
      <c r="F2471" s="24">
        <v>0.28999999999999998</v>
      </c>
      <c r="G2471" s="24">
        <v>0</v>
      </c>
      <c r="H2471" s="25">
        <v>3.7463000000000002</v>
      </c>
      <c r="I2471" s="25">
        <v>0.4551</v>
      </c>
      <c r="J2471" s="15">
        <v>27</v>
      </c>
      <c r="K2471" s="15">
        <v>7</v>
      </c>
      <c r="L2471" s="13">
        <v>0.1215</v>
      </c>
      <c r="M2471" s="7">
        <v>1.9647779000000001</v>
      </c>
      <c r="N2471" s="26">
        <v>1.35</v>
      </c>
      <c r="O2471" s="27" t="s">
        <v>22</v>
      </c>
      <c r="P2471" s="8">
        <v>0.3128994376</v>
      </c>
      <c r="Q2471" s="24">
        <v>0.28999999999999998</v>
      </c>
      <c r="R2471" t="str">
        <f>IF($Q2471*100&gt;=VLOOKUP($O2471,margin_ranges!$A$5:$C$10,2,FALSE),IF($Q2471*100&lt;=VLOOKUP($O2471,margin_ranges!$A$5:$C$10,3,FALSE)+10,"IN RANGE","ABOVE RANGE"),"BELOW RANGE")</f>
        <v>IN RANGE</v>
      </c>
      <c r="S2471">
        <f>MIN(VLOOKUP($O2471,margin_ranges!$A$5:$D$10,4,FALSE),$P2471*100)</f>
        <v>29.75</v>
      </c>
      <c r="T2471" s="29">
        <f>(1-$S2471/100)/(1-$F2471)-1</f>
        <v>-1.0563380281690127E-2</v>
      </c>
      <c r="U2471" s="19" t="str">
        <f>IF(ABS(IFERROR(T2471,0))&gt;0.05,INDEX(margin_ranges!$C$13:$C$16,MATCH($F2471*100,margin_ranges!$B$13:$B$16,1)),"")</f>
        <v/>
      </c>
      <c r="V2471" t="e">
        <f>MIN(VLOOKUP($U2471,margin_ranges!$A$5:$D$10,4,FALSE),$P2471*100)</f>
        <v>#N/A</v>
      </c>
      <c r="Y2471" s="29" t="e">
        <f t="shared" si="38"/>
        <v>#N/A</v>
      </c>
    </row>
    <row r="2472" spans="1:25" x14ac:dyDescent="0.3">
      <c r="A2472" s="8" t="s">
        <v>17</v>
      </c>
      <c r="B2472" s="8" t="s">
        <v>4161</v>
      </c>
      <c r="C2472" s="8" t="s">
        <v>4162</v>
      </c>
      <c r="D2472" s="8" t="s">
        <v>4169</v>
      </c>
      <c r="E2472" s="8" t="s">
        <v>4170</v>
      </c>
      <c r="F2472" s="24">
        <v>0.28999999999999998</v>
      </c>
      <c r="G2472" s="24">
        <v>0</v>
      </c>
      <c r="H2472" s="25">
        <v>8.4665999999999997</v>
      </c>
      <c r="I2472" s="25">
        <v>2.1880000000000002</v>
      </c>
      <c r="J2472" s="15">
        <v>175</v>
      </c>
      <c r="K2472" s="15">
        <v>45</v>
      </c>
      <c r="L2472" s="13">
        <v>0.25840000000000002</v>
      </c>
      <c r="M2472" s="7">
        <v>2.6727017499999999</v>
      </c>
      <c r="N2472" s="26">
        <v>1.5</v>
      </c>
      <c r="O2472" s="27" t="s">
        <v>22</v>
      </c>
      <c r="P2472" s="8">
        <v>0.43877015079999998</v>
      </c>
      <c r="Q2472" s="24">
        <v>0.28999999999999998</v>
      </c>
      <c r="R2472" t="str">
        <f>IF($Q2472*100&gt;=VLOOKUP($O2472,margin_ranges!$A$5:$C$10,2,FALSE),IF($Q2472*100&lt;=VLOOKUP($O2472,margin_ranges!$A$5:$C$10,3,FALSE)+10,"IN RANGE","ABOVE RANGE"),"BELOW RANGE")</f>
        <v>IN RANGE</v>
      </c>
      <c r="S2472">
        <f>MIN(VLOOKUP($O2472,margin_ranges!$A$5:$D$10,4,FALSE),$P2472*100)</f>
        <v>29.75</v>
      </c>
      <c r="T2472" s="29">
        <f>(1-$S2472/100)/(1-$F2472)-1</f>
        <v>-1.0563380281690127E-2</v>
      </c>
      <c r="U2472" s="19" t="str">
        <f>IF(ABS(IFERROR(T2472,0))&gt;0.05,INDEX(margin_ranges!$C$13:$C$16,MATCH($F2472*100,margin_ranges!$B$13:$B$16,1)),"")</f>
        <v/>
      </c>
      <c r="V2472" t="e">
        <f>MIN(VLOOKUP($U2472,margin_ranges!$A$5:$D$10,4,FALSE),$P2472*100)</f>
        <v>#N/A</v>
      </c>
      <c r="Y2472" s="29" t="e">
        <f t="shared" si="38"/>
        <v>#N/A</v>
      </c>
    </row>
    <row r="2473" spans="1:25" x14ac:dyDescent="0.3">
      <c r="A2473" s="8" t="s">
        <v>17</v>
      </c>
      <c r="B2473" s="8" t="s">
        <v>4161</v>
      </c>
      <c r="C2473" s="8" t="s">
        <v>4162</v>
      </c>
      <c r="D2473" s="8" t="s">
        <v>4181</v>
      </c>
      <c r="E2473" s="8" t="s">
        <v>4182</v>
      </c>
      <c r="F2473" s="24">
        <v>0.28999999999999998</v>
      </c>
      <c r="G2473" s="24">
        <v>1</v>
      </c>
      <c r="H2473" s="25">
        <v>30.9133</v>
      </c>
      <c r="I2473" s="25">
        <v>3.6076000000000001</v>
      </c>
      <c r="J2473" s="15">
        <v>212</v>
      </c>
      <c r="K2473" s="15">
        <v>54</v>
      </c>
      <c r="L2473" s="13">
        <v>0.1167</v>
      </c>
      <c r="M2473" s="7">
        <v>1.95898507</v>
      </c>
      <c r="N2473" s="26">
        <v>1.3</v>
      </c>
      <c r="O2473" s="27" t="s">
        <v>22</v>
      </c>
      <c r="P2473" s="8">
        <v>0.33639106330000001</v>
      </c>
      <c r="Q2473" s="24">
        <v>0.28999999999999998</v>
      </c>
      <c r="R2473" t="str">
        <f>IF($Q2473*100&gt;=VLOOKUP($O2473,margin_ranges!$A$5:$C$10,2,FALSE),IF($Q2473*100&lt;=VLOOKUP($O2473,margin_ranges!$A$5:$C$10,3,FALSE)+10,"IN RANGE","ABOVE RANGE"),"BELOW RANGE")</f>
        <v>IN RANGE</v>
      </c>
      <c r="S2473">
        <f>MIN(VLOOKUP($O2473,margin_ranges!$A$5:$D$10,4,FALSE),$P2473*100)</f>
        <v>29.75</v>
      </c>
      <c r="T2473" s="29">
        <f>(1-$S2473/100)/(1-$F2473)-1</f>
        <v>-1.0563380281690127E-2</v>
      </c>
      <c r="U2473" s="19" t="str">
        <f>IF(ABS(IFERROR(T2473,0))&gt;0.05,INDEX(margin_ranges!$C$13:$C$16,MATCH($F2473*100,margin_ranges!$B$13:$B$16,1)),"")</f>
        <v/>
      </c>
      <c r="V2473" t="e">
        <f>MIN(VLOOKUP($U2473,margin_ranges!$A$5:$D$10,4,FALSE),$P2473*100)</f>
        <v>#N/A</v>
      </c>
      <c r="Y2473" s="29" t="e">
        <f t="shared" si="38"/>
        <v>#N/A</v>
      </c>
    </row>
    <row r="2474" spans="1:25" x14ac:dyDescent="0.3">
      <c r="A2474" s="8" t="s">
        <v>17</v>
      </c>
      <c r="B2474" s="8" t="s">
        <v>4161</v>
      </c>
      <c r="C2474" s="8" t="s">
        <v>4162</v>
      </c>
      <c r="D2474" s="8" t="s">
        <v>4189</v>
      </c>
      <c r="E2474" s="8" t="s">
        <v>4190</v>
      </c>
      <c r="F2474" s="24">
        <v>0.28999999999999998</v>
      </c>
      <c r="G2474" s="24">
        <v>1</v>
      </c>
      <c r="H2474" s="25">
        <v>163.7079</v>
      </c>
      <c r="I2474" s="25">
        <v>18.0763</v>
      </c>
      <c r="J2474" s="15">
        <v>673</v>
      </c>
      <c r="K2474" s="15">
        <v>170</v>
      </c>
      <c r="L2474" s="13">
        <v>0.1104</v>
      </c>
      <c r="M2474" s="7">
        <v>1.24052666</v>
      </c>
      <c r="N2474" s="26">
        <v>0.7</v>
      </c>
      <c r="O2474" s="27" t="s">
        <v>22</v>
      </c>
      <c r="P2474" s="8">
        <v>0.43572353229999999</v>
      </c>
      <c r="Q2474" s="24">
        <v>0.28999999999999998</v>
      </c>
      <c r="R2474" t="str">
        <f>IF($Q2474*100&gt;=VLOOKUP($O2474,margin_ranges!$A$5:$C$10,2,FALSE),IF($Q2474*100&lt;=VLOOKUP($O2474,margin_ranges!$A$5:$C$10,3,FALSE)+10,"IN RANGE","ABOVE RANGE"),"BELOW RANGE")</f>
        <v>IN RANGE</v>
      </c>
      <c r="S2474">
        <f>MIN(VLOOKUP($O2474,margin_ranges!$A$5:$D$10,4,FALSE),$P2474*100)</f>
        <v>29.75</v>
      </c>
      <c r="T2474" s="29">
        <f>(1-$S2474/100)/(1-$F2474)-1</f>
        <v>-1.0563380281690127E-2</v>
      </c>
      <c r="U2474" s="19" t="str">
        <f>IF(ABS(IFERROR(T2474,0))&gt;0.05,INDEX(margin_ranges!$C$13:$C$16,MATCH($F2474*100,margin_ranges!$B$13:$B$16,1)),"")</f>
        <v/>
      </c>
      <c r="V2474" t="e">
        <f>MIN(VLOOKUP($U2474,margin_ranges!$A$5:$D$10,4,FALSE),$P2474*100)</f>
        <v>#N/A</v>
      </c>
      <c r="Y2474" s="29" t="e">
        <f t="shared" si="38"/>
        <v>#N/A</v>
      </c>
    </row>
    <row r="2475" spans="1:25" x14ac:dyDescent="0.3">
      <c r="A2475" s="8" t="s">
        <v>17</v>
      </c>
      <c r="B2475" s="8" t="s">
        <v>4161</v>
      </c>
      <c r="C2475" s="8" t="s">
        <v>4162</v>
      </c>
      <c r="D2475" s="8" t="s">
        <v>4195</v>
      </c>
      <c r="E2475" s="8" t="s">
        <v>4196</v>
      </c>
      <c r="F2475" s="24">
        <v>0.28999999999999998</v>
      </c>
      <c r="G2475" s="24">
        <v>0</v>
      </c>
      <c r="H2475" s="25">
        <v>10.0951</v>
      </c>
      <c r="I2475" s="25">
        <v>0.6542</v>
      </c>
      <c r="J2475" s="15">
        <v>25</v>
      </c>
      <c r="K2475" s="15">
        <v>6</v>
      </c>
      <c r="L2475" s="13">
        <v>6.4799999999999996E-2</v>
      </c>
      <c r="M2475" s="7">
        <v>1.2671034000000001</v>
      </c>
      <c r="N2475" s="26">
        <v>0.6</v>
      </c>
      <c r="O2475" s="27" t="s">
        <v>22</v>
      </c>
      <c r="P2475" s="8">
        <v>0.52647905289999997</v>
      </c>
      <c r="Q2475" s="24">
        <v>0.28999999999999998</v>
      </c>
      <c r="R2475" t="str">
        <f>IF($Q2475*100&gt;=VLOOKUP($O2475,margin_ranges!$A$5:$C$10,2,FALSE),IF($Q2475*100&lt;=VLOOKUP($O2475,margin_ranges!$A$5:$C$10,3,FALSE)+10,"IN RANGE","ABOVE RANGE"),"BELOW RANGE")</f>
        <v>IN RANGE</v>
      </c>
      <c r="S2475">
        <f>MIN(VLOOKUP($O2475,margin_ranges!$A$5:$D$10,4,FALSE),$P2475*100)</f>
        <v>29.75</v>
      </c>
      <c r="T2475" s="29">
        <f>(1-$S2475/100)/(1-$F2475)-1</f>
        <v>-1.0563380281690127E-2</v>
      </c>
      <c r="U2475" s="19" t="str">
        <f>IF(ABS(IFERROR(T2475,0))&gt;0.05,INDEX(margin_ranges!$C$13:$C$16,MATCH($F2475*100,margin_ranges!$B$13:$B$16,1)),"")</f>
        <v/>
      </c>
      <c r="V2475" t="e">
        <f>MIN(VLOOKUP($U2475,margin_ranges!$A$5:$D$10,4,FALSE),$P2475*100)</f>
        <v>#N/A</v>
      </c>
      <c r="Y2475" s="29" t="e">
        <f t="shared" si="38"/>
        <v>#N/A</v>
      </c>
    </row>
    <row r="2476" spans="1:25" x14ac:dyDescent="0.3">
      <c r="A2476" s="8" t="s">
        <v>17</v>
      </c>
      <c r="B2476" s="8" t="s">
        <v>4161</v>
      </c>
      <c r="C2476" s="8" t="s">
        <v>4162</v>
      </c>
      <c r="D2476" s="8" t="s">
        <v>4197</v>
      </c>
      <c r="E2476" s="8" t="s">
        <v>4198</v>
      </c>
      <c r="F2476" s="24">
        <v>0.28999999999999998</v>
      </c>
      <c r="G2476" s="24">
        <v>1</v>
      </c>
      <c r="H2476" s="25">
        <v>57.5441</v>
      </c>
      <c r="I2476" s="25">
        <v>3.2429999999999999</v>
      </c>
      <c r="J2476" s="15">
        <v>92</v>
      </c>
      <c r="K2476" s="15">
        <v>23</v>
      </c>
      <c r="L2476" s="13">
        <v>5.6399999999999999E-2</v>
      </c>
      <c r="M2476" s="7">
        <v>0.94376459000000001</v>
      </c>
      <c r="N2476" s="26">
        <v>0.5</v>
      </c>
      <c r="O2476" s="27" t="s">
        <v>22</v>
      </c>
      <c r="P2476" s="8">
        <v>0.47020686690000002</v>
      </c>
      <c r="Q2476" s="24">
        <v>0.28999999999999998</v>
      </c>
      <c r="R2476" t="str">
        <f>IF($Q2476*100&gt;=VLOOKUP($O2476,margin_ranges!$A$5:$C$10,2,FALSE),IF($Q2476*100&lt;=VLOOKUP($O2476,margin_ranges!$A$5:$C$10,3,FALSE)+10,"IN RANGE","ABOVE RANGE"),"BELOW RANGE")</f>
        <v>IN RANGE</v>
      </c>
      <c r="S2476">
        <f>MIN(VLOOKUP($O2476,margin_ranges!$A$5:$D$10,4,FALSE),$P2476*100)</f>
        <v>29.75</v>
      </c>
      <c r="T2476" s="29">
        <f>(1-$S2476/100)/(1-$F2476)-1</f>
        <v>-1.0563380281690127E-2</v>
      </c>
      <c r="U2476" s="19" t="str">
        <f>IF(ABS(IFERROR(T2476,0))&gt;0.05,INDEX(margin_ranges!$C$13:$C$16,MATCH($F2476*100,margin_ranges!$B$13:$B$16,1)),"")</f>
        <v/>
      </c>
      <c r="V2476" t="e">
        <f>MIN(VLOOKUP($U2476,margin_ranges!$A$5:$D$10,4,FALSE),$P2476*100)</f>
        <v>#N/A</v>
      </c>
      <c r="Y2476" s="29" t="e">
        <f t="shared" si="38"/>
        <v>#N/A</v>
      </c>
    </row>
    <row r="2477" spans="1:25" x14ac:dyDescent="0.3">
      <c r="A2477" s="8" t="s">
        <v>17</v>
      </c>
      <c r="B2477" s="8" t="s">
        <v>4161</v>
      </c>
      <c r="C2477" s="8" t="s">
        <v>4162</v>
      </c>
      <c r="D2477" s="8" t="s">
        <v>4201</v>
      </c>
      <c r="E2477" s="8" t="s">
        <v>4202</v>
      </c>
      <c r="F2477" s="24">
        <v>0.28999999999999998</v>
      </c>
      <c r="G2477" s="24">
        <v>0</v>
      </c>
      <c r="H2477" s="25">
        <v>19.939399999999999</v>
      </c>
      <c r="I2477" s="25">
        <v>4.2617000000000003</v>
      </c>
      <c r="J2477" s="15">
        <v>181</v>
      </c>
      <c r="K2477" s="15">
        <v>47</v>
      </c>
      <c r="L2477" s="13">
        <v>0.2137</v>
      </c>
      <c r="M2477" s="7">
        <v>1.41557388</v>
      </c>
      <c r="N2477" s="26">
        <v>0.8</v>
      </c>
      <c r="O2477" s="27" t="s">
        <v>22</v>
      </c>
      <c r="P2477" s="8">
        <v>0.43485817939999999</v>
      </c>
      <c r="Q2477" s="24">
        <v>0.28999999999999998</v>
      </c>
      <c r="R2477" t="str">
        <f>IF($Q2477*100&gt;=VLOOKUP($O2477,margin_ranges!$A$5:$C$10,2,FALSE),IF($Q2477*100&lt;=VLOOKUP($O2477,margin_ranges!$A$5:$C$10,3,FALSE)+10,"IN RANGE","ABOVE RANGE"),"BELOW RANGE")</f>
        <v>IN RANGE</v>
      </c>
      <c r="S2477">
        <f>MIN(VLOOKUP($O2477,margin_ranges!$A$5:$D$10,4,FALSE),$P2477*100)</f>
        <v>29.75</v>
      </c>
      <c r="T2477" s="29">
        <f>(1-$S2477/100)/(1-$F2477)-1</f>
        <v>-1.0563380281690127E-2</v>
      </c>
      <c r="U2477" s="19" t="str">
        <f>IF(ABS(IFERROR(T2477,0))&gt;0.05,INDEX(margin_ranges!$C$13:$C$16,MATCH($F2477*100,margin_ranges!$B$13:$B$16,1)),"")</f>
        <v/>
      </c>
      <c r="V2477" t="e">
        <f>MIN(VLOOKUP($U2477,margin_ranges!$A$5:$D$10,4,FALSE),$P2477*100)</f>
        <v>#N/A</v>
      </c>
      <c r="Y2477" s="29" t="e">
        <f t="shared" si="38"/>
        <v>#N/A</v>
      </c>
    </row>
    <row r="2478" spans="1:25" x14ac:dyDescent="0.3">
      <c r="A2478" s="8" t="s">
        <v>17</v>
      </c>
      <c r="B2478" s="8" t="s">
        <v>4161</v>
      </c>
      <c r="C2478" s="8" t="s">
        <v>4162</v>
      </c>
      <c r="D2478" s="8" t="s">
        <v>4211</v>
      </c>
      <c r="E2478" s="8" t="s">
        <v>4212</v>
      </c>
      <c r="F2478" s="24">
        <v>0.28999999999999998</v>
      </c>
      <c r="G2478" s="24">
        <v>1</v>
      </c>
      <c r="H2478" s="25">
        <v>112.1743</v>
      </c>
      <c r="I2478" s="25">
        <v>17.244800000000001</v>
      </c>
      <c r="J2478" s="15">
        <v>499</v>
      </c>
      <c r="K2478" s="15">
        <v>129</v>
      </c>
      <c r="L2478" s="13">
        <v>0.1537</v>
      </c>
      <c r="M2478" s="7">
        <v>0.96486307999999998</v>
      </c>
      <c r="N2478" s="26">
        <v>0.35</v>
      </c>
      <c r="O2478" s="27" t="s">
        <v>22</v>
      </c>
      <c r="P2478" s="8">
        <v>0.63725423280000004</v>
      </c>
      <c r="Q2478" s="24">
        <v>0.28999999999999998</v>
      </c>
      <c r="R2478" t="str">
        <f>IF($Q2478*100&gt;=VLOOKUP($O2478,margin_ranges!$A$5:$C$10,2,FALSE),IF($Q2478*100&lt;=VLOOKUP($O2478,margin_ranges!$A$5:$C$10,3,FALSE)+10,"IN RANGE","ABOVE RANGE"),"BELOW RANGE")</f>
        <v>IN RANGE</v>
      </c>
      <c r="S2478">
        <f>MIN(VLOOKUP($O2478,margin_ranges!$A$5:$D$10,4,FALSE),$P2478*100)</f>
        <v>29.75</v>
      </c>
      <c r="T2478" s="29">
        <f>(1-$S2478/100)/(1-$F2478)-1</f>
        <v>-1.0563380281690127E-2</v>
      </c>
      <c r="U2478" s="19" t="str">
        <f>IF(ABS(IFERROR(T2478,0))&gt;0.05,INDEX(margin_ranges!$C$13:$C$16,MATCH($F2478*100,margin_ranges!$B$13:$B$16,1)),"")</f>
        <v/>
      </c>
      <c r="V2478" t="e">
        <f>MIN(VLOOKUP($U2478,margin_ranges!$A$5:$D$10,4,FALSE),$P2478*100)</f>
        <v>#N/A</v>
      </c>
      <c r="Y2478" s="29" t="e">
        <f t="shared" si="38"/>
        <v>#N/A</v>
      </c>
    </row>
    <row r="2479" spans="1:25" x14ac:dyDescent="0.3">
      <c r="A2479" s="8" t="s">
        <v>17</v>
      </c>
      <c r="B2479" s="8" t="s">
        <v>4161</v>
      </c>
      <c r="C2479" s="8" t="s">
        <v>4162</v>
      </c>
      <c r="D2479" s="8" t="s">
        <v>4217</v>
      </c>
      <c r="E2479" s="8" t="s">
        <v>4218</v>
      </c>
      <c r="F2479" s="24">
        <v>0.28999999999999998</v>
      </c>
      <c r="G2479" s="24">
        <v>0</v>
      </c>
      <c r="H2479" s="25">
        <v>24.4314</v>
      </c>
      <c r="I2479" s="25">
        <v>0.17460000000000001</v>
      </c>
      <c r="J2479" s="15">
        <v>7</v>
      </c>
      <c r="K2479" s="15">
        <v>2</v>
      </c>
      <c r="L2479" s="13">
        <v>7.1000000000000004E-3</v>
      </c>
      <c r="M2479" s="7">
        <v>1.2798690699999999</v>
      </c>
      <c r="N2479" s="26">
        <v>0.5</v>
      </c>
      <c r="O2479" s="27" t="s">
        <v>22</v>
      </c>
      <c r="P2479" s="8">
        <v>0.60933503840000003</v>
      </c>
      <c r="Q2479" s="24">
        <v>0.28999999999999998</v>
      </c>
      <c r="R2479" t="str">
        <f>IF($Q2479*100&gt;=VLOOKUP($O2479,margin_ranges!$A$5:$C$10,2,FALSE),IF($Q2479*100&lt;=VLOOKUP($O2479,margin_ranges!$A$5:$C$10,3,FALSE)+10,"IN RANGE","ABOVE RANGE"),"BELOW RANGE")</f>
        <v>IN RANGE</v>
      </c>
      <c r="S2479">
        <f>MIN(VLOOKUP($O2479,margin_ranges!$A$5:$D$10,4,FALSE),$P2479*100)</f>
        <v>29.75</v>
      </c>
      <c r="T2479" s="29">
        <f>(1-$S2479/100)/(1-$F2479)-1</f>
        <v>-1.0563380281690127E-2</v>
      </c>
      <c r="U2479" s="19" t="str">
        <f>IF(ABS(IFERROR(T2479,0))&gt;0.05,INDEX(margin_ranges!$C$13:$C$16,MATCH($F2479*100,margin_ranges!$B$13:$B$16,1)),"")</f>
        <v/>
      </c>
      <c r="V2479" t="e">
        <f>MIN(VLOOKUP($U2479,margin_ranges!$A$5:$D$10,4,FALSE),$P2479*100)</f>
        <v>#N/A</v>
      </c>
      <c r="Y2479" s="29" t="e">
        <f t="shared" si="38"/>
        <v>#N/A</v>
      </c>
    </row>
    <row r="2480" spans="1:25" x14ac:dyDescent="0.3">
      <c r="A2480" s="8" t="s">
        <v>17</v>
      </c>
      <c r="B2480" s="8" t="s">
        <v>4161</v>
      </c>
      <c r="C2480" s="8" t="s">
        <v>4162</v>
      </c>
      <c r="D2480" s="8" t="s">
        <v>4219</v>
      </c>
      <c r="E2480" s="8" t="s">
        <v>4220</v>
      </c>
      <c r="F2480" s="24">
        <v>0.28999999999999998</v>
      </c>
      <c r="G2480" s="24">
        <v>1</v>
      </c>
      <c r="H2480" s="25">
        <v>95.146600000000007</v>
      </c>
      <c r="I2480" s="25">
        <v>23.103999999999999</v>
      </c>
      <c r="J2480" s="15">
        <v>592</v>
      </c>
      <c r="K2480" s="15">
        <v>152</v>
      </c>
      <c r="L2480" s="13">
        <v>0.24279999999999999</v>
      </c>
      <c r="M2480" s="7">
        <v>0.85443769999999997</v>
      </c>
      <c r="N2480" s="26">
        <v>0.5</v>
      </c>
      <c r="O2480" s="27" t="s">
        <v>22</v>
      </c>
      <c r="P2480" s="8">
        <v>0.41481982680000001</v>
      </c>
      <c r="Q2480" s="24">
        <v>0.28999999999999998</v>
      </c>
      <c r="R2480" t="str">
        <f>IF($Q2480*100&gt;=VLOOKUP($O2480,margin_ranges!$A$5:$C$10,2,FALSE),IF($Q2480*100&lt;=VLOOKUP($O2480,margin_ranges!$A$5:$C$10,3,FALSE)+10,"IN RANGE","ABOVE RANGE"),"BELOW RANGE")</f>
        <v>IN RANGE</v>
      </c>
      <c r="S2480">
        <f>MIN(VLOOKUP($O2480,margin_ranges!$A$5:$D$10,4,FALSE),$P2480*100)</f>
        <v>29.75</v>
      </c>
      <c r="T2480" s="29">
        <f>(1-$S2480/100)/(1-$F2480)-1</f>
        <v>-1.0563380281690127E-2</v>
      </c>
      <c r="U2480" s="19" t="str">
        <f>IF(ABS(IFERROR(T2480,0))&gt;0.05,INDEX(margin_ranges!$C$13:$C$16,MATCH($F2480*100,margin_ranges!$B$13:$B$16,1)),"")</f>
        <v/>
      </c>
      <c r="V2480" t="e">
        <f>MIN(VLOOKUP($U2480,margin_ranges!$A$5:$D$10,4,FALSE),$P2480*100)</f>
        <v>#N/A</v>
      </c>
      <c r="Y2480" s="29" t="e">
        <f t="shared" si="38"/>
        <v>#N/A</v>
      </c>
    </row>
    <row r="2481" spans="1:25" x14ac:dyDescent="0.3">
      <c r="A2481" s="8" t="s">
        <v>17</v>
      </c>
      <c r="B2481" s="8" t="s">
        <v>4161</v>
      </c>
      <c r="C2481" s="8" t="s">
        <v>4162</v>
      </c>
      <c r="D2481" s="8" t="s">
        <v>4237</v>
      </c>
      <c r="E2481" s="8" t="s">
        <v>4238</v>
      </c>
      <c r="F2481" s="24">
        <v>0.28999999999999998</v>
      </c>
      <c r="G2481" s="24">
        <v>0</v>
      </c>
      <c r="H2481" s="25">
        <v>4.9337999999999997</v>
      </c>
      <c r="I2481" s="25">
        <v>0.5706</v>
      </c>
      <c r="J2481" s="15">
        <v>8</v>
      </c>
      <c r="K2481" s="15">
        <v>2</v>
      </c>
      <c r="L2481" s="13">
        <v>0.1157</v>
      </c>
      <c r="M2481" s="7">
        <v>0.46433847</v>
      </c>
      <c r="N2481" s="26">
        <v>0.3</v>
      </c>
      <c r="O2481" s="27" t="s">
        <v>22</v>
      </c>
      <c r="P2481" s="8">
        <v>0.35391956009999997</v>
      </c>
      <c r="Q2481" s="24">
        <v>0.28999999999999998</v>
      </c>
      <c r="R2481" t="str">
        <f>IF($Q2481*100&gt;=VLOOKUP($O2481,margin_ranges!$A$5:$C$10,2,FALSE),IF($Q2481*100&lt;=VLOOKUP($O2481,margin_ranges!$A$5:$C$10,3,FALSE)+10,"IN RANGE","ABOVE RANGE"),"BELOW RANGE")</f>
        <v>IN RANGE</v>
      </c>
      <c r="S2481">
        <f>MIN(VLOOKUP($O2481,margin_ranges!$A$5:$D$10,4,FALSE),$P2481*100)</f>
        <v>29.75</v>
      </c>
      <c r="T2481" s="29">
        <f>(1-$S2481/100)/(1-$F2481)-1</f>
        <v>-1.0563380281690127E-2</v>
      </c>
      <c r="U2481" s="19" t="str">
        <f>IF(ABS(IFERROR(T2481,0))&gt;0.05,INDEX(margin_ranges!$C$13:$C$16,MATCH($F2481*100,margin_ranges!$B$13:$B$16,1)),"")</f>
        <v/>
      </c>
      <c r="V2481" t="e">
        <f>MIN(VLOOKUP($U2481,margin_ranges!$A$5:$D$10,4,FALSE),$P2481*100)</f>
        <v>#N/A</v>
      </c>
      <c r="Y2481" s="29" t="e">
        <f t="shared" si="38"/>
        <v>#N/A</v>
      </c>
    </row>
    <row r="2482" spans="1:25" x14ac:dyDescent="0.3">
      <c r="A2482" s="8" t="s">
        <v>17</v>
      </c>
      <c r="B2482" s="8" t="s">
        <v>4161</v>
      </c>
      <c r="C2482" s="8" t="s">
        <v>4162</v>
      </c>
      <c r="D2482" s="8" t="s">
        <v>4245</v>
      </c>
      <c r="E2482" s="8" t="s">
        <v>4246</v>
      </c>
      <c r="F2482" s="24">
        <v>0.28999999999999998</v>
      </c>
      <c r="G2482" s="24">
        <v>0</v>
      </c>
      <c r="H2482" s="25">
        <v>49.103299999999997</v>
      </c>
      <c r="I2482" s="25">
        <v>4.7281000000000004</v>
      </c>
      <c r="J2482" s="15">
        <v>408</v>
      </c>
      <c r="K2482" s="15">
        <v>104</v>
      </c>
      <c r="L2482" s="13">
        <v>9.6299999999999997E-2</v>
      </c>
      <c r="M2482" s="7">
        <v>2.8784542399999999</v>
      </c>
      <c r="N2482" s="26">
        <v>1.9</v>
      </c>
      <c r="O2482" s="27" t="s">
        <v>22</v>
      </c>
      <c r="P2482" s="8">
        <v>0.33992350020000001</v>
      </c>
      <c r="Q2482" s="24">
        <v>0.28999999999999998</v>
      </c>
      <c r="R2482" t="str">
        <f>IF($Q2482*100&gt;=VLOOKUP($O2482,margin_ranges!$A$5:$C$10,2,FALSE),IF($Q2482*100&lt;=VLOOKUP($O2482,margin_ranges!$A$5:$C$10,3,FALSE)+10,"IN RANGE","ABOVE RANGE"),"BELOW RANGE")</f>
        <v>IN RANGE</v>
      </c>
      <c r="S2482">
        <f>MIN(VLOOKUP($O2482,margin_ranges!$A$5:$D$10,4,FALSE),$P2482*100)</f>
        <v>29.75</v>
      </c>
      <c r="T2482" s="29">
        <f>(1-$S2482/100)/(1-$F2482)-1</f>
        <v>-1.0563380281690127E-2</v>
      </c>
      <c r="U2482" s="19" t="str">
        <f>IF(ABS(IFERROR(T2482,0))&gt;0.05,INDEX(margin_ranges!$C$13:$C$16,MATCH($F2482*100,margin_ranges!$B$13:$B$16,1)),"")</f>
        <v/>
      </c>
      <c r="V2482" t="e">
        <f>MIN(VLOOKUP($U2482,margin_ranges!$A$5:$D$10,4,FALSE),$P2482*100)</f>
        <v>#N/A</v>
      </c>
      <c r="Y2482" s="29" t="e">
        <f t="shared" si="38"/>
        <v>#N/A</v>
      </c>
    </row>
    <row r="2483" spans="1:25" x14ac:dyDescent="0.3">
      <c r="A2483" s="8" t="s">
        <v>17</v>
      </c>
      <c r="B2483" s="8" t="s">
        <v>4161</v>
      </c>
      <c r="C2483" s="8" t="s">
        <v>4162</v>
      </c>
      <c r="D2483" s="28" t="s">
        <v>4257</v>
      </c>
      <c r="E2483" s="8" t="s">
        <v>4258</v>
      </c>
      <c r="F2483" s="24">
        <v>0.28999999999999998</v>
      </c>
      <c r="G2483" s="24">
        <v>0</v>
      </c>
      <c r="H2483" s="25">
        <v>17.093699999999998</v>
      </c>
      <c r="I2483" s="25">
        <v>2.3191000000000002</v>
      </c>
      <c r="J2483" s="15">
        <v>102</v>
      </c>
      <c r="K2483" s="15">
        <v>24</v>
      </c>
      <c r="L2483" s="13">
        <v>0.13569999999999999</v>
      </c>
      <c r="M2483" s="7">
        <v>1.4623925799999999</v>
      </c>
      <c r="N2483" s="26">
        <v>1</v>
      </c>
      <c r="O2483" s="27" t="s">
        <v>92</v>
      </c>
      <c r="P2483" s="8">
        <v>0.31618909210000001</v>
      </c>
      <c r="Q2483" s="24">
        <v>0.28999999999999998</v>
      </c>
      <c r="R2483" t="str">
        <f>IF($Q2483*100&gt;=VLOOKUP($O2483,margin_ranges!$A$5:$C$10,2,FALSE),IF($Q2483*100&lt;=VLOOKUP($O2483,margin_ranges!$A$5:$C$10,3,FALSE)+10,"IN RANGE","ABOVE RANGE"),"BELOW RANGE")</f>
        <v>IN RANGE</v>
      </c>
      <c r="S2483">
        <f>MIN(VLOOKUP($O2483,margin_ranges!$A$5:$D$10,4,FALSE),$P2483*100)</f>
        <v>29.75</v>
      </c>
      <c r="T2483" s="29">
        <f>(1-$S2483/100)/(1-$F2483)-1</f>
        <v>-1.0563380281690127E-2</v>
      </c>
      <c r="U2483" s="19" t="str">
        <f>IF(ABS(IFERROR(T2483,0))&gt;0.05,INDEX(margin_ranges!$C$13:$C$16,MATCH($F2483*100,margin_ranges!$B$13:$B$16,1)),"")</f>
        <v/>
      </c>
      <c r="V2483" t="e">
        <f>MIN(VLOOKUP($U2483,margin_ranges!$A$5:$D$10,4,FALSE),$P2483*100)</f>
        <v>#N/A</v>
      </c>
      <c r="Y2483" s="29" t="e">
        <f t="shared" si="38"/>
        <v>#N/A</v>
      </c>
    </row>
    <row r="2484" spans="1:25" x14ac:dyDescent="0.3">
      <c r="A2484" s="8" t="s">
        <v>17</v>
      </c>
      <c r="B2484" s="8" t="s">
        <v>4161</v>
      </c>
      <c r="C2484" s="8" t="s">
        <v>4162</v>
      </c>
      <c r="D2484" s="8" t="s">
        <v>4265</v>
      </c>
      <c r="E2484" s="8" t="s">
        <v>4266</v>
      </c>
      <c r="F2484" s="24">
        <v>0.28999999999999998</v>
      </c>
      <c r="G2484" s="24">
        <v>0</v>
      </c>
      <c r="H2484" s="25">
        <v>8.2224000000000004</v>
      </c>
      <c r="I2484" s="25">
        <v>0.8054</v>
      </c>
      <c r="J2484" s="15">
        <v>14</v>
      </c>
      <c r="K2484" s="15">
        <v>4</v>
      </c>
      <c r="L2484" s="13">
        <v>9.7900000000000001E-2</v>
      </c>
      <c r="M2484" s="7">
        <v>0.58220843</v>
      </c>
      <c r="N2484" s="26">
        <v>0.3</v>
      </c>
      <c r="O2484" s="27" t="s">
        <v>22</v>
      </c>
      <c r="P2484" s="8">
        <v>0.48472061420000001</v>
      </c>
      <c r="Q2484" s="24">
        <v>0.28999999999999998</v>
      </c>
      <c r="R2484" t="str">
        <f>IF($Q2484*100&gt;=VLOOKUP($O2484,margin_ranges!$A$5:$C$10,2,FALSE),IF($Q2484*100&lt;=VLOOKUP($O2484,margin_ranges!$A$5:$C$10,3,FALSE)+10,"IN RANGE","ABOVE RANGE"),"BELOW RANGE")</f>
        <v>IN RANGE</v>
      </c>
      <c r="S2484">
        <f>MIN(VLOOKUP($O2484,margin_ranges!$A$5:$D$10,4,FALSE),$P2484*100)</f>
        <v>29.75</v>
      </c>
      <c r="T2484" s="29">
        <f>(1-$S2484/100)/(1-$F2484)-1</f>
        <v>-1.0563380281690127E-2</v>
      </c>
      <c r="U2484" s="19" t="str">
        <f>IF(ABS(IFERROR(T2484,0))&gt;0.05,INDEX(margin_ranges!$C$13:$C$16,MATCH($F2484*100,margin_ranges!$B$13:$B$16,1)),"")</f>
        <v/>
      </c>
      <c r="V2484" t="e">
        <f>MIN(VLOOKUP($U2484,margin_ranges!$A$5:$D$10,4,FALSE),$P2484*100)</f>
        <v>#N/A</v>
      </c>
      <c r="Y2484" s="29" t="e">
        <f t="shared" si="38"/>
        <v>#N/A</v>
      </c>
    </row>
    <row r="2485" spans="1:25" x14ac:dyDescent="0.3">
      <c r="A2485" s="8" t="s">
        <v>17</v>
      </c>
      <c r="B2485" s="8" t="s">
        <v>4161</v>
      </c>
      <c r="C2485" s="8" t="s">
        <v>4162</v>
      </c>
      <c r="D2485" s="8" t="s">
        <v>4270</v>
      </c>
      <c r="E2485" s="8" t="s">
        <v>4271</v>
      </c>
      <c r="F2485" s="24">
        <v>0.28999999999999998</v>
      </c>
      <c r="G2485" s="24">
        <v>0</v>
      </c>
      <c r="H2485" s="25">
        <v>4.5518000000000001</v>
      </c>
      <c r="I2485" s="25">
        <v>0.49409999999999998</v>
      </c>
      <c r="J2485" s="15">
        <v>7</v>
      </c>
      <c r="K2485" s="15">
        <v>2</v>
      </c>
      <c r="L2485" s="13">
        <v>0.1085</v>
      </c>
      <c r="M2485" s="7">
        <v>0.45882608000000003</v>
      </c>
      <c r="N2485" s="26">
        <v>0.3</v>
      </c>
      <c r="O2485" s="27" t="s">
        <v>22</v>
      </c>
      <c r="P2485" s="8">
        <v>0.3461574818</v>
      </c>
      <c r="Q2485" s="24">
        <v>0.28999999999999998</v>
      </c>
      <c r="R2485" t="str">
        <f>IF($Q2485*100&gt;=VLOOKUP($O2485,margin_ranges!$A$5:$C$10,2,FALSE),IF($Q2485*100&lt;=VLOOKUP($O2485,margin_ranges!$A$5:$C$10,3,FALSE)+10,"IN RANGE","ABOVE RANGE"),"BELOW RANGE")</f>
        <v>IN RANGE</v>
      </c>
      <c r="S2485">
        <f>MIN(VLOOKUP($O2485,margin_ranges!$A$5:$D$10,4,FALSE),$P2485*100)</f>
        <v>29.75</v>
      </c>
      <c r="T2485" s="29">
        <f>(1-$S2485/100)/(1-$F2485)-1</f>
        <v>-1.0563380281690127E-2</v>
      </c>
      <c r="U2485" s="19" t="str">
        <f>IF(ABS(IFERROR(T2485,0))&gt;0.05,INDEX(margin_ranges!$C$13:$C$16,MATCH($F2485*100,margin_ranges!$B$13:$B$16,1)),"")</f>
        <v/>
      </c>
      <c r="V2485" t="e">
        <f>MIN(VLOOKUP($U2485,margin_ranges!$A$5:$D$10,4,FALSE),$P2485*100)</f>
        <v>#N/A</v>
      </c>
      <c r="Y2485" s="29" t="e">
        <f t="shared" si="38"/>
        <v>#N/A</v>
      </c>
    </row>
    <row r="2486" spans="1:25" x14ac:dyDescent="0.3">
      <c r="A2486" s="8" t="s">
        <v>17</v>
      </c>
      <c r="B2486" s="8" t="s">
        <v>4161</v>
      </c>
      <c r="C2486" s="8" t="s">
        <v>4162</v>
      </c>
      <c r="D2486" s="8" t="s">
        <v>4278</v>
      </c>
      <c r="E2486" s="8" t="s">
        <v>4279</v>
      </c>
      <c r="F2486" s="24">
        <v>0.28999999999999998</v>
      </c>
      <c r="G2486" s="24">
        <v>1</v>
      </c>
      <c r="H2486" s="25">
        <v>39.488199999999999</v>
      </c>
      <c r="I2486" s="25">
        <v>3.4506000000000001</v>
      </c>
      <c r="J2486" s="15">
        <v>117</v>
      </c>
      <c r="K2486" s="15">
        <v>29</v>
      </c>
      <c r="L2486" s="13">
        <v>8.7400000000000005E-2</v>
      </c>
      <c r="M2486" s="7">
        <v>1.1282618099999999</v>
      </c>
      <c r="N2486" s="26">
        <v>0.6</v>
      </c>
      <c r="O2486" s="27" t="s">
        <v>22</v>
      </c>
      <c r="P2486" s="8">
        <v>0.4682085379</v>
      </c>
      <c r="Q2486" s="24">
        <v>0.28999999999999998</v>
      </c>
      <c r="R2486" t="str">
        <f>IF($Q2486*100&gt;=VLOOKUP($O2486,margin_ranges!$A$5:$C$10,2,FALSE),IF($Q2486*100&lt;=VLOOKUP($O2486,margin_ranges!$A$5:$C$10,3,FALSE)+10,"IN RANGE","ABOVE RANGE"),"BELOW RANGE")</f>
        <v>IN RANGE</v>
      </c>
      <c r="S2486">
        <f>MIN(VLOOKUP($O2486,margin_ranges!$A$5:$D$10,4,FALSE),$P2486*100)</f>
        <v>29.75</v>
      </c>
      <c r="T2486" s="29">
        <f>(1-$S2486/100)/(1-$F2486)-1</f>
        <v>-1.0563380281690127E-2</v>
      </c>
      <c r="U2486" s="19" t="str">
        <f>IF(ABS(IFERROR(T2486,0))&gt;0.05,INDEX(margin_ranges!$C$13:$C$16,MATCH($F2486*100,margin_ranges!$B$13:$B$16,1)),"")</f>
        <v/>
      </c>
      <c r="V2486" t="e">
        <f>MIN(VLOOKUP($U2486,margin_ranges!$A$5:$D$10,4,FALSE),$P2486*100)</f>
        <v>#N/A</v>
      </c>
      <c r="Y2486" s="29" t="e">
        <f t="shared" si="38"/>
        <v>#N/A</v>
      </c>
    </row>
    <row r="2487" spans="1:25" x14ac:dyDescent="0.3">
      <c r="A2487" s="8" t="s">
        <v>17</v>
      </c>
      <c r="B2487" s="8" t="s">
        <v>4161</v>
      </c>
      <c r="C2487" s="8" t="s">
        <v>4162</v>
      </c>
      <c r="D2487" s="8" t="s">
        <v>4286</v>
      </c>
      <c r="E2487" s="8" t="s">
        <v>4287</v>
      </c>
      <c r="F2487" s="24">
        <v>0.28999999999999998</v>
      </c>
      <c r="G2487" s="24">
        <v>1</v>
      </c>
      <c r="H2487" s="25">
        <v>426.12360000000001</v>
      </c>
      <c r="I2487" s="25">
        <v>31.845400000000001</v>
      </c>
      <c r="J2487" s="15">
        <v>1011</v>
      </c>
      <c r="K2487" s="15">
        <v>256</v>
      </c>
      <c r="L2487" s="13">
        <v>7.4700000000000003E-2</v>
      </c>
      <c r="M2487" s="7">
        <v>1.05853094</v>
      </c>
      <c r="N2487" s="26">
        <v>0.35</v>
      </c>
      <c r="O2487" s="27" t="s">
        <v>22</v>
      </c>
      <c r="P2487" s="8">
        <v>0.66935307519999998</v>
      </c>
      <c r="Q2487" s="24">
        <v>0.28999999999999998</v>
      </c>
      <c r="R2487" t="str">
        <f>IF($Q2487*100&gt;=VLOOKUP($O2487,margin_ranges!$A$5:$C$10,2,FALSE),IF($Q2487*100&lt;=VLOOKUP($O2487,margin_ranges!$A$5:$C$10,3,FALSE)+10,"IN RANGE","ABOVE RANGE"),"BELOW RANGE")</f>
        <v>IN RANGE</v>
      </c>
      <c r="S2487">
        <f>MIN(VLOOKUP($O2487,margin_ranges!$A$5:$D$10,4,FALSE),$P2487*100)</f>
        <v>29.75</v>
      </c>
      <c r="T2487" s="29">
        <f>(1-$S2487/100)/(1-$F2487)-1</f>
        <v>-1.0563380281690127E-2</v>
      </c>
      <c r="U2487" s="19" t="str">
        <f>IF(ABS(IFERROR(T2487,0))&gt;0.05,INDEX(margin_ranges!$C$13:$C$16,MATCH($F2487*100,margin_ranges!$B$13:$B$16,1)),"")</f>
        <v/>
      </c>
      <c r="V2487" t="e">
        <f>MIN(VLOOKUP($U2487,margin_ranges!$A$5:$D$10,4,FALSE),$P2487*100)</f>
        <v>#N/A</v>
      </c>
      <c r="Y2487" s="29" t="e">
        <f t="shared" si="38"/>
        <v>#N/A</v>
      </c>
    </row>
    <row r="2488" spans="1:25" x14ac:dyDescent="0.3">
      <c r="A2488" s="8" t="s">
        <v>17</v>
      </c>
      <c r="B2488" s="8" t="s">
        <v>4161</v>
      </c>
      <c r="C2488" s="8" t="s">
        <v>4162</v>
      </c>
      <c r="D2488" s="8" t="s">
        <v>4290</v>
      </c>
      <c r="E2488" s="8" t="s">
        <v>4291</v>
      </c>
      <c r="F2488" s="24">
        <v>0.28999999999999998</v>
      </c>
      <c r="G2488" s="24">
        <v>1</v>
      </c>
      <c r="H2488" s="25">
        <v>84.143100000000004</v>
      </c>
      <c r="I2488" s="25">
        <v>8.1117000000000008</v>
      </c>
      <c r="J2488" s="15">
        <v>197</v>
      </c>
      <c r="K2488" s="15">
        <v>50</v>
      </c>
      <c r="L2488" s="13">
        <v>9.64E-2</v>
      </c>
      <c r="M2488" s="7">
        <v>0.80903807999999999</v>
      </c>
      <c r="N2488" s="26">
        <v>0.35</v>
      </c>
      <c r="O2488" s="27" t="s">
        <v>22</v>
      </c>
      <c r="P2488" s="8">
        <v>0.5673874807</v>
      </c>
      <c r="Q2488" s="24">
        <v>0.28999999999999998</v>
      </c>
      <c r="R2488" t="str">
        <f>IF($Q2488*100&gt;=VLOOKUP($O2488,margin_ranges!$A$5:$C$10,2,FALSE),IF($Q2488*100&lt;=VLOOKUP($O2488,margin_ranges!$A$5:$C$10,3,FALSE)+10,"IN RANGE","ABOVE RANGE"),"BELOW RANGE")</f>
        <v>IN RANGE</v>
      </c>
      <c r="S2488">
        <f>MIN(VLOOKUP($O2488,margin_ranges!$A$5:$D$10,4,FALSE),$P2488*100)</f>
        <v>29.75</v>
      </c>
      <c r="T2488" s="29">
        <f>(1-$S2488/100)/(1-$F2488)-1</f>
        <v>-1.0563380281690127E-2</v>
      </c>
      <c r="U2488" s="19" t="str">
        <f>IF(ABS(IFERROR(T2488,0))&gt;0.05,INDEX(margin_ranges!$C$13:$C$16,MATCH($F2488*100,margin_ranges!$B$13:$B$16,1)),"")</f>
        <v/>
      </c>
      <c r="V2488" t="e">
        <f>MIN(VLOOKUP($U2488,margin_ranges!$A$5:$D$10,4,FALSE),$P2488*100)</f>
        <v>#N/A</v>
      </c>
      <c r="Y2488" s="29" t="e">
        <f t="shared" si="38"/>
        <v>#N/A</v>
      </c>
    </row>
    <row r="2489" spans="1:25" x14ac:dyDescent="0.3">
      <c r="A2489" s="8" t="s">
        <v>17</v>
      </c>
      <c r="B2489" s="8" t="s">
        <v>4161</v>
      </c>
      <c r="C2489" s="8" t="s">
        <v>4162</v>
      </c>
      <c r="D2489" s="8" t="s">
        <v>4296</v>
      </c>
      <c r="E2489" s="8" t="s">
        <v>4297</v>
      </c>
      <c r="F2489" s="24">
        <v>0.28999999999999998</v>
      </c>
      <c r="G2489" s="24">
        <v>1</v>
      </c>
      <c r="H2489" s="25">
        <v>24.8352</v>
      </c>
      <c r="I2489" s="25">
        <v>4.3795999999999999</v>
      </c>
      <c r="J2489" s="15">
        <v>138</v>
      </c>
      <c r="K2489" s="15">
        <v>34</v>
      </c>
      <c r="L2489" s="13">
        <v>0.17630000000000001</v>
      </c>
      <c r="M2489" s="7">
        <v>1.04893093</v>
      </c>
      <c r="N2489" s="26">
        <v>0.6</v>
      </c>
      <c r="O2489" s="27" t="s">
        <v>22</v>
      </c>
      <c r="P2489" s="8">
        <v>0.42798902900000002</v>
      </c>
      <c r="Q2489" s="24">
        <v>0.28999999999999998</v>
      </c>
      <c r="R2489" t="str">
        <f>IF($Q2489*100&gt;=VLOOKUP($O2489,margin_ranges!$A$5:$C$10,2,FALSE),IF($Q2489*100&lt;=VLOOKUP($O2489,margin_ranges!$A$5:$C$10,3,FALSE)+10,"IN RANGE","ABOVE RANGE"),"BELOW RANGE")</f>
        <v>IN RANGE</v>
      </c>
      <c r="S2489">
        <f>MIN(VLOOKUP($O2489,margin_ranges!$A$5:$D$10,4,FALSE),$P2489*100)</f>
        <v>29.75</v>
      </c>
      <c r="T2489" s="29">
        <f>(1-$S2489/100)/(1-$F2489)-1</f>
        <v>-1.0563380281690127E-2</v>
      </c>
      <c r="U2489" s="19" t="str">
        <f>IF(ABS(IFERROR(T2489,0))&gt;0.05,INDEX(margin_ranges!$C$13:$C$16,MATCH($F2489*100,margin_ranges!$B$13:$B$16,1)),"")</f>
        <v/>
      </c>
      <c r="V2489" t="e">
        <f>MIN(VLOOKUP($U2489,margin_ranges!$A$5:$D$10,4,FALSE),$P2489*100)</f>
        <v>#N/A</v>
      </c>
      <c r="Y2489" s="29" t="e">
        <f t="shared" si="38"/>
        <v>#N/A</v>
      </c>
    </row>
    <row r="2490" spans="1:25" x14ac:dyDescent="0.3">
      <c r="A2490" s="8" t="s">
        <v>17</v>
      </c>
      <c r="B2490" s="8" t="s">
        <v>4161</v>
      </c>
      <c r="C2490" s="8" t="s">
        <v>4162</v>
      </c>
      <c r="D2490" s="8" t="s">
        <v>4306</v>
      </c>
      <c r="E2490" s="8" t="s">
        <v>4307</v>
      </c>
      <c r="F2490" s="24">
        <v>0.28999999999999998</v>
      </c>
      <c r="G2490" s="24">
        <v>0</v>
      </c>
      <c r="H2490" s="25">
        <v>36.558599999999998</v>
      </c>
      <c r="I2490" s="25">
        <v>3.2936000000000001</v>
      </c>
      <c r="J2490" s="15">
        <v>112</v>
      </c>
      <c r="K2490" s="15">
        <v>29</v>
      </c>
      <c r="L2490" s="13">
        <v>9.01E-2</v>
      </c>
      <c r="M2490" s="7">
        <v>1.1321622200000001</v>
      </c>
      <c r="N2490" s="26">
        <v>0.75</v>
      </c>
      <c r="O2490" s="27" t="s">
        <v>22</v>
      </c>
      <c r="P2490" s="8">
        <v>0.33755076239999998</v>
      </c>
      <c r="Q2490" s="24">
        <v>0.28999999999999998</v>
      </c>
      <c r="R2490" t="str">
        <f>IF($Q2490*100&gt;=VLOOKUP($O2490,margin_ranges!$A$5:$C$10,2,FALSE),IF($Q2490*100&lt;=VLOOKUP($O2490,margin_ranges!$A$5:$C$10,3,FALSE)+10,"IN RANGE","ABOVE RANGE"),"BELOW RANGE")</f>
        <v>IN RANGE</v>
      </c>
      <c r="S2490">
        <f>MIN(VLOOKUP($O2490,margin_ranges!$A$5:$D$10,4,FALSE),$P2490*100)</f>
        <v>29.75</v>
      </c>
      <c r="T2490" s="29">
        <f>(1-$S2490/100)/(1-$F2490)-1</f>
        <v>-1.0563380281690127E-2</v>
      </c>
      <c r="U2490" s="19" t="str">
        <f>IF(ABS(IFERROR(T2490,0))&gt;0.05,INDEX(margin_ranges!$C$13:$C$16,MATCH($F2490*100,margin_ranges!$B$13:$B$16,1)),"")</f>
        <v/>
      </c>
      <c r="V2490" t="e">
        <f>MIN(VLOOKUP($U2490,margin_ranges!$A$5:$D$10,4,FALSE),$P2490*100)</f>
        <v>#N/A</v>
      </c>
      <c r="Y2490" s="29" t="e">
        <f t="shared" si="38"/>
        <v>#N/A</v>
      </c>
    </row>
    <row r="2491" spans="1:25" x14ac:dyDescent="0.3">
      <c r="A2491" s="8" t="s">
        <v>17</v>
      </c>
      <c r="B2491" s="8" t="s">
        <v>4161</v>
      </c>
      <c r="C2491" s="8" t="s">
        <v>4162</v>
      </c>
      <c r="D2491" s="8" t="s">
        <v>4312</v>
      </c>
      <c r="E2491" s="8" t="s">
        <v>4313</v>
      </c>
      <c r="F2491" s="24">
        <v>0.28999999999999998</v>
      </c>
      <c r="G2491" s="24">
        <v>0</v>
      </c>
      <c r="H2491" s="25">
        <v>7.6676000000000002</v>
      </c>
      <c r="I2491" s="25">
        <v>1.1234</v>
      </c>
      <c r="J2491" s="15">
        <v>34</v>
      </c>
      <c r="K2491" s="15">
        <v>9</v>
      </c>
      <c r="L2491" s="13">
        <v>0.14649999999999999</v>
      </c>
      <c r="M2491" s="7">
        <v>1.0106815899999999</v>
      </c>
      <c r="N2491" s="26">
        <v>0.6</v>
      </c>
      <c r="O2491" s="27" t="s">
        <v>22</v>
      </c>
      <c r="P2491" s="8">
        <v>0.4063412179</v>
      </c>
      <c r="Q2491" s="24">
        <v>0.28999999999999998</v>
      </c>
      <c r="R2491" t="str">
        <f>IF($Q2491*100&gt;=VLOOKUP($O2491,margin_ranges!$A$5:$C$10,2,FALSE),IF($Q2491*100&lt;=VLOOKUP($O2491,margin_ranges!$A$5:$C$10,3,FALSE)+10,"IN RANGE","ABOVE RANGE"),"BELOW RANGE")</f>
        <v>IN RANGE</v>
      </c>
      <c r="S2491">
        <f>MIN(VLOOKUP($O2491,margin_ranges!$A$5:$D$10,4,FALSE),$P2491*100)</f>
        <v>29.75</v>
      </c>
      <c r="T2491" s="29">
        <f>(1-$S2491/100)/(1-$F2491)-1</f>
        <v>-1.0563380281690127E-2</v>
      </c>
      <c r="U2491" s="19" t="str">
        <f>IF(ABS(IFERROR(T2491,0))&gt;0.05,INDEX(margin_ranges!$C$13:$C$16,MATCH($F2491*100,margin_ranges!$B$13:$B$16,1)),"")</f>
        <v/>
      </c>
      <c r="V2491" t="e">
        <f>MIN(VLOOKUP($U2491,margin_ranges!$A$5:$D$10,4,FALSE),$P2491*100)</f>
        <v>#N/A</v>
      </c>
      <c r="Y2491" s="29" t="e">
        <f t="shared" si="38"/>
        <v>#N/A</v>
      </c>
    </row>
    <row r="2492" spans="1:25" x14ac:dyDescent="0.3">
      <c r="A2492" s="8" t="s">
        <v>17</v>
      </c>
      <c r="B2492" s="8" t="s">
        <v>4161</v>
      </c>
      <c r="C2492" s="8" t="s">
        <v>4162</v>
      </c>
      <c r="D2492" s="8" t="s">
        <v>4324</v>
      </c>
      <c r="E2492" s="8" t="s">
        <v>4325</v>
      </c>
      <c r="F2492" s="24">
        <v>0.28999999999999998</v>
      </c>
      <c r="G2492" s="24">
        <v>0</v>
      </c>
      <c r="H2492" s="25">
        <v>14.7027</v>
      </c>
      <c r="I2492" s="25">
        <v>1.9462999999999999</v>
      </c>
      <c r="J2492" s="15">
        <v>62</v>
      </c>
      <c r="K2492" s="15">
        <v>15</v>
      </c>
      <c r="L2492" s="13">
        <v>0.13239999999999999</v>
      </c>
      <c r="M2492" s="7">
        <v>1.05339107</v>
      </c>
      <c r="N2492" s="26">
        <v>0.6</v>
      </c>
      <c r="O2492" s="27" t="s">
        <v>22</v>
      </c>
      <c r="P2492" s="8">
        <v>0.43041097039999998</v>
      </c>
      <c r="Q2492" s="24">
        <v>0.28999999999999998</v>
      </c>
      <c r="R2492" t="str">
        <f>IF($Q2492*100&gt;=VLOOKUP($O2492,margin_ranges!$A$5:$C$10,2,FALSE),IF($Q2492*100&lt;=VLOOKUP($O2492,margin_ranges!$A$5:$C$10,3,FALSE)+10,"IN RANGE","ABOVE RANGE"),"BELOW RANGE")</f>
        <v>IN RANGE</v>
      </c>
      <c r="S2492">
        <f>MIN(VLOOKUP($O2492,margin_ranges!$A$5:$D$10,4,FALSE),$P2492*100)</f>
        <v>29.75</v>
      </c>
      <c r="T2492" s="29">
        <f>(1-$S2492/100)/(1-$F2492)-1</f>
        <v>-1.0563380281690127E-2</v>
      </c>
      <c r="U2492" s="19" t="str">
        <f>IF(ABS(IFERROR(T2492,0))&gt;0.05,INDEX(margin_ranges!$C$13:$C$16,MATCH($F2492*100,margin_ranges!$B$13:$B$16,1)),"")</f>
        <v/>
      </c>
      <c r="V2492" t="e">
        <f>MIN(VLOOKUP($U2492,margin_ranges!$A$5:$D$10,4,FALSE),$P2492*100)</f>
        <v>#N/A</v>
      </c>
      <c r="Y2492" s="29" t="e">
        <f t="shared" si="38"/>
        <v>#N/A</v>
      </c>
    </row>
    <row r="2493" spans="1:25" x14ac:dyDescent="0.3">
      <c r="A2493" s="8" t="s">
        <v>17</v>
      </c>
      <c r="B2493" s="8" t="s">
        <v>4161</v>
      </c>
      <c r="C2493" s="8" t="s">
        <v>4162</v>
      </c>
      <c r="D2493" s="8" t="s">
        <v>4326</v>
      </c>
      <c r="E2493" s="8" t="s">
        <v>4327</v>
      </c>
      <c r="F2493" s="24">
        <v>0.28999999999999998</v>
      </c>
      <c r="G2493" s="24">
        <v>0</v>
      </c>
      <c r="H2493" s="25">
        <v>27.6389</v>
      </c>
      <c r="I2493" s="25">
        <v>1.4374</v>
      </c>
      <c r="J2493" s="15">
        <v>28</v>
      </c>
      <c r="K2493" s="15">
        <v>7</v>
      </c>
      <c r="L2493" s="13">
        <v>5.1999999999999998E-2</v>
      </c>
      <c r="M2493" s="7">
        <v>0.65368714000000006</v>
      </c>
      <c r="N2493" s="26">
        <v>0.3</v>
      </c>
      <c r="O2493" s="27" t="s">
        <v>22</v>
      </c>
      <c r="P2493" s="8">
        <v>0.54106485849999997</v>
      </c>
      <c r="Q2493" s="24">
        <v>0.28999999999999998</v>
      </c>
      <c r="R2493" t="str">
        <f>IF($Q2493*100&gt;=VLOOKUP($O2493,margin_ranges!$A$5:$C$10,2,FALSE),IF($Q2493*100&lt;=VLOOKUP($O2493,margin_ranges!$A$5:$C$10,3,FALSE)+10,"IN RANGE","ABOVE RANGE"),"BELOW RANGE")</f>
        <v>IN RANGE</v>
      </c>
      <c r="S2493">
        <f>MIN(VLOOKUP($O2493,margin_ranges!$A$5:$D$10,4,FALSE),$P2493*100)</f>
        <v>29.75</v>
      </c>
      <c r="T2493" s="29">
        <f>(1-$S2493/100)/(1-$F2493)-1</f>
        <v>-1.0563380281690127E-2</v>
      </c>
      <c r="U2493" s="19" t="str">
        <f>IF(ABS(IFERROR(T2493,0))&gt;0.05,INDEX(margin_ranges!$C$13:$C$16,MATCH($F2493*100,margin_ranges!$B$13:$B$16,1)),"")</f>
        <v/>
      </c>
      <c r="V2493" t="e">
        <f>MIN(VLOOKUP($U2493,margin_ranges!$A$5:$D$10,4,FALSE),$P2493*100)</f>
        <v>#N/A</v>
      </c>
      <c r="Y2493" s="29" t="e">
        <f t="shared" si="38"/>
        <v>#N/A</v>
      </c>
    </row>
    <row r="2494" spans="1:25" x14ac:dyDescent="0.3">
      <c r="A2494" s="8" t="s">
        <v>17</v>
      </c>
      <c r="B2494" s="8" t="s">
        <v>4161</v>
      </c>
      <c r="C2494" s="8" t="s">
        <v>4162</v>
      </c>
      <c r="D2494" s="8" t="s">
        <v>4328</v>
      </c>
      <c r="E2494" s="8" t="s">
        <v>4329</v>
      </c>
      <c r="F2494" s="24">
        <v>0.28999999999999998</v>
      </c>
      <c r="G2494" s="24">
        <v>0</v>
      </c>
      <c r="H2494" s="25">
        <v>1.7024999999999999</v>
      </c>
      <c r="I2494" s="25">
        <v>0.2258</v>
      </c>
      <c r="J2494" s="15">
        <v>10</v>
      </c>
      <c r="K2494" s="15">
        <v>2</v>
      </c>
      <c r="L2494" s="13">
        <v>0.1326</v>
      </c>
      <c r="M2494" s="7">
        <v>1.4937994299999999</v>
      </c>
      <c r="N2494" s="26">
        <v>1</v>
      </c>
      <c r="O2494" s="27" t="s">
        <v>92</v>
      </c>
      <c r="P2494" s="8">
        <v>0.33056608570000001</v>
      </c>
      <c r="Q2494" s="24">
        <v>0.28999999999999998</v>
      </c>
      <c r="R2494" t="str">
        <f>IF($Q2494*100&gt;=VLOOKUP($O2494,margin_ranges!$A$5:$C$10,2,FALSE),IF($Q2494*100&lt;=VLOOKUP($O2494,margin_ranges!$A$5:$C$10,3,FALSE)+10,"IN RANGE","ABOVE RANGE"),"BELOW RANGE")</f>
        <v>IN RANGE</v>
      </c>
      <c r="S2494">
        <f>MIN(VLOOKUP($O2494,margin_ranges!$A$5:$D$10,4,FALSE),$P2494*100)</f>
        <v>29.75</v>
      </c>
      <c r="T2494" s="29">
        <f>(1-$S2494/100)/(1-$F2494)-1</f>
        <v>-1.0563380281690127E-2</v>
      </c>
      <c r="U2494" s="19" t="str">
        <f>IF(ABS(IFERROR(T2494,0))&gt;0.05,INDEX(margin_ranges!$C$13:$C$16,MATCH($F2494*100,margin_ranges!$B$13:$B$16,1)),"")</f>
        <v/>
      </c>
      <c r="V2494" t="e">
        <f>MIN(VLOOKUP($U2494,margin_ranges!$A$5:$D$10,4,FALSE),$P2494*100)</f>
        <v>#N/A</v>
      </c>
      <c r="Y2494" s="29" t="e">
        <f t="shared" si="38"/>
        <v>#N/A</v>
      </c>
    </row>
    <row r="2495" spans="1:25" x14ac:dyDescent="0.3">
      <c r="A2495" s="8" t="s">
        <v>17</v>
      </c>
      <c r="B2495" s="8" t="s">
        <v>4161</v>
      </c>
      <c r="C2495" s="8" t="s">
        <v>4162</v>
      </c>
      <c r="D2495" s="8" t="s">
        <v>4330</v>
      </c>
      <c r="E2495" s="8" t="s">
        <v>4331</v>
      </c>
      <c r="F2495" s="24">
        <v>0.28999999999999998</v>
      </c>
      <c r="G2495" s="24">
        <v>1</v>
      </c>
      <c r="H2495" s="25">
        <v>70.318799999999996</v>
      </c>
      <c r="I2495" s="25">
        <v>5.8789999999999996</v>
      </c>
      <c r="J2495" s="15">
        <v>197</v>
      </c>
      <c r="K2495" s="15">
        <v>55</v>
      </c>
      <c r="L2495" s="13">
        <v>8.3599999999999994E-2</v>
      </c>
      <c r="M2495" s="7">
        <v>1.11945666</v>
      </c>
      <c r="N2495" s="26">
        <v>0.45</v>
      </c>
      <c r="O2495" s="27" t="s">
        <v>22</v>
      </c>
      <c r="P2495" s="8">
        <v>0.59801927539999999</v>
      </c>
      <c r="Q2495" s="24">
        <v>0.28999999999999998</v>
      </c>
      <c r="R2495" t="str">
        <f>IF($Q2495*100&gt;=VLOOKUP($O2495,margin_ranges!$A$5:$C$10,2,FALSE),IF($Q2495*100&lt;=VLOOKUP($O2495,margin_ranges!$A$5:$C$10,3,FALSE)+10,"IN RANGE","ABOVE RANGE"),"BELOW RANGE")</f>
        <v>IN RANGE</v>
      </c>
      <c r="S2495">
        <f>MIN(VLOOKUP($O2495,margin_ranges!$A$5:$D$10,4,FALSE),$P2495*100)</f>
        <v>29.75</v>
      </c>
      <c r="T2495" s="29">
        <f>(1-$S2495/100)/(1-$F2495)-1</f>
        <v>-1.0563380281690127E-2</v>
      </c>
      <c r="U2495" s="19" t="str">
        <f>IF(ABS(IFERROR(T2495,0))&gt;0.05,INDEX(margin_ranges!$C$13:$C$16,MATCH($F2495*100,margin_ranges!$B$13:$B$16,1)),"")</f>
        <v/>
      </c>
      <c r="V2495" t="e">
        <f>MIN(VLOOKUP($U2495,margin_ranges!$A$5:$D$10,4,FALSE),$P2495*100)</f>
        <v>#N/A</v>
      </c>
      <c r="Y2495" s="29" t="e">
        <f t="shared" si="38"/>
        <v>#N/A</v>
      </c>
    </row>
    <row r="2496" spans="1:25" x14ac:dyDescent="0.3">
      <c r="A2496" s="8" t="s">
        <v>17</v>
      </c>
      <c r="B2496" s="8" t="s">
        <v>4161</v>
      </c>
      <c r="C2496" s="8" t="s">
        <v>4162</v>
      </c>
      <c r="D2496" s="8" t="s">
        <v>4346</v>
      </c>
      <c r="E2496" s="8" t="s">
        <v>4347</v>
      </c>
      <c r="F2496" s="24">
        <v>0.28999999999999998</v>
      </c>
      <c r="G2496" s="24">
        <v>0</v>
      </c>
      <c r="H2496" s="25">
        <v>1.3376999999999999</v>
      </c>
      <c r="I2496" s="25">
        <v>0.28999999999999998</v>
      </c>
      <c r="J2496" s="15">
        <v>8</v>
      </c>
      <c r="K2496" s="15">
        <v>2</v>
      </c>
      <c r="L2496" s="13">
        <v>0.21679999999999999</v>
      </c>
      <c r="M2496" s="7">
        <v>0.97054187000000003</v>
      </c>
      <c r="N2496" s="26">
        <v>0.65</v>
      </c>
      <c r="O2496" s="27" t="s">
        <v>22</v>
      </c>
      <c r="P2496" s="8">
        <v>0.3302710385</v>
      </c>
      <c r="Q2496" s="24">
        <v>0.28999999999999998</v>
      </c>
      <c r="R2496" t="str">
        <f>IF($Q2496*100&gt;=VLOOKUP($O2496,margin_ranges!$A$5:$C$10,2,FALSE),IF($Q2496*100&lt;=VLOOKUP($O2496,margin_ranges!$A$5:$C$10,3,FALSE)+10,"IN RANGE","ABOVE RANGE"),"BELOW RANGE")</f>
        <v>IN RANGE</v>
      </c>
      <c r="S2496">
        <f>MIN(VLOOKUP($O2496,margin_ranges!$A$5:$D$10,4,FALSE),$P2496*100)</f>
        <v>29.75</v>
      </c>
      <c r="T2496" s="29">
        <f>(1-$S2496/100)/(1-$F2496)-1</f>
        <v>-1.0563380281690127E-2</v>
      </c>
      <c r="U2496" s="19" t="str">
        <f>IF(ABS(IFERROR(T2496,0))&gt;0.05,INDEX(margin_ranges!$C$13:$C$16,MATCH($F2496*100,margin_ranges!$B$13:$B$16,1)),"")</f>
        <v/>
      </c>
      <c r="V2496" t="e">
        <f>MIN(VLOOKUP($U2496,margin_ranges!$A$5:$D$10,4,FALSE),$P2496*100)</f>
        <v>#N/A</v>
      </c>
      <c r="Y2496" s="29" t="e">
        <f t="shared" si="38"/>
        <v>#N/A</v>
      </c>
    </row>
    <row r="2497" spans="1:25" x14ac:dyDescent="0.3">
      <c r="A2497" s="8" t="s">
        <v>17</v>
      </c>
      <c r="B2497" s="8" t="s">
        <v>4161</v>
      </c>
      <c r="C2497" s="8" t="s">
        <v>4162</v>
      </c>
      <c r="D2497" s="8" t="s">
        <v>4348</v>
      </c>
      <c r="E2497" s="8" t="s">
        <v>4349</v>
      </c>
      <c r="F2497" s="24">
        <v>0.28999999999999998</v>
      </c>
      <c r="G2497" s="24">
        <v>0</v>
      </c>
      <c r="H2497" s="25">
        <v>8.5984999999999996</v>
      </c>
      <c r="I2497" s="25">
        <v>0.72789999999999999</v>
      </c>
      <c r="J2497" s="15">
        <v>40</v>
      </c>
      <c r="K2497" s="15">
        <v>10</v>
      </c>
      <c r="L2497" s="13">
        <v>8.4599999999999995E-2</v>
      </c>
      <c r="M2497" s="7">
        <v>1.8374386700000001</v>
      </c>
      <c r="N2497" s="26">
        <v>1.1000000000000001</v>
      </c>
      <c r="O2497" s="27" t="s">
        <v>92</v>
      </c>
      <c r="P2497" s="8">
        <v>0.40134056130000001</v>
      </c>
      <c r="Q2497" s="24">
        <v>0.28999999999999998</v>
      </c>
      <c r="R2497" t="str">
        <f>IF($Q2497*100&gt;=VLOOKUP($O2497,margin_ranges!$A$5:$C$10,2,FALSE),IF($Q2497*100&lt;=VLOOKUP($O2497,margin_ranges!$A$5:$C$10,3,FALSE)+10,"IN RANGE","ABOVE RANGE"),"BELOW RANGE")</f>
        <v>IN RANGE</v>
      </c>
      <c r="S2497">
        <f>MIN(VLOOKUP($O2497,margin_ranges!$A$5:$D$10,4,FALSE),$P2497*100)</f>
        <v>29.75</v>
      </c>
      <c r="T2497" s="29">
        <f>(1-$S2497/100)/(1-$F2497)-1</f>
        <v>-1.0563380281690127E-2</v>
      </c>
      <c r="U2497" s="19" t="str">
        <f>IF(ABS(IFERROR(T2497,0))&gt;0.05,INDEX(margin_ranges!$C$13:$C$16,MATCH($F2497*100,margin_ranges!$B$13:$B$16,1)),"")</f>
        <v/>
      </c>
      <c r="V2497" t="e">
        <f>MIN(VLOOKUP($U2497,margin_ranges!$A$5:$D$10,4,FALSE),$P2497*100)</f>
        <v>#N/A</v>
      </c>
      <c r="Y2497" s="29" t="e">
        <f t="shared" si="38"/>
        <v>#N/A</v>
      </c>
    </row>
    <row r="2498" spans="1:25" x14ac:dyDescent="0.3">
      <c r="A2498" s="8" t="s">
        <v>17</v>
      </c>
      <c r="B2498" s="8" t="s">
        <v>4161</v>
      </c>
      <c r="C2498" s="8" t="s">
        <v>4162</v>
      </c>
      <c r="D2498" s="8" t="s">
        <v>4360</v>
      </c>
      <c r="E2498" s="8" t="s">
        <v>4361</v>
      </c>
      <c r="F2498" s="24">
        <v>0.28999999999999998</v>
      </c>
      <c r="G2498" s="24">
        <v>0</v>
      </c>
      <c r="H2498" s="25">
        <v>40.648299999999999</v>
      </c>
      <c r="I2498" s="25">
        <v>6.2496</v>
      </c>
      <c r="J2498" s="15">
        <v>438</v>
      </c>
      <c r="K2498" s="15">
        <v>112</v>
      </c>
      <c r="L2498" s="13">
        <v>0.1537</v>
      </c>
      <c r="M2498" s="7">
        <v>2.3354915799999998</v>
      </c>
      <c r="N2498" s="26">
        <v>1.5</v>
      </c>
      <c r="O2498" s="27" t="s">
        <v>22</v>
      </c>
      <c r="P2498" s="8">
        <v>0.35773692569999999</v>
      </c>
      <c r="Q2498" s="24">
        <v>0.28999999999999998</v>
      </c>
      <c r="R2498" t="str">
        <f>IF($Q2498*100&gt;=VLOOKUP($O2498,margin_ranges!$A$5:$C$10,2,FALSE),IF($Q2498*100&lt;=VLOOKUP($O2498,margin_ranges!$A$5:$C$10,3,FALSE)+10,"IN RANGE","ABOVE RANGE"),"BELOW RANGE")</f>
        <v>IN RANGE</v>
      </c>
      <c r="S2498">
        <f>MIN(VLOOKUP($O2498,margin_ranges!$A$5:$D$10,4,FALSE),$P2498*100)</f>
        <v>29.75</v>
      </c>
      <c r="T2498" s="29">
        <f>(1-$S2498/100)/(1-$F2498)-1</f>
        <v>-1.0563380281690127E-2</v>
      </c>
      <c r="U2498" s="19" t="str">
        <f>IF(ABS(IFERROR(T2498,0))&gt;0.05,INDEX(margin_ranges!$C$13:$C$16,MATCH($F2498*100,margin_ranges!$B$13:$B$16,1)),"")</f>
        <v/>
      </c>
      <c r="V2498" t="e">
        <f>MIN(VLOOKUP($U2498,margin_ranges!$A$5:$D$10,4,FALSE),$P2498*100)</f>
        <v>#N/A</v>
      </c>
      <c r="Y2498" s="29" t="e">
        <f t="shared" si="38"/>
        <v>#N/A</v>
      </c>
    </row>
    <row r="2499" spans="1:25" x14ac:dyDescent="0.3">
      <c r="A2499" s="8" t="s">
        <v>17</v>
      </c>
      <c r="B2499" s="8" t="s">
        <v>4161</v>
      </c>
      <c r="C2499" s="8" t="s">
        <v>4162</v>
      </c>
      <c r="D2499" s="8" t="s">
        <v>4370</v>
      </c>
      <c r="E2499" s="8" t="s">
        <v>4371</v>
      </c>
      <c r="F2499" s="24">
        <v>0.28999999999999998</v>
      </c>
      <c r="G2499" s="24">
        <v>0</v>
      </c>
      <c r="H2499" s="25">
        <v>27.537199999999999</v>
      </c>
      <c r="I2499" s="25">
        <v>6.0689000000000002</v>
      </c>
      <c r="J2499" s="15">
        <v>263</v>
      </c>
      <c r="K2499" s="15">
        <v>67</v>
      </c>
      <c r="L2499" s="13">
        <v>0.22040000000000001</v>
      </c>
      <c r="M2499" s="7">
        <v>1.4468104100000001</v>
      </c>
      <c r="N2499" s="26">
        <v>1</v>
      </c>
      <c r="O2499" s="27" t="s">
        <v>22</v>
      </c>
      <c r="P2499" s="8">
        <v>0.30882443859999997</v>
      </c>
      <c r="Q2499" s="24">
        <v>0.28999999999999998</v>
      </c>
      <c r="R2499" t="str">
        <f>IF($Q2499*100&gt;=VLOOKUP($O2499,margin_ranges!$A$5:$C$10,2,FALSE),IF($Q2499*100&lt;=VLOOKUP($O2499,margin_ranges!$A$5:$C$10,3,FALSE)+10,"IN RANGE","ABOVE RANGE"),"BELOW RANGE")</f>
        <v>IN RANGE</v>
      </c>
      <c r="S2499">
        <f>MIN(VLOOKUP($O2499,margin_ranges!$A$5:$D$10,4,FALSE),$P2499*100)</f>
        <v>29.75</v>
      </c>
      <c r="T2499" s="29">
        <f>(1-$S2499/100)/(1-$F2499)-1</f>
        <v>-1.0563380281690127E-2</v>
      </c>
      <c r="U2499" s="19" t="str">
        <f>IF(ABS(IFERROR(T2499,0))&gt;0.05,INDEX(margin_ranges!$C$13:$C$16,MATCH($F2499*100,margin_ranges!$B$13:$B$16,1)),"")</f>
        <v/>
      </c>
      <c r="V2499" t="e">
        <f>MIN(VLOOKUP($U2499,margin_ranges!$A$5:$D$10,4,FALSE),$P2499*100)</f>
        <v>#N/A</v>
      </c>
      <c r="Y2499" s="29" t="e">
        <f t="shared" si="38"/>
        <v>#N/A</v>
      </c>
    </row>
    <row r="2500" spans="1:25" x14ac:dyDescent="0.3">
      <c r="A2500" s="8" t="s">
        <v>17</v>
      </c>
      <c r="B2500" s="8" t="s">
        <v>4161</v>
      </c>
      <c r="C2500" s="8" t="s">
        <v>4162</v>
      </c>
      <c r="D2500" s="8" t="s">
        <v>4372</v>
      </c>
      <c r="E2500" s="8" t="s">
        <v>4373</v>
      </c>
      <c r="F2500" s="24">
        <v>0.28999999999999998</v>
      </c>
      <c r="G2500" s="24">
        <v>0</v>
      </c>
      <c r="H2500" s="25">
        <v>4.9459</v>
      </c>
      <c r="I2500" s="25">
        <v>0.60750000000000004</v>
      </c>
      <c r="J2500" s="15">
        <v>28</v>
      </c>
      <c r="K2500" s="15">
        <v>7</v>
      </c>
      <c r="L2500" s="13">
        <v>0.12280000000000001</v>
      </c>
      <c r="M2500" s="7">
        <v>1.53507349</v>
      </c>
      <c r="N2500" s="26">
        <v>1.05</v>
      </c>
      <c r="O2500" s="27" t="s">
        <v>22</v>
      </c>
      <c r="P2500" s="8">
        <v>0.31599365800000001</v>
      </c>
      <c r="Q2500" s="24">
        <v>0.28999999999999998</v>
      </c>
      <c r="R2500" t="str">
        <f>IF($Q2500*100&gt;=VLOOKUP($O2500,margin_ranges!$A$5:$C$10,2,FALSE),IF($Q2500*100&lt;=VLOOKUP($O2500,margin_ranges!$A$5:$C$10,3,FALSE)+10,"IN RANGE","ABOVE RANGE"),"BELOW RANGE")</f>
        <v>IN RANGE</v>
      </c>
      <c r="S2500">
        <f>MIN(VLOOKUP($O2500,margin_ranges!$A$5:$D$10,4,FALSE),$P2500*100)</f>
        <v>29.75</v>
      </c>
      <c r="T2500" s="29">
        <f>(1-$S2500/100)/(1-$F2500)-1</f>
        <v>-1.0563380281690127E-2</v>
      </c>
      <c r="U2500" s="19" t="str">
        <f>IF(ABS(IFERROR(T2500,0))&gt;0.05,INDEX(margin_ranges!$C$13:$C$16,MATCH($F2500*100,margin_ranges!$B$13:$B$16,1)),"")</f>
        <v/>
      </c>
      <c r="V2500" t="e">
        <f>MIN(VLOOKUP($U2500,margin_ranges!$A$5:$D$10,4,FALSE),$P2500*100)</f>
        <v>#N/A</v>
      </c>
      <c r="Y2500" s="29" t="e">
        <f t="shared" si="38"/>
        <v>#N/A</v>
      </c>
    </row>
    <row r="2501" spans="1:25" x14ac:dyDescent="0.3">
      <c r="A2501" s="8" t="s">
        <v>17</v>
      </c>
      <c r="B2501" s="8" t="s">
        <v>4161</v>
      </c>
      <c r="C2501" s="8" t="s">
        <v>4162</v>
      </c>
      <c r="D2501" s="8" t="s">
        <v>4376</v>
      </c>
      <c r="E2501" s="8" t="s">
        <v>4377</v>
      </c>
      <c r="F2501" s="24">
        <v>0.28999999999999998</v>
      </c>
      <c r="G2501" s="24">
        <v>0</v>
      </c>
      <c r="H2501" s="25">
        <v>14.8401</v>
      </c>
      <c r="I2501" s="25">
        <v>1.0972999999999999</v>
      </c>
      <c r="J2501" s="15">
        <v>32</v>
      </c>
      <c r="K2501" s="15">
        <v>8</v>
      </c>
      <c r="L2501" s="13">
        <v>7.3899999999999993E-2</v>
      </c>
      <c r="M2501" s="7">
        <v>0.96498503000000002</v>
      </c>
      <c r="N2501" s="26">
        <v>0.65</v>
      </c>
      <c r="O2501" s="27" t="s">
        <v>22</v>
      </c>
      <c r="P2501" s="8">
        <v>0.32641441980000002</v>
      </c>
      <c r="Q2501" s="24">
        <v>0.28999999999999998</v>
      </c>
      <c r="R2501" t="str">
        <f>IF($Q2501*100&gt;=VLOOKUP($O2501,margin_ranges!$A$5:$C$10,2,FALSE),IF($Q2501*100&lt;=VLOOKUP($O2501,margin_ranges!$A$5:$C$10,3,FALSE)+10,"IN RANGE","ABOVE RANGE"),"BELOW RANGE")</f>
        <v>IN RANGE</v>
      </c>
      <c r="S2501">
        <f>MIN(VLOOKUP($O2501,margin_ranges!$A$5:$D$10,4,FALSE),$P2501*100)</f>
        <v>29.75</v>
      </c>
      <c r="T2501" s="29">
        <f>(1-$S2501/100)/(1-$F2501)-1</f>
        <v>-1.0563380281690127E-2</v>
      </c>
      <c r="U2501" s="19" t="str">
        <f>IF(ABS(IFERROR(T2501,0))&gt;0.05,INDEX(margin_ranges!$C$13:$C$16,MATCH($F2501*100,margin_ranges!$B$13:$B$16,1)),"")</f>
        <v/>
      </c>
      <c r="V2501" t="e">
        <f>MIN(VLOOKUP($U2501,margin_ranges!$A$5:$D$10,4,FALSE),$P2501*100)</f>
        <v>#N/A</v>
      </c>
      <c r="Y2501" s="29" t="e">
        <f t="shared" si="38"/>
        <v>#N/A</v>
      </c>
    </row>
    <row r="2502" spans="1:25" x14ac:dyDescent="0.3">
      <c r="A2502" s="8" t="s">
        <v>17</v>
      </c>
      <c r="B2502" s="8" t="s">
        <v>4161</v>
      </c>
      <c r="C2502" s="8" t="s">
        <v>4162</v>
      </c>
      <c r="D2502" s="8" t="s">
        <v>4394</v>
      </c>
      <c r="E2502" s="8" t="s">
        <v>4395</v>
      </c>
      <c r="F2502" s="24">
        <v>0.28999999999999998</v>
      </c>
      <c r="G2502" s="24">
        <v>0</v>
      </c>
      <c r="H2502" s="25">
        <v>3.7155999999999998</v>
      </c>
      <c r="I2502" s="25">
        <v>0.44819999999999999</v>
      </c>
      <c r="J2502" s="15">
        <v>13</v>
      </c>
      <c r="K2502" s="15">
        <v>3</v>
      </c>
      <c r="L2502" s="13">
        <v>0.1206</v>
      </c>
      <c r="M2502" s="7">
        <v>0.94540239000000004</v>
      </c>
      <c r="N2502" s="26">
        <v>0.65</v>
      </c>
      <c r="O2502" s="27" t="s">
        <v>22</v>
      </c>
      <c r="P2502" s="8">
        <v>0.31246207269999998</v>
      </c>
      <c r="Q2502" s="24">
        <v>0.28999999999999998</v>
      </c>
      <c r="R2502" t="str">
        <f>IF($Q2502*100&gt;=VLOOKUP($O2502,margin_ranges!$A$5:$C$10,2,FALSE),IF($Q2502*100&lt;=VLOOKUP($O2502,margin_ranges!$A$5:$C$10,3,FALSE)+10,"IN RANGE","ABOVE RANGE"),"BELOW RANGE")</f>
        <v>IN RANGE</v>
      </c>
      <c r="S2502">
        <f>MIN(VLOOKUP($O2502,margin_ranges!$A$5:$D$10,4,FALSE),$P2502*100)</f>
        <v>29.75</v>
      </c>
      <c r="T2502" s="29">
        <f>(1-$S2502/100)/(1-$F2502)-1</f>
        <v>-1.0563380281690127E-2</v>
      </c>
      <c r="U2502" s="19" t="str">
        <f>IF(ABS(IFERROR(T2502,0))&gt;0.05,INDEX(margin_ranges!$C$13:$C$16,MATCH($F2502*100,margin_ranges!$B$13:$B$16,1)),"")</f>
        <v/>
      </c>
      <c r="V2502" t="e">
        <f>MIN(VLOOKUP($U2502,margin_ranges!$A$5:$D$10,4,FALSE),$P2502*100)</f>
        <v>#N/A</v>
      </c>
      <c r="Y2502" s="29" t="e">
        <f t="shared" si="38"/>
        <v>#N/A</v>
      </c>
    </row>
    <row r="2503" spans="1:25" x14ac:dyDescent="0.3">
      <c r="A2503" s="8" t="s">
        <v>17</v>
      </c>
      <c r="B2503" s="8" t="s">
        <v>4161</v>
      </c>
      <c r="C2503" s="8" t="s">
        <v>4162</v>
      </c>
      <c r="D2503" s="8" t="s">
        <v>4400</v>
      </c>
      <c r="E2503" s="8" t="s">
        <v>4401</v>
      </c>
      <c r="F2503" s="24">
        <v>0.28999999999999998</v>
      </c>
      <c r="G2503" s="24">
        <v>1</v>
      </c>
      <c r="H2503" s="25">
        <v>396.43439999999998</v>
      </c>
      <c r="I2503" s="25">
        <v>91.399000000000001</v>
      </c>
      <c r="J2503" s="15">
        <v>7217</v>
      </c>
      <c r="K2503" s="15">
        <v>1861</v>
      </c>
      <c r="L2503" s="13">
        <v>0.2306</v>
      </c>
      <c r="M2503" s="7">
        <v>2.6321097600000001</v>
      </c>
      <c r="N2503" s="26">
        <v>1.79</v>
      </c>
      <c r="O2503" s="27" t="s">
        <v>92</v>
      </c>
      <c r="P2503" s="8">
        <v>0.3199371748</v>
      </c>
      <c r="Q2503" s="24">
        <v>0.28999999999999998</v>
      </c>
      <c r="R2503" t="str">
        <f>IF($Q2503*100&gt;=VLOOKUP($O2503,margin_ranges!$A$5:$C$10,2,FALSE),IF($Q2503*100&lt;=VLOOKUP($O2503,margin_ranges!$A$5:$C$10,3,FALSE)+10,"IN RANGE","ABOVE RANGE"),"BELOW RANGE")</f>
        <v>IN RANGE</v>
      </c>
      <c r="S2503">
        <f>MIN(VLOOKUP($O2503,margin_ranges!$A$5:$D$10,4,FALSE),$P2503*100)</f>
        <v>29.75</v>
      </c>
      <c r="T2503" s="29">
        <f>(1-$S2503/100)/(1-$F2503)-1</f>
        <v>-1.0563380281690127E-2</v>
      </c>
      <c r="U2503" s="19" t="str">
        <f>IF(ABS(IFERROR(T2503,0))&gt;0.05,INDEX(margin_ranges!$C$13:$C$16,MATCH($F2503*100,margin_ranges!$B$13:$B$16,1)),"")</f>
        <v/>
      </c>
      <c r="V2503" t="e">
        <f>MIN(VLOOKUP($U2503,margin_ranges!$A$5:$D$10,4,FALSE),$P2503*100)</f>
        <v>#N/A</v>
      </c>
      <c r="Y2503" s="29" t="e">
        <f t="shared" si="38"/>
        <v>#N/A</v>
      </c>
    </row>
    <row r="2504" spans="1:25" x14ac:dyDescent="0.3">
      <c r="A2504" s="8" t="s">
        <v>17</v>
      </c>
      <c r="B2504" s="8" t="s">
        <v>4161</v>
      </c>
      <c r="C2504" s="8" t="s">
        <v>4162</v>
      </c>
      <c r="D2504" s="8" t="s">
        <v>4402</v>
      </c>
      <c r="E2504" s="8" t="s">
        <v>4403</v>
      </c>
      <c r="F2504" s="24">
        <v>0.28999999999999998</v>
      </c>
      <c r="G2504" s="24">
        <v>0</v>
      </c>
      <c r="H2504" s="25">
        <v>14.161300000000001</v>
      </c>
      <c r="I2504" s="25">
        <v>2.1425999999999998</v>
      </c>
      <c r="J2504" s="15">
        <v>93</v>
      </c>
      <c r="K2504" s="15">
        <v>24</v>
      </c>
      <c r="L2504" s="13">
        <v>0.15129999999999999</v>
      </c>
      <c r="M2504" s="7">
        <v>1.45395053</v>
      </c>
      <c r="N2504" s="26">
        <v>0.99</v>
      </c>
      <c r="O2504" s="27" t="s">
        <v>22</v>
      </c>
      <c r="P2504" s="8">
        <v>0.31909650169999998</v>
      </c>
      <c r="Q2504" s="24">
        <v>0.28999999999999998</v>
      </c>
      <c r="R2504" t="str">
        <f>IF($Q2504*100&gt;=VLOOKUP($O2504,margin_ranges!$A$5:$C$10,2,FALSE),IF($Q2504*100&lt;=VLOOKUP($O2504,margin_ranges!$A$5:$C$10,3,FALSE)+10,"IN RANGE","ABOVE RANGE"),"BELOW RANGE")</f>
        <v>IN RANGE</v>
      </c>
      <c r="S2504">
        <f>MIN(VLOOKUP($O2504,margin_ranges!$A$5:$D$10,4,FALSE),$P2504*100)</f>
        <v>29.75</v>
      </c>
      <c r="T2504" s="29">
        <f>(1-$S2504/100)/(1-$F2504)-1</f>
        <v>-1.0563380281690127E-2</v>
      </c>
      <c r="U2504" s="19" t="str">
        <f>IF(ABS(IFERROR(T2504,0))&gt;0.05,INDEX(margin_ranges!$C$13:$C$16,MATCH($F2504*100,margin_ranges!$B$13:$B$16,1)),"")</f>
        <v/>
      </c>
      <c r="V2504" t="e">
        <f>MIN(VLOOKUP($U2504,margin_ranges!$A$5:$D$10,4,FALSE),$P2504*100)</f>
        <v>#N/A</v>
      </c>
      <c r="Y2504" s="29" t="e">
        <f t="shared" si="38"/>
        <v>#N/A</v>
      </c>
    </row>
    <row r="2505" spans="1:25" x14ac:dyDescent="0.3">
      <c r="A2505" s="8" t="s">
        <v>17</v>
      </c>
      <c r="B2505" s="8" t="s">
        <v>4161</v>
      </c>
      <c r="C2505" s="8" t="s">
        <v>4162</v>
      </c>
      <c r="D2505" s="8" t="s">
        <v>4414</v>
      </c>
      <c r="E2505" s="8" t="s">
        <v>4415</v>
      </c>
      <c r="F2505" s="24">
        <v>0.28999999999999998</v>
      </c>
      <c r="G2505" s="24">
        <v>0</v>
      </c>
      <c r="H2505" s="25">
        <v>17.892700000000001</v>
      </c>
      <c r="I2505" s="25">
        <v>3.3871000000000002</v>
      </c>
      <c r="J2505" s="15">
        <v>47</v>
      </c>
      <c r="K2505" s="15">
        <v>12</v>
      </c>
      <c r="L2505" s="13">
        <v>0.1893</v>
      </c>
      <c r="M2505" s="7">
        <v>0.46685716999999999</v>
      </c>
      <c r="N2505" s="26">
        <v>0.3</v>
      </c>
      <c r="O2505" s="27" t="s">
        <v>22</v>
      </c>
      <c r="P2505" s="8">
        <v>0.35740517389999998</v>
      </c>
      <c r="Q2505" s="24">
        <v>0.28999999999999998</v>
      </c>
      <c r="R2505" t="str">
        <f>IF($Q2505*100&gt;=VLOOKUP($O2505,margin_ranges!$A$5:$C$10,2,FALSE),IF($Q2505*100&lt;=VLOOKUP($O2505,margin_ranges!$A$5:$C$10,3,FALSE)+10,"IN RANGE","ABOVE RANGE"),"BELOW RANGE")</f>
        <v>IN RANGE</v>
      </c>
      <c r="S2505">
        <f>MIN(VLOOKUP($O2505,margin_ranges!$A$5:$D$10,4,FALSE),$P2505*100)</f>
        <v>29.75</v>
      </c>
      <c r="T2505" s="29">
        <f>(1-$S2505/100)/(1-$F2505)-1</f>
        <v>-1.0563380281690127E-2</v>
      </c>
      <c r="U2505" s="19" t="str">
        <f>IF(ABS(IFERROR(T2505,0))&gt;0.05,INDEX(margin_ranges!$C$13:$C$16,MATCH($F2505*100,margin_ranges!$B$13:$B$16,1)),"")</f>
        <v/>
      </c>
      <c r="V2505" t="e">
        <f>MIN(VLOOKUP($U2505,margin_ranges!$A$5:$D$10,4,FALSE),$P2505*100)</f>
        <v>#N/A</v>
      </c>
      <c r="Y2505" s="29" t="e">
        <f t="shared" si="38"/>
        <v>#N/A</v>
      </c>
    </row>
    <row r="2506" spans="1:25" x14ac:dyDescent="0.3">
      <c r="A2506" s="8" t="s">
        <v>17</v>
      </c>
      <c r="B2506" s="8" t="s">
        <v>4161</v>
      </c>
      <c r="C2506" s="8" t="s">
        <v>4162</v>
      </c>
      <c r="D2506" s="8" t="s">
        <v>4416</v>
      </c>
      <c r="E2506" s="8" t="s">
        <v>4417</v>
      </c>
      <c r="F2506" s="24">
        <v>0.28999999999999998</v>
      </c>
      <c r="G2506" s="24">
        <v>0</v>
      </c>
      <c r="H2506" s="25">
        <v>21.3339</v>
      </c>
      <c r="I2506" s="25">
        <v>1.7814000000000001</v>
      </c>
      <c r="J2506" s="15">
        <v>34</v>
      </c>
      <c r="K2506" s="15">
        <v>9</v>
      </c>
      <c r="L2506" s="13">
        <v>8.3500000000000005E-2</v>
      </c>
      <c r="M2506" s="7">
        <v>0.64193833</v>
      </c>
      <c r="N2506" s="26">
        <v>0.3</v>
      </c>
      <c r="O2506" s="27" t="s">
        <v>22</v>
      </c>
      <c r="P2506" s="8">
        <v>0.53266538819999998</v>
      </c>
      <c r="Q2506" s="24">
        <v>0.28999999999999998</v>
      </c>
      <c r="R2506" t="str">
        <f>IF($Q2506*100&gt;=VLOOKUP($O2506,margin_ranges!$A$5:$C$10,2,FALSE),IF($Q2506*100&lt;=VLOOKUP($O2506,margin_ranges!$A$5:$C$10,3,FALSE)+10,"IN RANGE","ABOVE RANGE"),"BELOW RANGE")</f>
        <v>IN RANGE</v>
      </c>
      <c r="S2506">
        <f>MIN(VLOOKUP($O2506,margin_ranges!$A$5:$D$10,4,FALSE),$P2506*100)</f>
        <v>29.75</v>
      </c>
      <c r="T2506" s="29">
        <f>(1-$S2506/100)/(1-$F2506)-1</f>
        <v>-1.0563380281690127E-2</v>
      </c>
      <c r="U2506" s="19" t="str">
        <f>IF(ABS(IFERROR(T2506,0))&gt;0.05,INDEX(margin_ranges!$C$13:$C$16,MATCH($F2506*100,margin_ranges!$B$13:$B$16,1)),"")</f>
        <v/>
      </c>
      <c r="V2506" t="e">
        <f>MIN(VLOOKUP($U2506,margin_ranges!$A$5:$D$10,4,FALSE),$P2506*100)</f>
        <v>#N/A</v>
      </c>
      <c r="Y2506" s="29" t="e">
        <f t="shared" si="38"/>
        <v>#N/A</v>
      </c>
    </row>
    <row r="2507" spans="1:25" x14ac:dyDescent="0.3">
      <c r="A2507" s="8" t="s">
        <v>17</v>
      </c>
      <c r="B2507" s="8" t="s">
        <v>4161</v>
      </c>
      <c r="C2507" s="8" t="s">
        <v>4162</v>
      </c>
      <c r="D2507" s="8" t="s">
        <v>4418</v>
      </c>
      <c r="E2507" s="8" t="s">
        <v>4419</v>
      </c>
      <c r="F2507" s="24">
        <v>0.28999999999999998</v>
      </c>
      <c r="G2507" s="24">
        <v>1</v>
      </c>
      <c r="H2507" s="25">
        <v>53.931399999999996</v>
      </c>
      <c r="I2507" s="25">
        <v>1.9844999999999999</v>
      </c>
      <c r="J2507" s="15">
        <v>39</v>
      </c>
      <c r="K2507" s="15">
        <v>10</v>
      </c>
      <c r="L2507" s="13">
        <v>3.6799999999999999E-2</v>
      </c>
      <c r="M2507" s="7">
        <v>0.65552315999999999</v>
      </c>
      <c r="N2507" s="26">
        <v>0.35</v>
      </c>
      <c r="O2507" s="27" t="s">
        <v>22</v>
      </c>
      <c r="P2507" s="8">
        <v>0.46607531130000002</v>
      </c>
      <c r="Q2507" s="24">
        <v>0.28999999999999998</v>
      </c>
      <c r="R2507" t="str">
        <f>IF($Q2507*100&gt;=VLOOKUP($O2507,margin_ranges!$A$5:$C$10,2,FALSE),IF($Q2507*100&lt;=VLOOKUP($O2507,margin_ranges!$A$5:$C$10,3,FALSE)+10,"IN RANGE","ABOVE RANGE"),"BELOW RANGE")</f>
        <v>IN RANGE</v>
      </c>
      <c r="S2507">
        <f>MIN(VLOOKUP($O2507,margin_ranges!$A$5:$D$10,4,FALSE),$P2507*100)</f>
        <v>29.75</v>
      </c>
      <c r="T2507" s="29">
        <f>(1-$S2507/100)/(1-$F2507)-1</f>
        <v>-1.0563380281690127E-2</v>
      </c>
      <c r="U2507" s="19" t="str">
        <f>IF(ABS(IFERROR(T2507,0))&gt;0.05,INDEX(margin_ranges!$C$13:$C$16,MATCH($F2507*100,margin_ranges!$B$13:$B$16,1)),"")</f>
        <v/>
      </c>
      <c r="V2507" t="e">
        <f>MIN(VLOOKUP($U2507,margin_ranges!$A$5:$D$10,4,FALSE),$P2507*100)</f>
        <v>#N/A</v>
      </c>
      <c r="Y2507" s="29" t="e">
        <f t="shared" si="38"/>
        <v>#N/A</v>
      </c>
    </row>
    <row r="2508" spans="1:25" x14ac:dyDescent="0.3">
      <c r="A2508" s="8" t="s">
        <v>17</v>
      </c>
      <c r="B2508" s="8" t="s">
        <v>4161</v>
      </c>
      <c r="C2508" s="8" t="s">
        <v>4162</v>
      </c>
      <c r="D2508" s="8" t="s">
        <v>4428</v>
      </c>
      <c r="E2508" s="8" t="s">
        <v>4429</v>
      </c>
      <c r="F2508" s="24">
        <v>0.28999999999999998</v>
      </c>
      <c r="G2508" s="24">
        <v>0</v>
      </c>
      <c r="H2508" s="25">
        <v>47.2714</v>
      </c>
      <c r="I2508" s="25">
        <v>4.1079999999999997</v>
      </c>
      <c r="J2508" s="15">
        <v>382</v>
      </c>
      <c r="K2508" s="15">
        <v>95</v>
      </c>
      <c r="L2508" s="13">
        <v>8.6900000000000005E-2</v>
      </c>
      <c r="M2508" s="7">
        <v>3.0962720799999999</v>
      </c>
      <c r="N2508" s="26">
        <v>2.1</v>
      </c>
      <c r="O2508" s="27" t="s">
        <v>22</v>
      </c>
      <c r="P2508" s="8">
        <v>0.32176503090000003</v>
      </c>
      <c r="Q2508" s="24">
        <v>0.28999999999999998</v>
      </c>
      <c r="R2508" t="str">
        <f>IF($Q2508*100&gt;=VLOOKUP($O2508,margin_ranges!$A$5:$C$10,2,FALSE),IF($Q2508*100&lt;=VLOOKUP($O2508,margin_ranges!$A$5:$C$10,3,FALSE)+10,"IN RANGE","ABOVE RANGE"),"BELOW RANGE")</f>
        <v>IN RANGE</v>
      </c>
      <c r="S2508">
        <f>MIN(VLOOKUP($O2508,margin_ranges!$A$5:$D$10,4,FALSE),$P2508*100)</f>
        <v>29.75</v>
      </c>
      <c r="T2508" s="29">
        <f>(1-$S2508/100)/(1-$F2508)-1</f>
        <v>-1.0563380281690127E-2</v>
      </c>
      <c r="U2508" s="19" t="str">
        <f>IF(ABS(IFERROR(T2508,0))&gt;0.05,INDEX(margin_ranges!$C$13:$C$16,MATCH($F2508*100,margin_ranges!$B$13:$B$16,1)),"")</f>
        <v/>
      </c>
      <c r="V2508" t="e">
        <f>MIN(VLOOKUP($U2508,margin_ranges!$A$5:$D$10,4,FALSE),$P2508*100)</f>
        <v>#N/A</v>
      </c>
      <c r="Y2508" s="29" t="e">
        <f t="shared" si="38"/>
        <v>#N/A</v>
      </c>
    </row>
    <row r="2509" spans="1:25" x14ac:dyDescent="0.3">
      <c r="A2509" s="8" t="s">
        <v>17</v>
      </c>
      <c r="B2509" s="8" t="s">
        <v>4161</v>
      </c>
      <c r="C2509" s="8" t="s">
        <v>4162</v>
      </c>
      <c r="D2509" s="8" t="s">
        <v>4432</v>
      </c>
      <c r="E2509" s="8" t="s">
        <v>4433</v>
      </c>
      <c r="F2509" s="24">
        <v>0.28999999999999998</v>
      </c>
      <c r="G2509" s="24">
        <v>0</v>
      </c>
      <c r="H2509" s="25">
        <v>4.5102000000000002</v>
      </c>
      <c r="I2509" s="25">
        <v>1.6344000000000001</v>
      </c>
      <c r="J2509" s="15">
        <v>50</v>
      </c>
      <c r="K2509" s="15">
        <v>13</v>
      </c>
      <c r="L2509" s="13">
        <v>0.3624</v>
      </c>
      <c r="M2509" s="7">
        <v>1.014483</v>
      </c>
      <c r="N2509" s="26">
        <v>0.65</v>
      </c>
      <c r="O2509" s="27" t="s">
        <v>22</v>
      </c>
      <c r="P2509" s="8">
        <v>0.35927955410000001</v>
      </c>
      <c r="Q2509" s="24">
        <v>0.28999999999999998</v>
      </c>
      <c r="R2509" t="str">
        <f>IF($Q2509*100&gt;=VLOOKUP($O2509,margin_ranges!$A$5:$C$10,2,FALSE),IF($Q2509*100&lt;=VLOOKUP($O2509,margin_ranges!$A$5:$C$10,3,FALSE)+10,"IN RANGE","ABOVE RANGE"),"BELOW RANGE")</f>
        <v>IN RANGE</v>
      </c>
      <c r="S2509">
        <f>MIN(VLOOKUP($O2509,margin_ranges!$A$5:$D$10,4,FALSE),$P2509*100)</f>
        <v>29.75</v>
      </c>
      <c r="T2509" s="29">
        <f>(1-$S2509/100)/(1-$F2509)-1</f>
        <v>-1.0563380281690127E-2</v>
      </c>
      <c r="U2509" s="19" t="str">
        <f>IF(ABS(IFERROR(T2509,0))&gt;0.05,INDEX(margin_ranges!$C$13:$C$16,MATCH($F2509*100,margin_ranges!$B$13:$B$16,1)),"")</f>
        <v/>
      </c>
      <c r="V2509" t="e">
        <f>MIN(VLOOKUP($U2509,margin_ranges!$A$5:$D$10,4,FALSE),$P2509*100)</f>
        <v>#N/A</v>
      </c>
      <c r="Y2509" s="29" t="e">
        <f t="shared" si="38"/>
        <v>#N/A</v>
      </c>
    </row>
    <row r="2510" spans="1:25" x14ac:dyDescent="0.3">
      <c r="A2510" s="8" t="s">
        <v>17</v>
      </c>
      <c r="B2510" s="8" t="s">
        <v>4161</v>
      </c>
      <c r="C2510" s="8" t="s">
        <v>4162</v>
      </c>
      <c r="D2510" s="8" t="s">
        <v>4440</v>
      </c>
      <c r="E2510" s="8" t="s">
        <v>4441</v>
      </c>
      <c r="F2510" s="24">
        <v>0.28999999999999998</v>
      </c>
      <c r="G2510" s="24">
        <v>0</v>
      </c>
      <c r="H2510" s="25">
        <v>4.9330999999999996</v>
      </c>
      <c r="I2510" s="25">
        <v>1.2236</v>
      </c>
      <c r="J2510" s="15">
        <v>52</v>
      </c>
      <c r="K2510" s="15">
        <v>14</v>
      </c>
      <c r="L2510" s="13">
        <v>0.248</v>
      </c>
      <c r="M2510" s="7">
        <v>1.4266608300000001</v>
      </c>
      <c r="N2510" s="26">
        <v>1</v>
      </c>
      <c r="O2510" s="27" t="s">
        <v>22</v>
      </c>
      <c r="P2510" s="8">
        <v>0.29906255240000001</v>
      </c>
      <c r="Q2510" s="24">
        <v>0.28999999999999998</v>
      </c>
      <c r="R2510" t="str">
        <f>IF($Q2510*100&gt;=VLOOKUP($O2510,margin_ranges!$A$5:$C$10,2,FALSE),IF($Q2510*100&lt;=VLOOKUP($O2510,margin_ranges!$A$5:$C$10,3,FALSE)+10,"IN RANGE","ABOVE RANGE"),"BELOW RANGE")</f>
        <v>IN RANGE</v>
      </c>
      <c r="S2510">
        <f>MIN(VLOOKUP($O2510,margin_ranges!$A$5:$D$10,4,FALSE),$P2510*100)</f>
        <v>29.75</v>
      </c>
      <c r="T2510" s="29">
        <f>(1-$S2510/100)/(1-$F2510)-1</f>
        <v>-1.0563380281690127E-2</v>
      </c>
      <c r="U2510" s="19" t="str">
        <f>IF(ABS(IFERROR(T2510,0))&gt;0.05,INDEX(margin_ranges!$C$13:$C$16,MATCH($F2510*100,margin_ranges!$B$13:$B$16,1)),"")</f>
        <v/>
      </c>
      <c r="V2510" t="e">
        <f>MIN(VLOOKUP($U2510,margin_ranges!$A$5:$D$10,4,FALSE),$P2510*100)</f>
        <v>#N/A</v>
      </c>
      <c r="Y2510" s="29" t="e">
        <f t="shared" ref="Y2510:Y2573" si="39">(1-$V2510/100)/(1-$F2510)-1</f>
        <v>#N/A</v>
      </c>
    </row>
    <row r="2511" spans="1:25" x14ac:dyDescent="0.3">
      <c r="A2511" s="8" t="s">
        <v>17</v>
      </c>
      <c r="B2511" s="8" t="s">
        <v>4161</v>
      </c>
      <c r="C2511" s="8" t="s">
        <v>4162</v>
      </c>
      <c r="D2511" s="8" t="s">
        <v>4450</v>
      </c>
      <c r="E2511" s="8" t="s">
        <v>4451</v>
      </c>
      <c r="F2511" s="24">
        <v>0.28999999999999998</v>
      </c>
      <c r="G2511" s="24">
        <v>0</v>
      </c>
      <c r="H2511" s="25">
        <v>12.1273</v>
      </c>
      <c r="I2511" s="25">
        <v>0.33689999999999998</v>
      </c>
      <c r="J2511" s="15">
        <v>8</v>
      </c>
      <c r="K2511" s="15">
        <v>2</v>
      </c>
      <c r="L2511" s="13">
        <v>2.7799999999999998E-2</v>
      </c>
      <c r="M2511" s="7">
        <v>0.74359626999999995</v>
      </c>
      <c r="N2511" s="26">
        <v>0.35</v>
      </c>
      <c r="O2511" s="27" t="s">
        <v>22</v>
      </c>
      <c r="P2511" s="8">
        <v>0.52931447470000004</v>
      </c>
      <c r="Q2511" s="24">
        <v>0.28999999999999998</v>
      </c>
      <c r="R2511" t="str">
        <f>IF($Q2511*100&gt;=VLOOKUP($O2511,margin_ranges!$A$5:$C$10,2,FALSE),IF($Q2511*100&lt;=VLOOKUP($O2511,margin_ranges!$A$5:$C$10,3,FALSE)+10,"IN RANGE","ABOVE RANGE"),"BELOW RANGE")</f>
        <v>IN RANGE</v>
      </c>
      <c r="S2511">
        <f>MIN(VLOOKUP($O2511,margin_ranges!$A$5:$D$10,4,FALSE),$P2511*100)</f>
        <v>29.75</v>
      </c>
      <c r="T2511" s="29">
        <f>(1-$S2511/100)/(1-$F2511)-1</f>
        <v>-1.0563380281690127E-2</v>
      </c>
      <c r="U2511" s="19" t="str">
        <f>IF(ABS(IFERROR(T2511,0))&gt;0.05,INDEX(margin_ranges!$C$13:$C$16,MATCH($F2511*100,margin_ranges!$B$13:$B$16,1)),"")</f>
        <v/>
      </c>
      <c r="V2511" t="e">
        <f>MIN(VLOOKUP($U2511,margin_ranges!$A$5:$D$10,4,FALSE),$P2511*100)</f>
        <v>#N/A</v>
      </c>
      <c r="Y2511" s="29" t="e">
        <f t="shared" si="39"/>
        <v>#N/A</v>
      </c>
    </row>
    <row r="2512" spans="1:25" x14ac:dyDescent="0.3">
      <c r="A2512" s="8" t="s">
        <v>17</v>
      </c>
      <c r="B2512" s="8" t="s">
        <v>4161</v>
      </c>
      <c r="C2512" s="8" t="s">
        <v>4162</v>
      </c>
      <c r="D2512" s="8" t="s">
        <v>4454</v>
      </c>
      <c r="E2512" s="8" t="s">
        <v>4455</v>
      </c>
      <c r="F2512" s="24">
        <v>0.28999999999999998</v>
      </c>
      <c r="G2512" s="24">
        <v>1</v>
      </c>
      <c r="H2512" s="25">
        <v>183.9453</v>
      </c>
      <c r="I2512" s="25">
        <v>51.984499999999997</v>
      </c>
      <c r="J2512" s="15">
        <v>4838</v>
      </c>
      <c r="K2512" s="15">
        <v>1230</v>
      </c>
      <c r="L2512" s="13">
        <v>0.28260000000000002</v>
      </c>
      <c r="M2512" s="7">
        <v>3.1023922000000002</v>
      </c>
      <c r="N2512" s="26">
        <v>2.1</v>
      </c>
      <c r="O2512" s="27" t="s">
        <v>22</v>
      </c>
      <c r="P2512" s="8">
        <v>0.32310299059999997</v>
      </c>
      <c r="Q2512" s="24">
        <v>0.28999999999999998</v>
      </c>
      <c r="R2512" t="str">
        <f>IF($Q2512*100&gt;=VLOOKUP($O2512,margin_ranges!$A$5:$C$10,2,FALSE),IF($Q2512*100&lt;=VLOOKUP($O2512,margin_ranges!$A$5:$C$10,3,FALSE)+10,"IN RANGE","ABOVE RANGE"),"BELOW RANGE")</f>
        <v>IN RANGE</v>
      </c>
      <c r="S2512">
        <f>MIN(VLOOKUP($O2512,margin_ranges!$A$5:$D$10,4,FALSE),$P2512*100)</f>
        <v>29.75</v>
      </c>
      <c r="T2512" s="29">
        <f>(1-$S2512/100)/(1-$F2512)-1</f>
        <v>-1.0563380281690127E-2</v>
      </c>
      <c r="U2512" s="19" t="str">
        <f>IF(ABS(IFERROR(T2512,0))&gt;0.05,INDEX(margin_ranges!$C$13:$C$16,MATCH($F2512*100,margin_ranges!$B$13:$B$16,1)),"")</f>
        <v/>
      </c>
      <c r="V2512" t="e">
        <f>MIN(VLOOKUP($U2512,margin_ranges!$A$5:$D$10,4,FALSE),$P2512*100)</f>
        <v>#N/A</v>
      </c>
      <c r="Y2512" s="29" t="e">
        <f t="shared" si="39"/>
        <v>#N/A</v>
      </c>
    </row>
    <row r="2513" spans="1:25" x14ac:dyDescent="0.3">
      <c r="A2513" s="8" t="s">
        <v>17</v>
      </c>
      <c r="B2513" s="8" t="s">
        <v>4161</v>
      </c>
      <c r="C2513" s="8" t="s">
        <v>4162</v>
      </c>
      <c r="D2513" s="8" t="s">
        <v>4456</v>
      </c>
      <c r="E2513" s="8" t="s">
        <v>4457</v>
      </c>
      <c r="F2513" s="24">
        <v>0.28999999999999998</v>
      </c>
      <c r="G2513" s="24">
        <v>0</v>
      </c>
      <c r="H2513" s="25">
        <v>11.9274</v>
      </c>
      <c r="I2513" s="25">
        <v>1.1971000000000001</v>
      </c>
      <c r="J2513" s="15">
        <v>43</v>
      </c>
      <c r="K2513" s="15">
        <v>11</v>
      </c>
      <c r="L2513" s="13">
        <v>0.1004</v>
      </c>
      <c r="M2513" s="7">
        <v>1.19720764</v>
      </c>
      <c r="N2513" s="26">
        <v>0.45</v>
      </c>
      <c r="O2513" s="27" t="s">
        <v>22</v>
      </c>
      <c r="P2513" s="8">
        <v>0.62412535140000003</v>
      </c>
      <c r="Q2513" s="24">
        <v>0.28999999999999998</v>
      </c>
      <c r="R2513" t="str">
        <f>IF($Q2513*100&gt;=VLOOKUP($O2513,margin_ranges!$A$5:$C$10,2,FALSE),IF($Q2513*100&lt;=VLOOKUP($O2513,margin_ranges!$A$5:$C$10,3,FALSE)+10,"IN RANGE","ABOVE RANGE"),"BELOW RANGE")</f>
        <v>IN RANGE</v>
      </c>
      <c r="S2513">
        <f>MIN(VLOOKUP($O2513,margin_ranges!$A$5:$D$10,4,FALSE),$P2513*100)</f>
        <v>29.75</v>
      </c>
      <c r="T2513" s="29">
        <f>(1-$S2513/100)/(1-$F2513)-1</f>
        <v>-1.0563380281690127E-2</v>
      </c>
      <c r="U2513" s="19" t="str">
        <f>IF(ABS(IFERROR(T2513,0))&gt;0.05,INDEX(margin_ranges!$C$13:$C$16,MATCH($F2513*100,margin_ranges!$B$13:$B$16,1)),"")</f>
        <v/>
      </c>
      <c r="V2513" t="e">
        <f>MIN(VLOOKUP($U2513,margin_ranges!$A$5:$D$10,4,FALSE),$P2513*100)</f>
        <v>#N/A</v>
      </c>
      <c r="Y2513" s="29" t="e">
        <f t="shared" si="39"/>
        <v>#N/A</v>
      </c>
    </row>
    <row r="2514" spans="1:25" x14ac:dyDescent="0.3">
      <c r="A2514" s="8" t="s">
        <v>17</v>
      </c>
      <c r="B2514" s="8" t="s">
        <v>4161</v>
      </c>
      <c r="C2514" s="8" t="s">
        <v>4162</v>
      </c>
      <c r="D2514" s="8" t="s">
        <v>4460</v>
      </c>
      <c r="E2514" s="8" t="s">
        <v>4461</v>
      </c>
      <c r="F2514" s="24">
        <v>0.28999999999999998</v>
      </c>
      <c r="G2514" s="24">
        <v>1</v>
      </c>
      <c r="H2514" s="25">
        <v>111.88209999999999</v>
      </c>
      <c r="I2514" s="25">
        <v>15.015599999999999</v>
      </c>
      <c r="J2514" s="15">
        <v>481</v>
      </c>
      <c r="K2514" s="15">
        <v>121</v>
      </c>
      <c r="L2514" s="13">
        <v>0.13420000000000001</v>
      </c>
      <c r="M2514" s="7">
        <v>1.06772271</v>
      </c>
      <c r="N2514" s="26">
        <v>0.22</v>
      </c>
      <c r="O2514" s="27" t="s">
        <v>22</v>
      </c>
      <c r="P2514" s="8">
        <v>0.79395399359999996</v>
      </c>
      <c r="Q2514" s="24">
        <v>0.28999999999999998</v>
      </c>
      <c r="R2514" t="str">
        <f>IF($Q2514*100&gt;=VLOOKUP($O2514,margin_ranges!$A$5:$C$10,2,FALSE),IF($Q2514*100&lt;=VLOOKUP($O2514,margin_ranges!$A$5:$C$10,3,FALSE)+10,"IN RANGE","ABOVE RANGE"),"BELOW RANGE")</f>
        <v>IN RANGE</v>
      </c>
      <c r="S2514">
        <f>MIN(VLOOKUP($O2514,margin_ranges!$A$5:$D$10,4,FALSE),$P2514*100)</f>
        <v>29.75</v>
      </c>
      <c r="T2514" s="29">
        <f>(1-$S2514/100)/(1-$F2514)-1</f>
        <v>-1.0563380281690127E-2</v>
      </c>
      <c r="U2514" s="19" t="str">
        <f>IF(ABS(IFERROR(T2514,0))&gt;0.05,INDEX(margin_ranges!$C$13:$C$16,MATCH($F2514*100,margin_ranges!$B$13:$B$16,1)),"")</f>
        <v/>
      </c>
      <c r="V2514" t="e">
        <f>MIN(VLOOKUP($U2514,margin_ranges!$A$5:$D$10,4,FALSE),$P2514*100)</f>
        <v>#N/A</v>
      </c>
      <c r="Y2514" s="29" t="e">
        <f t="shared" si="39"/>
        <v>#N/A</v>
      </c>
    </row>
    <row r="2515" spans="1:25" x14ac:dyDescent="0.3">
      <c r="A2515" s="8" t="s">
        <v>17</v>
      </c>
      <c r="B2515" s="8" t="s">
        <v>4161</v>
      </c>
      <c r="C2515" s="8" t="s">
        <v>4162</v>
      </c>
      <c r="D2515" s="8" t="s">
        <v>4464</v>
      </c>
      <c r="E2515" s="8" t="s">
        <v>4465</v>
      </c>
      <c r="F2515" s="24">
        <v>0.28999999999999998</v>
      </c>
      <c r="G2515" s="24">
        <v>1</v>
      </c>
      <c r="H2515" s="25">
        <v>65.130799999999994</v>
      </c>
      <c r="I2515" s="25">
        <v>1.8552</v>
      </c>
      <c r="J2515" s="15">
        <v>56</v>
      </c>
      <c r="K2515" s="15">
        <v>14</v>
      </c>
      <c r="L2515" s="13">
        <v>2.8500000000000001E-2</v>
      </c>
      <c r="M2515" s="7">
        <v>1.01234359</v>
      </c>
      <c r="N2515" s="26">
        <v>0.35</v>
      </c>
      <c r="O2515" s="27" t="s">
        <v>22</v>
      </c>
      <c r="P2515" s="8">
        <v>0.65426757840000005</v>
      </c>
      <c r="Q2515" s="24">
        <v>0.28999999999999998</v>
      </c>
      <c r="R2515" t="str">
        <f>IF($Q2515*100&gt;=VLOOKUP($O2515,margin_ranges!$A$5:$C$10,2,FALSE),IF($Q2515*100&lt;=VLOOKUP($O2515,margin_ranges!$A$5:$C$10,3,FALSE)+10,"IN RANGE","ABOVE RANGE"),"BELOW RANGE")</f>
        <v>IN RANGE</v>
      </c>
      <c r="S2515">
        <f>MIN(VLOOKUP($O2515,margin_ranges!$A$5:$D$10,4,FALSE),$P2515*100)</f>
        <v>29.75</v>
      </c>
      <c r="T2515" s="29">
        <f>(1-$S2515/100)/(1-$F2515)-1</f>
        <v>-1.0563380281690127E-2</v>
      </c>
      <c r="U2515" s="19" t="str">
        <f>IF(ABS(IFERROR(T2515,0))&gt;0.05,INDEX(margin_ranges!$C$13:$C$16,MATCH($F2515*100,margin_ranges!$B$13:$B$16,1)),"")</f>
        <v/>
      </c>
      <c r="V2515" t="e">
        <f>MIN(VLOOKUP($U2515,margin_ranges!$A$5:$D$10,4,FALSE),$P2515*100)</f>
        <v>#N/A</v>
      </c>
      <c r="Y2515" s="29" t="e">
        <f t="shared" si="39"/>
        <v>#N/A</v>
      </c>
    </row>
    <row r="2516" spans="1:25" x14ac:dyDescent="0.3">
      <c r="A2516" s="8" t="s">
        <v>17</v>
      </c>
      <c r="B2516" s="8" t="s">
        <v>4161</v>
      </c>
      <c r="C2516" s="8" t="s">
        <v>4162</v>
      </c>
      <c r="D2516" s="8" t="s">
        <v>4469</v>
      </c>
      <c r="E2516" s="8" t="s">
        <v>4470</v>
      </c>
      <c r="F2516" s="24">
        <v>0.28999999999999998</v>
      </c>
      <c r="G2516" s="24">
        <v>1</v>
      </c>
      <c r="H2516" s="25">
        <v>67.775899999999993</v>
      </c>
      <c r="I2516" s="25">
        <v>4.2253999999999996</v>
      </c>
      <c r="J2516" s="15">
        <v>168</v>
      </c>
      <c r="K2516" s="15">
        <v>43</v>
      </c>
      <c r="L2516" s="13">
        <v>6.2300000000000001E-2</v>
      </c>
      <c r="M2516" s="7">
        <v>1.3288626699999999</v>
      </c>
      <c r="N2516" s="26">
        <v>0.85</v>
      </c>
      <c r="O2516" s="27" t="s">
        <v>22</v>
      </c>
      <c r="P2516" s="8">
        <v>0.360355272</v>
      </c>
      <c r="Q2516" s="24">
        <v>0.28999999999999998</v>
      </c>
      <c r="R2516" t="str">
        <f>IF($Q2516*100&gt;=VLOOKUP($O2516,margin_ranges!$A$5:$C$10,2,FALSE),IF($Q2516*100&lt;=VLOOKUP($O2516,margin_ranges!$A$5:$C$10,3,FALSE)+10,"IN RANGE","ABOVE RANGE"),"BELOW RANGE")</f>
        <v>IN RANGE</v>
      </c>
      <c r="S2516">
        <f>MIN(VLOOKUP($O2516,margin_ranges!$A$5:$D$10,4,FALSE),$P2516*100)</f>
        <v>29.75</v>
      </c>
      <c r="T2516" s="29">
        <f>(1-$S2516/100)/(1-$F2516)-1</f>
        <v>-1.0563380281690127E-2</v>
      </c>
      <c r="U2516" s="19" t="str">
        <f>IF(ABS(IFERROR(T2516,0))&gt;0.05,INDEX(margin_ranges!$C$13:$C$16,MATCH($F2516*100,margin_ranges!$B$13:$B$16,1)),"")</f>
        <v/>
      </c>
      <c r="V2516" t="e">
        <f>MIN(VLOOKUP($U2516,margin_ranges!$A$5:$D$10,4,FALSE),$P2516*100)</f>
        <v>#N/A</v>
      </c>
      <c r="Y2516" s="29" t="e">
        <f t="shared" si="39"/>
        <v>#N/A</v>
      </c>
    </row>
    <row r="2517" spans="1:25" x14ac:dyDescent="0.3">
      <c r="A2517" s="8" t="s">
        <v>17</v>
      </c>
      <c r="B2517" s="8" t="s">
        <v>4161</v>
      </c>
      <c r="C2517" s="8" t="s">
        <v>4162</v>
      </c>
      <c r="D2517" s="8" t="s">
        <v>4511</v>
      </c>
      <c r="E2517" s="8" t="s">
        <v>4512</v>
      </c>
      <c r="F2517" s="24">
        <v>0.28999999999999998</v>
      </c>
      <c r="G2517" s="24">
        <v>0</v>
      </c>
      <c r="H2517" s="25">
        <v>7.1730999999999998</v>
      </c>
      <c r="I2517" s="25">
        <v>0.67889999999999995</v>
      </c>
      <c r="J2517" s="15">
        <v>16</v>
      </c>
      <c r="K2517" s="15">
        <v>4</v>
      </c>
      <c r="L2517" s="13">
        <v>9.4600000000000004E-2</v>
      </c>
      <c r="M2517" s="7">
        <v>0.78355602000000002</v>
      </c>
      <c r="N2517" s="26">
        <v>0.5</v>
      </c>
      <c r="O2517" s="27" t="s">
        <v>22</v>
      </c>
      <c r="P2517" s="8">
        <v>0.36188353449999999</v>
      </c>
      <c r="Q2517" s="24">
        <v>0.28999999999999998</v>
      </c>
      <c r="R2517" t="str">
        <f>IF($Q2517*100&gt;=VLOOKUP($O2517,margin_ranges!$A$5:$C$10,2,FALSE),IF($Q2517*100&lt;=VLOOKUP($O2517,margin_ranges!$A$5:$C$10,3,FALSE)+10,"IN RANGE","ABOVE RANGE"),"BELOW RANGE")</f>
        <v>IN RANGE</v>
      </c>
      <c r="S2517">
        <f>MIN(VLOOKUP($O2517,margin_ranges!$A$5:$D$10,4,FALSE),$P2517*100)</f>
        <v>29.75</v>
      </c>
      <c r="T2517" s="29">
        <f>(1-$S2517/100)/(1-$F2517)-1</f>
        <v>-1.0563380281690127E-2</v>
      </c>
      <c r="U2517" s="19" t="str">
        <f>IF(ABS(IFERROR(T2517,0))&gt;0.05,INDEX(margin_ranges!$C$13:$C$16,MATCH($F2517*100,margin_ranges!$B$13:$B$16,1)),"")</f>
        <v/>
      </c>
      <c r="V2517" t="e">
        <f>MIN(VLOOKUP($U2517,margin_ranges!$A$5:$D$10,4,FALSE),$P2517*100)</f>
        <v>#N/A</v>
      </c>
      <c r="Y2517" s="29" t="e">
        <f t="shared" si="39"/>
        <v>#N/A</v>
      </c>
    </row>
    <row r="2518" spans="1:25" x14ac:dyDescent="0.3">
      <c r="A2518" s="8" t="s">
        <v>17</v>
      </c>
      <c r="B2518" s="8" t="s">
        <v>4161</v>
      </c>
      <c r="C2518" s="8" t="s">
        <v>4162</v>
      </c>
      <c r="D2518" s="8" t="s">
        <v>4513</v>
      </c>
      <c r="E2518" s="8" t="s">
        <v>4514</v>
      </c>
      <c r="F2518" s="24">
        <v>0.28999999999999998</v>
      </c>
      <c r="G2518" s="24">
        <v>1</v>
      </c>
      <c r="H2518" s="25">
        <v>79.662599999999998</v>
      </c>
      <c r="I2518" s="25">
        <v>8.7093000000000007</v>
      </c>
      <c r="J2518" s="15">
        <v>191</v>
      </c>
      <c r="K2518" s="15">
        <v>49</v>
      </c>
      <c r="L2518" s="13">
        <v>0.10929999999999999</v>
      </c>
      <c r="M2518" s="7">
        <v>0.73111210999999998</v>
      </c>
      <c r="N2518" s="26">
        <v>0.4</v>
      </c>
      <c r="O2518" s="27" t="s">
        <v>22</v>
      </c>
      <c r="P2518" s="8">
        <v>0.45288828809999998</v>
      </c>
      <c r="Q2518" s="24">
        <v>0.28999999999999998</v>
      </c>
      <c r="R2518" t="str">
        <f>IF($Q2518*100&gt;=VLOOKUP($O2518,margin_ranges!$A$5:$C$10,2,FALSE),IF($Q2518*100&lt;=VLOOKUP($O2518,margin_ranges!$A$5:$C$10,3,FALSE)+10,"IN RANGE","ABOVE RANGE"),"BELOW RANGE")</f>
        <v>IN RANGE</v>
      </c>
      <c r="S2518">
        <f>MIN(VLOOKUP($O2518,margin_ranges!$A$5:$D$10,4,FALSE),$P2518*100)</f>
        <v>29.75</v>
      </c>
      <c r="T2518" s="29">
        <f>(1-$S2518/100)/(1-$F2518)-1</f>
        <v>-1.0563380281690127E-2</v>
      </c>
      <c r="U2518" s="19" t="str">
        <f>IF(ABS(IFERROR(T2518,0))&gt;0.05,INDEX(margin_ranges!$C$13:$C$16,MATCH($F2518*100,margin_ranges!$B$13:$B$16,1)),"")</f>
        <v/>
      </c>
      <c r="V2518" t="e">
        <f>MIN(VLOOKUP($U2518,margin_ranges!$A$5:$D$10,4,FALSE),$P2518*100)</f>
        <v>#N/A</v>
      </c>
      <c r="Y2518" s="29" t="e">
        <f t="shared" si="39"/>
        <v>#N/A</v>
      </c>
    </row>
    <row r="2519" spans="1:25" x14ac:dyDescent="0.3">
      <c r="A2519" s="8" t="s">
        <v>17</v>
      </c>
      <c r="B2519" s="8" t="s">
        <v>4161</v>
      </c>
      <c r="C2519" s="8" t="s">
        <v>4162</v>
      </c>
      <c r="D2519" s="8" t="s">
        <v>4515</v>
      </c>
      <c r="E2519" s="8" t="s">
        <v>4516</v>
      </c>
      <c r="F2519" s="24">
        <v>0.28999999999999998</v>
      </c>
      <c r="G2519" s="24">
        <v>0</v>
      </c>
      <c r="H2519" s="25">
        <v>9.6111000000000004</v>
      </c>
      <c r="I2519" s="25">
        <v>0.73560000000000003</v>
      </c>
      <c r="J2519" s="15">
        <v>41</v>
      </c>
      <c r="K2519" s="15">
        <v>11</v>
      </c>
      <c r="L2519" s="13">
        <v>7.6499999999999999E-2</v>
      </c>
      <c r="M2519" s="7">
        <v>1.8777842499999999</v>
      </c>
      <c r="N2519" s="26">
        <v>1.1000000000000001</v>
      </c>
      <c r="O2519" s="27" t="s">
        <v>22</v>
      </c>
      <c r="P2519" s="8">
        <v>0.4142032028</v>
      </c>
      <c r="Q2519" s="24">
        <v>0.28999999999999998</v>
      </c>
      <c r="R2519" t="str">
        <f>IF($Q2519*100&gt;=VLOOKUP($O2519,margin_ranges!$A$5:$C$10,2,FALSE),IF($Q2519*100&lt;=VLOOKUP($O2519,margin_ranges!$A$5:$C$10,3,FALSE)+10,"IN RANGE","ABOVE RANGE"),"BELOW RANGE")</f>
        <v>IN RANGE</v>
      </c>
      <c r="S2519">
        <f>MIN(VLOOKUP($O2519,margin_ranges!$A$5:$D$10,4,FALSE),$P2519*100)</f>
        <v>29.75</v>
      </c>
      <c r="T2519" s="29">
        <f>(1-$S2519/100)/(1-$F2519)-1</f>
        <v>-1.0563380281690127E-2</v>
      </c>
      <c r="U2519" s="19" t="str">
        <f>IF(ABS(IFERROR(T2519,0))&gt;0.05,INDEX(margin_ranges!$C$13:$C$16,MATCH($F2519*100,margin_ranges!$B$13:$B$16,1)),"")</f>
        <v/>
      </c>
      <c r="V2519" t="e">
        <f>MIN(VLOOKUP($U2519,margin_ranges!$A$5:$D$10,4,FALSE),$P2519*100)</f>
        <v>#N/A</v>
      </c>
      <c r="Y2519" s="29" t="e">
        <f t="shared" si="39"/>
        <v>#N/A</v>
      </c>
    </row>
    <row r="2520" spans="1:25" x14ac:dyDescent="0.3">
      <c r="A2520" s="8" t="s">
        <v>17</v>
      </c>
      <c r="B2520" s="8" t="s">
        <v>4161</v>
      </c>
      <c r="C2520" s="8" t="s">
        <v>4162</v>
      </c>
      <c r="D2520" s="8" t="s">
        <v>4517</v>
      </c>
      <c r="E2520" s="8" t="s">
        <v>4518</v>
      </c>
      <c r="F2520" s="24">
        <v>0.28999999999999998</v>
      </c>
      <c r="G2520" s="24">
        <v>0</v>
      </c>
      <c r="H2520" s="25">
        <v>4.3562000000000003</v>
      </c>
      <c r="I2520" s="25">
        <v>0.53320000000000001</v>
      </c>
      <c r="J2520" s="15">
        <v>11</v>
      </c>
      <c r="K2520" s="15">
        <v>3</v>
      </c>
      <c r="L2520" s="13">
        <v>0.12239999999999999</v>
      </c>
      <c r="M2520" s="7">
        <v>0.67390488999999998</v>
      </c>
      <c r="N2520" s="26">
        <v>0.4</v>
      </c>
      <c r="O2520" s="27" t="s">
        <v>22</v>
      </c>
      <c r="P2520" s="8">
        <v>0.40644443120000001</v>
      </c>
      <c r="Q2520" s="24">
        <v>0.28999999999999998</v>
      </c>
      <c r="R2520" t="str">
        <f>IF($Q2520*100&gt;=VLOOKUP($O2520,margin_ranges!$A$5:$C$10,2,FALSE),IF($Q2520*100&lt;=VLOOKUP($O2520,margin_ranges!$A$5:$C$10,3,FALSE)+10,"IN RANGE","ABOVE RANGE"),"BELOW RANGE")</f>
        <v>IN RANGE</v>
      </c>
      <c r="S2520">
        <f>MIN(VLOOKUP($O2520,margin_ranges!$A$5:$D$10,4,FALSE),$P2520*100)</f>
        <v>29.75</v>
      </c>
      <c r="T2520" s="29">
        <f>(1-$S2520/100)/(1-$F2520)-1</f>
        <v>-1.0563380281690127E-2</v>
      </c>
      <c r="U2520" s="19" t="str">
        <f>IF(ABS(IFERROR(T2520,0))&gt;0.05,INDEX(margin_ranges!$C$13:$C$16,MATCH($F2520*100,margin_ranges!$B$13:$B$16,1)),"")</f>
        <v/>
      </c>
      <c r="V2520" t="e">
        <f>MIN(VLOOKUP($U2520,margin_ranges!$A$5:$D$10,4,FALSE),$P2520*100)</f>
        <v>#N/A</v>
      </c>
      <c r="Y2520" s="29" t="e">
        <f t="shared" si="39"/>
        <v>#N/A</v>
      </c>
    </row>
    <row r="2521" spans="1:25" x14ac:dyDescent="0.3">
      <c r="A2521" s="8" t="s">
        <v>17</v>
      </c>
      <c r="B2521" s="8" t="s">
        <v>4161</v>
      </c>
      <c r="C2521" s="8" t="s">
        <v>4162</v>
      </c>
      <c r="D2521" s="8" t="s">
        <v>4406</v>
      </c>
      <c r="E2521" s="8" t="s">
        <v>4407</v>
      </c>
      <c r="F2521" s="24">
        <v>0.28999999999999898</v>
      </c>
      <c r="G2521" s="24">
        <v>0</v>
      </c>
      <c r="H2521" s="25">
        <v>24.19</v>
      </c>
      <c r="I2521" s="25">
        <v>2.9630999999999998</v>
      </c>
      <c r="J2521" s="15">
        <v>271</v>
      </c>
      <c r="K2521" s="15">
        <v>68</v>
      </c>
      <c r="L2521" s="13">
        <v>0.1225</v>
      </c>
      <c r="M2521" s="7">
        <v>3.0518718499999999</v>
      </c>
      <c r="N2521" s="26">
        <v>2.1</v>
      </c>
      <c r="O2521" s="27" t="s">
        <v>22</v>
      </c>
      <c r="P2521" s="8">
        <v>0.31189771309999997</v>
      </c>
      <c r="Q2521" s="24">
        <v>0.28999999999999998</v>
      </c>
      <c r="R2521" t="str">
        <f>IF($Q2521*100&gt;=VLOOKUP($O2521,margin_ranges!$A$5:$C$10,2,FALSE),IF($Q2521*100&lt;=VLOOKUP($O2521,margin_ranges!$A$5:$C$10,3,FALSE)+10,"IN RANGE","ABOVE RANGE"),"BELOW RANGE")</f>
        <v>IN RANGE</v>
      </c>
      <c r="S2521">
        <f>MIN(VLOOKUP($O2521,margin_ranges!$A$5:$D$10,4,FALSE),$P2521*100)</f>
        <v>29.75</v>
      </c>
      <c r="T2521" s="29">
        <f>(1-$S2521/100)/(1-$F2521)-1</f>
        <v>-1.056338028169157E-2</v>
      </c>
      <c r="U2521" s="19" t="str">
        <f>IF(ABS(IFERROR(T2521,0))&gt;0.05,INDEX(margin_ranges!$C$13:$C$16,MATCH($F2521*100,margin_ranges!$B$13:$B$16,1)),"")</f>
        <v/>
      </c>
      <c r="V2521" t="e">
        <f>MIN(VLOOKUP($U2521,margin_ranges!$A$5:$D$10,4,FALSE),$P2521*100)</f>
        <v>#N/A</v>
      </c>
      <c r="Y2521" s="29" t="e">
        <f t="shared" si="39"/>
        <v>#N/A</v>
      </c>
    </row>
    <row r="2522" spans="1:25" x14ac:dyDescent="0.3">
      <c r="A2522" s="8" t="s">
        <v>17</v>
      </c>
      <c r="B2522" s="8" t="s">
        <v>4161</v>
      </c>
      <c r="C2522" s="8" t="s">
        <v>4162</v>
      </c>
      <c r="D2522" s="8" t="s">
        <v>4420</v>
      </c>
      <c r="E2522" s="8" t="s">
        <v>4421</v>
      </c>
      <c r="F2522" s="24">
        <v>0.28999999999999898</v>
      </c>
      <c r="G2522" s="24">
        <v>1</v>
      </c>
      <c r="H2522" s="25">
        <v>38.063099999999999</v>
      </c>
      <c r="I2522" s="25">
        <v>5.1927000000000003</v>
      </c>
      <c r="J2522" s="15">
        <v>263</v>
      </c>
      <c r="K2522" s="15">
        <v>67</v>
      </c>
      <c r="L2522" s="13">
        <v>0.13639999999999999</v>
      </c>
      <c r="M2522" s="7">
        <v>1.6876255200000001</v>
      </c>
      <c r="N2522" s="26">
        <v>1.05</v>
      </c>
      <c r="O2522" s="27" t="s">
        <v>22</v>
      </c>
      <c r="P2522" s="8">
        <v>0.37782405629999999</v>
      </c>
      <c r="Q2522" s="24">
        <v>0.28999999999999998</v>
      </c>
      <c r="R2522" t="str">
        <f>IF($Q2522*100&gt;=VLOOKUP($O2522,margin_ranges!$A$5:$C$10,2,FALSE),IF($Q2522*100&lt;=VLOOKUP($O2522,margin_ranges!$A$5:$C$10,3,FALSE)+10,"IN RANGE","ABOVE RANGE"),"BELOW RANGE")</f>
        <v>IN RANGE</v>
      </c>
      <c r="S2522">
        <f>MIN(VLOOKUP($O2522,margin_ranges!$A$5:$D$10,4,FALSE),$P2522*100)</f>
        <v>29.75</v>
      </c>
      <c r="T2522" s="29">
        <f>(1-$S2522/100)/(1-$F2522)-1</f>
        <v>-1.056338028169157E-2</v>
      </c>
      <c r="U2522" s="19" t="str">
        <f>IF(ABS(IFERROR(T2522,0))&gt;0.05,INDEX(margin_ranges!$C$13:$C$16,MATCH($F2522*100,margin_ranges!$B$13:$B$16,1)),"")</f>
        <v/>
      </c>
      <c r="V2522" t="e">
        <f>MIN(VLOOKUP($U2522,margin_ranges!$A$5:$D$10,4,FALSE),$P2522*100)</f>
        <v>#N/A</v>
      </c>
      <c r="Y2522" s="29" t="e">
        <f t="shared" si="39"/>
        <v>#N/A</v>
      </c>
    </row>
    <row r="2523" spans="1:25" x14ac:dyDescent="0.3">
      <c r="A2523" s="8" t="s">
        <v>17</v>
      </c>
      <c r="B2523" s="8" t="s">
        <v>4161</v>
      </c>
      <c r="C2523" s="8" t="s">
        <v>4162</v>
      </c>
      <c r="D2523" s="8" t="s">
        <v>4239</v>
      </c>
      <c r="E2523" s="8" t="s">
        <v>4240</v>
      </c>
      <c r="F2523" s="24">
        <v>0.22</v>
      </c>
      <c r="G2523" s="24">
        <v>0</v>
      </c>
      <c r="H2523" s="25">
        <v>9.4405999999999999</v>
      </c>
      <c r="I2523" s="25">
        <v>0.25109999999999999</v>
      </c>
      <c r="J2523" s="15">
        <v>25</v>
      </c>
      <c r="K2523" s="15">
        <v>6</v>
      </c>
      <c r="L2523" s="13">
        <v>2.6599999999999999E-2</v>
      </c>
      <c r="M2523" s="7">
        <v>3.3825938600000001</v>
      </c>
      <c r="N2523" s="26">
        <v>2.6</v>
      </c>
      <c r="O2523" s="27" t="s">
        <v>22</v>
      </c>
      <c r="P2523" s="8">
        <v>0.23135909599999999</v>
      </c>
      <c r="Q2523" s="24">
        <v>0.22</v>
      </c>
      <c r="R2523" t="str">
        <f>IF($Q2523*100&gt;=VLOOKUP($O2523,margin_ranges!$A$5:$C$10,2,FALSE),IF($Q2523*100&lt;=VLOOKUP($O2523,margin_ranges!$A$5:$C$10,3,FALSE)+10,"IN RANGE","ABOVE RANGE"),"BELOW RANGE")</f>
        <v>IN RANGE</v>
      </c>
      <c r="S2523">
        <f>MIN(VLOOKUP($O2523,margin_ranges!$A$5:$D$10,4,FALSE),$P2523*100)</f>
        <v>23.135909599999998</v>
      </c>
      <c r="T2523" s="29">
        <f>(1-$S2523/100)/(1-$F2523)-1</f>
        <v>-1.4562943589743638E-2</v>
      </c>
      <c r="U2523" s="19" t="str">
        <f>IF(ABS(IFERROR(T2523,0))&gt;0.05,INDEX(margin_ranges!$C$13:$C$16,MATCH($F2523*100,margin_ranges!$B$13:$B$16,1)),"")</f>
        <v/>
      </c>
      <c r="V2523" t="e">
        <f>MIN(VLOOKUP($U2523,margin_ranges!$A$5:$D$10,4,FALSE),$P2523*100)</f>
        <v>#N/A</v>
      </c>
      <c r="Y2523" s="29" t="e">
        <f t="shared" si="39"/>
        <v>#N/A</v>
      </c>
    </row>
    <row r="2524" spans="1:25" x14ac:dyDescent="0.3">
      <c r="A2524" s="8" t="s">
        <v>17</v>
      </c>
      <c r="B2524" s="8" t="s">
        <v>4161</v>
      </c>
      <c r="C2524" s="8" t="s">
        <v>4162</v>
      </c>
      <c r="D2524" s="8" t="s">
        <v>11930</v>
      </c>
      <c r="E2524" s="8" t="s">
        <v>11931</v>
      </c>
      <c r="F2524" s="24">
        <v>0.25</v>
      </c>
      <c r="G2524" s="24">
        <v>0</v>
      </c>
      <c r="H2524" s="25">
        <v>1.4652000000000001</v>
      </c>
      <c r="I2524" s="25">
        <v>0.17449999999999999</v>
      </c>
      <c r="J2524" s="15">
        <v>10</v>
      </c>
      <c r="K2524" s="15">
        <v>2</v>
      </c>
      <c r="L2524" s="13">
        <v>0.1191</v>
      </c>
      <c r="M2524" s="7">
        <v>1.8387638100000001</v>
      </c>
      <c r="N2524" s="26">
        <v>1.35</v>
      </c>
      <c r="O2524" s="27" t="s">
        <v>22</v>
      </c>
      <c r="P2524" s="8">
        <v>0.26581109060000002</v>
      </c>
      <c r="Q2524" s="24">
        <v>0.25</v>
      </c>
      <c r="R2524" t="str">
        <f>IF($Q2524*100&gt;=VLOOKUP($O2524,margin_ranges!$A$5:$C$10,2,FALSE),IF($Q2524*100&lt;=VLOOKUP($O2524,margin_ranges!$A$5:$C$10,3,FALSE)+10,"IN RANGE","ABOVE RANGE"),"BELOW RANGE")</f>
        <v>IN RANGE</v>
      </c>
      <c r="S2524">
        <f>MIN(VLOOKUP($O2524,margin_ranges!$A$5:$D$10,4,FALSE),$P2524*100)</f>
        <v>26.581109060000003</v>
      </c>
      <c r="T2524" s="29">
        <f>(1-$S2524/100)/(1-$F2524)-1</f>
        <v>-2.1081454133333288E-2</v>
      </c>
      <c r="U2524" s="19" t="str">
        <f>IF(ABS(IFERROR(T2524,0))&gt;0.05,INDEX(margin_ranges!$C$13:$C$16,MATCH($F2524*100,margin_ranges!$B$13:$B$16,1)),"")</f>
        <v/>
      </c>
      <c r="V2524" t="e">
        <f>MIN(VLOOKUP($U2524,margin_ranges!$A$5:$D$10,4,FALSE),$P2524*100)</f>
        <v>#N/A</v>
      </c>
      <c r="Y2524" s="29" t="e">
        <f t="shared" si="39"/>
        <v>#N/A</v>
      </c>
    </row>
    <row r="2525" spans="1:25" x14ac:dyDescent="0.3">
      <c r="A2525" s="8" t="s">
        <v>17</v>
      </c>
      <c r="B2525" s="8" t="s">
        <v>4161</v>
      </c>
      <c r="C2525" s="8" t="s">
        <v>4162</v>
      </c>
      <c r="D2525" s="8" t="s">
        <v>4380</v>
      </c>
      <c r="E2525" s="8" t="s">
        <v>4381</v>
      </c>
      <c r="F2525" s="24">
        <v>0.32999999999999902</v>
      </c>
      <c r="G2525" s="24">
        <v>1</v>
      </c>
      <c r="H2525" s="25">
        <v>423.57490000000001</v>
      </c>
      <c r="I2525" s="25">
        <v>44.817900000000002</v>
      </c>
      <c r="J2525" s="15">
        <v>3389</v>
      </c>
      <c r="K2525" s="15">
        <v>1145</v>
      </c>
      <c r="L2525" s="13">
        <v>0.10580000000000001</v>
      </c>
      <c r="M2525" s="7">
        <v>2.5203453699999998</v>
      </c>
      <c r="N2525" s="26">
        <v>1.65</v>
      </c>
      <c r="O2525" s="27" t="s">
        <v>479</v>
      </c>
      <c r="P2525" s="8">
        <v>0.34532781810000002</v>
      </c>
      <c r="Q2525" s="24">
        <v>0.33</v>
      </c>
      <c r="R2525" t="str">
        <f>IF($Q2525*100&gt;=VLOOKUP($O2525,margin_ranges!$A$5:$C$10,2,FALSE),IF($Q2525*100&lt;=VLOOKUP($O2525,margin_ranges!$A$5:$C$10,3,FALSE)+10,"IN RANGE","ABOVE RANGE"),"BELOW RANGE")</f>
        <v>IN RANGE</v>
      </c>
      <c r="S2525">
        <f>MIN(VLOOKUP($O2525,margin_ranges!$A$5:$D$10,4,FALSE),$P2525*100)</f>
        <v>34.532781810000003</v>
      </c>
      <c r="T2525" s="29">
        <f>(1-$S2525/100)/(1-$F2525)-1</f>
        <v>-2.2877340447762684E-2</v>
      </c>
      <c r="U2525" s="19" t="str">
        <f>IF(ABS(IFERROR(T2525,0))&gt;0.05,INDEX(margin_ranges!$C$13:$C$16,MATCH($F2525*100,margin_ranges!$B$13:$B$16,1)),"")</f>
        <v/>
      </c>
      <c r="V2525" t="e">
        <f>MIN(VLOOKUP($U2525,margin_ranges!$A$5:$D$10,4,FALSE),$P2525*100)</f>
        <v>#N/A</v>
      </c>
      <c r="Y2525" s="29" t="e">
        <f t="shared" si="39"/>
        <v>#N/A</v>
      </c>
    </row>
    <row r="2526" spans="1:25" x14ac:dyDescent="0.3">
      <c r="A2526" s="8" t="s">
        <v>17</v>
      </c>
      <c r="B2526" s="8" t="s">
        <v>4161</v>
      </c>
      <c r="C2526" s="8" t="s">
        <v>4162</v>
      </c>
      <c r="D2526" s="8" t="s">
        <v>4243</v>
      </c>
      <c r="E2526" s="8" t="s">
        <v>4244</v>
      </c>
      <c r="F2526" s="24">
        <v>0.25</v>
      </c>
      <c r="G2526" s="24">
        <v>0</v>
      </c>
      <c r="H2526" s="25">
        <v>23.625900000000001</v>
      </c>
      <c r="I2526" s="25">
        <v>4.3018000000000001</v>
      </c>
      <c r="J2526" s="15">
        <v>180</v>
      </c>
      <c r="K2526" s="15">
        <v>33</v>
      </c>
      <c r="L2526" s="13">
        <v>0.18210000000000001</v>
      </c>
      <c r="M2526" s="7">
        <v>1.3952096300000001</v>
      </c>
      <c r="N2526" s="26">
        <v>1</v>
      </c>
      <c r="O2526" s="27" t="s">
        <v>92</v>
      </c>
      <c r="P2526" s="8">
        <v>0.2832618281</v>
      </c>
      <c r="Q2526" s="24">
        <v>0.25</v>
      </c>
      <c r="R2526" t="str">
        <f>IF($Q2526*100&gt;=VLOOKUP($O2526,margin_ranges!$A$5:$C$10,2,FALSE),IF($Q2526*100&lt;=VLOOKUP($O2526,margin_ranges!$A$5:$C$10,3,FALSE)+10,"IN RANGE","ABOVE RANGE"),"BELOW RANGE")</f>
        <v>IN RANGE</v>
      </c>
      <c r="S2526">
        <f>MIN(VLOOKUP($O2526,margin_ranges!$A$5:$D$10,4,FALSE),$P2526*100)</f>
        <v>28.326182809999999</v>
      </c>
      <c r="T2526" s="29">
        <f>(1-$S2526/100)/(1-$F2526)-1</f>
        <v>-4.4349104133333372E-2</v>
      </c>
      <c r="U2526" s="19" t="str">
        <f>IF(ABS(IFERROR(T2526,0))&gt;0.05,INDEX(margin_ranges!$C$13:$C$16,MATCH($F2526*100,margin_ranges!$B$13:$B$16,1)),"")</f>
        <v/>
      </c>
      <c r="V2526" t="e">
        <f>MIN(VLOOKUP($U2526,margin_ranges!$A$5:$D$10,4,FALSE),$P2526*100)</f>
        <v>#N/A</v>
      </c>
      <c r="Y2526" s="29" t="e">
        <f t="shared" si="39"/>
        <v>#N/A</v>
      </c>
    </row>
    <row r="2527" spans="1:25" x14ac:dyDescent="0.3">
      <c r="A2527" s="8" t="s">
        <v>17</v>
      </c>
      <c r="B2527" s="8" t="s">
        <v>4161</v>
      </c>
      <c r="C2527" s="8" t="s">
        <v>4162</v>
      </c>
      <c r="D2527" s="8" t="s">
        <v>4499</v>
      </c>
      <c r="E2527" s="8" t="s">
        <v>4500</v>
      </c>
      <c r="F2527" s="24">
        <v>0.39999999999999902</v>
      </c>
      <c r="G2527" s="24">
        <v>0</v>
      </c>
      <c r="H2527" s="25">
        <v>32.702599999999997</v>
      </c>
      <c r="I2527" s="25">
        <v>2.6547999999999998</v>
      </c>
      <c r="J2527" s="15">
        <v>107</v>
      </c>
      <c r="K2527" s="15">
        <v>43</v>
      </c>
      <c r="L2527" s="13">
        <v>8.1199999999999994E-2</v>
      </c>
      <c r="M2527" s="7">
        <v>1.34035031</v>
      </c>
      <c r="N2527" s="26">
        <v>0.7</v>
      </c>
      <c r="O2527" s="27" t="s">
        <v>479</v>
      </c>
      <c r="P2527" s="8">
        <v>0.47774847040000001</v>
      </c>
      <c r="Q2527" s="24">
        <v>0.4</v>
      </c>
      <c r="R2527" t="str">
        <f>IF($Q2527*100&gt;=VLOOKUP($O2527,margin_ranges!$A$5:$C$10,2,FALSE),IF($Q2527*100&lt;=VLOOKUP($O2527,margin_ranges!$A$5:$C$10,3,FALSE)+10,"IN RANGE","ABOVE RANGE"),"BELOW RANGE")</f>
        <v>IN RANGE</v>
      </c>
      <c r="S2527">
        <f>MIN(VLOOKUP($O2527,margin_ranges!$A$5:$D$10,4,FALSE),$P2527*100)</f>
        <v>43</v>
      </c>
      <c r="T2527" s="29">
        <f>(1-$S2527/100)/(1-$F2527)-1</f>
        <v>-5.0000000000001488E-2</v>
      </c>
      <c r="U2527" s="19" t="str">
        <f>IF(ABS(IFERROR(T2527,0))&gt;0.05,INDEX(margin_ranges!$C$13:$C$16,MATCH($F2527*100,margin_ranges!$B$13:$B$16,1)),"")</f>
        <v>Margin Over Fill (Type C)</v>
      </c>
      <c r="V2527">
        <f>MIN(VLOOKUP($U2527,margin_ranges!$A$5:$D$10,4,FALSE),$P2527*100)</f>
        <v>43</v>
      </c>
      <c r="Y2527" s="29">
        <f t="shared" si="39"/>
        <v>-5.0000000000001488E-2</v>
      </c>
    </row>
    <row r="2528" spans="1:25" x14ac:dyDescent="0.3">
      <c r="A2528" s="8" t="s">
        <v>17</v>
      </c>
      <c r="B2528" s="8" t="s">
        <v>4161</v>
      </c>
      <c r="C2528" s="8" t="s">
        <v>4162</v>
      </c>
      <c r="D2528" s="8" t="s">
        <v>4485</v>
      </c>
      <c r="E2528" s="8" t="s">
        <v>4486</v>
      </c>
      <c r="F2528" s="24">
        <v>0.249999999999999</v>
      </c>
      <c r="G2528" s="24">
        <v>1</v>
      </c>
      <c r="H2528" s="25">
        <v>151.66759999999999</v>
      </c>
      <c r="I2528" s="25">
        <v>28.7044</v>
      </c>
      <c r="J2528" s="15">
        <v>1517</v>
      </c>
      <c r="K2528" s="15">
        <v>378</v>
      </c>
      <c r="L2528" s="13">
        <v>0.1893</v>
      </c>
      <c r="M2528" s="7">
        <v>1.7611505000000001</v>
      </c>
      <c r="N2528" s="26">
        <v>1.25</v>
      </c>
      <c r="O2528" s="27" t="s">
        <v>162</v>
      </c>
      <c r="P2528" s="8">
        <v>0.29023669359999998</v>
      </c>
      <c r="Q2528" s="24">
        <v>0.25</v>
      </c>
      <c r="R2528" t="str">
        <f>IF($Q2528*100&gt;=VLOOKUP($O2528,margin_ranges!$A$5:$C$10,2,FALSE),IF($Q2528*100&lt;=VLOOKUP($O2528,margin_ranges!$A$5:$C$10,3,FALSE)+10,"IN RANGE","ABOVE RANGE"),"BELOW RANGE")</f>
        <v>BELOW RANGE</v>
      </c>
      <c r="S2528">
        <f>MIN(VLOOKUP($O2528,margin_ranges!$A$5:$D$10,4,FALSE),$P2528*100)</f>
        <v>29.02366936</v>
      </c>
      <c r="T2528" s="29">
        <f>(1-$S2528/100)/(1-$F2528)-1</f>
        <v>-5.3648924800001274E-2</v>
      </c>
      <c r="U2528" s="19" t="str">
        <f>IF(ABS(IFERROR(T2528,0))&gt;0.05,INDEX(margin_ranges!$C$13:$C$16,MATCH($F2528*100,margin_ranges!$B$13:$B$16,1)),"")</f>
        <v>Maximize Fill (Type A+)</v>
      </c>
      <c r="V2528">
        <f>MIN(VLOOKUP($U2528,margin_ranges!$A$5:$D$10,4,FALSE),$P2528*100)</f>
        <v>19.75</v>
      </c>
      <c r="Y2528" s="29">
        <f t="shared" si="39"/>
        <v>6.9999999999998508E-2</v>
      </c>
    </row>
    <row r="2529" spans="1:25" x14ac:dyDescent="0.3">
      <c r="A2529" s="8" t="s">
        <v>17</v>
      </c>
      <c r="B2529" s="8" t="s">
        <v>4161</v>
      </c>
      <c r="C2529" s="8" t="s">
        <v>4162</v>
      </c>
      <c r="D2529" s="8" t="s">
        <v>4338</v>
      </c>
      <c r="E2529" s="8" t="s">
        <v>4339</v>
      </c>
      <c r="F2529" s="24">
        <v>0.25</v>
      </c>
      <c r="G2529" s="24">
        <v>1</v>
      </c>
      <c r="H2529" s="25">
        <v>204.62090000000001</v>
      </c>
      <c r="I2529" s="25">
        <v>39.201700000000002</v>
      </c>
      <c r="J2529" s="15">
        <v>2075</v>
      </c>
      <c r="K2529" s="15">
        <v>509</v>
      </c>
      <c r="L2529" s="13">
        <v>0.19159999999999999</v>
      </c>
      <c r="M2529" s="7">
        <v>1.7645594899999999</v>
      </c>
      <c r="N2529" s="26">
        <v>1.25</v>
      </c>
      <c r="O2529" s="27" t="s">
        <v>162</v>
      </c>
      <c r="P2529" s="8">
        <v>0.29160790330000003</v>
      </c>
      <c r="Q2529" s="24">
        <v>0.25</v>
      </c>
      <c r="R2529" t="str">
        <f>IF($Q2529*100&gt;=VLOOKUP($O2529,margin_ranges!$A$5:$C$10,2,FALSE),IF($Q2529*100&lt;=VLOOKUP($O2529,margin_ranges!$A$5:$C$10,3,FALSE)+10,"IN RANGE","ABOVE RANGE"),"BELOW RANGE")</f>
        <v>BELOW RANGE</v>
      </c>
      <c r="S2529">
        <f>MIN(VLOOKUP($O2529,margin_ranges!$A$5:$D$10,4,FALSE),$P2529*100)</f>
        <v>29.160790330000001</v>
      </c>
      <c r="T2529" s="29">
        <f>(1-$S2529/100)/(1-$F2529)-1</f>
        <v>-5.5477204400000146E-2</v>
      </c>
      <c r="U2529" s="19" t="str">
        <f>IF(ABS(IFERROR(T2529,0))&gt;0.05,INDEX(margin_ranges!$C$13:$C$16,MATCH($F2529*100,margin_ranges!$B$13:$B$16,1)),"")</f>
        <v>Balanced (Type B)</v>
      </c>
      <c r="V2529">
        <f>MIN(VLOOKUP($U2529,margin_ranges!$A$5:$D$10,4,FALSE),$P2529*100)</f>
        <v>29.160790330000001</v>
      </c>
      <c r="Y2529" s="29">
        <f t="shared" si="39"/>
        <v>-5.5477204400000146E-2</v>
      </c>
    </row>
    <row r="2530" spans="1:25" x14ac:dyDescent="0.3">
      <c r="A2530" s="8" t="s">
        <v>17</v>
      </c>
      <c r="B2530" s="8" t="s">
        <v>4161</v>
      </c>
      <c r="C2530" s="8" t="s">
        <v>4162</v>
      </c>
      <c r="D2530" s="8" t="s">
        <v>4261</v>
      </c>
      <c r="E2530" s="8" t="s">
        <v>4262</v>
      </c>
      <c r="F2530" s="24">
        <v>0.25</v>
      </c>
      <c r="G2530" s="24">
        <v>0</v>
      </c>
      <c r="H2530" s="25">
        <v>25.4314</v>
      </c>
      <c r="I2530" s="25">
        <v>6.8455000000000004</v>
      </c>
      <c r="J2530" s="15">
        <v>329</v>
      </c>
      <c r="K2530" s="15">
        <v>101</v>
      </c>
      <c r="L2530" s="13">
        <v>0.26919999999999999</v>
      </c>
      <c r="M2530" s="7">
        <v>1.60080449</v>
      </c>
      <c r="N2530" s="26">
        <v>1.1000000000000001</v>
      </c>
      <c r="O2530" s="27" t="s">
        <v>92</v>
      </c>
      <c r="P2530" s="8">
        <v>0.312845506</v>
      </c>
      <c r="Q2530" s="24">
        <v>0.25</v>
      </c>
      <c r="R2530" t="str">
        <f>IF($Q2530*100&gt;=VLOOKUP($O2530,margin_ranges!$A$5:$C$10,2,FALSE),IF($Q2530*100&lt;=VLOOKUP($O2530,margin_ranges!$A$5:$C$10,3,FALSE)+10,"IN RANGE","ABOVE RANGE"),"BELOW RANGE")</f>
        <v>IN RANGE</v>
      </c>
      <c r="S2530">
        <f>MIN(VLOOKUP($O2530,margin_ranges!$A$5:$D$10,4,FALSE),$P2530*100)</f>
        <v>29.75</v>
      </c>
      <c r="T2530" s="29">
        <f>(1-$S2530/100)/(1-$F2530)-1</f>
        <v>-6.3333333333333353E-2</v>
      </c>
      <c r="U2530" s="19" t="str">
        <f>IF(ABS(IFERROR(T2530,0))&gt;0.05,INDEX(margin_ranges!$C$13:$C$16,MATCH($F2530*100,margin_ranges!$B$13:$B$16,1)),"")</f>
        <v>Balanced (Type B)</v>
      </c>
      <c r="V2530">
        <f>MIN(VLOOKUP($U2530,margin_ranges!$A$5:$D$10,4,FALSE),$P2530*100)</f>
        <v>29.75</v>
      </c>
      <c r="Y2530" s="29">
        <f t="shared" si="39"/>
        <v>-6.3333333333333353E-2</v>
      </c>
    </row>
    <row r="2531" spans="1:25" x14ac:dyDescent="0.3">
      <c r="A2531" s="8" t="s">
        <v>17</v>
      </c>
      <c r="B2531" s="8" t="s">
        <v>4161</v>
      </c>
      <c r="C2531" s="8" t="s">
        <v>4162</v>
      </c>
      <c r="D2531" s="8" t="s">
        <v>11950</v>
      </c>
      <c r="E2531" s="8" t="s">
        <v>11951</v>
      </c>
      <c r="F2531" s="24">
        <v>0.249999999999999</v>
      </c>
      <c r="G2531" s="24">
        <v>0</v>
      </c>
      <c r="H2531" s="25">
        <v>1.7301</v>
      </c>
      <c r="I2531" s="25">
        <v>0.37969999999999998</v>
      </c>
      <c r="J2531" s="15">
        <v>10</v>
      </c>
      <c r="K2531" s="15">
        <v>3</v>
      </c>
      <c r="L2531" s="13">
        <v>0.2195</v>
      </c>
      <c r="M2531" s="7">
        <v>0.92018434999999998</v>
      </c>
      <c r="N2531" s="26">
        <v>0.59</v>
      </c>
      <c r="O2531" s="27" t="s">
        <v>92</v>
      </c>
      <c r="P2531" s="8">
        <v>0.35882413070000002</v>
      </c>
      <c r="Q2531" s="24">
        <v>0.25</v>
      </c>
      <c r="R2531" t="str">
        <f>IF($Q2531*100&gt;=VLOOKUP($O2531,margin_ranges!$A$5:$C$10,2,FALSE),IF($Q2531*100&lt;=VLOOKUP($O2531,margin_ranges!$A$5:$C$10,3,FALSE)+10,"IN RANGE","ABOVE RANGE"),"BELOW RANGE")</f>
        <v>IN RANGE</v>
      </c>
      <c r="S2531">
        <f>MIN(VLOOKUP($O2531,margin_ranges!$A$5:$D$10,4,FALSE),$P2531*100)</f>
        <v>29.75</v>
      </c>
      <c r="T2531" s="29">
        <f>(1-$S2531/100)/(1-$F2531)-1</f>
        <v>-6.3333333333334574E-2</v>
      </c>
      <c r="U2531" s="19" t="str">
        <f>IF(ABS(IFERROR(T2531,0))&gt;0.05,INDEX(margin_ranges!$C$13:$C$16,MATCH($F2531*100,margin_ranges!$B$13:$B$16,1)),"")</f>
        <v>Maximize Fill (Type A+)</v>
      </c>
      <c r="V2531">
        <f>MIN(VLOOKUP($U2531,margin_ranges!$A$5:$D$10,4,FALSE),$P2531*100)</f>
        <v>19.75</v>
      </c>
      <c r="Y2531" s="29">
        <f t="shared" si="39"/>
        <v>6.9999999999998508E-2</v>
      </c>
    </row>
    <row r="2532" spans="1:25" x14ac:dyDescent="0.3">
      <c r="A2532" s="8" t="s">
        <v>17</v>
      </c>
      <c r="B2532" s="8" t="s">
        <v>4161</v>
      </c>
      <c r="C2532" s="8" t="s">
        <v>4162</v>
      </c>
      <c r="D2532" s="8" t="s">
        <v>4442</v>
      </c>
      <c r="E2532" s="8" t="s">
        <v>4443</v>
      </c>
      <c r="F2532" s="24">
        <v>0.3</v>
      </c>
      <c r="G2532" s="24">
        <v>1</v>
      </c>
      <c r="H2532" s="25">
        <v>227.19130000000001</v>
      </c>
      <c r="I2532" s="25">
        <v>21.015499999999999</v>
      </c>
      <c r="J2532" s="15">
        <v>1213</v>
      </c>
      <c r="K2532" s="15">
        <v>353</v>
      </c>
      <c r="L2532" s="13">
        <v>9.2499999999999999E-2</v>
      </c>
      <c r="M2532" s="7">
        <v>1.9238864499999999</v>
      </c>
      <c r="N2532" s="26">
        <v>1.25</v>
      </c>
      <c r="O2532" s="27" t="s">
        <v>162</v>
      </c>
      <c r="P2532" s="8">
        <v>0.35027350540000002</v>
      </c>
      <c r="Q2532" s="24">
        <v>0.3</v>
      </c>
      <c r="R2532" t="str">
        <f>IF($Q2532*100&gt;=VLOOKUP($O2532,margin_ranges!$A$5:$C$10,2,FALSE),IF($Q2532*100&lt;=VLOOKUP($O2532,margin_ranges!$A$5:$C$10,3,FALSE)+10,"IN RANGE","ABOVE RANGE"),"BELOW RANGE")</f>
        <v>IN RANGE</v>
      </c>
      <c r="S2532">
        <f>MIN(VLOOKUP($O2532,margin_ranges!$A$5:$D$10,4,FALSE),$P2532*100)</f>
        <v>35.02735054</v>
      </c>
      <c r="T2532" s="29">
        <f>(1-$S2532/100)/(1-$F2532)-1</f>
        <v>-7.1819293428571407E-2</v>
      </c>
      <c r="U2532" s="19" t="str">
        <f>IF(ABS(IFERROR(T2532,0))&gt;0.05,INDEX(margin_ranges!$C$13:$C$16,MATCH($F2532*100,margin_ranges!$B$13:$B$16,1)),"")</f>
        <v>Balanced (Type B)</v>
      </c>
      <c r="V2532">
        <f>MIN(VLOOKUP($U2532,margin_ranges!$A$5:$D$10,4,FALSE),$P2532*100)</f>
        <v>29.75</v>
      </c>
      <c r="Y2532" s="29">
        <f t="shared" si="39"/>
        <v>3.5714285714285587E-3</v>
      </c>
    </row>
    <row r="2533" spans="1:25" x14ac:dyDescent="0.3">
      <c r="A2533" s="8" t="s">
        <v>17</v>
      </c>
      <c r="B2533" s="8" t="s">
        <v>4161</v>
      </c>
      <c r="C2533" s="8" t="s">
        <v>4162</v>
      </c>
      <c r="D2533" s="8" t="s">
        <v>4358</v>
      </c>
      <c r="E2533" s="8" t="s">
        <v>4359</v>
      </c>
      <c r="F2533" s="24">
        <v>0.109999999999999</v>
      </c>
      <c r="G2533" s="24">
        <v>1</v>
      </c>
      <c r="H2533" s="25">
        <v>271.51310000000001</v>
      </c>
      <c r="I2533" s="25">
        <v>1.7538</v>
      </c>
      <c r="J2533" s="15">
        <v>23</v>
      </c>
      <c r="K2533" s="15">
        <v>4</v>
      </c>
      <c r="L2533" s="13">
        <v>6.4999999999999997E-3</v>
      </c>
      <c r="M2533" s="7">
        <v>0.42974789000000002</v>
      </c>
      <c r="N2533" s="26">
        <v>0.35</v>
      </c>
      <c r="O2533" s="27" t="s">
        <v>22</v>
      </c>
      <c r="P2533" s="8">
        <v>0.18556901319999999</v>
      </c>
      <c r="Q2533" s="24">
        <v>0.11</v>
      </c>
      <c r="R2533" t="str">
        <f>IF($Q2533*100&gt;=VLOOKUP($O2533,margin_ranges!$A$5:$C$10,2,FALSE),IF($Q2533*100&lt;=VLOOKUP($O2533,margin_ranges!$A$5:$C$10,3,FALSE)+10,"IN RANGE","ABOVE RANGE"),"BELOW RANGE")</f>
        <v>BELOW RANGE</v>
      </c>
      <c r="S2533">
        <f>MIN(VLOOKUP($O2533,margin_ranges!$A$5:$D$10,4,FALSE),$P2533*100)</f>
        <v>18.556901319999998</v>
      </c>
      <c r="T2533" s="29">
        <f>(1-$S2533/100)/(1-$F2533)-1</f>
        <v>-8.4909003595506571E-2</v>
      </c>
      <c r="U2533" s="19" t="str">
        <f>IF(ABS(IFERROR(T2533,0))&gt;0.05,INDEX(margin_ranges!$C$13:$C$16,MATCH($F2533*100,margin_ranges!$B$13:$B$16,1)),"")</f>
        <v>Maximize Fill (Type A+)</v>
      </c>
      <c r="V2533">
        <f>MIN(VLOOKUP($U2533,margin_ranges!$A$5:$D$10,4,FALSE),$P2533*100)</f>
        <v>18.556901319999998</v>
      </c>
      <c r="Y2533" s="29">
        <f t="shared" si="39"/>
        <v>-8.4909003595506571E-2</v>
      </c>
    </row>
    <row r="2534" spans="1:25" x14ac:dyDescent="0.3">
      <c r="A2534" s="8" t="s">
        <v>17</v>
      </c>
      <c r="B2534" s="8" t="s">
        <v>4161</v>
      </c>
      <c r="C2534" s="8" t="s">
        <v>4162</v>
      </c>
      <c r="D2534" s="8" t="s">
        <v>11936</v>
      </c>
      <c r="E2534" s="8" t="s">
        <v>11937</v>
      </c>
      <c r="F2534" s="24">
        <v>0.2</v>
      </c>
      <c r="G2534" s="24">
        <v>1</v>
      </c>
      <c r="H2534" s="25">
        <v>83.664599999999993</v>
      </c>
      <c r="I2534" s="25">
        <v>10.3354</v>
      </c>
      <c r="J2534" s="15">
        <v>90</v>
      </c>
      <c r="K2534" s="15">
        <v>18</v>
      </c>
      <c r="L2534" s="13">
        <v>0.1235</v>
      </c>
      <c r="M2534" s="7">
        <v>0.28982626</v>
      </c>
      <c r="N2534" s="26">
        <v>0.1</v>
      </c>
      <c r="O2534" s="27" t="s">
        <v>92</v>
      </c>
      <c r="P2534" s="8">
        <v>0.65496569829999995</v>
      </c>
      <c r="Q2534" s="24">
        <v>0.2</v>
      </c>
      <c r="R2534" t="str">
        <f>IF($Q2534*100&gt;=VLOOKUP($O2534,margin_ranges!$A$5:$C$10,2,FALSE),IF($Q2534*100&lt;=VLOOKUP($O2534,margin_ranges!$A$5:$C$10,3,FALSE)+10,"IN RANGE","ABOVE RANGE"),"BELOW RANGE")</f>
        <v>IN RANGE</v>
      </c>
      <c r="S2534">
        <f>MIN(VLOOKUP($O2534,margin_ranges!$A$5:$D$10,4,FALSE),$P2534*100)</f>
        <v>29.75</v>
      </c>
      <c r="T2534" s="29">
        <f>(1-$S2534/100)/(1-$F2534)-1</f>
        <v>-0.12187500000000007</v>
      </c>
      <c r="U2534" s="19" t="str">
        <f>IF(ABS(IFERROR(T2534,0))&gt;0.05,INDEX(margin_ranges!$C$13:$C$16,MATCH($F2534*100,margin_ranges!$B$13:$B$16,1)),"")</f>
        <v>Maximize Fill (Type A+)</v>
      </c>
      <c r="V2534">
        <f>MIN(VLOOKUP($U2534,margin_ranges!$A$5:$D$10,4,FALSE),$P2534*100)</f>
        <v>19.75</v>
      </c>
      <c r="Y2534" s="29">
        <f t="shared" si="39"/>
        <v>3.1249999999998224E-3</v>
      </c>
    </row>
    <row r="2535" spans="1:25" x14ac:dyDescent="0.3">
      <c r="A2535" s="8" t="s">
        <v>17</v>
      </c>
      <c r="B2535" s="8" t="s">
        <v>4161</v>
      </c>
      <c r="C2535" s="8" t="s">
        <v>4162</v>
      </c>
      <c r="D2535" s="8" t="s">
        <v>4479</v>
      </c>
      <c r="E2535" s="8" t="s">
        <v>4480</v>
      </c>
      <c r="F2535" s="24">
        <v>0.26</v>
      </c>
      <c r="G2535" s="24">
        <v>1</v>
      </c>
      <c r="H2535" s="25">
        <v>521.22590000000002</v>
      </c>
      <c r="I2535" s="25">
        <v>106.2244</v>
      </c>
      <c r="J2535" s="15">
        <v>9372</v>
      </c>
      <c r="K2535" s="15">
        <v>2437</v>
      </c>
      <c r="L2535" s="13">
        <v>0.20380000000000001</v>
      </c>
      <c r="M2535" s="7">
        <v>2.9408907399999999</v>
      </c>
      <c r="N2535" s="26">
        <v>1.9</v>
      </c>
      <c r="O2535" s="27" t="s">
        <v>162</v>
      </c>
      <c r="P2535" s="8">
        <v>0.35393723659999998</v>
      </c>
      <c r="Q2535" s="24">
        <v>0.26</v>
      </c>
      <c r="R2535" t="str">
        <f>IF($Q2535*100&gt;=VLOOKUP($O2535,margin_ranges!$A$5:$C$10,2,FALSE),IF($Q2535*100&lt;=VLOOKUP($O2535,margin_ranges!$A$5:$C$10,3,FALSE)+10,"IN RANGE","ABOVE RANGE"),"BELOW RANGE")</f>
        <v>BELOW RANGE</v>
      </c>
      <c r="S2535">
        <f>MIN(VLOOKUP($O2535,margin_ranges!$A$5:$D$10,4,FALSE),$P2535*100)</f>
        <v>35.393723659999999</v>
      </c>
      <c r="T2535" s="29">
        <f>(1-$S2535/100)/(1-$F2535)-1</f>
        <v>-0.12694221162162156</v>
      </c>
      <c r="U2535" s="19" t="str">
        <f>IF(ABS(IFERROR(T2535,0))&gt;0.05,INDEX(margin_ranges!$C$13:$C$16,MATCH($F2535*100,margin_ranges!$B$13:$B$16,1)),"")</f>
        <v>Balanced (Type B)</v>
      </c>
      <c r="V2535">
        <f>MIN(VLOOKUP($U2535,margin_ranges!$A$5:$D$10,4,FALSE),$P2535*100)</f>
        <v>29.75</v>
      </c>
      <c r="Y2535" s="29">
        <f t="shared" si="39"/>
        <v>-5.0675675675675658E-2</v>
      </c>
    </row>
    <row r="2536" spans="1:25" x14ac:dyDescent="0.3">
      <c r="A2536" s="8" t="s">
        <v>17</v>
      </c>
      <c r="B2536" s="8" t="s">
        <v>4161</v>
      </c>
      <c r="C2536" s="8" t="s">
        <v>4162</v>
      </c>
      <c r="D2536" s="8" t="s">
        <v>4466</v>
      </c>
      <c r="E2536" s="8" t="s">
        <v>4467</v>
      </c>
      <c r="F2536" s="24">
        <v>0.3</v>
      </c>
      <c r="G2536" s="24">
        <v>1</v>
      </c>
      <c r="H2536" s="25">
        <v>106.20650000000001</v>
      </c>
      <c r="I2536" s="25">
        <v>19.406400000000001</v>
      </c>
      <c r="J2536" s="15">
        <v>1223</v>
      </c>
      <c r="K2536" s="15">
        <v>367</v>
      </c>
      <c r="L2536" s="13">
        <v>0.1827</v>
      </c>
      <c r="M2536" s="7">
        <v>2.10144245</v>
      </c>
      <c r="N2536" s="26">
        <v>1.28</v>
      </c>
      <c r="O2536" s="27" t="s">
        <v>162</v>
      </c>
      <c r="P2536" s="8">
        <v>0.39089457420000001</v>
      </c>
      <c r="Q2536" s="24">
        <v>0.3</v>
      </c>
      <c r="R2536" t="str">
        <f>IF($Q2536*100&gt;=VLOOKUP($O2536,margin_ranges!$A$5:$C$10,2,FALSE),IF($Q2536*100&lt;=VLOOKUP($O2536,margin_ranges!$A$5:$C$10,3,FALSE)+10,"IN RANGE","ABOVE RANGE"),"BELOW RANGE")</f>
        <v>IN RANGE</v>
      </c>
      <c r="S2536">
        <f>MIN(VLOOKUP($O2536,margin_ranges!$A$5:$D$10,4,FALSE),$P2536*100)</f>
        <v>39.089457420000002</v>
      </c>
      <c r="T2536" s="29">
        <f>(1-$S2536/100)/(1-$F2536)-1</f>
        <v>-0.12984939171428578</v>
      </c>
      <c r="U2536" s="19" t="str">
        <f>IF(ABS(IFERROR(T2536,0))&gt;0.05,INDEX(margin_ranges!$C$13:$C$16,MATCH($F2536*100,margin_ranges!$B$13:$B$16,1)),"")</f>
        <v>Balanced (Type B)</v>
      </c>
      <c r="V2536">
        <f>MIN(VLOOKUP($U2536,margin_ranges!$A$5:$D$10,4,FALSE),$P2536*100)</f>
        <v>29.75</v>
      </c>
      <c r="Y2536" s="29">
        <f t="shared" si="39"/>
        <v>3.5714285714285587E-3</v>
      </c>
    </row>
    <row r="2537" spans="1:25" x14ac:dyDescent="0.3">
      <c r="A2537" s="8" t="s">
        <v>17</v>
      </c>
      <c r="B2537" s="8" t="s">
        <v>4161</v>
      </c>
      <c r="C2537" s="8" t="s">
        <v>4162</v>
      </c>
      <c r="D2537" s="8" t="s">
        <v>4438</v>
      </c>
      <c r="E2537" s="8" t="s">
        <v>4439</v>
      </c>
      <c r="F2537" s="24">
        <v>0.249999999999999</v>
      </c>
      <c r="G2537" s="24">
        <v>1</v>
      </c>
      <c r="H2537" s="25">
        <v>76.234399999999994</v>
      </c>
      <c r="I2537" s="25">
        <v>35.7637</v>
      </c>
      <c r="J2537" s="15">
        <v>191</v>
      </c>
      <c r="K2537" s="15">
        <v>46</v>
      </c>
      <c r="L2537" s="13">
        <v>0.46910000000000002</v>
      </c>
      <c r="M2537" s="7">
        <v>0.17781530000000001</v>
      </c>
      <c r="N2537" s="26">
        <v>0.1</v>
      </c>
      <c r="O2537" s="27" t="s">
        <v>162</v>
      </c>
      <c r="P2537" s="8">
        <v>0.4376187091</v>
      </c>
      <c r="Q2537" s="24">
        <v>0.25</v>
      </c>
      <c r="R2537" t="str">
        <f>IF($Q2537*100&gt;=VLOOKUP($O2537,margin_ranges!$A$5:$C$10,2,FALSE),IF($Q2537*100&lt;=VLOOKUP($O2537,margin_ranges!$A$5:$C$10,3,FALSE)+10,"IN RANGE","ABOVE RANGE"),"BELOW RANGE")</f>
        <v>BELOW RANGE</v>
      </c>
      <c r="S2537">
        <f>MIN(VLOOKUP($O2537,margin_ranges!$A$5:$D$10,4,FALSE),$P2537*100)</f>
        <v>43</v>
      </c>
      <c r="T2537" s="29">
        <f>(1-$S2537/100)/(1-$F2537)-1</f>
        <v>-0.24000000000000088</v>
      </c>
      <c r="U2537" s="19" t="str">
        <f>IF(ABS(IFERROR(T2537,0))&gt;0.05,INDEX(margin_ranges!$C$13:$C$16,MATCH($F2537*100,margin_ranges!$B$13:$B$16,1)),"")</f>
        <v>Maximize Fill (Type A+)</v>
      </c>
      <c r="V2537">
        <f>MIN(VLOOKUP($U2537,margin_ranges!$A$5:$D$10,4,FALSE),$P2537*100)</f>
        <v>19.75</v>
      </c>
      <c r="Y2537" s="29">
        <f t="shared" si="39"/>
        <v>6.9999999999998508E-2</v>
      </c>
    </row>
    <row r="2538" spans="1:25" x14ac:dyDescent="0.3">
      <c r="A2538" s="8" t="s">
        <v>35</v>
      </c>
      <c r="B2538" s="8" t="s">
        <v>4531</v>
      </c>
      <c r="C2538" s="8" t="s">
        <v>34</v>
      </c>
      <c r="D2538" s="8" t="s">
        <v>34</v>
      </c>
      <c r="E2538" s="8"/>
      <c r="F2538" s="24">
        <v>0.26731667392865899</v>
      </c>
      <c r="G2538" s="24">
        <v>0</v>
      </c>
      <c r="H2538" s="25">
        <v>18.2456</v>
      </c>
      <c r="I2538" s="25">
        <v>2.6400999999999999</v>
      </c>
      <c r="J2538" s="15">
        <v>18</v>
      </c>
      <c r="K2538" s="15">
        <v>5</v>
      </c>
      <c r="L2538" s="13">
        <v>0.1447</v>
      </c>
      <c r="M2538" s="7">
        <v>0.22974136000000001</v>
      </c>
      <c r="N2538" s="26">
        <v>0.01</v>
      </c>
      <c r="O2538" s="27"/>
      <c r="P2538" s="8">
        <v>0.95647279110000005</v>
      </c>
      <c r="Q2538" s="24">
        <v>0.26729999999999998</v>
      </c>
      <c r="R2538" t="e">
        <f>IF($Q2538*100&gt;=VLOOKUP($O2538,margin_ranges!$A$5:$C$10,2,FALSE),IF($Q2538*100&lt;=VLOOKUP($O2538,margin_ranges!$A$5:$C$10,3,FALSE)+10,"IN RANGE","ABOVE RANGE"),"BELOW RANGE")</f>
        <v>#N/A</v>
      </c>
      <c r="S2538" t="e">
        <f>MIN(VLOOKUP($O2538,margin_ranges!$A$5:$D$10,4,FALSE),$P2538*100)</f>
        <v>#N/A</v>
      </c>
      <c r="T2538" s="29" t="e">
        <f>(1-$S2538/100)/(1-$F2538)-1</f>
        <v>#N/A</v>
      </c>
      <c r="U2538" s="19" t="str">
        <f>IF(ABS(IFERROR(T2538,0))&gt;0.05,INDEX(margin_ranges!$C$13:$C$16,MATCH($F2538*100,margin_ranges!$B$13:$B$16,1)),"")</f>
        <v/>
      </c>
      <c r="V2538" t="e">
        <f>MIN(VLOOKUP($U2538,margin_ranges!$A$5:$D$10,4,FALSE),$P2538*100)</f>
        <v>#N/A</v>
      </c>
      <c r="Y2538" s="29" t="e">
        <f t="shared" si="39"/>
        <v>#N/A</v>
      </c>
    </row>
    <row r="2539" spans="1:25" x14ac:dyDescent="0.3">
      <c r="A2539" s="8" t="s">
        <v>33</v>
      </c>
      <c r="B2539" s="8" t="s">
        <v>4531</v>
      </c>
      <c r="C2539" s="8" t="s">
        <v>4532</v>
      </c>
      <c r="D2539" s="8" t="s">
        <v>34</v>
      </c>
      <c r="E2539" s="8"/>
      <c r="F2539" s="24">
        <v>0.26731667392865899</v>
      </c>
      <c r="G2539" s="24">
        <v>0</v>
      </c>
      <c r="H2539" s="25">
        <v>18.2456</v>
      </c>
      <c r="I2539" s="25">
        <v>2.6400999999999999</v>
      </c>
      <c r="J2539" s="15">
        <v>18</v>
      </c>
      <c r="K2539" s="15">
        <v>5</v>
      </c>
      <c r="L2539" s="13">
        <v>0.1447</v>
      </c>
      <c r="M2539" s="7">
        <v>0.22974136000000001</v>
      </c>
      <c r="N2539" s="26">
        <v>0.01</v>
      </c>
      <c r="O2539" s="27"/>
      <c r="P2539" s="8">
        <v>0.95647279110000005</v>
      </c>
      <c r="Q2539" s="24">
        <v>0.26729999999999998</v>
      </c>
      <c r="R2539" t="e">
        <f>IF($Q2539*100&gt;=VLOOKUP($O2539,margin_ranges!$A$5:$C$10,2,FALSE),IF($Q2539*100&lt;=VLOOKUP($O2539,margin_ranges!$A$5:$C$10,3,FALSE)+10,"IN RANGE","ABOVE RANGE"),"BELOW RANGE")</f>
        <v>#N/A</v>
      </c>
      <c r="S2539" t="e">
        <f>MIN(VLOOKUP($O2539,margin_ranges!$A$5:$D$10,4,FALSE),$P2539*100)</f>
        <v>#N/A</v>
      </c>
      <c r="T2539" s="29" t="e">
        <f>(1-$S2539/100)/(1-$F2539)-1</f>
        <v>#N/A</v>
      </c>
      <c r="U2539" s="19" t="str">
        <f>IF(ABS(IFERROR(T2539,0))&gt;0.05,INDEX(margin_ranges!$C$13:$C$16,MATCH($F2539*100,margin_ranges!$B$13:$B$16,1)),"")</f>
        <v/>
      </c>
      <c r="V2539" t="e">
        <f>MIN(VLOOKUP($U2539,margin_ranges!$A$5:$D$10,4,FALSE),$P2539*100)</f>
        <v>#N/A</v>
      </c>
      <c r="Y2539" s="29" t="e">
        <f t="shared" si="39"/>
        <v>#N/A</v>
      </c>
    </row>
    <row r="2540" spans="1:25" x14ac:dyDescent="0.3">
      <c r="A2540" s="8" t="s">
        <v>17</v>
      </c>
      <c r="B2540" s="8" t="s">
        <v>4531</v>
      </c>
      <c r="C2540" s="8" t="s">
        <v>4532</v>
      </c>
      <c r="D2540" s="8" t="s">
        <v>4533</v>
      </c>
      <c r="E2540" s="8" t="s">
        <v>4534</v>
      </c>
      <c r="F2540" s="24">
        <v>0.28999999999999998</v>
      </c>
      <c r="G2540" s="24">
        <v>0</v>
      </c>
      <c r="H2540" s="25">
        <v>5.843</v>
      </c>
      <c r="I2540" s="25">
        <v>1.0511999999999999</v>
      </c>
      <c r="J2540" s="15">
        <v>8</v>
      </c>
      <c r="K2540" s="15">
        <v>2</v>
      </c>
      <c r="L2540" s="13">
        <v>0.1799</v>
      </c>
      <c r="M2540" s="7">
        <v>0.24979276</v>
      </c>
      <c r="N2540" s="26">
        <v>0.01</v>
      </c>
      <c r="O2540" s="27" t="s">
        <v>22</v>
      </c>
      <c r="P2540" s="8">
        <v>0.95996681360000002</v>
      </c>
      <c r="Q2540" s="24">
        <v>0.28999999999999998</v>
      </c>
      <c r="R2540" t="str">
        <f>IF($Q2540*100&gt;=VLOOKUP($O2540,margin_ranges!$A$5:$C$10,2,FALSE),IF($Q2540*100&lt;=VLOOKUP($O2540,margin_ranges!$A$5:$C$10,3,FALSE)+10,"IN RANGE","ABOVE RANGE"),"BELOW RANGE")</f>
        <v>IN RANGE</v>
      </c>
      <c r="S2540">
        <f>MIN(VLOOKUP($O2540,margin_ranges!$A$5:$D$10,4,FALSE),$P2540*100)</f>
        <v>29.75</v>
      </c>
      <c r="T2540" s="29">
        <f>(1-$S2540/100)/(1-$F2540)-1</f>
        <v>-1.0563380281690127E-2</v>
      </c>
      <c r="U2540" s="19" t="str">
        <f>IF(ABS(IFERROR(T2540,0))&gt;0.05,INDEX(margin_ranges!$C$13:$C$16,MATCH($F2540*100,margin_ranges!$B$13:$B$16,1)),"")</f>
        <v/>
      </c>
      <c r="V2540" t="e">
        <f>MIN(VLOOKUP($U2540,margin_ranges!$A$5:$D$10,4,FALSE),$P2540*100)</f>
        <v>#N/A</v>
      </c>
      <c r="Y2540" s="29" t="e">
        <f t="shared" si="39"/>
        <v>#N/A</v>
      </c>
    </row>
    <row r="2541" spans="1:25" x14ac:dyDescent="0.3">
      <c r="A2541" s="8" t="s">
        <v>35</v>
      </c>
      <c r="B2541" s="8" t="s">
        <v>4535</v>
      </c>
      <c r="C2541" s="8" t="s">
        <v>34</v>
      </c>
      <c r="D2541" s="8" t="s">
        <v>34</v>
      </c>
      <c r="E2541" s="8"/>
      <c r="F2541" s="24">
        <v>0.31859357285979401</v>
      </c>
      <c r="G2541" s="24">
        <v>0.72308874000000001</v>
      </c>
      <c r="H2541" s="25">
        <v>105.212</v>
      </c>
      <c r="I2541" s="25">
        <v>4.8880999999999997</v>
      </c>
      <c r="J2541" s="15">
        <v>160</v>
      </c>
      <c r="K2541" s="15">
        <v>49</v>
      </c>
      <c r="L2541" s="13">
        <v>4.65E-2</v>
      </c>
      <c r="M2541" s="7">
        <v>1.0917277999999999</v>
      </c>
      <c r="N2541" s="26">
        <v>0.68218400000000001</v>
      </c>
      <c r="O2541" s="27"/>
      <c r="P2541" s="8">
        <v>0.37513361629999997</v>
      </c>
      <c r="Q2541" s="24">
        <v>0.31859999999999999</v>
      </c>
      <c r="R2541" t="e">
        <f>IF($Q2541*100&gt;=VLOOKUP($O2541,margin_ranges!$A$5:$C$10,2,FALSE),IF($Q2541*100&lt;=VLOOKUP($O2541,margin_ranges!$A$5:$C$10,3,FALSE)+10,"IN RANGE","ABOVE RANGE"),"BELOW RANGE")</f>
        <v>#N/A</v>
      </c>
      <c r="S2541" t="e">
        <f>MIN(VLOOKUP($O2541,margin_ranges!$A$5:$D$10,4,FALSE),$P2541*100)</f>
        <v>#N/A</v>
      </c>
      <c r="T2541" s="29" t="e">
        <f>(1-$S2541/100)/(1-$F2541)-1</f>
        <v>#N/A</v>
      </c>
      <c r="U2541" s="19" t="str">
        <f>IF(ABS(IFERROR(T2541,0))&gt;0.05,INDEX(margin_ranges!$C$13:$C$16,MATCH($F2541*100,margin_ranges!$B$13:$B$16,1)),"")</f>
        <v/>
      </c>
      <c r="V2541" t="e">
        <f>MIN(VLOOKUP($U2541,margin_ranges!$A$5:$D$10,4,FALSE),$P2541*100)</f>
        <v>#N/A</v>
      </c>
      <c r="Y2541" s="29" t="e">
        <f t="shared" si="39"/>
        <v>#N/A</v>
      </c>
    </row>
    <row r="2542" spans="1:25" x14ac:dyDescent="0.3">
      <c r="A2542" s="8" t="s">
        <v>33</v>
      </c>
      <c r="B2542" s="8" t="s">
        <v>4535</v>
      </c>
      <c r="C2542" s="8" t="s">
        <v>4536</v>
      </c>
      <c r="D2542" s="8" t="s">
        <v>34</v>
      </c>
      <c r="E2542" s="8"/>
      <c r="F2542" s="24">
        <v>0.31859357285979401</v>
      </c>
      <c r="G2542" s="24">
        <v>0.72308874000000001</v>
      </c>
      <c r="H2542" s="25">
        <v>105.212</v>
      </c>
      <c r="I2542" s="25">
        <v>4.8880999999999997</v>
      </c>
      <c r="J2542" s="15">
        <v>160</v>
      </c>
      <c r="K2542" s="15">
        <v>49</v>
      </c>
      <c r="L2542" s="13">
        <v>4.65E-2</v>
      </c>
      <c r="M2542" s="7">
        <v>1.0917277999999999</v>
      </c>
      <c r="N2542" s="26">
        <v>0.68218400000000001</v>
      </c>
      <c r="O2542" s="27"/>
      <c r="P2542" s="8">
        <v>0.37513361629999997</v>
      </c>
      <c r="Q2542" s="24">
        <v>0.31859999999999999</v>
      </c>
      <c r="R2542" t="e">
        <f>IF($Q2542*100&gt;=VLOOKUP($O2542,margin_ranges!$A$5:$C$10,2,FALSE),IF($Q2542*100&lt;=VLOOKUP($O2542,margin_ranges!$A$5:$C$10,3,FALSE)+10,"IN RANGE","ABOVE RANGE"),"BELOW RANGE")</f>
        <v>#N/A</v>
      </c>
      <c r="S2542" t="e">
        <f>MIN(VLOOKUP($O2542,margin_ranges!$A$5:$D$10,4,FALSE),$P2542*100)</f>
        <v>#N/A</v>
      </c>
      <c r="T2542" s="29" t="e">
        <f>(1-$S2542/100)/(1-$F2542)-1</f>
        <v>#N/A</v>
      </c>
      <c r="U2542" s="19" t="str">
        <f>IF(ABS(IFERROR(T2542,0))&gt;0.05,INDEX(margin_ranges!$C$13:$C$16,MATCH($F2542*100,margin_ranges!$B$13:$B$16,1)),"")</f>
        <v/>
      </c>
      <c r="V2542" t="e">
        <f>MIN(VLOOKUP($U2542,margin_ranges!$A$5:$D$10,4,FALSE),$P2542*100)</f>
        <v>#N/A</v>
      </c>
      <c r="Y2542" s="29" t="e">
        <f t="shared" si="39"/>
        <v>#N/A</v>
      </c>
    </row>
    <row r="2543" spans="1:25" x14ac:dyDescent="0.3">
      <c r="A2543" s="8" t="s">
        <v>17</v>
      </c>
      <c r="B2543" s="8" t="s">
        <v>4535</v>
      </c>
      <c r="C2543" s="8" t="s">
        <v>4536</v>
      </c>
      <c r="D2543" s="8" t="s">
        <v>4541</v>
      </c>
      <c r="E2543" s="8" t="s">
        <v>4542</v>
      </c>
      <c r="F2543" s="24">
        <v>0.23114624842841</v>
      </c>
      <c r="G2543" s="24">
        <v>0</v>
      </c>
      <c r="H2543" s="25">
        <v>5.7653999999999996</v>
      </c>
      <c r="I2543" s="25">
        <v>0.25769999999999998</v>
      </c>
      <c r="J2543" s="15">
        <v>10</v>
      </c>
      <c r="K2543" s="15">
        <v>2</v>
      </c>
      <c r="L2543" s="13">
        <v>4.4699999999999997E-2</v>
      </c>
      <c r="M2543" s="7">
        <v>1.3006374700000001</v>
      </c>
      <c r="N2543" s="26">
        <v>1</v>
      </c>
      <c r="O2543" s="27" t="s">
        <v>22</v>
      </c>
      <c r="P2543" s="8">
        <v>0.2311462484</v>
      </c>
      <c r="Q2543" s="24">
        <v>0.26</v>
      </c>
      <c r="R2543" t="str">
        <f>IF($Q2543*100&gt;=VLOOKUP($O2543,margin_ranges!$A$5:$C$10,2,FALSE),IF($Q2543*100&lt;=VLOOKUP($O2543,margin_ranges!$A$5:$C$10,3,FALSE)+10,"IN RANGE","ABOVE RANGE"),"BELOW RANGE")</f>
        <v>IN RANGE</v>
      </c>
      <c r="S2543">
        <f>MIN(VLOOKUP($O2543,margin_ranges!$A$5:$D$10,4,FALSE),$P2543*100)</f>
        <v>23.114624840000001</v>
      </c>
      <c r="T2543" s="29">
        <f>(1-$S2543/100)/(1-$F2543)-1</f>
        <v>3.6951108839389235E-11</v>
      </c>
      <c r="U2543" s="19" t="str">
        <f>IF(ABS(IFERROR(T2543,0))&gt;0.05,INDEX(margin_ranges!$C$13:$C$16,MATCH($F2543*100,margin_ranges!$B$13:$B$16,1)),"")</f>
        <v/>
      </c>
      <c r="V2543" t="e">
        <f>MIN(VLOOKUP($U2543,margin_ranges!$A$5:$D$10,4,FALSE),$P2543*100)</f>
        <v>#N/A</v>
      </c>
      <c r="Y2543" s="29" t="e">
        <f t="shared" si="39"/>
        <v>#N/A</v>
      </c>
    </row>
    <row r="2544" spans="1:25" x14ac:dyDescent="0.3">
      <c r="A2544" s="8" t="s">
        <v>17</v>
      </c>
      <c r="B2544" s="8" t="s">
        <v>4535</v>
      </c>
      <c r="C2544" s="8" t="s">
        <v>4536</v>
      </c>
      <c r="D2544" s="28" t="s">
        <v>4539</v>
      </c>
      <c r="E2544" s="8" t="s">
        <v>4540</v>
      </c>
      <c r="F2544" s="24">
        <v>0.222003124279751</v>
      </c>
      <c r="G2544" s="24">
        <v>0</v>
      </c>
      <c r="H2544" s="25">
        <v>5.6387999999999998</v>
      </c>
      <c r="I2544" s="25">
        <v>0.217</v>
      </c>
      <c r="J2544" s="15">
        <v>8</v>
      </c>
      <c r="K2544" s="15">
        <v>2</v>
      </c>
      <c r="L2544" s="13">
        <v>3.85E-2</v>
      </c>
      <c r="M2544" s="7">
        <v>1.2853522100000001</v>
      </c>
      <c r="N2544" s="26">
        <v>1</v>
      </c>
      <c r="O2544" s="27" t="s">
        <v>22</v>
      </c>
      <c r="P2544" s="8">
        <v>0.22200312429999999</v>
      </c>
      <c r="Q2544" s="24">
        <v>0.25</v>
      </c>
      <c r="R2544" t="str">
        <f>IF($Q2544*100&gt;=VLOOKUP($O2544,margin_ranges!$A$5:$C$10,2,FALSE),IF($Q2544*100&lt;=VLOOKUP($O2544,margin_ranges!$A$5:$C$10,3,FALSE)+10,"IN RANGE","ABOVE RANGE"),"BELOW RANGE")</f>
        <v>IN RANGE</v>
      </c>
      <c r="S2544">
        <f>MIN(VLOOKUP($O2544,margin_ranges!$A$5:$D$10,4,FALSE),$P2544*100)</f>
        <v>22.20031243</v>
      </c>
      <c r="T2544" s="29">
        <f>(1-$S2544/100)/(1-$F2544)-1</f>
        <v>-2.602718041089247E-11</v>
      </c>
      <c r="U2544" s="19" t="str">
        <f>IF(ABS(IFERROR(T2544,0))&gt;0.05,INDEX(margin_ranges!$C$13:$C$16,MATCH($F2544*100,margin_ranges!$B$13:$B$16,1)),"")</f>
        <v/>
      </c>
      <c r="V2544" t="e">
        <f>MIN(VLOOKUP($U2544,margin_ranges!$A$5:$D$10,4,FALSE),$P2544*100)</f>
        <v>#N/A</v>
      </c>
      <c r="Y2544" s="29" t="e">
        <f t="shared" si="39"/>
        <v>#N/A</v>
      </c>
    </row>
    <row r="2545" spans="1:25" x14ac:dyDescent="0.3">
      <c r="A2545" s="8" t="s">
        <v>17</v>
      </c>
      <c r="B2545" s="8" t="s">
        <v>4535</v>
      </c>
      <c r="C2545" s="8" t="s">
        <v>4536</v>
      </c>
      <c r="D2545" s="8" t="s">
        <v>4537</v>
      </c>
      <c r="E2545" s="8" t="s">
        <v>4538</v>
      </c>
      <c r="F2545" s="24">
        <v>0.33</v>
      </c>
      <c r="G2545" s="24">
        <v>1</v>
      </c>
      <c r="H2545" s="25">
        <v>68.301599999999993</v>
      </c>
      <c r="I2545" s="25">
        <v>3.6732999999999998</v>
      </c>
      <c r="J2545" s="15">
        <v>116</v>
      </c>
      <c r="K2545" s="15">
        <v>38</v>
      </c>
      <c r="L2545" s="13">
        <v>5.3800000000000001E-2</v>
      </c>
      <c r="M2545" s="7">
        <v>1.0504978</v>
      </c>
      <c r="N2545" s="26">
        <v>0.6</v>
      </c>
      <c r="O2545" s="27" t="s">
        <v>479</v>
      </c>
      <c r="P2545" s="8">
        <v>0.42884221319999999</v>
      </c>
      <c r="Q2545" s="24">
        <v>0.33</v>
      </c>
      <c r="R2545" t="str">
        <f>IF($Q2545*100&gt;=VLOOKUP($O2545,margin_ranges!$A$5:$C$10,2,FALSE),IF($Q2545*100&lt;=VLOOKUP($O2545,margin_ranges!$A$5:$C$10,3,FALSE)+10,"IN RANGE","ABOVE RANGE"),"BELOW RANGE")</f>
        <v>IN RANGE</v>
      </c>
      <c r="S2545">
        <f>MIN(VLOOKUP($O2545,margin_ranges!$A$5:$D$10,4,FALSE),$P2545*100)</f>
        <v>42.884221320000002</v>
      </c>
      <c r="T2545" s="29">
        <f>(1-$S2545/100)/(1-$F2545)-1</f>
        <v>-0.14752569134328353</v>
      </c>
      <c r="U2545" s="19" t="str">
        <f>IF(ABS(IFERROR(T2545,0))&gt;0.05,INDEX(margin_ranges!$C$13:$C$16,MATCH($F2545*100,margin_ranges!$B$13:$B$16,1)),"")</f>
        <v>Balanced (Type B)</v>
      </c>
      <c r="V2545">
        <f>MIN(VLOOKUP($U2545,margin_ranges!$A$5:$D$10,4,FALSE),$P2545*100)</f>
        <v>29.75</v>
      </c>
      <c r="Y2545" s="29">
        <f t="shared" si="39"/>
        <v>4.850746268656736E-2</v>
      </c>
    </row>
    <row r="2546" spans="1:25" x14ac:dyDescent="0.3">
      <c r="A2546" s="8" t="s">
        <v>35</v>
      </c>
      <c r="B2546" s="8" t="s">
        <v>4543</v>
      </c>
      <c r="C2546" s="8" t="s">
        <v>34</v>
      </c>
      <c r="D2546" s="8" t="s">
        <v>34</v>
      </c>
      <c r="E2546" s="8"/>
      <c r="F2546" s="24">
        <v>0.30278432754468998</v>
      </c>
      <c r="G2546" s="24">
        <v>0.91437623000000001</v>
      </c>
      <c r="H2546" s="25">
        <v>2384.3344000000002</v>
      </c>
      <c r="I2546" s="25">
        <v>484.97140000000002</v>
      </c>
      <c r="J2546" s="15">
        <v>11337</v>
      </c>
      <c r="K2546" s="15">
        <v>2907</v>
      </c>
      <c r="L2546" s="13">
        <v>0.2034</v>
      </c>
      <c r="M2546" s="7">
        <v>0.77919936000000001</v>
      </c>
      <c r="N2546" s="26">
        <v>0.53065499999999999</v>
      </c>
      <c r="O2546" s="27"/>
      <c r="P2546" s="8">
        <v>0.31897403050000001</v>
      </c>
      <c r="Q2546" s="24">
        <v>0.30280000000000001</v>
      </c>
      <c r="R2546" t="e">
        <f>IF($Q2546*100&gt;=VLOOKUP($O2546,margin_ranges!$A$5:$C$10,2,FALSE),IF($Q2546*100&lt;=VLOOKUP($O2546,margin_ranges!$A$5:$C$10,3,FALSE)+10,"IN RANGE","ABOVE RANGE"),"BELOW RANGE")</f>
        <v>#N/A</v>
      </c>
      <c r="S2546" t="e">
        <f>MIN(VLOOKUP($O2546,margin_ranges!$A$5:$D$10,4,FALSE),$P2546*100)</f>
        <v>#N/A</v>
      </c>
      <c r="T2546" s="29" t="e">
        <f>(1-$S2546/100)/(1-$F2546)-1</f>
        <v>#N/A</v>
      </c>
      <c r="U2546" s="19" t="str">
        <f>IF(ABS(IFERROR(T2546,0))&gt;0.05,INDEX(margin_ranges!$C$13:$C$16,MATCH($F2546*100,margin_ranges!$B$13:$B$16,1)),"")</f>
        <v/>
      </c>
      <c r="V2546" t="e">
        <f>MIN(VLOOKUP($U2546,margin_ranges!$A$5:$D$10,4,FALSE),$P2546*100)</f>
        <v>#N/A</v>
      </c>
      <c r="Y2546" s="29" t="e">
        <f t="shared" si="39"/>
        <v>#N/A</v>
      </c>
    </row>
    <row r="2547" spans="1:25" x14ac:dyDescent="0.3">
      <c r="A2547" s="8" t="s">
        <v>33</v>
      </c>
      <c r="B2547" s="8" t="s">
        <v>4543</v>
      </c>
      <c r="C2547" s="8" t="s">
        <v>4544</v>
      </c>
      <c r="D2547" s="8" t="s">
        <v>34</v>
      </c>
      <c r="E2547" s="8"/>
      <c r="F2547" s="24">
        <v>0.30278432754468998</v>
      </c>
      <c r="G2547" s="24">
        <v>0.91437623000000001</v>
      </c>
      <c r="H2547" s="25">
        <v>2384.3344000000002</v>
      </c>
      <c r="I2547" s="25">
        <v>484.97140000000002</v>
      </c>
      <c r="J2547" s="15">
        <v>11337</v>
      </c>
      <c r="K2547" s="15">
        <v>2907</v>
      </c>
      <c r="L2547" s="13">
        <v>0.2034</v>
      </c>
      <c r="M2547" s="7">
        <v>0.77919936000000001</v>
      </c>
      <c r="N2547" s="26">
        <v>0.53065499999999999</v>
      </c>
      <c r="O2547" s="27"/>
      <c r="P2547" s="8">
        <v>0.31897403050000001</v>
      </c>
      <c r="Q2547" s="24">
        <v>0.30280000000000001</v>
      </c>
      <c r="R2547" t="e">
        <f>IF($Q2547*100&gt;=VLOOKUP($O2547,margin_ranges!$A$5:$C$10,2,FALSE),IF($Q2547*100&lt;=VLOOKUP($O2547,margin_ranges!$A$5:$C$10,3,FALSE)+10,"IN RANGE","ABOVE RANGE"),"BELOW RANGE")</f>
        <v>#N/A</v>
      </c>
      <c r="S2547" t="e">
        <f>MIN(VLOOKUP($O2547,margin_ranges!$A$5:$D$10,4,FALSE),$P2547*100)</f>
        <v>#N/A</v>
      </c>
      <c r="T2547" s="29" t="e">
        <f>(1-$S2547/100)/(1-$F2547)-1</f>
        <v>#N/A</v>
      </c>
      <c r="U2547" s="19" t="str">
        <f>IF(ABS(IFERROR(T2547,0))&gt;0.05,INDEX(margin_ranges!$C$13:$C$16,MATCH($F2547*100,margin_ranges!$B$13:$B$16,1)),"")</f>
        <v/>
      </c>
      <c r="V2547" t="e">
        <f>MIN(VLOOKUP($U2547,margin_ranges!$A$5:$D$10,4,FALSE),$P2547*100)</f>
        <v>#N/A</v>
      </c>
      <c r="Y2547" s="29" t="e">
        <f t="shared" si="39"/>
        <v>#N/A</v>
      </c>
    </row>
    <row r="2548" spans="1:25" x14ac:dyDescent="0.3">
      <c r="A2548" s="8" t="s">
        <v>17</v>
      </c>
      <c r="B2548" s="8" t="s">
        <v>4543</v>
      </c>
      <c r="C2548" s="8" t="s">
        <v>4544</v>
      </c>
      <c r="D2548" s="8" t="s">
        <v>4559</v>
      </c>
      <c r="E2548" s="8" t="s">
        <v>4560</v>
      </c>
      <c r="F2548" s="24">
        <v>0.34999999999999898</v>
      </c>
      <c r="G2548" s="24">
        <v>1</v>
      </c>
      <c r="H2548" s="25">
        <v>245.2816</v>
      </c>
      <c r="I2548" s="25">
        <v>118.3078</v>
      </c>
      <c r="J2548" s="15">
        <v>1308</v>
      </c>
      <c r="K2548" s="15">
        <v>458</v>
      </c>
      <c r="L2548" s="13">
        <v>0.48230000000000001</v>
      </c>
      <c r="M2548" s="7">
        <v>0.36864714999999998</v>
      </c>
      <c r="N2548" s="26">
        <v>0.2</v>
      </c>
      <c r="O2548" s="27" t="s">
        <v>92</v>
      </c>
      <c r="P2548" s="8">
        <v>0.45747580710000002</v>
      </c>
      <c r="Q2548" s="24">
        <v>0.35</v>
      </c>
      <c r="R2548" t="str">
        <f>IF($Q2548*100&gt;=VLOOKUP($O2548,margin_ranges!$A$5:$C$10,2,FALSE),IF($Q2548*100&lt;=VLOOKUP($O2548,margin_ranges!$A$5:$C$10,3,FALSE)+10,"IN RANGE","ABOVE RANGE"),"BELOW RANGE")</f>
        <v>IN RANGE</v>
      </c>
      <c r="S2548">
        <f>MIN(VLOOKUP($O2548,margin_ranges!$A$5:$D$10,4,FALSE),$P2548*100)</f>
        <v>29.75</v>
      </c>
      <c r="T2548" s="29">
        <f>(1-$S2548/100)/(1-$F2548)-1</f>
        <v>8.076923076922915E-2</v>
      </c>
      <c r="U2548" s="19" t="str">
        <f>IF(ABS(IFERROR(T2548,0))&gt;0.05,INDEX(margin_ranges!$C$13:$C$16,MATCH($F2548*100,margin_ranges!$B$13:$B$16,1)),"")</f>
        <v>Balanced (Type B)</v>
      </c>
      <c r="V2548">
        <f>MIN(VLOOKUP($U2548,margin_ranges!$A$5:$D$10,4,FALSE),$P2548*100)</f>
        <v>29.75</v>
      </c>
      <c r="Y2548" s="29">
        <f t="shared" si="39"/>
        <v>8.076923076922915E-2</v>
      </c>
    </row>
    <row r="2549" spans="1:25" x14ac:dyDescent="0.3">
      <c r="A2549" s="8" t="s">
        <v>17</v>
      </c>
      <c r="B2549" s="8" t="s">
        <v>4543</v>
      </c>
      <c r="C2549" s="8" t="s">
        <v>4544</v>
      </c>
      <c r="D2549" s="8" t="s">
        <v>4573</v>
      </c>
      <c r="E2549" s="8" t="s">
        <v>4574</v>
      </c>
      <c r="F2549" s="24">
        <v>0.34</v>
      </c>
      <c r="G2549" s="24">
        <v>1</v>
      </c>
      <c r="H2549" s="25">
        <v>461.03059999999999</v>
      </c>
      <c r="I2549" s="25">
        <v>51.134099999999997</v>
      </c>
      <c r="J2549" s="15">
        <v>2355</v>
      </c>
      <c r="K2549" s="15">
        <v>700</v>
      </c>
      <c r="L2549" s="13">
        <v>0.1109</v>
      </c>
      <c r="M2549" s="7">
        <v>1.5349459000000001</v>
      </c>
      <c r="N2549" s="26">
        <v>1</v>
      </c>
      <c r="O2549" s="27" t="s">
        <v>22</v>
      </c>
      <c r="P2549" s="8">
        <v>0.34851124010000001</v>
      </c>
      <c r="Q2549" s="24">
        <v>0.34</v>
      </c>
      <c r="R2549" t="str">
        <f>IF($Q2549*100&gt;=VLOOKUP($O2549,margin_ranges!$A$5:$C$10,2,FALSE),IF($Q2549*100&lt;=VLOOKUP($O2549,margin_ranges!$A$5:$C$10,3,FALSE)+10,"IN RANGE","ABOVE RANGE"),"BELOW RANGE")</f>
        <v>IN RANGE</v>
      </c>
      <c r="S2549">
        <f>MIN(VLOOKUP($O2549,margin_ranges!$A$5:$D$10,4,FALSE),$P2549*100)</f>
        <v>29.75</v>
      </c>
      <c r="T2549" s="29">
        <f>(1-$S2549/100)/(1-$F2549)-1</f>
        <v>6.4393939393939448E-2</v>
      </c>
      <c r="U2549" s="19" t="str">
        <f>IF(ABS(IFERROR(T2549,0))&gt;0.05,INDEX(margin_ranges!$C$13:$C$16,MATCH($F2549*100,margin_ranges!$B$13:$B$16,1)),"")</f>
        <v>Balanced (Type B)</v>
      </c>
      <c r="V2549">
        <f>MIN(VLOOKUP($U2549,margin_ranges!$A$5:$D$10,4,FALSE),$P2549*100)</f>
        <v>29.75</v>
      </c>
      <c r="Y2549" s="29">
        <f t="shared" si="39"/>
        <v>6.4393939393939448E-2</v>
      </c>
    </row>
    <row r="2550" spans="1:25" x14ac:dyDescent="0.3">
      <c r="A2550" s="8" t="s">
        <v>17</v>
      </c>
      <c r="B2550" s="8" t="s">
        <v>4543</v>
      </c>
      <c r="C2550" s="8" t="s">
        <v>4544</v>
      </c>
      <c r="D2550" s="8" t="s">
        <v>4571</v>
      </c>
      <c r="E2550" s="8" t="s">
        <v>4572</v>
      </c>
      <c r="F2550" s="24">
        <v>0.240588959942518</v>
      </c>
      <c r="G2550" s="24">
        <v>1</v>
      </c>
      <c r="H2550" s="25">
        <v>464.96339999999998</v>
      </c>
      <c r="I2550" s="25">
        <v>52.6496</v>
      </c>
      <c r="J2550" s="15">
        <v>2080</v>
      </c>
      <c r="K2550" s="15">
        <v>497</v>
      </c>
      <c r="L2550" s="13">
        <v>0.1132</v>
      </c>
      <c r="M2550" s="7">
        <v>1.31680993</v>
      </c>
      <c r="N2550" s="26">
        <v>1</v>
      </c>
      <c r="O2550" s="27" t="s">
        <v>22</v>
      </c>
      <c r="P2550" s="8">
        <v>0.24058895990000001</v>
      </c>
      <c r="Q2550" s="24">
        <v>0.27</v>
      </c>
      <c r="R2550" t="str">
        <f>IF($Q2550*100&gt;=VLOOKUP($O2550,margin_ranges!$A$5:$C$10,2,FALSE),IF($Q2550*100&lt;=VLOOKUP($O2550,margin_ranges!$A$5:$C$10,3,FALSE)+10,"IN RANGE","ABOVE RANGE"),"BELOW RANGE")</f>
        <v>IN RANGE</v>
      </c>
      <c r="S2550">
        <f>MIN(VLOOKUP($O2550,margin_ranges!$A$5:$D$10,4,FALSE),$P2550*100)</f>
        <v>24.05889599</v>
      </c>
      <c r="T2550" s="29">
        <f>(1-$S2550/100)/(1-$F2550)-1</f>
        <v>5.5988103042636794E-11</v>
      </c>
      <c r="U2550" s="19" t="str">
        <f>IF(ABS(IFERROR(T2550,0))&gt;0.05,INDEX(margin_ranges!$C$13:$C$16,MATCH($F2550*100,margin_ranges!$B$13:$B$16,1)),"")</f>
        <v/>
      </c>
      <c r="V2550" t="e">
        <f>MIN(VLOOKUP($U2550,margin_ranges!$A$5:$D$10,4,FALSE),$P2550*100)</f>
        <v>#N/A</v>
      </c>
      <c r="Y2550" s="29" t="e">
        <f t="shared" si="39"/>
        <v>#N/A</v>
      </c>
    </row>
    <row r="2551" spans="1:25" x14ac:dyDescent="0.3">
      <c r="A2551" s="8" t="s">
        <v>17</v>
      </c>
      <c r="B2551" s="8" t="s">
        <v>4543</v>
      </c>
      <c r="C2551" s="8" t="s">
        <v>4544</v>
      </c>
      <c r="D2551" s="8" t="s">
        <v>11952</v>
      </c>
      <c r="E2551" s="8" t="s">
        <v>11953</v>
      </c>
      <c r="F2551" s="24">
        <v>0.22024738132382399</v>
      </c>
      <c r="G2551" s="24">
        <v>0</v>
      </c>
      <c r="H2551" s="25">
        <v>3.4424000000000001</v>
      </c>
      <c r="I2551" s="25">
        <v>0.99960000000000004</v>
      </c>
      <c r="J2551" s="15">
        <v>10</v>
      </c>
      <c r="K2551" s="15">
        <v>2</v>
      </c>
      <c r="L2551" s="13">
        <v>0.29039999999999999</v>
      </c>
      <c r="M2551" s="7">
        <v>0.32061451000000002</v>
      </c>
      <c r="N2551" s="26">
        <v>0.25</v>
      </c>
      <c r="O2551" s="27" t="s">
        <v>22</v>
      </c>
      <c r="P2551" s="8">
        <v>0.22024738129999999</v>
      </c>
      <c r="Q2551" s="24">
        <v>0.25</v>
      </c>
      <c r="R2551" t="str">
        <f>IF($Q2551*100&gt;=VLOOKUP($O2551,margin_ranges!$A$5:$C$10,2,FALSE),IF($Q2551*100&lt;=VLOOKUP($O2551,margin_ranges!$A$5:$C$10,3,FALSE)+10,"IN RANGE","ABOVE RANGE"),"BELOW RANGE")</f>
        <v>IN RANGE</v>
      </c>
      <c r="S2551">
        <f>MIN(VLOOKUP($O2551,margin_ranges!$A$5:$D$10,4,FALSE),$P2551*100)</f>
        <v>22.024738129999999</v>
      </c>
      <c r="T2551" s="29">
        <f>(1-$S2551/100)/(1-$F2551)-1</f>
        <v>3.0553115593079383E-11</v>
      </c>
      <c r="U2551" s="19" t="str">
        <f>IF(ABS(IFERROR(T2551,0))&gt;0.05,INDEX(margin_ranges!$C$13:$C$16,MATCH($F2551*100,margin_ranges!$B$13:$B$16,1)),"")</f>
        <v/>
      </c>
      <c r="V2551" t="e">
        <f>MIN(VLOOKUP($U2551,margin_ranges!$A$5:$D$10,4,FALSE),$P2551*100)</f>
        <v>#N/A</v>
      </c>
      <c r="Y2551" s="29" t="e">
        <f t="shared" si="39"/>
        <v>#N/A</v>
      </c>
    </row>
    <row r="2552" spans="1:25" x14ac:dyDescent="0.3">
      <c r="A2552" s="8" t="s">
        <v>17</v>
      </c>
      <c r="B2552" s="8" t="s">
        <v>4543</v>
      </c>
      <c r="C2552" s="8" t="s">
        <v>4544</v>
      </c>
      <c r="D2552" s="8" t="s">
        <v>4569</v>
      </c>
      <c r="E2552" s="8" t="s">
        <v>4570</v>
      </c>
      <c r="F2552" s="24">
        <v>8.4546168715049094E-2</v>
      </c>
      <c r="G2552" s="24">
        <v>0</v>
      </c>
      <c r="H2552" s="25">
        <v>12.0951</v>
      </c>
      <c r="I2552" s="25">
        <v>1.6869000000000001</v>
      </c>
      <c r="J2552" s="15">
        <v>41</v>
      </c>
      <c r="K2552" s="15">
        <v>4</v>
      </c>
      <c r="L2552" s="13">
        <v>0.13950000000000001</v>
      </c>
      <c r="M2552" s="7">
        <v>0.81926578000000005</v>
      </c>
      <c r="N2552" s="26">
        <v>0.75</v>
      </c>
      <c r="O2552" s="27" t="s">
        <v>162</v>
      </c>
      <c r="P2552" s="8">
        <v>8.4546168699999993E-2</v>
      </c>
      <c r="Q2552" s="24">
        <v>0.35</v>
      </c>
      <c r="R2552" t="str">
        <f>IF($Q2552*100&gt;=VLOOKUP($O2552,margin_ranges!$A$5:$C$10,2,FALSE),IF($Q2552*100&lt;=VLOOKUP($O2552,margin_ranges!$A$5:$C$10,3,FALSE)+10,"IN RANGE","ABOVE RANGE"),"BELOW RANGE")</f>
        <v>IN RANGE</v>
      </c>
      <c r="S2552">
        <f>MIN(VLOOKUP($O2552,margin_ranges!$A$5:$D$10,4,FALSE),$P2552*100)</f>
        <v>8.4546168699999988</v>
      </c>
      <c r="T2552" s="29">
        <f>(1-$S2552/100)/(1-$F2552)-1</f>
        <v>1.6438850281019768E-11</v>
      </c>
      <c r="U2552" s="19" t="str">
        <f>IF(ABS(IFERROR(T2552,0))&gt;0.05,INDEX(margin_ranges!$C$13:$C$16,MATCH($F2552*100,margin_ranges!$B$13:$B$16,1)),"")</f>
        <v/>
      </c>
      <c r="V2552" t="e">
        <f>MIN(VLOOKUP($U2552,margin_ranges!$A$5:$D$10,4,FALSE),$P2552*100)</f>
        <v>#N/A</v>
      </c>
      <c r="Y2552" s="29" t="e">
        <f t="shared" si="39"/>
        <v>#N/A</v>
      </c>
    </row>
    <row r="2553" spans="1:25" x14ac:dyDescent="0.3">
      <c r="A2553" s="8" t="s">
        <v>17</v>
      </c>
      <c r="B2553" s="8" t="s">
        <v>4543</v>
      </c>
      <c r="C2553" s="8" t="s">
        <v>4544</v>
      </c>
      <c r="D2553" s="8" t="s">
        <v>4553</v>
      </c>
      <c r="E2553" s="8" t="s">
        <v>4554</v>
      </c>
      <c r="F2553" s="24">
        <v>0.21990733799142301</v>
      </c>
      <c r="G2553" s="24">
        <v>0</v>
      </c>
      <c r="H2553" s="25">
        <v>9.5279000000000007</v>
      </c>
      <c r="I2553" s="25">
        <v>2.4775</v>
      </c>
      <c r="J2553" s="15">
        <v>71</v>
      </c>
      <c r="K2553" s="15">
        <v>16</v>
      </c>
      <c r="L2553" s="13">
        <v>0.26</v>
      </c>
      <c r="M2553" s="7">
        <v>0.96142424999999998</v>
      </c>
      <c r="N2553" s="26">
        <v>0.75</v>
      </c>
      <c r="O2553" s="27" t="s">
        <v>92</v>
      </c>
      <c r="P2553" s="8">
        <v>0.21990733800000001</v>
      </c>
      <c r="Q2553" s="24">
        <v>0.28000000000000003</v>
      </c>
      <c r="R2553" t="str">
        <f>IF($Q2553*100&gt;=VLOOKUP($O2553,margin_ranges!$A$5:$C$10,2,FALSE),IF($Q2553*100&lt;=VLOOKUP($O2553,margin_ranges!$A$5:$C$10,3,FALSE)+10,"IN RANGE","ABOVE RANGE"),"BELOW RANGE")</f>
        <v>IN RANGE</v>
      </c>
      <c r="S2553">
        <f>MIN(VLOOKUP($O2553,margin_ranges!$A$5:$D$10,4,FALSE),$P2553*100)</f>
        <v>21.990733800000001</v>
      </c>
      <c r="T2553" s="29">
        <f>(1-$S2553/100)/(1-$F2553)-1</f>
        <v>-1.0994871679770313E-11</v>
      </c>
      <c r="U2553" s="19" t="str">
        <f>IF(ABS(IFERROR(T2553,0))&gt;0.05,INDEX(margin_ranges!$C$13:$C$16,MATCH($F2553*100,margin_ranges!$B$13:$B$16,1)),"")</f>
        <v/>
      </c>
      <c r="V2553" t="e">
        <f>MIN(VLOOKUP($U2553,margin_ranges!$A$5:$D$10,4,FALSE),$P2553*100)</f>
        <v>#N/A</v>
      </c>
      <c r="Y2553" s="29" t="e">
        <f t="shared" si="39"/>
        <v>#N/A</v>
      </c>
    </row>
    <row r="2554" spans="1:25" x14ac:dyDescent="0.3">
      <c r="A2554" s="8" t="s">
        <v>17</v>
      </c>
      <c r="B2554" s="8" t="s">
        <v>4543</v>
      </c>
      <c r="C2554" s="8" t="s">
        <v>4544</v>
      </c>
      <c r="D2554" s="8" t="s">
        <v>4551</v>
      </c>
      <c r="E2554" s="8" t="s">
        <v>4552</v>
      </c>
      <c r="F2554" s="24">
        <v>7.2359579670018298E-2</v>
      </c>
      <c r="G2554" s="24">
        <v>0</v>
      </c>
      <c r="H2554" s="25">
        <v>10.6578</v>
      </c>
      <c r="I2554" s="25">
        <v>2.0461</v>
      </c>
      <c r="J2554" s="15">
        <v>40</v>
      </c>
      <c r="K2554" s="15">
        <v>3</v>
      </c>
      <c r="L2554" s="13">
        <v>0.192</v>
      </c>
      <c r="M2554" s="7">
        <v>0.64680234999999997</v>
      </c>
      <c r="N2554" s="26">
        <v>0.6</v>
      </c>
      <c r="O2554" s="27" t="s">
        <v>22</v>
      </c>
      <c r="P2554" s="8">
        <v>7.2359579699999996E-2</v>
      </c>
      <c r="Q2554" s="24">
        <v>0.11</v>
      </c>
      <c r="R2554" t="str">
        <f>IF($Q2554*100&gt;=VLOOKUP($O2554,margin_ranges!$A$5:$C$10,2,FALSE),IF($Q2554*100&lt;=VLOOKUP($O2554,margin_ranges!$A$5:$C$10,3,FALSE)+10,"IN RANGE","ABOVE RANGE"),"BELOW RANGE")</f>
        <v>BELOW RANGE</v>
      </c>
      <c r="S2554">
        <f>MIN(VLOOKUP($O2554,margin_ranges!$A$5:$D$10,4,FALSE),$P2554*100)</f>
        <v>7.2359579699999994</v>
      </c>
      <c r="T2554" s="29">
        <f>(1-$S2554/100)/(1-$F2554)-1</f>
        <v>-3.2320368603677707E-11</v>
      </c>
      <c r="U2554" s="19" t="str">
        <f>IF(ABS(IFERROR(T2554,0))&gt;0.05,INDEX(margin_ranges!$C$13:$C$16,MATCH($F2554*100,margin_ranges!$B$13:$B$16,1)),"")</f>
        <v/>
      </c>
      <c r="V2554" t="e">
        <f>MIN(VLOOKUP($U2554,margin_ranges!$A$5:$D$10,4,FALSE),$P2554*100)</f>
        <v>#N/A</v>
      </c>
      <c r="Y2554" s="29" t="e">
        <f t="shared" si="39"/>
        <v>#N/A</v>
      </c>
    </row>
    <row r="2555" spans="1:25" x14ac:dyDescent="0.3">
      <c r="A2555" s="8" t="s">
        <v>17</v>
      </c>
      <c r="B2555" s="8" t="s">
        <v>4543</v>
      </c>
      <c r="C2555" s="8" t="s">
        <v>4544</v>
      </c>
      <c r="D2555" s="8" t="s">
        <v>4583</v>
      </c>
      <c r="E2555" s="8" t="s">
        <v>4584</v>
      </c>
      <c r="F2555" s="24">
        <v>0.21867919797006999</v>
      </c>
      <c r="G2555" s="24">
        <v>1</v>
      </c>
      <c r="H2555" s="25">
        <v>466.19279999999998</v>
      </c>
      <c r="I2555" s="25">
        <v>50.520899999999997</v>
      </c>
      <c r="J2555" s="15">
        <v>1940</v>
      </c>
      <c r="K2555" s="15">
        <v>423</v>
      </c>
      <c r="L2555" s="13">
        <v>0.1084</v>
      </c>
      <c r="M2555" s="7">
        <v>1.27988401</v>
      </c>
      <c r="N2555" s="26">
        <v>1</v>
      </c>
      <c r="O2555" s="27" t="s">
        <v>92</v>
      </c>
      <c r="P2555" s="8">
        <v>0.21867919799999999</v>
      </c>
      <c r="Q2555" s="24">
        <v>0.28000000000000003</v>
      </c>
      <c r="R2555" t="str">
        <f>IF($Q2555*100&gt;=VLOOKUP($O2555,margin_ranges!$A$5:$C$10,2,FALSE),IF($Q2555*100&lt;=VLOOKUP($O2555,margin_ranges!$A$5:$C$10,3,FALSE)+10,"IN RANGE","ABOVE RANGE"),"BELOW RANGE")</f>
        <v>IN RANGE</v>
      </c>
      <c r="S2555">
        <f>MIN(VLOOKUP($O2555,margin_ranges!$A$5:$D$10,4,FALSE),$P2555*100)</f>
        <v>21.867919799999999</v>
      </c>
      <c r="T2555" s="29">
        <f>(1-$S2555/100)/(1-$F2555)-1</f>
        <v>-3.8307024219363939E-11</v>
      </c>
      <c r="U2555" s="19" t="str">
        <f>IF(ABS(IFERROR(T2555,0))&gt;0.05,INDEX(margin_ranges!$C$13:$C$16,MATCH($F2555*100,margin_ranges!$B$13:$B$16,1)),"")</f>
        <v/>
      </c>
      <c r="V2555" t="e">
        <f>MIN(VLOOKUP($U2555,margin_ranges!$A$5:$D$10,4,FALSE),$P2555*100)</f>
        <v>#N/A</v>
      </c>
      <c r="Y2555" s="29" t="e">
        <f t="shared" si="39"/>
        <v>#N/A</v>
      </c>
    </row>
    <row r="2556" spans="1:25" x14ac:dyDescent="0.3">
      <c r="A2556" s="8" t="s">
        <v>17</v>
      </c>
      <c r="B2556" s="8" t="s">
        <v>4543</v>
      </c>
      <c r="C2556" s="8" t="s">
        <v>4544</v>
      </c>
      <c r="D2556" s="8" t="s">
        <v>4567</v>
      </c>
      <c r="E2556" s="8" t="s">
        <v>4568</v>
      </c>
      <c r="F2556" s="24">
        <v>0.214432134067717</v>
      </c>
      <c r="G2556" s="24">
        <v>1</v>
      </c>
      <c r="H2556" s="25">
        <v>430.21359999999999</v>
      </c>
      <c r="I2556" s="25">
        <v>75.644300000000001</v>
      </c>
      <c r="J2556" s="15">
        <v>2022</v>
      </c>
      <c r="K2556" s="15">
        <v>433</v>
      </c>
      <c r="L2556" s="13">
        <v>0.17580000000000001</v>
      </c>
      <c r="M2556" s="7">
        <v>0.89107513999999999</v>
      </c>
      <c r="N2556" s="26">
        <v>0.7</v>
      </c>
      <c r="O2556" s="27" t="s">
        <v>92</v>
      </c>
      <c r="P2556" s="8">
        <v>0.2144321341</v>
      </c>
      <c r="Q2556" s="24">
        <v>0.3</v>
      </c>
      <c r="R2556" t="str">
        <f>IF($Q2556*100&gt;=VLOOKUP($O2556,margin_ranges!$A$5:$C$10,2,FALSE),IF($Q2556*100&lt;=VLOOKUP($O2556,margin_ranges!$A$5:$C$10,3,FALSE)+10,"IN RANGE","ABOVE RANGE"),"BELOW RANGE")</f>
        <v>IN RANGE</v>
      </c>
      <c r="S2556">
        <f>MIN(VLOOKUP($O2556,margin_ranges!$A$5:$D$10,4,FALSE),$P2556*100)</f>
        <v>21.443213410000002</v>
      </c>
      <c r="T2556" s="29">
        <f>(1-$S2556/100)/(1-$F2556)-1</f>
        <v>-4.1095238323407557E-11</v>
      </c>
      <c r="U2556" s="19" t="str">
        <f>IF(ABS(IFERROR(T2556,0))&gt;0.05,INDEX(margin_ranges!$C$13:$C$16,MATCH($F2556*100,margin_ranges!$B$13:$B$16,1)),"")</f>
        <v/>
      </c>
      <c r="V2556" t="e">
        <f>MIN(VLOOKUP($U2556,margin_ranges!$A$5:$D$10,4,FALSE),$P2556*100)</f>
        <v>#N/A</v>
      </c>
      <c r="Y2556" s="29" t="e">
        <f t="shared" si="39"/>
        <v>#N/A</v>
      </c>
    </row>
    <row r="2557" spans="1:25" x14ac:dyDescent="0.3">
      <c r="A2557" s="8" t="s">
        <v>17</v>
      </c>
      <c r="B2557" s="8" t="s">
        <v>4543</v>
      </c>
      <c r="C2557" s="8" t="s">
        <v>4544</v>
      </c>
      <c r="D2557" s="28" t="s">
        <v>4561</v>
      </c>
      <c r="E2557" s="8" t="s">
        <v>4562</v>
      </c>
      <c r="F2557" s="24">
        <v>0.241329290065112</v>
      </c>
      <c r="G2557" s="24">
        <v>0</v>
      </c>
      <c r="H2557" s="25">
        <v>21.136199999999999</v>
      </c>
      <c r="I2557" s="25">
        <v>8.2561</v>
      </c>
      <c r="J2557" s="15">
        <v>114</v>
      </c>
      <c r="K2557" s="15">
        <v>26</v>
      </c>
      <c r="L2557" s="13">
        <v>0.3906</v>
      </c>
      <c r="M2557" s="7">
        <v>0.46133321999999999</v>
      </c>
      <c r="N2557" s="26">
        <v>0.35</v>
      </c>
      <c r="O2557" s="27" t="s">
        <v>92</v>
      </c>
      <c r="P2557" s="8">
        <v>0.24132929010000001</v>
      </c>
      <c r="Q2557" s="24">
        <v>0.26</v>
      </c>
      <c r="R2557" t="str">
        <f>IF($Q2557*100&gt;=VLOOKUP($O2557,margin_ranges!$A$5:$C$10,2,FALSE),IF($Q2557*100&lt;=VLOOKUP($O2557,margin_ranges!$A$5:$C$10,3,FALSE)+10,"IN RANGE","ABOVE RANGE"),"BELOW RANGE")</f>
        <v>IN RANGE</v>
      </c>
      <c r="S2557">
        <f>MIN(VLOOKUP($O2557,margin_ranges!$A$5:$D$10,4,FALSE),$P2557*100)</f>
        <v>24.132929010000002</v>
      </c>
      <c r="T2557" s="29">
        <f>(1-$S2557/100)/(1-$F2557)-1</f>
        <v>-4.5985659724578909E-11</v>
      </c>
      <c r="U2557" s="19" t="str">
        <f>IF(ABS(IFERROR(T2557,0))&gt;0.05,INDEX(margin_ranges!$C$13:$C$16,MATCH($F2557*100,margin_ranges!$B$13:$B$16,1)),"")</f>
        <v/>
      </c>
      <c r="V2557" t="e">
        <f>MIN(VLOOKUP($U2557,margin_ranges!$A$5:$D$10,4,FALSE),$P2557*100)</f>
        <v>#N/A</v>
      </c>
      <c r="Y2557" s="29" t="e">
        <f t="shared" si="39"/>
        <v>#N/A</v>
      </c>
    </row>
    <row r="2558" spans="1:25" x14ac:dyDescent="0.3">
      <c r="A2558" s="8" t="s">
        <v>17</v>
      </c>
      <c r="B2558" s="8" t="s">
        <v>4543</v>
      </c>
      <c r="C2558" s="8" t="s">
        <v>4544</v>
      </c>
      <c r="D2558" s="8" t="s">
        <v>4557</v>
      </c>
      <c r="E2558" s="8" t="s">
        <v>4558</v>
      </c>
      <c r="F2558" s="24">
        <v>0.26472581156352798</v>
      </c>
      <c r="G2558" s="24">
        <v>0</v>
      </c>
      <c r="H2558" s="25">
        <v>11.377700000000001</v>
      </c>
      <c r="I2558" s="25">
        <v>2.6212</v>
      </c>
      <c r="J2558" s="15">
        <v>59</v>
      </c>
      <c r="K2558" s="15">
        <v>14</v>
      </c>
      <c r="L2558" s="13">
        <v>0.23039999999999999</v>
      </c>
      <c r="M2558" s="7">
        <v>0.74802027000000004</v>
      </c>
      <c r="N2558" s="26">
        <v>0.55000000000000004</v>
      </c>
      <c r="O2558" s="27" t="s">
        <v>92</v>
      </c>
      <c r="P2558" s="8">
        <v>0.26472581160000003</v>
      </c>
      <c r="Q2558" s="24">
        <v>0.27</v>
      </c>
      <c r="R2558" t="str">
        <f>IF($Q2558*100&gt;=VLOOKUP($O2558,margin_ranges!$A$5:$C$10,2,FALSE),IF($Q2558*100&lt;=VLOOKUP($O2558,margin_ranges!$A$5:$C$10,3,FALSE)+10,"IN RANGE","ABOVE RANGE"),"BELOW RANGE")</f>
        <v>IN RANGE</v>
      </c>
      <c r="S2558">
        <f>MIN(VLOOKUP($O2558,margin_ranges!$A$5:$D$10,4,FALSE),$P2558*100)</f>
        <v>26.472581160000004</v>
      </c>
      <c r="T2558" s="29">
        <f>(1-$S2558/100)/(1-$F2558)-1</f>
        <v>-4.9603210428017519E-11</v>
      </c>
      <c r="U2558" s="19" t="str">
        <f>IF(ABS(IFERROR(T2558,0))&gt;0.05,INDEX(margin_ranges!$C$13:$C$16,MATCH($F2558*100,margin_ranges!$B$13:$B$16,1)),"")</f>
        <v/>
      </c>
      <c r="V2558" t="e">
        <f>MIN(VLOOKUP($U2558,margin_ranges!$A$5:$D$10,4,FALSE),$P2558*100)</f>
        <v>#N/A</v>
      </c>
      <c r="Y2558" s="29" t="e">
        <f t="shared" si="39"/>
        <v>#N/A</v>
      </c>
    </row>
    <row r="2559" spans="1:25" x14ac:dyDescent="0.3">
      <c r="A2559" s="8" t="s">
        <v>17</v>
      </c>
      <c r="B2559" s="8" t="s">
        <v>4543</v>
      </c>
      <c r="C2559" s="8" t="s">
        <v>4544</v>
      </c>
      <c r="D2559" s="8" t="s">
        <v>4545</v>
      </c>
      <c r="E2559" s="8" t="s">
        <v>4546</v>
      </c>
      <c r="F2559" s="24">
        <v>0.28999999999999998</v>
      </c>
      <c r="G2559" s="24">
        <v>0</v>
      </c>
      <c r="H2559" s="25">
        <v>20.4907</v>
      </c>
      <c r="I2559" s="25">
        <v>7.0110999999999999</v>
      </c>
      <c r="J2559" s="15">
        <v>125</v>
      </c>
      <c r="K2559" s="15">
        <v>32</v>
      </c>
      <c r="L2559" s="13">
        <v>0.3422</v>
      </c>
      <c r="M2559" s="7">
        <v>0.59579852</v>
      </c>
      <c r="N2559" s="26">
        <v>0.35</v>
      </c>
      <c r="O2559" s="27" t="s">
        <v>22</v>
      </c>
      <c r="P2559" s="8">
        <v>0.41255309400000001</v>
      </c>
      <c r="Q2559" s="24">
        <v>0.28999999999999998</v>
      </c>
      <c r="R2559" t="str">
        <f>IF($Q2559*100&gt;=VLOOKUP($O2559,margin_ranges!$A$5:$C$10,2,FALSE),IF($Q2559*100&lt;=VLOOKUP($O2559,margin_ranges!$A$5:$C$10,3,FALSE)+10,"IN RANGE","ABOVE RANGE"),"BELOW RANGE")</f>
        <v>IN RANGE</v>
      </c>
      <c r="S2559">
        <f>MIN(VLOOKUP($O2559,margin_ranges!$A$5:$D$10,4,FALSE),$P2559*100)</f>
        <v>29.75</v>
      </c>
      <c r="T2559" s="29">
        <f>(1-$S2559/100)/(1-$F2559)-1</f>
        <v>-1.0563380281690127E-2</v>
      </c>
      <c r="U2559" s="19" t="str">
        <f>IF(ABS(IFERROR(T2559,0))&gt;0.05,INDEX(margin_ranges!$C$13:$C$16,MATCH($F2559*100,margin_ranges!$B$13:$B$16,1)),"")</f>
        <v/>
      </c>
      <c r="V2559" t="e">
        <f>MIN(VLOOKUP($U2559,margin_ranges!$A$5:$D$10,4,FALSE),$P2559*100)</f>
        <v>#N/A</v>
      </c>
      <c r="Y2559" s="29" t="e">
        <f t="shared" si="39"/>
        <v>#N/A</v>
      </c>
    </row>
    <row r="2560" spans="1:25" x14ac:dyDescent="0.3">
      <c r="A2560" s="8" t="s">
        <v>17</v>
      </c>
      <c r="B2560" s="8" t="s">
        <v>4543</v>
      </c>
      <c r="C2560" s="8" t="s">
        <v>4544</v>
      </c>
      <c r="D2560" s="8" t="s">
        <v>4547</v>
      </c>
      <c r="E2560" s="8" t="s">
        <v>4548</v>
      </c>
      <c r="F2560" s="24">
        <v>0.28999999999999998</v>
      </c>
      <c r="G2560" s="24">
        <v>0</v>
      </c>
      <c r="H2560" s="25">
        <v>7.9878</v>
      </c>
      <c r="I2560" s="25">
        <v>4.2602000000000002</v>
      </c>
      <c r="J2560" s="15">
        <v>12</v>
      </c>
      <c r="K2560" s="15">
        <v>3</v>
      </c>
      <c r="L2560" s="13">
        <v>0.5333</v>
      </c>
      <c r="M2560" s="7">
        <v>9.055212E-2</v>
      </c>
      <c r="N2560" s="26">
        <v>0.03</v>
      </c>
      <c r="O2560" s="27" t="s">
        <v>92</v>
      </c>
      <c r="P2560" s="8">
        <v>0.66869908160000002</v>
      </c>
      <c r="Q2560" s="24">
        <v>0.28999999999999998</v>
      </c>
      <c r="R2560" t="str">
        <f>IF($Q2560*100&gt;=VLOOKUP($O2560,margin_ranges!$A$5:$C$10,2,FALSE),IF($Q2560*100&lt;=VLOOKUP($O2560,margin_ranges!$A$5:$C$10,3,FALSE)+10,"IN RANGE","ABOVE RANGE"),"BELOW RANGE")</f>
        <v>IN RANGE</v>
      </c>
      <c r="S2560">
        <f>MIN(VLOOKUP($O2560,margin_ranges!$A$5:$D$10,4,FALSE),$P2560*100)</f>
        <v>29.75</v>
      </c>
      <c r="T2560" s="29">
        <f>(1-$S2560/100)/(1-$F2560)-1</f>
        <v>-1.0563380281690127E-2</v>
      </c>
      <c r="U2560" s="19" t="str">
        <f>IF(ABS(IFERROR(T2560,0))&gt;0.05,INDEX(margin_ranges!$C$13:$C$16,MATCH($F2560*100,margin_ranges!$B$13:$B$16,1)),"")</f>
        <v/>
      </c>
      <c r="V2560" t="e">
        <f>MIN(VLOOKUP($U2560,margin_ranges!$A$5:$D$10,4,FALSE),$P2560*100)</f>
        <v>#N/A</v>
      </c>
      <c r="Y2560" s="29" t="e">
        <f t="shared" si="39"/>
        <v>#N/A</v>
      </c>
    </row>
    <row r="2561" spans="1:25" x14ac:dyDescent="0.3">
      <c r="A2561" s="8" t="s">
        <v>17</v>
      </c>
      <c r="B2561" s="8" t="s">
        <v>4543</v>
      </c>
      <c r="C2561" s="8" t="s">
        <v>4544</v>
      </c>
      <c r="D2561" s="8" t="s">
        <v>4555</v>
      </c>
      <c r="E2561" s="8" t="s">
        <v>4556</v>
      </c>
      <c r="F2561" s="24">
        <v>0.28999999999999998</v>
      </c>
      <c r="G2561" s="24">
        <v>0</v>
      </c>
      <c r="H2561" s="25">
        <v>2.3532999999999999</v>
      </c>
      <c r="I2561" s="25">
        <v>0.57640000000000002</v>
      </c>
      <c r="J2561" s="15">
        <v>8</v>
      </c>
      <c r="K2561" s="15">
        <v>2</v>
      </c>
      <c r="L2561" s="13">
        <v>0.24490000000000001</v>
      </c>
      <c r="M2561" s="7">
        <v>0.45184634000000001</v>
      </c>
      <c r="N2561" s="26">
        <v>0.25</v>
      </c>
      <c r="O2561" s="27" t="s">
        <v>22</v>
      </c>
      <c r="P2561" s="8">
        <v>0.44671456780000002</v>
      </c>
      <c r="Q2561" s="24">
        <v>0.28999999999999998</v>
      </c>
      <c r="R2561" t="str">
        <f>IF($Q2561*100&gt;=VLOOKUP($O2561,margin_ranges!$A$5:$C$10,2,FALSE),IF($Q2561*100&lt;=VLOOKUP($O2561,margin_ranges!$A$5:$C$10,3,FALSE)+10,"IN RANGE","ABOVE RANGE"),"BELOW RANGE")</f>
        <v>IN RANGE</v>
      </c>
      <c r="S2561">
        <f>MIN(VLOOKUP($O2561,margin_ranges!$A$5:$D$10,4,FALSE),$P2561*100)</f>
        <v>29.75</v>
      </c>
      <c r="T2561" s="29">
        <f>(1-$S2561/100)/(1-$F2561)-1</f>
        <v>-1.0563380281690127E-2</v>
      </c>
      <c r="U2561" s="19" t="str">
        <f>IF(ABS(IFERROR(T2561,0))&gt;0.05,INDEX(margin_ranges!$C$13:$C$16,MATCH($F2561*100,margin_ranges!$B$13:$B$16,1)),"")</f>
        <v/>
      </c>
      <c r="V2561" t="e">
        <f>MIN(VLOOKUP($U2561,margin_ranges!$A$5:$D$10,4,FALSE),$P2561*100)</f>
        <v>#N/A</v>
      </c>
      <c r="Y2561" s="29" t="e">
        <f t="shared" si="39"/>
        <v>#N/A</v>
      </c>
    </row>
    <row r="2562" spans="1:25" x14ac:dyDescent="0.3">
      <c r="A2562" s="8" t="s">
        <v>17</v>
      </c>
      <c r="B2562" s="8" t="s">
        <v>4543</v>
      </c>
      <c r="C2562" s="8" t="s">
        <v>4544</v>
      </c>
      <c r="D2562" s="8" t="s">
        <v>4563</v>
      </c>
      <c r="E2562" s="8" t="s">
        <v>4564</v>
      </c>
      <c r="F2562" s="24">
        <v>0.28999999999999998</v>
      </c>
      <c r="G2562" s="24">
        <v>1</v>
      </c>
      <c r="H2562" s="25">
        <v>60.632100000000001</v>
      </c>
      <c r="I2562" s="25">
        <v>35.971200000000003</v>
      </c>
      <c r="J2562" s="15">
        <v>282</v>
      </c>
      <c r="K2562" s="15">
        <v>73</v>
      </c>
      <c r="L2562" s="13">
        <v>0.59330000000000005</v>
      </c>
      <c r="M2562" s="7">
        <v>0.26110799000000001</v>
      </c>
      <c r="N2562" s="26">
        <v>0.03</v>
      </c>
      <c r="O2562" s="27" t="s">
        <v>22</v>
      </c>
      <c r="P2562" s="8">
        <v>0.88510500920000001</v>
      </c>
      <c r="Q2562" s="24">
        <v>0.28999999999999998</v>
      </c>
      <c r="R2562" t="str">
        <f>IF($Q2562*100&gt;=VLOOKUP($O2562,margin_ranges!$A$5:$C$10,2,FALSE),IF($Q2562*100&lt;=VLOOKUP($O2562,margin_ranges!$A$5:$C$10,3,FALSE)+10,"IN RANGE","ABOVE RANGE"),"BELOW RANGE")</f>
        <v>IN RANGE</v>
      </c>
      <c r="S2562">
        <f>MIN(VLOOKUP($O2562,margin_ranges!$A$5:$D$10,4,FALSE),$P2562*100)</f>
        <v>29.75</v>
      </c>
      <c r="T2562" s="29">
        <f>(1-$S2562/100)/(1-$F2562)-1</f>
        <v>-1.0563380281690127E-2</v>
      </c>
      <c r="U2562" s="19" t="str">
        <f>IF(ABS(IFERROR(T2562,0))&gt;0.05,INDEX(margin_ranges!$C$13:$C$16,MATCH($F2562*100,margin_ranges!$B$13:$B$16,1)),"")</f>
        <v/>
      </c>
      <c r="V2562" t="e">
        <f>MIN(VLOOKUP($U2562,margin_ranges!$A$5:$D$10,4,FALSE),$P2562*100)</f>
        <v>#N/A</v>
      </c>
      <c r="Y2562" s="29" t="e">
        <f t="shared" si="39"/>
        <v>#N/A</v>
      </c>
    </row>
    <row r="2563" spans="1:25" x14ac:dyDescent="0.3">
      <c r="A2563" s="8" t="s">
        <v>17</v>
      </c>
      <c r="B2563" s="8" t="s">
        <v>4543</v>
      </c>
      <c r="C2563" s="8" t="s">
        <v>4544</v>
      </c>
      <c r="D2563" s="8" t="s">
        <v>4565</v>
      </c>
      <c r="E2563" s="8" t="s">
        <v>4566</v>
      </c>
      <c r="F2563" s="24">
        <v>0.28999999999999998</v>
      </c>
      <c r="G2563" s="24">
        <v>0</v>
      </c>
      <c r="H2563" s="25">
        <v>5.6196000000000002</v>
      </c>
      <c r="I2563" s="25">
        <v>3.42</v>
      </c>
      <c r="J2563" s="15">
        <v>20</v>
      </c>
      <c r="K2563" s="15">
        <v>5</v>
      </c>
      <c r="L2563" s="13">
        <v>0.60860000000000003</v>
      </c>
      <c r="M2563" s="7">
        <v>0.19441938</v>
      </c>
      <c r="N2563" s="26">
        <v>0.01</v>
      </c>
      <c r="O2563" s="27" t="s">
        <v>22</v>
      </c>
      <c r="P2563" s="8">
        <v>0.94856479890000001</v>
      </c>
      <c r="Q2563" s="24">
        <v>0.28999999999999998</v>
      </c>
      <c r="R2563" t="str">
        <f>IF($Q2563*100&gt;=VLOOKUP($O2563,margin_ranges!$A$5:$C$10,2,FALSE),IF($Q2563*100&lt;=VLOOKUP($O2563,margin_ranges!$A$5:$C$10,3,FALSE)+10,"IN RANGE","ABOVE RANGE"),"BELOW RANGE")</f>
        <v>IN RANGE</v>
      </c>
      <c r="S2563">
        <f>MIN(VLOOKUP($O2563,margin_ranges!$A$5:$D$10,4,FALSE),$P2563*100)</f>
        <v>29.75</v>
      </c>
      <c r="T2563" s="29">
        <f>(1-$S2563/100)/(1-$F2563)-1</f>
        <v>-1.0563380281690127E-2</v>
      </c>
      <c r="U2563" s="19" t="str">
        <f>IF(ABS(IFERROR(T2563,0))&gt;0.05,INDEX(margin_ranges!$C$13:$C$16,MATCH($F2563*100,margin_ranges!$B$13:$B$16,1)),"")</f>
        <v/>
      </c>
      <c r="V2563" t="e">
        <f>MIN(VLOOKUP($U2563,margin_ranges!$A$5:$D$10,4,FALSE),$P2563*100)</f>
        <v>#N/A</v>
      </c>
      <c r="Y2563" s="29" t="e">
        <f t="shared" si="39"/>
        <v>#N/A</v>
      </c>
    </row>
    <row r="2564" spans="1:25" x14ac:dyDescent="0.3">
      <c r="A2564" s="8" t="s">
        <v>17</v>
      </c>
      <c r="B2564" s="8" t="s">
        <v>4543</v>
      </c>
      <c r="C2564" s="8" t="s">
        <v>4544</v>
      </c>
      <c r="D2564" s="8" t="s">
        <v>4575</v>
      </c>
      <c r="E2564" s="8" t="s">
        <v>4576</v>
      </c>
      <c r="F2564" s="24">
        <v>0.28999999999999998</v>
      </c>
      <c r="G2564" s="24">
        <v>1</v>
      </c>
      <c r="H2564" s="25">
        <v>77.495400000000004</v>
      </c>
      <c r="I2564" s="25">
        <v>31.175599999999999</v>
      </c>
      <c r="J2564" s="15">
        <v>379</v>
      </c>
      <c r="K2564" s="15">
        <v>97</v>
      </c>
      <c r="L2564" s="13">
        <v>0.40229999999999999</v>
      </c>
      <c r="M2564" s="7">
        <v>0.40555998999999998</v>
      </c>
      <c r="N2564" s="26">
        <v>0.2</v>
      </c>
      <c r="O2564" s="27" t="s">
        <v>22</v>
      </c>
      <c r="P2564" s="8">
        <v>0.50685470129999999</v>
      </c>
      <c r="Q2564" s="24">
        <v>0.28999999999999998</v>
      </c>
      <c r="R2564" t="str">
        <f>IF($Q2564*100&gt;=VLOOKUP($O2564,margin_ranges!$A$5:$C$10,2,FALSE),IF($Q2564*100&lt;=VLOOKUP($O2564,margin_ranges!$A$5:$C$10,3,FALSE)+10,"IN RANGE","ABOVE RANGE"),"BELOW RANGE")</f>
        <v>IN RANGE</v>
      </c>
      <c r="S2564">
        <f>MIN(VLOOKUP($O2564,margin_ranges!$A$5:$D$10,4,FALSE),$P2564*100)</f>
        <v>29.75</v>
      </c>
      <c r="T2564" s="29">
        <f>(1-$S2564/100)/(1-$F2564)-1</f>
        <v>-1.0563380281690127E-2</v>
      </c>
      <c r="U2564" s="19" t="str">
        <f>IF(ABS(IFERROR(T2564,0))&gt;0.05,INDEX(margin_ranges!$C$13:$C$16,MATCH($F2564*100,margin_ranges!$B$13:$B$16,1)),"")</f>
        <v/>
      </c>
      <c r="V2564" t="e">
        <f>MIN(VLOOKUP($U2564,margin_ranges!$A$5:$D$10,4,FALSE),$P2564*100)</f>
        <v>#N/A</v>
      </c>
      <c r="Y2564" s="29" t="e">
        <f t="shared" si="39"/>
        <v>#N/A</v>
      </c>
    </row>
    <row r="2565" spans="1:25" x14ac:dyDescent="0.3">
      <c r="A2565" s="8" t="s">
        <v>17</v>
      </c>
      <c r="B2565" s="8" t="s">
        <v>4543</v>
      </c>
      <c r="C2565" s="8" t="s">
        <v>4544</v>
      </c>
      <c r="D2565" s="8" t="s">
        <v>4577</v>
      </c>
      <c r="E2565" s="8" t="s">
        <v>4578</v>
      </c>
      <c r="F2565" s="24">
        <v>0.28999999999999998</v>
      </c>
      <c r="G2565" s="24">
        <v>0</v>
      </c>
      <c r="H2565" s="25">
        <v>25.648599999999998</v>
      </c>
      <c r="I2565" s="25">
        <v>14.659599999999999</v>
      </c>
      <c r="J2565" s="15">
        <v>159</v>
      </c>
      <c r="K2565" s="15">
        <v>41</v>
      </c>
      <c r="L2565" s="13">
        <v>0.5716</v>
      </c>
      <c r="M2565" s="7">
        <v>0.36116403000000002</v>
      </c>
      <c r="N2565" s="26">
        <v>0.2</v>
      </c>
      <c r="O2565" s="27" t="s">
        <v>22</v>
      </c>
      <c r="P2565" s="8">
        <v>0.44623499970000002</v>
      </c>
      <c r="Q2565" s="24">
        <v>0.28999999999999998</v>
      </c>
      <c r="R2565" t="str">
        <f>IF($Q2565*100&gt;=VLOOKUP($O2565,margin_ranges!$A$5:$C$10,2,FALSE),IF($Q2565*100&lt;=VLOOKUP($O2565,margin_ranges!$A$5:$C$10,3,FALSE)+10,"IN RANGE","ABOVE RANGE"),"BELOW RANGE")</f>
        <v>IN RANGE</v>
      </c>
      <c r="S2565">
        <f>MIN(VLOOKUP($O2565,margin_ranges!$A$5:$D$10,4,FALSE),$P2565*100)</f>
        <v>29.75</v>
      </c>
      <c r="T2565" s="29">
        <f>(1-$S2565/100)/(1-$F2565)-1</f>
        <v>-1.0563380281690127E-2</v>
      </c>
      <c r="U2565" s="19" t="str">
        <f>IF(ABS(IFERROR(T2565,0))&gt;0.05,INDEX(margin_ranges!$C$13:$C$16,MATCH($F2565*100,margin_ranges!$B$13:$B$16,1)),"")</f>
        <v/>
      </c>
      <c r="V2565" t="e">
        <f>MIN(VLOOKUP($U2565,margin_ranges!$A$5:$D$10,4,FALSE),$P2565*100)</f>
        <v>#N/A</v>
      </c>
      <c r="Y2565" s="29" t="e">
        <f t="shared" si="39"/>
        <v>#N/A</v>
      </c>
    </row>
    <row r="2566" spans="1:25" x14ac:dyDescent="0.3">
      <c r="A2566" s="8" t="s">
        <v>17</v>
      </c>
      <c r="B2566" s="8" t="s">
        <v>4543</v>
      </c>
      <c r="C2566" s="8" t="s">
        <v>4544</v>
      </c>
      <c r="D2566" s="8" t="s">
        <v>4579</v>
      </c>
      <c r="E2566" s="8" t="s">
        <v>4580</v>
      </c>
      <c r="F2566" s="24">
        <v>0.28999999999999998</v>
      </c>
      <c r="G2566" s="24">
        <v>0</v>
      </c>
      <c r="H2566" s="25">
        <v>5.3228999999999997</v>
      </c>
      <c r="I2566" s="25">
        <v>3.6080000000000001</v>
      </c>
      <c r="J2566" s="15">
        <v>19</v>
      </c>
      <c r="K2566" s="15">
        <v>5</v>
      </c>
      <c r="L2566" s="13">
        <v>0.67779999999999996</v>
      </c>
      <c r="M2566" s="7">
        <v>0.17368348</v>
      </c>
      <c r="N2566" s="26">
        <v>0.03</v>
      </c>
      <c r="O2566" s="27" t="s">
        <v>22</v>
      </c>
      <c r="P2566" s="8">
        <v>0.82727200190000005</v>
      </c>
      <c r="Q2566" s="24">
        <v>0.28999999999999998</v>
      </c>
      <c r="R2566" t="str">
        <f>IF($Q2566*100&gt;=VLOOKUP($O2566,margin_ranges!$A$5:$C$10,2,FALSE),IF($Q2566*100&lt;=VLOOKUP($O2566,margin_ranges!$A$5:$C$10,3,FALSE)+10,"IN RANGE","ABOVE RANGE"),"BELOW RANGE")</f>
        <v>IN RANGE</v>
      </c>
      <c r="S2566">
        <f>MIN(VLOOKUP($O2566,margin_ranges!$A$5:$D$10,4,FALSE),$P2566*100)</f>
        <v>29.75</v>
      </c>
      <c r="T2566" s="29">
        <f>(1-$S2566/100)/(1-$F2566)-1</f>
        <v>-1.0563380281690127E-2</v>
      </c>
      <c r="U2566" s="19" t="str">
        <f>IF(ABS(IFERROR(T2566,0))&gt;0.05,INDEX(margin_ranges!$C$13:$C$16,MATCH($F2566*100,margin_ranges!$B$13:$B$16,1)),"")</f>
        <v/>
      </c>
      <c r="V2566" t="e">
        <f>MIN(VLOOKUP($U2566,margin_ranges!$A$5:$D$10,4,FALSE),$P2566*100)</f>
        <v>#N/A</v>
      </c>
      <c r="Y2566" s="29" t="e">
        <f t="shared" si="39"/>
        <v>#N/A</v>
      </c>
    </row>
    <row r="2567" spans="1:25" x14ac:dyDescent="0.3">
      <c r="A2567" s="8" t="s">
        <v>17</v>
      </c>
      <c r="B2567" s="8" t="s">
        <v>4543</v>
      </c>
      <c r="C2567" s="8" t="s">
        <v>4544</v>
      </c>
      <c r="D2567" s="8" t="s">
        <v>4581</v>
      </c>
      <c r="E2567" s="8" t="s">
        <v>4582</v>
      </c>
      <c r="F2567" s="24">
        <v>0.28999999999999998</v>
      </c>
      <c r="G2567" s="24">
        <v>0</v>
      </c>
      <c r="H2567" s="25">
        <v>26.1083</v>
      </c>
      <c r="I2567" s="25">
        <v>13.1479</v>
      </c>
      <c r="J2567" s="15">
        <v>211</v>
      </c>
      <c r="K2567" s="15">
        <v>54</v>
      </c>
      <c r="L2567" s="13">
        <v>0.50360000000000005</v>
      </c>
      <c r="M2567" s="7">
        <v>0.53516379999999997</v>
      </c>
      <c r="N2567" s="26">
        <v>0.2</v>
      </c>
      <c r="O2567" s="27" t="s">
        <v>22</v>
      </c>
      <c r="P2567" s="8">
        <v>0.62628264219999996</v>
      </c>
      <c r="Q2567" s="24">
        <v>0.28999999999999998</v>
      </c>
      <c r="R2567" t="str">
        <f>IF($Q2567*100&gt;=VLOOKUP($O2567,margin_ranges!$A$5:$C$10,2,FALSE),IF($Q2567*100&lt;=VLOOKUP($O2567,margin_ranges!$A$5:$C$10,3,FALSE)+10,"IN RANGE","ABOVE RANGE"),"BELOW RANGE")</f>
        <v>IN RANGE</v>
      </c>
      <c r="S2567">
        <f>MIN(VLOOKUP($O2567,margin_ranges!$A$5:$D$10,4,FALSE),$P2567*100)</f>
        <v>29.75</v>
      </c>
      <c r="T2567" s="29">
        <f>(1-$S2567/100)/(1-$F2567)-1</f>
        <v>-1.0563380281690127E-2</v>
      </c>
      <c r="U2567" s="19" t="str">
        <f>IF(ABS(IFERROR(T2567,0))&gt;0.05,INDEX(margin_ranges!$C$13:$C$16,MATCH($F2567*100,margin_ranges!$B$13:$B$16,1)),"")</f>
        <v/>
      </c>
      <c r="V2567" t="e">
        <f>MIN(VLOOKUP($U2567,margin_ranges!$A$5:$D$10,4,FALSE),$P2567*100)</f>
        <v>#N/A</v>
      </c>
      <c r="Y2567" s="29" t="e">
        <f t="shared" si="39"/>
        <v>#N/A</v>
      </c>
    </row>
    <row r="2568" spans="1:25" x14ac:dyDescent="0.3">
      <c r="A2568" s="8" t="s">
        <v>17</v>
      </c>
      <c r="B2568" s="8" t="s">
        <v>4543</v>
      </c>
      <c r="C2568" s="8" t="s">
        <v>4544</v>
      </c>
      <c r="D2568" s="8" t="s">
        <v>4587</v>
      </c>
      <c r="E2568" s="8" t="s">
        <v>4588</v>
      </c>
      <c r="F2568" s="24">
        <v>0.28999999999999998</v>
      </c>
      <c r="G2568" s="24">
        <v>0</v>
      </c>
      <c r="H2568" s="25">
        <v>3.6760999999999999</v>
      </c>
      <c r="I2568" s="25">
        <v>1.1626000000000001</v>
      </c>
      <c r="J2568" s="15">
        <v>11</v>
      </c>
      <c r="K2568" s="15">
        <v>3</v>
      </c>
      <c r="L2568" s="13">
        <v>0.31619999999999998</v>
      </c>
      <c r="M2568" s="7">
        <v>0.31607275000000001</v>
      </c>
      <c r="N2568" s="26">
        <v>0.2</v>
      </c>
      <c r="O2568" s="27" t="s">
        <v>22</v>
      </c>
      <c r="P2568" s="8">
        <v>0.36723427419999999</v>
      </c>
      <c r="Q2568" s="24">
        <v>0.28999999999999998</v>
      </c>
      <c r="R2568" t="str">
        <f>IF($Q2568*100&gt;=VLOOKUP($O2568,margin_ranges!$A$5:$C$10,2,FALSE),IF($Q2568*100&lt;=VLOOKUP($O2568,margin_ranges!$A$5:$C$10,3,FALSE)+10,"IN RANGE","ABOVE RANGE"),"BELOW RANGE")</f>
        <v>IN RANGE</v>
      </c>
      <c r="S2568">
        <f>MIN(VLOOKUP($O2568,margin_ranges!$A$5:$D$10,4,FALSE),$P2568*100)</f>
        <v>29.75</v>
      </c>
      <c r="T2568" s="29">
        <f>(1-$S2568/100)/(1-$F2568)-1</f>
        <v>-1.0563380281690127E-2</v>
      </c>
      <c r="U2568" s="19" t="str">
        <f>IF(ABS(IFERROR(T2568,0))&gt;0.05,INDEX(margin_ranges!$C$13:$C$16,MATCH($F2568*100,margin_ranges!$B$13:$B$16,1)),"")</f>
        <v/>
      </c>
      <c r="V2568" t="e">
        <f>MIN(VLOOKUP($U2568,margin_ranges!$A$5:$D$10,4,FALSE),$P2568*100)</f>
        <v>#N/A</v>
      </c>
      <c r="Y2568" s="29" t="e">
        <f t="shared" si="39"/>
        <v>#N/A</v>
      </c>
    </row>
    <row r="2569" spans="1:25" x14ac:dyDescent="0.3">
      <c r="A2569" s="8" t="s">
        <v>17</v>
      </c>
      <c r="B2569" s="8" t="s">
        <v>4543</v>
      </c>
      <c r="C2569" s="8" t="s">
        <v>4544</v>
      </c>
      <c r="D2569" s="8" t="s">
        <v>4549</v>
      </c>
      <c r="E2569" s="8" t="s">
        <v>4550</v>
      </c>
      <c r="F2569" s="24">
        <v>0.28999999999999898</v>
      </c>
      <c r="G2569" s="24">
        <v>0</v>
      </c>
      <c r="H2569" s="25">
        <v>7.8875000000000002</v>
      </c>
      <c r="I2569" s="25">
        <v>1.9380999999999999</v>
      </c>
      <c r="J2569" s="15">
        <v>54</v>
      </c>
      <c r="K2569" s="15">
        <v>14</v>
      </c>
      <c r="L2569" s="13">
        <v>0.2457</v>
      </c>
      <c r="M2569" s="7">
        <v>0.93186040000000003</v>
      </c>
      <c r="N2569" s="26">
        <v>0.6</v>
      </c>
      <c r="O2569" s="27" t="s">
        <v>92</v>
      </c>
      <c r="P2569" s="8">
        <v>0.35612673080000001</v>
      </c>
      <c r="Q2569" s="24">
        <v>0.28999999999999998</v>
      </c>
      <c r="R2569" t="str">
        <f>IF($Q2569*100&gt;=VLOOKUP($O2569,margin_ranges!$A$5:$C$10,2,FALSE),IF($Q2569*100&lt;=VLOOKUP($O2569,margin_ranges!$A$5:$C$10,3,FALSE)+10,"IN RANGE","ABOVE RANGE"),"BELOW RANGE")</f>
        <v>IN RANGE</v>
      </c>
      <c r="S2569">
        <f>MIN(VLOOKUP($O2569,margin_ranges!$A$5:$D$10,4,FALSE),$P2569*100)</f>
        <v>29.75</v>
      </c>
      <c r="T2569" s="29">
        <f>(1-$S2569/100)/(1-$F2569)-1</f>
        <v>-1.056338028169157E-2</v>
      </c>
      <c r="U2569" s="19" t="str">
        <f>IF(ABS(IFERROR(T2569,0))&gt;0.05,INDEX(margin_ranges!$C$13:$C$16,MATCH($F2569*100,margin_ranges!$B$13:$B$16,1)),"")</f>
        <v/>
      </c>
      <c r="V2569" t="e">
        <f>MIN(VLOOKUP($U2569,margin_ranges!$A$5:$D$10,4,FALSE),$P2569*100)</f>
        <v>#N/A</v>
      </c>
      <c r="Y2569" s="29" t="e">
        <f t="shared" si="39"/>
        <v>#N/A</v>
      </c>
    </row>
    <row r="2570" spans="1:25" x14ac:dyDescent="0.3">
      <c r="A2570" s="8" t="s">
        <v>17</v>
      </c>
      <c r="B2570" s="8" t="s">
        <v>4543</v>
      </c>
      <c r="C2570" s="8" t="s">
        <v>4544</v>
      </c>
      <c r="D2570" s="8" t="s">
        <v>4585</v>
      </c>
      <c r="E2570" s="8" t="s">
        <v>4586</v>
      </c>
      <c r="F2570" s="24">
        <v>0.28999999999999898</v>
      </c>
      <c r="G2570" s="24">
        <v>0</v>
      </c>
      <c r="H2570" s="25">
        <v>3.0505</v>
      </c>
      <c r="I2570" s="25">
        <v>0.90490000000000004</v>
      </c>
      <c r="J2570" s="15">
        <v>9</v>
      </c>
      <c r="K2570" s="15">
        <v>2</v>
      </c>
      <c r="L2570" s="13">
        <v>0.29659999999999997</v>
      </c>
      <c r="M2570" s="7">
        <v>0.31554977000000001</v>
      </c>
      <c r="N2570" s="26">
        <v>0.2</v>
      </c>
      <c r="O2570" s="27" t="s">
        <v>22</v>
      </c>
      <c r="P2570" s="8">
        <v>0.36618555670000003</v>
      </c>
      <c r="Q2570" s="24">
        <v>0.28999999999999998</v>
      </c>
      <c r="R2570" t="str">
        <f>IF($Q2570*100&gt;=VLOOKUP($O2570,margin_ranges!$A$5:$C$10,2,FALSE),IF($Q2570*100&lt;=VLOOKUP($O2570,margin_ranges!$A$5:$C$10,3,FALSE)+10,"IN RANGE","ABOVE RANGE"),"BELOW RANGE")</f>
        <v>IN RANGE</v>
      </c>
      <c r="S2570">
        <f>MIN(VLOOKUP($O2570,margin_ranges!$A$5:$D$10,4,FALSE),$P2570*100)</f>
        <v>29.75</v>
      </c>
      <c r="T2570" s="29">
        <f>(1-$S2570/100)/(1-$F2570)-1</f>
        <v>-1.056338028169157E-2</v>
      </c>
      <c r="U2570" s="19" t="str">
        <f>IF(ABS(IFERROR(T2570,0))&gt;0.05,INDEX(margin_ranges!$C$13:$C$16,MATCH($F2570*100,margin_ranges!$B$13:$B$16,1)),"")</f>
        <v/>
      </c>
      <c r="V2570" t="e">
        <f>MIN(VLOOKUP($U2570,margin_ranges!$A$5:$D$10,4,FALSE),$P2570*100)</f>
        <v>#N/A</v>
      </c>
      <c r="Y2570" s="29" t="e">
        <f t="shared" si="39"/>
        <v>#N/A</v>
      </c>
    </row>
    <row r="2571" spans="1:25" x14ac:dyDescent="0.3">
      <c r="A2571" s="8" t="s">
        <v>35</v>
      </c>
      <c r="B2571" s="8" t="s">
        <v>4589</v>
      </c>
      <c r="C2571" s="8" t="s">
        <v>34</v>
      </c>
      <c r="D2571" s="8" t="s">
        <v>34</v>
      </c>
      <c r="E2571" s="8"/>
      <c r="F2571" s="24">
        <v>0.33498874384691602</v>
      </c>
      <c r="G2571" s="24">
        <v>0</v>
      </c>
      <c r="H2571" s="25">
        <v>135.84190000000001</v>
      </c>
      <c r="I2571" s="25">
        <v>4.4047999999999998</v>
      </c>
      <c r="J2571" s="15">
        <v>102</v>
      </c>
      <c r="K2571" s="15">
        <v>30</v>
      </c>
      <c r="L2571" s="13">
        <v>3.2399999999999998E-2</v>
      </c>
      <c r="M2571" s="7">
        <v>0.77218609999999999</v>
      </c>
      <c r="N2571" s="26">
        <v>0.311419</v>
      </c>
      <c r="O2571" s="27"/>
      <c r="P2571" s="8">
        <v>0.59670473030000004</v>
      </c>
      <c r="Q2571" s="24">
        <v>0.33500000000000002</v>
      </c>
      <c r="R2571" t="e">
        <f>IF($Q2571*100&gt;=VLOOKUP($O2571,margin_ranges!$A$5:$C$10,2,FALSE),IF($Q2571*100&lt;=VLOOKUP($O2571,margin_ranges!$A$5:$C$10,3,FALSE)+10,"IN RANGE","ABOVE RANGE"),"BELOW RANGE")</f>
        <v>#N/A</v>
      </c>
      <c r="S2571" t="e">
        <f>MIN(VLOOKUP($O2571,margin_ranges!$A$5:$D$10,4,FALSE),$P2571*100)</f>
        <v>#N/A</v>
      </c>
      <c r="T2571" s="29" t="e">
        <f>(1-$S2571/100)/(1-$F2571)-1</f>
        <v>#N/A</v>
      </c>
      <c r="U2571" s="19" t="str">
        <f>IF(ABS(IFERROR(T2571,0))&gt;0.05,INDEX(margin_ranges!$C$13:$C$16,MATCH($F2571*100,margin_ranges!$B$13:$B$16,1)),"")</f>
        <v/>
      </c>
      <c r="V2571" t="e">
        <f>MIN(VLOOKUP($U2571,margin_ranges!$A$5:$D$10,4,FALSE),$P2571*100)</f>
        <v>#N/A</v>
      </c>
      <c r="Y2571" s="29" t="e">
        <f t="shared" si="39"/>
        <v>#N/A</v>
      </c>
    </row>
    <row r="2572" spans="1:25" x14ac:dyDescent="0.3">
      <c r="A2572" s="8" t="s">
        <v>33</v>
      </c>
      <c r="B2572" s="8" t="s">
        <v>4589</v>
      </c>
      <c r="C2572" s="8" t="s">
        <v>4590</v>
      </c>
      <c r="D2572" s="8" t="s">
        <v>34</v>
      </c>
      <c r="E2572" s="8"/>
      <c r="F2572" s="24">
        <v>0.33498874384691602</v>
      </c>
      <c r="G2572" s="24">
        <v>0</v>
      </c>
      <c r="H2572" s="25">
        <v>135.84190000000001</v>
      </c>
      <c r="I2572" s="25">
        <v>4.4047999999999998</v>
      </c>
      <c r="J2572" s="15">
        <v>102</v>
      </c>
      <c r="K2572" s="15">
        <v>30</v>
      </c>
      <c r="L2572" s="13">
        <v>3.2399999999999998E-2</v>
      </c>
      <c r="M2572" s="7">
        <v>0.77218609999999999</v>
      </c>
      <c r="N2572" s="26">
        <v>0.311419</v>
      </c>
      <c r="O2572" s="27"/>
      <c r="P2572" s="8">
        <v>0.59670473030000004</v>
      </c>
      <c r="Q2572" s="24">
        <v>0.33500000000000002</v>
      </c>
      <c r="R2572" t="e">
        <f>IF($Q2572*100&gt;=VLOOKUP($O2572,margin_ranges!$A$5:$C$10,2,FALSE),IF($Q2572*100&lt;=VLOOKUP($O2572,margin_ranges!$A$5:$C$10,3,FALSE)+10,"IN RANGE","ABOVE RANGE"),"BELOW RANGE")</f>
        <v>#N/A</v>
      </c>
      <c r="S2572" t="e">
        <f>MIN(VLOOKUP($O2572,margin_ranges!$A$5:$D$10,4,FALSE),$P2572*100)</f>
        <v>#N/A</v>
      </c>
      <c r="T2572" s="29" t="e">
        <f>(1-$S2572/100)/(1-$F2572)-1</f>
        <v>#N/A</v>
      </c>
      <c r="U2572" s="19" t="str">
        <f>IF(ABS(IFERROR(T2572,0))&gt;0.05,INDEX(margin_ranges!$C$13:$C$16,MATCH($F2572*100,margin_ranges!$B$13:$B$16,1)),"")</f>
        <v/>
      </c>
      <c r="V2572" t="e">
        <f>MIN(VLOOKUP($U2572,margin_ranges!$A$5:$D$10,4,FALSE),$P2572*100)</f>
        <v>#N/A</v>
      </c>
      <c r="Y2572" s="29" t="e">
        <f t="shared" si="39"/>
        <v>#N/A</v>
      </c>
    </row>
    <row r="2573" spans="1:25" x14ac:dyDescent="0.3">
      <c r="A2573" s="8" t="s">
        <v>17</v>
      </c>
      <c r="B2573" s="8" t="s">
        <v>4589</v>
      </c>
      <c r="C2573" s="8" t="s">
        <v>4590</v>
      </c>
      <c r="D2573" s="8" t="s">
        <v>4591</v>
      </c>
      <c r="E2573" s="8" t="s">
        <v>4592</v>
      </c>
      <c r="F2573" s="24">
        <v>0.37</v>
      </c>
      <c r="G2573" s="24">
        <v>0</v>
      </c>
      <c r="H2573" s="25">
        <v>22.720800000000001</v>
      </c>
      <c r="I2573" s="25">
        <v>0.47120000000000001</v>
      </c>
      <c r="J2573" s="15">
        <v>14</v>
      </c>
      <c r="K2573" s="15">
        <v>5</v>
      </c>
      <c r="L2573" s="13">
        <v>2.07E-2</v>
      </c>
      <c r="M2573" s="7">
        <v>0.99105653999999999</v>
      </c>
      <c r="N2573" s="26">
        <v>0.45</v>
      </c>
      <c r="O2573" s="27" t="s">
        <v>22</v>
      </c>
      <c r="P2573" s="8">
        <v>0.54593912509999998</v>
      </c>
      <c r="Q2573" s="24">
        <v>0.37</v>
      </c>
      <c r="R2573" t="str">
        <f>IF($Q2573*100&gt;=VLOOKUP($O2573,margin_ranges!$A$5:$C$10,2,FALSE),IF($Q2573*100&lt;=VLOOKUP($O2573,margin_ranges!$A$5:$C$10,3,FALSE)+10,"IN RANGE","ABOVE RANGE"),"BELOW RANGE")</f>
        <v>IN RANGE</v>
      </c>
      <c r="S2573">
        <f>MIN(VLOOKUP($O2573,margin_ranges!$A$5:$D$10,4,FALSE),$P2573*100)</f>
        <v>29.75</v>
      </c>
      <c r="T2573" s="29">
        <f>(1-$S2573/100)/(1-$F2573)-1</f>
        <v>0.11507936507936511</v>
      </c>
      <c r="U2573" s="19" t="str">
        <f>IF(ABS(IFERROR(T2573,0))&gt;0.05,INDEX(margin_ranges!$C$13:$C$16,MATCH($F2573*100,margin_ranges!$B$13:$B$16,1)),"")</f>
        <v>Margin Over Fill (Type C)</v>
      </c>
      <c r="V2573">
        <f>MIN(VLOOKUP($U2573,margin_ranges!$A$5:$D$10,4,FALSE),$P2573*100)</f>
        <v>43</v>
      </c>
      <c r="Y2573" s="29">
        <f t="shared" si="39"/>
        <v>-9.5238095238095122E-2</v>
      </c>
    </row>
    <row r="2574" spans="1:25" x14ac:dyDescent="0.3">
      <c r="A2574" s="8" t="s">
        <v>17</v>
      </c>
      <c r="B2574" s="8" t="s">
        <v>4589</v>
      </c>
      <c r="C2574" s="8" t="s">
        <v>4590</v>
      </c>
      <c r="D2574" s="8" t="s">
        <v>4595</v>
      </c>
      <c r="E2574" s="8" t="s">
        <v>4596</v>
      </c>
      <c r="F2574" s="24">
        <v>0.37</v>
      </c>
      <c r="G2574" s="24">
        <v>0</v>
      </c>
      <c r="H2574" s="25">
        <v>33.021500000000003</v>
      </c>
      <c r="I2574" s="25">
        <v>1.1967000000000001</v>
      </c>
      <c r="J2574" s="15">
        <v>29</v>
      </c>
      <c r="K2574" s="15">
        <v>10</v>
      </c>
      <c r="L2574" s="13">
        <v>3.6200000000000003E-2</v>
      </c>
      <c r="M2574" s="7">
        <v>0.82100991000000001</v>
      </c>
      <c r="N2574" s="26">
        <v>0.35</v>
      </c>
      <c r="O2574" s="27" t="s">
        <v>22</v>
      </c>
      <c r="P2574" s="8">
        <v>0.57369576600000005</v>
      </c>
      <c r="Q2574" s="24">
        <v>0.37</v>
      </c>
      <c r="R2574" t="str">
        <f>IF($Q2574*100&gt;=VLOOKUP($O2574,margin_ranges!$A$5:$C$10,2,FALSE),IF($Q2574*100&lt;=VLOOKUP($O2574,margin_ranges!$A$5:$C$10,3,FALSE)+10,"IN RANGE","ABOVE RANGE"),"BELOW RANGE")</f>
        <v>IN RANGE</v>
      </c>
      <c r="S2574">
        <f>MIN(VLOOKUP($O2574,margin_ranges!$A$5:$D$10,4,FALSE),$P2574*100)</f>
        <v>29.75</v>
      </c>
      <c r="T2574" s="29">
        <f>(1-$S2574/100)/(1-$F2574)-1</f>
        <v>0.11507936507936511</v>
      </c>
      <c r="U2574" s="19" t="str">
        <f>IF(ABS(IFERROR(T2574,0))&gt;0.05,INDEX(margin_ranges!$C$13:$C$16,MATCH($F2574*100,margin_ranges!$B$13:$B$16,1)),"")</f>
        <v>Margin Over Fill (Type C)</v>
      </c>
      <c r="V2574">
        <f>MIN(VLOOKUP($U2574,margin_ranges!$A$5:$D$10,4,FALSE),$P2574*100)</f>
        <v>43</v>
      </c>
      <c r="Y2574" s="29">
        <f t="shared" ref="Y2574:Y2637" si="40">(1-$V2574/100)/(1-$F2574)-1</f>
        <v>-9.5238095238095122E-2</v>
      </c>
    </row>
    <row r="2575" spans="1:25" x14ac:dyDescent="0.3">
      <c r="A2575" s="8" t="s">
        <v>17</v>
      </c>
      <c r="B2575" s="8" t="s">
        <v>4589</v>
      </c>
      <c r="C2575" s="8" t="s">
        <v>4590</v>
      </c>
      <c r="D2575" s="8" t="s">
        <v>4597</v>
      </c>
      <c r="E2575" s="8" t="s">
        <v>4598</v>
      </c>
      <c r="F2575" s="24">
        <v>0.34</v>
      </c>
      <c r="G2575" s="24">
        <v>0</v>
      </c>
      <c r="H2575" s="25">
        <v>25.2408</v>
      </c>
      <c r="I2575" s="25">
        <v>1.4308000000000001</v>
      </c>
      <c r="J2575" s="15">
        <v>21</v>
      </c>
      <c r="K2575" s="15">
        <v>6</v>
      </c>
      <c r="L2575" s="13">
        <v>5.67E-2</v>
      </c>
      <c r="M2575" s="7">
        <v>0.49712944999999997</v>
      </c>
      <c r="N2575" s="26">
        <v>0.1</v>
      </c>
      <c r="O2575" s="27" t="s">
        <v>22</v>
      </c>
      <c r="P2575" s="8">
        <v>0.79884514959999997</v>
      </c>
      <c r="Q2575" s="24">
        <v>0.34</v>
      </c>
      <c r="R2575" t="str">
        <f>IF($Q2575*100&gt;=VLOOKUP($O2575,margin_ranges!$A$5:$C$10,2,FALSE),IF($Q2575*100&lt;=VLOOKUP($O2575,margin_ranges!$A$5:$C$10,3,FALSE)+10,"IN RANGE","ABOVE RANGE"),"BELOW RANGE")</f>
        <v>IN RANGE</v>
      </c>
      <c r="S2575">
        <f>MIN(VLOOKUP($O2575,margin_ranges!$A$5:$D$10,4,FALSE),$P2575*100)</f>
        <v>29.75</v>
      </c>
      <c r="T2575" s="29">
        <f>(1-$S2575/100)/(1-$F2575)-1</f>
        <v>6.4393939393939448E-2</v>
      </c>
      <c r="U2575" s="19" t="str">
        <f>IF(ABS(IFERROR(T2575,0))&gt;0.05,INDEX(margin_ranges!$C$13:$C$16,MATCH($F2575*100,margin_ranges!$B$13:$B$16,1)),"")</f>
        <v>Balanced (Type B)</v>
      </c>
      <c r="V2575">
        <f>MIN(VLOOKUP($U2575,margin_ranges!$A$5:$D$10,4,FALSE),$P2575*100)</f>
        <v>29.75</v>
      </c>
      <c r="Y2575" s="29">
        <f t="shared" si="40"/>
        <v>6.4393939393939448E-2</v>
      </c>
    </row>
    <row r="2576" spans="1:25" x14ac:dyDescent="0.3">
      <c r="A2576" s="8" t="s">
        <v>17</v>
      </c>
      <c r="B2576" s="8" t="s">
        <v>4589</v>
      </c>
      <c r="C2576" s="8" t="s">
        <v>4590</v>
      </c>
      <c r="D2576" s="28" t="s">
        <v>4593</v>
      </c>
      <c r="E2576" s="8" t="s">
        <v>4594</v>
      </c>
      <c r="F2576" s="24">
        <v>0.28999999999999998</v>
      </c>
      <c r="G2576" s="24">
        <v>0</v>
      </c>
      <c r="H2576" s="25">
        <v>17.127400000000002</v>
      </c>
      <c r="I2576" s="25">
        <v>0.53859999999999997</v>
      </c>
      <c r="J2576" s="15">
        <v>15</v>
      </c>
      <c r="K2576" s="15">
        <v>4</v>
      </c>
      <c r="L2576" s="13">
        <v>3.1399999999999997E-2</v>
      </c>
      <c r="M2576" s="7">
        <v>0.95679618</v>
      </c>
      <c r="N2576" s="26">
        <v>0.45</v>
      </c>
      <c r="O2576" s="27" t="s">
        <v>22</v>
      </c>
      <c r="P2576" s="8">
        <v>0.52968039690000002</v>
      </c>
      <c r="Q2576" s="24">
        <v>0.28999999999999998</v>
      </c>
      <c r="R2576" t="str">
        <f>IF($Q2576*100&gt;=VLOOKUP($O2576,margin_ranges!$A$5:$C$10,2,FALSE),IF($Q2576*100&lt;=VLOOKUP($O2576,margin_ranges!$A$5:$C$10,3,FALSE)+10,"IN RANGE","ABOVE RANGE"),"BELOW RANGE")</f>
        <v>IN RANGE</v>
      </c>
      <c r="S2576">
        <f>MIN(VLOOKUP($O2576,margin_ranges!$A$5:$D$10,4,FALSE),$P2576*100)</f>
        <v>29.75</v>
      </c>
      <c r="T2576" s="29">
        <f>(1-$S2576/100)/(1-$F2576)-1</f>
        <v>-1.0563380281690127E-2</v>
      </c>
      <c r="U2576" s="19" t="str">
        <f>IF(ABS(IFERROR(T2576,0))&gt;0.05,INDEX(margin_ranges!$C$13:$C$16,MATCH($F2576*100,margin_ranges!$B$13:$B$16,1)),"")</f>
        <v/>
      </c>
      <c r="V2576" t="e">
        <f>MIN(VLOOKUP($U2576,margin_ranges!$A$5:$D$10,4,FALSE),$P2576*100)</f>
        <v>#N/A</v>
      </c>
      <c r="Y2576" s="29" t="e">
        <f t="shared" si="40"/>
        <v>#N/A</v>
      </c>
    </row>
    <row r="2577" spans="1:25" x14ac:dyDescent="0.3">
      <c r="A2577" s="8" t="s">
        <v>17</v>
      </c>
      <c r="B2577" s="8" t="s">
        <v>4589</v>
      </c>
      <c r="C2577" s="8" t="s">
        <v>4590</v>
      </c>
      <c r="D2577" s="8" t="s">
        <v>4599</v>
      </c>
      <c r="E2577" s="8" t="s">
        <v>4600</v>
      </c>
      <c r="F2577" s="24">
        <v>0.28999999999999998</v>
      </c>
      <c r="G2577" s="24">
        <v>0</v>
      </c>
      <c r="H2577" s="25">
        <v>26.959700000000002</v>
      </c>
      <c r="I2577" s="25">
        <v>0.68320000000000003</v>
      </c>
      <c r="J2577" s="15">
        <v>19</v>
      </c>
      <c r="K2577" s="15">
        <v>5</v>
      </c>
      <c r="L2577" s="13">
        <v>2.53E-2</v>
      </c>
      <c r="M2577" s="7">
        <v>0.92717198000000001</v>
      </c>
      <c r="N2577" s="26">
        <v>0.45</v>
      </c>
      <c r="O2577" s="27" t="s">
        <v>22</v>
      </c>
      <c r="P2577" s="8">
        <v>0.51465315050000005</v>
      </c>
      <c r="Q2577" s="24">
        <v>0.28999999999999998</v>
      </c>
      <c r="R2577" t="str">
        <f>IF($Q2577*100&gt;=VLOOKUP($O2577,margin_ranges!$A$5:$C$10,2,FALSE),IF($Q2577*100&lt;=VLOOKUP($O2577,margin_ranges!$A$5:$C$10,3,FALSE)+10,"IN RANGE","ABOVE RANGE"),"BELOW RANGE")</f>
        <v>IN RANGE</v>
      </c>
      <c r="S2577">
        <f>MIN(VLOOKUP($O2577,margin_ranges!$A$5:$D$10,4,FALSE),$P2577*100)</f>
        <v>29.75</v>
      </c>
      <c r="T2577" s="29">
        <f>(1-$S2577/100)/(1-$F2577)-1</f>
        <v>-1.0563380281690127E-2</v>
      </c>
      <c r="U2577" s="19" t="str">
        <f>IF(ABS(IFERROR(T2577,0))&gt;0.05,INDEX(margin_ranges!$C$13:$C$16,MATCH($F2577*100,margin_ranges!$B$13:$B$16,1)),"")</f>
        <v/>
      </c>
      <c r="V2577" t="e">
        <f>MIN(VLOOKUP($U2577,margin_ranges!$A$5:$D$10,4,FALSE),$P2577*100)</f>
        <v>#N/A</v>
      </c>
      <c r="Y2577" s="29" t="e">
        <f t="shared" si="40"/>
        <v>#N/A</v>
      </c>
    </row>
    <row r="2578" spans="1:25" x14ac:dyDescent="0.3">
      <c r="A2578" s="8" t="s">
        <v>35</v>
      </c>
      <c r="B2578" s="8" t="s">
        <v>4601</v>
      </c>
      <c r="C2578" s="8" t="s">
        <v>34</v>
      </c>
      <c r="D2578" s="8" t="s">
        <v>34</v>
      </c>
      <c r="E2578" s="8"/>
      <c r="F2578" s="24">
        <v>0.11675326617887299</v>
      </c>
      <c r="G2578" s="24">
        <v>0.43182030999999998</v>
      </c>
      <c r="H2578" s="25">
        <v>1019.237</v>
      </c>
      <c r="I2578" s="25">
        <v>139.4289</v>
      </c>
      <c r="J2578" s="15">
        <v>9325</v>
      </c>
      <c r="K2578" s="15">
        <v>1581</v>
      </c>
      <c r="L2578" s="13">
        <v>0.1368</v>
      </c>
      <c r="M2578" s="7">
        <v>2.2292694900000001</v>
      </c>
      <c r="N2578" s="26">
        <v>1.9689950000000001</v>
      </c>
      <c r="O2578" s="27"/>
      <c r="P2578" s="8">
        <v>0.1167532662</v>
      </c>
      <c r="Q2578" s="24">
        <v>0.18340000000000001</v>
      </c>
      <c r="R2578" t="e">
        <f>IF($Q2578*100&gt;=VLOOKUP($O2578,margin_ranges!$A$5:$C$10,2,FALSE),IF($Q2578*100&lt;=VLOOKUP($O2578,margin_ranges!$A$5:$C$10,3,FALSE)+10,"IN RANGE","ABOVE RANGE"),"BELOW RANGE")</f>
        <v>#N/A</v>
      </c>
      <c r="S2578" t="e">
        <f>MIN(VLOOKUP($O2578,margin_ranges!$A$5:$D$10,4,FALSE),$P2578*100)</f>
        <v>#N/A</v>
      </c>
      <c r="T2578" s="29" t="e">
        <f>(1-$S2578/100)/(1-$F2578)-1</f>
        <v>#N/A</v>
      </c>
      <c r="U2578" s="19" t="str">
        <f>IF(ABS(IFERROR(T2578,0))&gt;0.05,INDEX(margin_ranges!$C$13:$C$16,MATCH($F2578*100,margin_ranges!$B$13:$B$16,1)),"")</f>
        <v/>
      </c>
      <c r="V2578" t="e">
        <f>MIN(VLOOKUP($U2578,margin_ranges!$A$5:$D$10,4,FALSE),$P2578*100)</f>
        <v>#N/A</v>
      </c>
      <c r="Y2578" s="29" t="e">
        <f t="shared" si="40"/>
        <v>#N/A</v>
      </c>
    </row>
    <row r="2579" spans="1:25" x14ac:dyDescent="0.3">
      <c r="A2579" s="8" t="s">
        <v>33</v>
      </c>
      <c r="B2579" s="8" t="s">
        <v>4601</v>
      </c>
      <c r="C2579" s="8" t="s">
        <v>4602</v>
      </c>
      <c r="D2579" s="8" t="s">
        <v>34</v>
      </c>
      <c r="E2579" s="8"/>
      <c r="F2579" s="24">
        <v>0.11675326617887299</v>
      </c>
      <c r="G2579" s="24">
        <v>0.43182030999999998</v>
      </c>
      <c r="H2579" s="25">
        <v>1019.237</v>
      </c>
      <c r="I2579" s="25">
        <v>139.4289</v>
      </c>
      <c r="J2579" s="15">
        <v>9325</v>
      </c>
      <c r="K2579" s="15">
        <v>1581</v>
      </c>
      <c r="L2579" s="13">
        <v>0.1368</v>
      </c>
      <c r="M2579" s="7">
        <v>2.2292694900000001</v>
      </c>
      <c r="N2579" s="26">
        <v>1.9689950000000001</v>
      </c>
      <c r="O2579" s="27"/>
      <c r="P2579" s="8">
        <v>0.1167532662</v>
      </c>
      <c r="Q2579" s="24">
        <v>0.18340000000000001</v>
      </c>
      <c r="R2579" t="e">
        <f>IF($Q2579*100&gt;=VLOOKUP($O2579,margin_ranges!$A$5:$C$10,2,FALSE),IF($Q2579*100&lt;=VLOOKUP($O2579,margin_ranges!$A$5:$C$10,3,FALSE)+10,"IN RANGE","ABOVE RANGE"),"BELOW RANGE")</f>
        <v>#N/A</v>
      </c>
      <c r="S2579" t="e">
        <f>MIN(VLOOKUP($O2579,margin_ranges!$A$5:$D$10,4,FALSE),$P2579*100)</f>
        <v>#N/A</v>
      </c>
      <c r="T2579" s="29" t="e">
        <f>(1-$S2579/100)/(1-$F2579)-1</f>
        <v>#N/A</v>
      </c>
      <c r="U2579" s="19" t="str">
        <f>IF(ABS(IFERROR(T2579,0))&gt;0.05,INDEX(margin_ranges!$C$13:$C$16,MATCH($F2579*100,margin_ranges!$B$13:$B$16,1)),"")</f>
        <v/>
      </c>
      <c r="V2579" t="e">
        <f>MIN(VLOOKUP($U2579,margin_ranges!$A$5:$D$10,4,FALSE),$P2579*100)</f>
        <v>#N/A</v>
      </c>
      <c r="Y2579" s="29" t="e">
        <f t="shared" si="40"/>
        <v>#N/A</v>
      </c>
    </row>
    <row r="2580" spans="1:25" x14ac:dyDescent="0.3">
      <c r="A2580" s="8" t="s">
        <v>17</v>
      </c>
      <c r="B2580" s="8" t="s">
        <v>4601</v>
      </c>
      <c r="C2580" s="8" t="s">
        <v>4602</v>
      </c>
      <c r="D2580" s="8" t="s">
        <v>11960</v>
      </c>
      <c r="E2580" s="8" t="s">
        <v>11961</v>
      </c>
      <c r="F2580" s="24">
        <v>0.21381369514149501</v>
      </c>
      <c r="G2580" s="24">
        <v>0</v>
      </c>
      <c r="H2580" s="25">
        <v>1.0729</v>
      </c>
      <c r="I2580" s="25">
        <v>0.25580000000000003</v>
      </c>
      <c r="J2580" s="15">
        <v>10</v>
      </c>
      <c r="K2580" s="15">
        <v>2</v>
      </c>
      <c r="L2580" s="13">
        <v>0.2384</v>
      </c>
      <c r="M2580" s="7">
        <v>1.27196314</v>
      </c>
      <c r="N2580" s="26">
        <v>1</v>
      </c>
      <c r="O2580" s="27" t="s">
        <v>22</v>
      </c>
      <c r="P2580" s="8">
        <v>0.21381369510000001</v>
      </c>
      <c r="Q2580" s="24">
        <v>0.25</v>
      </c>
      <c r="R2580" t="str">
        <f>IF($Q2580*100&gt;=VLOOKUP($O2580,margin_ranges!$A$5:$C$10,2,FALSE),IF($Q2580*100&lt;=VLOOKUP($O2580,margin_ranges!$A$5:$C$10,3,FALSE)+10,"IN RANGE","ABOVE RANGE"),"BELOW RANGE")</f>
        <v>IN RANGE</v>
      </c>
      <c r="S2580">
        <f>MIN(VLOOKUP($O2580,margin_ranges!$A$5:$D$10,4,FALSE),$P2580*100)</f>
        <v>21.381369509999999</v>
      </c>
      <c r="T2580" s="29">
        <f>(1-$S2580/100)/(1-$F2580)-1</f>
        <v>5.2780224635284867E-11</v>
      </c>
      <c r="U2580" s="19" t="str">
        <f>IF(ABS(IFERROR(T2580,0))&gt;0.05,INDEX(margin_ranges!$C$13:$C$16,MATCH($F2580*100,margin_ranges!$B$13:$B$16,1)),"")</f>
        <v/>
      </c>
      <c r="V2580" t="e">
        <f>MIN(VLOOKUP($U2580,margin_ranges!$A$5:$D$10,4,FALSE),$P2580*100)</f>
        <v>#N/A</v>
      </c>
      <c r="Y2580" s="29" t="e">
        <f t="shared" si="40"/>
        <v>#N/A</v>
      </c>
    </row>
    <row r="2581" spans="1:25" x14ac:dyDescent="0.3">
      <c r="A2581" s="8" t="s">
        <v>17</v>
      </c>
      <c r="B2581" s="8" t="s">
        <v>4601</v>
      </c>
      <c r="C2581" s="8" t="s">
        <v>4602</v>
      </c>
      <c r="D2581" s="8" t="s">
        <v>11962</v>
      </c>
      <c r="E2581" s="8" t="s">
        <v>11963</v>
      </c>
      <c r="F2581" s="24">
        <v>0.214593674430444</v>
      </c>
      <c r="G2581" s="24">
        <v>0</v>
      </c>
      <c r="H2581" s="25">
        <v>0.99309999999999998</v>
      </c>
      <c r="I2581" s="25">
        <v>0.20150000000000001</v>
      </c>
      <c r="J2581" s="15">
        <v>13</v>
      </c>
      <c r="K2581" s="15">
        <v>3</v>
      </c>
      <c r="L2581" s="13">
        <v>0.2029</v>
      </c>
      <c r="M2581" s="7">
        <v>2.2281460499999999</v>
      </c>
      <c r="N2581" s="26">
        <v>1.75</v>
      </c>
      <c r="O2581" s="27" t="s">
        <v>22</v>
      </c>
      <c r="P2581" s="8">
        <v>0.21459367439999999</v>
      </c>
      <c r="Q2581" s="24">
        <v>0.25</v>
      </c>
      <c r="R2581" t="str">
        <f>IF($Q2581*100&gt;=VLOOKUP($O2581,margin_ranges!$A$5:$C$10,2,FALSE),IF($Q2581*100&lt;=VLOOKUP($O2581,margin_ranges!$A$5:$C$10,3,FALSE)+10,"IN RANGE","ABOVE RANGE"),"BELOW RANGE")</f>
        <v>IN RANGE</v>
      </c>
      <c r="S2581">
        <f>MIN(VLOOKUP($O2581,margin_ranges!$A$5:$D$10,4,FALSE),$P2581*100)</f>
        <v>21.459367439999998</v>
      </c>
      <c r="T2581" s="29">
        <f>(1-$S2581/100)/(1-$F2581)-1</f>
        <v>3.876210463715779E-11</v>
      </c>
      <c r="U2581" s="19" t="str">
        <f>IF(ABS(IFERROR(T2581,0))&gt;0.05,INDEX(margin_ranges!$C$13:$C$16,MATCH($F2581*100,margin_ranges!$B$13:$B$16,1)),"")</f>
        <v/>
      </c>
      <c r="V2581" t="e">
        <f>MIN(VLOOKUP($U2581,margin_ranges!$A$5:$D$10,4,FALSE),$P2581*100)</f>
        <v>#N/A</v>
      </c>
      <c r="Y2581" s="29" t="e">
        <f t="shared" si="40"/>
        <v>#N/A</v>
      </c>
    </row>
    <row r="2582" spans="1:25" x14ac:dyDescent="0.3">
      <c r="A2582" s="8" t="s">
        <v>17</v>
      </c>
      <c r="B2582" s="8" t="s">
        <v>4601</v>
      </c>
      <c r="C2582" s="8" t="s">
        <v>4602</v>
      </c>
      <c r="D2582" s="8" t="s">
        <v>4685</v>
      </c>
      <c r="E2582" s="8" t="s">
        <v>4686</v>
      </c>
      <c r="F2582" s="24">
        <v>0.128365873131078</v>
      </c>
      <c r="G2582" s="24">
        <v>0</v>
      </c>
      <c r="H2582" s="25">
        <v>0.88070000000000004</v>
      </c>
      <c r="I2582" s="25">
        <v>0.1525</v>
      </c>
      <c r="J2582" s="15">
        <v>12</v>
      </c>
      <c r="K2582" s="15">
        <v>2</v>
      </c>
      <c r="L2582" s="13">
        <v>0.17319999999999999</v>
      </c>
      <c r="M2582" s="7">
        <v>2.5813583100000002</v>
      </c>
      <c r="N2582" s="26">
        <v>2.25</v>
      </c>
      <c r="O2582" s="27" t="s">
        <v>22</v>
      </c>
      <c r="P2582" s="8">
        <v>0.1283658731</v>
      </c>
      <c r="Q2582" s="24">
        <v>0.25</v>
      </c>
      <c r="R2582" t="str">
        <f>IF($Q2582*100&gt;=VLOOKUP($O2582,margin_ranges!$A$5:$C$10,2,FALSE),IF($Q2582*100&lt;=VLOOKUP($O2582,margin_ranges!$A$5:$C$10,3,FALSE)+10,"IN RANGE","ABOVE RANGE"),"BELOW RANGE")</f>
        <v>IN RANGE</v>
      </c>
      <c r="S2582">
        <f>MIN(VLOOKUP($O2582,margin_ranges!$A$5:$D$10,4,FALSE),$P2582*100)</f>
        <v>12.836587310000001</v>
      </c>
      <c r="T2582" s="29">
        <f>(1-$S2582/100)/(1-$F2582)-1</f>
        <v>3.5654812435836902E-11</v>
      </c>
      <c r="U2582" s="19" t="str">
        <f>IF(ABS(IFERROR(T2582,0))&gt;0.05,INDEX(margin_ranges!$C$13:$C$16,MATCH($F2582*100,margin_ranges!$B$13:$B$16,1)),"")</f>
        <v/>
      </c>
      <c r="V2582" t="e">
        <f>MIN(VLOOKUP($U2582,margin_ranges!$A$5:$D$10,4,FALSE),$P2582*100)</f>
        <v>#N/A</v>
      </c>
      <c r="Y2582" s="29" t="e">
        <f t="shared" si="40"/>
        <v>#N/A</v>
      </c>
    </row>
    <row r="2583" spans="1:25" x14ac:dyDescent="0.3">
      <c r="A2583" s="8" t="s">
        <v>17</v>
      </c>
      <c r="B2583" s="8" t="s">
        <v>4601</v>
      </c>
      <c r="C2583" s="8" t="s">
        <v>4602</v>
      </c>
      <c r="D2583" s="8" t="s">
        <v>4695</v>
      </c>
      <c r="E2583" s="8" t="s">
        <v>4696</v>
      </c>
      <c r="F2583" s="24">
        <v>0.162756216629731</v>
      </c>
      <c r="G2583" s="24">
        <v>0</v>
      </c>
      <c r="H2583" s="25">
        <v>3.4893999999999998</v>
      </c>
      <c r="I2583" s="25">
        <v>0.37909999999999999</v>
      </c>
      <c r="J2583" s="15">
        <v>27</v>
      </c>
      <c r="K2583" s="15">
        <v>4</v>
      </c>
      <c r="L2583" s="13">
        <v>0.1087</v>
      </c>
      <c r="M2583" s="7">
        <v>2.3887904999999998</v>
      </c>
      <c r="N2583" s="26">
        <v>2</v>
      </c>
      <c r="O2583" s="27" t="s">
        <v>22</v>
      </c>
      <c r="P2583" s="8">
        <v>0.1627562166</v>
      </c>
      <c r="Q2583" s="24">
        <v>0.24</v>
      </c>
      <c r="R2583" t="str">
        <f>IF($Q2583*100&gt;=VLOOKUP($O2583,margin_ranges!$A$5:$C$10,2,FALSE),IF($Q2583*100&lt;=VLOOKUP($O2583,margin_ranges!$A$5:$C$10,3,FALSE)+10,"IN RANGE","ABOVE RANGE"),"BELOW RANGE")</f>
        <v>IN RANGE</v>
      </c>
      <c r="S2583">
        <f>MIN(VLOOKUP($O2583,margin_ranges!$A$5:$D$10,4,FALSE),$P2583*100)</f>
        <v>16.275621659999999</v>
      </c>
      <c r="T2583" s="29">
        <f>(1-$S2583/100)/(1-$F2583)-1</f>
        <v>3.5510483442635632E-11</v>
      </c>
      <c r="U2583" s="19" t="str">
        <f>IF(ABS(IFERROR(T2583,0))&gt;0.05,INDEX(margin_ranges!$C$13:$C$16,MATCH($F2583*100,margin_ranges!$B$13:$B$16,1)),"")</f>
        <v/>
      </c>
      <c r="V2583" t="e">
        <f>MIN(VLOOKUP($U2583,margin_ranges!$A$5:$D$10,4,FALSE),$P2583*100)</f>
        <v>#N/A</v>
      </c>
      <c r="Y2583" s="29" t="e">
        <f t="shared" si="40"/>
        <v>#N/A</v>
      </c>
    </row>
    <row r="2584" spans="1:25" x14ac:dyDescent="0.3">
      <c r="A2584" s="8" t="s">
        <v>17</v>
      </c>
      <c r="B2584" s="8" t="s">
        <v>4601</v>
      </c>
      <c r="C2584" s="8" t="s">
        <v>4602</v>
      </c>
      <c r="D2584" s="8" t="s">
        <v>4671</v>
      </c>
      <c r="E2584" s="8" t="s">
        <v>4672</v>
      </c>
      <c r="F2584" s="24">
        <v>0.14866172202515299</v>
      </c>
      <c r="G2584" s="24">
        <v>0</v>
      </c>
      <c r="H2584" s="25">
        <v>9.4833999999999996</v>
      </c>
      <c r="I2584" s="25">
        <v>1.518</v>
      </c>
      <c r="J2584" s="15">
        <v>107</v>
      </c>
      <c r="K2584" s="15">
        <v>16</v>
      </c>
      <c r="L2584" s="13">
        <v>0.16009999999999999</v>
      </c>
      <c r="M2584" s="7">
        <v>2.3492424199999999</v>
      </c>
      <c r="N2584" s="26">
        <v>2</v>
      </c>
      <c r="O2584" s="27" t="s">
        <v>22</v>
      </c>
      <c r="P2584" s="8">
        <v>0.148661722</v>
      </c>
      <c r="Q2584" s="24">
        <v>0.19</v>
      </c>
      <c r="R2584" t="str">
        <f>IF($Q2584*100&gt;=VLOOKUP($O2584,margin_ranges!$A$5:$C$10,2,FALSE),IF($Q2584*100&lt;=VLOOKUP($O2584,margin_ranges!$A$5:$C$10,3,FALSE)+10,"IN RANGE","ABOVE RANGE"),"BELOW RANGE")</f>
        <v>BELOW RANGE</v>
      </c>
      <c r="S2584">
        <f>MIN(VLOOKUP($O2584,margin_ranges!$A$5:$D$10,4,FALSE),$P2584*100)</f>
        <v>14.866172199999999</v>
      </c>
      <c r="T2584" s="29">
        <f>(1-$S2584/100)/(1-$F2584)-1</f>
        <v>2.9545255131324666E-11</v>
      </c>
      <c r="U2584" s="19" t="str">
        <f>IF(ABS(IFERROR(T2584,0))&gt;0.05,INDEX(margin_ranges!$C$13:$C$16,MATCH($F2584*100,margin_ranges!$B$13:$B$16,1)),"")</f>
        <v/>
      </c>
      <c r="V2584" t="e">
        <f>MIN(VLOOKUP($U2584,margin_ranges!$A$5:$D$10,4,FALSE),$P2584*100)</f>
        <v>#N/A</v>
      </c>
      <c r="Y2584" s="29" t="e">
        <f t="shared" si="40"/>
        <v>#N/A</v>
      </c>
    </row>
    <row r="2585" spans="1:25" x14ac:dyDescent="0.3">
      <c r="A2585" s="8" t="s">
        <v>17</v>
      </c>
      <c r="B2585" s="8" t="s">
        <v>4601</v>
      </c>
      <c r="C2585" s="8" t="s">
        <v>4602</v>
      </c>
      <c r="D2585" s="8" t="s">
        <v>4619</v>
      </c>
      <c r="E2585" s="8" t="s">
        <v>4620</v>
      </c>
      <c r="F2585" s="24">
        <v>9.7922428624316701E-2</v>
      </c>
      <c r="G2585" s="24">
        <v>0</v>
      </c>
      <c r="H2585" s="25">
        <v>0.56230000000000002</v>
      </c>
      <c r="I2585" s="25">
        <v>0.13150000000000001</v>
      </c>
      <c r="J2585" s="15">
        <v>10</v>
      </c>
      <c r="K2585" s="15">
        <v>1</v>
      </c>
      <c r="L2585" s="13">
        <v>0.2339</v>
      </c>
      <c r="M2585" s="7">
        <v>2.49424226</v>
      </c>
      <c r="N2585" s="26">
        <v>2.25</v>
      </c>
      <c r="O2585" s="27" t="s">
        <v>22</v>
      </c>
      <c r="P2585" s="8">
        <v>9.79224286E-2</v>
      </c>
      <c r="Q2585" s="24">
        <v>0.1</v>
      </c>
      <c r="R2585" t="str">
        <f>IF($Q2585*100&gt;=VLOOKUP($O2585,margin_ranges!$A$5:$C$10,2,FALSE),IF($Q2585*100&lt;=VLOOKUP($O2585,margin_ranges!$A$5:$C$10,3,FALSE)+10,"IN RANGE","ABOVE RANGE"),"BELOW RANGE")</f>
        <v>BELOW RANGE</v>
      </c>
      <c r="S2585">
        <f>MIN(VLOOKUP($O2585,margin_ranges!$A$5:$D$10,4,FALSE),$P2585*100)</f>
        <v>9.79224286</v>
      </c>
      <c r="T2585" s="29">
        <f>(1-$S2585/100)/(1-$F2585)-1</f>
        <v>2.6956215037898801E-11</v>
      </c>
      <c r="U2585" s="19" t="str">
        <f>IF(ABS(IFERROR(T2585,0))&gt;0.05,INDEX(margin_ranges!$C$13:$C$16,MATCH($F2585*100,margin_ranges!$B$13:$B$16,1)),"")</f>
        <v/>
      </c>
      <c r="V2585" t="e">
        <f>MIN(VLOOKUP($U2585,margin_ranges!$A$5:$D$10,4,FALSE),$P2585*100)</f>
        <v>#N/A</v>
      </c>
      <c r="Y2585" s="29" t="e">
        <f t="shared" si="40"/>
        <v>#N/A</v>
      </c>
    </row>
    <row r="2586" spans="1:25" x14ac:dyDescent="0.3">
      <c r="A2586" s="8" t="s">
        <v>17</v>
      </c>
      <c r="B2586" s="8" t="s">
        <v>4601</v>
      </c>
      <c r="C2586" s="8" t="s">
        <v>4602</v>
      </c>
      <c r="D2586" s="8" t="s">
        <v>4625</v>
      </c>
      <c r="E2586" s="8" t="s">
        <v>4626</v>
      </c>
      <c r="F2586" s="24">
        <v>0.21757586802019499</v>
      </c>
      <c r="G2586" s="24">
        <v>0</v>
      </c>
      <c r="H2586" s="25">
        <v>1.9084000000000001</v>
      </c>
      <c r="I2586" s="25">
        <v>0.52139999999999997</v>
      </c>
      <c r="J2586" s="15">
        <v>20</v>
      </c>
      <c r="K2586" s="15">
        <v>4</v>
      </c>
      <c r="L2586" s="13">
        <v>0.2732</v>
      </c>
      <c r="M2586" s="7">
        <v>1.2780791899999999</v>
      </c>
      <c r="N2586" s="26">
        <v>1</v>
      </c>
      <c r="O2586" s="27" t="s">
        <v>22</v>
      </c>
      <c r="P2586" s="8">
        <v>0.21757586800000001</v>
      </c>
      <c r="Q2586" s="24">
        <v>0.27</v>
      </c>
      <c r="R2586" t="str">
        <f>IF($Q2586*100&gt;=VLOOKUP($O2586,margin_ranges!$A$5:$C$10,2,FALSE),IF($Q2586*100&lt;=VLOOKUP($O2586,margin_ranges!$A$5:$C$10,3,FALSE)+10,"IN RANGE","ABOVE RANGE"),"BELOW RANGE")</f>
        <v>IN RANGE</v>
      </c>
      <c r="S2586">
        <f>MIN(VLOOKUP($O2586,margin_ranges!$A$5:$D$10,4,FALSE),$P2586*100)</f>
        <v>21.757586800000002</v>
      </c>
      <c r="T2586" s="29">
        <f>(1-$S2586/100)/(1-$F2586)-1</f>
        <v>2.5810686921090564E-11</v>
      </c>
      <c r="U2586" s="19" t="str">
        <f>IF(ABS(IFERROR(T2586,0))&gt;0.05,INDEX(margin_ranges!$C$13:$C$16,MATCH($F2586*100,margin_ranges!$B$13:$B$16,1)),"")</f>
        <v/>
      </c>
      <c r="V2586" t="e">
        <f>MIN(VLOOKUP($U2586,margin_ranges!$A$5:$D$10,4,FALSE),$P2586*100)</f>
        <v>#N/A</v>
      </c>
      <c r="Y2586" s="29" t="e">
        <f t="shared" si="40"/>
        <v>#N/A</v>
      </c>
    </row>
    <row r="2587" spans="1:25" x14ac:dyDescent="0.3">
      <c r="A2587" s="8" t="s">
        <v>17</v>
      </c>
      <c r="B2587" s="8" t="s">
        <v>4601</v>
      </c>
      <c r="C2587" s="8" t="s">
        <v>4602</v>
      </c>
      <c r="D2587" s="8" t="s">
        <v>4669</v>
      </c>
      <c r="E2587" s="8" t="s">
        <v>4670</v>
      </c>
      <c r="F2587" s="24">
        <v>4.3402452724208902E-2</v>
      </c>
      <c r="G2587" s="24">
        <v>0</v>
      </c>
      <c r="H2587" s="25">
        <v>20.4435</v>
      </c>
      <c r="I2587" s="25">
        <v>2.5951</v>
      </c>
      <c r="J2587" s="15">
        <v>183</v>
      </c>
      <c r="K2587" s="15">
        <v>27</v>
      </c>
      <c r="L2587" s="13">
        <v>0.12690000000000001</v>
      </c>
      <c r="M2587" s="7">
        <v>2.3520863200000002</v>
      </c>
      <c r="N2587" s="26">
        <v>2.25</v>
      </c>
      <c r="O2587" s="27" t="s">
        <v>22</v>
      </c>
      <c r="P2587" s="8">
        <v>4.3402452699999997E-2</v>
      </c>
      <c r="Q2587" s="24">
        <v>0.18</v>
      </c>
      <c r="R2587" t="str">
        <f>IF($Q2587*100&gt;=VLOOKUP($O2587,margin_ranges!$A$5:$C$10,2,FALSE),IF($Q2587*100&lt;=VLOOKUP($O2587,margin_ranges!$A$5:$C$10,3,FALSE)+10,"IN RANGE","ABOVE RANGE"),"BELOW RANGE")</f>
        <v>BELOW RANGE</v>
      </c>
      <c r="S2587">
        <f>MIN(VLOOKUP($O2587,margin_ranges!$A$5:$D$10,4,FALSE),$P2587*100)</f>
        <v>4.3402452699999996</v>
      </c>
      <c r="T2587" s="29">
        <f>(1-$S2587/100)/(1-$F2587)-1</f>
        <v>2.5307311801725518E-11</v>
      </c>
      <c r="U2587" s="19" t="str">
        <f>IF(ABS(IFERROR(T2587,0))&gt;0.05,INDEX(margin_ranges!$C$13:$C$16,MATCH($F2587*100,margin_ranges!$B$13:$B$16,1)),"")</f>
        <v/>
      </c>
      <c r="V2587" t="e">
        <f>MIN(VLOOKUP($U2587,margin_ranges!$A$5:$D$10,4,FALSE),$P2587*100)</f>
        <v>#N/A</v>
      </c>
      <c r="Y2587" s="29" t="e">
        <f t="shared" si="40"/>
        <v>#N/A</v>
      </c>
    </row>
    <row r="2588" spans="1:25" x14ac:dyDescent="0.3">
      <c r="A2588" s="8" t="s">
        <v>17</v>
      </c>
      <c r="B2588" s="8" t="s">
        <v>4601</v>
      </c>
      <c r="C2588" s="8" t="s">
        <v>4602</v>
      </c>
      <c r="D2588" s="8" t="s">
        <v>4689</v>
      </c>
      <c r="E2588" s="8" t="s">
        <v>4690</v>
      </c>
      <c r="F2588" s="24">
        <v>8.1908190819081905E-2</v>
      </c>
      <c r="G2588" s="24">
        <v>0</v>
      </c>
      <c r="H2588" s="25">
        <v>1.3896999999999999</v>
      </c>
      <c r="I2588" s="25">
        <v>0.38250000000000001</v>
      </c>
      <c r="J2588" s="15">
        <v>25</v>
      </c>
      <c r="K2588" s="15">
        <v>2</v>
      </c>
      <c r="L2588" s="13">
        <v>0.2752</v>
      </c>
      <c r="M2588" s="7">
        <v>2.1784313700000002</v>
      </c>
      <c r="N2588" s="26">
        <v>2</v>
      </c>
      <c r="O2588" s="27" t="s">
        <v>22</v>
      </c>
      <c r="P2588" s="8">
        <v>8.1908190800000003E-2</v>
      </c>
      <c r="Q2588" s="24">
        <v>0.25</v>
      </c>
      <c r="R2588" t="str">
        <f>IF($Q2588*100&gt;=VLOOKUP($O2588,margin_ranges!$A$5:$C$10,2,FALSE),IF($Q2588*100&lt;=VLOOKUP($O2588,margin_ranges!$A$5:$C$10,3,FALSE)+10,"IN RANGE","ABOVE RANGE"),"BELOW RANGE")</f>
        <v>IN RANGE</v>
      </c>
      <c r="S2588">
        <f>MIN(VLOOKUP($O2588,margin_ranges!$A$5:$D$10,4,FALSE),$P2588*100)</f>
        <v>8.1908190800000007</v>
      </c>
      <c r="T2588" s="29">
        <f>(1-$S2588/100)/(1-$F2588)-1</f>
        <v>2.0784263199402631E-11</v>
      </c>
      <c r="U2588" s="19" t="str">
        <f>IF(ABS(IFERROR(T2588,0))&gt;0.05,INDEX(margin_ranges!$C$13:$C$16,MATCH($F2588*100,margin_ranges!$B$13:$B$16,1)),"")</f>
        <v/>
      </c>
      <c r="V2588" t="e">
        <f>MIN(VLOOKUP($U2588,margin_ranges!$A$5:$D$10,4,FALSE),$P2588*100)</f>
        <v>#N/A</v>
      </c>
      <c r="Y2588" s="29" t="e">
        <f t="shared" si="40"/>
        <v>#N/A</v>
      </c>
    </row>
    <row r="2589" spans="1:25" x14ac:dyDescent="0.3">
      <c r="A2589" s="8" t="s">
        <v>17</v>
      </c>
      <c r="B2589" s="8" t="s">
        <v>4601</v>
      </c>
      <c r="C2589" s="8" t="s">
        <v>4602</v>
      </c>
      <c r="D2589" s="8" t="s">
        <v>11956</v>
      </c>
      <c r="E2589" s="8" t="s">
        <v>11957</v>
      </c>
      <c r="F2589" s="24">
        <v>0.234683281412253</v>
      </c>
      <c r="G2589" s="24">
        <v>0</v>
      </c>
      <c r="H2589" s="25">
        <v>0.65669999999999995</v>
      </c>
      <c r="I2589" s="25">
        <v>0.1053</v>
      </c>
      <c r="J2589" s="15">
        <v>7</v>
      </c>
      <c r="K2589" s="15">
        <v>2</v>
      </c>
      <c r="L2589" s="13">
        <v>0.1603</v>
      </c>
      <c r="M2589" s="7">
        <v>2.3519674400000001</v>
      </c>
      <c r="N2589" s="26">
        <v>1.8</v>
      </c>
      <c r="O2589" s="27" t="s">
        <v>22</v>
      </c>
      <c r="P2589" s="8">
        <v>0.2346832814</v>
      </c>
      <c r="Q2589" s="24">
        <v>0.25</v>
      </c>
      <c r="R2589" t="str">
        <f>IF($Q2589*100&gt;=VLOOKUP($O2589,margin_ranges!$A$5:$C$10,2,FALSE),IF($Q2589*100&lt;=VLOOKUP($O2589,margin_ranges!$A$5:$C$10,3,FALSE)+10,"IN RANGE","ABOVE RANGE"),"BELOW RANGE")</f>
        <v>IN RANGE</v>
      </c>
      <c r="S2589">
        <f>MIN(VLOOKUP($O2589,margin_ranges!$A$5:$D$10,4,FALSE),$P2589*100)</f>
        <v>23.468328140000001</v>
      </c>
      <c r="T2589" s="29">
        <f>(1-$S2589/100)/(1-$F2589)-1</f>
        <v>1.6010526238119382E-11</v>
      </c>
      <c r="U2589" s="19" t="str">
        <f>IF(ABS(IFERROR(T2589,0))&gt;0.05,INDEX(margin_ranges!$C$13:$C$16,MATCH($F2589*100,margin_ranges!$B$13:$B$16,1)),"")</f>
        <v/>
      </c>
      <c r="V2589" t="e">
        <f>MIN(VLOOKUP($U2589,margin_ranges!$A$5:$D$10,4,FALSE),$P2589*100)</f>
        <v>#N/A</v>
      </c>
      <c r="Y2589" s="29" t="e">
        <f t="shared" si="40"/>
        <v>#N/A</v>
      </c>
    </row>
    <row r="2590" spans="1:25" x14ac:dyDescent="0.3">
      <c r="A2590" s="8" t="s">
        <v>17</v>
      </c>
      <c r="B2590" s="8" t="s">
        <v>4601</v>
      </c>
      <c r="C2590" s="8" t="s">
        <v>4602</v>
      </c>
      <c r="D2590" s="8" t="s">
        <v>11954</v>
      </c>
      <c r="E2590" s="8" t="s">
        <v>11955</v>
      </c>
      <c r="F2590" s="24">
        <v>0.21764004121251501</v>
      </c>
      <c r="G2590" s="24">
        <v>0</v>
      </c>
      <c r="H2590" s="25">
        <v>1.7109000000000001</v>
      </c>
      <c r="I2590" s="25">
        <v>0.41220000000000001</v>
      </c>
      <c r="J2590" s="15">
        <v>16</v>
      </c>
      <c r="K2590" s="15">
        <v>3</v>
      </c>
      <c r="L2590" s="13">
        <v>0.2409</v>
      </c>
      <c r="M2590" s="7">
        <v>1.2781840200000001</v>
      </c>
      <c r="N2590" s="26">
        <v>1</v>
      </c>
      <c r="O2590" s="27" t="s">
        <v>22</v>
      </c>
      <c r="P2590" s="8">
        <v>0.2176400412</v>
      </c>
      <c r="Q2590" s="24">
        <v>0.25</v>
      </c>
      <c r="R2590" t="str">
        <f>IF($Q2590*100&gt;=VLOOKUP($O2590,margin_ranges!$A$5:$C$10,2,FALSE),IF($Q2590*100&lt;=VLOOKUP($O2590,margin_ranges!$A$5:$C$10,3,FALSE)+10,"IN RANGE","ABOVE RANGE"),"BELOW RANGE")</f>
        <v>IN RANGE</v>
      </c>
      <c r="S2590">
        <f>MIN(VLOOKUP($O2590,margin_ranges!$A$5:$D$10,4,FALSE),$P2590*100)</f>
        <v>21.764004119999999</v>
      </c>
      <c r="T2590" s="29">
        <f>(1-$S2590/100)/(1-$F2590)-1</f>
        <v>1.5996537428009105E-11</v>
      </c>
      <c r="U2590" s="19" t="str">
        <f>IF(ABS(IFERROR(T2590,0))&gt;0.05,INDEX(margin_ranges!$C$13:$C$16,MATCH($F2590*100,margin_ranges!$B$13:$B$16,1)),"")</f>
        <v/>
      </c>
      <c r="V2590" t="e">
        <f>MIN(VLOOKUP($U2590,margin_ranges!$A$5:$D$10,4,FALSE),$P2590*100)</f>
        <v>#N/A</v>
      </c>
      <c r="Y2590" s="29" t="e">
        <f t="shared" si="40"/>
        <v>#N/A</v>
      </c>
    </row>
    <row r="2591" spans="1:25" x14ac:dyDescent="0.3">
      <c r="A2591" s="8" t="s">
        <v>17</v>
      </c>
      <c r="B2591" s="8" t="s">
        <v>4601</v>
      </c>
      <c r="C2591" s="8" t="s">
        <v>4602</v>
      </c>
      <c r="D2591" s="8" t="s">
        <v>4681</v>
      </c>
      <c r="E2591" s="8" t="s">
        <v>4682</v>
      </c>
      <c r="F2591" s="24">
        <v>4.35044522148922E-2</v>
      </c>
      <c r="G2591" s="24">
        <v>0</v>
      </c>
      <c r="H2591" s="25">
        <v>25.3887</v>
      </c>
      <c r="I2591" s="25">
        <v>10.7004</v>
      </c>
      <c r="J2591" s="15">
        <v>772</v>
      </c>
      <c r="K2591" s="15">
        <v>94</v>
      </c>
      <c r="L2591" s="13">
        <v>0.42149999999999999</v>
      </c>
      <c r="M2591" s="7">
        <v>2.4046113</v>
      </c>
      <c r="N2591" s="26">
        <v>2.2999999999999998</v>
      </c>
      <c r="O2591" s="27" t="s">
        <v>22</v>
      </c>
      <c r="P2591" s="8">
        <v>4.3504452200000002E-2</v>
      </c>
      <c r="Q2591" s="24">
        <v>0.11</v>
      </c>
      <c r="R2591" t="str">
        <f>IF($Q2591*100&gt;=VLOOKUP($O2591,margin_ranges!$A$5:$C$10,2,FALSE),IF($Q2591*100&lt;=VLOOKUP($O2591,margin_ranges!$A$5:$C$10,3,FALSE)+10,"IN RANGE","ABOVE RANGE"),"BELOW RANGE")</f>
        <v>BELOW RANGE</v>
      </c>
      <c r="S2591">
        <f>MIN(VLOOKUP($O2591,margin_ranges!$A$5:$D$10,4,FALSE),$P2591*100)</f>
        <v>4.3504452200000001</v>
      </c>
      <c r="T2591" s="29">
        <f>(1-$S2591/100)/(1-$F2591)-1</f>
        <v>1.556954565273827E-11</v>
      </c>
      <c r="U2591" s="19" t="str">
        <f>IF(ABS(IFERROR(T2591,0))&gt;0.05,INDEX(margin_ranges!$C$13:$C$16,MATCH($F2591*100,margin_ranges!$B$13:$B$16,1)),"")</f>
        <v/>
      </c>
      <c r="V2591" t="e">
        <f>MIN(VLOOKUP($U2591,margin_ranges!$A$5:$D$10,4,FALSE),$P2591*100)</f>
        <v>#N/A</v>
      </c>
      <c r="Y2591" s="29" t="e">
        <f t="shared" si="40"/>
        <v>#N/A</v>
      </c>
    </row>
    <row r="2592" spans="1:25" x14ac:dyDescent="0.3">
      <c r="A2592" s="8" t="s">
        <v>17</v>
      </c>
      <c r="B2592" s="8" t="s">
        <v>4601</v>
      </c>
      <c r="C2592" s="8" t="s">
        <v>4602</v>
      </c>
      <c r="D2592" s="8" t="s">
        <v>4647</v>
      </c>
      <c r="E2592" s="8" t="s">
        <v>4648</v>
      </c>
      <c r="F2592" s="24">
        <v>0.12477327791180801</v>
      </c>
      <c r="G2592" s="24">
        <v>0</v>
      </c>
      <c r="H2592" s="25">
        <v>8.3937000000000008</v>
      </c>
      <c r="I2592" s="25">
        <v>3.0486</v>
      </c>
      <c r="J2592" s="15">
        <v>209</v>
      </c>
      <c r="K2592" s="15">
        <v>26</v>
      </c>
      <c r="L2592" s="13">
        <v>0.36320000000000002</v>
      </c>
      <c r="M2592" s="7">
        <v>2.2851221900000001</v>
      </c>
      <c r="N2592" s="26">
        <v>2</v>
      </c>
      <c r="O2592" s="27" t="s">
        <v>22</v>
      </c>
      <c r="P2592" s="8">
        <v>0.12477327789999999</v>
      </c>
      <c r="Q2592" s="24">
        <v>0.14000000000000001</v>
      </c>
      <c r="R2592" t="str">
        <f>IF($Q2592*100&gt;=VLOOKUP($O2592,margin_ranges!$A$5:$C$10,2,FALSE),IF($Q2592*100&lt;=VLOOKUP($O2592,margin_ranges!$A$5:$C$10,3,FALSE)+10,"IN RANGE","ABOVE RANGE"),"BELOW RANGE")</f>
        <v>BELOW RANGE</v>
      </c>
      <c r="S2592">
        <f>MIN(VLOOKUP($O2592,margin_ranges!$A$5:$D$10,4,FALSE),$P2592*100)</f>
        <v>12.477327789999999</v>
      </c>
      <c r="T2592" s="29">
        <f>(1-$S2592/100)/(1-$F2592)-1</f>
        <v>1.3491430195244902E-11</v>
      </c>
      <c r="U2592" s="19" t="str">
        <f>IF(ABS(IFERROR(T2592,0))&gt;0.05,INDEX(margin_ranges!$C$13:$C$16,MATCH($F2592*100,margin_ranges!$B$13:$B$16,1)),"")</f>
        <v/>
      </c>
      <c r="V2592" t="e">
        <f>MIN(VLOOKUP($U2592,margin_ranges!$A$5:$D$10,4,FALSE),$P2592*100)</f>
        <v>#N/A</v>
      </c>
      <c r="Y2592" s="29" t="e">
        <f t="shared" si="40"/>
        <v>#N/A</v>
      </c>
    </row>
    <row r="2593" spans="1:25" x14ac:dyDescent="0.3">
      <c r="A2593" s="8" t="s">
        <v>17</v>
      </c>
      <c r="B2593" s="8" t="s">
        <v>4601</v>
      </c>
      <c r="C2593" s="8" t="s">
        <v>4602</v>
      </c>
      <c r="D2593" s="8" t="s">
        <v>4605</v>
      </c>
      <c r="E2593" s="8" t="s">
        <v>4606</v>
      </c>
      <c r="F2593" s="24">
        <v>0.12325814150434899</v>
      </c>
      <c r="G2593" s="24">
        <v>0</v>
      </c>
      <c r="H2593" s="25">
        <v>1.6376999999999999</v>
      </c>
      <c r="I2593" s="25">
        <v>0.12509999999999999</v>
      </c>
      <c r="J2593" s="15">
        <v>8</v>
      </c>
      <c r="K2593" s="15">
        <v>1</v>
      </c>
      <c r="L2593" s="13">
        <v>7.6399999999999996E-2</v>
      </c>
      <c r="M2593" s="7">
        <v>2.22414384</v>
      </c>
      <c r="N2593" s="26">
        <v>1.95</v>
      </c>
      <c r="O2593" s="27" t="s">
        <v>22</v>
      </c>
      <c r="P2593" s="8">
        <v>0.1232581415</v>
      </c>
      <c r="Q2593" s="24">
        <v>0.17</v>
      </c>
      <c r="R2593" t="str">
        <f>IF($Q2593*100&gt;=VLOOKUP($O2593,margin_ranges!$A$5:$C$10,2,FALSE),IF($Q2593*100&lt;=VLOOKUP($O2593,margin_ranges!$A$5:$C$10,3,FALSE)+10,"IN RANGE","ABOVE RANGE"),"BELOW RANGE")</f>
        <v>BELOW RANGE</v>
      </c>
      <c r="S2593">
        <f>MIN(VLOOKUP($O2593,margin_ranges!$A$5:$D$10,4,FALSE),$P2593*100)</f>
        <v>12.325814149999999</v>
      </c>
      <c r="T2593" s="29">
        <f>(1-$S2593/100)/(1-$F2593)-1</f>
        <v>4.9604764740251994E-12</v>
      </c>
      <c r="U2593" s="19" t="str">
        <f>IF(ABS(IFERROR(T2593,0))&gt;0.05,INDEX(margin_ranges!$C$13:$C$16,MATCH($F2593*100,margin_ranges!$B$13:$B$16,1)),"")</f>
        <v/>
      </c>
      <c r="V2593" t="e">
        <f>MIN(VLOOKUP($U2593,margin_ranges!$A$5:$D$10,4,FALSE),$P2593*100)</f>
        <v>#N/A</v>
      </c>
      <c r="Y2593" s="29" t="e">
        <f t="shared" si="40"/>
        <v>#N/A</v>
      </c>
    </row>
    <row r="2594" spans="1:25" x14ac:dyDescent="0.3">
      <c r="A2594" s="8" t="s">
        <v>17</v>
      </c>
      <c r="B2594" s="8" t="s">
        <v>4601</v>
      </c>
      <c r="C2594" s="8" t="s">
        <v>4602</v>
      </c>
      <c r="D2594" s="8" t="s">
        <v>4615</v>
      </c>
      <c r="E2594" s="8" t="s">
        <v>4616</v>
      </c>
      <c r="F2594" s="24">
        <v>0.16240756689963101</v>
      </c>
      <c r="G2594" s="24">
        <v>0</v>
      </c>
      <c r="H2594" s="25">
        <v>22.669699999999999</v>
      </c>
      <c r="I2594" s="25">
        <v>3.5392999999999999</v>
      </c>
      <c r="J2594" s="15">
        <v>254</v>
      </c>
      <c r="K2594" s="15">
        <v>41</v>
      </c>
      <c r="L2594" s="13">
        <v>0.15609999999999999</v>
      </c>
      <c r="M2594" s="7">
        <v>2.3877961700000001</v>
      </c>
      <c r="N2594" s="26">
        <v>2</v>
      </c>
      <c r="O2594" s="27" t="s">
        <v>22</v>
      </c>
      <c r="P2594" s="8">
        <v>0.16240756689999999</v>
      </c>
      <c r="Q2594" s="24">
        <v>0.21</v>
      </c>
      <c r="R2594" t="str">
        <f>IF($Q2594*100&gt;=VLOOKUP($O2594,margin_ranges!$A$5:$C$10,2,FALSE),IF($Q2594*100&lt;=VLOOKUP($O2594,margin_ranges!$A$5:$C$10,3,FALSE)+10,"IN RANGE","ABOVE RANGE"),"BELOW RANGE")</f>
        <v>IN RANGE</v>
      </c>
      <c r="S2594">
        <f>MIN(VLOOKUP($O2594,margin_ranges!$A$5:$D$10,4,FALSE),$P2594*100)</f>
        <v>16.240756689999998</v>
      </c>
      <c r="T2594" s="29">
        <f>(1-$S2594/100)/(1-$F2594)-1</f>
        <v>-4.4064751847372463E-13</v>
      </c>
      <c r="U2594" s="19" t="str">
        <f>IF(ABS(IFERROR(T2594,0))&gt;0.05,INDEX(margin_ranges!$C$13:$C$16,MATCH($F2594*100,margin_ranges!$B$13:$B$16,1)),"")</f>
        <v/>
      </c>
      <c r="V2594" t="e">
        <f>MIN(VLOOKUP($U2594,margin_ranges!$A$5:$D$10,4,FALSE),$P2594*100)</f>
        <v>#N/A</v>
      </c>
      <c r="Y2594" s="29" t="e">
        <f t="shared" si="40"/>
        <v>#N/A</v>
      </c>
    </row>
    <row r="2595" spans="1:25" x14ac:dyDescent="0.3">
      <c r="A2595" s="8" t="s">
        <v>17</v>
      </c>
      <c r="B2595" s="8" t="s">
        <v>4601</v>
      </c>
      <c r="C2595" s="8" t="s">
        <v>4602</v>
      </c>
      <c r="D2595" s="8" t="s">
        <v>4649</v>
      </c>
      <c r="E2595" s="8" t="s">
        <v>4650</v>
      </c>
      <c r="F2595" s="24">
        <v>-6.4511732034332799E-3</v>
      </c>
      <c r="G2595" s="24">
        <v>1</v>
      </c>
      <c r="H2595" s="25">
        <v>33.829300000000003</v>
      </c>
      <c r="I2595" s="25">
        <v>4.1771000000000003</v>
      </c>
      <c r="J2595" s="15">
        <v>311</v>
      </c>
      <c r="K2595" s="15">
        <v>54</v>
      </c>
      <c r="L2595" s="13">
        <v>0.1235</v>
      </c>
      <c r="M2595" s="7">
        <v>2.48397544</v>
      </c>
      <c r="N2595" s="26">
        <v>2.5</v>
      </c>
      <c r="O2595" s="27" t="s">
        <v>162</v>
      </c>
      <c r="P2595" s="8">
        <v>-6.4511732000000002E-3</v>
      </c>
      <c r="Q2595" s="24">
        <v>0.25</v>
      </c>
      <c r="R2595" t="str">
        <f>IF($Q2595*100&gt;=VLOOKUP($O2595,margin_ranges!$A$5:$C$10,2,FALSE),IF($Q2595*100&lt;=VLOOKUP($O2595,margin_ranges!$A$5:$C$10,3,FALSE)+10,"IN RANGE","ABOVE RANGE"),"BELOW RANGE")</f>
        <v>BELOW RANGE</v>
      </c>
      <c r="S2595">
        <f>MIN(VLOOKUP($O2595,margin_ranges!$A$5:$D$10,4,FALSE),$P2595*100)</f>
        <v>-0.64511731999999999</v>
      </c>
      <c r="T2595" s="29">
        <f>(1-$S2595/100)/(1-$F2595)-1</f>
        <v>-3.411271265463256E-12</v>
      </c>
      <c r="U2595" s="19" t="str">
        <f>IF(ABS(IFERROR(T2595,0))&gt;0.05,INDEX(margin_ranges!$C$13:$C$16,MATCH($F2595*100,margin_ranges!$B$13:$B$16,1)),"")</f>
        <v/>
      </c>
      <c r="V2595" t="e">
        <f>MIN(VLOOKUP($U2595,margin_ranges!$A$5:$D$10,4,FALSE),$P2595*100)</f>
        <v>#N/A</v>
      </c>
      <c r="Y2595" s="29" t="e">
        <f t="shared" si="40"/>
        <v>#N/A</v>
      </c>
    </row>
    <row r="2596" spans="1:25" x14ac:dyDescent="0.3">
      <c r="A2596" s="8" t="s">
        <v>17</v>
      </c>
      <c r="B2596" s="8" t="s">
        <v>4601</v>
      </c>
      <c r="C2596" s="8" t="s">
        <v>4602</v>
      </c>
      <c r="D2596" s="8" t="s">
        <v>4633</v>
      </c>
      <c r="E2596" s="8" t="s">
        <v>4634</v>
      </c>
      <c r="F2596" s="24">
        <v>4.5561182196407597E-2</v>
      </c>
      <c r="G2596" s="24">
        <v>1</v>
      </c>
      <c r="H2596" s="25">
        <v>47.527099999999997</v>
      </c>
      <c r="I2596" s="25">
        <v>7.9131</v>
      </c>
      <c r="J2596" s="15">
        <v>572</v>
      </c>
      <c r="K2596" s="15">
        <v>96</v>
      </c>
      <c r="L2596" s="13">
        <v>0.16650000000000001</v>
      </c>
      <c r="M2596" s="7">
        <v>2.40979302</v>
      </c>
      <c r="N2596" s="26">
        <v>2.2999999999999998</v>
      </c>
      <c r="O2596" s="27" t="s">
        <v>22</v>
      </c>
      <c r="P2596" s="8">
        <v>4.5561182200000001E-2</v>
      </c>
      <c r="Q2596" s="24">
        <v>0.15</v>
      </c>
      <c r="R2596" t="str">
        <f>IF($Q2596*100&gt;=VLOOKUP($O2596,margin_ranges!$A$5:$C$10,2,FALSE),IF($Q2596*100&lt;=VLOOKUP($O2596,margin_ranges!$A$5:$C$10,3,FALSE)+10,"IN RANGE","ABOVE RANGE"),"BELOW RANGE")</f>
        <v>BELOW RANGE</v>
      </c>
      <c r="S2596">
        <f>MIN(VLOOKUP($O2596,margin_ranges!$A$5:$D$10,4,FALSE),$P2596*100)</f>
        <v>4.5561182200000001</v>
      </c>
      <c r="T2596" s="29">
        <f>(1-$S2596/100)/(1-$F2596)-1</f>
        <v>-3.7639891203866682E-12</v>
      </c>
      <c r="U2596" s="19" t="str">
        <f>IF(ABS(IFERROR(T2596,0))&gt;0.05,INDEX(margin_ranges!$C$13:$C$16,MATCH($F2596*100,margin_ranges!$B$13:$B$16,1)),"")</f>
        <v/>
      </c>
      <c r="V2596" t="e">
        <f>MIN(VLOOKUP($U2596,margin_ranges!$A$5:$D$10,4,FALSE),$P2596*100)</f>
        <v>#N/A</v>
      </c>
      <c r="Y2596" s="29" t="e">
        <f t="shared" si="40"/>
        <v>#N/A</v>
      </c>
    </row>
    <row r="2597" spans="1:25" x14ac:dyDescent="0.3">
      <c r="A2597" s="8" t="s">
        <v>17</v>
      </c>
      <c r="B2597" s="8" t="s">
        <v>4601</v>
      </c>
      <c r="C2597" s="8" t="s">
        <v>4602</v>
      </c>
      <c r="D2597" s="8" t="s">
        <v>4657</v>
      </c>
      <c r="E2597" s="8" t="s">
        <v>4658</v>
      </c>
      <c r="F2597" s="24">
        <v>0.18881002319669901</v>
      </c>
      <c r="G2597" s="24">
        <v>0</v>
      </c>
      <c r="H2597" s="25">
        <v>0.625</v>
      </c>
      <c r="I2597" s="25">
        <v>0.20860000000000001</v>
      </c>
      <c r="J2597" s="15">
        <v>15</v>
      </c>
      <c r="K2597" s="15">
        <v>3</v>
      </c>
      <c r="L2597" s="13">
        <v>0.3337</v>
      </c>
      <c r="M2597" s="7">
        <v>2.4655136999999998</v>
      </c>
      <c r="N2597" s="26">
        <v>2</v>
      </c>
      <c r="O2597" s="27" t="s">
        <v>22</v>
      </c>
      <c r="P2597" s="8">
        <v>0.18881002320000001</v>
      </c>
      <c r="Q2597" s="24">
        <v>0.19</v>
      </c>
      <c r="R2597" t="str">
        <f>IF($Q2597*100&gt;=VLOOKUP($O2597,margin_ranges!$A$5:$C$10,2,FALSE),IF($Q2597*100&lt;=VLOOKUP($O2597,margin_ranges!$A$5:$C$10,3,FALSE)+10,"IN RANGE","ABOVE RANGE"),"BELOW RANGE")</f>
        <v>BELOW RANGE</v>
      </c>
      <c r="S2597">
        <f>MIN(VLOOKUP($O2597,margin_ranges!$A$5:$D$10,4,FALSE),$P2597*100)</f>
        <v>18.88100232</v>
      </c>
      <c r="T2597" s="29">
        <f>(1-$S2597/100)/(1-$F2597)-1</f>
        <v>-4.0694114744610488E-12</v>
      </c>
      <c r="U2597" s="19" t="str">
        <f>IF(ABS(IFERROR(T2597,0))&gt;0.05,INDEX(margin_ranges!$C$13:$C$16,MATCH($F2597*100,margin_ranges!$B$13:$B$16,1)),"")</f>
        <v/>
      </c>
      <c r="V2597" t="e">
        <f>MIN(VLOOKUP($U2597,margin_ranges!$A$5:$D$10,4,FALSE),$P2597*100)</f>
        <v>#N/A</v>
      </c>
      <c r="Y2597" s="29" t="e">
        <f t="shared" si="40"/>
        <v>#N/A</v>
      </c>
    </row>
    <row r="2598" spans="1:25" x14ac:dyDescent="0.3">
      <c r="A2598" s="8" t="s">
        <v>17</v>
      </c>
      <c r="B2598" s="8" t="s">
        <v>4601</v>
      </c>
      <c r="C2598" s="8" t="s">
        <v>4602</v>
      </c>
      <c r="D2598" s="8" t="s">
        <v>4665</v>
      </c>
      <c r="E2598" s="8" t="s">
        <v>4666</v>
      </c>
      <c r="F2598" s="24">
        <v>7.0920626495839897E-2</v>
      </c>
      <c r="G2598" s="24">
        <v>0</v>
      </c>
      <c r="H2598" s="25">
        <v>3.0779000000000001</v>
      </c>
      <c r="I2598" s="25">
        <v>0.54010000000000002</v>
      </c>
      <c r="J2598" s="15">
        <v>44</v>
      </c>
      <c r="K2598" s="15">
        <v>8</v>
      </c>
      <c r="L2598" s="13">
        <v>0.17549999999999999</v>
      </c>
      <c r="M2598" s="7">
        <v>2.6908357600000001</v>
      </c>
      <c r="N2598" s="26">
        <v>2.5</v>
      </c>
      <c r="O2598" s="27" t="s">
        <v>22</v>
      </c>
      <c r="P2598" s="8">
        <v>7.09206265E-2</v>
      </c>
      <c r="Q2598" s="24">
        <v>0.23</v>
      </c>
      <c r="R2598" t="str">
        <f>IF($Q2598*100&gt;=VLOOKUP($O2598,margin_ranges!$A$5:$C$10,2,FALSE),IF($Q2598*100&lt;=VLOOKUP($O2598,margin_ranges!$A$5:$C$10,3,FALSE)+10,"IN RANGE","ABOVE RANGE"),"BELOW RANGE")</f>
        <v>IN RANGE</v>
      </c>
      <c r="S2598">
        <f>MIN(VLOOKUP($O2598,margin_ranges!$A$5:$D$10,4,FALSE),$P2598*100)</f>
        <v>7.0920626499999999</v>
      </c>
      <c r="T2598" s="29">
        <f>(1-$S2598/100)/(1-$F2598)-1</f>
        <v>-4.4776404806157188E-12</v>
      </c>
      <c r="U2598" s="19" t="str">
        <f>IF(ABS(IFERROR(T2598,0))&gt;0.05,INDEX(margin_ranges!$C$13:$C$16,MATCH($F2598*100,margin_ranges!$B$13:$B$16,1)),"")</f>
        <v/>
      </c>
      <c r="V2598" t="e">
        <f>MIN(VLOOKUP($U2598,margin_ranges!$A$5:$D$10,4,FALSE),$P2598*100)</f>
        <v>#N/A</v>
      </c>
      <c r="Y2598" s="29" t="e">
        <f t="shared" si="40"/>
        <v>#N/A</v>
      </c>
    </row>
    <row r="2599" spans="1:25" x14ac:dyDescent="0.3">
      <c r="A2599" s="8" t="s">
        <v>17</v>
      </c>
      <c r="B2599" s="8" t="s">
        <v>4601</v>
      </c>
      <c r="C2599" s="8" t="s">
        <v>4602</v>
      </c>
      <c r="D2599" s="8" t="s">
        <v>4645</v>
      </c>
      <c r="E2599" s="8" t="s">
        <v>4646</v>
      </c>
      <c r="F2599" s="24">
        <v>0.13401979459444999</v>
      </c>
      <c r="G2599" s="24">
        <v>0</v>
      </c>
      <c r="H2599" s="25">
        <v>13.8789</v>
      </c>
      <c r="I2599" s="25">
        <v>0.46439999999999998</v>
      </c>
      <c r="J2599" s="15">
        <v>32</v>
      </c>
      <c r="K2599" s="15">
        <v>4</v>
      </c>
      <c r="L2599" s="13">
        <v>3.3500000000000002E-2</v>
      </c>
      <c r="M2599" s="7">
        <v>2.30952161</v>
      </c>
      <c r="N2599" s="26">
        <v>2</v>
      </c>
      <c r="O2599" s="27" t="s">
        <v>22</v>
      </c>
      <c r="P2599" s="8">
        <v>0.13401979459999999</v>
      </c>
      <c r="Q2599" s="24">
        <v>0.16</v>
      </c>
      <c r="R2599" t="str">
        <f>IF($Q2599*100&gt;=VLOOKUP($O2599,margin_ranges!$A$5:$C$10,2,FALSE),IF($Q2599*100&lt;=VLOOKUP($O2599,margin_ranges!$A$5:$C$10,3,FALSE)+10,"IN RANGE","ABOVE RANGE"),"BELOW RANGE")</f>
        <v>BELOW RANGE</v>
      </c>
      <c r="S2599">
        <f>MIN(VLOOKUP($O2599,margin_ranges!$A$5:$D$10,4,FALSE),$P2599*100)</f>
        <v>13.40197946</v>
      </c>
      <c r="T2599" s="29">
        <f>(1-$S2599/100)/(1-$F2599)-1</f>
        <v>-6.4088734319511786E-12</v>
      </c>
      <c r="U2599" s="19" t="str">
        <f>IF(ABS(IFERROR(T2599,0))&gt;0.05,INDEX(margin_ranges!$C$13:$C$16,MATCH($F2599*100,margin_ranges!$B$13:$B$16,1)),"")</f>
        <v/>
      </c>
      <c r="V2599" t="e">
        <f>MIN(VLOOKUP($U2599,margin_ranges!$A$5:$D$10,4,FALSE),$P2599*100)</f>
        <v>#N/A</v>
      </c>
      <c r="Y2599" s="29" t="e">
        <f t="shared" si="40"/>
        <v>#N/A</v>
      </c>
    </row>
    <row r="2600" spans="1:25" x14ac:dyDescent="0.3">
      <c r="A2600" s="8" t="s">
        <v>17</v>
      </c>
      <c r="B2600" s="8" t="s">
        <v>4601</v>
      </c>
      <c r="C2600" s="8" t="s">
        <v>4602</v>
      </c>
      <c r="D2600" s="8" t="s">
        <v>4661</v>
      </c>
      <c r="E2600" s="8" t="s">
        <v>4662</v>
      </c>
      <c r="F2600" s="24">
        <v>0.175255125494162</v>
      </c>
      <c r="G2600" s="24">
        <v>0</v>
      </c>
      <c r="H2600" s="25">
        <v>3.2395</v>
      </c>
      <c r="I2600" s="25">
        <v>0.5696</v>
      </c>
      <c r="J2600" s="15">
        <v>47</v>
      </c>
      <c r="K2600" s="15">
        <v>8</v>
      </c>
      <c r="L2600" s="13">
        <v>0.17580000000000001</v>
      </c>
      <c r="M2600" s="7">
        <v>2.7281163799999999</v>
      </c>
      <c r="N2600" s="26">
        <v>2.25</v>
      </c>
      <c r="O2600" s="27" t="s">
        <v>22</v>
      </c>
      <c r="P2600" s="8">
        <v>0.1752551255</v>
      </c>
      <c r="Q2600" s="24">
        <v>0.19</v>
      </c>
      <c r="R2600" t="str">
        <f>IF($Q2600*100&gt;=VLOOKUP($O2600,margin_ranges!$A$5:$C$10,2,FALSE),IF($Q2600*100&lt;=VLOOKUP($O2600,margin_ranges!$A$5:$C$10,3,FALSE)+10,"IN RANGE","ABOVE RANGE"),"BELOW RANGE")</f>
        <v>BELOW RANGE</v>
      </c>
      <c r="S2600">
        <f>MIN(VLOOKUP($O2600,margin_ranges!$A$5:$D$10,4,FALSE),$P2600*100)</f>
        <v>17.525512549999998</v>
      </c>
      <c r="T2600" s="29">
        <f>(1-$S2600/100)/(1-$F2600)-1</f>
        <v>-7.0785599604050731E-12</v>
      </c>
      <c r="U2600" s="19" t="str">
        <f>IF(ABS(IFERROR(T2600,0))&gt;0.05,INDEX(margin_ranges!$C$13:$C$16,MATCH($F2600*100,margin_ranges!$B$13:$B$16,1)),"")</f>
        <v/>
      </c>
      <c r="V2600" t="e">
        <f>MIN(VLOOKUP($U2600,margin_ranges!$A$5:$D$10,4,FALSE),$P2600*100)</f>
        <v>#N/A</v>
      </c>
      <c r="Y2600" s="29" t="e">
        <f t="shared" si="40"/>
        <v>#N/A</v>
      </c>
    </row>
    <row r="2601" spans="1:25" x14ac:dyDescent="0.3">
      <c r="A2601" s="8" t="s">
        <v>17</v>
      </c>
      <c r="B2601" s="8" t="s">
        <v>4601</v>
      </c>
      <c r="C2601" s="8" t="s">
        <v>4602</v>
      </c>
      <c r="D2601" s="8" t="s">
        <v>4667</v>
      </c>
      <c r="E2601" s="8" t="s">
        <v>4668</v>
      </c>
      <c r="F2601" s="24">
        <v>5.8634057185431299E-2</v>
      </c>
      <c r="G2601" s="24">
        <v>0</v>
      </c>
      <c r="H2601" s="25">
        <v>35.525300000000001</v>
      </c>
      <c r="I2601" s="25">
        <v>4.0180999999999996</v>
      </c>
      <c r="J2601" s="15">
        <v>295</v>
      </c>
      <c r="K2601" s="15">
        <v>42</v>
      </c>
      <c r="L2601" s="13">
        <v>0.11310000000000001</v>
      </c>
      <c r="M2601" s="7">
        <v>2.4432581400000002</v>
      </c>
      <c r="N2601" s="26">
        <v>2.2999999999999998</v>
      </c>
      <c r="O2601" s="27" t="s">
        <v>22</v>
      </c>
      <c r="P2601" s="8">
        <v>5.8634057199999999E-2</v>
      </c>
      <c r="Q2601" s="24">
        <v>0.12</v>
      </c>
      <c r="R2601" t="str">
        <f>IF($Q2601*100&gt;=VLOOKUP($O2601,margin_ranges!$A$5:$C$10,2,FALSE),IF($Q2601*100&lt;=VLOOKUP($O2601,margin_ranges!$A$5:$C$10,3,FALSE)+10,"IN RANGE","ABOVE RANGE"),"BELOW RANGE")</f>
        <v>BELOW RANGE</v>
      </c>
      <c r="S2601">
        <f>MIN(VLOOKUP($O2601,margin_ranges!$A$5:$D$10,4,FALSE),$P2601*100)</f>
        <v>5.8634057200000003</v>
      </c>
      <c r="T2601" s="29">
        <f>(1-$S2601/100)/(1-$F2601)-1</f>
        <v>-1.5476064874064832E-11</v>
      </c>
      <c r="U2601" s="19" t="str">
        <f>IF(ABS(IFERROR(T2601,0))&gt;0.05,INDEX(margin_ranges!$C$13:$C$16,MATCH($F2601*100,margin_ranges!$B$13:$B$16,1)),"")</f>
        <v/>
      </c>
      <c r="V2601" t="e">
        <f>MIN(VLOOKUP($U2601,margin_ranges!$A$5:$D$10,4,FALSE),$P2601*100)</f>
        <v>#N/A</v>
      </c>
      <c r="Y2601" s="29" t="e">
        <f t="shared" si="40"/>
        <v>#N/A</v>
      </c>
    </row>
    <row r="2602" spans="1:25" x14ac:dyDescent="0.3">
      <c r="A2602" s="8" t="s">
        <v>17</v>
      </c>
      <c r="B2602" s="8" t="s">
        <v>4601</v>
      </c>
      <c r="C2602" s="8" t="s">
        <v>4602</v>
      </c>
      <c r="D2602" s="8" t="s">
        <v>4679</v>
      </c>
      <c r="E2602" s="8" t="s">
        <v>4680</v>
      </c>
      <c r="F2602" s="24">
        <v>-2.3589353019038001E-2</v>
      </c>
      <c r="G2602" s="24">
        <v>0</v>
      </c>
      <c r="H2602" s="25">
        <v>12.2364</v>
      </c>
      <c r="I2602" s="25">
        <v>2.5497000000000001</v>
      </c>
      <c r="J2602" s="15">
        <v>187</v>
      </c>
      <c r="K2602" s="15">
        <v>34</v>
      </c>
      <c r="L2602" s="13">
        <v>0.2084</v>
      </c>
      <c r="M2602" s="7">
        <v>2.4423857</v>
      </c>
      <c r="N2602" s="26">
        <v>2.5</v>
      </c>
      <c r="O2602" s="27" t="s">
        <v>22</v>
      </c>
      <c r="P2602" s="8">
        <v>-2.3589353E-2</v>
      </c>
      <c r="Q2602" s="24">
        <v>0.22</v>
      </c>
      <c r="R2602" t="str">
        <f>IF($Q2602*100&gt;=VLOOKUP($O2602,margin_ranges!$A$5:$C$10,2,FALSE),IF($Q2602*100&lt;=VLOOKUP($O2602,margin_ranges!$A$5:$C$10,3,FALSE)+10,"IN RANGE","ABOVE RANGE"),"BELOW RANGE")</f>
        <v>IN RANGE</v>
      </c>
      <c r="S2602">
        <f>MIN(VLOOKUP($O2602,margin_ranges!$A$5:$D$10,4,FALSE),$P2602*100)</f>
        <v>-2.3589353000000002</v>
      </c>
      <c r="T2602" s="29">
        <f>(1-$S2602/100)/(1-$F2602)-1</f>
        <v>-1.8599344286940322E-11</v>
      </c>
      <c r="U2602" s="19" t="str">
        <f>IF(ABS(IFERROR(T2602,0))&gt;0.05,INDEX(margin_ranges!$C$13:$C$16,MATCH($F2602*100,margin_ranges!$B$13:$B$16,1)),"")</f>
        <v/>
      </c>
      <c r="V2602" t="e">
        <f>MIN(VLOOKUP($U2602,margin_ranges!$A$5:$D$10,4,FALSE),$P2602*100)</f>
        <v>#N/A</v>
      </c>
      <c r="Y2602" s="29" t="e">
        <f t="shared" si="40"/>
        <v>#N/A</v>
      </c>
    </row>
    <row r="2603" spans="1:25" x14ac:dyDescent="0.3">
      <c r="A2603" s="8" t="s">
        <v>17</v>
      </c>
      <c r="B2603" s="8" t="s">
        <v>4601</v>
      </c>
      <c r="C2603" s="8" t="s">
        <v>4602</v>
      </c>
      <c r="D2603" s="8" t="s">
        <v>4621</v>
      </c>
      <c r="E2603" s="8" t="s">
        <v>4622</v>
      </c>
      <c r="F2603" s="24">
        <v>0.174680929583551</v>
      </c>
      <c r="G2603" s="24">
        <v>1</v>
      </c>
      <c r="H2603" s="25">
        <v>184.8158</v>
      </c>
      <c r="I2603" s="25">
        <v>10.894399999999999</v>
      </c>
      <c r="J2603" s="15">
        <v>594</v>
      </c>
      <c r="K2603" s="15">
        <v>104</v>
      </c>
      <c r="L2603" s="13">
        <v>5.8900000000000001E-2</v>
      </c>
      <c r="M2603" s="7">
        <v>1.8174789</v>
      </c>
      <c r="N2603" s="26">
        <v>1.5</v>
      </c>
      <c r="O2603" s="27" t="s">
        <v>22</v>
      </c>
      <c r="P2603" s="8">
        <v>0.17468092960000001</v>
      </c>
      <c r="Q2603" s="24">
        <v>0.2</v>
      </c>
      <c r="R2603" t="str">
        <f>IF($Q2603*100&gt;=VLOOKUP($O2603,margin_ranges!$A$5:$C$10,2,FALSE),IF($Q2603*100&lt;=VLOOKUP($O2603,margin_ranges!$A$5:$C$10,3,FALSE)+10,"IN RANGE","ABOVE RANGE"),"BELOW RANGE")</f>
        <v>IN RANGE</v>
      </c>
      <c r="S2603">
        <f>MIN(VLOOKUP($O2603,margin_ranges!$A$5:$D$10,4,FALSE),$P2603*100)</f>
        <v>17.46809296</v>
      </c>
      <c r="T2603" s="29">
        <f>(1-$S2603/100)/(1-$F2603)-1</f>
        <v>-1.9930501693465885E-11</v>
      </c>
      <c r="U2603" s="19" t="str">
        <f>IF(ABS(IFERROR(T2603,0))&gt;0.05,INDEX(margin_ranges!$C$13:$C$16,MATCH($F2603*100,margin_ranges!$B$13:$B$16,1)),"")</f>
        <v/>
      </c>
      <c r="V2603" t="e">
        <f>MIN(VLOOKUP($U2603,margin_ranges!$A$5:$D$10,4,FALSE),$P2603*100)</f>
        <v>#N/A</v>
      </c>
      <c r="Y2603" s="29" t="e">
        <f t="shared" si="40"/>
        <v>#N/A</v>
      </c>
    </row>
    <row r="2604" spans="1:25" x14ac:dyDescent="0.3">
      <c r="A2604" s="8" t="s">
        <v>17</v>
      </c>
      <c r="B2604" s="8" t="s">
        <v>4601</v>
      </c>
      <c r="C2604" s="8" t="s">
        <v>4602</v>
      </c>
      <c r="D2604" s="8" t="s">
        <v>4673</v>
      </c>
      <c r="E2604" s="8" t="s">
        <v>4674</v>
      </c>
      <c r="F2604" s="24">
        <v>4.9854390879897001E-2</v>
      </c>
      <c r="G2604" s="24">
        <v>1</v>
      </c>
      <c r="H2604" s="25">
        <v>34.5871</v>
      </c>
      <c r="I2604" s="25">
        <v>4.4165000000000001</v>
      </c>
      <c r="J2604" s="15">
        <v>314</v>
      </c>
      <c r="K2604" s="15">
        <v>48</v>
      </c>
      <c r="L2604" s="13">
        <v>0.12770000000000001</v>
      </c>
      <c r="M2604" s="7">
        <v>2.3680580899999999</v>
      </c>
      <c r="N2604" s="26">
        <v>2.25</v>
      </c>
      <c r="O2604" s="27" t="s">
        <v>22</v>
      </c>
      <c r="P2604" s="8">
        <v>4.9854390899999997E-2</v>
      </c>
      <c r="Q2604" s="24">
        <v>0.18</v>
      </c>
      <c r="R2604" t="str">
        <f>IF($Q2604*100&gt;=VLOOKUP($O2604,margin_ranges!$A$5:$C$10,2,FALSE),IF($Q2604*100&lt;=VLOOKUP($O2604,margin_ranges!$A$5:$C$10,3,FALSE)+10,"IN RANGE","ABOVE RANGE"),"BELOW RANGE")</f>
        <v>BELOW RANGE</v>
      </c>
      <c r="S2604">
        <f>MIN(VLOOKUP($O2604,margin_ranges!$A$5:$D$10,4,FALSE),$P2604*100)</f>
        <v>4.9854390899999999</v>
      </c>
      <c r="T2604" s="29">
        <f>(1-$S2604/100)/(1-$F2604)-1</f>
        <v>-2.1157853247188996E-11</v>
      </c>
      <c r="U2604" s="19" t="str">
        <f>IF(ABS(IFERROR(T2604,0))&gt;0.05,INDEX(margin_ranges!$C$13:$C$16,MATCH($F2604*100,margin_ranges!$B$13:$B$16,1)),"")</f>
        <v/>
      </c>
      <c r="V2604" t="e">
        <f>MIN(VLOOKUP($U2604,margin_ranges!$A$5:$D$10,4,FALSE),$P2604*100)</f>
        <v>#N/A</v>
      </c>
      <c r="Y2604" s="29" t="e">
        <f t="shared" si="40"/>
        <v>#N/A</v>
      </c>
    </row>
    <row r="2605" spans="1:25" x14ac:dyDescent="0.3">
      <c r="A2605" s="8" t="s">
        <v>17</v>
      </c>
      <c r="B2605" s="8" t="s">
        <v>4601</v>
      </c>
      <c r="C2605" s="8" t="s">
        <v>4602</v>
      </c>
      <c r="D2605" s="8" t="s">
        <v>4617</v>
      </c>
      <c r="E2605" s="8" t="s">
        <v>4618</v>
      </c>
      <c r="F2605" s="24">
        <v>0.112413031981047</v>
      </c>
      <c r="G2605" s="24">
        <v>0</v>
      </c>
      <c r="H2605" s="25">
        <v>23.272600000000001</v>
      </c>
      <c r="I2605" s="25">
        <v>2.6253000000000002</v>
      </c>
      <c r="J2605" s="15">
        <v>177</v>
      </c>
      <c r="K2605" s="15">
        <v>20</v>
      </c>
      <c r="L2605" s="13">
        <v>0.1128</v>
      </c>
      <c r="M2605" s="7">
        <v>2.2533003200000001</v>
      </c>
      <c r="N2605" s="26">
        <v>2</v>
      </c>
      <c r="O2605" s="27" t="s">
        <v>22</v>
      </c>
      <c r="P2605" s="8">
        <v>0.112413032</v>
      </c>
      <c r="Q2605" s="24">
        <v>0.17</v>
      </c>
      <c r="R2605" t="str">
        <f>IF($Q2605*100&gt;=VLOOKUP($O2605,margin_ranges!$A$5:$C$10,2,FALSE),IF($Q2605*100&lt;=VLOOKUP($O2605,margin_ranges!$A$5:$C$10,3,FALSE)+10,"IN RANGE","ABOVE RANGE"),"BELOW RANGE")</f>
        <v>BELOW RANGE</v>
      </c>
      <c r="S2605">
        <f>MIN(VLOOKUP($O2605,margin_ranges!$A$5:$D$10,4,FALSE),$P2605*100)</f>
        <v>11.241303199999999</v>
      </c>
      <c r="T2605" s="29">
        <f>(1-$S2605/100)/(1-$F2605)-1</f>
        <v>-2.1353363521825486E-11</v>
      </c>
      <c r="U2605" s="19" t="str">
        <f>IF(ABS(IFERROR(T2605,0))&gt;0.05,INDEX(margin_ranges!$C$13:$C$16,MATCH($F2605*100,margin_ranges!$B$13:$B$16,1)),"")</f>
        <v/>
      </c>
      <c r="V2605" t="e">
        <f>MIN(VLOOKUP($U2605,margin_ranges!$A$5:$D$10,4,FALSE),$P2605*100)</f>
        <v>#N/A</v>
      </c>
      <c r="Y2605" s="29" t="e">
        <f t="shared" si="40"/>
        <v>#N/A</v>
      </c>
    </row>
    <row r="2606" spans="1:25" x14ac:dyDescent="0.3">
      <c r="A2606" s="8" t="s">
        <v>17</v>
      </c>
      <c r="B2606" s="8" t="s">
        <v>4601</v>
      </c>
      <c r="C2606" s="8" t="s">
        <v>4602</v>
      </c>
      <c r="D2606" s="8" t="s">
        <v>4611</v>
      </c>
      <c r="E2606" s="8" t="s">
        <v>4612</v>
      </c>
      <c r="F2606" s="24">
        <v>-4.46977789237172E-2</v>
      </c>
      <c r="G2606" s="24">
        <v>0</v>
      </c>
      <c r="H2606" s="25">
        <v>14.7369</v>
      </c>
      <c r="I2606" s="25">
        <v>1.1345000000000001</v>
      </c>
      <c r="J2606" s="15">
        <v>81</v>
      </c>
      <c r="K2606" s="15">
        <v>13</v>
      </c>
      <c r="L2606" s="13">
        <v>7.6999999999999999E-2</v>
      </c>
      <c r="M2606" s="7">
        <v>2.39303658</v>
      </c>
      <c r="N2606" s="26">
        <v>2.5</v>
      </c>
      <c r="O2606" s="27" t="s">
        <v>22</v>
      </c>
      <c r="P2606" s="8">
        <v>-4.4697778899999999E-2</v>
      </c>
      <c r="Q2606" s="24">
        <v>0.2</v>
      </c>
      <c r="R2606" t="str">
        <f>IF($Q2606*100&gt;=VLOOKUP($O2606,margin_ranges!$A$5:$C$10,2,FALSE),IF($Q2606*100&lt;=VLOOKUP($O2606,margin_ranges!$A$5:$C$10,3,FALSE)+10,"IN RANGE","ABOVE RANGE"),"BELOW RANGE")</f>
        <v>IN RANGE</v>
      </c>
      <c r="S2606">
        <f>MIN(VLOOKUP($O2606,margin_ranges!$A$5:$D$10,4,FALSE),$P2606*100)</f>
        <v>-4.4697778899999996</v>
      </c>
      <c r="T2606" s="29">
        <f>(1-$S2606/100)/(1-$F2606)-1</f>
        <v>-2.2702506541349976E-11</v>
      </c>
      <c r="U2606" s="19" t="str">
        <f>IF(ABS(IFERROR(T2606,0))&gt;0.05,INDEX(margin_ranges!$C$13:$C$16,MATCH($F2606*100,margin_ranges!$B$13:$B$16,1)),"")</f>
        <v/>
      </c>
      <c r="V2606" t="e">
        <f>MIN(VLOOKUP($U2606,margin_ranges!$A$5:$D$10,4,FALSE),$P2606*100)</f>
        <v>#N/A</v>
      </c>
      <c r="Y2606" s="29" t="e">
        <f t="shared" si="40"/>
        <v>#N/A</v>
      </c>
    </row>
    <row r="2607" spans="1:25" x14ac:dyDescent="0.3">
      <c r="A2607" s="8" t="s">
        <v>17</v>
      </c>
      <c r="B2607" s="8" t="s">
        <v>4601</v>
      </c>
      <c r="C2607" s="8" t="s">
        <v>4602</v>
      </c>
      <c r="D2607" s="8" t="s">
        <v>4653</v>
      </c>
      <c r="E2607" s="8" t="s">
        <v>4654</v>
      </c>
      <c r="F2607" s="24">
        <v>0.16887949747946401</v>
      </c>
      <c r="G2607" s="24">
        <v>0</v>
      </c>
      <c r="H2607" s="25">
        <v>9.6585999999999999</v>
      </c>
      <c r="I2607" s="25">
        <v>2.0579000000000001</v>
      </c>
      <c r="J2607" s="15">
        <v>149</v>
      </c>
      <c r="K2607" s="15">
        <v>25</v>
      </c>
      <c r="L2607" s="13">
        <v>0.21310000000000001</v>
      </c>
      <c r="M2607" s="7">
        <v>2.4063899200000001</v>
      </c>
      <c r="N2607" s="26">
        <v>2</v>
      </c>
      <c r="O2607" s="27" t="s">
        <v>22</v>
      </c>
      <c r="P2607" s="8">
        <v>0.1688794975</v>
      </c>
      <c r="Q2607" s="24">
        <v>0.19</v>
      </c>
      <c r="R2607" t="str">
        <f>IF($Q2607*100&gt;=VLOOKUP($O2607,margin_ranges!$A$5:$C$10,2,FALSE),IF($Q2607*100&lt;=VLOOKUP($O2607,margin_ranges!$A$5:$C$10,3,FALSE)+10,"IN RANGE","ABOVE RANGE"),"BELOW RANGE")</f>
        <v>BELOW RANGE</v>
      </c>
      <c r="S2607">
        <f>MIN(VLOOKUP($O2607,margin_ranges!$A$5:$D$10,4,FALSE),$P2607*100)</f>
        <v>16.887949750000001</v>
      </c>
      <c r="T2607" s="29">
        <f>(1-$S2607/100)/(1-$F2607)-1</f>
        <v>-2.4708679546847634E-11</v>
      </c>
      <c r="U2607" s="19" t="str">
        <f>IF(ABS(IFERROR(T2607,0))&gt;0.05,INDEX(margin_ranges!$C$13:$C$16,MATCH($F2607*100,margin_ranges!$B$13:$B$16,1)),"")</f>
        <v/>
      </c>
      <c r="V2607" t="e">
        <f>MIN(VLOOKUP($U2607,margin_ranges!$A$5:$D$10,4,FALSE),$P2607*100)</f>
        <v>#N/A</v>
      </c>
      <c r="Y2607" s="29" t="e">
        <f t="shared" si="40"/>
        <v>#N/A</v>
      </c>
    </row>
    <row r="2608" spans="1:25" x14ac:dyDescent="0.3">
      <c r="A2608" s="8" t="s">
        <v>17</v>
      </c>
      <c r="B2608" s="8" t="s">
        <v>4601</v>
      </c>
      <c r="C2608" s="8" t="s">
        <v>4602</v>
      </c>
      <c r="D2608" s="8" t="s">
        <v>4631</v>
      </c>
      <c r="E2608" s="8" t="s">
        <v>4632</v>
      </c>
      <c r="F2608" s="24">
        <v>4.6438279875826403E-2</v>
      </c>
      <c r="G2608" s="24">
        <v>0</v>
      </c>
      <c r="H2608" s="25">
        <v>38.2224</v>
      </c>
      <c r="I2608" s="25">
        <v>8.0561000000000007</v>
      </c>
      <c r="J2608" s="15">
        <v>583</v>
      </c>
      <c r="K2608" s="15">
        <v>97</v>
      </c>
      <c r="L2608" s="13">
        <v>0.21079999999999999</v>
      </c>
      <c r="M2608" s="7">
        <v>2.4120095799999999</v>
      </c>
      <c r="N2608" s="26">
        <v>2.2999999999999998</v>
      </c>
      <c r="O2608" s="27" t="s">
        <v>22</v>
      </c>
      <c r="P2608" s="8">
        <v>4.6438279899999997E-2</v>
      </c>
      <c r="Q2608" s="24">
        <v>0.14000000000000001</v>
      </c>
      <c r="R2608" t="str">
        <f>IF($Q2608*100&gt;=VLOOKUP($O2608,margin_ranges!$A$5:$C$10,2,FALSE),IF($Q2608*100&lt;=VLOOKUP($O2608,margin_ranges!$A$5:$C$10,3,FALSE)+10,"IN RANGE","ABOVE RANGE"),"BELOW RANGE")</f>
        <v>BELOW RANGE</v>
      </c>
      <c r="S2608">
        <f>MIN(VLOOKUP($O2608,margin_ranges!$A$5:$D$10,4,FALSE),$P2608*100)</f>
        <v>4.6438279900000001</v>
      </c>
      <c r="T2608" s="29">
        <f>(1-$S2608/100)/(1-$F2608)-1</f>
        <v>-2.5350943566593287E-11</v>
      </c>
      <c r="U2608" s="19" t="str">
        <f>IF(ABS(IFERROR(T2608,0))&gt;0.05,INDEX(margin_ranges!$C$13:$C$16,MATCH($F2608*100,margin_ranges!$B$13:$B$16,1)),"")</f>
        <v/>
      </c>
      <c r="V2608" t="e">
        <f>MIN(VLOOKUP($U2608,margin_ranges!$A$5:$D$10,4,FALSE),$P2608*100)</f>
        <v>#N/A</v>
      </c>
      <c r="Y2608" s="29" t="e">
        <f t="shared" si="40"/>
        <v>#N/A</v>
      </c>
    </row>
    <row r="2609" spans="1:25" x14ac:dyDescent="0.3">
      <c r="A2609" s="8" t="s">
        <v>17</v>
      </c>
      <c r="B2609" s="8" t="s">
        <v>4601</v>
      </c>
      <c r="C2609" s="8" t="s">
        <v>4602</v>
      </c>
      <c r="D2609" s="8" t="s">
        <v>4639</v>
      </c>
      <c r="E2609" s="8" t="s">
        <v>4640</v>
      </c>
      <c r="F2609" s="24">
        <v>0.21773301507830201</v>
      </c>
      <c r="G2609" s="24">
        <v>0</v>
      </c>
      <c r="H2609" s="25">
        <v>0.71160000000000001</v>
      </c>
      <c r="I2609" s="25">
        <v>0.1066</v>
      </c>
      <c r="J2609" s="15">
        <v>7</v>
      </c>
      <c r="K2609" s="15">
        <v>2</v>
      </c>
      <c r="L2609" s="13">
        <v>0.14990000000000001</v>
      </c>
      <c r="M2609" s="7">
        <v>2.3010046900000001</v>
      </c>
      <c r="N2609" s="26">
        <v>1.8</v>
      </c>
      <c r="O2609" s="27" t="s">
        <v>22</v>
      </c>
      <c r="P2609" s="8">
        <v>0.21773301510000001</v>
      </c>
      <c r="Q2609" s="24">
        <v>0.27</v>
      </c>
      <c r="R2609" t="str">
        <f>IF($Q2609*100&gt;=VLOOKUP($O2609,margin_ranges!$A$5:$C$10,2,FALSE),IF($Q2609*100&lt;=VLOOKUP($O2609,margin_ranges!$A$5:$C$10,3,FALSE)+10,"IN RANGE","ABOVE RANGE"),"BELOW RANGE")</f>
        <v>IN RANGE</v>
      </c>
      <c r="S2609">
        <f>MIN(VLOOKUP($O2609,margin_ranges!$A$5:$D$10,4,FALSE),$P2609*100)</f>
        <v>21.77330151</v>
      </c>
      <c r="T2609" s="29">
        <f>(1-$S2609/100)/(1-$F2609)-1</f>
        <v>-2.7737256935722598E-11</v>
      </c>
      <c r="U2609" s="19" t="str">
        <f>IF(ABS(IFERROR(T2609,0))&gt;0.05,INDEX(margin_ranges!$C$13:$C$16,MATCH($F2609*100,margin_ranges!$B$13:$B$16,1)),"")</f>
        <v/>
      </c>
      <c r="V2609" t="e">
        <f>MIN(VLOOKUP($U2609,margin_ranges!$A$5:$D$10,4,FALSE),$P2609*100)</f>
        <v>#N/A</v>
      </c>
      <c r="Y2609" s="29" t="e">
        <f t="shared" si="40"/>
        <v>#N/A</v>
      </c>
    </row>
    <row r="2610" spans="1:25" x14ac:dyDescent="0.3">
      <c r="A2610" s="8" t="s">
        <v>17</v>
      </c>
      <c r="B2610" s="8" t="s">
        <v>4601</v>
      </c>
      <c r="C2610" s="8" t="s">
        <v>4602</v>
      </c>
      <c r="D2610" s="8" t="s">
        <v>11958</v>
      </c>
      <c r="E2610" s="8" t="s">
        <v>11959</v>
      </c>
      <c r="F2610" s="24">
        <v>0.14218169537318401</v>
      </c>
      <c r="G2610" s="24">
        <v>0</v>
      </c>
      <c r="H2610" s="25">
        <v>2.0836000000000001</v>
      </c>
      <c r="I2610" s="25">
        <v>0.37190000000000001</v>
      </c>
      <c r="J2610" s="15">
        <v>26</v>
      </c>
      <c r="K2610" s="15">
        <v>4</v>
      </c>
      <c r="L2610" s="13">
        <v>0.17849999999999999</v>
      </c>
      <c r="M2610" s="7">
        <v>2.3314960600000001</v>
      </c>
      <c r="N2610" s="26">
        <v>2</v>
      </c>
      <c r="O2610" s="27" t="s">
        <v>22</v>
      </c>
      <c r="P2610" s="8">
        <v>0.1421816954</v>
      </c>
      <c r="Q2610" s="24">
        <v>0.25</v>
      </c>
      <c r="R2610" t="str">
        <f>IF($Q2610*100&gt;=VLOOKUP($O2610,margin_ranges!$A$5:$C$10,2,FALSE),IF($Q2610*100&lt;=VLOOKUP($O2610,margin_ranges!$A$5:$C$10,3,FALSE)+10,"IN RANGE","ABOVE RANGE"),"BELOW RANGE")</f>
        <v>IN RANGE</v>
      </c>
      <c r="S2610">
        <f>MIN(VLOOKUP($O2610,margin_ranges!$A$5:$D$10,4,FALSE),$P2610*100)</f>
        <v>14.21816954</v>
      </c>
      <c r="T2610" s="29">
        <f>(1-$S2610/100)/(1-$F2610)-1</f>
        <v>-3.1260660726672995E-11</v>
      </c>
      <c r="U2610" s="19" t="str">
        <f>IF(ABS(IFERROR(T2610,0))&gt;0.05,INDEX(margin_ranges!$C$13:$C$16,MATCH($F2610*100,margin_ranges!$B$13:$B$16,1)),"")</f>
        <v/>
      </c>
      <c r="V2610" t="e">
        <f>MIN(VLOOKUP($U2610,margin_ranges!$A$5:$D$10,4,FALSE),$P2610*100)</f>
        <v>#N/A</v>
      </c>
      <c r="Y2610" s="29" t="e">
        <f t="shared" si="40"/>
        <v>#N/A</v>
      </c>
    </row>
    <row r="2611" spans="1:25" x14ac:dyDescent="0.3">
      <c r="A2611" s="8" t="s">
        <v>17</v>
      </c>
      <c r="B2611" s="8" t="s">
        <v>4601</v>
      </c>
      <c r="C2611" s="8" t="s">
        <v>4602</v>
      </c>
      <c r="D2611" s="8" t="s">
        <v>4635</v>
      </c>
      <c r="E2611" s="8" t="s">
        <v>4636</v>
      </c>
      <c r="F2611" s="24">
        <v>4.6470213468225399E-2</v>
      </c>
      <c r="G2611" s="24">
        <v>0</v>
      </c>
      <c r="H2611" s="25">
        <v>16.3291</v>
      </c>
      <c r="I2611" s="25">
        <v>1.9289000000000001</v>
      </c>
      <c r="J2611" s="15">
        <v>140</v>
      </c>
      <c r="K2611" s="15">
        <v>19</v>
      </c>
      <c r="L2611" s="13">
        <v>0.1181</v>
      </c>
      <c r="M2611" s="7">
        <v>2.4120903500000002</v>
      </c>
      <c r="N2611" s="26">
        <v>2.2999999999999998</v>
      </c>
      <c r="O2611" s="27" t="s">
        <v>22</v>
      </c>
      <c r="P2611" s="8">
        <v>4.6470213500000003E-2</v>
      </c>
      <c r="Q2611" s="24">
        <v>0.1</v>
      </c>
      <c r="R2611" t="str">
        <f>IF($Q2611*100&gt;=VLOOKUP($O2611,margin_ranges!$A$5:$C$10,2,FALSE),IF($Q2611*100&lt;=VLOOKUP($O2611,margin_ranges!$A$5:$C$10,3,FALSE)+10,"IN RANGE","ABOVE RANGE"),"BELOW RANGE")</f>
        <v>BELOW RANGE</v>
      </c>
      <c r="S2611">
        <f>MIN(VLOOKUP($O2611,margin_ranges!$A$5:$D$10,4,FALSE),$P2611*100)</f>
        <v>4.6470213500000002</v>
      </c>
      <c r="T2611" s="29">
        <f>(1-$S2611/100)/(1-$F2611)-1</f>
        <v>-3.3323122039519149E-11</v>
      </c>
      <c r="U2611" s="19" t="str">
        <f>IF(ABS(IFERROR(T2611,0))&gt;0.05,INDEX(margin_ranges!$C$13:$C$16,MATCH($F2611*100,margin_ranges!$B$13:$B$16,1)),"")</f>
        <v/>
      </c>
      <c r="V2611" t="e">
        <f>MIN(VLOOKUP($U2611,margin_ranges!$A$5:$D$10,4,FALSE),$P2611*100)</f>
        <v>#N/A</v>
      </c>
      <c r="Y2611" s="29" t="e">
        <f t="shared" si="40"/>
        <v>#N/A</v>
      </c>
    </row>
    <row r="2612" spans="1:25" x14ac:dyDescent="0.3">
      <c r="A2612" s="8" t="s">
        <v>17</v>
      </c>
      <c r="B2612" s="8" t="s">
        <v>4601</v>
      </c>
      <c r="C2612" s="8" t="s">
        <v>4602</v>
      </c>
      <c r="D2612" s="8" t="s">
        <v>4691</v>
      </c>
      <c r="E2612" s="8" t="s">
        <v>4692</v>
      </c>
      <c r="F2612" s="24">
        <v>0.22153463727350001</v>
      </c>
      <c r="G2612" s="24">
        <v>0</v>
      </c>
      <c r="H2612" s="25">
        <v>21.880199999999999</v>
      </c>
      <c r="I2612" s="25">
        <v>4.2500999999999998</v>
      </c>
      <c r="J2612" s="15">
        <v>164</v>
      </c>
      <c r="K2612" s="15">
        <v>35</v>
      </c>
      <c r="L2612" s="13">
        <v>0.19420000000000001</v>
      </c>
      <c r="M2612" s="7">
        <v>1.2845786699999999</v>
      </c>
      <c r="N2612" s="26">
        <v>1</v>
      </c>
      <c r="O2612" s="27" t="s">
        <v>22</v>
      </c>
      <c r="P2612" s="8">
        <v>0.2215346373</v>
      </c>
      <c r="Q2612" s="24">
        <v>0.28999999999999998</v>
      </c>
      <c r="R2612" t="str">
        <f>IF($Q2612*100&gt;=VLOOKUP($O2612,margin_ranges!$A$5:$C$10,2,FALSE),IF($Q2612*100&lt;=VLOOKUP($O2612,margin_ranges!$A$5:$C$10,3,FALSE)+10,"IN RANGE","ABOVE RANGE"),"BELOW RANGE")</f>
        <v>IN RANGE</v>
      </c>
      <c r="S2612">
        <f>MIN(VLOOKUP($O2612,margin_ranges!$A$5:$D$10,4,FALSE),$P2612*100)</f>
        <v>22.153463729999999</v>
      </c>
      <c r="T2612" s="29">
        <f>(1-$S2612/100)/(1-$F2612)-1</f>
        <v>-3.4041325314149162E-11</v>
      </c>
      <c r="U2612" s="19" t="str">
        <f>IF(ABS(IFERROR(T2612,0))&gt;0.05,INDEX(margin_ranges!$C$13:$C$16,MATCH($F2612*100,margin_ranges!$B$13:$B$16,1)),"")</f>
        <v/>
      </c>
      <c r="V2612" t="e">
        <f>MIN(VLOOKUP($U2612,margin_ranges!$A$5:$D$10,4,FALSE),$P2612*100)</f>
        <v>#N/A</v>
      </c>
      <c r="Y2612" s="29" t="e">
        <f t="shared" si="40"/>
        <v>#N/A</v>
      </c>
    </row>
    <row r="2613" spans="1:25" x14ac:dyDescent="0.3">
      <c r="A2613" s="8" t="s">
        <v>17</v>
      </c>
      <c r="B2613" s="8" t="s">
        <v>4601</v>
      </c>
      <c r="C2613" s="8" t="s">
        <v>4602</v>
      </c>
      <c r="D2613" s="8" t="s">
        <v>11964</v>
      </c>
      <c r="E2613" s="8" t="s">
        <v>11965</v>
      </c>
      <c r="F2613" s="24">
        <v>0.137278683769923</v>
      </c>
      <c r="G2613" s="24">
        <v>0</v>
      </c>
      <c r="H2613" s="25">
        <v>1.1424000000000001</v>
      </c>
      <c r="I2613" s="25">
        <v>0.23369999999999999</v>
      </c>
      <c r="J2613" s="15">
        <v>16</v>
      </c>
      <c r="K2613" s="15">
        <v>2</v>
      </c>
      <c r="L2613" s="13">
        <v>0.2046</v>
      </c>
      <c r="M2613" s="7">
        <v>2.3182457200000002</v>
      </c>
      <c r="N2613" s="26">
        <v>2</v>
      </c>
      <c r="O2613" s="27" t="s">
        <v>22</v>
      </c>
      <c r="P2613" s="8">
        <v>0.1372786838</v>
      </c>
      <c r="Q2613" s="24">
        <v>0.25</v>
      </c>
      <c r="R2613" t="str">
        <f>IF($Q2613*100&gt;=VLOOKUP($O2613,margin_ranges!$A$5:$C$10,2,FALSE),IF($Q2613*100&lt;=VLOOKUP($O2613,margin_ranges!$A$5:$C$10,3,FALSE)+10,"IN RANGE","ABOVE RANGE"),"BELOW RANGE")</f>
        <v>IN RANGE</v>
      </c>
      <c r="S2613">
        <f>MIN(VLOOKUP($O2613,margin_ranges!$A$5:$D$10,4,FALSE),$P2613*100)</f>
        <v>13.72786838</v>
      </c>
      <c r="T2613" s="29">
        <f>(1-$S2613/100)/(1-$F2613)-1</f>
        <v>-3.4862890352371778E-11</v>
      </c>
      <c r="U2613" s="19" t="str">
        <f>IF(ABS(IFERROR(T2613,0))&gt;0.05,INDEX(margin_ranges!$C$13:$C$16,MATCH($F2613*100,margin_ranges!$B$13:$B$16,1)),"")</f>
        <v/>
      </c>
      <c r="V2613" t="e">
        <f>MIN(VLOOKUP($U2613,margin_ranges!$A$5:$D$10,4,FALSE),$P2613*100)</f>
        <v>#N/A</v>
      </c>
      <c r="Y2613" s="29" t="e">
        <f t="shared" si="40"/>
        <v>#N/A</v>
      </c>
    </row>
    <row r="2614" spans="1:25" x14ac:dyDescent="0.3">
      <c r="A2614" s="8" t="s">
        <v>17</v>
      </c>
      <c r="B2614" s="8" t="s">
        <v>4601</v>
      </c>
      <c r="C2614" s="8" t="s">
        <v>4602</v>
      </c>
      <c r="D2614" s="8" t="s">
        <v>4629</v>
      </c>
      <c r="E2614" s="8" t="s">
        <v>4630</v>
      </c>
      <c r="F2614" s="24">
        <v>0.14272592156553601</v>
      </c>
      <c r="G2614" s="24">
        <v>0</v>
      </c>
      <c r="H2614" s="25">
        <v>37.956899999999997</v>
      </c>
      <c r="I2614" s="25">
        <v>5.8531000000000004</v>
      </c>
      <c r="J2614" s="15">
        <v>307</v>
      </c>
      <c r="K2614" s="15">
        <v>44</v>
      </c>
      <c r="L2614" s="13">
        <v>0.1542</v>
      </c>
      <c r="M2614" s="7">
        <v>1.7497321299999999</v>
      </c>
      <c r="N2614" s="26">
        <v>1.5</v>
      </c>
      <c r="O2614" s="27" t="s">
        <v>22</v>
      </c>
      <c r="P2614" s="8">
        <v>0.1427259216</v>
      </c>
      <c r="Q2614" s="24">
        <v>0.19</v>
      </c>
      <c r="R2614" t="str">
        <f>IF($Q2614*100&gt;=VLOOKUP($O2614,margin_ranges!$A$5:$C$10,2,FALSE),IF($Q2614*100&lt;=VLOOKUP($O2614,margin_ranges!$A$5:$C$10,3,FALSE)+10,"IN RANGE","ABOVE RANGE"),"BELOW RANGE")</f>
        <v>BELOW RANGE</v>
      </c>
      <c r="S2614">
        <f>MIN(VLOOKUP($O2614,margin_ranges!$A$5:$D$10,4,FALSE),$P2614*100)</f>
        <v>14.27259216</v>
      </c>
      <c r="T2614" s="29">
        <f>(1-$S2614/100)/(1-$F2614)-1</f>
        <v>-4.0201841855491693E-11</v>
      </c>
      <c r="U2614" s="19" t="str">
        <f>IF(ABS(IFERROR(T2614,0))&gt;0.05,INDEX(margin_ranges!$C$13:$C$16,MATCH($F2614*100,margin_ranges!$B$13:$B$16,1)),"")</f>
        <v/>
      </c>
      <c r="V2614" t="e">
        <f>MIN(VLOOKUP($U2614,margin_ranges!$A$5:$D$10,4,FALSE),$P2614*100)</f>
        <v>#N/A</v>
      </c>
      <c r="Y2614" s="29" t="e">
        <f t="shared" si="40"/>
        <v>#N/A</v>
      </c>
    </row>
    <row r="2615" spans="1:25" x14ac:dyDescent="0.3">
      <c r="A2615" s="8" t="s">
        <v>17</v>
      </c>
      <c r="B2615" s="8" t="s">
        <v>4601</v>
      </c>
      <c r="C2615" s="8" t="s">
        <v>4602</v>
      </c>
      <c r="D2615" s="8" t="s">
        <v>4641</v>
      </c>
      <c r="E2615" s="8" t="s">
        <v>4642</v>
      </c>
      <c r="F2615" s="24">
        <v>0.156257674865873</v>
      </c>
      <c r="G2615" s="24">
        <v>0</v>
      </c>
      <c r="H2615" s="25">
        <v>3.6741000000000001</v>
      </c>
      <c r="I2615" s="25">
        <v>0.87109999999999999</v>
      </c>
      <c r="J2615" s="15">
        <v>62</v>
      </c>
      <c r="K2615" s="15">
        <v>10</v>
      </c>
      <c r="L2615" s="13">
        <v>0.23710000000000001</v>
      </c>
      <c r="M2615" s="7">
        <v>2.3703919299999998</v>
      </c>
      <c r="N2615" s="26">
        <v>2</v>
      </c>
      <c r="O2615" s="27" t="s">
        <v>22</v>
      </c>
      <c r="P2615" s="8">
        <v>0.1562576749</v>
      </c>
      <c r="Q2615" s="24">
        <v>0.18</v>
      </c>
      <c r="R2615" t="str">
        <f>IF($Q2615*100&gt;=VLOOKUP($O2615,margin_ranges!$A$5:$C$10,2,FALSE),IF($Q2615*100&lt;=VLOOKUP($O2615,margin_ranges!$A$5:$C$10,3,FALSE)+10,"IN RANGE","ABOVE RANGE"),"BELOW RANGE")</f>
        <v>BELOW RANGE</v>
      </c>
      <c r="S2615">
        <f>MIN(VLOOKUP($O2615,margin_ranges!$A$5:$D$10,4,FALSE),$P2615*100)</f>
        <v>15.625767490000001</v>
      </c>
      <c r="T2615" s="29">
        <f>(1-$S2615/100)/(1-$F2615)-1</f>
        <v>-4.0447090121631391E-11</v>
      </c>
      <c r="U2615" s="19" t="str">
        <f>IF(ABS(IFERROR(T2615,0))&gt;0.05,INDEX(margin_ranges!$C$13:$C$16,MATCH($F2615*100,margin_ranges!$B$13:$B$16,1)),"")</f>
        <v/>
      </c>
      <c r="V2615" t="e">
        <f>MIN(VLOOKUP($U2615,margin_ranges!$A$5:$D$10,4,FALSE),$P2615*100)</f>
        <v>#N/A</v>
      </c>
      <c r="Y2615" s="29" t="e">
        <f t="shared" si="40"/>
        <v>#N/A</v>
      </c>
    </row>
    <row r="2616" spans="1:25" x14ac:dyDescent="0.3">
      <c r="A2616" s="8" t="s">
        <v>17</v>
      </c>
      <c r="B2616" s="8" t="s">
        <v>4601</v>
      </c>
      <c r="C2616" s="8" t="s">
        <v>4602</v>
      </c>
      <c r="D2616" s="8" t="s">
        <v>4663</v>
      </c>
      <c r="E2616" s="8" t="s">
        <v>4664</v>
      </c>
      <c r="F2616" s="24">
        <v>4.8421390460143598E-2</v>
      </c>
      <c r="G2616" s="24">
        <v>1</v>
      </c>
      <c r="H2616" s="25">
        <v>39.454599999999999</v>
      </c>
      <c r="I2616" s="25">
        <v>4.7439999999999998</v>
      </c>
      <c r="J2616" s="15">
        <v>337</v>
      </c>
      <c r="K2616" s="15">
        <v>50</v>
      </c>
      <c r="L2616" s="13">
        <v>0.1202</v>
      </c>
      <c r="M2616" s="7">
        <v>2.3644919899999999</v>
      </c>
      <c r="N2616" s="26">
        <v>2.25</v>
      </c>
      <c r="O2616" s="27" t="s">
        <v>22</v>
      </c>
      <c r="P2616" s="8">
        <v>4.8421390500000001E-2</v>
      </c>
      <c r="Q2616" s="24">
        <v>0.2</v>
      </c>
      <c r="R2616" t="str">
        <f>IF($Q2616*100&gt;=VLOOKUP($O2616,margin_ranges!$A$5:$C$10,2,FALSE),IF($Q2616*100&lt;=VLOOKUP($O2616,margin_ranges!$A$5:$C$10,3,FALSE)+10,"IN RANGE","ABOVE RANGE"),"BELOW RANGE")</f>
        <v>IN RANGE</v>
      </c>
      <c r="S2616">
        <f>MIN(VLOOKUP($O2616,margin_ranges!$A$5:$D$10,4,FALSE),$P2616*100)</f>
        <v>4.8421390500000001</v>
      </c>
      <c r="T2616" s="29">
        <f>(1-$S2616/100)/(1-$F2616)-1</f>
        <v>-4.1884606893916043E-11</v>
      </c>
      <c r="U2616" s="19" t="str">
        <f>IF(ABS(IFERROR(T2616,0))&gt;0.05,INDEX(margin_ranges!$C$13:$C$16,MATCH($F2616*100,margin_ranges!$B$13:$B$16,1)),"")</f>
        <v/>
      </c>
      <c r="V2616" t="e">
        <f>MIN(VLOOKUP($U2616,margin_ranges!$A$5:$D$10,4,FALSE),$P2616*100)</f>
        <v>#N/A</v>
      </c>
      <c r="Y2616" s="29" t="e">
        <f t="shared" si="40"/>
        <v>#N/A</v>
      </c>
    </row>
    <row r="2617" spans="1:25" x14ac:dyDescent="0.3">
      <c r="A2617" s="8" t="s">
        <v>17</v>
      </c>
      <c r="B2617" s="8" t="s">
        <v>4601</v>
      </c>
      <c r="C2617" s="8" t="s">
        <v>4602</v>
      </c>
      <c r="D2617" s="8" t="s">
        <v>4651</v>
      </c>
      <c r="E2617" s="8" t="s">
        <v>4652</v>
      </c>
      <c r="F2617" s="24">
        <v>0.17730293996477101</v>
      </c>
      <c r="G2617" s="24">
        <v>0</v>
      </c>
      <c r="H2617" s="25">
        <v>10.2666</v>
      </c>
      <c r="I2617" s="25">
        <v>0.95340000000000003</v>
      </c>
      <c r="J2617" s="15">
        <v>66</v>
      </c>
      <c r="K2617" s="15">
        <v>10</v>
      </c>
      <c r="L2617" s="13">
        <v>9.2899999999999996E-2</v>
      </c>
      <c r="M2617" s="7">
        <v>2.3094770800000002</v>
      </c>
      <c r="N2617" s="26">
        <v>1.9</v>
      </c>
      <c r="O2617" s="27" t="s">
        <v>22</v>
      </c>
      <c r="P2617" s="8">
        <v>0.17730293999999999</v>
      </c>
      <c r="Q2617" s="24">
        <v>0.21</v>
      </c>
      <c r="R2617" t="str">
        <f>IF($Q2617*100&gt;=VLOOKUP($O2617,margin_ranges!$A$5:$C$10,2,FALSE),IF($Q2617*100&lt;=VLOOKUP($O2617,margin_ranges!$A$5:$C$10,3,FALSE)+10,"IN RANGE","ABOVE RANGE"),"BELOW RANGE")</f>
        <v>IN RANGE</v>
      </c>
      <c r="S2617">
        <f>MIN(VLOOKUP($O2617,margin_ranges!$A$5:$D$10,4,FALSE),$P2617*100)</f>
        <v>17.730294000000001</v>
      </c>
      <c r="T2617" s="29">
        <f>(1-$S2617/100)/(1-$F2617)-1</f>
        <v>-4.282141308209475E-11</v>
      </c>
      <c r="U2617" s="19" t="str">
        <f>IF(ABS(IFERROR(T2617,0))&gt;0.05,INDEX(margin_ranges!$C$13:$C$16,MATCH($F2617*100,margin_ranges!$B$13:$B$16,1)),"")</f>
        <v/>
      </c>
      <c r="V2617" t="e">
        <f>MIN(VLOOKUP($U2617,margin_ranges!$A$5:$D$10,4,FALSE),$P2617*100)</f>
        <v>#N/A</v>
      </c>
      <c r="Y2617" s="29" t="e">
        <f t="shared" si="40"/>
        <v>#N/A</v>
      </c>
    </row>
    <row r="2618" spans="1:25" x14ac:dyDescent="0.3">
      <c r="A2618" s="8" t="s">
        <v>17</v>
      </c>
      <c r="B2618" s="8" t="s">
        <v>4601</v>
      </c>
      <c r="C2618" s="8" t="s">
        <v>4602</v>
      </c>
      <c r="D2618" s="8" t="s">
        <v>4655</v>
      </c>
      <c r="E2618" s="8" t="s">
        <v>4656</v>
      </c>
      <c r="F2618" s="24">
        <v>5.5954682559445197E-2</v>
      </c>
      <c r="G2618" s="24">
        <v>1</v>
      </c>
      <c r="H2618" s="25">
        <v>37.6616</v>
      </c>
      <c r="I2618" s="25">
        <v>5.1031000000000004</v>
      </c>
      <c r="J2618" s="15">
        <v>365</v>
      </c>
      <c r="K2618" s="15">
        <v>58</v>
      </c>
      <c r="L2618" s="13">
        <v>0.13550000000000001</v>
      </c>
      <c r="M2618" s="7">
        <v>2.3833601600000001</v>
      </c>
      <c r="N2618" s="26">
        <v>2.25</v>
      </c>
      <c r="O2618" s="27" t="s">
        <v>22</v>
      </c>
      <c r="P2618" s="8">
        <v>5.59546826E-2</v>
      </c>
      <c r="Q2618" s="24">
        <v>0.2</v>
      </c>
      <c r="R2618" t="str">
        <f>IF($Q2618*100&gt;=VLOOKUP($O2618,margin_ranges!$A$5:$C$10,2,FALSE),IF($Q2618*100&lt;=VLOOKUP($O2618,margin_ranges!$A$5:$C$10,3,FALSE)+10,"IN RANGE","ABOVE RANGE"),"BELOW RANGE")</f>
        <v>IN RANGE</v>
      </c>
      <c r="S2618">
        <f>MIN(VLOOKUP($O2618,margin_ranges!$A$5:$D$10,4,FALSE),$P2618*100)</f>
        <v>5.5954682599999996</v>
      </c>
      <c r="T2618" s="29">
        <f>(1-$S2618/100)/(1-$F2618)-1</f>
        <v>-4.2958525625635957E-11</v>
      </c>
      <c r="U2618" s="19" t="str">
        <f>IF(ABS(IFERROR(T2618,0))&gt;0.05,INDEX(margin_ranges!$C$13:$C$16,MATCH($F2618*100,margin_ranges!$B$13:$B$16,1)),"")</f>
        <v/>
      </c>
      <c r="V2618" t="e">
        <f>MIN(VLOOKUP($U2618,margin_ranges!$A$5:$D$10,4,FALSE),$P2618*100)</f>
        <v>#N/A</v>
      </c>
      <c r="Y2618" s="29" t="e">
        <f t="shared" si="40"/>
        <v>#N/A</v>
      </c>
    </row>
    <row r="2619" spans="1:25" x14ac:dyDescent="0.3">
      <c r="A2619" s="8" t="s">
        <v>17</v>
      </c>
      <c r="B2619" s="8" t="s">
        <v>4601</v>
      </c>
      <c r="C2619" s="8" t="s">
        <v>4602</v>
      </c>
      <c r="D2619" s="8" t="s">
        <v>4623</v>
      </c>
      <c r="E2619" s="8" t="s">
        <v>4624</v>
      </c>
      <c r="F2619" s="24">
        <v>0.21378926376367499</v>
      </c>
      <c r="G2619" s="24">
        <v>1</v>
      </c>
      <c r="H2619" s="25">
        <v>115.65600000000001</v>
      </c>
      <c r="I2619" s="25">
        <v>16.593800000000002</v>
      </c>
      <c r="J2619" s="15">
        <v>1298</v>
      </c>
      <c r="K2619" s="15">
        <v>309</v>
      </c>
      <c r="L2619" s="13">
        <v>0.14349999999999999</v>
      </c>
      <c r="M2619" s="7">
        <v>2.6074434100000001</v>
      </c>
      <c r="N2619" s="26">
        <v>2.0499999999999998</v>
      </c>
      <c r="O2619" s="27" t="s">
        <v>22</v>
      </c>
      <c r="P2619" s="8">
        <v>0.21378926379999999</v>
      </c>
      <c r="Q2619" s="24">
        <v>0.22</v>
      </c>
      <c r="R2619" t="str">
        <f>IF($Q2619*100&gt;=VLOOKUP($O2619,margin_ranges!$A$5:$C$10,2,FALSE),IF($Q2619*100&lt;=VLOOKUP($O2619,margin_ranges!$A$5:$C$10,3,FALSE)+10,"IN RANGE","ABOVE RANGE"),"BELOW RANGE")</f>
        <v>IN RANGE</v>
      </c>
      <c r="S2619">
        <f>MIN(VLOOKUP($O2619,margin_ranges!$A$5:$D$10,4,FALSE),$P2619*100)</f>
        <v>21.378926379999999</v>
      </c>
      <c r="T2619" s="29">
        <f>(1-$S2619/100)/(1-$F2619)-1</f>
        <v>-4.6202597303590665E-11</v>
      </c>
      <c r="U2619" s="19" t="str">
        <f>IF(ABS(IFERROR(T2619,0))&gt;0.05,INDEX(margin_ranges!$C$13:$C$16,MATCH($F2619*100,margin_ranges!$B$13:$B$16,1)),"")</f>
        <v/>
      </c>
      <c r="V2619" t="e">
        <f>MIN(VLOOKUP($U2619,margin_ranges!$A$5:$D$10,4,FALSE),$P2619*100)</f>
        <v>#N/A</v>
      </c>
      <c r="Y2619" s="29" t="e">
        <f t="shared" si="40"/>
        <v>#N/A</v>
      </c>
    </row>
    <row r="2620" spans="1:25" x14ac:dyDescent="0.3">
      <c r="A2620" s="8" t="s">
        <v>17</v>
      </c>
      <c r="B2620" s="8" t="s">
        <v>4601</v>
      </c>
      <c r="C2620" s="8" t="s">
        <v>4602</v>
      </c>
      <c r="D2620" s="8" t="s">
        <v>4683</v>
      </c>
      <c r="E2620" s="8" t="s">
        <v>4684</v>
      </c>
      <c r="F2620" s="24">
        <v>0.23235590786263199</v>
      </c>
      <c r="G2620" s="24">
        <v>0</v>
      </c>
      <c r="H2620" s="25">
        <v>14.6607</v>
      </c>
      <c r="I2620" s="25">
        <v>3.3866000000000001</v>
      </c>
      <c r="J2620" s="15">
        <v>132</v>
      </c>
      <c r="K2620" s="15">
        <v>30</v>
      </c>
      <c r="L2620" s="13">
        <v>0.23100000000000001</v>
      </c>
      <c r="M2620" s="7">
        <v>1.30268703</v>
      </c>
      <c r="N2620" s="26">
        <v>1</v>
      </c>
      <c r="O2620" s="27" t="s">
        <v>22</v>
      </c>
      <c r="P2620" s="8">
        <v>0.23235590789999999</v>
      </c>
      <c r="Q2620" s="24">
        <v>0.28999999999999998</v>
      </c>
      <c r="R2620" t="str">
        <f>IF($Q2620*100&gt;=VLOOKUP($O2620,margin_ranges!$A$5:$C$10,2,FALSE),IF($Q2620*100&lt;=VLOOKUP($O2620,margin_ranges!$A$5:$C$10,3,FALSE)+10,"IN RANGE","ABOVE RANGE"),"BELOW RANGE")</f>
        <v>IN RANGE</v>
      </c>
      <c r="S2620">
        <f>MIN(VLOOKUP($O2620,margin_ranges!$A$5:$D$10,4,FALSE),$P2620*100)</f>
        <v>23.23559079</v>
      </c>
      <c r="T2620" s="29">
        <f>(1-$S2620/100)/(1-$F2620)-1</f>
        <v>-4.8678616693109689E-11</v>
      </c>
      <c r="U2620" s="19" t="str">
        <f>IF(ABS(IFERROR(T2620,0))&gt;0.05,INDEX(margin_ranges!$C$13:$C$16,MATCH($F2620*100,margin_ranges!$B$13:$B$16,1)),"")</f>
        <v/>
      </c>
      <c r="V2620" t="e">
        <f>MIN(VLOOKUP($U2620,margin_ranges!$A$5:$D$10,4,FALSE),$P2620*100)</f>
        <v>#N/A</v>
      </c>
      <c r="Y2620" s="29" t="e">
        <f t="shared" si="40"/>
        <v>#N/A</v>
      </c>
    </row>
    <row r="2621" spans="1:25" x14ac:dyDescent="0.3">
      <c r="A2621" s="8" t="s">
        <v>17</v>
      </c>
      <c r="B2621" s="8" t="s">
        <v>4601</v>
      </c>
      <c r="C2621" s="8" t="s">
        <v>4602</v>
      </c>
      <c r="D2621" s="8" t="s">
        <v>4643</v>
      </c>
      <c r="E2621" s="8" t="s">
        <v>4644</v>
      </c>
      <c r="F2621" s="24">
        <v>0.142062343155095</v>
      </c>
      <c r="G2621" s="24">
        <v>1</v>
      </c>
      <c r="H2621" s="25">
        <v>30.336400000000001</v>
      </c>
      <c r="I2621" s="25">
        <v>3.3759999999999999</v>
      </c>
      <c r="J2621" s="15">
        <v>236</v>
      </c>
      <c r="K2621" s="15">
        <v>34</v>
      </c>
      <c r="L2621" s="13">
        <v>0.1113</v>
      </c>
      <c r="M2621" s="7">
        <v>2.3311717199999999</v>
      </c>
      <c r="N2621" s="26">
        <v>2</v>
      </c>
      <c r="O2621" s="27" t="s">
        <v>22</v>
      </c>
      <c r="P2621" s="8">
        <v>0.1420623432</v>
      </c>
      <c r="Q2621" s="24">
        <v>0.19</v>
      </c>
      <c r="R2621" t="str">
        <f>IF($Q2621*100&gt;=VLOOKUP($O2621,margin_ranges!$A$5:$C$10,2,FALSE),IF($Q2621*100&lt;=VLOOKUP($O2621,margin_ranges!$A$5:$C$10,3,FALSE)+10,"IN RANGE","ABOVE RANGE"),"BELOW RANGE")</f>
        <v>BELOW RANGE</v>
      </c>
      <c r="S2621">
        <f>MIN(VLOOKUP($O2621,margin_ranges!$A$5:$D$10,4,FALSE),$P2621*100)</f>
        <v>14.20623432</v>
      </c>
      <c r="T2621" s="29">
        <f>(1-$S2621/100)/(1-$F2621)-1</f>
        <v>-5.2340576317533305E-11</v>
      </c>
      <c r="U2621" s="19" t="str">
        <f>IF(ABS(IFERROR(T2621,0))&gt;0.05,INDEX(margin_ranges!$C$13:$C$16,MATCH($F2621*100,margin_ranges!$B$13:$B$16,1)),"")</f>
        <v/>
      </c>
      <c r="V2621" t="e">
        <f>MIN(VLOOKUP($U2621,margin_ranges!$A$5:$D$10,4,FALSE),$P2621*100)</f>
        <v>#N/A</v>
      </c>
      <c r="Y2621" s="29" t="e">
        <f t="shared" si="40"/>
        <v>#N/A</v>
      </c>
    </row>
    <row r="2622" spans="1:25" x14ac:dyDescent="0.3">
      <c r="A2622" s="8" t="s">
        <v>17</v>
      </c>
      <c r="B2622" s="8" t="s">
        <v>4601</v>
      </c>
      <c r="C2622" s="8" t="s">
        <v>4602</v>
      </c>
      <c r="D2622" s="8" t="s">
        <v>4603</v>
      </c>
      <c r="E2622" s="8" t="s">
        <v>4604</v>
      </c>
      <c r="F2622" s="24">
        <v>0.15453566255215301</v>
      </c>
      <c r="G2622" s="24">
        <v>0</v>
      </c>
      <c r="H2622" s="25">
        <v>2.3281000000000001</v>
      </c>
      <c r="I2622" s="25">
        <v>0.25009999999999999</v>
      </c>
      <c r="J2622" s="15">
        <v>17</v>
      </c>
      <c r="K2622" s="15">
        <v>3</v>
      </c>
      <c r="L2622" s="13">
        <v>0.1074</v>
      </c>
      <c r="M2622" s="7">
        <v>2.3064249000000001</v>
      </c>
      <c r="N2622" s="26">
        <v>1.95</v>
      </c>
      <c r="O2622" s="27" t="s">
        <v>22</v>
      </c>
      <c r="P2622" s="8">
        <v>0.15453566260000001</v>
      </c>
      <c r="Q2622" s="24">
        <v>0.18</v>
      </c>
      <c r="R2622" t="str">
        <f>IF($Q2622*100&gt;=VLOOKUP($O2622,margin_ranges!$A$5:$C$10,2,FALSE),IF($Q2622*100&lt;=VLOOKUP($O2622,margin_ranges!$A$5:$C$10,3,FALSE)+10,"IN RANGE","ABOVE RANGE"),"BELOW RANGE")</f>
        <v>BELOW RANGE</v>
      </c>
      <c r="S2622">
        <f>MIN(VLOOKUP($O2622,margin_ranges!$A$5:$D$10,4,FALSE),$P2622*100)</f>
        <v>15.453566260000001</v>
      </c>
      <c r="T2622" s="29">
        <f>(1-$S2622/100)/(1-$F2622)-1</f>
        <v>-5.6592619479545192E-11</v>
      </c>
      <c r="U2622" s="19" t="str">
        <f>IF(ABS(IFERROR(T2622,0))&gt;0.05,INDEX(margin_ranges!$C$13:$C$16,MATCH($F2622*100,margin_ranges!$B$13:$B$16,1)),"")</f>
        <v/>
      </c>
      <c r="V2622" t="e">
        <f>MIN(VLOOKUP($U2622,margin_ranges!$A$5:$D$10,4,FALSE),$P2622*100)</f>
        <v>#N/A</v>
      </c>
      <c r="Y2622" s="29" t="e">
        <f t="shared" si="40"/>
        <v>#N/A</v>
      </c>
    </row>
    <row r="2623" spans="1:25" x14ac:dyDescent="0.3">
      <c r="A2623" s="8" t="s">
        <v>17</v>
      </c>
      <c r="B2623" s="8" t="s">
        <v>4601</v>
      </c>
      <c r="C2623" s="8" t="s">
        <v>4602</v>
      </c>
      <c r="D2623" s="8" t="s">
        <v>4675</v>
      </c>
      <c r="E2623" s="8" t="s">
        <v>4676</v>
      </c>
      <c r="F2623" s="24">
        <v>0.144155540850881</v>
      </c>
      <c r="G2623" s="24">
        <v>0</v>
      </c>
      <c r="H2623" s="25">
        <v>3.9615</v>
      </c>
      <c r="I2623" s="25">
        <v>0.62819999999999998</v>
      </c>
      <c r="J2623" s="15">
        <v>50</v>
      </c>
      <c r="K2623" s="15">
        <v>7</v>
      </c>
      <c r="L2623" s="13">
        <v>0.15859999999999999</v>
      </c>
      <c r="M2623" s="7">
        <v>2.6289823800000001</v>
      </c>
      <c r="N2623" s="26">
        <v>2.25</v>
      </c>
      <c r="O2623" s="27" t="s">
        <v>22</v>
      </c>
      <c r="P2623" s="8">
        <v>0.14415554089999999</v>
      </c>
      <c r="Q2623" s="24">
        <v>0.15</v>
      </c>
      <c r="R2623" t="str">
        <f>IF($Q2623*100&gt;=VLOOKUP($O2623,margin_ranges!$A$5:$C$10,2,FALSE),IF($Q2623*100&lt;=VLOOKUP($O2623,margin_ranges!$A$5:$C$10,3,FALSE)+10,"IN RANGE","ABOVE RANGE"),"BELOW RANGE")</f>
        <v>BELOW RANGE</v>
      </c>
      <c r="S2623">
        <f>MIN(VLOOKUP($O2623,margin_ranges!$A$5:$D$10,4,FALSE),$P2623*100)</f>
        <v>14.415554089999999</v>
      </c>
      <c r="T2623" s="29">
        <f>(1-$S2623/100)/(1-$F2623)-1</f>
        <v>-5.7392313124182692E-11</v>
      </c>
      <c r="U2623" s="19" t="str">
        <f>IF(ABS(IFERROR(T2623,0))&gt;0.05,INDEX(margin_ranges!$C$13:$C$16,MATCH($F2623*100,margin_ranges!$B$13:$B$16,1)),"")</f>
        <v/>
      </c>
      <c r="V2623" t="e">
        <f>MIN(VLOOKUP($U2623,margin_ranges!$A$5:$D$10,4,FALSE),$P2623*100)</f>
        <v>#N/A</v>
      </c>
      <c r="Y2623" s="29" t="e">
        <f t="shared" si="40"/>
        <v>#N/A</v>
      </c>
    </row>
    <row r="2624" spans="1:25" x14ac:dyDescent="0.3">
      <c r="A2624" s="8" t="s">
        <v>17</v>
      </c>
      <c r="B2624" s="8" t="s">
        <v>4601</v>
      </c>
      <c r="C2624" s="8" t="s">
        <v>4602</v>
      </c>
      <c r="D2624" s="8" t="s">
        <v>4677</v>
      </c>
      <c r="E2624" s="8" t="s">
        <v>4678</v>
      </c>
      <c r="F2624" s="24">
        <v>0.18715571265133199</v>
      </c>
      <c r="G2624" s="24">
        <v>0</v>
      </c>
      <c r="H2624" s="25">
        <v>9.4733999999999998</v>
      </c>
      <c r="I2624" s="25">
        <v>0.89480000000000004</v>
      </c>
      <c r="J2624" s="15">
        <v>63</v>
      </c>
      <c r="K2624" s="15">
        <v>10</v>
      </c>
      <c r="L2624" s="13">
        <v>9.4500000000000001E-2</v>
      </c>
      <c r="M2624" s="7">
        <v>2.3374710599999999</v>
      </c>
      <c r="N2624" s="26">
        <v>1.9</v>
      </c>
      <c r="O2624" s="27" t="s">
        <v>22</v>
      </c>
      <c r="P2624" s="8">
        <v>0.1871557127</v>
      </c>
      <c r="Q2624" s="24">
        <v>0.22</v>
      </c>
      <c r="R2624" t="str">
        <f>IF($Q2624*100&gt;=VLOOKUP($O2624,margin_ranges!$A$5:$C$10,2,FALSE),IF($Q2624*100&lt;=VLOOKUP($O2624,margin_ranges!$A$5:$C$10,3,FALSE)+10,"IN RANGE","ABOVE RANGE"),"BELOW RANGE")</f>
        <v>IN RANGE</v>
      </c>
      <c r="S2624">
        <f>MIN(VLOOKUP($O2624,margin_ranges!$A$5:$D$10,4,FALSE),$P2624*100)</f>
        <v>18.715571270000002</v>
      </c>
      <c r="T2624" s="29">
        <f>(1-$S2624/100)/(1-$F2624)-1</f>
        <v>-5.9873661584219917E-11</v>
      </c>
      <c r="U2624" s="19" t="str">
        <f>IF(ABS(IFERROR(T2624,0))&gt;0.05,INDEX(margin_ranges!$C$13:$C$16,MATCH($F2624*100,margin_ranges!$B$13:$B$16,1)),"")</f>
        <v/>
      </c>
      <c r="V2624" t="e">
        <f>MIN(VLOOKUP($U2624,margin_ranges!$A$5:$D$10,4,FALSE),$P2624*100)</f>
        <v>#N/A</v>
      </c>
      <c r="Y2624" s="29" t="e">
        <f t="shared" si="40"/>
        <v>#N/A</v>
      </c>
    </row>
    <row r="2625" spans="1:25" x14ac:dyDescent="0.3">
      <c r="A2625" s="8" t="s">
        <v>17</v>
      </c>
      <c r="B2625" s="8" t="s">
        <v>4601</v>
      </c>
      <c r="C2625" s="8" t="s">
        <v>4602</v>
      </c>
      <c r="D2625" s="8" t="s">
        <v>4613</v>
      </c>
      <c r="E2625" s="8" t="s">
        <v>458</v>
      </c>
      <c r="F2625" s="24">
        <v>0.22</v>
      </c>
      <c r="G2625" s="24">
        <v>0</v>
      </c>
      <c r="H2625" s="25">
        <v>30.476800000000001</v>
      </c>
      <c r="I2625" s="25">
        <v>3.2764000000000002</v>
      </c>
      <c r="J2625" s="15">
        <v>159</v>
      </c>
      <c r="K2625" s="15">
        <v>36</v>
      </c>
      <c r="L2625" s="13">
        <v>0.1075</v>
      </c>
      <c r="M2625" s="7">
        <v>1.6150098100000001</v>
      </c>
      <c r="N2625" s="26">
        <v>1.25</v>
      </c>
      <c r="O2625" s="27" t="s">
        <v>22</v>
      </c>
      <c r="P2625" s="8">
        <v>0.22601089360000001</v>
      </c>
      <c r="Q2625" s="24">
        <v>0.22</v>
      </c>
      <c r="R2625" t="str">
        <f>IF($Q2625*100&gt;=VLOOKUP($O2625,margin_ranges!$A$5:$C$10,2,FALSE),IF($Q2625*100&lt;=VLOOKUP($O2625,margin_ranges!$A$5:$C$10,3,FALSE)+10,"IN RANGE","ABOVE RANGE"),"BELOW RANGE")</f>
        <v>IN RANGE</v>
      </c>
      <c r="S2625">
        <f>MIN(VLOOKUP($O2625,margin_ranges!$A$5:$D$10,4,FALSE),$P2625*100)</f>
        <v>22.60108936</v>
      </c>
      <c r="T2625" s="29">
        <f>(1-$S2625/100)/(1-$F2625)-1</f>
        <v>-7.7062738461539659E-3</v>
      </c>
      <c r="U2625" s="19" t="str">
        <f>IF(ABS(IFERROR(T2625,0))&gt;0.05,INDEX(margin_ranges!$C$13:$C$16,MATCH($F2625*100,margin_ranges!$B$13:$B$16,1)),"")</f>
        <v/>
      </c>
      <c r="V2625" t="e">
        <f>MIN(VLOOKUP($U2625,margin_ranges!$A$5:$D$10,4,FALSE),$P2625*100)</f>
        <v>#N/A</v>
      </c>
      <c r="Y2625" s="29" t="e">
        <f t="shared" si="40"/>
        <v>#N/A</v>
      </c>
    </row>
    <row r="2626" spans="1:25" x14ac:dyDescent="0.3">
      <c r="A2626" s="8" t="s">
        <v>17</v>
      </c>
      <c r="B2626" s="8" t="s">
        <v>4601</v>
      </c>
      <c r="C2626" s="8" t="s">
        <v>4602</v>
      </c>
      <c r="D2626" s="8" t="s">
        <v>4637</v>
      </c>
      <c r="E2626" s="8" t="s">
        <v>4638</v>
      </c>
      <c r="F2626" s="24">
        <v>0.12</v>
      </c>
      <c r="G2626" s="24">
        <v>0</v>
      </c>
      <c r="H2626" s="25">
        <v>5.8384</v>
      </c>
      <c r="I2626" s="25">
        <v>0.86460000000000004</v>
      </c>
      <c r="J2626" s="15">
        <v>67</v>
      </c>
      <c r="K2626" s="15">
        <v>8</v>
      </c>
      <c r="L2626" s="13">
        <v>0.14810000000000001</v>
      </c>
      <c r="M2626" s="7">
        <v>2.5832631099999999</v>
      </c>
      <c r="N2626" s="26">
        <v>2.25</v>
      </c>
      <c r="O2626" s="27" t="s">
        <v>22</v>
      </c>
      <c r="P2626" s="8">
        <v>0.1290085832</v>
      </c>
      <c r="Q2626" s="24">
        <v>0.12</v>
      </c>
      <c r="R2626" t="str">
        <f>IF($Q2626*100&gt;=VLOOKUP($O2626,margin_ranges!$A$5:$C$10,2,FALSE),IF($Q2626*100&lt;=VLOOKUP($O2626,margin_ranges!$A$5:$C$10,3,FALSE)+10,"IN RANGE","ABOVE RANGE"),"BELOW RANGE")</f>
        <v>BELOW RANGE</v>
      </c>
      <c r="S2626">
        <f>MIN(VLOOKUP($O2626,margin_ranges!$A$5:$D$10,4,FALSE),$P2626*100)</f>
        <v>12.900858319999999</v>
      </c>
      <c r="T2626" s="29">
        <f>(1-$S2626/100)/(1-$F2626)-1</f>
        <v>-1.0237026363636326E-2</v>
      </c>
      <c r="U2626" s="19" t="str">
        <f>IF(ABS(IFERROR(T2626,0))&gt;0.05,INDEX(margin_ranges!$C$13:$C$16,MATCH($F2626*100,margin_ranges!$B$13:$B$16,1)),"")</f>
        <v/>
      </c>
      <c r="V2626" t="e">
        <f>MIN(VLOOKUP($U2626,margin_ranges!$A$5:$D$10,4,FALSE),$P2626*100)</f>
        <v>#N/A</v>
      </c>
      <c r="Y2626" s="29" t="e">
        <f t="shared" si="40"/>
        <v>#N/A</v>
      </c>
    </row>
    <row r="2627" spans="1:25" x14ac:dyDescent="0.3">
      <c r="A2627" s="8" t="s">
        <v>17</v>
      </c>
      <c r="B2627" s="8" t="s">
        <v>4601</v>
      </c>
      <c r="C2627" s="8" t="s">
        <v>4602</v>
      </c>
      <c r="D2627" s="8" t="s">
        <v>4609</v>
      </c>
      <c r="E2627" s="8" t="s">
        <v>4610</v>
      </c>
      <c r="F2627" s="24">
        <v>0.189999999999999</v>
      </c>
      <c r="G2627" s="24">
        <v>0</v>
      </c>
      <c r="H2627" s="25">
        <v>0.85899999999999999</v>
      </c>
      <c r="I2627" s="25">
        <v>0.2361</v>
      </c>
      <c r="J2627" s="15">
        <v>18</v>
      </c>
      <c r="K2627" s="15">
        <v>4</v>
      </c>
      <c r="L2627" s="13">
        <v>0.27489999999999998</v>
      </c>
      <c r="M2627" s="7">
        <v>2.4948275899999999</v>
      </c>
      <c r="N2627" s="26">
        <v>2</v>
      </c>
      <c r="O2627" s="27" t="s">
        <v>22</v>
      </c>
      <c r="P2627" s="8">
        <v>0.198341396</v>
      </c>
      <c r="Q2627" s="24">
        <v>0.19</v>
      </c>
      <c r="R2627" t="str">
        <f>IF($Q2627*100&gt;=VLOOKUP($O2627,margin_ranges!$A$5:$C$10,2,FALSE),IF($Q2627*100&lt;=VLOOKUP($O2627,margin_ranges!$A$5:$C$10,3,FALSE)+10,"IN RANGE","ABOVE RANGE"),"BELOW RANGE")</f>
        <v>BELOW RANGE</v>
      </c>
      <c r="S2627">
        <f>MIN(VLOOKUP($O2627,margin_ranges!$A$5:$D$10,4,FALSE),$P2627*100)</f>
        <v>19.8341396</v>
      </c>
      <c r="T2627" s="29">
        <f>(1-$S2627/100)/(1-$F2627)-1</f>
        <v>-1.0298019753087528E-2</v>
      </c>
      <c r="U2627" s="19" t="str">
        <f>IF(ABS(IFERROR(T2627,0))&gt;0.05,INDEX(margin_ranges!$C$13:$C$16,MATCH($F2627*100,margin_ranges!$B$13:$B$16,1)),"")</f>
        <v/>
      </c>
      <c r="V2627" t="e">
        <f>MIN(VLOOKUP($U2627,margin_ranges!$A$5:$D$10,4,FALSE),$P2627*100)</f>
        <v>#N/A</v>
      </c>
      <c r="Y2627" s="29" t="e">
        <f t="shared" si="40"/>
        <v>#N/A</v>
      </c>
    </row>
    <row r="2628" spans="1:25" x14ac:dyDescent="0.3">
      <c r="A2628" s="8" t="s">
        <v>17</v>
      </c>
      <c r="B2628" s="8" t="s">
        <v>4601</v>
      </c>
      <c r="C2628" s="8" t="s">
        <v>4602</v>
      </c>
      <c r="D2628" s="8" t="s">
        <v>4627</v>
      </c>
      <c r="E2628" s="8" t="s">
        <v>4628</v>
      </c>
      <c r="F2628" s="24">
        <v>0.159999999999999</v>
      </c>
      <c r="G2628" s="24">
        <v>0</v>
      </c>
      <c r="H2628" s="25">
        <v>4.7568999999999999</v>
      </c>
      <c r="I2628" s="25">
        <v>0.72589999999999999</v>
      </c>
      <c r="J2628" s="15">
        <v>50</v>
      </c>
      <c r="K2628" s="15">
        <v>7</v>
      </c>
      <c r="L2628" s="13">
        <v>0.15260000000000001</v>
      </c>
      <c r="M2628" s="7">
        <v>2.2955918500000001</v>
      </c>
      <c r="N2628" s="26">
        <v>1.9</v>
      </c>
      <c r="O2628" s="27" t="s">
        <v>22</v>
      </c>
      <c r="P2628" s="8">
        <v>0.17232673670000001</v>
      </c>
      <c r="Q2628" s="24">
        <v>0.16</v>
      </c>
      <c r="R2628" t="str">
        <f>IF($Q2628*100&gt;=VLOOKUP($O2628,margin_ranges!$A$5:$C$10,2,FALSE),IF($Q2628*100&lt;=VLOOKUP($O2628,margin_ranges!$A$5:$C$10,3,FALSE)+10,"IN RANGE","ABOVE RANGE"),"BELOW RANGE")</f>
        <v>BELOW RANGE</v>
      </c>
      <c r="S2628">
        <f>MIN(VLOOKUP($O2628,margin_ranges!$A$5:$D$10,4,FALSE),$P2628*100)</f>
        <v>17.23267367</v>
      </c>
      <c r="T2628" s="29">
        <f>(1-$S2628/100)/(1-$F2628)-1</f>
        <v>-1.4674686547620164E-2</v>
      </c>
      <c r="U2628" s="19" t="str">
        <f>IF(ABS(IFERROR(T2628,0))&gt;0.05,INDEX(margin_ranges!$C$13:$C$16,MATCH($F2628*100,margin_ranges!$B$13:$B$16,1)),"")</f>
        <v/>
      </c>
      <c r="V2628" t="e">
        <f>MIN(VLOOKUP($U2628,margin_ranges!$A$5:$D$10,4,FALSE),$P2628*100)</f>
        <v>#N/A</v>
      </c>
      <c r="Y2628" s="29" t="e">
        <f t="shared" si="40"/>
        <v>#N/A</v>
      </c>
    </row>
    <row r="2629" spans="1:25" x14ac:dyDescent="0.3">
      <c r="A2629" s="8" t="s">
        <v>17</v>
      </c>
      <c r="B2629" s="8" t="s">
        <v>4601</v>
      </c>
      <c r="C2629" s="8" t="s">
        <v>4602</v>
      </c>
      <c r="D2629" s="8" t="s">
        <v>4693</v>
      </c>
      <c r="E2629" s="8" t="s">
        <v>4694</v>
      </c>
      <c r="F2629" s="24">
        <v>0.109999999999999</v>
      </c>
      <c r="G2629" s="24">
        <v>0</v>
      </c>
      <c r="H2629" s="25">
        <v>8.4457000000000004</v>
      </c>
      <c r="I2629" s="25">
        <v>2.3254000000000001</v>
      </c>
      <c r="J2629" s="15">
        <v>159</v>
      </c>
      <c r="K2629" s="15">
        <v>19</v>
      </c>
      <c r="L2629" s="13">
        <v>0.27529999999999999</v>
      </c>
      <c r="M2629" s="7">
        <v>2.2815671499999999</v>
      </c>
      <c r="N2629" s="26">
        <v>2</v>
      </c>
      <c r="O2629" s="27" t="s">
        <v>22</v>
      </c>
      <c r="P2629" s="8">
        <v>0.1234095373</v>
      </c>
      <c r="Q2629" s="24">
        <v>0.11</v>
      </c>
      <c r="R2629" t="str">
        <f>IF($Q2629*100&gt;=VLOOKUP($O2629,margin_ranges!$A$5:$C$10,2,FALSE),IF($Q2629*100&lt;=VLOOKUP($O2629,margin_ranges!$A$5:$C$10,3,FALSE)+10,"IN RANGE","ABOVE RANGE"),"BELOW RANGE")</f>
        <v>BELOW RANGE</v>
      </c>
      <c r="S2629">
        <f>MIN(VLOOKUP($O2629,margin_ranges!$A$5:$D$10,4,FALSE),$P2629*100)</f>
        <v>12.340953729999999</v>
      </c>
      <c r="T2629" s="29">
        <f>(1-$S2629/100)/(1-$F2629)-1</f>
        <v>-1.5066895842697714E-2</v>
      </c>
      <c r="U2629" s="19" t="str">
        <f>IF(ABS(IFERROR(T2629,0))&gt;0.05,INDEX(margin_ranges!$C$13:$C$16,MATCH($F2629*100,margin_ranges!$B$13:$B$16,1)),"")</f>
        <v/>
      </c>
      <c r="V2629" t="e">
        <f>MIN(VLOOKUP($U2629,margin_ranges!$A$5:$D$10,4,FALSE),$P2629*100)</f>
        <v>#N/A</v>
      </c>
      <c r="Y2629" s="29" t="e">
        <f t="shared" si="40"/>
        <v>#N/A</v>
      </c>
    </row>
    <row r="2630" spans="1:25" x14ac:dyDescent="0.3">
      <c r="A2630" s="8" t="s">
        <v>17</v>
      </c>
      <c r="B2630" s="8" t="s">
        <v>4601</v>
      </c>
      <c r="C2630" s="8" t="s">
        <v>4602</v>
      </c>
      <c r="D2630" s="8" t="s">
        <v>4687</v>
      </c>
      <c r="E2630" s="8" t="s">
        <v>4688</v>
      </c>
      <c r="F2630" s="24">
        <v>0.16</v>
      </c>
      <c r="G2630" s="24">
        <v>0</v>
      </c>
      <c r="H2630" s="25">
        <v>9.0736000000000008</v>
      </c>
      <c r="I2630" s="25">
        <v>1.2263999999999999</v>
      </c>
      <c r="J2630" s="15">
        <v>85</v>
      </c>
      <c r="K2630" s="15">
        <v>12</v>
      </c>
      <c r="L2630" s="13">
        <v>0.13519999999999999</v>
      </c>
      <c r="M2630" s="7">
        <v>2.31793826</v>
      </c>
      <c r="N2630" s="26">
        <v>1.9</v>
      </c>
      <c r="O2630" s="27" t="s">
        <v>22</v>
      </c>
      <c r="P2630" s="8">
        <v>0.18030603780000001</v>
      </c>
      <c r="Q2630" s="24">
        <v>0.16</v>
      </c>
      <c r="R2630" t="str">
        <f>IF($Q2630*100&gt;=VLOOKUP($O2630,margin_ranges!$A$5:$C$10,2,FALSE),IF($Q2630*100&lt;=VLOOKUP($O2630,margin_ranges!$A$5:$C$10,3,FALSE)+10,"IN RANGE","ABOVE RANGE"),"BELOW RANGE")</f>
        <v>BELOW RANGE</v>
      </c>
      <c r="S2630">
        <f>MIN(VLOOKUP($O2630,margin_ranges!$A$5:$D$10,4,FALSE),$P2630*100)</f>
        <v>18.03060378</v>
      </c>
      <c r="T2630" s="29">
        <f>(1-$S2630/100)/(1-$F2630)-1</f>
        <v>-2.417385452380949E-2</v>
      </c>
      <c r="U2630" s="19" t="str">
        <f>IF(ABS(IFERROR(T2630,0))&gt;0.05,INDEX(margin_ranges!$C$13:$C$16,MATCH($F2630*100,margin_ranges!$B$13:$B$16,1)),"")</f>
        <v/>
      </c>
      <c r="V2630" t="e">
        <f>MIN(VLOOKUP($U2630,margin_ranges!$A$5:$D$10,4,FALSE),$P2630*100)</f>
        <v>#N/A</v>
      </c>
      <c r="Y2630" s="29" t="e">
        <f t="shared" si="40"/>
        <v>#N/A</v>
      </c>
    </row>
    <row r="2631" spans="1:25" x14ac:dyDescent="0.3">
      <c r="A2631" s="8" t="s">
        <v>17</v>
      </c>
      <c r="B2631" s="8" t="s">
        <v>4601</v>
      </c>
      <c r="C2631" s="8" t="s">
        <v>4602</v>
      </c>
      <c r="D2631" s="8" t="s">
        <v>4614</v>
      </c>
      <c r="E2631" s="8" t="s">
        <v>379</v>
      </c>
      <c r="F2631" s="24">
        <v>0.19999999999999901</v>
      </c>
      <c r="G2631" s="24">
        <v>0</v>
      </c>
      <c r="H2631" s="25">
        <v>36.7864</v>
      </c>
      <c r="I2631" s="25">
        <v>3.9624999999999999</v>
      </c>
      <c r="J2631" s="15">
        <v>191</v>
      </c>
      <c r="K2631" s="15">
        <v>41</v>
      </c>
      <c r="L2631" s="13">
        <v>0.1077</v>
      </c>
      <c r="M2631" s="7">
        <v>1.60309148</v>
      </c>
      <c r="N2631" s="26">
        <v>1.25</v>
      </c>
      <c r="O2631" s="27" t="s">
        <v>22</v>
      </c>
      <c r="P2631" s="8">
        <v>0.220256602</v>
      </c>
      <c r="Q2631" s="24">
        <v>0.2</v>
      </c>
      <c r="R2631" t="str">
        <f>IF($Q2631*100&gt;=VLOOKUP($O2631,margin_ranges!$A$5:$C$10,2,FALSE),IF($Q2631*100&lt;=VLOOKUP($O2631,margin_ranges!$A$5:$C$10,3,FALSE)+10,"IN RANGE","ABOVE RANGE"),"BELOW RANGE")</f>
        <v>IN RANGE</v>
      </c>
      <c r="S2631">
        <f>MIN(VLOOKUP($O2631,margin_ranges!$A$5:$D$10,4,FALSE),$P2631*100)</f>
        <v>22.025660200000001</v>
      </c>
      <c r="T2631" s="29">
        <f>(1-$S2631/100)/(1-$F2631)-1</f>
        <v>-2.5320752500001098E-2</v>
      </c>
      <c r="U2631" s="19" t="str">
        <f>IF(ABS(IFERROR(T2631,0))&gt;0.05,INDEX(margin_ranges!$C$13:$C$16,MATCH($F2631*100,margin_ranges!$B$13:$B$16,1)),"")</f>
        <v/>
      </c>
      <c r="V2631" t="e">
        <f>MIN(VLOOKUP($U2631,margin_ranges!$A$5:$D$10,4,FALSE),$P2631*100)</f>
        <v>#N/A</v>
      </c>
      <c r="Y2631" s="29" t="e">
        <f t="shared" si="40"/>
        <v>#N/A</v>
      </c>
    </row>
    <row r="2632" spans="1:25" x14ac:dyDescent="0.3">
      <c r="A2632" s="8" t="s">
        <v>17</v>
      </c>
      <c r="B2632" s="8" t="s">
        <v>4601</v>
      </c>
      <c r="C2632" s="8" t="s">
        <v>4602</v>
      </c>
      <c r="D2632" s="28" t="s">
        <v>4659</v>
      </c>
      <c r="E2632" s="8" t="s">
        <v>4660</v>
      </c>
      <c r="F2632" s="24">
        <v>0.13</v>
      </c>
      <c r="G2632" s="24">
        <v>0</v>
      </c>
      <c r="H2632" s="25">
        <v>4.8129999999999997</v>
      </c>
      <c r="I2632" s="25">
        <v>1.1942999999999999</v>
      </c>
      <c r="J2632" s="15">
        <v>95</v>
      </c>
      <c r="K2632" s="15">
        <v>12</v>
      </c>
      <c r="L2632" s="13">
        <v>0.24809999999999999</v>
      </c>
      <c r="M2632" s="7">
        <v>2.6555263199999999</v>
      </c>
      <c r="N2632" s="26">
        <v>2.25</v>
      </c>
      <c r="O2632" s="27" t="s">
        <v>22</v>
      </c>
      <c r="P2632" s="8">
        <v>0.15271033589999999</v>
      </c>
      <c r="Q2632" s="24">
        <v>0.13</v>
      </c>
      <c r="R2632" t="str">
        <f>IF($Q2632*100&gt;=VLOOKUP($O2632,margin_ranges!$A$5:$C$10,2,FALSE),IF($Q2632*100&lt;=VLOOKUP($O2632,margin_ranges!$A$5:$C$10,3,FALSE)+10,"IN RANGE","ABOVE RANGE"),"BELOW RANGE")</f>
        <v>BELOW RANGE</v>
      </c>
      <c r="S2632">
        <f>MIN(VLOOKUP($O2632,margin_ranges!$A$5:$D$10,4,FALSE),$P2632*100)</f>
        <v>15.27103359</v>
      </c>
      <c r="T2632" s="29">
        <f>(1-$S2632/100)/(1-$F2632)-1</f>
        <v>-2.6103834367816048E-2</v>
      </c>
      <c r="U2632" s="19" t="str">
        <f>IF(ABS(IFERROR(T2632,0))&gt;0.05,INDEX(margin_ranges!$C$13:$C$16,MATCH($F2632*100,margin_ranges!$B$13:$B$16,1)),"")</f>
        <v/>
      </c>
      <c r="V2632" t="e">
        <f>MIN(VLOOKUP($U2632,margin_ranges!$A$5:$D$10,4,FALSE),$P2632*100)</f>
        <v>#N/A</v>
      </c>
      <c r="Y2632" s="29" t="e">
        <f t="shared" si="40"/>
        <v>#N/A</v>
      </c>
    </row>
    <row r="2633" spans="1:25" x14ac:dyDescent="0.3">
      <c r="A2633" s="8" t="s">
        <v>17</v>
      </c>
      <c r="B2633" s="8" t="s">
        <v>4601</v>
      </c>
      <c r="C2633" s="8" t="s">
        <v>4602</v>
      </c>
      <c r="D2633" s="8" t="s">
        <v>4607</v>
      </c>
      <c r="E2633" s="8" t="s">
        <v>4608</v>
      </c>
      <c r="F2633" s="24">
        <v>0.19999999999999901</v>
      </c>
      <c r="G2633" s="24">
        <v>0</v>
      </c>
      <c r="H2633" s="25">
        <v>10.968299999999999</v>
      </c>
      <c r="I2633" s="25">
        <v>2.2221000000000002</v>
      </c>
      <c r="J2633" s="15">
        <v>135</v>
      </c>
      <c r="K2633" s="15">
        <v>30</v>
      </c>
      <c r="L2633" s="13">
        <v>0.2026</v>
      </c>
      <c r="M2633" s="7">
        <v>2.0188042400000001</v>
      </c>
      <c r="N2633" s="26">
        <v>1.55</v>
      </c>
      <c r="O2633" s="27" t="s">
        <v>22</v>
      </c>
      <c r="P2633" s="8">
        <v>0.2322187724</v>
      </c>
      <c r="Q2633" s="24">
        <v>0.2</v>
      </c>
      <c r="R2633" t="str">
        <f>IF($Q2633*100&gt;=VLOOKUP($O2633,margin_ranges!$A$5:$C$10,2,FALSE),IF($Q2633*100&lt;=VLOOKUP($O2633,margin_ranges!$A$5:$C$10,3,FALSE)+10,"IN RANGE","ABOVE RANGE"),"BELOW RANGE")</f>
        <v>IN RANGE</v>
      </c>
      <c r="S2633">
        <f>MIN(VLOOKUP($O2633,margin_ranges!$A$5:$D$10,4,FALSE),$P2633*100)</f>
        <v>23.221877239999998</v>
      </c>
      <c r="T2633" s="29">
        <f>(1-$S2633/100)/(1-$F2633)-1</f>
        <v>-4.0273465500001104E-2</v>
      </c>
      <c r="U2633" s="19" t="str">
        <f>IF(ABS(IFERROR(T2633,0))&gt;0.05,INDEX(margin_ranges!$C$13:$C$16,MATCH($F2633*100,margin_ranges!$B$13:$B$16,1)),"")</f>
        <v/>
      </c>
      <c r="V2633" t="e">
        <f>MIN(VLOOKUP($U2633,margin_ranges!$A$5:$D$10,4,FALSE),$P2633*100)</f>
        <v>#N/A</v>
      </c>
      <c r="Y2633" s="29" t="e">
        <f t="shared" si="40"/>
        <v>#N/A</v>
      </c>
    </row>
    <row r="2634" spans="1:25" x14ac:dyDescent="0.3">
      <c r="A2634" s="8" t="s">
        <v>35</v>
      </c>
      <c r="B2634" s="8" t="s">
        <v>11966</v>
      </c>
      <c r="C2634" s="8" t="s">
        <v>34</v>
      </c>
      <c r="D2634" s="8" t="s">
        <v>34</v>
      </c>
      <c r="E2634" s="8"/>
      <c r="F2634" s="24">
        <v>0.25</v>
      </c>
      <c r="G2634" s="24">
        <v>0</v>
      </c>
      <c r="H2634" s="25">
        <v>6.6134000000000004</v>
      </c>
      <c r="I2634" s="25">
        <v>1.1774</v>
      </c>
      <c r="J2634" s="15">
        <v>107</v>
      </c>
      <c r="K2634" s="15">
        <v>27</v>
      </c>
      <c r="L2634" s="13">
        <v>0.17799999999999999</v>
      </c>
      <c r="M2634" s="7">
        <v>3.0406515399999998</v>
      </c>
      <c r="N2634" s="26">
        <v>2.25</v>
      </c>
      <c r="O2634" s="27"/>
      <c r="P2634" s="8">
        <v>0.260027014</v>
      </c>
      <c r="Q2634" s="24">
        <v>0.25</v>
      </c>
      <c r="R2634" t="e">
        <f>IF($Q2634*100&gt;=VLOOKUP($O2634,margin_ranges!$A$5:$C$10,2,FALSE),IF($Q2634*100&lt;=VLOOKUP($O2634,margin_ranges!$A$5:$C$10,3,FALSE)+10,"IN RANGE","ABOVE RANGE"),"BELOW RANGE")</f>
        <v>#N/A</v>
      </c>
      <c r="S2634" t="e">
        <f>MIN(VLOOKUP($O2634,margin_ranges!$A$5:$D$10,4,FALSE),$P2634*100)</f>
        <v>#N/A</v>
      </c>
      <c r="T2634" s="29" t="e">
        <f>(1-$S2634/100)/(1-$F2634)-1</f>
        <v>#N/A</v>
      </c>
      <c r="U2634" s="19" t="str">
        <f>IF(ABS(IFERROR(T2634,0))&gt;0.05,INDEX(margin_ranges!$C$13:$C$16,MATCH($F2634*100,margin_ranges!$B$13:$B$16,1)),"")</f>
        <v/>
      </c>
      <c r="V2634" t="e">
        <f>MIN(VLOOKUP($U2634,margin_ranges!$A$5:$D$10,4,FALSE),$P2634*100)</f>
        <v>#N/A</v>
      </c>
      <c r="Y2634" s="29" t="e">
        <f t="shared" si="40"/>
        <v>#N/A</v>
      </c>
    </row>
    <row r="2635" spans="1:25" x14ac:dyDescent="0.3">
      <c r="A2635" s="8" t="s">
        <v>33</v>
      </c>
      <c r="B2635" s="8" t="s">
        <v>11966</v>
      </c>
      <c r="C2635" s="8" t="s">
        <v>11967</v>
      </c>
      <c r="D2635" s="8" t="s">
        <v>34</v>
      </c>
      <c r="E2635" s="8"/>
      <c r="F2635" s="24">
        <v>0.25</v>
      </c>
      <c r="G2635" s="24">
        <v>0</v>
      </c>
      <c r="H2635" s="25">
        <v>6.6134000000000004</v>
      </c>
      <c r="I2635" s="25">
        <v>1.1774</v>
      </c>
      <c r="J2635" s="15">
        <v>107</v>
      </c>
      <c r="K2635" s="15">
        <v>27</v>
      </c>
      <c r="L2635" s="13">
        <v>0.17799999999999999</v>
      </c>
      <c r="M2635" s="7">
        <v>3.0406515399999998</v>
      </c>
      <c r="N2635" s="26">
        <v>2.25</v>
      </c>
      <c r="O2635" s="27"/>
      <c r="P2635" s="8">
        <v>0.260027014</v>
      </c>
      <c r="Q2635" s="24">
        <v>0.25</v>
      </c>
      <c r="R2635" t="e">
        <f>IF($Q2635*100&gt;=VLOOKUP($O2635,margin_ranges!$A$5:$C$10,2,FALSE),IF($Q2635*100&lt;=VLOOKUP($O2635,margin_ranges!$A$5:$C$10,3,FALSE)+10,"IN RANGE","ABOVE RANGE"),"BELOW RANGE")</f>
        <v>#N/A</v>
      </c>
      <c r="S2635" t="e">
        <f>MIN(VLOOKUP($O2635,margin_ranges!$A$5:$D$10,4,FALSE),$P2635*100)</f>
        <v>#N/A</v>
      </c>
      <c r="T2635" s="29" t="e">
        <f>(1-$S2635/100)/(1-$F2635)-1</f>
        <v>#N/A</v>
      </c>
      <c r="U2635" s="19" t="str">
        <f>IF(ABS(IFERROR(T2635,0))&gt;0.05,INDEX(margin_ranges!$C$13:$C$16,MATCH($F2635*100,margin_ranges!$B$13:$B$16,1)),"")</f>
        <v/>
      </c>
      <c r="V2635" t="e">
        <f>MIN(VLOOKUP($U2635,margin_ranges!$A$5:$D$10,4,FALSE),$P2635*100)</f>
        <v>#N/A</v>
      </c>
      <c r="Y2635" s="29" t="e">
        <f t="shared" si="40"/>
        <v>#N/A</v>
      </c>
    </row>
    <row r="2636" spans="1:25" x14ac:dyDescent="0.3">
      <c r="A2636" s="8" t="s">
        <v>17</v>
      </c>
      <c r="B2636" s="8" t="s">
        <v>11966</v>
      </c>
      <c r="C2636" s="8" t="s">
        <v>11967</v>
      </c>
      <c r="D2636" s="8" t="s">
        <v>11968</v>
      </c>
      <c r="E2636" s="8" t="s">
        <v>11969</v>
      </c>
      <c r="F2636" s="24">
        <v>0.25</v>
      </c>
      <c r="G2636" s="24">
        <v>0</v>
      </c>
      <c r="H2636" s="25">
        <v>6.6121999999999996</v>
      </c>
      <c r="I2636" s="25">
        <v>1.1774</v>
      </c>
      <c r="J2636" s="15">
        <v>107</v>
      </c>
      <c r="K2636" s="15">
        <v>27</v>
      </c>
      <c r="L2636" s="13">
        <v>0.17810000000000001</v>
      </c>
      <c r="M2636" s="7">
        <v>3.0407025399999998</v>
      </c>
      <c r="N2636" s="26">
        <v>2.25</v>
      </c>
      <c r="O2636" s="27" t="s">
        <v>22</v>
      </c>
      <c r="P2636" s="8">
        <v>0.26003942549999998</v>
      </c>
      <c r="Q2636" s="24">
        <v>0.25</v>
      </c>
      <c r="R2636" t="str">
        <f>IF($Q2636*100&gt;=VLOOKUP($O2636,margin_ranges!$A$5:$C$10,2,FALSE),IF($Q2636*100&lt;=VLOOKUP($O2636,margin_ranges!$A$5:$C$10,3,FALSE)+10,"IN RANGE","ABOVE RANGE"),"BELOW RANGE")</f>
        <v>IN RANGE</v>
      </c>
      <c r="S2636">
        <f>MIN(VLOOKUP($O2636,margin_ranges!$A$5:$D$10,4,FALSE),$P2636*100)</f>
        <v>26.003942549999998</v>
      </c>
      <c r="T2636" s="29">
        <f>(1-$S2636/100)/(1-$F2636)-1</f>
        <v>-1.3385900666666672E-2</v>
      </c>
      <c r="U2636" s="19" t="str">
        <f>IF(ABS(IFERROR(T2636,0))&gt;0.05,INDEX(margin_ranges!$C$13:$C$16,MATCH($F2636*100,margin_ranges!$B$13:$B$16,1)),"")</f>
        <v/>
      </c>
      <c r="V2636" t="e">
        <f>MIN(VLOOKUP($U2636,margin_ranges!$A$5:$D$10,4,FALSE),$P2636*100)</f>
        <v>#N/A</v>
      </c>
      <c r="Y2636" s="29" t="e">
        <f t="shared" si="40"/>
        <v>#N/A</v>
      </c>
    </row>
    <row r="2637" spans="1:25" x14ac:dyDescent="0.3">
      <c r="A2637" s="8" t="s">
        <v>35</v>
      </c>
      <c r="B2637" s="8" t="s">
        <v>4697</v>
      </c>
      <c r="C2637" s="8" t="s">
        <v>34</v>
      </c>
      <c r="D2637" s="8" t="s">
        <v>34</v>
      </c>
      <c r="E2637" s="8"/>
      <c r="F2637" s="24">
        <v>0.18499805203452199</v>
      </c>
      <c r="G2637" s="24">
        <v>0.99482687999999997</v>
      </c>
      <c r="H2637" s="25">
        <v>3765.3807000000002</v>
      </c>
      <c r="I2637" s="25">
        <v>890.11170000000004</v>
      </c>
      <c r="J2637" s="15">
        <v>60563</v>
      </c>
      <c r="K2637" s="15">
        <v>10826</v>
      </c>
      <c r="L2637" s="13">
        <v>0.2364</v>
      </c>
      <c r="M2637" s="7">
        <v>2.2679945799999999</v>
      </c>
      <c r="N2637" s="26">
        <v>1.84842</v>
      </c>
      <c r="O2637" s="27"/>
      <c r="P2637" s="8">
        <v>0.184998052</v>
      </c>
      <c r="Q2637" s="24">
        <v>0.22470000000000001</v>
      </c>
      <c r="R2637" t="e">
        <f>IF($Q2637*100&gt;=VLOOKUP($O2637,margin_ranges!$A$5:$C$10,2,FALSE),IF($Q2637*100&lt;=VLOOKUP($O2637,margin_ranges!$A$5:$C$10,3,FALSE)+10,"IN RANGE","ABOVE RANGE"),"BELOW RANGE")</f>
        <v>#N/A</v>
      </c>
      <c r="S2637" t="e">
        <f>MIN(VLOOKUP($O2637,margin_ranges!$A$5:$D$10,4,FALSE),$P2637*100)</f>
        <v>#N/A</v>
      </c>
      <c r="T2637" s="29" t="e">
        <f>(1-$S2637/100)/(1-$F2637)-1</f>
        <v>#N/A</v>
      </c>
      <c r="U2637" s="19" t="str">
        <f>IF(ABS(IFERROR(T2637,0))&gt;0.05,INDEX(margin_ranges!$C$13:$C$16,MATCH($F2637*100,margin_ranges!$B$13:$B$16,1)),"")</f>
        <v/>
      </c>
      <c r="V2637" t="e">
        <f>MIN(VLOOKUP($U2637,margin_ranges!$A$5:$D$10,4,FALSE),$P2637*100)</f>
        <v>#N/A</v>
      </c>
      <c r="Y2637" s="29" t="e">
        <f t="shared" si="40"/>
        <v>#N/A</v>
      </c>
    </row>
    <row r="2638" spans="1:25" x14ac:dyDescent="0.3">
      <c r="A2638" s="8" t="s">
        <v>33</v>
      </c>
      <c r="B2638" s="8" t="s">
        <v>4697</v>
      </c>
      <c r="C2638" s="8" t="s">
        <v>4698</v>
      </c>
      <c r="D2638" s="8" t="s">
        <v>34</v>
      </c>
      <c r="E2638" s="8"/>
      <c r="F2638" s="24">
        <v>0.18499805203452199</v>
      </c>
      <c r="G2638" s="24">
        <v>0.99482687999999997</v>
      </c>
      <c r="H2638" s="25">
        <v>3765.3807000000002</v>
      </c>
      <c r="I2638" s="25">
        <v>890.11170000000004</v>
      </c>
      <c r="J2638" s="15">
        <v>60563</v>
      </c>
      <c r="K2638" s="15">
        <v>10826</v>
      </c>
      <c r="L2638" s="13">
        <v>0.2364</v>
      </c>
      <c r="M2638" s="7">
        <v>2.2679945799999999</v>
      </c>
      <c r="N2638" s="26">
        <v>1.84842</v>
      </c>
      <c r="O2638" s="27"/>
      <c r="P2638" s="8">
        <v>0.184998052</v>
      </c>
      <c r="Q2638" s="24">
        <v>0.22470000000000001</v>
      </c>
      <c r="R2638" t="e">
        <f>IF($Q2638*100&gt;=VLOOKUP($O2638,margin_ranges!$A$5:$C$10,2,FALSE),IF($Q2638*100&lt;=VLOOKUP($O2638,margin_ranges!$A$5:$C$10,3,FALSE)+10,"IN RANGE","ABOVE RANGE"),"BELOW RANGE")</f>
        <v>#N/A</v>
      </c>
      <c r="S2638" t="e">
        <f>MIN(VLOOKUP($O2638,margin_ranges!$A$5:$D$10,4,FALSE),$P2638*100)</f>
        <v>#N/A</v>
      </c>
      <c r="T2638" s="29" t="e">
        <f>(1-$S2638/100)/(1-$F2638)-1</f>
        <v>#N/A</v>
      </c>
      <c r="U2638" s="19" t="str">
        <f>IF(ABS(IFERROR(T2638,0))&gt;0.05,INDEX(margin_ranges!$C$13:$C$16,MATCH($F2638*100,margin_ranges!$B$13:$B$16,1)),"")</f>
        <v/>
      </c>
      <c r="V2638" t="e">
        <f>MIN(VLOOKUP($U2638,margin_ranges!$A$5:$D$10,4,FALSE),$P2638*100)</f>
        <v>#N/A</v>
      </c>
      <c r="Y2638" s="29" t="e">
        <f t="shared" ref="Y2638:Y2701" si="41">(1-$V2638/100)/(1-$F2638)-1</f>
        <v>#N/A</v>
      </c>
    </row>
    <row r="2639" spans="1:25" x14ac:dyDescent="0.3">
      <c r="A2639" s="8" t="s">
        <v>17</v>
      </c>
      <c r="B2639" s="8" t="s">
        <v>4697</v>
      </c>
      <c r="C2639" s="8" t="s">
        <v>4698</v>
      </c>
      <c r="D2639" s="8" t="s">
        <v>4717</v>
      </c>
      <c r="E2639" s="8" t="s">
        <v>4718</v>
      </c>
      <c r="F2639" s="24">
        <v>0.12176925294961</v>
      </c>
      <c r="G2639" s="24">
        <v>1</v>
      </c>
      <c r="H2639" s="25">
        <v>217.08330000000001</v>
      </c>
      <c r="I2639" s="25">
        <v>52.938299999999998</v>
      </c>
      <c r="J2639" s="15">
        <v>3526</v>
      </c>
      <c r="K2639" s="15">
        <v>426</v>
      </c>
      <c r="L2639" s="13">
        <v>0.24390000000000001</v>
      </c>
      <c r="M2639" s="7">
        <v>2.2203731800000002</v>
      </c>
      <c r="N2639" s="26">
        <v>1.95</v>
      </c>
      <c r="O2639" s="27" t="s">
        <v>22</v>
      </c>
      <c r="P2639" s="8">
        <v>0.1217692529</v>
      </c>
      <c r="Q2639" s="24">
        <v>0.19</v>
      </c>
      <c r="R2639" t="str">
        <f>IF($Q2639*100&gt;=VLOOKUP($O2639,margin_ranges!$A$5:$C$10,2,FALSE),IF($Q2639*100&lt;=VLOOKUP($O2639,margin_ranges!$A$5:$C$10,3,FALSE)+10,"IN RANGE","ABOVE RANGE"),"BELOW RANGE")</f>
        <v>BELOW RANGE</v>
      </c>
      <c r="S2639">
        <f>MIN(VLOOKUP($O2639,margin_ranges!$A$5:$D$10,4,FALSE),$P2639*100)</f>
        <v>12.17692529</v>
      </c>
      <c r="T2639" s="29">
        <f>(1-$S2639/100)/(1-$F2639)-1</f>
        <v>5.6488591582137815E-11</v>
      </c>
      <c r="U2639" s="19" t="str">
        <f>IF(ABS(IFERROR(T2639,0))&gt;0.05,INDEX(margin_ranges!$C$13:$C$16,MATCH($F2639*100,margin_ranges!$B$13:$B$16,1)),"")</f>
        <v/>
      </c>
      <c r="V2639" t="e">
        <f>MIN(VLOOKUP($U2639,margin_ranges!$A$5:$D$10,4,FALSE),$P2639*100)</f>
        <v>#N/A</v>
      </c>
      <c r="Y2639" s="29" t="e">
        <f t="shared" si="41"/>
        <v>#N/A</v>
      </c>
    </row>
    <row r="2640" spans="1:25" x14ac:dyDescent="0.3">
      <c r="A2640" s="8" t="s">
        <v>17</v>
      </c>
      <c r="B2640" s="8" t="s">
        <v>4697</v>
      </c>
      <c r="C2640" s="8" t="s">
        <v>4698</v>
      </c>
      <c r="D2640" s="8" t="s">
        <v>4703</v>
      </c>
      <c r="E2640" s="8" t="s">
        <v>4704</v>
      </c>
      <c r="F2640" s="24">
        <v>0.23531426914255499</v>
      </c>
      <c r="G2640" s="24">
        <v>1</v>
      </c>
      <c r="H2640" s="25">
        <v>98.0214</v>
      </c>
      <c r="I2640" s="25">
        <v>10.469900000000001</v>
      </c>
      <c r="J2640" s="15">
        <v>801</v>
      </c>
      <c r="K2640" s="15">
        <v>189</v>
      </c>
      <c r="L2640" s="13">
        <v>0.10680000000000001</v>
      </c>
      <c r="M2640" s="7">
        <v>2.5500672</v>
      </c>
      <c r="N2640" s="26">
        <v>1.95</v>
      </c>
      <c r="O2640" s="27" t="s">
        <v>479</v>
      </c>
      <c r="P2640" s="8">
        <v>0.2353142691</v>
      </c>
      <c r="Q2640" s="24">
        <v>0.33</v>
      </c>
      <c r="R2640" t="str">
        <f>IF($Q2640*100&gt;=VLOOKUP($O2640,margin_ranges!$A$5:$C$10,2,FALSE),IF($Q2640*100&lt;=VLOOKUP($O2640,margin_ranges!$A$5:$C$10,3,FALSE)+10,"IN RANGE","ABOVE RANGE"),"BELOW RANGE")</f>
        <v>IN RANGE</v>
      </c>
      <c r="S2640">
        <f>MIN(VLOOKUP($O2640,margin_ranges!$A$5:$D$10,4,FALSE),$P2640*100)</f>
        <v>23.53142691</v>
      </c>
      <c r="T2640" s="29">
        <f>(1-$S2640/100)/(1-$F2640)-1</f>
        <v>5.5650151153940897E-11</v>
      </c>
      <c r="U2640" s="19" t="str">
        <f>IF(ABS(IFERROR(T2640,0))&gt;0.05,INDEX(margin_ranges!$C$13:$C$16,MATCH($F2640*100,margin_ranges!$B$13:$B$16,1)),"")</f>
        <v/>
      </c>
      <c r="V2640" t="e">
        <f>MIN(VLOOKUP($U2640,margin_ranges!$A$5:$D$10,4,FALSE),$P2640*100)</f>
        <v>#N/A</v>
      </c>
      <c r="Y2640" s="29" t="e">
        <f t="shared" si="41"/>
        <v>#N/A</v>
      </c>
    </row>
    <row r="2641" spans="1:25" x14ac:dyDescent="0.3">
      <c r="A2641" s="8" t="s">
        <v>17</v>
      </c>
      <c r="B2641" s="8" t="s">
        <v>4697</v>
      </c>
      <c r="C2641" s="8" t="s">
        <v>4698</v>
      </c>
      <c r="D2641" s="8" t="s">
        <v>4701</v>
      </c>
      <c r="E2641" s="8" t="s">
        <v>4702</v>
      </c>
      <c r="F2641" s="24">
        <v>0.27325982382315001</v>
      </c>
      <c r="G2641" s="24">
        <v>1</v>
      </c>
      <c r="H2641" s="25">
        <v>637.36530000000005</v>
      </c>
      <c r="I2641" s="25">
        <v>124.80110000000001</v>
      </c>
      <c r="J2641" s="15">
        <v>9788</v>
      </c>
      <c r="K2641" s="15">
        <v>2622</v>
      </c>
      <c r="L2641" s="13">
        <v>0.1958</v>
      </c>
      <c r="M2641" s="7">
        <v>2.6144144300000001</v>
      </c>
      <c r="N2641" s="26">
        <v>1.9</v>
      </c>
      <c r="O2641" s="27" t="s">
        <v>22</v>
      </c>
      <c r="P2641" s="8">
        <v>0.27325982380000002</v>
      </c>
      <c r="Q2641" s="24">
        <v>0.32</v>
      </c>
      <c r="R2641" t="str">
        <f>IF($Q2641*100&gt;=VLOOKUP($O2641,margin_ranges!$A$5:$C$10,2,FALSE),IF($Q2641*100&lt;=VLOOKUP($O2641,margin_ranges!$A$5:$C$10,3,FALSE)+10,"IN RANGE","ABOVE RANGE"),"BELOW RANGE")</f>
        <v>IN RANGE</v>
      </c>
      <c r="S2641">
        <f>MIN(VLOOKUP($O2641,margin_ranges!$A$5:$D$10,4,FALSE),$P2641*100)</f>
        <v>27.325982380000003</v>
      </c>
      <c r="T2641" s="29">
        <f>(1-$S2641/100)/(1-$F2641)-1</f>
        <v>3.1854519022544991E-11</v>
      </c>
      <c r="U2641" s="19" t="str">
        <f>IF(ABS(IFERROR(T2641,0))&gt;0.05,INDEX(margin_ranges!$C$13:$C$16,MATCH($F2641*100,margin_ranges!$B$13:$B$16,1)),"")</f>
        <v/>
      </c>
      <c r="V2641" t="e">
        <f>MIN(VLOOKUP($U2641,margin_ranges!$A$5:$D$10,4,FALSE),$P2641*100)</f>
        <v>#N/A</v>
      </c>
      <c r="Y2641" s="29" t="e">
        <f t="shared" si="41"/>
        <v>#N/A</v>
      </c>
    </row>
    <row r="2642" spans="1:25" x14ac:dyDescent="0.3">
      <c r="A2642" s="8" t="s">
        <v>17</v>
      </c>
      <c r="B2642" s="8" t="s">
        <v>4697</v>
      </c>
      <c r="C2642" s="8" t="s">
        <v>4698</v>
      </c>
      <c r="D2642" s="8" t="s">
        <v>4715</v>
      </c>
      <c r="E2642" s="8" t="s">
        <v>4716</v>
      </c>
      <c r="F2642" s="24">
        <v>0.223674882321758</v>
      </c>
      <c r="G2642" s="24">
        <v>1</v>
      </c>
      <c r="H2642" s="25">
        <v>59.799900000000001</v>
      </c>
      <c r="I2642" s="25">
        <v>9.35</v>
      </c>
      <c r="J2642" s="15">
        <v>705</v>
      </c>
      <c r="K2642" s="15">
        <v>158</v>
      </c>
      <c r="L2642" s="13">
        <v>0.15640000000000001</v>
      </c>
      <c r="M2642" s="7">
        <v>2.5118342199999999</v>
      </c>
      <c r="N2642" s="26">
        <v>1.95</v>
      </c>
      <c r="O2642" s="27" t="s">
        <v>479</v>
      </c>
      <c r="P2642" s="8">
        <v>0.22367488229999999</v>
      </c>
      <c r="Q2642" s="24">
        <v>0.33</v>
      </c>
      <c r="R2642" t="str">
        <f>IF($Q2642*100&gt;=VLOOKUP($O2642,margin_ranges!$A$5:$C$10,2,FALSE),IF($Q2642*100&lt;=VLOOKUP($O2642,margin_ranges!$A$5:$C$10,3,FALSE)+10,"IN RANGE","ABOVE RANGE"),"BELOW RANGE")</f>
        <v>IN RANGE</v>
      </c>
      <c r="S2642">
        <f>MIN(VLOOKUP($O2642,margin_ranges!$A$5:$D$10,4,FALSE),$P2642*100)</f>
        <v>22.367488229999999</v>
      </c>
      <c r="T2642" s="29">
        <f>(1-$S2642/100)/(1-$F2642)-1</f>
        <v>2.8026914122847302E-11</v>
      </c>
      <c r="U2642" s="19" t="str">
        <f>IF(ABS(IFERROR(T2642,0))&gt;0.05,INDEX(margin_ranges!$C$13:$C$16,MATCH($F2642*100,margin_ranges!$B$13:$B$16,1)),"")</f>
        <v/>
      </c>
      <c r="V2642" t="e">
        <f>MIN(VLOOKUP($U2642,margin_ranges!$A$5:$D$10,4,FALSE),$P2642*100)</f>
        <v>#N/A</v>
      </c>
      <c r="Y2642" s="29" t="e">
        <f t="shared" si="41"/>
        <v>#N/A</v>
      </c>
    </row>
    <row r="2643" spans="1:25" x14ac:dyDescent="0.3">
      <c r="A2643" s="8" t="s">
        <v>17</v>
      </c>
      <c r="B2643" s="8" t="s">
        <v>4697</v>
      </c>
      <c r="C2643" s="8" t="s">
        <v>4698</v>
      </c>
      <c r="D2643" s="8" t="s">
        <v>4725</v>
      </c>
      <c r="E2643" s="8" t="s">
        <v>4726</v>
      </c>
      <c r="F2643" s="24">
        <v>0.16526019110720699</v>
      </c>
      <c r="G2643" s="24">
        <v>1</v>
      </c>
      <c r="H2643" s="25">
        <v>1014.6327</v>
      </c>
      <c r="I2643" s="25">
        <v>295.33269999999999</v>
      </c>
      <c r="J2643" s="15">
        <v>20167</v>
      </c>
      <c r="K2643" s="15">
        <v>3325</v>
      </c>
      <c r="L2643" s="13">
        <v>0.29110000000000003</v>
      </c>
      <c r="M2643" s="7">
        <v>2.2761583700000001</v>
      </c>
      <c r="N2643" s="26">
        <v>1.9</v>
      </c>
      <c r="O2643" s="27" t="s">
        <v>22</v>
      </c>
      <c r="P2643" s="8">
        <v>0.16526019110000001</v>
      </c>
      <c r="Q2643" s="24">
        <v>0.2</v>
      </c>
      <c r="R2643" t="str">
        <f>IF($Q2643*100&gt;=VLOOKUP($O2643,margin_ranges!$A$5:$C$10,2,FALSE),IF($Q2643*100&lt;=VLOOKUP($O2643,margin_ranges!$A$5:$C$10,3,FALSE)+10,"IN RANGE","ABOVE RANGE"),"BELOW RANGE")</f>
        <v>IN RANGE</v>
      </c>
      <c r="S2643">
        <f>MIN(VLOOKUP($O2643,margin_ranges!$A$5:$D$10,4,FALSE),$P2643*100)</f>
        <v>16.52601911</v>
      </c>
      <c r="T2643" s="29">
        <f>(1-$S2643/100)/(1-$F2643)-1</f>
        <v>8.6337603732999924E-12</v>
      </c>
      <c r="U2643" s="19" t="str">
        <f>IF(ABS(IFERROR(T2643,0))&gt;0.05,INDEX(margin_ranges!$C$13:$C$16,MATCH($F2643*100,margin_ranges!$B$13:$B$16,1)),"")</f>
        <v/>
      </c>
      <c r="V2643" t="e">
        <f>MIN(VLOOKUP($U2643,margin_ranges!$A$5:$D$10,4,FALSE),$P2643*100)</f>
        <v>#N/A</v>
      </c>
      <c r="Y2643" s="29" t="e">
        <f t="shared" si="41"/>
        <v>#N/A</v>
      </c>
    </row>
    <row r="2644" spans="1:25" x14ac:dyDescent="0.3">
      <c r="A2644" s="8" t="s">
        <v>17</v>
      </c>
      <c r="B2644" s="8" t="s">
        <v>4697</v>
      </c>
      <c r="C2644" s="8" t="s">
        <v>4698</v>
      </c>
      <c r="D2644" s="8" t="s">
        <v>4705</v>
      </c>
      <c r="E2644" s="8" t="s">
        <v>4706</v>
      </c>
      <c r="F2644" s="24">
        <v>0.24656931848765601</v>
      </c>
      <c r="G2644" s="24">
        <v>1</v>
      </c>
      <c r="H2644" s="25">
        <v>174.44810000000001</v>
      </c>
      <c r="I2644" s="25">
        <v>23.889800000000001</v>
      </c>
      <c r="J2644" s="15">
        <v>1807</v>
      </c>
      <c r="K2644" s="15">
        <v>446</v>
      </c>
      <c r="L2644" s="13">
        <v>0.13689999999999999</v>
      </c>
      <c r="M2644" s="7">
        <v>2.5217980199999999</v>
      </c>
      <c r="N2644" s="26">
        <v>1.9</v>
      </c>
      <c r="O2644" s="27" t="s">
        <v>162</v>
      </c>
      <c r="P2644" s="8">
        <v>0.2465693185</v>
      </c>
      <c r="Q2644" s="24">
        <v>0.3</v>
      </c>
      <c r="R2644" t="str">
        <f>IF($Q2644*100&gt;=VLOOKUP($O2644,margin_ranges!$A$5:$C$10,2,FALSE),IF($Q2644*100&lt;=VLOOKUP($O2644,margin_ranges!$A$5:$C$10,3,FALSE)+10,"IN RANGE","ABOVE RANGE"),"BELOW RANGE")</f>
        <v>IN RANGE</v>
      </c>
      <c r="S2644">
        <f>MIN(VLOOKUP($O2644,margin_ranges!$A$5:$D$10,4,FALSE),$P2644*100)</f>
        <v>24.656931849999999</v>
      </c>
      <c r="T2644" s="29">
        <f>(1-$S2644/100)/(1-$F2644)-1</f>
        <v>-1.6383561174393435E-11</v>
      </c>
      <c r="U2644" s="19" t="str">
        <f>IF(ABS(IFERROR(T2644,0))&gt;0.05,INDEX(margin_ranges!$C$13:$C$16,MATCH($F2644*100,margin_ranges!$B$13:$B$16,1)),"")</f>
        <v/>
      </c>
      <c r="V2644" t="e">
        <f>MIN(VLOOKUP($U2644,margin_ranges!$A$5:$D$10,4,FALSE),$P2644*100)</f>
        <v>#N/A</v>
      </c>
      <c r="Y2644" s="29" t="e">
        <f t="shared" si="41"/>
        <v>#N/A</v>
      </c>
    </row>
    <row r="2645" spans="1:25" x14ac:dyDescent="0.3">
      <c r="A2645" s="8" t="s">
        <v>17</v>
      </c>
      <c r="B2645" s="8" t="s">
        <v>4697</v>
      </c>
      <c r="C2645" s="8" t="s">
        <v>4698</v>
      </c>
      <c r="D2645" s="8" t="s">
        <v>4707</v>
      </c>
      <c r="E2645" s="8" t="s">
        <v>4708</v>
      </c>
      <c r="F2645" s="24">
        <v>0.28995641028198599</v>
      </c>
      <c r="G2645" s="24">
        <v>0</v>
      </c>
      <c r="H2645" s="25">
        <v>4.1368</v>
      </c>
      <c r="I2645" s="25">
        <v>1.2710999999999999</v>
      </c>
      <c r="J2645" s="15">
        <v>43</v>
      </c>
      <c r="K2645" s="15">
        <v>12</v>
      </c>
      <c r="L2645" s="13">
        <v>0.30730000000000002</v>
      </c>
      <c r="M2645" s="7">
        <v>1.12669139</v>
      </c>
      <c r="N2645" s="26">
        <v>0.8</v>
      </c>
      <c r="O2645" s="27" t="s">
        <v>479</v>
      </c>
      <c r="P2645" s="8">
        <v>0.28995641030000002</v>
      </c>
      <c r="Q2645" s="24">
        <v>0.33</v>
      </c>
      <c r="R2645" t="str">
        <f>IF($Q2645*100&gt;=VLOOKUP($O2645,margin_ranges!$A$5:$C$10,2,FALSE),IF($Q2645*100&lt;=VLOOKUP($O2645,margin_ranges!$A$5:$C$10,3,FALSE)+10,"IN RANGE","ABOVE RANGE"),"BELOW RANGE")</f>
        <v>IN RANGE</v>
      </c>
      <c r="S2645">
        <f>MIN(VLOOKUP($O2645,margin_ranges!$A$5:$D$10,4,FALSE),$P2645*100)</f>
        <v>28.995641030000002</v>
      </c>
      <c r="T2645" s="29">
        <f>(1-$S2645/100)/(1-$F2645)-1</f>
        <v>-2.5370372469524227E-11</v>
      </c>
      <c r="U2645" s="19" t="str">
        <f>IF(ABS(IFERROR(T2645,0))&gt;0.05,INDEX(margin_ranges!$C$13:$C$16,MATCH($F2645*100,margin_ranges!$B$13:$B$16,1)),"")</f>
        <v/>
      </c>
      <c r="V2645" t="e">
        <f>MIN(VLOOKUP($U2645,margin_ranges!$A$5:$D$10,4,FALSE),$P2645*100)</f>
        <v>#N/A</v>
      </c>
      <c r="Y2645" s="29" t="e">
        <f t="shared" si="41"/>
        <v>#N/A</v>
      </c>
    </row>
    <row r="2646" spans="1:25" x14ac:dyDescent="0.3">
      <c r="A2646" s="8" t="s">
        <v>17</v>
      </c>
      <c r="B2646" s="8" t="s">
        <v>4697</v>
      </c>
      <c r="C2646" s="8" t="s">
        <v>4698</v>
      </c>
      <c r="D2646" s="8" t="s">
        <v>4721</v>
      </c>
      <c r="E2646" s="8" t="s">
        <v>4722</v>
      </c>
      <c r="F2646" s="24">
        <v>9.9009134673709101E-2</v>
      </c>
      <c r="G2646" s="24">
        <v>1</v>
      </c>
      <c r="H2646" s="25">
        <v>539.93200000000002</v>
      </c>
      <c r="I2646" s="25">
        <v>169.34909999999999</v>
      </c>
      <c r="J2646" s="15">
        <v>10996</v>
      </c>
      <c r="K2646" s="15">
        <v>1089</v>
      </c>
      <c r="L2646" s="13">
        <v>0.31359999999999999</v>
      </c>
      <c r="M2646" s="7">
        <v>2.1642838700000002</v>
      </c>
      <c r="N2646" s="26">
        <v>1.95</v>
      </c>
      <c r="O2646" s="27" t="s">
        <v>22</v>
      </c>
      <c r="P2646" s="8">
        <v>9.9009134700000001E-2</v>
      </c>
      <c r="Q2646" s="24">
        <v>0.15</v>
      </c>
      <c r="R2646" t="str">
        <f>IF($Q2646*100&gt;=VLOOKUP($O2646,margin_ranges!$A$5:$C$10,2,FALSE),IF($Q2646*100&lt;=VLOOKUP($O2646,margin_ranges!$A$5:$C$10,3,FALSE)+10,"IN RANGE","ABOVE RANGE"),"BELOW RANGE")</f>
        <v>BELOW RANGE</v>
      </c>
      <c r="S2646">
        <f>MIN(VLOOKUP($O2646,margin_ranges!$A$5:$D$10,4,FALSE),$P2646*100)</f>
        <v>9.9009134700000008</v>
      </c>
      <c r="T2646" s="29">
        <f>(1-$S2646/100)/(1-$F2646)-1</f>
        <v>-2.9179991756222989E-11</v>
      </c>
      <c r="U2646" s="19" t="str">
        <f>IF(ABS(IFERROR(T2646,0))&gt;0.05,INDEX(margin_ranges!$C$13:$C$16,MATCH($F2646*100,margin_ranges!$B$13:$B$16,1)),"")</f>
        <v/>
      </c>
      <c r="V2646" t="e">
        <f>MIN(VLOOKUP($U2646,margin_ranges!$A$5:$D$10,4,FALSE),$P2646*100)</f>
        <v>#N/A</v>
      </c>
      <c r="Y2646" s="29" t="e">
        <f t="shared" si="41"/>
        <v>#N/A</v>
      </c>
    </row>
    <row r="2647" spans="1:25" x14ac:dyDescent="0.3">
      <c r="A2647" s="8" t="s">
        <v>17</v>
      </c>
      <c r="B2647" s="8" t="s">
        <v>4697</v>
      </c>
      <c r="C2647" s="8" t="s">
        <v>4698</v>
      </c>
      <c r="D2647" s="8" t="s">
        <v>4719</v>
      </c>
      <c r="E2647" s="8" t="s">
        <v>4720</v>
      </c>
      <c r="F2647" s="24">
        <v>0.227530441072021</v>
      </c>
      <c r="G2647" s="24">
        <v>1</v>
      </c>
      <c r="H2647" s="25">
        <v>137.9838</v>
      </c>
      <c r="I2647" s="25">
        <v>16.4939</v>
      </c>
      <c r="J2647" s="15">
        <v>1217</v>
      </c>
      <c r="K2647" s="15">
        <v>277</v>
      </c>
      <c r="L2647" s="13">
        <v>0.1195</v>
      </c>
      <c r="M2647" s="7">
        <v>2.45964385</v>
      </c>
      <c r="N2647" s="26">
        <v>1.9</v>
      </c>
      <c r="O2647" s="27" t="s">
        <v>162</v>
      </c>
      <c r="P2647" s="8">
        <v>0.22753044110000001</v>
      </c>
      <c r="Q2647" s="24">
        <v>0.3</v>
      </c>
      <c r="R2647" t="str">
        <f>IF($Q2647*100&gt;=VLOOKUP($O2647,margin_ranges!$A$5:$C$10,2,FALSE),IF($Q2647*100&lt;=VLOOKUP($O2647,margin_ranges!$A$5:$C$10,3,FALSE)+10,"IN RANGE","ABOVE RANGE"),"BELOW RANGE")</f>
        <v>IN RANGE</v>
      </c>
      <c r="S2647">
        <f>MIN(VLOOKUP($O2647,margin_ranges!$A$5:$D$10,4,FALSE),$P2647*100)</f>
        <v>22.753044110000001</v>
      </c>
      <c r="T2647" s="29">
        <f>(1-$S2647/100)/(1-$F2647)-1</f>
        <v>-3.6220137999976032E-11</v>
      </c>
      <c r="U2647" s="19" t="str">
        <f>IF(ABS(IFERROR(T2647,0))&gt;0.05,INDEX(margin_ranges!$C$13:$C$16,MATCH($F2647*100,margin_ranges!$B$13:$B$16,1)),"")</f>
        <v/>
      </c>
      <c r="V2647" t="e">
        <f>MIN(VLOOKUP($U2647,margin_ranges!$A$5:$D$10,4,FALSE),$P2647*100)</f>
        <v>#N/A</v>
      </c>
      <c r="Y2647" s="29" t="e">
        <f t="shared" si="41"/>
        <v>#N/A</v>
      </c>
    </row>
    <row r="2648" spans="1:25" x14ac:dyDescent="0.3">
      <c r="A2648" s="8" t="s">
        <v>17</v>
      </c>
      <c r="B2648" s="8" t="s">
        <v>4697</v>
      </c>
      <c r="C2648" s="8" t="s">
        <v>4698</v>
      </c>
      <c r="D2648" s="8" t="s">
        <v>4709</v>
      </c>
      <c r="E2648" s="8" t="s">
        <v>4710</v>
      </c>
      <c r="F2648" s="24">
        <v>0.18706391776117501</v>
      </c>
      <c r="G2648" s="24">
        <v>1</v>
      </c>
      <c r="H2648" s="25">
        <v>511.80869999999999</v>
      </c>
      <c r="I2648" s="25">
        <v>101.45910000000001</v>
      </c>
      <c r="J2648" s="15">
        <v>7301</v>
      </c>
      <c r="K2648" s="15">
        <v>1302</v>
      </c>
      <c r="L2648" s="13">
        <v>0.19819999999999999</v>
      </c>
      <c r="M2648" s="7">
        <v>2.3987125699999998</v>
      </c>
      <c r="N2648" s="26">
        <v>1.95</v>
      </c>
      <c r="O2648" s="27" t="s">
        <v>22</v>
      </c>
      <c r="P2648" s="8">
        <v>0.18706391780000001</v>
      </c>
      <c r="Q2648" s="24">
        <v>0.21</v>
      </c>
      <c r="R2648" t="str">
        <f>IF($Q2648*100&gt;=VLOOKUP($O2648,margin_ranges!$A$5:$C$10,2,FALSE),IF($Q2648*100&lt;=VLOOKUP($O2648,margin_ranges!$A$5:$C$10,3,FALSE)+10,"IN RANGE","ABOVE RANGE"),"BELOW RANGE")</f>
        <v>IN RANGE</v>
      </c>
      <c r="S2648">
        <f>MIN(VLOOKUP($O2648,margin_ranges!$A$5:$D$10,4,FALSE),$P2648*100)</f>
        <v>18.706391780000001</v>
      </c>
      <c r="T2648" s="29">
        <f>(1-$S2648/100)/(1-$F2648)-1</f>
        <v>-4.7758907939510209E-11</v>
      </c>
      <c r="U2648" s="19" t="str">
        <f>IF(ABS(IFERROR(T2648,0))&gt;0.05,INDEX(margin_ranges!$C$13:$C$16,MATCH($F2648*100,margin_ranges!$B$13:$B$16,1)),"")</f>
        <v/>
      </c>
      <c r="V2648" t="e">
        <f>MIN(VLOOKUP($U2648,margin_ranges!$A$5:$D$10,4,FALSE),$P2648*100)</f>
        <v>#N/A</v>
      </c>
      <c r="Y2648" s="29" t="e">
        <f t="shared" si="41"/>
        <v>#N/A</v>
      </c>
    </row>
    <row r="2649" spans="1:25" x14ac:dyDescent="0.3">
      <c r="A2649" s="8" t="s">
        <v>17</v>
      </c>
      <c r="B2649" s="8" t="s">
        <v>4697</v>
      </c>
      <c r="C2649" s="8" t="s">
        <v>4698</v>
      </c>
      <c r="D2649" s="8" t="s">
        <v>4713</v>
      </c>
      <c r="E2649" s="8" t="s">
        <v>4714</v>
      </c>
      <c r="F2649" s="24">
        <v>0.24652772885073401</v>
      </c>
      <c r="G2649" s="24">
        <v>1</v>
      </c>
      <c r="H2649" s="25">
        <v>168.7698</v>
      </c>
      <c r="I2649" s="25">
        <v>27.421500000000002</v>
      </c>
      <c r="J2649" s="15">
        <v>2129</v>
      </c>
      <c r="K2649" s="15">
        <v>525</v>
      </c>
      <c r="L2649" s="13">
        <v>0.16250000000000001</v>
      </c>
      <c r="M2649" s="7">
        <v>2.5880182700000001</v>
      </c>
      <c r="N2649" s="26">
        <v>1.95</v>
      </c>
      <c r="O2649" s="27" t="s">
        <v>162</v>
      </c>
      <c r="P2649" s="8">
        <v>0.24652772889999999</v>
      </c>
      <c r="Q2649" s="24">
        <v>0.3</v>
      </c>
      <c r="R2649" t="str">
        <f>IF($Q2649*100&gt;=VLOOKUP($O2649,margin_ranges!$A$5:$C$10,2,FALSE),IF($Q2649*100&lt;=VLOOKUP($O2649,margin_ranges!$A$5:$C$10,3,FALSE)+10,"IN RANGE","ABOVE RANGE"),"BELOW RANGE")</f>
        <v>IN RANGE</v>
      </c>
      <c r="S2649">
        <f>MIN(VLOOKUP($O2649,margin_ranges!$A$5:$D$10,4,FALSE),$P2649*100)</f>
        <v>24.652772889999998</v>
      </c>
      <c r="T2649" s="29">
        <f>(1-$S2649/100)/(1-$F2649)-1</f>
        <v>-6.5385141745366582E-11</v>
      </c>
      <c r="U2649" s="19" t="str">
        <f>IF(ABS(IFERROR(T2649,0))&gt;0.05,INDEX(margin_ranges!$C$13:$C$16,MATCH($F2649*100,margin_ranges!$B$13:$B$16,1)),"")</f>
        <v/>
      </c>
      <c r="V2649" t="e">
        <f>MIN(VLOOKUP($U2649,margin_ranges!$A$5:$D$10,4,FALSE),$P2649*100)</f>
        <v>#N/A</v>
      </c>
      <c r="Y2649" s="29" t="e">
        <f t="shared" si="41"/>
        <v>#N/A</v>
      </c>
    </row>
    <row r="2650" spans="1:25" x14ac:dyDescent="0.3">
      <c r="A2650" s="8" t="s">
        <v>17</v>
      </c>
      <c r="B2650" s="8" t="s">
        <v>4697</v>
      </c>
      <c r="C2650" s="8" t="s">
        <v>4698</v>
      </c>
      <c r="D2650" s="8" t="s">
        <v>4723</v>
      </c>
      <c r="E2650" s="8" t="s">
        <v>4724</v>
      </c>
      <c r="F2650" s="24">
        <v>0.28999999999999998</v>
      </c>
      <c r="G2650" s="24">
        <v>1</v>
      </c>
      <c r="H2650" s="25">
        <v>53.821899999999999</v>
      </c>
      <c r="I2650" s="25">
        <v>17.342099999999999</v>
      </c>
      <c r="J2650" s="15">
        <v>645</v>
      </c>
      <c r="K2650" s="15">
        <v>164</v>
      </c>
      <c r="L2650" s="13">
        <v>0.32219999999999999</v>
      </c>
      <c r="M2650" s="7">
        <v>1.2400586499999999</v>
      </c>
      <c r="N2650" s="26">
        <v>0.8</v>
      </c>
      <c r="O2650" s="27" t="s">
        <v>22</v>
      </c>
      <c r="P2650" s="8">
        <v>0.3548692242</v>
      </c>
      <c r="Q2650" s="24">
        <v>0.28999999999999998</v>
      </c>
      <c r="R2650" t="str">
        <f>IF($Q2650*100&gt;=VLOOKUP($O2650,margin_ranges!$A$5:$C$10,2,FALSE),IF($Q2650*100&lt;=VLOOKUP($O2650,margin_ranges!$A$5:$C$10,3,FALSE)+10,"IN RANGE","ABOVE RANGE"),"BELOW RANGE")</f>
        <v>IN RANGE</v>
      </c>
      <c r="S2650">
        <f>MIN(VLOOKUP($O2650,margin_ranges!$A$5:$D$10,4,FALSE),$P2650*100)</f>
        <v>29.75</v>
      </c>
      <c r="T2650" s="29">
        <f>(1-$S2650/100)/(1-$F2650)-1</f>
        <v>-1.0563380281690127E-2</v>
      </c>
      <c r="U2650" s="19" t="str">
        <f>IF(ABS(IFERROR(T2650,0))&gt;0.05,INDEX(margin_ranges!$C$13:$C$16,MATCH($F2650*100,margin_ranges!$B$13:$B$16,1)),"")</f>
        <v/>
      </c>
      <c r="V2650" t="e">
        <f>MIN(VLOOKUP($U2650,margin_ranges!$A$5:$D$10,4,FALSE),$P2650*100)</f>
        <v>#N/A</v>
      </c>
      <c r="Y2650" s="29" t="e">
        <f t="shared" si="41"/>
        <v>#N/A</v>
      </c>
    </row>
    <row r="2651" spans="1:25" x14ac:dyDescent="0.3">
      <c r="A2651" s="8" t="s">
        <v>17</v>
      </c>
      <c r="B2651" s="8" t="s">
        <v>4697</v>
      </c>
      <c r="C2651" s="8" t="s">
        <v>4698</v>
      </c>
      <c r="D2651" s="8" t="s">
        <v>4699</v>
      </c>
      <c r="E2651" s="8" t="s">
        <v>4700</v>
      </c>
      <c r="F2651" s="24">
        <v>0.24</v>
      </c>
      <c r="G2651" s="24">
        <v>0</v>
      </c>
      <c r="H2651" s="25">
        <v>23.494399999999999</v>
      </c>
      <c r="I2651" s="25">
        <v>7.4208999999999996</v>
      </c>
      <c r="J2651" s="15">
        <v>270</v>
      </c>
      <c r="K2651" s="15">
        <v>55</v>
      </c>
      <c r="L2651" s="13">
        <v>0.31590000000000001</v>
      </c>
      <c r="M2651" s="7">
        <v>1.2122868</v>
      </c>
      <c r="N2651" s="26">
        <v>0.8</v>
      </c>
      <c r="O2651" s="27" t="s">
        <v>22</v>
      </c>
      <c r="P2651" s="8">
        <v>0.34009014910000002</v>
      </c>
      <c r="Q2651" s="24">
        <v>0.24</v>
      </c>
      <c r="R2651" t="str">
        <f>IF($Q2651*100&gt;=VLOOKUP($O2651,margin_ranges!$A$5:$C$10,2,FALSE),IF($Q2651*100&lt;=VLOOKUP($O2651,margin_ranges!$A$5:$C$10,3,FALSE)+10,"IN RANGE","ABOVE RANGE"),"BELOW RANGE")</f>
        <v>IN RANGE</v>
      </c>
      <c r="S2651">
        <f>MIN(VLOOKUP($O2651,margin_ranges!$A$5:$D$10,4,FALSE),$P2651*100)</f>
        <v>29.75</v>
      </c>
      <c r="T2651" s="29">
        <f>(1-$S2651/100)/(1-$F2651)-1</f>
        <v>-7.5657894736842146E-2</v>
      </c>
      <c r="U2651" s="19" t="str">
        <f>IF(ABS(IFERROR(T2651,0))&gt;0.05,INDEX(margin_ranges!$C$13:$C$16,MATCH($F2651*100,margin_ranges!$B$13:$B$16,1)),"")</f>
        <v>Maximize Fill (Type A+)</v>
      </c>
      <c r="V2651">
        <f>MIN(VLOOKUP($U2651,margin_ranges!$A$5:$D$10,4,FALSE),$P2651*100)</f>
        <v>19.75</v>
      </c>
      <c r="Y2651" s="29">
        <f t="shared" si="41"/>
        <v>5.5921052631578982E-2</v>
      </c>
    </row>
    <row r="2652" spans="1:25" x14ac:dyDescent="0.3">
      <c r="A2652" s="8" t="s">
        <v>17</v>
      </c>
      <c r="B2652" s="8" t="s">
        <v>4697</v>
      </c>
      <c r="C2652" s="8" t="s">
        <v>4698</v>
      </c>
      <c r="D2652" s="8" t="s">
        <v>4711</v>
      </c>
      <c r="E2652" s="8" t="s">
        <v>4712</v>
      </c>
      <c r="F2652" s="24">
        <v>0.24</v>
      </c>
      <c r="G2652" s="24">
        <v>1</v>
      </c>
      <c r="H2652" s="25">
        <v>124.0408</v>
      </c>
      <c r="I2652" s="25">
        <v>32.563099999999999</v>
      </c>
      <c r="J2652" s="15">
        <v>1167</v>
      </c>
      <c r="K2652" s="15">
        <v>238</v>
      </c>
      <c r="L2652" s="13">
        <v>0.26250000000000001</v>
      </c>
      <c r="M2652" s="7">
        <v>1.1950498300000001</v>
      </c>
      <c r="N2652" s="26">
        <v>0.8</v>
      </c>
      <c r="O2652" s="27" t="s">
        <v>22</v>
      </c>
      <c r="P2652" s="8">
        <v>0.3305718453</v>
      </c>
      <c r="Q2652" s="24">
        <v>0.24</v>
      </c>
      <c r="R2652" t="str">
        <f>IF($Q2652*100&gt;=VLOOKUP($O2652,margin_ranges!$A$5:$C$10,2,FALSE),IF($Q2652*100&lt;=VLOOKUP($O2652,margin_ranges!$A$5:$C$10,3,FALSE)+10,"IN RANGE","ABOVE RANGE"),"BELOW RANGE")</f>
        <v>IN RANGE</v>
      </c>
      <c r="S2652">
        <f>MIN(VLOOKUP($O2652,margin_ranges!$A$5:$D$10,4,FALSE),$P2652*100)</f>
        <v>29.75</v>
      </c>
      <c r="T2652" s="29">
        <f>(1-$S2652/100)/(1-$F2652)-1</f>
        <v>-7.5657894736842146E-2</v>
      </c>
      <c r="U2652" s="19" t="str">
        <f>IF(ABS(IFERROR(T2652,0))&gt;0.05,INDEX(margin_ranges!$C$13:$C$16,MATCH($F2652*100,margin_ranges!$B$13:$B$16,1)),"")</f>
        <v>Maximize Fill (Type A+)</v>
      </c>
      <c r="V2652">
        <f>MIN(VLOOKUP($U2652,margin_ranges!$A$5:$D$10,4,FALSE),$P2652*100)</f>
        <v>19.75</v>
      </c>
      <c r="Y2652" s="29">
        <f t="shared" si="41"/>
        <v>5.5921052631578982E-2</v>
      </c>
    </row>
    <row r="2653" spans="1:25" x14ac:dyDescent="0.3">
      <c r="A2653" s="8" t="s">
        <v>35</v>
      </c>
      <c r="B2653" s="8" t="s">
        <v>4727</v>
      </c>
      <c r="C2653" s="8" t="s">
        <v>34</v>
      </c>
      <c r="D2653" s="8" t="s">
        <v>34</v>
      </c>
      <c r="E2653" s="8"/>
      <c r="F2653" s="24">
        <v>0.32399230904670401</v>
      </c>
      <c r="G2653" s="24">
        <v>0.95295423000000001</v>
      </c>
      <c r="H2653" s="25">
        <v>8609.5470999999998</v>
      </c>
      <c r="I2653" s="25">
        <v>811.6454</v>
      </c>
      <c r="J2653" s="15">
        <v>5071</v>
      </c>
      <c r="K2653" s="15">
        <v>1570</v>
      </c>
      <c r="L2653" s="13">
        <v>9.4299999999999995E-2</v>
      </c>
      <c r="M2653" s="7">
        <v>0.20827628000000001</v>
      </c>
      <c r="N2653" s="26">
        <v>8.3182000000000006E-2</v>
      </c>
      <c r="O2653" s="27"/>
      <c r="P2653" s="8">
        <v>0.60061703340000006</v>
      </c>
      <c r="Q2653" s="24">
        <v>0.32400000000000001</v>
      </c>
      <c r="R2653" t="e">
        <f>IF($Q2653*100&gt;=VLOOKUP($O2653,margin_ranges!$A$5:$C$10,2,FALSE),IF($Q2653*100&lt;=VLOOKUP($O2653,margin_ranges!$A$5:$C$10,3,FALSE)+10,"IN RANGE","ABOVE RANGE"),"BELOW RANGE")</f>
        <v>#N/A</v>
      </c>
      <c r="S2653" t="e">
        <f>MIN(VLOOKUP($O2653,margin_ranges!$A$5:$D$10,4,FALSE),$P2653*100)</f>
        <v>#N/A</v>
      </c>
      <c r="T2653" s="29" t="e">
        <f>(1-$S2653/100)/(1-$F2653)-1</f>
        <v>#N/A</v>
      </c>
      <c r="U2653" s="19" t="str">
        <f>IF(ABS(IFERROR(T2653,0))&gt;0.05,INDEX(margin_ranges!$C$13:$C$16,MATCH($F2653*100,margin_ranges!$B$13:$B$16,1)),"")</f>
        <v/>
      </c>
      <c r="V2653" t="e">
        <f>MIN(VLOOKUP($U2653,margin_ranges!$A$5:$D$10,4,FALSE),$P2653*100)</f>
        <v>#N/A</v>
      </c>
      <c r="Y2653" s="29" t="e">
        <f t="shared" si="41"/>
        <v>#N/A</v>
      </c>
    </row>
    <row r="2654" spans="1:25" x14ac:dyDescent="0.3">
      <c r="A2654" s="8" t="s">
        <v>33</v>
      </c>
      <c r="B2654" s="8" t="s">
        <v>4727</v>
      </c>
      <c r="C2654" s="8" t="s">
        <v>4728</v>
      </c>
      <c r="D2654" s="8" t="s">
        <v>34</v>
      </c>
      <c r="E2654" s="8"/>
      <c r="F2654" s="24">
        <v>0.32399230904670401</v>
      </c>
      <c r="G2654" s="24">
        <v>0.95295423000000001</v>
      </c>
      <c r="H2654" s="25">
        <v>8609.5470999999998</v>
      </c>
      <c r="I2654" s="25">
        <v>811.6454</v>
      </c>
      <c r="J2654" s="15">
        <v>5071</v>
      </c>
      <c r="K2654" s="15">
        <v>1570</v>
      </c>
      <c r="L2654" s="13">
        <v>9.4299999999999995E-2</v>
      </c>
      <c r="M2654" s="7">
        <v>0.20827628000000001</v>
      </c>
      <c r="N2654" s="26">
        <v>8.3182000000000006E-2</v>
      </c>
      <c r="O2654" s="27"/>
      <c r="P2654" s="8">
        <v>0.60061703340000006</v>
      </c>
      <c r="Q2654" s="24">
        <v>0.32400000000000001</v>
      </c>
      <c r="R2654" t="e">
        <f>IF($Q2654*100&gt;=VLOOKUP($O2654,margin_ranges!$A$5:$C$10,2,FALSE),IF($Q2654*100&lt;=VLOOKUP($O2654,margin_ranges!$A$5:$C$10,3,FALSE)+10,"IN RANGE","ABOVE RANGE"),"BELOW RANGE")</f>
        <v>#N/A</v>
      </c>
      <c r="S2654" t="e">
        <f>MIN(VLOOKUP($O2654,margin_ranges!$A$5:$D$10,4,FALSE),$P2654*100)</f>
        <v>#N/A</v>
      </c>
      <c r="T2654" s="29" t="e">
        <f>(1-$S2654/100)/(1-$F2654)-1</f>
        <v>#N/A</v>
      </c>
      <c r="U2654" s="19" t="str">
        <f>IF(ABS(IFERROR(T2654,0))&gt;0.05,INDEX(margin_ranges!$C$13:$C$16,MATCH($F2654*100,margin_ranges!$B$13:$B$16,1)),"")</f>
        <v/>
      </c>
      <c r="V2654" t="e">
        <f>MIN(VLOOKUP($U2654,margin_ranges!$A$5:$D$10,4,FALSE),$P2654*100)</f>
        <v>#N/A</v>
      </c>
      <c r="Y2654" s="29" t="e">
        <f t="shared" si="41"/>
        <v>#N/A</v>
      </c>
    </row>
    <row r="2655" spans="1:25" x14ac:dyDescent="0.3">
      <c r="A2655" s="8" t="s">
        <v>17</v>
      </c>
      <c r="B2655" s="8" t="s">
        <v>4727</v>
      </c>
      <c r="C2655" s="8" t="s">
        <v>4728</v>
      </c>
      <c r="D2655" s="8" t="s">
        <v>4729</v>
      </c>
      <c r="E2655" s="8" t="s">
        <v>4730</v>
      </c>
      <c r="F2655" s="24">
        <v>0.35</v>
      </c>
      <c r="G2655" s="24">
        <v>1</v>
      </c>
      <c r="H2655" s="25">
        <v>594.93140000000005</v>
      </c>
      <c r="I2655" s="25">
        <v>160.10839999999999</v>
      </c>
      <c r="J2655" s="15">
        <v>799</v>
      </c>
      <c r="K2655" s="15">
        <v>280</v>
      </c>
      <c r="L2655" s="13">
        <v>0.26910000000000001</v>
      </c>
      <c r="M2655" s="7">
        <v>0.16628248000000001</v>
      </c>
      <c r="N2655" s="26">
        <v>0.05</v>
      </c>
      <c r="O2655" s="27" t="s">
        <v>92</v>
      </c>
      <c r="P2655" s="8">
        <v>0.6993068616</v>
      </c>
      <c r="Q2655" s="24">
        <v>0.35</v>
      </c>
      <c r="R2655" t="str">
        <f>IF($Q2655*100&gt;=VLOOKUP($O2655,margin_ranges!$A$5:$C$10,2,FALSE),IF($Q2655*100&lt;=VLOOKUP($O2655,margin_ranges!$A$5:$C$10,3,FALSE)+10,"IN RANGE","ABOVE RANGE"),"BELOW RANGE")</f>
        <v>IN RANGE</v>
      </c>
      <c r="S2655">
        <f>MIN(VLOOKUP($O2655,margin_ranges!$A$5:$D$10,4,FALSE),$P2655*100)</f>
        <v>29.75</v>
      </c>
      <c r="T2655" s="29">
        <f>(1-$S2655/100)/(1-$F2655)-1</f>
        <v>8.0769230769230704E-2</v>
      </c>
      <c r="U2655" s="19" t="str">
        <f>IF(ABS(IFERROR(T2655,0))&gt;0.05,INDEX(margin_ranges!$C$13:$C$16,MATCH($F2655*100,margin_ranges!$B$13:$B$16,1)),"")</f>
        <v>Margin Over Fill (Type C)</v>
      </c>
      <c r="V2655">
        <f>MIN(VLOOKUP($U2655,margin_ranges!$A$5:$D$10,4,FALSE),$P2655*100)</f>
        <v>43</v>
      </c>
      <c r="Y2655" s="29">
        <f t="shared" si="41"/>
        <v>-0.12307692307692297</v>
      </c>
    </row>
    <row r="2656" spans="1:25" x14ac:dyDescent="0.3">
      <c r="A2656" s="8" t="s">
        <v>17</v>
      </c>
      <c r="B2656" s="8" t="s">
        <v>4727</v>
      </c>
      <c r="C2656" s="8" t="s">
        <v>4728</v>
      </c>
      <c r="D2656" s="8" t="s">
        <v>4737</v>
      </c>
      <c r="E2656" s="8" t="s">
        <v>4738</v>
      </c>
      <c r="F2656" s="24">
        <v>0.35</v>
      </c>
      <c r="G2656" s="24">
        <v>1</v>
      </c>
      <c r="H2656" s="25">
        <v>257.7158</v>
      </c>
      <c r="I2656" s="25">
        <v>36.516399999999997</v>
      </c>
      <c r="J2656" s="15">
        <v>781</v>
      </c>
      <c r="K2656" s="15">
        <v>259</v>
      </c>
      <c r="L2656" s="13">
        <v>0.14169999999999999</v>
      </c>
      <c r="M2656" s="7">
        <v>0.71254640999999996</v>
      </c>
      <c r="N2656" s="26">
        <v>0.25</v>
      </c>
      <c r="O2656" s="27" t="s">
        <v>92</v>
      </c>
      <c r="P2656" s="8">
        <v>0.64914565940000002</v>
      </c>
      <c r="Q2656" s="24">
        <v>0.35</v>
      </c>
      <c r="R2656" t="str">
        <f>IF($Q2656*100&gt;=VLOOKUP($O2656,margin_ranges!$A$5:$C$10,2,FALSE),IF($Q2656*100&lt;=VLOOKUP($O2656,margin_ranges!$A$5:$C$10,3,FALSE)+10,"IN RANGE","ABOVE RANGE"),"BELOW RANGE")</f>
        <v>IN RANGE</v>
      </c>
      <c r="S2656">
        <f>MIN(VLOOKUP($O2656,margin_ranges!$A$5:$D$10,4,FALSE),$P2656*100)</f>
        <v>29.75</v>
      </c>
      <c r="T2656" s="29">
        <f>(1-$S2656/100)/(1-$F2656)-1</f>
        <v>8.0769230769230704E-2</v>
      </c>
      <c r="U2656" s="19" t="str">
        <f>IF(ABS(IFERROR(T2656,0))&gt;0.05,INDEX(margin_ranges!$C$13:$C$16,MATCH($F2656*100,margin_ranges!$B$13:$B$16,1)),"")</f>
        <v>Margin Over Fill (Type C)</v>
      </c>
      <c r="V2656">
        <f>MIN(VLOOKUP($U2656,margin_ranges!$A$5:$D$10,4,FALSE),$P2656*100)</f>
        <v>43</v>
      </c>
      <c r="Y2656" s="29">
        <f t="shared" si="41"/>
        <v>-0.12307692307692297</v>
      </c>
    </row>
    <row r="2657" spans="1:25" x14ac:dyDescent="0.3">
      <c r="A2657" s="8" t="s">
        <v>17</v>
      </c>
      <c r="B2657" s="8" t="s">
        <v>4727</v>
      </c>
      <c r="C2657" s="8" t="s">
        <v>4728</v>
      </c>
      <c r="D2657" s="8" t="s">
        <v>4745</v>
      </c>
      <c r="E2657" s="8" t="s">
        <v>4746</v>
      </c>
      <c r="F2657" s="24">
        <v>0.35</v>
      </c>
      <c r="G2657" s="24">
        <v>1</v>
      </c>
      <c r="H2657" s="25">
        <v>1378.5844</v>
      </c>
      <c r="I2657" s="25">
        <v>60.623699999999999</v>
      </c>
      <c r="J2657" s="15">
        <v>304</v>
      </c>
      <c r="K2657" s="15">
        <v>100</v>
      </c>
      <c r="L2657" s="13">
        <v>4.3999999999999997E-2</v>
      </c>
      <c r="M2657" s="7">
        <v>0.16719059</v>
      </c>
      <c r="N2657" s="26">
        <v>0.05</v>
      </c>
      <c r="O2657" s="27" t="s">
        <v>92</v>
      </c>
      <c r="P2657" s="8">
        <v>0.70094009869999996</v>
      </c>
      <c r="Q2657" s="24">
        <v>0.35</v>
      </c>
      <c r="R2657" t="str">
        <f>IF($Q2657*100&gt;=VLOOKUP($O2657,margin_ranges!$A$5:$C$10,2,FALSE),IF($Q2657*100&lt;=VLOOKUP($O2657,margin_ranges!$A$5:$C$10,3,FALSE)+10,"IN RANGE","ABOVE RANGE"),"BELOW RANGE")</f>
        <v>IN RANGE</v>
      </c>
      <c r="S2657">
        <f>MIN(VLOOKUP($O2657,margin_ranges!$A$5:$D$10,4,FALSE),$P2657*100)</f>
        <v>29.75</v>
      </c>
      <c r="T2657" s="29">
        <f>(1-$S2657/100)/(1-$F2657)-1</f>
        <v>8.0769230769230704E-2</v>
      </c>
      <c r="U2657" s="19" t="str">
        <f>IF(ABS(IFERROR(T2657,0))&gt;0.05,INDEX(margin_ranges!$C$13:$C$16,MATCH($F2657*100,margin_ranges!$B$13:$B$16,1)),"")</f>
        <v>Margin Over Fill (Type C)</v>
      </c>
      <c r="V2657">
        <f>MIN(VLOOKUP($U2657,margin_ranges!$A$5:$D$10,4,FALSE),$P2657*100)</f>
        <v>43</v>
      </c>
      <c r="Y2657" s="29">
        <f t="shared" si="41"/>
        <v>-0.12307692307692297</v>
      </c>
    </row>
    <row r="2658" spans="1:25" x14ac:dyDescent="0.3">
      <c r="A2658" s="8" t="s">
        <v>17</v>
      </c>
      <c r="B2658" s="8" t="s">
        <v>4727</v>
      </c>
      <c r="C2658" s="8" t="s">
        <v>4728</v>
      </c>
      <c r="D2658" s="8" t="s">
        <v>4731</v>
      </c>
      <c r="E2658" s="8" t="s">
        <v>4732</v>
      </c>
      <c r="F2658" s="24">
        <v>0.31999999999999901</v>
      </c>
      <c r="G2658" s="24">
        <v>1</v>
      </c>
      <c r="H2658" s="25">
        <v>2435.4340999999999</v>
      </c>
      <c r="I2658" s="25">
        <v>159.4684</v>
      </c>
      <c r="J2658" s="15">
        <v>799</v>
      </c>
      <c r="K2658" s="15">
        <v>256</v>
      </c>
      <c r="L2658" s="13">
        <v>6.5500000000000003E-2</v>
      </c>
      <c r="M2658" s="7">
        <v>0.16693594</v>
      </c>
      <c r="N2658" s="26">
        <v>0.05</v>
      </c>
      <c r="O2658" s="27" t="s">
        <v>92</v>
      </c>
      <c r="P2658" s="8">
        <v>0.70048390910000002</v>
      </c>
      <c r="Q2658" s="24">
        <v>0.32</v>
      </c>
      <c r="R2658" t="str">
        <f>IF($Q2658*100&gt;=VLOOKUP($O2658,margin_ranges!$A$5:$C$10,2,FALSE),IF($Q2658*100&lt;=VLOOKUP($O2658,margin_ranges!$A$5:$C$10,3,FALSE)+10,"IN RANGE","ABOVE RANGE"),"BELOW RANGE")</f>
        <v>IN RANGE</v>
      </c>
      <c r="S2658">
        <f>MIN(VLOOKUP($O2658,margin_ranges!$A$5:$D$10,4,FALSE),$P2658*100)</f>
        <v>29.75</v>
      </c>
      <c r="T2658" s="29">
        <f>(1-$S2658/100)/(1-$F2658)-1</f>
        <v>3.3088235294115975E-2</v>
      </c>
      <c r="U2658" s="19" t="str">
        <f>IF(ABS(IFERROR(T2658,0))&gt;0.05,INDEX(margin_ranges!$C$13:$C$16,MATCH($F2658*100,margin_ranges!$B$13:$B$16,1)),"")</f>
        <v/>
      </c>
      <c r="V2658" t="e">
        <f>MIN(VLOOKUP($U2658,margin_ranges!$A$5:$D$10,4,FALSE),$P2658*100)</f>
        <v>#N/A</v>
      </c>
      <c r="Y2658" s="29" t="e">
        <f t="shared" si="41"/>
        <v>#N/A</v>
      </c>
    </row>
    <row r="2659" spans="1:25" x14ac:dyDescent="0.3">
      <c r="A2659" s="8" t="s">
        <v>17</v>
      </c>
      <c r="B2659" s="8" t="s">
        <v>4727</v>
      </c>
      <c r="C2659" s="8" t="s">
        <v>4728</v>
      </c>
      <c r="D2659" s="8" t="s">
        <v>4749</v>
      </c>
      <c r="E2659" s="8" t="s">
        <v>4750</v>
      </c>
      <c r="F2659" s="24">
        <v>0.30611426973622802</v>
      </c>
      <c r="G2659" s="24">
        <v>0</v>
      </c>
      <c r="H2659" s="25">
        <v>30.902899999999999</v>
      </c>
      <c r="I2659" s="25">
        <v>10.635300000000001</v>
      </c>
      <c r="J2659" s="15">
        <v>230</v>
      </c>
      <c r="K2659" s="15">
        <v>71</v>
      </c>
      <c r="L2659" s="13">
        <v>0.34420000000000001</v>
      </c>
      <c r="M2659" s="7">
        <v>0.72057974000000002</v>
      </c>
      <c r="N2659" s="26">
        <v>0.5</v>
      </c>
      <c r="O2659" s="27" t="s">
        <v>92</v>
      </c>
      <c r="P2659" s="8">
        <v>0.3061142697</v>
      </c>
      <c r="Q2659" s="24">
        <v>0.35</v>
      </c>
      <c r="R2659" t="str">
        <f>IF($Q2659*100&gt;=VLOOKUP($O2659,margin_ranges!$A$5:$C$10,2,FALSE),IF($Q2659*100&lt;=VLOOKUP($O2659,margin_ranges!$A$5:$C$10,3,FALSE)+10,"IN RANGE","ABOVE RANGE"),"BELOW RANGE")</f>
        <v>IN RANGE</v>
      </c>
      <c r="S2659">
        <f>MIN(VLOOKUP($O2659,margin_ranges!$A$5:$D$10,4,FALSE),$P2659*100)</f>
        <v>29.75</v>
      </c>
      <c r="T2659" s="29">
        <f>(1-$S2659/100)/(1-$F2659)-1</f>
        <v>1.2414536515909402E-2</v>
      </c>
      <c r="U2659" s="19" t="str">
        <f>IF(ABS(IFERROR(T2659,0))&gt;0.05,INDEX(margin_ranges!$C$13:$C$16,MATCH($F2659*100,margin_ranges!$B$13:$B$16,1)),"")</f>
        <v/>
      </c>
      <c r="V2659" t="e">
        <f>MIN(VLOOKUP($U2659,margin_ranges!$A$5:$D$10,4,FALSE),$P2659*100)</f>
        <v>#N/A</v>
      </c>
      <c r="Y2659" s="29" t="e">
        <f t="shared" si="41"/>
        <v>#N/A</v>
      </c>
    </row>
    <row r="2660" spans="1:25" x14ac:dyDescent="0.3">
      <c r="A2660" s="8" t="s">
        <v>17</v>
      </c>
      <c r="B2660" s="8" t="s">
        <v>4727</v>
      </c>
      <c r="C2660" s="8" t="s">
        <v>4728</v>
      </c>
      <c r="D2660" s="8" t="s">
        <v>4733</v>
      </c>
      <c r="E2660" s="8" t="s">
        <v>4734</v>
      </c>
      <c r="F2660" s="24">
        <v>0.3</v>
      </c>
      <c r="G2660" s="24">
        <v>1</v>
      </c>
      <c r="H2660" s="25">
        <v>90.640900000000002</v>
      </c>
      <c r="I2660" s="25">
        <v>23.119700000000002</v>
      </c>
      <c r="J2660" s="15">
        <v>530</v>
      </c>
      <c r="K2660" s="15">
        <v>154</v>
      </c>
      <c r="L2660" s="13">
        <v>0.25509999999999999</v>
      </c>
      <c r="M2660" s="7">
        <v>0.76372390999999995</v>
      </c>
      <c r="N2660" s="26">
        <v>0.45</v>
      </c>
      <c r="O2660" s="27" t="s">
        <v>92</v>
      </c>
      <c r="P2660" s="8">
        <v>0.41078183540000002</v>
      </c>
      <c r="Q2660" s="24">
        <v>0.3</v>
      </c>
      <c r="R2660" t="str">
        <f>IF($Q2660*100&gt;=VLOOKUP($O2660,margin_ranges!$A$5:$C$10,2,FALSE),IF($Q2660*100&lt;=VLOOKUP($O2660,margin_ranges!$A$5:$C$10,3,FALSE)+10,"IN RANGE","ABOVE RANGE"),"BELOW RANGE")</f>
        <v>IN RANGE</v>
      </c>
      <c r="S2660">
        <f>MIN(VLOOKUP($O2660,margin_ranges!$A$5:$D$10,4,FALSE),$P2660*100)</f>
        <v>29.75</v>
      </c>
      <c r="T2660" s="29">
        <f>(1-$S2660/100)/(1-$F2660)-1</f>
        <v>3.5714285714285587E-3</v>
      </c>
      <c r="U2660" s="19" t="str">
        <f>IF(ABS(IFERROR(T2660,0))&gt;0.05,INDEX(margin_ranges!$C$13:$C$16,MATCH($F2660*100,margin_ranges!$B$13:$B$16,1)),"")</f>
        <v/>
      </c>
      <c r="V2660" t="e">
        <f>MIN(VLOOKUP($U2660,margin_ranges!$A$5:$D$10,4,FALSE),$P2660*100)</f>
        <v>#N/A</v>
      </c>
      <c r="Y2660" s="29" t="e">
        <f t="shared" si="41"/>
        <v>#N/A</v>
      </c>
    </row>
    <row r="2661" spans="1:25" x14ac:dyDescent="0.3">
      <c r="A2661" s="8" t="s">
        <v>17</v>
      </c>
      <c r="B2661" s="8" t="s">
        <v>4727</v>
      </c>
      <c r="C2661" s="8" t="s">
        <v>4728</v>
      </c>
      <c r="D2661" s="8" t="s">
        <v>4735</v>
      </c>
      <c r="E2661" s="8" t="s">
        <v>4736</v>
      </c>
      <c r="F2661" s="24">
        <v>0.3</v>
      </c>
      <c r="G2661" s="24">
        <v>1</v>
      </c>
      <c r="H2661" s="25">
        <v>1155.2501999999999</v>
      </c>
      <c r="I2661" s="25">
        <v>118.5676</v>
      </c>
      <c r="J2661" s="15">
        <v>386</v>
      </c>
      <c r="K2661" s="15">
        <v>93</v>
      </c>
      <c r="L2661" s="13">
        <v>0.1026</v>
      </c>
      <c r="M2661" s="7">
        <v>0.10861558</v>
      </c>
      <c r="N2661" s="26">
        <v>0.05</v>
      </c>
      <c r="O2661" s="27" t="s">
        <v>92</v>
      </c>
      <c r="P2661" s="8">
        <v>0.53966089100000003</v>
      </c>
      <c r="Q2661" s="24">
        <v>0.3</v>
      </c>
      <c r="R2661" t="str">
        <f>IF($Q2661*100&gt;=VLOOKUP($O2661,margin_ranges!$A$5:$C$10,2,FALSE),IF($Q2661*100&lt;=VLOOKUP($O2661,margin_ranges!$A$5:$C$10,3,FALSE)+10,"IN RANGE","ABOVE RANGE"),"BELOW RANGE")</f>
        <v>IN RANGE</v>
      </c>
      <c r="S2661">
        <f>MIN(VLOOKUP($O2661,margin_ranges!$A$5:$D$10,4,FALSE),$P2661*100)</f>
        <v>29.75</v>
      </c>
      <c r="T2661" s="29">
        <f>(1-$S2661/100)/(1-$F2661)-1</f>
        <v>3.5714285714285587E-3</v>
      </c>
      <c r="U2661" s="19" t="str">
        <f>IF(ABS(IFERROR(T2661,0))&gt;0.05,INDEX(margin_ranges!$C$13:$C$16,MATCH($F2661*100,margin_ranges!$B$13:$B$16,1)),"")</f>
        <v/>
      </c>
      <c r="V2661" t="e">
        <f>MIN(VLOOKUP($U2661,margin_ranges!$A$5:$D$10,4,FALSE),$P2661*100)</f>
        <v>#N/A</v>
      </c>
      <c r="Y2661" s="29" t="e">
        <f t="shared" si="41"/>
        <v>#N/A</v>
      </c>
    </row>
    <row r="2662" spans="1:25" x14ac:dyDescent="0.3">
      <c r="A2662" s="8" t="s">
        <v>17</v>
      </c>
      <c r="B2662" s="8" t="s">
        <v>4727</v>
      </c>
      <c r="C2662" s="8" t="s">
        <v>4728</v>
      </c>
      <c r="D2662" s="8" t="s">
        <v>4739</v>
      </c>
      <c r="E2662" s="8" t="s">
        <v>4740</v>
      </c>
      <c r="F2662" s="24">
        <v>0.3</v>
      </c>
      <c r="G2662" s="24">
        <v>1</v>
      </c>
      <c r="H2662" s="25">
        <v>45.005099999999999</v>
      </c>
      <c r="I2662" s="25">
        <v>13.5799</v>
      </c>
      <c r="J2662" s="15">
        <v>266</v>
      </c>
      <c r="K2662" s="15">
        <v>73</v>
      </c>
      <c r="L2662" s="13">
        <v>0.30170000000000002</v>
      </c>
      <c r="M2662" s="7">
        <v>0.65380605999999997</v>
      </c>
      <c r="N2662" s="26">
        <v>0.45</v>
      </c>
      <c r="O2662" s="27" t="s">
        <v>92</v>
      </c>
      <c r="P2662" s="8">
        <v>0.31172249790000001</v>
      </c>
      <c r="Q2662" s="24">
        <v>0.3</v>
      </c>
      <c r="R2662" t="str">
        <f>IF($Q2662*100&gt;=VLOOKUP($O2662,margin_ranges!$A$5:$C$10,2,FALSE),IF($Q2662*100&lt;=VLOOKUP($O2662,margin_ranges!$A$5:$C$10,3,FALSE)+10,"IN RANGE","ABOVE RANGE"),"BELOW RANGE")</f>
        <v>IN RANGE</v>
      </c>
      <c r="S2662">
        <f>MIN(VLOOKUP($O2662,margin_ranges!$A$5:$D$10,4,FALSE),$P2662*100)</f>
        <v>29.75</v>
      </c>
      <c r="T2662" s="29">
        <f>(1-$S2662/100)/(1-$F2662)-1</f>
        <v>3.5714285714285587E-3</v>
      </c>
      <c r="U2662" s="19" t="str">
        <f>IF(ABS(IFERROR(T2662,0))&gt;0.05,INDEX(margin_ranges!$C$13:$C$16,MATCH($F2662*100,margin_ranges!$B$13:$B$16,1)),"")</f>
        <v/>
      </c>
      <c r="V2662" t="e">
        <f>MIN(VLOOKUP($U2662,margin_ranges!$A$5:$D$10,4,FALSE),$P2662*100)</f>
        <v>#N/A</v>
      </c>
      <c r="Y2662" s="29" t="e">
        <f t="shared" si="41"/>
        <v>#N/A</v>
      </c>
    </row>
    <row r="2663" spans="1:25" x14ac:dyDescent="0.3">
      <c r="A2663" s="8" t="s">
        <v>17</v>
      </c>
      <c r="B2663" s="8" t="s">
        <v>4727</v>
      </c>
      <c r="C2663" s="8" t="s">
        <v>4728</v>
      </c>
      <c r="D2663" s="8" t="s">
        <v>4741</v>
      </c>
      <c r="E2663" s="8" t="s">
        <v>4742</v>
      </c>
      <c r="F2663" s="24">
        <v>0.3</v>
      </c>
      <c r="G2663" s="24">
        <v>1</v>
      </c>
      <c r="H2663" s="25">
        <v>1193.4609</v>
      </c>
      <c r="I2663" s="25">
        <v>117.01860000000001</v>
      </c>
      <c r="J2663" s="15">
        <v>347</v>
      </c>
      <c r="K2663" s="15">
        <v>104</v>
      </c>
      <c r="L2663" s="13">
        <v>9.8000000000000004E-2</v>
      </c>
      <c r="M2663" s="7">
        <v>9.8714490000000002E-2</v>
      </c>
      <c r="N2663" s="26">
        <v>0.05</v>
      </c>
      <c r="O2663" s="27" t="s">
        <v>92</v>
      </c>
      <c r="P2663" s="8">
        <v>0.49348874599999998</v>
      </c>
      <c r="Q2663" s="24">
        <v>0.3</v>
      </c>
      <c r="R2663" t="str">
        <f>IF($Q2663*100&gt;=VLOOKUP($O2663,margin_ranges!$A$5:$C$10,2,FALSE),IF($Q2663*100&lt;=VLOOKUP($O2663,margin_ranges!$A$5:$C$10,3,FALSE)+10,"IN RANGE","ABOVE RANGE"),"BELOW RANGE")</f>
        <v>IN RANGE</v>
      </c>
      <c r="S2663">
        <f>MIN(VLOOKUP($O2663,margin_ranges!$A$5:$D$10,4,FALSE),$P2663*100)</f>
        <v>29.75</v>
      </c>
      <c r="T2663" s="29">
        <f>(1-$S2663/100)/(1-$F2663)-1</f>
        <v>3.5714285714285587E-3</v>
      </c>
      <c r="U2663" s="19" t="str">
        <f>IF(ABS(IFERROR(T2663,0))&gt;0.05,INDEX(margin_ranges!$C$13:$C$16,MATCH($F2663*100,margin_ranges!$B$13:$B$16,1)),"")</f>
        <v/>
      </c>
      <c r="V2663" t="e">
        <f>MIN(VLOOKUP($U2663,margin_ranges!$A$5:$D$10,4,FALSE),$P2663*100)</f>
        <v>#N/A</v>
      </c>
      <c r="Y2663" s="29" t="e">
        <f t="shared" si="41"/>
        <v>#N/A</v>
      </c>
    </row>
    <row r="2664" spans="1:25" x14ac:dyDescent="0.3">
      <c r="A2664" s="8" t="s">
        <v>17</v>
      </c>
      <c r="B2664" s="8" t="s">
        <v>4727</v>
      </c>
      <c r="C2664" s="8" t="s">
        <v>4728</v>
      </c>
      <c r="D2664" s="8" t="s">
        <v>4743</v>
      </c>
      <c r="E2664" s="8" t="s">
        <v>4744</v>
      </c>
      <c r="F2664" s="24">
        <v>0.3</v>
      </c>
      <c r="G2664" s="24">
        <v>1</v>
      </c>
      <c r="H2664" s="25">
        <v>668.52710000000002</v>
      </c>
      <c r="I2664" s="25">
        <v>43.451900000000002</v>
      </c>
      <c r="J2664" s="15">
        <v>214</v>
      </c>
      <c r="K2664" s="15">
        <v>60</v>
      </c>
      <c r="L2664" s="13">
        <v>6.5000000000000002E-2</v>
      </c>
      <c r="M2664" s="7">
        <v>0.16423776000000001</v>
      </c>
      <c r="N2664" s="26">
        <v>0.05</v>
      </c>
      <c r="O2664" s="27" t="s">
        <v>92</v>
      </c>
      <c r="P2664" s="8">
        <v>0.69556331140000005</v>
      </c>
      <c r="Q2664" s="24">
        <v>0.3</v>
      </c>
      <c r="R2664" t="str">
        <f>IF($Q2664*100&gt;=VLOOKUP($O2664,margin_ranges!$A$5:$C$10,2,FALSE),IF($Q2664*100&lt;=VLOOKUP($O2664,margin_ranges!$A$5:$C$10,3,FALSE)+10,"IN RANGE","ABOVE RANGE"),"BELOW RANGE")</f>
        <v>IN RANGE</v>
      </c>
      <c r="S2664">
        <f>MIN(VLOOKUP($O2664,margin_ranges!$A$5:$D$10,4,FALSE),$P2664*100)</f>
        <v>29.75</v>
      </c>
      <c r="T2664" s="29">
        <f>(1-$S2664/100)/(1-$F2664)-1</f>
        <v>3.5714285714285587E-3</v>
      </c>
      <c r="U2664" s="19" t="str">
        <f>IF(ABS(IFERROR(T2664,0))&gt;0.05,INDEX(margin_ranges!$C$13:$C$16,MATCH($F2664*100,margin_ranges!$B$13:$B$16,1)),"")</f>
        <v/>
      </c>
      <c r="V2664" t="e">
        <f>MIN(VLOOKUP($U2664,margin_ranges!$A$5:$D$10,4,FALSE),$P2664*100)</f>
        <v>#N/A</v>
      </c>
      <c r="Y2664" s="29" t="e">
        <f t="shared" si="41"/>
        <v>#N/A</v>
      </c>
    </row>
    <row r="2665" spans="1:25" x14ac:dyDescent="0.3">
      <c r="A2665" s="8" t="s">
        <v>17</v>
      </c>
      <c r="B2665" s="8" t="s">
        <v>4727</v>
      </c>
      <c r="C2665" s="8" t="s">
        <v>4728</v>
      </c>
      <c r="D2665" s="8" t="s">
        <v>4747</v>
      </c>
      <c r="E2665" s="8" t="s">
        <v>4748</v>
      </c>
      <c r="F2665" s="24">
        <v>0.3</v>
      </c>
      <c r="G2665" s="24">
        <v>0</v>
      </c>
      <c r="H2665" s="25">
        <v>18.811399999999999</v>
      </c>
      <c r="I2665" s="25">
        <v>0.32569999999999999</v>
      </c>
      <c r="J2665" s="15">
        <v>7</v>
      </c>
      <c r="K2665" s="15">
        <v>2</v>
      </c>
      <c r="L2665" s="13">
        <v>1.7299999999999999E-2</v>
      </c>
      <c r="M2665" s="7">
        <v>0.75438596000000002</v>
      </c>
      <c r="N2665" s="26">
        <v>0.5</v>
      </c>
      <c r="O2665" s="27" t="s">
        <v>92</v>
      </c>
      <c r="P2665" s="8">
        <v>0.33720930230000001</v>
      </c>
      <c r="Q2665" s="24">
        <v>0.3</v>
      </c>
      <c r="R2665" t="str">
        <f>IF($Q2665*100&gt;=VLOOKUP($O2665,margin_ranges!$A$5:$C$10,2,FALSE),IF($Q2665*100&lt;=VLOOKUP($O2665,margin_ranges!$A$5:$C$10,3,FALSE)+10,"IN RANGE","ABOVE RANGE"),"BELOW RANGE")</f>
        <v>IN RANGE</v>
      </c>
      <c r="S2665">
        <f>MIN(VLOOKUP($O2665,margin_ranges!$A$5:$D$10,4,FALSE),$P2665*100)</f>
        <v>29.75</v>
      </c>
      <c r="T2665" s="29">
        <f>(1-$S2665/100)/(1-$F2665)-1</f>
        <v>3.5714285714285587E-3</v>
      </c>
      <c r="U2665" s="19" t="str">
        <f>IF(ABS(IFERROR(T2665,0))&gt;0.05,INDEX(margin_ranges!$C$13:$C$16,MATCH($F2665*100,margin_ranges!$B$13:$B$16,1)),"")</f>
        <v/>
      </c>
      <c r="V2665" t="e">
        <f>MIN(VLOOKUP($U2665,margin_ranges!$A$5:$D$10,4,FALSE),$P2665*100)</f>
        <v>#N/A</v>
      </c>
      <c r="Y2665" s="29" t="e">
        <f t="shared" si="41"/>
        <v>#N/A</v>
      </c>
    </row>
    <row r="2666" spans="1:25" x14ac:dyDescent="0.3">
      <c r="A2666" s="8" t="s">
        <v>17</v>
      </c>
      <c r="B2666" s="8" t="s">
        <v>4727</v>
      </c>
      <c r="C2666" s="8" t="s">
        <v>4728</v>
      </c>
      <c r="D2666" s="8" t="s">
        <v>4751</v>
      </c>
      <c r="E2666" s="8" t="s">
        <v>4752</v>
      </c>
      <c r="F2666" s="24">
        <v>0.29999999999999899</v>
      </c>
      <c r="G2666" s="24">
        <v>1</v>
      </c>
      <c r="H2666" s="25">
        <v>731.46709999999996</v>
      </c>
      <c r="I2666" s="25">
        <v>68.053700000000006</v>
      </c>
      <c r="J2666" s="15">
        <v>408</v>
      </c>
      <c r="K2666" s="15">
        <v>119</v>
      </c>
      <c r="L2666" s="13">
        <v>9.2999999999999999E-2</v>
      </c>
      <c r="M2666" s="7">
        <v>0.19972690000000001</v>
      </c>
      <c r="N2666" s="26">
        <v>0.05</v>
      </c>
      <c r="O2666" s="27" t="s">
        <v>92</v>
      </c>
      <c r="P2666" s="8">
        <v>0.7496581537</v>
      </c>
      <c r="Q2666" s="24">
        <v>0.3</v>
      </c>
      <c r="R2666" t="str">
        <f>IF($Q2666*100&gt;=VLOOKUP($O2666,margin_ranges!$A$5:$C$10,2,FALSE),IF($Q2666*100&lt;=VLOOKUP($O2666,margin_ranges!$A$5:$C$10,3,FALSE)+10,"IN RANGE","ABOVE RANGE"),"BELOW RANGE")</f>
        <v>IN RANGE</v>
      </c>
      <c r="S2666">
        <f>MIN(VLOOKUP($O2666,margin_ranges!$A$5:$D$10,4,FALSE),$P2666*100)</f>
        <v>29.75</v>
      </c>
      <c r="T2666" s="29">
        <f>(1-$S2666/100)/(1-$F2666)-1</f>
        <v>3.5714285714270044E-3</v>
      </c>
      <c r="U2666" s="19" t="str">
        <f>IF(ABS(IFERROR(T2666,0))&gt;0.05,INDEX(margin_ranges!$C$13:$C$16,MATCH($F2666*100,margin_ranges!$B$13:$B$16,1)),"")</f>
        <v/>
      </c>
      <c r="V2666" t="e">
        <f>MIN(VLOOKUP($U2666,margin_ranges!$A$5:$D$10,4,FALSE),$P2666*100)</f>
        <v>#N/A</v>
      </c>
      <c r="Y2666" s="29" t="e">
        <f t="shared" si="41"/>
        <v>#N/A</v>
      </c>
    </row>
    <row r="2667" spans="1:25" x14ac:dyDescent="0.3">
      <c r="A2667" s="8" t="s">
        <v>35</v>
      </c>
      <c r="B2667" s="8" t="s">
        <v>4753</v>
      </c>
      <c r="C2667" s="8" t="s">
        <v>34</v>
      </c>
      <c r="D2667" s="8" t="s">
        <v>34</v>
      </c>
      <c r="E2667" s="8"/>
      <c r="F2667" s="24">
        <v>0.28667134193318899</v>
      </c>
      <c r="G2667" s="24">
        <v>0.35512271000000001</v>
      </c>
      <c r="H2667" s="25">
        <v>136.87989999999999</v>
      </c>
      <c r="I2667" s="25">
        <v>3.8988999999999998</v>
      </c>
      <c r="J2667" s="15">
        <v>260</v>
      </c>
      <c r="K2667" s="15">
        <v>61</v>
      </c>
      <c r="L2667" s="13">
        <v>2.8500000000000001E-2</v>
      </c>
      <c r="M2667" s="7">
        <v>2.2257511399999999</v>
      </c>
      <c r="N2667" s="26">
        <v>1.536961</v>
      </c>
      <c r="O2667" s="27"/>
      <c r="P2667" s="8">
        <v>0.30946412870000001</v>
      </c>
      <c r="Q2667" s="24">
        <v>0.28670000000000001</v>
      </c>
      <c r="R2667" t="e">
        <f>IF($Q2667*100&gt;=VLOOKUP($O2667,margin_ranges!$A$5:$C$10,2,FALSE),IF($Q2667*100&lt;=VLOOKUP($O2667,margin_ranges!$A$5:$C$10,3,FALSE)+10,"IN RANGE","ABOVE RANGE"),"BELOW RANGE")</f>
        <v>#N/A</v>
      </c>
      <c r="S2667" t="e">
        <f>MIN(VLOOKUP($O2667,margin_ranges!$A$5:$D$10,4,FALSE),$P2667*100)</f>
        <v>#N/A</v>
      </c>
      <c r="T2667" s="29" t="e">
        <f>(1-$S2667/100)/(1-$F2667)-1</f>
        <v>#N/A</v>
      </c>
      <c r="U2667" s="19" t="str">
        <f>IF(ABS(IFERROR(T2667,0))&gt;0.05,INDEX(margin_ranges!$C$13:$C$16,MATCH($F2667*100,margin_ranges!$B$13:$B$16,1)),"")</f>
        <v/>
      </c>
      <c r="V2667" t="e">
        <f>MIN(VLOOKUP($U2667,margin_ranges!$A$5:$D$10,4,FALSE),$P2667*100)</f>
        <v>#N/A</v>
      </c>
      <c r="Y2667" s="29" t="e">
        <f t="shared" si="41"/>
        <v>#N/A</v>
      </c>
    </row>
    <row r="2668" spans="1:25" x14ac:dyDescent="0.3">
      <c r="A2668" s="8" t="s">
        <v>33</v>
      </c>
      <c r="B2668" s="8" t="s">
        <v>4753</v>
      </c>
      <c r="C2668" s="8" t="s">
        <v>4754</v>
      </c>
      <c r="D2668" s="8" t="s">
        <v>34</v>
      </c>
      <c r="E2668" s="8"/>
      <c r="F2668" s="24">
        <v>0.28667134193318899</v>
      </c>
      <c r="G2668" s="24">
        <v>0.35512271000000001</v>
      </c>
      <c r="H2668" s="25">
        <v>136.87989999999999</v>
      </c>
      <c r="I2668" s="25">
        <v>3.8988999999999998</v>
      </c>
      <c r="J2668" s="15">
        <v>260</v>
      </c>
      <c r="K2668" s="15">
        <v>61</v>
      </c>
      <c r="L2668" s="13">
        <v>2.8500000000000001E-2</v>
      </c>
      <c r="M2668" s="7">
        <v>2.2257511399999999</v>
      </c>
      <c r="N2668" s="26">
        <v>1.536961</v>
      </c>
      <c r="O2668" s="27"/>
      <c r="P2668" s="8">
        <v>0.30946412870000001</v>
      </c>
      <c r="Q2668" s="24">
        <v>0.28670000000000001</v>
      </c>
      <c r="R2668" t="e">
        <f>IF($Q2668*100&gt;=VLOOKUP($O2668,margin_ranges!$A$5:$C$10,2,FALSE),IF($Q2668*100&lt;=VLOOKUP($O2668,margin_ranges!$A$5:$C$10,3,FALSE)+10,"IN RANGE","ABOVE RANGE"),"BELOW RANGE")</f>
        <v>#N/A</v>
      </c>
      <c r="S2668" t="e">
        <f>MIN(VLOOKUP($O2668,margin_ranges!$A$5:$D$10,4,FALSE),$P2668*100)</f>
        <v>#N/A</v>
      </c>
      <c r="T2668" s="29" t="e">
        <f>(1-$S2668/100)/(1-$F2668)-1</f>
        <v>#N/A</v>
      </c>
      <c r="U2668" s="19" t="str">
        <f>IF(ABS(IFERROR(T2668,0))&gt;0.05,INDEX(margin_ranges!$C$13:$C$16,MATCH($F2668*100,margin_ranges!$B$13:$B$16,1)),"")</f>
        <v/>
      </c>
      <c r="V2668" t="e">
        <f>MIN(VLOOKUP($U2668,margin_ranges!$A$5:$D$10,4,FALSE),$P2668*100)</f>
        <v>#N/A</v>
      </c>
      <c r="Y2668" s="29" t="e">
        <f t="shared" si="41"/>
        <v>#N/A</v>
      </c>
    </row>
    <row r="2669" spans="1:25" x14ac:dyDescent="0.3">
      <c r="A2669" s="8" t="s">
        <v>17</v>
      </c>
      <c r="B2669" s="8" t="s">
        <v>4753</v>
      </c>
      <c r="C2669" s="8" t="s">
        <v>4754</v>
      </c>
      <c r="D2669" s="28" t="s">
        <v>4757</v>
      </c>
      <c r="E2669" s="8" t="s">
        <v>4758</v>
      </c>
      <c r="F2669" s="24">
        <v>0.20178041543026701</v>
      </c>
      <c r="G2669" s="24">
        <v>0</v>
      </c>
      <c r="H2669" s="25">
        <v>2.5985999999999998</v>
      </c>
      <c r="I2669" s="25">
        <v>0.28820000000000001</v>
      </c>
      <c r="J2669" s="15">
        <v>22</v>
      </c>
      <c r="K2669" s="15">
        <v>4</v>
      </c>
      <c r="L2669" s="13">
        <v>0.1109</v>
      </c>
      <c r="M2669" s="7">
        <v>2.5055762100000001</v>
      </c>
      <c r="N2669" s="26">
        <v>2</v>
      </c>
      <c r="O2669" s="27" t="s">
        <v>22</v>
      </c>
      <c r="P2669" s="8">
        <v>0.2017804154</v>
      </c>
      <c r="Q2669" s="24">
        <v>0.25</v>
      </c>
      <c r="R2669" t="str">
        <f>IF($Q2669*100&gt;=VLOOKUP($O2669,margin_ranges!$A$5:$C$10,2,FALSE),IF($Q2669*100&lt;=VLOOKUP($O2669,margin_ranges!$A$5:$C$10,3,FALSE)+10,"IN RANGE","ABOVE RANGE"),"BELOW RANGE")</f>
        <v>IN RANGE</v>
      </c>
      <c r="S2669">
        <f>MIN(VLOOKUP($O2669,margin_ranges!$A$5:$D$10,4,FALSE),$P2669*100)</f>
        <v>20.178041539999999</v>
      </c>
      <c r="T2669" s="29">
        <f>(1-$S2669/100)/(1-$F2669)-1</f>
        <v>3.7918113093837746E-11</v>
      </c>
      <c r="U2669" s="19" t="str">
        <f>IF(ABS(IFERROR(T2669,0))&gt;0.05,INDEX(margin_ranges!$C$13:$C$16,MATCH($F2669*100,margin_ranges!$B$13:$B$16,1)),"")</f>
        <v/>
      </c>
      <c r="V2669" t="e">
        <f>MIN(VLOOKUP($U2669,margin_ranges!$A$5:$D$10,4,FALSE),$P2669*100)</f>
        <v>#N/A</v>
      </c>
      <c r="Y2669" s="29" t="e">
        <f t="shared" si="41"/>
        <v>#N/A</v>
      </c>
    </row>
    <row r="2670" spans="1:25" x14ac:dyDescent="0.3">
      <c r="A2670" s="8" t="s">
        <v>17</v>
      </c>
      <c r="B2670" s="8" t="s">
        <v>4753</v>
      </c>
      <c r="C2670" s="8" t="s">
        <v>4754</v>
      </c>
      <c r="D2670" s="28" t="s">
        <v>4755</v>
      </c>
      <c r="E2670" s="8" t="s">
        <v>4756</v>
      </c>
      <c r="F2670" s="24">
        <v>0.276273367293702</v>
      </c>
      <c r="G2670" s="24">
        <v>0</v>
      </c>
      <c r="H2670" s="25">
        <v>15.5153</v>
      </c>
      <c r="I2670" s="25">
        <v>2.3515999999999999</v>
      </c>
      <c r="J2670" s="15">
        <v>146</v>
      </c>
      <c r="K2670" s="15">
        <v>33</v>
      </c>
      <c r="L2670" s="13">
        <v>0.15160000000000001</v>
      </c>
      <c r="M2670" s="7">
        <v>2.07260578</v>
      </c>
      <c r="N2670" s="26">
        <v>1.5</v>
      </c>
      <c r="O2670" s="27" t="s">
        <v>22</v>
      </c>
      <c r="P2670" s="8">
        <v>0.27627336730000002</v>
      </c>
      <c r="Q2670" s="24">
        <v>0.28999999999999998</v>
      </c>
      <c r="R2670" t="str">
        <f>IF($Q2670*100&gt;=VLOOKUP($O2670,margin_ranges!$A$5:$C$10,2,FALSE),IF($Q2670*100&lt;=VLOOKUP($O2670,margin_ranges!$A$5:$C$10,3,FALSE)+10,"IN RANGE","ABOVE RANGE"),"BELOW RANGE")</f>
        <v>IN RANGE</v>
      </c>
      <c r="S2670">
        <f>MIN(VLOOKUP($O2670,margin_ranges!$A$5:$D$10,4,FALSE),$P2670*100)</f>
        <v>27.627336730000003</v>
      </c>
      <c r="T2670" s="29">
        <f>(1-$S2670/100)/(1-$F2670)-1</f>
        <v>-8.702150111616902E-12</v>
      </c>
      <c r="U2670" s="19" t="str">
        <f>IF(ABS(IFERROR(T2670,0))&gt;0.05,INDEX(margin_ranges!$C$13:$C$16,MATCH($F2670*100,margin_ranges!$B$13:$B$16,1)),"")</f>
        <v/>
      </c>
      <c r="V2670" t="e">
        <f>MIN(VLOOKUP($U2670,margin_ranges!$A$5:$D$10,4,FALSE),$P2670*100)</f>
        <v>#N/A</v>
      </c>
      <c r="Y2670" s="29" t="e">
        <f t="shared" si="41"/>
        <v>#N/A</v>
      </c>
    </row>
    <row r="2671" spans="1:25" x14ac:dyDescent="0.3">
      <c r="A2671" s="8" t="s">
        <v>17</v>
      </c>
      <c r="B2671" s="8" t="s">
        <v>4753</v>
      </c>
      <c r="C2671" s="8" t="s">
        <v>4754</v>
      </c>
      <c r="D2671" s="8" t="s">
        <v>4759</v>
      </c>
      <c r="E2671" s="8" t="s">
        <v>4760</v>
      </c>
      <c r="F2671" s="24">
        <v>0.28999999999999998</v>
      </c>
      <c r="G2671" s="24">
        <v>1</v>
      </c>
      <c r="H2671" s="25">
        <v>118.76609999999999</v>
      </c>
      <c r="I2671" s="25">
        <v>1.2589999999999999</v>
      </c>
      <c r="J2671" s="15">
        <v>92</v>
      </c>
      <c r="K2671" s="15">
        <v>23</v>
      </c>
      <c r="L2671" s="13">
        <v>1.06E-2</v>
      </c>
      <c r="M2671" s="7">
        <v>2.4477476500000002</v>
      </c>
      <c r="N2671" s="26">
        <v>1.5</v>
      </c>
      <c r="O2671" s="27" t="s">
        <v>22</v>
      </c>
      <c r="P2671" s="8">
        <v>0.38719173000000001</v>
      </c>
      <c r="Q2671" s="24">
        <v>0.28999999999999998</v>
      </c>
      <c r="R2671" t="str">
        <f>IF($Q2671*100&gt;=VLOOKUP($O2671,margin_ranges!$A$5:$C$10,2,FALSE),IF($Q2671*100&lt;=VLOOKUP($O2671,margin_ranges!$A$5:$C$10,3,FALSE)+10,"IN RANGE","ABOVE RANGE"),"BELOW RANGE")</f>
        <v>IN RANGE</v>
      </c>
      <c r="S2671">
        <f>MIN(VLOOKUP($O2671,margin_ranges!$A$5:$D$10,4,FALSE),$P2671*100)</f>
        <v>29.75</v>
      </c>
      <c r="T2671" s="29">
        <f>(1-$S2671/100)/(1-$F2671)-1</f>
        <v>-1.0563380281690127E-2</v>
      </c>
      <c r="U2671" s="19" t="str">
        <f>IF(ABS(IFERROR(T2671,0))&gt;0.05,INDEX(margin_ranges!$C$13:$C$16,MATCH($F2671*100,margin_ranges!$B$13:$B$16,1)),"")</f>
        <v/>
      </c>
      <c r="V2671" t="e">
        <f>MIN(VLOOKUP($U2671,margin_ranges!$A$5:$D$10,4,FALSE),$P2671*100)</f>
        <v>#N/A</v>
      </c>
      <c r="Y2671" s="29" t="e">
        <f t="shared" si="41"/>
        <v>#N/A</v>
      </c>
    </row>
    <row r="2672" spans="1:25" x14ac:dyDescent="0.3">
      <c r="A2672" s="8" t="s">
        <v>35</v>
      </c>
      <c r="B2672" s="8" t="s">
        <v>4761</v>
      </c>
      <c r="C2672" s="8" t="s">
        <v>34</v>
      </c>
      <c r="D2672" s="8" t="s">
        <v>34</v>
      </c>
      <c r="E2672" s="8"/>
      <c r="F2672" s="24">
        <v>0.29420811676344699</v>
      </c>
      <c r="G2672" s="24">
        <v>0.85434294</v>
      </c>
      <c r="H2672" s="25">
        <v>6080.2147999999997</v>
      </c>
      <c r="I2672" s="25">
        <v>515.50319999999999</v>
      </c>
      <c r="J2672" s="15">
        <v>13815</v>
      </c>
      <c r="K2672" s="15">
        <v>3739</v>
      </c>
      <c r="L2672" s="13">
        <v>8.48E-2</v>
      </c>
      <c r="M2672" s="7">
        <v>0.89332522000000003</v>
      </c>
      <c r="N2672" s="26">
        <v>0.41706399999999999</v>
      </c>
      <c r="O2672" s="27"/>
      <c r="P2672" s="8">
        <v>0.53313307239999996</v>
      </c>
      <c r="Q2672" s="24">
        <v>0.29420000000000002</v>
      </c>
      <c r="R2672" t="e">
        <f>IF($Q2672*100&gt;=VLOOKUP($O2672,margin_ranges!$A$5:$C$10,2,FALSE),IF($Q2672*100&lt;=VLOOKUP($O2672,margin_ranges!$A$5:$C$10,3,FALSE)+10,"IN RANGE","ABOVE RANGE"),"BELOW RANGE")</f>
        <v>#N/A</v>
      </c>
      <c r="S2672" t="e">
        <f>MIN(VLOOKUP($O2672,margin_ranges!$A$5:$D$10,4,FALSE),$P2672*100)</f>
        <v>#N/A</v>
      </c>
      <c r="T2672" s="29" t="e">
        <f>(1-$S2672/100)/(1-$F2672)-1</f>
        <v>#N/A</v>
      </c>
      <c r="U2672" s="19" t="str">
        <f>IF(ABS(IFERROR(T2672,0))&gt;0.05,INDEX(margin_ranges!$C$13:$C$16,MATCH($F2672*100,margin_ranges!$B$13:$B$16,1)),"")</f>
        <v/>
      </c>
      <c r="V2672" t="e">
        <f>MIN(VLOOKUP($U2672,margin_ranges!$A$5:$D$10,4,FALSE),$P2672*100)</f>
        <v>#N/A</v>
      </c>
      <c r="Y2672" s="29" t="e">
        <f t="shared" si="41"/>
        <v>#N/A</v>
      </c>
    </row>
    <row r="2673" spans="1:25" x14ac:dyDescent="0.3">
      <c r="A2673" s="8" t="s">
        <v>33</v>
      </c>
      <c r="B2673" s="8" t="s">
        <v>4761</v>
      </c>
      <c r="C2673" s="8" t="s">
        <v>4762</v>
      </c>
      <c r="D2673" s="28" t="s">
        <v>34</v>
      </c>
      <c r="E2673" s="8"/>
      <c r="F2673" s="24">
        <v>0.29420811676344699</v>
      </c>
      <c r="G2673" s="24">
        <v>0.85434294</v>
      </c>
      <c r="H2673" s="25">
        <v>6080.2147999999997</v>
      </c>
      <c r="I2673" s="25">
        <v>515.50319999999999</v>
      </c>
      <c r="J2673" s="15">
        <v>13815</v>
      </c>
      <c r="K2673" s="15">
        <v>3739</v>
      </c>
      <c r="L2673" s="13">
        <v>8.48E-2</v>
      </c>
      <c r="M2673" s="7">
        <v>0.89332522000000003</v>
      </c>
      <c r="N2673" s="26">
        <v>0.41706399999999999</v>
      </c>
      <c r="O2673" s="27"/>
      <c r="P2673" s="8">
        <v>0.53313307239999996</v>
      </c>
      <c r="Q2673" s="24">
        <v>0.29420000000000002</v>
      </c>
      <c r="R2673" t="e">
        <f>IF($Q2673*100&gt;=VLOOKUP($O2673,margin_ranges!$A$5:$C$10,2,FALSE),IF($Q2673*100&lt;=VLOOKUP($O2673,margin_ranges!$A$5:$C$10,3,FALSE)+10,"IN RANGE","ABOVE RANGE"),"BELOW RANGE")</f>
        <v>#N/A</v>
      </c>
      <c r="S2673" t="e">
        <f>MIN(VLOOKUP($O2673,margin_ranges!$A$5:$D$10,4,FALSE),$P2673*100)</f>
        <v>#N/A</v>
      </c>
      <c r="T2673" s="29" t="e">
        <f>(1-$S2673/100)/(1-$F2673)-1</f>
        <v>#N/A</v>
      </c>
      <c r="U2673" s="19" t="str">
        <f>IF(ABS(IFERROR(T2673,0))&gt;0.05,INDEX(margin_ranges!$C$13:$C$16,MATCH($F2673*100,margin_ranges!$B$13:$B$16,1)),"")</f>
        <v/>
      </c>
      <c r="V2673" t="e">
        <f>MIN(VLOOKUP($U2673,margin_ranges!$A$5:$D$10,4,FALSE),$P2673*100)</f>
        <v>#N/A</v>
      </c>
      <c r="Y2673" s="29" t="e">
        <f t="shared" si="41"/>
        <v>#N/A</v>
      </c>
    </row>
    <row r="2674" spans="1:25" x14ac:dyDescent="0.3">
      <c r="A2674" s="8" t="s">
        <v>17</v>
      </c>
      <c r="B2674" s="8" t="s">
        <v>4761</v>
      </c>
      <c r="C2674" s="8" t="s">
        <v>4762</v>
      </c>
      <c r="D2674" s="8" t="s">
        <v>4769</v>
      </c>
      <c r="E2674" s="8" t="s">
        <v>4770</v>
      </c>
      <c r="F2674" s="24">
        <v>0.3</v>
      </c>
      <c r="G2674" s="24">
        <v>1</v>
      </c>
      <c r="H2674" s="25">
        <v>565.01340000000005</v>
      </c>
      <c r="I2674" s="25">
        <v>76.507300000000001</v>
      </c>
      <c r="J2674" s="15">
        <v>2389</v>
      </c>
      <c r="K2674" s="15">
        <v>717</v>
      </c>
      <c r="L2674" s="13">
        <v>0.13539999999999999</v>
      </c>
      <c r="M2674" s="7">
        <v>1.0407724</v>
      </c>
      <c r="N2674" s="26">
        <v>0.5</v>
      </c>
      <c r="O2674" s="27" t="s">
        <v>92</v>
      </c>
      <c r="P2674" s="8">
        <v>0.51958756819999996</v>
      </c>
      <c r="Q2674" s="24">
        <v>0.3</v>
      </c>
      <c r="R2674" t="str">
        <f>IF($Q2674*100&gt;=VLOOKUP($O2674,margin_ranges!$A$5:$C$10,2,FALSE),IF($Q2674*100&lt;=VLOOKUP($O2674,margin_ranges!$A$5:$C$10,3,FALSE)+10,"IN RANGE","ABOVE RANGE"),"BELOW RANGE")</f>
        <v>IN RANGE</v>
      </c>
      <c r="S2674">
        <f>MIN(VLOOKUP($O2674,margin_ranges!$A$5:$D$10,4,FALSE),$P2674*100)</f>
        <v>29.75</v>
      </c>
      <c r="T2674" s="29">
        <f>(1-$S2674/100)/(1-$F2674)-1</f>
        <v>3.5714285714285587E-3</v>
      </c>
      <c r="U2674" s="19" t="str">
        <f>IF(ABS(IFERROR(T2674,0))&gt;0.05,INDEX(margin_ranges!$C$13:$C$16,MATCH($F2674*100,margin_ranges!$B$13:$B$16,1)),"")</f>
        <v/>
      </c>
      <c r="V2674" t="e">
        <f>MIN(VLOOKUP($U2674,margin_ranges!$A$5:$D$10,4,FALSE),$P2674*100)</f>
        <v>#N/A</v>
      </c>
      <c r="Y2674" s="29" t="e">
        <f t="shared" si="41"/>
        <v>#N/A</v>
      </c>
    </row>
    <row r="2675" spans="1:25" x14ac:dyDescent="0.3">
      <c r="A2675" s="8" t="s">
        <v>17</v>
      </c>
      <c r="B2675" s="8" t="s">
        <v>4761</v>
      </c>
      <c r="C2675" s="8" t="s">
        <v>4762</v>
      </c>
      <c r="D2675" s="8" t="s">
        <v>4785</v>
      </c>
      <c r="E2675" s="8" t="s">
        <v>4786</v>
      </c>
      <c r="F2675" s="24">
        <v>0.3</v>
      </c>
      <c r="G2675" s="24">
        <v>1</v>
      </c>
      <c r="H2675" s="25">
        <v>348.5992</v>
      </c>
      <c r="I2675" s="25">
        <v>56.943899999999999</v>
      </c>
      <c r="J2675" s="15">
        <v>1775</v>
      </c>
      <c r="K2675" s="15">
        <v>532</v>
      </c>
      <c r="L2675" s="13">
        <v>0.16339999999999999</v>
      </c>
      <c r="M2675" s="7">
        <v>1.0388311800000001</v>
      </c>
      <c r="N2675" s="26">
        <v>0.5</v>
      </c>
      <c r="O2675" s="27" t="s">
        <v>92</v>
      </c>
      <c r="P2675" s="8">
        <v>0.5186898419</v>
      </c>
      <c r="Q2675" s="24">
        <v>0.3</v>
      </c>
      <c r="R2675" t="str">
        <f>IF($Q2675*100&gt;=VLOOKUP($O2675,margin_ranges!$A$5:$C$10,2,FALSE),IF($Q2675*100&lt;=VLOOKUP($O2675,margin_ranges!$A$5:$C$10,3,FALSE)+10,"IN RANGE","ABOVE RANGE"),"BELOW RANGE")</f>
        <v>IN RANGE</v>
      </c>
      <c r="S2675">
        <f>MIN(VLOOKUP($O2675,margin_ranges!$A$5:$D$10,4,FALSE),$P2675*100)</f>
        <v>29.75</v>
      </c>
      <c r="T2675" s="29">
        <f>(1-$S2675/100)/(1-$F2675)-1</f>
        <v>3.5714285714285587E-3</v>
      </c>
      <c r="U2675" s="19" t="str">
        <f>IF(ABS(IFERROR(T2675,0))&gt;0.05,INDEX(margin_ranges!$C$13:$C$16,MATCH($F2675*100,margin_ranges!$B$13:$B$16,1)),"")</f>
        <v/>
      </c>
      <c r="V2675" t="e">
        <f>MIN(VLOOKUP($U2675,margin_ranges!$A$5:$D$10,4,FALSE),$P2675*100)</f>
        <v>#N/A</v>
      </c>
      <c r="Y2675" s="29" t="e">
        <f t="shared" si="41"/>
        <v>#N/A</v>
      </c>
    </row>
    <row r="2676" spans="1:25" x14ac:dyDescent="0.3">
      <c r="A2676" s="8" t="s">
        <v>17</v>
      </c>
      <c r="B2676" s="8" t="s">
        <v>4761</v>
      </c>
      <c r="C2676" s="8" t="s">
        <v>4762</v>
      </c>
      <c r="D2676" s="8" t="s">
        <v>4791</v>
      </c>
      <c r="E2676" s="8" t="s">
        <v>4792</v>
      </c>
      <c r="F2676" s="24">
        <v>0.3</v>
      </c>
      <c r="G2676" s="24">
        <v>1</v>
      </c>
      <c r="H2676" s="25">
        <v>433.06369999999998</v>
      </c>
      <c r="I2676" s="25">
        <v>49.987099999999998</v>
      </c>
      <c r="J2676" s="15">
        <v>1650</v>
      </c>
      <c r="K2676" s="15">
        <v>495</v>
      </c>
      <c r="L2676" s="13">
        <v>0.1154</v>
      </c>
      <c r="M2676" s="7">
        <v>1.10042368</v>
      </c>
      <c r="N2676" s="26">
        <v>0.5</v>
      </c>
      <c r="O2676" s="27" t="s">
        <v>92</v>
      </c>
      <c r="P2676" s="8">
        <v>0.54562955260000001</v>
      </c>
      <c r="Q2676" s="24">
        <v>0.3</v>
      </c>
      <c r="R2676" t="str">
        <f>IF($Q2676*100&gt;=VLOOKUP($O2676,margin_ranges!$A$5:$C$10,2,FALSE),IF($Q2676*100&lt;=VLOOKUP($O2676,margin_ranges!$A$5:$C$10,3,FALSE)+10,"IN RANGE","ABOVE RANGE"),"BELOW RANGE")</f>
        <v>IN RANGE</v>
      </c>
      <c r="S2676">
        <f>MIN(VLOOKUP($O2676,margin_ranges!$A$5:$D$10,4,FALSE),$P2676*100)</f>
        <v>29.75</v>
      </c>
      <c r="T2676" s="29">
        <f>(1-$S2676/100)/(1-$F2676)-1</f>
        <v>3.5714285714285587E-3</v>
      </c>
      <c r="U2676" s="19" t="str">
        <f>IF(ABS(IFERROR(T2676,0))&gt;0.05,INDEX(margin_ranges!$C$13:$C$16,MATCH($F2676*100,margin_ranges!$B$13:$B$16,1)),"")</f>
        <v/>
      </c>
      <c r="V2676" t="e">
        <f>MIN(VLOOKUP($U2676,margin_ranges!$A$5:$D$10,4,FALSE),$P2676*100)</f>
        <v>#N/A</v>
      </c>
      <c r="Y2676" s="29" t="e">
        <f t="shared" si="41"/>
        <v>#N/A</v>
      </c>
    </row>
    <row r="2677" spans="1:25" x14ac:dyDescent="0.3">
      <c r="A2677" s="8" t="s">
        <v>17</v>
      </c>
      <c r="B2677" s="8" t="s">
        <v>4761</v>
      </c>
      <c r="C2677" s="8" t="s">
        <v>4762</v>
      </c>
      <c r="D2677" s="8" t="s">
        <v>4763</v>
      </c>
      <c r="E2677" s="8" t="s">
        <v>4764</v>
      </c>
      <c r="F2677" s="24">
        <v>0.28999999999999998</v>
      </c>
      <c r="G2677" s="24">
        <v>1</v>
      </c>
      <c r="H2677" s="25">
        <v>533.10360000000003</v>
      </c>
      <c r="I2677" s="25">
        <v>34.418599999999998</v>
      </c>
      <c r="J2677" s="15">
        <v>797</v>
      </c>
      <c r="K2677" s="15">
        <v>199</v>
      </c>
      <c r="L2677" s="13">
        <v>6.4600000000000005E-2</v>
      </c>
      <c r="M2677" s="7">
        <v>0.77182998999999997</v>
      </c>
      <c r="N2677" s="26">
        <v>0.3</v>
      </c>
      <c r="O2677" s="27" t="s">
        <v>22</v>
      </c>
      <c r="P2677" s="8">
        <v>0.61131336810000003</v>
      </c>
      <c r="Q2677" s="24">
        <v>0.28999999999999998</v>
      </c>
      <c r="R2677" t="str">
        <f>IF($Q2677*100&gt;=VLOOKUP($O2677,margin_ranges!$A$5:$C$10,2,FALSE),IF($Q2677*100&lt;=VLOOKUP($O2677,margin_ranges!$A$5:$C$10,3,FALSE)+10,"IN RANGE","ABOVE RANGE"),"BELOW RANGE")</f>
        <v>IN RANGE</v>
      </c>
      <c r="S2677">
        <f>MIN(VLOOKUP($O2677,margin_ranges!$A$5:$D$10,4,FALSE),$P2677*100)</f>
        <v>29.75</v>
      </c>
      <c r="T2677" s="29">
        <f>(1-$S2677/100)/(1-$F2677)-1</f>
        <v>-1.0563380281690127E-2</v>
      </c>
      <c r="U2677" s="19" t="str">
        <f>IF(ABS(IFERROR(T2677,0))&gt;0.05,INDEX(margin_ranges!$C$13:$C$16,MATCH($F2677*100,margin_ranges!$B$13:$B$16,1)),"")</f>
        <v/>
      </c>
      <c r="V2677" t="e">
        <f>MIN(VLOOKUP($U2677,margin_ranges!$A$5:$D$10,4,FALSE),$P2677*100)</f>
        <v>#N/A</v>
      </c>
      <c r="Y2677" s="29" t="e">
        <f t="shared" si="41"/>
        <v>#N/A</v>
      </c>
    </row>
    <row r="2678" spans="1:25" x14ac:dyDescent="0.3">
      <c r="A2678" s="8" t="s">
        <v>17</v>
      </c>
      <c r="B2678" s="8" t="s">
        <v>4761</v>
      </c>
      <c r="C2678" s="8" t="s">
        <v>4762</v>
      </c>
      <c r="D2678" s="8" t="s">
        <v>4765</v>
      </c>
      <c r="E2678" s="8" t="s">
        <v>4766</v>
      </c>
      <c r="F2678" s="24">
        <v>0.28999999999999998</v>
      </c>
      <c r="G2678" s="24">
        <v>1</v>
      </c>
      <c r="H2678" s="25">
        <v>681.28510000000006</v>
      </c>
      <c r="I2678" s="25">
        <v>39.712000000000003</v>
      </c>
      <c r="J2678" s="15">
        <v>804</v>
      </c>
      <c r="K2678" s="15">
        <v>201</v>
      </c>
      <c r="L2678" s="13">
        <v>5.8299999999999998E-2</v>
      </c>
      <c r="M2678" s="7">
        <v>0.67484387999999995</v>
      </c>
      <c r="N2678" s="26">
        <v>0.3</v>
      </c>
      <c r="O2678" s="27" t="s">
        <v>22</v>
      </c>
      <c r="P2678" s="8">
        <v>0.55545273399999995</v>
      </c>
      <c r="Q2678" s="24">
        <v>0.28999999999999998</v>
      </c>
      <c r="R2678" t="str">
        <f>IF($Q2678*100&gt;=VLOOKUP($O2678,margin_ranges!$A$5:$C$10,2,FALSE),IF($Q2678*100&lt;=VLOOKUP($O2678,margin_ranges!$A$5:$C$10,3,FALSE)+10,"IN RANGE","ABOVE RANGE"),"BELOW RANGE")</f>
        <v>IN RANGE</v>
      </c>
      <c r="S2678">
        <f>MIN(VLOOKUP($O2678,margin_ranges!$A$5:$D$10,4,FALSE),$P2678*100)</f>
        <v>29.75</v>
      </c>
      <c r="T2678" s="29">
        <f>(1-$S2678/100)/(1-$F2678)-1</f>
        <v>-1.0563380281690127E-2</v>
      </c>
      <c r="U2678" s="19" t="str">
        <f>IF(ABS(IFERROR(T2678,0))&gt;0.05,INDEX(margin_ranges!$C$13:$C$16,MATCH($F2678*100,margin_ranges!$B$13:$B$16,1)),"")</f>
        <v/>
      </c>
      <c r="V2678" t="e">
        <f>MIN(VLOOKUP($U2678,margin_ranges!$A$5:$D$10,4,FALSE),$P2678*100)</f>
        <v>#N/A</v>
      </c>
      <c r="Y2678" s="29" t="e">
        <f t="shared" si="41"/>
        <v>#N/A</v>
      </c>
    </row>
    <row r="2679" spans="1:25" x14ac:dyDescent="0.3">
      <c r="A2679" s="8" t="s">
        <v>17</v>
      </c>
      <c r="B2679" s="8" t="s">
        <v>4761</v>
      </c>
      <c r="C2679" s="8" t="s">
        <v>4762</v>
      </c>
      <c r="D2679" s="8" t="s">
        <v>4767</v>
      </c>
      <c r="E2679" s="8" t="s">
        <v>4768</v>
      </c>
      <c r="F2679" s="24">
        <v>0.28999999999999998</v>
      </c>
      <c r="G2679" s="24">
        <v>1</v>
      </c>
      <c r="H2679" s="25">
        <v>449.6764</v>
      </c>
      <c r="I2679" s="25">
        <v>37.999299999999998</v>
      </c>
      <c r="J2679" s="15">
        <v>531</v>
      </c>
      <c r="K2679" s="15">
        <v>133</v>
      </c>
      <c r="L2679" s="13">
        <v>8.4500000000000006E-2</v>
      </c>
      <c r="M2679" s="7">
        <v>0.46565274000000001</v>
      </c>
      <c r="N2679" s="26">
        <v>0.3</v>
      </c>
      <c r="O2679" s="27" t="s">
        <v>92</v>
      </c>
      <c r="P2679" s="8">
        <v>0.35574307710000003</v>
      </c>
      <c r="Q2679" s="24">
        <v>0.28999999999999998</v>
      </c>
      <c r="R2679" t="str">
        <f>IF($Q2679*100&gt;=VLOOKUP($O2679,margin_ranges!$A$5:$C$10,2,FALSE),IF($Q2679*100&lt;=VLOOKUP($O2679,margin_ranges!$A$5:$C$10,3,FALSE)+10,"IN RANGE","ABOVE RANGE"),"BELOW RANGE")</f>
        <v>IN RANGE</v>
      </c>
      <c r="S2679">
        <f>MIN(VLOOKUP($O2679,margin_ranges!$A$5:$D$10,4,FALSE),$P2679*100)</f>
        <v>29.75</v>
      </c>
      <c r="T2679" s="29">
        <f>(1-$S2679/100)/(1-$F2679)-1</f>
        <v>-1.0563380281690127E-2</v>
      </c>
      <c r="U2679" s="19" t="str">
        <f>IF(ABS(IFERROR(T2679,0))&gt;0.05,INDEX(margin_ranges!$C$13:$C$16,MATCH($F2679*100,margin_ranges!$B$13:$B$16,1)),"")</f>
        <v/>
      </c>
      <c r="V2679" t="e">
        <f>MIN(VLOOKUP($U2679,margin_ranges!$A$5:$D$10,4,FALSE),$P2679*100)</f>
        <v>#N/A</v>
      </c>
      <c r="Y2679" s="29" t="e">
        <f t="shared" si="41"/>
        <v>#N/A</v>
      </c>
    </row>
    <row r="2680" spans="1:25" x14ac:dyDescent="0.3">
      <c r="A2680" s="8" t="s">
        <v>17</v>
      </c>
      <c r="B2680" s="8" t="s">
        <v>4761</v>
      </c>
      <c r="C2680" s="8" t="s">
        <v>4762</v>
      </c>
      <c r="D2680" s="8" t="s">
        <v>4773</v>
      </c>
      <c r="E2680" s="8" t="s">
        <v>4774</v>
      </c>
      <c r="F2680" s="24">
        <v>0.28999999999999998</v>
      </c>
      <c r="G2680" s="24">
        <v>0</v>
      </c>
      <c r="H2680" s="25">
        <v>288.20159999999998</v>
      </c>
      <c r="I2680" s="25">
        <v>9.7659000000000002</v>
      </c>
      <c r="J2680" s="15">
        <v>353</v>
      </c>
      <c r="K2680" s="15">
        <v>88</v>
      </c>
      <c r="L2680" s="13">
        <v>3.39E-2</v>
      </c>
      <c r="M2680" s="7">
        <v>1.20589298</v>
      </c>
      <c r="N2680" s="26">
        <v>0.5</v>
      </c>
      <c r="O2680" s="27" t="s">
        <v>92</v>
      </c>
      <c r="P2680" s="8">
        <v>0.58536950759999995</v>
      </c>
      <c r="Q2680" s="24">
        <v>0.28999999999999998</v>
      </c>
      <c r="R2680" t="str">
        <f>IF($Q2680*100&gt;=VLOOKUP($O2680,margin_ranges!$A$5:$C$10,2,FALSE),IF($Q2680*100&lt;=VLOOKUP($O2680,margin_ranges!$A$5:$C$10,3,FALSE)+10,"IN RANGE","ABOVE RANGE"),"BELOW RANGE")</f>
        <v>IN RANGE</v>
      </c>
      <c r="S2680">
        <f>MIN(VLOOKUP($O2680,margin_ranges!$A$5:$D$10,4,FALSE),$P2680*100)</f>
        <v>29.75</v>
      </c>
      <c r="T2680" s="29">
        <f>(1-$S2680/100)/(1-$F2680)-1</f>
        <v>-1.0563380281690127E-2</v>
      </c>
      <c r="U2680" s="19" t="str">
        <f>IF(ABS(IFERROR(T2680,0))&gt;0.05,INDEX(margin_ranges!$C$13:$C$16,MATCH($F2680*100,margin_ranges!$B$13:$B$16,1)),"")</f>
        <v/>
      </c>
      <c r="V2680" t="e">
        <f>MIN(VLOOKUP($U2680,margin_ranges!$A$5:$D$10,4,FALSE),$P2680*100)</f>
        <v>#N/A</v>
      </c>
      <c r="Y2680" s="29" t="e">
        <f t="shared" si="41"/>
        <v>#N/A</v>
      </c>
    </row>
    <row r="2681" spans="1:25" x14ac:dyDescent="0.3">
      <c r="A2681" s="8" t="s">
        <v>17</v>
      </c>
      <c r="B2681" s="8" t="s">
        <v>4761</v>
      </c>
      <c r="C2681" s="8" t="s">
        <v>4762</v>
      </c>
      <c r="D2681" s="8" t="s">
        <v>4775</v>
      </c>
      <c r="E2681" s="8" t="s">
        <v>4776</v>
      </c>
      <c r="F2681" s="24">
        <v>0.28999999999999998</v>
      </c>
      <c r="G2681" s="24">
        <v>1</v>
      </c>
      <c r="H2681" s="25">
        <v>230.77209999999999</v>
      </c>
      <c r="I2681" s="25">
        <v>31.7118</v>
      </c>
      <c r="J2681" s="15">
        <v>1101</v>
      </c>
      <c r="K2681" s="15">
        <v>275</v>
      </c>
      <c r="L2681" s="13">
        <v>0.13739999999999999</v>
      </c>
      <c r="M2681" s="7">
        <v>1.1569632700000001</v>
      </c>
      <c r="N2681" s="26">
        <v>0.5</v>
      </c>
      <c r="O2681" s="27" t="s">
        <v>22</v>
      </c>
      <c r="P2681" s="8">
        <v>0.56783416450000002</v>
      </c>
      <c r="Q2681" s="24">
        <v>0.28999999999999998</v>
      </c>
      <c r="R2681" t="str">
        <f>IF($Q2681*100&gt;=VLOOKUP($O2681,margin_ranges!$A$5:$C$10,2,FALSE),IF($Q2681*100&lt;=VLOOKUP($O2681,margin_ranges!$A$5:$C$10,3,FALSE)+10,"IN RANGE","ABOVE RANGE"),"BELOW RANGE")</f>
        <v>IN RANGE</v>
      </c>
      <c r="S2681">
        <f>MIN(VLOOKUP($O2681,margin_ranges!$A$5:$D$10,4,FALSE),$P2681*100)</f>
        <v>29.75</v>
      </c>
      <c r="T2681" s="29">
        <f>(1-$S2681/100)/(1-$F2681)-1</f>
        <v>-1.0563380281690127E-2</v>
      </c>
      <c r="U2681" s="19" t="str">
        <f>IF(ABS(IFERROR(T2681,0))&gt;0.05,INDEX(margin_ranges!$C$13:$C$16,MATCH($F2681*100,margin_ranges!$B$13:$B$16,1)),"")</f>
        <v/>
      </c>
      <c r="V2681" t="e">
        <f>MIN(VLOOKUP($U2681,margin_ranges!$A$5:$D$10,4,FALSE),$P2681*100)</f>
        <v>#N/A</v>
      </c>
      <c r="Y2681" s="29" t="e">
        <f t="shared" si="41"/>
        <v>#N/A</v>
      </c>
    </row>
    <row r="2682" spans="1:25" x14ac:dyDescent="0.3">
      <c r="A2682" s="8" t="s">
        <v>17</v>
      </c>
      <c r="B2682" s="8" t="s">
        <v>4761</v>
      </c>
      <c r="C2682" s="8" t="s">
        <v>4762</v>
      </c>
      <c r="D2682" s="8" t="s">
        <v>4777</v>
      </c>
      <c r="E2682" s="8" t="s">
        <v>4778</v>
      </c>
      <c r="F2682" s="24">
        <v>0.28999999999999998</v>
      </c>
      <c r="G2682" s="24">
        <v>1</v>
      </c>
      <c r="H2682" s="25">
        <v>180.1379</v>
      </c>
      <c r="I2682" s="25">
        <v>27.2377</v>
      </c>
      <c r="J2682" s="15">
        <v>949</v>
      </c>
      <c r="K2682" s="15">
        <v>237</v>
      </c>
      <c r="L2682" s="13">
        <v>0.1512</v>
      </c>
      <c r="M2682" s="7">
        <v>1.1610608200000001</v>
      </c>
      <c r="N2682" s="26">
        <v>0.5</v>
      </c>
      <c r="O2682" s="27" t="s">
        <v>22</v>
      </c>
      <c r="P2682" s="8">
        <v>0.56935933780000003</v>
      </c>
      <c r="Q2682" s="24">
        <v>0.28999999999999998</v>
      </c>
      <c r="R2682" t="str">
        <f>IF($Q2682*100&gt;=VLOOKUP($O2682,margin_ranges!$A$5:$C$10,2,FALSE),IF($Q2682*100&lt;=VLOOKUP($O2682,margin_ranges!$A$5:$C$10,3,FALSE)+10,"IN RANGE","ABOVE RANGE"),"BELOW RANGE")</f>
        <v>IN RANGE</v>
      </c>
      <c r="S2682">
        <f>MIN(VLOOKUP($O2682,margin_ranges!$A$5:$D$10,4,FALSE),$P2682*100)</f>
        <v>29.75</v>
      </c>
      <c r="T2682" s="29">
        <f>(1-$S2682/100)/(1-$F2682)-1</f>
        <v>-1.0563380281690127E-2</v>
      </c>
      <c r="U2682" s="19" t="str">
        <f>IF(ABS(IFERROR(T2682,0))&gt;0.05,INDEX(margin_ranges!$C$13:$C$16,MATCH($F2682*100,margin_ranges!$B$13:$B$16,1)),"")</f>
        <v/>
      </c>
      <c r="V2682" t="e">
        <f>MIN(VLOOKUP($U2682,margin_ranges!$A$5:$D$10,4,FALSE),$P2682*100)</f>
        <v>#N/A</v>
      </c>
      <c r="Y2682" s="29" t="e">
        <f t="shared" si="41"/>
        <v>#N/A</v>
      </c>
    </row>
    <row r="2683" spans="1:25" x14ac:dyDescent="0.3">
      <c r="A2683" s="8" t="s">
        <v>17</v>
      </c>
      <c r="B2683" s="8" t="s">
        <v>4761</v>
      </c>
      <c r="C2683" s="8" t="s">
        <v>4762</v>
      </c>
      <c r="D2683" s="8" t="s">
        <v>4779</v>
      </c>
      <c r="E2683" s="8" t="s">
        <v>4780</v>
      </c>
      <c r="F2683" s="24">
        <v>0.28999999999999998</v>
      </c>
      <c r="G2683" s="24">
        <v>1</v>
      </c>
      <c r="H2683" s="25">
        <v>501.28289999999998</v>
      </c>
      <c r="I2683" s="25">
        <v>44.572899999999997</v>
      </c>
      <c r="J2683" s="15">
        <v>599</v>
      </c>
      <c r="K2683" s="15">
        <v>145</v>
      </c>
      <c r="L2683" s="13">
        <v>8.8900000000000007E-2</v>
      </c>
      <c r="M2683" s="7">
        <v>0.44782498999999998</v>
      </c>
      <c r="N2683" s="26">
        <v>0.3</v>
      </c>
      <c r="O2683" s="27" t="s">
        <v>92</v>
      </c>
      <c r="P2683" s="8">
        <v>0.33009545099999998</v>
      </c>
      <c r="Q2683" s="24">
        <v>0.28999999999999998</v>
      </c>
      <c r="R2683" t="str">
        <f>IF($Q2683*100&gt;=VLOOKUP($O2683,margin_ranges!$A$5:$C$10,2,FALSE),IF($Q2683*100&lt;=VLOOKUP($O2683,margin_ranges!$A$5:$C$10,3,FALSE)+10,"IN RANGE","ABOVE RANGE"),"BELOW RANGE")</f>
        <v>IN RANGE</v>
      </c>
      <c r="S2683">
        <f>MIN(VLOOKUP($O2683,margin_ranges!$A$5:$D$10,4,FALSE),$P2683*100)</f>
        <v>29.75</v>
      </c>
      <c r="T2683" s="29">
        <f>(1-$S2683/100)/(1-$F2683)-1</f>
        <v>-1.0563380281690127E-2</v>
      </c>
      <c r="U2683" s="19" t="str">
        <f>IF(ABS(IFERROR(T2683,0))&gt;0.05,INDEX(margin_ranges!$C$13:$C$16,MATCH($F2683*100,margin_ranges!$B$13:$B$16,1)),"")</f>
        <v/>
      </c>
      <c r="V2683" t="e">
        <f>MIN(VLOOKUP($U2683,margin_ranges!$A$5:$D$10,4,FALSE),$P2683*100)</f>
        <v>#N/A</v>
      </c>
      <c r="Y2683" s="29" t="e">
        <f t="shared" si="41"/>
        <v>#N/A</v>
      </c>
    </row>
    <row r="2684" spans="1:25" x14ac:dyDescent="0.3">
      <c r="A2684" s="8" t="s">
        <v>17</v>
      </c>
      <c r="B2684" s="8" t="s">
        <v>4761</v>
      </c>
      <c r="C2684" s="8" t="s">
        <v>4762</v>
      </c>
      <c r="D2684" s="8" t="s">
        <v>4781</v>
      </c>
      <c r="E2684" s="8" t="s">
        <v>4782</v>
      </c>
      <c r="F2684" s="24">
        <v>0.28999999999999998</v>
      </c>
      <c r="G2684" s="24">
        <v>0</v>
      </c>
      <c r="H2684" s="25">
        <v>370.21559999999999</v>
      </c>
      <c r="I2684" s="25">
        <v>9.7546999999999997</v>
      </c>
      <c r="J2684" s="15">
        <v>360</v>
      </c>
      <c r="K2684" s="15">
        <v>90</v>
      </c>
      <c r="L2684" s="13">
        <v>2.63E-2</v>
      </c>
      <c r="M2684" s="7">
        <v>1.2293967800000001</v>
      </c>
      <c r="N2684" s="26">
        <v>0.5</v>
      </c>
      <c r="O2684" s="27" t="s">
        <v>92</v>
      </c>
      <c r="P2684" s="8">
        <v>0.59329647669999996</v>
      </c>
      <c r="Q2684" s="24">
        <v>0.28999999999999998</v>
      </c>
      <c r="R2684" t="str">
        <f>IF($Q2684*100&gt;=VLOOKUP($O2684,margin_ranges!$A$5:$C$10,2,FALSE),IF($Q2684*100&lt;=VLOOKUP($O2684,margin_ranges!$A$5:$C$10,3,FALSE)+10,"IN RANGE","ABOVE RANGE"),"BELOW RANGE")</f>
        <v>IN RANGE</v>
      </c>
      <c r="S2684">
        <f>MIN(VLOOKUP($O2684,margin_ranges!$A$5:$D$10,4,FALSE),$P2684*100)</f>
        <v>29.75</v>
      </c>
      <c r="T2684" s="29">
        <f>(1-$S2684/100)/(1-$F2684)-1</f>
        <v>-1.0563380281690127E-2</v>
      </c>
      <c r="U2684" s="19" t="str">
        <f>IF(ABS(IFERROR(T2684,0))&gt;0.05,INDEX(margin_ranges!$C$13:$C$16,MATCH($F2684*100,margin_ranges!$B$13:$B$16,1)),"")</f>
        <v/>
      </c>
      <c r="V2684" t="e">
        <f>MIN(VLOOKUP($U2684,margin_ranges!$A$5:$D$10,4,FALSE),$P2684*100)</f>
        <v>#N/A</v>
      </c>
      <c r="Y2684" s="29" t="e">
        <f t="shared" si="41"/>
        <v>#N/A</v>
      </c>
    </row>
    <row r="2685" spans="1:25" x14ac:dyDescent="0.3">
      <c r="A2685" s="8" t="s">
        <v>17</v>
      </c>
      <c r="B2685" s="8" t="s">
        <v>4761</v>
      </c>
      <c r="C2685" s="8" t="s">
        <v>4762</v>
      </c>
      <c r="D2685" s="8" t="s">
        <v>4783</v>
      </c>
      <c r="E2685" s="8" t="s">
        <v>4784</v>
      </c>
      <c r="F2685" s="24">
        <v>0.28999999999999998</v>
      </c>
      <c r="G2685" s="24">
        <v>0</v>
      </c>
      <c r="H2685" s="25">
        <v>224.77459999999999</v>
      </c>
      <c r="I2685" s="25">
        <v>7.9732000000000003</v>
      </c>
      <c r="J2685" s="15">
        <v>279</v>
      </c>
      <c r="K2685" s="15">
        <v>70</v>
      </c>
      <c r="L2685" s="13">
        <v>3.5499999999999997E-2</v>
      </c>
      <c r="M2685" s="7">
        <v>1.1652040299999999</v>
      </c>
      <c r="N2685" s="26">
        <v>0.5</v>
      </c>
      <c r="O2685" s="27" t="s">
        <v>92</v>
      </c>
      <c r="P2685" s="8">
        <v>0.5708906024</v>
      </c>
      <c r="Q2685" s="24">
        <v>0.28999999999999998</v>
      </c>
      <c r="R2685" t="str">
        <f>IF($Q2685*100&gt;=VLOOKUP($O2685,margin_ranges!$A$5:$C$10,2,FALSE),IF($Q2685*100&lt;=VLOOKUP($O2685,margin_ranges!$A$5:$C$10,3,FALSE)+10,"IN RANGE","ABOVE RANGE"),"BELOW RANGE")</f>
        <v>IN RANGE</v>
      </c>
      <c r="S2685">
        <f>MIN(VLOOKUP($O2685,margin_ranges!$A$5:$D$10,4,FALSE),$P2685*100)</f>
        <v>29.75</v>
      </c>
      <c r="T2685" s="29">
        <f>(1-$S2685/100)/(1-$F2685)-1</f>
        <v>-1.0563380281690127E-2</v>
      </c>
      <c r="U2685" s="19" t="str">
        <f>IF(ABS(IFERROR(T2685,0))&gt;0.05,INDEX(margin_ranges!$C$13:$C$16,MATCH($F2685*100,margin_ranges!$B$13:$B$16,1)),"")</f>
        <v/>
      </c>
      <c r="V2685" t="e">
        <f>MIN(VLOOKUP($U2685,margin_ranges!$A$5:$D$10,4,FALSE),$P2685*100)</f>
        <v>#N/A</v>
      </c>
      <c r="Y2685" s="29" t="e">
        <f t="shared" si="41"/>
        <v>#N/A</v>
      </c>
    </row>
    <row r="2686" spans="1:25" x14ac:dyDescent="0.3">
      <c r="A2686" s="8" t="s">
        <v>17</v>
      </c>
      <c r="B2686" s="8" t="s">
        <v>4761</v>
      </c>
      <c r="C2686" s="8" t="s">
        <v>4762</v>
      </c>
      <c r="D2686" s="8" t="s">
        <v>4787</v>
      </c>
      <c r="E2686" s="8" t="s">
        <v>4788</v>
      </c>
      <c r="F2686" s="24">
        <v>0.28999999999999998</v>
      </c>
      <c r="G2686" s="24">
        <v>0</v>
      </c>
      <c r="H2686" s="25">
        <v>130.0034</v>
      </c>
      <c r="I2686" s="25">
        <v>31.852499999999999</v>
      </c>
      <c r="J2686" s="15">
        <v>1021</v>
      </c>
      <c r="K2686" s="15">
        <v>255</v>
      </c>
      <c r="L2686" s="13">
        <v>0.245</v>
      </c>
      <c r="M2686" s="7">
        <v>1.0679668600000001</v>
      </c>
      <c r="N2686" s="26">
        <v>0.5</v>
      </c>
      <c r="O2686" s="27" t="s">
        <v>22</v>
      </c>
      <c r="P2686" s="8">
        <v>0.53182067669999999</v>
      </c>
      <c r="Q2686" s="24">
        <v>0.28999999999999998</v>
      </c>
      <c r="R2686" t="str">
        <f>IF($Q2686*100&gt;=VLOOKUP($O2686,margin_ranges!$A$5:$C$10,2,FALSE),IF($Q2686*100&lt;=VLOOKUP($O2686,margin_ranges!$A$5:$C$10,3,FALSE)+10,"IN RANGE","ABOVE RANGE"),"BELOW RANGE")</f>
        <v>IN RANGE</v>
      </c>
      <c r="S2686">
        <f>MIN(VLOOKUP($O2686,margin_ranges!$A$5:$D$10,4,FALSE),$P2686*100)</f>
        <v>29.75</v>
      </c>
      <c r="T2686" s="29">
        <f>(1-$S2686/100)/(1-$F2686)-1</f>
        <v>-1.0563380281690127E-2</v>
      </c>
      <c r="U2686" s="19" t="str">
        <f>IF(ABS(IFERROR(T2686,0))&gt;0.05,INDEX(margin_ranges!$C$13:$C$16,MATCH($F2686*100,margin_ranges!$B$13:$B$16,1)),"")</f>
        <v/>
      </c>
      <c r="V2686" t="e">
        <f>MIN(VLOOKUP($U2686,margin_ranges!$A$5:$D$10,4,FALSE),$P2686*100)</f>
        <v>#N/A</v>
      </c>
      <c r="Y2686" s="29" t="e">
        <f t="shared" si="41"/>
        <v>#N/A</v>
      </c>
    </row>
    <row r="2687" spans="1:25" x14ac:dyDescent="0.3">
      <c r="A2687" s="8" t="s">
        <v>17</v>
      </c>
      <c r="B2687" s="8" t="s">
        <v>4761</v>
      </c>
      <c r="C2687" s="8" t="s">
        <v>4762</v>
      </c>
      <c r="D2687" s="8" t="s">
        <v>4789</v>
      </c>
      <c r="E2687" s="8" t="s">
        <v>4790</v>
      </c>
      <c r="F2687" s="24">
        <v>0.28999999999999998</v>
      </c>
      <c r="G2687" s="24">
        <v>1</v>
      </c>
      <c r="H2687" s="25">
        <v>667.60180000000003</v>
      </c>
      <c r="I2687" s="25">
        <v>42.149799999999999</v>
      </c>
      <c r="J2687" s="15">
        <v>992</v>
      </c>
      <c r="K2687" s="15">
        <v>248</v>
      </c>
      <c r="L2687" s="13">
        <v>6.3100000000000003E-2</v>
      </c>
      <c r="M2687" s="7">
        <v>0.78475877999999999</v>
      </c>
      <c r="N2687" s="26">
        <v>0.3</v>
      </c>
      <c r="O2687" s="27" t="s">
        <v>22</v>
      </c>
      <c r="P2687" s="8">
        <v>0.61771692290000002</v>
      </c>
      <c r="Q2687" s="24">
        <v>0.28999999999999998</v>
      </c>
      <c r="R2687" t="str">
        <f>IF($Q2687*100&gt;=VLOOKUP($O2687,margin_ranges!$A$5:$C$10,2,FALSE),IF($Q2687*100&lt;=VLOOKUP($O2687,margin_ranges!$A$5:$C$10,3,FALSE)+10,"IN RANGE","ABOVE RANGE"),"BELOW RANGE")</f>
        <v>IN RANGE</v>
      </c>
      <c r="S2687">
        <f>MIN(VLOOKUP($O2687,margin_ranges!$A$5:$D$10,4,FALSE),$P2687*100)</f>
        <v>29.75</v>
      </c>
      <c r="T2687" s="29">
        <f>(1-$S2687/100)/(1-$F2687)-1</f>
        <v>-1.0563380281690127E-2</v>
      </c>
      <c r="U2687" s="19" t="str">
        <f>IF(ABS(IFERROR(T2687,0))&gt;0.05,INDEX(margin_ranges!$C$13:$C$16,MATCH($F2687*100,margin_ranges!$B$13:$B$16,1)),"")</f>
        <v/>
      </c>
      <c r="V2687" t="e">
        <f>MIN(VLOOKUP($U2687,margin_ranges!$A$5:$D$10,4,FALSE),$P2687*100)</f>
        <v>#N/A</v>
      </c>
      <c r="Y2687" s="29" t="e">
        <f t="shared" si="41"/>
        <v>#N/A</v>
      </c>
    </row>
    <row r="2688" spans="1:25" x14ac:dyDescent="0.3">
      <c r="A2688" s="8" t="s">
        <v>17</v>
      </c>
      <c r="B2688" s="8" t="s">
        <v>4761</v>
      </c>
      <c r="C2688" s="8" t="s">
        <v>4762</v>
      </c>
      <c r="D2688" s="8" t="s">
        <v>4771</v>
      </c>
      <c r="E2688" s="8" t="s">
        <v>4772</v>
      </c>
      <c r="F2688" s="24">
        <v>0.28999999999999898</v>
      </c>
      <c r="G2688" s="24">
        <v>1</v>
      </c>
      <c r="H2688" s="25">
        <v>476.48329999999999</v>
      </c>
      <c r="I2688" s="25">
        <v>14.916499999999999</v>
      </c>
      <c r="J2688" s="15">
        <v>217</v>
      </c>
      <c r="K2688" s="15">
        <v>54</v>
      </c>
      <c r="L2688" s="13">
        <v>3.1300000000000001E-2</v>
      </c>
      <c r="M2688" s="7">
        <v>0.48502665</v>
      </c>
      <c r="N2688" s="26">
        <v>0.3</v>
      </c>
      <c r="O2688" s="27" t="s">
        <v>92</v>
      </c>
      <c r="P2688" s="8">
        <v>0.3814772837</v>
      </c>
      <c r="Q2688" s="24">
        <v>0.28999999999999998</v>
      </c>
      <c r="R2688" t="str">
        <f>IF($Q2688*100&gt;=VLOOKUP($O2688,margin_ranges!$A$5:$C$10,2,FALSE),IF($Q2688*100&lt;=VLOOKUP($O2688,margin_ranges!$A$5:$C$10,3,FALSE)+10,"IN RANGE","ABOVE RANGE"),"BELOW RANGE")</f>
        <v>IN RANGE</v>
      </c>
      <c r="S2688">
        <f>MIN(VLOOKUP($O2688,margin_ranges!$A$5:$D$10,4,FALSE),$P2688*100)</f>
        <v>29.75</v>
      </c>
      <c r="T2688" s="29">
        <f>(1-$S2688/100)/(1-$F2688)-1</f>
        <v>-1.056338028169157E-2</v>
      </c>
      <c r="U2688" s="19" t="str">
        <f>IF(ABS(IFERROR(T2688,0))&gt;0.05,INDEX(margin_ranges!$C$13:$C$16,MATCH($F2688*100,margin_ranges!$B$13:$B$16,1)),"")</f>
        <v/>
      </c>
      <c r="V2688" t="e">
        <f>MIN(VLOOKUP($U2688,margin_ranges!$A$5:$D$10,4,FALSE),$P2688*100)</f>
        <v>#N/A</v>
      </c>
      <c r="Y2688" s="29" t="e">
        <f t="shared" si="41"/>
        <v>#N/A</v>
      </c>
    </row>
    <row r="2689" spans="1:25" x14ac:dyDescent="0.3">
      <c r="A2689" s="8" t="s">
        <v>35</v>
      </c>
      <c r="B2689" s="8" t="s">
        <v>4793</v>
      </c>
      <c r="C2689" s="8" t="s">
        <v>34</v>
      </c>
      <c r="D2689" s="8" t="s">
        <v>34</v>
      </c>
      <c r="E2689" s="8"/>
      <c r="F2689" s="24">
        <v>0.21707089493027301</v>
      </c>
      <c r="G2689" s="24">
        <v>0</v>
      </c>
      <c r="H2689" s="25">
        <v>26.705300000000001</v>
      </c>
      <c r="I2689" s="25">
        <v>5.4820000000000002</v>
      </c>
      <c r="J2689" s="15">
        <v>473</v>
      </c>
      <c r="K2689" s="15">
        <v>103</v>
      </c>
      <c r="L2689" s="13">
        <v>0.20530000000000001</v>
      </c>
      <c r="M2689" s="7">
        <v>2.8738234199999999</v>
      </c>
      <c r="N2689" s="26">
        <v>2.25</v>
      </c>
      <c r="O2689" s="27"/>
      <c r="P2689" s="8">
        <v>0.21707089490000001</v>
      </c>
      <c r="Q2689" s="24">
        <v>0.3</v>
      </c>
      <c r="R2689" t="e">
        <f>IF($Q2689*100&gt;=VLOOKUP($O2689,margin_ranges!$A$5:$C$10,2,FALSE),IF($Q2689*100&lt;=VLOOKUP($O2689,margin_ranges!$A$5:$C$10,3,FALSE)+10,"IN RANGE","ABOVE RANGE"),"BELOW RANGE")</f>
        <v>#N/A</v>
      </c>
      <c r="S2689" t="e">
        <f>MIN(VLOOKUP($O2689,margin_ranges!$A$5:$D$10,4,FALSE),$P2689*100)</f>
        <v>#N/A</v>
      </c>
      <c r="T2689" s="29" t="e">
        <f>(1-$S2689/100)/(1-$F2689)-1</f>
        <v>#N/A</v>
      </c>
      <c r="U2689" s="19" t="str">
        <f>IF(ABS(IFERROR(T2689,0))&gt;0.05,INDEX(margin_ranges!$C$13:$C$16,MATCH($F2689*100,margin_ranges!$B$13:$B$16,1)),"")</f>
        <v/>
      </c>
      <c r="V2689" t="e">
        <f>MIN(VLOOKUP($U2689,margin_ranges!$A$5:$D$10,4,FALSE),$P2689*100)</f>
        <v>#N/A</v>
      </c>
      <c r="Y2689" s="29" t="e">
        <f t="shared" si="41"/>
        <v>#N/A</v>
      </c>
    </row>
    <row r="2690" spans="1:25" x14ac:dyDescent="0.3">
      <c r="A2690" s="8" t="s">
        <v>33</v>
      </c>
      <c r="B2690" s="8" t="s">
        <v>4793</v>
      </c>
      <c r="C2690" s="8" t="s">
        <v>4794</v>
      </c>
      <c r="D2690" s="8" t="s">
        <v>34</v>
      </c>
      <c r="E2690" s="8"/>
      <c r="F2690" s="24">
        <v>0.21707089493027301</v>
      </c>
      <c r="G2690" s="24">
        <v>0</v>
      </c>
      <c r="H2690" s="25">
        <v>26.705300000000001</v>
      </c>
      <c r="I2690" s="25">
        <v>5.4820000000000002</v>
      </c>
      <c r="J2690" s="15">
        <v>473</v>
      </c>
      <c r="K2690" s="15">
        <v>103</v>
      </c>
      <c r="L2690" s="13">
        <v>0.20530000000000001</v>
      </c>
      <c r="M2690" s="7">
        <v>2.8738234199999999</v>
      </c>
      <c r="N2690" s="26">
        <v>2.25</v>
      </c>
      <c r="O2690" s="27"/>
      <c r="P2690" s="8">
        <v>0.21707089490000001</v>
      </c>
      <c r="Q2690" s="24">
        <v>0.3</v>
      </c>
      <c r="R2690" t="e">
        <f>IF($Q2690*100&gt;=VLOOKUP($O2690,margin_ranges!$A$5:$C$10,2,FALSE),IF($Q2690*100&lt;=VLOOKUP($O2690,margin_ranges!$A$5:$C$10,3,FALSE)+10,"IN RANGE","ABOVE RANGE"),"BELOW RANGE")</f>
        <v>#N/A</v>
      </c>
      <c r="S2690" t="e">
        <f>MIN(VLOOKUP($O2690,margin_ranges!$A$5:$D$10,4,FALSE),$P2690*100)</f>
        <v>#N/A</v>
      </c>
      <c r="T2690" s="29" t="e">
        <f>(1-$S2690/100)/(1-$F2690)-1</f>
        <v>#N/A</v>
      </c>
      <c r="U2690" s="19" t="str">
        <f>IF(ABS(IFERROR(T2690,0))&gt;0.05,INDEX(margin_ranges!$C$13:$C$16,MATCH($F2690*100,margin_ranges!$B$13:$B$16,1)),"")</f>
        <v/>
      </c>
      <c r="V2690" t="e">
        <f>MIN(VLOOKUP($U2690,margin_ranges!$A$5:$D$10,4,FALSE),$P2690*100)</f>
        <v>#N/A</v>
      </c>
      <c r="Y2690" s="29" t="e">
        <f t="shared" si="41"/>
        <v>#N/A</v>
      </c>
    </row>
    <row r="2691" spans="1:25" x14ac:dyDescent="0.3">
      <c r="A2691" s="8" t="s">
        <v>17</v>
      </c>
      <c r="B2691" s="8" t="s">
        <v>4793</v>
      </c>
      <c r="C2691" s="8" t="s">
        <v>4794</v>
      </c>
      <c r="D2691" s="8" t="s">
        <v>4799</v>
      </c>
      <c r="E2691" s="8" t="s">
        <v>4800</v>
      </c>
      <c r="F2691" s="24">
        <v>0.23604511503200801</v>
      </c>
      <c r="G2691" s="24">
        <v>0</v>
      </c>
      <c r="H2691" s="25">
        <v>3.1753</v>
      </c>
      <c r="I2691" s="25">
        <v>0.59970000000000001</v>
      </c>
      <c r="J2691" s="15">
        <v>53</v>
      </c>
      <c r="K2691" s="15">
        <v>13</v>
      </c>
      <c r="L2691" s="13">
        <v>0.18890000000000001</v>
      </c>
      <c r="M2691" s="7">
        <v>2.9452001000000001</v>
      </c>
      <c r="N2691" s="26">
        <v>2.25</v>
      </c>
      <c r="O2691" s="27" t="s">
        <v>95</v>
      </c>
      <c r="P2691" s="8">
        <v>0.236045115</v>
      </c>
      <c r="Q2691" s="24">
        <v>0.3</v>
      </c>
      <c r="R2691" t="str">
        <f>IF($Q2691*100&gt;=VLOOKUP($O2691,margin_ranges!$A$5:$C$10,2,FALSE),IF($Q2691*100&lt;=VLOOKUP($O2691,margin_ranges!$A$5:$C$10,3,FALSE)+10,"IN RANGE","ABOVE RANGE"),"BELOW RANGE")</f>
        <v>IN RANGE</v>
      </c>
      <c r="S2691">
        <f>MIN(VLOOKUP($O2691,margin_ranges!$A$5:$D$10,4,FALSE),$P2691*100)</f>
        <v>19.75</v>
      </c>
      <c r="T2691" s="29">
        <f>(1-$S2691/100)/(1-$F2691)-1</f>
        <v>5.0454700651103135E-2</v>
      </c>
      <c r="U2691" s="19" t="str">
        <f>IF(ABS(IFERROR(T2691,0))&gt;0.05,INDEX(margin_ranges!$C$13:$C$16,MATCH($F2691*100,margin_ranges!$B$13:$B$16,1)),"")</f>
        <v>Maximize Fill (Type A+)</v>
      </c>
      <c r="V2691">
        <f>MIN(VLOOKUP($U2691,margin_ranges!$A$5:$D$10,4,FALSE),$P2691*100)</f>
        <v>19.75</v>
      </c>
      <c r="Y2691" s="29">
        <f t="shared" si="41"/>
        <v>5.0454700651103135E-2</v>
      </c>
    </row>
    <row r="2692" spans="1:25" x14ac:dyDescent="0.3">
      <c r="A2692" s="8" t="s">
        <v>17</v>
      </c>
      <c r="B2692" s="8" t="s">
        <v>4793</v>
      </c>
      <c r="C2692" s="8" t="s">
        <v>4794</v>
      </c>
      <c r="D2692" s="8" t="s">
        <v>4801</v>
      </c>
      <c r="E2692" s="8" t="s">
        <v>4802</v>
      </c>
      <c r="F2692" s="24">
        <v>0.218825025022649</v>
      </c>
      <c r="G2692" s="24">
        <v>0</v>
      </c>
      <c r="H2692" s="25">
        <v>19.370200000000001</v>
      </c>
      <c r="I2692" s="25">
        <v>3.9716999999999998</v>
      </c>
      <c r="J2692" s="15">
        <v>343</v>
      </c>
      <c r="K2692" s="15">
        <v>75</v>
      </c>
      <c r="L2692" s="13">
        <v>0.20499999999999999</v>
      </c>
      <c r="M2692" s="7">
        <v>2.8802766000000002</v>
      </c>
      <c r="N2692" s="26">
        <v>2.25</v>
      </c>
      <c r="O2692" s="27" t="s">
        <v>95</v>
      </c>
      <c r="P2692" s="8">
        <v>0.21882502500000001</v>
      </c>
      <c r="Q2692" s="24">
        <v>0.3</v>
      </c>
      <c r="R2692" t="str">
        <f>IF($Q2692*100&gt;=VLOOKUP($O2692,margin_ranges!$A$5:$C$10,2,FALSE),IF($Q2692*100&lt;=VLOOKUP($O2692,margin_ranges!$A$5:$C$10,3,FALSE)+10,"IN RANGE","ABOVE RANGE"),"BELOW RANGE")</f>
        <v>IN RANGE</v>
      </c>
      <c r="S2692">
        <f>MIN(VLOOKUP($O2692,margin_ranges!$A$5:$D$10,4,FALSE),$P2692*100)</f>
        <v>19.75</v>
      </c>
      <c r="T2692" s="29">
        <f>(1-$S2692/100)/(1-$F2692)-1</f>
        <v>2.7298653574082232E-2</v>
      </c>
      <c r="U2692" s="19" t="str">
        <f>IF(ABS(IFERROR(T2692,0))&gt;0.05,INDEX(margin_ranges!$C$13:$C$16,MATCH($F2692*100,margin_ranges!$B$13:$B$16,1)),"")</f>
        <v/>
      </c>
      <c r="V2692" t="e">
        <f>MIN(VLOOKUP($U2692,margin_ranges!$A$5:$D$10,4,FALSE),$P2692*100)</f>
        <v>#N/A</v>
      </c>
      <c r="Y2692" s="29" t="e">
        <f t="shared" si="41"/>
        <v>#N/A</v>
      </c>
    </row>
    <row r="2693" spans="1:25" x14ac:dyDescent="0.3">
      <c r="A2693" s="8" t="s">
        <v>17</v>
      </c>
      <c r="B2693" s="8" t="s">
        <v>4793</v>
      </c>
      <c r="C2693" s="8" t="s">
        <v>4794</v>
      </c>
      <c r="D2693" s="8" t="s">
        <v>4795</v>
      </c>
      <c r="E2693" s="8" t="s">
        <v>4796</v>
      </c>
      <c r="F2693" s="24">
        <v>0.19542102301335701</v>
      </c>
      <c r="G2693" s="24">
        <v>0</v>
      </c>
      <c r="H2693" s="25">
        <v>2.3607</v>
      </c>
      <c r="I2693" s="25">
        <v>0.51739999999999997</v>
      </c>
      <c r="J2693" s="15">
        <v>43</v>
      </c>
      <c r="K2693" s="15">
        <v>8</v>
      </c>
      <c r="L2693" s="13">
        <v>0.21920000000000001</v>
      </c>
      <c r="M2693" s="7">
        <v>2.7964936499999999</v>
      </c>
      <c r="N2693" s="26">
        <v>2.25</v>
      </c>
      <c r="O2693" s="27" t="s">
        <v>95</v>
      </c>
      <c r="P2693" s="8">
        <v>0.195421023</v>
      </c>
      <c r="Q2693" s="24">
        <v>0.3</v>
      </c>
      <c r="R2693" t="str">
        <f>IF($Q2693*100&gt;=VLOOKUP($O2693,margin_ranges!$A$5:$C$10,2,FALSE),IF($Q2693*100&lt;=VLOOKUP($O2693,margin_ranges!$A$5:$C$10,3,FALSE)+10,"IN RANGE","ABOVE RANGE"),"BELOW RANGE")</f>
        <v>IN RANGE</v>
      </c>
      <c r="S2693">
        <f>MIN(VLOOKUP($O2693,margin_ranges!$A$5:$D$10,4,FALSE),$P2693*100)</f>
        <v>19.5421023</v>
      </c>
      <c r="T2693" s="29">
        <f>(1-$S2693/100)/(1-$F2693)-1</f>
        <v>1.6601386931824891E-11</v>
      </c>
      <c r="U2693" s="19" t="str">
        <f>IF(ABS(IFERROR(T2693,0))&gt;0.05,INDEX(margin_ranges!$C$13:$C$16,MATCH($F2693*100,margin_ranges!$B$13:$B$16,1)),"")</f>
        <v/>
      </c>
      <c r="V2693" t="e">
        <f>MIN(VLOOKUP($U2693,margin_ranges!$A$5:$D$10,4,FALSE),$P2693*100)</f>
        <v>#N/A</v>
      </c>
      <c r="Y2693" s="29" t="e">
        <f t="shared" si="41"/>
        <v>#N/A</v>
      </c>
    </row>
    <row r="2694" spans="1:25" x14ac:dyDescent="0.3">
      <c r="A2694" s="8" t="s">
        <v>17</v>
      </c>
      <c r="B2694" s="8" t="s">
        <v>4793</v>
      </c>
      <c r="C2694" s="8" t="s">
        <v>4794</v>
      </c>
      <c r="D2694" s="8" t="s">
        <v>4797</v>
      </c>
      <c r="E2694" s="8" t="s">
        <v>4798</v>
      </c>
      <c r="F2694" s="24">
        <v>0.19710112957327899</v>
      </c>
      <c r="G2694" s="24">
        <v>0</v>
      </c>
      <c r="H2694" s="25">
        <v>1.7907</v>
      </c>
      <c r="I2694" s="25">
        <v>0.39290000000000003</v>
      </c>
      <c r="J2694" s="15">
        <v>33</v>
      </c>
      <c r="K2694" s="15">
        <v>7</v>
      </c>
      <c r="L2694" s="13">
        <v>0.21940000000000001</v>
      </c>
      <c r="M2694" s="7">
        <v>2.8023454499999998</v>
      </c>
      <c r="N2694" s="26">
        <v>2.25</v>
      </c>
      <c r="O2694" s="27" t="s">
        <v>95</v>
      </c>
      <c r="P2694" s="8">
        <v>0.19710112960000001</v>
      </c>
      <c r="Q2694" s="24">
        <v>0.3</v>
      </c>
      <c r="R2694" t="str">
        <f>IF($Q2694*100&gt;=VLOOKUP($O2694,margin_ranges!$A$5:$C$10,2,FALSE),IF($Q2694*100&lt;=VLOOKUP($O2694,margin_ranges!$A$5:$C$10,3,FALSE)+10,"IN RANGE","ABOVE RANGE"),"BELOW RANGE")</f>
        <v>IN RANGE</v>
      </c>
      <c r="S2694">
        <f>MIN(VLOOKUP($O2694,margin_ranges!$A$5:$D$10,4,FALSE),$P2694*100)</f>
        <v>19.71011296</v>
      </c>
      <c r="T2694" s="29">
        <f>(1-$S2694/100)/(1-$F2694)-1</f>
        <v>-3.3280711519978468E-11</v>
      </c>
      <c r="U2694" s="19" t="str">
        <f>IF(ABS(IFERROR(T2694,0))&gt;0.05,INDEX(margin_ranges!$C$13:$C$16,MATCH($F2694*100,margin_ranges!$B$13:$B$16,1)),"")</f>
        <v/>
      </c>
      <c r="V2694" t="e">
        <f>MIN(VLOOKUP($U2694,margin_ranges!$A$5:$D$10,4,FALSE),$P2694*100)</f>
        <v>#N/A</v>
      </c>
      <c r="Y2694" s="29" t="e">
        <f t="shared" si="41"/>
        <v>#N/A</v>
      </c>
    </row>
    <row r="2695" spans="1:25" x14ac:dyDescent="0.3">
      <c r="A2695" s="8" t="s">
        <v>35</v>
      </c>
      <c r="B2695" s="8" t="s">
        <v>4803</v>
      </c>
      <c r="C2695" s="8" t="s">
        <v>34</v>
      </c>
      <c r="D2695" s="8" t="s">
        <v>34</v>
      </c>
      <c r="E2695" s="8"/>
      <c r="F2695" s="24">
        <v>0.26016554233251199</v>
      </c>
      <c r="G2695" s="24">
        <v>0</v>
      </c>
      <c r="H2695" s="25">
        <v>612.61410000000001</v>
      </c>
      <c r="I2695" s="25">
        <v>32.804299999999998</v>
      </c>
      <c r="J2695" s="15">
        <v>1557</v>
      </c>
      <c r="K2695" s="15">
        <v>386</v>
      </c>
      <c r="L2695" s="13">
        <v>5.3499999999999999E-2</v>
      </c>
      <c r="M2695" s="7">
        <v>1.5816755199999999</v>
      </c>
      <c r="N2695" s="26">
        <v>1.144987</v>
      </c>
      <c r="O2695" s="27"/>
      <c r="P2695" s="8">
        <v>0.2760923562</v>
      </c>
      <c r="Q2695" s="24">
        <v>0.26019999999999999</v>
      </c>
      <c r="R2695" t="e">
        <f>IF($Q2695*100&gt;=VLOOKUP($O2695,margin_ranges!$A$5:$C$10,2,FALSE),IF($Q2695*100&lt;=VLOOKUP($O2695,margin_ranges!$A$5:$C$10,3,FALSE)+10,"IN RANGE","ABOVE RANGE"),"BELOW RANGE")</f>
        <v>#N/A</v>
      </c>
      <c r="S2695" t="e">
        <f>MIN(VLOOKUP($O2695,margin_ranges!$A$5:$D$10,4,FALSE),$P2695*100)</f>
        <v>#N/A</v>
      </c>
      <c r="T2695" s="29" t="e">
        <f>(1-$S2695/100)/(1-$F2695)-1</f>
        <v>#N/A</v>
      </c>
      <c r="U2695" s="19" t="str">
        <f>IF(ABS(IFERROR(T2695,0))&gt;0.05,INDEX(margin_ranges!$C$13:$C$16,MATCH($F2695*100,margin_ranges!$B$13:$B$16,1)),"")</f>
        <v/>
      </c>
      <c r="V2695" t="e">
        <f>MIN(VLOOKUP($U2695,margin_ranges!$A$5:$D$10,4,FALSE),$P2695*100)</f>
        <v>#N/A</v>
      </c>
      <c r="Y2695" s="29" t="e">
        <f t="shared" si="41"/>
        <v>#N/A</v>
      </c>
    </row>
    <row r="2696" spans="1:25" x14ac:dyDescent="0.3">
      <c r="A2696" s="8" t="s">
        <v>33</v>
      </c>
      <c r="B2696" s="8" t="s">
        <v>4803</v>
      </c>
      <c r="C2696" s="8" t="s">
        <v>4804</v>
      </c>
      <c r="D2696" s="8" t="s">
        <v>34</v>
      </c>
      <c r="E2696" s="8"/>
      <c r="F2696" s="24">
        <v>0.26016554233251199</v>
      </c>
      <c r="G2696" s="24">
        <v>0</v>
      </c>
      <c r="H2696" s="25">
        <v>612.61410000000001</v>
      </c>
      <c r="I2696" s="25">
        <v>32.804299999999998</v>
      </c>
      <c r="J2696" s="15">
        <v>1557</v>
      </c>
      <c r="K2696" s="15">
        <v>386</v>
      </c>
      <c r="L2696" s="13">
        <v>5.3499999999999999E-2</v>
      </c>
      <c r="M2696" s="7">
        <v>1.5816755199999999</v>
      </c>
      <c r="N2696" s="26">
        <v>1.144987</v>
      </c>
      <c r="O2696" s="27"/>
      <c r="P2696" s="8">
        <v>0.2760923562</v>
      </c>
      <c r="Q2696" s="24">
        <v>0.26019999999999999</v>
      </c>
      <c r="R2696" t="e">
        <f>IF($Q2696*100&gt;=VLOOKUP($O2696,margin_ranges!$A$5:$C$10,2,FALSE),IF($Q2696*100&lt;=VLOOKUP($O2696,margin_ranges!$A$5:$C$10,3,FALSE)+10,"IN RANGE","ABOVE RANGE"),"BELOW RANGE")</f>
        <v>#N/A</v>
      </c>
      <c r="S2696" t="e">
        <f>MIN(VLOOKUP($O2696,margin_ranges!$A$5:$D$10,4,FALSE),$P2696*100)</f>
        <v>#N/A</v>
      </c>
      <c r="T2696" s="29" t="e">
        <f>(1-$S2696/100)/(1-$F2696)-1</f>
        <v>#N/A</v>
      </c>
      <c r="U2696" s="19" t="str">
        <f>IF(ABS(IFERROR(T2696,0))&gt;0.05,INDEX(margin_ranges!$C$13:$C$16,MATCH($F2696*100,margin_ranges!$B$13:$B$16,1)),"")</f>
        <v/>
      </c>
      <c r="V2696" t="e">
        <f>MIN(VLOOKUP($U2696,margin_ranges!$A$5:$D$10,4,FALSE),$P2696*100)</f>
        <v>#N/A</v>
      </c>
      <c r="Y2696" s="29" t="e">
        <f t="shared" si="41"/>
        <v>#N/A</v>
      </c>
    </row>
    <row r="2697" spans="1:25" x14ac:dyDescent="0.3">
      <c r="A2697" s="8" t="s">
        <v>17</v>
      </c>
      <c r="B2697" s="8" t="s">
        <v>4803</v>
      </c>
      <c r="C2697" s="8" t="s">
        <v>4804</v>
      </c>
      <c r="D2697" s="8" t="s">
        <v>4807</v>
      </c>
      <c r="E2697" s="8" t="s">
        <v>4808</v>
      </c>
      <c r="F2697" s="24">
        <v>0.3</v>
      </c>
      <c r="G2697" s="24">
        <v>0</v>
      </c>
      <c r="H2697" s="25">
        <v>11.7189</v>
      </c>
      <c r="I2697" s="25">
        <v>0.45119999999999999</v>
      </c>
      <c r="J2697" s="15">
        <v>12</v>
      </c>
      <c r="K2697" s="15">
        <v>4</v>
      </c>
      <c r="L2697" s="13">
        <v>3.85E-2</v>
      </c>
      <c r="M2697" s="7">
        <v>0.88535697000000002</v>
      </c>
      <c r="N2697" s="26">
        <v>0.49</v>
      </c>
      <c r="O2697" s="27" t="s">
        <v>95</v>
      </c>
      <c r="P2697" s="8">
        <v>0.44655092260000001</v>
      </c>
      <c r="Q2697" s="24">
        <v>0.3</v>
      </c>
      <c r="R2697" t="str">
        <f>IF($Q2697*100&gt;=VLOOKUP($O2697,margin_ranges!$A$5:$C$10,2,FALSE),IF($Q2697*100&lt;=VLOOKUP($O2697,margin_ranges!$A$5:$C$10,3,FALSE)+10,"IN RANGE","ABOVE RANGE"),"BELOW RANGE")</f>
        <v>IN RANGE</v>
      </c>
      <c r="S2697">
        <f>MIN(VLOOKUP($O2697,margin_ranges!$A$5:$D$10,4,FALSE),$P2697*100)</f>
        <v>19.75</v>
      </c>
      <c r="T2697" s="29">
        <f>(1-$S2697/100)/(1-$F2697)-1</f>
        <v>0.14642857142857157</v>
      </c>
      <c r="U2697" s="19" t="str">
        <f>IF(ABS(IFERROR(T2697,0))&gt;0.05,INDEX(margin_ranges!$C$13:$C$16,MATCH($F2697*100,margin_ranges!$B$13:$B$16,1)),"")</f>
        <v>Balanced (Type B)</v>
      </c>
      <c r="V2697">
        <f>MIN(VLOOKUP($U2697,margin_ranges!$A$5:$D$10,4,FALSE),$P2697*100)</f>
        <v>29.75</v>
      </c>
      <c r="Y2697" s="29">
        <f t="shared" si="41"/>
        <v>3.5714285714285587E-3</v>
      </c>
    </row>
    <row r="2698" spans="1:25" x14ac:dyDescent="0.3">
      <c r="A2698" s="8" t="s">
        <v>17</v>
      </c>
      <c r="B2698" s="8" t="s">
        <v>4803</v>
      </c>
      <c r="C2698" s="8" t="s">
        <v>4804</v>
      </c>
      <c r="D2698" s="8" t="s">
        <v>4813</v>
      </c>
      <c r="E2698" s="8" t="s">
        <v>4814</v>
      </c>
      <c r="F2698" s="24">
        <v>0.3</v>
      </c>
      <c r="G2698" s="24">
        <v>0</v>
      </c>
      <c r="H2698" s="25">
        <v>25.113</v>
      </c>
      <c r="I2698" s="25">
        <v>0.78879999999999995</v>
      </c>
      <c r="J2698" s="15">
        <v>19</v>
      </c>
      <c r="K2698" s="15">
        <v>6</v>
      </c>
      <c r="L2698" s="13">
        <v>3.1399999999999997E-2</v>
      </c>
      <c r="M2698" s="7">
        <v>0.79966495000000004</v>
      </c>
      <c r="N2698" s="26">
        <v>0.49</v>
      </c>
      <c r="O2698" s="27" t="s">
        <v>95</v>
      </c>
      <c r="P2698" s="8">
        <v>0.3872433669</v>
      </c>
      <c r="Q2698" s="24">
        <v>0.3</v>
      </c>
      <c r="R2698" t="str">
        <f>IF($Q2698*100&gt;=VLOOKUP($O2698,margin_ranges!$A$5:$C$10,2,FALSE),IF($Q2698*100&lt;=VLOOKUP($O2698,margin_ranges!$A$5:$C$10,3,FALSE)+10,"IN RANGE","ABOVE RANGE"),"BELOW RANGE")</f>
        <v>IN RANGE</v>
      </c>
      <c r="S2698">
        <f>MIN(VLOOKUP($O2698,margin_ranges!$A$5:$D$10,4,FALSE),$P2698*100)</f>
        <v>19.75</v>
      </c>
      <c r="T2698" s="29">
        <f>(1-$S2698/100)/(1-$F2698)-1</f>
        <v>0.14642857142857157</v>
      </c>
      <c r="U2698" s="19" t="str">
        <f>IF(ABS(IFERROR(T2698,0))&gt;0.05,INDEX(margin_ranges!$C$13:$C$16,MATCH($F2698*100,margin_ranges!$B$13:$B$16,1)),"")</f>
        <v>Balanced (Type B)</v>
      </c>
      <c r="V2698">
        <f>MIN(VLOOKUP($U2698,margin_ranges!$A$5:$D$10,4,FALSE),$P2698*100)</f>
        <v>29.75</v>
      </c>
      <c r="Y2698" s="29">
        <f t="shared" si="41"/>
        <v>3.5714285714285587E-3</v>
      </c>
    </row>
    <row r="2699" spans="1:25" x14ac:dyDescent="0.3">
      <c r="A2699" s="8" t="s">
        <v>17</v>
      </c>
      <c r="B2699" s="8" t="s">
        <v>4803</v>
      </c>
      <c r="C2699" s="8" t="s">
        <v>4804</v>
      </c>
      <c r="D2699" s="8" t="s">
        <v>4837</v>
      </c>
      <c r="E2699" s="8" t="s">
        <v>4838</v>
      </c>
      <c r="F2699" s="24">
        <v>0.3</v>
      </c>
      <c r="G2699" s="24">
        <v>0</v>
      </c>
      <c r="H2699" s="25">
        <v>39.115900000000003</v>
      </c>
      <c r="I2699" s="25">
        <v>1.2045999999999999</v>
      </c>
      <c r="J2699" s="15">
        <v>21</v>
      </c>
      <c r="K2699" s="15">
        <v>6</v>
      </c>
      <c r="L2699" s="13">
        <v>3.0800000000000001E-2</v>
      </c>
      <c r="M2699" s="7">
        <v>0.56811739999999999</v>
      </c>
      <c r="N2699" s="26">
        <v>0.28999999999999998</v>
      </c>
      <c r="O2699" s="27" t="s">
        <v>95</v>
      </c>
      <c r="P2699" s="8">
        <v>0.48954212889999998</v>
      </c>
      <c r="Q2699" s="24">
        <v>0.3</v>
      </c>
      <c r="R2699" t="str">
        <f>IF($Q2699*100&gt;=VLOOKUP($O2699,margin_ranges!$A$5:$C$10,2,FALSE),IF($Q2699*100&lt;=VLOOKUP($O2699,margin_ranges!$A$5:$C$10,3,FALSE)+10,"IN RANGE","ABOVE RANGE"),"BELOW RANGE")</f>
        <v>IN RANGE</v>
      </c>
      <c r="S2699">
        <f>MIN(VLOOKUP($O2699,margin_ranges!$A$5:$D$10,4,FALSE),$P2699*100)</f>
        <v>19.75</v>
      </c>
      <c r="T2699" s="29">
        <f>(1-$S2699/100)/(1-$F2699)-1</f>
        <v>0.14642857142857157</v>
      </c>
      <c r="U2699" s="19" t="str">
        <f>IF(ABS(IFERROR(T2699,0))&gt;0.05,INDEX(margin_ranges!$C$13:$C$16,MATCH($F2699*100,margin_ranges!$B$13:$B$16,1)),"")</f>
        <v>Balanced (Type B)</v>
      </c>
      <c r="V2699">
        <f>MIN(VLOOKUP($U2699,margin_ranges!$A$5:$D$10,4,FALSE),$P2699*100)</f>
        <v>29.75</v>
      </c>
      <c r="Y2699" s="29">
        <f t="shared" si="41"/>
        <v>3.5714285714285587E-3</v>
      </c>
    </row>
    <row r="2700" spans="1:25" x14ac:dyDescent="0.3">
      <c r="A2700" s="8" t="s">
        <v>17</v>
      </c>
      <c r="B2700" s="8" t="s">
        <v>4803</v>
      </c>
      <c r="C2700" s="8" t="s">
        <v>4804</v>
      </c>
      <c r="D2700" s="8" t="s">
        <v>4819</v>
      </c>
      <c r="E2700" s="8" t="s">
        <v>4820</v>
      </c>
      <c r="F2700" s="24">
        <v>0.26466648307212598</v>
      </c>
      <c r="G2700" s="24">
        <v>0</v>
      </c>
      <c r="H2700" s="25">
        <v>33.5886</v>
      </c>
      <c r="I2700" s="25">
        <v>2.81</v>
      </c>
      <c r="J2700" s="15">
        <v>172</v>
      </c>
      <c r="K2700" s="15">
        <v>46</v>
      </c>
      <c r="L2700" s="13">
        <v>8.3699999999999997E-2</v>
      </c>
      <c r="M2700" s="7">
        <v>2.0398906999999999</v>
      </c>
      <c r="N2700" s="26">
        <v>1.5</v>
      </c>
      <c r="O2700" s="27" t="s">
        <v>95</v>
      </c>
      <c r="P2700" s="8">
        <v>0.26466648310000002</v>
      </c>
      <c r="Q2700" s="24">
        <v>0.3</v>
      </c>
      <c r="R2700" t="str">
        <f>IF($Q2700*100&gt;=VLOOKUP($O2700,margin_ranges!$A$5:$C$10,2,FALSE),IF($Q2700*100&lt;=VLOOKUP($O2700,margin_ranges!$A$5:$C$10,3,FALSE)+10,"IN RANGE","ABOVE RANGE"),"BELOW RANGE")</f>
        <v>IN RANGE</v>
      </c>
      <c r="S2700">
        <f>MIN(VLOOKUP($O2700,margin_ranges!$A$5:$D$10,4,FALSE),$P2700*100)</f>
        <v>19.75</v>
      </c>
      <c r="T2700" s="29">
        <f>(1-$S2700/100)/(1-$F2700)-1</f>
        <v>9.1341522623283433E-2</v>
      </c>
      <c r="U2700" s="19" t="str">
        <f>IF(ABS(IFERROR(T2700,0))&gt;0.05,INDEX(margin_ranges!$C$13:$C$16,MATCH($F2700*100,margin_ranges!$B$13:$B$16,1)),"")</f>
        <v>Balanced (Type B)</v>
      </c>
      <c r="V2700">
        <f>MIN(VLOOKUP($U2700,margin_ranges!$A$5:$D$10,4,FALSE),$P2700*100)</f>
        <v>26.46664831</v>
      </c>
      <c r="Y2700" s="29">
        <f t="shared" si="41"/>
        <v>-3.790678881898657E-11</v>
      </c>
    </row>
    <row r="2701" spans="1:25" x14ac:dyDescent="0.3">
      <c r="A2701" s="8" t="s">
        <v>17</v>
      </c>
      <c r="B2701" s="8" t="s">
        <v>4803</v>
      </c>
      <c r="C2701" s="8" t="s">
        <v>4804</v>
      </c>
      <c r="D2701" s="8" t="s">
        <v>4805</v>
      </c>
      <c r="E2701" s="8" t="s">
        <v>4806</v>
      </c>
      <c r="F2701" s="24">
        <v>0.25</v>
      </c>
      <c r="G2701" s="24">
        <v>0</v>
      </c>
      <c r="H2701" s="25">
        <v>30.550999999999998</v>
      </c>
      <c r="I2701" s="25">
        <v>1.1800999999999999</v>
      </c>
      <c r="J2701" s="15">
        <v>118</v>
      </c>
      <c r="K2701" s="15">
        <v>29</v>
      </c>
      <c r="L2701" s="13">
        <v>3.8600000000000002E-2</v>
      </c>
      <c r="M2701" s="7">
        <v>3.3431087700000002</v>
      </c>
      <c r="N2701" s="26">
        <v>2.4900000000000002</v>
      </c>
      <c r="O2701" s="27" t="s">
        <v>95</v>
      </c>
      <c r="P2701" s="8">
        <v>0.25518426979999997</v>
      </c>
      <c r="Q2701" s="24">
        <v>0.25</v>
      </c>
      <c r="R2701" t="str">
        <f>IF($Q2701*100&gt;=VLOOKUP($O2701,margin_ranges!$A$5:$C$10,2,FALSE),IF($Q2701*100&lt;=VLOOKUP($O2701,margin_ranges!$A$5:$C$10,3,FALSE)+10,"IN RANGE","ABOVE RANGE"),"BELOW RANGE")</f>
        <v>IN RANGE</v>
      </c>
      <c r="S2701">
        <f>MIN(VLOOKUP($O2701,margin_ranges!$A$5:$D$10,4,FALSE),$P2701*100)</f>
        <v>19.75</v>
      </c>
      <c r="T2701" s="29">
        <f>(1-$S2701/100)/(1-$F2701)-1</f>
        <v>7.0000000000000062E-2</v>
      </c>
      <c r="U2701" s="19" t="str">
        <f>IF(ABS(IFERROR(T2701,0))&gt;0.05,INDEX(margin_ranges!$C$13:$C$16,MATCH($F2701*100,margin_ranges!$B$13:$B$16,1)),"")</f>
        <v>Balanced (Type B)</v>
      </c>
      <c r="V2701">
        <f>MIN(VLOOKUP($U2701,margin_ranges!$A$5:$D$10,4,FALSE),$P2701*100)</f>
        <v>25.518426979999997</v>
      </c>
      <c r="Y2701" s="29">
        <f t="shared" si="41"/>
        <v>-6.912359733333262E-3</v>
      </c>
    </row>
    <row r="2702" spans="1:25" x14ac:dyDescent="0.3">
      <c r="A2702" s="8" t="s">
        <v>17</v>
      </c>
      <c r="B2702" s="8" t="s">
        <v>4803</v>
      </c>
      <c r="C2702" s="8" t="s">
        <v>4804</v>
      </c>
      <c r="D2702" s="8" t="s">
        <v>4825</v>
      </c>
      <c r="E2702" s="8" t="s">
        <v>4826</v>
      </c>
      <c r="F2702" s="24">
        <v>0.25</v>
      </c>
      <c r="G2702" s="24">
        <v>0</v>
      </c>
      <c r="H2702" s="25">
        <v>18.0045</v>
      </c>
      <c r="I2702" s="25">
        <v>1.3425</v>
      </c>
      <c r="J2702" s="15">
        <v>110</v>
      </c>
      <c r="K2702" s="15">
        <v>28</v>
      </c>
      <c r="L2702" s="13">
        <v>7.46E-2</v>
      </c>
      <c r="M2702" s="7">
        <v>2.7343495600000001</v>
      </c>
      <c r="N2702" s="26">
        <v>1.99</v>
      </c>
      <c r="O2702" s="27" t="s">
        <v>95</v>
      </c>
      <c r="P2702" s="8">
        <v>0.27222180060000001</v>
      </c>
      <c r="Q2702" s="24">
        <v>0.25</v>
      </c>
      <c r="R2702" t="str">
        <f>IF($Q2702*100&gt;=VLOOKUP($O2702,margin_ranges!$A$5:$C$10,2,FALSE),IF($Q2702*100&lt;=VLOOKUP($O2702,margin_ranges!$A$5:$C$10,3,FALSE)+10,"IN RANGE","ABOVE RANGE"),"BELOW RANGE")</f>
        <v>IN RANGE</v>
      </c>
      <c r="S2702">
        <f>MIN(VLOOKUP($O2702,margin_ranges!$A$5:$D$10,4,FALSE),$P2702*100)</f>
        <v>19.75</v>
      </c>
      <c r="T2702" s="29">
        <f>(1-$S2702/100)/(1-$F2702)-1</f>
        <v>7.0000000000000062E-2</v>
      </c>
      <c r="U2702" s="19" t="str">
        <f>IF(ABS(IFERROR(T2702,0))&gt;0.05,INDEX(margin_ranges!$C$13:$C$16,MATCH($F2702*100,margin_ranges!$B$13:$B$16,1)),"")</f>
        <v>Balanced (Type B)</v>
      </c>
      <c r="V2702">
        <f>MIN(VLOOKUP($U2702,margin_ranges!$A$5:$D$10,4,FALSE),$P2702*100)</f>
        <v>27.222180059999999</v>
      </c>
      <c r="Y2702" s="29">
        <f t="shared" ref="Y2702:Y2765" si="42">(1-$V2702/100)/(1-$F2702)-1</f>
        <v>-2.9629067466666714E-2</v>
      </c>
    </row>
    <row r="2703" spans="1:25" x14ac:dyDescent="0.3">
      <c r="A2703" s="8" t="s">
        <v>17</v>
      </c>
      <c r="B2703" s="8" t="s">
        <v>4803</v>
      </c>
      <c r="C2703" s="8" t="s">
        <v>4804</v>
      </c>
      <c r="D2703" s="8" t="s">
        <v>4841</v>
      </c>
      <c r="E2703" s="8" t="s">
        <v>4842</v>
      </c>
      <c r="F2703" s="24">
        <v>0.25</v>
      </c>
      <c r="G2703" s="24">
        <v>0</v>
      </c>
      <c r="H2703" s="25">
        <v>20.911899999999999</v>
      </c>
      <c r="I2703" s="25">
        <v>1.214</v>
      </c>
      <c r="J2703" s="15">
        <v>122</v>
      </c>
      <c r="K2703" s="15">
        <v>30</v>
      </c>
      <c r="L2703" s="13">
        <v>5.8099999999999999E-2</v>
      </c>
      <c r="M2703" s="7">
        <v>3.3405801400000001</v>
      </c>
      <c r="N2703" s="26">
        <v>2.4900000000000002</v>
      </c>
      <c r="O2703" s="27" t="s">
        <v>95</v>
      </c>
      <c r="P2703" s="8">
        <v>0.2546204856</v>
      </c>
      <c r="Q2703" s="24">
        <v>0.25</v>
      </c>
      <c r="R2703" t="str">
        <f>IF($Q2703*100&gt;=VLOOKUP($O2703,margin_ranges!$A$5:$C$10,2,FALSE),IF($Q2703*100&lt;=VLOOKUP($O2703,margin_ranges!$A$5:$C$10,3,FALSE)+10,"IN RANGE","ABOVE RANGE"),"BELOW RANGE")</f>
        <v>IN RANGE</v>
      </c>
      <c r="S2703">
        <f>MIN(VLOOKUP($O2703,margin_ranges!$A$5:$D$10,4,FALSE),$P2703*100)</f>
        <v>19.75</v>
      </c>
      <c r="T2703" s="29">
        <f>(1-$S2703/100)/(1-$F2703)-1</f>
        <v>7.0000000000000062E-2</v>
      </c>
      <c r="U2703" s="19" t="str">
        <f>IF(ABS(IFERROR(T2703,0))&gt;0.05,INDEX(margin_ranges!$C$13:$C$16,MATCH($F2703*100,margin_ranges!$B$13:$B$16,1)),"")</f>
        <v>Balanced (Type B)</v>
      </c>
      <c r="V2703">
        <f>MIN(VLOOKUP($U2703,margin_ranges!$A$5:$D$10,4,FALSE),$P2703*100)</f>
        <v>25.462048559999999</v>
      </c>
      <c r="Y2703" s="29">
        <f t="shared" si="42"/>
        <v>-6.1606474666667799E-3</v>
      </c>
    </row>
    <row r="2704" spans="1:25" x14ac:dyDescent="0.3">
      <c r="A2704" s="8" t="s">
        <v>17</v>
      </c>
      <c r="B2704" s="8" t="s">
        <v>4803</v>
      </c>
      <c r="C2704" s="8" t="s">
        <v>4804</v>
      </c>
      <c r="D2704" s="8" t="s">
        <v>4823</v>
      </c>
      <c r="E2704" s="8" t="s">
        <v>4824</v>
      </c>
      <c r="F2704" s="24">
        <v>0.249999999999999</v>
      </c>
      <c r="G2704" s="24">
        <v>0</v>
      </c>
      <c r="H2704" s="25">
        <v>10.1432</v>
      </c>
      <c r="I2704" s="25">
        <v>0.90869999999999995</v>
      </c>
      <c r="J2704" s="15">
        <v>58</v>
      </c>
      <c r="K2704" s="15">
        <v>14</v>
      </c>
      <c r="L2704" s="13">
        <v>8.9599999999999999E-2</v>
      </c>
      <c r="M2704" s="7">
        <v>2.1179217100000001</v>
      </c>
      <c r="N2704" s="26">
        <v>1.49</v>
      </c>
      <c r="O2704" s="27" t="s">
        <v>95</v>
      </c>
      <c r="P2704" s="8">
        <v>0.29648013299999998</v>
      </c>
      <c r="Q2704" s="24">
        <v>0.25</v>
      </c>
      <c r="R2704" t="str">
        <f>IF($Q2704*100&gt;=VLOOKUP($O2704,margin_ranges!$A$5:$C$10,2,FALSE),IF($Q2704*100&lt;=VLOOKUP($O2704,margin_ranges!$A$5:$C$10,3,FALSE)+10,"IN RANGE","ABOVE RANGE"),"BELOW RANGE")</f>
        <v>IN RANGE</v>
      </c>
      <c r="S2704">
        <f>MIN(VLOOKUP($O2704,margin_ranges!$A$5:$D$10,4,FALSE),$P2704*100)</f>
        <v>19.75</v>
      </c>
      <c r="T2704" s="29">
        <f>(1-$S2704/100)/(1-$F2704)-1</f>
        <v>6.9999999999998508E-2</v>
      </c>
      <c r="U2704" s="19" t="str">
        <f>IF(ABS(IFERROR(T2704,0))&gt;0.05,INDEX(margin_ranges!$C$13:$C$16,MATCH($F2704*100,margin_ranges!$B$13:$B$16,1)),"")</f>
        <v>Maximize Fill (Type A+)</v>
      </c>
      <c r="V2704">
        <f>MIN(VLOOKUP($U2704,margin_ranges!$A$5:$D$10,4,FALSE),$P2704*100)</f>
        <v>19.75</v>
      </c>
      <c r="Y2704" s="29">
        <f t="shared" si="42"/>
        <v>6.9999999999998508E-2</v>
      </c>
    </row>
    <row r="2705" spans="1:25" x14ac:dyDescent="0.3">
      <c r="A2705" s="8" t="s">
        <v>17</v>
      </c>
      <c r="B2705" s="8" t="s">
        <v>4803</v>
      </c>
      <c r="C2705" s="8" t="s">
        <v>4804</v>
      </c>
      <c r="D2705" s="8" t="s">
        <v>4839</v>
      </c>
      <c r="E2705" s="8" t="s">
        <v>4840</v>
      </c>
      <c r="F2705" s="24">
        <v>0.249999999999999</v>
      </c>
      <c r="G2705" s="24">
        <v>0</v>
      </c>
      <c r="H2705" s="25">
        <v>68.207899999999995</v>
      </c>
      <c r="I2705" s="25">
        <v>3.5844</v>
      </c>
      <c r="J2705" s="15">
        <v>288</v>
      </c>
      <c r="K2705" s="15">
        <v>71</v>
      </c>
      <c r="L2705" s="13">
        <v>5.2600000000000001E-2</v>
      </c>
      <c r="M2705" s="7">
        <v>2.67955641</v>
      </c>
      <c r="N2705" s="26">
        <v>1.99</v>
      </c>
      <c r="O2705" s="27" t="s">
        <v>95</v>
      </c>
      <c r="P2705" s="8">
        <v>0.2573397637</v>
      </c>
      <c r="Q2705" s="24">
        <v>0.25</v>
      </c>
      <c r="R2705" t="str">
        <f>IF($Q2705*100&gt;=VLOOKUP($O2705,margin_ranges!$A$5:$C$10,2,FALSE),IF($Q2705*100&lt;=VLOOKUP($O2705,margin_ranges!$A$5:$C$10,3,FALSE)+10,"IN RANGE","ABOVE RANGE"),"BELOW RANGE")</f>
        <v>IN RANGE</v>
      </c>
      <c r="S2705">
        <f>MIN(VLOOKUP($O2705,margin_ranges!$A$5:$D$10,4,FALSE),$P2705*100)</f>
        <v>19.75</v>
      </c>
      <c r="T2705" s="29">
        <f>(1-$S2705/100)/(1-$F2705)-1</f>
        <v>6.9999999999998508E-2</v>
      </c>
      <c r="U2705" s="19" t="str">
        <f>IF(ABS(IFERROR(T2705,0))&gt;0.05,INDEX(margin_ranges!$C$13:$C$16,MATCH($F2705*100,margin_ranges!$B$13:$B$16,1)),"")</f>
        <v>Maximize Fill (Type A+)</v>
      </c>
      <c r="V2705">
        <f>MIN(VLOOKUP($U2705,margin_ranges!$A$5:$D$10,4,FALSE),$P2705*100)</f>
        <v>19.75</v>
      </c>
      <c r="Y2705" s="29">
        <f t="shared" si="42"/>
        <v>6.9999999999998508E-2</v>
      </c>
    </row>
    <row r="2706" spans="1:25" x14ac:dyDescent="0.3">
      <c r="A2706" s="8" t="s">
        <v>17</v>
      </c>
      <c r="B2706" s="8" t="s">
        <v>4803</v>
      </c>
      <c r="C2706" s="8" t="s">
        <v>4804</v>
      </c>
      <c r="D2706" s="8" t="s">
        <v>4829</v>
      </c>
      <c r="E2706" s="8" t="s">
        <v>4830</v>
      </c>
      <c r="F2706" s="24">
        <v>0.247125264155068</v>
      </c>
      <c r="G2706" s="24">
        <v>0</v>
      </c>
      <c r="H2706" s="25">
        <v>53.064799999999998</v>
      </c>
      <c r="I2706" s="25">
        <v>2.4599000000000002</v>
      </c>
      <c r="J2706" s="15">
        <v>244</v>
      </c>
      <c r="K2706" s="15">
        <v>60</v>
      </c>
      <c r="L2706" s="13">
        <v>4.6399999999999997E-2</v>
      </c>
      <c r="M2706" s="7">
        <v>3.3073230900000001</v>
      </c>
      <c r="N2706" s="26">
        <v>2.4900000000000002</v>
      </c>
      <c r="O2706" s="27" t="s">
        <v>95</v>
      </c>
      <c r="P2706" s="8">
        <v>0.2471252642</v>
      </c>
      <c r="Q2706" s="24">
        <v>0.25</v>
      </c>
      <c r="R2706" t="str">
        <f>IF($Q2706*100&gt;=VLOOKUP($O2706,margin_ranges!$A$5:$C$10,2,FALSE),IF($Q2706*100&lt;=VLOOKUP($O2706,margin_ranges!$A$5:$C$10,3,FALSE)+10,"IN RANGE","ABOVE RANGE"),"BELOW RANGE")</f>
        <v>IN RANGE</v>
      </c>
      <c r="S2706">
        <f>MIN(VLOOKUP($O2706,margin_ranges!$A$5:$D$10,4,FALSE),$P2706*100)</f>
        <v>19.75</v>
      </c>
      <c r="T2706" s="29">
        <f>(1-$S2706/100)/(1-$F2706)-1</f>
        <v>6.5914370335956152E-2</v>
      </c>
      <c r="U2706" s="19" t="str">
        <f>IF(ABS(IFERROR(T2706,0))&gt;0.05,INDEX(margin_ranges!$C$13:$C$16,MATCH($F2706*100,margin_ranges!$B$13:$B$16,1)),"")</f>
        <v>Maximize Fill (Type A+)</v>
      </c>
      <c r="V2706">
        <f>MIN(VLOOKUP($U2706,margin_ranges!$A$5:$D$10,4,FALSE),$P2706*100)</f>
        <v>19.75</v>
      </c>
      <c r="Y2706" s="29">
        <f t="shared" si="42"/>
        <v>6.5914370335956152E-2</v>
      </c>
    </row>
    <row r="2707" spans="1:25" x14ac:dyDescent="0.3">
      <c r="A2707" s="8" t="s">
        <v>17</v>
      </c>
      <c r="B2707" s="8" t="s">
        <v>4803</v>
      </c>
      <c r="C2707" s="8" t="s">
        <v>4804</v>
      </c>
      <c r="D2707" s="8" t="s">
        <v>4833</v>
      </c>
      <c r="E2707" s="8" t="s">
        <v>4834</v>
      </c>
      <c r="F2707" s="24">
        <v>0.2442545636008</v>
      </c>
      <c r="G2707" s="24">
        <v>0</v>
      </c>
      <c r="H2707" s="25">
        <v>35.490200000000002</v>
      </c>
      <c r="I2707" s="25">
        <v>1.9384999999999999</v>
      </c>
      <c r="J2707" s="15">
        <v>96</v>
      </c>
      <c r="K2707" s="15">
        <v>23</v>
      </c>
      <c r="L2707" s="13">
        <v>5.4600000000000003E-2</v>
      </c>
      <c r="M2707" s="7">
        <v>1.6539960899999999</v>
      </c>
      <c r="N2707" s="26">
        <v>1.25</v>
      </c>
      <c r="O2707" s="27" t="s">
        <v>95</v>
      </c>
      <c r="P2707" s="8">
        <v>0.2442545636</v>
      </c>
      <c r="Q2707" s="24">
        <v>0.25</v>
      </c>
      <c r="R2707" t="str">
        <f>IF($Q2707*100&gt;=VLOOKUP($O2707,margin_ranges!$A$5:$C$10,2,FALSE),IF($Q2707*100&lt;=VLOOKUP($O2707,margin_ranges!$A$5:$C$10,3,FALSE)+10,"IN RANGE","ABOVE RANGE"),"BELOW RANGE")</f>
        <v>IN RANGE</v>
      </c>
      <c r="S2707">
        <f>MIN(VLOOKUP($O2707,margin_ranges!$A$5:$D$10,4,FALSE),$P2707*100)</f>
        <v>19.75</v>
      </c>
      <c r="T2707" s="29">
        <f>(1-$S2707/100)/(1-$F2707)-1</f>
        <v>6.1865492464718397E-2</v>
      </c>
      <c r="U2707" s="19" t="str">
        <f>IF(ABS(IFERROR(T2707,0))&gt;0.05,INDEX(margin_ranges!$C$13:$C$16,MATCH($F2707*100,margin_ranges!$B$13:$B$16,1)),"")</f>
        <v>Maximize Fill (Type A+)</v>
      </c>
      <c r="V2707">
        <f>MIN(VLOOKUP($U2707,margin_ranges!$A$5:$D$10,4,FALSE),$P2707*100)</f>
        <v>19.75</v>
      </c>
      <c r="Y2707" s="29">
        <f t="shared" si="42"/>
        <v>6.1865492464718397E-2</v>
      </c>
    </row>
    <row r="2708" spans="1:25" x14ac:dyDescent="0.3">
      <c r="A2708" s="8" t="s">
        <v>17</v>
      </c>
      <c r="B2708" s="8" t="s">
        <v>4803</v>
      </c>
      <c r="C2708" s="8" t="s">
        <v>4804</v>
      </c>
      <c r="D2708" s="8" t="s">
        <v>4811</v>
      </c>
      <c r="E2708" s="8" t="s">
        <v>4812</v>
      </c>
      <c r="F2708" s="24">
        <v>0.243973101654785</v>
      </c>
      <c r="G2708" s="24">
        <v>0</v>
      </c>
      <c r="H2708" s="25">
        <v>15.747400000000001</v>
      </c>
      <c r="I2708" s="25">
        <v>1.1205000000000001</v>
      </c>
      <c r="J2708" s="15">
        <v>66</v>
      </c>
      <c r="K2708" s="15">
        <v>15</v>
      </c>
      <c r="L2708" s="13">
        <v>7.1199999999999999E-2</v>
      </c>
      <c r="M2708" s="7">
        <v>1.97082935</v>
      </c>
      <c r="N2708" s="26">
        <v>1.49</v>
      </c>
      <c r="O2708" s="27" t="s">
        <v>95</v>
      </c>
      <c r="P2708" s="8">
        <v>0.2439731017</v>
      </c>
      <c r="Q2708" s="24">
        <v>0.25</v>
      </c>
      <c r="R2708" t="str">
        <f>IF($Q2708*100&gt;=VLOOKUP($O2708,margin_ranges!$A$5:$C$10,2,FALSE),IF($Q2708*100&lt;=VLOOKUP($O2708,margin_ranges!$A$5:$C$10,3,FALSE)+10,"IN RANGE","ABOVE RANGE"),"BELOW RANGE")</f>
        <v>IN RANGE</v>
      </c>
      <c r="S2708">
        <f>MIN(VLOOKUP($O2708,margin_ranges!$A$5:$D$10,4,FALSE),$P2708*100)</f>
        <v>19.75</v>
      </c>
      <c r="T2708" s="29">
        <f>(1-$S2708/100)/(1-$F2708)-1</f>
        <v>6.1470169588548895E-2</v>
      </c>
      <c r="U2708" s="19" t="str">
        <f>IF(ABS(IFERROR(T2708,0))&gt;0.05,INDEX(margin_ranges!$C$13:$C$16,MATCH($F2708*100,margin_ranges!$B$13:$B$16,1)),"")</f>
        <v>Maximize Fill (Type A+)</v>
      </c>
      <c r="V2708">
        <f>MIN(VLOOKUP($U2708,margin_ranges!$A$5:$D$10,4,FALSE),$P2708*100)</f>
        <v>19.75</v>
      </c>
      <c r="Y2708" s="29">
        <f t="shared" si="42"/>
        <v>6.1470169588548895E-2</v>
      </c>
    </row>
    <row r="2709" spans="1:25" x14ac:dyDescent="0.3">
      <c r="A2709" s="8" t="s">
        <v>17</v>
      </c>
      <c r="B2709" s="8" t="s">
        <v>4803</v>
      </c>
      <c r="C2709" s="8" t="s">
        <v>4804</v>
      </c>
      <c r="D2709" s="28" t="s">
        <v>4817</v>
      </c>
      <c r="E2709" s="8" t="s">
        <v>4818</v>
      </c>
      <c r="F2709" s="24">
        <v>0.222995947315096</v>
      </c>
      <c r="G2709" s="24">
        <v>0</v>
      </c>
      <c r="H2709" s="25">
        <v>24.677900000000001</v>
      </c>
      <c r="I2709" s="25">
        <v>1.8382000000000001</v>
      </c>
      <c r="J2709" s="15">
        <v>106</v>
      </c>
      <c r="K2709" s="15">
        <v>23</v>
      </c>
      <c r="L2709" s="13">
        <v>7.4499999999999997E-2</v>
      </c>
      <c r="M2709" s="7">
        <v>1.91762192</v>
      </c>
      <c r="N2709" s="26">
        <v>1.49</v>
      </c>
      <c r="O2709" s="27" t="s">
        <v>95</v>
      </c>
      <c r="P2709" s="8">
        <v>0.2229959473</v>
      </c>
      <c r="Q2709" s="24">
        <v>0.25</v>
      </c>
      <c r="R2709" t="str">
        <f>IF($Q2709*100&gt;=VLOOKUP($O2709,margin_ranges!$A$5:$C$10,2,FALSE),IF($Q2709*100&lt;=VLOOKUP($O2709,margin_ranges!$A$5:$C$10,3,FALSE)+10,"IN RANGE","ABOVE RANGE"),"BELOW RANGE")</f>
        <v>IN RANGE</v>
      </c>
      <c r="S2709">
        <f>MIN(VLOOKUP($O2709,margin_ranges!$A$5:$D$10,4,FALSE),$P2709*100)</f>
        <v>19.75</v>
      </c>
      <c r="T2709" s="29">
        <f>(1-$S2709/100)/(1-$F2709)-1</f>
        <v>3.2813145860688619E-2</v>
      </c>
      <c r="U2709" s="19" t="str">
        <f>IF(ABS(IFERROR(T2709,0))&gt;0.05,INDEX(margin_ranges!$C$13:$C$16,MATCH($F2709*100,margin_ranges!$B$13:$B$16,1)),"")</f>
        <v/>
      </c>
      <c r="V2709" t="e">
        <f>MIN(VLOOKUP($U2709,margin_ranges!$A$5:$D$10,4,FALSE),$P2709*100)</f>
        <v>#N/A</v>
      </c>
      <c r="Y2709" s="29" t="e">
        <f t="shared" si="42"/>
        <v>#N/A</v>
      </c>
    </row>
    <row r="2710" spans="1:25" x14ac:dyDescent="0.3">
      <c r="A2710" s="8" t="s">
        <v>17</v>
      </c>
      <c r="B2710" s="8" t="s">
        <v>4803</v>
      </c>
      <c r="C2710" s="8" t="s">
        <v>4804</v>
      </c>
      <c r="D2710" s="8" t="s">
        <v>4809</v>
      </c>
      <c r="E2710" s="8" t="s">
        <v>4810</v>
      </c>
      <c r="F2710" s="24">
        <v>0.28999999999999998</v>
      </c>
      <c r="G2710" s="24">
        <v>0</v>
      </c>
      <c r="H2710" s="25">
        <v>39.008699999999997</v>
      </c>
      <c r="I2710" s="25">
        <v>2.0865999999999998</v>
      </c>
      <c r="J2710" s="15">
        <v>19</v>
      </c>
      <c r="K2710" s="15">
        <v>5</v>
      </c>
      <c r="L2710" s="13">
        <v>5.3499999999999999E-2</v>
      </c>
      <c r="M2710" s="7">
        <v>0.29964397999999998</v>
      </c>
      <c r="N2710" s="26">
        <v>0.19</v>
      </c>
      <c r="O2710" s="27" t="s">
        <v>22</v>
      </c>
      <c r="P2710" s="8">
        <v>0.36591417999999998</v>
      </c>
      <c r="Q2710" s="24">
        <v>0.28999999999999998</v>
      </c>
      <c r="R2710" t="str">
        <f>IF($Q2710*100&gt;=VLOOKUP($O2710,margin_ranges!$A$5:$C$10,2,FALSE),IF($Q2710*100&lt;=VLOOKUP($O2710,margin_ranges!$A$5:$C$10,3,FALSE)+10,"IN RANGE","ABOVE RANGE"),"BELOW RANGE")</f>
        <v>IN RANGE</v>
      </c>
      <c r="S2710">
        <f>MIN(VLOOKUP($O2710,margin_ranges!$A$5:$D$10,4,FALSE),$P2710*100)</f>
        <v>29.75</v>
      </c>
      <c r="T2710" s="29">
        <f>(1-$S2710/100)/(1-$F2710)-1</f>
        <v>-1.0563380281690127E-2</v>
      </c>
      <c r="U2710" s="19" t="str">
        <f>IF(ABS(IFERROR(T2710,0))&gt;0.05,INDEX(margin_ranges!$C$13:$C$16,MATCH($F2710*100,margin_ranges!$B$13:$B$16,1)),"")</f>
        <v/>
      </c>
      <c r="V2710" t="e">
        <f>MIN(VLOOKUP($U2710,margin_ranges!$A$5:$D$10,4,FALSE),$P2710*100)</f>
        <v>#N/A</v>
      </c>
      <c r="Y2710" s="29" t="e">
        <f t="shared" si="42"/>
        <v>#N/A</v>
      </c>
    </row>
    <row r="2711" spans="1:25" x14ac:dyDescent="0.3">
      <c r="A2711" s="8" t="s">
        <v>17</v>
      </c>
      <c r="B2711" s="8" t="s">
        <v>4803</v>
      </c>
      <c r="C2711" s="8" t="s">
        <v>4804</v>
      </c>
      <c r="D2711" s="8" t="s">
        <v>4815</v>
      </c>
      <c r="E2711" s="8" t="s">
        <v>4816</v>
      </c>
      <c r="F2711" s="24">
        <v>0.28999999999999998</v>
      </c>
      <c r="G2711" s="24">
        <v>0</v>
      </c>
      <c r="H2711" s="25">
        <v>15.296099999999999</v>
      </c>
      <c r="I2711" s="25">
        <v>2.3016000000000001</v>
      </c>
      <c r="J2711" s="15">
        <v>22</v>
      </c>
      <c r="K2711" s="15">
        <v>5</v>
      </c>
      <c r="L2711" s="13">
        <v>0.15049999999999999</v>
      </c>
      <c r="M2711" s="7">
        <v>0.31594202999999998</v>
      </c>
      <c r="N2711" s="26">
        <v>0.15</v>
      </c>
      <c r="O2711" s="27" t="s">
        <v>22</v>
      </c>
      <c r="P2711" s="8">
        <v>0.52522935780000002</v>
      </c>
      <c r="Q2711" s="24">
        <v>0.28999999999999998</v>
      </c>
      <c r="R2711" t="str">
        <f>IF($Q2711*100&gt;=VLOOKUP($O2711,margin_ranges!$A$5:$C$10,2,FALSE),IF($Q2711*100&lt;=VLOOKUP($O2711,margin_ranges!$A$5:$C$10,3,FALSE)+10,"IN RANGE","ABOVE RANGE"),"BELOW RANGE")</f>
        <v>IN RANGE</v>
      </c>
      <c r="S2711">
        <f>MIN(VLOOKUP($O2711,margin_ranges!$A$5:$D$10,4,FALSE),$P2711*100)</f>
        <v>29.75</v>
      </c>
      <c r="T2711" s="29">
        <f>(1-$S2711/100)/(1-$F2711)-1</f>
        <v>-1.0563380281690127E-2</v>
      </c>
      <c r="U2711" s="19" t="str">
        <f>IF(ABS(IFERROR(T2711,0))&gt;0.05,INDEX(margin_ranges!$C$13:$C$16,MATCH($F2711*100,margin_ranges!$B$13:$B$16,1)),"")</f>
        <v/>
      </c>
      <c r="V2711" t="e">
        <f>MIN(VLOOKUP($U2711,margin_ranges!$A$5:$D$10,4,FALSE),$P2711*100)</f>
        <v>#N/A</v>
      </c>
      <c r="Y2711" s="29" t="e">
        <f t="shared" si="42"/>
        <v>#N/A</v>
      </c>
    </row>
    <row r="2712" spans="1:25" x14ac:dyDescent="0.3">
      <c r="A2712" s="8" t="s">
        <v>17</v>
      </c>
      <c r="B2712" s="8" t="s">
        <v>4803</v>
      </c>
      <c r="C2712" s="8" t="s">
        <v>4804</v>
      </c>
      <c r="D2712" s="8" t="s">
        <v>4821</v>
      </c>
      <c r="E2712" s="8" t="s">
        <v>4822</v>
      </c>
      <c r="F2712" s="24">
        <v>0.28999999999999998</v>
      </c>
      <c r="G2712" s="24">
        <v>0</v>
      </c>
      <c r="H2712" s="25">
        <v>5.0157999999999996</v>
      </c>
      <c r="I2712" s="25">
        <v>1.3321000000000001</v>
      </c>
      <c r="J2712" s="15">
        <v>14</v>
      </c>
      <c r="K2712" s="15">
        <v>3</v>
      </c>
      <c r="L2712" s="13">
        <v>0.2656</v>
      </c>
      <c r="M2712" s="7">
        <v>0.34365918000000001</v>
      </c>
      <c r="N2712" s="26">
        <v>0.15</v>
      </c>
      <c r="O2712" s="27" t="s">
        <v>22</v>
      </c>
      <c r="P2712" s="8">
        <v>0.56352104110000001</v>
      </c>
      <c r="Q2712" s="24">
        <v>0.28999999999999998</v>
      </c>
      <c r="R2712" t="str">
        <f>IF($Q2712*100&gt;=VLOOKUP($O2712,margin_ranges!$A$5:$C$10,2,FALSE),IF($Q2712*100&lt;=VLOOKUP($O2712,margin_ranges!$A$5:$C$10,3,FALSE)+10,"IN RANGE","ABOVE RANGE"),"BELOW RANGE")</f>
        <v>IN RANGE</v>
      </c>
      <c r="S2712">
        <f>MIN(VLOOKUP($O2712,margin_ranges!$A$5:$D$10,4,FALSE),$P2712*100)</f>
        <v>29.75</v>
      </c>
      <c r="T2712" s="29">
        <f>(1-$S2712/100)/(1-$F2712)-1</f>
        <v>-1.0563380281690127E-2</v>
      </c>
      <c r="U2712" s="19" t="str">
        <f>IF(ABS(IFERROR(T2712,0))&gt;0.05,INDEX(margin_ranges!$C$13:$C$16,MATCH($F2712*100,margin_ranges!$B$13:$B$16,1)),"")</f>
        <v/>
      </c>
      <c r="V2712" t="e">
        <f>MIN(VLOOKUP($U2712,margin_ranges!$A$5:$D$10,4,FALSE),$P2712*100)</f>
        <v>#N/A</v>
      </c>
      <c r="Y2712" s="29" t="e">
        <f t="shared" si="42"/>
        <v>#N/A</v>
      </c>
    </row>
    <row r="2713" spans="1:25" x14ac:dyDescent="0.3">
      <c r="A2713" s="8" t="s">
        <v>17</v>
      </c>
      <c r="B2713" s="8" t="s">
        <v>4803</v>
      </c>
      <c r="C2713" s="8" t="s">
        <v>4804</v>
      </c>
      <c r="D2713" s="8" t="s">
        <v>4827</v>
      </c>
      <c r="E2713" s="8" t="s">
        <v>4828</v>
      </c>
      <c r="F2713" s="24">
        <v>0.28999999999999998</v>
      </c>
      <c r="G2713" s="24">
        <v>0</v>
      </c>
      <c r="H2713" s="25">
        <v>38.635899999999999</v>
      </c>
      <c r="I2713" s="25">
        <v>1.4658</v>
      </c>
      <c r="J2713" s="15">
        <v>20</v>
      </c>
      <c r="K2713" s="15">
        <v>5</v>
      </c>
      <c r="L2713" s="13">
        <v>3.7900000000000003E-2</v>
      </c>
      <c r="M2713" s="7">
        <v>0.46492373999999997</v>
      </c>
      <c r="N2713" s="26">
        <v>0.28999999999999998</v>
      </c>
      <c r="O2713" s="27" t="s">
        <v>22</v>
      </c>
      <c r="P2713" s="8">
        <v>0.37624178520000001</v>
      </c>
      <c r="Q2713" s="24">
        <v>0.28999999999999998</v>
      </c>
      <c r="R2713" t="str">
        <f>IF($Q2713*100&gt;=VLOOKUP($O2713,margin_ranges!$A$5:$C$10,2,FALSE),IF($Q2713*100&lt;=VLOOKUP($O2713,margin_ranges!$A$5:$C$10,3,FALSE)+10,"IN RANGE","ABOVE RANGE"),"BELOW RANGE")</f>
        <v>IN RANGE</v>
      </c>
      <c r="S2713">
        <f>MIN(VLOOKUP($O2713,margin_ranges!$A$5:$D$10,4,FALSE),$P2713*100)</f>
        <v>29.75</v>
      </c>
      <c r="T2713" s="29">
        <f>(1-$S2713/100)/(1-$F2713)-1</f>
        <v>-1.0563380281690127E-2</v>
      </c>
      <c r="U2713" s="19" t="str">
        <f>IF(ABS(IFERROR(T2713,0))&gt;0.05,INDEX(margin_ranges!$C$13:$C$16,MATCH($F2713*100,margin_ranges!$B$13:$B$16,1)),"")</f>
        <v/>
      </c>
      <c r="V2713" t="e">
        <f>MIN(VLOOKUP($U2713,margin_ranges!$A$5:$D$10,4,FALSE),$P2713*100)</f>
        <v>#N/A</v>
      </c>
      <c r="Y2713" s="29" t="e">
        <f t="shared" si="42"/>
        <v>#N/A</v>
      </c>
    </row>
    <row r="2714" spans="1:25" x14ac:dyDescent="0.3">
      <c r="A2714" s="8" t="s">
        <v>17</v>
      </c>
      <c r="B2714" s="8" t="s">
        <v>4803</v>
      </c>
      <c r="C2714" s="8" t="s">
        <v>4804</v>
      </c>
      <c r="D2714" s="8" t="s">
        <v>4831</v>
      </c>
      <c r="E2714" s="8" t="s">
        <v>4832</v>
      </c>
      <c r="F2714" s="24">
        <v>0.28999999999999998</v>
      </c>
      <c r="G2714" s="24">
        <v>0</v>
      </c>
      <c r="H2714" s="25">
        <v>13.5017</v>
      </c>
      <c r="I2714" s="25">
        <v>0.72270000000000001</v>
      </c>
      <c r="J2714" s="15">
        <v>11</v>
      </c>
      <c r="K2714" s="15">
        <v>3</v>
      </c>
      <c r="L2714" s="13">
        <v>5.3499999999999999E-2</v>
      </c>
      <c r="M2714" s="7">
        <v>0.49396126000000001</v>
      </c>
      <c r="N2714" s="26">
        <v>0.28999999999999998</v>
      </c>
      <c r="O2714" s="27" t="s">
        <v>22</v>
      </c>
      <c r="P2714" s="8">
        <v>0.41290942200000003</v>
      </c>
      <c r="Q2714" s="24">
        <v>0.28999999999999998</v>
      </c>
      <c r="R2714" t="str">
        <f>IF($Q2714*100&gt;=VLOOKUP($O2714,margin_ranges!$A$5:$C$10,2,FALSE),IF($Q2714*100&lt;=VLOOKUP($O2714,margin_ranges!$A$5:$C$10,3,FALSE)+10,"IN RANGE","ABOVE RANGE"),"BELOW RANGE")</f>
        <v>IN RANGE</v>
      </c>
      <c r="S2714">
        <f>MIN(VLOOKUP($O2714,margin_ranges!$A$5:$D$10,4,FALSE),$P2714*100)</f>
        <v>29.75</v>
      </c>
      <c r="T2714" s="29">
        <f>(1-$S2714/100)/(1-$F2714)-1</f>
        <v>-1.0563380281690127E-2</v>
      </c>
      <c r="U2714" s="19" t="str">
        <f>IF(ABS(IFERROR(T2714,0))&gt;0.05,INDEX(margin_ranges!$C$13:$C$16,MATCH($F2714*100,margin_ranges!$B$13:$B$16,1)),"")</f>
        <v/>
      </c>
      <c r="V2714" t="e">
        <f>MIN(VLOOKUP($U2714,margin_ranges!$A$5:$D$10,4,FALSE),$P2714*100)</f>
        <v>#N/A</v>
      </c>
      <c r="Y2714" s="29" t="e">
        <f t="shared" si="42"/>
        <v>#N/A</v>
      </c>
    </row>
    <row r="2715" spans="1:25" x14ac:dyDescent="0.3">
      <c r="A2715" s="8" t="s">
        <v>17</v>
      </c>
      <c r="B2715" s="8" t="s">
        <v>4803</v>
      </c>
      <c r="C2715" s="8" t="s">
        <v>4804</v>
      </c>
      <c r="D2715" s="8" t="s">
        <v>4835</v>
      </c>
      <c r="E2715" s="8" t="s">
        <v>4836</v>
      </c>
      <c r="F2715" s="24">
        <v>0.28999999999999998</v>
      </c>
      <c r="G2715" s="24">
        <v>0</v>
      </c>
      <c r="H2715" s="25">
        <v>16.665600000000001</v>
      </c>
      <c r="I2715" s="25">
        <v>3.5470000000000002</v>
      </c>
      <c r="J2715" s="15">
        <v>29</v>
      </c>
      <c r="K2715" s="15">
        <v>7</v>
      </c>
      <c r="L2715" s="13">
        <v>0.21279999999999999</v>
      </c>
      <c r="M2715" s="7">
        <v>0.27422369000000002</v>
      </c>
      <c r="N2715" s="26">
        <v>0.15</v>
      </c>
      <c r="O2715" s="27" t="s">
        <v>22</v>
      </c>
      <c r="P2715" s="8">
        <v>0.45300130719999998</v>
      </c>
      <c r="Q2715" s="24">
        <v>0.28999999999999998</v>
      </c>
      <c r="R2715" t="str">
        <f>IF($Q2715*100&gt;=VLOOKUP($O2715,margin_ranges!$A$5:$C$10,2,FALSE),IF($Q2715*100&lt;=VLOOKUP($O2715,margin_ranges!$A$5:$C$10,3,FALSE)+10,"IN RANGE","ABOVE RANGE"),"BELOW RANGE")</f>
        <v>IN RANGE</v>
      </c>
      <c r="S2715">
        <f>MIN(VLOOKUP($O2715,margin_ranges!$A$5:$D$10,4,FALSE),$P2715*100)</f>
        <v>29.75</v>
      </c>
      <c r="T2715" s="29">
        <f>(1-$S2715/100)/(1-$F2715)-1</f>
        <v>-1.0563380281690127E-2</v>
      </c>
      <c r="U2715" s="19" t="str">
        <f>IF(ABS(IFERROR(T2715,0))&gt;0.05,INDEX(margin_ranges!$C$13:$C$16,MATCH($F2715*100,margin_ranges!$B$13:$B$16,1)),"")</f>
        <v/>
      </c>
      <c r="V2715" t="e">
        <f>MIN(VLOOKUP($U2715,margin_ranges!$A$5:$D$10,4,FALSE),$P2715*100)</f>
        <v>#N/A</v>
      </c>
      <c r="Y2715" s="29" t="e">
        <f t="shared" si="42"/>
        <v>#N/A</v>
      </c>
    </row>
    <row r="2716" spans="1:25" x14ac:dyDescent="0.3">
      <c r="A2716" s="8" t="s">
        <v>35</v>
      </c>
      <c r="B2716" s="8" t="s">
        <v>4843</v>
      </c>
      <c r="C2716" s="8" t="s">
        <v>34</v>
      </c>
      <c r="D2716" s="8" t="s">
        <v>34</v>
      </c>
      <c r="E2716" s="8"/>
      <c r="F2716" s="24">
        <v>0.17958356259035099</v>
      </c>
      <c r="G2716" s="24">
        <v>0.96952824999999998</v>
      </c>
      <c r="H2716" s="25">
        <v>903.26760000000002</v>
      </c>
      <c r="I2716" s="25">
        <v>72.633399999999995</v>
      </c>
      <c r="J2716" s="15">
        <v>3975</v>
      </c>
      <c r="K2716" s="15">
        <v>796</v>
      </c>
      <c r="L2716" s="13">
        <v>8.0399999999999999E-2</v>
      </c>
      <c r="M2716" s="7">
        <v>1.8243357099999999</v>
      </c>
      <c r="N2716" s="26">
        <v>1.496715</v>
      </c>
      <c r="O2716" s="27"/>
      <c r="P2716" s="8">
        <v>0.1795835626</v>
      </c>
      <c r="Q2716" s="24">
        <v>0.2104</v>
      </c>
      <c r="R2716" t="e">
        <f>IF($Q2716*100&gt;=VLOOKUP($O2716,margin_ranges!$A$5:$C$10,2,FALSE),IF($Q2716*100&lt;=VLOOKUP($O2716,margin_ranges!$A$5:$C$10,3,FALSE)+10,"IN RANGE","ABOVE RANGE"),"BELOW RANGE")</f>
        <v>#N/A</v>
      </c>
      <c r="S2716" t="e">
        <f>MIN(VLOOKUP($O2716,margin_ranges!$A$5:$D$10,4,FALSE),$P2716*100)</f>
        <v>#N/A</v>
      </c>
      <c r="T2716" s="29" t="e">
        <f>(1-$S2716/100)/(1-$F2716)-1</f>
        <v>#N/A</v>
      </c>
      <c r="U2716" s="19" t="str">
        <f>IF(ABS(IFERROR(T2716,0))&gt;0.05,INDEX(margin_ranges!$C$13:$C$16,MATCH($F2716*100,margin_ranges!$B$13:$B$16,1)),"")</f>
        <v/>
      </c>
      <c r="V2716" t="e">
        <f>MIN(VLOOKUP($U2716,margin_ranges!$A$5:$D$10,4,FALSE),$P2716*100)</f>
        <v>#N/A</v>
      </c>
      <c r="Y2716" s="29" t="e">
        <f t="shared" si="42"/>
        <v>#N/A</v>
      </c>
    </row>
    <row r="2717" spans="1:25" x14ac:dyDescent="0.3">
      <c r="A2717" s="8" t="s">
        <v>33</v>
      </c>
      <c r="B2717" s="8" t="s">
        <v>4843</v>
      </c>
      <c r="C2717" s="8" t="s">
        <v>4844</v>
      </c>
      <c r="D2717" s="8" t="s">
        <v>34</v>
      </c>
      <c r="E2717" s="8"/>
      <c r="F2717" s="24">
        <v>0.17958356259035099</v>
      </c>
      <c r="G2717" s="24">
        <v>0.96952824999999998</v>
      </c>
      <c r="H2717" s="25">
        <v>903.26760000000002</v>
      </c>
      <c r="I2717" s="25">
        <v>72.633399999999995</v>
      </c>
      <c r="J2717" s="15">
        <v>3975</v>
      </c>
      <c r="K2717" s="15">
        <v>796</v>
      </c>
      <c r="L2717" s="13">
        <v>8.0399999999999999E-2</v>
      </c>
      <c r="M2717" s="7">
        <v>1.8243357099999999</v>
      </c>
      <c r="N2717" s="26">
        <v>1.496715</v>
      </c>
      <c r="O2717" s="27"/>
      <c r="P2717" s="8">
        <v>0.1795835626</v>
      </c>
      <c r="Q2717" s="24">
        <v>0.2104</v>
      </c>
      <c r="R2717" t="e">
        <f>IF($Q2717*100&gt;=VLOOKUP($O2717,margin_ranges!$A$5:$C$10,2,FALSE),IF($Q2717*100&lt;=VLOOKUP($O2717,margin_ranges!$A$5:$C$10,3,FALSE)+10,"IN RANGE","ABOVE RANGE"),"BELOW RANGE")</f>
        <v>#N/A</v>
      </c>
      <c r="S2717" t="e">
        <f>MIN(VLOOKUP($O2717,margin_ranges!$A$5:$D$10,4,FALSE),$P2717*100)</f>
        <v>#N/A</v>
      </c>
      <c r="T2717" s="29" t="e">
        <f>(1-$S2717/100)/(1-$F2717)-1</f>
        <v>#N/A</v>
      </c>
      <c r="U2717" s="19" t="str">
        <f>IF(ABS(IFERROR(T2717,0))&gt;0.05,INDEX(margin_ranges!$C$13:$C$16,MATCH($F2717*100,margin_ranges!$B$13:$B$16,1)),"")</f>
        <v/>
      </c>
      <c r="V2717" t="e">
        <f>MIN(VLOOKUP($U2717,margin_ranges!$A$5:$D$10,4,FALSE),$P2717*100)</f>
        <v>#N/A</v>
      </c>
      <c r="Y2717" s="29" t="e">
        <f t="shared" si="42"/>
        <v>#N/A</v>
      </c>
    </row>
    <row r="2718" spans="1:25" x14ac:dyDescent="0.3">
      <c r="A2718" s="8" t="s">
        <v>17</v>
      </c>
      <c r="B2718" s="8" t="s">
        <v>4843</v>
      </c>
      <c r="C2718" s="8" t="s">
        <v>4844</v>
      </c>
      <c r="D2718" s="8" t="s">
        <v>4851</v>
      </c>
      <c r="E2718" s="8" t="s">
        <v>4852</v>
      </c>
      <c r="F2718" s="24">
        <v>9.6906145542117003E-2</v>
      </c>
      <c r="G2718" s="24">
        <v>1</v>
      </c>
      <c r="H2718" s="25">
        <v>296.62049999999999</v>
      </c>
      <c r="I2718" s="25">
        <v>22.146100000000001</v>
      </c>
      <c r="J2718" s="15">
        <v>1096</v>
      </c>
      <c r="K2718" s="15">
        <v>191</v>
      </c>
      <c r="L2718" s="13">
        <v>7.4700000000000003E-2</v>
      </c>
      <c r="M2718" s="7">
        <v>1.6498838899999999</v>
      </c>
      <c r="N2718" s="26">
        <v>1.49</v>
      </c>
      <c r="O2718" s="27" t="s">
        <v>22</v>
      </c>
      <c r="P2718" s="8">
        <v>9.6906145499999999E-2</v>
      </c>
      <c r="Q2718" s="24">
        <v>0.1</v>
      </c>
      <c r="R2718" t="str">
        <f>IF($Q2718*100&gt;=VLOOKUP($O2718,margin_ranges!$A$5:$C$10,2,FALSE),IF($Q2718*100&lt;=VLOOKUP($O2718,margin_ranges!$A$5:$C$10,3,FALSE)+10,"IN RANGE","ABOVE RANGE"),"BELOW RANGE")</f>
        <v>BELOW RANGE</v>
      </c>
      <c r="S2718">
        <f>MIN(VLOOKUP($O2718,margin_ranges!$A$5:$D$10,4,FALSE),$P2718*100)</f>
        <v>9.6906145499999994</v>
      </c>
      <c r="T2718" s="29">
        <f>(1-$S2718/100)/(1-$F2718)-1</f>
        <v>4.6636250417009251E-11</v>
      </c>
      <c r="U2718" s="19" t="str">
        <f>IF(ABS(IFERROR(T2718,0))&gt;0.05,INDEX(margin_ranges!$C$13:$C$16,MATCH($F2718*100,margin_ranges!$B$13:$B$16,1)),"")</f>
        <v/>
      </c>
      <c r="V2718" t="e">
        <f>MIN(VLOOKUP($U2718,margin_ranges!$A$5:$D$10,4,FALSE),$P2718*100)</f>
        <v>#N/A</v>
      </c>
      <c r="Y2718" s="29" t="e">
        <f t="shared" si="42"/>
        <v>#N/A</v>
      </c>
    </row>
    <row r="2719" spans="1:25" x14ac:dyDescent="0.3">
      <c r="A2719" s="8" t="s">
        <v>17</v>
      </c>
      <c r="B2719" s="8" t="s">
        <v>4843</v>
      </c>
      <c r="C2719" s="8" t="s">
        <v>4844</v>
      </c>
      <c r="D2719" s="8" t="s">
        <v>4849</v>
      </c>
      <c r="E2719" s="8" t="s">
        <v>4850</v>
      </c>
      <c r="F2719" s="24">
        <v>0.262829038717315</v>
      </c>
      <c r="G2719" s="24">
        <v>0</v>
      </c>
      <c r="H2719" s="25">
        <v>5.1611000000000002</v>
      </c>
      <c r="I2719" s="25">
        <v>0.96709999999999996</v>
      </c>
      <c r="J2719" s="15">
        <v>59</v>
      </c>
      <c r="K2719" s="15">
        <v>14</v>
      </c>
      <c r="L2719" s="13">
        <v>0.18740000000000001</v>
      </c>
      <c r="M2719" s="7">
        <v>2.0212407699999999</v>
      </c>
      <c r="N2719" s="26">
        <v>1.49</v>
      </c>
      <c r="O2719" s="27" t="s">
        <v>22</v>
      </c>
      <c r="P2719" s="8">
        <v>0.26282903870000002</v>
      </c>
      <c r="Q2719" s="24">
        <v>0.28999999999999998</v>
      </c>
      <c r="R2719" t="str">
        <f>IF($Q2719*100&gt;=VLOOKUP($O2719,margin_ranges!$A$5:$C$10,2,FALSE),IF($Q2719*100&lt;=VLOOKUP($O2719,margin_ranges!$A$5:$C$10,3,FALSE)+10,"IN RANGE","ABOVE RANGE"),"BELOW RANGE")</f>
        <v>IN RANGE</v>
      </c>
      <c r="S2719">
        <f>MIN(VLOOKUP($O2719,margin_ranges!$A$5:$D$10,4,FALSE),$P2719*100)</f>
        <v>26.282903870000002</v>
      </c>
      <c r="T2719" s="29">
        <f>(1-$S2719/100)/(1-$F2719)-1</f>
        <v>2.3488322398179662E-11</v>
      </c>
      <c r="U2719" s="19" t="str">
        <f>IF(ABS(IFERROR(T2719,0))&gt;0.05,INDEX(margin_ranges!$C$13:$C$16,MATCH($F2719*100,margin_ranges!$B$13:$B$16,1)),"")</f>
        <v/>
      </c>
      <c r="V2719" t="e">
        <f>MIN(VLOOKUP($U2719,margin_ranges!$A$5:$D$10,4,FALSE),$P2719*100)</f>
        <v>#N/A</v>
      </c>
      <c r="Y2719" s="29" t="e">
        <f t="shared" si="42"/>
        <v>#N/A</v>
      </c>
    </row>
    <row r="2720" spans="1:25" x14ac:dyDescent="0.3">
      <c r="A2720" s="8" t="s">
        <v>17</v>
      </c>
      <c r="B2720" s="8" t="s">
        <v>4843</v>
      </c>
      <c r="C2720" s="8" t="s">
        <v>4844</v>
      </c>
      <c r="D2720" s="8" t="s">
        <v>4855</v>
      </c>
      <c r="E2720" s="8" t="s">
        <v>4856</v>
      </c>
      <c r="F2720" s="24">
        <v>0.197434170712743</v>
      </c>
      <c r="G2720" s="24">
        <v>1</v>
      </c>
      <c r="H2720" s="25">
        <v>288.8707</v>
      </c>
      <c r="I2720" s="25">
        <v>22.172599999999999</v>
      </c>
      <c r="J2720" s="15">
        <v>1243</v>
      </c>
      <c r="K2720" s="15">
        <v>245</v>
      </c>
      <c r="L2720" s="13">
        <v>7.6799999999999993E-2</v>
      </c>
      <c r="M2720" s="7">
        <v>1.86900556</v>
      </c>
      <c r="N2720" s="26">
        <v>1.5</v>
      </c>
      <c r="O2720" s="27" t="s">
        <v>22</v>
      </c>
      <c r="P2720" s="8">
        <v>0.19743417069999999</v>
      </c>
      <c r="Q2720" s="24">
        <v>0.24</v>
      </c>
      <c r="R2720" t="str">
        <f>IF($Q2720*100&gt;=VLOOKUP($O2720,margin_ranges!$A$5:$C$10,2,FALSE),IF($Q2720*100&lt;=VLOOKUP($O2720,margin_ranges!$A$5:$C$10,3,FALSE)+10,"IN RANGE","ABOVE RANGE"),"BELOW RANGE")</f>
        <v>IN RANGE</v>
      </c>
      <c r="S2720">
        <f>MIN(VLOOKUP($O2720,margin_ranges!$A$5:$D$10,4,FALSE),$P2720*100)</f>
        <v>19.74341707</v>
      </c>
      <c r="T2720" s="29">
        <f>(1-$S2720/100)/(1-$F2720)-1</f>
        <v>1.5877743564374214E-11</v>
      </c>
      <c r="U2720" s="19" t="str">
        <f>IF(ABS(IFERROR(T2720,0))&gt;0.05,INDEX(margin_ranges!$C$13:$C$16,MATCH($F2720*100,margin_ranges!$B$13:$B$16,1)),"")</f>
        <v/>
      </c>
      <c r="V2720" t="e">
        <f>MIN(VLOOKUP($U2720,margin_ranges!$A$5:$D$10,4,FALSE),$P2720*100)</f>
        <v>#N/A</v>
      </c>
      <c r="Y2720" s="29" t="e">
        <f t="shared" si="42"/>
        <v>#N/A</v>
      </c>
    </row>
    <row r="2721" spans="1:25" x14ac:dyDescent="0.3">
      <c r="A2721" s="8" t="s">
        <v>17</v>
      </c>
      <c r="B2721" s="8" t="s">
        <v>4843</v>
      </c>
      <c r="C2721" s="8" t="s">
        <v>4844</v>
      </c>
      <c r="D2721" s="8" t="s">
        <v>4845</v>
      </c>
      <c r="E2721" s="8" t="s">
        <v>4846</v>
      </c>
      <c r="F2721" s="24">
        <v>0.25360162066929398</v>
      </c>
      <c r="G2721" s="24">
        <v>0</v>
      </c>
      <c r="H2721" s="25">
        <v>4.7394999999999996</v>
      </c>
      <c r="I2721" s="25">
        <v>0.74539999999999995</v>
      </c>
      <c r="J2721" s="15">
        <v>45</v>
      </c>
      <c r="K2721" s="15">
        <v>11</v>
      </c>
      <c r="L2721" s="13">
        <v>0.1573</v>
      </c>
      <c r="M2721" s="7">
        <v>1.9962529899999999</v>
      </c>
      <c r="N2721" s="26">
        <v>1.49</v>
      </c>
      <c r="O2721" s="27" t="s">
        <v>22</v>
      </c>
      <c r="P2721" s="8">
        <v>0.25360162069999997</v>
      </c>
      <c r="Q2721" s="24">
        <v>0.28999999999999998</v>
      </c>
      <c r="R2721" t="str">
        <f>IF($Q2721*100&gt;=VLOOKUP($O2721,margin_ranges!$A$5:$C$10,2,FALSE),IF($Q2721*100&lt;=VLOOKUP($O2721,margin_ranges!$A$5:$C$10,3,FALSE)+10,"IN RANGE","ABOVE RANGE"),"BELOW RANGE")</f>
        <v>IN RANGE</v>
      </c>
      <c r="S2721">
        <f>MIN(VLOOKUP($O2721,margin_ranges!$A$5:$D$10,4,FALSE),$P2721*100)</f>
        <v>25.360162069999998</v>
      </c>
      <c r="T2721" s="29">
        <f>(1-$S2721/100)/(1-$F2721)-1</f>
        <v>-4.1138981110577788E-11</v>
      </c>
      <c r="U2721" s="19" t="str">
        <f>IF(ABS(IFERROR(T2721,0))&gt;0.05,INDEX(margin_ranges!$C$13:$C$16,MATCH($F2721*100,margin_ranges!$B$13:$B$16,1)),"")</f>
        <v/>
      </c>
      <c r="V2721" t="e">
        <f>MIN(VLOOKUP($U2721,margin_ranges!$A$5:$D$10,4,FALSE),$P2721*100)</f>
        <v>#N/A</v>
      </c>
      <c r="Y2721" s="29" t="e">
        <f t="shared" si="42"/>
        <v>#N/A</v>
      </c>
    </row>
    <row r="2722" spans="1:25" x14ac:dyDescent="0.3">
      <c r="A2722" s="8" t="s">
        <v>17</v>
      </c>
      <c r="B2722" s="8" t="s">
        <v>4843</v>
      </c>
      <c r="C2722" s="8" t="s">
        <v>4844</v>
      </c>
      <c r="D2722" s="8" t="s">
        <v>4853</v>
      </c>
      <c r="E2722" s="8" t="s">
        <v>4854</v>
      </c>
      <c r="F2722" s="24">
        <v>0.21783549205425801</v>
      </c>
      <c r="G2722" s="24">
        <v>1</v>
      </c>
      <c r="H2722" s="25">
        <v>303.76089999999999</v>
      </c>
      <c r="I2722" s="25">
        <v>26.327999999999999</v>
      </c>
      <c r="J2722" s="15">
        <v>1515</v>
      </c>
      <c r="K2722" s="15">
        <v>330</v>
      </c>
      <c r="L2722" s="13">
        <v>8.6699999999999999E-2</v>
      </c>
      <c r="M2722" s="7">
        <v>1.91775513</v>
      </c>
      <c r="N2722" s="26">
        <v>1.5</v>
      </c>
      <c r="O2722" s="27" t="s">
        <v>22</v>
      </c>
      <c r="P2722" s="8">
        <v>0.2178354921</v>
      </c>
      <c r="Q2722" s="24">
        <v>0.26</v>
      </c>
      <c r="R2722" t="str">
        <f>IF($Q2722*100&gt;=VLOOKUP($O2722,margin_ranges!$A$5:$C$10,2,FALSE),IF($Q2722*100&lt;=VLOOKUP($O2722,margin_ranges!$A$5:$C$10,3,FALSE)+10,"IN RANGE","ABOVE RANGE"),"BELOW RANGE")</f>
        <v>IN RANGE</v>
      </c>
      <c r="S2722">
        <f>MIN(VLOOKUP($O2722,margin_ranges!$A$5:$D$10,4,FALSE),$P2722*100)</f>
        <v>21.78354921</v>
      </c>
      <c r="T2722" s="29">
        <f>(1-$S2722/100)/(1-$F2722)-1</f>
        <v>-5.8481219866735046E-11</v>
      </c>
      <c r="U2722" s="19" t="str">
        <f>IF(ABS(IFERROR(T2722,0))&gt;0.05,INDEX(margin_ranges!$C$13:$C$16,MATCH($F2722*100,margin_ranges!$B$13:$B$16,1)),"")</f>
        <v/>
      </c>
      <c r="V2722" t="e">
        <f>MIN(VLOOKUP($U2722,margin_ranges!$A$5:$D$10,4,FALSE),$P2722*100)</f>
        <v>#N/A</v>
      </c>
      <c r="Y2722" s="29" t="e">
        <f t="shared" si="42"/>
        <v>#N/A</v>
      </c>
    </row>
    <row r="2723" spans="1:25" x14ac:dyDescent="0.3">
      <c r="A2723" s="8" t="s">
        <v>17</v>
      </c>
      <c r="B2723" s="8" t="s">
        <v>4843</v>
      </c>
      <c r="C2723" s="8" t="s">
        <v>4844</v>
      </c>
      <c r="D2723" s="8" t="s">
        <v>4847</v>
      </c>
      <c r="E2723" s="8" t="s">
        <v>4848</v>
      </c>
      <c r="F2723" s="24">
        <v>0.249999999999999</v>
      </c>
      <c r="G2723" s="24">
        <v>0</v>
      </c>
      <c r="H2723" s="25">
        <v>4.0556999999999999</v>
      </c>
      <c r="I2723" s="25">
        <v>0.27379999999999999</v>
      </c>
      <c r="J2723" s="15">
        <v>18</v>
      </c>
      <c r="K2723" s="15">
        <v>4</v>
      </c>
      <c r="L2723" s="13">
        <v>6.7500000000000004E-2</v>
      </c>
      <c r="M2723" s="7">
        <v>2.1732063699999999</v>
      </c>
      <c r="N2723" s="26">
        <v>1.5</v>
      </c>
      <c r="O2723" s="27" t="s">
        <v>162</v>
      </c>
      <c r="P2723" s="8">
        <v>0.30977562759999999</v>
      </c>
      <c r="Q2723" s="24">
        <v>0.25</v>
      </c>
      <c r="R2723" t="str">
        <f>IF($Q2723*100&gt;=VLOOKUP($O2723,margin_ranges!$A$5:$C$10,2,FALSE),IF($Q2723*100&lt;=VLOOKUP($O2723,margin_ranges!$A$5:$C$10,3,FALSE)+10,"IN RANGE","ABOVE RANGE"),"BELOW RANGE")</f>
        <v>BELOW RANGE</v>
      </c>
      <c r="S2723">
        <f>MIN(VLOOKUP($O2723,margin_ranges!$A$5:$D$10,4,FALSE),$P2723*100)</f>
        <v>30.977562759999998</v>
      </c>
      <c r="T2723" s="29">
        <f>(1-$S2723/100)/(1-$F2723)-1</f>
        <v>-7.9700836800001174E-2</v>
      </c>
      <c r="U2723" s="19" t="str">
        <f>IF(ABS(IFERROR(T2723,0))&gt;0.05,INDEX(margin_ranges!$C$13:$C$16,MATCH($F2723*100,margin_ranges!$B$13:$B$16,1)),"")</f>
        <v>Maximize Fill (Type A+)</v>
      </c>
      <c r="V2723">
        <f>MIN(VLOOKUP($U2723,margin_ranges!$A$5:$D$10,4,FALSE),$P2723*100)</f>
        <v>19.75</v>
      </c>
      <c r="Y2723" s="29">
        <f t="shared" si="42"/>
        <v>6.9999999999998508E-2</v>
      </c>
    </row>
    <row r="2724" spans="1:25" x14ac:dyDescent="0.3">
      <c r="A2724" s="8" t="s">
        <v>35</v>
      </c>
      <c r="B2724" s="8" t="s">
        <v>4857</v>
      </c>
      <c r="C2724" s="8" t="s">
        <v>34</v>
      </c>
      <c r="D2724" s="8" t="s">
        <v>34</v>
      </c>
      <c r="E2724" s="8"/>
      <c r="F2724" s="24">
        <v>0.35857534221749598</v>
      </c>
      <c r="G2724" s="24">
        <v>0</v>
      </c>
      <c r="H2724" s="25">
        <v>51.151600000000002</v>
      </c>
      <c r="I2724" s="25">
        <v>16.149699999999999</v>
      </c>
      <c r="J2724" s="15">
        <v>142</v>
      </c>
      <c r="K2724" s="15">
        <v>46</v>
      </c>
      <c r="L2724" s="13">
        <v>0.31569999999999998</v>
      </c>
      <c r="M2724" s="7">
        <v>0.29286320999999998</v>
      </c>
      <c r="N2724" s="26">
        <v>0.05</v>
      </c>
      <c r="O2724" s="27"/>
      <c r="P2724" s="8">
        <v>0.82927182880000005</v>
      </c>
      <c r="Q2724" s="24">
        <v>0.35859999999999997</v>
      </c>
      <c r="R2724" t="e">
        <f>IF($Q2724*100&gt;=VLOOKUP($O2724,margin_ranges!$A$5:$C$10,2,FALSE),IF($Q2724*100&lt;=VLOOKUP($O2724,margin_ranges!$A$5:$C$10,3,FALSE)+10,"IN RANGE","ABOVE RANGE"),"BELOW RANGE")</f>
        <v>#N/A</v>
      </c>
      <c r="S2724" t="e">
        <f>MIN(VLOOKUP($O2724,margin_ranges!$A$5:$D$10,4,FALSE),$P2724*100)</f>
        <v>#N/A</v>
      </c>
      <c r="T2724" s="29" t="e">
        <f>(1-$S2724/100)/(1-$F2724)-1</f>
        <v>#N/A</v>
      </c>
      <c r="U2724" s="19" t="str">
        <f>IF(ABS(IFERROR(T2724,0))&gt;0.05,INDEX(margin_ranges!$C$13:$C$16,MATCH($F2724*100,margin_ranges!$B$13:$B$16,1)),"")</f>
        <v/>
      </c>
      <c r="V2724" t="e">
        <f>MIN(VLOOKUP($U2724,margin_ranges!$A$5:$D$10,4,FALSE),$P2724*100)</f>
        <v>#N/A</v>
      </c>
      <c r="Y2724" s="29" t="e">
        <f t="shared" si="42"/>
        <v>#N/A</v>
      </c>
    </row>
    <row r="2725" spans="1:25" x14ac:dyDescent="0.3">
      <c r="A2725" s="8" t="s">
        <v>33</v>
      </c>
      <c r="B2725" s="8" t="s">
        <v>4857</v>
      </c>
      <c r="C2725" s="8" t="s">
        <v>4858</v>
      </c>
      <c r="D2725" s="8" t="s">
        <v>34</v>
      </c>
      <c r="E2725" s="8"/>
      <c r="F2725" s="24">
        <v>0.35857534221749598</v>
      </c>
      <c r="G2725" s="24">
        <v>0</v>
      </c>
      <c r="H2725" s="25">
        <v>51.151600000000002</v>
      </c>
      <c r="I2725" s="25">
        <v>16.149699999999999</v>
      </c>
      <c r="J2725" s="15">
        <v>142</v>
      </c>
      <c r="K2725" s="15">
        <v>46</v>
      </c>
      <c r="L2725" s="13">
        <v>0.31569999999999998</v>
      </c>
      <c r="M2725" s="7">
        <v>0.29286320999999998</v>
      </c>
      <c r="N2725" s="26">
        <v>0.05</v>
      </c>
      <c r="O2725" s="27"/>
      <c r="P2725" s="8">
        <v>0.82927182880000005</v>
      </c>
      <c r="Q2725" s="24">
        <v>0.35859999999999997</v>
      </c>
      <c r="R2725" t="e">
        <f>IF($Q2725*100&gt;=VLOOKUP($O2725,margin_ranges!$A$5:$C$10,2,FALSE),IF($Q2725*100&lt;=VLOOKUP($O2725,margin_ranges!$A$5:$C$10,3,FALSE)+10,"IN RANGE","ABOVE RANGE"),"BELOW RANGE")</f>
        <v>#N/A</v>
      </c>
      <c r="S2725" t="e">
        <f>MIN(VLOOKUP($O2725,margin_ranges!$A$5:$D$10,4,FALSE),$P2725*100)</f>
        <v>#N/A</v>
      </c>
      <c r="T2725" s="29" t="e">
        <f>(1-$S2725/100)/(1-$F2725)-1</f>
        <v>#N/A</v>
      </c>
      <c r="U2725" s="19" t="str">
        <f>IF(ABS(IFERROR(T2725,0))&gt;0.05,INDEX(margin_ranges!$C$13:$C$16,MATCH($F2725*100,margin_ranges!$B$13:$B$16,1)),"")</f>
        <v/>
      </c>
      <c r="V2725" t="e">
        <f>MIN(VLOOKUP($U2725,margin_ranges!$A$5:$D$10,4,FALSE),$P2725*100)</f>
        <v>#N/A</v>
      </c>
      <c r="Y2725" s="29" t="e">
        <f t="shared" si="42"/>
        <v>#N/A</v>
      </c>
    </row>
    <row r="2726" spans="1:25" x14ac:dyDescent="0.3">
      <c r="A2726" s="8" t="s">
        <v>17</v>
      </c>
      <c r="B2726" s="8" t="s">
        <v>4857</v>
      </c>
      <c r="C2726" s="8" t="s">
        <v>4858</v>
      </c>
      <c r="D2726" s="8" t="s">
        <v>4863</v>
      </c>
      <c r="E2726" s="8" t="s">
        <v>4864</v>
      </c>
      <c r="F2726" s="24">
        <v>0.38999999999999901</v>
      </c>
      <c r="G2726" s="24">
        <v>0</v>
      </c>
      <c r="H2726" s="25">
        <v>18.075099999999999</v>
      </c>
      <c r="I2726" s="25">
        <v>6.2698</v>
      </c>
      <c r="J2726" s="15">
        <v>53</v>
      </c>
      <c r="K2726" s="15">
        <v>19</v>
      </c>
      <c r="L2726" s="13">
        <v>0.34689999999999999</v>
      </c>
      <c r="M2726" s="7">
        <v>0.28024881000000001</v>
      </c>
      <c r="N2726" s="26">
        <v>0.05</v>
      </c>
      <c r="O2726" s="27" t="s">
        <v>22</v>
      </c>
      <c r="P2726" s="8">
        <v>0.8215871119</v>
      </c>
      <c r="Q2726" s="24">
        <v>0.39</v>
      </c>
      <c r="R2726" t="str">
        <f>IF($Q2726*100&gt;=VLOOKUP($O2726,margin_ranges!$A$5:$C$10,2,FALSE),IF($Q2726*100&lt;=VLOOKUP($O2726,margin_ranges!$A$5:$C$10,3,FALSE)+10,"IN RANGE","ABOVE RANGE"),"BELOW RANGE")</f>
        <v>IN RANGE</v>
      </c>
      <c r="S2726">
        <f>MIN(VLOOKUP($O2726,margin_ranges!$A$5:$D$10,4,FALSE),$P2726*100)</f>
        <v>29.75</v>
      </c>
      <c r="T2726" s="29">
        <f>(1-$S2726/100)/(1-$F2726)-1</f>
        <v>0.1516393442622932</v>
      </c>
      <c r="U2726" s="19" t="str">
        <f>IF(ABS(IFERROR(T2726,0))&gt;0.05,INDEX(margin_ranges!$C$13:$C$16,MATCH($F2726*100,margin_ranges!$B$13:$B$16,1)),"")</f>
        <v>Margin Over Fill (Type C)</v>
      </c>
      <c r="V2726">
        <f>MIN(VLOOKUP($U2726,margin_ranges!$A$5:$D$10,4,FALSE),$P2726*100)</f>
        <v>43</v>
      </c>
      <c r="Y2726" s="29">
        <f t="shared" si="42"/>
        <v>-6.5573770491804684E-2</v>
      </c>
    </row>
    <row r="2727" spans="1:25" x14ac:dyDescent="0.3">
      <c r="A2727" s="8" t="s">
        <v>17</v>
      </c>
      <c r="B2727" s="8" t="s">
        <v>4857</v>
      </c>
      <c r="C2727" s="8" t="s">
        <v>4858</v>
      </c>
      <c r="D2727" s="8" t="s">
        <v>4859</v>
      </c>
      <c r="E2727" s="8" t="s">
        <v>4860</v>
      </c>
      <c r="F2727" s="24">
        <v>0.34</v>
      </c>
      <c r="G2727" s="24">
        <v>0</v>
      </c>
      <c r="H2727" s="25">
        <v>16.028099999999998</v>
      </c>
      <c r="I2727" s="25">
        <v>3.8879999999999999</v>
      </c>
      <c r="J2727" s="15">
        <v>34</v>
      </c>
      <c r="K2727" s="15">
        <v>10</v>
      </c>
      <c r="L2727" s="13">
        <v>0.24260000000000001</v>
      </c>
      <c r="M2727" s="7">
        <v>0.29273956000000001</v>
      </c>
      <c r="N2727" s="26">
        <v>0.05</v>
      </c>
      <c r="O2727" s="27" t="s">
        <v>22</v>
      </c>
      <c r="P2727" s="8">
        <v>0.82919971879999999</v>
      </c>
      <c r="Q2727" s="24">
        <v>0.34</v>
      </c>
      <c r="R2727" t="str">
        <f>IF($Q2727*100&gt;=VLOOKUP($O2727,margin_ranges!$A$5:$C$10,2,FALSE),IF($Q2727*100&lt;=VLOOKUP($O2727,margin_ranges!$A$5:$C$10,3,FALSE)+10,"IN RANGE","ABOVE RANGE"),"BELOW RANGE")</f>
        <v>IN RANGE</v>
      </c>
      <c r="S2727">
        <f>MIN(VLOOKUP($O2727,margin_ranges!$A$5:$D$10,4,FALSE),$P2727*100)</f>
        <v>29.75</v>
      </c>
      <c r="T2727" s="29">
        <f>(1-$S2727/100)/(1-$F2727)-1</f>
        <v>6.4393939393939448E-2</v>
      </c>
      <c r="U2727" s="19" t="str">
        <f>IF(ABS(IFERROR(T2727,0))&gt;0.05,INDEX(margin_ranges!$C$13:$C$16,MATCH($F2727*100,margin_ranges!$B$13:$B$16,1)),"")</f>
        <v>Balanced (Type B)</v>
      </c>
      <c r="V2727">
        <f>MIN(VLOOKUP($U2727,margin_ranges!$A$5:$D$10,4,FALSE),$P2727*100)</f>
        <v>29.75</v>
      </c>
      <c r="Y2727" s="29">
        <f t="shared" si="42"/>
        <v>6.4393939393939448E-2</v>
      </c>
    </row>
    <row r="2728" spans="1:25" x14ac:dyDescent="0.3">
      <c r="A2728" s="8" t="s">
        <v>17</v>
      </c>
      <c r="B2728" s="8" t="s">
        <v>4857</v>
      </c>
      <c r="C2728" s="8" t="s">
        <v>4858</v>
      </c>
      <c r="D2728" s="8" t="s">
        <v>4861</v>
      </c>
      <c r="E2728" s="8" t="s">
        <v>4862</v>
      </c>
      <c r="F2728" s="24">
        <v>0.34</v>
      </c>
      <c r="G2728" s="24">
        <v>0</v>
      </c>
      <c r="H2728" s="25">
        <v>17.048400000000001</v>
      </c>
      <c r="I2728" s="25">
        <v>5.9919000000000002</v>
      </c>
      <c r="J2728" s="15">
        <v>55</v>
      </c>
      <c r="K2728" s="15">
        <v>17</v>
      </c>
      <c r="L2728" s="13">
        <v>0.35149999999999998</v>
      </c>
      <c r="M2728" s="7">
        <v>0.30614279</v>
      </c>
      <c r="N2728" s="26">
        <v>0.05</v>
      </c>
      <c r="O2728" s="27" t="s">
        <v>22</v>
      </c>
      <c r="P2728" s="8">
        <v>0.83667751759999998</v>
      </c>
      <c r="Q2728" s="24">
        <v>0.34</v>
      </c>
      <c r="R2728" t="str">
        <f>IF($Q2728*100&gt;=VLOOKUP($O2728,margin_ranges!$A$5:$C$10,2,FALSE),IF($Q2728*100&lt;=VLOOKUP($O2728,margin_ranges!$A$5:$C$10,3,FALSE)+10,"IN RANGE","ABOVE RANGE"),"BELOW RANGE")</f>
        <v>IN RANGE</v>
      </c>
      <c r="S2728">
        <f>MIN(VLOOKUP($O2728,margin_ranges!$A$5:$D$10,4,FALSE),$P2728*100)</f>
        <v>29.75</v>
      </c>
      <c r="T2728" s="29">
        <f>(1-$S2728/100)/(1-$F2728)-1</f>
        <v>6.4393939393939448E-2</v>
      </c>
      <c r="U2728" s="19" t="str">
        <f>IF(ABS(IFERROR(T2728,0))&gt;0.05,INDEX(margin_ranges!$C$13:$C$16,MATCH($F2728*100,margin_ranges!$B$13:$B$16,1)),"")</f>
        <v>Balanced (Type B)</v>
      </c>
      <c r="V2728">
        <f>MIN(VLOOKUP($U2728,margin_ranges!$A$5:$D$10,4,FALSE),$P2728*100)</f>
        <v>29.75</v>
      </c>
      <c r="Y2728" s="29">
        <f t="shared" si="42"/>
        <v>6.4393939393939448E-2</v>
      </c>
    </row>
    <row r="2729" spans="1:25" x14ac:dyDescent="0.3">
      <c r="A2729" s="8" t="s">
        <v>35</v>
      </c>
      <c r="B2729" s="8" t="s">
        <v>4865</v>
      </c>
      <c r="C2729" s="8" t="s">
        <v>34</v>
      </c>
      <c r="D2729" s="8" t="s">
        <v>34</v>
      </c>
      <c r="E2729" s="8"/>
      <c r="F2729" s="24">
        <v>0.3</v>
      </c>
      <c r="G2729" s="24">
        <v>0</v>
      </c>
      <c r="H2729" s="25">
        <v>25.211600000000001</v>
      </c>
      <c r="I2729" s="25">
        <v>3.1074000000000002</v>
      </c>
      <c r="J2729" s="15">
        <v>38</v>
      </c>
      <c r="K2729" s="15">
        <v>11</v>
      </c>
      <c r="L2729" s="13">
        <v>0.12330000000000001</v>
      </c>
      <c r="M2729" s="7">
        <v>0.4064178</v>
      </c>
      <c r="N2729" s="26">
        <v>0.03</v>
      </c>
      <c r="O2729" s="27"/>
      <c r="P2729" s="8">
        <v>0.92618433560000002</v>
      </c>
      <c r="Q2729" s="24">
        <v>0.3</v>
      </c>
      <c r="R2729" t="e">
        <f>IF($Q2729*100&gt;=VLOOKUP($O2729,margin_ranges!$A$5:$C$10,2,FALSE),IF($Q2729*100&lt;=VLOOKUP($O2729,margin_ranges!$A$5:$C$10,3,FALSE)+10,"IN RANGE","ABOVE RANGE"),"BELOW RANGE")</f>
        <v>#N/A</v>
      </c>
      <c r="S2729" t="e">
        <f>MIN(VLOOKUP($O2729,margin_ranges!$A$5:$D$10,4,FALSE),$P2729*100)</f>
        <v>#N/A</v>
      </c>
      <c r="T2729" s="29" t="e">
        <f>(1-$S2729/100)/(1-$F2729)-1</f>
        <v>#N/A</v>
      </c>
      <c r="U2729" s="19" t="str">
        <f>IF(ABS(IFERROR(T2729,0))&gt;0.05,INDEX(margin_ranges!$C$13:$C$16,MATCH($F2729*100,margin_ranges!$B$13:$B$16,1)),"")</f>
        <v/>
      </c>
      <c r="V2729" t="e">
        <f>MIN(VLOOKUP($U2729,margin_ranges!$A$5:$D$10,4,FALSE),$P2729*100)</f>
        <v>#N/A</v>
      </c>
      <c r="Y2729" s="29" t="e">
        <f t="shared" si="42"/>
        <v>#N/A</v>
      </c>
    </row>
    <row r="2730" spans="1:25" x14ac:dyDescent="0.3">
      <c r="A2730" s="8" t="s">
        <v>33</v>
      </c>
      <c r="B2730" s="8" t="s">
        <v>4865</v>
      </c>
      <c r="C2730" s="8" t="s">
        <v>4866</v>
      </c>
      <c r="D2730" s="8" t="s">
        <v>34</v>
      </c>
      <c r="E2730" s="8"/>
      <c r="F2730" s="24">
        <v>0.3</v>
      </c>
      <c r="G2730" s="24">
        <v>0</v>
      </c>
      <c r="H2730" s="25">
        <v>25.211600000000001</v>
      </c>
      <c r="I2730" s="25">
        <v>3.1074000000000002</v>
      </c>
      <c r="J2730" s="15">
        <v>38</v>
      </c>
      <c r="K2730" s="15">
        <v>11</v>
      </c>
      <c r="L2730" s="13">
        <v>0.12330000000000001</v>
      </c>
      <c r="M2730" s="7">
        <v>0.4064178</v>
      </c>
      <c r="N2730" s="26">
        <v>0.03</v>
      </c>
      <c r="O2730" s="27"/>
      <c r="P2730" s="8">
        <v>0.92618433560000002</v>
      </c>
      <c r="Q2730" s="24">
        <v>0.3</v>
      </c>
      <c r="R2730" t="e">
        <f>IF($Q2730*100&gt;=VLOOKUP($O2730,margin_ranges!$A$5:$C$10,2,FALSE),IF($Q2730*100&lt;=VLOOKUP($O2730,margin_ranges!$A$5:$C$10,3,FALSE)+10,"IN RANGE","ABOVE RANGE"),"BELOW RANGE")</f>
        <v>#N/A</v>
      </c>
      <c r="S2730" t="e">
        <f>MIN(VLOOKUP($O2730,margin_ranges!$A$5:$D$10,4,FALSE),$P2730*100)</f>
        <v>#N/A</v>
      </c>
      <c r="T2730" s="29" t="e">
        <f>(1-$S2730/100)/(1-$F2730)-1</f>
        <v>#N/A</v>
      </c>
      <c r="U2730" s="19" t="str">
        <f>IF(ABS(IFERROR(T2730,0))&gt;0.05,INDEX(margin_ranges!$C$13:$C$16,MATCH($F2730*100,margin_ranges!$B$13:$B$16,1)),"")</f>
        <v/>
      </c>
      <c r="V2730" t="e">
        <f>MIN(VLOOKUP($U2730,margin_ranges!$A$5:$D$10,4,FALSE),$P2730*100)</f>
        <v>#N/A</v>
      </c>
      <c r="Y2730" s="29" t="e">
        <f t="shared" si="42"/>
        <v>#N/A</v>
      </c>
    </row>
    <row r="2731" spans="1:25" x14ac:dyDescent="0.3">
      <c r="A2731" s="8" t="s">
        <v>17</v>
      </c>
      <c r="B2731" s="8" t="s">
        <v>4865</v>
      </c>
      <c r="C2731" s="8" t="s">
        <v>4866</v>
      </c>
      <c r="D2731" s="8" t="s">
        <v>4867</v>
      </c>
      <c r="E2731" s="8" t="s">
        <v>4868</v>
      </c>
      <c r="F2731" s="24">
        <v>0.3</v>
      </c>
      <c r="G2731" s="24">
        <v>0</v>
      </c>
      <c r="H2731" s="25">
        <v>8.3615999999999993</v>
      </c>
      <c r="I2731" s="25">
        <v>1.1859</v>
      </c>
      <c r="J2731" s="15">
        <v>14</v>
      </c>
      <c r="K2731" s="15">
        <v>4</v>
      </c>
      <c r="L2731" s="13">
        <v>0.14180000000000001</v>
      </c>
      <c r="M2731" s="7">
        <v>0.38462836</v>
      </c>
      <c r="N2731" s="26">
        <v>0.03</v>
      </c>
      <c r="O2731" s="27" t="s">
        <v>92</v>
      </c>
      <c r="P2731" s="8">
        <v>0.92200263090000001</v>
      </c>
      <c r="Q2731" s="24">
        <v>0.3</v>
      </c>
      <c r="R2731" t="str">
        <f>IF($Q2731*100&gt;=VLOOKUP($O2731,margin_ranges!$A$5:$C$10,2,FALSE),IF($Q2731*100&lt;=VLOOKUP($O2731,margin_ranges!$A$5:$C$10,3,FALSE)+10,"IN RANGE","ABOVE RANGE"),"BELOW RANGE")</f>
        <v>IN RANGE</v>
      </c>
      <c r="S2731">
        <f>MIN(VLOOKUP($O2731,margin_ranges!$A$5:$D$10,4,FALSE),$P2731*100)</f>
        <v>29.75</v>
      </c>
      <c r="T2731" s="29">
        <f>(1-$S2731/100)/(1-$F2731)-1</f>
        <v>3.5714285714285587E-3</v>
      </c>
      <c r="U2731" s="19" t="str">
        <f>IF(ABS(IFERROR(T2731,0))&gt;0.05,INDEX(margin_ranges!$C$13:$C$16,MATCH($F2731*100,margin_ranges!$B$13:$B$16,1)),"")</f>
        <v/>
      </c>
      <c r="V2731" t="e">
        <f>MIN(VLOOKUP($U2731,margin_ranges!$A$5:$D$10,4,FALSE),$P2731*100)</f>
        <v>#N/A</v>
      </c>
      <c r="Y2731" s="29" t="e">
        <f t="shared" si="42"/>
        <v>#N/A</v>
      </c>
    </row>
    <row r="2732" spans="1:25" x14ac:dyDescent="0.3">
      <c r="A2732" s="8" t="s">
        <v>17</v>
      </c>
      <c r="B2732" s="8" t="s">
        <v>4865</v>
      </c>
      <c r="C2732" s="8" t="s">
        <v>4866</v>
      </c>
      <c r="D2732" s="8" t="s">
        <v>4869</v>
      </c>
      <c r="E2732" s="8" t="s">
        <v>4870</v>
      </c>
      <c r="F2732" s="24">
        <v>0.3</v>
      </c>
      <c r="G2732" s="24">
        <v>0</v>
      </c>
      <c r="H2732" s="25">
        <v>8.4144000000000005</v>
      </c>
      <c r="I2732" s="25">
        <v>0.96560000000000001</v>
      </c>
      <c r="J2732" s="15">
        <v>12</v>
      </c>
      <c r="K2732" s="15">
        <v>3</v>
      </c>
      <c r="L2732" s="13">
        <v>0.1148</v>
      </c>
      <c r="M2732" s="7">
        <v>0.40202677999999997</v>
      </c>
      <c r="N2732" s="26">
        <v>0.03</v>
      </c>
      <c r="O2732" s="27" t="s">
        <v>92</v>
      </c>
      <c r="P2732" s="8">
        <v>0.92537810490000005</v>
      </c>
      <c r="Q2732" s="24">
        <v>0.3</v>
      </c>
      <c r="R2732" t="str">
        <f>IF($Q2732*100&gt;=VLOOKUP($O2732,margin_ranges!$A$5:$C$10,2,FALSE),IF($Q2732*100&lt;=VLOOKUP($O2732,margin_ranges!$A$5:$C$10,3,FALSE)+10,"IN RANGE","ABOVE RANGE"),"BELOW RANGE")</f>
        <v>IN RANGE</v>
      </c>
      <c r="S2732">
        <f>MIN(VLOOKUP($O2732,margin_ranges!$A$5:$D$10,4,FALSE),$P2732*100)</f>
        <v>29.75</v>
      </c>
      <c r="T2732" s="29">
        <f>(1-$S2732/100)/(1-$F2732)-1</f>
        <v>3.5714285714285587E-3</v>
      </c>
      <c r="U2732" s="19" t="str">
        <f>IF(ABS(IFERROR(T2732,0))&gt;0.05,INDEX(margin_ranges!$C$13:$C$16,MATCH($F2732*100,margin_ranges!$B$13:$B$16,1)),"")</f>
        <v/>
      </c>
      <c r="V2732" t="e">
        <f>MIN(VLOOKUP($U2732,margin_ranges!$A$5:$D$10,4,FALSE),$P2732*100)</f>
        <v>#N/A</v>
      </c>
      <c r="Y2732" s="29" t="e">
        <f t="shared" si="42"/>
        <v>#N/A</v>
      </c>
    </row>
    <row r="2733" spans="1:25" x14ac:dyDescent="0.3">
      <c r="A2733" s="8" t="s">
        <v>17</v>
      </c>
      <c r="B2733" s="8" t="s">
        <v>4865</v>
      </c>
      <c r="C2733" s="8" t="s">
        <v>4866</v>
      </c>
      <c r="D2733" s="8" t="s">
        <v>4871</v>
      </c>
      <c r="E2733" s="8" t="s">
        <v>4872</v>
      </c>
      <c r="F2733" s="24">
        <v>0.3</v>
      </c>
      <c r="G2733" s="24">
        <v>0</v>
      </c>
      <c r="H2733" s="25">
        <v>8.4351000000000003</v>
      </c>
      <c r="I2733" s="25">
        <v>0.95589999999999997</v>
      </c>
      <c r="J2733" s="15">
        <v>13</v>
      </c>
      <c r="K2733" s="15">
        <v>4</v>
      </c>
      <c r="L2733" s="13">
        <v>0.1133</v>
      </c>
      <c r="M2733" s="7">
        <v>0.43788388</v>
      </c>
      <c r="N2733" s="26">
        <v>0.03</v>
      </c>
      <c r="O2733" s="27" t="s">
        <v>92</v>
      </c>
      <c r="P2733" s="8">
        <v>0.93148868640000004</v>
      </c>
      <c r="Q2733" s="24">
        <v>0.3</v>
      </c>
      <c r="R2733" t="str">
        <f>IF($Q2733*100&gt;=VLOOKUP($O2733,margin_ranges!$A$5:$C$10,2,FALSE),IF($Q2733*100&lt;=VLOOKUP($O2733,margin_ranges!$A$5:$C$10,3,FALSE)+10,"IN RANGE","ABOVE RANGE"),"BELOW RANGE")</f>
        <v>IN RANGE</v>
      </c>
      <c r="S2733">
        <f>MIN(VLOOKUP($O2733,margin_ranges!$A$5:$D$10,4,FALSE),$P2733*100)</f>
        <v>29.75</v>
      </c>
      <c r="T2733" s="29">
        <f>(1-$S2733/100)/(1-$F2733)-1</f>
        <v>3.5714285714285587E-3</v>
      </c>
      <c r="U2733" s="19" t="str">
        <f>IF(ABS(IFERROR(T2733,0))&gt;0.05,INDEX(margin_ranges!$C$13:$C$16,MATCH($F2733*100,margin_ranges!$B$13:$B$16,1)),"")</f>
        <v/>
      </c>
      <c r="V2733" t="e">
        <f>MIN(VLOOKUP($U2733,margin_ranges!$A$5:$D$10,4,FALSE),$P2733*100)</f>
        <v>#N/A</v>
      </c>
      <c r="Y2733" s="29" t="e">
        <f t="shared" si="42"/>
        <v>#N/A</v>
      </c>
    </row>
    <row r="2734" spans="1:25" x14ac:dyDescent="0.3">
      <c r="A2734" s="8" t="s">
        <v>35</v>
      </c>
      <c r="B2734" s="8" t="s">
        <v>4873</v>
      </c>
      <c r="C2734" s="8" t="s">
        <v>34</v>
      </c>
      <c r="D2734" s="8" t="s">
        <v>34</v>
      </c>
      <c r="E2734" s="8"/>
      <c r="F2734" s="24">
        <v>0.28999999999999998</v>
      </c>
      <c r="G2734" s="24">
        <v>1</v>
      </c>
      <c r="H2734" s="25">
        <v>281.05340000000001</v>
      </c>
      <c r="I2734" s="25">
        <v>34.447899999999997</v>
      </c>
      <c r="J2734" s="15">
        <v>853</v>
      </c>
      <c r="K2734" s="15">
        <v>217</v>
      </c>
      <c r="L2734" s="13">
        <v>0.1226</v>
      </c>
      <c r="M2734" s="7">
        <v>0.82492007000000001</v>
      </c>
      <c r="N2734" s="26">
        <v>0.5</v>
      </c>
      <c r="O2734" s="27"/>
      <c r="P2734" s="8">
        <v>0.39388066690000001</v>
      </c>
      <c r="Q2734" s="24">
        <v>0.28999999999999998</v>
      </c>
      <c r="R2734" t="e">
        <f>IF($Q2734*100&gt;=VLOOKUP($O2734,margin_ranges!$A$5:$C$10,2,FALSE),IF($Q2734*100&lt;=VLOOKUP($O2734,margin_ranges!$A$5:$C$10,3,FALSE)+10,"IN RANGE","ABOVE RANGE"),"BELOW RANGE")</f>
        <v>#N/A</v>
      </c>
      <c r="S2734" t="e">
        <f>MIN(VLOOKUP($O2734,margin_ranges!$A$5:$D$10,4,FALSE),$P2734*100)</f>
        <v>#N/A</v>
      </c>
      <c r="T2734" s="29" t="e">
        <f>(1-$S2734/100)/(1-$F2734)-1</f>
        <v>#N/A</v>
      </c>
      <c r="U2734" s="19" t="str">
        <f>IF(ABS(IFERROR(T2734,0))&gt;0.05,INDEX(margin_ranges!$C$13:$C$16,MATCH($F2734*100,margin_ranges!$B$13:$B$16,1)),"")</f>
        <v/>
      </c>
      <c r="V2734" t="e">
        <f>MIN(VLOOKUP($U2734,margin_ranges!$A$5:$D$10,4,FALSE),$P2734*100)</f>
        <v>#N/A</v>
      </c>
      <c r="Y2734" s="29" t="e">
        <f t="shared" si="42"/>
        <v>#N/A</v>
      </c>
    </row>
    <row r="2735" spans="1:25" x14ac:dyDescent="0.3">
      <c r="A2735" s="8" t="s">
        <v>33</v>
      </c>
      <c r="B2735" s="8" t="s">
        <v>4873</v>
      </c>
      <c r="C2735" s="8" t="s">
        <v>4874</v>
      </c>
      <c r="D2735" s="8" t="s">
        <v>34</v>
      </c>
      <c r="E2735" s="8"/>
      <c r="F2735" s="24">
        <v>0.28999999999999998</v>
      </c>
      <c r="G2735" s="24">
        <v>1</v>
      </c>
      <c r="H2735" s="25">
        <v>281.05340000000001</v>
      </c>
      <c r="I2735" s="25">
        <v>34.447899999999997</v>
      </c>
      <c r="J2735" s="15">
        <v>853</v>
      </c>
      <c r="K2735" s="15">
        <v>217</v>
      </c>
      <c r="L2735" s="13">
        <v>0.1226</v>
      </c>
      <c r="M2735" s="7">
        <v>0.82492007000000001</v>
      </c>
      <c r="N2735" s="26">
        <v>0.5</v>
      </c>
      <c r="O2735" s="27"/>
      <c r="P2735" s="8">
        <v>0.39388066690000001</v>
      </c>
      <c r="Q2735" s="24">
        <v>0.28999999999999998</v>
      </c>
      <c r="R2735" t="e">
        <f>IF($Q2735*100&gt;=VLOOKUP($O2735,margin_ranges!$A$5:$C$10,2,FALSE),IF($Q2735*100&lt;=VLOOKUP($O2735,margin_ranges!$A$5:$C$10,3,FALSE)+10,"IN RANGE","ABOVE RANGE"),"BELOW RANGE")</f>
        <v>#N/A</v>
      </c>
      <c r="S2735" t="e">
        <f>MIN(VLOOKUP($O2735,margin_ranges!$A$5:$D$10,4,FALSE),$P2735*100)</f>
        <v>#N/A</v>
      </c>
      <c r="T2735" s="29" t="e">
        <f>(1-$S2735/100)/(1-$F2735)-1</f>
        <v>#N/A</v>
      </c>
      <c r="U2735" s="19" t="str">
        <f>IF(ABS(IFERROR(T2735,0))&gt;0.05,INDEX(margin_ranges!$C$13:$C$16,MATCH($F2735*100,margin_ranges!$B$13:$B$16,1)),"")</f>
        <v/>
      </c>
      <c r="V2735" t="e">
        <f>MIN(VLOOKUP($U2735,margin_ranges!$A$5:$D$10,4,FALSE),$P2735*100)</f>
        <v>#N/A</v>
      </c>
      <c r="Y2735" s="29" t="e">
        <f t="shared" si="42"/>
        <v>#N/A</v>
      </c>
    </row>
    <row r="2736" spans="1:25" x14ac:dyDescent="0.3">
      <c r="A2736" s="8" t="s">
        <v>17</v>
      </c>
      <c r="B2736" s="8" t="s">
        <v>4873</v>
      </c>
      <c r="C2736" s="8" t="s">
        <v>4874</v>
      </c>
      <c r="D2736" s="8" t="s">
        <v>4875</v>
      </c>
      <c r="E2736" s="8" t="s">
        <v>4876</v>
      </c>
      <c r="F2736" s="24">
        <v>0.28999999999999998</v>
      </c>
      <c r="G2736" s="24">
        <v>1</v>
      </c>
      <c r="H2736" s="25">
        <v>141.4915</v>
      </c>
      <c r="I2736" s="25">
        <v>21.365400000000001</v>
      </c>
      <c r="J2736" s="15">
        <v>508</v>
      </c>
      <c r="K2736" s="15">
        <v>129</v>
      </c>
      <c r="L2736" s="13">
        <v>0.151</v>
      </c>
      <c r="M2736" s="7">
        <v>0.79307925000000001</v>
      </c>
      <c r="N2736" s="26">
        <v>0.5</v>
      </c>
      <c r="O2736" s="27" t="s">
        <v>22</v>
      </c>
      <c r="P2736" s="8">
        <v>0.3695459821</v>
      </c>
      <c r="Q2736" s="24">
        <v>0.28999999999999998</v>
      </c>
      <c r="R2736" t="str">
        <f>IF($Q2736*100&gt;=VLOOKUP($O2736,margin_ranges!$A$5:$C$10,2,FALSE),IF($Q2736*100&lt;=VLOOKUP($O2736,margin_ranges!$A$5:$C$10,3,FALSE)+10,"IN RANGE","ABOVE RANGE"),"BELOW RANGE")</f>
        <v>IN RANGE</v>
      </c>
      <c r="S2736">
        <f>MIN(VLOOKUP($O2736,margin_ranges!$A$5:$D$10,4,FALSE),$P2736*100)</f>
        <v>29.75</v>
      </c>
      <c r="T2736" s="29">
        <f>(1-$S2736/100)/(1-$F2736)-1</f>
        <v>-1.0563380281690127E-2</v>
      </c>
      <c r="U2736" s="19" t="str">
        <f>IF(ABS(IFERROR(T2736,0))&gt;0.05,INDEX(margin_ranges!$C$13:$C$16,MATCH($F2736*100,margin_ranges!$B$13:$B$16,1)),"")</f>
        <v/>
      </c>
      <c r="V2736" t="e">
        <f>MIN(VLOOKUP($U2736,margin_ranges!$A$5:$D$10,4,FALSE),$P2736*100)</f>
        <v>#N/A</v>
      </c>
      <c r="Y2736" s="29" t="e">
        <f t="shared" si="42"/>
        <v>#N/A</v>
      </c>
    </row>
    <row r="2737" spans="1:25" x14ac:dyDescent="0.3">
      <c r="A2737" s="8" t="s">
        <v>17</v>
      </c>
      <c r="B2737" s="8" t="s">
        <v>4873</v>
      </c>
      <c r="C2737" s="8" t="s">
        <v>4874</v>
      </c>
      <c r="D2737" s="8" t="s">
        <v>4877</v>
      </c>
      <c r="E2737" s="8" t="s">
        <v>4878</v>
      </c>
      <c r="F2737" s="24">
        <v>0.28999999999999998</v>
      </c>
      <c r="G2737" s="24">
        <v>1</v>
      </c>
      <c r="H2737" s="25">
        <v>139.56190000000001</v>
      </c>
      <c r="I2737" s="25">
        <v>13.0825</v>
      </c>
      <c r="J2737" s="15">
        <v>344</v>
      </c>
      <c r="K2737" s="15">
        <v>88</v>
      </c>
      <c r="L2737" s="13">
        <v>9.3700000000000006E-2</v>
      </c>
      <c r="M2737" s="7">
        <v>0.87692009999999998</v>
      </c>
      <c r="N2737" s="26">
        <v>0.5</v>
      </c>
      <c r="O2737" s="27" t="s">
        <v>22</v>
      </c>
      <c r="P2737" s="8">
        <v>0.42982262259999998</v>
      </c>
      <c r="Q2737" s="24">
        <v>0.28999999999999998</v>
      </c>
      <c r="R2737" t="str">
        <f>IF($Q2737*100&gt;=VLOOKUP($O2737,margin_ranges!$A$5:$C$10,2,FALSE),IF($Q2737*100&lt;=VLOOKUP($O2737,margin_ranges!$A$5:$C$10,3,FALSE)+10,"IN RANGE","ABOVE RANGE"),"BELOW RANGE")</f>
        <v>IN RANGE</v>
      </c>
      <c r="S2737">
        <f>MIN(VLOOKUP($O2737,margin_ranges!$A$5:$D$10,4,FALSE),$P2737*100)</f>
        <v>29.75</v>
      </c>
      <c r="T2737" s="29">
        <f>(1-$S2737/100)/(1-$F2737)-1</f>
        <v>-1.0563380281690127E-2</v>
      </c>
      <c r="U2737" s="19" t="str">
        <f>IF(ABS(IFERROR(T2737,0))&gt;0.05,INDEX(margin_ranges!$C$13:$C$16,MATCH($F2737*100,margin_ranges!$B$13:$B$16,1)),"")</f>
        <v/>
      </c>
      <c r="V2737" t="e">
        <f>MIN(VLOOKUP($U2737,margin_ranges!$A$5:$D$10,4,FALSE),$P2737*100)</f>
        <v>#N/A</v>
      </c>
      <c r="Y2737" s="29" t="e">
        <f t="shared" si="42"/>
        <v>#N/A</v>
      </c>
    </row>
    <row r="2738" spans="1:25" x14ac:dyDescent="0.3">
      <c r="A2738" s="8" t="s">
        <v>35</v>
      </c>
      <c r="B2738" s="8" t="s">
        <v>4879</v>
      </c>
      <c r="C2738" s="8" t="s">
        <v>34</v>
      </c>
      <c r="D2738" s="8" t="s">
        <v>34</v>
      </c>
      <c r="E2738" s="8"/>
      <c r="F2738" s="24">
        <v>0.36217795910087502</v>
      </c>
      <c r="G2738" s="24">
        <v>0.76941227000000001</v>
      </c>
      <c r="H2738" s="25">
        <v>163.51660000000001</v>
      </c>
      <c r="I2738" s="25">
        <v>35.248100000000001</v>
      </c>
      <c r="J2738" s="15">
        <v>642</v>
      </c>
      <c r="K2738" s="15">
        <v>210</v>
      </c>
      <c r="L2738" s="13">
        <v>0.21560000000000001</v>
      </c>
      <c r="M2738" s="7">
        <v>0.60737302999999998</v>
      </c>
      <c r="N2738" s="26">
        <v>0.122471</v>
      </c>
      <c r="O2738" s="27"/>
      <c r="P2738" s="8">
        <v>0.79835950330000005</v>
      </c>
      <c r="Q2738" s="24">
        <v>0.36220000000000002</v>
      </c>
      <c r="R2738" t="e">
        <f>IF($Q2738*100&gt;=VLOOKUP($O2738,margin_ranges!$A$5:$C$10,2,FALSE),IF($Q2738*100&lt;=VLOOKUP($O2738,margin_ranges!$A$5:$C$10,3,FALSE)+10,"IN RANGE","ABOVE RANGE"),"BELOW RANGE")</f>
        <v>#N/A</v>
      </c>
      <c r="S2738" t="e">
        <f>MIN(VLOOKUP($O2738,margin_ranges!$A$5:$D$10,4,FALSE),$P2738*100)</f>
        <v>#N/A</v>
      </c>
      <c r="T2738" s="29" t="e">
        <f>(1-$S2738/100)/(1-$F2738)-1</f>
        <v>#N/A</v>
      </c>
      <c r="U2738" s="19" t="str">
        <f>IF(ABS(IFERROR(T2738,0))&gt;0.05,INDEX(margin_ranges!$C$13:$C$16,MATCH($F2738*100,margin_ranges!$B$13:$B$16,1)),"")</f>
        <v/>
      </c>
      <c r="V2738" t="e">
        <f>MIN(VLOOKUP($U2738,margin_ranges!$A$5:$D$10,4,FALSE),$P2738*100)</f>
        <v>#N/A</v>
      </c>
      <c r="Y2738" s="29" t="e">
        <f t="shared" si="42"/>
        <v>#N/A</v>
      </c>
    </row>
    <row r="2739" spans="1:25" x14ac:dyDescent="0.3">
      <c r="A2739" s="8" t="s">
        <v>33</v>
      </c>
      <c r="B2739" s="8" t="s">
        <v>4879</v>
      </c>
      <c r="C2739" s="8" t="s">
        <v>4880</v>
      </c>
      <c r="D2739" s="8" t="s">
        <v>34</v>
      </c>
      <c r="E2739" s="8"/>
      <c r="F2739" s="24">
        <v>0.36217795910087502</v>
      </c>
      <c r="G2739" s="24">
        <v>0.76941227000000001</v>
      </c>
      <c r="H2739" s="25">
        <v>163.51660000000001</v>
      </c>
      <c r="I2739" s="25">
        <v>35.248100000000001</v>
      </c>
      <c r="J2739" s="15">
        <v>642</v>
      </c>
      <c r="K2739" s="15">
        <v>210</v>
      </c>
      <c r="L2739" s="13">
        <v>0.21560000000000001</v>
      </c>
      <c r="M2739" s="7">
        <v>0.60737302999999998</v>
      </c>
      <c r="N2739" s="26">
        <v>0.122471</v>
      </c>
      <c r="O2739" s="27"/>
      <c r="P2739" s="8">
        <v>0.79835950330000005</v>
      </c>
      <c r="Q2739" s="24">
        <v>0.36220000000000002</v>
      </c>
      <c r="R2739" t="e">
        <f>IF($Q2739*100&gt;=VLOOKUP($O2739,margin_ranges!$A$5:$C$10,2,FALSE),IF($Q2739*100&lt;=VLOOKUP($O2739,margin_ranges!$A$5:$C$10,3,FALSE)+10,"IN RANGE","ABOVE RANGE"),"BELOW RANGE")</f>
        <v>#N/A</v>
      </c>
      <c r="S2739" t="e">
        <f>MIN(VLOOKUP($O2739,margin_ranges!$A$5:$D$10,4,FALSE),$P2739*100)</f>
        <v>#N/A</v>
      </c>
      <c r="T2739" s="29" t="e">
        <f>(1-$S2739/100)/(1-$F2739)-1</f>
        <v>#N/A</v>
      </c>
      <c r="U2739" s="19" t="str">
        <f>IF(ABS(IFERROR(T2739,0))&gt;0.05,INDEX(margin_ranges!$C$13:$C$16,MATCH($F2739*100,margin_ranges!$B$13:$B$16,1)),"")</f>
        <v/>
      </c>
      <c r="V2739" t="e">
        <f>MIN(VLOOKUP($U2739,margin_ranges!$A$5:$D$10,4,FALSE),$P2739*100)</f>
        <v>#N/A</v>
      </c>
      <c r="Y2739" s="29" t="e">
        <f t="shared" si="42"/>
        <v>#N/A</v>
      </c>
    </row>
    <row r="2740" spans="1:25" x14ac:dyDescent="0.3">
      <c r="A2740" s="8" t="s">
        <v>17</v>
      </c>
      <c r="B2740" s="8" t="s">
        <v>4879</v>
      </c>
      <c r="C2740" s="8" t="s">
        <v>4880</v>
      </c>
      <c r="D2740" s="8" t="s">
        <v>4885</v>
      </c>
      <c r="E2740" s="8" t="s">
        <v>4886</v>
      </c>
      <c r="F2740" s="24">
        <v>0.39</v>
      </c>
      <c r="G2740" s="24">
        <v>0</v>
      </c>
      <c r="H2740" s="25">
        <v>18.029900000000001</v>
      </c>
      <c r="I2740" s="25">
        <v>7.9416000000000002</v>
      </c>
      <c r="J2740" s="15">
        <v>106</v>
      </c>
      <c r="K2740" s="15">
        <v>38</v>
      </c>
      <c r="L2740" s="13">
        <v>0.4405</v>
      </c>
      <c r="M2740" s="7">
        <v>0.44654308999999998</v>
      </c>
      <c r="N2740" s="26">
        <v>0.15</v>
      </c>
      <c r="O2740" s="27" t="s">
        <v>22</v>
      </c>
      <c r="P2740" s="8">
        <v>0.66408616659999997</v>
      </c>
      <c r="Q2740" s="24">
        <v>0.39</v>
      </c>
      <c r="R2740" t="str">
        <f>IF($Q2740*100&gt;=VLOOKUP($O2740,margin_ranges!$A$5:$C$10,2,FALSE),IF($Q2740*100&lt;=VLOOKUP($O2740,margin_ranges!$A$5:$C$10,3,FALSE)+10,"IN RANGE","ABOVE RANGE"),"BELOW RANGE")</f>
        <v>IN RANGE</v>
      </c>
      <c r="S2740">
        <f>MIN(VLOOKUP($O2740,margin_ranges!$A$5:$D$10,4,FALSE),$P2740*100)</f>
        <v>29.75</v>
      </c>
      <c r="T2740" s="29">
        <f>(1-$S2740/100)/(1-$F2740)-1</f>
        <v>0.15163934426229519</v>
      </c>
      <c r="U2740" s="19" t="str">
        <f>IF(ABS(IFERROR(T2740,0))&gt;0.05,INDEX(margin_ranges!$C$13:$C$16,MATCH($F2740*100,margin_ranges!$B$13:$B$16,1)),"")</f>
        <v>Margin Over Fill (Type C)</v>
      </c>
      <c r="V2740">
        <f>MIN(VLOOKUP($U2740,margin_ranges!$A$5:$D$10,4,FALSE),$P2740*100)</f>
        <v>43</v>
      </c>
      <c r="Y2740" s="29">
        <f t="shared" si="42"/>
        <v>-6.5573770491803129E-2</v>
      </c>
    </row>
    <row r="2741" spans="1:25" x14ac:dyDescent="0.3">
      <c r="A2741" s="8" t="s">
        <v>17</v>
      </c>
      <c r="B2741" s="8" t="s">
        <v>4879</v>
      </c>
      <c r="C2741" s="8" t="s">
        <v>4880</v>
      </c>
      <c r="D2741" s="8" t="s">
        <v>4887</v>
      </c>
      <c r="E2741" s="8" t="s">
        <v>4888</v>
      </c>
      <c r="F2741" s="24">
        <v>0.39</v>
      </c>
      <c r="G2741" s="24">
        <v>0</v>
      </c>
      <c r="H2741" s="25">
        <v>3.7410999999999999</v>
      </c>
      <c r="I2741" s="25">
        <v>0.9456</v>
      </c>
      <c r="J2741" s="15">
        <v>12</v>
      </c>
      <c r="K2741" s="15">
        <v>4</v>
      </c>
      <c r="L2741" s="13">
        <v>0.25280000000000002</v>
      </c>
      <c r="M2741" s="7">
        <v>0.40812749999999998</v>
      </c>
      <c r="N2741" s="26">
        <v>0.15</v>
      </c>
      <c r="O2741" s="27" t="s">
        <v>22</v>
      </c>
      <c r="P2741" s="8">
        <v>0.63246779689999999</v>
      </c>
      <c r="Q2741" s="24">
        <v>0.39</v>
      </c>
      <c r="R2741" t="str">
        <f>IF($Q2741*100&gt;=VLOOKUP($O2741,margin_ranges!$A$5:$C$10,2,FALSE),IF($Q2741*100&lt;=VLOOKUP($O2741,margin_ranges!$A$5:$C$10,3,FALSE)+10,"IN RANGE","ABOVE RANGE"),"BELOW RANGE")</f>
        <v>IN RANGE</v>
      </c>
      <c r="S2741">
        <f>MIN(VLOOKUP($O2741,margin_ranges!$A$5:$D$10,4,FALSE),$P2741*100)</f>
        <v>29.75</v>
      </c>
      <c r="T2741" s="29">
        <f>(1-$S2741/100)/(1-$F2741)-1</f>
        <v>0.15163934426229519</v>
      </c>
      <c r="U2741" s="19" t="str">
        <f>IF(ABS(IFERROR(T2741,0))&gt;0.05,INDEX(margin_ranges!$C$13:$C$16,MATCH($F2741*100,margin_ranges!$B$13:$B$16,1)),"")</f>
        <v>Margin Over Fill (Type C)</v>
      </c>
      <c r="V2741">
        <f>MIN(VLOOKUP($U2741,margin_ranges!$A$5:$D$10,4,FALSE),$P2741*100)</f>
        <v>43</v>
      </c>
      <c r="Y2741" s="29">
        <f t="shared" si="42"/>
        <v>-6.5573770491803129E-2</v>
      </c>
    </row>
    <row r="2742" spans="1:25" x14ac:dyDescent="0.3">
      <c r="A2742" s="8" t="s">
        <v>17</v>
      </c>
      <c r="B2742" s="8" t="s">
        <v>4879</v>
      </c>
      <c r="C2742" s="8" t="s">
        <v>4880</v>
      </c>
      <c r="D2742" s="8" t="s">
        <v>4891</v>
      </c>
      <c r="E2742" s="8" t="s">
        <v>4892</v>
      </c>
      <c r="F2742" s="24">
        <v>0.39</v>
      </c>
      <c r="G2742" s="24">
        <v>1</v>
      </c>
      <c r="H2742" s="25">
        <v>33.199800000000003</v>
      </c>
      <c r="I2742" s="25">
        <v>6.8803999999999998</v>
      </c>
      <c r="J2742" s="15">
        <v>139</v>
      </c>
      <c r="K2742" s="15">
        <v>49</v>
      </c>
      <c r="L2742" s="13">
        <v>0.2072</v>
      </c>
      <c r="M2742" s="7">
        <v>0.67330939000000001</v>
      </c>
      <c r="N2742" s="26">
        <v>0.15</v>
      </c>
      <c r="O2742" s="27" t="s">
        <v>22</v>
      </c>
      <c r="P2742" s="8">
        <v>0.7772197998</v>
      </c>
      <c r="Q2742" s="24">
        <v>0.39</v>
      </c>
      <c r="R2742" t="str">
        <f>IF($Q2742*100&gt;=VLOOKUP($O2742,margin_ranges!$A$5:$C$10,2,FALSE),IF($Q2742*100&lt;=VLOOKUP($O2742,margin_ranges!$A$5:$C$10,3,FALSE)+10,"IN RANGE","ABOVE RANGE"),"BELOW RANGE")</f>
        <v>IN RANGE</v>
      </c>
      <c r="S2742">
        <f>MIN(VLOOKUP($O2742,margin_ranges!$A$5:$D$10,4,FALSE),$P2742*100)</f>
        <v>29.75</v>
      </c>
      <c r="T2742" s="29">
        <f>(1-$S2742/100)/(1-$F2742)-1</f>
        <v>0.15163934426229519</v>
      </c>
      <c r="U2742" s="19" t="str">
        <f>IF(ABS(IFERROR(T2742,0))&gt;0.05,INDEX(margin_ranges!$C$13:$C$16,MATCH($F2742*100,margin_ranges!$B$13:$B$16,1)),"")</f>
        <v>Margin Over Fill (Type C)</v>
      </c>
      <c r="V2742">
        <f>MIN(VLOOKUP($U2742,margin_ranges!$A$5:$D$10,4,FALSE),$P2742*100)</f>
        <v>43</v>
      </c>
      <c r="Y2742" s="29">
        <f t="shared" si="42"/>
        <v>-6.5573770491803129E-2</v>
      </c>
    </row>
    <row r="2743" spans="1:25" x14ac:dyDescent="0.3">
      <c r="A2743" s="8" t="s">
        <v>17</v>
      </c>
      <c r="B2743" s="8" t="s">
        <v>4879</v>
      </c>
      <c r="C2743" s="8" t="s">
        <v>4880</v>
      </c>
      <c r="D2743" s="8" t="s">
        <v>4893</v>
      </c>
      <c r="E2743" s="8" t="s">
        <v>4894</v>
      </c>
      <c r="F2743" s="24">
        <v>0.39</v>
      </c>
      <c r="G2743" s="24">
        <v>0</v>
      </c>
      <c r="H2743" s="25">
        <v>3.7791999999999999</v>
      </c>
      <c r="I2743" s="25">
        <v>1.2411000000000001</v>
      </c>
      <c r="J2743" s="15">
        <v>17</v>
      </c>
      <c r="K2743" s="15">
        <v>6</v>
      </c>
      <c r="L2743" s="13">
        <v>0.32840000000000003</v>
      </c>
      <c r="M2743" s="7">
        <v>0.45778085000000002</v>
      </c>
      <c r="N2743" s="26">
        <v>0.1</v>
      </c>
      <c r="O2743" s="27" t="s">
        <v>22</v>
      </c>
      <c r="P2743" s="8">
        <v>0.78155486269999996</v>
      </c>
      <c r="Q2743" s="24">
        <v>0.39</v>
      </c>
      <c r="R2743" t="str">
        <f>IF($Q2743*100&gt;=VLOOKUP($O2743,margin_ranges!$A$5:$C$10,2,FALSE),IF($Q2743*100&lt;=VLOOKUP($O2743,margin_ranges!$A$5:$C$10,3,FALSE)+10,"IN RANGE","ABOVE RANGE"),"BELOW RANGE")</f>
        <v>IN RANGE</v>
      </c>
      <c r="S2743">
        <f>MIN(VLOOKUP($O2743,margin_ranges!$A$5:$D$10,4,FALSE),$P2743*100)</f>
        <v>29.75</v>
      </c>
      <c r="T2743" s="29">
        <f>(1-$S2743/100)/(1-$F2743)-1</f>
        <v>0.15163934426229519</v>
      </c>
      <c r="U2743" s="19" t="str">
        <f>IF(ABS(IFERROR(T2743,0))&gt;0.05,INDEX(margin_ranges!$C$13:$C$16,MATCH($F2743*100,margin_ranges!$B$13:$B$16,1)),"")</f>
        <v>Margin Over Fill (Type C)</v>
      </c>
      <c r="V2743">
        <f>MIN(VLOOKUP($U2743,margin_ranges!$A$5:$D$10,4,FALSE),$P2743*100)</f>
        <v>43</v>
      </c>
      <c r="Y2743" s="29">
        <f t="shared" si="42"/>
        <v>-6.5573770491803129E-2</v>
      </c>
    </row>
    <row r="2744" spans="1:25" x14ac:dyDescent="0.3">
      <c r="A2744" s="8" t="s">
        <v>17</v>
      </c>
      <c r="B2744" s="8" t="s">
        <v>4879</v>
      </c>
      <c r="C2744" s="8" t="s">
        <v>4880</v>
      </c>
      <c r="D2744" s="8" t="s">
        <v>4881</v>
      </c>
      <c r="E2744" s="8" t="s">
        <v>4882</v>
      </c>
      <c r="F2744" s="24">
        <v>0.38999999999999901</v>
      </c>
      <c r="G2744" s="24">
        <v>0</v>
      </c>
      <c r="H2744" s="25">
        <v>3.4293999999999998</v>
      </c>
      <c r="I2744" s="25">
        <v>1.1357999999999999</v>
      </c>
      <c r="J2744" s="15">
        <v>12</v>
      </c>
      <c r="K2744" s="15">
        <v>4</v>
      </c>
      <c r="L2744" s="13">
        <v>0.33119999999999999</v>
      </c>
      <c r="M2744" s="7">
        <v>0.36103390000000002</v>
      </c>
      <c r="N2744" s="26">
        <v>0.1</v>
      </c>
      <c r="O2744" s="27" t="s">
        <v>22</v>
      </c>
      <c r="P2744" s="8">
        <v>0.72301769790000003</v>
      </c>
      <c r="Q2744" s="24">
        <v>0.39</v>
      </c>
      <c r="R2744" t="str">
        <f>IF($Q2744*100&gt;=VLOOKUP($O2744,margin_ranges!$A$5:$C$10,2,FALSE),IF($Q2744*100&lt;=VLOOKUP($O2744,margin_ranges!$A$5:$C$10,3,FALSE)+10,"IN RANGE","ABOVE RANGE"),"BELOW RANGE")</f>
        <v>IN RANGE</v>
      </c>
      <c r="S2744">
        <f>MIN(VLOOKUP($O2744,margin_ranges!$A$5:$D$10,4,FALSE),$P2744*100)</f>
        <v>29.75</v>
      </c>
      <c r="T2744" s="29">
        <f>(1-$S2744/100)/(1-$F2744)-1</f>
        <v>0.1516393442622932</v>
      </c>
      <c r="U2744" s="19" t="str">
        <f>IF(ABS(IFERROR(T2744,0))&gt;0.05,INDEX(margin_ranges!$C$13:$C$16,MATCH($F2744*100,margin_ranges!$B$13:$B$16,1)),"")</f>
        <v>Margin Over Fill (Type C)</v>
      </c>
      <c r="V2744">
        <f>MIN(VLOOKUP($U2744,margin_ranges!$A$5:$D$10,4,FALSE),$P2744*100)</f>
        <v>43</v>
      </c>
      <c r="Y2744" s="29">
        <f t="shared" si="42"/>
        <v>-6.5573770491804684E-2</v>
      </c>
    </row>
    <row r="2745" spans="1:25" x14ac:dyDescent="0.3">
      <c r="A2745" s="8" t="s">
        <v>17</v>
      </c>
      <c r="B2745" s="8" t="s">
        <v>4879</v>
      </c>
      <c r="C2745" s="8" t="s">
        <v>4880</v>
      </c>
      <c r="D2745" s="8" t="s">
        <v>4883</v>
      </c>
      <c r="E2745" s="8" t="s">
        <v>4884</v>
      </c>
      <c r="F2745" s="24">
        <v>0.33999999999999903</v>
      </c>
      <c r="G2745" s="24">
        <v>1</v>
      </c>
      <c r="H2745" s="25">
        <v>30.244599999999998</v>
      </c>
      <c r="I2745" s="25">
        <v>8.4422999999999995</v>
      </c>
      <c r="J2745" s="15">
        <v>233</v>
      </c>
      <c r="K2745" s="15">
        <v>71</v>
      </c>
      <c r="L2745" s="13">
        <v>0.27910000000000001</v>
      </c>
      <c r="M2745" s="7">
        <v>0.92167321000000002</v>
      </c>
      <c r="N2745" s="26">
        <v>0.1</v>
      </c>
      <c r="O2745" s="27" t="s">
        <v>22</v>
      </c>
      <c r="P2745" s="8">
        <v>0.89150167440000005</v>
      </c>
      <c r="Q2745" s="24">
        <v>0.34</v>
      </c>
      <c r="R2745" t="str">
        <f>IF($Q2745*100&gt;=VLOOKUP($O2745,margin_ranges!$A$5:$C$10,2,FALSE),IF($Q2745*100&lt;=VLOOKUP($O2745,margin_ranges!$A$5:$C$10,3,FALSE)+10,"IN RANGE","ABOVE RANGE"),"BELOW RANGE")</f>
        <v>IN RANGE</v>
      </c>
      <c r="S2745">
        <f>MIN(VLOOKUP($O2745,margin_ranges!$A$5:$D$10,4,FALSE),$P2745*100)</f>
        <v>29.75</v>
      </c>
      <c r="T2745" s="29">
        <f>(1-$S2745/100)/(1-$F2745)-1</f>
        <v>6.4393939393937671E-2</v>
      </c>
      <c r="U2745" s="19" t="str">
        <f>IF(ABS(IFERROR(T2745,0))&gt;0.05,INDEX(margin_ranges!$C$13:$C$16,MATCH($F2745*100,margin_ranges!$B$13:$B$16,1)),"")</f>
        <v>Balanced (Type B)</v>
      </c>
      <c r="V2745">
        <f>MIN(VLOOKUP($U2745,margin_ranges!$A$5:$D$10,4,FALSE),$P2745*100)</f>
        <v>29.75</v>
      </c>
      <c r="Y2745" s="29">
        <f t="shared" si="42"/>
        <v>6.4393939393937671E-2</v>
      </c>
    </row>
    <row r="2746" spans="1:25" x14ac:dyDescent="0.3">
      <c r="A2746" s="8" t="s">
        <v>17</v>
      </c>
      <c r="B2746" s="8" t="s">
        <v>4879</v>
      </c>
      <c r="C2746" s="8" t="s">
        <v>4880</v>
      </c>
      <c r="D2746" s="8" t="s">
        <v>4889</v>
      </c>
      <c r="E2746" s="8" t="s">
        <v>4890</v>
      </c>
      <c r="F2746" s="24">
        <v>0.33999999999999903</v>
      </c>
      <c r="G2746" s="24">
        <v>1</v>
      </c>
      <c r="H2746" s="25">
        <v>61.322000000000003</v>
      </c>
      <c r="I2746" s="25">
        <v>8.5864999999999991</v>
      </c>
      <c r="J2746" s="15">
        <v>122</v>
      </c>
      <c r="K2746" s="15">
        <v>37</v>
      </c>
      <c r="L2746" s="13">
        <v>0.14000000000000001</v>
      </c>
      <c r="M2746" s="7">
        <v>0.47265890999999999</v>
      </c>
      <c r="N2746" s="26">
        <v>0.1</v>
      </c>
      <c r="O2746" s="27" t="s">
        <v>22</v>
      </c>
      <c r="P2746" s="8">
        <v>0.78843094189999996</v>
      </c>
      <c r="Q2746" s="24">
        <v>0.34</v>
      </c>
      <c r="R2746" t="str">
        <f>IF($Q2746*100&gt;=VLOOKUP($O2746,margin_ranges!$A$5:$C$10,2,FALSE),IF($Q2746*100&lt;=VLOOKUP($O2746,margin_ranges!$A$5:$C$10,3,FALSE)+10,"IN RANGE","ABOVE RANGE"),"BELOW RANGE")</f>
        <v>IN RANGE</v>
      </c>
      <c r="S2746">
        <f>MIN(VLOOKUP($O2746,margin_ranges!$A$5:$D$10,4,FALSE),$P2746*100)</f>
        <v>29.75</v>
      </c>
      <c r="T2746" s="29">
        <f>(1-$S2746/100)/(1-$F2746)-1</f>
        <v>6.4393939393937671E-2</v>
      </c>
      <c r="U2746" s="19" t="str">
        <f>IF(ABS(IFERROR(T2746,0))&gt;0.05,INDEX(margin_ranges!$C$13:$C$16,MATCH($F2746*100,margin_ranges!$B$13:$B$16,1)),"")</f>
        <v>Balanced (Type B)</v>
      </c>
      <c r="V2746">
        <f>MIN(VLOOKUP($U2746,margin_ranges!$A$5:$D$10,4,FALSE),$P2746*100)</f>
        <v>29.75</v>
      </c>
      <c r="Y2746" s="29">
        <f t="shared" si="42"/>
        <v>6.4393939393937671E-2</v>
      </c>
    </row>
    <row r="2747" spans="1:25" x14ac:dyDescent="0.3">
      <c r="A2747" s="8" t="s">
        <v>35</v>
      </c>
      <c r="B2747" s="8" t="s">
        <v>4895</v>
      </c>
      <c r="C2747" s="8" t="s">
        <v>34</v>
      </c>
      <c r="D2747" s="8" t="s">
        <v>34</v>
      </c>
      <c r="E2747" s="8"/>
      <c r="F2747" s="24">
        <v>0.36387082700027701</v>
      </c>
      <c r="G2747" s="24">
        <v>0.99471841000000005</v>
      </c>
      <c r="H2747" s="25">
        <v>1719.5331000000001</v>
      </c>
      <c r="I2747" s="25">
        <v>338.27640000000002</v>
      </c>
      <c r="J2747" s="15">
        <v>1807</v>
      </c>
      <c r="K2747" s="15">
        <v>595</v>
      </c>
      <c r="L2747" s="13">
        <v>0.19670000000000001</v>
      </c>
      <c r="M2747" s="7">
        <v>0.17809991</v>
      </c>
      <c r="N2747" s="26">
        <v>0.05</v>
      </c>
      <c r="O2747" s="27"/>
      <c r="P2747" s="8">
        <v>0.71925869460000003</v>
      </c>
      <c r="Q2747" s="24">
        <v>0.3639</v>
      </c>
      <c r="R2747" t="e">
        <f>IF($Q2747*100&gt;=VLOOKUP($O2747,margin_ranges!$A$5:$C$10,2,FALSE),IF($Q2747*100&lt;=VLOOKUP($O2747,margin_ranges!$A$5:$C$10,3,FALSE)+10,"IN RANGE","ABOVE RANGE"),"BELOW RANGE")</f>
        <v>#N/A</v>
      </c>
      <c r="S2747" t="e">
        <f>MIN(VLOOKUP($O2747,margin_ranges!$A$5:$D$10,4,FALSE),$P2747*100)</f>
        <v>#N/A</v>
      </c>
      <c r="T2747" s="29" t="e">
        <f>(1-$S2747/100)/(1-$F2747)-1</f>
        <v>#N/A</v>
      </c>
      <c r="U2747" s="19" t="str">
        <f>IF(ABS(IFERROR(T2747,0))&gt;0.05,INDEX(margin_ranges!$C$13:$C$16,MATCH($F2747*100,margin_ranges!$B$13:$B$16,1)),"")</f>
        <v/>
      </c>
      <c r="V2747" t="e">
        <f>MIN(VLOOKUP($U2747,margin_ranges!$A$5:$D$10,4,FALSE),$P2747*100)</f>
        <v>#N/A</v>
      </c>
      <c r="Y2747" s="29" t="e">
        <f t="shared" si="42"/>
        <v>#N/A</v>
      </c>
    </row>
    <row r="2748" spans="1:25" x14ac:dyDescent="0.3">
      <c r="A2748" s="8" t="s">
        <v>33</v>
      </c>
      <c r="B2748" s="8" t="s">
        <v>4895</v>
      </c>
      <c r="C2748" s="8" t="s">
        <v>4896</v>
      </c>
      <c r="D2748" s="8" t="s">
        <v>34</v>
      </c>
      <c r="E2748" s="8"/>
      <c r="F2748" s="24">
        <v>0.36387082700027701</v>
      </c>
      <c r="G2748" s="24">
        <v>0.99471841000000005</v>
      </c>
      <c r="H2748" s="25">
        <v>1719.5331000000001</v>
      </c>
      <c r="I2748" s="25">
        <v>338.27640000000002</v>
      </c>
      <c r="J2748" s="15">
        <v>1807</v>
      </c>
      <c r="K2748" s="15">
        <v>595</v>
      </c>
      <c r="L2748" s="13">
        <v>0.19670000000000001</v>
      </c>
      <c r="M2748" s="7">
        <v>0.17809991</v>
      </c>
      <c r="N2748" s="26">
        <v>0.05</v>
      </c>
      <c r="O2748" s="27"/>
      <c r="P2748" s="8">
        <v>0.71925869460000003</v>
      </c>
      <c r="Q2748" s="24">
        <v>0.3639</v>
      </c>
      <c r="R2748" t="e">
        <f>IF($Q2748*100&gt;=VLOOKUP($O2748,margin_ranges!$A$5:$C$10,2,FALSE),IF($Q2748*100&lt;=VLOOKUP($O2748,margin_ranges!$A$5:$C$10,3,FALSE)+10,"IN RANGE","ABOVE RANGE"),"BELOW RANGE")</f>
        <v>#N/A</v>
      </c>
      <c r="S2748" t="e">
        <f>MIN(VLOOKUP($O2748,margin_ranges!$A$5:$D$10,4,FALSE),$P2748*100)</f>
        <v>#N/A</v>
      </c>
      <c r="T2748" s="29" t="e">
        <f>(1-$S2748/100)/(1-$F2748)-1</f>
        <v>#N/A</v>
      </c>
      <c r="U2748" s="19" t="str">
        <f>IF(ABS(IFERROR(T2748,0))&gt;0.05,INDEX(margin_ranges!$C$13:$C$16,MATCH($F2748*100,margin_ranges!$B$13:$B$16,1)),"")</f>
        <v/>
      </c>
      <c r="V2748" t="e">
        <f>MIN(VLOOKUP($U2748,margin_ranges!$A$5:$D$10,4,FALSE),$P2748*100)</f>
        <v>#N/A</v>
      </c>
      <c r="Y2748" s="29" t="e">
        <f t="shared" si="42"/>
        <v>#N/A</v>
      </c>
    </row>
    <row r="2749" spans="1:25" x14ac:dyDescent="0.3">
      <c r="A2749" s="8" t="s">
        <v>17</v>
      </c>
      <c r="B2749" s="8" t="s">
        <v>4895</v>
      </c>
      <c r="C2749" s="8" t="s">
        <v>4896</v>
      </c>
      <c r="D2749" s="8" t="s">
        <v>4899</v>
      </c>
      <c r="E2749" s="8" t="s">
        <v>4900</v>
      </c>
      <c r="F2749" s="24">
        <v>0.39</v>
      </c>
      <c r="G2749" s="24">
        <v>1</v>
      </c>
      <c r="H2749" s="25">
        <v>469.29140000000001</v>
      </c>
      <c r="I2749" s="25">
        <v>96.762100000000004</v>
      </c>
      <c r="J2749" s="15">
        <v>388</v>
      </c>
      <c r="K2749" s="15">
        <v>138</v>
      </c>
      <c r="L2749" s="13">
        <v>0.20619999999999999</v>
      </c>
      <c r="M2749" s="7">
        <v>0.1337325</v>
      </c>
      <c r="N2749" s="26">
        <v>0.05</v>
      </c>
      <c r="O2749" s="27" t="s">
        <v>22</v>
      </c>
      <c r="P2749" s="8">
        <v>0.62611929340000005</v>
      </c>
      <c r="Q2749" s="24">
        <v>0.39</v>
      </c>
      <c r="R2749" t="str">
        <f>IF($Q2749*100&gt;=VLOOKUP($O2749,margin_ranges!$A$5:$C$10,2,FALSE),IF($Q2749*100&lt;=VLOOKUP($O2749,margin_ranges!$A$5:$C$10,3,FALSE)+10,"IN RANGE","ABOVE RANGE"),"BELOW RANGE")</f>
        <v>IN RANGE</v>
      </c>
      <c r="S2749">
        <f>MIN(VLOOKUP($O2749,margin_ranges!$A$5:$D$10,4,FALSE),$P2749*100)</f>
        <v>29.75</v>
      </c>
      <c r="T2749" s="29">
        <f>(1-$S2749/100)/(1-$F2749)-1</f>
        <v>0.15163934426229519</v>
      </c>
      <c r="U2749" s="19" t="str">
        <f>IF(ABS(IFERROR(T2749,0))&gt;0.05,INDEX(margin_ranges!$C$13:$C$16,MATCH($F2749*100,margin_ranges!$B$13:$B$16,1)),"")</f>
        <v>Margin Over Fill (Type C)</v>
      </c>
      <c r="V2749">
        <f>MIN(VLOOKUP($U2749,margin_ranges!$A$5:$D$10,4,FALSE),$P2749*100)</f>
        <v>43</v>
      </c>
      <c r="Y2749" s="29">
        <f t="shared" si="42"/>
        <v>-6.5573770491803129E-2</v>
      </c>
    </row>
    <row r="2750" spans="1:25" x14ac:dyDescent="0.3">
      <c r="A2750" s="8" t="s">
        <v>17</v>
      </c>
      <c r="B2750" s="8" t="s">
        <v>4895</v>
      </c>
      <c r="C2750" s="8" t="s">
        <v>4896</v>
      </c>
      <c r="D2750" s="8" t="s">
        <v>4901</v>
      </c>
      <c r="E2750" s="8" t="s">
        <v>4902</v>
      </c>
      <c r="F2750" s="24">
        <v>0.38999999999999901</v>
      </c>
      <c r="G2750" s="24">
        <v>1</v>
      </c>
      <c r="H2750" s="25">
        <v>475.3775</v>
      </c>
      <c r="I2750" s="25">
        <v>123.2495</v>
      </c>
      <c r="J2750" s="15">
        <v>475</v>
      </c>
      <c r="K2750" s="15">
        <v>169</v>
      </c>
      <c r="L2750" s="13">
        <v>0.25929999999999997</v>
      </c>
      <c r="M2750" s="7">
        <v>0.12837919</v>
      </c>
      <c r="N2750" s="26">
        <v>0.05</v>
      </c>
      <c r="O2750" s="27" t="s">
        <v>22</v>
      </c>
      <c r="P2750" s="8">
        <v>0.61052878919999998</v>
      </c>
      <c r="Q2750" s="24">
        <v>0.39</v>
      </c>
      <c r="R2750" t="str">
        <f>IF($Q2750*100&gt;=VLOOKUP($O2750,margin_ranges!$A$5:$C$10,2,FALSE),IF($Q2750*100&lt;=VLOOKUP($O2750,margin_ranges!$A$5:$C$10,3,FALSE)+10,"IN RANGE","ABOVE RANGE"),"BELOW RANGE")</f>
        <v>IN RANGE</v>
      </c>
      <c r="S2750">
        <f>MIN(VLOOKUP($O2750,margin_ranges!$A$5:$D$10,4,FALSE),$P2750*100)</f>
        <v>29.75</v>
      </c>
      <c r="T2750" s="29">
        <f>(1-$S2750/100)/(1-$F2750)-1</f>
        <v>0.1516393442622932</v>
      </c>
      <c r="U2750" s="19" t="str">
        <f>IF(ABS(IFERROR(T2750,0))&gt;0.05,INDEX(margin_ranges!$C$13:$C$16,MATCH($F2750*100,margin_ranges!$B$13:$B$16,1)),"")</f>
        <v>Margin Over Fill (Type C)</v>
      </c>
      <c r="V2750">
        <f>MIN(VLOOKUP($U2750,margin_ranges!$A$5:$D$10,4,FALSE),$P2750*100)</f>
        <v>43</v>
      </c>
      <c r="Y2750" s="29">
        <f t="shared" si="42"/>
        <v>-6.5573770491804684E-2</v>
      </c>
    </row>
    <row r="2751" spans="1:25" x14ac:dyDescent="0.3">
      <c r="A2751" s="8" t="s">
        <v>17</v>
      </c>
      <c r="B2751" s="8" t="s">
        <v>4895</v>
      </c>
      <c r="C2751" s="8" t="s">
        <v>4896</v>
      </c>
      <c r="D2751" s="8" t="s">
        <v>4897</v>
      </c>
      <c r="E2751" s="8" t="s">
        <v>4898</v>
      </c>
      <c r="F2751" s="24">
        <v>0.33999999999999903</v>
      </c>
      <c r="G2751" s="24">
        <v>0</v>
      </c>
      <c r="H2751" s="25">
        <v>3.1886000000000001</v>
      </c>
      <c r="I2751" s="25">
        <v>0.80189999999999995</v>
      </c>
      <c r="J2751" s="15">
        <v>10</v>
      </c>
      <c r="K2751" s="15">
        <v>3</v>
      </c>
      <c r="L2751" s="13">
        <v>0.2515</v>
      </c>
      <c r="M2751" s="7">
        <v>0.39679344</v>
      </c>
      <c r="N2751" s="26">
        <v>0.05</v>
      </c>
      <c r="O2751" s="27" t="s">
        <v>22</v>
      </c>
      <c r="P2751" s="8">
        <v>0.87398985360000003</v>
      </c>
      <c r="Q2751" s="24">
        <v>0.34</v>
      </c>
      <c r="R2751" t="str">
        <f>IF($Q2751*100&gt;=VLOOKUP($O2751,margin_ranges!$A$5:$C$10,2,FALSE),IF($Q2751*100&lt;=VLOOKUP($O2751,margin_ranges!$A$5:$C$10,3,FALSE)+10,"IN RANGE","ABOVE RANGE"),"BELOW RANGE")</f>
        <v>IN RANGE</v>
      </c>
      <c r="S2751">
        <f>MIN(VLOOKUP($O2751,margin_ranges!$A$5:$D$10,4,FALSE),$P2751*100)</f>
        <v>29.75</v>
      </c>
      <c r="T2751" s="29">
        <f>(1-$S2751/100)/(1-$F2751)-1</f>
        <v>6.4393939393937671E-2</v>
      </c>
      <c r="U2751" s="19" t="str">
        <f>IF(ABS(IFERROR(T2751,0))&gt;0.05,INDEX(margin_ranges!$C$13:$C$16,MATCH($F2751*100,margin_ranges!$B$13:$B$16,1)),"")</f>
        <v>Balanced (Type B)</v>
      </c>
      <c r="V2751">
        <f>MIN(VLOOKUP($U2751,margin_ranges!$A$5:$D$10,4,FALSE),$P2751*100)</f>
        <v>29.75</v>
      </c>
      <c r="Y2751" s="29">
        <f t="shared" si="42"/>
        <v>6.4393939393937671E-2</v>
      </c>
    </row>
    <row r="2752" spans="1:25" x14ac:dyDescent="0.3">
      <c r="A2752" s="8" t="s">
        <v>17</v>
      </c>
      <c r="B2752" s="8" t="s">
        <v>4895</v>
      </c>
      <c r="C2752" s="8" t="s">
        <v>4896</v>
      </c>
      <c r="D2752" s="8" t="s">
        <v>4903</v>
      </c>
      <c r="E2752" s="8" t="s">
        <v>4904</v>
      </c>
      <c r="F2752" s="24">
        <v>0.33999999999999903</v>
      </c>
      <c r="G2752" s="24">
        <v>1</v>
      </c>
      <c r="H2752" s="25">
        <v>385.40789999999998</v>
      </c>
      <c r="I2752" s="25">
        <v>45.982700000000001</v>
      </c>
      <c r="J2752" s="15">
        <v>427</v>
      </c>
      <c r="K2752" s="15">
        <v>131</v>
      </c>
      <c r="L2752" s="13">
        <v>0.1193</v>
      </c>
      <c r="M2752" s="7">
        <v>0.30969868</v>
      </c>
      <c r="N2752" s="26">
        <v>0.05</v>
      </c>
      <c r="O2752" s="27" t="s">
        <v>22</v>
      </c>
      <c r="P2752" s="8">
        <v>0.83855274840000005</v>
      </c>
      <c r="Q2752" s="24">
        <v>0.34</v>
      </c>
      <c r="R2752" t="str">
        <f>IF($Q2752*100&gt;=VLOOKUP($O2752,margin_ranges!$A$5:$C$10,2,FALSE),IF($Q2752*100&lt;=VLOOKUP($O2752,margin_ranges!$A$5:$C$10,3,FALSE)+10,"IN RANGE","ABOVE RANGE"),"BELOW RANGE")</f>
        <v>IN RANGE</v>
      </c>
      <c r="S2752">
        <f>MIN(VLOOKUP($O2752,margin_ranges!$A$5:$D$10,4,FALSE),$P2752*100)</f>
        <v>29.75</v>
      </c>
      <c r="T2752" s="29">
        <f>(1-$S2752/100)/(1-$F2752)-1</f>
        <v>6.4393939393937671E-2</v>
      </c>
      <c r="U2752" s="19" t="str">
        <f>IF(ABS(IFERROR(T2752,0))&gt;0.05,INDEX(margin_ranges!$C$13:$C$16,MATCH($F2752*100,margin_ranges!$B$13:$B$16,1)),"")</f>
        <v>Balanced (Type B)</v>
      </c>
      <c r="V2752">
        <f>MIN(VLOOKUP($U2752,margin_ranges!$A$5:$D$10,4,FALSE),$P2752*100)</f>
        <v>29.75</v>
      </c>
      <c r="Y2752" s="29">
        <f t="shared" si="42"/>
        <v>6.4393939393937671E-2</v>
      </c>
    </row>
    <row r="2753" spans="1:25" x14ac:dyDescent="0.3">
      <c r="A2753" s="8" t="s">
        <v>17</v>
      </c>
      <c r="B2753" s="8" t="s">
        <v>4895</v>
      </c>
      <c r="C2753" s="8" t="s">
        <v>4896</v>
      </c>
      <c r="D2753" s="8" t="s">
        <v>4905</v>
      </c>
      <c r="E2753" s="8" t="s">
        <v>4906</v>
      </c>
      <c r="F2753" s="24">
        <v>0.33999999999999903</v>
      </c>
      <c r="G2753" s="24">
        <v>1</v>
      </c>
      <c r="H2753" s="25">
        <v>386.17430000000002</v>
      </c>
      <c r="I2753" s="25">
        <v>71.480099999999993</v>
      </c>
      <c r="J2753" s="15">
        <v>508</v>
      </c>
      <c r="K2753" s="15">
        <v>156</v>
      </c>
      <c r="L2753" s="13">
        <v>0.18509999999999999</v>
      </c>
      <c r="M2753" s="7">
        <v>0.23678044000000001</v>
      </c>
      <c r="N2753" s="26">
        <v>0.05</v>
      </c>
      <c r="O2753" s="27" t="s">
        <v>22</v>
      </c>
      <c r="P2753" s="8">
        <v>0.78883391280000004</v>
      </c>
      <c r="Q2753" s="24">
        <v>0.34</v>
      </c>
      <c r="R2753" t="str">
        <f>IF($Q2753*100&gt;=VLOOKUP($O2753,margin_ranges!$A$5:$C$10,2,FALSE),IF($Q2753*100&lt;=VLOOKUP($O2753,margin_ranges!$A$5:$C$10,3,FALSE)+10,"IN RANGE","ABOVE RANGE"),"BELOW RANGE")</f>
        <v>IN RANGE</v>
      </c>
      <c r="S2753">
        <f>MIN(VLOOKUP($O2753,margin_ranges!$A$5:$D$10,4,FALSE),$P2753*100)</f>
        <v>29.75</v>
      </c>
      <c r="T2753" s="29">
        <f>(1-$S2753/100)/(1-$F2753)-1</f>
        <v>6.4393939393937671E-2</v>
      </c>
      <c r="U2753" s="19" t="str">
        <f>IF(ABS(IFERROR(T2753,0))&gt;0.05,INDEX(margin_ranges!$C$13:$C$16,MATCH($F2753*100,margin_ranges!$B$13:$B$16,1)),"")</f>
        <v>Balanced (Type B)</v>
      </c>
      <c r="V2753">
        <f>MIN(VLOOKUP($U2753,margin_ranges!$A$5:$D$10,4,FALSE),$P2753*100)</f>
        <v>29.75</v>
      </c>
      <c r="Y2753" s="29">
        <f t="shared" si="42"/>
        <v>6.4393939393937671E-2</v>
      </c>
    </row>
    <row r="2754" spans="1:25" x14ac:dyDescent="0.3">
      <c r="A2754" s="8" t="s">
        <v>35</v>
      </c>
      <c r="B2754" s="8" t="s">
        <v>4907</v>
      </c>
      <c r="C2754" s="8" t="s">
        <v>34</v>
      </c>
      <c r="D2754" s="8" t="s">
        <v>34</v>
      </c>
      <c r="E2754" s="8"/>
      <c r="F2754" s="24">
        <v>0.35200676560807198</v>
      </c>
      <c r="G2754" s="24">
        <v>0.94361079000000003</v>
      </c>
      <c r="H2754" s="25">
        <v>2357.5355</v>
      </c>
      <c r="I2754" s="25">
        <v>102.3181</v>
      </c>
      <c r="J2754" s="15">
        <v>2383</v>
      </c>
      <c r="K2754" s="15">
        <v>813</v>
      </c>
      <c r="L2754" s="13">
        <v>4.3400000000000001E-2</v>
      </c>
      <c r="M2754" s="7">
        <v>0.77633598999999998</v>
      </c>
      <c r="N2754" s="26">
        <v>0.427871</v>
      </c>
      <c r="O2754" s="27"/>
      <c r="P2754" s="8">
        <v>0.44885847969999998</v>
      </c>
      <c r="Q2754" s="24">
        <v>0.35199999999999998</v>
      </c>
      <c r="R2754" t="e">
        <f>IF($Q2754*100&gt;=VLOOKUP($O2754,margin_ranges!$A$5:$C$10,2,FALSE),IF($Q2754*100&lt;=VLOOKUP($O2754,margin_ranges!$A$5:$C$10,3,FALSE)+10,"IN RANGE","ABOVE RANGE"),"BELOW RANGE")</f>
        <v>#N/A</v>
      </c>
      <c r="S2754" t="e">
        <f>MIN(VLOOKUP($O2754,margin_ranges!$A$5:$D$10,4,FALSE),$P2754*100)</f>
        <v>#N/A</v>
      </c>
      <c r="T2754" s="29" t="e">
        <f>(1-$S2754/100)/(1-$F2754)-1</f>
        <v>#N/A</v>
      </c>
      <c r="U2754" s="19" t="str">
        <f>IF(ABS(IFERROR(T2754,0))&gt;0.05,INDEX(margin_ranges!$C$13:$C$16,MATCH($F2754*100,margin_ranges!$B$13:$B$16,1)),"")</f>
        <v/>
      </c>
      <c r="V2754" t="e">
        <f>MIN(VLOOKUP($U2754,margin_ranges!$A$5:$D$10,4,FALSE),$P2754*100)</f>
        <v>#N/A</v>
      </c>
      <c r="Y2754" s="29" t="e">
        <f t="shared" si="42"/>
        <v>#N/A</v>
      </c>
    </row>
    <row r="2755" spans="1:25" x14ac:dyDescent="0.3">
      <c r="A2755" s="8" t="s">
        <v>33</v>
      </c>
      <c r="B2755" s="8" t="s">
        <v>4907</v>
      </c>
      <c r="C2755" s="8" t="s">
        <v>4908</v>
      </c>
      <c r="D2755" s="8" t="s">
        <v>34</v>
      </c>
      <c r="E2755" s="8"/>
      <c r="F2755" s="24">
        <v>0.35200676560807198</v>
      </c>
      <c r="G2755" s="24">
        <v>0.94361079000000003</v>
      </c>
      <c r="H2755" s="25">
        <v>2357.5355</v>
      </c>
      <c r="I2755" s="25">
        <v>102.3181</v>
      </c>
      <c r="J2755" s="15">
        <v>2383</v>
      </c>
      <c r="K2755" s="15">
        <v>813</v>
      </c>
      <c r="L2755" s="13">
        <v>4.3400000000000001E-2</v>
      </c>
      <c r="M2755" s="7">
        <v>0.77633598999999998</v>
      </c>
      <c r="N2755" s="26">
        <v>0.427871</v>
      </c>
      <c r="O2755" s="27"/>
      <c r="P2755" s="8">
        <v>0.44885847969999998</v>
      </c>
      <c r="Q2755" s="24">
        <v>0.35199999999999998</v>
      </c>
      <c r="R2755" t="e">
        <f>IF($Q2755*100&gt;=VLOOKUP($O2755,margin_ranges!$A$5:$C$10,2,FALSE),IF($Q2755*100&lt;=VLOOKUP($O2755,margin_ranges!$A$5:$C$10,3,FALSE)+10,"IN RANGE","ABOVE RANGE"),"BELOW RANGE")</f>
        <v>#N/A</v>
      </c>
      <c r="S2755" t="e">
        <f>MIN(VLOOKUP($O2755,margin_ranges!$A$5:$D$10,4,FALSE),$P2755*100)</f>
        <v>#N/A</v>
      </c>
      <c r="T2755" s="29" t="e">
        <f>(1-$S2755/100)/(1-$F2755)-1</f>
        <v>#N/A</v>
      </c>
      <c r="U2755" s="19" t="str">
        <f>IF(ABS(IFERROR(T2755,0))&gt;0.05,INDEX(margin_ranges!$C$13:$C$16,MATCH($F2755*100,margin_ranges!$B$13:$B$16,1)),"")</f>
        <v/>
      </c>
      <c r="V2755" t="e">
        <f>MIN(VLOOKUP($U2755,margin_ranges!$A$5:$D$10,4,FALSE),$P2755*100)</f>
        <v>#N/A</v>
      </c>
      <c r="Y2755" s="29" t="e">
        <f t="shared" si="42"/>
        <v>#N/A</v>
      </c>
    </row>
    <row r="2756" spans="1:25" x14ac:dyDescent="0.3">
      <c r="A2756" s="8" t="s">
        <v>17</v>
      </c>
      <c r="B2756" s="8" t="s">
        <v>4907</v>
      </c>
      <c r="C2756" s="8" t="s">
        <v>4908</v>
      </c>
      <c r="D2756" s="8" t="s">
        <v>4911</v>
      </c>
      <c r="E2756" s="8" t="s">
        <v>4912</v>
      </c>
      <c r="F2756" s="24">
        <v>0.21013355291937899</v>
      </c>
      <c r="G2756" s="24">
        <v>0</v>
      </c>
      <c r="H2756" s="25">
        <v>10.7478</v>
      </c>
      <c r="I2756" s="25">
        <v>0.4385</v>
      </c>
      <c r="J2756" s="15">
        <v>8</v>
      </c>
      <c r="K2756" s="15">
        <v>2</v>
      </c>
      <c r="L2756" s="13">
        <v>4.0800000000000003E-2</v>
      </c>
      <c r="M2756" s="7">
        <v>0.63301841000000003</v>
      </c>
      <c r="N2756" s="26">
        <v>0.5</v>
      </c>
      <c r="O2756" s="27" t="s">
        <v>92</v>
      </c>
      <c r="P2756" s="8">
        <v>0.21013355289999999</v>
      </c>
      <c r="Q2756" s="24">
        <v>0.5</v>
      </c>
      <c r="R2756" t="str">
        <f>IF($Q2756*100&gt;=VLOOKUP($O2756,margin_ranges!$A$5:$C$10,2,FALSE),IF($Q2756*100&lt;=VLOOKUP($O2756,margin_ranges!$A$5:$C$10,3,FALSE)+10,"IN RANGE","ABOVE RANGE"),"BELOW RANGE")</f>
        <v>ABOVE RANGE</v>
      </c>
      <c r="S2756">
        <f>MIN(VLOOKUP($O2756,margin_ranges!$A$5:$D$10,4,FALSE),$P2756*100)</f>
        <v>21.01335529</v>
      </c>
      <c r="T2756" s="29">
        <f>(1-$S2756/100)/(1-$F2756)-1</f>
        <v>2.4534374531981484E-11</v>
      </c>
      <c r="U2756" s="19" t="str">
        <f>IF(ABS(IFERROR(T2756,0))&gt;0.05,INDEX(margin_ranges!$C$13:$C$16,MATCH($F2756*100,margin_ranges!$B$13:$B$16,1)),"")</f>
        <v/>
      </c>
      <c r="V2756" t="e">
        <f>MIN(VLOOKUP($U2756,margin_ranges!$A$5:$D$10,4,FALSE),$P2756*100)</f>
        <v>#N/A</v>
      </c>
      <c r="Y2756" s="29" t="e">
        <f t="shared" si="42"/>
        <v>#N/A</v>
      </c>
    </row>
    <row r="2757" spans="1:25" x14ac:dyDescent="0.3">
      <c r="A2757" s="8" t="s">
        <v>17</v>
      </c>
      <c r="B2757" s="8" t="s">
        <v>4907</v>
      </c>
      <c r="C2757" s="8" t="s">
        <v>4908</v>
      </c>
      <c r="D2757" s="8" t="s">
        <v>4921</v>
      </c>
      <c r="E2757" s="8" t="s">
        <v>4922</v>
      </c>
      <c r="F2757" s="24">
        <v>0.21449106590487199</v>
      </c>
      <c r="G2757" s="24">
        <v>0</v>
      </c>
      <c r="H2757" s="25">
        <v>9.7248999999999999</v>
      </c>
      <c r="I2757" s="25">
        <v>1.2334000000000001</v>
      </c>
      <c r="J2757" s="15">
        <v>24</v>
      </c>
      <c r="K2757" s="15">
        <v>5</v>
      </c>
      <c r="L2757" s="13">
        <v>0.1268</v>
      </c>
      <c r="M2757" s="7">
        <v>0.63653000000000004</v>
      </c>
      <c r="N2757" s="26">
        <v>0.5</v>
      </c>
      <c r="O2757" s="27" t="s">
        <v>92</v>
      </c>
      <c r="P2757" s="8">
        <v>0.2144910659</v>
      </c>
      <c r="Q2757" s="24">
        <v>0.5</v>
      </c>
      <c r="R2757" t="str">
        <f>IF($Q2757*100&gt;=VLOOKUP($O2757,margin_ranges!$A$5:$C$10,2,FALSE),IF($Q2757*100&lt;=VLOOKUP($O2757,margin_ranges!$A$5:$C$10,3,FALSE)+10,"IN RANGE","ABOVE RANGE"),"BELOW RANGE")</f>
        <v>ABOVE RANGE</v>
      </c>
      <c r="S2757">
        <f>MIN(VLOOKUP($O2757,margin_ranges!$A$5:$D$10,4,FALSE),$P2757*100)</f>
        <v>21.44910659</v>
      </c>
      <c r="T2757" s="29">
        <f>(1-$S2757/100)/(1-$F2757)-1</f>
        <v>6.2023719493708995E-12</v>
      </c>
      <c r="U2757" s="19" t="str">
        <f>IF(ABS(IFERROR(T2757,0))&gt;0.05,INDEX(margin_ranges!$C$13:$C$16,MATCH($F2757*100,margin_ranges!$B$13:$B$16,1)),"")</f>
        <v/>
      </c>
      <c r="V2757" t="e">
        <f>MIN(VLOOKUP($U2757,margin_ranges!$A$5:$D$10,4,FALSE),$P2757*100)</f>
        <v>#N/A</v>
      </c>
      <c r="Y2757" s="29" t="e">
        <f t="shared" si="42"/>
        <v>#N/A</v>
      </c>
    </row>
    <row r="2758" spans="1:25" x14ac:dyDescent="0.3">
      <c r="A2758" s="8" t="s">
        <v>17</v>
      </c>
      <c r="B2758" s="8" t="s">
        <v>4907</v>
      </c>
      <c r="C2758" s="8" t="s">
        <v>4908</v>
      </c>
      <c r="D2758" s="8" t="s">
        <v>4923</v>
      </c>
      <c r="E2758" s="8" t="s">
        <v>4924</v>
      </c>
      <c r="F2758" s="24">
        <v>0.16962148339633301</v>
      </c>
      <c r="G2758" s="24">
        <v>0</v>
      </c>
      <c r="H2758" s="25">
        <v>12.852399999999999</v>
      </c>
      <c r="I2758" s="25">
        <v>2.1273</v>
      </c>
      <c r="J2758" s="15">
        <v>54</v>
      </c>
      <c r="K2758" s="15">
        <v>9</v>
      </c>
      <c r="L2758" s="13">
        <v>0.16550000000000001</v>
      </c>
      <c r="M2758" s="7">
        <v>0.84298905000000002</v>
      </c>
      <c r="N2758" s="26">
        <v>0.7</v>
      </c>
      <c r="O2758" s="27" t="s">
        <v>162</v>
      </c>
      <c r="P2758" s="8">
        <v>0.16962148339999999</v>
      </c>
      <c r="Q2758" s="24">
        <v>0.35</v>
      </c>
      <c r="R2758" t="str">
        <f>IF($Q2758*100&gt;=VLOOKUP($O2758,margin_ranges!$A$5:$C$10,2,FALSE),IF($Q2758*100&lt;=VLOOKUP($O2758,margin_ranges!$A$5:$C$10,3,FALSE)+10,"IN RANGE","ABOVE RANGE"),"BELOW RANGE")</f>
        <v>IN RANGE</v>
      </c>
      <c r="S2758">
        <f>MIN(VLOOKUP($O2758,margin_ranges!$A$5:$D$10,4,FALSE),$P2758*100)</f>
        <v>16.962148339999999</v>
      </c>
      <c r="T2758" s="29">
        <f>(1-$S2758/100)/(1-$F2758)-1</f>
        <v>-4.4161341250514852E-12</v>
      </c>
      <c r="U2758" s="19" t="str">
        <f>IF(ABS(IFERROR(T2758,0))&gt;0.05,INDEX(margin_ranges!$C$13:$C$16,MATCH($F2758*100,margin_ranges!$B$13:$B$16,1)),"")</f>
        <v/>
      </c>
      <c r="V2758" t="e">
        <f>MIN(VLOOKUP($U2758,margin_ranges!$A$5:$D$10,4,FALSE),$P2758*100)</f>
        <v>#N/A</v>
      </c>
      <c r="Y2758" s="29" t="e">
        <f t="shared" si="42"/>
        <v>#N/A</v>
      </c>
    </row>
    <row r="2759" spans="1:25" x14ac:dyDescent="0.3">
      <c r="A2759" s="8" t="s">
        <v>17</v>
      </c>
      <c r="B2759" s="8" t="s">
        <v>4907</v>
      </c>
      <c r="C2759" s="8" t="s">
        <v>4908</v>
      </c>
      <c r="D2759" s="8" t="s">
        <v>11970</v>
      </c>
      <c r="E2759" s="8" t="s">
        <v>11971</v>
      </c>
      <c r="F2759" s="24">
        <v>0.33036521036823902</v>
      </c>
      <c r="G2759" s="24">
        <v>1</v>
      </c>
      <c r="H2759" s="25">
        <v>696.02660000000003</v>
      </c>
      <c r="I2759" s="25">
        <v>0.99739999999999995</v>
      </c>
      <c r="J2759" s="15">
        <v>8</v>
      </c>
      <c r="K2759" s="15">
        <v>2</v>
      </c>
      <c r="L2759" s="13">
        <v>1.4E-3</v>
      </c>
      <c r="M2759" s="7">
        <v>0.28373674999999998</v>
      </c>
      <c r="N2759" s="26">
        <v>0.19</v>
      </c>
      <c r="O2759" s="27" t="s">
        <v>162</v>
      </c>
      <c r="P2759" s="8">
        <v>0.3303652104</v>
      </c>
      <c r="Q2759" s="24">
        <v>0.35</v>
      </c>
      <c r="R2759" t="str">
        <f>IF($Q2759*100&gt;=VLOOKUP($O2759,margin_ranges!$A$5:$C$10,2,FALSE),IF($Q2759*100&lt;=VLOOKUP($O2759,margin_ranges!$A$5:$C$10,3,FALSE)+10,"IN RANGE","ABOVE RANGE"),"BELOW RANGE")</f>
        <v>IN RANGE</v>
      </c>
      <c r="S2759">
        <f>MIN(VLOOKUP($O2759,margin_ranges!$A$5:$D$10,4,FALSE),$P2759*100)</f>
        <v>33.036521039999997</v>
      </c>
      <c r="T2759" s="29">
        <f>(1-$S2759/100)/(1-$F2759)-1</f>
        <v>-4.7430059879616238E-11</v>
      </c>
      <c r="U2759" s="19" t="str">
        <f>IF(ABS(IFERROR(T2759,0))&gt;0.05,INDEX(margin_ranges!$C$13:$C$16,MATCH($F2759*100,margin_ranges!$B$13:$B$16,1)),"")</f>
        <v/>
      </c>
      <c r="V2759" t="e">
        <f>MIN(VLOOKUP($U2759,margin_ranges!$A$5:$D$10,4,FALSE),$P2759*100)</f>
        <v>#N/A</v>
      </c>
      <c r="Y2759" s="29" t="e">
        <f t="shared" si="42"/>
        <v>#N/A</v>
      </c>
    </row>
    <row r="2760" spans="1:25" x14ac:dyDescent="0.3">
      <c r="A2760" s="8" t="s">
        <v>17</v>
      </c>
      <c r="B2760" s="8" t="s">
        <v>4907</v>
      </c>
      <c r="C2760" s="8" t="s">
        <v>4908</v>
      </c>
      <c r="D2760" s="8" t="s">
        <v>4919</v>
      </c>
      <c r="E2760" s="8" t="s">
        <v>4920</v>
      </c>
      <c r="F2760" s="24">
        <v>0.35</v>
      </c>
      <c r="G2760" s="24">
        <v>1</v>
      </c>
      <c r="H2760" s="25">
        <v>88.766599999999997</v>
      </c>
      <c r="I2760" s="25">
        <v>12.6828</v>
      </c>
      <c r="J2760" s="15">
        <v>295</v>
      </c>
      <c r="K2760" s="15">
        <v>102</v>
      </c>
      <c r="L2760" s="13">
        <v>0.1429</v>
      </c>
      <c r="M2760" s="7">
        <v>0.77650865000000002</v>
      </c>
      <c r="N2760" s="26">
        <v>0.5</v>
      </c>
      <c r="O2760" s="27" t="s">
        <v>479</v>
      </c>
      <c r="P2760" s="8">
        <v>0.35609217259999998</v>
      </c>
      <c r="Q2760" s="24">
        <v>0.35</v>
      </c>
      <c r="R2760" t="str">
        <f>IF($Q2760*100&gt;=VLOOKUP($O2760,margin_ranges!$A$5:$C$10,2,FALSE),IF($Q2760*100&lt;=VLOOKUP($O2760,margin_ranges!$A$5:$C$10,3,FALSE)+10,"IN RANGE","ABOVE RANGE"),"BELOW RANGE")</f>
        <v>IN RANGE</v>
      </c>
      <c r="S2760">
        <f>MIN(VLOOKUP($O2760,margin_ranges!$A$5:$D$10,4,FALSE),$P2760*100)</f>
        <v>35.609217260000001</v>
      </c>
      <c r="T2760" s="29">
        <f>(1-$S2760/100)/(1-$F2760)-1</f>
        <v>-9.3725732307693432E-3</v>
      </c>
      <c r="U2760" s="19" t="str">
        <f>IF(ABS(IFERROR(T2760,0))&gt;0.05,INDEX(margin_ranges!$C$13:$C$16,MATCH($F2760*100,margin_ranges!$B$13:$B$16,1)),"")</f>
        <v/>
      </c>
      <c r="V2760" t="e">
        <f>MIN(VLOOKUP($U2760,margin_ranges!$A$5:$D$10,4,FALSE),$P2760*100)</f>
        <v>#N/A</v>
      </c>
      <c r="Y2760" s="29" t="e">
        <f t="shared" si="42"/>
        <v>#N/A</v>
      </c>
    </row>
    <row r="2761" spans="1:25" x14ac:dyDescent="0.3">
      <c r="A2761" s="8" t="s">
        <v>17</v>
      </c>
      <c r="B2761" s="8" t="s">
        <v>4907</v>
      </c>
      <c r="C2761" s="8" t="s">
        <v>4908</v>
      </c>
      <c r="D2761" s="8" t="s">
        <v>4909</v>
      </c>
      <c r="E2761" s="8" t="s">
        <v>4910</v>
      </c>
      <c r="F2761" s="24">
        <v>0.35</v>
      </c>
      <c r="G2761" s="24">
        <v>0</v>
      </c>
      <c r="H2761" s="25">
        <v>13.492800000000001</v>
      </c>
      <c r="I2761" s="25">
        <v>1.7401</v>
      </c>
      <c r="J2761" s="15">
        <v>49</v>
      </c>
      <c r="K2761" s="15">
        <v>17</v>
      </c>
      <c r="L2761" s="13">
        <v>0.129</v>
      </c>
      <c r="M2761" s="7">
        <v>0.93280107999999995</v>
      </c>
      <c r="N2761" s="26">
        <v>0.6</v>
      </c>
      <c r="O2761" s="27" t="s">
        <v>162</v>
      </c>
      <c r="P2761" s="8">
        <v>0.35677604740000002</v>
      </c>
      <c r="Q2761" s="24">
        <v>0.35</v>
      </c>
      <c r="R2761" t="str">
        <f>IF($Q2761*100&gt;=VLOOKUP($O2761,margin_ranges!$A$5:$C$10,2,FALSE),IF($Q2761*100&lt;=VLOOKUP($O2761,margin_ranges!$A$5:$C$10,3,FALSE)+10,"IN RANGE","ABOVE RANGE"),"BELOW RANGE")</f>
        <v>IN RANGE</v>
      </c>
      <c r="S2761">
        <f>MIN(VLOOKUP($O2761,margin_ranges!$A$5:$D$10,4,FALSE),$P2761*100)</f>
        <v>35.67760474</v>
      </c>
      <c r="T2761" s="29">
        <f>(1-$S2761/100)/(1-$F2761)-1</f>
        <v>-1.0424688307692387E-2</v>
      </c>
      <c r="U2761" s="19" t="str">
        <f>IF(ABS(IFERROR(T2761,0))&gt;0.05,INDEX(margin_ranges!$C$13:$C$16,MATCH($F2761*100,margin_ranges!$B$13:$B$16,1)),"")</f>
        <v/>
      </c>
      <c r="V2761" t="e">
        <f>MIN(VLOOKUP($U2761,margin_ranges!$A$5:$D$10,4,FALSE),$P2761*100)</f>
        <v>#N/A</v>
      </c>
      <c r="Y2761" s="29" t="e">
        <f t="shared" si="42"/>
        <v>#N/A</v>
      </c>
    </row>
    <row r="2762" spans="1:25" x14ac:dyDescent="0.3">
      <c r="A2762" s="8" t="s">
        <v>17</v>
      </c>
      <c r="B2762" s="8" t="s">
        <v>4907</v>
      </c>
      <c r="C2762" s="8" t="s">
        <v>4908</v>
      </c>
      <c r="D2762" s="8" t="s">
        <v>4917</v>
      </c>
      <c r="E2762" s="8" t="s">
        <v>4918</v>
      </c>
      <c r="F2762" s="24">
        <v>0.35</v>
      </c>
      <c r="G2762" s="24">
        <v>1</v>
      </c>
      <c r="H2762" s="25">
        <v>111.0104</v>
      </c>
      <c r="I2762" s="25">
        <v>18.011199999999999</v>
      </c>
      <c r="J2762" s="15">
        <v>583</v>
      </c>
      <c r="K2762" s="15">
        <v>199</v>
      </c>
      <c r="L2762" s="13">
        <v>0.16220000000000001</v>
      </c>
      <c r="M2762" s="7">
        <v>1.07856375</v>
      </c>
      <c r="N2762" s="26">
        <v>0.63</v>
      </c>
      <c r="O2762" s="27" t="s">
        <v>162</v>
      </c>
      <c r="P2762" s="8">
        <v>0.41588988240000002</v>
      </c>
      <c r="Q2762" s="24">
        <v>0.35</v>
      </c>
      <c r="R2762" t="str">
        <f>IF($Q2762*100&gt;=VLOOKUP($O2762,margin_ranges!$A$5:$C$10,2,FALSE),IF($Q2762*100&lt;=VLOOKUP($O2762,margin_ranges!$A$5:$C$10,3,FALSE)+10,"IN RANGE","ABOVE RANGE"),"BELOW RANGE")</f>
        <v>IN RANGE</v>
      </c>
      <c r="S2762">
        <f>MIN(VLOOKUP($O2762,margin_ranges!$A$5:$D$10,4,FALSE),$P2762*100)</f>
        <v>41.588988239999999</v>
      </c>
      <c r="T2762" s="29">
        <f>(1-$S2762/100)/(1-$F2762)-1</f>
        <v>-0.10136904984615369</v>
      </c>
      <c r="U2762" s="19" t="str">
        <f>IF(ABS(IFERROR(T2762,0))&gt;0.05,INDEX(margin_ranges!$C$13:$C$16,MATCH($F2762*100,margin_ranges!$B$13:$B$16,1)),"")</f>
        <v>Margin Over Fill (Type C)</v>
      </c>
      <c r="V2762">
        <f>MIN(VLOOKUP($U2762,margin_ranges!$A$5:$D$10,4,FALSE),$P2762*100)</f>
        <v>41.588988239999999</v>
      </c>
      <c r="Y2762" s="29">
        <f t="shared" si="42"/>
        <v>-0.10136904984615369</v>
      </c>
    </row>
    <row r="2763" spans="1:25" x14ac:dyDescent="0.3">
      <c r="A2763" s="8" t="s">
        <v>17</v>
      </c>
      <c r="B2763" s="8" t="s">
        <v>4907</v>
      </c>
      <c r="C2763" s="8" t="s">
        <v>4908</v>
      </c>
      <c r="D2763" s="8" t="s">
        <v>4915</v>
      </c>
      <c r="E2763" s="8" t="s">
        <v>4916</v>
      </c>
      <c r="F2763" s="24">
        <v>0.35</v>
      </c>
      <c r="G2763" s="24">
        <v>1</v>
      </c>
      <c r="H2763" s="25">
        <v>156.11920000000001</v>
      </c>
      <c r="I2763" s="25">
        <v>6.1593999999999998</v>
      </c>
      <c r="J2763" s="15">
        <v>185</v>
      </c>
      <c r="K2763" s="15">
        <v>65</v>
      </c>
      <c r="L2763" s="13">
        <v>3.95E-2</v>
      </c>
      <c r="M2763" s="7">
        <v>1.0032018599999999</v>
      </c>
      <c r="N2763" s="26">
        <v>0.49</v>
      </c>
      <c r="O2763" s="27" t="s">
        <v>162</v>
      </c>
      <c r="P2763" s="8">
        <v>0.51156390630000004</v>
      </c>
      <c r="Q2763" s="24">
        <v>0.35</v>
      </c>
      <c r="R2763" t="str">
        <f>IF($Q2763*100&gt;=VLOOKUP($O2763,margin_ranges!$A$5:$C$10,2,FALSE),IF($Q2763*100&lt;=VLOOKUP($O2763,margin_ranges!$A$5:$C$10,3,FALSE)+10,"IN RANGE","ABOVE RANGE"),"BELOW RANGE")</f>
        <v>IN RANGE</v>
      </c>
      <c r="S2763">
        <f>MIN(VLOOKUP($O2763,margin_ranges!$A$5:$D$10,4,FALSE),$P2763*100)</f>
        <v>43</v>
      </c>
      <c r="T2763" s="29">
        <f>(1-$S2763/100)/(1-$F2763)-1</f>
        <v>-0.12307692307692297</v>
      </c>
      <c r="U2763" s="19" t="str">
        <f>IF(ABS(IFERROR(T2763,0))&gt;0.05,INDEX(margin_ranges!$C$13:$C$16,MATCH($F2763*100,margin_ranges!$B$13:$B$16,1)),"")</f>
        <v>Margin Over Fill (Type C)</v>
      </c>
      <c r="V2763">
        <f>MIN(VLOOKUP($U2763,margin_ranges!$A$5:$D$10,4,FALSE),$P2763*100)</f>
        <v>43</v>
      </c>
      <c r="Y2763" s="29">
        <f t="shared" si="42"/>
        <v>-0.12307692307692297</v>
      </c>
    </row>
    <row r="2764" spans="1:25" x14ac:dyDescent="0.3">
      <c r="A2764" s="8" t="s">
        <v>17</v>
      </c>
      <c r="B2764" s="8" t="s">
        <v>4907</v>
      </c>
      <c r="C2764" s="8" t="s">
        <v>4908</v>
      </c>
      <c r="D2764" s="8" t="s">
        <v>4925</v>
      </c>
      <c r="E2764" s="8" t="s">
        <v>4926</v>
      </c>
      <c r="F2764" s="24">
        <v>0.35</v>
      </c>
      <c r="G2764" s="24">
        <v>1</v>
      </c>
      <c r="H2764" s="25">
        <v>167.91130000000001</v>
      </c>
      <c r="I2764" s="25">
        <v>6.8544</v>
      </c>
      <c r="J2764" s="15">
        <v>192</v>
      </c>
      <c r="K2764" s="15">
        <v>67</v>
      </c>
      <c r="L2764" s="13">
        <v>4.0800000000000003E-2</v>
      </c>
      <c r="M2764" s="7">
        <v>0.93151872999999996</v>
      </c>
      <c r="N2764" s="26">
        <v>0.49</v>
      </c>
      <c r="O2764" s="27" t="s">
        <v>162</v>
      </c>
      <c r="P2764" s="8">
        <v>0.47397729509999997</v>
      </c>
      <c r="Q2764" s="24">
        <v>0.35</v>
      </c>
      <c r="R2764" t="str">
        <f>IF($Q2764*100&gt;=VLOOKUP($O2764,margin_ranges!$A$5:$C$10,2,FALSE),IF($Q2764*100&lt;=VLOOKUP($O2764,margin_ranges!$A$5:$C$10,3,FALSE)+10,"IN RANGE","ABOVE RANGE"),"BELOW RANGE")</f>
        <v>IN RANGE</v>
      </c>
      <c r="S2764">
        <f>MIN(VLOOKUP($O2764,margin_ranges!$A$5:$D$10,4,FALSE),$P2764*100)</f>
        <v>43</v>
      </c>
      <c r="T2764" s="29">
        <f>(1-$S2764/100)/(1-$F2764)-1</f>
        <v>-0.12307692307692297</v>
      </c>
      <c r="U2764" s="19" t="str">
        <f>IF(ABS(IFERROR(T2764,0))&gt;0.05,INDEX(margin_ranges!$C$13:$C$16,MATCH($F2764*100,margin_ranges!$B$13:$B$16,1)),"")</f>
        <v>Margin Over Fill (Type C)</v>
      </c>
      <c r="V2764">
        <f>MIN(VLOOKUP($U2764,margin_ranges!$A$5:$D$10,4,FALSE),$P2764*100)</f>
        <v>43</v>
      </c>
      <c r="Y2764" s="29">
        <f t="shared" si="42"/>
        <v>-0.12307692307692297</v>
      </c>
    </row>
    <row r="2765" spans="1:25" x14ac:dyDescent="0.3">
      <c r="A2765" s="8" t="s">
        <v>17</v>
      </c>
      <c r="B2765" s="8" t="s">
        <v>4907</v>
      </c>
      <c r="C2765" s="8" t="s">
        <v>4908</v>
      </c>
      <c r="D2765" s="8" t="s">
        <v>4927</v>
      </c>
      <c r="E2765" s="8" t="s">
        <v>4928</v>
      </c>
      <c r="F2765" s="24">
        <v>0.35</v>
      </c>
      <c r="G2765" s="24">
        <v>1</v>
      </c>
      <c r="H2765" s="25">
        <v>829.12049999999999</v>
      </c>
      <c r="I2765" s="25">
        <v>35.703499999999998</v>
      </c>
      <c r="J2765" s="15">
        <v>876</v>
      </c>
      <c r="K2765" s="15">
        <v>307</v>
      </c>
      <c r="L2765" s="13">
        <v>4.3099999999999999E-2</v>
      </c>
      <c r="M2765" s="7">
        <v>0.81816047999999997</v>
      </c>
      <c r="N2765" s="26">
        <v>0.4</v>
      </c>
      <c r="O2765" s="27" t="s">
        <v>162</v>
      </c>
      <c r="P2765" s="8">
        <v>0.51109836320000002</v>
      </c>
      <c r="Q2765" s="24">
        <v>0.35</v>
      </c>
      <c r="R2765" t="str">
        <f>IF($Q2765*100&gt;=VLOOKUP($O2765,margin_ranges!$A$5:$C$10,2,FALSE),IF($Q2765*100&lt;=VLOOKUP($O2765,margin_ranges!$A$5:$C$10,3,FALSE)+10,"IN RANGE","ABOVE RANGE"),"BELOW RANGE")</f>
        <v>IN RANGE</v>
      </c>
      <c r="S2765">
        <f>MIN(VLOOKUP($O2765,margin_ranges!$A$5:$D$10,4,FALSE),$P2765*100)</f>
        <v>43</v>
      </c>
      <c r="T2765" s="29">
        <f>(1-$S2765/100)/(1-$F2765)-1</f>
        <v>-0.12307692307692297</v>
      </c>
      <c r="U2765" s="19" t="str">
        <f>IF(ABS(IFERROR(T2765,0))&gt;0.05,INDEX(margin_ranges!$C$13:$C$16,MATCH($F2765*100,margin_ranges!$B$13:$B$16,1)),"")</f>
        <v>Margin Over Fill (Type C)</v>
      </c>
      <c r="V2765">
        <f>MIN(VLOOKUP($U2765,margin_ranges!$A$5:$D$10,4,FALSE),$P2765*100)</f>
        <v>43</v>
      </c>
      <c r="Y2765" s="29">
        <f t="shared" si="42"/>
        <v>-0.12307692307692297</v>
      </c>
    </row>
    <row r="2766" spans="1:25" x14ac:dyDescent="0.3">
      <c r="A2766" s="8" t="s">
        <v>17</v>
      </c>
      <c r="B2766" s="8" t="s">
        <v>4907</v>
      </c>
      <c r="C2766" s="8" t="s">
        <v>4908</v>
      </c>
      <c r="D2766" s="8" t="s">
        <v>4929</v>
      </c>
      <c r="E2766" s="8" t="s">
        <v>4930</v>
      </c>
      <c r="F2766" s="24">
        <v>0.35</v>
      </c>
      <c r="G2766" s="24">
        <v>1</v>
      </c>
      <c r="H2766" s="25">
        <v>135.773</v>
      </c>
      <c r="I2766" s="25">
        <v>10.4527</v>
      </c>
      <c r="J2766" s="15">
        <v>62</v>
      </c>
      <c r="K2766" s="15">
        <v>22</v>
      </c>
      <c r="L2766" s="13">
        <v>7.6999999999999999E-2</v>
      </c>
      <c r="M2766" s="7">
        <v>0.19856223000000001</v>
      </c>
      <c r="N2766" s="26">
        <v>0.1</v>
      </c>
      <c r="O2766" s="27" t="s">
        <v>162</v>
      </c>
      <c r="P2766" s="8">
        <v>0.49637955480000001</v>
      </c>
      <c r="Q2766" s="24">
        <v>0.35</v>
      </c>
      <c r="R2766" t="str">
        <f>IF($Q2766*100&gt;=VLOOKUP($O2766,margin_ranges!$A$5:$C$10,2,FALSE),IF($Q2766*100&lt;=VLOOKUP($O2766,margin_ranges!$A$5:$C$10,3,FALSE)+10,"IN RANGE","ABOVE RANGE"),"BELOW RANGE")</f>
        <v>IN RANGE</v>
      </c>
      <c r="S2766">
        <f>MIN(VLOOKUP($O2766,margin_ranges!$A$5:$D$10,4,FALSE),$P2766*100)</f>
        <v>43</v>
      </c>
      <c r="T2766" s="29">
        <f>(1-$S2766/100)/(1-$F2766)-1</f>
        <v>-0.12307692307692297</v>
      </c>
      <c r="U2766" s="19" t="str">
        <f>IF(ABS(IFERROR(T2766,0))&gt;0.05,INDEX(margin_ranges!$C$13:$C$16,MATCH($F2766*100,margin_ranges!$B$13:$B$16,1)),"")</f>
        <v>Margin Over Fill (Type C)</v>
      </c>
      <c r="V2766">
        <f>MIN(VLOOKUP($U2766,margin_ranges!$A$5:$D$10,4,FALSE),$P2766*100)</f>
        <v>43</v>
      </c>
      <c r="Y2766" s="29">
        <f t="shared" ref="Y2766:Y2829" si="43">(1-$V2766/100)/(1-$F2766)-1</f>
        <v>-0.12307692307692297</v>
      </c>
    </row>
    <row r="2767" spans="1:25" x14ac:dyDescent="0.3">
      <c r="A2767" s="8" t="s">
        <v>17</v>
      </c>
      <c r="B2767" s="8" t="s">
        <v>4907</v>
      </c>
      <c r="C2767" s="8" t="s">
        <v>4908</v>
      </c>
      <c r="D2767" s="8" t="s">
        <v>4913</v>
      </c>
      <c r="E2767" s="8" t="s">
        <v>4914</v>
      </c>
      <c r="F2767" s="24">
        <v>0.34999999999999898</v>
      </c>
      <c r="G2767" s="24">
        <v>1</v>
      </c>
      <c r="H2767" s="25">
        <v>125.9734</v>
      </c>
      <c r="I2767" s="25">
        <v>5.9173999999999998</v>
      </c>
      <c r="J2767" s="15">
        <v>46</v>
      </c>
      <c r="K2767" s="15">
        <v>16</v>
      </c>
      <c r="L2767" s="13">
        <v>4.7E-2</v>
      </c>
      <c r="M2767" s="7">
        <v>0.26121821000000001</v>
      </c>
      <c r="N2767" s="26">
        <v>0.14000000000000001</v>
      </c>
      <c r="O2767" s="27" t="s">
        <v>162</v>
      </c>
      <c r="P2767" s="8">
        <v>0.46404961160000002</v>
      </c>
      <c r="Q2767" s="24">
        <v>0.35</v>
      </c>
      <c r="R2767" t="str">
        <f>IF($Q2767*100&gt;=VLOOKUP($O2767,margin_ranges!$A$5:$C$10,2,FALSE),IF($Q2767*100&lt;=VLOOKUP($O2767,margin_ranges!$A$5:$C$10,3,FALSE)+10,"IN RANGE","ABOVE RANGE"),"BELOW RANGE")</f>
        <v>IN RANGE</v>
      </c>
      <c r="S2767">
        <f>MIN(VLOOKUP($O2767,margin_ranges!$A$5:$D$10,4,FALSE),$P2767*100)</f>
        <v>43</v>
      </c>
      <c r="T2767" s="29">
        <f>(1-$S2767/100)/(1-$F2767)-1</f>
        <v>-0.12307692307692431</v>
      </c>
      <c r="U2767" s="19" t="str">
        <f>IF(ABS(IFERROR(T2767,0))&gt;0.05,INDEX(margin_ranges!$C$13:$C$16,MATCH($F2767*100,margin_ranges!$B$13:$B$16,1)),"")</f>
        <v>Balanced (Type B)</v>
      </c>
      <c r="V2767">
        <f>MIN(VLOOKUP($U2767,margin_ranges!$A$5:$D$10,4,FALSE),$P2767*100)</f>
        <v>29.75</v>
      </c>
      <c r="Y2767" s="29">
        <f t="shared" si="43"/>
        <v>8.076923076922915E-2</v>
      </c>
    </row>
    <row r="2768" spans="1:25" x14ac:dyDescent="0.3">
      <c r="A2768" s="8" t="s">
        <v>35</v>
      </c>
      <c r="B2768" s="8" t="s">
        <v>4931</v>
      </c>
      <c r="C2768" s="8" t="s">
        <v>34</v>
      </c>
      <c r="D2768" s="8" t="s">
        <v>34</v>
      </c>
      <c r="E2768" s="8"/>
      <c r="F2768" s="24">
        <v>0.28999999999999998</v>
      </c>
      <c r="G2768" s="24">
        <v>0</v>
      </c>
      <c r="H2768" s="25">
        <v>1.7044999999999999</v>
      </c>
      <c r="I2768" s="25">
        <v>0.70889999999999997</v>
      </c>
      <c r="J2768" s="15">
        <v>14</v>
      </c>
      <c r="K2768" s="15">
        <v>4</v>
      </c>
      <c r="L2768" s="13">
        <v>0.41589999999999999</v>
      </c>
      <c r="M2768" s="7">
        <v>0.66577330000000001</v>
      </c>
      <c r="N2768" s="26">
        <v>0.28000000000000003</v>
      </c>
      <c r="O2768" s="27"/>
      <c r="P2768" s="8">
        <v>0.57943642360000003</v>
      </c>
      <c r="Q2768" s="24">
        <v>0.28999999999999998</v>
      </c>
      <c r="R2768" t="e">
        <f>IF($Q2768*100&gt;=VLOOKUP($O2768,margin_ranges!$A$5:$C$10,2,FALSE),IF($Q2768*100&lt;=VLOOKUP($O2768,margin_ranges!$A$5:$C$10,3,FALSE)+10,"IN RANGE","ABOVE RANGE"),"BELOW RANGE")</f>
        <v>#N/A</v>
      </c>
      <c r="S2768" t="e">
        <f>MIN(VLOOKUP($O2768,margin_ranges!$A$5:$D$10,4,FALSE),$P2768*100)</f>
        <v>#N/A</v>
      </c>
      <c r="T2768" s="29" t="e">
        <f>(1-$S2768/100)/(1-$F2768)-1</f>
        <v>#N/A</v>
      </c>
      <c r="U2768" s="19" t="str">
        <f>IF(ABS(IFERROR(T2768,0))&gt;0.05,INDEX(margin_ranges!$C$13:$C$16,MATCH($F2768*100,margin_ranges!$B$13:$B$16,1)),"")</f>
        <v/>
      </c>
      <c r="V2768" t="e">
        <f>MIN(VLOOKUP($U2768,margin_ranges!$A$5:$D$10,4,FALSE),$P2768*100)</f>
        <v>#N/A</v>
      </c>
      <c r="Y2768" s="29" t="e">
        <f t="shared" si="43"/>
        <v>#N/A</v>
      </c>
    </row>
    <row r="2769" spans="1:25" x14ac:dyDescent="0.3">
      <c r="A2769" s="8" t="s">
        <v>33</v>
      </c>
      <c r="B2769" s="8" t="s">
        <v>4931</v>
      </c>
      <c r="C2769" s="8" t="s">
        <v>4932</v>
      </c>
      <c r="D2769" s="8" t="s">
        <v>34</v>
      </c>
      <c r="E2769" s="8"/>
      <c r="F2769" s="24">
        <v>0.28999999999999998</v>
      </c>
      <c r="G2769" s="24">
        <v>0</v>
      </c>
      <c r="H2769" s="25">
        <v>1.7044999999999999</v>
      </c>
      <c r="I2769" s="25">
        <v>0.70889999999999997</v>
      </c>
      <c r="J2769" s="15">
        <v>14</v>
      </c>
      <c r="K2769" s="15">
        <v>4</v>
      </c>
      <c r="L2769" s="13">
        <v>0.41589999999999999</v>
      </c>
      <c r="M2769" s="7">
        <v>0.66577330000000001</v>
      </c>
      <c r="N2769" s="26">
        <v>0.28000000000000003</v>
      </c>
      <c r="O2769" s="27"/>
      <c r="P2769" s="8">
        <v>0.57943642360000003</v>
      </c>
      <c r="Q2769" s="24">
        <v>0.28999999999999998</v>
      </c>
      <c r="R2769" t="e">
        <f>IF($Q2769*100&gt;=VLOOKUP($O2769,margin_ranges!$A$5:$C$10,2,FALSE),IF($Q2769*100&lt;=VLOOKUP($O2769,margin_ranges!$A$5:$C$10,3,FALSE)+10,"IN RANGE","ABOVE RANGE"),"BELOW RANGE")</f>
        <v>#N/A</v>
      </c>
      <c r="S2769" t="e">
        <f>MIN(VLOOKUP($O2769,margin_ranges!$A$5:$D$10,4,FALSE),$P2769*100)</f>
        <v>#N/A</v>
      </c>
      <c r="T2769" s="29" t="e">
        <f>(1-$S2769/100)/(1-$F2769)-1</f>
        <v>#N/A</v>
      </c>
      <c r="U2769" s="19" t="str">
        <f>IF(ABS(IFERROR(T2769,0))&gt;0.05,INDEX(margin_ranges!$C$13:$C$16,MATCH($F2769*100,margin_ranges!$B$13:$B$16,1)),"")</f>
        <v/>
      </c>
      <c r="V2769" t="e">
        <f>MIN(VLOOKUP($U2769,margin_ranges!$A$5:$D$10,4,FALSE),$P2769*100)</f>
        <v>#N/A</v>
      </c>
      <c r="Y2769" s="29" t="e">
        <f t="shared" si="43"/>
        <v>#N/A</v>
      </c>
    </row>
    <row r="2770" spans="1:25" x14ac:dyDescent="0.3">
      <c r="A2770" s="8" t="s">
        <v>17</v>
      </c>
      <c r="B2770" s="8" t="s">
        <v>4931</v>
      </c>
      <c r="C2770" s="8" t="s">
        <v>4932</v>
      </c>
      <c r="D2770" s="8" t="s">
        <v>4933</v>
      </c>
      <c r="E2770" s="8" t="s">
        <v>4934</v>
      </c>
      <c r="F2770" s="24">
        <v>0.28999999999999998</v>
      </c>
      <c r="G2770" s="24">
        <v>0</v>
      </c>
      <c r="H2770" s="25">
        <v>1.7044999999999999</v>
      </c>
      <c r="I2770" s="25">
        <v>0.70889999999999997</v>
      </c>
      <c r="J2770" s="15">
        <v>14</v>
      </c>
      <c r="K2770" s="15">
        <v>4</v>
      </c>
      <c r="L2770" s="13">
        <v>0.41589999999999999</v>
      </c>
      <c r="M2770" s="7">
        <v>0.66577330000000001</v>
      </c>
      <c r="N2770" s="26">
        <v>0.28000000000000003</v>
      </c>
      <c r="O2770" s="27" t="s">
        <v>22</v>
      </c>
      <c r="P2770" s="8">
        <v>0.57943642360000003</v>
      </c>
      <c r="Q2770" s="24">
        <v>0.28999999999999998</v>
      </c>
      <c r="R2770" t="str">
        <f>IF($Q2770*100&gt;=VLOOKUP($O2770,margin_ranges!$A$5:$C$10,2,FALSE),IF($Q2770*100&lt;=VLOOKUP($O2770,margin_ranges!$A$5:$C$10,3,FALSE)+10,"IN RANGE","ABOVE RANGE"),"BELOW RANGE")</f>
        <v>IN RANGE</v>
      </c>
      <c r="S2770">
        <f>MIN(VLOOKUP($O2770,margin_ranges!$A$5:$D$10,4,FALSE),$P2770*100)</f>
        <v>29.75</v>
      </c>
      <c r="T2770" s="29">
        <f>(1-$S2770/100)/(1-$F2770)-1</f>
        <v>-1.0563380281690127E-2</v>
      </c>
      <c r="U2770" s="19" t="str">
        <f>IF(ABS(IFERROR(T2770,0))&gt;0.05,INDEX(margin_ranges!$C$13:$C$16,MATCH($F2770*100,margin_ranges!$B$13:$B$16,1)),"")</f>
        <v/>
      </c>
      <c r="V2770" t="e">
        <f>MIN(VLOOKUP($U2770,margin_ranges!$A$5:$D$10,4,FALSE),$P2770*100)</f>
        <v>#N/A</v>
      </c>
      <c r="Y2770" s="29" t="e">
        <f t="shared" si="43"/>
        <v>#N/A</v>
      </c>
    </row>
    <row r="2771" spans="1:25" x14ac:dyDescent="0.3">
      <c r="A2771" s="8" t="s">
        <v>35</v>
      </c>
      <c r="B2771" s="8" t="s">
        <v>4935</v>
      </c>
      <c r="C2771" s="8" t="s">
        <v>34</v>
      </c>
      <c r="D2771" s="8" t="s">
        <v>34</v>
      </c>
      <c r="E2771" s="8"/>
      <c r="F2771" s="24">
        <v>0.21422508766364501</v>
      </c>
      <c r="G2771" s="24">
        <v>1</v>
      </c>
      <c r="H2771" s="25">
        <v>41.575899999999997</v>
      </c>
      <c r="I2771" s="25">
        <v>4.9099000000000004</v>
      </c>
      <c r="J2771" s="15">
        <v>75</v>
      </c>
      <c r="K2771" s="15">
        <v>15</v>
      </c>
      <c r="L2771" s="13">
        <v>0.1181</v>
      </c>
      <c r="M2771" s="7">
        <v>0.50905162999999998</v>
      </c>
      <c r="N2771" s="26">
        <v>0.4</v>
      </c>
      <c r="O2771" s="27"/>
      <c r="P2771" s="8">
        <v>0.21422508770000001</v>
      </c>
      <c r="Q2771" s="24">
        <v>0.3</v>
      </c>
      <c r="R2771" t="e">
        <f>IF($Q2771*100&gt;=VLOOKUP($O2771,margin_ranges!$A$5:$C$10,2,FALSE),IF($Q2771*100&lt;=VLOOKUP($O2771,margin_ranges!$A$5:$C$10,3,FALSE)+10,"IN RANGE","ABOVE RANGE"),"BELOW RANGE")</f>
        <v>#N/A</v>
      </c>
      <c r="S2771" t="e">
        <f>MIN(VLOOKUP($O2771,margin_ranges!$A$5:$D$10,4,FALSE),$P2771*100)</f>
        <v>#N/A</v>
      </c>
      <c r="T2771" s="29" t="e">
        <f>(1-$S2771/100)/(1-$F2771)-1</f>
        <v>#N/A</v>
      </c>
      <c r="U2771" s="19" t="str">
        <f>IF(ABS(IFERROR(T2771,0))&gt;0.05,INDEX(margin_ranges!$C$13:$C$16,MATCH($F2771*100,margin_ranges!$B$13:$B$16,1)),"")</f>
        <v/>
      </c>
      <c r="V2771" t="e">
        <f>MIN(VLOOKUP($U2771,margin_ranges!$A$5:$D$10,4,FALSE),$P2771*100)</f>
        <v>#N/A</v>
      </c>
      <c r="Y2771" s="29" t="e">
        <f t="shared" si="43"/>
        <v>#N/A</v>
      </c>
    </row>
    <row r="2772" spans="1:25" x14ac:dyDescent="0.3">
      <c r="A2772" s="8" t="s">
        <v>33</v>
      </c>
      <c r="B2772" s="8" t="s">
        <v>4935</v>
      </c>
      <c r="C2772" s="8" t="s">
        <v>4936</v>
      </c>
      <c r="D2772" s="8" t="s">
        <v>34</v>
      </c>
      <c r="E2772" s="8"/>
      <c r="F2772" s="24">
        <v>0.21422508766364501</v>
      </c>
      <c r="G2772" s="24">
        <v>1</v>
      </c>
      <c r="H2772" s="25">
        <v>41.575899999999997</v>
      </c>
      <c r="I2772" s="25">
        <v>4.9099000000000004</v>
      </c>
      <c r="J2772" s="15">
        <v>75</v>
      </c>
      <c r="K2772" s="15">
        <v>15</v>
      </c>
      <c r="L2772" s="13">
        <v>0.1181</v>
      </c>
      <c r="M2772" s="7">
        <v>0.50905162999999998</v>
      </c>
      <c r="N2772" s="26">
        <v>0.4</v>
      </c>
      <c r="O2772" s="27"/>
      <c r="P2772" s="8">
        <v>0.21422508770000001</v>
      </c>
      <c r="Q2772" s="24">
        <v>0.3</v>
      </c>
      <c r="R2772" t="e">
        <f>IF($Q2772*100&gt;=VLOOKUP($O2772,margin_ranges!$A$5:$C$10,2,FALSE),IF($Q2772*100&lt;=VLOOKUP($O2772,margin_ranges!$A$5:$C$10,3,FALSE)+10,"IN RANGE","ABOVE RANGE"),"BELOW RANGE")</f>
        <v>#N/A</v>
      </c>
      <c r="S2772" t="e">
        <f>MIN(VLOOKUP($O2772,margin_ranges!$A$5:$D$10,4,FALSE),$P2772*100)</f>
        <v>#N/A</v>
      </c>
      <c r="T2772" s="29" t="e">
        <f>(1-$S2772/100)/(1-$F2772)-1</f>
        <v>#N/A</v>
      </c>
      <c r="U2772" s="19" t="str">
        <f>IF(ABS(IFERROR(T2772,0))&gt;0.05,INDEX(margin_ranges!$C$13:$C$16,MATCH($F2772*100,margin_ranges!$B$13:$B$16,1)),"")</f>
        <v/>
      </c>
      <c r="V2772" t="e">
        <f>MIN(VLOOKUP($U2772,margin_ranges!$A$5:$D$10,4,FALSE),$P2772*100)</f>
        <v>#N/A</v>
      </c>
      <c r="Y2772" s="29" t="e">
        <f t="shared" si="43"/>
        <v>#N/A</v>
      </c>
    </row>
    <row r="2773" spans="1:25" x14ac:dyDescent="0.3">
      <c r="A2773" s="8" t="s">
        <v>17</v>
      </c>
      <c r="B2773" s="8" t="s">
        <v>4935</v>
      </c>
      <c r="C2773" s="8" t="s">
        <v>4936</v>
      </c>
      <c r="D2773" s="8" t="s">
        <v>4937</v>
      </c>
      <c r="E2773" s="8" t="s">
        <v>4938</v>
      </c>
      <c r="F2773" s="24">
        <v>0.21422508766364501</v>
      </c>
      <c r="G2773" s="24">
        <v>1</v>
      </c>
      <c r="H2773" s="25">
        <v>41.575899999999997</v>
      </c>
      <c r="I2773" s="25">
        <v>4.9099000000000004</v>
      </c>
      <c r="J2773" s="15">
        <v>75</v>
      </c>
      <c r="K2773" s="15">
        <v>15</v>
      </c>
      <c r="L2773" s="13">
        <v>0.1181</v>
      </c>
      <c r="M2773" s="7">
        <v>0.50905162999999998</v>
      </c>
      <c r="N2773" s="26">
        <v>0.4</v>
      </c>
      <c r="O2773" s="27" t="s">
        <v>92</v>
      </c>
      <c r="P2773" s="8">
        <v>0.21422508770000001</v>
      </c>
      <c r="Q2773" s="24">
        <v>0.3</v>
      </c>
      <c r="R2773" t="str">
        <f>IF($Q2773*100&gt;=VLOOKUP($O2773,margin_ranges!$A$5:$C$10,2,FALSE),IF($Q2773*100&lt;=VLOOKUP($O2773,margin_ranges!$A$5:$C$10,3,FALSE)+10,"IN RANGE","ABOVE RANGE"),"BELOW RANGE")</f>
        <v>IN RANGE</v>
      </c>
      <c r="S2773">
        <f>MIN(VLOOKUP($O2773,margin_ranges!$A$5:$D$10,4,FALSE),$P2773*100)</f>
        <v>21.42250877</v>
      </c>
      <c r="T2773" s="29">
        <f>(1-$S2773/100)/(1-$F2773)-1</f>
        <v>-4.6266435127506611E-11</v>
      </c>
      <c r="U2773" s="19" t="str">
        <f>IF(ABS(IFERROR(T2773,0))&gt;0.05,INDEX(margin_ranges!$C$13:$C$16,MATCH($F2773*100,margin_ranges!$B$13:$B$16,1)),"")</f>
        <v/>
      </c>
      <c r="V2773" t="e">
        <f>MIN(VLOOKUP($U2773,margin_ranges!$A$5:$D$10,4,FALSE),$P2773*100)</f>
        <v>#N/A</v>
      </c>
      <c r="Y2773" s="29" t="e">
        <f t="shared" si="43"/>
        <v>#N/A</v>
      </c>
    </row>
    <row r="2774" spans="1:25" x14ac:dyDescent="0.3">
      <c r="A2774" s="8" t="s">
        <v>35</v>
      </c>
      <c r="B2774" s="8" t="s">
        <v>4947</v>
      </c>
      <c r="C2774" s="8" t="s">
        <v>34</v>
      </c>
      <c r="D2774" s="8" t="s">
        <v>34</v>
      </c>
      <c r="E2774" s="8"/>
      <c r="F2774" s="24">
        <v>0.28999999999999998</v>
      </c>
      <c r="G2774" s="24">
        <v>1</v>
      </c>
      <c r="H2774" s="25">
        <v>129.99379999999999</v>
      </c>
      <c r="I2774" s="25">
        <v>4.9812000000000003</v>
      </c>
      <c r="J2774" s="15">
        <v>153</v>
      </c>
      <c r="K2774" s="15">
        <v>40</v>
      </c>
      <c r="L2774" s="13">
        <v>3.8300000000000001E-2</v>
      </c>
      <c r="M2774" s="7">
        <v>1.02328032</v>
      </c>
      <c r="N2774" s="26">
        <v>0.5</v>
      </c>
      <c r="O2774" s="27"/>
      <c r="P2774" s="8">
        <v>0.51137534070000001</v>
      </c>
      <c r="Q2774" s="24">
        <v>0.28999999999999998</v>
      </c>
      <c r="R2774" t="e">
        <f>IF($Q2774*100&gt;=VLOOKUP($O2774,margin_ranges!$A$5:$C$10,2,FALSE),IF($Q2774*100&lt;=VLOOKUP($O2774,margin_ranges!$A$5:$C$10,3,FALSE)+10,"IN RANGE","ABOVE RANGE"),"BELOW RANGE")</f>
        <v>#N/A</v>
      </c>
      <c r="S2774" t="e">
        <f>MIN(VLOOKUP($O2774,margin_ranges!$A$5:$D$10,4,FALSE),$P2774*100)</f>
        <v>#N/A</v>
      </c>
      <c r="T2774" s="29" t="e">
        <f>(1-$S2774/100)/(1-$F2774)-1</f>
        <v>#N/A</v>
      </c>
      <c r="U2774" s="19" t="str">
        <f>IF(ABS(IFERROR(T2774,0))&gt;0.05,INDEX(margin_ranges!$C$13:$C$16,MATCH($F2774*100,margin_ranges!$B$13:$B$16,1)),"")</f>
        <v/>
      </c>
      <c r="V2774" t="e">
        <f>MIN(VLOOKUP($U2774,margin_ranges!$A$5:$D$10,4,FALSE),$P2774*100)</f>
        <v>#N/A</v>
      </c>
      <c r="Y2774" s="29" t="e">
        <f t="shared" si="43"/>
        <v>#N/A</v>
      </c>
    </row>
    <row r="2775" spans="1:25" x14ac:dyDescent="0.3">
      <c r="A2775" s="8" t="s">
        <v>33</v>
      </c>
      <c r="B2775" s="8" t="s">
        <v>4947</v>
      </c>
      <c r="C2775" s="8" t="s">
        <v>4948</v>
      </c>
      <c r="D2775" s="8" t="s">
        <v>34</v>
      </c>
      <c r="E2775" s="8"/>
      <c r="F2775" s="24">
        <v>0.28999999999999998</v>
      </c>
      <c r="G2775" s="24">
        <v>1</v>
      </c>
      <c r="H2775" s="25">
        <v>129.99379999999999</v>
      </c>
      <c r="I2775" s="25">
        <v>4.9812000000000003</v>
      </c>
      <c r="J2775" s="15">
        <v>153</v>
      </c>
      <c r="K2775" s="15">
        <v>40</v>
      </c>
      <c r="L2775" s="13">
        <v>3.8300000000000001E-2</v>
      </c>
      <c r="M2775" s="7">
        <v>1.02328032</v>
      </c>
      <c r="N2775" s="26">
        <v>0.5</v>
      </c>
      <c r="O2775" s="27"/>
      <c r="P2775" s="8">
        <v>0.51137534070000001</v>
      </c>
      <c r="Q2775" s="24">
        <v>0.28999999999999998</v>
      </c>
      <c r="R2775" t="e">
        <f>IF($Q2775*100&gt;=VLOOKUP($O2775,margin_ranges!$A$5:$C$10,2,FALSE),IF($Q2775*100&lt;=VLOOKUP($O2775,margin_ranges!$A$5:$C$10,3,FALSE)+10,"IN RANGE","ABOVE RANGE"),"BELOW RANGE")</f>
        <v>#N/A</v>
      </c>
      <c r="S2775" t="e">
        <f>MIN(VLOOKUP($O2775,margin_ranges!$A$5:$D$10,4,FALSE),$P2775*100)</f>
        <v>#N/A</v>
      </c>
      <c r="T2775" s="29" t="e">
        <f>(1-$S2775/100)/(1-$F2775)-1</f>
        <v>#N/A</v>
      </c>
      <c r="U2775" s="19" t="str">
        <f>IF(ABS(IFERROR(T2775,0))&gt;0.05,INDEX(margin_ranges!$C$13:$C$16,MATCH($F2775*100,margin_ranges!$B$13:$B$16,1)),"")</f>
        <v/>
      </c>
      <c r="V2775" t="e">
        <f>MIN(VLOOKUP($U2775,margin_ranges!$A$5:$D$10,4,FALSE),$P2775*100)</f>
        <v>#N/A</v>
      </c>
      <c r="Y2775" s="29" t="e">
        <f t="shared" si="43"/>
        <v>#N/A</v>
      </c>
    </row>
    <row r="2776" spans="1:25" x14ac:dyDescent="0.3">
      <c r="A2776" s="8" t="s">
        <v>17</v>
      </c>
      <c r="B2776" s="8" t="s">
        <v>4947</v>
      </c>
      <c r="C2776" s="8" t="s">
        <v>4948</v>
      </c>
      <c r="D2776" s="8" t="s">
        <v>4949</v>
      </c>
      <c r="E2776" s="8" t="s">
        <v>4950</v>
      </c>
      <c r="F2776" s="24">
        <v>0.28999999999999998</v>
      </c>
      <c r="G2776" s="24">
        <v>1</v>
      </c>
      <c r="H2776" s="25">
        <v>63.418900000000001</v>
      </c>
      <c r="I2776" s="25">
        <v>2.9432999999999998</v>
      </c>
      <c r="J2776" s="15">
        <v>87</v>
      </c>
      <c r="K2776" s="15">
        <v>22</v>
      </c>
      <c r="L2776" s="13">
        <v>4.6399999999999997E-2</v>
      </c>
      <c r="M2776" s="7">
        <v>0.98061447000000002</v>
      </c>
      <c r="N2776" s="26">
        <v>0.5</v>
      </c>
      <c r="O2776" s="27" t="s">
        <v>22</v>
      </c>
      <c r="P2776" s="8">
        <v>0.490115623</v>
      </c>
      <c r="Q2776" s="24">
        <v>0.28999999999999998</v>
      </c>
      <c r="R2776" t="str">
        <f>IF($Q2776*100&gt;=VLOOKUP($O2776,margin_ranges!$A$5:$C$10,2,FALSE),IF($Q2776*100&lt;=VLOOKUP($O2776,margin_ranges!$A$5:$C$10,3,FALSE)+10,"IN RANGE","ABOVE RANGE"),"BELOW RANGE")</f>
        <v>IN RANGE</v>
      </c>
      <c r="S2776">
        <f>MIN(VLOOKUP($O2776,margin_ranges!$A$5:$D$10,4,FALSE),$P2776*100)</f>
        <v>29.75</v>
      </c>
      <c r="T2776" s="29">
        <f>(1-$S2776/100)/(1-$F2776)-1</f>
        <v>-1.0563380281690127E-2</v>
      </c>
      <c r="U2776" s="19" t="str">
        <f>IF(ABS(IFERROR(T2776,0))&gt;0.05,INDEX(margin_ranges!$C$13:$C$16,MATCH($F2776*100,margin_ranges!$B$13:$B$16,1)),"")</f>
        <v/>
      </c>
      <c r="V2776" t="e">
        <f>MIN(VLOOKUP($U2776,margin_ranges!$A$5:$D$10,4,FALSE),$P2776*100)</f>
        <v>#N/A</v>
      </c>
      <c r="Y2776" s="29" t="e">
        <f t="shared" si="43"/>
        <v>#N/A</v>
      </c>
    </row>
    <row r="2777" spans="1:25" x14ac:dyDescent="0.3">
      <c r="A2777" s="8" t="s">
        <v>17</v>
      </c>
      <c r="B2777" s="8" t="s">
        <v>4947</v>
      </c>
      <c r="C2777" s="8" t="s">
        <v>4948</v>
      </c>
      <c r="D2777" s="8" t="s">
        <v>4951</v>
      </c>
      <c r="E2777" s="8" t="s">
        <v>4952</v>
      </c>
      <c r="F2777" s="24">
        <v>0.28999999999999998</v>
      </c>
      <c r="G2777" s="24">
        <v>1</v>
      </c>
      <c r="H2777" s="25">
        <v>66.574700000000007</v>
      </c>
      <c r="I2777" s="25">
        <v>2.0379</v>
      </c>
      <c r="J2777" s="15">
        <v>66</v>
      </c>
      <c r="K2777" s="15">
        <v>17</v>
      </c>
      <c r="L2777" s="13">
        <v>3.0599999999999999E-2</v>
      </c>
      <c r="M2777" s="7">
        <v>1.0849006299999999</v>
      </c>
      <c r="N2777" s="26">
        <v>0.5</v>
      </c>
      <c r="O2777" s="27" t="s">
        <v>22</v>
      </c>
      <c r="P2777" s="8">
        <v>0.53912829969999998</v>
      </c>
      <c r="Q2777" s="24">
        <v>0.28999999999999998</v>
      </c>
      <c r="R2777" t="str">
        <f>IF($Q2777*100&gt;=VLOOKUP($O2777,margin_ranges!$A$5:$C$10,2,FALSE),IF($Q2777*100&lt;=VLOOKUP($O2777,margin_ranges!$A$5:$C$10,3,FALSE)+10,"IN RANGE","ABOVE RANGE"),"BELOW RANGE")</f>
        <v>IN RANGE</v>
      </c>
      <c r="S2777">
        <f>MIN(VLOOKUP($O2777,margin_ranges!$A$5:$D$10,4,FALSE),$P2777*100)</f>
        <v>29.75</v>
      </c>
      <c r="T2777" s="29">
        <f>(1-$S2777/100)/(1-$F2777)-1</f>
        <v>-1.0563380281690127E-2</v>
      </c>
      <c r="U2777" s="19" t="str">
        <f>IF(ABS(IFERROR(T2777,0))&gt;0.05,INDEX(margin_ranges!$C$13:$C$16,MATCH($F2777*100,margin_ranges!$B$13:$B$16,1)),"")</f>
        <v/>
      </c>
      <c r="V2777" t="e">
        <f>MIN(VLOOKUP($U2777,margin_ranges!$A$5:$D$10,4,FALSE),$P2777*100)</f>
        <v>#N/A</v>
      </c>
      <c r="Y2777" s="29" t="e">
        <f t="shared" si="43"/>
        <v>#N/A</v>
      </c>
    </row>
    <row r="2778" spans="1:25" x14ac:dyDescent="0.3">
      <c r="A2778" s="8" t="s">
        <v>35</v>
      </c>
      <c r="B2778" s="8" t="s">
        <v>4941</v>
      </c>
      <c r="C2778" s="8" t="s">
        <v>34</v>
      </c>
      <c r="D2778" s="8" t="s">
        <v>34</v>
      </c>
      <c r="E2778" s="8"/>
      <c r="F2778" s="24">
        <v>0.255277898586796</v>
      </c>
      <c r="G2778" s="24">
        <v>1</v>
      </c>
      <c r="H2778" s="25">
        <v>300.71440000000001</v>
      </c>
      <c r="I2778" s="25">
        <v>2.0304000000000002</v>
      </c>
      <c r="J2778" s="15">
        <v>123</v>
      </c>
      <c r="K2778" s="15">
        <v>30</v>
      </c>
      <c r="L2778" s="13">
        <v>6.7999999999999996E-3</v>
      </c>
      <c r="M2778" s="7">
        <v>2.0141741400000002</v>
      </c>
      <c r="N2778" s="26">
        <v>1.5</v>
      </c>
      <c r="O2778" s="27"/>
      <c r="P2778" s="8">
        <v>0.2552778986</v>
      </c>
      <c r="Q2778" s="24">
        <v>0.28100000000000003</v>
      </c>
      <c r="R2778" t="e">
        <f>IF($Q2778*100&gt;=VLOOKUP($O2778,margin_ranges!$A$5:$C$10,2,FALSE),IF($Q2778*100&lt;=VLOOKUP($O2778,margin_ranges!$A$5:$C$10,3,FALSE)+10,"IN RANGE","ABOVE RANGE"),"BELOW RANGE")</f>
        <v>#N/A</v>
      </c>
      <c r="S2778" t="e">
        <f>MIN(VLOOKUP($O2778,margin_ranges!$A$5:$D$10,4,FALSE),$P2778*100)</f>
        <v>#N/A</v>
      </c>
      <c r="T2778" s="29" t="e">
        <f>(1-$S2778/100)/(1-$F2778)-1</f>
        <v>#N/A</v>
      </c>
      <c r="U2778" s="19" t="str">
        <f>IF(ABS(IFERROR(T2778,0))&gt;0.05,INDEX(margin_ranges!$C$13:$C$16,MATCH($F2778*100,margin_ranges!$B$13:$B$16,1)),"")</f>
        <v/>
      </c>
      <c r="V2778" t="e">
        <f>MIN(VLOOKUP($U2778,margin_ranges!$A$5:$D$10,4,FALSE),$P2778*100)</f>
        <v>#N/A</v>
      </c>
      <c r="Y2778" s="29" t="e">
        <f t="shared" si="43"/>
        <v>#N/A</v>
      </c>
    </row>
    <row r="2779" spans="1:25" x14ac:dyDescent="0.3">
      <c r="A2779" s="8" t="s">
        <v>33</v>
      </c>
      <c r="B2779" s="8" t="s">
        <v>4941</v>
      </c>
      <c r="C2779" s="8" t="s">
        <v>4942</v>
      </c>
      <c r="D2779" s="8" t="s">
        <v>34</v>
      </c>
      <c r="E2779" s="8"/>
      <c r="F2779" s="24">
        <v>0.255277898586796</v>
      </c>
      <c r="G2779" s="24">
        <v>1</v>
      </c>
      <c r="H2779" s="25">
        <v>300.71440000000001</v>
      </c>
      <c r="I2779" s="25">
        <v>2.0304000000000002</v>
      </c>
      <c r="J2779" s="15">
        <v>123</v>
      </c>
      <c r="K2779" s="15">
        <v>30</v>
      </c>
      <c r="L2779" s="13">
        <v>6.7999999999999996E-3</v>
      </c>
      <c r="M2779" s="7">
        <v>2.0141741400000002</v>
      </c>
      <c r="N2779" s="26">
        <v>1.5</v>
      </c>
      <c r="O2779" s="27"/>
      <c r="P2779" s="8">
        <v>0.2552778986</v>
      </c>
      <c r="Q2779" s="24">
        <v>0.28100000000000003</v>
      </c>
      <c r="R2779" t="e">
        <f>IF($Q2779*100&gt;=VLOOKUP($O2779,margin_ranges!$A$5:$C$10,2,FALSE),IF($Q2779*100&lt;=VLOOKUP($O2779,margin_ranges!$A$5:$C$10,3,FALSE)+10,"IN RANGE","ABOVE RANGE"),"BELOW RANGE")</f>
        <v>#N/A</v>
      </c>
      <c r="S2779" t="e">
        <f>MIN(VLOOKUP($O2779,margin_ranges!$A$5:$D$10,4,FALSE),$P2779*100)</f>
        <v>#N/A</v>
      </c>
      <c r="T2779" s="29" t="e">
        <f>(1-$S2779/100)/(1-$F2779)-1</f>
        <v>#N/A</v>
      </c>
      <c r="U2779" s="19" t="str">
        <f>IF(ABS(IFERROR(T2779,0))&gt;0.05,INDEX(margin_ranges!$C$13:$C$16,MATCH($F2779*100,margin_ranges!$B$13:$B$16,1)),"")</f>
        <v/>
      </c>
      <c r="V2779" t="e">
        <f>MIN(VLOOKUP($U2779,margin_ranges!$A$5:$D$10,4,FALSE),$P2779*100)</f>
        <v>#N/A</v>
      </c>
      <c r="Y2779" s="29" t="e">
        <f t="shared" si="43"/>
        <v>#N/A</v>
      </c>
    </row>
    <row r="2780" spans="1:25" x14ac:dyDescent="0.3">
      <c r="A2780" s="8" t="s">
        <v>17</v>
      </c>
      <c r="B2780" s="8" t="s">
        <v>4941</v>
      </c>
      <c r="C2780" s="8" t="s">
        <v>4942</v>
      </c>
      <c r="D2780" s="8" t="s">
        <v>4943</v>
      </c>
      <c r="E2780" s="8" t="s">
        <v>4944</v>
      </c>
      <c r="F2780" s="24">
        <v>0.27680077242886297</v>
      </c>
      <c r="G2780" s="24">
        <v>1</v>
      </c>
      <c r="H2780" s="25">
        <v>202.33160000000001</v>
      </c>
      <c r="I2780" s="25">
        <v>1.0843</v>
      </c>
      <c r="J2780" s="15">
        <v>67</v>
      </c>
      <c r="K2780" s="15">
        <v>17</v>
      </c>
      <c r="L2780" s="13">
        <v>5.4000000000000003E-3</v>
      </c>
      <c r="M2780" s="7">
        <v>2.07411726</v>
      </c>
      <c r="N2780" s="26">
        <v>1.5</v>
      </c>
      <c r="O2780" s="27" t="s">
        <v>22</v>
      </c>
      <c r="P2780" s="8">
        <v>0.27680077240000001</v>
      </c>
      <c r="Q2780" s="24">
        <v>0.28999999999999998</v>
      </c>
      <c r="R2780" t="str">
        <f>IF($Q2780*100&gt;=VLOOKUP($O2780,margin_ranges!$A$5:$C$10,2,FALSE),IF($Q2780*100&lt;=VLOOKUP($O2780,margin_ranges!$A$5:$C$10,3,FALSE)+10,"IN RANGE","ABOVE RANGE"),"BELOW RANGE")</f>
        <v>IN RANGE</v>
      </c>
      <c r="S2780">
        <f>MIN(VLOOKUP($O2780,margin_ranges!$A$5:$D$10,4,FALSE),$P2780*100)</f>
        <v>27.680077239999999</v>
      </c>
      <c r="T2780" s="29">
        <f>(1-$S2780/100)/(1-$F2780)-1</f>
        <v>3.9910297289225127E-11</v>
      </c>
      <c r="U2780" s="19" t="str">
        <f>IF(ABS(IFERROR(T2780,0))&gt;0.05,INDEX(margin_ranges!$C$13:$C$16,MATCH($F2780*100,margin_ranges!$B$13:$B$16,1)),"")</f>
        <v/>
      </c>
      <c r="V2780" t="e">
        <f>MIN(VLOOKUP($U2780,margin_ranges!$A$5:$D$10,4,FALSE),$P2780*100)</f>
        <v>#N/A</v>
      </c>
      <c r="Y2780" s="29" t="e">
        <f t="shared" si="43"/>
        <v>#N/A</v>
      </c>
    </row>
    <row r="2781" spans="1:25" x14ac:dyDescent="0.3">
      <c r="A2781" s="8" t="s">
        <v>17</v>
      </c>
      <c r="B2781" s="8" t="s">
        <v>4941</v>
      </c>
      <c r="C2781" s="8" t="s">
        <v>4942</v>
      </c>
      <c r="D2781" s="8" t="s">
        <v>4945</v>
      </c>
      <c r="E2781" s="8" t="s">
        <v>4946</v>
      </c>
      <c r="F2781" s="24">
        <v>0.228979579164693</v>
      </c>
      <c r="G2781" s="24">
        <v>1</v>
      </c>
      <c r="H2781" s="25">
        <v>98.3827</v>
      </c>
      <c r="I2781" s="25">
        <v>0.94610000000000005</v>
      </c>
      <c r="J2781" s="15">
        <v>55</v>
      </c>
      <c r="K2781" s="15">
        <v>13</v>
      </c>
      <c r="L2781" s="13">
        <v>9.5999999999999992E-3</v>
      </c>
      <c r="M2781" s="7">
        <v>1.9454737600000001</v>
      </c>
      <c r="N2781" s="26">
        <v>1.5</v>
      </c>
      <c r="O2781" s="27" t="s">
        <v>22</v>
      </c>
      <c r="P2781" s="8">
        <v>0.22897957920000001</v>
      </c>
      <c r="Q2781" s="24">
        <v>0.27</v>
      </c>
      <c r="R2781" t="str">
        <f>IF($Q2781*100&gt;=VLOOKUP($O2781,margin_ranges!$A$5:$C$10,2,FALSE),IF($Q2781*100&lt;=VLOOKUP($O2781,margin_ranges!$A$5:$C$10,3,FALSE)+10,"IN RANGE","ABOVE RANGE"),"BELOW RANGE")</f>
        <v>IN RANGE</v>
      </c>
      <c r="S2781">
        <f>MIN(VLOOKUP($O2781,margin_ranges!$A$5:$D$10,4,FALSE),$P2781*100)</f>
        <v>22.89795792</v>
      </c>
      <c r="T2781" s="29">
        <f>(1-$S2781/100)/(1-$F2781)-1</f>
        <v>-4.5792480918294132E-11</v>
      </c>
      <c r="U2781" s="19" t="str">
        <f>IF(ABS(IFERROR(T2781,0))&gt;0.05,INDEX(margin_ranges!$C$13:$C$16,MATCH($F2781*100,margin_ranges!$B$13:$B$16,1)),"")</f>
        <v/>
      </c>
      <c r="V2781" t="e">
        <f>MIN(VLOOKUP($U2781,margin_ranges!$A$5:$D$10,4,FALSE),$P2781*100)</f>
        <v>#N/A</v>
      </c>
      <c r="Y2781" s="29" t="e">
        <f t="shared" si="43"/>
        <v>#N/A</v>
      </c>
    </row>
    <row r="2782" spans="1:25" x14ac:dyDescent="0.3">
      <c r="A2782" s="8" t="s">
        <v>35</v>
      </c>
      <c r="B2782" s="8" t="s">
        <v>4953</v>
      </c>
      <c r="C2782" s="8" t="s">
        <v>34</v>
      </c>
      <c r="D2782" s="8" t="s">
        <v>34</v>
      </c>
      <c r="E2782" s="8"/>
      <c r="F2782" s="24">
        <v>0.20503120390323001</v>
      </c>
      <c r="G2782" s="24">
        <v>0</v>
      </c>
      <c r="H2782" s="25">
        <v>134.77610000000001</v>
      </c>
      <c r="I2782" s="25">
        <v>27.3413</v>
      </c>
      <c r="J2782" s="15">
        <v>5159</v>
      </c>
      <c r="K2782" s="15">
        <v>1042</v>
      </c>
      <c r="L2782" s="13">
        <v>0.2029</v>
      </c>
      <c r="M2782" s="7">
        <v>6.2895550399999998</v>
      </c>
      <c r="N2782" s="26">
        <v>5</v>
      </c>
      <c r="O2782" s="27"/>
      <c r="P2782" s="8">
        <v>0.20503120389999999</v>
      </c>
      <c r="Q2782" s="24">
        <v>0.25</v>
      </c>
      <c r="R2782" t="e">
        <f>IF($Q2782*100&gt;=VLOOKUP($O2782,margin_ranges!$A$5:$C$10,2,FALSE),IF($Q2782*100&lt;=VLOOKUP($O2782,margin_ranges!$A$5:$C$10,3,FALSE)+10,"IN RANGE","ABOVE RANGE"),"BELOW RANGE")</f>
        <v>#N/A</v>
      </c>
      <c r="S2782" t="e">
        <f>MIN(VLOOKUP($O2782,margin_ranges!$A$5:$D$10,4,FALSE),$P2782*100)</f>
        <v>#N/A</v>
      </c>
      <c r="T2782" s="29" t="e">
        <f>(1-$S2782/100)/(1-$F2782)-1</f>
        <v>#N/A</v>
      </c>
      <c r="U2782" s="19" t="str">
        <f>IF(ABS(IFERROR(T2782,0))&gt;0.05,INDEX(margin_ranges!$C$13:$C$16,MATCH($F2782*100,margin_ranges!$B$13:$B$16,1)),"")</f>
        <v/>
      </c>
      <c r="V2782" t="e">
        <f>MIN(VLOOKUP($U2782,margin_ranges!$A$5:$D$10,4,FALSE),$P2782*100)</f>
        <v>#N/A</v>
      </c>
      <c r="Y2782" s="29" t="e">
        <f t="shared" si="43"/>
        <v>#N/A</v>
      </c>
    </row>
    <row r="2783" spans="1:25" x14ac:dyDescent="0.3">
      <c r="A2783" s="8" t="s">
        <v>33</v>
      </c>
      <c r="B2783" s="8" t="s">
        <v>4953</v>
      </c>
      <c r="C2783" s="8" t="s">
        <v>4954</v>
      </c>
      <c r="D2783" s="8" t="s">
        <v>34</v>
      </c>
      <c r="E2783" s="8"/>
      <c r="F2783" s="24">
        <v>0.20503120390323001</v>
      </c>
      <c r="G2783" s="24">
        <v>0</v>
      </c>
      <c r="H2783" s="25">
        <v>134.77610000000001</v>
      </c>
      <c r="I2783" s="25">
        <v>27.3413</v>
      </c>
      <c r="J2783" s="15">
        <v>5159</v>
      </c>
      <c r="K2783" s="15">
        <v>1042</v>
      </c>
      <c r="L2783" s="13">
        <v>0.2029</v>
      </c>
      <c r="M2783" s="7">
        <v>6.2895550399999998</v>
      </c>
      <c r="N2783" s="26">
        <v>5</v>
      </c>
      <c r="O2783" s="27"/>
      <c r="P2783" s="8">
        <v>0.20503120389999999</v>
      </c>
      <c r="Q2783" s="24">
        <v>0.25</v>
      </c>
      <c r="R2783" t="e">
        <f>IF($Q2783*100&gt;=VLOOKUP($O2783,margin_ranges!$A$5:$C$10,2,FALSE),IF($Q2783*100&lt;=VLOOKUP($O2783,margin_ranges!$A$5:$C$10,3,FALSE)+10,"IN RANGE","ABOVE RANGE"),"BELOW RANGE")</f>
        <v>#N/A</v>
      </c>
      <c r="S2783" t="e">
        <f>MIN(VLOOKUP($O2783,margin_ranges!$A$5:$D$10,4,FALSE),$P2783*100)</f>
        <v>#N/A</v>
      </c>
      <c r="T2783" s="29" t="e">
        <f>(1-$S2783/100)/(1-$F2783)-1</f>
        <v>#N/A</v>
      </c>
      <c r="U2783" s="19" t="str">
        <f>IF(ABS(IFERROR(T2783,0))&gt;0.05,INDEX(margin_ranges!$C$13:$C$16,MATCH($F2783*100,margin_ranges!$B$13:$B$16,1)),"")</f>
        <v/>
      </c>
      <c r="V2783" t="e">
        <f>MIN(VLOOKUP($U2783,margin_ranges!$A$5:$D$10,4,FALSE),$P2783*100)</f>
        <v>#N/A</v>
      </c>
      <c r="Y2783" s="29" t="e">
        <f t="shared" si="43"/>
        <v>#N/A</v>
      </c>
    </row>
    <row r="2784" spans="1:25" x14ac:dyDescent="0.3">
      <c r="A2784" s="8" t="s">
        <v>17</v>
      </c>
      <c r="B2784" s="8" t="s">
        <v>4953</v>
      </c>
      <c r="C2784" s="8" t="s">
        <v>4954</v>
      </c>
      <c r="D2784" s="28" t="s">
        <v>4957</v>
      </c>
      <c r="E2784" s="8" t="s">
        <v>4958</v>
      </c>
      <c r="F2784" s="24">
        <v>0.244715201021001</v>
      </c>
      <c r="G2784" s="24">
        <v>0</v>
      </c>
      <c r="H2784" s="25">
        <v>31.265999999999998</v>
      </c>
      <c r="I2784" s="25">
        <v>4.7935999999999996</v>
      </c>
      <c r="J2784" s="15">
        <v>952</v>
      </c>
      <c r="K2784" s="15">
        <v>217</v>
      </c>
      <c r="L2784" s="13">
        <v>0.15329999999999999</v>
      </c>
      <c r="M2784" s="7">
        <v>6.6200193699999996</v>
      </c>
      <c r="N2784" s="26">
        <v>5</v>
      </c>
      <c r="O2784" s="27" t="s">
        <v>92</v>
      </c>
      <c r="P2784" s="8">
        <v>0.24471520099999999</v>
      </c>
      <c r="Q2784" s="24">
        <v>0.25</v>
      </c>
      <c r="R2784" t="str">
        <f>IF($Q2784*100&gt;=VLOOKUP($O2784,margin_ranges!$A$5:$C$10,2,FALSE),IF($Q2784*100&lt;=VLOOKUP($O2784,margin_ranges!$A$5:$C$10,3,FALSE)+10,"IN RANGE","ABOVE RANGE"),"BELOW RANGE")</f>
        <v>IN RANGE</v>
      </c>
      <c r="S2784">
        <f>MIN(VLOOKUP($O2784,margin_ranges!$A$5:$D$10,4,FALSE),$P2784*100)</f>
        <v>24.471520099999999</v>
      </c>
      <c r="T2784" s="29">
        <f>(1-$S2784/100)/(1-$F2784)-1</f>
        <v>2.7805313607132121E-11</v>
      </c>
      <c r="U2784" s="19" t="str">
        <f>IF(ABS(IFERROR(T2784,0))&gt;0.05,INDEX(margin_ranges!$C$13:$C$16,MATCH($F2784*100,margin_ranges!$B$13:$B$16,1)),"")</f>
        <v/>
      </c>
      <c r="V2784" t="e">
        <f>MIN(VLOOKUP($U2784,margin_ranges!$A$5:$D$10,4,FALSE),$P2784*100)</f>
        <v>#N/A</v>
      </c>
      <c r="Y2784" s="29" t="e">
        <f t="shared" si="43"/>
        <v>#N/A</v>
      </c>
    </row>
    <row r="2785" spans="1:25" x14ac:dyDescent="0.3">
      <c r="A2785" s="8" t="s">
        <v>17</v>
      </c>
      <c r="B2785" s="8" t="s">
        <v>4953</v>
      </c>
      <c r="C2785" s="8" t="s">
        <v>4954</v>
      </c>
      <c r="D2785" s="8" t="s">
        <v>4961</v>
      </c>
      <c r="E2785" s="8" t="s">
        <v>4962</v>
      </c>
      <c r="F2785" s="24">
        <v>0.191762156712773</v>
      </c>
      <c r="G2785" s="24">
        <v>0</v>
      </c>
      <c r="H2785" s="25">
        <v>24.1126</v>
      </c>
      <c r="I2785" s="25">
        <v>5.2775999999999996</v>
      </c>
      <c r="J2785" s="15">
        <v>979</v>
      </c>
      <c r="K2785" s="15">
        <v>188</v>
      </c>
      <c r="L2785" s="13">
        <v>0.21890000000000001</v>
      </c>
      <c r="M2785" s="7">
        <v>6.1862978100000001</v>
      </c>
      <c r="N2785" s="26">
        <v>5</v>
      </c>
      <c r="O2785" s="27" t="s">
        <v>92</v>
      </c>
      <c r="P2785" s="8">
        <v>0.19176215669999999</v>
      </c>
      <c r="Q2785" s="24">
        <v>0.25</v>
      </c>
      <c r="R2785" t="str">
        <f>IF($Q2785*100&gt;=VLOOKUP($O2785,margin_ranges!$A$5:$C$10,2,FALSE),IF($Q2785*100&lt;=VLOOKUP($O2785,margin_ranges!$A$5:$C$10,3,FALSE)+10,"IN RANGE","ABOVE RANGE"),"BELOW RANGE")</f>
        <v>IN RANGE</v>
      </c>
      <c r="S2785">
        <f>MIN(VLOOKUP($O2785,margin_ranges!$A$5:$D$10,4,FALSE),$P2785*100)</f>
        <v>19.176215669999998</v>
      </c>
      <c r="T2785" s="29">
        <f>(1-$S2785/100)/(1-$F2785)-1</f>
        <v>1.5803580666329253E-11</v>
      </c>
      <c r="U2785" s="19" t="str">
        <f>IF(ABS(IFERROR(T2785,0))&gt;0.05,INDEX(margin_ranges!$C$13:$C$16,MATCH($F2785*100,margin_ranges!$B$13:$B$16,1)),"")</f>
        <v/>
      </c>
      <c r="V2785" t="e">
        <f>MIN(VLOOKUP($U2785,margin_ranges!$A$5:$D$10,4,FALSE),$P2785*100)</f>
        <v>#N/A</v>
      </c>
      <c r="Y2785" s="29" t="e">
        <f t="shared" si="43"/>
        <v>#N/A</v>
      </c>
    </row>
    <row r="2786" spans="1:25" x14ac:dyDescent="0.3">
      <c r="A2786" s="8" t="s">
        <v>17</v>
      </c>
      <c r="B2786" s="8" t="s">
        <v>4953</v>
      </c>
      <c r="C2786" s="8" t="s">
        <v>4954</v>
      </c>
      <c r="D2786" s="8" t="s">
        <v>4963</v>
      </c>
      <c r="E2786" s="8" t="s">
        <v>4964</v>
      </c>
      <c r="F2786" s="24">
        <v>0.193033860892002</v>
      </c>
      <c r="G2786" s="24">
        <v>0</v>
      </c>
      <c r="H2786" s="25">
        <v>25.513100000000001</v>
      </c>
      <c r="I2786" s="25">
        <v>5.6356000000000002</v>
      </c>
      <c r="J2786" s="15">
        <v>1048</v>
      </c>
      <c r="K2786" s="15">
        <v>202</v>
      </c>
      <c r="L2786" s="13">
        <v>0.22090000000000001</v>
      </c>
      <c r="M2786" s="7">
        <v>6.1960468400000002</v>
      </c>
      <c r="N2786" s="26">
        <v>5</v>
      </c>
      <c r="O2786" s="27" t="s">
        <v>92</v>
      </c>
      <c r="P2786" s="8">
        <v>0.19303386089999999</v>
      </c>
      <c r="Q2786" s="24">
        <v>0.25</v>
      </c>
      <c r="R2786" t="str">
        <f>IF($Q2786*100&gt;=VLOOKUP($O2786,margin_ranges!$A$5:$C$10,2,FALSE),IF($Q2786*100&lt;=VLOOKUP($O2786,margin_ranges!$A$5:$C$10,3,FALSE)+10,"IN RANGE","ABOVE RANGE"),"BELOW RANGE")</f>
        <v>IN RANGE</v>
      </c>
      <c r="S2786">
        <f>MIN(VLOOKUP($O2786,margin_ranges!$A$5:$D$10,4,FALSE),$P2786*100)</f>
        <v>19.30338609</v>
      </c>
      <c r="T2786" s="29">
        <f>(1-$S2786/100)/(1-$F2786)-1</f>
        <v>-9.911071963131235E-12</v>
      </c>
      <c r="U2786" s="19" t="str">
        <f>IF(ABS(IFERROR(T2786,0))&gt;0.05,INDEX(margin_ranges!$C$13:$C$16,MATCH($F2786*100,margin_ranges!$B$13:$B$16,1)),"")</f>
        <v/>
      </c>
      <c r="V2786" t="e">
        <f>MIN(VLOOKUP($U2786,margin_ranges!$A$5:$D$10,4,FALSE),$P2786*100)</f>
        <v>#N/A</v>
      </c>
      <c r="Y2786" s="29" t="e">
        <f t="shared" si="43"/>
        <v>#N/A</v>
      </c>
    </row>
    <row r="2787" spans="1:25" x14ac:dyDescent="0.3">
      <c r="A2787" s="8" t="s">
        <v>17</v>
      </c>
      <c r="B2787" s="8" t="s">
        <v>4953</v>
      </c>
      <c r="C2787" s="8" t="s">
        <v>4954</v>
      </c>
      <c r="D2787" s="8" t="s">
        <v>4959</v>
      </c>
      <c r="E2787" s="8" t="s">
        <v>4960</v>
      </c>
      <c r="F2787" s="24">
        <v>0.207950554583164</v>
      </c>
      <c r="G2787" s="24">
        <v>0</v>
      </c>
      <c r="H2787" s="25">
        <v>24.406400000000001</v>
      </c>
      <c r="I2787" s="25">
        <v>5.1794000000000002</v>
      </c>
      <c r="J2787" s="15">
        <v>981</v>
      </c>
      <c r="K2787" s="15">
        <v>204</v>
      </c>
      <c r="L2787" s="13">
        <v>0.2122</v>
      </c>
      <c r="M2787" s="7">
        <v>6.3127371999999999</v>
      </c>
      <c r="N2787" s="26">
        <v>5</v>
      </c>
      <c r="O2787" s="27" t="s">
        <v>92</v>
      </c>
      <c r="P2787" s="8">
        <v>0.2079505546</v>
      </c>
      <c r="Q2787" s="24">
        <v>0.25</v>
      </c>
      <c r="R2787" t="str">
        <f>IF($Q2787*100&gt;=VLOOKUP($O2787,margin_ranges!$A$5:$C$10,2,FALSE),IF($Q2787*100&lt;=VLOOKUP($O2787,margin_ranges!$A$5:$C$10,3,FALSE)+10,"IN RANGE","ABOVE RANGE"),"BELOW RANGE")</f>
        <v>IN RANGE</v>
      </c>
      <c r="S2787">
        <f>MIN(VLOOKUP($O2787,margin_ranges!$A$5:$D$10,4,FALSE),$P2787*100)</f>
        <v>20.79505546</v>
      </c>
      <c r="T2787" s="29">
        <f>(1-$S2787/100)/(1-$F2787)-1</f>
        <v>-2.1256219007170785E-11</v>
      </c>
      <c r="U2787" s="19" t="str">
        <f>IF(ABS(IFERROR(T2787,0))&gt;0.05,INDEX(margin_ranges!$C$13:$C$16,MATCH($F2787*100,margin_ranges!$B$13:$B$16,1)),"")</f>
        <v/>
      </c>
      <c r="V2787" t="e">
        <f>MIN(VLOOKUP($U2787,margin_ranges!$A$5:$D$10,4,FALSE),$P2787*100)</f>
        <v>#N/A</v>
      </c>
      <c r="Y2787" s="29" t="e">
        <f t="shared" si="43"/>
        <v>#N/A</v>
      </c>
    </row>
    <row r="2788" spans="1:25" x14ac:dyDescent="0.3">
      <c r="A2788" s="8" t="s">
        <v>17</v>
      </c>
      <c r="B2788" s="8" t="s">
        <v>4953</v>
      </c>
      <c r="C2788" s="8" t="s">
        <v>4954</v>
      </c>
      <c r="D2788" s="8" t="s">
        <v>4955</v>
      </c>
      <c r="E2788" s="8" t="s">
        <v>4956</v>
      </c>
      <c r="F2788" s="24">
        <v>0.19245547116310599</v>
      </c>
      <c r="G2788" s="24">
        <v>0</v>
      </c>
      <c r="H2788" s="25">
        <v>29.477900000000002</v>
      </c>
      <c r="I2788" s="25">
        <v>6.4550999999999998</v>
      </c>
      <c r="J2788" s="15">
        <v>1199</v>
      </c>
      <c r="K2788" s="15">
        <v>231</v>
      </c>
      <c r="L2788" s="13">
        <v>0.219</v>
      </c>
      <c r="M2788" s="7">
        <v>6.1916090300000004</v>
      </c>
      <c r="N2788" s="26">
        <v>5</v>
      </c>
      <c r="O2788" s="27" t="s">
        <v>92</v>
      </c>
      <c r="P2788" s="8">
        <v>0.19245547120000001</v>
      </c>
      <c r="Q2788" s="24">
        <v>0.25</v>
      </c>
      <c r="R2788" t="str">
        <f>IF($Q2788*100&gt;=VLOOKUP($O2788,margin_ranges!$A$5:$C$10,2,FALSE),IF($Q2788*100&lt;=VLOOKUP($O2788,margin_ranges!$A$5:$C$10,3,FALSE)+10,"IN RANGE","ABOVE RANGE"),"BELOW RANGE")</f>
        <v>IN RANGE</v>
      </c>
      <c r="S2788">
        <f>MIN(VLOOKUP($O2788,margin_ranges!$A$5:$D$10,4,FALSE),$P2788*100)</f>
        <v>19.245547120000001</v>
      </c>
      <c r="T2788" s="29">
        <f>(1-$S2788/100)/(1-$F2788)-1</f>
        <v>-4.5686565641744892E-11</v>
      </c>
      <c r="U2788" s="19" t="str">
        <f>IF(ABS(IFERROR(T2788,0))&gt;0.05,INDEX(margin_ranges!$C$13:$C$16,MATCH($F2788*100,margin_ranges!$B$13:$B$16,1)),"")</f>
        <v/>
      </c>
      <c r="V2788" t="e">
        <f>MIN(VLOOKUP($U2788,margin_ranges!$A$5:$D$10,4,FALSE),$P2788*100)</f>
        <v>#N/A</v>
      </c>
      <c r="Y2788" s="29" t="e">
        <f t="shared" si="43"/>
        <v>#N/A</v>
      </c>
    </row>
    <row r="2789" spans="1:25" x14ac:dyDescent="0.3">
      <c r="A2789" s="8" t="s">
        <v>35</v>
      </c>
      <c r="B2789" s="8" t="s">
        <v>4965</v>
      </c>
      <c r="C2789" s="8" t="s">
        <v>34</v>
      </c>
      <c r="D2789" s="8" t="s">
        <v>34</v>
      </c>
      <c r="E2789" s="8"/>
      <c r="F2789" s="24">
        <v>0.33015372012577099</v>
      </c>
      <c r="G2789" s="24">
        <v>0.7504788</v>
      </c>
      <c r="H2789" s="25">
        <v>486.93610000000001</v>
      </c>
      <c r="I2789" s="25">
        <v>27.345099999999999</v>
      </c>
      <c r="J2789" s="15">
        <v>985</v>
      </c>
      <c r="K2789" s="15">
        <v>299</v>
      </c>
      <c r="L2789" s="13">
        <v>5.62E-2</v>
      </c>
      <c r="M2789" s="7">
        <v>1.20117937</v>
      </c>
      <c r="N2789" s="26">
        <v>0.5</v>
      </c>
      <c r="O2789" s="27"/>
      <c r="P2789" s="8">
        <v>0.58374243530000003</v>
      </c>
      <c r="Q2789" s="24">
        <v>0.33019999999999999</v>
      </c>
      <c r="R2789" t="e">
        <f>IF($Q2789*100&gt;=VLOOKUP($O2789,margin_ranges!$A$5:$C$10,2,FALSE),IF($Q2789*100&lt;=VLOOKUP($O2789,margin_ranges!$A$5:$C$10,3,FALSE)+10,"IN RANGE","ABOVE RANGE"),"BELOW RANGE")</f>
        <v>#N/A</v>
      </c>
      <c r="S2789" t="e">
        <f>MIN(VLOOKUP($O2789,margin_ranges!$A$5:$D$10,4,FALSE),$P2789*100)</f>
        <v>#N/A</v>
      </c>
      <c r="T2789" s="29" t="e">
        <f>(1-$S2789/100)/(1-$F2789)-1</f>
        <v>#N/A</v>
      </c>
      <c r="U2789" s="19" t="str">
        <f>IF(ABS(IFERROR(T2789,0))&gt;0.05,INDEX(margin_ranges!$C$13:$C$16,MATCH($F2789*100,margin_ranges!$B$13:$B$16,1)),"")</f>
        <v/>
      </c>
      <c r="V2789" t="e">
        <f>MIN(VLOOKUP($U2789,margin_ranges!$A$5:$D$10,4,FALSE),$P2789*100)</f>
        <v>#N/A</v>
      </c>
      <c r="Y2789" s="29" t="e">
        <f t="shared" si="43"/>
        <v>#N/A</v>
      </c>
    </row>
    <row r="2790" spans="1:25" x14ac:dyDescent="0.3">
      <c r="A2790" s="8" t="s">
        <v>33</v>
      </c>
      <c r="B2790" s="8" t="s">
        <v>4965</v>
      </c>
      <c r="C2790" s="8" t="s">
        <v>4966</v>
      </c>
      <c r="D2790" s="8" t="s">
        <v>34</v>
      </c>
      <c r="E2790" s="8"/>
      <c r="F2790" s="24">
        <v>0.33015372012577099</v>
      </c>
      <c r="G2790" s="24">
        <v>0.7504788</v>
      </c>
      <c r="H2790" s="25">
        <v>486.93610000000001</v>
      </c>
      <c r="I2790" s="25">
        <v>27.345099999999999</v>
      </c>
      <c r="J2790" s="15">
        <v>985</v>
      </c>
      <c r="K2790" s="15">
        <v>299</v>
      </c>
      <c r="L2790" s="13">
        <v>5.62E-2</v>
      </c>
      <c r="M2790" s="7">
        <v>1.20117937</v>
      </c>
      <c r="N2790" s="26">
        <v>0.5</v>
      </c>
      <c r="O2790" s="27"/>
      <c r="P2790" s="8">
        <v>0.58374243530000003</v>
      </c>
      <c r="Q2790" s="24">
        <v>0.33019999999999999</v>
      </c>
      <c r="R2790" t="e">
        <f>IF($Q2790*100&gt;=VLOOKUP($O2790,margin_ranges!$A$5:$C$10,2,FALSE),IF($Q2790*100&lt;=VLOOKUP($O2790,margin_ranges!$A$5:$C$10,3,FALSE)+10,"IN RANGE","ABOVE RANGE"),"BELOW RANGE")</f>
        <v>#N/A</v>
      </c>
      <c r="S2790" t="e">
        <f>MIN(VLOOKUP($O2790,margin_ranges!$A$5:$D$10,4,FALSE),$P2790*100)</f>
        <v>#N/A</v>
      </c>
      <c r="T2790" s="29" t="e">
        <f>(1-$S2790/100)/(1-$F2790)-1</f>
        <v>#N/A</v>
      </c>
      <c r="U2790" s="19" t="str">
        <f>IF(ABS(IFERROR(T2790,0))&gt;0.05,INDEX(margin_ranges!$C$13:$C$16,MATCH($F2790*100,margin_ranges!$B$13:$B$16,1)),"")</f>
        <v/>
      </c>
      <c r="V2790" t="e">
        <f>MIN(VLOOKUP($U2790,margin_ranges!$A$5:$D$10,4,FALSE),$P2790*100)</f>
        <v>#N/A</v>
      </c>
      <c r="Y2790" s="29" t="e">
        <f t="shared" si="43"/>
        <v>#N/A</v>
      </c>
    </row>
    <row r="2791" spans="1:25" x14ac:dyDescent="0.3">
      <c r="A2791" s="8" t="s">
        <v>17</v>
      </c>
      <c r="B2791" s="8" t="s">
        <v>4965</v>
      </c>
      <c r="C2791" s="8" t="s">
        <v>4966</v>
      </c>
      <c r="D2791" s="8" t="s">
        <v>4977</v>
      </c>
      <c r="E2791" s="8" t="s">
        <v>4978</v>
      </c>
      <c r="F2791" s="24">
        <v>0.34</v>
      </c>
      <c r="G2791" s="24">
        <v>1</v>
      </c>
      <c r="H2791" s="25">
        <v>49.129399999999997</v>
      </c>
      <c r="I2791" s="25">
        <v>1.992</v>
      </c>
      <c r="J2791" s="15">
        <v>72</v>
      </c>
      <c r="K2791" s="15">
        <v>22</v>
      </c>
      <c r="L2791" s="13">
        <v>4.0500000000000001E-2</v>
      </c>
      <c r="M2791" s="7">
        <v>1.1987629099999999</v>
      </c>
      <c r="N2791" s="26">
        <v>0.5</v>
      </c>
      <c r="O2791" s="27" t="s">
        <v>22</v>
      </c>
      <c r="P2791" s="8">
        <v>0.58290334450000003</v>
      </c>
      <c r="Q2791" s="24">
        <v>0.34</v>
      </c>
      <c r="R2791" t="str">
        <f>IF($Q2791*100&gt;=VLOOKUP($O2791,margin_ranges!$A$5:$C$10,2,FALSE),IF($Q2791*100&lt;=VLOOKUP($O2791,margin_ranges!$A$5:$C$10,3,FALSE)+10,"IN RANGE","ABOVE RANGE"),"BELOW RANGE")</f>
        <v>IN RANGE</v>
      </c>
      <c r="S2791">
        <f>MIN(VLOOKUP($O2791,margin_ranges!$A$5:$D$10,4,FALSE),$P2791*100)</f>
        <v>29.75</v>
      </c>
      <c r="T2791" s="29">
        <f>(1-$S2791/100)/(1-$F2791)-1</f>
        <v>6.4393939393939448E-2</v>
      </c>
      <c r="U2791" s="19" t="str">
        <f>IF(ABS(IFERROR(T2791,0))&gt;0.05,INDEX(margin_ranges!$C$13:$C$16,MATCH($F2791*100,margin_ranges!$B$13:$B$16,1)),"")</f>
        <v>Balanced (Type B)</v>
      </c>
      <c r="V2791">
        <f>MIN(VLOOKUP($U2791,margin_ranges!$A$5:$D$10,4,FALSE),$P2791*100)</f>
        <v>29.75</v>
      </c>
      <c r="Y2791" s="29">
        <f t="shared" si="43"/>
        <v>6.4393939393939448E-2</v>
      </c>
    </row>
    <row r="2792" spans="1:25" x14ac:dyDescent="0.3">
      <c r="A2792" s="8" t="s">
        <v>17</v>
      </c>
      <c r="B2792" s="8" t="s">
        <v>4965</v>
      </c>
      <c r="C2792" s="8" t="s">
        <v>4966</v>
      </c>
      <c r="D2792" s="8" t="s">
        <v>4981</v>
      </c>
      <c r="E2792" s="8" t="s">
        <v>4982</v>
      </c>
      <c r="F2792" s="24">
        <v>0.34</v>
      </c>
      <c r="G2792" s="24">
        <v>0</v>
      </c>
      <c r="H2792" s="25">
        <v>19.701899999999998</v>
      </c>
      <c r="I2792" s="25">
        <v>0.64410000000000001</v>
      </c>
      <c r="J2792" s="15">
        <v>15</v>
      </c>
      <c r="K2792" s="15">
        <v>5</v>
      </c>
      <c r="L2792" s="13">
        <v>3.27E-2</v>
      </c>
      <c r="M2792" s="7">
        <v>0.77697682000000001</v>
      </c>
      <c r="N2792" s="26">
        <v>0.5</v>
      </c>
      <c r="O2792" s="27" t="s">
        <v>22</v>
      </c>
      <c r="P2792" s="8">
        <v>0.35648015989999998</v>
      </c>
      <c r="Q2792" s="24">
        <v>0.34</v>
      </c>
      <c r="R2792" t="str">
        <f>IF($Q2792*100&gt;=VLOOKUP($O2792,margin_ranges!$A$5:$C$10,2,FALSE),IF($Q2792*100&lt;=VLOOKUP($O2792,margin_ranges!$A$5:$C$10,3,FALSE)+10,"IN RANGE","ABOVE RANGE"),"BELOW RANGE")</f>
        <v>IN RANGE</v>
      </c>
      <c r="S2792">
        <f>MIN(VLOOKUP($O2792,margin_ranges!$A$5:$D$10,4,FALSE),$P2792*100)</f>
        <v>29.75</v>
      </c>
      <c r="T2792" s="29">
        <f>(1-$S2792/100)/(1-$F2792)-1</f>
        <v>6.4393939393939448E-2</v>
      </c>
      <c r="U2792" s="19" t="str">
        <f>IF(ABS(IFERROR(T2792,0))&gt;0.05,INDEX(margin_ranges!$C$13:$C$16,MATCH($F2792*100,margin_ranges!$B$13:$B$16,1)),"")</f>
        <v>Balanced (Type B)</v>
      </c>
      <c r="V2792">
        <f>MIN(VLOOKUP($U2792,margin_ranges!$A$5:$D$10,4,FALSE),$P2792*100)</f>
        <v>29.75</v>
      </c>
      <c r="Y2792" s="29">
        <f t="shared" si="43"/>
        <v>6.4393939393939448E-2</v>
      </c>
    </row>
    <row r="2793" spans="1:25" x14ac:dyDescent="0.3">
      <c r="A2793" s="8" t="s">
        <v>17</v>
      </c>
      <c r="B2793" s="8" t="s">
        <v>4965</v>
      </c>
      <c r="C2793" s="8" t="s">
        <v>4966</v>
      </c>
      <c r="D2793" s="8" t="s">
        <v>4967</v>
      </c>
      <c r="E2793" s="8" t="s">
        <v>4968</v>
      </c>
      <c r="F2793" s="24">
        <v>0.33999999999999903</v>
      </c>
      <c r="G2793" s="24">
        <v>0</v>
      </c>
      <c r="H2793" s="25">
        <v>11.7896</v>
      </c>
      <c r="I2793" s="25">
        <v>0.28660000000000002</v>
      </c>
      <c r="J2793" s="15">
        <v>7</v>
      </c>
      <c r="K2793" s="15">
        <v>2</v>
      </c>
      <c r="L2793" s="13">
        <v>2.4299999999999999E-2</v>
      </c>
      <c r="M2793" s="7">
        <v>0.80326439000000005</v>
      </c>
      <c r="N2793" s="26">
        <v>0.5</v>
      </c>
      <c r="O2793" s="27" t="s">
        <v>22</v>
      </c>
      <c r="P2793" s="8">
        <v>0.3775399411</v>
      </c>
      <c r="Q2793" s="24">
        <v>0.34</v>
      </c>
      <c r="R2793" t="str">
        <f>IF($Q2793*100&gt;=VLOOKUP($O2793,margin_ranges!$A$5:$C$10,2,FALSE),IF($Q2793*100&lt;=VLOOKUP($O2793,margin_ranges!$A$5:$C$10,3,FALSE)+10,"IN RANGE","ABOVE RANGE"),"BELOW RANGE")</f>
        <v>IN RANGE</v>
      </c>
      <c r="S2793">
        <f>MIN(VLOOKUP($O2793,margin_ranges!$A$5:$D$10,4,FALSE),$P2793*100)</f>
        <v>29.75</v>
      </c>
      <c r="T2793" s="29">
        <f>(1-$S2793/100)/(1-$F2793)-1</f>
        <v>6.4393939393937671E-2</v>
      </c>
      <c r="U2793" s="19" t="str">
        <f>IF(ABS(IFERROR(T2793,0))&gt;0.05,INDEX(margin_ranges!$C$13:$C$16,MATCH($F2793*100,margin_ranges!$B$13:$B$16,1)),"")</f>
        <v>Balanced (Type B)</v>
      </c>
      <c r="V2793">
        <f>MIN(VLOOKUP($U2793,margin_ranges!$A$5:$D$10,4,FALSE),$P2793*100)</f>
        <v>29.75</v>
      </c>
      <c r="Y2793" s="29">
        <f t="shared" si="43"/>
        <v>6.4393939393937671E-2</v>
      </c>
    </row>
    <row r="2794" spans="1:25" x14ac:dyDescent="0.3">
      <c r="A2794" s="8" t="s">
        <v>17</v>
      </c>
      <c r="B2794" s="8" t="s">
        <v>4965</v>
      </c>
      <c r="C2794" s="8" t="s">
        <v>4966</v>
      </c>
      <c r="D2794" s="8" t="s">
        <v>4971</v>
      </c>
      <c r="E2794" s="8" t="s">
        <v>4972</v>
      </c>
      <c r="F2794" s="24">
        <v>0.33999999999999903</v>
      </c>
      <c r="G2794" s="24">
        <v>1</v>
      </c>
      <c r="H2794" s="25">
        <v>360.99860000000001</v>
      </c>
      <c r="I2794" s="25">
        <v>16.6646</v>
      </c>
      <c r="J2794" s="15">
        <v>668</v>
      </c>
      <c r="K2794" s="15">
        <v>204</v>
      </c>
      <c r="L2794" s="13">
        <v>4.6199999999999998E-2</v>
      </c>
      <c r="M2794" s="7">
        <v>1.3359147899999999</v>
      </c>
      <c r="N2794" s="26">
        <v>0.5</v>
      </c>
      <c r="O2794" s="27" t="s">
        <v>22</v>
      </c>
      <c r="P2794" s="8">
        <v>0.62572463160000003</v>
      </c>
      <c r="Q2794" s="24">
        <v>0.34</v>
      </c>
      <c r="R2794" t="str">
        <f>IF($Q2794*100&gt;=VLOOKUP($O2794,margin_ranges!$A$5:$C$10,2,FALSE),IF($Q2794*100&lt;=VLOOKUP($O2794,margin_ranges!$A$5:$C$10,3,FALSE)+10,"IN RANGE","ABOVE RANGE"),"BELOW RANGE")</f>
        <v>IN RANGE</v>
      </c>
      <c r="S2794">
        <f>MIN(VLOOKUP($O2794,margin_ranges!$A$5:$D$10,4,FALSE),$P2794*100)</f>
        <v>29.75</v>
      </c>
      <c r="T2794" s="29">
        <f>(1-$S2794/100)/(1-$F2794)-1</f>
        <v>6.4393939393937671E-2</v>
      </c>
      <c r="U2794" s="19" t="str">
        <f>IF(ABS(IFERROR(T2794,0))&gt;0.05,INDEX(margin_ranges!$C$13:$C$16,MATCH($F2794*100,margin_ranges!$B$13:$B$16,1)),"")</f>
        <v>Balanced (Type B)</v>
      </c>
      <c r="V2794">
        <f>MIN(VLOOKUP($U2794,margin_ranges!$A$5:$D$10,4,FALSE),$P2794*100)</f>
        <v>29.75</v>
      </c>
      <c r="Y2794" s="29">
        <f t="shared" si="43"/>
        <v>6.4393939393937671E-2</v>
      </c>
    </row>
    <row r="2795" spans="1:25" x14ac:dyDescent="0.3">
      <c r="A2795" s="8" t="s">
        <v>17</v>
      </c>
      <c r="B2795" s="8" t="s">
        <v>4965</v>
      </c>
      <c r="C2795" s="8" t="s">
        <v>4966</v>
      </c>
      <c r="D2795" s="8" t="s">
        <v>4969</v>
      </c>
      <c r="E2795" s="8" t="s">
        <v>4970</v>
      </c>
      <c r="F2795" s="24">
        <v>0.3</v>
      </c>
      <c r="G2795" s="24">
        <v>0</v>
      </c>
      <c r="H2795" s="25">
        <v>12.3523</v>
      </c>
      <c r="I2795" s="25">
        <v>2.6444000000000001</v>
      </c>
      <c r="J2795" s="15">
        <v>78</v>
      </c>
      <c r="K2795" s="15">
        <v>23</v>
      </c>
      <c r="L2795" s="13">
        <v>0.21410000000000001</v>
      </c>
      <c r="M2795" s="7">
        <v>0.98480093000000002</v>
      </c>
      <c r="N2795" s="26">
        <v>0.5</v>
      </c>
      <c r="O2795" s="27" t="s">
        <v>92</v>
      </c>
      <c r="P2795" s="8">
        <v>0.49228317599999999</v>
      </c>
      <c r="Q2795" s="24">
        <v>0.3</v>
      </c>
      <c r="R2795" t="str">
        <f>IF($Q2795*100&gt;=VLOOKUP($O2795,margin_ranges!$A$5:$C$10,2,FALSE),IF($Q2795*100&lt;=VLOOKUP($O2795,margin_ranges!$A$5:$C$10,3,FALSE)+10,"IN RANGE","ABOVE RANGE"),"BELOW RANGE")</f>
        <v>IN RANGE</v>
      </c>
      <c r="S2795">
        <f>MIN(VLOOKUP($O2795,margin_ranges!$A$5:$D$10,4,FALSE),$P2795*100)</f>
        <v>29.75</v>
      </c>
      <c r="T2795" s="29">
        <f>(1-$S2795/100)/(1-$F2795)-1</f>
        <v>3.5714285714285587E-3</v>
      </c>
      <c r="U2795" s="19" t="str">
        <f>IF(ABS(IFERROR(T2795,0))&gt;0.05,INDEX(margin_ranges!$C$13:$C$16,MATCH($F2795*100,margin_ranges!$B$13:$B$16,1)),"")</f>
        <v/>
      </c>
      <c r="V2795" t="e">
        <f>MIN(VLOOKUP($U2795,margin_ranges!$A$5:$D$10,4,FALSE),$P2795*100)</f>
        <v>#N/A</v>
      </c>
      <c r="Y2795" s="29" t="e">
        <f t="shared" si="43"/>
        <v>#N/A</v>
      </c>
    </row>
    <row r="2796" spans="1:25" x14ac:dyDescent="0.3">
      <c r="A2796" s="8" t="s">
        <v>17</v>
      </c>
      <c r="B2796" s="8" t="s">
        <v>4965</v>
      </c>
      <c r="C2796" s="8" t="s">
        <v>4966</v>
      </c>
      <c r="D2796" s="8" t="s">
        <v>4973</v>
      </c>
      <c r="E2796" s="8" t="s">
        <v>4974</v>
      </c>
      <c r="F2796" s="24">
        <v>0.3</v>
      </c>
      <c r="G2796" s="24">
        <v>0</v>
      </c>
      <c r="H2796" s="25">
        <v>3.101</v>
      </c>
      <c r="I2796" s="25">
        <v>0.79330000000000001</v>
      </c>
      <c r="J2796" s="15">
        <v>21</v>
      </c>
      <c r="K2796" s="15">
        <v>6</v>
      </c>
      <c r="L2796" s="13">
        <v>0.25580000000000003</v>
      </c>
      <c r="M2796" s="7">
        <v>0.88250494999999995</v>
      </c>
      <c r="N2796" s="26">
        <v>0.5</v>
      </c>
      <c r="O2796" s="27" t="s">
        <v>92</v>
      </c>
      <c r="P2796" s="8">
        <v>0.43343094139999999</v>
      </c>
      <c r="Q2796" s="24">
        <v>0.3</v>
      </c>
      <c r="R2796" t="str">
        <f>IF($Q2796*100&gt;=VLOOKUP($O2796,margin_ranges!$A$5:$C$10,2,FALSE),IF($Q2796*100&lt;=VLOOKUP($O2796,margin_ranges!$A$5:$C$10,3,FALSE)+10,"IN RANGE","ABOVE RANGE"),"BELOW RANGE")</f>
        <v>IN RANGE</v>
      </c>
      <c r="S2796">
        <f>MIN(VLOOKUP($O2796,margin_ranges!$A$5:$D$10,4,FALSE),$P2796*100)</f>
        <v>29.75</v>
      </c>
      <c r="T2796" s="29">
        <f>(1-$S2796/100)/(1-$F2796)-1</f>
        <v>3.5714285714285587E-3</v>
      </c>
      <c r="U2796" s="19" t="str">
        <f>IF(ABS(IFERROR(T2796,0))&gt;0.05,INDEX(margin_ranges!$C$13:$C$16,MATCH($F2796*100,margin_ranges!$B$13:$B$16,1)),"")</f>
        <v/>
      </c>
      <c r="V2796" t="e">
        <f>MIN(VLOOKUP($U2796,margin_ranges!$A$5:$D$10,4,FALSE),$P2796*100)</f>
        <v>#N/A</v>
      </c>
      <c r="Y2796" s="29" t="e">
        <f t="shared" si="43"/>
        <v>#N/A</v>
      </c>
    </row>
    <row r="2797" spans="1:25" x14ac:dyDescent="0.3">
      <c r="A2797" s="8" t="s">
        <v>17</v>
      </c>
      <c r="B2797" s="8" t="s">
        <v>4965</v>
      </c>
      <c r="C2797" s="8" t="s">
        <v>4966</v>
      </c>
      <c r="D2797" s="8" t="s">
        <v>4975</v>
      </c>
      <c r="E2797" s="8" t="s">
        <v>4976</v>
      </c>
      <c r="F2797" s="24">
        <v>0.3</v>
      </c>
      <c r="G2797" s="24">
        <v>0</v>
      </c>
      <c r="H2797" s="25">
        <v>15.741099999999999</v>
      </c>
      <c r="I2797" s="25">
        <v>3.5754000000000001</v>
      </c>
      <c r="J2797" s="15">
        <v>105</v>
      </c>
      <c r="K2797" s="15">
        <v>31</v>
      </c>
      <c r="L2797" s="13">
        <v>0.2271</v>
      </c>
      <c r="M2797" s="7">
        <v>0.97472380000000003</v>
      </c>
      <c r="N2797" s="26">
        <v>0.5</v>
      </c>
      <c r="O2797" s="27" t="s">
        <v>92</v>
      </c>
      <c r="P2797" s="8">
        <v>0.48703417519999997</v>
      </c>
      <c r="Q2797" s="24">
        <v>0.3</v>
      </c>
      <c r="R2797" t="str">
        <f>IF($Q2797*100&gt;=VLOOKUP($O2797,margin_ranges!$A$5:$C$10,2,FALSE),IF($Q2797*100&lt;=VLOOKUP($O2797,margin_ranges!$A$5:$C$10,3,FALSE)+10,"IN RANGE","ABOVE RANGE"),"BELOW RANGE")</f>
        <v>IN RANGE</v>
      </c>
      <c r="S2797">
        <f>MIN(VLOOKUP($O2797,margin_ranges!$A$5:$D$10,4,FALSE),$P2797*100)</f>
        <v>29.75</v>
      </c>
      <c r="T2797" s="29">
        <f>(1-$S2797/100)/(1-$F2797)-1</f>
        <v>3.5714285714285587E-3</v>
      </c>
      <c r="U2797" s="19" t="str">
        <f>IF(ABS(IFERROR(T2797,0))&gt;0.05,INDEX(margin_ranges!$C$13:$C$16,MATCH($F2797*100,margin_ranges!$B$13:$B$16,1)),"")</f>
        <v/>
      </c>
      <c r="V2797" t="e">
        <f>MIN(VLOOKUP($U2797,margin_ranges!$A$5:$D$10,4,FALSE),$P2797*100)</f>
        <v>#N/A</v>
      </c>
      <c r="Y2797" s="29" t="e">
        <f t="shared" si="43"/>
        <v>#N/A</v>
      </c>
    </row>
    <row r="2798" spans="1:25" x14ac:dyDescent="0.3">
      <c r="A2798" s="8" t="s">
        <v>17</v>
      </c>
      <c r="B2798" s="8" t="s">
        <v>4965</v>
      </c>
      <c r="C2798" s="8" t="s">
        <v>4966</v>
      </c>
      <c r="D2798" s="8" t="s">
        <v>4983</v>
      </c>
      <c r="E2798" s="8" t="s">
        <v>4984</v>
      </c>
      <c r="F2798" s="24">
        <v>0.28999999999999998</v>
      </c>
      <c r="G2798" s="24">
        <v>0</v>
      </c>
      <c r="H2798" s="25">
        <v>11.817</v>
      </c>
      <c r="I2798" s="25">
        <v>0.27789999999999998</v>
      </c>
      <c r="J2798" s="15">
        <v>7</v>
      </c>
      <c r="K2798" s="15">
        <v>2</v>
      </c>
      <c r="L2798" s="13">
        <v>2.35E-2</v>
      </c>
      <c r="M2798" s="7">
        <v>0.80858611999999996</v>
      </c>
      <c r="N2798" s="26">
        <v>0.5</v>
      </c>
      <c r="O2798" s="27" t="s">
        <v>22</v>
      </c>
      <c r="P2798" s="8">
        <v>0.38163667579999999</v>
      </c>
      <c r="Q2798" s="24">
        <v>0.28999999999999998</v>
      </c>
      <c r="R2798" t="str">
        <f>IF($Q2798*100&gt;=VLOOKUP($O2798,margin_ranges!$A$5:$C$10,2,FALSE),IF($Q2798*100&lt;=VLOOKUP($O2798,margin_ranges!$A$5:$C$10,3,FALSE)+10,"IN RANGE","ABOVE RANGE"),"BELOW RANGE")</f>
        <v>IN RANGE</v>
      </c>
      <c r="S2798">
        <f>MIN(VLOOKUP($O2798,margin_ranges!$A$5:$D$10,4,FALSE),$P2798*100)</f>
        <v>29.75</v>
      </c>
      <c r="T2798" s="29">
        <f>(1-$S2798/100)/(1-$F2798)-1</f>
        <v>-1.0563380281690127E-2</v>
      </c>
      <c r="U2798" s="19" t="str">
        <f>IF(ABS(IFERROR(T2798,0))&gt;0.05,INDEX(margin_ranges!$C$13:$C$16,MATCH($F2798*100,margin_ranges!$B$13:$B$16,1)),"")</f>
        <v/>
      </c>
      <c r="V2798" t="e">
        <f>MIN(VLOOKUP($U2798,margin_ranges!$A$5:$D$10,4,FALSE),$P2798*100)</f>
        <v>#N/A</v>
      </c>
      <c r="Y2798" s="29" t="e">
        <f t="shared" si="43"/>
        <v>#N/A</v>
      </c>
    </row>
    <row r="2799" spans="1:25" x14ac:dyDescent="0.3">
      <c r="A2799" s="8" t="s">
        <v>17</v>
      </c>
      <c r="B2799" s="8" t="s">
        <v>4965</v>
      </c>
      <c r="C2799" s="8" t="s">
        <v>4966</v>
      </c>
      <c r="D2799" s="8" t="s">
        <v>11972</v>
      </c>
      <c r="E2799" s="8" t="s">
        <v>11973</v>
      </c>
      <c r="F2799" s="24">
        <v>0.25</v>
      </c>
      <c r="G2799" s="24">
        <v>0</v>
      </c>
      <c r="H2799" s="25">
        <v>1.1556</v>
      </c>
      <c r="I2799" s="25">
        <v>0.23069999999999999</v>
      </c>
      <c r="J2799" s="15">
        <v>7</v>
      </c>
      <c r="K2799" s="15">
        <v>2</v>
      </c>
      <c r="L2799" s="13">
        <v>0.1996</v>
      </c>
      <c r="M2799" s="7">
        <v>0.95873065000000002</v>
      </c>
      <c r="N2799" s="26">
        <v>0.5</v>
      </c>
      <c r="O2799" s="27" t="s">
        <v>92</v>
      </c>
      <c r="P2799" s="8">
        <v>0.47847708849999998</v>
      </c>
      <c r="Q2799" s="24">
        <v>0.25</v>
      </c>
      <c r="R2799" t="str">
        <f>IF($Q2799*100&gt;=VLOOKUP($O2799,margin_ranges!$A$5:$C$10,2,FALSE),IF($Q2799*100&lt;=VLOOKUP($O2799,margin_ranges!$A$5:$C$10,3,FALSE)+10,"IN RANGE","ABOVE RANGE"),"BELOW RANGE")</f>
        <v>IN RANGE</v>
      </c>
      <c r="S2799">
        <f>MIN(VLOOKUP($O2799,margin_ranges!$A$5:$D$10,4,FALSE),$P2799*100)</f>
        <v>29.75</v>
      </c>
      <c r="T2799" s="29">
        <f>(1-$S2799/100)/(1-$F2799)-1</f>
        <v>-6.3333333333333353E-2</v>
      </c>
      <c r="U2799" s="19" t="str">
        <f>IF(ABS(IFERROR(T2799,0))&gt;0.05,INDEX(margin_ranges!$C$13:$C$16,MATCH($F2799*100,margin_ranges!$B$13:$B$16,1)),"")</f>
        <v>Balanced (Type B)</v>
      </c>
      <c r="V2799">
        <f>MIN(VLOOKUP($U2799,margin_ranges!$A$5:$D$10,4,FALSE),$P2799*100)</f>
        <v>29.75</v>
      </c>
      <c r="Y2799" s="29">
        <f t="shared" si="43"/>
        <v>-6.3333333333333353E-2</v>
      </c>
    </row>
    <row r="2800" spans="1:25" x14ac:dyDescent="0.3">
      <c r="A2800" s="8" t="s">
        <v>17</v>
      </c>
      <c r="B2800" s="8" t="s">
        <v>4965</v>
      </c>
      <c r="C2800" s="8" t="s">
        <v>4966</v>
      </c>
      <c r="D2800" s="8" t="s">
        <v>4979</v>
      </c>
      <c r="E2800" s="8" t="s">
        <v>4980</v>
      </c>
      <c r="F2800" s="24">
        <v>0.25</v>
      </c>
      <c r="G2800" s="24">
        <v>0</v>
      </c>
      <c r="H2800" s="25">
        <v>1.1491</v>
      </c>
      <c r="I2800" s="25">
        <v>0.23599999999999999</v>
      </c>
      <c r="J2800" s="15">
        <v>7</v>
      </c>
      <c r="K2800" s="15">
        <v>2</v>
      </c>
      <c r="L2800" s="13">
        <v>0.2054</v>
      </c>
      <c r="M2800" s="7">
        <v>0.97442494000000002</v>
      </c>
      <c r="N2800" s="26">
        <v>0.5</v>
      </c>
      <c r="O2800" s="27" t="s">
        <v>92</v>
      </c>
      <c r="P2800" s="8">
        <v>0.48687684419999999</v>
      </c>
      <c r="Q2800" s="24">
        <v>0.25</v>
      </c>
      <c r="R2800" t="str">
        <f>IF($Q2800*100&gt;=VLOOKUP($O2800,margin_ranges!$A$5:$C$10,2,FALSE),IF($Q2800*100&lt;=VLOOKUP($O2800,margin_ranges!$A$5:$C$10,3,FALSE)+10,"IN RANGE","ABOVE RANGE"),"BELOW RANGE")</f>
        <v>IN RANGE</v>
      </c>
      <c r="S2800">
        <f>MIN(VLOOKUP($O2800,margin_ranges!$A$5:$D$10,4,FALSE),$P2800*100)</f>
        <v>29.75</v>
      </c>
      <c r="T2800" s="29">
        <f>(1-$S2800/100)/(1-$F2800)-1</f>
        <v>-6.3333333333333353E-2</v>
      </c>
      <c r="U2800" s="19" t="str">
        <f>IF(ABS(IFERROR(T2800,0))&gt;0.05,INDEX(margin_ranges!$C$13:$C$16,MATCH($F2800*100,margin_ranges!$B$13:$B$16,1)),"")</f>
        <v>Balanced (Type B)</v>
      </c>
      <c r="V2800">
        <f>MIN(VLOOKUP($U2800,margin_ranges!$A$5:$D$10,4,FALSE),$P2800*100)</f>
        <v>29.75</v>
      </c>
      <c r="Y2800" s="29">
        <f t="shared" si="43"/>
        <v>-6.3333333333333353E-2</v>
      </c>
    </row>
    <row r="2801" spans="1:25" x14ac:dyDescent="0.3">
      <c r="A2801" s="8" t="s">
        <v>35</v>
      </c>
      <c r="B2801" s="8" t="s">
        <v>4985</v>
      </c>
      <c r="C2801" s="8" t="s">
        <v>34</v>
      </c>
      <c r="D2801" s="8" t="s">
        <v>34</v>
      </c>
      <c r="E2801" s="8"/>
      <c r="F2801" s="24">
        <v>0.33718378017905298</v>
      </c>
      <c r="G2801" s="24">
        <v>0.71314805999999997</v>
      </c>
      <c r="H2801" s="25">
        <v>221.4709</v>
      </c>
      <c r="I2801" s="25">
        <v>17.566099999999999</v>
      </c>
      <c r="J2801" s="15">
        <v>363</v>
      </c>
      <c r="K2801" s="15">
        <v>122</v>
      </c>
      <c r="L2801" s="13">
        <v>7.9299999999999995E-2</v>
      </c>
      <c r="M2801" s="7">
        <v>0.68901621000000002</v>
      </c>
      <c r="N2801" s="26">
        <v>0.281389</v>
      </c>
      <c r="O2801" s="27"/>
      <c r="P2801" s="8">
        <v>0.59160757509999995</v>
      </c>
      <c r="Q2801" s="24">
        <v>0.3372</v>
      </c>
      <c r="R2801" t="e">
        <f>IF($Q2801*100&gt;=VLOOKUP($O2801,margin_ranges!$A$5:$C$10,2,FALSE),IF($Q2801*100&lt;=VLOOKUP($O2801,margin_ranges!$A$5:$C$10,3,FALSE)+10,"IN RANGE","ABOVE RANGE"),"BELOW RANGE")</f>
        <v>#N/A</v>
      </c>
      <c r="S2801" t="e">
        <f>MIN(VLOOKUP($O2801,margin_ranges!$A$5:$D$10,4,FALSE),$P2801*100)</f>
        <v>#N/A</v>
      </c>
      <c r="T2801" s="29" t="e">
        <f>(1-$S2801/100)/(1-$F2801)-1</f>
        <v>#N/A</v>
      </c>
      <c r="U2801" s="19" t="str">
        <f>IF(ABS(IFERROR(T2801,0))&gt;0.05,INDEX(margin_ranges!$C$13:$C$16,MATCH($F2801*100,margin_ranges!$B$13:$B$16,1)),"")</f>
        <v/>
      </c>
      <c r="V2801" t="e">
        <f>MIN(VLOOKUP($U2801,margin_ranges!$A$5:$D$10,4,FALSE),$P2801*100)</f>
        <v>#N/A</v>
      </c>
      <c r="Y2801" s="29" t="e">
        <f t="shared" si="43"/>
        <v>#N/A</v>
      </c>
    </row>
    <row r="2802" spans="1:25" x14ac:dyDescent="0.3">
      <c r="A2802" s="8" t="s">
        <v>33</v>
      </c>
      <c r="B2802" s="8" t="s">
        <v>4985</v>
      </c>
      <c r="C2802" s="8" t="s">
        <v>4986</v>
      </c>
      <c r="D2802" s="28" t="s">
        <v>34</v>
      </c>
      <c r="E2802" s="8"/>
      <c r="F2802" s="24">
        <v>0.33718378017905298</v>
      </c>
      <c r="G2802" s="24">
        <v>0.71314805999999997</v>
      </c>
      <c r="H2802" s="25">
        <v>221.4709</v>
      </c>
      <c r="I2802" s="25">
        <v>17.566099999999999</v>
      </c>
      <c r="J2802" s="15">
        <v>363</v>
      </c>
      <c r="K2802" s="15">
        <v>122</v>
      </c>
      <c r="L2802" s="13">
        <v>7.9299999999999995E-2</v>
      </c>
      <c r="M2802" s="7">
        <v>0.68901621000000002</v>
      </c>
      <c r="N2802" s="26">
        <v>0.281389</v>
      </c>
      <c r="O2802" s="27"/>
      <c r="P2802" s="8">
        <v>0.59160757509999995</v>
      </c>
      <c r="Q2802" s="24">
        <v>0.3372</v>
      </c>
      <c r="R2802" t="e">
        <f>IF($Q2802*100&gt;=VLOOKUP($O2802,margin_ranges!$A$5:$C$10,2,FALSE),IF($Q2802*100&lt;=VLOOKUP($O2802,margin_ranges!$A$5:$C$10,3,FALSE)+10,"IN RANGE","ABOVE RANGE"),"BELOW RANGE")</f>
        <v>#N/A</v>
      </c>
      <c r="S2802" t="e">
        <f>MIN(VLOOKUP($O2802,margin_ranges!$A$5:$D$10,4,FALSE),$P2802*100)</f>
        <v>#N/A</v>
      </c>
      <c r="T2802" s="29" t="e">
        <f>(1-$S2802/100)/(1-$F2802)-1</f>
        <v>#N/A</v>
      </c>
      <c r="U2802" s="19" t="str">
        <f>IF(ABS(IFERROR(T2802,0))&gt;0.05,INDEX(margin_ranges!$C$13:$C$16,MATCH($F2802*100,margin_ranges!$B$13:$B$16,1)),"")</f>
        <v/>
      </c>
      <c r="V2802" t="e">
        <f>MIN(VLOOKUP($U2802,margin_ranges!$A$5:$D$10,4,FALSE),$P2802*100)</f>
        <v>#N/A</v>
      </c>
      <c r="Y2802" s="29" t="e">
        <f t="shared" si="43"/>
        <v>#N/A</v>
      </c>
    </row>
    <row r="2803" spans="1:25" x14ac:dyDescent="0.3">
      <c r="A2803" s="8" t="s">
        <v>17</v>
      </c>
      <c r="B2803" s="8" t="s">
        <v>4985</v>
      </c>
      <c r="C2803" s="8" t="s">
        <v>4986</v>
      </c>
      <c r="D2803" s="8" t="s">
        <v>4993</v>
      </c>
      <c r="E2803" s="8" t="s">
        <v>4994</v>
      </c>
      <c r="F2803" s="24">
        <v>0.35</v>
      </c>
      <c r="G2803" s="24">
        <v>1</v>
      </c>
      <c r="H2803" s="25">
        <v>180.3468</v>
      </c>
      <c r="I2803" s="25">
        <v>9.5944000000000003</v>
      </c>
      <c r="J2803" s="15">
        <v>259</v>
      </c>
      <c r="K2803" s="15">
        <v>91</v>
      </c>
      <c r="L2803" s="13">
        <v>5.3199999999999997E-2</v>
      </c>
      <c r="M2803" s="7">
        <v>0.89964189999999999</v>
      </c>
      <c r="N2803" s="26">
        <v>0.4</v>
      </c>
      <c r="O2803" s="27" t="s">
        <v>92</v>
      </c>
      <c r="P2803" s="8">
        <v>0.55537864690000005</v>
      </c>
      <c r="Q2803" s="24">
        <v>0.35</v>
      </c>
      <c r="R2803" t="str">
        <f>IF($Q2803*100&gt;=VLOOKUP($O2803,margin_ranges!$A$5:$C$10,2,FALSE),IF($Q2803*100&lt;=VLOOKUP($O2803,margin_ranges!$A$5:$C$10,3,FALSE)+10,"IN RANGE","ABOVE RANGE"),"BELOW RANGE")</f>
        <v>IN RANGE</v>
      </c>
      <c r="S2803">
        <f>MIN(VLOOKUP($O2803,margin_ranges!$A$5:$D$10,4,FALSE),$P2803*100)</f>
        <v>29.75</v>
      </c>
      <c r="T2803" s="29">
        <f>(1-$S2803/100)/(1-$F2803)-1</f>
        <v>8.0769230769230704E-2</v>
      </c>
      <c r="U2803" s="19" t="str">
        <f>IF(ABS(IFERROR(T2803,0))&gt;0.05,INDEX(margin_ranges!$C$13:$C$16,MATCH($F2803*100,margin_ranges!$B$13:$B$16,1)),"")</f>
        <v>Margin Over Fill (Type C)</v>
      </c>
      <c r="V2803">
        <f>MIN(VLOOKUP($U2803,margin_ranges!$A$5:$D$10,4,FALSE),$P2803*100)</f>
        <v>43</v>
      </c>
      <c r="Y2803" s="29">
        <f t="shared" si="43"/>
        <v>-0.12307692307692297</v>
      </c>
    </row>
    <row r="2804" spans="1:25" x14ac:dyDescent="0.3">
      <c r="A2804" s="8" t="s">
        <v>17</v>
      </c>
      <c r="B2804" s="8" t="s">
        <v>4985</v>
      </c>
      <c r="C2804" s="8" t="s">
        <v>4986</v>
      </c>
      <c r="D2804" s="8" t="s">
        <v>4995</v>
      </c>
      <c r="E2804" s="8" t="s">
        <v>4996</v>
      </c>
      <c r="F2804" s="24">
        <v>0.35</v>
      </c>
      <c r="G2804" s="24">
        <v>0</v>
      </c>
      <c r="H2804" s="25">
        <v>11.317</v>
      </c>
      <c r="I2804" s="25">
        <v>1.0546</v>
      </c>
      <c r="J2804" s="15">
        <v>24</v>
      </c>
      <c r="K2804" s="15">
        <v>8</v>
      </c>
      <c r="L2804" s="13">
        <v>9.3200000000000005E-2</v>
      </c>
      <c r="M2804" s="7">
        <v>0.75972909</v>
      </c>
      <c r="N2804" s="26">
        <v>0.4</v>
      </c>
      <c r="O2804" s="27" t="s">
        <v>92</v>
      </c>
      <c r="P2804" s="8">
        <v>0.47349653219999999</v>
      </c>
      <c r="Q2804" s="24">
        <v>0.35</v>
      </c>
      <c r="R2804" t="str">
        <f>IF($Q2804*100&gt;=VLOOKUP($O2804,margin_ranges!$A$5:$C$10,2,FALSE),IF($Q2804*100&lt;=VLOOKUP($O2804,margin_ranges!$A$5:$C$10,3,FALSE)+10,"IN RANGE","ABOVE RANGE"),"BELOW RANGE")</f>
        <v>IN RANGE</v>
      </c>
      <c r="S2804">
        <f>MIN(VLOOKUP($O2804,margin_ranges!$A$5:$D$10,4,FALSE),$P2804*100)</f>
        <v>29.75</v>
      </c>
      <c r="T2804" s="29">
        <f>(1-$S2804/100)/(1-$F2804)-1</f>
        <v>8.0769230769230704E-2</v>
      </c>
      <c r="U2804" s="19" t="str">
        <f>IF(ABS(IFERROR(T2804,0))&gt;0.05,INDEX(margin_ranges!$C$13:$C$16,MATCH($F2804*100,margin_ranges!$B$13:$B$16,1)),"")</f>
        <v>Margin Over Fill (Type C)</v>
      </c>
      <c r="V2804">
        <f>MIN(VLOOKUP($U2804,margin_ranges!$A$5:$D$10,4,FALSE),$P2804*100)</f>
        <v>43</v>
      </c>
      <c r="Y2804" s="29">
        <f t="shared" si="43"/>
        <v>-0.12307692307692297</v>
      </c>
    </row>
    <row r="2805" spans="1:25" x14ac:dyDescent="0.3">
      <c r="A2805" s="8" t="s">
        <v>17</v>
      </c>
      <c r="B2805" s="8" t="s">
        <v>4985</v>
      </c>
      <c r="C2805" s="8" t="s">
        <v>4986</v>
      </c>
      <c r="D2805" s="8" t="s">
        <v>4987</v>
      </c>
      <c r="E2805" s="8" t="s">
        <v>4988</v>
      </c>
      <c r="F2805" s="24">
        <v>0.3</v>
      </c>
      <c r="G2805" s="24">
        <v>0</v>
      </c>
      <c r="H2805" s="25">
        <v>7.3418000000000001</v>
      </c>
      <c r="I2805" s="25">
        <v>1.0499000000000001</v>
      </c>
      <c r="J2805" s="15">
        <v>22</v>
      </c>
      <c r="K2805" s="15">
        <v>7</v>
      </c>
      <c r="L2805" s="13">
        <v>0.14299999999999999</v>
      </c>
      <c r="M2805" s="7">
        <v>0.68792434999999996</v>
      </c>
      <c r="N2805" s="26">
        <v>0.3</v>
      </c>
      <c r="O2805" s="27" t="s">
        <v>92</v>
      </c>
      <c r="P2805" s="8">
        <v>0.56390553610000005</v>
      </c>
      <c r="Q2805" s="24">
        <v>0.3</v>
      </c>
      <c r="R2805" t="str">
        <f>IF($Q2805*100&gt;=VLOOKUP($O2805,margin_ranges!$A$5:$C$10,2,FALSE),IF($Q2805*100&lt;=VLOOKUP($O2805,margin_ranges!$A$5:$C$10,3,FALSE)+10,"IN RANGE","ABOVE RANGE"),"BELOW RANGE")</f>
        <v>IN RANGE</v>
      </c>
      <c r="S2805">
        <f>MIN(VLOOKUP($O2805,margin_ranges!$A$5:$D$10,4,FALSE),$P2805*100)</f>
        <v>29.75</v>
      </c>
      <c r="T2805" s="29">
        <f>(1-$S2805/100)/(1-$F2805)-1</f>
        <v>3.5714285714285587E-3</v>
      </c>
      <c r="U2805" s="19" t="str">
        <f>IF(ABS(IFERROR(T2805,0))&gt;0.05,INDEX(margin_ranges!$C$13:$C$16,MATCH($F2805*100,margin_ranges!$B$13:$B$16,1)),"")</f>
        <v/>
      </c>
      <c r="V2805" t="e">
        <f>MIN(VLOOKUP($U2805,margin_ranges!$A$5:$D$10,4,FALSE),$P2805*100)</f>
        <v>#N/A</v>
      </c>
      <c r="Y2805" s="29" t="e">
        <f t="shared" si="43"/>
        <v>#N/A</v>
      </c>
    </row>
    <row r="2806" spans="1:25" x14ac:dyDescent="0.3">
      <c r="A2806" s="8" t="s">
        <v>17</v>
      </c>
      <c r="B2806" s="8" t="s">
        <v>4985</v>
      </c>
      <c r="C2806" s="8" t="s">
        <v>4986</v>
      </c>
      <c r="D2806" s="8" t="s">
        <v>4989</v>
      </c>
      <c r="E2806" s="8" t="s">
        <v>4990</v>
      </c>
      <c r="F2806" s="24">
        <v>0.3</v>
      </c>
      <c r="G2806" s="24">
        <v>0</v>
      </c>
      <c r="H2806" s="25">
        <v>12.453900000000001</v>
      </c>
      <c r="I2806" s="25">
        <v>4.7556000000000003</v>
      </c>
      <c r="J2806" s="15">
        <v>35</v>
      </c>
      <c r="K2806" s="15">
        <v>11</v>
      </c>
      <c r="L2806" s="13">
        <v>0.38190000000000002</v>
      </c>
      <c r="M2806" s="7">
        <v>0.24611363999999999</v>
      </c>
      <c r="N2806" s="26">
        <v>0.01</v>
      </c>
      <c r="O2806" s="27" t="s">
        <v>92</v>
      </c>
      <c r="P2806" s="8">
        <v>0.95936836319999996</v>
      </c>
      <c r="Q2806" s="24">
        <v>0.3</v>
      </c>
      <c r="R2806" t="str">
        <f>IF($Q2806*100&gt;=VLOOKUP($O2806,margin_ranges!$A$5:$C$10,2,FALSE),IF($Q2806*100&lt;=VLOOKUP($O2806,margin_ranges!$A$5:$C$10,3,FALSE)+10,"IN RANGE","ABOVE RANGE"),"BELOW RANGE")</f>
        <v>IN RANGE</v>
      </c>
      <c r="S2806">
        <f>MIN(VLOOKUP($O2806,margin_ranges!$A$5:$D$10,4,FALSE),$P2806*100)</f>
        <v>29.75</v>
      </c>
      <c r="T2806" s="29">
        <f>(1-$S2806/100)/(1-$F2806)-1</f>
        <v>3.5714285714285587E-3</v>
      </c>
      <c r="U2806" s="19" t="str">
        <f>IF(ABS(IFERROR(T2806,0))&gt;0.05,INDEX(margin_ranges!$C$13:$C$16,MATCH($F2806*100,margin_ranges!$B$13:$B$16,1)),"")</f>
        <v/>
      </c>
      <c r="V2806" t="e">
        <f>MIN(VLOOKUP($U2806,margin_ranges!$A$5:$D$10,4,FALSE),$P2806*100)</f>
        <v>#N/A</v>
      </c>
      <c r="Y2806" s="29" t="e">
        <f t="shared" si="43"/>
        <v>#N/A</v>
      </c>
    </row>
    <row r="2807" spans="1:25" x14ac:dyDescent="0.3">
      <c r="A2807" s="8" t="s">
        <v>17</v>
      </c>
      <c r="B2807" s="8" t="s">
        <v>4985</v>
      </c>
      <c r="C2807" s="8" t="s">
        <v>4986</v>
      </c>
      <c r="D2807" s="8" t="s">
        <v>4997</v>
      </c>
      <c r="E2807" s="8" t="s">
        <v>4998</v>
      </c>
      <c r="F2807" s="24">
        <v>0.3</v>
      </c>
      <c r="G2807" s="24">
        <v>0</v>
      </c>
      <c r="H2807" s="25">
        <v>3.8288000000000002</v>
      </c>
      <c r="I2807" s="25">
        <v>0.61919999999999997</v>
      </c>
      <c r="J2807" s="15">
        <v>10</v>
      </c>
      <c r="K2807" s="15">
        <v>3</v>
      </c>
      <c r="L2807" s="13">
        <v>0.16170000000000001</v>
      </c>
      <c r="M2807" s="7">
        <v>0.55904949000000004</v>
      </c>
      <c r="N2807" s="26">
        <v>0.2</v>
      </c>
      <c r="O2807" s="27" t="s">
        <v>92</v>
      </c>
      <c r="P2807" s="8">
        <v>0.64224991750000004</v>
      </c>
      <c r="Q2807" s="24">
        <v>0.3</v>
      </c>
      <c r="R2807" t="str">
        <f>IF($Q2807*100&gt;=VLOOKUP($O2807,margin_ranges!$A$5:$C$10,2,FALSE),IF($Q2807*100&lt;=VLOOKUP($O2807,margin_ranges!$A$5:$C$10,3,FALSE)+10,"IN RANGE","ABOVE RANGE"),"BELOW RANGE")</f>
        <v>IN RANGE</v>
      </c>
      <c r="S2807">
        <f>MIN(VLOOKUP($O2807,margin_ranges!$A$5:$D$10,4,FALSE),$P2807*100)</f>
        <v>29.75</v>
      </c>
      <c r="T2807" s="29">
        <f>(1-$S2807/100)/(1-$F2807)-1</f>
        <v>3.5714285714285587E-3</v>
      </c>
      <c r="U2807" s="19" t="str">
        <f>IF(ABS(IFERROR(T2807,0))&gt;0.05,INDEX(margin_ranges!$C$13:$C$16,MATCH($F2807*100,margin_ranges!$B$13:$B$16,1)),"")</f>
        <v/>
      </c>
      <c r="V2807" t="e">
        <f>MIN(VLOOKUP($U2807,margin_ranges!$A$5:$D$10,4,FALSE),$P2807*100)</f>
        <v>#N/A</v>
      </c>
      <c r="Y2807" s="29" t="e">
        <f t="shared" si="43"/>
        <v>#N/A</v>
      </c>
    </row>
    <row r="2808" spans="1:25" x14ac:dyDescent="0.3">
      <c r="A2808" s="8" t="s">
        <v>17</v>
      </c>
      <c r="B2808" s="8" t="s">
        <v>4985</v>
      </c>
      <c r="C2808" s="8" t="s">
        <v>4986</v>
      </c>
      <c r="D2808" s="8" t="s">
        <v>4991</v>
      </c>
      <c r="E2808" s="8" t="s">
        <v>4992</v>
      </c>
      <c r="F2808" s="24">
        <v>0.249999999999999</v>
      </c>
      <c r="G2808" s="24">
        <v>0</v>
      </c>
      <c r="H2808" s="25">
        <v>6.1786000000000003</v>
      </c>
      <c r="I2808" s="25">
        <v>0.49230000000000002</v>
      </c>
      <c r="J2808" s="15">
        <v>13</v>
      </c>
      <c r="K2808" s="15">
        <v>3</v>
      </c>
      <c r="L2808" s="13">
        <v>7.9699999999999993E-2</v>
      </c>
      <c r="M2808" s="7">
        <v>0.87704585000000002</v>
      </c>
      <c r="N2808" s="26">
        <v>0.4</v>
      </c>
      <c r="O2808" s="27" t="s">
        <v>92</v>
      </c>
      <c r="P2808" s="8">
        <v>0.54392350199999995</v>
      </c>
      <c r="Q2808" s="24">
        <v>0.25</v>
      </c>
      <c r="R2808" t="str">
        <f>IF($Q2808*100&gt;=VLOOKUP($O2808,margin_ranges!$A$5:$C$10,2,FALSE),IF($Q2808*100&lt;=VLOOKUP($O2808,margin_ranges!$A$5:$C$10,3,FALSE)+10,"IN RANGE","ABOVE RANGE"),"BELOW RANGE")</f>
        <v>IN RANGE</v>
      </c>
      <c r="S2808">
        <f>MIN(VLOOKUP($O2808,margin_ranges!$A$5:$D$10,4,FALSE),$P2808*100)</f>
        <v>29.75</v>
      </c>
      <c r="T2808" s="29">
        <f>(1-$S2808/100)/(1-$F2808)-1</f>
        <v>-6.3333333333334574E-2</v>
      </c>
      <c r="U2808" s="19" t="str">
        <f>IF(ABS(IFERROR(T2808,0))&gt;0.05,INDEX(margin_ranges!$C$13:$C$16,MATCH($F2808*100,margin_ranges!$B$13:$B$16,1)),"")</f>
        <v>Maximize Fill (Type A+)</v>
      </c>
      <c r="V2808">
        <f>MIN(VLOOKUP($U2808,margin_ranges!$A$5:$D$10,4,FALSE),$P2808*100)</f>
        <v>19.75</v>
      </c>
      <c r="Y2808" s="29">
        <f t="shared" si="43"/>
        <v>6.9999999999998508E-2</v>
      </c>
    </row>
    <row r="2809" spans="1:25" x14ac:dyDescent="0.3">
      <c r="A2809" s="8" t="s">
        <v>35</v>
      </c>
      <c r="B2809" s="8" t="s">
        <v>4999</v>
      </c>
      <c r="C2809" s="8" t="s">
        <v>34</v>
      </c>
      <c r="D2809" s="8" t="s">
        <v>34</v>
      </c>
      <c r="E2809" s="8"/>
      <c r="F2809" s="24">
        <v>0.3</v>
      </c>
      <c r="G2809" s="24">
        <v>1</v>
      </c>
      <c r="H2809" s="25">
        <v>276.81150000000002</v>
      </c>
      <c r="I2809" s="25">
        <v>10.3856</v>
      </c>
      <c r="J2809" s="15">
        <v>429</v>
      </c>
      <c r="K2809" s="15">
        <v>118</v>
      </c>
      <c r="L2809" s="13">
        <v>3.7499999999999999E-2</v>
      </c>
      <c r="M2809" s="7">
        <v>1.3765787700000001</v>
      </c>
      <c r="N2809" s="26">
        <v>0.5</v>
      </c>
      <c r="O2809" s="27"/>
      <c r="P2809" s="8">
        <v>0.63678068350000006</v>
      </c>
      <c r="Q2809" s="24">
        <v>0.3</v>
      </c>
      <c r="R2809" t="e">
        <f>IF($Q2809*100&gt;=VLOOKUP($O2809,margin_ranges!$A$5:$C$10,2,FALSE),IF($Q2809*100&lt;=VLOOKUP($O2809,margin_ranges!$A$5:$C$10,3,FALSE)+10,"IN RANGE","ABOVE RANGE"),"BELOW RANGE")</f>
        <v>#N/A</v>
      </c>
      <c r="S2809" t="e">
        <f>MIN(VLOOKUP($O2809,margin_ranges!$A$5:$D$10,4,FALSE),$P2809*100)</f>
        <v>#N/A</v>
      </c>
      <c r="T2809" s="29" t="e">
        <f>(1-$S2809/100)/(1-$F2809)-1</f>
        <v>#N/A</v>
      </c>
      <c r="U2809" s="19" t="str">
        <f>IF(ABS(IFERROR(T2809,0))&gt;0.05,INDEX(margin_ranges!$C$13:$C$16,MATCH($F2809*100,margin_ranges!$B$13:$B$16,1)),"")</f>
        <v/>
      </c>
      <c r="V2809" t="e">
        <f>MIN(VLOOKUP($U2809,margin_ranges!$A$5:$D$10,4,FALSE),$P2809*100)</f>
        <v>#N/A</v>
      </c>
      <c r="Y2809" s="29" t="e">
        <f t="shared" si="43"/>
        <v>#N/A</v>
      </c>
    </row>
    <row r="2810" spans="1:25" x14ac:dyDescent="0.3">
      <c r="A2810" s="8" t="s">
        <v>33</v>
      </c>
      <c r="B2810" s="8" t="s">
        <v>4999</v>
      </c>
      <c r="C2810" s="8" t="s">
        <v>5000</v>
      </c>
      <c r="D2810" s="8" t="s">
        <v>34</v>
      </c>
      <c r="E2810" s="8"/>
      <c r="F2810" s="24">
        <v>0.3</v>
      </c>
      <c r="G2810" s="24">
        <v>1</v>
      </c>
      <c r="H2810" s="25">
        <v>276.81150000000002</v>
      </c>
      <c r="I2810" s="25">
        <v>10.3856</v>
      </c>
      <c r="J2810" s="15">
        <v>429</v>
      </c>
      <c r="K2810" s="15">
        <v>118</v>
      </c>
      <c r="L2810" s="13">
        <v>3.7499999999999999E-2</v>
      </c>
      <c r="M2810" s="7">
        <v>1.3765787700000001</v>
      </c>
      <c r="N2810" s="26">
        <v>0.5</v>
      </c>
      <c r="O2810" s="27"/>
      <c r="P2810" s="8">
        <v>0.63678068350000006</v>
      </c>
      <c r="Q2810" s="24">
        <v>0.3</v>
      </c>
      <c r="R2810" t="e">
        <f>IF($Q2810*100&gt;=VLOOKUP($O2810,margin_ranges!$A$5:$C$10,2,FALSE),IF($Q2810*100&lt;=VLOOKUP($O2810,margin_ranges!$A$5:$C$10,3,FALSE)+10,"IN RANGE","ABOVE RANGE"),"BELOW RANGE")</f>
        <v>#N/A</v>
      </c>
      <c r="S2810" t="e">
        <f>MIN(VLOOKUP($O2810,margin_ranges!$A$5:$D$10,4,FALSE),$P2810*100)</f>
        <v>#N/A</v>
      </c>
      <c r="T2810" s="29" t="e">
        <f>(1-$S2810/100)/(1-$F2810)-1</f>
        <v>#N/A</v>
      </c>
      <c r="U2810" s="19" t="str">
        <f>IF(ABS(IFERROR(T2810,0))&gt;0.05,INDEX(margin_ranges!$C$13:$C$16,MATCH($F2810*100,margin_ranges!$B$13:$B$16,1)),"")</f>
        <v/>
      </c>
      <c r="V2810" t="e">
        <f>MIN(VLOOKUP($U2810,margin_ranges!$A$5:$D$10,4,FALSE),$P2810*100)</f>
        <v>#N/A</v>
      </c>
      <c r="Y2810" s="29" t="e">
        <f t="shared" si="43"/>
        <v>#N/A</v>
      </c>
    </row>
    <row r="2811" spans="1:25" x14ac:dyDescent="0.3">
      <c r="A2811" s="8" t="s">
        <v>17</v>
      </c>
      <c r="B2811" s="8" t="s">
        <v>4999</v>
      </c>
      <c r="C2811" s="8" t="s">
        <v>5000</v>
      </c>
      <c r="D2811" s="8" t="s">
        <v>5001</v>
      </c>
      <c r="E2811" s="8" t="s">
        <v>5002</v>
      </c>
      <c r="F2811" s="24">
        <v>0.3</v>
      </c>
      <c r="G2811" s="24">
        <v>1</v>
      </c>
      <c r="H2811" s="25">
        <v>276.81150000000002</v>
      </c>
      <c r="I2811" s="25">
        <v>10.3856</v>
      </c>
      <c r="J2811" s="15">
        <v>429</v>
      </c>
      <c r="K2811" s="15">
        <v>118</v>
      </c>
      <c r="L2811" s="13">
        <v>3.7499999999999999E-2</v>
      </c>
      <c r="M2811" s="7">
        <v>1.3765787700000001</v>
      </c>
      <c r="N2811" s="26">
        <v>0.5</v>
      </c>
      <c r="O2811" s="27" t="s">
        <v>162</v>
      </c>
      <c r="P2811" s="8">
        <v>0.63678068350000006</v>
      </c>
      <c r="Q2811" s="24">
        <v>0.3</v>
      </c>
      <c r="R2811" t="str">
        <f>IF($Q2811*100&gt;=VLOOKUP($O2811,margin_ranges!$A$5:$C$10,2,FALSE),IF($Q2811*100&lt;=VLOOKUP($O2811,margin_ranges!$A$5:$C$10,3,FALSE)+10,"IN RANGE","ABOVE RANGE"),"BELOW RANGE")</f>
        <v>IN RANGE</v>
      </c>
      <c r="S2811">
        <f>MIN(VLOOKUP($O2811,margin_ranges!$A$5:$D$10,4,FALSE),$P2811*100)</f>
        <v>43</v>
      </c>
      <c r="T2811" s="29">
        <f>(1-$S2811/100)/(1-$F2811)-1</f>
        <v>-0.18571428571428561</v>
      </c>
      <c r="U2811" s="19" t="str">
        <f>IF(ABS(IFERROR(T2811,0))&gt;0.05,INDEX(margin_ranges!$C$13:$C$16,MATCH($F2811*100,margin_ranges!$B$13:$B$16,1)),"")</f>
        <v>Balanced (Type B)</v>
      </c>
      <c r="V2811">
        <f>MIN(VLOOKUP($U2811,margin_ranges!$A$5:$D$10,4,FALSE),$P2811*100)</f>
        <v>29.75</v>
      </c>
      <c r="Y2811" s="29">
        <f t="shared" si="43"/>
        <v>3.5714285714285587E-3</v>
      </c>
    </row>
    <row r="2812" spans="1:25" x14ac:dyDescent="0.3">
      <c r="A2812" s="8" t="s">
        <v>35</v>
      </c>
      <c r="B2812" s="8" t="s">
        <v>5003</v>
      </c>
      <c r="C2812" s="8" t="s">
        <v>34</v>
      </c>
      <c r="D2812" s="8" t="s">
        <v>34</v>
      </c>
      <c r="E2812" s="8"/>
      <c r="F2812" s="24">
        <v>0.31450827250244801</v>
      </c>
      <c r="G2812" s="24">
        <v>0.99949222000000004</v>
      </c>
      <c r="H2812" s="25">
        <v>3653.4274999999998</v>
      </c>
      <c r="I2812" s="25">
        <v>765.97810000000004</v>
      </c>
      <c r="J2812" s="15">
        <v>33510</v>
      </c>
      <c r="K2812" s="15">
        <v>9636</v>
      </c>
      <c r="L2812" s="13">
        <v>0.2097</v>
      </c>
      <c r="M2812" s="7">
        <v>1.4582865199999999</v>
      </c>
      <c r="N2812" s="26">
        <v>0.9</v>
      </c>
      <c r="O2812" s="27"/>
      <c r="P2812" s="8">
        <v>0.38283733139999998</v>
      </c>
      <c r="Q2812" s="24">
        <v>0.3145</v>
      </c>
      <c r="R2812" t="e">
        <f>IF($Q2812*100&gt;=VLOOKUP($O2812,margin_ranges!$A$5:$C$10,2,FALSE),IF($Q2812*100&lt;=VLOOKUP($O2812,margin_ranges!$A$5:$C$10,3,FALSE)+10,"IN RANGE","ABOVE RANGE"),"BELOW RANGE")</f>
        <v>#N/A</v>
      </c>
      <c r="S2812" t="e">
        <f>MIN(VLOOKUP($O2812,margin_ranges!$A$5:$D$10,4,FALSE),$P2812*100)</f>
        <v>#N/A</v>
      </c>
      <c r="T2812" s="29" t="e">
        <f>(1-$S2812/100)/(1-$F2812)-1</f>
        <v>#N/A</v>
      </c>
      <c r="U2812" s="19" t="str">
        <f>IF(ABS(IFERROR(T2812,0))&gt;0.05,INDEX(margin_ranges!$C$13:$C$16,MATCH($F2812*100,margin_ranges!$B$13:$B$16,1)),"")</f>
        <v/>
      </c>
      <c r="V2812" t="e">
        <f>MIN(VLOOKUP($U2812,margin_ranges!$A$5:$D$10,4,FALSE),$P2812*100)</f>
        <v>#N/A</v>
      </c>
      <c r="Y2812" s="29" t="e">
        <f t="shared" si="43"/>
        <v>#N/A</v>
      </c>
    </row>
    <row r="2813" spans="1:25" x14ac:dyDescent="0.3">
      <c r="A2813" s="8" t="s">
        <v>33</v>
      </c>
      <c r="B2813" s="8" t="s">
        <v>5003</v>
      </c>
      <c r="C2813" s="8" t="s">
        <v>5004</v>
      </c>
      <c r="D2813" s="8" t="s">
        <v>34</v>
      </c>
      <c r="E2813" s="8"/>
      <c r="F2813" s="24">
        <v>0.31450827250244801</v>
      </c>
      <c r="G2813" s="24">
        <v>0.99949222000000004</v>
      </c>
      <c r="H2813" s="25">
        <v>3653.4274999999998</v>
      </c>
      <c r="I2813" s="25">
        <v>765.97810000000004</v>
      </c>
      <c r="J2813" s="15">
        <v>33510</v>
      </c>
      <c r="K2813" s="15">
        <v>9636</v>
      </c>
      <c r="L2813" s="13">
        <v>0.2097</v>
      </c>
      <c r="M2813" s="7">
        <v>1.4582865199999999</v>
      </c>
      <c r="N2813" s="26">
        <v>0.9</v>
      </c>
      <c r="O2813" s="27"/>
      <c r="P2813" s="8">
        <v>0.38283733139999998</v>
      </c>
      <c r="Q2813" s="24">
        <v>0.3145</v>
      </c>
      <c r="R2813" t="e">
        <f>IF($Q2813*100&gt;=VLOOKUP($O2813,margin_ranges!$A$5:$C$10,2,FALSE),IF($Q2813*100&lt;=VLOOKUP($O2813,margin_ranges!$A$5:$C$10,3,FALSE)+10,"IN RANGE","ABOVE RANGE"),"BELOW RANGE")</f>
        <v>#N/A</v>
      </c>
      <c r="S2813" t="e">
        <f>MIN(VLOOKUP($O2813,margin_ranges!$A$5:$D$10,4,FALSE),$P2813*100)</f>
        <v>#N/A</v>
      </c>
      <c r="T2813" s="29" t="e">
        <f>(1-$S2813/100)/(1-$F2813)-1</f>
        <v>#N/A</v>
      </c>
      <c r="U2813" s="19" t="str">
        <f>IF(ABS(IFERROR(T2813,0))&gt;0.05,INDEX(margin_ranges!$C$13:$C$16,MATCH($F2813*100,margin_ranges!$B$13:$B$16,1)),"")</f>
        <v/>
      </c>
      <c r="V2813" t="e">
        <f>MIN(VLOOKUP($U2813,margin_ranges!$A$5:$D$10,4,FALSE),$P2813*100)</f>
        <v>#N/A</v>
      </c>
      <c r="Y2813" s="29" t="e">
        <f t="shared" si="43"/>
        <v>#N/A</v>
      </c>
    </row>
    <row r="2814" spans="1:25" x14ac:dyDescent="0.3">
      <c r="A2814" s="8" t="s">
        <v>17</v>
      </c>
      <c r="B2814" s="8" t="s">
        <v>5003</v>
      </c>
      <c r="C2814" s="8" t="s">
        <v>5004</v>
      </c>
      <c r="D2814" s="8" t="s">
        <v>5011</v>
      </c>
      <c r="E2814" s="8" t="s">
        <v>5012</v>
      </c>
      <c r="F2814" s="24">
        <v>0.28000000000000003</v>
      </c>
      <c r="G2814" s="24">
        <v>1</v>
      </c>
      <c r="H2814" s="25">
        <v>220.1105</v>
      </c>
      <c r="I2814" s="25">
        <v>84.4773</v>
      </c>
      <c r="J2814" s="15">
        <v>3344</v>
      </c>
      <c r="K2814" s="15">
        <v>935</v>
      </c>
      <c r="L2814" s="13">
        <v>0.38379999999999997</v>
      </c>
      <c r="M2814" s="7">
        <v>1.31958887</v>
      </c>
      <c r="N2814" s="26">
        <v>0.9</v>
      </c>
      <c r="O2814" s="27" t="s">
        <v>95</v>
      </c>
      <c r="P2814" s="8">
        <v>0.3179693898</v>
      </c>
      <c r="Q2814" s="24">
        <v>0.28000000000000003</v>
      </c>
      <c r="R2814" t="str">
        <f>IF($Q2814*100&gt;=VLOOKUP($O2814,margin_ranges!$A$5:$C$10,2,FALSE),IF($Q2814*100&lt;=VLOOKUP($O2814,margin_ranges!$A$5:$C$10,3,FALSE)+10,"IN RANGE","ABOVE RANGE"),"BELOW RANGE")</f>
        <v>IN RANGE</v>
      </c>
      <c r="S2814">
        <f>MIN(VLOOKUP($O2814,margin_ranges!$A$5:$D$10,4,FALSE),$P2814*100)</f>
        <v>19.75</v>
      </c>
      <c r="T2814" s="29">
        <f>(1-$S2814/100)/(1-$F2814)-1</f>
        <v>0.11458333333333326</v>
      </c>
      <c r="U2814" s="19" t="str">
        <f>IF(ABS(IFERROR(T2814,0))&gt;0.05,INDEX(margin_ranges!$C$13:$C$16,MATCH($F2814*100,margin_ranges!$B$13:$B$16,1)),"")</f>
        <v>Balanced (Type B)</v>
      </c>
      <c r="V2814">
        <f>MIN(VLOOKUP($U2814,margin_ranges!$A$5:$D$10,4,FALSE),$P2814*100)</f>
        <v>29.75</v>
      </c>
      <c r="Y2814" s="29">
        <f t="shared" si="43"/>
        <v>-2.4305555555555469E-2</v>
      </c>
    </row>
    <row r="2815" spans="1:25" x14ac:dyDescent="0.3">
      <c r="A2815" s="8" t="s">
        <v>17</v>
      </c>
      <c r="B2815" s="8" t="s">
        <v>5003</v>
      </c>
      <c r="C2815" s="8" t="s">
        <v>5004</v>
      </c>
      <c r="D2815" s="8" t="s">
        <v>5005</v>
      </c>
      <c r="E2815" s="8" t="s">
        <v>5006</v>
      </c>
      <c r="F2815" s="24">
        <v>0.34</v>
      </c>
      <c r="G2815" s="24">
        <v>1</v>
      </c>
      <c r="H2815" s="25">
        <v>477.25740000000002</v>
      </c>
      <c r="I2815" s="25">
        <v>132.1249</v>
      </c>
      <c r="J2815" s="15">
        <v>6651</v>
      </c>
      <c r="K2815" s="15">
        <v>2039</v>
      </c>
      <c r="L2815" s="13">
        <v>0.27679999999999999</v>
      </c>
      <c r="M2815" s="7">
        <v>1.6780684299999999</v>
      </c>
      <c r="N2815" s="26">
        <v>0.9</v>
      </c>
      <c r="O2815" s="27" t="s">
        <v>22</v>
      </c>
      <c r="P2815" s="8">
        <v>0.46366907089999998</v>
      </c>
      <c r="Q2815" s="24">
        <v>0.34</v>
      </c>
      <c r="R2815" t="str">
        <f>IF($Q2815*100&gt;=VLOOKUP($O2815,margin_ranges!$A$5:$C$10,2,FALSE),IF($Q2815*100&lt;=VLOOKUP($O2815,margin_ranges!$A$5:$C$10,3,FALSE)+10,"IN RANGE","ABOVE RANGE"),"BELOW RANGE")</f>
        <v>IN RANGE</v>
      </c>
      <c r="S2815">
        <f>MIN(VLOOKUP($O2815,margin_ranges!$A$5:$D$10,4,FALSE),$P2815*100)</f>
        <v>29.75</v>
      </c>
      <c r="T2815" s="29">
        <f>(1-$S2815/100)/(1-$F2815)-1</f>
        <v>6.4393939393939448E-2</v>
      </c>
      <c r="U2815" s="19" t="str">
        <f>IF(ABS(IFERROR(T2815,0))&gt;0.05,INDEX(margin_ranges!$C$13:$C$16,MATCH($F2815*100,margin_ranges!$B$13:$B$16,1)),"")</f>
        <v>Balanced (Type B)</v>
      </c>
      <c r="V2815">
        <f>MIN(VLOOKUP($U2815,margin_ranges!$A$5:$D$10,4,FALSE),$P2815*100)</f>
        <v>29.75</v>
      </c>
      <c r="Y2815" s="29">
        <f t="shared" si="43"/>
        <v>6.4393939393939448E-2</v>
      </c>
    </row>
    <row r="2816" spans="1:25" x14ac:dyDescent="0.3">
      <c r="A2816" s="8" t="s">
        <v>17</v>
      </c>
      <c r="B2816" s="8" t="s">
        <v>5003</v>
      </c>
      <c r="C2816" s="8" t="s">
        <v>5004</v>
      </c>
      <c r="D2816" s="8" t="s">
        <v>5015</v>
      </c>
      <c r="E2816" s="8" t="s">
        <v>5016</v>
      </c>
      <c r="F2816" s="24">
        <v>0.33999999999999903</v>
      </c>
      <c r="G2816" s="24">
        <v>1</v>
      </c>
      <c r="H2816" s="25">
        <v>344.86559999999997</v>
      </c>
      <c r="I2816" s="25">
        <v>199.60669999999999</v>
      </c>
      <c r="J2816" s="15">
        <v>9476</v>
      </c>
      <c r="K2816" s="15">
        <v>2899</v>
      </c>
      <c r="L2816" s="13">
        <v>0.57879999999999998</v>
      </c>
      <c r="M2816" s="7">
        <v>1.5825209099999999</v>
      </c>
      <c r="N2816" s="26">
        <v>0.9</v>
      </c>
      <c r="O2816" s="27" t="s">
        <v>22</v>
      </c>
      <c r="P2816" s="8">
        <v>0.43128713699999999</v>
      </c>
      <c r="Q2816" s="24">
        <v>0.34</v>
      </c>
      <c r="R2816" t="str">
        <f>IF($Q2816*100&gt;=VLOOKUP($O2816,margin_ranges!$A$5:$C$10,2,FALSE),IF($Q2816*100&lt;=VLOOKUP($O2816,margin_ranges!$A$5:$C$10,3,FALSE)+10,"IN RANGE","ABOVE RANGE"),"BELOW RANGE")</f>
        <v>IN RANGE</v>
      </c>
      <c r="S2816">
        <f>MIN(VLOOKUP($O2816,margin_ranges!$A$5:$D$10,4,FALSE),$P2816*100)</f>
        <v>29.75</v>
      </c>
      <c r="T2816" s="29">
        <f>(1-$S2816/100)/(1-$F2816)-1</f>
        <v>6.4393939393937671E-2</v>
      </c>
      <c r="U2816" s="19" t="str">
        <f>IF(ABS(IFERROR(T2816,0))&gt;0.05,INDEX(margin_ranges!$C$13:$C$16,MATCH($F2816*100,margin_ranges!$B$13:$B$16,1)),"")</f>
        <v>Balanced (Type B)</v>
      </c>
      <c r="V2816">
        <f>MIN(VLOOKUP($U2816,margin_ranges!$A$5:$D$10,4,FALSE),$P2816*100)</f>
        <v>29.75</v>
      </c>
      <c r="Y2816" s="29">
        <f t="shared" si="43"/>
        <v>6.4393939393937671E-2</v>
      </c>
    </row>
    <row r="2817" spans="1:25" x14ac:dyDescent="0.3">
      <c r="A2817" s="8" t="s">
        <v>17</v>
      </c>
      <c r="B2817" s="8" t="s">
        <v>5003</v>
      </c>
      <c r="C2817" s="8" t="s">
        <v>5004</v>
      </c>
      <c r="D2817" s="8" t="s">
        <v>5009</v>
      </c>
      <c r="E2817" s="8" t="s">
        <v>5010</v>
      </c>
      <c r="F2817" s="24">
        <v>0.32</v>
      </c>
      <c r="G2817" s="24">
        <v>1</v>
      </c>
      <c r="H2817" s="25">
        <v>222.39060000000001</v>
      </c>
      <c r="I2817" s="25">
        <v>69.5154</v>
      </c>
      <c r="J2817" s="15">
        <v>3372</v>
      </c>
      <c r="K2817" s="15">
        <v>965</v>
      </c>
      <c r="L2817" s="13">
        <v>0.31259999999999999</v>
      </c>
      <c r="M2817" s="7">
        <v>1.61710782</v>
      </c>
      <c r="N2817" s="26">
        <v>0.9</v>
      </c>
      <c r="O2817" s="27" t="s">
        <v>22</v>
      </c>
      <c r="P2817" s="8">
        <v>0.4434508378</v>
      </c>
      <c r="Q2817" s="24">
        <v>0.32</v>
      </c>
      <c r="R2817" t="str">
        <f>IF($Q2817*100&gt;=VLOOKUP($O2817,margin_ranges!$A$5:$C$10,2,FALSE),IF($Q2817*100&lt;=VLOOKUP($O2817,margin_ranges!$A$5:$C$10,3,FALSE)+10,"IN RANGE","ABOVE RANGE"),"BELOW RANGE")</f>
        <v>IN RANGE</v>
      </c>
      <c r="S2817">
        <f>MIN(VLOOKUP($O2817,margin_ranges!$A$5:$D$10,4,FALSE),$P2817*100)</f>
        <v>29.75</v>
      </c>
      <c r="T2817" s="29">
        <f>(1-$S2817/100)/(1-$F2817)-1</f>
        <v>3.3088235294117752E-2</v>
      </c>
      <c r="U2817" s="19" t="str">
        <f>IF(ABS(IFERROR(T2817,0))&gt;0.05,INDEX(margin_ranges!$C$13:$C$16,MATCH($F2817*100,margin_ranges!$B$13:$B$16,1)),"")</f>
        <v/>
      </c>
      <c r="V2817" t="e">
        <f>MIN(VLOOKUP($U2817,margin_ranges!$A$5:$D$10,4,FALSE),$P2817*100)</f>
        <v>#N/A</v>
      </c>
      <c r="Y2817" s="29" t="e">
        <f t="shared" si="43"/>
        <v>#N/A</v>
      </c>
    </row>
    <row r="2818" spans="1:25" x14ac:dyDescent="0.3">
      <c r="A2818" s="8" t="s">
        <v>17</v>
      </c>
      <c r="B2818" s="8" t="s">
        <v>5003</v>
      </c>
      <c r="C2818" s="8" t="s">
        <v>5004</v>
      </c>
      <c r="D2818" s="8" t="s">
        <v>5019</v>
      </c>
      <c r="E2818" s="8" t="s">
        <v>5020</v>
      </c>
      <c r="F2818" s="24">
        <v>0.24001450195858201</v>
      </c>
      <c r="G2818" s="24">
        <v>1</v>
      </c>
      <c r="H2818" s="25">
        <v>151.85830000000001</v>
      </c>
      <c r="I2818" s="25">
        <v>88.507400000000004</v>
      </c>
      <c r="J2818" s="15">
        <v>3144</v>
      </c>
      <c r="K2818" s="15">
        <v>743</v>
      </c>
      <c r="L2818" s="13">
        <v>0.58279999999999998</v>
      </c>
      <c r="M2818" s="7">
        <v>1.18423312</v>
      </c>
      <c r="N2818" s="26">
        <v>0.9</v>
      </c>
      <c r="O2818" s="27" t="s">
        <v>92</v>
      </c>
      <c r="P2818" s="8">
        <v>0.24001450199999999</v>
      </c>
      <c r="Q2818" s="24">
        <v>0.3</v>
      </c>
      <c r="R2818" t="str">
        <f>IF($Q2818*100&gt;=VLOOKUP($O2818,margin_ranges!$A$5:$C$10,2,FALSE),IF($Q2818*100&lt;=VLOOKUP($O2818,margin_ranges!$A$5:$C$10,3,FALSE)+10,"IN RANGE","ABOVE RANGE"),"BELOW RANGE")</f>
        <v>IN RANGE</v>
      </c>
      <c r="S2818">
        <f>MIN(VLOOKUP($O2818,margin_ranges!$A$5:$D$10,4,FALSE),$P2818*100)</f>
        <v>24.001450200000001</v>
      </c>
      <c r="T2818" s="29">
        <f>(1-$S2818/100)/(1-$F2818)-1</f>
        <v>-5.4498405788194759E-11</v>
      </c>
      <c r="U2818" s="19" t="str">
        <f>IF(ABS(IFERROR(T2818,0))&gt;0.05,INDEX(margin_ranges!$C$13:$C$16,MATCH($F2818*100,margin_ranges!$B$13:$B$16,1)),"")</f>
        <v/>
      </c>
      <c r="V2818" t="e">
        <f>MIN(VLOOKUP($U2818,margin_ranges!$A$5:$D$10,4,FALSE),$P2818*100)</f>
        <v>#N/A</v>
      </c>
      <c r="Y2818" s="29" t="e">
        <f t="shared" si="43"/>
        <v>#N/A</v>
      </c>
    </row>
    <row r="2819" spans="1:25" x14ac:dyDescent="0.3">
      <c r="A2819" s="8" t="s">
        <v>17</v>
      </c>
      <c r="B2819" s="8" t="s">
        <v>5003</v>
      </c>
      <c r="C2819" s="8" t="s">
        <v>5004</v>
      </c>
      <c r="D2819" s="8" t="s">
        <v>5007</v>
      </c>
      <c r="E2819" s="8" t="s">
        <v>5008</v>
      </c>
      <c r="F2819" s="24">
        <v>0.28999999999999998</v>
      </c>
      <c r="G2819" s="24">
        <v>0</v>
      </c>
      <c r="H2819" s="25">
        <v>5.3573000000000004</v>
      </c>
      <c r="I2819" s="25">
        <v>0.2359</v>
      </c>
      <c r="J2819" s="15">
        <v>9</v>
      </c>
      <c r="K2819" s="15">
        <v>2</v>
      </c>
      <c r="L2819" s="13">
        <v>4.3999999999999997E-2</v>
      </c>
      <c r="M2819" s="7">
        <v>1.31492583</v>
      </c>
      <c r="N2819" s="26">
        <v>0.9</v>
      </c>
      <c r="O2819" s="27" t="s">
        <v>92</v>
      </c>
      <c r="P2819" s="8">
        <v>0.31555074599999999</v>
      </c>
      <c r="Q2819" s="24">
        <v>0.28999999999999998</v>
      </c>
      <c r="R2819" t="str">
        <f>IF($Q2819*100&gt;=VLOOKUP($O2819,margin_ranges!$A$5:$C$10,2,FALSE),IF($Q2819*100&lt;=VLOOKUP($O2819,margin_ranges!$A$5:$C$10,3,FALSE)+10,"IN RANGE","ABOVE RANGE"),"BELOW RANGE")</f>
        <v>IN RANGE</v>
      </c>
      <c r="S2819">
        <f>MIN(VLOOKUP($O2819,margin_ranges!$A$5:$D$10,4,FALSE),$P2819*100)</f>
        <v>29.75</v>
      </c>
      <c r="T2819" s="29">
        <f>(1-$S2819/100)/(1-$F2819)-1</f>
        <v>-1.0563380281690127E-2</v>
      </c>
      <c r="U2819" s="19" t="str">
        <f>IF(ABS(IFERROR(T2819,0))&gt;0.05,INDEX(margin_ranges!$C$13:$C$16,MATCH($F2819*100,margin_ranges!$B$13:$B$16,1)),"")</f>
        <v/>
      </c>
      <c r="V2819" t="e">
        <f>MIN(VLOOKUP($U2819,margin_ranges!$A$5:$D$10,4,FALSE),$P2819*100)</f>
        <v>#N/A</v>
      </c>
      <c r="Y2819" s="29" t="e">
        <f t="shared" si="43"/>
        <v>#N/A</v>
      </c>
    </row>
    <row r="2820" spans="1:25" x14ac:dyDescent="0.3">
      <c r="A2820" s="8" t="s">
        <v>17</v>
      </c>
      <c r="B2820" s="8" t="s">
        <v>5003</v>
      </c>
      <c r="C2820" s="8" t="s">
        <v>5004</v>
      </c>
      <c r="D2820" s="8" t="s">
        <v>5021</v>
      </c>
      <c r="E2820" s="8" t="s">
        <v>5022</v>
      </c>
      <c r="F2820" s="24">
        <v>0.28999999999999998</v>
      </c>
      <c r="G2820" s="24">
        <v>1</v>
      </c>
      <c r="H2820" s="25">
        <v>551.10239999999999</v>
      </c>
      <c r="I2820" s="25">
        <v>8.4496000000000002</v>
      </c>
      <c r="J2820" s="15">
        <v>349</v>
      </c>
      <c r="K2820" s="15">
        <v>89</v>
      </c>
      <c r="L2820" s="13">
        <v>1.5299999999999999E-2</v>
      </c>
      <c r="M2820" s="7">
        <v>1.37609684</v>
      </c>
      <c r="N2820" s="26">
        <v>0.9</v>
      </c>
      <c r="O2820" s="27" t="s">
        <v>22</v>
      </c>
      <c r="P2820" s="8">
        <v>0.34597626300000001</v>
      </c>
      <c r="Q2820" s="24">
        <v>0.28999999999999998</v>
      </c>
      <c r="R2820" t="str">
        <f>IF($Q2820*100&gt;=VLOOKUP($O2820,margin_ranges!$A$5:$C$10,2,FALSE),IF($Q2820*100&lt;=VLOOKUP($O2820,margin_ranges!$A$5:$C$10,3,FALSE)+10,"IN RANGE","ABOVE RANGE"),"BELOW RANGE")</f>
        <v>IN RANGE</v>
      </c>
      <c r="S2820">
        <f>MIN(VLOOKUP($O2820,margin_ranges!$A$5:$D$10,4,FALSE),$P2820*100)</f>
        <v>29.75</v>
      </c>
      <c r="T2820" s="29">
        <f>(1-$S2820/100)/(1-$F2820)-1</f>
        <v>-1.0563380281690127E-2</v>
      </c>
      <c r="U2820" s="19" t="str">
        <f>IF(ABS(IFERROR(T2820,0))&gt;0.05,INDEX(margin_ranges!$C$13:$C$16,MATCH($F2820*100,margin_ranges!$B$13:$B$16,1)),"")</f>
        <v/>
      </c>
      <c r="V2820" t="e">
        <f>MIN(VLOOKUP($U2820,margin_ranges!$A$5:$D$10,4,FALSE),$P2820*100)</f>
        <v>#N/A</v>
      </c>
      <c r="Y2820" s="29" t="e">
        <f t="shared" si="43"/>
        <v>#N/A</v>
      </c>
    </row>
    <row r="2821" spans="1:25" x14ac:dyDescent="0.3">
      <c r="A2821" s="8" t="s">
        <v>17</v>
      </c>
      <c r="B2821" s="8" t="s">
        <v>5003</v>
      </c>
      <c r="C2821" s="8" t="s">
        <v>5004</v>
      </c>
      <c r="D2821" s="8" t="s">
        <v>5023</v>
      </c>
      <c r="E2821" s="8" t="s">
        <v>5024</v>
      </c>
      <c r="F2821" s="24">
        <v>0.28999999999999998</v>
      </c>
      <c r="G2821" s="24">
        <v>1</v>
      </c>
      <c r="H2821" s="25">
        <v>126.2454</v>
      </c>
      <c r="I2821" s="25">
        <v>2.8353999999999999</v>
      </c>
      <c r="J2821" s="15">
        <v>139</v>
      </c>
      <c r="K2821" s="15">
        <v>35</v>
      </c>
      <c r="L2821" s="13">
        <v>2.2499999999999999E-2</v>
      </c>
      <c r="M2821" s="7">
        <v>1.63922912</v>
      </c>
      <c r="N2821" s="26">
        <v>0.9</v>
      </c>
      <c r="O2821" s="27" t="s">
        <v>22</v>
      </c>
      <c r="P2821" s="8">
        <v>0.45096143799999999</v>
      </c>
      <c r="Q2821" s="24">
        <v>0.28999999999999998</v>
      </c>
      <c r="R2821" t="str">
        <f>IF($Q2821*100&gt;=VLOOKUP($O2821,margin_ranges!$A$5:$C$10,2,FALSE),IF($Q2821*100&lt;=VLOOKUP($O2821,margin_ranges!$A$5:$C$10,3,FALSE)+10,"IN RANGE","ABOVE RANGE"),"BELOW RANGE")</f>
        <v>IN RANGE</v>
      </c>
      <c r="S2821">
        <f>MIN(VLOOKUP($O2821,margin_ranges!$A$5:$D$10,4,FALSE),$P2821*100)</f>
        <v>29.75</v>
      </c>
      <c r="T2821" s="29">
        <f>(1-$S2821/100)/(1-$F2821)-1</f>
        <v>-1.0563380281690127E-2</v>
      </c>
      <c r="U2821" s="19" t="str">
        <f>IF(ABS(IFERROR(T2821,0))&gt;0.05,INDEX(margin_ranges!$C$13:$C$16,MATCH($F2821*100,margin_ranges!$B$13:$B$16,1)),"")</f>
        <v/>
      </c>
      <c r="V2821" t="e">
        <f>MIN(VLOOKUP($U2821,margin_ranges!$A$5:$D$10,4,FALSE),$P2821*100)</f>
        <v>#N/A</v>
      </c>
      <c r="Y2821" s="29" t="e">
        <f t="shared" si="43"/>
        <v>#N/A</v>
      </c>
    </row>
    <row r="2822" spans="1:25" x14ac:dyDescent="0.3">
      <c r="A2822" s="8" t="s">
        <v>17</v>
      </c>
      <c r="B2822" s="8" t="s">
        <v>5003</v>
      </c>
      <c r="C2822" s="8" t="s">
        <v>5004</v>
      </c>
      <c r="D2822" s="8" t="s">
        <v>5029</v>
      </c>
      <c r="E2822" s="8" t="s">
        <v>5030</v>
      </c>
      <c r="F2822" s="24">
        <v>0.28999999999999998</v>
      </c>
      <c r="G2822" s="24">
        <v>1</v>
      </c>
      <c r="H2822" s="25">
        <v>162.47970000000001</v>
      </c>
      <c r="I2822" s="25">
        <v>2.2595999999999998</v>
      </c>
      <c r="J2822" s="15">
        <v>103</v>
      </c>
      <c r="K2822" s="15">
        <v>26</v>
      </c>
      <c r="L2822" s="13">
        <v>1.3899999999999999E-2</v>
      </c>
      <c r="M2822" s="7">
        <v>1.52089524</v>
      </c>
      <c r="N2822" s="26">
        <v>0.9</v>
      </c>
      <c r="O2822" s="27" t="s">
        <v>92</v>
      </c>
      <c r="P2822" s="8">
        <v>0.40824326570000002</v>
      </c>
      <c r="Q2822" s="24">
        <v>0.28999999999999998</v>
      </c>
      <c r="R2822" t="str">
        <f>IF($Q2822*100&gt;=VLOOKUP($O2822,margin_ranges!$A$5:$C$10,2,FALSE),IF($Q2822*100&lt;=VLOOKUP($O2822,margin_ranges!$A$5:$C$10,3,FALSE)+10,"IN RANGE","ABOVE RANGE"),"BELOW RANGE")</f>
        <v>IN RANGE</v>
      </c>
      <c r="S2822">
        <f>MIN(VLOOKUP($O2822,margin_ranges!$A$5:$D$10,4,FALSE),$P2822*100)</f>
        <v>29.75</v>
      </c>
      <c r="T2822" s="29">
        <f>(1-$S2822/100)/(1-$F2822)-1</f>
        <v>-1.0563380281690127E-2</v>
      </c>
      <c r="U2822" s="19" t="str">
        <f>IF(ABS(IFERROR(T2822,0))&gt;0.05,INDEX(margin_ranges!$C$13:$C$16,MATCH($F2822*100,margin_ranges!$B$13:$B$16,1)),"")</f>
        <v/>
      </c>
      <c r="V2822" t="e">
        <f>MIN(VLOOKUP($U2822,margin_ranges!$A$5:$D$10,4,FALSE),$P2822*100)</f>
        <v>#N/A</v>
      </c>
      <c r="Y2822" s="29" t="e">
        <f t="shared" si="43"/>
        <v>#N/A</v>
      </c>
    </row>
    <row r="2823" spans="1:25" x14ac:dyDescent="0.3">
      <c r="A2823" s="8" t="s">
        <v>17</v>
      </c>
      <c r="B2823" s="8" t="s">
        <v>5003</v>
      </c>
      <c r="C2823" s="8" t="s">
        <v>5004</v>
      </c>
      <c r="D2823" s="8" t="s">
        <v>5025</v>
      </c>
      <c r="E2823" s="8" t="s">
        <v>5026</v>
      </c>
      <c r="F2823" s="24">
        <v>0.28000000000000003</v>
      </c>
      <c r="G2823" s="24">
        <v>1</v>
      </c>
      <c r="H2823" s="25">
        <v>475.95979999999997</v>
      </c>
      <c r="I2823" s="25">
        <v>165.7893</v>
      </c>
      <c r="J2823" s="15">
        <v>6408</v>
      </c>
      <c r="K2823" s="15">
        <v>1774</v>
      </c>
      <c r="L2823" s="13">
        <v>0.3483</v>
      </c>
      <c r="M2823" s="7">
        <v>1.2883820699999999</v>
      </c>
      <c r="N2823" s="26">
        <v>0.9</v>
      </c>
      <c r="O2823" s="27" t="s">
        <v>92</v>
      </c>
      <c r="P2823" s="8">
        <v>0.30144945200000001</v>
      </c>
      <c r="Q2823" s="24">
        <v>0.28000000000000003</v>
      </c>
      <c r="R2823" t="str">
        <f>IF($Q2823*100&gt;=VLOOKUP($O2823,margin_ranges!$A$5:$C$10,2,FALSE),IF($Q2823*100&lt;=VLOOKUP($O2823,margin_ranges!$A$5:$C$10,3,FALSE)+10,"IN RANGE","ABOVE RANGE"),"BELOW RANGE")</f>
        <v>IN RANGE</v>
      </c>
      <c r="S2823">
        <f>MIN(VLOOKUP($O2823,margin_ranges!$A$5:$D$10,4,FALSE),$P2823*100)</f>
        <v>29.75</v>
      </c>
      <c r="T2823" s="29">
        <f>(1-$S2823/100)/(1-$F2823)-1</f>
        <v>-2.4305555555555469E-2</v>
      </c>
      <c r="U2823" s="19" t="str">
        <f>IF(ABS(IFERROR(T2823,0))&gt;0.05,INDEX(margin_ranges!$C$13:$C$16,MATCH($F2823*100,margin_ranges!$B$13:$B$16,1)),"")</f>
        <v/>
      </c>
      <c r="V2823" t="e">
        <f>MIN(VLOOKUP($U2823,margin_ranges!$A$5:$D$10,4,FALSE),$P2823*100)</f>
        <v>#N/A</v>
      </c>
      <c r="Y2823" s="29" t="e">
        <f t="shared" si="43"/>
        <v>#N/A</v>
      </c>
    </row>
    <row r="2824" spans="1:25" x14ac:dyDescent="0.3">
      <c r="A2824" s="8" t="s">
        <v>17</v>
      </c>
      <c r="B2824" s="8" t="s">
        <v>5003</v>
      </c>
      <c r="C2824" s="8" t="s">
        <v>5004</v>
      </c>
      <c r="D2824" s="8" t="s">
        <v>5013</v>
      </c>
      <c r="E2824" s="8" t="s">
        <v>5014</v>
      </c>
      <c r="F2824" s="24">
        <v>0.25</v>
      </c>
      <c r="G2824" s="24">
        <v>1</v>
      </c>
      <c r="H2824" s="25">
        <v>473.94510000000002</v>
      </c>
      <c r="I2824" s="25">
        <v>5.7401</v>
      </c>
      <c r="J2824" s="15">
        <v>232</v>
      </c>
      <c r="K2824" s="15">
        <v>58</v>
      </c>
      <c r="L2824" s="13">
        <v>1.21E-2</v>
      </c>
      <c r="M2824" s="7">
        <v>1.3445384600000001</v>
      </c>
      <c r="N2824" s="26">
        <v>0.9</v>
      </c>
      <c r="O2824" s="27" t="s">
        <v>92</v>
      </c>
      <c r="P2824" s="8">
        <v>0.33062532280000001</v>
      </c>
      <c r="Q2824" s="24">
        <v>0.25</v>
      </c>
      <c r="R2824" t="str">
        <f>IF($Q2824*100&gt;=VLOOKUP($O2824,margin_ranges!$A$5:$C$10,2,FALSE),IF($Q2824*100&lt;=VLOOKUP($O2824,margin_ranges!$A$5:$C$10,3,FALSE)+10,"IN RANGE","ABOVE RANGE"),"BELOW RANGE")</f>
        <v>IN RANGE</v>
      </c>
      <c r="S2824">
        <f>MIN(VLOOKUP($O2824,margin_ranges!$A$5:$D$10,4,FALSE),$P2824*100)</f>
        <v>29.75</v>
      </c>
      <c r="T2824" s="29">
        <f>(1-$S2824/100)/(1-$F2824)-1</f>
        <v>-6.3333333333333353E-2</v>
      </c>
      <c r="U2824" s="19" t="str">
        <f>IF(ABS(IFERROR(T2824,0))&gt;0.05,INDEX(margin_ranges!$C$13:$C$16,MATCH($F2824*100,margin_ranges!$B$13:$B$16,1)),"")</f>
        <v>Balanced (Type B)</v>
      </c>
      <c r="V2824">
        <f>MIN(VLOOKUP($U2824,margin_ranges!$A$5:$D$10,4,FALSE),$P2824*100)</f>
        <v>29.75</v>
      </c>
      <c r="Y2824" s="29">
        <f t="shared" si="43"/>
        <v>-6.3333333333333353E-2</v>
      </c>
    </row>
    <row r="2825" spans="1:25" x14ac:dyDescent="0.3">
      <c r="A2825" s="8" t="s">
        <v>17</v>
      </c>
      <c r="B2825" s="8" t="s">
        <v>5003</v>
      </c>
      <c r="C2825" s="8" t="s">
        <v>5004</v>
      </c>
      <c r="D2825" s="8" t="s">
        <v>5017</v>
      </c>
      <c r="E2825" s="8" t="s">
        <v>5018</v>
      </c>
      <c r="F2825" s="24">
        <v>0.25</v>
      </c>
      <c r="G2825" s="24">
        <v>1</v>
      </c>
      <c r="H2825" s="25">
        <v>311.45699999999999</v>
      </c>
      <c r="I2825" s="25">
        <v>3.8923000000000001</v>
      </c>
      <c r="J2825" s="15">
        <v>179</v>
      </c>
      <c r="K2825" s="15">
        <v>45</v>
      </c>
      <c r="L2825" s="13">
        <v>1.2500000000000001E-2</v>
      </c>
      <c r="M2825" s="7">
        <v>1.5340233400000001</v>
      </c>
      <c r="N2825" s="26">
        <v>0.9</v>
      </c>
      <c r="O2825" s="27" t="s">
        <v>92</v>
      </c>
      <c r="P2825" s="8">
        <v>0.41330749350000001</v>
      </c>
      <c r="Q2825" s="24">
        <v>0.25</v>
      </c>
      <c r="R2825" t="str">
        <f>IF($Q2825*100&gt;=VLOOKUP($O2825,margin_ranges!$A$5:$C$10,2,FALSE),IF($Q2825*100&lt;=VLOOKUP($O2825,margin_ranges!$A$5:$C$10,3,FALSE)+10,"IN RANGE","ABOVE RANGE"),"BELOW RANGE")</f>
        <v>IN RANGE</v>
      </c>
      <c r="S2825">
        <f>MIN(VLOOKUP($O2825,margin_ranges!$A$5:$D$10,4,FALSE),$P2825*100)</f>
        <v>29.75</v>
      </c>
      <c r="T2825" s="29">
        <f>(1-$S2825/100)/(1-$F2825)-1</f>
        <v>-6.3333333333333353E-2</v>
      </c>
      <c r="U2825" s="19" t="str">
        <f>IF(ABS(IFERROR(T2825,0))&gt;0.05,INDEX(margin_ranges!$C$13:$C$16,MATCH($F2825*100,margin_ranges!$B$13:$B$16,1)),"")</f>
        <v>Balanced (Type B)</v>
      </c>
      <c r="V2825">
        <f>MIN(VLOOKUP($U2825,margin_ranges!$A$5:$D$10,4,FALSE),$P2825*100)</f>
        <v>29.75</v>
      </c>
      <c r="Y2825" s="29">
        <f t="shared" si="43"/>
        <v>-6.3333333333333353E-2</v>
      </c>
    </row>
    <row r="2826" spans="1:25" x14ac:dyDescent="0.3">
      <c r="A2826" s="8" t="s">
        <v>17</v>
      </c>
      <c r="B2826" s="8" t="s">
        <v>5003</v>
      </c>
      <c r="C2826" s="8" t="s">
        <v>5004</v>
      </c>
      <c r="D2826" s="8" t="s">
        <v>5027</v>
      </c>
      <c r="E2826" s="8" t="s">
        <v>5028</v>
      </c>
      <c r="F2826" s="24">
        <v>0.25</v>
      </c>
      <c r="G2826" s="24">
        <v>1</v>
      </c>
      <c r="H2826" s="25">
        <v>119.23269999999999</v>
      </c>
      <c r="I2826" s="25">
        <v>2.3692000000000002</v>
      </c>
      <c r="J2826" s="15">
        <v>94</v>
      </c>
      <c r="K2826" s="15">
        <v>24</v>
      </c>
      <c r="L2826" s="13">
        <v>1.9900000000000001E-2</v>
      </c>
      <c r="M2826" s="7">
        <v>1.32906027</v>
      </c>
      <c r="N2826" s="26">
        <v>0.9</v>
      </c>
      <c r="O2826" s="27" t="s">
        <v>92</v>
      </c>
      <c r="P2826" s="8">
        <v>0.32282980519999999</v>
      </c>
      <c r="Q2826" s="24">
        <v>0.25</v>
      </c>
      <c r="R2826" t="str">
        <f>IF($Q2826*100&gt;=VLOOKUP($O2826,margin_ranges!$A$5:$C$10,2,FALSE),IF($Q2826*100&lt;=VLOOKUP($O2826,margin_ranges!$A$5:$C$10,3,FALSE)+10,"IN RANGE","ABOVE RANGE"),"BELOW RANGE")</f>
        <v>IN RANGE</v>
      </c>
      <c r="S2826">
        <f>MIN(VLOOKUP($O2826,margin_ranges!$A$5:$D$10,4,FALSE),$P2826*100)</f>
        <v>29.75</v>
      </c>
      <c r="T2826" s="29">
        <f>(1-$S2826/100)/(1-$F2826)-1</f>
        <v>-6.3333333333333353E-2</v>
      </c>
      <c r="U2826" s="19" t="str">
        <f>IF(ABS(IFERROR(T2826,0))&gt;0.05,INDEX(margin_ranges!$C$13:$C$16,MATCH($F2826*100,margin_ranges!$B$13:$B$16,1)),"")</f>
        <v>Balanced (Type B)</v>
      </c>
      <c r="V2826">
        <f>MIN(VLOOKUP($U2826,margin_ranges!$A$5:$D$10,4,FALSE),$P2826*100)</f>
        <v>29.75</v>
      </c>
      <c r="Y2826" s="29">
        <f t="shared" si="43"/>
        <v>-6.3333333333333353E-2</v>
      </c>
    </row>
    <row r="2827" spans="1:25" x14ac:dyDescent="0.3">
      <c r="A2827" s="8" t="s">
        <v>35</v>
      </c>
      <c r="B2827" s="8" t="s">
        <v>5031</v>
      </c>
      <c r="C2827" s="8" t="s">
        <v>34</v>
      </c>
      <c r="D2827" s="8" t="s">
        <v>34</v>
      </c>
      <c r="E2827" s="8"/>
      <c r="F2827" s="24">
        <v>0.39</v>
      </c>
      <c r="G2827" s="24">
        <v>0</v>
      </c>
      <c r="H2827" s="25">
        <v>6.7826000000000004</v>
      </c>
      <c r="I2827" s="25">
        <v>3.2122000000000002</v>
      </c>
      <c r="J2827" s="15">
        <v>93</v>
      </c>
      <c r="K2827" s="15">
        <v>33</v>
      </c>
      <c r="L2827" s="13">
        <v>0.47360000000000002</v>
      </c>
      <c r="M2827" s="7">
        <v>0.96932023</v>
      </c>
      <c r="N2827" s="26">
        <v>0.5</v>
      </c>
      <c r="O2827" s="27"/>
      <c r="P2827" s="8">
        <v>0.4841745945</v>
      </c>
      <c r="Q2827" s="24">
        <v>0.39</v>
      </c>
      <c r="R2827" t="e">
        <f>IF($Q2827*100&gt;=VLOOKUP($O2827,margin_ranges!$A$5:$C$10,2,FALSE),IF($Q2827*100&lt;=VLOOKUP($O2827,margin_ranges!$A$5:$C$10,3,FALSE)+10,"IN RANGE","ABOVE RANGE"),"BELOW RANGE")</f>
        <v>#N/A</v>
      </c>
      <c r="S2827" t="e">
        <f>MIN(VLOOKUP($O2827,margin_ranges!$A$5:$D$10,4,FALSE),$P2827*100)</f>
        <v>#N/A</v>
      </c>
      <c r="T2827" s="29" t="e">
        <f>(1-$S2827/100)/(1-$F2827)-1</f>
        <v>#N/A</v>
      </c>
      <c r="U2827" s="19" t="str">
        <f>IF(ABS(IFERROR(T2827,0))&gt;0.05,INDEX(margin_ranges!$C$13:$C$16,MATCH($F2827*100,margin_ranges!$B$13:$B$16,1)),"")</f>
        <v/>
      </c>
      <c r="V2827" t="e">
        <f>MIN(VLOOKUP($U2827,margin_ranges!$A$5:$D$10,4,FALSE),$P2827*100)</f>
        <v>#N/A</v>
      </c>
      <c r="Y2827" s="29" t="e">
        <f t="shared" si="43"/>
        <v>#N/A</v>
      </c>
    </row>
    <row r="2828" spans="1:25" x14ac:dyDescent="0.3">
      <c r="A2828" s="8" t="s">
        <v>33</v>
      </c>
      <c r="B2828" s="8" t="s">
        <v>5031</v>
      </c>
      <c r="C2828" s="8" t="s">
        <v>5032</v>
      </c>
      <c r="D2828" s="8" t="s">
        <v>34</v>
      </c>
      <c r="E2828" s="8"/>
      <c r="F2828" s="24">
        <v>0.39</v>
      </c>
      <c r="G2828" s="24">
        <v>0</v>
      </c>
      <c r="H2828" s="25">
        <v>6.7826000000000004</v>
      </c>
      <c r="I2828" s="25">
        <v>3.2122000000000002</v>
      </c>
      <c r="J2828" s="15">
        <v>93</v>
      </c>
      <c r="K2828" s="15">
        <v>33</v>
      </c>
      <c r="L2828" s="13">
        <v>0.47360000000000002</v>
      </c>
      <c r="M2828" s="7">
        <v>0.96932023</v>
      </c>
      <c r="N2828" s="26">
        <v>0.5</v>
      </c>
      <c r="O2828" s="27"/>
      <c r="P2828" s="8">
        <v>0.4841745945</v>
      </c>
      <c r="Q2828" s="24">
        <v>0.39</v>
      </c>
      <c r="R2828" t="e">
        <f>IF($Q2828*100&gt;=VLOOKUP($O2828,margin_ranges!$A$5:$C$10,2,FALSE),IF($Q2828*100&lt;=VLOOKUP($O2828,margin_ranges!$A$5:$C$10,3,FALSE)+10,"IN RANGE","ABOVE RANGE"),"BELOW RANGE")</f>
        <v>#N/A</v>
      </c>
      <c r="S2828" t="e">
        <f>MIN(VLOOKUP($O2828,margin_ranges!$A$5:$D$10,4,FALSE),$P2828*100)</f>
        <v>#N/A</v>
      </c>
      <c r="T2828" s="29" t="e">
        <f>(1-$S2828/100)/(1-$F2828)-1</f>
        <v>#N/A</v>
      </c>
      <c r="U2828" s="19" t="str">
        <f>IF(ABS(IFERROR(T2828,0))&gt;0.05,INDEX(margin_ranges!$C$13:$C$16,MATCH($F2828*100,margin_ranges!$B$13:$B$16,1)),"")</f>
        <v/>
      </c>
      <c r="V2828" t="e">
        <f>MIN(VLOOKUP($U2828,margin_ranges!$A$5:$D$10,4,FALSE),$P2828*100)</f>
        <v>#N/A</v>
      </c>
      <c r="Y2828" s="29" t="e">
        <f t="shared" si="43"/>
        <v>#N/A</v>
      </c>
    </row>
    <row r="2829" spans="1:25" x14ac:dyDescent="0.3">
      <c r="A2829" s="8" t="s">
        <v>17</v>
      </c>
      <c r="B2829" s="8" t="s">
        <v>5031</v>
      </c>
      <c r="C2829" s="8" t="s">
        <v>5032</v>
      </c>
      <c r="D2829" s="8" t="s">
        <v>5033</v>
      </c>
      <c r="E2829" s="8" t="s">
        <v>5034</v>
      </c>
      <c r="F2829" s="24">
        <v>0.39</v>
      </c>
      <c r="G2829" s="24">
        <v>0</v>
      </c>
      <c r="H2829" s="25">
        <v>3.3746</v>
      </c>
      <c r="I2829" s="25">
        <v>1.6757</v>
      </c>
      <c r="J2829" s="15">
        <v>49</v>
      </c>
      <c r="K2829" s="15">
        <v>17</v>
      </c>
      <c r="L2829" s="13">
        <v>0.49659999999999999</v>
      </c>
      <c r="M2829" s="7">
        <v>0.97090367</v>
      </c>
      <c r="N2829" s="26">
        <v>0.5</v>
      </c>
      <c r="O2829" s="27" t="s">
        <v>22</v>
      </c>
      <c r="P2829" s="8">
        <v>0.485015849</v>
      </c>
      <c r="Q2829" s="24">
        <v>0.39</v>
      </c>
      <c r="R2829" t="str">
        <f>IF($Q2829*100&gt;=VLOOKUP($O2829,margin_ranges!$A$5:$C$10,2,FALSE),IF($Q2829*100&lt;=VLOOKUP($O2829,margin_ranges!$A$5:$C$10,3,FALSE)+10,"IN RANGE","ABOVE RANGE"),"BELOW RANGE")</f>
        <v>IN RANGE</v>
      </c>
      <c r="S2829">
        <f>MIN(VLOOKUP($O2829,margin_ranges!$A$5:$D$10,4,FALSE),$P2829*100)</f>
        <v>29.75</v>
      </c>
      <c r="T2829" s="29">
        <f>(1-$S2829/100)/(1-$F2829)-1</f>
        <v>0.15163934426229519</v>
      </c>
      <c r="U2829" s="19" t="str">
        <f>IF(ABS(IFERROR(T2829,0))&gt;0.05,INDEX(margin_ranges!$C$13:$C$16,MATCH($F2829*100,margin_ranges!$B$13:$B$16,1)),"")</f>
        <v>Margin Over Fill (Type C)</v>
      </c>
      <c r="V2829">
        <f>MIN(VLOOKUP($U2829,margin_ranges!$A$5:$D$10,4,FALSE),$P2829*100)</f>
        <v>43</v>
      </c>
      <c r="Y2829" s="29">
        <f t="shared" si="43"/>
        <v>-6.5573770491803129E-2</v>
      </c>
    </row>
    <row r="2830" spans="1:25" x14ac:dyDescent="0.3">
      <c r="A2830" s="8" t="s">
        <v>17</v>
      </c>
      <c r="B2830" s="8" t="s">
        <v>5031</v>
      </c>
      <c r="C2830" s="8" t="s">
        <v>5032</v>
      </c>
      <c r="D2830" s="28" t="s">
        <v>5035</v>
      </c>
      <c r="E2830" s="8" t="s">
        <v>5036</v>
      </c>
      <c r="F2830" s="24">
        <v>0.39</v>
      </c>
      <c r="G2830" s="24">
        <v>0</v>
      </c>
      <c r="H2830" s="25">
        <v>3.407</v>
      </c>
      <c r="I2830" s="25">
        <v>1.5365</v>
      </c>
      <c r="J2830" s="15">
        <v>45</v>
      </c>
      <c r="K2830" s="15">
        <v>16</v>
      </c>
      <c r="L2830" s="13">
        <v>0.45100000000000001</v>
      </c>
      <c r="M2830" s="7">
        <v>0.96759331999999998</v>
      </c>
      <c r="N2830" s="26">
        <v>0.5</v>
      </c>
      <c r="O2830" s="27" t="s">
        <v>22</v>
      </c>
      <c r="P2830" s="8">
        <v>0.48325397930000002</v>
      </c>
      <c r="Q2830" s="24">
        <v>0.39</v>
      </c>
      <c r="R2830" t="str">
        <f>IF($Q2830*100&gt;=VLOOKUP($O2830,margin_ranges!$A$5:$C$10,2,FALSE),IF($Q2830*100&lt;=VLOOKUP($O2830,margin_ranges!$A$5:$C$10,3,FALSE)+10,"IN RANGE","ABOVE RANGE"),"BELOW RANGE")</f>
        <v>IN RANGE</v>
      </c>
      <c r="S2830">
        <f>MIN(VLOOKUP($O2830,margin_ranges!$A$5:$D$10,4,FALSE),$P2830*100)</f>
        <v>29.75</v>
      </c>
      <c r="T2830" s="29">
        <f>(1-$S2830/100)/(1-$F2830)-1</f>
        <v>0.15163934426229519</v>
      </c>
      <c r="U2830" s="19" t="str">
        <f>IF(ABS(IFERROR(T2830,0))&gt;0.05,INDEX(margin_ranges!$C$13:$C$16,MATCH($F2830*100,margin_ranges!$B$13:$B$16,1)),"")</f>
        <v>Margin Over Fill (Type C)</v>
      </c>
      <c r="V2830">
        <f>MIN(VLOOKUP($U2830,margin_ranges!$A$5:$D$10,4,FALSE),$P2830*100)</f>
        <v>43</v>
      </c>
      <c r="Y2830" s="29">
        <f t="shared" ref="Y2830:Y2893" si="44">(1-$V2830/100)/(1-$F2830)-1</f>
        <v>-6.5573770491803129E-2</v>
      </c>
    </row>
    <row r="2831" spans="1:25" x14ac:dyDescent="0.3">
      <c r="A2831" s="8" t="s">
        <v>35</v>
      </c>
      <c r="B2831" s="8" t="s">
        <v>5037</v>
      </c>
      <c r="C2831" s="8" t="s">
        <v>34</v>
      </c>
      <c r="D2831" s="8" t="s">
        <v>34</v>
      </c>
      <c r="E2831" s="8"/>
      <c r="F2831" s="24">
        <v>0.36799306967875001</v>
      </c>
      <c r="G2831" s="24">
        <v>0.99837474999999998</v>
      </c>
      <c r="H2831" s="25">
        <v>4809.0430999999999</v>
      </c>
      <c r="I2831" s="25">
        <v>2679.4466000000002</v>
      </c>
      <c r="J2831" s="15">
        <v>94599</v>
      </c>
      <c r="K2831" s="15">
        <v>32169</v>
      </c>
      <c r="L2831" s="13">
        <v>0.55720000000000003</v>
      </c>
      <c r="M2831" s="7">
        <v>1.17684228</v>
      </c>
      <c r="N2831" s="26">
        <v>0.406051</v>
      </c>
      <c r="O2831" s="27"/>
      <c r="P2831" s="8">
        <v>0.65496566060000005</v>
      </c>
      <c r="Q2831" s="24">
        <v>0.36799999999999999</v>
      </c>
      <c r="R2831" t="e">
        <f>IF($Q2831*100&gt;=VLOOKUP($O2831,margin_ranges!$A$5:$C$10,2,FALSE),IF($Q2831*100&lt;=VLOOKUP($O2831,margin_ranges!$A$5:$C$10,3,FALSE)+10,"IN RANGE","ABOVE RANGE"),"BELOW RANGE")</f>
        <v>#N/A</v>
      </c>
      <c r="S2831" t="e">
        <f>MIN(VLOOKUP($O2831,margin_ranges!$A$5:$D$10,4,FALSE),$P2831*100)</f>
        <v>#N/A</v>
      </c>
      <c r="T2831" s="29" t="e">
        <f>(1-$S2831/100)/(1-$F2831)-1</f>
        <v>#N/A</v>
      </c>
      <c r="U2831" s="19" t="str">
        <f>IF(ABS(IFERROR(T2831,0))&gt;0.05,INDEX(margin_ranges!$C$13:$C$16,MATCH($F2831*100,margin_ranges!$B$13:$B$16,1)),"")</f>
        <v/>
      </c>
      <c r="V2831" t="e">
        <f>MIN(VLOOKUP($U2831,margin_ranges!$A$5:$D$10,4,FALSE),$P2831*100)</f>
        <v>#N/A</v>
      </c>
      <c r="Y2831" s="29" t="e">
        <f t="shared" si="44"/>
        <v>#N/A</v>
      </c>
    </row>
    <row r="2832" spans="1:25" x14ac:dyDescent="0.3">
      <c r="A2832" s="8" t="s">
        <v>33</v>
      </c>
      <c r="B2832" s="8" t="s">
        <v>5037</v>
      </c>
      <c r="C2832" s="8" t="s">
        <v>5038</v>
      </c>
      <c r="D2832" s="8" t="s">
        <v>34</v>
      </c>
      <c r="E2832" s="8"/>
      <c r="F2832" s="24">
        <v>0.36799306967875001</v>
      </c>
      <c r="G2832" s="24">
        <v>0.99837474999999998</v>
      </c>
      <c r="H2832" s="25">
        <v>4809.0430999999999</v>
      </c>
      <c r="I2832" s="25">
        <v>2679.4466000000002</v>
      </c>
      <c r="J2832" s="15">
        <v>94599</v>
      </c>
      <c r="K2832" s="15">
        <v>32169</v>
      </c>
      <c r="L2832" s="13">
        <v>0.55720000000000003</v>
      </c>
      <c r="M2832" s="7">
        <v>1.17684228</v>
      </c>
      <c r="N2832" s="26">
        <v>0.406051</v>
      </c>
      <c r="O2832" s="27"/>
      <c r="P2832" s="8">
        <v>0.65496566060000005</v>
      </c>
      <c r="Q2832" s="24">
        <v>0.36799999999999999</v>
      </c>
      <c r="R2832" t="e">
        <f>IF($Q2832*100&gt;=VLOOKUP($O2832,margin_ranges!$A$5:$C$10,2,FALSE),IF($Q2832*100&lt;=VLOOKUP($O2832,margin_ranges!$A$5:$C$10,3,FALSE)+10,"IN RANGE","ABOVE RANGE"),"BELOW RANGE")</f>
        <v>#N/A</v>
      </c>
      <c r="S2832" t="e">
        <f>MIN(VLOOKUP($O2832,margin_ranges!$A$5:$D$10,4,FALSE),$P2832*100)</f>
        <v>#N/A</v>
      </c>
      <c r="T2832" s="29" t="e">
        <f>(1-$S2832/100)/(1-$F2832)-1</f>
        <v>#N/A</v>
      </c>
      <c r="U2832" s="19" t="str">
        <f>IF(ABS(IFERROR(T2832,0))&gt;0.05,INDEX(margin_ranges!$C$13:$C$16,MATCH($F2832*100,margin_ranges!$B$13:$B$16,1)),"")</f>
        <v/>
      </c>
      <c r="V2832" t="e">
        <f>MIN(VLOOKUP($U2832,margin_ranges!$A$5:$D$10,4,FALSE),$P2832*100)</f>
        <v>#N/A</v>
      </c>
      <c r="Y2832" s="29" t="e">
        <f t="shared" si="44"/>
        <v>#N/A</v>
      </c>
    </row>
    <row r="2833" spans="1:25" x14ac:dyDescent="0.3">
      <c r="A2833" s="8" t="s">
        <v>17</v>
      </c>
      <c r="B2833" s="8" t="s">
        <v>5037</v>
      </c>
      <c r="C2833" s="8" t="s">
        <v>5038</v>
      </c>
      <c r="D2833" s="8" t="s">
        <v>5055</v>
      </c>
      <c r="E2833" s="8" t="s">
        <v>5056</v>
      </c>
      <c r="F2833" s="24">
        <v>0.4</v>
      </c>
      <c r="G2833" s="24">
        <v>1</v>
      </c>
      <c r="H2833" s="25">
        <v>498.67809999999997</v>
      </c>
      <c r="I2833" s="25">
        <v>290.22289999999998</v>
      </c>
      <c r="J2833" s="15">
        <v>8077</v>
      </c>
      <c r="K2833" s="15">
        <v>3231</v>
      </c>
      <c r="L2833" s="13">
        <v>0.58199999999999996</v>
      </c>
      <c r="M2833" s="7">
        <v>0.92764473000000003</v>
      </c>
      <c r="N2833" s="26">
        <v>0.3</v>
      </c>
      <c r="O2833" s="27" t="s">
        <v>22</v>
      </c>
      <c r="P2833" s="8">
        <v>0.67660033100000005</v>
      </c>
      <c r="Q2833" s="24">
        <v>0.4</v>
      </c>
      <c r="R2833" t="str">
        <f>IF($Q2833*100&gt;=VLOOKUP($O2833,margin_ranges!$A$5:$C$10,2,FALSE),IF($Q2833*100&lt;=VLOOKUP($O2833,margin_ranges!$A$5:$C$10,3,FALSE)+10,"IN RANGE","ABOVE RANGE"),"BELOW RANGE")</f>
        <v>IN RANGE</v>
      </c>
      <c r="S2833">
        <f>MIN(VLOOKUP($O2833,margin_ranges!$A$5:$D$10,4,FALSE),$P2833*100)</f>
        <v>29.75</v>
      </c>
      <c r="T2833" s="29">
        <f>(1-$S2833/100)/(1-$F2833)-1</f>
        <v>0.17083333333333339</v>
      </c>
      <c r="U2833" s="19" t="str">
        <f>IF(ABS(IFERROR(T2833,0))&gt;0.05,INDEX(margin_ranges!$C$13:$C$16,MATCH($F2833*100,margin_ranges!$B$13:$B$16,1)),"")</f>
        <v>Margin Over Fill (Type C)</v>
      </c>
      <c r="V2833">
        <f>MIN(VLOOKUP($U2833,margin_ranges!$A$5:$D$10,4,FALSE),$P2833*100)</f>
        <v>43</v>
      </c>
      <c r="Y2833" s="29">
        <f t="shared" si="44"/>
        <v>-4.9999999999999822E-2</v>
      </c>
    </row>
    <row r="2834" spans="1:25" x14ac:dyDescent="0.3">
      <c r="A2834" s="8" t="s">
        <v>17</v>
      </c>
      <c r="B2834" s="8" t="s">
        <v>5037</v>
      </c>
      <c r="C2834" s="8" t="s">
        <v>5038</v>
      </c>
      <c r="D2834" s="8" t="s">
        <v>5057</v>
      </c>
      <c r="E2834" s="8" t="s">
        <v>5058</v>
      </c>
      <c r="F2834" s="24">
        <v>0.4</v>
      </c>
      <c r="G2834" s="24">
        <v>1</v>
      </c>
      <c r="H2834" s="25">
        <v>230.4881</v>
      </c>
      <c r="I2834" s="25">
        <v>151.58690000000001</v>
      </c>
      <c r="J2834" s="15">
        <v>4337</v>
      </c>
      <c r="K2834" s="15">
        <v>1735</v>
      </c>
      <c r="L2834" s="13">
        <v>0.65769999999999995</v>
      </c>
      <c r="M2834" s="7">
        <v>0.95359190999999999</v>
      </c>
      <c r="N2834" s="26">
        <v>0.03</v>
      </c>
      <c r="O2834" s="27" t="s">
        <v>22</v>
      </c>
      <c r="P2834" s="8">
        <v>0.96854000139999996</v>
      </c>
      <c r="Q2834" s="24">
        <v>0.4</v>
      </c>
      <c r="R2834" t="str">
        <f>IF($Q2834*100&gt;=VLOOKUP($O2834,margin_ranges!$A$5:$C$10,2,FALSE),IF($Q2834*100&lt;=VLOOKUP($O2834,margin_ranges!$A$5:$C$10,3,FALSE)+10,"IN RANGE","ABOVE RANGE"),"BELOW RANGE")</f>
        <v>IN RANGE</v>
      </c>
      <c r="S2834">
        <f>MIN(VLOOKUP($O2834,margin_ranges!$A$5:$D$10,4,FALSE),$P2834*100)</f>
        <v>29.75</v>
      </c>
      <c r="T2834" s="29">
        <f>(1-$S2834/100)/(1-$F2834)-1</f>
        <v>0.17083333333333339</v>
      </c>
      <c r="U2834" s="19" t="str">
        <f>IF(ABS(IFERROR(T2834,0))&gt;0.05,INDEX(margin_ranges!$C$13:$C$16,MATCH($F2834*100,margin_ranges!$B$13:$B$16,1)),"")</f>
        <v>Margin Over Fill (Type C)</v>
      </c>
      <c r="V2834">
        <f>MIN(VLOOKUP($U2834,margin_ranges!$A$5:$D$10,4,FALSE),$P2834*100)</f>
        <v>43</v>
      </c>
      <c r="Y2834" s="29">
        <f t="shared" si="44"/>
        <v>-4.9999999999999822E-2</v>
      </c>
    </row>
    <row r="2835" spans="1:25" x14ac:dyDescent="0.3">
      <c r="A2835" s="8" t="s">
        <v>17</v>
      </c>
      <c r="B2835" s="8" t="s">
        <v>5037</v>
      </c>
      <c r="C2835" s="8" t="s">
        <v>5038</v>
      </c>
      <c r="D2835" s="8" t="s">
        <v>5039</v>
      </c>
      <c r="E2835" s="8" t="s">
        <v>5040</v>
      </c>
      <c r="F2835" s="24">
        <v>0.39</v>
      </c>
      <c r="G2835" s="24">
        <v>1</v>
      </c>
      <c r="H2835" s="25">
        <v>517.58860000000004</v>
      </c>
      <c r="I2835" s="25">
        <v>277.21050000000002</v>
      </c>
      <c r="J2835" s="15">
        <v>6846</v>
      </c>
      <c r="K2835" s="15">
        <v>2439</v>
      </c>
      <c r="L2835" s="13">
        <v>0.53559999999999997</v>
      </c>
      <c r="M2835" s="7">
        <v>0.82323201000000001</v>
      </c>
      <c r="N2835" s="26">
        <v>0.4</v>
      </c>
      <c r="O2835" s="27" t="s">
        <v>22</v>
      </c>
      <c r="P2835" s="8">
        <v>0.51411024459999999</v>
      </c>
      <c r="Q2835" s="24">
        <v>0.39</v>
      </c>
      <c r="R2835" t="str">
        <f>IF($Q2835*100&gt;=VLOOKUP($O2835,margin_ranges!$A$5:$C$10,2,FALSE),IF($Q2835*100&lt;=VLOOKUP($O2835,margin_ranges!$A$5:$C$10,3,FALSE)+10,"IN RANGE","ABOVE RANGE"),"BELOW RANGE")</f>
        <v>IN RANGE</v>
      </c>
      <c r="S2835">
        <f>MIN(VLOOKUP($O2835,margin_ranges!$A$5:$D$10,4,FALSE),$P2835*100)</f>
        <v>29.75</v>
      </c>
      <c r="T2835" s="29">
        <f>(1-$S2835/100)/(1-$F2835)-1</f>
        <v>0.15163934426229519</v>
      </c>
      <c r="U2835" s="19" t="str">
        <f>IF(ABS(IFERROR(T2835,0))&gt;0.05,INDEX(margin_ranges!$C$13:$C$16,MATCH($F2835*100,margin_ranges!$B$13:$B$16,1)),"")</f>
        <v>Margin Over Fill (Type C)</v>
      </c>
      <c r="V2835">
        <f>MIN(VLOOKUP($U2835,margin_ranges!$A$5:$D$10,4,FALSE),$P2835*100)</f>
        <v>43</v>
      </c>
      <c r="Y2835" s="29">
        <f t="shared" si="44"/>
        <v>-6.5573770491803129E-2</v>
      </c>
    </row>
    <row r="2836" spans="1:25" x14ac:dyDescent="0.3">
      <c r="A2836" s="8" t="s">
        <v>17</v>
      </c>
      <c r="B2836" s="8" t="s">
        <v>5037</v>
      </c>
      <c r="C2836" s="8" t="s">
        <v>5038</v>
      </c>
      <c r="D2836" s="8" t="s">
        <v>5051</v>
      </c>
      <c r="E2836" s="8" t="s">
        <v>5052</v>
      </c>
      <c r="F2836" s="24">
        <v>0.39</v>
      </c>
      <c r="G2836" s="24">
        <v>0</v>
      </c>
      <c r="H2836" s="25">
        <v>1.4221999999999999</v>
      </c>
      <c r="I2836" s="25">
        <v>0.47849999999999998</v>
      </c>
      <c r="J2836" s="15">
        <v>10</v>
      </c>
      <c r="K2836" s="15">
        <v>4</v>
      </c>
      <c r="L2836" s="13">
        <v>0.33639999999999998</v>
      </c>
      <c r="M2836" s="7">
        <v>0.73139275000000004</v>
      </c>
      <c r="N2836" s="26">
        <v>0.3</v>
      </c>
      <c r="O2836" s="27" t="s">
        <v>22</v>
      </c>
      <c r="P2836" s="8">
        <v>0.58982365910000001</v>
      </c>
      <c r="Q2836" s="24">
        <v>0.39</v>
      </c>
      <c r="R2836" t="str">
        <f>IF($Q2836*100&gt;=VLOOKUP($O2836,margin_ranges!$A$5:$C$10,2,FALSE),IF($Q2836*100&lt;=VLOOKUP($O2836,margin_ranges!$A$5:$C$10,3,FALSE)+10,"IN RANGE","ABOVE RANGE"),"BELOW RANGE")</f>
        <v>IN RANGE</v>
      </c>
      <c r="S2836">
        <f>MIN(VLOOKUP($O2836,margin_ranges!$A$5:$D$10,4,FALSE),$P2836*100)</f>
        <v>29.75</v>
      </c>
      <c r="T2836" s="29">
        <f>(1-$S2836/100)/(1-$F2836)-1</f>
        <v>0.15163934426229519</v>
      </c>
      <c r="U2836" s="19" t="str">
        <f>IF(ABS(IFERROR(T2836,0))&gt;0.05,INDEX(margin_ranges!$C$13:$C$16,MATCH($F2836*100,margin_ranges!$B$13:$B$16,1)),"")</f>
        <v>Margin Over Fill (Type C)</v>
      </c>
      <c r="V2836">
        <f>MIN(VLOOKUP($U2836,margin_ranges!$A$5:$D$10,4,FALSE),$P2836*100)</f>
        <v>43</v>
      </c>
      <c r="Y2836" s="29">
        <f t="shared" si="44"/>
        <v>-6.5573770491803129E-2</v>
      </c>
    </row>
    <row r="2837" spans="1:25" x14ac:dyDescent="0.3">
      <c r="A2837" s="8" t="s">
        <v>17</v>
      </c>
      <c r="B2837" s="8" t="s">
        <v>5037</v>
      </c>
      <c r="C2837" s="8" t="s">
        <v>5038</v>
      </c>
      <c r="D2837" s="8" t="s">
        <v>5065</v>
      </c>
      <c r="E2837" s="8" t="s">
        <v>5066</v>
      </c>
      <c r="F2837" s="24">
        <v>0.39</v>
      </c>
      <c r="G2837" s="24">
        <v>1</v>
      </c>
      <c r="H2837" s="25">
        <v>430.17649999999998</v>
      </c>
      <c r="I2837" s="25">
        <v>296.76620000000003</v>
      </c>
      <c r="J2837" s="15">
        <v>10546</v>
      </c>
      <c r="K2837" s="15">
        <v>3691</v>
      </c>
      <c r="L2837" s="13">
        <v>0.68989999999999996</v>
      </c>
      <c r="M2837" s="7">
        <v>1.18452885</v>
      </c>
      <c r="N2837" s="26">
        <v>0.03</v>
      </c>
      <c r="O2837" s="27" t="s">
        <v>22</v>
      </c>
      <c r="P2837" s="8">
        <v>0.97467347459999998</v>
      </c>
      <c r="Q2837" s="24">
        <v>0.39</v>
      </c>
      <c r="R2837" t="str">
        <f>IF($Q2837*100&gt;=VLOOKUP($O2837,margin_ranges!$A$5:$C$10,2,FALSE),IF($Q2837*100&lt;=VLOOKUP($O2837,margin_ranges!$A$5:$C$10,3,FALSE)+10,"IN RANGE","ABOVE RANGE"),"BELOW RANGE")</f>
        <v>IN RANGE</v>
      </c>
      <c r="S2837">
        <f>MIN(VLOOKUP($O2837,margin_ranges!$A$5:$D$10,4,FALSE),$P2837*100)</f>
        <v>29.75</v>
      </c>
      <c r="T2837" s="29">
        <f>(1-$S2837/100)/(1-$F2837)-1</f>
        <v>0.15163934426229519</v>
      </c>
      <c r="U2837" s="19" t="str">
        <f>IF(ABS(IFERROR(T2837,0))&gt;0.05,INDEX(margin_ranges!$C$13:$C$16,MATCH($F2837*100,margin_ranges!$B$13:$B$16,1)),"")</f>
        <v>Margin Over Fill (Type C)</v>
      </c>
      <c r="V2837">
        <f>MIN(VLOOKUP($U2837,margin_ranges!$A$5:$D$10,4,FALSE),$P2837*100)</f>
        <v>43</v>
      </c>
      <c r="Y2837" s="29">
        <f t="shared" si="44"/>
        <v>-6.5573770491803129E-2</v>
      </c>
    </row>
    <row r="2838" spans="1:25" x14ac:dyDescent="0.3">
      <c r="A2838" s="8" t="s">
        <v>17</v>
      </c>
      <c r="B2838" s="8" t="s">
        <v>5037</v>
      </c>
      <c r="C2838" s="8" t="s">
        <v>5038</v>
      </c>
      <c r="D2838" s="8" t="s">
        <v>5045</v>
      </c>
      <c r="E2838" s="8" t="s">
        <v>5046</v>
      </c>
      <c r="F2838" s="24">
        <v>0.38999999999999901</v>
      </c>
      <c r="G2838" s="24">
        <v>1</v>
      </c>
      <c r="H2838" s="25">
        <v>1337.8869999999999</v>
      </c>
      <c r="I2838" s="25">
        <v>790.90869999999995</v>
      </c>
      <c r="J2838" s="15">
        <v>32965</v>
      </c>
      <c r="K2838" s="15">
        <v>11714</v>
      </c>
      <c r="L2838" s="13">
        <v>0.59119999999999995</v>
      </c>
      <c r="M2838" s="7">
        <v>1.38932871</v>
      </c>
      <c r="N2838" s="26">
        <v>0.33</v>
      </c>
      <c r="O2838" s="27" t="s">
        <v>22</v>
      </c>
      <c r="P2838" s="8">
        <v>0.76247521770000004</v>
      </c>
      <c r="Q2838" s="24">
        <v>0.39</v>
      </c>
      <c r="R2838" t="str">
        <f>IF($Q2838*100&gt;=VLOOKUP($O2838,margin_ranges!$A$5:$C$10,2,FALSE),IF($Q2838*100&lt;=VLOOKUP($O2838,margin_ranges!$A$5:$C$10,3,FALSE)+10,"IN RANGE","ABOVE RANGE"),"BELOW RANGE")</f>
        <v>IN RANGE</v>
      </c>
      <c r="S2838">
        <f>MIN(VLOOKUP($O2838,margin_ranges!$A$5:$D$10,4,FALSE),$P2838*100)</f>
        <v>29.75</v>
      </c>
      <c r="T2838" s="29">
        <f>(1-$S2838/100)/(1-$F2838)-1</f>
        <v>0.1516393442622932</v>
      </c>
      <c r="U2838" s="19" t="str">
        <f>IF(ABS(IFERROR(T2838,0))&gt;0.05,INDEX(margin_ranges!$C$13:$C$16,MATCH($F2838*100,margin_ranges!$B$13:$B$16,1)),"")</f>
        <v>Margin Over Fill (Type C)</v>
      </c>
      <c r="V2838">
        <f>MIN(VLOOKUP($U2838,margin_ranges!$A$5:$D$10,4,FALSE),$P2838*100)</f>
        <v>43</v>
      </c>
      <c r="Y2838" s="29">
        <f t="shared" si="44"/>
        <v>-6.5573770491804684E-2</v>
      </c>
    </row>
    <row r="2839" spans="1:25" x14ac:dyDescent="0.3">
      <c r="A2839" s="8" t="s">
        <v>17</v>
      </c>
      <c r="B2839" s="8" t="s">
        <v>5037</v>
      </c>
      <c r="C2839" s="8" t="s">
        <v>5038</v>
      </c>
      <c r="D2839" s="28" t="s">
        <v>11974</v>
      </c>
      <c r="E2839" s="8" t="s">
        <v>11975</v>
      </c>
      <c r="F2839" s="24">
        <v>0.35</v>
      </c>
      <c r="G2839" s="24">
        <v>1</v>
      </c>
      <c r="H2839" s="25">
        <v>42.509399999999999</v>
      </c>
      <c r="I2839" s="25">
        <v>13.960900000000001</v>
      </c>
      <c r="J2839" s="15">
        <v>517</v>
      </c>
      <c r="K2839" s="15">
        <v>122</v>
      </c>
      <c r="L2839" s="13">
        <v>0.32840000000000003</v>
      </c>
      <c r="M2839" s="7">
        <v>1.23443283</v>
      </c>
      <c r="N2839" s="26">
        <v>0.03</v>
      </c>
      <c r="O2839" s="27" t="s">
        <v>22</v>
      </c>
      <c r="P2839" s="8">
        <v>0.97569734109999995</v>
      </c>
      <c r="Q2839" s="24">
        <v>0.35</v>
      </c>
      <c r="R2839" t="str">
        <f>IF($Q2839*100&gt;=VLOOKUP($O2839,margin_ranges!$A$5:$C$10,2,FALSE),IF($Q2839*100&lt;=VLOOKUP($O2839,margin_ranges!$A$5:$C$10,3,FALSE)+10,"IN RANGE","ABOVE RANGE"),"BELOW RANGE")</f>
        <v>IN RANGE</v>
      </c>
      <c r="S2839">
        <f>MIN(VLOOKUP($O2839,margin_ranges!$A$5:$D$10,4,FALSE),$P2839*100)</f>
        <v>29.75</v>
      </c>
      <c r="T2839" s="29">
        <f>(1-$S2839/100)/(1-$F2839)-1</f>
        <v>8.0769230769230704E-2</v>
      </c>
      <c r="U2839" s="19" t="str">
        <f>IF(ABS(IFERROR(T2839,0))&gt;0.05,INDEX(margin_ranges!$C$13:$C$16,MATCH($F2839*100,margin_ranges!$B$13:$B$16,1)),"")</f>
        <v>Margin Over Fill (Type C)</v>
      </c>
      <c r="V2839">
        <f>MIN(VLOOKUP($U2839,margin_ranges!$A$5:$D$10,4,FALSE),$P2839*100)</f>
        <v>43</v>
      </c>
      <c r="Y2839" s="29">
        <f t="shared" si="44"/>
        <v>-0.12307692307692297</v>
      </c>
    </row>
    <row r="2840" spans="1:25" x14ac:dyDescent="0.3">
      <c r="A2840" s="8" t="s">
        <v>17</v>
      </c>
      <c r="B2840" s="8" t="s">
        <v>5037</v>
      </c>
      <c r="C2840" s="8" t="s">
        <v>5038</v>
      </c>
      <c r="D2840" s="8" t="s">
        <v>5059</v>
      </c>
      <c r="E2840" s="8" t="s">
        <v>5060</v>
      </c>
      <c r="F2840" s="24">
        <v>0.34</v>
      </c>
      <c r="G2840" s="24">
        <v>1</v>
      </c>
      <c r="H2840" s="25">
        <v>539.61210000000005</v>
      </c>
      <c r="I2840" s="25">
        <v>265.03949999999998</v>
      </c>
      <c r="J2840" s="15">
        <v>10059</v>
      </c>
      <c r="K2840" s="15">
        <v>3055</v>
      </c>
      <c r="L2840" s="13">
        <v>0.49120000000000003</v>
      </c>
      <c r="M2840" s="7">
        <v>1.26508485</v>
      </c>
      <c r="N2840" s="26">
        <v>0.75</v>
      </c>
      <c r="O2840" s="27" t="s">
        <v>22</v>
      </c>
      <c r="P2840" s="8">
        <v>0.40715439149999999</v>
      </c>
      <c r="Q2840" s="24">
        <v>0.34</v>
      </c>
      <c r="R2840" t="str">
        <f>IF($Q2840*100&gt;=VLOOKUP($O2840,margin_ranges!$A$5:$C$10,2,FALSE),IF($Q2840*100&lt;=VLOOKUP($O2840,margin_ranges!$A$5:$C$10,3,FALSE)+10,"IN RANGE","ABOVE RANGE"),"BELOW RANGE")</f>
        <v>IN RANGE</v>
      </c>
      <c r="S2840">
        <f>MIN(VLOOKUP($O2840,margin_ranges!$A$5:$D$10,4,FALSE),$P2840*100)</f>
        <v>29.75</v>
      </c>
      <c r="T2840" s="29">
        <f>(1-$S2840/100)/(1-$F2840)-1</f>
        <v>6.4393939393939448E-2</v>
      </c>
      <c r="U2840" s="19" t="str">
        <f>IF(ABS(IFERROR(T2840,0))&gt;0.05,INDEX(margin_ranges!$C$13:$C$16,MATCH($F2840*100,margin_ranges!$B$13:$B$16,1)),"")</f>
        <v>Balanced (Type B)</v>
      </c>
      <c r="V2840">
        <f>MIN(VLOOKUP($U2840,margin_ranges!$A$5:$D$10,4,FALSE),$P2840*100)</f>
        <v>29.75</v>
      </c>
      <c r="Y2840" s="29">
        <f t="shared" si="44"/>
        <v>6.4393939393939448E-2</v>
      </c>
    </row>
    <row r="2841" spans="1:25" x14ac:dyDescent="0.3">
      <c r="A2841" s="8" t="s">
        <v>17</v>
      </c>
      <c r="B2841" s="8" t="s">
        <v>5037</v>
      </c>
      <c r="C2841" s="8" t="s">
        <v>5038</v>
      </c>
      <c r="D2841" s="8" t="s">
        <v>5063</v>
      </c>
      <c r="E2841" s="8" t="s">
        <v>5064</v>
      </c>
      <c r="F2841" s="24">
        <v>0.34</v>
      </c>
      <c r="G2841" s="24">
        <v>0</v>
      </c>
      <c r="H2841" s="25">
        <v>1.5719000000000001</v>
      </c>
      <c r="I2841" s="25">
        <v>0.69210000000000005</v>
      </c>
      <c r="J2841" s="15">
        <v>13</v>
      </c>
      <c r="K2841" s="15">
        <v>4</v>
      </c>
      <c r="L2841" s="13">
        <v>0.44030000000000002</v>
      </c>
      <c r="M2841" s="7">
        <v>0.62689647999999998</v>
      </c>
      <c r="N2841" s="26">
        <v>0.3</v>
      </c>
      <c r="O2841" s="27" t="s">
        <v>22</v>
      </c>
      <c r="P2841" s="8">
        <v>0.5214520909</v>
      </c>
      <c r="Q2841" s="24">
        <v>0.34</v>
      </c>
      <c r="R2841" t="str">
        <f>IF($Q2841*100&gt;=VLOOKUP($O2841,margin_ranges!$A$5:$C$10,2,FALSE),IF($Q2841*100&lt;=VLOOKUP($O2841,margin_ranges!$A$5:$C$10,3,FALSE)+10,"IN RANGE","ABOVE RANGE"),"BELOW RANGE")</f>
        <v>IN RANGE</v>
      </c>
      <c r="S2841">
        <f>MIN(VLOOKUP($O2841,margin_ranges!$A$5:$D$10,4,FALSE),$P2841*100)</f>
        <v>29.75</v>
      </c>
      <c r="T2841" s="29">
        <f>(1-$S2841/100)/(1-$F2841)-1</f>
        <v>6.4393939393939448E-2</v>
      </c>
      <c r="U2841" s="19" t="str">
        <f>IF(ABS(IFERROR(T2841,0))&gt;0.05,INDEX(margin_ranges!$C$13:$C$16,MATCH($F2841*100,margin_ranges!$B$13:$B$16,1)),"")</f>
        <v>Balanced (Type B)</v>
      </c>
      <c r="V2841">
        <f>MIN(VLOOKUP($U2841,margin_ranges!$A$5:$D$10,4,FALSE),$P2841*100)</f>
        <v>29.75</v>
      </c>
      <c r="Y2841" s="29">
        <f t="shared" si="44"/>
        <v>6.4393939393939448E-2</v>
      </c>
    </row>
    <row r="2842" spans="1:25" x14ac:dyDescent="0.3">
      <c r="A2842" s="8" t="s">
        <v>17</v>
      </c>
      <c r="B2842" s="8" t="s">
        <v>5037</v>
      </c>
      <c r="C2842" s="8" t="s">
        <v>5038</v>
      </c>
      <c r="D2842" s="8" t="s">
        <v>5043</v>
      </c>
      <c r="E2842" s="8" t="s">
        <v>5044</v>
      </c>
      <c r="F2842" s="24">
        <v>0.33999999999999903</v>
      </c>
      <c r="G2842" s="24">
        <v>0</v>
      </c>
      <c r="H2842" s="25">
        <v>1.6551</v>
      </c>
      <c r="I2842" s="25">
        <v>0.62460000000000004</v>
      </c>
      <c r="J2842" s="15">
        <v>18</v>
      </c>
      <c r="K2842" s="15">
        <v>5</v>
      </c>
      <c r="L2842" s="13">
        <v>0.37740000000000001</v>
      </c>
      <c r="M2842" s="7">
        <v>0.94379645999999995</v>
      </c>
      <c r="N2842" s="26">
        <v>0.55000000000000004</v>
      </c>
      <c r="O2842" s="27" t="s">
        <v>22</v>
      </c>
      <c r="P2842" s="8">
        <v>0.4172472284</v>
      </c>
      <c r="Q2842" s="24">
        <v>0.34</v>
      </c>
      <c r="R2842" t="str">
        <f>IF($Q2842*100&gt;=VLOOKUP($O2842,margin_ranges!$A$5:$C$10,2,FALSE),IF($Q2842*100&lt;=VLOOKUP($O2842,margin_ranges!$A$5:$C$10,3,FALSE)+10,"IN RANGE","ABOVE RANGE"),"BELOW RANGE")</f>
        <v>IN RANGE</v>
      </c>
      <c r="S2842">
        <f>MIN(VLOOKUP($O2842,margin_ranges!$A$5:$D$10,4,FALSE),$P2842*100)</f>
        <v>29.75</v>
      </c>
      <c r="T2842" s="29">
        <f>(1-$S2842/100)/(1-$F2842)-1</f>
        <v>6.4393939393937671E-2</v>
      </c>
      <c r="U2842" s="19" t="str">
        <f>IF(ABS(IFERROR(T2842,0))&gt;0.05,INDEX(margin_ranges!$C$13:$C$16,MATCH($F2842*100,margin_ranges!$B$13:$B$16,1)),"")</f>
        <v>Balanced (Type B)</v>
      </c>
      <c r="V2842">
        <f>MIN(VLOOKUP($U2842,margin_ranges!$A$5:$D$10,4,FALSE),$P2842*100)</f>
        <v>29.75</v>
      </c>
      <c r="Y2842" s="29">
        <f t="shared" si="44"/>
        <v>6.4393939393937671E-2</v>
      </c>
    </row>
    <row r="2843" spans="1:25" x14ac:dyDescent="0.3">
      <c r="A2843" s="8" t="s">
        <v>17</v>
      </c>
      <c r="B2843" s="8" t="s">
        <v>5037</v>
      </c>
      <c r="C2843" s="8" t="s">
        <v>5038</v>
      </c>
      <c r="D2843" s="8" t="s">
        <v>5053</v>
      </c>
      <c r="E2843" s="8" t="s">
        <v>5054</v>
      </c>
      <c r="F2843" s="24">
        <v>0.33999999999999903</v>
      </c>
      <c r="G2843" s="24">
        <v>0</v>
      </c>
      <c r="H2843" s="25">
        <v>5.9481999999999999</v>
      </c>
      <c r="I2843" s="25">
        <v>2.5268999999999999</v>
      </c>
      <c r="J2843" s="15">
        <v>84</v>
      </c>
      <c r="K2843" s="15">
        <v>25</v>
      </c>
      <c r="L2843" s="13">
        <v>0.42480000000000001</v>
      </c>
      <c r="M2843" s="7">
        <v>1.10894084</v>
      </c>
      <c r="N2843" s="26">
        <v>0.65</v>
      </c>
      <c r="O2843" s="27" t="s">
        <v>22</v>
      </c>
      <c r="P2843" s="8">
        <v>0.41385511460000002</v>
      </c>
      <c r="Q2843" s="24">
        <v>0.34</v>
      </c>
      <c r="R2843" t="str">
        <f>IF($Q2843*100&gt;=VLOOKUP($O2843,margin_ranges!$A$5:$C$10,2,FALSE),IF($Q2843*100&lt;=VLOOKUP($O2843,margin_ranges!$A$5:$C$10,3,FALSE)+10,"IN RANGE","ABOVE RANGE"),"BELOW RANGE")</f>
        <v>IN RANGE</v>
      </c>
      <c r="S2843">
        <f>MIN(VLOOKUP($O2843,margin_ranges!$A$5:$D$10,4,FALSE),$P2843*100)</f>
        <v>29.75</v>
      </c>
      <c r="T2843" s="29">
        <f>(1-$S2843/100)/(1-$F2843)-1</f>
        <v>6.4393939393937671E-2</v>
      </c>
      <c r="U2843" s="19" t="str">
        <f>IF(ABS(IFERROR(T2843,0))&gt;0.05,INDEX(margin_ranges!$C$13:$C$16,MATCH($F2843*100,margin_ranges!$B$13:$B$16,1)),"")</f>
        <v>Balanced (Type B)</v>
      </c>
      <c r="V2843">
        <f>MIN(VLOOKUP($U2843,margin_ranges!$A$5:$D$10,4,FALSE),$P2843*100)</f>
        <v>29.75</v>
      </c>
      <c r="Y2843" s="29">
        <f t="shared" si="44"/>
        <v>6.4393939393937671E-2</v>
      </c>
    </row>
    <row r="2844" spans="1:25" x14ac:dyDescent="0.3">
      <c r="A2844" s="8" t="s">
        <v>17</v>
      </c>
      <c r="B2844" s="8" t="s">
        <v>5037</v>
      </c>
      <c r="C2844" s="8" t="s">
        <v>5038</v>
      </c>
      <c r="D2844" s="8" t="s">
        <v>5049</v>
      </c>
      <c r="E2844" s="8" t="s">
        <v>5050</v>
      </c>
      <c r="F2844" s="24">
        <v>0.31114808652246201</v>
      </c>
      <c r="G2844" s="24">
        <v>0</v>
      </c>
      <c r="H2844" s="25">
        <v>2.1583999999999999</v>
      </c>
      <c r="I2844" s="25">
        <v>0.7984</v>
      </c>
      <c r="J2844" s="15">
        <v>28</v>
      </c>
      <c r="K2844" s="15">
        <v>8</v>
      </c>
      <c r="L2844" s="13">
        <v>0.36990000000000001</v>
      </c>
      <c r="M2844" s="7">
        <v>1.1613526599999999</v>
      </c>
      <c r="N2844" s="26">
        <v>0.8</v>
      </c>
      <c r="O2844" s="27" t="s">
        <v>22</v>
      </c>
      <c r="P2844" s="8">
        <v>0.31114808649999998</v>
      </c>
      <c r="Q2844" s="24">
        <v>0.34</v>
      </c>
      <c r="R2844" t="str">
        <f>IF($Q2844*100&gt;=VLOOKUP($O2844,margin_ranges!$A$5:$C$10,2,FALSE),IF($Q2844*100&lt;=VLOOKUP($O2844,margin_ranges!$A$5:$C$10,3,FALSE)+10,"IN RANGE","ABOVE RANGE"),"BELOW RANGE")</f>
        <v>IN RANGE</v>
      </c>
      <c r="S2844">
        <f>MIN(VLOOKUP($O2844,margin_ranges!$A$5:$D$10,4,FALSE),$P2844*100)</f>
        <v>29.75</v>
      </c>
      <c r="T2844" s="29">
        <f>(1-$S2844/100)/(1-$F2844)-1</f>
        <v>1.9812801932366453E-2</v>
      </c>
      <c r="U2844" s="19" t="str">
        <f>IF(ABS(IFERROR(T2844,0))&gt;0.05,INDEX(margin_ranges!$C$13:$C$16,MATCH($F2844*100,margin_ranges!$B$13:$B$16,1)),"")</f>
        <v/>
      </c>
      <c r="V2844" t="e">
        <f>MIN(VLOOKUP($U2844,margin_ranges!$A$5:$D$10,4,FALSE),$P2844*100)</f>
        <v>#N/A</v>
      </c>
      <c r="Y2844" s="29" t="e">
        <f t="shared" si="44"/>
        <v>#N/A</v>
      </c>
    </row>
    <row r="2845" spans="1:25" x14ac:dyDescent="0.3">
      <c r="A2845" s="8" t="s">
        <v>17</v>
      </c>
      <c r="B2845" s="8" t="s">
        <v>5037</v>
      </c>
      <c r="C2845" s="8" t="s">
        <v>5038</v>
      </c>
      <c r="D2845" s="8" t="s">
        <v>5067</v>
      </c>
      <c r="E2845" s="8" t="s">
        <v>5068</v>
      </c>
      <c r="F2845" s="24">
        <v>0.308684497348992</v>
      </c>
      <c r="G2845" s="24">
        <v>1</v>
      </c>
      <c r="H2845" s="25">
        <v>211.98509999999999</v>
      </c>
      <c r="I2845" s="25">
        <v>123.2794</v>
      </c>
      <c r="J2845" s="15">
        <v>4012</v>
      </c>
      <c r="K2845" s="15">
        <v>1418</v>
      </c>
      <c r="L2845" s="13">
        <v>0.58150000000000002</v>
      </c>
      <c r="M2845" s="7">
        <v>1.0848881500000001</v>
      </c>
      <c r="N2845" s="26">
        <v>0.75</v>
      </c>
      <c r="O2845" s="27" t="s">
        <v>22</v>
      </c>
      <c r="P2845" s="8">
        <v>0.30868449730000003</v>
      </c>
      <c r="Q2845" s="24">
        <v>0.38</v>
      </c>
      <c r="R2845" t="str">
        <f>IF($Q2845*100&gt;=VLOOKUP($O2845,margin_ranges!$A$5:$C$10,2,FALSE),IF($Q2845*100&lt;=VLOOKUP($O2845,margin_ranges!$A$5:$C$10,3,FALSE)+10,"IN RANGE","ABOVE RANGE"),"BELOW RANGE")</f>
        <v>IN RANGE</v>
      </c>
      <c r="S2845">
        <f>MIN(VLOOKUP($O2845,margin_ranges!$A$5:$D$10,4,FALSE),$P2845*100)</f>
        <v>29.75</v>
      </c>
      <c r="T2845" s="29">
        <f>(1-$S2845/100)/(1-$F2845)-1</f>
        <v>1.6178571587216695E-2</v>
      </c>
      <c r="U2845" s="19" t="str">
        <f>IF(ABS(IFERROR(T2845,0))&gt;0.05,INDEX(margin_ranges!$C$13:$C$16,MATCH($F2845*100,margin_ranges!$B$13:$B$16,1)),"")</f>
        <v/>
      </c>
      <c r="V2845" t="e">
        <f>MIN(VLOOKUP($U2845,margin_ranges!$A$5:$D$10,4,FALSE),$P2845*100)</f>
        <v>#N/A</v>
      </c>
      <c r="Y2845" s="29" t="e">
        <f t="shared" si="44"/>
        <v>#N/A</v>
      </c>
    </row>
    <row r="2846" spans="1:25" x14ac:dyDescent="0.3">
      <c r="A2846" s="8" t="s">
        <v>17</v>
      </c>
      <c r="B2846" s="8" t="s">
        <v>5037</v>
      </c>
      <c r="C2846" s="8" t="s">
        <v>5038</v>
      </c>
      <c r="D2846" s="8" t="s">
        <v>5047</v>
      </c>
      <c r="E2846" s="8" t="s">
        <v>5048</v>
      </c>
      <c r="F2846" s="24">
        <v>0.22602991008255799</v>
      </c>
      <c r="G2846" s="24">
        <v>1</v>
      </c>
      <c r="H2846" s="25">
        <v>342.09210000000002</v>
      </c>
      <c r="I2846" s="25">
        <v>116.7136</v>
      </c>
      <c r="J2846" s="15">
        <v>6786</v>
      </c>
      <c r="K2846" s="15">
        <v>2031</v>
      </c>
      <c r="L2846" s="13">
        <v>0.3412</v>
      </c>
      <c r="M2846" s="7">
        <v>1.93805939</v>
      </c>
      <c r="N2846" s="26">
        <v>1.5</v>
      </c>
      <c r="O2846" s="27" t="s">
        <v>162</v>
      </c>
      <c r="P2846" s="8">
        <v>0.22602991010000001</v>
      </c>
      <c r="Q2846" s="24">
        <v>0.3</v>
      </c>
      <c r="R2846" t="str">
        <f>IF($Q2846*100&gt;=VLOOKUP($O2846,margin_ranges!$A$5:$C$10,2,FALSE),IF($Q2846*100&lt;=VLOOKUP($O2846,margin_ranges!$A$5:$C$10,3,FALSE)+10,"IN RANGE","ABOVE RANGE"),"BELOW RANGE")</f>
        <v>IN RANGE</v>
      </c>
      <c r="S2846">
        <f>MIN(VLOOKUP($O2846,margin_ranges!$A$5:$D$10,4,FALSE),$P2846*100)</f>
        <v>22.60299101</v>
      </c>
      <c r="T2846" s="29">
        <f>(1-$S2846/100)/(1-$F2846)-1</f>
        <v>-2.253586206535374E-11</v>
      </c>
      <c r="U2846" s="19" t="str">
        <f>IF(ABS(IFERROR(T2846,0))&gt;0.05,INDEX(margin_ranges!$C$13:$C$16,MATCH($F2846*100,margin_ranges!$B$13:$B$16,1)),"")</f>
        <v/>
      </c>
      <c r="V2846" t="e">
        <f>MIN(VLOOKUP($U2846,margin_ranges!$A$5:$D$10,4,FALSE),$P2846*100)</f>
        <v>#N/A</v>
      </c>
      <c r="Y2846" s="29" t="e">
        <f t="shared" si="44"/>
        <v>#N/A</v>
      </c>
    </row>
    <row r="2847" spans="1:25" x14ac:dyDescent="0.3">
      <c r="A2847" s="8" t="s">
        <v>17</v>
      </c>
      <c r="B2847" s="8" t="s">
        <v>5037</v>
      </c>
      <c r="C2847" s="8" t="s">
        <v>5038</v>
      </c>
      <c r="D2847" s="8" t="s">
        <v>5061</v>
      </c>
      <c r="E2847" s="8" t="s">
        <v>5062</v>
      </c>
      <c r="F2847" s="24">
        <v>0.28999999999999998</v>
      </c>
      <c r="G2847" s="24">
        <v>1</v>
      </c>
      <c r="H2847" s="25">
        <v>509.40989999999999</v>
      </c>
      <c r="I2847" s="25">
        <v>337.88240000000002</v>
      </c>
      <c r="J2847" s="15">
        <v>9726</v>
      </c>
      <c r="K2847" s="15">
        <v>2516</v>
      </c>
      <c r="L2847" s="13">
        <v>0.6633</v>
      </c>
      <c r="M2847" s="7">
        <v>0.95948239000000002</v>
      </c>
      <c r="N2847" s="26">
        <v>0.4</v>
      </c>
      <c r="O2847" s="27" t="s">
        <v>22</v>
      </c>
      <c r="P2847" s="8">
        <v>0.58310855480000001</v>
      </c>
      <c r="Q2847" s="24">
        <v>0.28999999999999998</v>
      </c>
      <c r="R2847" t="str">
        <f>IF($Q2847*100&gt;=VLOOKUP($O2847,margin_ranges!$A$5:$C$10,2,FALSE),IF($Q2847*100&lt;=VLOOKUP($O2847,margin_ranges!$A$5:$C$10,3,FALSE)+10,"IN RANGE","ABOVE RANGE"),"BELOW RANGE")</f>
        <v>IN RANGE</v>
      </c>
      <c r="S2847">
        <f>MIN(VLOOKUP($O2847,margin_ranges!$A$5:$D$10,4,FALSE),$P2847*100)</f>
        <v>29.75</v>
      </c>
      <c r="T2847" s="29">
        <f>(1-$S2847/100)/(1-$F2847)-1</f>
        <v>-1.0563380281690127E-2</v>
      </c>
      <c r="U2847" s="19" t="str">
        <f>IF(ABS(IFERROR(T2847,0))&gt;0.05,INDEX(margin_ranges!$C$13:$C$16,MATCH($F2847*100,margin_ranges!$B$13:$B$16,1)),"")</f>
        <v/>
      </c>
      <c r="V2847" t="e">
        <f>MIN(VLOOKUP($U2847,margin_ranges!$A$5:$D$10,4,FALSE),$P2847*100)</f>
        <v>#N/A</v>
      </c>
      <c r="Y2847" s="29" t="e">
        <f t="shared" si="44"/>
        <v>#N/A</v>
      </c>
    </row>
    <row r="2848" spans="1:25" x14ac:dyDescent="0.3">
      <c r="A2848" s="8" t="s">
        <v>17</v>
      </c>
      <c r="B2848" s="8" t="s">
        <v>5037</v>
      </c>
      <c r="C2848" s="8" t="s">
        <v>5038</v>
      </c>
      <c r="D2848" s="8" t="s">
        <v>5041</v>
      </c>
      <c r="E2848" s="8" t="s">
        <v>5042</v>
      </c>
      <c r="F2848" s="24">
        <v>0.3</v>
      </c>
      <c r="G2848" s="24">
        <v>1</v>
      </c>
      <c r="H2848" s="25">
        <v>135.79830000000001</v>
      </c>
      <c r="I2848" s="25">
        <v>10.7224</v>
      </c>
      <c r="J2848" s="15">
        <v>575</v>
      </c>
      <c r="K2848" s="15">
        <v>172</v>
      </c>
      <c r="L2848" s="13">
        <v>7.9000000000000001E-2</v>
      </c>
      <c r="M2848" s="7">
        <v>1.78605193</v>
      </c>
      <c r="N2848" s="26">
        <v>1</v>
      </c>
      <c r="O2848" s="27" t="s">
        <v>162</v>
      </c>
      <c r="P2848" s="8">
        <v>0.44010586639999999</v>
      </c>
      <c r="Q2848" s="24">
        <v>0.3</v>
      </c>
      <c r="R2848" t="str">
        <f>IF($Q2848*100&gt;=VLOOKUP($O2848,margin_ranges!$A$5:$C$10,2,FALSE),IF($Q2848*100&lt;=VLOOKUP($O2848,margin_ranges!$A$5:$C$10,3,FALSE)+10,"IN RANGE","ABOVE RANGE"),"BELOW RANGE")</f>
        <v>IN RANGE</v>
      </c>
      <c r="S2848">
        <f>MIN(VLOOKUP($O2848,margin_ranges!$A$5:$D$10,4,FALSE),$P2848*100)</f>
        <v>43</v>
      </c>
      <c r="T2848" s="29">
        <f>(1-$S2848/100)/(1-$F2848)-1</f>
        <v>-0.18571428571428561</v>
      </c>
      <c r="U2848" s="19" t="str">
        <f>IF(ABS(IFERROR(T2848,0))&gt;0.05,INDEX(margin_ranges!$C$13:$C$16,MATCH($F2848*100,margin_ranges!$B$13:$B$16,1)),"")</f>
        <v>Balanced (Type B)</v>
      </c>
      <c r="V2848">
        <f>MIN(VLOOKUP($U2848,margin_ranges!$A$5:$D$10,4,FALSE),$P2848*100)</f>
        <v>29.75</v>
      </c>
      <c r="Y2848" s="29">
        <f t="shared" si="44"/>
        <v>3.5714285714285587E-3</v>
      </c>
    </row>
    <row r="2849" spans="1:25" x14ac:dyDescent="0.3">
      <c r="A2849" s="8" t="s">
        <v>35</v>
      </c>
      <c r="B2849" s="8" t="s">
        <v>5069</v>
      </c>
      <c r="C2849" s="8" t="s">
        <v>34</v>
      </c>
      <c r="D2849" s="8" t="s">
        <v>34</v>
      </c>
      <c r="E2849" s="8"/>
      <c r="F2849" s="24">
        <v>0.31817266380447501</v>
      </c>
      <c r="G2849" s="24">
        <v>1</v>
      </c>
      <c r="H2849" s="25">
        <v>2244.6936000000001</v>
      </c>
      <c r="I2849" s="25">
        <v>257.93860000000001</v>
      </c>
      <c r="J2849" s="15">
        <v>2452</v>
      </c>
      <c r="K2849" s="15">
        <v>694</v>
      </c>
      <c r="L2849" s="13">
        <v>0.1149</v>
      </c>
      <c r="M2849" s="7">
        <v>0.31686708000000002</v>
      </c>
      <c r="N2849" s="26">
        <v>0.159193</v>
      </c>
      <c r="O2849" s="27"/>
      <c r="P2849" s="8">
        <v>0.49760322769999998</v>
      </c>
      <c r="Q2849" s="24">
        <v>0.31819999999999998</v>
      </c>
      <c r="R2849" t="e">
        <f>IF($Q2849*100&gt;=VLOOKUP($O2849,margin_ranges!$A$5:$C$10,2,FALSE),IF($Q2849*100&lt;=VLOOKUP($O2849,margin_ranges!$A$5:$C$10,3,FALSE)+10,"IN RANGE","ABOVE RANGE"),"BELOW RANGE")</f>
        <v>#N/A</v>
      </c>
      <c r="S2849" t="e">
        <f>MIN(VLOOKUP($O2849,margin_ranges!$A$5:$D$10,4,FALSE),$P2849*100)</f>
        <v>#N/A</v>
      </c>
      <c r="T2849" s="29" t="e">
        <f>(1-$S2849/100)/(1-$F2849)-1</f>
        <v>#N/A</v>
      </c>
      <c r="U2849" s="19" t="str">
        <f>IF(ABS(IFERROR(T2849,0))&gt;0.05,INDEX(margin_ranges!$C$13:$C$16,MATCH($F2849*100,margin_ranges!$B$13:$B$16,1)),"")</f>
        <v/>
      </c>
      <c r="V2849" t="e">
        <f>MIN(VLOOKUP($U2849,margin_ranges!$A$5:$D$10,4,FALSE),$P2849*100)</f>
        <v>#N/A</v>
      </c>
      <c r="Y2849" s="29" t="e">
        <f t="shared" si="44"/>
        <v>#N/A</v>
      </c>
    </row>
    <row r="2850" spans="1:25" x14ac:dyDescent="0.3">
      <c r="A2850" s="8" t="s">
        <v>33</v>
      </c>
      <c r="B2850" s="8" t="s">
        <v>5069</v>
      </c>
      <c r="C2850" s="8" t="s">
        <v>5070</v>
      </c>
      <c r="D2850" s="28" t="s">
        <v>34</v>
      </c>
      <c r="E2850" s="8"/>
      <c r="F2850" s="24">
        <v>0.31817266380447501</v>
      </c>
      <c r="G2850" s="24">
        <v>1</v>
      </c>
      <c r="H2850" s="25">
        <v>2244.6936000000001</v>
      </c>
      <c r="I2850" s="25">
        <v>257.93860000000001</v>
      </c>
      <c r="J2850" s="15">
        <v>2452</v>
      </c>
      <c r="K2850" s="15">
        <v>694</v>
      </c>
      <c r="L2850" s="13">
        <v>0.1149</v>
      </c>
      <c r="M2850" s="7">
        <v>0.31686708000000002</v>
      </c>
      <c r="N2850" s="26">
        <v>0.159193</v>
      </c>
      <c r="O2850" s="27"/>
      <c r="P2850" s="8">
        <v>0.49760322769999998</v>
      </c>
      <c r="Q2850" s="24">
        <v>0.31819999999999998</v>
      </c>
      <c r="R2850" t="e">
        <f>IF($Q2850*100&gt;=VLOOKUP($O2850,margin_ranges!$A$5:$C$10,2,FALSE),IF($Q2850*100&lt;=VLOOKUP($O2850,margin_ranges!$A$5:$C$10,3,FALSE)+10,"IN RANGE","ABOVE RANGE"),"BELOW RANGE")</f>
        <v>#N/A</v>
      </c>
      <c r="S2850" t="e">
        <f>MIN(VLOOKUP($O2850,margin_ranges!$A$5:$D$10,4,FALSE),$P2850*100)</f>
        <v>#N/A</v>
      </c>
      <c r="T2850" s="29" t="e">
        <f>(1-$S2850/100)/(1-$F2850)-1</f>
        <v>#N/A</v>
      </c>
      <c r="U2850" s="19" t="str">
        <f>IF(ABS(IFERROR(T2850,0))&gt;0.05,INDEX(margin_ranges!$C$13:$C$16,MATCH($F2850*100,margin_ranges!$B$13:$B$16,1)),"")</f>
        <v/>
      </c>
      <c r="V2850" t="e">
        <f>MIN(VLOOKUP($U2850,margin_ranges!$A$5:$D$10,4,FALSE),$P2850*100)</f>
        <v>#N/A</v>
      </c>
      <c r="Y2850" s="29" t="e">
        <f t="shared" si="44"/>
        <v>#N/A</v>
      </c>
    </row>
    <row r="2851" spans="1:25" x14ac:dyDescent="0.3">
      <c r="A2851" s="8" t="s">
        <v>17</v>
      </c>
      <c r="B2851" s="8" t="s">
        <v>5069</v>
      </c>
      <c r="C2851" s="8" t="s">
        <v>5070</v>
      </c>
      <c r="D2851" s="8" t="s">
        <v>5075</v>
      </c>
      <c r="E2851" s="8" t="s">
        <v>5076</v>
      </c>
      <c r="F2851" s="24">
        <v>0.34</v>
      </c>
      <c r="G2851" s="24">
        <v>1</v>
      </c>
      <c r="H2851" s="25">
        <v>236.58260000000001</v>
      </c>
      <c r="I2851" s="25">
        <v>48.392099999999999</v>
      </c>
      <c r="J2851" s="15">
        <v>898</v>
      </c>
      <c r="K2851" s="15">
        <v>275</v>
      </c>
      <c r="L2851" s="13">
        <v>0.20449999999999999</v>
      </c>
      <c r="M2851" s="7">
        <v>0.61859986</v>
      </c>
      <c r="N2851" s="26">
        <v>0.18</v>
      </c>
      <c r="O2851" s="27" t="s">
        <v>22</v>
      </c>
      <c r="P2851" s="8">
        <v>0.70902030230000002</v>
      </c>
      <c r="Q2851" s="24">
        <v>0.34</v>
      </c>
      <c r="R2851" t="str">
        <f>IF($Q2851*100&gt;=VLOOKUP($O2851,margin_ranges!$A$5:$C$10,2,FALSE),IF($Q2851*100&lt;=VLOOKUP($O2851,margin_ranges!$A$5:$C$10,3,FALSE)+10,"IN RANGE","ABOVE RANGE"),"BELOW RANGE")</f>
        <v>IN RANGE</v>
      </c>
      <c r="S2851">
        <f>MIN(VLOOKUP($O2851,margin_ranges!$A$5:$D$10,4,FALSE),$P2851*100)</f>
        <v>29.75</v>
      </c>
      <c r="T2851" s="29">
        <f>(1-$S2851/100)/(1-$F2851)-1</f>
        <v>6.4393939393939448E-2</v>
      </c>
      <c r="U2851" s="19" t="str">
        <f>IF(ABS(IFERROR(T2851,0))&gt;0.05,INDEX(margin_ranges!$C$13:$C$16,MATCH($F2851*100,margin_ranges!$B$13:$B$16,1)),"")</f>
        <v>Balanced (Type B)</v>
      </c>
      <c r="V2851">
        <f>MIN(VLOOKUP($U2851,margin_ranges!$A$5:$D$10,4,FALSE),$P2851*100)</f>
        <v>29.75</v>
      </c>
      <c r="Y2851" s="29">
        <f t="shared" si="44"/>
        <v>6.4393939393939448E-2</v>
      </c>
    </row>
    <row r="2852" spans="1:25" x14ac:dyDescent="0.3">
      <c r="A2852" s="8" t="s">
        <v>17</v>
      </c>
      <c r="B2852" s="8" t="s">
        <v>5069</v>
      </c>
      <c r="C2852" s="8" t="s">
        <v>5070</v>
      </c>
      <c r="D2852" s="8" t="s">
        <v>5077</v>
      </c>
      <c r="E2852" s="8" t="s">
        <v>5078</v>
      </c>
      <c r="F2852" s="24">
        <v>0.34</v>
      </c>
      <c r="G2852" s="24">
        <v>1</v>
      </c>
      <c r="H2852" s="25">
        <v>30.469899999999999</v>
      </c>
      <c r="I2852" s="25">
        <v>4.2549000000000001</v>
      </c>
      <c r="J2852" s="15">
        <v>53</v>
      </c>
      <c r="K2852" s="15">
        <v>16</v>
      </c>
      <c r="L2852" s="13">
        <v>0.1396</v>
      </c>
      <c r="M2852" s="7">
        <v>0.41494427</v>
      </c>
      <c r="N2852" s="26">
        <v>0.15</v>
      </c>
      <c r="O2852" s="27" t="s">
        <v>22</v>
      </c>
      <c r="P2852" s="8">
        <v>0.63850566809999998</v>
      </c>
      <c r="Q2852" s="24">
        <v>0.34</v>
      </c>
      <c r="R2852" t="str">
        <f>IF($Q2852*100&gt;=VLOOKUP($O2852,margin_ranges!$A$5:$C$10,2,FALSE),IF($Q2852*100&lt;=VLOOKUP($O2852,margin_ranges!$A$5:$C$10,3,FALSE)+10,"IN RANGE","ABOVE RANGE"),"BELOW RANGE")</f>
        <v>IN RANGE</v>
      </c>
      <c r="S2852">
        <f>MIN(VLOOKUP($O2852,margin_ranges!$A$5:$D$10,4,FALSE),$P2852*100)</f>
        <v>29.75</v>
      </c>
      <c r="T2852" s="29">
        <f>(1-$S2852/100)/(1-$F2852)-1</f>
        <v>6.4393939393939448E-2</v>
      </c>
      <c r="U2852" s="19" t="str">
        <f>IF(ABS(IFERROR(T2852,0))&gt;0.05,INDEX(margin_ranges!$C$13:$C$16,MATCH($F2852*100,margin_ranges!$B$13:$B$16,1)),"")</f>
        <v>Balanced (Type B)</v>
      </c>
      <c r="V2852">
        <f>MIN(VLOOKUP($U2852,margin_ranges!$A$5:$D$10,4,FALSE),$P2852*100)</f>
        <v>29.75</v>
      </c>
      <c r="Y2852" s="29">
        <f t="shared" si="44"/>
        <v>6.4393939393939448E-2</v>
      </c>
    </row>
    <row r="2853" spans="1:25" x14ac:dyDescent="0.3">
      <c r="A2853" s="8" t="s">
        <v>17</v>
      </c>
      <c r="B2853" s="8" t="s">
        <v>5069</v>
      </c>
      <c r="C2853" s="8" t="s">
        <v>5070</v>
      </c>
      <c r="D2853" s="8" t="s">
        <v>5071</v>
      </c>
      <c r="E2853" s="8" t="s">
        <v>5072</v>
      </c>
      <c r="F2853" s="24">
        <v>0.33999999999999903</v>
      </c>
      <c r="G2853" s="24">
        <v>1</v>
      </c>
      <c r="H2853" s="25">
        <v>476.83390000000003</v>
      </c>
      <c r="I2853" s="25">
        <v>56.674700000000001</v>
      </c>
      <c r="J2853" s="15">
        <v>431</v>
      </c>
      <c r="K2853" s="15">
        <v>131</v>
      </c>
      <c r="L2853" s="13">
        <v>0.11890000000000001</v>
      </c>
      <c r="M2853" s="7">
        <v>0.25322478999999998</v>
      </c>
      <c r="N2853" s="26">
        <v>0.14000000000000001</v>
      </c>
      <c r="O2853" s="27" t="s">
        <v>22</v>
      </c>
      <c r="P2853" s="8">
        <v>0.44713154770000002</v>
      </c>
      <c r="Q2853" s="24">
        <v>0.34</v>
      </c>
      <c r="R2853" t="str">
        <f>IF($Q2853*100&gt;=VLOOKUP($O2853,margin_ranges!$A$5:$C$10,2,FALSE),IF($Q2853*100&lt;=VLOOKUP($O2853,margin_ranges!$A$5:$C$10,3,FALSE)+10,"IN RANGE","ABOVE RANGE"),"BELOW RANGE")</f>
        <v>IN RANGE</v>
      </c>
      <c r="S2853">
        <f>MIN(VLOOKUP($O2853,margin_ranges!$A$5:$D$10,4,FALSE),$P2853*100)</f>
        <v>29.75</v>
      </c>
      <c r="T2853" s="29">
        <f>(1-$S2853/100)/(1-$F2853)-1</f>
        <v>6.4393939393937671E-2</v>
      </c>
      <c r="U2853" s="19" t="str">
        <f>IF(ABS(IFERROR(T2853,0))&gt;0.05,INDEX(margin_ranges!$C$13:$C$16,MATCH($F2853*100,margin_ranges!$B$13:$B$16,1)),"")</f>
        <v>Balanced (Type B)</v>
      </c>
      <c r="V2853">
        <f>MIN(VLOOKUP($U2853,margin_ranges!$A$5:$D$10,4,FALSE),$P2853*100)</f>
        <v>29.75</v>
      </c>
      <c r="Y2853" s="29">
        <f t="shared" si="44"/>
        <v>6.4393939393937671E-2</v>
      </c>
    </row>
    <row r="2854" spans="1:25" x14ac:dyDescent="0.3">
      <c r="A2854" s="8" t="s">
        <v>17</v>
      </c>
      <c r="B2854" s="8" t="s">
        <v>5069</v>
      </c>
      <c r="C2854" s="8" t="s">
        <v>5070</v>
      </c>
      <c r="D2854" s="8" t="s">
        <v>5073</v>
      </c>
      <c r="E2854" s="8" t="s">
        <v>5074</v>
      </c>
      <c r="F2854" s="24">
        <v>0.28999999999999998</v>
      </c>
      <c r="G2854" s="24">
        <v>1</v>
      </c>
      <c r="H2854" s="25">
        <v>1500.4954</v>
      </c>
      <c r="I2854" s="25">
        <v>148.61689999999999</v>
      </c>
      <c r="J2854" s="15">
        <v>1070</v>
      </c>
      <c r="K2854" s="15">
        <v>272</v>
      </c>
      <c r="L2854" s="13">
        <v>9.9000000000000005E-2</v>
      </c>
      <c r="M2854" s="7">
        <v>0.24007993999999999</v>
      </c>
      <c r="N2854" s="26">
        <v>0.16</v>
      </c>
      <c r="O2854" s="27" t="s">
        <v>22</v>
      </c>
      <c r="P2854" s="8">
        <v>0.33355530680000001</v>
      </c>
      <c r="Q2854" s="24">
        <v>0.28999999999999998</v>
      </c>
      <c r="R2854" t="str">
        <f>IF($Q2854*100&gt;=VLOOKUP($O2854,margin_ranges!$A$5:$C$10,2,FALSE),IF($Q2854*100&lt;=VLOOKUP($O2854,margin_ranges!$A$5:$C$10,3,FALSE)+10,"IN RANGE","ABOVE RANGE"),"BELOW RANGE")</f>
        <v>IN RANGE</v>
      </c>
      <c r="S2854">
        <f>MIN(VLOOKUP($O2854,margin_ranges!$A$5:$D$10,4,FALSE),$P2854*100)</f>
        <v>29.75</v>
      </c>
      <c r="T2854" s="29">
        <f>(1-$S2854/100)/(1-$F2854)-1</f>
        <v>-1.0563380281690127E-2</v>
      </c>
      <c r="U2854" s="19" t="str">
        <f>IF(ABS(IFERROR(T2854,0))&gt;0.05,INDEX(margin_ranges!$C$13:$C$16,MATCH($F2854*100,margin_ranges!$B$13:$B$16,1)),"")</f>
        <v/>
      </c>
      <c r="V2854" t="e">
        <f>MIN(VLOOKUP($U2854,margin_ranges!$A$5:$D$10,4,FALSE),$P2854*100)</f>
        <v>#N/A</v>
      </c>
      <c r="Y2854" s="29" t="e">
        <f t="shared" si="44"/>
        <v>#N/A</v>
      </c>
    </row>
    <row r="2855" spans="1:25" x14ac:dyDescent="0.3">
      <c r="A2855" s="8" t="s">
        <v>35</v>
      </c>
      <c r="B2855" s="8" t="s">
        <v>5079</v>
      </c>
      <c r="C2855" s="8" t="s">
        <v>34</v>
      </c>
      <c r="D2855" s="8" t="s">
        <v>34</v>
      </c>
      <c r="E2855" s="8"/>
      <c r="F2855" s="24">
        <v>0.25</v>
      </c>
      <c r="G2855" s="24">
        <v>0.64964175999999996</v>
      </c>
      <c r="H2855" s="25">
        <v>107.0429</v>
      </c>
      <c r="I2855" s="25">
        <v>5.6653000000000002</v>
      </c>
      <c r="J2855" s="15">
        <v>231</v>
      </c>
      <c r="K2855" s="15">
        <v>56</v>
      </c>
      <c r="L2855" s="13">
        <v>5.2900000000000003E-2</v>
      </c>
      <c r="M2855" s="7">
        <v>1.3595607300000001</v>
      </c>
      <c r="N2855" s="26">
        <v>1</v>
      </c>
      <c r="O2855" s="27"/>
      <c r="P2855" s="8">
        <v>0.26446831279999999</v>
      </c>
      <c r="Q2855" s="24">
        <v>0.25</v>
      </c>
      <c r="R2855" t="e">
        <f>IF($Q2855*100&gt;=VLOOKUP($O2855,margin_ranges!$A$5:$C$10,2,FALSE),IF($Q2855*100&lt;=VLOOKUP($O2855,margin_ranges!$A$5:$C$10,3,FALSE)+10,"IN RANGE","ABOVE RANGE"),"BELOW RANGE")</f>
        <v>#N/A</v>
      </c>
      <c r="S2855" t="e">
        <f>MIN(VLOOKUP($O2855,margin_ranges!$A$5:$D$10,4,FALSE),$P2855*100)</f>
        <v>#N/A</v>
      </c>
      <c r="T2855" s="29" t="e">
        <f>(1-$S2855/100)/(1-$F2855)-1</f>
        <v>#N/A</v>
      </c>
      <c r="U2855" s="19" t="str">
        <f>IF(ABS(IFERROR(T2855,0))&gt;0.05,INDEX(margin_ranges!$C$13:$C$16,MATCH($F2855*100,margin_ranges!$B$13:$B$16,1)),"")</f>
        <v/>
      </c>
      <c r="V2855" t="e">
        <f>MIN(VLOOKUP($U2855,margin_ranges!$A$5:$D$10,4,FALSE),$P2855*100)</f>
        <v>#N/A</v>
      </c>
      <c r="Y2855" s="29" t="e">
        <f t="shared" si="44"/>
        <v>#N/A</v>
      </c>
    </row>
    <row r="2856" spans="1:25" x14ac:dyDescent="0.3">
      <c r="A2856" s="8" t="s">
        <v>33</v>
      </c>
      <c r="B2856" s="8" t="s">
        <v>5079</v>
      </c>
      <c r="C2856" s="8" t="s">
        <v>5080</v>
      </c>
      <c r="D2856" s="8" t="s">
        <v>34</v>
      </c>
      <c r="E2856" s="8"/>
      <c r="F2856" s="24">
        <v>0.25</v>
      </c>
      <c r="G2856" s="24">
        <v>0.64964175999999996</v>
      </c>
      <c r="H2856" s="25">
        <v>107.0429</v>
      </c>
      <c r="I2856" s="25">
        <v>5.6653000000000002</v>
      </c>
      <c r="J2856" s="15">
        <v>231</v>
      </c>
      <c r="K2856" s="15">
        <v>56</v>
      </c>
      <c r="L2856" s="13">
        <v>5.2900000000000003E-2</v>
      </c>
      <c r="M2856" s="7">
        <v>1.3595607300000001</v>
      </c>
      <c r="N2856" s="26">
        <v>1</v>
      </c>
      <c r="O2856" s="27"/>
      <c r="P2856" s="8">
        <v>0.26446831279999999</v>
      </c>
      <c r="Q2856" s="24">
        <v>0.25</v>
      </c>
      <c r="R2856" t="e">
        <f>IF($Q2856*100&gt;=VLOOKUP($O2856,margin_ranges!$A$5:$C$10,2,FALSE),IF($Q2856*100&lt;=VLOOKUP($O2856,margin_ranges!$A$5:$C$10,3,FALSE)+10,"IN RANGE","ABOVE RANGE"),"BELOW RANGE")</f>
        <v>#N/A</v>
      </c>
      <c r="S2856" t="e">
        <f>MIN(VLOOKUP($O2856,margin_ranges!$A$5:$D$10,4,FALSE),$P2856*100)</f>
        <v>#N/A</v>
      </c>
      <c r="T2856" s="29" t="e">
        <f>(1-$S2856/100)/(1-$F2856)-1</f>
        <v>#N/A</v>
      </c>
      <c r="U2856" s="19" t="str">
        <f>IF(ABS(IFERROR(T2856,0))&gt;0.05,INDEX(margin_ranges!$C$13:$C$16,MATCH($F2856*100,margin_ranges!$B$13:$B$16,1)),"")</f>
        <v/>
      </c>
      <c r="V2856" t="e">
        <f>MIN(VLOOKUP($U2856,margin_ranges!$A$5:$D$10,4,FALSE),$P2856*100)</f>
        <v>#N/A</v>
      </c>
      <c r="Y2856" s="29" t="e">
        <f t="shared" si="44"/>
        <v>#N/A</v>
      </c>
    </row>
    <row r="2857" spans="1:25" x14ac:dyDescent="0.3">
      <c r="A2857" s="8" t="s">
        <v>17</v>
      </c>
      <c r="B2857" s="8" t="s">
        <v>5079</v>
      </c>
      <c r="C2857" s="8" t="s">
        <v>5080</v>
      </c>
      <c r="D2857" s="8" t="s">
        <v>5085</v>
      </c>
      <c r="E2857" s="8" t="s">
        <v>5086</v>
      </c>
      <c r="F2857" s="24">
        <v>0.22557819335273699</v>
      </c>
      <c r="G2857" s="24">
        <v>1</v>
      </c>
      <c r="H2857" s="25">
        <v>37.656999999999996</v>
      </c>
      <c r="I2857" s="25">
        <v>1.5869</v>
      </c>
      <c r="J2857" s="15">
        <v>61</v>
      </c>
      <c r="K2857" s="15">
        <v>14</v>
      </c>
      <c r="L2857" s="13">
        <v>4.2099999999999999E-2</v>
      </c>
      <c r="M2857" s="7">
        <v>1.29128595</v>
      </c>
      <c r="N2857" s="26">
        <v>1</v>
      </c>
      <c r="O2857" s="27" t="s">
        <v>92</v>
      </c>
      <c r="P2857" s="8">
        <v>0.22557819339999999</v>
      </c>
      <c r="Q2857" s="24">
        <v>0.25</v>
      </c>
      <c r="R2857" t="str">
        <f>IF($Q2857*100&gt;=VLOOKUP($O2857,margin_ranges!$A$5:$C$10,2,FALSE),IF($Q2857*100&lt;=VLOOKUP($O2857,margin_ranges!$A$5:$C$10,3,FALSE)+10,"IN RANGE","ABOVE RANGE"),"BELOW RANGE")</f>
        <v>IN RANGE</v>
      </c>
      <c r="S2857">
        <f>MIN(VLOOKUP($O2857,margin_ranges!$A$5:$D$10,4,FALSE),$P2857*100)</f>
        <v>22.557819339999998</v>
      </c>
      <c r="T2857" s="29">
        <f>(1-$S2857/100)/(1-$F2857)-1</f>
        <v>-6.1029958864367018E-11</v>
      </c>
      <c r="U2857" s="19" t="str">
        <f>IF(ABS(IFERROR(T2857,0))&gt;0.05,INDEX(margin_ranges!$C$13:$C$16,MATCH($F2857*100,margin_ranges!$B$13:$B$16,1)),"")</f>
        <v/>
      </c>
      <c r="V2857" t="e">
        <f>MIN(VLOOKUP($U2857,margin_ranges!$A$5:$D$10,4,FALSE),$P2857*100)</f>
        <v>#N/A</v>
      </c>
      <c r="Y2857" s="29" t="e">
        <f t="shared" si="44"/>
        <v>#N/A</v>
      </c>
    </row>
    <row r="2858" spans="1:25" x14ac:dyDescent="0.3">
      <c r="A2858" s="8" t="s">
        <v>17</v>
      </c>
      <c r="B2858" s="8" t="s">
        <v>5079</v>
      </c>
      <c r="C2858" s="8" t="s">
        <v>5080</v>
      </c>
      <c r="D2858" s="8" t="s">
        <v>5083</v>
      </c>
      <c r="E2858" s="8" t="s">
        <v>5084</v>
      </c>
      <c r="F2858" s="24">
        <v>0.249999999999999</v>
      </c>
      <c r="G2858" s="24">
        <v>1</v>
      </c>
      <c r="H2858" s="25">
        <v>36.073700000000002</v>
      </c>
      <c r="I2858" s="25">
        <v>2.1456</v>
      </c>
      <c r="J2858" s="15">
        <v>89</v>
      </c>
      <c r="K2858" s="15">
        <v>22</v>
      </c>
      <c r="L2858" s="13">
        <v>5.9499999999999997E-2</v>
      </c>
      <c r="M2858" s="7">
        <v>1.37704907</v>
      </c>
      <c r="N2858" s="26">
        <v>1</v>
      </c>
      <c r="O2858" s="27" t="s">
        <v>92</v>
      </c>
      <c r="P2858" s="8">
        <v>0.27380946620000002</v>
      </c>
      <c r="Q2858" s="24">
        <v>0.25</v>
      </c>
      <c r="R2858" t="str">
        <f>IF($Q2858*100&gt;=VLOOKUP($O2858,margin_ranges!$A$5:$C$10,2,FALSE),IF($Q2858*100&lt;=VLOOKUP($O2858,margin_ranges!$A$5:$C$10,3,FALSE)+10,"IN RANGE","ABOVE RANGE"),"BELOW RANGE")</f>
        <v>IN RANGE</v>
      </c>
      <c r="S2858">
        <f>MIN(VLOOKUP($O2858,margin_ranges!$A$5:$D$10,4,FALSE),$P2858*100)</f>
        <v>27.380946620000003</v>
      </c>
      <c r="T2858" s="29">
        <f>(1-$S2858/100)/(1-$F2858)-1</f>
        <v>-3.1745954933334652E-2</v>
      </c>
      <c r="U2858" s="19" t="str">
        <f>IF(ABS(IFERROR(T2858,0))&gt;0.05,INDEX(margin_ranges!$C$13:$C$16,MATCH($F2858*100,margin_ranges!$B$13:$B$16,1)),"")</f>
        <v/>
      </c>
      <c r="V2858" t="e">
        <f>MIN(VLOOKUP($U2858,margin_ranges!$A$5:$D$10,4,FALSE),$P2858*100)</f>
        <v>#N/A</v>
      </c>
      <c r="Y2858" s="29" t="e">
        <f t="shared" si="44"/>
        <v>#N/A</v>
      </c>
    </row>
    <row r="2859" spans="1:25" x14ac:dyDescent="0.3">
      <c r="A2859" s="8" t="s">
        <v>17</v>
      </c>
      <c r="B2859" s="8" t="s">
        <v>5079</v>
      </c>
      <c r="C2859" s="8" t="s">
        <v>5080</v>
      </c>
      <c r="D2859" s="8" t="s">
        <v>5081</v>
      </c>
      <c r="E2859" s="8" t="s">
        <v>5082</v>
      </c>
      <c r="F2859" s="24">
        <v>0.25</v>
      </c>
      <c r="G2859" s="24">
        <v>0</v>
      </c>
      <c r="H2859" s="25">
        <v>33.312100000000001</v>
      </c>
      <c r="I2859" s="25">
        <v>1.9328000000000001</v>
      </c>
      <c r="J2859" s="15">
        <v>81</v>
      </c>
      <c r="K2859" s="15">
        <v>20</v>
      </c>
      <c r="L2859" s="13">
        <v>5.8000000000000003E-2</v>
      </c>
      <c r="M2859" s="7">
        <v>1.39620459</v>
      </c>
      <c r="N2859" s="26">
        <v>1</v>
      </c>
      <c r="O2859" s="27" t="s">
        <v>92</v>
      </c>
      <c r="P2859" s="8">
        <v>0.2837725881</v>
      </c>
      <c r="Q2859" s="24">
        <v>0.25</v>
      </c>
      <c r="R2859" t="str">
        <f>IF($Q2859*100&gt;=VLOOKUP($O2859,margin_ranges!$A$5:$C$10,2,FALSE),IF($Q2859*100&lt;=VLOOKUP($O2859,margin_ranges!$A$5:$C$10,3,FALSE)+10,"IN RANGE","ABOVE RANGE"),"BELOW RANGE")</f>
        <v>IN RANGE</v>
      </c>
      <c r="S2859">
        <f>MIN(VLOOKUP($O2859,margin_ranges!$A$5:$D$10,4,FALSE),$P2859*100)</f>
        <v>28.377258810000001</v>
      </c>
      <c r="T2859" s="29">
        <f>(1-$S2859/100)/(1-$F2859)-1</f>
        <v>-4.503011746666663E-2</v>
      </c>
      <c r="U2859" s="19" t="str">
        <f>IF(ABS(IFERROR(T2859,0))&gt;0.05,INDEX(margin_ranges!$C$13:$C$16,MATCH($F2859*100,margin_ranges!$B$13:$B$16,1)),"")</f>
        <v/>
      </c>
      <c r="V2859" t="e">
        <f>MIN(VLOOKUP($U2859,margin_ranges!$A$5:$D$10,4,FALSE),$P2859*100)</f>
        <v>#N/A</v>
      </c>
      <c r="Y2859" s="29" t="e">
        <f t="shared" si="44"/>
        <v>#N/A</v>
      </c>
    </row>
    <row r="2860" spans="1:25" x14ac:dyDescent="0.3">
      <c r="A2860" s="8" t="s">
        <v>35</v>
      </c>
      <c r="B2860" s="8" t="s">
        <v>5087</v>
      </c>
      <c r="C2860" s="8" t="s">
        <v>34</v>
      </c>
      <c r="D2860" s="8" t="s">
        <v>34</v>
      </c>
      <c r="E2860" s="8"/>
      <c r="F2860" s="24">
        <v>0.33999964535685701</v>
      </c>
      <c r="G2860" s="24">
        <v>0.35045652999999999</v>
      </c>
      <c r="H2860" s="25">
        <v>148.40459999999999</v>
      </c>
      <c r="I2860" s="25">
        <v>36.239400000000003</v>
      </c>
      <c r="J2860" s="15">
        <v>707</v>
      </c>
      <c r="K2860" s="15">
        <v>217</v>
      </c>
      <c r="L2860" s="13">
        <v>0.2442</v>
      </c>
      <c r="M2860" s="7">
        <v>0.65025811</v>
      </c>
      <c r="N2860" s="26">
        <v>0.35293799999999997</v>
      </c>
      <c r="O2860" s="27"/>
      <c r="P2860" s="8">
        <v>0.45723398589999997</v>
      </c>
      <c r="Q2860" s="24">
        <v>0.34</v>
      </c>
      <c r="R2860" t="e">
        <f>IF($Q2860*100&gt;=VLOOKUP($O2860,margin_ranges!$A$5:$C$10,2,FALSE),IF($Q2860*100&lt;=VLOOKUP($O2860,margin_ranges!$A$5:$C$10,3,FALSE)+10,"IN RANGE","ABOVE RANGE"),"BELOW RANGE")</f>
        <v>#N/A</v>
      </c>
      <c r="S2860" t="e">
        <f>MIN(VLOOKUP($O2860,margin_ranges!$A$5:$D$10,4,FALSE),$P2860*100)</f>
        <v>#N/A</v>
      </c>
      <c r="T2860" s="29" t="e">
        <f>(1-$S2860/100)/(1-$F2860)-1</f>
        <v>#N/A</v>
      </c>
      <c r="U2860" s="19" t="str">
        <f>IF(ABS(IFERROR(T2860,0))&gt;0.05,INDEX(margin_ranges!$C$13:$C$16,MATCH($F2860*100,margin_ranges!$B$13:$B$16,1)),"")</f>
        <v/>
      </c>
      <c r="V2860" t="e">
        <f>MIN(VLOOKUP($U2860,margin_ranges!$A$5:$D$10,4,FALSE),$P2860*100)</f>
        <v>#N/A</v>
      </c>
      <c r="Y2860" s="29" t="e">
        <f t="shared" si="44"/>
        <v>#N/A</v>
      </c>
    </row>
    <row r="2861" spans="1:25" x14ac:dyDescent="0.3">
      <c r="A2861" s="8" t="s">
        <v>33</v>
      </c>
      <c r="B2861" s="8" t="s">
        <v>5087</v>
      </c>
      <c r="C2861" s="8" t="s">
        <v>5088</v>
      </c>
      <c r="D2861" s="8" t="s">
        <v>34</v>
      </c>
      <c r="E2861" s="8"/>
      <c r="F2861" s="24">
        <v>0.33999964535685701</v>
      </c>
      <c r="G2861" s="24">
        <v>0.35045652999999999</v>
      </c>
      <c r="H2861" s="25">
        <v>148.40459999999999</v>
      </c>
      <c r="I2861" s="25">
        <v>36.239400000000003</v>
      </c>
      <c r="J2861" s="15">
        <v>707</v>
      </c>
      <c r="K2861" s="15">
        <v>217</v>
      </c>
      <c r="L2861" s="13">
        <v>0.2442</v>
      </c>
      <c r="M2861" s="7">
        <v>0.65025811</v>
      </c>
      <c r="N2861" s="26">
        <v>0.35293799999999997</v>
      </c>
      <c r="O2861" s="27"/>
      <c r="P2861" s="8">
        <v>0.45723398589999997</v>
      </c>
      <c r="Q2861" s="24">
        <v>0.34</v>
      </c>
      <c r="R2861" t="e">
        <f>IF($Q2861*100&gt;=VLOOKUP($O2861,margin_ranges!$A$5:$C$10,2,FALSE),IF($Q2861*100&lt;=VLOOKUP($O2861,margin_ranges!$A$5:$C$10,3,FALSE)+10,"IN RANGE","ABOVE RANGE"),"BELOW RANGE")</f>
        <v>#N/A</v>
      </c>
      <c r="S2861" t="e">
        <f>MIN(VLOOKUP($O2861,margin_ranges!$A$5:$D$10,4,FALSE),$P2861*100)</f>
        <v>#N/A</v>
      </c>
      <c r="T2861" s="29" t="e">
        <f>(1-$S2861/100)/(1-$F2861)-1</f>
        <v>#N/A</v>
      </c>
      <c r="U2861" s="19" t="str">
        <f>IF(ABS(IFERROR(T2861,0))&gt;0.05,INDEX(margin_ranges!$C$13:$C$16,MATCH($F2861*100,margin_ranges!$B$13:$B$16,1)),"")</f>
        <v/>
      </c>
      <c r="V2861" t="e">
        <f>MIN(VLOOKUP($U2861,margin_ranges!$A$5:$D$10,4,FALSE),$P2861*100)</f>
        <v>#N/A</v>
      </c>
      <c r="Y2861" s="29" t="e">
        <f t="shared" si="44"/>
        <v>#N/A</v>
      </c>
    </row>
    <row r="2862" spans="1:25" x14ac:dyDescent="0.3">
      <c r="A2862" s="8" t="s">
        <v>17</v>
      </c>
      <c r="B2862" s="8" t="s">
        <v>5087</v>
      </c>
      <c r="C2862" s="8" t="s">
        <v>5088</v>
      </c>
      <c r="D2862" s="8" t="s">
        <v>5091</v>
      </c>
      <c r="E2862" s="8" t="s">
        <v>5092</v>
      </c>
      <c r="F2862" s="24">
        <v>0.34</v>
      </c>
      <c r="G2862" s="24">
        <v>0</v>
      </c>
      <c r="H2862" s="25">
        <v>24.372599999999998</v>
      </c>
      <c r="I2862" s="25">
        <v>6.4002999999999997</v>
      </c>
      <c r="J2862" s="15">
        <v>139</v>
      </c>
      <c r="K2862" s="15">
        <v>43</v>
      </c>
      <c r="L2862" s="13">
        <v>0.2626</v>
      </c>
      <c r="M2862" s="7">
        <v>0.72571425000000001</v>
      </c>
      <c r="N2862" s="26">
        <v>0.4</v>
      </c>
      <c r="O2862" s="27" t="s">
        <v>22</v>
      </c>
      <c r="P2862" s="8">
        <v>0.44881887339999998</v>
      </c>
      <c r="Q2862" s="24">
        <v>0.34</v>
      </c>
      <c r="R2862" t="str">
        <f>IF($Q2862*100&gt;=VLOOKUP($O2862,margin_ranges!$A$5:$C$10,2,FALSE),IF($Q2862*100&lt;=VLOOKUP($O2862,margin_ranges!$A$5:$C$10,3,FALSE)+10,"IN RANGE","ABOVE RANGE"),"BELOW RANGE")</f>
        <v>IN RANGE</v>
      </c>
      <c r="S2862">
        <f>MIN(VLOOKUP($O2862,margin_ranges!$A$5:$D$10,4,FALSE),$P2862*100)</f>
        <v>29.75</v>
      </c>
      <c r="T2862" s="29">
        <f>(1-$S2862/100)/(1-$F2862)-1</f>
        <v>6.4393939393939448E-2</v>
      </c>
      <c r="U2862" s="19" t="str">
        <f>IF(ABS(IFERROR(T2862,0))&gt;0.05,INDEX(margin_ranges!$C$13:$C$16,MATCH($F2862*100,margin_ranges!$B$13:$B$16,1)),"")</f>
        <v>Balanced (Type B)</v>
      </c>
      <c r="V2862">
        <f>MIN(VLOOKUP($U2862,margin_ranges!$A$5:$D$10,4,FALSE),$P2862*100)</f>
        <v>29.75</v>
      </c>
      <c r="Y2862" s="29">
        <f t="shared" si="44"/>
        <v>6.4393939393939448E-2</v>
      </c>
    </row>
    <row r="2863" spans="1:25" x14ac:dyDescent="0.3">
      <c r="A2863" s="8" t="s">
        <v>17</v>
      </c>
      <c r="B2863" s="8" t="s">
        <v>5087</v>
      </c>
      <c r="C2863" s="8" t="s">
        <v>5088</v>
      </c>
      <c r="D2863" s="8" t="s">
        <v>5095</v>
      </c>
      <c r="E2863" s="8" t="s">
        <v>5096</v>
      </c>
      <c r="F2863" s="24">
        <v>0.34</v>
      </c>
      <c r="G2863" s="24">
        <v>0</v>
      </c>
      <c r="H2863" s="25">
        <v>41.207900000000002</v>
      </c>
      <c r="I2863" s="25">
        <v>9.3537999999999997</v>
      </c>
      <c r="J2863" s="15">
        <v>173</v>
      </c>
      <c r="K2863" s="15">
        <v>53</v>
      </c>
      <c r="L2863" s="13">
        <v>0.22700000000000001</v>
      </c>
      <c r="M2863" s="7">
        <v>0.61641734000000004</v>
      </c>
      <c r="N2863" s="26">
        <v>0.4</v>
      </c>
      <c r="O2863" s="27" t="s">
        <v>22</v>
      </c>
      <c r="P2863" s="8">
        <v>0.35108898849999998</v>
      </c>
      <c r="Q2863" s="24">
        <v>0.34</v>
      </c>
      <c r="R2863" t="str">
        <f>IF($Q2863*100&gt;=VLOOKUP($O2863,margin_ranges!$A$5:$C$10,2,FALSE),IF($Q2863*100&lt;=VLOOKUP($O2863,margin_ranges!$A$5:$C$10,3,FALSE)+10,"IN RANGE","ABOVE RANGE"),"BELOW RANGE")</f>
        <v>IN RANGE</v>
      </c>
      <c r="S2863">
        <f>MIN(VLOOKUP($O2863,margin_ranges!$A$5:$D$10,4,FALSE),$P2863*100)</f>
        <v>29.75</v>
      </c>
      <c r="T2863" s="29">
        <f>(1-$S2863/100)/(1-$F2863)-1</f>
        <v>6.4393939393939448E-2</v>
      </c>
      <c r="U2863" s="19" t="str">
        <f>IF(ABS(IFERROR(T2863,0))&gt;0.05,INDEX(margin_ranges!$C$13:$C$16,MATCH($F2863*100,margin_ranges!$B$13:$B$16,1)),"")</f>
        <v>Balanced (Type B)</v>
      </c>
      <c r="V2863">
        <f>MIN(VLOOKUP($U2863,margin_ranges!$A$5:$D$10,4,FALSE),$P2863*100)</f>
        <v>29.75</v>
      </c>
      <c r="Y2863" s="29">
        <f t="shared" si="44"/>
        <v>6.4393939393939448E-2</v>
      </c>
    </row>
    <row r="2864" spans="1:25" x14ac:dyDescent="0.3">
      <c r="A2864" s="8" t="s">
        <v>17</v>
      </c>
      <c r="B2864" s="8" t="s">
        <v>5087</v>
      </c>
      <c r="C2864" s="8" t="s">
        <v>5088</v>
      </c>
      <c r="D2864" s="8" t="s">
        <v>5097</v>
      </c>
      <c r="E2864" s="8" t="s">
        <v>5098</v>
      </c>
      <c r="F2864" s="24">
        <v>0.34</v>
      </c>
      <c r="G2864" s="24">
        <v>0</v>
      </c>
      <c r="H2864" s="25">
        <v>5.9873000000000003</v>
      </c>
      <c r="I2864" s="25">
        <v>1.4943</v>
      </c>
      <c r="J2864" s="15">
        <v>19</v>
      </c>
      <c r="K2864" s="15">
        <v>6</v>
      </c>
      <c r="L2864" s="13">
        <v>0.24959999999999999</v>
      </c>
      <c r="M2864" s="7">
        <v>0.41774379</v>
      </c>
      <c r="N2864" s="26">
        <v>0.1</v>
      </c>
      <c r="O2864" s="27" t="s">
        <v>22</v>
      </c>
      <c r="P2864" s="8">
        <v>0.76061882089999999</v>
      </c>
      <c r="Q2864" s="24">
        <v>0.34</v>
      </c>
      <c r="R2864" t="str">
        <f>IF($Q2864*100&gt;=VLOOKUP($O2864,margin_ranges!$A$5:$C$10,2,FALSE),IF($Q2864*100&lt;=VLOOKUP($O2864,margin_ranges!$A$5:$C$10,3,FALSE)+10,"IN RANGE","ABOVE RANGE"),"BELOW RANGE")</f>
        <v>IN RANGE</v>
      </c>
      <c r="S2864">
        <f>MIN(VLOOKUP($O2864,margin_ranges!$A$5:$D$10,4,FALSE),$P2864*100)</f>
        <v>29.75</v>
      </c>
      <c r="T2864" s="29">
        <f>(1-$S2864/100)/(1-$F2864)-1</f>
        <v>6.4393939393939448E-2</v>
      </c>
      <c r="U2864" s="19" t="str">
        <f>IF(ABS(IFERROR(T2864,0))&gt;0.05,INDEX(margin_ranges!$C$13:$C$16,MATCH($F2864*100,margin_ranges!$B$13:$B$16,1)),"")</f>
        <v>Balanced (Type B)</v>
      </c>
      <c r="V2864">
        <f>MIN(VLOOKUP($U2864,margin_ranges!$A$5:$D$10,4,FALSE),$P2864*100)</f>
        <v>29.75</v>
      </c>
      <c r="Y2864" s="29">
        <f t="shared" si="44"/>
        <v>6.4393939393939448E-2</v>
      </c>
    </row>
    <row r="2865" spans="1:25" x14ac:dyDescent="0.3">
      <c r="A2865" s="8" t="s">
        <v>17</v>
      </c>
      <c r="B2865" s="8" t="s">
        <v>5087</v>
      </c>
      <c r="C2865" s="8" t="s">
        <v>5088</v>
      </c>
      <c r="D2865" s="8" t="s">
        <v>5089</v>
      </c>
      <c r="E2865" s="8" t="s">
        <v>5090</v>
      </c>
      <c r="F2865" s="24">
        <v>0.33999999999999903</v>
      </c>
      <c r="G2865" s="24">
        <v>1</v>
      </c>
      <c r="H2865" s="25">
        <v>55.667900000000003</v>
      </c>
      <c r="I2865" s="25">
        <v>12.571999999999999</v>
      </c>
      <c r="J2865" s="15">
        <v>248</v>
      </c>
      <c r="K2865" s="15">
        <v>76</v>
      </c>
      <c r="L2865" s="13">
        <v>0.2258</v>
      </c>
      <c r="M2865" s="7">
        <v>0.65689514000000004</v>
      </c>
      <c r="N2865" s="26">
        <v>0.3</v>
      </c>
      <c r="O2865" s="27" t="s">
        <v>22</v>
      </c>
      <c r="P2865" s="8">
        <v>0.54330610589999995</v>
      </c>
      <c r="Q2865" s="24">
        <v>0.34</v>
      </c>
      <c r="R2865" t="str">
        <f>IF($Q2865*100&gt;=VLOOKUP($O2865,margin_ranges!$A$5:$C$10,2,FALSE),IF($Q2865*100&lt;=VLOOKUP($O2865,margin_ranges!$A$5:$C$10,3,FALSE)+10,"IN RANGE","ABOVE RANGE"),"BELOW RANGE")</f>
        <v>IN RANGE</v>
      </c>
      <c r="S2865">
        <f>MIN(VLOOKUP($O2865,margin_ranges!$A$5:$D$10,4,FALSE),$P2865*100)</f>
        <v>29.75</v>
      </c>
      <c r="T2865" s="29">
        <f>(1-$S2865/100)/(1-$F2865)-1</f>
        <v>6.4393939393937671E-2</v>
      </c>
      <c r="U2865" s="19" t="str">
        <f>IF(ABS(IFERROR(T2865,0))&gt;0.05,INDEX(margin_ranges!$C$13:$C$16,MATCH($F2865*100,margin_ranges!$B$13:$B$16,1)),"")</f>
        <v>Balanced (Type B)</v>
      </c>
      <c r="V2865">
        <f>MIN(VLOOKUP($U2865,margin_ranges!$A$5:$D$10,4,FALSE),$P2865*100)</f>
        <v>29.75</v>
      </c>
      <c r="Y2865" s="29">
        <f t="shared" si="44"/>
        <v>6.4393939393937671E-2</v>
      </c>
    </row>
    <row r="2866" spans="1:25" x14ac:dyDescent="0.3">
      <c r="A2866" s="8" t="s">
        <v>17</v>
      </c>
      <c r="B2866" s="8" t="s">
        <v>5087</v>
      </c>
      <c r="C2866" s="8" t="s">
        <v>5088</v>
      </c>
      <c r="D2866" s="8" t="s">
        <v>5093</v>
      </c>
      <c r="E2866" s="8" t="s">
        <v>5094</v>
      </c>
      <c r="F2866" s="24">
        <v>0.33999999999999903</v>
      </c>
      <c r="G2866" s="24">
        <v>0</v>
      </c>
      <c r="H2866" s="25">
        <v>8.0861000000000001</v>
      </c>
      <c r="I2866" s="25">
        <v>3.3542000000000001</v>
      </c>
      <c r="J2866" s="15">
        <v>65</v>
      </c>
      <c r="K2866" s="15">
        <v>20</v>
      </c>
      <c r="L2866" s="13">
        <v>0.4148</v>
      </c>
      <c r="M2866" s="7">
        <v>0.65003513999999996</v>
      </c>
      <c r="N2866" s="26">
        <v>0.4</v>
      </c>
      <c r="O2866" s="27" t="s">
        <v>22</v>
      </c>
      <c r="P2866" s="8">
        <v>0.38464864859999998</v>
      </c>
      <c r="Q2866" s="24">
        <v>0.34</v>
      </c>
      <c r="R2866" t="str">
        <f>IF($Q2866*100&gt;=VLOOKUP($O2866,margin_ranges!$A$5:$C$10,2,FALSE),IF($Q2866*100&lt;=VLOOKUP($O2866,margin_ranges!$A$5:$C$10,3,FALSE)+10,"IN RANGE","ABOVE RANGE"),"BELOW RANGE")</f>
        <v>IN RANGE</v>
      </c>
      <c r="S2866">
        <f>MIN(VLOOKUP($O2866,margin_ranges!$A$5:$D$10,4,FALSE),$P2866*100)</f>
        <v>29.75</v>
      </c>
      <c r="T2866" s="29">
        <f>(1-$S2866/100)/(1-$F2866)-1</f>
        <v>6.4393939393937671E-2</v>
      </c>
      <c r="U2866" s="19" t="str">
        <f>IF(ABS(IFERROR(T2866,0))&gt;0.05,INDEX(margin_ranges!$C$13:$C$16,MATCH($F2866*100,margin_ranges!$B$13:$B$16,1)),"")</f>
        <v>Balanced (Type B)</v>
      </c>
      <c r="V2866">
        <f>MIN(VLOOKUP($U2866,margin_ranges!$A$5:$D$10,4,FALSE),$P2866*100)</f>
        <v>29.75</v>
      </c>
      <c r="Y2866" s="29">
        <f t="shared" si="44"/>
        <v>6.4393939393937671E-2</v>
      </c>
    </row>
    <row r="2867" spans="1:25" x14ac:dyDescent="0.3">
      <c r="A2867" s="8" t="s">
        <v>17</v>
      </c>
      <c r="B2867" s="8" t="s">
        <v>5087</v>
      </c>
      <c r="C2867" s="8" t="s">
        <v>5088</v>
      </c>
      <c r="D2867" s="8" t="s">
        <v>5099</v>
      </c>
      <c r="E2867" s="8" t="s">
        <v>5100</v>
      </c>
      <c r="F2867" s="24">
        <v>0.33999999999999903</v>
      </c>
      <c r="G2867" s="24">
        <v>0</v>
      </c>
      <c r="H2867" s="25">
        <v>12.8293</v>
      </c>
      <c r="I2867" s="25">
        <v>3.0646</v>
      </c>
      <c r="J2867" s="15">
        <v>63</v>
      </c>
      <c r="K2867" s="15">
        <v>19</v>
      </c>
      <c r="L2867" s="13">
        <v>0.2389</v>
      </c>
      <c r="M2867" s="7">
        <v>0.68236527999999996</v>
      </c>
      <c r="N2867" s="26">
        <v>0.4</v>
      </c>
      <c r="O2867" s="27" t="s">
        <v>22</v>
      </c>
      <c r="P2867" s="8">
        <v>0.41380370399999999</v>
      </c>
      <c r="Q2867" s="24">
        <v>0.34</v>
      </c>
      <c r="R2867" t="str">
        <f>IF($Q2867*100&gt;=VLOOKUP($O2867,margin_ranges!$A$5:$C$10,2,FALSE),IF($Q2867*100&lt;=VLOOKUP($O2867,margin_ranges!$A$5:$C$10,3,FALSE)+10,"IN RANGE","ABOVE RANGE"),"BELOW RANGE")</f>
        <v>IN RANGE</v>
      </c>
      <c r="S2867">
        <f>MIN(VLOOKUP($O2867,margin_ranges!$A$5:$D$10,4,FALSE),$P2867*100)</f>
        <v>29.75</v>
      </c>
      <c r="T2867" s="29">
        <f>(1-$S2867/100)/(1-$F2867)-1</f>
        <v>6.4393939393937671E-2</v>
      </c>
      <c r="U2867" s="19" t="str">
        <f>IF(ABS(IFERROR(T2867,0))&gt;0.05,INDEX(margin_ranges!$C$13:$C$16,MATCH($F2867*100,margin_ranges!$B$13:$B$16,1)),"")</f>
        <v>Balanced (Type B)</v>
      </c>
      <c r="V2867">
        <f>MIN(VLOOKUP($U2867,margin_ranges!$A$5:$D$10,4,FALSE),$P2867*100)</f>
        <v>29.75</v>
      </c>
      <c r="Y2867" s="29">
        <f t="shared" si="44"/>
        <v>6.4393939393937671E-2</v>
      </c>
    </row>
    <row r="2868" spans="1:25" x14ac:dyDescent="0.3">
      <c r="A2868" s="8" t="s">
        <v>35</v>
      </c>
      <c r="B2868" s="8" t="s">
        <v>5101</v>
      </c>
      <c r="C2868" s="8" t="s">
        <v>34</v>
      </c>
      <c r="D2868" s="8" t="s">
        <v>34</v>
      </c>
      <c r="E2868" s="8"/>
      <c r="F2868" s="24">
        <v>0.32377136862321199</v>
      </c>
      <c r="G2868" s="24">
        <v>0.5455565</v>
      </c>
      <c r="H2868" s="25">
        <v>112.8646</v>
      </c>
      <c r="I2868" s="25">
        <v>25.9756</v>
      </c>
      <c r="J2868" s="15">
        <v>495</v>
      </c>
      <c r="K2868" s="15">
        <v>147</v>
      </c>
      <c r="L2868" s="13">
        <v>0.2301</v>
      </c>
      <c r="M2868" s="7">
        <v>0.63457965000000005</v>
      </c>
      <c r="N2868" s="26">
        <v>0.2</v>
      </c>
      <c r="O2868" s="27"/>
      <c r="P2868" s="8">
        <v>0.68483073670000005</v>
      </c>
      <c r="Q2868" s="24">
        <v>0.32379999999999998</v>
      </c>
      <c r="R2868" t="e">
        <f>IF($Q2868*100&gt;=VLOOKUP($O2868,margin_ranges!$A$5:$C$10,2,FALSE),IF($Q2868*100&lt;=VLOOKUP($O2868,margin_ranges!$A$5:$C$10,3,FALSE)+10,"IN RANGE","ABOVE RANGE"),"BELOW RANGE")</f>
        <v>#N/A</v>
      </c>
      <c r="S2868" t="e">
        <f>MIN(VLOOKUP($O2868,margin_ranges!$A$5:$D$10,4,FALSE),$P2868*100)</f>
        <v>#N/A</v>
      </c>
      <c r="T2868" s="29" t="e">
        <f>(1-$S2868/100)/(1-$F2868)-1</f>
        <v>#N/A</v>
      </c>
      <c r="U2868" s="19" t="str">
        <f>IF(ABS(IFERROR(T2868,0))&gt;0.05,INDEX(margin_ranges!$C$13:$C$16,MATCH($F2868*100,margin_ranges!$B$13:$B$16,1)),"")</f>
        <v/>
      </c>
      <c r="V2868" t="e">
        <f>MIN(VLOOKUP($U2868,margin_ranges!$A$5:$D$10,4,FALSE),$P2868*100)</f>
        <v>#N/A</v>
      </c>
      <c r="Y2868" s="29" t="e">
        <f t="shared" si="44"/>
        <v>#N/A</v>
      </c>
    </row>
    <row r="2869" spans="1:25" x14ac:dyDescent="0.3">
      <c r="A2869" s="8" t="s">
        <v>33</v>
      </c>
      <c r="B2869" s="8" t="s">
        <v>5101</v>
      </c>
      <c r="C2869" s="8" t="s">
        <v>5102</v>
      </c>
      <c r="D2869" s="8" t="s">
        <v>34</v>
      </c>
      <c r="E2869" s="8"/>
      <c r="F2869" s="24">
        <v>0.32377136862321199</v>
      </c>
      <c r="G2869" s="24">
        <v>0.5455565</v>
      </c>
      <c r="H2869" s="25">
        <v>112.8646</v>
      </c>
      <c r="I2869" s="25">
        <v>25.9756</v>
      </c>
      <c r="J2869" s="15">
        <v>495</v>
      </c>
      <c r="K2869" s="15">
        <v>147</v>
      </c>
      <c r="L2869" s="13">
        <v>0.2301</v>
      </c>
      <c r="M2869" s="7">
        <v>0.63457965000000005</v>
      </c>
      <c r="N2869" s="26">
        <v>0.2</v>
      </c>
      <c r="O2869" s="27"/>
      <c r="P2869" s="8">
        <v>0.68483073670000005</v>
      </c>
      <c r="Q2869" s="24">
        <v>0.32379999999999998</v>
      </c>
      <c r="R2869" t="e">
        <f>IF($Q2869*100&gt;=VLOOKUP($O2869,margin_ranges!$A$5:$C$10,2,FALSE),IF($Q2869*100&lt;=VLOOKUP($O2869,margin_ranges!$A$5:$C$10,3,FALSE)+10,"IN RANGE","ABOVE RANGE"),"BELOW RANGE")</f>
        <v>#N/A</v>
      </c>
      <c r="S2869" t="e">
        <f>MIN(VLOOKUP($O2869,margin_ranges!$A$5:$D$10,4,FALSE),$P2869*100)</f>
        <v>#N/A</v>
      </c>
      <c r="T2869" s="29" t="e">
        <f>(1-$S2869/100)/(1-$F2869)-1</f>
        <v>#N/A</v>
      </c>
      <c r="U2869" s="19" t="str">
        <f>IF(ABS(IFERROR(T2869,0))&gt;0.05,INDEX(margin_ranges!$C$13:$C$16,MATCH($F2869*100,margin_ranges!$B$13:$B$16,1)),"")</f>
        <v/>
      </c>
      <c r="V2869" t="e">
        <f>MIN(VLOOKUP($U2869,margin_ranges!$A$5:$D$10,4,FALSE),$P2869*100)</f>
        <v>#N/A</v>
      </c>
      <c r="Y2869" s="29" t="e">
        <f t="shared" si="44"/>
        <v>#N/A</v>
      </c>
    </row>
    <row r="2870" spans="1:25" x14ac:dyDescent="0.3">
      <c r="A2870" s="8" t="s">
        <v>17</v>
      </c>
      <c r="B2870" s="8" t="s">
        <v>5101</v>
      </c>
      <c r="C2870" s="8" t="s">
        <v>5102</v>
      </c>
      <c r="D2870" s="8" t="s">
        <v>5107</v>
      </c>
      <c r="E2870" s="8" t="s">
        <v>5108</v>
      </c>
      <c r="F2870" s="24">
        <v>0.34</v>
      </c>
      <c r="G2870" s="24">
        <v>1</v>
      </c>
      <c r="H2870" s="25">
        <v>43.021700000000003</v>
      </c>
      <c r="I2870" s="25">
        <v>11.536199999999999</v>
      </c>
      <c r="J2870" s="15">
        <v>270</v>
      </c>
      <c r="K2870" s="15">
        <v>82</v>
      </c>
      <c r="L2870" s="13">
        <v>0.2681</v>
      </c>
      <c r="M2870" s="7">
        <v>0.77952286999999998</v>
      </c>
      <c r="N2870" s="26">
        <v>0.2</v>
      </c>
      <c r="O2870" s="27" t="s">
        <v>22</v>
      </c>
      <c r="P2870" s="8">
        <v>0.74343279979999999</v>
      </c>
      <c r="Q2870" s="24">
        <v>0.34</v>
      </c>
      <c r="R2870" t="str">
        <f>IF($Q2870*100&gt;=VLOOKUP($O2870,margin_ranges!$A$5:$C$10,2,FALSE),IF($Q2870*100&lt;=VLOOKUP($O2870,margin_ranges!$A$5:$C$10,3,FALSE)+10,"IN RANGE","ABOVE RANGE"),"BELOW RANGE")</f>
        <v>IN RANGE</v>
      </c>
      <c r="S2870">
        <f>MIN(VLOOKUP($O2870,margin_ranges!$A$5:$D$10,4,FALSE),$P2870*100)</f>
        <v>29.75</v>
      </c>
      <c r="T2870" s="29">
        <f>(1-$S2870/100)/(1-$F2870)-1</f>
        <v>6.4393939393939448E-2</v>
      </c>
      <c r="U2870" s="19" t="str">
        <f>IF(ABS(IFERROR(T2870,0))&gt;0.05,INDEX(margin_ranges!$C$13:$C$16,MATCH($F2870*100,margin_ranges!$B$13:$B$16,1)),"")</f>
        <v>Balanced (Type B)</v>
      </c>
      <c r="V2870">
        <f>MIN(VLOOKUP($U2870,margin_ranges!$A$5:$D$10,4,FALSE),$P2870*100)</f>
        <v>29.75</v>
      </c>
      <c r="Y2870" s="29">
        <f t="shared" si="44"/>
        <v>6.4393939393939448E-2</v>
      </c>
    </row>
    <row r="2871" spans="1:25" x14ac:dyDescent="0.3">
      <c r="A2871" s="8" t="s">
        <v>17</v>
      </c>
      <c r="B2871" s="8" t="s">
        <v>5101</v>
      </c>
      <c r="C2871" s="8" t="s">
        <v>5102</v>
      </c>
      <c r="D2871" s="8" t="s">
        <v>5111</v>
      </c>
      <c r="E2871" s="8" t="s">
        <v>5112</v>
      </c>
      <c r="F2871" s="24">
        <v>0.33999999999999903</v>
      </c>
      <c r="G2871" s="24">
        <v>0</v>
      </c>
      <c r="H2871" s="25">
        <v>11.1449</v>
      </c>
      <c r="I2871" s="25">
        <v>3.1278000000000001</v>
      </c>
      <c r="J2871" s="15">
        <v>47</v>
      </c>
      <c r="K2871" s="15">
        <v>14</v>
      </c>
      <c r="L2871" s="13">
        <v>0.28060000000000002</v>
      </c>
      <c r="M2871" s="7">
        <v>0.50460389999999999</v>
      </c>
      <c r="N2871" s="26">
        <v>0.2</v>
      </c>
      <c r="O2871" s="27" t="s">
        <v>22</v>
      </c>
      <c r="P2871" s="8">
        <v>0.60364951280000001</v>
      </c>
      <c r="Q2871" s="24">
        <v>0.34</v>
      </c>
      <c r="R2871" t="str">
        <f>IF($Q2871*100&gt;=VLOOKUP($O2871,margin_ranges!$A$5:$C$10,2,FALSE),IF($Q2871*100&lt;=VLOOKUP($O2871,margin_ranges!$A$5:$C$10,3,FALSE)+10,"IN RANGE","ABOVE RANGE"),"BELOW RANGE")</f>
        <v>IN RANGE</v>
      </c>
      <c r="S2871">
        <f>MIN(VLOOKUP($O2871,margin_ranges!$A$5:$D$10,4,FALSE),$P2871*100)</f>
        <v>29.75</v>
      </c>
      <c r="T2871" s="29">
        <f>(1-$S2871/100)/(1-$F2871)-1</f>
        <v>6.4393939393937671E-2</v>
      </c>
      <c r="U2871" s="19" t="str">
        <f>IF(ABS(IFERROR(T2871,0))&gt;0.05,INDEX(margin_ranges!$C$13:$C$16,MATCH($F2871*100,margin_ranges!$B$13:$B$16,1)),"")</f>
        <v>Balanced (Type B)</v>
      </c>
      <c r="V2871">
        <f>MIN(VLOOKUP($U2871,margin_ranges!$A$5:$D$10,4,FALSE),$P2871*100)</f>
        <v>29.75</v>
      </c>
      <c r="Y2871" s="29">
        <f t="shared" si="44"/>
        <v>6.4393939393937671E-2</v>
      </c>
    </row>
    <row r="2872" spans="1:25" x14ac:dyDescent="0.3">
      <c r="A2872" s="8" t="s">
        <v>17</v>
      </c>
      <c r="B2872" s="8" t="s">
        <v>5101</v>
      </c>
      <c r="C2872" s="8" t="s">
        <v>5102</v>
      </c>
      <c r="D2872" s="8" t="s">
        <v>5109</v>
      </c>
      <c r="E2872" s="8" t="s">
        <v>5110</v>
      </c>
      <c r="F2872" s="24">
        <v>0.3</v>
      </c>
      <c r="G2872" s="24">
        <v>0</v>
      </c>
      <c r="H2872" s="25">
        <v>22.486899999999999</v>
      </c>
      <c r="I2872" s="25">
        <v>7.8837999999999999</v>
      </c>
      <c r="J2872" s="15">
        <v>123</v>
      </c>
      <c r="K2872" s="15">
        <v>37</v>
      </c>
      <c r="L2872" s="13">
        <v>0.35060000000000002</v>
      </c>
      <c r="M2872" s="7">
        <v>0.52100966999999998</v>
      </c>
      <c r="N2872" s="26">
        <v>0.2</v>
      </c>
      <c r="O2872" s="27" t="s">
        <v>92</v>
      </c>
      <c r="P2872" s="8">
        <v>0.61612996340000004</v>
      </c>
      <c r="Q2872" s="24">
        <v>0.3</v>
      </c>
      <c r="R2872" t="str">
        <f>IF($Q2872*100&gt;=VLOOKUP($O2872,margin_ranges!$A$5:$C$10,2,FALSE),IF($Q2872*100&lt;=VLOOKUP($O2872,margin_ranges!$A$5:$C$10,3,FALSE)+10,"IN RANGE","ABOVE RANGE"),"BELOW RANGE")</f>
        <v>IN RANGE</v>
      </c>
      <c r="S2872">
        <f>MIN(VLOOKUP($O2872,margin_ranges!$A$5:$D$10,4,FALSE),$P2872*100)</f>
        <v>29.75</v>
      </c>
      <c r="T2872" s="29">
        <f>(1-$S2872/100)/(1-$F2872)-1</f>
        <v>3.5714285714285587E-3</v>
      </c>
      <c r="U2872" s="19" t="str">
        <f>IF(ABS(IFERROR(T2872,0))&gt;0.05,INDEX(margin_ranges!$C$13:$C$16,MATCH($F2872*100,margin_ranges!$B$13:$B$16,1)),"")</f>
        <v/>
      </c>
      <c r="V2872" t="e">
        <f>MIN(VLOOKUP($U2872,margin_ranges!$A$5:$D$10,4,FALSE),$P2872*100)</f>
        <v>#N/A</v>
      </c>
      <c r="Y2872" s="29" t="e">
        <f t="shared" si="44"/>
        <v>#N/A</v>
      </c>
    </row>
    <row r="2873" spans="1:25" x14ac:dyDescent="0.3">
      <c r="A2873" s="8" t="s">
        <v>17</v>
      </c>
      <c r="B2873" s="8" t="s">
        <v>5101</v>
      </c>
      <c r="C2873" s="8" t="s">
        <v>5102</v>
      </c>
      <c r="D2873" s="28" t="s">
        <v>5103</v>
      </c>
      <c r="E2873" s="8" t="s">
        <v>5104</v>
      </c>
      <c r="F2873" s="24">
        <v>0.28999999999999998</v>
      </c>
      <c r="G2873" s="24">
        <v>0</v>
      </c>
      <c r="H2873" s="25">
        <v>10.6564</v>
      </c>
      <c r="I2873" s="25">
        <v>0.58640000000000003</v>
      </c>
      <c r="J2873" s="15">
        <v>13</v>
      </c>
      <c r="K2873" s="15">
        <v>3</v>
      </c>
      <c r="L2873" s="13">
        <v>5.5E-2</v>
      </c>
      <c r="M2873" s="7">
        <v>0.72662607000000001</v>
      </c>
      <c r="N2873" s="26">
        <v>0.2</v>
      </c>
      <c r="O2873" s="27" t="s">
        <v>22</v>
      </c>
      <c r="P2873" s="8">
        <v>0.72475526349999997</v>
      </c>
      <c r="Q2873" s="24">
        <v>0.28999999999999998</v>
      </c>
      <c r="R2873" t="str">
        <f>IF($Q2873*100&gt;=VLOOKUP($O2873,margin_ranges!$A$5:$C$10,2,FALSE),IF($Q2873*100&lt;=VLOOKUP($O2873,margin_ranges!$A$5:$C$10,3,FALSE)+10,"IN RANGE","ABOVE RANGE"),"BELOW RANGE")</f>
        <v>IN RANGE</v>
      </c>
      <c r="S2873">
        <f>MIN(VLOOKUP($O2873,margin_ranges!$A$5:$D$10,4,FALSE),$P2873*100)</f>
        <v>29.75</v>
      </c>
      <c r="T2873" s="29">
        <f>(1-$S2873/100)/(1-$F2873)-1</f>
        <v>-1.0563380281690127E-2</v>
      </c>
      <c r="U2873" s="19" t="str">
        <f>IF(ABS(IFERROR(T2873,0))&gt;0.05,INDEX(margin_ranges!$C$13:$C$16,MATCH($F2873*100,margin_ranges!$B$13:$B$16,1)),"")</f>
        <v/>
      </c>
      <c r="V2873" t="e">
        <f>MIN(VLOOKUP($U2873,margin_ranges!$A$5:$D$10,4,FALSE),$P2873*100)</f>
        <v>#N/A</v>
      </c>
      <c r="Y2873" s="29" t="e">
        <f t="shared" si="44"/>
        <v>#N/A</v>
      </c>
    </row>
    <row r="2874" spans="1:25" x14ac:dyDescent="0.3">
      <c r="A2874" s="8" t="s">
        <v>17</v>
      </c>
      <c r="B2874" s="8" t="s">
        <v>5101</v>
      </c>
      <c r="C2874" s="8" t="s">
        <v>5102</v>
      </c>
      <c r="D2874" s="8" t="s">
        <v>5105</v>
      </c>
      <c r="E2874" s="8" t="s">
        <v>5106</v>
      </c>
      <c r="F2874" s="24">
        <v>0.28999999999999998</v>
      </c>
      <c r="G2874" s="24">
        <v>0</v>
      </c>
      <c r="H2874" s="25">
        <v>19.415299999999998</v>
      </c>
      <c r="I2874" s="25">
        <v>2.1383999999999999</v>
      </c>
      <c r="J2874" s="15">
        <v>32</v>
      </c>
      <c r="K2874" s="15">
        <v>8</v>
      </c>
      <c r="L2874" s="13">
        <v>0.1101</v>
      </c>
      <c r="M2874" s="7">
        <v>0.49342285000000002</v>
      </c>
      <c r="N2874" s="26">
        <v>0.2</v>
      </c>
      <c r="O2874" s="27" t="s">
        <v>22</v>
      </c>
      <c r="P2874" s="8">
        <v>0.59466814700000004</v>
      </c>
      <c r="Q2874" s="24">
        <v>0.28999999999999998</v>
      </c>
      <c r="R2874" t="str">
        <f>IF($Q2874*100&gt;=VLOOKUP($O2874,margin_ranges!$A$5:$C$10,2,FALSE),IF($Q2874*100&lt;=VLOOKUP($O2874,margin_ranges!$A$5:$C$10,3,FALSE)+10,"IN RANGE","ABOVE RANGE"),"BELOW RANGE")</f>
        <v>IN RANGE</v>
      </c>
      <c r="S2874">
        <f>MIN(VLOOKUP($O2874,margin_ranges!$A$5:$D$10,4,FALSE),$P2874*100)</f>
        <v>29.75</v>
      </c>
      <c r="T2874" s="29">
        <f>(1-$S2874/100)/(1-$F2874)-1</f>
        <v>-1.0563380281690127E-2</v>
      </c>
      <c r="U2874" s="19" t="str">
        <f>IF(ABS(IFERROR(T2874,0))&gt;0.05,INDEX(margin_ranges!$C$13:$C$16,MATCH($F2874*100,margin_ranges!$B$13:$B$16,1)),"")</f>
        <v/>
      </c>
      <c r="V2874" t="e">
        <f>MIN(VLOOKUP($U2874,margin_ranges!$A$5:$D$10,4,FALSE),$P2874*100)</f>
        <v>#N/A</v>
      </c>
      <c r="Y2874" s="29" t="e">
        <f t="shared" si="44"/>
        <v>#N/A</v>
      </c>
    </row>
    <row r="2875" spans="1:25" x14ac:dyDescent="0.3">
      <c r="A2875" s="8" t="s">
        <v>17</v>
      </c>
      <c r="B2875" s="8" t="s">
        <v>5101</v>
      </c>
      <c r="C2875" s="8" t="s">
        <v>5102</v>
      </c>
      <c r="D2875" s="8" t="s">
        <v>11976</v>
      </c>
      <c r="E2875" s="8" t="s">
        <v>11977</v>
      </c>
      <c r="F2875" s="24">
        <v>0.25</v>
      </c>
      <c r="G2875" s="24">
        <v>0</v>
      </c>
      <c r="H2875" s="25">
        <v>3.6621000000000001</v>
      </c>
      <c r="I2875" s="25">
        <v>0.56059999999999999</v>
      </c>
      <c r="J2875" s="15">
        <v>7</v>
      </c>
      <c r="K2875" s="15">
        <v>2</v>
      </c>
      <c r="L2875" s="13">
        <v>0.15310000000000001</v>
      </c>
      <c r="M2875" s="7">
        <v>0.40949286000000001</v>
      </c>
      <c r="N2875" s="26">
        <v>0.2</v>
      </c>
      <c r="O2875" s="27" t="s">
        <v>22</v>
      </c>
      <c r="P2875" s="8">
        <v>0.51159100099999999</v>
      </c>
      <c r="Q2875" s="24">
        <v>0.25</v>
      </c>
      <c r="R2875" t="str">
        <f>IF($Q2875*100&gt;=VLOOKUP($O2875,margin_ranges!$A$5:$C$10,2,FALSE),IF($Q2875*100&lt;=VLOOKUP($O2875,margin_ranges!$A$5:$C$10,3,FALSE)+10,"IN RANGE","ABOVE RANGE"),"BELOW RANGE")</f>
        <v>IN RANGE</v>
      </c>
      <c r="S2875">
        <f>MIN(VLOOKUP($O2875,margin_ranges!$A$5:$D$10,4,FALSE),$P2875*100)</f>
        <v>29.75</v>
      </c>
      <c r="T2875" s="29">
        <f>(1-$S2875/100)/(1-$F2875)-1</f>
        <v>-6.3333333333333353E-2</v>
      </c>
      <c r="U2875" s="19" t="str">
        <f>IF(ABS(IFERROR(T2875,0))&gt;0.05,INDEX(margin_ranges!$C$13:$C$16,MATCH($F2875*100,margin_ranges!$B$13:$B$16,1)),"")</f>
        <v>Balanced (Type B)</v>
      </c>
      <c r="V2875">
        <f>MIN(VLOOKUP($U2875,margin_ranges!$A$5:$D$10,4,FALSE),$P2875*100)</f>
        <v>29.75</v>
      </c>
      <c r="Y2875" s="29">
        <f t="shared" si="44"/>
        <v>-6.3333333333333353E-2</v>
      </c>
    </row>
    <row r="2876" spans="1:25" x14ac:dyDescent="0.3">
      <c r="A2876" s="8" t="s">
        <v>35</v>
      </c>
      <c r="B2876" s="8" t="s">
        <v>5113</v>
      </c>
      <c r="C2876" s="8" t="s">
        <v>34</v>
      </c>
      <c r="D2876" s="8" t="s">
        <v>34</v>
      </c>
      <c r="E2876" s="8"/>
      <c r="F2876" s="24">
        <v>0.27373257874166601</v>
      </c>
      <c r="G2876" s="24">
        <v>0</v>
      </c>
      <c r="H2876" s="25">
        <v>202.4924</v>
      </c>
      <c r="I2876" s="25">
        <v>56.330399999999997</v>
      </c>
      <c r="J2876" s="15">
        <v>2417</v>
      </c>
      <c r="K2876" s="15">
        <v>595</v>
      </c>
      <c r="L2876" s="13">
        <v>0.2782</v>
      </c>
      <c r="M2876" s="7">
        <v>1.43049925</v>
      </c>
      <c r="N2876" s="26">
        <v>1.0389250000000001</v>
      </c>
      <c r="O2876" s="27"/>
      <c r="P2876" s="8">
        <v>0.27373257870000001</v>
      </c>
      <c r="Q2876" s="24">
        <v>0.2868</v>
      </c>
      <c r="R2876" t="e">
        <f>IF($Q2876*100&gt;=VLOOKUP($O2876,margin_ranges!$A$5:$C$10,2,FALSE),IF($Q2876*100&lt;=VLOOKUP($O2876,margin_ranges!$A$5:$C$10,3,FALSE)+10,"IN RANGE","ABOVE RANGE"),"BELOW RANGE")</f>
        <v>#N/A</v>
      </c>
      <c r="S2876" t="e">
        <f>MIN(VLOOKUP($O2876,margin_ranges!$A$5:$D$10,4,FALSE),$P2876*100)</f>
        <v>#N/A</v>
      </c>
      <c r="T2876" s="29" t="e">
        <f>(1-$S2876/100)/(1-$F2876)-1</f>
        <v>#N/A</v>
      </c>
      <c r="U2876" s="19" t="str">
        <f>IF(ABS(IFERROR(T2876,0))&gt;0.05,INDEX(margin_ranges!$C$13:$C$16,MATCH($F2876*100,margin_ranges!$B$13:$B$16,1)),"")</f>
        <v/>
      </c>
      <c r="V2876" t="e">
        <f>MIN(VLOOKUP($U2876,margin_ranges!$A$5:$D$10,4,FALSE),$P2876*100)</f>
        <v>#N/A</v>
      </c>
      <c r="Y2876" s="29" t="e">
        <f t="shared" si="44"/>
        <v>#N/A</v>
      </c>
    </row>
    <row r="2877" spans="1:25" x14ac:dyDescent="0.3">
      <c r="A2877" s="8" t="s">
        <v>33</v>
      </c>
      <c r="B2877" s="8" t="s">
        <v>5113</v>
      </c>
      <c r="C2877" s="8" t="s">
        <v>5114</v>
      </c>
      <c r="D2877" s="8" t="s">
        <v>34</v>
      </c>
      <c r="E2877" s="8"/>
      <c r="F2877" s="24">
        <v>0.27373257874166601</v>
      </c>
      <c r="G2877" s="24">
        <v>0</v>
      </c>
      <c r="H2877" s="25">
        <v>202.4924</v>
      </c>
      <c r="I2877" s="25">
        <v>56.330399999999997</v>
      </c>
      <c r="J2877" s="15">
        <v>2417</v>
      </c>
      <c r="K2877" s="15">
        <v>595</v>
      </c>
      <c r="L2877" s="13">
        <v>0.2782</v>
      </c>
      <c r="M2877" s="7">
        <v>1.43049925</v>
      </c>
      <c r="N2877" s="26">
        <v>1.0389250000000001</v>
      </c>
      <c r="O2877" s="27"/>
      <c r="P2877" s="8">
        <v>0.27373257870000001</v>
      </c>
      <c r="Q2877" s="24">
        <v>0.2868</v>
      </c>
      <c r="R2877" t="e">
        <f>IF($Q2877*100&gt;=VLOOKUP($O2877,margin_ranges!$A$5:$C$10,2,FALSE),IF($Q2877*100&lt;=VLOOKUP($O2877,margin_ranges!$A$5:$C$10,3,FALSE)+10,"IN RANGE","ABOVE RANGE"),"BELOW RANGE")</f>
        <v>#N/A</v>
      </c>
      <c r="S2877" t="e">
        <f>MIN(VLOOKUP($O2877,margin_ranges!$A$5:$D$10,4,FALSE),$P2877*100)</f>
        <v>#N/A</v>
      </c>
      <c r="T2877" s="29" t="e">
        <f>(1-$S2877/100)/(1-$F2877)-1</f>
        <v>#N/A</v>
      </c>
      <c r="U2877" s="19" t="str">
        <f>IF(ABS(IFERROR(T2877,0))&gt;0.05,INDEX(margin_ranges!$C$13:$C$16,MATCH($F2877*100,margin_ranges!$B$13:$B$16,1)),"")</f>
        <v/>
      </c>
      <c r="V2877" t="e">
        <f>MIN(VLOOKUP($U2877,margin_ranges!$A$5:$D$10,4,FALSE),$P2877*100)</f>
        <v>#N/A</v>
      </c>
      <c r="Y2877" s="29" t="e">
        <f t="shared" si="44"/>
        <v>#N/A</v>
      </c>
    </row>
    <row r="2878" spans="1:25" x14ac:dyDescent="0.3">
      <c r="A2878" s="8" t="s">
        <v>17</v>
      </c>
      <c r="B2878" s="8" t="s">
        <v>5113</v>
      </c>
      <c r="C2878" s="8" t="s">
        <v>5114</v>
      </c>
      <c r="D2878" s="28" t="s">
        <v>5123</v>
      </c>
      <c r="E2878" s="8" t="s">
        <v>5124</v>
      </c>
      <c r="F2878" s="24">
        <v>0.28397066393362103</v>
      </c>
      <c r="G2878" s="24">
        <v>0</v>
      </c>
      <c r="H2878" s="25">
        <v>40.228499999999997</v>
      </c>
      <c r="I2878" s="25">
        <v>11.5495</v>
      </c>
      <c r="J2878" s="15">
        <v>605</v>
      </c>
      <c r="K2878" s="15">
        <v>153</v>
      </c>
      <c r="L2878" s="13">
        <v>0.28710000000000002</v>
      </c>
      <c r="M2878" s="7">
        <v>1.7457385299999999</v>
      </c>
      <c r="N2878" s="26">
        <v>1.25</v>
      </c>
      <c r="O2878" s="27" t="s">
        <v>22</v>
      </c>
      <c r="P2878" s="8">
        <v>0.28397066389999998</v>
      </c>
      <c r="Q2878" s="24">
        <v>0.28999999999999998</v>
      </c>
      <c r="R2878" t="str">
        <f>IF($Q2878*100&gt;=VLOOKUP($O2878,margin_ranges!$A$5:$C$10,2,FALSE),IF($Q2878*100&lt;=VLOOKUP($O2878,margin_ranges!$A$5:$C$10,3,FALSE)+10,"IN RANGE","ABOVE RANGE"),"BELOW RANGE")</f>
        <v>IN RANGE</v>
      </c>
      <c r="S2878">
        <f>MIN(VLOOKUP($O2878,margin_ranges!$A$5:$D$10,4,FALSE),$P2878*100)</f>
        <v>28.397066389999999</v>
      </c>
      <c r="T2878" s="29">
        <f>(1-$S2878/100)/(1-$F2878)-1</f>
        <v>4.6954884425076671E-11</v>
      </c>
      <c r="U2878" s="19" t="str">
        <f>IF(ABS(IFERROR(T2878,0))&gt;0.05,INDEX(margin_ranges!$C$13:$C$16,MATCH($F2878*100,margin_ranges!$B$13:$B$16,1)),"")</f>
        <v/>
      </c>
      <c r="V2878" t="e">
        <f>MIN(VLOOKUP($U2878,margin_ranges!$A$5:$D$10,4,FALSE),$P2878*100)</f>
        <v>#N/A</v>
      </c>
      <c r="Y2878" s="29" t="e">
        <f t="shared" si="44"/>
        <v>#N/A</v>
      </c>
    </row>
    <row r="2879" spans="1:25" x14ac:dyDescent="0.3">
      <c r="A2879" s="8" t="s">
        <v>17</v>
      </c>
      <c r="B2879" s="8" t="s">
        <v>5113</v>
      </c>
      <c r="C2879" s="8" t="s">
        <v>5114</v>
      </c>
      <c r="D2879" s="8" t="s">
        <v>5115</v>
      </c>
      <c r="E2879" s="8" t="s">
        <v>5116</v>
      </c>
      <c r="F2879" s="24">
        <v>0.21548846891397999</v>
      </c>
      <c r="G2879" s="24">
        <v>0</v>
      </c>
      <c r="H2879" s="25">
        <v>24.6846</v>
      </c>
      <c r="I2879" s="25">
        <v>6.6509</v>
      </c>
      <c r="J2879" s="15">
        <v>191</v>
      </c>
      <c r="K2879" s="15">
        <v>40</v>
      </c>
      <c r="L2879" s="13">
        <v>0.26939999999999997</v>
      </c>
      <c r="M2879" s="7">
        <v>0.95600889</v>
      </c>
      <c r="N2879" s="26">
        <v>0.75</v>
      </c>
      <c r="O2879" s="27" t="s">
        <v>22</v>
      </c>
      <c r="P2879" s="8">
        <v>0.21548846890000001</v>
      </c>
      <c r="Q2879" s="24">
        <v>0.27</v>
      </c>
      <c r="R2879" t="str">
        <f>IF($Q2879*100&gt;=VLOOKUP($O2879,margin_ranges!$A$5:$C$10,2,FALSE),IF($Q2879*100&lt;=VLOOKUP($O2879,margin_ranges!$A$5:$C$10,3,FALSE)+10,"IN RANGE","ABOVE RANGE"),"BELOW RANGE")</f>
        <v>IN RANGE</v>
      </c>
      <c r="S2879">
        <f>MIN(VLOOKUP($O2879,margin_ranges!$A$5:$D$10,4,FALSE),$P2879*100)</f>
        <v>21.54884689</v>
      </c>
      <c r="T2879" s="29">
        <f>(1-$S2879/100)/(1-$F2879)-1</f>
        <v>1.7819967723653463E-11</v>
      </c>
      <c r="U2879" s="19" t="str">
        <f>IF(ABS(IFERROR(T2879,0))&gt;0.05,INDEX(margin_ranges!$C$13:$C$16,MATCH($F2879*100,margin_ranges!$B$13:$B$16,1)),"")</f>
        <v/>
      </c>
      <c r="V2879" t="e">
        <f>MIN(VLOOKUP($U2879,margin_ranges!$A$5:$D$10,4,FALSE),$P2879*100)</f>
        <v>#N/A</v>
      </c>
      <c r="Y2879" s="29" t="e">
        <f t="shared" si="44"/>
        <v>#N/A</v>
      </c>
    </row>
    <row r="2880" spans="1:25" x14ac:dyDescent="0.3">
      <c r="A2880" s="8" t="s">
        <v>17</v>
      </c>
      <c r="B2880" s="8" t="s">
        <v>5113</v>
      </c>
      <c r="C2880" s="8" t="s">
        <v>5114</v>
      </c>
      <c r="D2880" s="8" t="s">
        <v>5121</v>
      </c>
      <c r="E2880" s="8" t="s">
        <v>5122</v>
      </c>
      <c r="F2880" s="24">
        <v>0.28371062119717999</v>
      </c>
      <c r="G2880" s="24">
        <v>0</v>
      </c>
      <c r="H2880" s="25">
        <v>40.288499999999999</v>
      </c>
      <c r="I2880" s="25">
        <v>11.66</v>
      </c>
      <c r="J2880" s="15">
        <v>610</v>
      </c>
      <c r="K2880" s="15">
        <v>155</v>
      </c>
      <c r="L2880" s="13">
        <v>0.28939999999999999</v>
      </c>
      <c r="M2880" s="7">
        <v>1.7451047500000001</v>
      </c>
      <c r="N2880" s="26">
        <v>1.25</v>
      </c>
      <c r="O2880" s="27" t="s">
        <v>22</v>
      </c>
      <c r="P2880" s="8">
        <v>0.28371062120000001</v>
      </c>
      <c r="Q2880" s="24">
        <v>0.28999999999999998</v>
      </c>
      <c r="R2880" t="str">
        <f>IF($Q2880*100&gt;=VLOOKUP($O2880,margin_ranges!$A$5:$C$10,2,FALSE),IF($Q2880*100&lt;=VLOOKUP($O2880,margin_ranges!$A$5:$C$10,3,FALSE)+10,"IN RANGE","ABOVE RANGE"),"BELOW RANGE")</f>
        <v>IN RANGE</v>
      </c>
      <c r="S2880">
        <f>MIN(VLOOKUP($O2880,margin_ranges!$A$5:$D$10,4,FALSE),$P2880*100)</f>
        <v>28.371062120000001</v>
      </c>
      <c r="T2880" s="29">
        <f>(1-$S2880/100)/(1-$F2880)-1</f>
        <v>-3.9369618676232676E-12</v>
      </c>
      <c r="U2880" s="19" t="str">
        <f>IF(ABS(IFERROR(T2880,0))&gt;0.05,INDEX(margin_ranges!$C$13:$C$16,MATCH($F2880*100,margin_ranges!$B$13:$B$16,1)),"")</f>
        <v/>
      </c>
      <c r="V2880" t="e">
        <f>MIN(VLOOKUP($U2880,margin_ranges!$A$5:$D$10,4,FALSE),$P2880*100)</f>
        <v>#N/A</v>
      </c>
      <c r="Y2880" s="29" t="e">
        <f t="shared" si="44"/>
        <v>#N/A</v>
      </c>
    </row>
    <row r="2881" spans="1:25" x14ac:dyDescent="0.3">
      <c r="A2881" s="8" t="s">
        <v>17</v>
      </c>
      <c r="B2881" s="8" t="s">
        <v>5113</v>
      </c>
      <c r="C2881" s="8" t="s">
        <v>5114</v>
      </c>
      <c r="D2881" s="8" t="s">
        <v>5117</v>
      </c>
      <c r="E2881" s="8" t="s">
        <v>5118</v>
      </c>
      <c r="F2881" s="24">
        <v>0.209852530594139</v>
      </c>
      <c r="G2881" s="24">
        <v>0</v>
      </c>
      <c r="H2881" s="25">
        <v>24.642900000000001</v>
      </c>
      <c r="I2881" s="25">
        <v>6.9215999999999998</v>
      </c>
      <c r="J2881" s="15">
        <v>197</v>
      </c>
      <c r="K2881" s="15">
        <v>41</v>
      </c>
      <c r="L2881" s="13">
        <v>0.28089999999999998</v>
      </c>
      <c r="M2881" s="7">
        <v>0.94918990000000003</v>
      </c>
      <c r="N2881" s="26">
        <v>0.75</v>
      </c>
      <c r="O2881" s="27" t="s">
        <v>22</v>
      </c>
      <c r="P2881" s="8">
        <v>0.2098525306</v>
      </c>
      <c r="Q2881" s="24">
        <v>0.27</v>
      </c>
      <c r="R2881" t="str">
        <f>IF($Q2881*100&gt;=VLOOKUP($O2881,margin_ranges!$A$5:$C$10,2,FALSE),IF($Q2881*100&lt;=VLOOKUP($O2881,margin_ranges!$A$5:$C$10,3,FALSE)+10,"IN RANGE","ABOVE RANGE"),"BELOW RANGE")</f>
        <v>IN RANGE</v>
      </c>
      <c r="S2881">
        <f>MIN(VLOOKUP($O2881,margin_ranges!$A$5:$D$10,4,FALSE),$P2881*100)</f>
        <v>20.985253060000002</v>
      </c>
      <c r="T2881" s="29">
        <f>(1-$S2881/100)/(1-$F2881)-1</f>
        <v>-7.4176220721255959E-12</v>
      </c>
      <c r="U2881" s="19" t="str">
        <f>IF(ABS(IFERROR(T2881,0))&gt;0.05,INDEX(margin_ranges!$C$13:$C$16,MATCH($F2881*100,margin_ranges!$B$13:$B$16,1)),"")</f>
        <v/>
      </c>
      <c r="V2881" t="e">
        <f>MIN(VLOOKUP($U2881,margin_ranges!$A$5:$D$10,4,FALSE),$P2881*100)</f>
        <v>#N/A</v>
      </c>
      <c r="Y2881" s="29" t="e">
        <f t="shared" si="44"/>
        <v>#N/A</v>
      </c>
    </row>
    <row r="2882" spans="1:25" x14ac:dyDescent="0.3">
      <c r="A2882" s="8" t="s">
        <v>17</v>
      </c>
      <c r="B2882" s="8" t="s">
        <v>5113</v>
      </c>
      <c r="C2882" s="8" t="s">
        <v>5114</v>
      </c>
      <c r="D2882" s="8" t="s">
        <v>5119</v>
      </c>
      <c r="E2882" s="8" t="s">
        <v>5120</v>
      </c>
      <c r="F2882" s="24">
        <v>0.282787346562827</v>
      </c>
      <c r="G2882" s="24">
        <v>0</v>
      </c>
      <c r="H2882" s="25">
        <v>40.220799999999997</v>
      </c>
      <c r="I2882" s="25">
        <v>12.743499999999999</v>
      </c>
      <c r="J2882" s="15">
        <v>666</v>
      </c>
      <c r="K2882" s="15">
        <v>169</v>
      </c>
      <c r="L2882" s="13">
        <v>0.31680000000000003</v>
      </c>
      <c r="M2882" s="7">
        <v>1.74285826</v>
      </c>
      <c r="N2882" s="26">
        <v>1.25</v>
      </c>
      <c r="O2882" s="27" t="s">
        <v>22</v>
      </c>
      <c r="P2882" s="8">
        <v>0.28278734659999999</v>
      </c>
      <c r="Q2882" s="24">
        <v>0.28999999999999998</v>
      </c>
      <c r="R2882" t="str">
        <f>IF($Q2882*100&gt;=VLOOKUP($O2882,margin_ranges!$A$5:$C$10,2,FALSE),IF($Q2882*100&lt;=VLOOKUP($O2882,margin_ranges!$A$5:$C$10,3,FALSE)+10,"IN RANGE","ABOVE RANGE"),"BELOW RANGE")</f>
        <v>IN RANGE</v>
      </c>
      <c r="S2882">
        <f>MIN(VLOOKUP($O2882,margin_ranges!$A$5:$D$10,4,FALSE),$P2882*100)</f>
        <v>28.278734659999998</v>
      </c>
      <c r="T2882" s="29">
        <f>(1-$S2882/100)/(1-$F2882)-1</f>
        <v>-5.182976270390327E-11</v>
      </c>
      <c r="U2882" s="19" t="str">
        <f>IF(ABS(IFERROR(T2882,0))&gt;0.05,INDEX(margin_ranges!$C$13:$C$16,MATCH($F2882*100,margin_ranges!$B$13:$B$16,1)),"")</f>
        <v/>
      </c>
      <c r="V2882" t="e">
        <f>MIN(VLOOKUP($U2882,margin_ranges!$A$5:$D$10,4,FALSE),$P2882*100)</f>
        <v>#N/A</v>
      </c>
      <c r="Y2882" s="29" t="e">
        <f t="shared" si="44"/>
        <v>#N/A</v>
      </c>
    </row>
    <row r="2883" spans="1:25" x14ac:dyDescent="0.3">
      <c r="A2883" s="8" t="s">
        <v>17</v>
      </c>
      <c r="B2883" s="8" t="s">
        <v>5113</v>
      </c>
      <c r="C2883" s="8" t="s">
        <v>5114</v>
      </c>
      <c r="D2883" s="8" t="s">
        <v>5125</v>
      </c>
      <c r="E2883" s="8" t="s">
        <v>5126</v>
      </c>
      <c r="F2883" s="24">
        <v>0.28999999999999998</v>
      </c>
      <c r="G2883" s="24">
        <v>0</v>
      </c>
      <c r="H2883" s="25">
        <v>16.379000000000001</v>
      </c>
      <c r="I2883" s="25">
        <v>3.2136999999999998</v>
      </c>
      <c r="J2883" s="15">
        <v>71</v>
      </c>
      <c r="K2883" s="15">
        <v>18</v>
      </c>
      <c r="L2883" s="13">
        <v>0.19620000000000001</v>
      </c>
      <c r="M2883" s="7">
        <v>0.73303697999999995</v>
      </c>
      <c r="N2883" s="26">
        <v>0.5</v>
      </c>
      <c r="O2883" s="27" t="s">
        <v>22</v>
      </c>
      <c r="P2883" s="8">
        <v>0.31790617570000002</v>
      </c>
      <c r="Q2883" s="24">
        <v>0.28999999999999998</v>
      </c>
      <c r="R2883" t="str">
        <f>IF($Q2883*100&gt;=VLOOKUP($O2883,margin_ranges!$A$5:$C$10,2,FALSE),IF($Q2883*100&lt;=VLOOKUP($O2883,margin_ranges!$A$5:$C$10,3,FALSE)+10,"IN RANGE","ABOVE RANGE"),"BELOW RANGE")</f>
        <v>IN RANGE</v>
      </c>
      <c r="S2883">
        <f>MIN(VLOOKUP($O2883,margin_ranges!$A$5:$D$10,4,FALSE),$P2883*100)</f>
        <v>29.75</v>
      </c>
      <c r="T2883" s="29">
        <f>(1-$S2883/100)/(1-$F2883)-1</f>
        <v>-1.0563380281690127E-2</v>
      </c>
      <c r="U2883" s="19" t="str">
        <f>IF(ABS(IFERROR(T2883,0))&gt;0.05,INDEX(margin_ranges!$C$13:$C$16,MATCH($F2883*100,margin_ranges!$B$13:$B$16,1)),"")</f>
        <v/>
      </c>
      <c r="V2883" t="e">
        <f>MIN(VLOOKUP($U2883,margin_ranges!$A$5:$D$10,4,FALSE),$P2883*100)</f>
        <v>#N/A</v>
      </c>
      <c r="Y2883" s="29" t="e">
        <f t="shared" si="44"/>
        <v>#N/A</v>
      </c>
    </row>
    <row r="2884" spans="1:25" x14ac:dyDescent="0.3">
      <c r="A2884" s="8" t="s">
        <v>17</v>
      </c>
      <c r="B2884" s="8" t="s">
        <v>5113</v>
      </c>
      <c r="C2884" s="8" t="s">
        <v>5114</v>
      </c>
      <c r="D2884" s="8" t="s">
        <v>5127</v>
      </c>
      <c r="E2884" s="8" t="s">
        <v>5128</v>
      </c>
      <c r="F2884" s="24">
        <v>0.28999999999999998</v>
      </c>
      <c r="G2884" s="24">
        <v>0</v>
      </c>
      <c r="H2884" s="25">
        <v>16.048200000000001</v>
      </c>
      <c r="I2884" s="25">
        <v>3.5912999999999999</v>
      </c>
      <c r="J2884" s="15">
        <v>77</v>
      </c>
      <c r="K2884" s="15">
        <v>20</v>
      </c>
      <c r="L2884" s="13">
        <v>0.2238</v>
      </c>
      <c r="M2884" s="7">
        <v>0.71736345999999995</v>
      </c>
      <c r="N2884" s="26">
        <v>0.5</v>
      </c>
      <c r="O2884" s="27" t="s">
        <v>22</v>
      </c>
      <c r="P2884" s="8">
        <v>0.30300324950000002</v>
      </c>
      <c r="Q2884" s="24">
        <v>0.28999999999999998</v>
      </c>
      <c r="R2884" t="str">
        <f>IF($Q2884*100&gt;=VLOOKUP($O2884,margin_ranges!$A$5:$C$10,2,FALSE),IF($Q2884*100&lt;=VLOOKUP($O2884,margin_ranges!$A$5:$C$10,3,FALSE)+10,"IN RANGE","ABOVE RANGE"),"BELOW RANGE")</f>
        <v>IN RANGE</v>
      </c>
      <c r="S2884">
        <f>MIN(VLOOKUP($O2884,margin_ranges!$A$5:$D$10,4,FALSE),$P2884*100)</f>
        <v>29.75</v>
      </c>
      <c r="T2884" s="29">
        <f>(1-$S2884/100)/(1-$F2884)-1</f>
        <v>-1.0563380281690127E-2</v>
      </c>
      <c r="U2884" s="19" t="str">
        <f>IF(ABS(IFERROR(T2884,0))&gt;0.05,INDEX(margin_ranges!$C$13:$C$16,MATCH($F2884*100,margin_ranges!$B$13:$B$16,1)),"")</f>
        <v/>
      </c>
      <c r="V2884" t="e">
        <f>MIN(VLOOKUP($U2884,margin_ranges!$A$5:$D$10,4,FALSE),$P2884*100)</f>
        <v>#N/A</v>
      </c>
      <c r="Y2884" s="29" t="e">
        <f t="shared" si="44"/>
        <v>#N/A</v>
      </c>
    </row>
    <row r="2885" spans="1:25" x14ac:dyDescent="0.3">
      <c r="A2885" s="8" t="s">
        <v>35</v>
      </c>
      <c r="B2885" s="8" t="s">
        <v>5129</v>
      </c>
      <c r="C2885" s="8" t="s">
        <v>34</v>
      </c>
      <c r="D2885" s="8" t="s">
        <v>34</v>
      </c>
      <c r="E2885" s="8"/>
      <c r="F2885" s="24">
        <v>0.3</v>
      </c>
      <c r="G2885" s="24">
        <v>0</v>
      </c>
      <c r="H2885" s="25">
        <v>21.787600000000001</v>
      </c>
      <c r="I2885" s="25">
        <v>1.0386</v>
      </c>
      <c r="J2885" s="15">
        <v>10</v>
      </c>
      <c r="K2885" s="15">
        <v>3</v>
      </c>
      <c r="L2885" s="13">
        <v>4.7699999999999999E-2</v>
      </c>
      <c r="M2885" s="7">
        <v>0.33286568999999999</v>
      </c>
      <c r="N2885" s="26">
        <v>0.15</v>
      </c>
      <c r="O2885" s="27"/>
      <c r="P2885" s="8">
        <v>0.54936779469999997</v>
      </c>
      <c r="Q2885" s="24">
        <v>0.3</v>
      </c>
      <c r="R2885" t="e">
        <f>IF($Q2885*100&gt;=VLOOKUP($O2885,margin_ranges!$A$5:$C$10,2,FALSE),IF($Q2885*100&lt;=VLOOKUP($O2885,margin_ranges!$A$5:$C$10,3,FALSE)+10,"IN RANGE","ABOVE RANGE"),"BELOW RANGE")</f>
        <v>#N/A</v>
      </c>
      <c r="S2885" t="e">
        <f>MIN(VLOOKUP($O2885,margin_ranges!$A$5:$D$10,4,FALSE),$P2885*100)</f>
        <v>#N/A</v>
      </c>
      <c r="T2885" s="29" t="e">
        <f>(1-$S2885/100)/(1-$F2885)-1</f>
        <v>#N/A</v>
      </c>
      <c r="U2885" s="19" t="str">
        <f>IF(ABS(IFERROR(T2885,0))&gt;0.05,INDEX(margin_ranges!$C$13:$C$16,MATCH($F2885*100,margin_ranges!$B$13:$B$16,1)),"")</f>
        <v/>
      </c>
      <c r="V2885" t="e">
        <f>MIN(VLOOKUP($U2885,margin_ranges!$A$5:$D$10,4,FALSE),$P2885*100)</f>
        <v>#N/A</v>
      </c>
      <c r="Y2885" s="29" t="e">
        <f t="shared" si="44"/>
        <v>#N/A</v>
      </c>
    </row>
    <row r="2886" spans="1:25" x14ac:dyDescent="0.3">
      <c r="A2886" s="8" t="s">
        <v>33</v>
      </c>
      <c r="B2886" s="8" t="s">
        <v>5129</v>
      </c>
      <c r="C2886" s="8" t="s">
        <v>5130</v>
      </c>
      <c r="D2886" s="8" t="s">
        <v>34</v>
      </c>
      <c r="E2886" s="8"/>
      <c r="F2886" s="24">
        <v>0.3</v>
      </c>
      <c r="G2886" s="24">
        <v>0</v>
      </c>
      <c r="H2886" s="25">
        <v>21.787600000000001</v>
      </c>
      <c r="I2886" s="25">
        <v>1.0386</v>
      </c>
      <c r="J2886" s="15">
        <v>10</v>
      </c>
      <c r="K2886" s="15">
        <v>3</v>
      </c>
      <c r="L2886" s="13">
        <v>4.7699999999999999E-2</v>
      </c>
      <c r="M2886" s="7">
        <v>0.33286568999999999</v>
      </c>
      <c r="N2886" s="26">
        <v>0.15</v>
      </c>
      <c r="O2886" s="27"/>
      <c r="P2886" s="8">
        <v>0.54936779469999997</v>
      </c>
      <c r="Q2886" s="24">
        <v>0.3</v>
      </c>
      <c r="R2886" t="e">
        <f>IF($Q2886*100&gt;=VLOOKUP($O2886,margin_ranges!$A$5:$C$10,2,FALSE),IF($Q2886*100&lt;=VLOOKUP($O2886,margin_ranges!$A$5:$C$10,3,FALSE)+10,"IN RANGE","ABOVE RANGE"),"BELOW RANGE")</f>
        <v>#N/A</v>
      </c>
      <c r="S2886" t="e">
        <f>MIN(VLOOKUP($O2886,margin_ranges!$A$5:$D$10,4,FALSE),$P2886*100)</f>
        <v>#N/A</v>
      </c>
      <c r="T2886" s="29" t="e">
        <f>(1-$S2886/100)/(1-$F2886)-1</f>
        <v>#N/A</v>
      </c>
      <c r="U2886" s="19" t="str">
        <f>IF(ABS(IFERROR(T2886,0))&gt;0.05,INDEX(margin_ranges!$C$13:$C$16,MATCH($F2886*100,margin_ranges!$B$13:$B$16,1)),"")</f>
        <v/>
      </c>
      <c r="V2886" t="e">
        <f>MIN(VLOOKUP($U2886,margin_ranges!$A$5:$D$10,4,FALSE),$P2886*100)</f>
        <v>#N/A</v>
      </c>
      <c r="Y2886" s="29" t="e">
        <f t="shared" si="44"/>
        <v>#N/A</v>
      </c>
    </row>
    <row r="2887" spans="1:25" x14ac:dyDescent="0.3">
      <c r="A2887" s="8" t="s">
        <v>35</v>
      </c>
      <c r="B2887" s="8" t="s">
        <v>11978</v>
      </c>
      <c r="C2887" s="8" t="s">
        <v>34</v>
      </c>
      <c r="D2887" s="8" t="s">
        <v>34</v>
      </c>
      <c r="E2887" s="8"/>
      <c r="F2887" s="24">
        <v>0.25</v>
      </c>
      <c r="G2887" s="24">
        <v>1</v>
      </c>
      <c r="H2887" s="25">
        <v>246.9693</v>
      </c>
      <c r="I2887" s="25">
        <v>8.8675999999999995</v>
      </c>
      <c r="J2887" s="15">
        <v>146</v>
      </c>
      <c r="K2887" s="15">
        <v>37</v>
      </c>
      <c r="L2887" s="13">
        <v>3.5900000000000001E-2</v>
      </c>
      <c r="M2887" s="7">
        <v>0.54930968000000002</v>
      </c>
      <c r="N2887" s="26">
        <v>0.1</v>
      </c>
      <c r="O2887" s="27"/>
      <c r="P2887" s="8">
        <v>0.81795332769999995</v>
      </c>
      <c r="Q2887" s="24">
        <v>0.25</v>
      </c>
      <c r="R2887" t="e">
        <f>IF($Q2887*100&gt;=VLOOKUP($O2887,margin_ranges!$A$5:$C$10,2,FALSE),IF($Q2887*100&lt;=VLOOKUP($O2887,margin_ranges!$A$5:$C$10,3,FALSE)+10,"IN RANGE","ABOVE RANGE"),"BELOW RANGE")</f>
        <v>#N/A</v>
      </c>
      <c r="S2887" t="e">
        <f>MIN(VLOOKUP($O2887,margin_ranges!$A$5:$D$10,4,FALSE),$P2887*100)</f>
        <v>#N/A</v>
      </c>
      <c r="T2887" s="29" t="e">
        <f>(1-$S2887/100)/(1-$F2887)-1</f>
        <v>#N/A</v>
      </c>
      <c r="U2887" s="19" t="str">
        <f>IF(ABS(IFERROR(T2887,0))&gt;0.05,INDEX(margin_ranges!$C$13:$C$16,MATCH($F2887*100,margin_ranges!$B$13:$B$16,1)),"")</f>
        <v/>
      </c>
      <c r="V2887" t="e">
        <f>MIN(VLOOKUP($U2887,margin_ranges!$A$5:$D$10,4,FALSE),$P2887*100)</f>
        <v>#N/A</v>
      </c>
      <c r="Y2887" s="29" t="e">
        <f t="shared" si="44"/>
        <v>#N/A</v>
      </c>
    </row>
    <row r="2888" spans="1:25" x14ac:dyDescent="0.3">
      <c r="A2888" s="8" t="s">
        <v>33</v>
      </c>
      <c r="B2888" s="8" t="s">
        <v>11978</v>
      </c>
      <c r="C2888" s="8" t="s">
        <v>11979</v>
      </c>
      <c r="D2888" s="8" t="s">
        <v>34</v>
      </c>
      <c r="E2888" s="8"/>
      <c r="F2888" s="24">
        <v>0.25</v>
      </c>
      <c r="G2888" s="24">
        <v>1</v>
      </c>
      <c r="H2888" s="25">
        <v>246.9693</v>
      </c>
      <c r="I2888" s="25">
        <v>8.8675999999999995</v>
      </c>
      <c r="J2888" s="15">
        <v>146</v>
      </c>
      <c r="K2888" s="15">
        <v>37</v>
      </c>
      <c r="L2888" s="13">
        <v>3.5900000000000001E-2</v>
      </c>
      <c r="M2888" s="7">
        <v>0.54930968000000002</v>
      </c>
      <c r="N2888" s="26">
        <v>0.1</v>
      </c>
      <c r="O2888" s="27"/>
      <c r="P2888" s="8">
        <v>0.81795332769999995</v>
      </c>
      <c r="Q2888" s="24">
        <v>0.25</v>
      </c>
      <c r="R2888" t="e">
        <f>IF($Q2888*100&gt;=VLOOKUP($O2888,margin_ranges!$A$5:$C$10,2,FALSE),IF($Q2888*100&lt;=VLOOKUP($O2888,margin_ranges!$A$5:$C$10,3,FALSE)+10,"IN RANGE","ABOVE RANGE"),"BELOW RANGE")</f>
        <v>#N/A</v>
      </c>
      <c r="S2888" t="e">
        <f>MIN(VLOOKUP($O2888,margin_ranges!$A$5:$D$10,4,FALSE),$P2888*100)</f>
        <v>#N/A</v>
      </c>
      <c r="T2888" s="29" t="e">
        <f>(1-$S2888/100)/(1-$F2888)-1</f>
        <v>#N/A</v>
      </c>
      <c r="U2888" s="19" t="str">
        <f>IF(ABS(IFERROR(T2888,0))&gt;0.05,INDEX(margin_ranges!$C$13:$C$16,MATCH($F2888*100,margin_ranges!$B$13:$B$16,1)),"")</f>
        <v/>
      </c>
      <c r="V2888" t="e">
        <f>MIN(VLOOKUP($U2888,margin_ranges!$A$5:$D$10,4,FALSE),$P2888*100)</f>
        <v>#N/A</v>
      </c>
      <c r="Y2888" s="29" t="e">
        <f t="shared" si="44"/>
        <v>#N/A</v>
      </c>
    </row>
    <row r="2889" spans="1:25" x14ac:dyDescent="0.3">
      <c r="A2889" s="8" t="s">
        <v>17</v>
      </c>
      <c r="B2889" s="8" t="s">
        <v>11978</v>
      </c>
      <c r="C2889" s="8" t="s">
        <v>11979</v>
      </c>
      <c r="D2889" s="8" t="s">
        <v>11980</v>
      </c>
      <c r="E2889" s="8" t="s">
        <v>11981</v>
      </c>
      <c r="F2889" s="24">
        <v>0.25</v>
      </c>
      <c r="G2889" s="24">
        <v>1</v>
      </c>
      <c r="H2889" s="25">
        <v>24.542100000000001</v>
      </c>
      <c r="I2889" s="25">
        <v>0.43030000000000002</v>
      </c>
      <c r="J2889" s="15">
        <v>7</v>
      </c>
      <c r="K2889" s="15">
        <v>2</v>
      </c>
      <c r="L2889" s="13">
        <v>1.7500000000000002E-2</v>
      </c>
      <c r="M2889" s="7">
        <v>0.51231740000000003</v>
      </c>
      <c r="N2889" s="26">
        <v>0.1</v>
      </c>
      <c r="O2889" s="27" t="s">
        <v>22</v>
      </c>
      <c r="P2889" s="8">
        <v>0.80480850240000001</v>
      </c>
      <c r="Q2889" s="24">
        <v>0.25</v>
      </c>
      <c r="R2889" t="str">
        <f>IF($Q2889*100&gt;=VLOOKUP($O2889,margin_ranges!$A$5:$C$10,2,FALSE),IF($Q2889*100&lt;=VLOOKUP($O2889,margin_ranges!$A$5:$C$10,3,FALSE)+10,"IN RANGE","ABOVE RANGE"),"BELOW RANGE")</f>
        <v>IN RANGE</v>
      </c>
      <c r="S2889">
        <f>MIN(VLOOKUP($O2889,margin_ranges!$A$5:$D$10,4,FALSE),$P2889*100)</f>
        <v>29.75</v>
      </c>
      <c r="T2889" s="29">
        <f>(1-$S2889/100)/(1-$F2889)-1</f>
        <v>-6.3333333333333353E-2</v>
      </c>
      <c r="U2889" s="19" t="str">
        <f>IF(ABS(IFERROR(T2889,0))&gt;0.05,INDEX(margin_ranges!$C$13:$C$16,MATCH($F2889*100,margin_ranges!$B$13:$B$16,1)),"")</f>
        <v>Balanced (Type B)</v>
      </c>
      <c r="V2889">
        <f>MIN(VLOOKUP($U2889,margin_ranges!$A$5:$D$10,4,FALSE),$P2889*100)</f>
        <v>29.75</v>
      </c>
      <c r="Y2889" s="29">
        <f t="shared" si="44"/>
        <v>-6.3333333333333353E-2</v>
      </c>
    </row>
    <row r="2890" spans="1:25" x14ac:dyDescent="0.3">
      <c r="A2890" s="8" t="s">
        <v>17</v>
      </c>
      <c r="B2890" s="8" t="s">
        <v>11978</v>
      </c>
      <c r="C2890" s="8" t="s">
        <v>11979</v>
      </c>
      <c r="D2890" s="8" t="s">
        <v>11982</v>
      </c>
      <c r="E2890" s="8" t="s">
        <v>11983</v>
      </c>
      <c r="F2890" s="24">
        <v>0.25</v>
      </c>
      <c r="G2890" s="24">
        <v>1</v>
      </c>
      <c r="H2890" s="25">
        <v>222.4272</v>
      </c>
      <c r="I2890" s="25">
        <v>8.4373000000000005</v>
      </c>
      <c r="J2890" s="15">
        <v>140</v>
      </c>
      <c r="K2890" s="15">
        <v>35</v>
      </c>
      <c r="L2890" s="13">
        <v>3.7900000000000003E-2</v>
      </c>
      <c r="M2890" s="7">
        <v>0.55119622000000001</v>
      </c>
      <c r="N2890" s="26">
        <v>0.1</v>
      </c>
      <c r="O2890" s="27" t="s">
        <v>22</v>
      </c>
      <c r="P2890" s="8">
        <v>0.81857640490000005</v>
      </c>
      <c r="Q2890" s="24">
        <v>0.25</v>
      </c>
      <c r="R2890" t="str">
        <f>IF($Q2890*100&gt;=VLOOKUP($O2890,margin_ranges!$A$5:$C$10,2,FALSE),IF($Q2890*100&lt;=VLOOKUP($O2890,margin_ranges!$A$5:$C$10,3,FALSE)+10,"IN RANGE","ABOVE RANGE"),"BELOW RANGE")</f>
        <v>IN RANGE</v>
      </c>
      <c r="S2890">
        <f>MIN(VLOOKUP($O2890,margin_ranges!$A$5:$D$10,4,FALSE),$P2890*100)</f>
        <v>29.75</v>
      </c>
      <c r="T2890" s="29">
        <f>(1-$S2890/100)/(1-$F2890)-1</f>
        <v>-6.3333333333333353E-2</v>
      </c>
      <c r="U2890" s="19" t="str">
        <f>IF(ABS(IFERROR(T2890,0))&gt;0.05,INDEX(margin_ranges!$C$13:$C$16,MATCH($F2890*100,margin_ranges!$B$13:$B$16,1)),"")</f>
        <v>Balanced (Type B)</v>
      </c>
      <c r="V2890">
        <f>MIN(VLOOKUP($U2890,margin_ranges!$A$5:$D$10,4,FALSE),$P2890*100)</f>
        <v>29.75</v>
      </c>
      <c r="Y2890" s="29">
        <f t="shared" si="44"/>
        <v>-6.3333333333333353E-2</v>
      </c>
    </row>
    <row r="2891" spans="1:25" x14ac:dyDescent="0.3">
      <c r="A2891" s="8" t="s">
        <v>35</v>
      </c>
      <c r="B2891" s="8" t="s">
        <v>5131</v>
      </c>
      <c r="C2891" s="8" t="s">
        <v>34</v>
      </c>
      <c r="D2891" s="8" t="s">
        <v>34</v>
      </c>
      <c r="E2891" s="8"/>
      <c r="F2891" s="24">
        <v>6.7074403287449305E-2</v>
      </c>
      <c r="G2891" s="24">
        <v>0</v>
      </c>
      <c r="H2891" s="25">
        <v>414.12209999999999</v>
      </c>
      <c r="I2891" s="25">
        <v>80.082400000000007</v>
      </c>
      <c r="J2891" s="15">
        <v>3150</v>
      </c>
      <c r="K2891" s="15">
        <v>200</v>
      </c>
      <c r="L2891" s="13">
        <v>0.19339999999999999</v>
      </c>
      <c r="M2891" s="7">
        <v>1.3109791399999999</v>
      </c>
      <c r="N2891" s="26">
        <v>1.2230460000000001</v>
      </c>
      <c r="O2891" s="27"/>
      <c r="P2891" s="8">
        <v>6.7074403300000002E-2</v>
      </c>
      <c r="Q2891" s="24">
        <v>0.1588</v>
      </c>
      <c r="R2891" t="e">
        <f>IF($Q2891*100&gt;=VLOOKUP($O2891,margin_ranges!$A$5:$C$10,2,FALSE),IF($Q2891*100&lt;=VLOOKUP($O2891,margin_ranges!$A$5:$C$10,3,FALSE)+10,"IN RANGE","ABOVE RANGE"),"BELOW RANGE")</f>
        <v>#N/A</v>
      </c>
      <c r="S2891" t="e">
        <f>MIN(VLOOKUP($O2891,margin_ranges!$A$5:$D$10,4,FALSE),$P2891*100)</f>
        <v>#N/A</v>
      </c>
      <c r="T2891" s="29" t="e">
        <f>(1-$S2891/100)/(1-$F2891)-1</f>
        <v>#N/A</v>
      </c>
      <c r="U2891" s="19" t="str">
        <f>IF(ABS(IFERROR(T2891,0))&gt;0.05,INDEX(margin_ranges!$C$13:$C$16,MATCH($F2891*100,margin_ranges!$B$13:$B$16,1)),"")</f>
        <v/>
      </c>
      <c r="V2891" t="e">
        <f>MIN(VLOOKUP($U2891,margin_ranges!$A$5:$D$10,4,FALSE),$P2891*100)</f>
        <v>#N/A</v>
      </c>
      <c r="Y2891" s="29" t="e">
        <f t="shared" si="44"/>
        <v>#N/A</v>
      </c>
    </row>
    <row r="2892" spans="1:25" x14ac:dyDescent="0.3">
      <c r="A2892" s="8" t="s">
        <v>33</v>
      </c>
      <c r="B2892" s="8" t="s">
        <v>5131</v>
      </c>
      <c r="C2892" s="8" t="s">
        <v>5132</v>
      </c>
      <c r="D2892" s="8" t="s">
        <v>34</v>
      </c>
      <c r="E2892" s="8"/>
      <c r="F2892" s="24">
        <v>6.7074403287449305E-2</v>
      </c>
      <c r="G2892" s="24">
        <v>0</v>
      </c>
      <c r="H2892" s="25">
        <v>414.12209999999999</v>
      </c>
      <c r="I2892" s="25">
        <v>80.082400000000007</v>
      </c>
      <c r="J2892" s="15">
        <v>3150</v>
      </c>
      <c r="K2892" s="15">
        <v>200</v>
      </c>
      <c r="L2892" s="13">
        <v>0.19339999999999999</v>
      </c>
      <c r="M2892" s="7">
        <v>1.3109791399999999</v>
      </c>
      <c r="N2892" s="26">
        <v>1.2230460000000001</v>
      </c>
      <c r="O2892" s="27"/>
      <c r="P2892" s="8">
        <v>6.7074403300000002E-2</v>
      </c>
      <c r="Q2892" s="24">
        <v>0.1588</v>
      </c>
      <c r="R2892" t="e">
        <f>IF($Q2892*100&gt;=VLOOKUP($O2892,margin_ranges!$A$5:$C$10,2,FALSE),IF($Q2892*100&lt;=VLOOKUP($O2892,margin_ranges!$A$5:$C$10,3,FALSE)+10,"IN RANGE","ABOVE RANGE"),"BELOW RANGE")</f>
        <v>#N/A</v>
      </c>
      <c r="S2892" t="e">
        <f>MIN(VLOOKUP($O2892,margin_ranges!$A$5:$D$10,4,FALSE),$P2892*100)</f>
        <v>#N/A</v>
      </c>
      <c r="T2892" s="29" t="e">
        <f>(1-$S2892/100)/(1-$F2892)-1</f>
        <v>#N/A</v>
      </c>
      <c r="U2892" s="19" t="str">
        <f>IF(ABS(IFERROR(T2892,0))&gt;0.05,INDEX(margin_ranges!$C$13:$C$16,MATCH($F2892*100,margin_ranges!$B$13:$B$16,1)),"")</f>
        <v/>
      </c>
      <c r="V2892" t="e">
        <f>MIN(VLOOKUP($U2892,margin_ranges!$A$5:$D$10,4,FALSE),$P2892*100)</f>
        <v>#N/A</v>
      </c>
      <c r="Y2892" s="29" t="e">
        <f t="shared" si="44"/>
        <v>#N/A</v>
      </c>
    </row>
    <row r="2893" spans="1:25" x14ac:dyDescent="0.3">
      <c r="A2893" s="8" t="s">
        <v>17</v>
      </c>
      <c r="B2893" s="8" t="s">
        <v>5131</v>
      </c>
      <c r="C2893" s="8" t="s">
        <v>5132</v>
      </c>
      <c r="D2893" s="8" t="s">
        <v>5137</v>
      </c>
      <c r="E2893" s="8" t="s">
        <v>5138</v>
      </c>
      <c r="F2893" s="24">
        <v>6.9270706223704598E-2</v>
      </c>
      <c r="G2893" s="24">
        <v>0</v>
      </c>
      <c r="H2893" s="25">
        <v>22.127400000000002</v>
      </c>
      <c r="I2893" s="25">
        <v>6.3742999999999999</v>
      </c>
      <c r="J2893" s="15">
        <v>308</v>
      </c>
      <c r="K2893" s="15">
        <v>21</v>
      </c>
      <c r="L2893" s="13">
        <v>0.28810000000000002</v>
      </c>
      <c r="M2893" s="7">
        <v>1.6116394000000001</v>
      </c>
      <c r="N2893" s="26">
        <v>1.5</v>
      </c>
      <c r="O2893" s="27" t="s">
        <v>95</v>
      </c>
      <c r="P2893" s="8">
        <v>6.9270706200000004E-2</v>
      </c>
      <c r="Q2893" s="24">
        <v>0.16</v>
      </c>
      <c r="R2893" t="str">
        <f>IF($Q2893*100&gt;=VLOOKUP($O2893,margin_ranges!$A$5:$C$10,2,FALSE),IF($Q2893*100&lt;=VLOOKUP($O2893,margin_ranges!$A$5:$C$10,3,FALSE)+10,"IN RANGE","ABOVE RANGE"),"BELOW RANGE")</f>
        <v>IN RANGE</v>
      </c>
      <c r="S2893">
        <f>MIN(VLOOKUP($O2893,margin_ranges!$A$5:$D$10,4,FALSE),$P2893*100)</f>
        <v>6.9270706200000003</v>
      </c>
      <c r="T2893" s="29">
        <f>(1-$S2893/100)/(1-$F2893)-1</f>
        <v>2.5468738229506016E-11</v>
      </c>
      <c r="U2893" s="19" t="str">
        <f>IF(ABS(IFERROR(T2893,0))&gt;0.05,INDEX(margin_ranges!$C$13:$C$16,MATCH($F2893*100,margin_ranges!$B$13:$B$16,1)),"")</f>
        <v/>
      </c>
      <c r="V2893" t="e">
        <f>MIN(VLOOKUP($U2893,margin_ranges!$A$5:$D$10,4,FALSE),$P2893*100)</f>
        <v>#N/A</v>
      </c>
      <c r="Y2893" s="29" t="e">
        <f t="shared" si="44"/>
        <v>#N/A</v>
      </c>
    </row>
    <row r="2894" spans="1:25" x14ac:dyDescent="0.3">
      <c r="A2894" s="8" t="s">
        <v>17</v>
      </c>
      <c r="B2894" s="8" t="s">
        <v>5131</v>
      </c>
      <c r="C2894" s="8" t="s">
        <v>5132</v>
      </c>
      <c r="D2894" s="8" t="s">
        <v>5133</v>
      </c>
      <c r="E2894" s="8" t="s">
        <v>5134</v>
      </c>
      <c r="F2894" s="24">
        <v>0.16540478671966199</v>
      </c>
      <c r="G2894" s="24">
        <v>0</v>
      </c>
      <c r="H2894" s="25">
        <v>30.601099999999999</v>
      </c>
      <c r="I2894" s="25">
        <v>5.7084000000000001</v>
      </c>
      <c r="J2894" s="15">
        <v>205</v>
      </c>
      <c r="K2894" s="15">
        <v>31</v>
      </c>
      <c r="L2894" s="13">
        <v>0.1865</v>
      </c>
      <c r="M2894" s="7">
        <v>1.1981856399999999</v>
      </c>
      <c r="N2894" s="26">
        <v>1</v>
      </c>
      <c r="O2894" s="27" t="s">
        <v>95</v>
      </c>
      <c r="P2894" s="8">
        <v>0.1654047867</v>
      </c>
      <c r="Q2894" s="24">
        <v>0.2</v>
      </c>
      <c r="R2894" t="str">
        <f>IF($Q2894*100&gt;=VLOOKUP($O2894,margin_ranges!$A$5:$C$10,2,FALSE),IF($Q2894*100&lt;=VLOOKUP($O2894,margin_ranges!$A$5:$C$10,3,FALSE)+10,"IN RANGE","ABOVE RANGE"),"BELOW RANGE")</f>
        <v>IN RANGE</v>
      </c>
      <c r="S2894">
        <f>MIN(VLOOKUP($O2894,margin_ranges!$A$5:$D$10,4,FALSE),$P2894*100)</f>
        <v>16.540478669999999</v>
      </c>
      <c r="T2894" s="29">
        <f>(1-$S2894/100)/(1-$F2894)-1</f>
        <v>2.3558710537940897E-11</v>
      </c>
      <c r="U2894" s="19" t="str">
        <f>IF(ABS(IFERROR(T2894,0))&gt;0.05,INDEX(margin_ranges!$C$13:$C$16,MATCH($F2894*100,margin_ranges!$B$13:$B$16,1)),"")</f>
        <v/>
      </c>
      <c r="V2894" t="e">
        <f>MIN(VLOOKUP($U2894,margin_ranges!$A$5:$D$10,4,FALSE),$P2894*100)</f>
        <v>#N/A</v>
      </c>
      <c r="Y2894" s="29" t="e">
        <f t="shared" ref="Y2894:Y2957" si="45">(1-$V2894/100)/(1-$F2894)-1</f>
        <v>#N/A</v>
      </c>
    </row>
    <row r="2895" spans="1:25" x14ac:dyDescent="0.3">
      <c r="A2895" s="8" t="s">
        <v>17</v>
      </c>
      <c r="B2895" s="8" t="s">
        <v>5131</v>
      </c>
      <c r="C2895" s="8" t="s">
        <v>5132</v>
      </c>
      <c r="D2895" s="8" t="s">
        <v>5141</v>
      </c>
      <c r="E2895" s="8" t="s">
        <v>5142</v>
      </c>
      <c r="F2895" s="24">
        <v>0.16262416400725599</v>
      </c>
      <c r="G2895" s="24">
        <v>0</v>
      </c>
      <c r="H2895" s="25">
        <v>10.111599999999999</v>
      </c>
      <c r="I2895" s="25">
        <v>1.2486999999999999</v>
      </c>
      <c r="J2895" s="15">
        <v>36</v>
      </c>
      <c r="K2895" s="15">
        <v>5</v>
      </c>
      <c r="L2895" s="13">
        <v>0.1235</v>
      </c>
      <c r="M2895" s="7">
        <v>0.95536551999999997</v>
      </c>
      <c r="N2895" s="26">
        <v>0.8</v>
      </c>
      <c r="O2895" s="27" t="s">
        <v>95</v>
      </c>
      <c r="P2895" s="8">
        <v>0.16262416399999999</v>
      </c>
      <c r="Q2895" s="24">
        <v>0.2</v>
      </c>
      <c r="R2895" t="str">
        <f>IF($Q2895*100&gt;=VLOOKUP($O2895,margin_ranges!$A$5:$C$10,2,FALSE),IF($Q2895*100&lt;=VLOOKUP($O2895,margin_ranges!$A$5:$C$10,3,FALSE)+10,"IN RANGE","ABOVE RANGE"),"BELOW RANGE")</f>
        <v>IN RANGE</v>
      </c>
      <c r="S2895">
        <f>MIN(VLOOKUP($O2895,margin_ranges!$A$5:$D$10,4,FALSE),$P2895*100)</f>
        <v>16.262416399999999</v>
      </c>
      <c r="T2895" s="29">
        <f>(1-$S2895/100)/(1-$F2895)-1</f>
        <v>8.6650686625944218E-12</v>
      </c>
      <c r="U2895" s="19" t="str">
        <f>IF(ABS(IFERROR(T2895,0))&gt;0.05,INDEX(margin_ranges!$C$13:$C$16,MATCH($F2895*100,margin_ranges!$B$13:$B$16,1)),"")</f>
        <v/>
      </c>
      <c r="V2895" t="e">
        <f>MIN(VLOOKUP($U2895,margin_ranges!$A$5:$D$10,4,FALSE),$P2895*100)</f>
        <v>#N/A</v>
      </c>
      <c r="Y2895" s="29" t="e">
        <f t="shared" si="45"/>
        <v>#N/A</v>
      </c>
    </row>
    <row r="2896" spans="1:25" x14ac:dyDescent="0.3">
      <c r="A2896" s="8" t="s">
        <v>17</v>
      </c>
      <c r="B2896" s="8" t="s">
        <v>5131</v>
      </c>
      <c r="C2896" s="8" t="s">
        <v>5132</v>
      </c>
      <c r="D2896" s="8" t="s">
        <v>5157</v>
      </c>
      <c r="E2896" s="8" t="s">
        <v>5158</v>
      </c>
      <c r="F2896" s="24">
        <v>0.16992090150612199</v>
      </c>
      <c r="G2896" s="24">
        <v>0</v>
      </c>
      <c r="H2896" s="25">
        <v>41.552900000000001</v>
      </c>
      <c r="I2896" s="25">
        <v>6.1559999999999997</v>
      </c>
      <c r="J2896" s="15">
        <v>178</v>
      </c>
      <c r="K2896" s="15">
        <v>26</v>
      </c>
      <c r="L2896" s="13">
        <v>0.14810000000000001</v>
      </c>
      <c r="M2896" s="7">
        <v>0.96376357999999995</v>
      </c>
      <c r="N2896" s="26">
        <v>0.8</v>
      </c>
      <c r="O2896" s="27" t="s">
        <v>95</v>
      </c>
      <c r="P2896" s="8">
        <v>0.1699209015</v>
      </c>
      <c r="Q2896" s="24">
        <v>0.2</v>
      </c>
      <c r="R2896" t="str">
        <f>IF($Q2896*100&gt;=VLOOKUP($O2896,margin_ranges!$A$5:$C$10,2,FALSE),IF($Q2896*100&lt;=VLOOKUP($O2896,margin_ranges!$A$5:$C$10,3,FALSE)+10,"IN RANGE","ABOVE RANGE"),"BELOW RANGE")</f>
        <v>IN RANGE</v>
      </c>
      <c r="S2896">
        <f>MIN(VLOOKUP($O2896,margin_ranges!$A$5:$D$10,4,FALSE),$P2896*100)</f>
        <v>16.992090149999999</v>
      </c>
      <c r="T2896" s="29">
        <f>(1-$S2896/100)/(1-$F2896)-1</f>
        <v>7.3752115525849149E-12</v>
      </c>
      <c r="U2896" s="19" t="str">
        <f>IF(ABS(IFERROR(T2896,0))&gt;0.05,INDEX(margin_ranges!$C$13:$C$16,MATCH($F2896*100,margin_ranges!$B$13:$B$16,1)),"")</f>
        <v/>
      </c>
      <c r="V2896" t="e">
        <f>MIN(VLOOKUP($U2896,margin_ranges!$A$5:$D$10,4,FALSE),$P2896*100)</f>
        <v>#N/A</v>
      </c>
      <c r="Y2896" s="29" t="e">
        <f t="shared" si="45"/>
        <v>#N/A</v>
      </c>
    </row>
    <row r="2897" spans="1:25" x14ac:dyDescent="0.3">
      <c r="A2897" s="8" t="s">
        <v>17</v>
      </c>
      <c r="B2897" s="8" t="s">
        <v>5131</v>
      </c>
      <c r="C2897" s="8" t="s">
        <v>5132</v>
      </c>
      <c r="D2897" s="8" t="s">
        <v>5139</v>
      </c>
      <c r="E2897" s="8" t="s">
        <v>5140</v>
      </c>
      <c r="F2897" s="24">
        <v>3.7111126193546499E-2</v>
      </c>
      <c r="G2897" s="24">
        <v>0</v>
      </c>
      <c r="H2897" s="25">
        <v>30.2911</v>
      </c>
      <c r="I2897" s="25">
        <v>9.6268999999999991</v>
      </c>
      <c r="J2897" s="15">
        <v>360</v>
      </c>
      <c r="K2897" s="15">
        <v>14</v>
      </c>
      <c r="L2897" s="13">
        <v>0.31780000000000003</v>
      </c>
      <c r="M2897" s="7">
        <v>1.2462497299999999</v>
      </c>
      <c r="N2897" s="26">
        <v>1.2</v>
      </c>
      <c r="O2897" s="27" t="s">
        <v>95</v>
      </c>
      <c r="P2897" s="8">
        <v>3.7111126199999997E-2</v>
      </c>
      <c r="Q2897" s="24">
        <v>0.11</v>
      </c>
      <c r="R2897" t="str">
        <f>IF($Q2897*100&gt;=VLOOKUP($O2897,margin_ranges!$A$5:$C$10,2,FALSE),IF($Q2897*100&lt;=VLOOKUP($O2897,margin_ranges!$A$5:$C$10,3,FALSE)+10,"IN RANGE","ABOVE RANGE"),"BELOW RANGE")</f>
        <v>IN RANGE</v>
      </c>
      <c r="S2897">
        <f>MIN(VLOOKUP($O2897,margin_ranges!$A$5:$D$10,4,FALSE),$P2897*100)</f>
        <v>3.7111126199999998</v>
      </c>
      <c r="T2897" s="29">
        <f>(1-$S2897/100)/(1-$F2897)-1</f>
        <v>-6.702194355057145E-12</v>
      </c>
      <c r="U2897" s="19" t="str">
        <f>IF(ABS(IFERROR(T2897,0))&gt;0.05,INDEX(margin_ranges!$C$13:$C$16,MATCH($F2897*100,margin_ranges!$B$13:$B$16,1)),"")</f>
        <v/>
      </c>
      <c r="V2897" t="e">
        <f>MIN(VLOOKUP($U2897,margin_ranges!$A$5:$D$10,4,FALSE),$P2897*100)</f>
        <v>#N/A</v>
      </c>
      <c r="Y2897" s="29" t="e">
        <f t="shared" si="45"/>
        <v>#N/A</v>
      </c>
    </row>
    <row r="2898" spans="1:25" x14ac:dyDescent="0.3">
      <c r="A2898" s="8" t="s">
        <v>17</v>
      </c>
      <c r="B2898" s="8" t="s">
        <v>5131</v>
      </c>
      <c r="C2898" s="8" t="s">
        <v>5132</v>
      </c>
      <c r="D2898" s="8" t="s">
        <v>5153</v>
      </c>
      <c r="E2898" s="8" t="s">
        <v>5154</v>
      </c>
      <c r="F2898" s="24">
        <v>3.2991845391524603E-2</v>
      </c>
      <c r="G2898" s="24">
        <v>0</v>
      </c>
      <c r="H2898" s="25">
        <v>72.031199999999998</v>
      </c>
      <c r="I2898" s="25">
        <v>13.712899999999999</v>
      </c>
      <c r="J2898" s="15">
        <v>638</v>
      </c>
      <c r="K2898" s="15">
        <v>21</v>
      </c>
      <c r="L2898" s="13">
        <v>0.19040000000000001</v>
      </c>
      <c r="M2898" s="7">
        <v>1.55117616</v>
      </c>
      <c r="N2898" s="26">
        <v>1.5</v>
      </c>
      <c r="O2898" s="27" t="s">
        <v>95</v>
      </c>
      <c r="P2898" s="8">
        <v>3.2991845399999997E-2</v>
      </c>
      <c r="Q2898" s="24">
        <v>0.16</v>
      </c>
      <c r="R2898" t="str">
        <f>IF($Q2898*100&gt;=VLOOKUP($O2898,margin_ranges!$A$5:$C$10,2,FALSE),IF($Q2898*100&lt;=VLOOKUP($O2898,margin_ranges!$A$5:$C$10,3,FALSE)+10,"IN RANGE","ABOVE RANGE"),"BELOW RANGE")</f>
        <v>IN RANGE</v>
      </c>
      <c r="S2898">
        <f>MIN(VLOOKUP($O2898,margin_ranges!$A$5:$D$10,4,FALSE),$P2898*100)</f>
        <v>3.2991845399999997</v>
      </c>
      <c r="T2898" s="29">
        <f>(1-$S2898/100)/(1-$F2898)-1</f>
        <v>-8.7646556679032983E-12</v>
      </c>
      <c r="U2898" s="19" t="str">
        <f>IF(ABS(IFERROR(T2898,0))&gt;0.05,INDEX(margin_ranges!$C$13:$C$16,MATCH($F2898*100,margin_ranges!$B$13:$B$16,1)),"")</f>
        <v/>
      </c>
      <c r="V2898" t="e">
        <f>MIN(VLOOKUP($U2898,margin_ranges!$A$5:$D$10,4,FALSE),$P2898*100)</f>
        <v>#N/A</v>
      </c>
      <c r="Y2898" s="29" t="e">
        <f t="shared" si="45"/>
        <v>#N/A</v>
      </c>
    </row>
    <row r="2899" spans="1:25" x14ac:dyDescent="0.3">
      <c r="A2899" s="8" t="s">
        <v>17</v>
      </c>
      <c r="B2899" s="8" t="s">
        <v>5131</v>
      </c>
      <c r="C2899" s="8" t="s">
        <v>5132</v>
      </c>
      <c r="D2899" s="8" t="s">
        <v>5149</v>
      </c>
      <c r="E2899" s="8" t="s">
        <v>5150</v>
      </c>
      <c r="F2899" s="24">
        <v>3.2118456890769899E-2</v>
      </c>
      <c r="G2899" s="24">
        <v>0</v>
      </c>
      <c r="H2899" s="25">
        <v>76.023600000000002</v>
      </c>
      <c r="I2899" s="25">
        <v>15.7507</v>
      </c>
      <c r="J2899" s="15">
        <v>732</v>
      </c>
      <c r="K2899" s="15">
        <v>24</v>
      </c>
      <c r="L2899" s="13">
        <v>0.2072</v>
      </c>
      <c r="M2899" s="7">
        <v>1.5497764300000001</v>
      </c>
      <c r="N2899" s="26">
        <v>1.5</v>
      </c>
      <c r="O2899" s="27" t="s">
        <v>95</v>
      </c>
      <c r="P2899" s="8">
        <v>3.2118456900000002E-2</v>
      </c>
      <c r="Q2899" s="24">
        <v>0.16</v>
      </c>
      <c r="R2899" t="str">
        <f>IF($Q2899*100&gt;=VLOOKUP($O2899,margin_ranges!$A$5:$C$10,2,FALSE),IF($Q2899*100&lt;=VLOOKUP($O2899,margin_ranges!$A$5:$C$10,3,FALSE)+10,"IN RANGE","ABOVE RANGE"),"BELOW RANGE")</f>
        <v>IN RANGE</v>
      </c>
      <c r="S2899">
        <f>MIN(VLOOKUP($O2899,margin_ranges!$A$5:$D$10,4,FALSE),$P2899*100)</f>
        <v>3.2118456900000001</v>
      </c>
      <c r="T2899" s="29">
        <f>(1-$S2899/100)/(1-$F2899)-1</f>
        <v>-9.5364827146227071E-12</v>
      </c>
      <c r="U2899" s="19" t="str">
        <f>IF(ABS(IFERROR(T2899,0))&gt;0.05,INDEX(margin_ranges!$C$13:$C$16,MATCH($F2899*100,margin_ranges!$B$13:$B$16,1)),"")</f>
        <v/>
      </c>
      <c r="V2899" t="e">
        <f>MIN(VLOOKUP($U2899,margin_ranges!$A$5:$D$10,4,FALSE),$P2899*100)</f>
        <v>#N/A</v>
      </c>
      <c r="Y2899" s="29" t="e">
        <f t="shared" si="45"/>
        <v>#N/A</v>
      </c>
    </row>
    <row r="2900" spans="1:25" x14ac:dyDescent="0.3">
      <c r="A2900" s="8" t="s">
        <v>17</v>
      </c>
      <c r="B2900" s="8" t="s">
        <v>5131</v>
      </c>
      <c r="C2900" s="8" t="s">
        <v>5132</v>
      </c>
      <c r="D2900" s="8" t="s">
        <v>5147</v>
      </c>
      <c r="E2900" s="8" t="s">
        <v>5148</v>
      </c>
      <c r="F2900" s="24">
        <v>0.18199619559136099</v>
      </c>
      <c r="G2900" s="24">
        <v>0</v>
      </c>
      <c r="H2900" s="25">
        <v>7.5636999999999999</v>
      </c>
      <c r="I2900" s="25">
        <v>1.0444</v>
      </c>
      <c r="J2900" s="15">
        <v>31</v>
      </c>
      <c r="K2900" s="15">
        <v>5</v>
      </c>
      <c r="L2900" s="13">
        <v>0.1381</v>
      </c>
      <c r="M2900" s="7">
        <v>0.97799055999999995</v>
      </c>
      <c r="N2900" s="26">
        <v>0.8</v>
      </c>
      <c r="O2900" s="27" t="s">
        <v>95</v>
      </c>
      <c r="P2900" s="8">
        <v>0.18199619559999999</v>
      </c>
      <c r="Q2900" s="24">
        <v>0.2</v>
      </c>
      <c r="R2900" t="str">
        <f>IF($Q2900*100&gt;=VLOOKUP($O2900,margin_ranges!$A$5:$C$10,2,FALSE),IF($Q2900*100&lt;=VLOOKUP($O2900,margin_ranges!$A$5:$C$10,3,FALSE)+10,"IN RANGE","ABOVE RANGE"),"BELOW RANGE")</f>
        <v>IN RANGE</v>
      </c>
      <c r="S2900">
        <f>MIN(VLOOKUP($O2900,margin_ranges!$A$5:$D$10,4,FALSE),$P2900*100)</f>
        <v>18.199619559999999</v>
      </c>
      <c r="T2900" s="29">
        <f>(1-$S2900/100)/(1-$F2900)-1</f>
        <v>-1.0561218566351727E-11</v>
      </c>
      <c r="U2900" s="19" t="str">
        <f>IF(ABS(IFERROR(T2900,0))&gt;0.05,INDEX(margin_ranges!$C$13:$C$16,MATCH($F2900*100,margin_ranges!$B$13:$B$16,1)),"")</f>
        <v/>
      </c>
      <c r="V2900" t="e">
        <f>MIN(VLOOKUP($U2900,margin_ranges!$A$5:$D$10,4,FALSE),$P2900*100)</f>
        <v>#N/A</v>
      </c>
      <c r="Y2900" s="29" t="e">
        <f t="shared" si="45"/>
        <v>#N/A</v>
      </c>
    </row>
    <row r="2901" spans="1:25" x14ac:dyDescent="0.3">
      <c r="A2901" s="8" t="s">
        <v>17</v>
      </c>
      <c r="B2901" s="8" t="s">
        <v>5131</v>
      </c>
      <c r="C2901" s="8" t="s">
        <v>5132</v>
      </c>
      <c r="D2901" s="8" t="s">
        <v>5145</v>
      </c>
      <c r="E2901" s="8" t="s">
        <v>5146</v>
      </c>
      <c r="F2901" s="24">
        <v>0.157804281387951</v>
      </c>
      <c r="G2901" s="24">
        <v>0</v>
      </c>
      <c r="H2901" s="25">
        <v>13.236599999999999</v>
      </c>
      <c r="I2901" s="25">
        <v>2.1701000000000001</v>
      </c>
      <c r="J2901" s="15">
        <v>62</v>
      </c>
      <c r="K2901" s="15">
        <v>9</v>
      </c>
      <c r="L2901" s="13">
        <v>0.16400000000000001</v>
      </c>
      <c r="M2901" s="7">
        <v>0.94989796999999998</v>
      </c>
      <c r="N2901" s="26">
        <v>0.8</v>
      </c>
      <c r="O2901" s="27" t="s">
        <v>95</v>
      </c>
      <c r="P2901" s="8">
        <v>0.1578042814</v>
      </c>
      <c r="Q2901" s="24">
        <v>0.2</v>
      </c>
      <c r="R2901" t="str">
        <f>IF($Q2901*100&gt;=VLOOKUP($O2901,margin_ranges!$A$5:$C$10,2,FALSE),IF($Q2901*100&lt;=VLOOKUP($O2901,margin_ranges!$A$5:$C$10,3,FALSE)+10,"IN RANGE","ABOVE RANGE"),"BELOW RANGE")</f>
        <v>IN RANGE</v>
      </c>
      <c r="S2901">
        <f>MIN(VLOOKUP($O2901,margin_ranges!$A$5:$D$10,4,FALSE),$P2901*100)</f>
        <v>15.78042814</v>
      </c>
      <c r="T2901" s="29">
        <f>(1-$S2901/100)/(1-$F2901)-1</f>
        <v>-1.4306666962227155E-11</v>
      </c>
      <c r="U2901" s="19" t="str">
        <f>IF(ABS(IFERROR(T2901,0))&gt;0.05,INDEX(margin_ranges!$C$13:$C$16,MATCH($F2901*100,margin_ranges!$B$13:$B$16,1)),"")</f>
        <v/>
      </c>
      <c r="V2901" t="e">
        <f>MIN(VLOOKUP($U2901,margin_ranges!$A$5:$D$10,4,FALSE),$P2901*100)</f>
        <v>#N/A</v>
      </c>
      <c r="Y2901" s="29" t="e">
        <f t="shared" si="45"/>
        <v>#N/A</v>
      </c>
    </row>
    <row r="2902" spans="1:25" x14ac:dyDescent="0.3">
      <c r="A2902" s="8" t="s">
        <v>17</v>
      </c>
      <c r="B2902" s="8" t="s">
        <v>5131</v>
      </c>
      <c r="C2902" s="8" t="s">
        <v>5132</v>
      </c>
      <c r="D2902" s="8" t="s">
        <v>5135</v>
      </c>
      <c r="E2902" s="8" t="s">
        <v>5136</v>
      </c>
      <c r="F2902" s="24">
        <v>0.13620963017284801</v>
      </c>
      <c r="G2902" s="24">
        <v>0</v>
      </c>
      <c r="H2902" s="25">
        <v>59.691600000000001</v>
      </c>
      <c r="I2902" s="25">
        <v>7.53</v>
      </c>
      <c r="J2902" s="15">
        <v>209</v>
      </c>
      <c r="K2902" s="15">
        <v>26</v>
      </c>
      <c r="L2902" s="13">
        <v>0.12609999999999999</v>
      </c>
      <c r="M2902" s="7">
        <v>0.92615064000000002</v>
      </c>
      <c r="N2902" s="26">
        <v>0.8</v>
      </c>
      <c r="O2902" s="27" t="s">
        <v>95</v>
      </c>
      <c r="P2902" s="8">
        <v>0.13620963019999999</v>
      </c>
      <c r="Q2902" s="24">
        <v>0.2</v>
      </c>
      <c r="R2902" t="str">
        <f>IF($Q2902*100&gt;=VLOOKUP($O2902,margin_ranges!$A$5:$C$10,2,FALSE),IF($Q2902*100&lt;=VLOOKUP($O2902,margin_ranges!$A$5:$C$10,3,FALSE)+10,"IN RANGE","ABOVE RANGE"),"BELOW RANGE")</f>
        <v>IN RANGE</v>
      </c>
      <c r="S2902">
        <f>MIN(VLOOKUP($O2902,margin_ranges!$A$5:$D$10,4,FALSE),$P2902*100)</f>
        <v>13.620963019999998</v>
      </c>
      <c r="T2902" s="29">
        <f>(1-$S2902/100)/(1-$F2902)-1</f>
        <v>-3.1433522451607132E-11</v>
      </c>
      <c r="U2902" s="19" t="str">
        <f>IF(ABS(IFERROR(T2902,0))&gt;0.05,INDEX(margin_ranges!$C$13:$C$16,MATCH($F2902*100,margin_ranges!$B$13:$B$16,1)),"")</f>
        <v/>
      </c>
      <c r="V2902" t="e">
        <f>MIN(VLOOKUP($U2902,margin_ranges!$A$5:$D$10,4,FALSE),$P2902*100)</f>
        <v>#N/A</v>
      </c>
      <c r="Y2902" s="29" t="e">
        <f t="shared" si="45"/>
        <v>#N/A</v>
      </c>
    </row>
    <row r="2903" spans="1:25" x14ac:dyDescent="0.3">
      <c r="A2903" s="8" t="s">
        <v>17</v>
      </c>
      <c r="B2903" s="8" t="s">
        <v>5131</v>
      </c>
      <c r="C2903" s="8" t="s">
        <v>5132</v>
      </c>
      <c r="D2903" s="8" t="s">
        <v>5143</v>
      </c>
      <c r="E2903" s="8" t="s">
        <v>5144</v>
      </c>
      <c r="F2903" s="24">
        <v>3.8109654968608797E-2</v>
      </c>
      <c r="G2903" s="24">
        <v>0</v>
      </c>
      <c r="H2903" s="25">
        <v>21.970400000000001</v>
      </c>
      <c r="I2903" s="25">
        <v>4.7468000000000004</v>
      </c>
      <c r="J2903" s="15">
        <v>178</v>
      </c>
      <c r="K2903" s="15">
        <v>7</v>
      </c>
      <c r="L2903" s="13">
        <v>0.21609999999999999</v>
      </c>
      <c r="M2903" s="7">
        <v>1.24754345</v>
      </c>
      <c r="N2903" s="26">
        <v>1.2</v>
      </c>
      <c r="O2903" s="27" t="s">
        <v>95</v>
      </c>
      <c r="P2903" s="8">
        <v>3.8109654999999999E-2</v>
      </c>
      <c r="Q2903" s="24">
        <v>0.11</v>
      </c>
      <c r="R2903" t="str">
        <f>IF($Q2903*100&gt;=VLOOKUP($O2903,margin_ranges!$A$5:$C$10,2,FALSE),IF($Q2903*100&lt;=VLOOKUP($O2903,margin_ranges!$A$5:$C$10,3,FALSE)+10,"IN RANGE","ABOVE RANGE"),"BELOW RANGE")</f>
        <v>IN RANGE</v>
      </c>
      <c r="S2903">
        <f>MIN(VLOOKUP($O2903,margin_ranges!$A$5:$D$10,4,FALSE),$P2903*100)</f>
        <v>3.8109655</v>
      </c>
      <c r="T2903" s="29">
        <f>(1-$S2903/100)/(1-$F2903)-1</f>
        <v>-3.2634783764251551E-11</v>
      </c>
      <c r="U2903" s="19" t="str">
        <f>IF(ABS(IFERROR(T2903,0))&gt;0.05,INDEX(margin_ranges!$C$13:$C$16,MATCH($F2903*100,margin_ranges!$B$13:$B$16,1)),"")</f>
        <v/>
      </c>
      <c r="V2903" t="e">
        <f>MIN(VLOOKUP($U2903,margin_ranges!$A$5:$D$10,4,FALSE),$P2903*100)</f>
        <v>#N/A</v>
      </c>
      <c r="Y2903" s="29" t="e">
        <f t="shared" si="45"/>
        <v>#N/A</v>
      </c>
    </row>
    <row r="2904" spans="1:25" x14ac:dyDescent="0.3">
      <c r="A2904" s="8" t="s">
        <v>17</v>
      </c>
      <c r="B2904" s="8" t="s">
        <v>5131</v>
      </c>
      <c r="C2904" s="8" t="s">
        <v>5132</v>
      </c>
      <c r="D2904" s="8" t="s">
        <v>5151</v>
      </c>
      <c r="E2904" s="8" t="s">
        <v>5152</v>
      </c>
      <c r="F2904" s="24">
        <v>3.9488173766739201E-2</v>
      </c>
      <c r="G2904" s="24">
        <v>0</v>
      </c>
      <c r="H2904" s="25">
        <v>20.900400000000001</v>
      </c>
      <c r="I2904" s="25">
        <v>4.7506000000000004</v>
      </c>
      <c r="J2904" s="15">
        <v>178</v>
      </c>
      <c r="K2904" s="15">
        <v>7</v>
      </c>
      <c r="L2904" s="13">
        <v>0.2273</v>
      </c>
      <c r="M2904" s="7">
        <v>1.24933391</v>
      </c>
      <c r="N2904" s="26">
        <v>1.2</v>
      </c>
      <c r="O2904" s="27" t="s">
        <v>95</v>
      </c>
      <c r="P2904" s="8">
        <v>3.9488173799999998E-2</v>
      </c>
      <c r="Q2904" s="24">
        <v>0.12</v>
      </c>
      <c r="R2904" t="str">
        <f>IF($Q2904*100&gt;=VLOOKUP($O2904,margin_ranges!$A$5:$C$10,2,FALSE),IF($Q2904*100&lt;=VLOOKUP($O2904,margin_ranges!$A$5:$C$10,3,FALSE)+10,"IN RANGE","ABOVE RANGE"),"BELOW RANGE")</f>
        <v>IN RANGE</v>
      </c>
      <c r="S2904">
        <f>MIN(VLOOKUP($O2904,margin_ranges!$A$5:$D$10,4,FALSE),$P2904*100)</f>
        <v>3.9488173799999999</v>
      </c>
      <c r="T2904" s="29">
        <f>(1-$S2904/100)/(1-$F2904)-1</f>
        <v>-3.462818920496602E-11</v>
      </c>
      <c r="U2904" s="19" t="str">
        <f>IF(ABS(IFERROR(T2904,0))&gt;0.05,INDEX(margin_ranges!$C$13:$C$16,MATCH($F2904*100,margin_ranges!$B$13:$B$16,1)),"")</f>
        <v/>
      </c>
      <c r="V2904" t="e">
        <f>MIN(VLOOKUP($U2904,margin_ranges!$A$5:$D$10,4,FALSE),$P2904*100)</f>
        <v>#N/A</v>
      </c>
      <c r="Y2904" s="29" t="e">
        <f t="shared" si="45"/>
        <v>#N/A</v>
      </c>
    </row>
    <row r="2905" spans="1:25" x14ac:dyDescent="0.3">
      <c r="A2905" s="8" t="s">
        <v>17</v>
      </c>
      <c r="B2905" s="8" t="s">
        <v>5131</v>
      </c>
      <c r="C2905" s="8" t="s">
        <v>5132</v>
      </c>
      <c r="D2905" s="8" t="s">
        <v>5155</v>
      </c>
      <c r="E2905" s="8" t="s">
        <v>5156</v>
      </c>
      <c r="F2905" s="24">
        <v>0.12564761226826701</v>
      </c>
      <c r="G2905" s="24">
        <v>0</v>
      </c>
      <c r="H2905" s="25">
        <v>7.9851000000000001</v>
      </c>
      <c r="I2905" s="25">
        <v>1.2612000000000001</v>
      </c>
      <c r="J2905" s="15">
        <v>35</v>
      </c>
      <c r="K2905" s="15">
        <v>4</v>
      </c>
      <c r="L2905" s="13">
        <v>0.15790000000000001</v>
      </c>
      <c r="M2905" s="7">
        <v>0.91496290000000002</v>
      </c>
      <c r="N2905" s="26">
        <v>0.8</v>
      </c>
      <c r="O2905" s="27" t="s">
        <v>95</v>
      </c>
      <c r="P2905" s="8">
        <v>0.12564761229999999</v>
      </c>
      <c r="Q2905" s="24">
        <v>0.2</v>
      </c>
      <c r="R2905" t="str">
        <f>IF($Q2905*100&gt;=VLOOKUP($O2905,margin_ranges!$A$5:$C$10,2,FALSE),IF($Q2905*100&lt;=VLOOKUP($O2905,margin_ranges!$A$5:$C$10,3,FALSE)+10,"IN RANGE","ABOVE RANGE"),"BELOW RANGE")</f>
        <v>IN RANGE</v>
      </c>
      <c r="S2905">
        <f>MIN(VLOOKUP($O2905,margin_ranges!$A$5:$D$10,4,FALSE),$P2905*100)</f>
        <v>12.564761229999998</v>
      </c>
      <c r="T2905" s="29">
        <f>(1-$S2905/100)/(1-$F2905)-1</f>
        <v>-3.6293079652693905E-11</v>
      </c>
      <c r="U2905" s="19" t="str">
        <f>IF(ABS(IFERROR(T2905,0))&gt;0.05,INDEX(margin_ranges!$C$13:$C$16,MATCH($F2905*100,margin_ranges!$B$13:$B$16,1)),"")</f>
        <v/>
      </c>
      <c r="V2905" t="e">
        <f>MIN(VLOOKUP($U2905,margin_ranges!$A$5:$D$10,4,FALSE),$P2905*100)</f>
        <v>#N/A</v>
      </c>
      <c r="Y2905" s="29" t="e">
        <f t="shared" si="45"/>
        <v>#N/A</v>
      </c>
    </row>
    <row r="2906" spans="1:25" x14ac:dyDescent="0.3">
      <c r="A2906" s="8" t="s">
        <v>35</v>
      </c>
      <c r="B2906" s="8" t="s">
        <v>5159</v>
      </c>
      <c r="C2906" s="8" t="s">
        <v>34</v>
      </c>
      <c r="D2906" s="8" t="s">
        <v>34</v>
      </c>
      <c r="E2906" s="8"/>
      <c r="F2906" s="24">
        <v>0.28898610725637902</v>
      </c>
      <c r="G2906" s="24">
        <v>0</v>
      </c>
      <c r="H2906" s="25">
        <v>22.649100000000001</v>
      </c>
      <c r="I2906" s="25">
        <v>8.4360999999999997</v>
      </c>
      <c r="J2906" s="15">
        <v>205</v>
      </c>
      <c r="K2906" s="15">
        <v>53</v>
      </c>
      <c r="L2906" s="13">
        <v>0.3725</v>
      </c>
      <c r="M2906" s="7">
        <v>0.80843902999999995</v>
      </c>
      <c r="N2906" s="26">
        <v>0.24693699999999999</v>
      </c>
      <c r="O2906" s="27"/>
      <c r="P2906" s="8">
        <v>0.69455086769999996</v>
      </c>
      <c r="Q2906" s="24">
        <v>0.28899999999999998</v>
      </c>
      <c r="R2906" t="e">
        <f>IF($Q2906*100&gt;=VLOOKUP($O2906,margin_ranges!$A$5:$C$10,2,FALSE),IF($Q2906*100&lt;=VLOOKUP($O2906,margin_ranges!$A$5:$C$10,3,FALSE)+10,"IN RANGE","ABOVE RANGE"),"BELOW RANGE")</f>
        <v>#N/A</v>
      </c>
      <c r="S2906" t="e">
        <f>MIN(VLOOKUP($O2906,margin_ranges!$A$5:$D$10,4,FALSE),$P2906*100)</f>
        <v>#N/A</v>
      </c>
      <c r="T2906" s="29" t="e">
        <f>(1-$S2906/100)/(1-$F2906)-1</f>
        <v>#N/A</v>
      </c>
      <c r="U2906" s="19" t="str">
        <f>IF(ABS(IFERROR(T2906,0))&gt;0.05,INDEX(margin_ranges!$C$13:$C$16,MATCH($F2906*100,margin_ranges!$B$13:$B$16,1)),"")</f>
        <v/>
      </c>
      <c r="V2906" t="e">
        <f>MIN(VLOOKUP($U2906,margin_ranges!$A$5:$D$10,4,FALSE),$P2906*100)</f>
        <v>#N/A</v>
      </c>
      <c r="Y2906" s="29" t="e">
        <f t="shared" si="45"/>
        <v>#N/A</v>
      </c>
    </row>
    <row r="2907" spans="1:25" x14ac:dyDescent="0.3">
      <c r="A2907" s="8" t="s">
        <v>33</v>
      </c>
      <c r="B2907" s="8" t="s">
        <v>5159</v>
      </c>
      <c r="C2907" s="8" t="s">
        <v>5160</v>
      </c>
      <c r="D2907" s="8" t="s">
        <v>34</v>
      </c>
      <c r="E2907" s="8"/>
      <c r="F2907" s="24">
        <v>0.28898610725637902</v>
      </c>
      <c r="G2907" s="24">
        <v>0</v>
      </c>
      <c r="H2907" s="25">
        <v>22.649100000000001</v>
      </c>
      <c r="I2907" s="25">
        <v>8.4360999999999997</v>
      </c>
      <c r="J2907" s="15">
        <v>205</v>
      </c>
      <c r="K2907" s="15">
        <v>53</v>
      </c>
      <c r="L2907" s="13">
        <v>0.3725</v>
      </c>
      <c r="M2907" s="7">
        <v>0.80843902999999995</v>
      </c>
      <c r="N2907" s="26">
        <v>0.24693699999999999</v>
      </c>
      <c r="O2907" s="27"/>
      <c r="P2907" s="8">
        <v>0.69455086769999996</v>
      </c>
      <c r="Q2907" s="24">
        <v>0.28899999999999998</v>
      </c>
      <c r="R2907" t="e">
        <f>IF($Q2907*100&gt;=VLOOKUP($O2907,margin_ranges!$A$5:$C$10,2,FALSE),IF($Q2907*100&lt;=VLOOKUP($O2907,margin_ranges!$A$5:$C$10,3,FALSE)+10,"IN RANGE","ABOVE RANGE"),"BELOW RANGE")</f>
        <v>#N/A</v>
      </c>
      <c r="S2907" t="e">
        <f>MIN(VLOOKUP($O2907,margin_ranges!$A$5:$D$10,4,FALSE),$P2907*100)</f>
        <v>#N/A</v>
      </c>
      <c r="T2907" s="29" t="e">
        <f>(1-$S2907/100)/(1-$F2907)-1</f>
        <v>#N/A</v>
      </c>
      <c r="U2907" s="19" t="str">
        <f>IF(ABS(IFERROR(T2907,0))&gt;0.05,INDEX(margin_ranges!$C$13:$C$16,MATCH($F2907*100,margin_ranges!$B$13:$B$16,1)),"")</f>
        <v/>
      </c>
      <c r="V2907" t="e">
        <f>MIN(VLOOKUP($U2907,margin_ranges!$A$5:$D$10,4,FALSE),$P2907*100)</f>
        <v>#N/A</v>
      </c>
      <c r="Y2907" s="29" t="e">
        <f t="shared" si="45"/>
        <v>#N/A</v>
      </c>
    </row>
    <row r="2908" spans="1:25" x14ac:dyDescent="0.3">
      <c r="A2908" s="8" t="s">
        <v>17</v>
      </c>
      <c r="B2908" s="8" t="s">
        <v>5159</v>
      </c>
      <c r="C2908" s="8" t="s">
        <v>5160</v>
      </c>
      <c r="D2908" s="8" t="s">
        <v>5161</v>
      </c>
      <c r="E2908" s="8" t="s">
        <v>5162</v>
      </c>
      <c r="F2908" s="24">
        <v>0.28999999999999998</v>
      </c>
      <c r="G2908" s="24">
        <v>0</v>
      </c>
      <c r="H2908" s="25">
        <v>4.7960000000000003</v>
      </c>
      <c r="I2908" s="25">
        <v>2.2214</v>
      </c>
      <c r="J2908" s="15">
        <v>43</v>
      </c>
      <c r="K2908" s="15">
        <v>11</v>
      </c>
      <c r="L2908" s="13">
        <v>0.4632</v>
      </c>
      <c r="M2908" s="7">
        <v>0.64270095999999999</v>
      </c>
      <c r="N2908" s="26">
        <v>0.1</v>
      </c>
      <c r="O2908" s="27" t="s">
        <v>22</v>
      </c>
      <c r="P2908" s="8">
        <v>0.84440664399999998</v>
      </c>
      <c r="Q2908" s="24">
        <v>0.28999999999999998</v>
      </c>
      <c r="R2908" t="str">
        <f>IF($Q2908*100&gt;=VLOOKUP($O2908,margin_ranges!$A$5:$C$10,2,FALSE),IF($Q2908*100&lt;=VLOOKUP($O2908,margin_ranges!$A$5:$C$10,3,FALSE)+10,"IN RANGE","ABOVE RANGE"),"BELOW RANGE")</f>
        <v>IN RANGE</v>
      </c>
      <c r="S2908">
        <f>MIN(VLOOKUP($O2908,margin_ranges!$A$5:$D$10,4,FALSE),$P2908*100)</f>
        <v>29.75</v>
      </c>
      <c r="T2908" s="29">
        <f>(1-$S2908/100)/(1-$F2908)-1</f>
        <v>-1.0563380281690127E-2</v>
      </c>
      <c r="U2908" s="19" t="str">
        <f>IF(ABS(IFERROR(T2908,0))&gt;0.05,INDEX(margin_ranges!$C$13:$C$16,MATCH($F2908*100,margin_ranges!$B$13:$B$16,1)),"")</f>
        <v/>
      </c>
      <c r="V2908" t="e">
        <f>MIN(VLOOKUP($U2908,margin_ranges!$A$5:$D$10,4,FALSE),$P2908*100)</f>
        <v>#N/A</v>
      </c>
      <c r="Y2908" s="29" t="e">
        <f t="shared" si="45"/>
        <v>#N/A</v>
      </c>
    </row>
    <row r="2909" spans="1:25" x14ac:dyDescent="0.3">
      <c r="A2909" s="8" t="s">
        <v>17</v>
      </c>
      <c r="B2909" s="8" t="s">
        <v>5159</v>
      </c>
      <c r="C2909" s="8" t="s">
        <v>5160</v>
      </c>
      <c r="D2909" s="8" t="s">
        <v>5163</v>
      </c>
      <c r="E2909" s="8" t="s">
        <v>5164</v>
      </c>
      <c r="F2909" s="24">
        <v>0.28999999999999998</v>
      </c>
      <c r="G2909" s="24">
        <v>0</v>
      </c>
      <c r="H2909" s="25">
        <v>4.5983000000000001</v>
      </c>
      <c r="I2909" s="25">
        <v>1.7572000000000001</v>
      </c>
      <c r="J2909" s="15">
        <v>34</v>
      </c>
      <c r="K2909" s="15">
        <v>9</v>
      </c>
      <c r="L2909" s="13">
        <v>0.3821</v>
      </c>
      <c r="M2909" s="7">
        <v>0.64490060999999999</v>
      </c>
      <c r="N2909" s="26">
        <v>0.1</v>
      </c>
      <c r="O2909" s="27" t="s">
        <v>22</v>
      </c>
      <c r="P2909" s="8">
        <v>0.84493734710000001</v>
      </c>
      <c r="Q2909" s="24">
        <v>0.28999999999999998</v>
      </c>
      <c r="R2909" t="str">
        <f>IF($Q2909*100&gt;=VLOOKUP($O2909,margin_ranges!$A$5:$C$10,2,FALSE),IF($Q2909*100&lt;=VLOOKUP($O2909,margin_ranges!$A$5:$C$10,3,FALSE)+10,"IN RANGE","ABOVE RANGE"),"BELOW RANGE")</f>
        <v>IN RANGE</v>
      </c>
      <c r="S2909">
        <f>MIN(VLOOKUP($O2909,margin_ranges!$A$5:$D$10,4,FALSE),$P2909*100)</f>
        <v>29.75</v>
      </c>
      <c r="T2909" s="29">
        <f>(1-$S2909/100)/(1-$F2909)-1</f>
        <v>-1.0563380281690127E-2</v>
      </c>
      <c r="U2909" s="19" t="str">
        <f>IF(ABS(IFERROR(T2909,0))&gt;0.05,INDEX(margin_ranges!$C$13:$C$16,MATCH($F2909*100,margin_ranges!$B$13:$B$16,1)),"")</f>
        <v/>
      </c>
      <c r="V2909" t="e">
        <f>MIN(VLOOKUP($U2909,margin_ranges!$A$5:$D$10,4,FALSE),$P2909*100)</f>
        <v>#N/A</v>
      </c>
      <c r="Y2909" s="29" t="e">
        <f t="shared" si="45"/>
        <v>#N/A</v>
      </c>
    </row>
    <row r="2910" spans="1:25" x14ac:dyDescent="0.3">
      <c r="A2910" s="8" t="s">
        <v>17</v>
      </c>
      <c r="B2910" s="8" t="s">
        <v>5159</v>
      </c>
      <c r="C2910" s="8" t="s">
        <v>5160</v>
      </c>
      <c r="D2910" s="8" t="s">
        <v>5165</v>
      </c>
      <c r="E2910" s="8" t="s">
        <v>5166</v>
      </c>
      <c r="F2910" s="24">
        <v>0.28999999999999998</v>
      </c>
      <c r="G2910" s="24">
        <v>0</v>
      </c>
      <c r="H2910" s="25">
        <v>2.3767</v>
      </c>
      <c r="I2910" s="25">
        <v>0.77390000000000003</v>
      </c>
      <c r="J2910" s="15">
        <v>25</v>
      </c>
      <c r="K2910" s="15">
        <v>6</v>
      </c>
      <c r="L2910" s="13">
        <v>0.3256</v>
      </c>
      <c r="M2910" s="7">
        <v>1.0662390399999999</v>
      </c>
      <c r="N2910" s="26">
        <v>0.45</v>
      </c>
      <c r="O2910" s="27" t="s">
        <v>22</v>
      </c>
      <c r="P2910" s="8">
        <v>0.5779558025</v>
      </c>
      <c r="Q2910" s="24">
        <v>0.28999999999999998</v>
      </c>
      <c r="R2910" t="str">
        <f>IF($Q2910*100&gt;=VLOOKUP($O2910,margin_ranges!$A$5:$C$10,2,FALSE),IF($Q2910*100&lt;=VLOOKUP($O2910,margin_ranges!$A$5:$C$10,3,FALSE)+10,"IN RANGE","ABOVE RANGE"),"BELOW RANGE")</f>
        <v>IN RANGE</v>
      </c>
      <c r="S2910">
        <f>MIN(VLOOKUP($O2910,margin_ranges!$A$5:$D$10,4,FALSE),$P2910*100)</f>
        <v>29.75</v>
      </c>
      <c r="T2910" s="29">
        <f>(1-$S2910/100)/(1-$F2910)-1</f>
        <v>-1.0563380281690127E-2</v>
      </c>
      <c r="U2910" s="19" t="str">
        <f>IF(ABS(IFERROR(T2910,0))&gt;0.05,INDEX(margin_ranges!$C$13:$C$16,MATCH($F2910*100,margin_ranges!$B$13:$B$16,1)),"")</f>
        <v/>
      </c>
      <c r="V2910" t="e">
        <f>MIN(VLOOKUP($U2910,margin_ranges!$A$5:$D$10,4,FALSE),$P2910*100)</f>
        <v>#N/A</v>
      </c>
      <c r="Y2910" s="29" t="e">
        <f t="shared" si="45"/>
        <v>#N/A</v>
      </c>
    </row>
    <row r="2911" spans="1:25" x14ac:dyDescent="0.3">
      <c r="A2911" s="8" t="s">
        <v>17</v>
      </c>
      <c r="B2911" s="8" t="s">
        <v>5159</v>
      </c>
      <c r="C2911" s="8" t="s">
        <v>5160</v>
      </c>
      <c r="D2911" s="8" t="s">
        <v>5169</v>
      </c>
      <c r="E2911" s="8" t="s">
        <v>561</v>
      </c>
      <c r="F2911" s="24">
        <v>0.28999999999999998</v>
      </c>
      <c r="G2911" s="24">
        <v>0</v>
      </c>
      <c r="H2911" s="25">
        <v>2.7776000000000001</v>
      </c>
      <c r="I2911" s="25">
        <v>1.2587999999999999</v>
      </c>
      <c r="J2911" s="15">
        <v>38</v>
      </c>
      <c r="K2911" s="15">
        <v>10</v>
      </c>
      <c r="L2911" s="13">
        <v>0.45319999999999999</v>
      </c>
      <c r="M2911" s="7">
        <v>1.00167962</v>
      </c>
      <c r="N2911" s="26">
        <v>0.35</v>
      </c>
      <c r="O2911" s="27" t="s">
        <v>22</v>
      </c>
      <c r="P2911" s="8">
        <v>0.65058688239999996</v>
      </c>
      <c r="Q2911" s="24">
        <v>0.28999999999999998</v>
      </c>
      <c r="R2911" t="str">
        <f>IF($Q2911*100&gt;=VLOOKUP($O2911,margin_ranges!$A$5:$C$10,2,FALSE),IF($Q2911*100&lt;=VLOOKUP($O2911,margin_ranges!$A$5:$C$10,3,FALSE)+10,"IN RANGE","ABOVE RANGE"),"BELOW RANGE")</f>
        <v>IN RANGE</v>
      </c>
      <c r="S2911">
        <f>MIN(VLOOKUP($O2911,margin_ranges!$A$5:$D$10,4,FALSE),$P2911*100)</f>
        <v>29.75</v>
      </c>
      <c r="T2911" s="29">
        <f>(1-$S2911/100)/(1-$F2911)-1</f>
        <v>-1.0563380281690127E-2</v>
      </c>
      <c r="U2911" s="19" t="str">
        <f>IF(ABS(IFERROR(T2911,0))&gt;0.05,INDEX(margin_ranges!$C$13:$C$16,MATCH($F2911*100,margin_ranges!$B$13:$B$16,1)),"")</f>
        <v/>
      </c>
      <c r="V2911" t="e">
        <f>MIN(VLOOKUP($U2911,margin_ranges!$A$5:$D$10,4,FALSE),$P2911*100)</f>
        <v>#N/A</v>
      </c>
      <c r="Y2911" s="29" t="e">
        <f t="shared" si="45"/>
        <v>#N/A</v>
      </c>
    </row>
    <row r="2912" spans="1:25" x14ac:dyDescent="0.3">
      <c r="A2912" s="8" t="s">
        <v>17</v>
      </c>
      <c r="B2912" s="8" t="s">
        <v>5159</v>
      </c>
      <c r="C2912" s="8" t="s">
        <v>5160</v>
      </c>
      <c r="D2912" s="8" t="s">
        <v>5170</v>
      </c>
      <c r="E2912" s="8" t="s">
        <v>568</v>
      </c>
      <c r="F2912" s="24">
        <v>0.28999999999999998</v>
      </c>
      <c r="G2912" s="24">
        <v>0</v>
      </c>
      <c r="H2912" s="25">
        <v>2.0945999999999998</v>
      </c>
      <c r="I2912" s="25">
        <v>0.61499999999999999</v>
      </c>
      <c r="J2912" s="15">
        <v>17</v>
      </c>
      <c r="K2912" s="15">
        <v>4</v>
      </c>
      <c r="L2912" s="13">
        <v>0.29360000000000003</v>
      </c>
      <c r="M2912" s="7">
        <v>0.93993031000000005</v>
      </c>
      <c r="N2912" s="26">
        <v>0.4</v>
      </c>
      <c r="O2912" s="27" t="s">
        <v>22</v>
      </c>
      <c r="P2912" s="8">
        <v>0.57443653620000001</v>
      </c>
      <c r="Q2912" s="24">
        <v>0.28999999999999998</v>
      </c>
      <c r="R2912" t="str">
        <f>IF($Q2912*100&gt;=VLOOKUP($O2912,margin_ranges!$A$5:$C$10,2,FALSE),IF($Q2912*100&lt;=VLOOKUP($O2912,margin_ranges!$A$5:$C$10,3,FALSE)+10,"IN RANGE","ABOVE RANGE"),"BELOW RANGE")</f>
        <v>IN RANGE</v>
      </c>
      <c r="S2912">
        <f>MIN(VLOOKUP($O2912,margin_ranges!$A$5:$D$10,4,FALSE),$P2912*100)</f>
        <v>29.75</v>
      </c>
      <c r="T2912" s="29">
        <f>(1-$S2912/100)/(1-$F2912)-1</f>
        <v>-1.0563380281690127E-2</v>
      </c>
      <c r="U2912" s="19" t="str">
        <f>IF(ABS(IFERROR(T2912,0))&gt;0.05,INDEX(margin_ranges!$C$13:$C$16,MATCH($F2912*100,margin_ranges!$B$13:$B$16,1)),"")</f>
        <v/>
      </c>
      <c r="V2912" t="e">
        <f>MIN(VLOOKUP($U2912,margin_ranges!$A$5:$D$10,4,FALSE),$P2912*100)</f>
        <v>#N/A</v>
      </c>
      <c r="Y2912" s="29" t="e">
        <f t="shared" si="45"/>
        <v>#N/A</v>
      </c>
    </row>
    <row r="2913" spans="1:25" x14ac:dyDescent="0.3">
      <c r="A2913" s="8" t="s">
        <v>17</v>
      </c>
      <c r="B2913" s="8" t="s">
        <v>5159</v>
      </c>
      <c r="C2913" s="8" t="s">
        <v>5160</v>
      </c>
      <c r="D2913" s="8" t="s">
        <v>5167</v>
      </c>
      <c r="E2913" s="8" t="s">
        <v>5168</v>
      </c>
      <c r="F2913" s="24">
        <v>0.28999999999999898</v>
      </c>
      <c r="G2913" s="24">
        <v>0</v>
      </c>
      <c r="H2913" s="25">
        <v>4.3887999999999998</v>
      </c>
      <c r="I2913" s="25">
        <v>1.5412999999999999</v>
      </c>
      <c r="J2913" s="15">
        <v>43</v>
      </c>
      <c r="K2913" s="15">
        <v>11</v>
      </c>
      <c r="L2913" s="13">
        <v>0.35120000000000001</v>
      </c>
      <c r="M2913" s="7">
        <v>0.92269904999999997</v>
      </c>
      <c r="N2913" s="26">
        <v>0.4</v>
      </c>
      <c r="O2913" s="27" t="s">
        <v>22</v>
      </c>
      <c r="P2913" s="8">
        <v>0.56648920140000003</v>
      </c>
      <c r="Q2913" s="24">
        <v>0.28999999999999998</v>
      </c>
      <c r="R2913" t="str">
        <f>IF($Q2913*100&gt;=VLOOKUP($O2913,margin_ranges!$A$5:$C$10,2,FALSE),IF($Q2913*100&lt;=VLOOKUP($O2913,margin_ranges!$A$5:$C$10,3,FALSE)+10,"IN RANGE","ABOVE RANGE"),"BELOW RANGE")</f>
        <v>IN RANGE</v>
      </c>
      <c r="S2913">
        <f>MIN(VLOOKUP($O2913,margin_ranges!$A$5:$D$10,4,FALSE),$P2913*100)</f>
        <v>29.75</v>
      </c>
      <c r="T2913" s="29">
        <f>(1-$S2913/100)/(1-$F2913)-1</f>
        <v>-1.056338028169157E-2</v>
      </c>
      <c r="U2913" s="19" t="str">
        <f>IF(ABS(IFERROR(T2913,0))&gt;0.05,INDEX(margin_ranges!$C$13:$C$16,MATCH($F2913*100,margin_ranges!$B$13:$B$16,1)),"")</f>
        <v/>
      </c>
      <c r="V2913" t="e">
        <f>MIN(VLOOKUP($U2913,margin_ranges!$A$5:$D$10,4,FALSE),$P2913*100)</f>
        <v>#N/A</v>
      </c>
      <c r="Y2913" s="29" t="e">
        <f t="shared" si="45"/>
        <v>#N/A</v>
      </c>
    </row>
    <row r="2914" spans="1:25" x14ac:dyDescent="0.3">
      <c r="A2914" s="8" t="s">
        <v>35</v>
      </c>
      <c r="B2914" s="8" t="s">
        <v>5171</v>
      </c>
      <c r="C2914" s="8" t="s">
        <v>34</v>
      </c>
      <c r="D2914" s="8" t="s">
        <v>34</v>
      </c>
      <c r="E2914" s="8"/>
      <c r="F2914" s="24">
        <v>0.31310820729739403</v>
      </c>
      <c r="G2914" s="24">
        <v>0</v>
      </c>
      <c r="H2914" s="25">
        <v>77.670599999999993</v>
      </c>
      <c r="I2914" s="25">
        <v>9.2573000000000008</v>
      </c>
      <c r="J2914" s="15">
        <v>445</v>
      </c>
      <c r="K2914" s="15">
        <v>127</v>
      </c>
      <c r="L2914" s="13">
        <v>0.1192</v>
      </c>
      <c r="M2914" s="7">
        <v>1.60140507</v>
      </c>
      <c r="N2914" s="26">
        <v>1.0999920000000001</v>
      </c>
      <c r="O2914" s="27"/>
      <c r="P2914" s="8">
        <v>0.3131082073</v>
      </c>
      <c r="Q2914" s="24">
        <v>0.31780000000000003</v>
      </c>
      <c r="R2914" t="e">
        <f>IF($Q2914*100&gt;=VLOOKUP($O2914,margin_ranges!$A$5:$C$10,2,FALSE),IF($Q2914*100&lt;=VLOOKUP($O2914,margin_ranges!$A$5:$C$10,3,FALSE)+10,"IN RANGE","ABOVE RANGE"),"BELOW RANGE")</f>
        <v>#N/A</v>
      </c>
      <c r="S2914" t="e">
        <f>MIN(VLOOKUP($O2914,margin_ranges!$A$5:$D$10,4,FALSE),$P2914*100)</f>
        <v>#N/A</v>
      </c>
      <c r="T2914" s="29" t="e">
        <f>(1-$S2914/100)/(1-$F2914)-1</f>
        <v>#N/A</v>
      </c>
      <c r="U2914" s="19" t="str">
        <f>IF(ABS(IFERROR(T2914,0))&gt;0.05,INDEX(margin_ranges!$C$13:$C$16,MATCH($F2914*100,margin_ranges!$B$13:$B$16,1)),"")</f>
        <v/>
      </c>
      <c r="V2914" t="e">
        <f>MIN(VLOOKUP($U2914,margin_ranges!$A$5:$D$10,4,FALSE),$P2914*100)</f>
        <v>#N/A</v>
      </c>
      <c r="Y2914" s="29" t="e">
        <f t="shared" si="45"/>
        <v>#N/A</v>
      </c>
    </row>
    <row r="2915" spans="1:25" x14ac:dyDescent="0.3">
      <c r="A2915" s="8" t="s">
        <v>33</v>
      </c>
      <c r="B2915" s="8" t="s">
        <v>5171</v>
      </c>
      <c r="C2915" s="8" t="s">
        <v>5172</v>
      </c>
      <c r="D2915" s="8" t="s">
        <v>34</v>
      </c>
      <c r="E2915" s="8"/>
      <c r="F2915" s="24">
        <v>0.31310820729739403</v>
      </c>
      <c r="G2915" s="24">
        <v>0</v>
      </c>
      <c r="H2915" s="25">
        <v>77.670599999999993</v>
      </c>
      <c r="I2915" s="25">
        <v>9.2573000000000008</v>
      </c>
      <c r="J2915" s="15">
        <v>445</v>
      </c>
      <c r="K2915" s="15">
        <v>127</v>
      </c>
      <c r="L2915" s="13">
        <v>0.1192</v>
      </c>
      <c r="M2915" s="7">
        <v>1.60140507</v>
      </c>
      <c r="N2915" s="26">
        <v>1.0999920000000001</v>
      </c>
      <c r="O2915" s="27"/>
      <c r="P2915" s="8">
        <v>0.3131082073</v>
      </c>
      <c r="Q2915" s="24">
        <v>0.31780000000000003</v>
      </c>
      <c r="R2915" t="e">
        <f>IF($Q2915*100&gt;=VLOOKUP($O2915,margin_ranges!$A$5:$C$10,2,FALSE),IF($Q2915*100&lt;=VLOOKUP($O2915,margin_ranges!$A$5:$C$10,3,FALSE)+10,"IN RANGE","ABOVE RANGE"),"BELOW RANGE")</f>
        <v>#N/A</v>
      </c>
      <c r="S2915" t="e">
        <f>MIN(VLOOKUP($O2915,margin_ranges!$A$5:$D$10,4,FALSE),$P2915*100)</f>
        <v>#N/A</v>
      </c>
      <c r="T2915" s="29" t="e">
        <f>(1-$S2915/100)/(1-$F2915)-1</f>
        <v>#N/A</v>
      </c>
      <c r="U2915" s="19" t="str">
        <f>IF(ABS(IFERROR(T2915,0))&gt;0.05,INDEX(margin_ranges!$C$13:$C$16,MATCH($F2915*100,margin_ranges!$B$13:$B$16,1)),"")</f>
        <v/>
      </c>
      <c r="V2915" t="e">
        <f>MIN(VLOOKUP($U2915,margin_ranges!$A$5:$D$10,4,FALSE),$P2915*100)</f>
        <v>#N/A</v>
      </c>
      <c r="Y2915" s="29" t="e">
        <f t="shared" si="45"/>
        <v>#N/A</v>
      </c>
    </row>
    <row r="2916" spans="1:25" x14ac:dyDescent="0.3">
      <c r="A2916" s="8" t="s">
        <v>17</v>
      </c>
      <c r="B2916" s="8" t="s">
        <v>5171</v>
      </c>
      <c r="C2916" s="8" t="s">
        <v>5172</v>
      </c>
      <c r="D2916" s="8" t="s">
        <v>5183</v>
      </c>
      <c r="E2916" s="8" t="s">
        <v>5184</v>
      </c>
      <c r="F2916" s="24">
        <v>0.34732313316554198</v>
      </c>
      <c r="G2916" s="24">
        <v>0</v>
      </c>
      <c r="H2916" s="25">
        <v>6.0364000000000004</v>
      </c>
      <c r="I2916" s="25">
        <v>3.5985</v>
      </c>
      <c r="J2916" s="15">
        <v>182</v>
      </c>
      <c r="K2916" s="15">
        <v>60</v>
      </c>
      <c r="L2916" s="13">
        <v>0.59609999999999996</v>
      </c>
      <c r="M2916" s="7">
        <v>1.6853669200000001</v>
      </c>
      <c r="N2916" s="26">
        <v>1.1000000000000001</v>
      </c>
      <c r="O2916" s="27" t="s">
        <v>22</v>
      </c>
      <c r="P2916" s="8">
        <v>0.34732313320000002</v>
      </c>
      <c r="Q2916" s="24">
        <v>0.37</v>
      </c>
      <c r="R2916" t="str">
        <f>IF($Q2916*100&gt;=VLOOKUP($O2916,margin_ranges!$A$5:$C$10,2,FALSE),IF($Q2916*100&lt;=VLOOKUP($O2916,margin_ranges!$A$5:$C$10,3,FALSE)+10,"IN RANGE","ABOVE RANGE"),"BELOW RANGE")</f>
        <v>IN RANGE</v>
      </c>
      <c r="S2916">
        <f>MIN(VLOOKUP($O2916,margin_ranges!$A$5:$D$10,4,FALSE),$P2916*100)</f>
        <v>29.75</v>
      </c>
      <c r="T2916" s="29">
        <f>(1-$S2916/100)/(1-$F2916)-1</f>
        <v>7.6336600387246323E-2</v>
      </c>
      <c r="U2916" s="19" t="str">
        <f>IF(ABS(IFERROR(T2916,0))&gt;0.05,INDEX(margin_ranges!$C$13:$C$16,MATCH($F2916*100,margin_ranges!$B$13:$B$16,1)),"")</f>
        <v>Balanced (Type B)</v>
      </c>
      <c r="V2916">
        <f>MIN(VLOOKUP($U2916,margin_ranges!$A$5:$D$10,4,FALSE),$P2916*100)</f>
        <v>29.75</v>
      </c>
      <c r="Y2916" s="29">
        <f t="shared" si="45"/>
        <v>7.6336600387246323E-2</v>
      </c>
    </row>
    <row r="2917" spans="1:25" x14ac:dyDescent="0.3">
      <c r="A2917" s="8" t="s">
        <v>17</v>
      </c>
      <c r="B2917" s="8" t="s">
        <v>5171</v>
      </c>
      <c r="C2917" s="8" t="s">
        <v>5172</v>
      </c>
      <c r="D2917" s="8" t="s">
        <v>5181</v>
      </c>
      <c r="E2917" s="8" t="s">
        <v>5182</v>
      </c>
      <c r="F2917" s="24">
        <v>0.29889785056600299</v>
      </c>
      <c r="G2917" s="24">
        <v>0</v>
      </c>
      <c r="H2917" s="25">
        <v>2.5112999999999999</v>
      </c>
      <c r="I2917" s="25">
        <v>1.2198</v>
      </c>
      <c r="J2917" s="15">
        <v>57</v>
      </c>
      <c r="K2917" s="15">
        <v>17</v>
      </c>
      <c r="L2917" s="13">
        <v>0.48570000000000002</v>
      </c>
      <c r="M2917" s="7">
        <v>1.5689582500000001</v>
      </c>
      <c r="N2917" s="26">
        <v>1.1000000000000001</v>
      </c>
      <c r="O2917" s="27" t="s">
        <v>22</v>
      </c>
      <c r="P2917" s="8">
        <v>0.29889785060000001</v>
      </c>
      <c r="Q2917" s="24">
        <v>0.34</v>
      </c>
      <c r="R2917" t="str">
        <f>IF($Q2917*100&gt;=VLOOKUP($O2917,margin_ranges!$A$5:$C$10,2,FALSE),IF($Q2917*100&lt;=VLOOKUP($O2917,margin_ranges!$A$5:$C$10,3,FALSE)+10,"IN RANGE","ABOVE RANGE"),"BELOW RANGE")</f>
        <v>IN RANGE</v>
      </c>
      <c r="S2917">
        <f>MIN(VLOOKUP($O2917,margin_ranges!$A$5:$D$10,4,FALSE),$P2917*100)</f>
        <v>29.75</v>
      </c>
      <c r="T2917" s="29">
        <f>(1-$S2917/100)/(1-$F2917)-1</f>
        <v>1.9937901590110219E-3</v>
      </c>
      <c r="U2917" s="19" t="str">
        <f>IF(ABS(IFERROR(T2917,0))&gt;0.05,INDEX(margin_ranges!$C$13:$C$16,MATCH($F2917*100,margin_ranges!$B$13:$B$16,1)),"")</f>
        <v/>
      </c>
      <c r="V2917" t="e">
        <f>MIN(VLOOKUP($U2917,margin_ranges!$A$5:$D$10,4,FALSE),$P2917*100)</f>
        <v>#N/A</v>
      </c>
      <c r="Y2917" s="29" t="e">
        <f t="shared" si="45"/>
        <v>#N/A</v>
      </c>
    </row>
    <row r="2918" spans="1:25" x14ac:dyDescent="0.3">
      <c r="A2918" s="8" t="s">
        <v>17</v>
      </c>
      <c r="B2918" s="8" t="s">
        <v>5171</v>
      </c>
      <c r="C2918" s="8" t="s">
        <v>5172</v>
      </c>
      <c r="D2918" s="8" t="s">
        <v>5179</v>
      </c>
      <c r="E2918" s="8" t="s">
        <v>5180</v>
      </c>
      <c r="F2918" s="24">
        <v>0.246653366431628</v>
      </c>
      <c r="G2918" s="24">
        <v>0</v>
      </c>
      <c r="H2918" s="25">
        <v>12.0044</v>
      </c>
      <c r="I2918" s="25">
        <v>0.32119999999999999</v>
      </c>
      <c r="J2918" s="15">
        <v>14</v>
      </c>
      <c r="K2918" s="15">
        <v>3</v>
      </c>
      <c r="L2918" s="13">
        <v>2.6800000000000001E-2</v>
      </c>
      <c r="M2918" s="7">
        <v>1.46015121</v>
      </c>
      <c r="N2918" s="26">
        <v>1.1000000000000001</v>
      </c>
      <c r="O2918" s="27" t="s">
        <v>92</v>
      </c>
      <c r="P2918" s="8">
        <v>0.24665336639999999</v>
      </c>
      <c r="Q2918" s="24">
        <v>0.25</v>
      </c>
      <c r="R2918" t="str">
        <f>IF($Q2918*100&gt;=VLOOKUP($O2918,margin_ranges!$A$5:$C$10,2,FALSE),IF($Q2918*100&lt;=VLOOKUP($O2918,margin_ranges!$A$5:$C$10,3,FALSE)+10,"IN RANGE","ABOVE RANGE"),"BELOW RANGE")</f>
        <v>IN RANGE</v>
      </c>
      <c r="S2918">
        <f>MIN(VLOOKUP($O2918,margin_ranges!$A$5:$D$10,4,FALSE),$P2918*100)</f>
        <v>24.66533664</v>
      </c>
      <c r="T2918" s="29">
        <f>(1-$S2918/100)/(1-$F2918)-1</f>
        <v>4.198330572080522E-11</v>
      </c>
      <c r="U2918" s="19" t="str">
        <f>IF(ABS(IFERROR(T2918,0))&gt;0.05,INDEX(margin_ranges!$C$13:$C$16,MATCH($F2918*100,margin_ranges!$B$13:$B$16,1)),"")</f>
        <v/>
      </c>
      <c r="V2918" t="e">
        <f>MIN(VLOOKUP($U2918,margin_ranges!$A$5:$D$10,4,FALSE),$P2918*100)</f>
        <v>#N/A</v>
      </c>
      <c r="Y2918" s="29" t="e">
        <f t="shared" si="45"/>
        <v>#N/A</v>
      </c>
    </row>
    <row r="2919" spans="1:25" x14ac:dyDescent="0.3">
      <c r="A2919" s="8" t="s">
        <v>17</v>
      </c>
      <c r="B2919" s="8" t="s">
        <v>5171</v>
      </c>
      <c r="C2919" s="8" t="s">
        <v>5172</v>
      </c>
      <c r="D2919" s="8" t="s">
        <v>5175</v>
      </c>
      <c r="E2919" s="8" t="s">
        <v>5176</v>
      </c>
      <c r="F2919" s="24">
        <v>0.167493605780653</v>
      </c>
      <c r="G2919" s="24">
        <v>0</v>
      </c>
      <c r="H2919" s="25">
        <v>0.71289999999999998</v>
      </c>
      <c r="I2919" s="25">
        <v>0.38679999999999998</v>
      </c>
      <c r="J2919" s="15">
        <v>15</v>
      </c>
      <c r="K2919" s="15">
        <v>3</v>
      </c>
      <c r="L2919" s="13">
        <v>0.54259999999999997</v>
      </c>
      <c r="M2919" s="7">
        <v>1.32131117</v>
      </c>
      <c r="N2919" s="26">
        <v>1.1000000000000001</v>
      </c>
      <c r="O2919" s="27" t="s">
        <v>22</v>
      </c>
      <c r="P2919" s="8">
        <v>0.1674936058</v>
      </c>
      <c r="Q2919" s="24">
        <v>0.21</v>
      </c>
      <c r="R2919" t="str">
        <f>IF($Q2919*100&gt;=VLOOKUP($O2919,margin_ranges!$A$5:$C$10,2,FALSE),IF($Q2919*100&lt;=VLOOKUP($O2919,margin_ranges!$A$5:$C$10,3,FALSE)+10,"IN RANGE","ABOVE RANGE"),"BELOW RANGE")</f>
        <v>IN RANGE</v>
      </c>
      <c r="S2919">
        <f>MIN(VLOOKUP($O2919,margin_ranges!$A$5:$D$10,4,FALSE),$P2919*100)</f>
        <v>16.749360580000001</v>
      </c>
      <c r="T2919" s="29">
        <f>(1-$S2919/100)/(1-$F2919)-1</f>
        <v>-2.3239521418361164E-11</v>
      </c>
      <c r="U2919" s="19" t="str">
        <f>IF(ABS(IFERROR(T2919,0))&gt;0.05,INDEX(margin_ranges!$C$13:$C$16,MATCH($F2919*100,margin_ranges!$B$13:$B$16,1)),"")</f>
        <v/>
      </c>
      <c r="V2919" t="e">
        <f>MIN(VLOOKUP($U2919,margin_ranges!$A$5:$D$10,4,FALSE),$P2919*100)</f>
        <v>#N/A</v>
      </c>
      <c r="Y2919" s="29" t="e">
        <f t="shared" si="45"/>
        <v>#N/A</v>
      </c>
    </row>
    <row r="2920" spans="1:25" x14ac:dyDescent="0.3">
      <c r="A2920" s="8" t="s">
        <v>17</v>
      </c>
      <c r="B2920" s="8" t="s">
        <v>5171</v>
      </c>
      <c r="C2920" s="8" t="s">
        <v>5172</v>
      </c>
      <c r="D2920" s="8" t="s">
        <v>5177</v>
      </c>
      <c r="E2920" s="8" t="s">
        <v>5178</v>
      </c>
      <c r="F2920" s="24">
        <v>0.25</v>
      </c>
      <c r="G2920" s="24">
        <v>0</v>
      </c>
      <c r="H2920" s="25">
        <v>10.6075</v>
      </c>
      <c r="I2920" s="25">
        <v>0.34379999999999999</v>
      </c>
      <c r="J2920" s="15">
        <v>15</v>
      </c>
      <c r="K2920" s="15">
        <v>4</v>
      </c>
      <c r="L2920" s="13">
        <v>3.2399999999999998E-2</v>
      </c>
      <c r="M2920" s="7">
        <v>1.4752129599999999</v>
      </c>
      <c r="N2920" s="26">
        <v>1.1000000000000001</v>
      </c>
      <c r="O2920" s="27" t="s">
        <v>92</v>
      </c>
      <c r="P2920" s="8">
        <v>0.25434494800000002</v>
      </c>
      <c r="Q2920" s="24">
        <v>0.25</v>
      </c>
      <c r="R2920" t="str">
        <f>IF($Q2920*100&gt;=VLOOKUP($O2920,margin_ranges!$A$5:$C$10,2,FALSE),IF($Q2920*100&lt;=VLOOKUP($O2920,margin_ranges!$A$5:$C$10,3,FALSE)+10,"IN RANGE","ABOVE RANGE"),"BELOW RANGE")</f>
        <v>IN RANGE</v>
      </c>
      <c r="S2920">
        <f>MIN(VLOOKUP($O2920,margin_ranges!$A$5:$D$10,4,FALSE),$P2920*100)</f>
        <v>25.434494800000003</v>
      </c>
      <c r="T2920" s="29">
        <f>(1-$S2920/100)/(1-$F2920)-1</f>
        <v>-5.7932639999999092E-3</v>
      </c>
      <c r="U2920" s="19" t="str">
        <f>IF(ABS(IFERROR(T2920,0))&gt;0.05,INDEX(margin_ranges!$C$13:$C$16,MATCH($F2920*100,margin_ranges!$B$13:$B$16,1)),"")</f>
        <v/>
      </c>
      <c r="V2920" t="e">
        <f>MIN(VLOOKUP($U2920,margin_ranges!$A$5:$D$10,4,FALSE),$P2920*100)</f>
        <v>#N/A</v>
      </c>
      <c r="Y2920" s="29" t="e">
        <f t="shared" si="45"/>
        <v>#N/A</v>
      </c>
    </row>
    <row r="2921" spans="1:25" x14ac:dyDescent="0.3">
      <c r="A2921" s="8" t="s">
        <v>17</v>
      </c>
      <c r="B2921" s="8" t="s">
        <v>5171</v>
      </c>
      <c r="C2921" s="8" t="s">
        <v>5172</v>
      </c>
      <c r="D2921" s="8" t="s">
        <v>5185</v>
      </c>
      <c r="E2921" s="8" t="s">
        <v>5186</v>
      </c>
      <c r="F2921" s="24">
        <v>0.25</v>
      </c>
      <c r="G2921" s="24">
        <v>0</v>
      </c>
      <c r="H2921" s="25">
        <v>10.225300000000001</v>
      </c>
      <c r="I2921" s="25">
        <v>0.36530000000000001</v>
      </c>
      <c r="J2921" s="15">
        <v>16</v>
      </c>
      <c r="K2921" s="15">
        <v>4</v>
      </c>
      <c r="L2921" s="13">
        <v>3.5700000000000003E-2</v>
      </c>
      <c r="M2921" s="7">
        <v>1.48001564</v>
      </c>
      <c r="N2921" s="26">
        <v>1.1000000000000001</v>
      </c>
      <c r="O2921" s="27" t="s">
        <v>92</v>
      </c>
      <c r="P2921" s="8">
        <v>0.2567646126</v>
      </c>
      <c r="Q2921" s="24">
        <v>0.25</v>
      </c>
      <c r="R2921" t="str">
        <f>IF($Q2921*100&gt;=VLOOKUP($O2921,margin_ranges!$A$5:$C$10,2,FALSE),IF($Q2921*100&lt;=VLOOKUP($O2921,margin_ranges!$A$5:$C$10,3,FALSE)+10,"IN RANGE","ABOVE RANGE"),"BELOW RANGE")</f>
        <v>IN RANGE</v>
      </c>
      <c r="S2921">
        <f>MIN(VLOOKUP($O2921,margin_ranges!$A$5:$D$10,4,FALSE),$P2921*100)</f>
        <v>25.67646126</v>
      </c>
      <c r="T2921" s="29">
        <f>(1-$S2921/100)/(1-$F2921)-1</f>
        <v>-9.0194834666667001E-3</v>
      </c>
      <c r="U2921" s="19" t="str">
        <f>IF(ABS(IFERROR(T2921,0))&gt;0.05,INDEX(margin_ranges!$C$13:$C$16,MATCH($F2921*100,margin_ranges!$B$13:$B$16,1)),"")</f>
        <v/>
      </c>
      <c r="V2921" t="e">
        <f>MIN(VLOOKUP($U2921,margin_ranges!$A$5:$D$10,4,FALSE),$P2921*100)</f>
        <v>#N/A</v>
      </c>
      <c r="Y2921" s="29" t="e">
        <f t="shared" si="45"/>
        <v>#N/A</v>
      </c>
    </row>
    <row r="2922" spans="1:25" x14ac:dyDescent="0.3">
      <c r="A2922" s="8" t="s">
        <v>17</v>
      </c>
      <c r="B2922" s="8" t="s">
        <v>5171</v>
      </c>
      <c r="C2922" s="8" t="s">
        <v>5172</v>
      </c>
      <c r="D2922" s="8" t="s">
        <v>5187</v>
      </c>
      <c r="E2922" s="8" t="s">
        <v>5188</v>
      </c>
      <c r="F2922" s="24">
        <v>0.28999999999999998</v>
      </c>
      <c r="G2922" s="24">
        <v>0</v>
      </c>
      <c r="H2922" s="25">
        <v>3.1309999999999998</v>
      </c>
      <c r="I2922" s="25">
        <v>1.7694000000000001</v>
      </c>
      <c r="J2922" s="15">
        <v>88</v>
      </c>
      <c r="K2922" s="15">
        <v>22</v>
      </c>
      <c r="L2922" s="13">
        <v>0.56510000000000005</v>
      </c>
      <c r="M2922" s="7">
        <v>1.66686044</v>
      </c>
      <c r="N2922" s="26">
        <v>1.1000000000000001</v>
      </c>
      <c r="O2922" s="27" t="s">
        <v>22</v>
      </c>
      <c r="P2922" s="8">
        <v>0.340076726</v>
      </c>
      <c r="Q2922" s="24">
        <v>0.28999999999999998</v>
      </c>
      <c r="R2922" t="str">
        <f>IF($Q2922*100&gt;=VLOOKUP($O2922,margin_ranges!$A$5:$C$10,2,FALSE),IF($Q2922*100&lt;=VLOOKUP($O2922,margin_ranges!$A$5:$C$10,3,FALSE)+10,"IN RANGE","ABOVE RANGE"),"BELOW RANGE")</f>
        <v>IN RANGE</v>
      </c>
      <c r="S2922">
        <f>MIN(VLOOKUP($O2922,margin_ranges!$A$5:$D$10,4,FALSE),$P2922*100)</f>
        <v>29.75</v>
      </c>
      <c r="T2922" s="29">
        <f>(1-$S2922/100)/(1-$F2922)-1</f>
        <v>-1.0563380281690127E-2</v>
      </c>
      <c r="U2922" s="19" t="str">
        <f>IF(ABS(IFERROR(T2922,0))&gt;0.05,INDEX(margin_ranges!$C$13:$C$16,MATCH($F2922*100,margin_ranges!$B$13:$B$16,1)),"")</f>
        <v/>
      </c>
      <c r="V2922" t="e">
        <f>MIN(VLOOKUP($U2922,margin_ranges!$A$5:$D$10,4,FALSE),$P2922*100)</f>
        <v>#N/A</v>
      </c>
      <c r="Y2922" s="29" t="e">
        <f t="shared" si="45"/>
        <v>#N/A</v>
      </c>
    </row>
    <row r="2923" spans="1:25" x14ac:dyDescent="0.3">
      <c r="A2923" s="8" t="s">
        <v>17</v>
      </c>
      <c r="B2923" s="8" t="s">
        <v>5171</v>
      </c>
      <c r="C2923" s="8" t="s">
        <v>5172</v>
      </c>
      <c r="D2923" s="8" t="s">
        <v>5173</v>
      </c>
      <c r="E2923" s="8" t="s">
        <v>5174</v>
      </c>
      <c r="F2923" s="24">
        <v>0.25</v>
      </c>
      <c r="G2923" s="24">
        <v>0</v>
      </c>
      <c r="H2923" s="25">
        <v>26.6099</v>
      </c>
      <c r="I2923" s="25">
        <v>1.0627</v>
      </c>
      <c r="J2923" s="15">
        <v>48</v>
      </c>
      <c r="K2923" s="15">
        <v>12</v>
      </c>
      <c r="L2923" s="13">
        <v>3.9899999999999998E-2</v>
      </c>
      <c r="M2923" s="7">
        <v>1.4949119500000001</v>
      </c>
      <c r="N2923" s="26">
        <v>1.1000000000000001</v>
      </c>
      <c r="O2923" s="27" t="s">
        <v>92</v>
      </c>
      <c r="P2923" s="8">
        <v>0.26417070939999998</v>
      </c>
      <c r="Q2923" s="24">
        <v>0.25</v>
      </c>
      <c r="R2923" t="str">
        <f>IF($Q2923*100&gt;=VLOOKUP($O2923,margin_ranges!$A$5:$C$10,2,FALSE),IF($Q2923*100&lt;=VLOOKUP($O2923,margin_ranges!$A$5:$C$10,3,FALSE)+10,"IN RANGE","ABOVE RANGE"),"BELOW RANGE")</f>
        <v>IN RANGE</v>
      </c>
      <c r="S2923">
        <f>MIN(VLOOKUP($O2923,margin_ranges!$A$5:$D$10,4,FALSE),$P2923*100)</f>
        <v>26.417070939999999</v>
      </c>
      <c r="T2923" s="29">
        <f>(1-$S2923/100)/(1-$F2923)-1</f>
        <v>-1.8894279199999975E-2</v>
      </c>
      <c r="U2923" s="19" t="str">
        <f>IF(ABS(IFERROR(T2923,0))&gt;0.05,INDEX(margin_ranges!$C$13:$C$16,MATCH($F2923*100,margin_ranges!$B$13:$B$16,1)),"")</f>
        <v/>
      </c>
      <c r="V2923" t="e">
        <f>MIN(VLOOKUP($U2923,margin_ranges!$A$5:$D$10,4,FALSE),$P2923*100)</f>
        <v>#N/A</v>
      </c>
      <c r="Y2923" s="29" t="e">
        <f t="shared" si="45"/>
        <v>#N/A</v>
      </c>
    </row>
    <row r="2924" spans="1:25" x14ac:dyDescent="0.3">
      <c r="A2924" s="8" t="s">
        <v>35</v>
      </c>
      <c r="B2924" s="8" t="s">
        <v>5189</v>
      </c>
      <c r="C2924" s="8" t="s">
        <v>34</v>
      </c>
      <c r="D2924" s="8" t="s">
        <v>34</v>
      </c>
      <c r="E2924" s="8"/>
      <c r="F2924" s="24">
        <v>0.298201760453844</v>
      </c>
      <c r="G2924" s="24">
        <v>0.78354491000000004</v>
      </c>
      <c r="H2924" s="25">
        <v>949.73540000000003</v>
      </c>
      <c r="I2924" s="25">
        <v>100.54989999999999</v>
      </c>
      <c r="J2924" s="15">
        <v>4287</v>
      </c>
      <c r="K2924" s="15">
        <v>1279</v>
      </c>
      <c r="L2924" s="13">
        <v>0.10589999999999999</v>
      </c>
      <c r="M2924" s="7">
        <v>1.4212958899999999</v>
      </c>
      <c r="N2924" s="26">
        <v>0.46604099999999998</v>
      </c>
      <c r="O2924" s="27"/>
      <c r="P2924" s="8">
        <v>0.67210135199999999</v>
      </c>
      <c r="Q2924" s="24">
        <v>0.29820000000000002</v>
      </c>
      <c r="R2924" t="e">
        <f>IF($Q2924*100&gt;=VLOOKUP($O2924,margin_ranges!$A$5:$C$10,2,FALSE),IF($Q2924*100&lt;=VLOOKUP($O2924,margin_ranges!$A$5:$C$10,3,FALSE)+10,"IN RANGE","ABOVE RANGE"),"BELOW RANGE")</f>
        <v>#N/A</v>
      </c>
      <c r="S2924" t="e">
        <f>MIN(VLOOKUP($O2924,margin_ranges!$A$5:$D$10,4,FALSE),$P2924*100)</f>
        <v>#N/A</v>
      </c>
      <c r="T2924" s="29" t="e">
        <f>(1-$S2924/100)/(1-$F2924)-1</f>
        <v>#N/A</v>
      </c>
      <c r="U2924" s="19" t="str">
        <f>IF(ABS(IFERROR(T2924,0))&gt;0.05,INDEX(margin_ranges!$C$13:$C$16,MATCH($F2924*100,margin_ranges!$B$13:$B$16,1)),"")</f>
        <v/>
      </c>
      <c r="V2924" t="e">
        <f>MIN(VLOOKUP($U2924,margin_ranges!$A$5:$D$10,4,FALSE),$P2924*100)</f>
        <v>#N/A</v>
      </c>
      <c r="Y2924" s="29" t="e">
        <f t="shared" si="45"/>
        <v>#N/A</v>
      </c>
    </row>
    <row r="2925" spans="1:25" x14ac:dyDescent="0.3">
      <c r="A2925" s="8" t="s">
        <v>33</v>
      </c>
      <c r="B2925" s="8" t="s">
        <v>5189</v>
      </c>
      <c r="C2925" s="8" t="s">
        <v>5190</v>
      </c>
      <c r="D2925" s="8" t="s">
        <v>34</v>
      </c>
      <c r="E2925" s="8"/>
      <c r="F2925" s="24">
        <v>0.298201760453844</v>
      </c>
      <c r="G2925" s="24">
        <v>0.78354491000000004</v>
      </c>
      <c r="H2925" s="25">
        <v>949.73540000000003</v>
      </c>
      <c r="I2925" s="25">
        <v>100.54989999999999</v>
      </c>
      <c r="J2925" s="15">
        <v>4287</v>
      </c>
      <c r="K2925" s="15">
        <v>1279</v>
      </c>
      <c r="L2925" s="13">
        <v>0.10589999999999999</v>
      </c>
      <c r="M2925" s="7">
        <v>1.4212958899999999</v>
      </c>
      <c r="N2925" s="26">
        <v>0.46604099999999998</v>
      </c>
      <c r="O2925" s="27"/>
      <c r="P2925" s="8">
        <v>0.67210135199999999</v>
      </c>
      <c r="Q2925" s="24">
        <v>0.29820000000000002</v>
      </c>
      <c r="R2925" t="e">
        <f>IF($Q2925*100&gt;=VLOOKUP($O2925,margin_ranges!$A$5:$C$10,2,FALSE),IF($Q2925*100&lt;=VLOOKUP($O2925,margin_ranges!$A$5:$C$10,3,FALSE)+10,"IN RANGE","ABOVE RANGE"),"BELOW RANGE")</f>
        <v>#N/A</v>
      </c>
      <c r="S2925" t="e">
        <f>MIN(VLOOKUP($O2925,margin_ranges!$A$5:$D$10,4,FALSE),$P2925*100)</f>
        <v>#N/A</v>
      </c>
      <c r="T2925" s="29" t="e">
        <f>(1-$S2925/100)/(1-$F2925)-1</f>
        <v>#N/A</v>
      </c>
      <c r="U2925" s="19" t="str">
        <f>IF(ABS(IFERROR(T2925,0))&gt;0.05,INDEX(margin_ranges!$C$13:$C$16,MATCH($F2925*100,margin_ranges!$B$13:$B$16,1)),"")</f>
        <v/>
      </c>
      <c r="V2925" t="e">
        <f>MIN(VLOOKUP($U2925,margin_ranges!$A$5:$D$10,4,FALSE),$P2925*100)</f>
        <v>#N/A</v>
      </c>
      <c r="Y2925" s="29" t="e">
        <f t="shared" si="45"/>
        <v>#N/A</v>
      </c>
    </row>
    <row r="2926" spans="1:25" x14ac:dyDescent="0.3">
      <c r="A2926" s="8" t="s">
        <v>17</v>
      </c>
      <c r="B2926" s="8" t="s">
        <v>5189</v>
      </c>
      <c r="C2926" s="8" t="s">
        <v>5190</v>
      </c>
      <c r="D2926" s="8" t="s">
        <v>5191</v>
      </c>
      <c r="E2926" s="8" t="s">
        <v>5192</v>
      </c>
      <c r="F2926" s="24">
        <v>0.3</v>
      </c>
      <c r="G2926" s="24">
        <v>0</v>
      </c>
      <c r="H2926" s="25">
        <v>26.3171</v>
      </c>
      <c r="I2926" s="25">
        <v>5.4284999999999997</v>
      </c>
      <c r="J2926" s="15">
        <v>272</v>
      </c>
      <c r="K2926" s="15">
        <v>82</v>
      </c>
      <c r="L2926" s="13">
        <v>0.20630000000000001</v>
      </c>
      <c r="M2926" s="7">
        <v>1.66922196</v>
      </c>
      <c r="N2926" s="26">
        <v>0.5</v>
      </c>
      <c r="O2926" s="27" t="s">
        <v>92</v>
      </c>
      <c r="P2926" s="8">
        <v>0.70045924930000003</v>
      </c>
      <c r="Q2926" s="24">
        <v>0.3</v>
      </c>
      <c r="R2926" t="str">
        <f>IF($Q2926*100&gt;=VLOOKUP($O2926,margin_ranges!$A$5:$C$10,2,FALSE),IF($Q2926*100&lt;=VLOOKUP($O2926,margin_ranges!$A$5:$C$10,3,FALSE)+10,"IN RANGE","ABOVE RANGE"),"BELOW RANGE")</f>
        <v>IN RANGE</v>
      </c>
      <c r="S2926">
        <f>MIN(VLOOKUP($O2926,margin_ranges!$A$5:$D$10,4,FALSE),$P2926*100)</f>
        <v>29.75</v>
      </c>
      <c r="T2926" s="29">
        <f>(1-$S2926/100)/(1-$F2926)-1</f>
        <v>3.5714285714285587E-3</v>
      </c>
      <c r="U2926" s="19" t="str">
        <f>IF(ABS(IFERROR(T2926,0))&gt;0.05,INDEX(margin_ranges!$C$13:$C$16,MATCH($F2926*100,margin_ranges!$B$13:$B$16,1)),"")</f>
        <v/>
      </c>
      <c r="V2926" t="e">
        <f>MIN(VLOOKUP($U2926,margin_ranges!$A$5:$D$10,4,FALSE),$P2926*100)</f>
        <v>#N/A</v>
      </c>
      <c r="Y2926" s="29" t="e">
        <f t="shared" si="45"/>
        <v>#N/A</v>
      </c>
    </row>
    <row r="2927" spans="1:25" x14ac:dyDescent="0.3">
      <c r="A2927" s="8" t="s">
        <v>17</v>
      </c>
      <c r="B2927" s="8" t="s">
        <v>5189</v>
      </c>
      <c r="C2927" s="8" t="s">
        <v>5190</v>
      </c>
      <c r="D2927" s="8" t="s">
        <v>5193</v>
      </c>
      <c r="E2927" s="8" t="s">
        <v>5194</v>
      </c>
      <c r="F2927" s="24">
        <v>0.3</v>
      </c>
      <c r="G2927" s="24">
        <v>0</v>
      </c>
      <c r="H2927" s="25">
        <v>20.129000000000001</v>
      </c>
      <c r="I2927" s="25">
        <v>2.1334</v>
      </c>
      <c r="J2927" s="15">
        <v>75</v>
      </c>
      <c r="K2927" s="15">
        <v>23</v>
      </c>
      <c r="L2927" s="13">
        <v>0.106</v>
      </c>
      <c r="M2927" s="7">
        <v>1.1751163499999999</v>
      </c>
      <c r="N2927" s="26">
        <v>0.5</v>
      </c>
      <c r="O2927" s="27" t="s">
        <v>92</v>
      </c>
      <c r="P2927" s="8">
        <v>0.57451021729999996</v>
      </c>
      <c r="Q2927" s="24">
        <v>0.3</v>
      </c>
      <c r="R2927" t="str">
        <f>IF($Q2927*100&gt;=VLOOKUP($O2927,margin_ranges!$A$5:$C$10,2,FALSE),IF($Q2927*100&lt;=VLOOKUP($O2927,margin_ranges!$A$5:$C$10,3,FALSE)+10,"IN RANGE","ABOVE RANGE"),"BELOW RANGE")</f>
        <v>IN RANGE</v>
      </c>
      <c r="S2927">
        <f>MIN(VLOOKUP($O2927,margin_ranges!$A$5:$D$10,4,FALSE),$P2927*100)</f>
        <v>29.75</v>
      </c>
      <c r="T2927" s="29">
        <f>(1-$S2927/100)/(1-$F2927)-1</f>
        <v>3.5714285714285587E-3</v>
      </c>
      <c r="U2927" s="19" t="str">
        <f>IF(ABS(IFERROR(T2927,0))&gt;0.05,INDEX(margin_ranges!$C$13:$C$16,MATCH($F2927*100,margin_ranges!$B$13:$B$16,1)),"")</f>
        <v/>
      </c>
      <c r="V2927" t="e">
        <f>MIN(VLOOKUP($U2927,margin_ranges!$A$5:$D$10,4,FALSE),$P2927*100)</f>
        <v>#N/A</v>
      </c>
      <c r="Y2927" s="29" t="e">
        <f t="shared" si="45"/>
        <v>#N/A</v>
      </c>
    </row>
    <row r="2928" spans="1:25" x14ac:dyDescent="0.3">
      <c r="A2928" s="8" t="s">
        <v>17</v>
      </c>
      <c r="B2928" s="8" t="s">
        <v>5189</v>
      </c>
      <c r="C2928" s="8" t="s">
        <v>5190</v>
      </c>
      <c r="D2928" s="8" t="s">
        <v>5195</v>
      </c>
      <c r="E2928" s="8" t="s">
        <v>5196</v>
      </c>
      <c r="F2928" s="24">
        <v>0.3</v>
      </c>
      <c r="G2928" s="24">
        <v>0</v>
      </c>
      <c r="H2928" s="25">
        <v>23.941700000000001</v>
      </c>
      <c r="I2928" s="25">
        <v>3.7086999999999999</v>
      </c>
      <c r="J2928" s="15">
        <v>106</v>
      </c>
      <c r="K2928" s="15">
        <v>32</v>
      </c>
      <c r="L2928" s="13">
        <v>0.15490000000000001</v>
      </c>
      <c r="M2928" s="7">
        <v>0.94884634999999995</v>
      </c>
      <c r="N2928" s="26">
        <v>0.5</v>
      </c>
      <c r="O2928" s="27" t="s">
        <v>92</v>
      </c>
      <c r="P2928" s="8">
        <v>0.47304429019999999</v>
      </c>
      <c r="Q2928" s="24">
        <v>0.3</v>
      </c>
      <c r="R2928" t="str">
        <f>IF($Q2928*100&gt;=VLOOKUP($O2928,margin_ranges!$A$5:$C$10,2,FALSE),IF($Q2928*100&lt;=VLOOKUP($O2928,margin_ranges!$A$5:$C$10,3,FALSE)+10,"IN RANGE","ABOVE RANGE"),"BELOW RANGE")</f>
        <v>IN RANGE</v>
      </c>
      <c r="S2928">
        <f>MIN(VLOOKUP($O2928,margin_ranges!$A$5:$D$10,4,FALSE),$P2928*100)</f>
        <v>29.75</v>
      </c>
      <c r="T2928" s="29">
        <f>(1-$S2928/100)/(1-$F2928)-1</f>
        <v>3.5714285714285587E-3</v>
      </c>
      <c r="U2928" s="19" t="str">
        <f>IF(ABS(IFERROR(T2928,0))&gt;0.05,INDEX(margin_ranges!$C$13:$C$16,MATCH($F2928*100,margin_ranges!$B$13:$B$16,1)),"")</f>
        <v/>
      </c>
      <c r="V2928" t="e">
        <f>MIN(VLOOKUP($U2928,margin_ranges!$A$5:$D$10,4,FALSE),$P2928*100)</f>
        <v>#N/A</v>
      </c>
      <c r="Y2928" s="29" t="e">
        <f t="shared" si="45"/>
        <v>#N/A</v>
      </c>
    </row>
    <row r="2929" spans="1:25" x14ac:dyDescent="0.3">
      <c r="A2929" s="8" t="s">
        <v>17</v>
      </c>
      <c r="B2929" s="8" t="s">
        <v>5189</v>
      </c>
      <c r="C2929" s="8" t="s">
        <v>5190</v>
      </c>
      <c r="D2929" s="8" t="s">
        <v>5197</v>
      </c>
      <c r="E2929" s="8" t="s">
        <v>5198</v>
      </c>
      <c r="F2929" s="24">
        <v>0.3</v>
      </c>
      <c r="G2929" s="24">
        <v>1</v>
      </c>
      <c r="H2929" s="25">
        <v>30.4465</v>
      </c>
      <c r="I2929" s="25">
        <v>5.2175000000000002</v>
      </c>
      <c r="J2929" s="15">
        <v>250</v>
      </c>
      <c r="K2929" s="15">
        <v>75</v>
      </c>
      <c r="L2929" s="13">
        <v>0.1714</v>
      </c>
      <c r="M2929" s="7">
        <v>1.5977219499999999</v>
      </c>
      <c r="N2929" s="26">
        <v>0.5</v>
      </c>
      <c r="O2929" s="27" t="s">
        <v>92</v>
      </c>
      <c r="P2929" s="8">
        <v>0.68705443440000002</v>
      </c>
      <c r="Q2929" s="24">
        <v>0.3</v>
      </c>
      <c r="R2929" t="str">
        <f>IF($Q2929*100&gt;=VLOOKUP($O2929,margin_ranges!$A$5:$C$10,2,FALSE),IF($Q2929*100&lt;=VLOOKUP($O2929,margin_ranges!$A$5:$C$10,3,FALSE)+10,"IN RANGE","ABOVE RANGE"),"BELOW RANGE")</f>
        <v>IN RANGE</v>
      </c>
      <c r="S2929">
        <f>MIN(VLOOKUP($O2929,margin_ranges!$A$5:$D$10,4,FALSE),$P2929*100)</f>
        <v>29.75</v>
      </c>
      <c r="T2929" s="29">
        <f>(1-$S2929/100)/(1-$F2929)-1</f>
        <v>3.5714285714285587E-3</v>
      </c>
      <c r="U2929" s="19" t="str">
        <f>IF(ABS(IFERROR(T2929,0))&gt;0.05,INDEX(margin_ranges!$C$13:$C$16,MATCH($F2929*100,margin_ranges!$B$13:$B$16,1)),"")</f>
        <v/>
      </c>
      <c r="V2929" t="e">
        <f>MIN(VLOOKUP($U2929,margin_ranges!$A$5:$D$10,4,FALSE),$P2929*100)</f>
        <v>#N/A</v>
      </c>
      <c r="Y2929" s="29" t="e">
        <f t="shared" si="45"/>
        <v>#N/A</v>
      </c>
    </row>
    <row r="2930" spans="1:25" x14ac:dyDescent="0.3">
      <c r="A2930" s="8" t="s">
        <v>17</v>
      </c>
      <c r="B2930" s="8" t="s">
        <v>5189</v>
      </c>
      <c r="C2930" s="8" t="s">
        <v>5190</v>
      </c>
      <c r="D2930" s="8" t="s">
        <v>5199</v>
      </c>
      <c r="E2930" s="8" t="s">
        <v>5200</v>
      </c>
      <c r="F2930" s="24">
        <v>0.3</v>
      </c>
      <c r="G2930" s="24">
        <v>1</v>
      </c>
      <c r="H2930" s="25">
        <v>31.096399999999999</v>
      </c>
      <c r="I2930" s="25">
        <v>6.4511000000000003</v>
      </c>
      <c r="J2930" s="15">
        <v>341</v>
      </c>
      <c r="K2930" s="15">
        <v>102</v>
      </c>
      <c r="L2930" s="13">
        <v>0.20749999999999999</v>
      </c>
      <c r="M2930" s="7">
        <v>1.7638690800000001</v>
      </c>
      <c r="N2930" s="26">
        <v>0.5</v>
      </c>
      <c r="O2930" s="27" t="s">
        <v>92</v>
      </c>
      <c r="P2930" s="8">
        <v>0.71653224999999998</v>
      </c>
      <c r="Q2930" s="24">
        <v>0.3</v>
      </c>
      <c r="R2930" t="str">
        <f>IF($Q2930*100&gt;=VLOOKUP($O2930,margin_ranges!$A$5:$C$10,2,FALSE),IF($Q2930*100&lt;=VLOOKUP($O2930,margin_ranges!$A$5:$C$10,3,FALSE)+10,"IN RANGE","ABOVE RANGE"),"BELOW RANGE")</f>
        <v>IN RANGE</v>
      </c>
      <c r="S2930">
        <f>MIN(VLOOKUP($O2930,margin_ranges!$A$5:$D$10,4,FALSE),$P2930*100)</f>
        <v>29.75</v>
      </c>
      <c r="T2930" s="29">
        <f>(1-$S2930/100)/(1-$F2930)-1</f>
        <v>3.5714285714285587E-3</v>
      </c>
      <c r="U2930" s="19" t="str">
        <f>IF(ABS(IFERROR(T2930,0))&gt;0.05,INDEX(margin_ranges!$C$13:$C$16,MATCH($F2930*100,margin_ranges!$B$13:$B$16,1)),"")</f>
        <v/>
      </c>
      <c r="V2930" t="e">
        <f>MIN(VLOOKUP($U2930,margin_ranges!$A$5:$D$10,4,FALSE),$P2930*100)</f>
        <v>#N/A</v>
      </c>
      <c r="Y2930" s="29" t="e">
        <f t="shared" si="45"/>
        <v>#N/A</v>
      </c>
    </row>
    <row r="2931" spans="1:25" x14ac:dyDescent="0.3">
      <c r="A2931" s="8" t="s">
        <v>17</v>
      </c>
      <c r="B2931" s="8" t="s">
        <v>5189</v>
      </c>
      <c r="C2931" s="8" t="s">
        <v>5190</v>
      </c>
      <c r="D2931" s="8" t="s">
        <v>5201</v>
      </c>
      <c r="E2931" s="8" t="s">
        <v>5202</v>
      </c>
      <c r="F2931" s="24">
        <v>0.3</v>
      </c>
      <c r="G2931" s="24">
        <v>0</v>
      </c>
      <c r="H2931" s="25">
        <v>26.352699999999999</v>
      </c>
      <c r="I2931" s="25">
        <v>3.3824000000000001</v>
      </c>
      <c r="J2931" s="15">
        <v>142</v>
      </c>
      <c r="K2931" s="15">
        <v>43</v>
      </c>
      <c r="L2931" s="13">
        <v>0.12839999999999999</v>
      </c>
      <c r="M2931" s="7">
        <v>1.40048993</v>
      </c>
      <c r="N2931" s="26">
        <v>0.5</v>
      </c>
      <c r="O2931" s="27" t="s">
        <v>92</v>
      </c>
      <c r="P2931" s="8">
        <v>0.64298208050000005</v>
      </c>
      <c r="Q2931" s="24">
        <v>0.3</v>
      </c>
      <c r="R2931" t="str">
        <f>IF($Q2931*100&gt;=VLOOKUP($O2931,margin_ranges!$A$5:$C$10,2,FALSE),IF($Q2931*100&lt;=VLOOKUP($O2931,margin_ranges!$A$5:$C$10,3,FALSE)+10,"IN RANGE","ABOVE RANGE"),"BELOW RANGE")</f>
        <v>IN RANGE</v>
      </c>
      <c r="S2931">
        <f>MIN(VLOOKUP($O2931,margin_ranges!$A$5:$D$10,4,FALSE),$P2931*100)</f>
        <v>29.75</v>
      </c>
      <c r="T2931" s="29">
        <f>(1-$S2931/100)/(1-$F2931)-1</f>
        <v>3.5714285714285587E-3</v>
      </c>
      <c r="U2931" s="19" t="str">
        <f>IF(ABS(IFERROR(T2931,0))&gt;0.05,INDEX(margin_ranges!$C$13:$C$16,MATCH($F2931*100,margin_ranges!$B$13:$B$16,1)),"")</f>
        <v/>
      </c>
      <c r="V2931" t="e">
        <f>MIN(VLOOKUP($U2931,margin_ranges!$A$5:$D$10,4,FALSE),$P2931*100)</f>
        <v>#N/A</v>
      </c>
      <c r="Y2931" s="29" t="e">
        <f t="shared" si="45"/>
        <v>#N/A</v>
      </c>
    </row>
    <row r="2932" spans="1:25" x14ac:dyDescent="0.3">
      <c r="A2932" s="8" t="s">
        <v>17</v>
      </c>
      <c r="B2932" s="8" t="s">
        <v>5189</v>
      </c>
      <c r="C2932" s="8" t="s">
        <v>5190</v>
      </c>
      <c r="D2932" s="8" t="s">
        <v>5203</v>
      </c>
      <c r="E2932" s="8" t="s">
        <v>5204</v>
      </c>
      <c r="F2932" s="24">
        <v>0.3</v>
      </c>
      <c r="G2932" s="24">
        <v>1</v>
      </c>
      <c r="H2932" s="25">
        <v>37.315600000000003</v>
      </c>
      <c r="I2932" s="25">
        <v>4.8784000000000001</v>
      </c>
      <c r="J2932" s="15">
        <v>140</v>
      </c>
      <c r="K2932" s="15">
        <v>42</v>
      </c>
      <c r="L2932" s="13">
        <v>0.13070000000000001</v>
      </c>
      <c r="M2932" s="7">
        <v>0.95978447</v>
      </c>
      <c r="N2932" s="26">
        <v>0.5</v>
      </c>
      <c r="O2932" s="27" t="s">
        <v>92</v>
      </c>
      <c r="P2932" s="8">
        <v>0.47904970829999999</v>
      </c>
      <c r="Q2932" s="24">
        <v>0.3</v>
      </c>
      <c r="R2932" t="str">
        <f>IF($Q2932*100&gt;=VLOOKUP($O2932,margin_ranges!$A$5:$C$10,2,FALSE),IF($Q2932*100&lt;=VLOOKUP($O2932,margin_ranges!$A$5:$C$10,3,FALSE)+10,"IN RANGE","ABOVE RANGE"),"BELOW RANGE")</f>
        <v>IN RANGE</v>
      </c>
      <c r="S2932">
        <f>MIN(VLOOKUP($O2932,margin_ranges!$A$5:$D$10,4,FALSE),$P2932*100)</f>
        <v>29.75</v>
      </c>
      <c r="T2932" s="29">
        <f>(1-$S2932/100)/(1-$F2932)-1</f>
        <v>3.5714285714285587E-3</v>
      </c>
      <c r="U2932" s="19" t="str">
        <f>IF(ABS(IFERROR(T2932,0))&gt;0.05,INDEX(margin_ranges!$C$13:$C$16,MATCH($F2932*100,margin_ranges!$B$13:$B$16,1)),"")</f>
        <v/>
      </c>
      <c r="V2932" t="e">
        <f>MIN(VLOOKUP($U2932,margin_ranges!$A$5:$D$10,4,FALSE),$P2932*100)</f>
        <v>#N/A</v>
      </c>
      <c r="Y2932" s="29" t="e">
        <f t="shared" si="45"/>
        <v>#N/A</v>
      </c>
    </row>
    <row r="2933" spans="1:25" x14ac:dyDescent="0.3">
      <c r="A2933" s="8" t="s">
        <v>17</v>
      </c>
      <c r="B2933" s="8" t="s">
        <v>5189</v>
      </c>
      <c r="C2933" s="8" t="s">
        <v>5190</v>
      </c>
      <c r="D2933" s="8" t="s">
        <v>5205</v>
      </c>
      <c r="E2933" s="8" t="s">
        <v>5206</v>
      </c>
      <c r="F2933" s="24">
        <v>0.3</v>
      </c>
      <c r="G2933" s="24">
        <v>1</v>
      </c>
      <c r="H2933" s="25">
        <v>34.376600000000003</v>
      </c>
      <c r="I2933" s="25">
        <v>5.2858000000000001</v>
      </c>
      <c r="J2933" s="15">
        <v>159</v>
      </c>
      <c r="K2933" s="15">
        <v>48</v>
      </c>
      <c r="L2933" s="13">
        <v>0.15379999999999999</v>
      </c>
      <c r="M2933" s="7">
        <v>0.99954324999999999</v>
      </c>
      <c r="N2933" s="26">
        <v>0.5</v>
      </c>
      <c r="O2933" s="27" t="s">
        <v>92</v>
      </c>
      <c r="P2933" s="8">
        <v>0.49977152029999999</v>
      </c>
      <c r="Q2933" s="24">
        <v>0.3</v>
      </c>
      <c r="R2933" t="str">
        <f>IF($Q2933*100&gt;=VLOOKUP($O2933,margin_ranges!$A$5:$C$10,2,FALSE),IF($Q2933*100&lt;=VLOOKUP($O2933,margin_ranges!$A$5:$C$10,3,FALSE)+10,"IN RANGE","ABOVE RANGE"),"BELOW RANGE")</f>
        <v>IN RANGE</v>
      </c>
      <c r="S2933">
        <f>MIN(VLOOKUP($O2933,margin_ranges!$A$5:$D$10,4,FALSE),$P2933*100)</f>
        <v>29.75</v>
      </c>
      <c r="T2933" s="29">
        <f>(1-$S2933/100)/(1-$F2933)-1</f>
        <v>3.5714285714285587E-3</v>
      </c>
      <c r="U2933" s="19" t="str">
        <f>IF(ABS(IFERROR(T2933,0))&gt;0.05,INDEX(margin_ranges!$C$13:$C$16,MATCH($F2933*100,margin_ranges!$B$13:$B$16,1)),"")</f>
        <v/>
      </c>
      <c r="V2933" t="e">
        <f>MIN(VLOOKUP($U2933,margin_ranges!$A$5:$D$10,4,FALSE),$P2933*100)</f>
        <v>#N/A</v>
      </c>
      <c r="Y2933" s="29" t="e">
        <f t="shared" si="45"/>
        <v>#N/A</v>
      </c>
    </row>
    <row r="2934" spans="1:25" x14ac:dyDescent="0.3">
      <c r="A2934" s="8" t="s">
        <v>17</v>
      </c>
      <c r="B2934" s="8" t="s">
        <v>5189</v>
      </c>
      <c r="C2934" s="8" t="s">
        <v>5190</v>
      </c>
      <c r="D2934" s="8" t="s">
        <v>5211</v>
      </c>
      <c r="E2934" s="8" t="s">
        <v>5212</v>
      </c>
      <c r="F2934" s="24">
        <v>0.3</v>
      </c>
      <c r="G2934" s="24">
        <v>1</v>
      </c>
      <c r="H2934" s="25">
        <v>106.5035</v>
      </c>
      <c r="I2934" s="25">
        <v>17.072800000000001</v>
      </c>
      <c r="J2934" s="15">
        <v>845</v>
      </c>
      <c r="K2934" s="15">
        <v>253</v>
      </c>
      <c r="L2934" s="13">
        <v>0.1603</v>
      </c>
      <c r="M2934" s="7">
        <v>1.64886306</v>
      </c>
      <c r="N2934" s="26">
        <v>0.3</v>
      </c>
      <c r="O2934" s="27" t="s">
        <v>92</v>
      </c>
      <c r="P2934" s="8">
        <v>0.81805644929999999</v>
      </c>
      <c r="Q2934" s="24">
        <v>0.3</v>
      </c>
      <c r="R2934" t="str">
        <f>IF($Q2934*100&gt;=VLOOKUP($O2934,margin_ranges!$A$5:$C$10,2,FALSE),IF($Q2934*100&lt;=VLOOKUP($O2934,margin_ranges!$A$5:$C$10,3,FALSE)+10,"IN RANGE","ABOVE RANGE"),"BELOW RANGE")</f>
        <v>IN RANGE</v>
      </c>
      <c r="S2934">
        <f>MIN(VLOOKUP($O2934,margin_ranges!$A$5:$D$10,4,FALSE),$P2934*100)</f>
        <v>29.75</v>
      </c>
      <c r="T2934" s="29">
        <f>(1-$S2934/100)/(1-$F2934)-1</f>
        <v>3.5714285714285587E-3</v>
      </c>
      <c r="U2934" s="19" t="str">
        <f>IF(ABS(IFERROR(T2934,0))&gt;0.05,INDEX(margin_ranges!$C$13:$C$16,MATCH($F2934*100,margin_ranges!$B$13:$B$16,1)),"")</f>
        <v/>
      </c>
      <c r="V2934" t="e">
        <f>MIN(VLOOKUP($U2934,margin_ranges!$A$5:$D$10,4,FALSE),$P2934*100)</f>
        <v>#N/A</v>
      </c>
      <c r="Y2934" s="29" t="e">
        <f t="shared" si="45"/>
        <v>#N/A</v>
      </c>
    </row>
    <row r="2935" spans="1:25" x14ac:dyDescent="0.3">
      <c r="A2935" s="8" t="s">
        <v>17</v>
      </c>
      <c r="B2935" s="8" t="s">
        <v>5189</v>
      </c>
      <c r="C2935" s="8" t="s">
        <v>5190</v>
      </c>
      <c r="D2935" s="8" t="s">
        <v>5213</v>
      </c>
      <c r="E2935" s="8" t="s">
        <v>5214</v>
      </c>
      <c r="F2935" s="24">
        <v>0.3</v>
      </c>
      <c r="G2935" s="24">
        <v>1</v>
      </c>
      <c r="H2935" s="25">
        <v>36.659399999999998</v>
      </c>
      <c r="I2935" s="25">
        <v>6.3303000000000003</v>
      </c>
      <c r="J2935" s="15">
        <v>234</v>
      </c>
      <c r="K2935" s="15">
        <v>70</v>
      </c>
      <c r="L2935" s="13">
        <v>0.17269999999999999</v>
      </c>
      <c r="M2935" s="7">
        <v>1.2330339400000001</v>
      </c>
      <c r="N2935" s="26">
        <v>0.5</v>
      </c>
      <c r="O2935" s="27" t="s">
        <v>92</v>
      </c>
      <c r="P2935" s="8">
        <v>0.59449615840000003</v>
      </c>
      <c r="Q2935" s="24">
        <v>0.3</v>
      </c>
      <c r="R2935" t="str">
        <f>IF($Q2935*100&gt;=VLOOKUP($O2935,margin_ranges!$A$5:$C$10,2,FALSE),IF($Q2935*100&lt;=VLOOKUP($O2935,margin_ranges!$A$5:$C$10,3,FALSE)+10,"IN RANGE","ABOVE RANGE"),"BELOW RANGE")</f>
        <v>IN RANGE</v>
      </c>
      <c r="S2935">
        <f>MIN(VLOOKUP($O2935,margin_ranges!$A$5:$D$10,4,FALSE),$P2935*100)</f>
        <v>29.75</v>
      </c>
      <c r="T2935" s="29">
        <f>(1-$S2935/100)/(1-$F2935)-1</f>
        <v>3.5714285714285587E-3</v>
      </c>
      <c r="U2935" s="19" t="str">
        <f>IF(ABS(IFERROR(T2935,0))&gt;0.05,INDEX(margin_ranges!$C$13:$C$16,MATCH($F2935*100,margin_ranges!$B$13:$B$16,1)),"")</f>
        <v/>
      </c>
      <c r="V2935" t="e">
        <f>MIN(VLOOKUP($U2935,margin_ranges!$A$5:$D$10,4,FALSE),$P2935*100)</f>
        <v>#N/A</v>
      </c>
      <c r="Y2935" s="29" t="e">
        <f t="shared" si="45"/>
        <v>#N/A</v>
      </c>
    </row>
    <row r="2936" spans="1:25" x14ac:dyDescent="0.3">
      <c r="A2936" s="8" t="s">
        <v>17</v>
      </c>
      <c r="B2936" s="8" t="s">
        <v>5189</v>
      </c>
      <c r="C2936" s="8" t="s">
        <v>5190</v>
      </c>
      <c r="D2936" s="8" t="s">
        <v>5215</v>
      </c>
      <c r="E2936" s="8" t="s">
        <v>5216</v>
      </c>
      <c r="F2936" s="24">
        <v>0.3</v>
      </c>
      <c r="G2936" s="24">
        <v>1</v>
      </c>
      <c r="H2936" s="25">
        <v>94.083600000000004</v>
      </c>
      <c r="I2936" s="25">
        <v>13.3774</v>
      </c>
      <c r="J2936" s="15">
        <v>897</v>
      </c>
      <c r="K2936" s="15">
        <v>269</v>
      </c>
      <c r="L2936" s="13">
        <v>0.14219999999999999</v>
      </c>
      <c r="M2936" s="7">
        <v>2.2343341400000001</v>
      </c>
      <c r="N2936" s="26">
        <v>0.5</v>
      </c>
      <c r="O2936" s="27" t="s">
        <v>92</v>
      </c>
      <c r="P2936" s="8">
        <v>0.77621968360000004</v>
      </c>
      <c r="Q2936" s="24">
        <v>0.3</v>
      </c>
      <c r="R2936" t="str">
        <f>IF($Q2936*100&gt;=VLOOKUP($O2936,margin_ranges!$A$5:$C$10,2,FALSE),IF($Q2936*100&lt;=VLOOKUP($O2936,margin_ranges!$A$5:$C$10,3,FALSE)+10,"IN RANGE","ABOVE RANGE"),"BELOW RANGE")</f>
        <v>IN RANGE</v>
      </c>
      <c r="S2936">
        <f>MIN(VLOOKUP($O2936,margin_ranges!$A$5:$D$10,4,FALSE),$P2936*100)</f>
        <v>29.75</v>
      </c>
      <c r="T2936" s="29">
        <f>(1-$S2936/100)/(1-$F2936)-1</f>
        <v>3.5714285714285587E-3</v>
      </c>
      <c r="U2936" s="19" t="str">
        <f>IF(ABS(IFERROR(T2936,0))&gt;0.05,INDEX(margin_ranges!$C$13:$C$16,MATCH($F2936*100,margin_ranges!$B$13:$B$16,1)),"")</f>
        <v/>
      </c>
      <c r="V2936" t="e">
        <f>MIN(VLOOKUP($U2936,margin_ranges!$A$5:$D$10,4,FALSE),$P2936*100)</f>
        <v>#N/A</v>
      </c>
      <c r="Y2936" s="29" t="e">
        <f t="shared" si="45"/>
        <v>#N/A</v>
      </c>
    </row>
    <row r="2937" spans="1:25" x14ac:dyDescent="0.3">
      <c r="A2937" s="8" t="s">
        <v>17</v>
      </c>
      <c r="B2937" s="8" t="s">
        <v>5189</v>
      </c>
      <c r="C2937" s="8" t="s">
        <v>5190</v>
      </c>
      <c r="D2937" s="8" t="s">
        <v>5217</v>
      </c>
      <c r="E2937" s="8" t="s">
        <v>5218</v>
      </c>
      <c r="F2937" s="24">
        <v>0.3</v>
      </c>
      <c r="G2937" s="24">
        <v>1</v>
      </c>
      <c r="H2937" s="25">
        <v>32.240699999999997</v>
      </c>
      <c r="I2937" s="25">
        <v>4.4020999999999999</v>
      </c>
      <c r="J2937" s="15">
        <v>135</v>
      </c>
      <c r="K2937" s="15">
        <v>40</v>
      </c>
      <c r="L2937" s="13">
        <v>0.13650000000000001</v>
      </c>
      <c r="M2937" s="7">
        <v>1.01990297</v>
      </c>
      <c r="N2937" s="26">
        <v>0.5</v>
      </c>
      <c r="O2937" s="27" t="s">
        <v>92</v>
      </c>
      <c r="P2937" s="8">
        <v>0.50975728499999995</v>
      </c>
      <c r="Q2937" s="24">
        <v>0.3</v>
      </c>
      <c r="R2937" t="str">
        <f>IF($Q2937*100&gt;=VLOOKUP($O2937,margin_ranges!$A$5:$C$10,2,FALSE),IF($Q2937*100&lt;=VLOOKUP($O2937,margin_ranges!$A$5:$C$10,3,FALSE)+10,"IN RANGE","ABOVE RANGE"),"BELOW RANGE")</f>
        <v>IN RANGE</v>
      </c>
      <c r="S2937">
        <f>MIN(VLOOKUP($O2937,margin_ranges!$A$5:$D$10,4,FALSE),$P2937*100)</f>
        <v>29.75</v>
      </c>
      <c r="T2937" s="29">
        <f>(1-$S2937/100)/(1-$F2937)-1</f>
        <v>3.5714285714285587E-3</v>
      </c>
      <c r="U2937" s="19" t="str">
        <f>IF(ABS(IFERROR(T2937,0))&gt;0.05,INDEX(margin_ranges!$C$13:$C$16,MATCH($F2937*100,margin_ranges!$B$13:$B$16,1)),"")</f>
        <v/>
      </c>
      <c r="V2937" t="e">
        <f>MIN(VLOOKUP($U2937,margin_ranges!$A$5:$D$10,4,FALSE),$P2937*100)</f>
        <v>#N/A</v>
      </c>
      <c r="Y2937" s="29" t="e">
        <f t="shared" si="45"/>
        <v>#N/A</v>
      </c>
    </row>
    <row r="2938" spans="1:25" x14ac:dyDescent="0.3">
      <c r="A2938" s="8" t="s">
        <v>17</v>
      </c>
      <c r="B2938" s="8" t="s">
        <v>5189</v>
      </c>
      <c r="C2938" s="8" t="s">
        <v>5190</v>
      </c>
      <c r="D2938" s="8" t="s">
        <v>5221</v>
      </c>
      <c r="E2938" s="8" t="s">
        <v>5222</v>
      </c>
      <c r="F2938" s="24">
        <v>0.3</v>
      </c>
      <c r="G2938" s="24">
        <v>0</v>
      </c>
      <c r="H2938" s="25">
        <v>23.416499999999999</v>
      </c>
      <c r="I2938" s="25">
        <v>2.2006000000000001</v>
      </c>
      <c r="J2938" s="15">
        <v>80</v>
      </c>
      <c r="K2938" s="15">
        <v>24</v>
      </c>
      <c r="L2938" s="13">
        <v>9.4E-2</v>
      </c>
      <c r="M2938" s="7">
        <v>1.21032199</v>
      </c>
      <c r="N2938" s="26">
        <v>0.5</v>
      </c>
      <c r="O2938" s="27" t="s">
        <v>92</v>
      </c>
      <c r="P2938" s="8">
        <v>0.58688679349999995</v>
      </c>
      <c r="Q2938" s="24">
        <v>0.3</v>
      </c>
      <c r="R2938" t="str">
        <f>IF($Q2938*100&gt;=VLOOKUP($O2938,margin_ranges!$A$5:$C$10,2,FALSE),IF($Q2938*100&lt;=VLOOKUP($O2938,margin_ranges!$A$5:$C$10,3,FALSE)+10,"IN RANGE","ABOVE RANGE"),"BELOW RANGE")</f>
        <v>IN RANGE</v>
      </c>
      <c r="S2938">
        <f>MIN(VLOOKUP($O2938,margin_ranges!$A$5:$D$10,4,FALSE),$P2938*100)</f>
        <v>29.75</v>
      </c>
      <c r="T2938" s="29">
        <f>(1-$S2938/100)/(1-$F2938)-1</f>
        <v>3.5714285714285587E-3</v>
      </c>
      <c r="U2938" s="19" t="str">
        <f>IF(ABS(IFERROR(T2938,0))&gt;0.05,INDEX(margin_ranges!$C$13:$C$16,MATCH($F2938*100,margin_ranges!$B$13:$B$16,1)),"")</f>
        <v/>
      </c>
      <c r="V2938" t="e">
        <f>MIN(VLOOKUP($U2938,margin_ranges!$A$5:$D$10,4,FALSE),$P2938*100)</f>
        <v>#N/A</v>
      </c>
      <c r="Y2938" s="29" t="e">
        <f t="shared" si="45"/>
        <v>#N/A</v>
      </c>
    </row>
    <row r="2939" spans="1:25" x14ac:dyDescent="0.3">
      <c r="A2939" s="8" t="s">
        <v>17</v>
      </c>
      <c r="B2939" s="8" t="s">
        <v>5189</v>
      </c>
      <c r="C2939" s="8" t="s">
        <v>5190</v>
      </c>
      <c r="D2939" s="8" t="s">
        <v>5223</v>
      </c>
      <c r="E2939" s="8" t="s">
        <v>5224</v>
      </c>
      <c r="F2939" s="24">
        <v>0.3</v>
      </c>
      <c r="G2939" s="24">
        <v>1</v>
      </c>
      <c r="H2939" s="25">
        <v>29.285599999999999</v>
      </c>
      <c r="I2939" s="25">
        <v>7.4759000000000002</v>
      </c>
      <c r="J2939" s="15">
        <v>221</v>
      </c>
      <c r="K2939" s="15">
        <v>66</v>
      </c>
      <c r="L2939" s="13">
        <v>0.25530000000000003</v>
      </c>
      <c r="M2939" s="7">
        <v>0.98440136</v>
      </c>
      <c r="N2939" s="26">
        <v>0.5</v>
      </c>
      <c r="O2939" s="27" t="s">
        <v>92</v>
      </c>
      <c r="P2939" s="8">
        <v>0.49207709570000002</v>
      </c>
      <c r="Q2939" s="24">
        <v>0.3</v>
      </c>
      <c r="R2939" t="str">
        <f>IF($Q2939*100&gt;=VLOOKUP($O2939,margin_ranges!$A$5:$C$10,2,FALSE),IF($Q2939*100&lt;=VLOOKUP($O2939,margin_ranges!$A$5:$C$10,3,FALSE)+10,"IN RANGE","ABOVE RANGE"),"BELOW RANGE")</f>
        <v>IN RANGE</v>
      </c>
      <c r="S2939">
        <f>MIN(VLOOKUP($O2939,margin_ranges!$A$5:$D$10,4,FALSE),$P2939*100)</f>
        <v>29.75</v>
      </c>
      <c r="T2939" s="29">
        <f>(1-$S2939/100)/(1-$F2939)-1</f>
        <v>3.5714285714285587E-3</v>
      </c>
      <c r="U2939" s="19" t="str">
        <f>IF(ABS(IFERROR(T2939,0))&gt;0.05,INDEX(margin_ranges!$C$13:$C$16,MATCH($F2939*100,margin_ranges!$B$13:$B$16,1)),"")</f>
        <v/>
      </c>
      <c r="V2939" t="e">
        <f>MIN(VLOOKUP($U2939,margin_ranges!$A$5:$D$10,4,FALSE),$P2939*100)</f>
        <v>#N/A</v>
      </c>
      <c r="Y2939" s="29" t="e">
        <f t="shared" si="45"/>
        <v>#N/A</v>
      </c>
    </row>
    <row r="2940" spans="1:25" x14ac:dyDescent="0.3">
      <c r="A2940" s="8" t="s">
        <v>17</v>
      </c>
      <c r="B2940" s="8" t="s">
        <v>5189</v>
      </c>
      <c r="C2940" s="8" t="s">
        <v>5190</v>
      </c>
      <c r="D2940" s="8" t="s">
        <v>5225</v>
      </c>
      <c r="E2940" s="8" t="s">
        <v>5226</v>
      </c>
      <c r="F2940" s="24">
        <v>0.3</v>
      </c>
      <c r="G2940" s="24">
        <v>0</v>
      </c>
      <c r="H2940" s="25">
        <v>20.0383</v>
      </c>
      <c r="I2940" s="25">
        <v>3.4580000000000002</v>
      </c>
      <c r="J2940" s="15">
        <v>99</v>
      </c>
      <c r="K2940" s="15">
        <v>30</v>
      </c>
      <c r="L2940" s="13">
        <v>0.1726</v>
      </c>
      <c r="M2940" s="7">
        <v>0.95613484000000004</v>
      </c>
      <c r="N2940" s="26">
        <v>0.5</v>
      </c>
      <c r="O2940" s="27" t="s">
        <v>92</v>
      </c>
      <c r="P2940" s="8">
        <v>0.47706120759999998</v>
      </c>
      <c r="Q2940" s="24">
        <v>0.3</v>
      </c>
      <c r="R2940" t="str">
        <f>IF($Q2940*100&gt;=VLOOKUP($O2940,margin_ranges!$A$5:$C$10,2,FALSE),IF($Q2940*100&lt;=VLOOKUP($O2940,margin_ranges!$A$5:$C$10,3,FALSE)+10,"IN RANGE","ABOVE RANGE"),"BELOW RANGE")</f>
        <v>IN RANGE</v>
      </c>
      <c r="S2940">
        <f>MIN(VLOOKUP($O2940,margin_ranges!$A$5:$D$10,4,FALSE),$P2940*100)</f>
        <v>29.75</v>
      </c>
      <c r="T2940" s="29">
        <f>(1-$S2940/100)/(1-$F2940)-1</f>
        <v>3.5714285714285587E-3</v>
      </c>
      <c r="U2940" s="19" t="str">
        <f>IF(ABS(IFERROR(T2940,0))&gt;0.05,INDEX(margin_ranges!$C$13:$C$16,MATCH($F2940*100,margin_ranges!$B$13:$B$16,1)),"")</f>
        <v/>
      </c>
      <c r="V2940" t="e">
        <f>MIN(VLOOKUP($U2940,margin_ranges!$A$5:$D$10,4,FALSE),$P2940*100)</f>
        <v>#N/A</v>
      </c>
      <c r="Y2940" s="29" t="e">
        <f t="shared" si="45"/>
        <v>#N/A</v>
      </c>
    </row>
    <row r="2941" spans="1:25" x14ac:dyDescent="0.3">
      <c r="A2941" s="8" t="s">
        <v>17</v>
      </c>
      <c r="B2941" s="8" t="s">
        <v>5189</v>
      </c>
      <c r="C2941" s="8" t="s">
        <v>5190</v>
      </c>
      <c r="D2941" s="8" t="s">
        <v>5219</v>
      </c>
      <c r="E2941" s="8" t="s">
        <v>5220</v>
      </c>
      <c r="F2941" s="24">
        <v>0.29999999999999899</v>
      </c>
      <c r="G2941" s="24">
        <v>1</v>
      </c>
      <c r="H2941" s="25">
        <v>31.725899999999999</v>
      </c>
      <c r="I2941" s="25">
        <v>3.7768999999999999</v>
      </c>
      <c r="J2941" s="15">
        <v>138</v>
      </c>
      <c r="K2941" s="15">
        <v>41</v>
      </c>
      <c r="L2941" s="13">
        <v>0.11899999999999999</v>
      </c>
      <c r="M2941" s="7">
        <v>1.21847306</v>
      </c>
      <c r="N2941" s="26">
        <v>0.5</v>
      </c>
      <c r="O2941" s="27" t="s">
        <v>92</v>
      </c>
      <c r="P2941" s="8">
        <v>0.58965034490000001</v>
      </c>
      <c r="Q2941" s="24">
        <v>0.3</v>
      </c>
      <c r="R2941" t="str">
        <f>IF($Q2941*100&gt;=VLOOKUP($O2941,margin_ranges!$A$5:$C$10,2,FALSE),IF($Q2941*100&lt;=VLOOKUP($O2941,margin_ranges!$A$5:$C$10,3,FALSE)+10,"IN RANGE","ABOVE RANGE"),"BELOW RANGE")</f>
        <v>IN RANGE</v>
      </c>
      <c r="S2941">
        <f>MIN(VLOOKUP($O2941,margin_ranges!$A$5:$D$10,4,FALSE),$P2941*100)</f>
        <v>29.75</v>
      </c>
      <c r="T2941" s="29">
        <f>(1-$S2941/100)/(1-$F2941)-1</f>
        <v>3.5714285714270044E-3</v>
      </c>
      <c r="U2941" s="19" t="str">
        <f>IF(ABS(IFERROR(T2941,0))&gt;0.05,INDEX(margin_ranges!$C$13:$C$16,MATCH($F2941*100,margin_ranges!$B$13:$B$16,1)),"")</f>
        <v/>
      </c>
      <c r="V2941" t="e">
        <f>MIN(VLOOKUP($U2941,margin_ranges!$A$5:$D$10,4,FALSE),$P2941*100)</f>
        <v>#N/A</v>
      </c>
      <c r="Y2941" s="29" t="e">
        <f t="shared" si="45"/>
        <v>#N/A</v>
      </c>
    </row>
    <row r="2942" spans="1:25" x14ac:dyDescent="0.3">
      <c r="A2942" s="8" t="s">
        <v>17</v>
      </c>
      <c r="B2942" s="8" t="s">
        <v>5189</v>
      </c>
      <c r="C2942" s="8" t="s">
        <v>5190</v>
      </c>
      <c r="D2942" s="8" t="s">
        <v>5207</v>
      </c>
      <c r="E2942" s="8" t="s">
        <v>5208</v>
      </c>
      <c r="F2942" s="24">
        <v>0.249999999999999</v>
      </c>
      <c r="G2942" s="24">
        <v>0</v>
      </c>
      <c r="H2942" s="25">
        <v>22.112300000000001</v>
      </c>
      <c r="I2942" s="25">
        <v>3.6211000000000002</v>
      </c>
      <c r="J2942" s="15">
        <v>88</v>
      </c>
      <c r="K2942" s="15">
        <v>22</v>
      </c>
      <c r="L2942" s="13">
        <v>0.1638</v>
      </c>
      <c r="M2942" s="7">
        <v>0.81243514999999999</v>
      </c>
      <c r="N2942" s="26">
        <v>0.5</v>
      </c>
      <c r="O2942" s="27" t="s">
        <v>92</v>
      </c>
      <c r="P2942" s="8">
        <v>0.38456626459999999</v>
      </c>
      <c r="Q2942" s="24">
        <v>0.25</v>
      </c>
      <c r="R2942" t="str">
        <f>IF($Q2942*100&gt;=VLOOKUP($O2942,margin_ranges!$A$5:$C$10,2,FALSE),IF($Q2942*100&lt;=VLOOKUP($O2942,margin_ranges!$A$5:$C$10,3,FALSE)+10,"IN RANGE","ABOVE RANGE"),"BELOW RANGE")</f>
        <v>IN RANGE</v>
      </c>
      <c r="S2942">
        <f>MIN(VLOOKUP($O2942,margin_ranges!$A$5:$D$10,4,FALSE),$P2942*100)</f>
        <v>29.75</v>
      </c>
      <c r="T2942" s="29">
        <f>(1-$S2942/100)/(1-$F2942)-1</f>
        <v>-6.3333333333334574E-2</v>
      </c>
      <c r="U2942" s="19" t="str">
        <f>IF(ABS(IFERROR(T2942,0))&gt;0.05,INDEX(margin_ranges!$C$13:$C$16,MATCH($F2942*100,margin_ranges!$B$13:$B$16,1)),"")</f>
        <v>Maximize Fill (Type A+)</v>
      </c>
      <c r="V2942">
        <f>MIN(VLOOKUP($U2942,margin_ranges!$A$5:$D$10,4,FALSE),$P2942*100)</f>
        <v>19.75</v>
      </c>
      <c r="Y2942" s="29">
        <f t="shared" si="45"/>
        <v>6.9999999999998508E-2</v>
      </c>
    </row>
    <row r="2943" spans="1:25" x14ac:dyDescent="0.3">
      <c r="A2943" s="8" t="s">
        <v>17</v>
      </c>
      <c r="B2943" s="8" t="s">
        <v>5189</v>
      </c>
      <c r="C2943" s="8" t="s">
        <v>5190</v>
      </c>
      <c r="D2943" s="8" t="s">
        <v>5209</v>
      </c>
      <c r="E2943" s="8" t="s">
        <v>5210</v>
      </c>
      <c r="F2943" s="24">
        <v>0.249999999999999</v>
      </c>
      <c r="G2943" s="24">
        <v>0</v>
      </c>
      <c r="H2943" s="25">
        <v>14.792999999999999</v>
      </c>
      <c r="I2943" s="25">
        <v>2.3437999999999999</v>
      </c>
      <c r="J2943" s="15">
        <v>66</v>
      </c>
      <c r="K2943" s="15">
        <v>16</v>
      </c>
      <c r="L2943" s="13">
        <v>0.15840000000000001</v>
      </c>
      <c r="M2943" s="7">
        <v>0.93714076999999996</v>
      </c>
      <c r="N2943" s="26">
        <v>0.5</v>
      </c>
      <c r="O2943" s="27" t="s">
        <v>92</v>
      </c>
      <c r="P2943" s="8">
        <v>0.4664622249</v>
      </c>
      <c r="Q2943" s="24">
        <v>0.25</v>
      </c>
      <c r="R2943" t="str">
        <f>IF($Q2943*100&gt;=VLOOKUP($O2943,margin_ranges!$A$5:$C$10,2,FALSE),IF($Q2943*100&lt;=VLOOKUP($O2943,margin_ranges!$A$5:$C$10,3,FALSE)+10,"IN RANGE","ABOVE RANGE"),"BELOW RANGE")</f>
        <v>IN RANGE</v>
      </c>
      <c r="S2943">
        <f>MIN(VLOOKUP($O2943,margin_ranges!$A$5:$D$10,4,FALSE),$P2943*100)</f>
        <v>29.75</v>
      </c>
      <c r="T2943" s="29">
        <f>(1-$S2943/100)/(1-$F2943)-1</f>
        <v>-6.3333333333334574E-2</v>
      </c>
      <c r="U2943" s="19" t="str">
        <f>IF(ABS(IFERROR(T2943,0))&gt;0.05,INDEX(margin_ranges!$C$13:$C$16,MATCH($F2943*100,margin_ranges!$B$13:$B$16,1)),"")</f>
        <v>Maximize Fill (Type A+)</v>
      </c>
      <c r="V2943">
        <f>MIN(VLOOKUP($U2943,margin_ranges!$A$5:$D$10,4,FALSE),$P2943*100)</f>
        <v>19.75</v>
      </c>
      <c r="Y2943" s="29">
        <f t="shared" si="45"/>
        <v>6.9999999999998508E-2</v>
      </c>
    </row>
    <row r="2944" spans="1:25" x14ac:dyDescent="0.3">
      <c r="A2944" s="8" t="s">
        <v>35</v>
      </c>
      <c r="B2944" s="8" t="s">
        <v>5227</v>
      </c>
      <c r="C2944" s="8" t="s">
        <v>34</v>
      </c>
      <c r="D2944" s="8" t="s">
        <v>34</v>
      </c>
      <c r="E2944" s="8"/>
      <c r="F2944" s="24">
        <v>0.289792855661828</v>
      </c>
      <c r="G2944" s="24">
        <v>0</v>
      </c>
      <c r="H2944" s="25">
        <v>61.880499999999998</v>
      </c>
      <c r="I2944" s="25">
        <v>21.384599999999999</v>
      </c>
      <c r="J2944" s="15">
        <v>945</v>
      </c>
      <c r="K2944" s="15">
        <v>243</v>
      </c>
      <c r="L2944" s="13">
        <v>0.34560000000000002</v>
      </c>
      <c r="M2944" s="7">
        <v>1.47239641</v>
      </c>
      <c r="N2944" s="26">
        <v>1</v>
      </c>
      <c r="O2944" s="27"/>
      <c r="P2944" s="8">
        <v>0.32083507439999998</v>
      </c>
      <c r="Q2944" s="24">
        <v>0.2898</v>
      </c>
      <c r="R2944" t="e">
        <f>IF($Q2944*100&gt;=VLOOKUP($O2944,margin_ranges!$A$5:$C$10,2,FALSE),IF($Q2944*100&lt;=VLOOKUP($O2944,margin_ranges!$A$5:$C$10,3,FALSE)+10,"IN RANGE","ABOVE RANGE"),"BELOW RANGE")</f>
        <v>#N/A</v>
      </c>
      <c r="S2944" t="e">
        <f>MIN(VLOOKUP($O2944,margin_ranges!$A$5:$D$10,4,FALSE),$P2944*100)</f>
        <v>#N/A</v>
      </c>
      <c r="T2944" s="29" t="e">
        <f>(1-$S2944/100)/(1-$F2944)-1</f>
        <v>#N/A</v>
      </c>
      <c r="U2944" s="19" t="str">
        <f>IF(ABS(IFERROR(T2944,0))&gt;0.05,INDEX(margin_ranges!$C$13:$C$16,MATCH($F2944*100,margin_ranges!$B$13:$B$16,1)),"")</f>
        <v/>
      </c>
      <c r="V2944" t="e">
        <f>MIN(VLOOKUP($U2944,margin_ranges!$A$5:$D$10,4,FALSE),$P2944*100)</f>
        <v>#N/A</v>
      </c>
      <c r="Y2944" s="29" t="e">
        <f t="shared" si="45"/>
        <v>#N/A</v>
      </c>
    </row>
    <row r="2945" spans="1:25" x14ac:dyDescent="0.3">
      <c r="A2945" s="8" t="s">
        <v>33</v>
      </c>
      <c r="B2945" s="8" t="s">
        <v>5227</v>
      </c>
      <c r="C2945" s="8" t="s">
        <v>5228</v>
      </c>
      <c r="D2945" s="8" t="s">
        <v>34</v>
      </c>
      <c r="E2945" s="8"/>
      <c r="F2945" s="24">
        <v>0.289792855661828</v>
      </c>
      <c r="G2945" s="24">
        <v>0</v>
      </c>
      <c r="H2945" s="25">
        <v>61.880499999999998</v>
      </c>
      <c r="I2945" s="25">
        <v>21.384599999999999</v>
      </c>
      <c r="J2945" s="15">
        <v>945</v>
      </c>
      <c r="K2945" s="15">
        <v>243</v>
      </c>
      <c r="L2945" s="13">
        <v>0.34560000000000002</v>
      </c>
      <c r="M2945" s="7">
        <v>1.47239641</v>
      </c>
      <c r="N2945" s="26">
        <v>1</v>
      </c>
      <c r="O2945" s="27"/>
      <c r="P2945" s="8">
        <v>0.32083507439999998</v>
      </c>
      <c r="Q2945" s="24">
        <v>0.2898</v>
      </c>
      <c r="R2945" t="e">
        <f>IF($Q2945*100&gt;=VLOOKUP($O2945,margin_ranges!$A$5:$C$10,2,FALSE),IF($Q2945*100&lt;=VLOOKUP($O2945,margin_ranges!$A$5:$C$10,3,FALSE)+10,"IN RANGE","ABOVE RANGE"),"BELOW RANGE")</f>
        <v>#N/A</v>
      </c>
      <c r="S2945" t="e">
        <f>MIN(VLOOKUP($O2945,margin_ranges!$A$5:$D$10,4,FALSE),$P2945*100)</f>
        <v>#N/A</v>
      </c>
      <c r="T2945" s="29" t="e">
        <f>(1-$S2945/100)/(1-$F2945)-1</f>
        <v>#N/A</v>
      </c>
      <c r="U2945" s="19" t="str">
        <f>IF(ABS(IFERROR(T2945,0))&gt;0.05,INDEX(margin_ranges!$C$13:$C$16,MATCH($F2945*100,margin_ranges!$B$13:$B$16,1)),"")</f>
        <v/>
      </c>
      <c r="V2945" t="e">
        <f>MIN(VLOOKUP($U2945,margin_ranges!$A$5:$D$10,4,FALSE),$P2945*100)</f>
        <v>#N/A</v>
      </c>
      <c r="Y2945" s="29" t="e">
        <f t="shared" si="45"/>
        <v>#N/A</v>
      </c>
    </row>
    <row r="2946" spans="1:25" x14ac:dyDescent="0.3">
      <c r="A2946" s="8" t="s">
        <v>17</v>
      </c>
      <c r="B2946" s="8" t="s">
        <v>5227</v>
      </c>
      <c r="C2946" s="8" t="s">
        <v>5228</v>
      </c>
      <c r="D2946" s="8" t="s">
        <v>5229</v>
      </c>
      <c r="E2946" s="8" t="s">
        <v>5230</v>
      </c>
      <c r="F2946" s="24">
        <v>0.28999999999999998</v>
      </c>
      <c r="G2946" s="24">
        <v>0</v>
      </c>
      <c r="H2946" s="25">
        <v>1.1355</v>
      </c>
      <c r="I2946" s="25">
        <v>0.31440000000000001</v>
      </c>
      <c r="J2946" s="15">
        <v>13</v>
      </c>
      <c r="K2946" s="15">
        <v>3</v>
      </c>
      <c r="L2946" s="13">
        <v>0.27679999999999999</v>
      </c>
      <c r="M2946" s="7">
        <v>1.4093387900000001</v>
      </c>
      <c r="N2946" s="26">
        <v>1</v>
      </c>
      <c r="O2946" s="27" t="s">
        <v>22</v>
      </c>
      <c r="P2946" s="8">
        <v>0.29044740019999998</v>
      </c>
      <c r="Q2946" s="24">
        <v>0.28999999999999998</v>
      </c>
      <c r="R2946" t="str">
        <f>IF($Q2946*100&gt;=VLOOKUP($O2946,margin_ranges!$A$5:$C$10,2,FALSE),IF($Q2946*100&lt;=VLOOKUP($O2946,margin_ranges!$A$5:$C$10,3,FALSE)+10,"IN RANGE","ABOVE RANGE"),"BELOW RANGE")</f>
        <v>IN RANGE</v>
      </c>
      <c r="S2946">
        <f>MIN(VLOOKUP($O2946,margin_ranges!$A$5:$D$10,4,FALSE),$P2946*100)</f>
        <v>29.044740019999999</v>
      </c>
      <c r="T2946" s="29">
        <f>(1-$S2946/100)/(1-$F2946)-1</f>
        <v>-6.3014112676040845E-4</v>
      </c>
      <c r="U2946" s="19" t="str">
        <f>IF(ABS(IFERROR(T2946,0))&gt;0.05,INDEX(margin_ranges!$C$13:$C$16,MATCH($F2946*100,margin_ranges!$B$13:$B$16,1)),"")</f>
        <v/>
      </c>
      <c r="V2946" t="e">
        <f>MIN(VLOOKUP($U2946,margin_ranges!$A$5:$D$10,4,FALSE),$P2946*100)</f>
        <v>#N/A</v>
      </c>
      <c r="Y2946" s="29" t="e">
        <f t="shared" si="45"/>
        <v>#N/A</v>
      </c>
    </row>
    <row r="2947" spans="1:25" x14ac:dyDescent="0.3">
      <c r="A2947" s="8" t="s">
        <v>17</v>
      </c>
      <c r="B2947" s="8" t="s">
        <v>5227</v>
      </c>
      <c r="C2947" s="8" t="s">
        <v>5228</v>
      </c>
      <c r="D2947" s="8" t="s">
        <v>5231</v>
      </c>
      <c r="E2947" s="8" t="s">
        <v>5232</v>
      </c>
      <c r="F2947" s="24">
        <v>0.28999999999999998</v>
      </c>
      <c r="G2947" s="24">
        <v>0</v>
      </c>
      <c r="H2947" s="25">
        <v>26.550599999999999</v>
      </c>
      <c r="I2947" s="25">
        <v>3.7860999999999998</v>
      </c>
      <c r="J2947" s="15">
        <v>180</v>
      </c>
      <c r="K2947" s="15">
        <v>46</v>
      </c>
      <c r="L2947" s="13">
        <v>0.1426</v>
      </c>
      <c r="M2947" s="7">
        <v>1.5819171400000001</v>
      </c>
      <c r="N2947" s="26">
        <v>1</v>
      </c>
      <c r="O2947" s="27" t="s">
        <v>22</v>
      </c>
      <c r="P2947" s="8">
        <v>0.36785563929999998</v>
      </c>
      <c r="Q2947" s="24">
        <v>0.28999999999999998</v>
      </c>
      <c r="R2947" t="str">
        <f>IF($Q2947*100&gt;=VLOOKUP($O2947,margin_ranges!$A$5:$C$10,2,FALSE),IF($Q2947*100&lt;=VLOOKUP($O2947,margin_ranges!$A$5:$C$10,3,FALSE)+10,"IN RANGE","ABOVE RANGE"),"BELOW RANGE")</f>
        <v>IN RANGE</v>
      </c>
      <c r="S2947">
        <f>MIN(VLOOKUP($O2947,margin_ranges!$A$5:$D$10,4,FALSE),$P2947*100)</f>
        <v>29.75</v>
      </c>
      <c r="T2947" s="29">
        <f>(1-$S2947/100)/(1-$F2947)-1</f>
        <v>-1.0563380281690127E-2</v>
      </c>
      <c r="U2947" s="19" t="str">
        <f>IF(ABS(IFERROR(T2947,0))&gt;0.05,INDEX(margin_ranges!$C$13:$C$16,MATCH($F2947*100,margin_ranges!$B$13:$B$16,1)),"")</f>
        <v/>
      </c>
      <c r="V2947" t="e">
        <f>MIN(VLOOKUP($U2947,margin_ranges!$A$5:$D$10,4,FALSE),$P2947*100)</f>
        <v>#N/A</v>
      </c>
      <c r="Y2947" s="29" t="e">
        <f t="shared" si="45"/>
        <v>#N/A</v>
      </c>
    </row>
    <row r="2948" spans="1:25" x14ac:dyDescent="0.3">
      <c r="A2948" s="8" t="s">
        <v>17</v>
      </c>
      <c r="B2948" s="8" t="s">
        <v>5227</v>
      </c>
      <c r="C2948" s="8" t="s">
        <v>5228</v>
      </c>
      <c r="D2948" s="8" t="s">
        <v>5233</v>
      </c>
      <c r="E2948" s="8" t="s">
        <v>5234</v>
      </c>
      <c r="F2948" s="24">
        <v>0.28999999999999998</v>
      </c>
      <c r="G2948" s="24">
        <v>0</v>
      </c>
      <c r="H2948" s="25">
        <v>14.337899999999999</v>
      </c>
      <c r="I2948" s="25">
        <v>7.4607000000000001</v>
      </c>
      <c r="J2948" s="15">
        <v>322</v>
      </c>
      <c r="K2948" s="15">
        <v>83</v>
      </c>
      <c r="L2948" s="13">
        <v>0.52039999999999997</v>
      </c>
      <c r="M2948" s="7">
        <v>1.4405131600000001</v>
      </c>
      <c r="N2948" s="26">
        <v>1</v>
      </c>
      <c r="O2948" s="27" t="s">
        <v>22</v>
      </c>
      <c r="P2948" s="8">
        <v>0.3058029424</v>
      </c>
      <c r="Q2948" s="24">
        <v>0.28999999999999998</v>
      </c>
      <c r="R2948" t="str">
        <f>IF($Q2948*100&gt;=VLOOKUP($O2948,margin_ranges!$A$5:$C$10,2,FALSE),IF($Q2948*100&lt;=VLOOKUP($O2948,margin_ranges!$A$5:$C$10,3,FALSE)+10,"IN RANGE","ABOVE RANGE"),"BELOW RANGE")</f>
        <v>IN RANGE</v>
      </c>
      <c r="S2948">
        <f>MIN(VLOOKUP($O2948,margin_ranges!$A$5:$D$10,4,FALSE),$P2948*100)</f>
        <v>29.75</v>
      </c>
      <c r="T2948" s="29">
        <f>(1-$S2948/100)/(1-$F2948)-1</f>
        <v>-1.0563380281690127E-2</v>
      </c>
      <c r="U2948" s="19" t="str">
        <f>IF(ABS(IFERROR(T2948,0))&gt;0.05,INDEX(margin_ranges!$C$13:$C$16,MATCH($F2948*100,margin_ranges!$B$13:$B$16,1)),"")</f>
        <v/>
      </c>
      <c r="V2948" t="e">
        <f>MIN(VLOOKUP($U2948,margin_ranges!$A$5:$D$10,4,FALSE),$P2948*100)</f>
        <v>#N/A</v>
      </c>
      <c r="Y2948" s="29" t="e">
        <f t="shared" si="45"/>
        <v>#N/A</v>
      </c>
    </row>
    <row r="2949" spans="1:25" x14ac:dyDescent="0.3">
      <c r="A2949" s="8" t="s">
        <v>17</v>
      </c>
      <c r="B2949" s="8" t="s">
        <v>5227</v>
      </c>
      <c r="C2949" s="8" t="s">
        <v>5228</v>
      </c>
      <c r="D2949" s="8" t="s">
        <v>5235</v>
      </c>
      <c r="E2949" s="8" t="s">
        <v>5236</v>
      </c>
      <c r="F2949" s="24">
        <v>0.28999999999999998</v>
      </c>
      <c r="G2949" s="24">
        <v>0</v>
      </c>
      <c r="H2949" s="25">
        <v>2.3900999999999999</v>
      </c>
      <c r="I2949" s="25">
        <v>0.56359999999999999</v>
      </c>
      <c r="J2949" s="15">
        <v>24</v>
      </c>
      <c r="K2949" s="15">
        <v>6</v>
      </c>
      <c r="L2949" s="13">
        <v>0.23580000000000001</v>
      </c>
      <c r="M2949" s="7">
        <v>1.42479087</v>
      </c>
      <c r="N2949" s="26">
        <v>1</v>
      </c>
      <c r="O2949" s="27" t="s">
        <v>22</v>
      </c>
      <c r="P2949" s="8">
        <v>0.29814261320000002</v>
      </c>
      <c r="Q2949" s="24">
        <v>0.28999999999999998</v>
      </c>
      <c r="R2949" t="str">
        <f>IF($Q2949*100&gt;=VLOOKUP($O2949,margin_ranges!$A$5:$C$10,2,FALSE),IF($Q2949*100&lt;=VLOOKUP($O2949,margin_ranges!$A$5:$C$10,3,FALSE)+10,"IN RANGE","ABOVE RANGE"),"BELOW RANGE")</f>
        <v>IN RANGE</v>
      </c>
      <c r="S2949">
        <f>MIN(VLOOKUP($O2949,margin_ranges!$A$5:$D$10,4,FALSE),$P2949*100)</f>
        <v>29.75</v>
      </c>
      <c r="T2949" s="29">
        <f>(1-$S2949/100)/(1-$F2949)-1</f>
        <v>-1.0563380281690127E-2</v>
      </c>
      <c r="U2949" s="19" t="str">
        <f>IF(ABS(IFERROR(T2949,0))&gt;0.05,INDEX(margin_ranges!$C$13:$C$16,MATCH($F2949*100,margin_ranges!$B$13:$B$16,1)),"")</f>
        <v/>
      </c>
      <c r="V2949" t="e">
        <f>MIN(VLOOKUP($U2949,margin_ranges!$A$5:$D$10,4,FALSE),$P2949*100)</f>
        <v>#N/A</v>
      </c>
      <c r="Y2949" s="29" t="e">
        <f t="shared" si="45"/>
        <v>#N/A</v>
      </c>
    </row>
    <row r="2950" spans="1:25" x14ac:dyDescent="0.3">
      <c r="A2950" s="8" t="s">
        <v>17</v>
      </c>
      <c r="B2950" s="8" t="s">
        <v>5227</v>
      </c>
      <c r="C2950" s="8" t="s">
        <v>5228</v>
      </c>
      <c r="D2950" s="8" t="s">
        <v>5237</v>
      </c>
      <c r="E2950" s="8" t="s">
        <v>5238</v>
      </c>
      <c r="F2950" s="24">
        <v>0.28999999999999998</v>
      </c>
      <c r="G2950" s="24">
        <v>0</v>
      </c>
      <c r="H2950" s="25">
        <v>1.3493999999999999</v>
      </c>
      <c r="I2950" s="25">
        <v>0.67230000000000001</v>
      </c>
      <c r="J2950" s="15">
        <v>29</v>
      </c>
      <c r="K2950" s="15">
        <v>8</v>
      </c>
      <c r="L2950" s="13">
        <v>0.49819999999999998</v>
      </c>
      <c r="M2950" s="7">
        <v>1.4548129999999999</v>
      </c>
      <c r="N2950" s="26">
        <v>1</v>
      </c>
      <c r="O2950" s="27" t="s">
        <v>22</v>
      </c>
      <c r="P2950" s="8">
        <v>0.31262643600000001</v>
      </c>
      <c r="Q2950" s="24">
        <v>0.28999999999999998</v>
      </c>
      <c r="R2950" t="str">
        <f>IF($Q2950*100&gt;=VLOOKUP($O2950,margin_ranges!$A$5:$C$10,2,FALSE),IF($Q2950*100&lt;=VLOOKUP($O2950,margin_ranges!$A$5:$C$10,3,FALSE)+10,"IN RANGE","ABOVE RANGE"),"BELOW RANGE")</f>
        <v>IN RANGE</v>
      </c>
      <c r="S2950">
        <f>MIN(VLOOKUP($O2950,margin_ranges!$A$5:$D$10,4,FALSE),$P2950*100)</f>
        <v>29.75</v>
      </c>
      <c r="T2950" s="29">
        <f>(1-$S2950/100)/(1-$F2950)-1</f>
        <v>-1.0563380281690127E-2</v>
      </c>
      <c r="U2950" s="19" t="str">
        <f>IF(ABS(IFERROR(T2950,0))&gt;0.05,INDEX(margin_ranges!$C$13:$C$16,MATCH($F2950*100,margin_ranges!$B$13:$B$16,1)),"")</f>
        <v/>
      </c>
      <c r="V2950" t="e">
        <f>MIN(VLOOKUP($U2950,margin_ranges!$A$5:$D$10,4,FALSE),$P2950*100)</f>
        <v>#N/A</v>
      </c>
      <c r="Y2950" s="29" t="e">
        <f t="shared" si="45"/>
        <v>#N/A</v>
      </c>
    </row>
    <row r="2951" spans="1:25" x14ac:dyDescent="0.3">
      <c r="A2951" s="8" t="s">
        <v>17</v>
      </c>
      <c r="B2951" s="8" t="s">
        <v>5227</v>
      </c>
      <c r="C2951" s="8" t="s">
        <v>5228</v>
      </c>
      <c r="D2951" s="8" t="s">
        <v>5239</v>
      </c>
      <c r="E2951" s="8" t="s">
        <v>5240</v>
      </c>
      <c r="F2951" s="24">
        <v>0.28999999999999998</v>
      </c>
      <c r="G2951" s="24">
        <v>0</v>
      </c>
      <c r="H2951" s="25">
        <v>13.9716</v>
      </c>
      <c r="I2951" s="25">
        <v>7.4016999999999999</v>
      </c>
      <c r="J2951" s="15">
        <v>325</v>
      </c>
      <c r="K2951" s="15">
        <v>84</v>
      </c>
      <c r="L2951" s="13">
        <v>0.52980000000000005</v>
      </c>
      <c r="M2951" s="7">
        <v>1.4618901</v>
      </c>
      <c r="N2951" s="26">
        <v>1</v>
      </c>
      <c r="O2951" s="27" t="s">
        <v>22</v>
      </c>
      <c r="P2951" s="8">
        <v>0.3159540528</v>
      </c>
      <c r="Q2951" s="24">
        <v>0.28999999999999998</v>
      </c>
      <c r="R2951" t="str">
        <f>IF($Q2951*100&gt;=VLOOKUP($O2951,margin_ranges!$A$5:$C$10,2,FALSE),IF($Q2951*100&lt;=VLOOKUP($O2951,margin_ranges!$A$5:$C$10,3,FALSE)+10,"IN RANGE","ABOVE RANGE"),"BELOW RANGE")</f>
        <v>IN RANGE</v>
      </c>
      <c r="S2951">
        <f>MIN(VLOOKUP($O2951,margin_ranges!$A$5:$D$10,4,FALSE),$P2951*100)</f>
        <v>29.75</v>
      </c>
      <c r="T2951" s="29">
        <f>(1-$S2951/100)/(1-$F2951)-1</f>
        <v>-1.0563380281690127E-2</v>
      </c>
      <c r="U2951" s="19" t="str">
        <f>IF(ABS(IFERROR(T2951,0))&gt;0.05,INDEX(margin_ranges!$C$13:$C$16,MATCH($F2951*100,margin_ranges!$B$13:$B$16,1)),"")</f>
        <v/>
      </c>
      <c r="V2951" t="e">
        <f>MIN(VLOOKUP($U2951,margin_ranges!$A$5:$D$10,4,FALSE),$P2951*100)</f>
        <v>#N/A</v>
      </c>
      <c r="Y2951" s="29" t="e">
        <f t="shared" si="45"/>
        <v>#N/A</v>
      </c>
    </row>
    <row r="2952" spans="1:25" x14ac:dyDescent="0.3">
      <c r="A2952" s="8" t="s">
        <v>17</v>
      </c>
      <c r="B2952" s="8" t="s">
        <v>5227</v>
      </c>
      <c r="C2952" s="8" t="s">
        <v>5228</v>
      </c>
      <c r="D2952" s="8" t="s">
        <v>5241</v>
      </c>
      <c r="E2952" s="8" t="s">
        <v>5242</v>
      </c>
      <c r="F2952" s="24">
        <v>0.28999999999999998</v>
      </c>
      <c r="G2952" s="24">
        <v>0</v>
      </c>
      <c r="H2952" s="25">
        <v>1.9851000000000001</v>
      </c>
      <c r="I2952" s="25">
        <v>1.0764</v>
      </c>
      <c r="J2952" s="15">
        <v>46</v>
      </c>
      <c r="K2952" s="15">
        <v>12</v>
      </c>
      <c r="L2952" s="13">
        <v>0.54220000000000002</v>
      </c>
      <c r="M2952" s="7">
        <v>1.4330214299999999</v>
      </c>
      <c r="N2952" s="26">
        <v>1</v>
      </c>
      <c r="O2952" s="27" t="s">
        <v>22</v>
      </c>
      <c r="P2952" s="8">
        <v>0.30217373180000001</v>
      </c>
      <c r="Q2952" s="24">
        <v>0.28999999999999998</v>
      </c>
      <c r="R2952" t="str">
        <f>IF($Q2952*100&gt;=VLOOKUP($O2952,margin_ranges!$A$5:$C$10,2,FALSE),IF($Q2952*100&lt;=VLOOKUP($O2952,margin_ranges!$A$5:$C$10,3,FALSE)+10,"IN RANGE","ABOVE RANGE"),"BELOW RANGE")</f>
        <v>IN RANGE</v>
      </c>
      <c r="S2952">
        <f>MIN(VLOOKUP($O2952,margin_ranges!$A$5:$D$10,4,FALSE),$P2952*100)</f>
        <v>29.75</v>
      </c>
      <c r="T2952" s="29">
        <f>(1-$S2952/100)/(1-$F2952)-1</f>
        <v>-1.0563380281690127E-2</v>
      </c>
      <c r="U2952" s="19" t="str">
        <f>IF(ABS(IFERROR(T2952,0))&gt;0.05,INDEX(margin_ranges!$C$13:$C$16,MATCH($F2952*100,margin_ranges!$B$13:$B$16,1)),"")</f>
        <v/>
      </c>
      <c r="V2952" t="e">
        <f>MIN(VLOOKUP($U2952,margin_ranges!$A$5:$D$10,4,FALSE),$P2952*100)</f>
        <v>#N/A</v>
      </c>
      <c r="Y2952" s="29" t="e">
        <f t="shared" si="45"/>
        <v>#N/A</v>
      </c>
    </row>
    <row r="2953" spans="1:25" x14ac:dyDescent="0.3">
      <c r="A2953" s="8" t="s">
        <v>35</v>
      </c>
      <c r="B2953" s="8" t="s">
        <v>5243</v>
      </c>
      <c r="C2953" s="8" t="s">
        <v>34</v>
      </c>
      <c r="D2953" s="8" t="s">
        <v>34</v>
      </c>
      <c r="E2953" s="8"/>
      <c r="F2953" s="24">
        <v>0.28999999999999998</v>
      </c>
      <c r="G2953" s="24">
        <v>0</v>
      </c>
      <c r="H2953" s="25">
        <v>54.5351</v>
      </c>
      <c r="I2953" s="25">
        <v>7.8676000000000004</v>
      </c>
      <c r="J2953" s="15">
        <v>353</v>
      </c>
      <c r="K2953" s="15">
        <v>88</v>
      </c>
      <c r="L2953" s="13">
        <v>0.14430000000000001</v>
      </c>
      <c r="M2953" s="7">
        <v>1.4949458</v>
      </c>
      <c r="N2953" s="26">
        <v>1</v>
      </c>
      <c r="O2953" s="27"/>
      <c r="P2953" s="8">
        <v>0.33107942740000001</v>
      </c>
      <c r="Q2953" s="24">
        <v>0.28999999999999998</v>
      </c>
      <c r="R2953" t="e">
        <f>IF($Q2953*100&gt;=VLOOKUP($O2953,margin_ranges!$A$5:$C$10,2,FALSE),IF($Q2953*100&lt;=VLOOKUP($O2953,margin_ranges!$A$5:$C$10,3,FALSE)+10,"IN RANGE","ABOVE RANGE"),"BELOW RANGE")</f>
        <v>#N/A</v>
      </c>
      <c r="S2953" t="e">
        <f>MIN(VLOOKUP($O2953,margin_ranges!$A$5:$D$10,4,FALSE),$P2953*100)</f>
        <v>#N/A</v>
      </c>
      <c r="T2953" s="29" t="e">
        <f>(1-$S2953/100)/(1-$F2953)-1</f>
        <v>#N/A</v>
      </c>
      <c r="U2953" s="19" t="str">
        <f>IF(ABS(IFERROR(T2953,0))&gt;0.05,INDEX(margin_ranges!$C$13:$C$16,MATCH($F2953*100,margin_ranges!$B$13:$B$16,1)),"")</f>
        <v/>
      </c>
      <c r="V2953" t="e">
        <f>MIN(VLOOKUP($U2953,margin_ranges!$A$5:$D$10,4,FALSE),$P2953*100)</f>
        <v>#N/A</v>
      </c>
      <c r="Y2953" s="29" t="e">
        <f t="shared" si="45"/>
        <v>#N/A</v>
      </c>
    </row>
    <row r="2954" spans="1:25" x14ac:dyDescent="0.3">
      <c r="A2954" s="8" t="s">
        <v>33</v>
      </c>
      <c r="B2954" s="8" t="s">
        <v>5243</v>
      </c>
      <c r="C2954" s="8" t="s">
        <v>5244</v>
      </c>
      <c r="D2954" s="8" t="s">
        <v>34</v>
      </c>
      <c r="E2954" s="8"/>
      <c r="F2954" s="24">
        <v>0.28999999999999998</v>
      </c>
      <c r="G2954" s="24">
        <v>0</v>
      </c>
      <c r="H2954" s="25">
        <v>54.5351</v>
      </c>
      <c r="I2954" s="25">
        <v>7.8676000000000004</v>
      </c>
      <c r="J2954" s="15">
        <v>353</v>
      </c>
      <c r="K2954" s="15">
        <v>88</v>
      </c>
      <c r="L2954" s="13">
        <v>0.14430000000000001</v>
      </c>
      <c r="M2954" s="7">
        <v>1.4949458</v>
      </c>
      <c r="N2954" s="26">
        <v>1</v>
      </c>
      <c r="O2954" s="27"/>
      <c r="P2954" s="8">
        <v>0.33107942740000001</v>
      </c>
      <c r="Q2954" s="24">
        <v>0.28999999999999998</v>
      </c>
      <c r="R2954" t="e">
        <f>IF($Q2954*100&gt;=VLOOKUP($O2954,margin_ranges!$A$5:$C$10,2,FALSE),IF($Q2954*100&lt;=VLOOKUP($O2954,margin_ranges!$A$5:$C$10,3,FALSE)+10,"IN RANGE","ABOVE RANGE"),"BELOW RANGE")</f>
        <v>#N/A</v>
      </c>
      <c r="S2954" t="e">
        <f>MIN(VLOOKUP($O2954,margin_ranges!$A$5:$D$10,4,FALSE),$P2954*100)</f>
        <v>#N/A</v>
      </c>
      <c r="T2954" s="29" t="e">
        <f>(1-$S2954/100)/(1-$F2954)-1</f>
        <v>#N/A</v>
      </c>
      <c r="U2954" s="19" t="str">
        <f>IF(ABS(IFERROR(T2954,0))&gt;0.05,INDEX(margin_ranges!$C$13:$C$16,MATCH($F2954*100,margin_ranges!$B$13:$B$16,1)),"")</f>
        <v/>
      </c>
      <c r="V2954" t="e">
        <f>MIN(VLOOKUP($U2954,margin_ranges!$A$5:$D$10,4,FALSE),$P2954*100)</f>
        <v>#N/A</v>
      </c>
      <c r="Y2954" s="29" t="e">
        <f t="shared" si="45"/>
        <v>#N/A</v>
      </c>
    </row>
    <row r="2955" spans="1:25" x14ac:dyDescent="0.3">
      <c r="A2955" s="8" t="s">
        <v>17</v>
      </c>
      <c r="B2955" s="8" t="s">
        <v>5243</v>
      </c>
      <c r="C2955" s="8" t="s">
        <v>5244</v>
      </c>
      <c r="D2955" s="8" t="s">
        <v>5245</v>
      </c>
      <c r="E2955" s="8" t="s">
        <v>5246</v>
      </c>
      <c r="F2955" s="24">
        <v>0.28999999999999998</v>
      </c>
      <c r="G2955" s="24">
        <v>0</v>
      </c>
      <c r="H2955" s="25">
        <v>17.528500000000001</v>
      </c>
      <c r="I2955" s="25">
        <v>3.0167999999999999</v>
      </c>
      <c r="J2955" s="15">
        <v>133</v>
      </c>
      <c r="K2955" s="15">
        <v>33</v>
      </c>
      <c r="L2955" s="13">
        <v>0.1721</v>
      </c>
      <c r="M2955" s="7">
        <v>1.4708772299999999</v>
      </c>
      <c r="N2955" s="26">
        <v>1</v>
      </c>
      <c r="O2955" s="27" t="s">
        <v>22</v>
      </c>
      <c r="P2955" s="8">
        <v>0.32013360699999999</v>
      </c>
      <c r="Q2955" s="24">
        <v>0.28999999999999998</v>
      </c>
      <c r="R2955" t="str">
        <f>IF($Q2955*100&gt;=VLOOKUP($O2955,margin_ranges!$A$5:$C$10,2,FALSE),IF($Q2955*100&lt;=VLOOKUP($O2955,margin_ranges!$A$5:$C$10,3,FALSE)+10,"IN RANGE","ABOVE RANGE"),"BELOW RANGE")</f>
        <v>IN RANGE</v>
      </c>
      <c r="S2955">
        <f>MIN(VLOOKUP($O2955,margin_ranges!$A$5:$D$10,4,FALSE),$P2955*100)</f>
        <v>29.75</v>
      </c>
      <c r="T2955" s="29">
        <f>(1-$S2955/100)/(1-$F2955)-1</f>
        <v>-1.0563380281690127E-2</v>
      </c>
      <c r="U2955" s="19" t="str">
        <f>IF(ABS(IFERROR(T2955,0))&gt;0.05,INDEX(margin_ranges!$C$13:$C$16,MATCH($F2955*100,margin_ranges!$B$13:$B$16,1)),"")</f>
        <v/>
      </c>
      <c r="V2955" t="e">
        <f>MIN(VLOOKUP($U2955,margin_ranges!$A$5:$D$10,4,FALSE),$P2955*100)</f>
        <v>#N/A</v>
      </c>
      <c r="Y2955" s="29" t="e">
        <f t="shared" si="45"/>
        <v>#N/A</v>
      </c>
    </row>
    <row r="2956" spans="1:25" x14ac:dyDescent="0.3">
      <c r="A2956" s="8" t="s">
        <v>17</v>
      </c>
      <c r="B2956" s="8" t="s">
        <v>5243</v>
      </c>
      <c r="C2956" s="8" t="s">
        <v>5244</v>
      </c>
      <c r="D2956" s="8" t="s">
        <v>5247</v>
      </c>
      <c r="E2956" s="8" t="s">
        <v>5248</v>
      </c>
      <c r="F2956" s="24">
        <v>0.28999999999999998</v>
      </c>
      <c r="G2956" s="24">
        <v>0</v>
      </c>
      <c r="H2956" s="25">
        <v>18.990300000000001</v>
      </c>
      <c r="I2956" s="25">
        <v>1.9072</v>
      </c>
      <c r="J2956" s="15">
        <v>93</v>
      </c>
      <c r="K2956" s="15">
        <v>23</v>
      </c>
      <c r="L2956" s="13">
        <v>0.1004</v>
      </c>
      <c r="M2956" s="7">
        <v>1.6287442400000001</v>
      </c>
      <c r="N2956" s="26">
        <v>1</v>
      </c>
      <c r="O2956" s="27" t="s">
        <v>22</v>
      </c>
      <c r="P2956" s="8">
        <v>0.38603006270000001</v>
      </c>
      <c r="Q2956" s="24">
        <v>0.28999999999999998</v>
      </c>
      <c r="R2956" t="str">
        <f>IF($Q2956*100&gt;=VLOOKUP($O2956,margin_ranges!$A$5:$C$10,2,FALSE),IF($Q2956*100&lt;=VLOOKUP($O2956,margin_ranges!$A$5:$C$10,3,FALSE)+10,"IN RANGE","ABOVE RANGE"),"BELOW RANGE")</f>
        <v>IN RANGE</v>
      </c>
      <c r="S2956">
        <f>MIN(VLOOKUP($O2956,margin_ranges!$A$5:$D$10,4,FALSE),$P2956*100)</f>
        <v>29.75</v>
      </c>
      <c r="T2956" s="29">
        <f>(1-$S2956/100)/(1-$F2956)-1</f>
        <v>-1.0563380281690127E-2</v>
      </c>
      <c r="U2956" s="19" t="str">
        <f>IF(ABS(IFERROR(T2956,0))&gt;0.05,INDEX(margin_ranges!$C$13:$C$16,MATCH($F2956*100,margin_ranges!$B$13:$B$16,1)),"")</f>
        <v/>
      </c>
      <c r="V2956" t="e">
        <f>MIN(VLOOKUP($U2956,margin_ranges!$A$5:$D$10,4,FALSE),$P2956*100)</f>
        <v>#N/A</v>
      </c>
      <c r="Y2956" s="29" t="e">
        <f t="shared" si="45"/>
        <v>#N/A</v>
      </c>
    </row>
    <row r="2957" spans="1:25" x14ac:dyDescent="0.3">
      <c r="A2957" s="8" t="s">
        <v>17</v>
      </c>
      <c r="B2957" s="8" t="s">
        <v>5243</v>
      </c>
      <c r="C2957" s="8" t="s">
        <v>5244</v>
      </c>
      <c r="D2957" s="8" t="s">
        <v>5249</v>
      </c>
      <c r="E2957" s="8" t="s">
        <v>5250</v>
      </c>
      <c r="F2957" s="24">
        <v>0.28999999999999998</v>
      </c>
      <c r="G2957" s="24">
        <v>0</v>
      </c>
      <c r="H2957" s="25">
        <v>18.016300000000001</v>
      </c>
      <c r="I2957" s="25">
        <v>2.9436</v>
      </c>
      <c r="J2957" s="15">
        <v>127</v>
      </c>
      <c r="K2957" s="15">
        <v>31</v>
      </c>
      <c r="L2957" s="13">
        <v>0.16339999999999999</v>
      </c>
      <c r="M2957" s="7">
        <v>1.4329216199999999</v>
      </c>
      <c r="N2957" s="26">
        <v>1</v>
      </c>
      <c r="O2957" s="27" t="s">
        <v>22</v>
      </c>
      <c r="P2957" s="8">
        <v>0.302125123</v>
      </c>
      <c r="Q2957" s="24">
        <v>0.28999999999999998</v>
      </c>
      <c r="R2957" t="str">
        <f>IF($Q2957*100&gt;=VLOOKUP($O2957,margin_ranges!$A$5:$C$10,2,FALSE),IF($Q2957*100&lt;=VLOOKUP($O2957,margin_ranges!$A$5:$C$10,3,FALSE)+10,"IN RANGE","ABOVE RANGE"),"BELOW RANGE")</f>
        <v>IN RANGE</v>
      </c>
      <c r="S2957">
        <f>MIN(VLOOKUP($O2957,margin_ranges!$A$5:$D$10,4,FALSE),$P2957*100)</f>
        <v>29.75</v>
      </c>
      <c r="T2957" s="29">
        <f>(1-$S2957/100)/(1-$F2957)-1</f>
        <v>-1.0563380281690127E-2</v>
      </c>
      <c r="U2957" s="19" t="str">
        <f>IF(ABS(IFERROR(T2957,0))&gt;0.05,INDEX(margin_ranges!$C$13:$C$16,MATCH($F2957*100,margin_ranges!$B$13:$B$16,1)),"")</f>
        <v/>
      </c>
      <c r="V2957" t="e">
        <f>MIN(VLOOKUP($U2957,margin_ranges!$A$5:$D$10,4,FALSE),$P2957*100)</f>
        <v>#N/A</v>
      </c>
      <c r="Y2957" s="29" t="e">
        <f t="shared" si="45"/>
        <v>#N/A</v>
      </c>
    </row>
    <row r="2958" spans="1:25" x14ac:dyDescent="0.3">
      <c r="A2958" s="8" t="s">
        <v>35</v>
      </c>
      <c r="B2958" s="8" t="s">
        <v>5251</v>
      </c>
      <c r="C2958" s="8" t="s">
        <v>34</v>
      </c>
      <c r="D2958" s="8" t="s">
        <v>34</v>
      </c>
      <c r="E2958" s="8"/>
      <c r="F2958" s="24">
        <v>0.34045546506135699</v>
      </c>
      <c r="G2958" s="24">
        <v>0.99234434999999999</v>
      </c>
      <c r="H2958" s="25">
        <v>514.03449999999998</v>
      </c>
      <c r="I2958" s="25">
        <v>99.662400000000005</v>
      </c>
      <c r="J2958" s="15">
        <v>701</v>
      </c>
      <c r="K2958" s="15">
        <v>214</v>
      </c>
      <c r="L2958" s="13">
        <v>0.19389999999999999</v>
      </c>
      <c r="M2958" s="7">
        <v>0.23458746999999999</v>
      </c>
      <c r="N2958" s="26">
        <v>2.9999000000000001E-2</v>
      </c>
      <c r="O2958" s="27"/>
      <c r="P2958" s="8">
        <v>0.87212019559999998</v>
      </c>
      <c r="Q2958" s="24">
        <v>0.34050000000000002</v>
      </c>
      <c r="R2958" t="e">
        <f>IF($Q2958*100&gt;=VLOOKUP($O2958,margin_ranges!$A$5:$C$10,2,FALSE),IF($Q2958*100&lt;=VLOOKUP($O2958,margin_ranges!$A$5:$C$10,3,FALSE)+10,"IN RANGE","ABOVE RANGE"),"BELOW RANGE")</f>
        <v>#N/A</v>
      </c>
      <c r="S2958" t="e">
        <f>MIN(VLOOKUP($O2958,margin_ranges!$A$5:$D$10,4,FALSE),$P2958*100)</f>
        <v>#N/A</v>
      </c>
      <c r="T2958" s="29" t="e">
        <f>(1-$S2958/100)/(1-$F2958)-1</f>
        <v>#N/A</v>
      </c>
      <c r="U2958" s="19" t="str">
        <f>IF(ABS(IFERROR(T2958,0))&gt;0.05,INDEX(margin_ranges!$C$13:$C$16,MATCH($F2958*100,margin_ranges!$B$13:$B$16,1)),"")</f>
        <v/>
      </c>
      <c r="V2958" t="e">
        <f>MIN(VLOOKUP($U2958,margin_ranges!$A$5:$D$10,4,FALSE),$P2958*100)</f>
        <v>#N/A</v>
      </c>
      <c r="Y2958" s="29" t="e">
        <f t="shared" ref="Y2958:Y3021" si="46">(1-$V2958/100)/(1-$F2958)-1</f>
        <v>#N/A</v>
      </c>
    </row>
    <row r="2959" spans="1:25" x14ac:dyDescent="0.3">
      <c r="A2959" s="8" t="s">
        <v>33</v>
      </c>
      <c r="B2959" s="8" t="s">
        <v>5251</v>
      </c>
      <c r="C2959" s="8" t="s">
        <v>5252</v>
      </c>
      <c r="D2959" s="8" t="s">
        <v>34</v>
      </c>
      <c r="E2959" s="8"/>
      <c r="F2959" s="24">
        <v>0.34045546506135699</v>
      </c>
      <c r="G2959" s="24">
        <v>0.99234434999999999</v>
      </c>
      <c r="H2959" s="25">
        <v>514.03449999999998</v>
      </c>
      <c r="I2959" s="25">
        <v>99.662400000000005</v>
      </c>
      <c r="J2959" s="15">
        <v>701</v>
      </c>
      <c r="K2959" s="15">
        <v>214</v>
      </c>
      <c r="L2959" s="13">
        <v>0.19389999999999999</v>
      </c>
      <c r="M2959" s="7">
        <v>0.23458746999999999</v>
      </c>
      <c r="N2959" s="26">
        <v>2.9999000000000001E-2</v>
      </c>
      <c r="O2959" s="27"/>
      <c r="P2959" s="8">
        <v>0.87212019559999998</v>
      </c>
      <c r="Q2959" s="24">
        <v>0.34050000000000002</v>
      </c>
      <c r="R2959" t="e">
        <f>IF($Q2959*100&gt;=VLOOKUP($O2959,margin_ranges!$A$5:$C$10,2,FALSE),IF($Q2959*100&lt;=VLOOKUP($O2959,margin_ranges!$A$5:$C$10,3,FALSE)+10,"IN RANGE","ABOVE RANGE"),"BELOW RANGE")</f>
        <v>#N/A</v>
      </c>
      <c r="S2959" t="e">
        <f>MIN(VLOOKUP($O2959,margin_ranges!$A$5:$D$10,4,FALSE),$P2959*100)</f>
        <v>#N/A</v>
      </c>
      <c r="T2959" s="29" t="e">
        <f>(1-$S2959/100)/(1-$F2959)-1</f>
        <v>#N/A</v>
      </c>
      <c r="U2959" s="19" t="str">
        <f>IF(ABS(IFERROR(T2959,0))&gt;0.05,INDEX(margin_ranges!$C$13:$C$16,MATCH($F2959*100,margin_ranges!$B$13:$B$16,1)),"")</f>
        <v/>
      </c>
      <c r="V2959" t="e">
        <f>MIN(VLOOKUP($U2959,margin_ranges!$A$5:$D$10,4,FALSE),$P2959*100)</f>
        <v>#N/A</v>
      </c>
      <c r="Y2959" s="29" t="e">
        <f t="shared" si="46"/>
        <v>#N/A</v>
      </c>
    </row>
    <row r="2960" spans="1:25" x14ac:dyDescent="0.3">
      <c r="A2960" s="8" t="s">
        <v>17</v>
      </c>
      <c r="B2960" s="8" t="s">
        <v>5251</v>
      </c>
      <c r="C2960" s="8" t="s">
        <v>5252</v>
      </c>
      <c r="D2960" s="28" t="s">
        <v>5253</v>
      </c>
      <c r="E2960" s="8" t="s">
        <v>5254</v>
      </c>
      <c r="F2960" s="24">
        <v>0.38999999999999901</v>
      </c>
      <c r="G2960" s="24">
        <v>1</v>
      </c>
      <c r="H2960" s="25">
        <v>185.26779999999999</v>
      </c>
      <c r="I2960" s="25">
        <v>23.913799999999998</v>
      </c>
      <c r="J2960" s="15">
        <v>349</v>
      </c>
      <c r="K2960" s="15">
        <v>124</v>
      </c>
      <c r="L2960" s="13">
        <v>0.12909999999999999</v>
      </c>
      <c r="M2960" s="7">
        <v>0.48579839000000002</v>
      </c>
      <c r="N2960" s="26">
        <v>0.03</v>
      </c>
      <c r="O2960" s="27" t="s">
        <v>22</v>
      </c>
      <c r="P2960" s="8">
        <v>0.93824598699999995</v>
      </c>
      <c r="Q2960" s="24">
        <v>0.39</v>
      </c>
      <c r="R2960" t="str">
        <f>IF($Q2960*100&gt;=VLOOKUP($O2960,margin_ranges!$A$5:$C$10,2,FALSE),IF($Q2960*100&lt;=VLOOKUP($O2960,margin_ranges!$A$5:$C$10,3,FALSE)+10,"IN RANGE","ABOVE RANGE"),"BELOW RANGE")</f>
        <v>IN RANGE</v>
      </c>
      <c r="S2960">
        <f>MIN(VLOOKUP($O2960,margin_ranges!$A$5:$D$10,4,FALSE),$P2960*100)</f>
        <v>29.75</v>
      </c>
      <c r="T2960" s="29">
        <f>(1-$S2960/100)/(1-$F2960)-1</f>
        <v>0.1516393442622932</v>
      </c>
      <c r="U2960" s="19" t="str">
        <f>IF(ABS(IFERROR(T2960,0))&gt;0.05,INDEX(margin_ranges!$C$13:$C$16,MATCH($F2960*100,margin_ranges!$B$13:$B$16,1)),"")</f>
        <v>Margin Over Fill (Type C)</v>
      </c>
      <c r="V2960">
        <f>MIN(VLOOKUP($U2960,margin_ranges!$A$5:$D$10,4,FALSE),$P2960*100)</f>
        <v>43</v>
      </c>
      <c r="Y2960" s="29">
        <f t="shared" si="46"/>
        <v>-6.5573770491804684E-2</v>
      </c>
    </row>
    <row r="2961" spans="1:25" x14ac:dyDescent="0.3">
      <c r="A2961" s="8" t="s">
        <v>17</v>
      </c>
      <c r="B2961" s="8" t="s">
        <v>5251</v>
      </c>
      <c r="C2961" s="8" t="s">
        <v>5252</v>
      </c>
      <c r="D2961" s="8" t="s">
        <v>5255</v>
      </c>
      <c r="E2961" s="8" t="s">
        <v>5256</v>
      </c>
      <c r="F2961" s="24">
        <v>0.28999999999999898</v>
      </c>
      <c r="G2961" s="24">
        <v>1</v>
      </c>
      <c r="H2961" s="25">
        <v>323.27420000000001</v>
      </c>
      <c r="I2961" s="25">
        <v>74.363900000000001</v>
      </c>
      <c r="J2961" s="15">
        <v>347</v>
      </c>
      <c r="K2961" s="15">
        <v>88</v>
      </c>
      <c r="L2961" s="13">
        <v>0.23</v>
      </c>
      <c r="M2961" s="7">
        <v>0.15576493999999999</v>
      </c>
      <c r="N2961" s="26">
        <v>0.03</v>
      </c>
      <c r="O2961" s="27" t="s">
        <v>22</v>
      </c>
      <c r="P2961" s="8">
        <v>0.80740210189999995</v>
      </c>
      <c r="Q2961" s="24">
        <v>0.28999999999999998</v>
      </c>
      <c r="R2961" t="str">
        <f>IF($Q2961*100&gt;=VLOOKUP($O2961,margin_ranges!$A$5:$C$10,2,FALSE),IF($Q2961*100&lt;=VLOOKUP($O2961,margin_ranges!$A$5:$C$10,3,FALSE)+10,"IN RANGE","ABOVE RANGE"),"BELOW RANGE")</f>
        <v>IN RANGE</v>
      </c>
      <c r="S2961">
        <f>MIN(VLOOKUP($O2961,margin_ranges!$A$5:$D$10,4,FALSE),$P2961*100)</f>
        <v>29.75</v>
      </c>
      <c r="T2961" s="29">
        <f>(1-$S2961/100)/(1-$F2961)-1</f>
        <v>-1.056338028169157E-2</v>
      </c>
      <c r="U2961" s="19" t="str">
        <f>IF(ABS(IFERROR(T2961,0))&gt;0.05,INDEX(margin_ranges!$C$13:$C$16,MATCH($F2961*100,margin_ranges!$B$13:$B$16,1)),"")</f>
        <v/>
      </c>
      <c r="V2961" t="e">
        <f>MIN(VLOOKUP($U2961,margin_ranges!$A$5:$D$10,4,FALSE),$P2961*100)</f>
        <v>#N/A</v>
      </c>
      <c r="Y2961" s="29" t="e">
        <f t="shared" si="46"/>
        <v>#N/A</v>
      </c>
    </row>
    <row r="2962" spans="1:25" x14ac:dyDescent="0.3">
      <c r="A2962" s="8" t="s">
        <v>35</v>
      </c>
      <c r="B2962" s="8" t="s">
        <v>5257</v>
      </c>
      <c r="C2962" s="8" t="s">
        <v>34</v>
      </c>
      <c r="D2962" s="8" t="s">
        <v>34</v>
      </c>
      <c r="E2962" s="8"/>
      <c r="F2962" s="24">
        <v>0.25283834168115898</v>
      </c>
      <c r="G2962" s="24">
        <v>0.94876892000000002</v>
      </c>
      <c r="H2962" s="25">
        <v>7051.9970000000003</v>
      </c>
      <c r="I2962" s="25">
        <v>926.82140000000004</v>
      </c>
      <c r="J2962" s="15">
        <v>21569</v>
      </c>
      <c r="K2962" s="15">
        <v>4618</v>
      </c>
      <c r="L2962" s="13">
        <v>0.13139999999999999</v>
      </c>
      <c r="M2962" s="7">
        <v>0.77573086000000002</v>
      </c>
      <c r="N2962" s="26">
        <v>0.46092699999999998</v>
      </c>
      <c r="O2962" s="27"/>
      <c r="P2962" s="8">
        <v>0.40581582649999998</v>
      </c>
      <c r="Q2962" s="24">
        <v>0.25280000000000002</v>
      </c>
      <c r="R2962" t="e">
        <f>IF($Q2962*100&gt;=VLOOKUP($O2962,margin_ranges!$A$5:$C$10,2,FALSE),IF($Q2962*100&lt;=VLOOKUP($O2962,margin_ranges!$A$5:$C$10,3,FALSE)+10,"IN RANGE","ABOVE RANGE"),"BELOW RANGE")</f>
        <v>#N/A</v>
      </c>
      <c r="S2962" t="e">
        <f>MIN(VLOOKUP($O2962,margin_ranges!$A$5:$D$10,4,FALSE),$P2962*100)</f>
        <v>#N/A</v>
      </c>
      <c r="T2962" s="29" t="e">
        <f>(1-$S2962/100)/(1-$F2962)-1</f>
        <v>#N/A</v>
      </c>
      <c r="U2962" s="19" t="str">
        <f>IF(ABS(IFERROR(T2962,0))&gt;0.05,INDEX(margin_ranges!$C$13:$C$16,MATCH($F2962*100,margin_ranges!$B$13:$B$16,1)),"")</f>
        <v/>
      </c>
      <c r="V2962" t="e">
        <f>MIN(VLOOKUP($U2962,margin_ranges!$A$5:$D$10,4,FALSE),$P2962*100)</f>
        <v>#N/A</v>
      </c>
      <c r="Y2962" s="29" t="e">
        <f t="shared" si="46"/>
        <v>#N/A</v>
      </c>
    </row>
    <row r="2963" spans="1:25" x14ac:dyDescent="0.3">
      <c r="A2963" s="8" t="s">
        <v>33</v>
      </c>
      <c r="B2963" s="8" t="s">
        <v>5257</v>
      </c>
      <c r="C2963" s="8" t="s">
        <v>5258</v>
      </c>
      <c r="D2963" s="8" t="s">
        <v>34</v>
      </c>
      <c r="E2963" s="8"/>
      <c r="F2963" s="24">
        <v>0.25283834168115898</v>
      </c>
      <c r="G2963" s="24">
        <v>0.94876892000000002</v>
      </c>
      <c r="H2963" s="25">
        <v>7051.9970000000003</v>
      </c>
      <c r="I2963" s="25">
        <v>926.82140000000004</v>
      </c>
      <c r="J2963" s="15">
        <v>21569</v>
      </c>
      <c r="K2963" s="15">
        <v>4618</v>
      </c>
      <c r="L2963" s="13">
        <v>0.13139999999999999</v>
      </c>
      <c r="M2963" s="7">
        <v>0.77573086000000002</v>
      </c>
      <c r="N2963" s="26">
        <v>0.46092699999999998</v>
      </c>
      <c r="O2963" s="27"/>
      <c r="P2963" s="8">
        <v>0.40581582649999998</v>
      </c>
      <c r="Q2963" s="24">
        <v>0.25280000000000002</v>
      </c>
      <c r="R2963" t="e">
        <f>IF($Q2963*100&gt;=VLOOKUP($O2963,margin_ranges!$A$5:$C$10,2,FALSE),IF($Q2963*100&lt;=VLOOKUP($O2963,margin_ranges!$A$5:$C$10,3,FALSE)+10,"IN RANGE","ABOVE RANGE"),"BELOW RANGE")</f>
        <v>#N/A</v>
      </c>
      <c r="S2963" t="e">
        <f>MIN(VLOOKUP($O2963,margin_ranges!$A$5:$D$10,4,FALSE),$P2963*100)</f>
        <v>#N/A</v>
      </c>
      <c r="T2963" s="29" t="e">
        <f>(1-$S2963/100)/(1-$F2963)-1</f>
        <v>#N/A</v>
      </c>
      <c r="U2963" s="19" t="str">
        <f>IF(ABS(IFERROR(T2963,0))&gt;0.05,INDEX(margin_ranges!$C$13:$C$16,MATCH($F2963*100,margin_ranges!$B$13:$B$16,1)),"")</f>
        <v/>
      </c>
      <c r="V2963" t="e">
        <f>MIN(VLOOKUP($U2963,margin_ranges!$A$5:$D$10,4,FALSE),$P2963*100)</f>
        <v>#N/A</v>
      </c>
      <c r="Y2963" s="29" t="e">
        <f t="shared" si="46"/>
        <v>#N/A</v>
      </c>
    </row>
    <row r="2964" spans="1:25" x14ac:dyDescent="0.3">
      <c r="A2964" s="8" t="s">
        <v>17</v>
      </c>
      <c r="B2964" s="8" t="s">
        <v>5257</v>
      </c>
      <c r="C2964" s="8" t="s">
        <v>5258</v>
      </c>
      <c r="D2964" s="8" t="s">
        <v>5319</v>
      </c>
      <c r="E2964" s="8" t="s">
        <v>5320</v>
      </c>
      <c r="F2964" s="24">
        <v>0.4</v>
      </c>
      <c r="G2964" s="24">
        <v>1</v>
      </c>
      <c r="H2964" s="25">
        <v>74.989400000000003</v>
      </c>
      <c r="I2964" s="25">
        <v>37.5794</v>
      </c>
      <c r="J2964" s="15">
        <v>775</v>
      </c>
      <c r="K2964" s="15">
        <v>310</v>
      </c>
      <c r="L2964" s="13">
        <v>0.50109999999999999</v>
      </c>
      <c r="M2964" s="7">
        <v>0.68709096000000003</v>
      </c>
      <c r="N2964" s="26">
        <v>0.1</v>
      </c>
      <c r="O2964" s="27" t="s">
        <v>22</v>
      </c>
      <c r="P2964" s="8">
        <v>0.85445886270000004</v>
      </c>
      <c r="Q2964" s="24">
        <v>0.4</v>
      </c>
      <c r="R2964" t="str">
        <f>IF($Q2964*100&gt;=VLOOKUP($O2964,margin_ranges!$A$5:$C$10,2,FALSE),IF($Q2964*100&lt;=VLOOKUP($O2964,margin_ranges!$A$5:$C$10,3,FALSE)+10,"IN RANGE","ABOVE RANGE"),"BELOW RANGE")</f>
        <v>IN RANGE</v>
      </c>
      <c r="S2964">
        <f>MIN(VLOOKUP($O2964,margin_ranges!$A$5:$D$10,4,FALSE),$P2964*100)</f>
        <v>29.75</v>
      </c>
      <c r="T2964" s="29">
        <f>(1-$S2964/100)/(1-$F2964)-1</f>
        <v>0.17083333333333339</v>
      </c>
      <c r="U2964" s="19" t="str">
        <f>IF(ABS(IFERROR(T2964,0))&gt;0.05,INDEX(margin_ranges!$C$13:$C$16,MATCH($F2964*100,margin_ranges!$B$13:$B$16,1)),"")</f>
        <v>Margin Over Fill (Type C)</v>
      </c>
      <c r="V2964">
        <f>MIN(VLOOKUP($U2964,margin_ranges!$A$5:$D$10,4,FALSE),$P2964*100)</f>
        <v>43</v>
      </c>
      <c r="Y2964" s="29">
        <f t="shared" si="46"/>
        <v>-4.9999999999999822E-2</v>
      </c>
    </row>
    <row r="2965" spans="1:25" x14ac:dyDescent="0.3">
      <c r="A2965" s="8" t="s">
        <v>17</v>
      </c>
      <c r="B2965" s="8" t="s">
        <v>5257</v>
      </c>
      <c r="C2965" s="8" t="s">
        <v>5258</v>
      </c>
      <c r="D2965" s="8" t="s">
        <v>5259</v>
      </c>
      <c r="E2965" s="8" t="s">
        <v>5260</v>
      </c>
      <c r="F2965" s="24">
        <v>0.25</v>
      </c>
      <c r="G2965" s="24">
        <v>1</v>
      </c>
      <c r="H2965" s="25">
        <v>262.26490000000001</v>
      </c>
      <c r="I2965" s="25">
        <v>4.2813999999999997</v>
      </c>
      <c r="J2965" s="15">
        <v>109</v>
      </c>
      <c r="K2965" s="15">
        <v>27</v>
      </c>
      <c r="L2965" s="13">
        <v>1.6299999999999999E-2</v>
      </c>
      <c r="M2965" s="7">
        <v>0.85041708000000005</v>
      </c>
      <c r="N2965" s="26">
        <v>0.6</v>
      </c>
      <c r="O2965" s="27" t="s">
        <v>95</v>
      </c>
      <c r="P2965" s="8">
        <v>0.2944638443</v>
      </c>
      <c r="Q2965" s="24">
        <v>0.25</v>
      </c>
      <c r="R2965" t="str">
        <f>IF($Q2965*100&gt;=VLOOKUP($O2965,margin_ranges!$A$5:$C$10,2,FALSE),IF($Q2965*100&lt;=VLOOKUP($O2965,margin_ranges!$A$5:$C$10,3,FALSE)+10,"IN RANGE","ABOVE RANGE"),"BELOW RANGE")</f>
        <v>IN RANGE</v>
      </c>
      <c r="S2965">
        <f>MIN(VLOOKUP($O2965,margin_ranges!$A$5:$D$10,4,FALSE),$P2965*100)</f>
        <v>19.75</v>
      </c>
      <c r="T2965" s="29">
        <f>(1-$S2965/100)/(1-$F2965)-1</f>
        <v>7.0000000000000062E-2</v>
      </c>
      <c r="U2965" s="19" t="str">
        <f>IF(ABS(IFERROR(T2965,0))&gt;0.05,INDEX(margin_ranges!$C$13:$C$16,MATCH($F2965*100,margin_ranges!$B$13:$B$16,1)),"")</f>
        <v>Balanced (Type B)</v>
      </c>
      <c r="V2965">
        <f>MIN(VLOOKUP($U2965,margin_ranges!$A$5:$D$10,4,FALSE),$P2965*100)</f>
        <v>29.446384429999998</v>
      </c>
      <c r="Y2965" s="29">
        <f t="shared" si="46"/>
        <v>-5.9285125733333444E-2</v>
      </c>
    </row>
    <row r="2966" spans="1:25" x14ac:dyDescent="0.3">
      <c r="A2966" s="8" t="s">
        <v>17</v>
      </c>
      <c r="B2966" s="8" t="s">
        <v>5257</v>
      </c>
      <c r="C2966" s="8" t="s">
        <v>5258</v>
      </c>
      <c r="D2966" s="8" t="s">
        <v>5267</v>
      </c>
      <c r="E2966" s="8" t="s">
        <v>5268</v>
      </c>
      <c r="F2966" s="24">
        <v>0.34</v>
      </c>
      <c r="G2966" s="24">
        <v>0</v>
      </c>
      <c r="H2966" s="25">
        <v>1.6424000000000001</v>
      </c>
      <c r="I2966" s="25">
        <v>0.94710000000000005</v>
      </c>
      <c r="J2966" s="15">
        <v>18</v>
      </c>
      <c r="K2966" s="15">
        <v>6</v>
      </c>
      <c r="L2966" s="13">
        <v>0.57669999999999999</v>
      </c>
      <c r="M2966" s="7">
        <v>0.64615385000000003</v>
      </c>
      <c r="N2966" s="26">
        <v>0.1</v>
      </c>
      <c r="O2966" s="27" t="s">
        <v>22</v>
      </c>
      <c r="P2966" s="8">
        <v>0.84523809520000004</v>
      </c>
      <c r="Q2966" s="24">
        <v>0.34</v>
      </c>
      <c r="R2966" t="str">
        <f>IF($Q2966*100&gt;=VLOOKUP($O2966,margin_ranges!$A$5:$C$10,2,FALSE),IF($Q2966*100&lt;=VLOOKUP($O2966,margin_ranges!$A$5:$C$10,3,FALSE)+10,"IN RANGE","ABOVE RANGE"),"BELOW RANGE")</f>
        <v>IN RANGE</v>
      </c>
      <c r="S2966">
        <f>MIN(VLOOKUP($O2966,margin_ranges!$A$5:$D$10,4,FALSE),$P2966*100)</f>
        <v>29.75</v>
      </c>
      <c r="T2966" s="29">
        <f>(1-$S2966/100)/(1-$F2966)-1</f>
        <v>6.4393939393939448E-2</v>
      </c>
      <c r="U2966" s="19" t="str">
        <f>IF(ABS(IFERROR(T2966,0))&gt;0.05,INDEX(margin_ranges!$C$13:$C$16,MATCH($F2966*100,margin_ranges!$B$13:$B$16,1)),"")</f>
        <v>Balanced (Type B)</v>
      </c>
      <c r="V2966">
        <f>MIN(VLOOKUP($U2966,margin_ranges!$A$5:$D$10,4,FALSE),$P2966*100)</f>
        <v>29.75</v>
      </c>
      <c r="Y2966" s="29">
        <f t="shared" si="46"/>
        <v>6.4393939393939448E-2</v>
      </c>
    </row>
    <row r="2967" spans="1:25" x14ac:dyDescent="0.3">
      <c r="A2967" s="8" t="s">
        <v>17</v>
      </c>
      <c r="B2967" s="8" t="s">
        <v>5257</v>
      </c>
      <c r="C2967" s="8" t="s">
        <v>5258</v>
      </c>
      <c r="D2967" s="8" t="s">
        <v>5325</v>
      </c>
      <c r="E2967" s="8" t="s">
        <v>5326</v>
      </c>
      <c r="F2967" s="24">
        <v>0.20334832634911501</v>
      </c>
      <c r="G2967" s="24">
        <v>1</v>
      </c>
      <c r="H2967" s="25">
        <v>182.77789999999999</v>
      </c>
      <c r="I2967" s="25">
        <v>1.8512999999999999</v>
      </c>
      <c r="J2967" s="15">
        <v>42</v>
      </c>
      <c r="K2967" s="15">
        <v>8</v>
      </c>
      <c r="L2967" s="13">
        <v>1.01E-2</v>
      </c>
      <c r="M2967" s="7">
        <v>0.75315224999999997</v>
      </c>
      <c r="N2967" s="26">
        <v>0.6</v>
      </c>
      <c r="O2967" s="27" t="s">
        <v>92</v>
      </c>
      <c r="P2967" s="8">
        <v>0.20334832629999999</v>
      </c>
      <c r="Q2967" s="24">
        <v>0.25</v>
      </c>
      <c r="R2967" t="str">
        <f>IF($Q2967*100&gt;=VLOOKUP($O2967,margin_ranges!$A$5:$C$10,2,FALSE),IF($Q2967*100&lt;=VLOOKUP($O2967,margin_ranges!$A$5:$C$10,3,FALSE)+10,"IN RANGE","ABOVE RANGE"),"BELOW RANGE")</f>
        <v>IN RANGE</v>
      </c>
      <c r="S2967">
        <f>MIN(VLOOKUP($O2967,margin_ranges!$A$5:$D$10,4,FALSE),$P2967*100)</f>
        <v>20.334832630000001</v>
      </c>
      <c r="T2967" s="29">
        <f>(1-$S2967/100)/(1-$F2967)-1</f>
        <v>6.1651794780459568E-11</v>
      </c>
      <c r="U2967" s="19" t="str">
        <f>IF(ABS(IFERROR(T2967,0))&gt;0.05,INDEX(margin_ranges!$C$13:$C$16,MATCH($F2967*100,margin_ranges!$B$13:$B$16,1)),"")</f>
        <v/>
      </c>
      <c r="V2967" t="e">
        <f>MIN(VLOOKUP($U2967,margin_ranges!$A$5:$D$10,4,FALSE),$P2967*100)</f>
        <v>#N/A</v>
      </c>
      <c r="Y2967" s="29" t="e">
        <f t="shared" si="46"/>
        <v>#N/A</v>
      </c>
    </row>
    <row r="2968" spans="1:25" x14ac:dyDescent="0.3">
      <c r="A2968" s="8" t="s">
        <v>17</v>
      </c>
      <c r="B2968" s="8" t="s">
        <v>5257</v>
      </c>
      <c r="C2968" s="8" t="s">
        <v>5258</v>
      </c>
      <c r="D2968" s="8" t="s">
        <v>5287</v>
      </c>
      <c r="E2968" s="8" t="s">
        <v>5288</v>
      </c>
      <c r="F2968" s="24">
        <v>0.24410272503791999</v>
      </c>
      <c r="G2968" s="24">
        <v>0</v>
      </c>
      <c r="H2968" s="25">
        <v>2.2168999999999999</v>
      </c>
      <c r="I2968" s="25">
        <v>0.5161</v>
      </c>
      <c r="J2968" s="15">
        <v>12</v>
      </c>
      <c r="K2968" s="15">
        <v>3</v>
      </c>
      <c r="L2968" s="13">
        <v>0.23280000000000001</v>
      </c>
      <c r="M2968" s="7">
        <v>0.79375865000000001</v>
      </c>
      <c r="N2968" s="26">
        <v>0.6</v>
      </c>
      <c r="O2968" s="27" t="s">
        <v>22</v>
      </c>
      <c r="P2968" s="8">
        <v>0.24410272499999999</v>
      </c>
      <c r="Q2968" s="24">
        <v>0.27</v>
      </c>
      <c r="R2968" t="str">
        <f>IF($Q2968*100&gt;=VLOOKUP($O2968,margin_ranges!$A$5:$C$10,2,FALSE),IF($Q2968*100&lt;=VLOOKUP($O2968,margin_ranges!$A$5:$C$10,3,FALSE)+10,"IN RANGE","ABOVE RANGE"),"BELOW RANGE")</f>
        <v>IN RANGE</v>
      </c>
      <c r="S2968">
        <f>MIN(VLOOKUP($O2968,margin_ranges!$A$5:$D$10,4,FALSE),$P2968*100)</f>
        <v>24.410272499999998</v>
      </c>
      <c r="T2968" s="29">
        <f>(1-$S2968/100)/(1-$F2968)-1</f>
        <v>5.0165649412292623E-11</v>
      </c>
      <c r="U2968" s="19" t="str">
        <f>IF(ABS(IFERROR(T2968,0))&gt;0.05,INDEX(margin_ranges!$C$13:$C$16,MATCH($F2968*100,margin_ranges!$B$13:$B$16,1)),"")</f>
        <v/>
      </c>
      <c r="V2968" t="e">
        <f>MIN(VLOOKUP($U2968,margin_ranges!$A$5:$D$10,4,FALSE),$P2968*100)</f>
        <v>#N/A</v>
      </c>
      <c r="Y2968" s="29" t="e">
        <f t="shared" si="46"/>
        <v>#N/A</v>
      </c>
    </row>
    <row r="2969" spans="1:25" x14ac:dyDescent="0.3">
      <c r="A2969" s="8" t="s">
        <v>17</v>
      </c>
      <c r="B2969" s="8" t="s">
        <v>5257</v>
      </c>
      <c r="C2969" s="8" t="s">
        <v>5258</v>
      </c>
      <c r="D2969" s="8" t="s">
        <v>5333</v>
      </c>
      <c r="E2969" s="8" t="s">
        <v>5334</v>
      </c>
      <c r="F2969" s="24">
        <v>0.28050409713436802</v>
      </c>
      <c r="G2969" s="24">
        <v>0</v>
      </c>
      <c r="H2969" s="25">
        <v>19.3261</v>
      </c>
      <c r="I2969" s="25">
        <v>8.7024000000000008</v>
      </c>
      <c r="J2969" s="15">
        <v>163</v>
      </c>
      <c r="K2969" s="15">
        <v>46</v>
      </c>
      <c r="L2969" s="13">
        <v>0.45029999999999998</v>
      </c>
      <c r="M2969" s="7">
        <v>0.62543789000000005</v>
      </c>
      <c r="N2969" s="26">
        <v>0.45</v>
      </c>
      <c r="O2969" s="27" t="s">
        <v>22</v>
      </c>
      <c r="P2969" s="8">
        <v>0.28050409710000002</v>
      </c>
      <c r="Q2969" s="24">
        <v>0.34</v>
      </c>
      <c r="R2969" t="str">
        <f>IF($Q2969*100&gt;=VLOOKUP($O2969,margin_ranges!$A$5:$C$10,2,FALSE),IF($Q2969*100&lt;=VLOOKUP($O2969,margin_ranges!$A$5:$C$10,3,FALSE)+10,"IN RANGE","ABOVE RANGE"),"BELOW RANGE")</f>
        <v>IN RANGE</v>
      </c>
      <c r="S2969">
        <f>MIN(VLOOKUP($O2969,margin_ranges!$A$5:$D$10,4,FALSE),$P2969*100)</f>
        <v>28.05040971</v>
      </c>
      <c r="T2969" s="29">
        <f>(1-$S2969/100)/(1-$F2969)-1</f>
        <v>4.7766679500682585E-11</v>
      </c>
      <c r="U2969" s="19" t="str">
        <f>IF(ABS(IFERROR(T2969,0))&gt;0.05,INDEX(margin_ranges!$C$13:$C$16,MATCH($F2969*100,margin_ranges!$B$13:$B$16,1)),"")</f>
        <v/>
      </c>
      <c r="V2969" t="e">
        <f>MIN(VLOOKUP($U2969,margin_ranges!$A$5:$D$10,4,FALSE),$P2969*100)</f>
        <v>#N/A</v>
      </c>
      <c r="Y2969" s="29" t="e">
        <f t="shared" si="46"/>
        <v>#N/A</v>
      </c>
    </row>
    <row r="2970" spans="1:25" x14ac:dyDescent="0.3">
      <c r="A2970" s="8" t="s">
        <v>17</v>
      </c>
      <c r="B2970" s="8" t="s">
        <v>5257</v>
      </c>
      <c r="C2970" s="8" t="s">
        <v>5258</v>
      </c>
      <c r="D2970" s="8" t="s">
        <v>5285</v>
      </c>
      <c r="E2970" s="8" t="s">
        <v>5286</v>
      </c>
      <c r="F2970" s="24">
        <v>0.16182331653711801</v>
      </c>
      <c r="G2970" s="24">
        <v>1</v>
      </c>
      <c r="H2970" s="25">
        <v>633.51909999999998</v>
      </c>
      <c r="I2970" s="25">
        <v>28.2485</v>
      </c>
      <c r="J2970" s="15">
        <v>607</v>
      </c>
      <c r="K2970" s="15">
        <v>98</v>
      </c>
      <c r="L2970" s="13">
        <v>4.4600000000000001E-2</v>
      </c>
      <c r="M2970" s="7">
        <v>0.71583953</v>
      </c>
      <c r="N2970" s="26">
        <v>0.6</v>
      </c>
      <c r="O2970" s="27" t="s">
        <v>92</v>
      </c>
      <c r="P2970" s="8">
        <v>0.16182331650000001</v>
      </c>
      <c r="Q2970" s="24">
        <v>0.23</v>
      </c>
      <c r="R2970" t="str">
        <f>IF($Q2970*100&gt;=VLOOKUP($O2970,margin_ranges!$A$5:$C$10,2,FALSE),IF($Q2970*100&lt;=VLOOKUP($O2970,margin_ranges!$A$5:$C$10,3,FALSE)+10,"IN RANGE","ABOVE RANGE"),"BELOW RANGE")</f>
        <v>IN RANGE</v>
      </c>
      <c r="S2970">
        <f>MIN(VLOOKUP($O2970,margin_ranges!$A$5:$D$10,4,FALSE),$P2970*100)</f>
        <v>16.182331650000002</v>
      </c>
      <c r="T2970" s="29">
        <f>(1-$S2970/100)/(1-$F2970)-1</f>
        <v>4.4284131917038394E-11</v>
      </c>
      <c r="U2970" s="19" t="str">
        <f>IF(ABS(IFERROR(T2970,0))&gt;0.05,INDEX(margin_ranges!$C$13:$C$16,MATCH($F2970*100,margin_ranges!$B$13:$B$16,1)),"")</f>
        <v/>
      </c>
      <c r="V2970" t="e">
        <f>MIN(VLOOKUP($U2970,margin_ranges!$A$5:$D$10,4,FALSE),$P2970*100)</f>
        <v>#N/A</v>
      </c>
      <c r="Y2970" s="29" t="e">
        <f t="shared" si="46"/>
        <v>#N/A</v>
      </c>
    </row>
    <row r="2971" spans="1:25" x14ac:dyDescent="0.3">
      <c r="A2971" s="8" t="s">
        <v>17</v>
      </c>
      <c r="B2971" s="8" t="s">
        <v>5257</v>
      </c>
      <c r="C2971" s="8" t="s">
        <v>5258</v>
      </c>
      <c r="D2971" s="8" t="s">
        <v>5313</v>
      </c>
      <c r="E2971" s="8" t="s">
        <v>5314</v>
      </c>
      <c r="F2971" s="24">
        <v>0.18879265543055099</v>
      </c>
      <c r="G2971" s="24">
        <v>1</v>
      </c>
      <c r="H2971" s="25">
        <v>899.59040000000005</v>
      </c>
      <c r="I2971" s="25">
        <v>103.7689</v>
      </c>
      <c r="J2971" s="15">
        <v>2686</v>
      </c>
      <c r="K2971" s="15">
        <v>507</v>
      </c>
      <c r="L2971" s="13">
        <v>0.1154</v>
      </c>
      <c r="M2971" s="7">
        <v>0.86291132000000004</v>
      </c>
      <c r="N2971" s="26">
        <v>0.7</v>
      </c>
      <c r="O2971" s="27" t="s">
        <v>22</v>
      </c>
      <c r="P2971" s="8">
        <v>0.18879265540000001</v>
      </c>
      <c r="Q2971" s="24">
        <v>0.23</v>
      </c>
      <c r="R2971" t="str">
        <f>IF($Q2971*100&gt;=VLOOKUP($O2971,margin_ranges!$A$5:$C$10,2,FALSE),IF($Q2971*100&lt;=VLOOKUP($O2971,margin_ranges!$A$5:$C$10,3,FALSE)+10,"IN RANGE","ABOVE RANGE"),"BELOW RANGE")</f>
        <v>IN RANGE</v>
      </c>
      <c r="S2971">
        <f>MIN(VLOOKUP($O2971,margin_ranges!$A$5:$D$10,4,FALSE),$P2971*100)</f>
        <v>18.879265540000002</v>
      </c>
      <c r="T2971" s="29">
        <f>(1-$S2971/100)/(1-$F2971)-1</f>
        <v>3.7661207485939485E-11</v>
      </c>
      <c r="U2971" s="19" t="str">
        <f>IF(ABS(IFERROR(T2971,0))&gt;0.05,INDEX(margin_ranges!$C$13:$C$16,MATCH($F2971*100,margin_ranges!$B$13:$B$16,1)),"")</f>
        <v/>
      </c>
      <c r="V2971" t="e">
        <f>MIN(VLOOKUP($U2971,margin_ranges!$A$5:$D$10,4,FALSE),$P2971*100)</f>
        <v>#N/A</v>
      </c>
      <c r="Y2971" s="29" t="e">
        <f t="shared" si="46"/>
        <v>#N/A</v>
      </c>
    </row>
    <row r="2972" spans="1:25" x14ac:dyDescent="0.3">
      <c r="A2972" s="8" t="s">
        <v>17</v>
      </c>
      <c r="B2972" s="8" t="s">
        <v>5257</v>
      </c>
      <c r="C2972" s="8" t="s">
        <v>5258</v>
      </c>
      <c r="D2972" s="8" t="s">
        <v>5283</v>
      </c>
      <c r="E2972" s="8" t="s">
        <v>5284</v>
      </c>
      <c r="F2972" s="24">
        <v>0.18044639402959201</v>
      </c>
      <c r="G2972" s="24">
        <v>1</v>
      </c>
      <c r="H2972" s="25">
        <v>2488.2494000000002</v>
      </c>
      <c r="I2972" s="25">
        <v>284.6909</v>
      </c>
      <c r="J2972" s="15">
        <v>7295</v>
      </c>
      <c r="K2972" s="15">
        <v>1316</v>
      </c>
      <c r="L2972" s="13">
        <v>0.1144</v>
      </c>
      <c r="M2972" s="7">
        <v>0.85412350999999997</v>
      </c>
      <c r="N2972" s="26">
        <v>0.7</v>
      </c>
      <c r="O2972" s="27" t="s">
        <v>22</v>
      </c>
      <c r="P2972" s="8">
        <v>0.18044639400000001</v>
      </c>
      <c r="Q2972" s="24">
        <v>0.23</v>
      </c>
      <c r="R2972" t="str">
        <f>IF($Q2972*100&gt;=VLOOKUP($O2972,margin_ranges!$A$5:$C$10,2,FALSE),IF($Q2972*100&lt;=VLOOKUP($O2972,margin_ranges!$A$5:$C$10,3,FALSE)+10,"IN RANGE","ABOVE RANGE"),"BELOW RANGE")</f>
        <v>IN RANGE</v>
      </c>
      <c r="S2972">
        <f>MIN(VLOOKUP($O2972,margin_ranges!$A$5:$D$10,4,FALSE),$P2972*100)</f>
        <v>18.044639400000001</v>
      </c>
      <c r="T2972" s="29">
        <f>(1-$S2972/100)/(1-$F2972)-1</f>
        <v>3.6107339340674116E-11</v>
      </c>
      <c r="U2972" s="19" t="str">
        <f>IF(ABS(IFERROR(T2972,0))&gt;0.05,INDEX(margin_ranges!$C$13:$C$16,MATCH($F2972*100,margin_ranges!$B$13:$B$16,1)),"")</f>
        <v/>
      </c>
      <c r="V2972" t="e">
        <f>MIN(VLOOKUP($U2972,margin_ranges!$A$5:$D$10,4,FALSE),$P2972*100)</f>
        <v>#N/A</v>
      </c>
      <c r="Y2972" s="29" t="e">
        <f t="shared" si="46"/>
        <v>#N/A</v>
      </c>
    </row>
    <row r="2973" spans="1:25" x14ac:dyDescent="0.3">
      <c r="A2973" s="8" t="s">
        <v>17</v>
      </c>
      <c r="B2973" s="8" t="s">
        <v>5257</v>
      </c>
      <c r="C2973" s="8" t="s">
        <v>5258</v>
      </c>
      <c r="D2973" s="8" t="s">
        <v>5265</v>
      </c>
      <c r="E2973" s="8" t="s">
        <v>5266</v>
      </c>
      <c r="F2973" s="24">
        <v>0.19431950382725799</v>
      </c>
      <c r="G2973" s="24">
        <v>1</v>
      </c>
      <c r="H2973" s="25">
        <v>202.53370000000001</v>
      </c>
      <c r="I2973" s="25">
        <v>2.5888</v>
      </c>
      <c r="J2973" s="15">
        <v>58</v>
      </c>
      <c r="K2973" s="15">
        <v>11</v>
      </c>
      <c r="L2973" s="13">
        <v>1.2800000000000001E-2</v>
      </c>
      <c r="M2973" s="7">
        <v>0.74471208</v>
      </c>
      <c r="N2973" s="26">
        <v>0.6</v>
      </c>
      <c r="O2973" s="27" t="s">
        <v>92</v>
      </c>
      <c r="P2973" s="8">
        <v>0.19431950379999999</v>
      </c>
      <c r="Q2973" s="24">
        <v>0.25</v>
      </c>
      <c r="R2973" t="str">
        <f>IF($Q2973*100&gt;=VLOOKUP($O2973,margin_ranges!$A$5:$C$10,2,FALSE),IF($Q2973*100&lt;=VLOOKUP($O2973,margin_ranges!$A$5:$C$10,3,FALSE)+10,"IN RANGE","ABOVE RANGE"),"BELOW RANGE")</f>
        <v>IN RANGE</v>
      </c>
      <c r="S2973">
        <f>MIN(VLOOKUP($O2973,margin_ranges!$A$5:$D$10,4,FALSE),$P2973*100)</f>
        <v>19.43195038</v>
      </c>
      <c r="T2973" s="29">
        <f>(1-$S2973/100)/(1-$F2973)-1</f>
        <v>3.3832270318612245E-11</v>
      </c>
      <c r="U2973" s="19" t="str">
        <f>IF(ABS(IFERROR(T2973,0))&gt;0.05,INDEX(margin_ranges!$C$13:$C$16,MATCH($F2973*100,margin_ranges!$B$13:$B$16,1)),"")</f>
        <v/>
      </c>
      <c r="V2973" t="e">
        <f>MIN(VLOOKUP($U2973,margin_ranges!$A$5:$D$10,4,FALSE),$P2973*100)</f>
        <v>#N/A</v>
      </c>
      <c r="Y2973" s="29" t="e">
        <f t="shared" si="46"/>
        <v>#N/A</v>
      </c>
    </row>
    <row r="2974" spans="1:25" x14ac:dyDescent="0.3">
      <c r="A2974" s="8" t="s">
        <v>17</v>
      </c>
      <c r="B2974" s="8" t="s">
        <v>5257</v>
      </c>
      <c r="C2974" s="8" t="s">
        <v>5258</v>
      </c>
      <c r="D2974" s="8" t="s">
        <v>5305</v>
      </c>
      <c r="E2974" s="8" t="s">
        <v>5306</v>
      </c>
      <c r="F2974" s="24">
        <v>0.21956216642592899</v>
      </c>
      <c r="G2974" s="24">
        <v>0</v>
      </c>
      <c r="H2974" s="25">
        <v>3.9005999999999998</v>
      </c>
      <c r="I2974" s="25">
        <v>0.68020000000000003</v>
      </c>
      <c r="J2974" s="15">
        <v>21</v>
      </c>
      <c r="K2974" s="15">
        <v>6</v>
      </c>
      <c r="L2974" s="13">
        <v>0.1744</v>
      </c>
      <c r="M2974" s="7">
        <v>1.0250656300000001</v>
      </c>
      <c r="N2974" s="26">
        <v>0.8</v>
      </c>
      <c r="O2974" s="27" t="s">
        <v>22</v>
      </c>
      <c r="P2974" s="8">
        <v>0.21956216640000001</v>
      </c>
      <c r="Q2974" s="24">
        <v>0.27</v>
      </c>
      <c r="R2974" t="str">
        <f>IF($Q2974*100&gt;=VLOOKUP($O2974,margin_ranges!$A$5:$C$10,2,FALSE),IF($Q2974*100&lt;=VLOOKUP($O2974,margin_ranges!$A$5:$C$10,3,FALSE)+10,"IN RANGE","ABOVE RANGE"),"BELOW RANGE")</f>
        <v>IN RANGE</v>
      </c>
      <c r="S2974">
        <f>MIN(VLOOKUP($O2974,margin_ranges!$A$5:$D$10,4,FALSE),$P2974*100)</f>
        <v>21.956216640000001</v>
      </c>
      <c r="T2974" s="29">
        <f>(1-$S2974/100)/(1-$F2974)-1</f>
        <v>3.3223646056512735E-11</v>
      </c>
      <c r="U2974" s="19" t="str">
        <f>IF(ABS(IFERROR(T2974,0))&gt;0.05,INDEX(margin_ranges!$C$13:$C$16,MATCH($F2974*100,margin_ranges!$B$13:$B$16,1)),"")</f>
        <v/>
      </c>
      <c r="V2974" t="e">
        <f>MIN(VLOOKUP($U2974,margin_ranges!$A$5:$D$10,4,FALSE),$P2974*100)</f>
        <v>#N/A</v>
      </c>
      <c r="Y2974" s="29" t="e">
        <f t="shared" si="46"/>
        <v>#N/A</v>
      </c>
    </row>
    <row r="2975" spans="1:25" x14ac:dyDescent="0.3">
      <c r="A2975" s="8" t="s">
        <v>17</v>
      </c>
      <c r="B2975" s="8" t="s">
        <v>5257</v>
      </c>
      <c r="C2975" s="8" t="s">
        <v>5258</v>
      </c>
      <c r="D2975" s="8" t="s">
        <v>5311</v>
      </c>
      <c r="E2975" s="8" t="s">
        <v>5312</v>
      </c>
      <c r="F2975" s="24">
        <v>0.27666883411647702</v>
      </c>
      <c r="G2975" s="24">
        <v>0</v>
      </c>
      <c r="H2975" s="25">
        <v>22.68</v>
      </c>
      <c r="I2975" s="25">
        <v>8.4225999999999992</v>
      </c>
      <c r="J2975" s="15">
        <v>175</v>
      </c>
      <c r="K2975" s="15">
        <v>48</v>
      </c>
      <c r="L2975" s="13">
        <v>0.37140000000000001</v>
      </c>
      <c r="M2975" s="7">
        <v>0.69124631000000003</v>
      </c>
      <c r="N2975" s="26">
        <v>0.5</v>
      </c>
      <c r="O2975" s="27" t="s">
        <v>22</v>
      </c>
      <c r="P2975" s="8">
        <v>0.27666883409999998</v>
      </c>
      <c r="Q2975" s="24">
        <v>0.32</v>
      </c>
      <c r="R2975" t="str">
        <f>IF($Q2975*100&gt;=VLOOKUP($O2975,margin_ranges!$A$5:$C$10,2,FALSE),IF($Q2975*100&lt;=VLOOKUP($O2975,margin_ranges!$A$5:$C$10,3,FALSE)+10,"IN RANGE","ABOVE RANGE"),"BELOW RANGE")</f>
        <v>IN RANGE</v>
      </c>
      <c r="S2975">
        <f>MIN(VLOOKUP($O2975,margin_ranges!$A$5:$D$10,4,FALSE),$P2975*100)</f>
        <v>27.666883409999997</v>
      </c>
      <c r="T2975" s="29">
        <f>(1-$S2975/100)/(1-$F2975)-1</f>
        <v>2.2779333974654037E-11</v>
      </c>
      <c r="U2975" s="19" t="str">
        <f>IF(ABS(IFERROR(T2975,0))&gt;0.05,INDEX(margin_ranges!$C$13:$C$16,MATCH($F2975*100,margin_ranges!$B$13:$B$16,1)),"")</f>
        <v/>
      </c>
      <c r="V2975" t="e">
        <f>MIN(VLOOKUP($U2975,margin_ranges!$A$5:$D$10,4,FALSE),$P2975*100)</f>
        <v>#N/A</v>
      </c>
      <c r="Y2975" s="29" t="e">
        <f t="shared" si="46"/>
        <v>#N/A</v>
      </c>
    </row>
    <row r="2976" spans="1:25" x14ac:dyDescent="0.3">
      <c r="A2976" s="8" t="s">
        <v>17</v>
      </c>
      <c r="B2976" s="8" t="s">
        <v>5257</v>
      </c>
      <c r="C2976" s="8" t="s">
        <v>5258</v>
      </c>
      <c r="D2976" s="8" t="s">
        <v>5321</v>
      </c>
      <c r="E2976" s="8" t="s">
        <v>5322</v>
      </c>
      <c r="F2976" s="24">
        <v>0.23010615480683</v>
      </c>
      <c r="G2976" s="24">
        <v>0</v>
      </c>
      <c r="H2976" s="25">
        <v>4.0823999999999998</v>
      </c>
      <c r="I2976" s="25">
        <v>0.27010000000000001</v>
      </c>
      <c r="J2976" s="15">
        <v>8</v>
      </c>
      <c r="K2976" s="15">
        <v>2</v>
      </c>
      <c r="L2976" s="13">
        <v>6.6199999999999995E-2</v>
      </c>
      <c r="M2976" s="7">
        <v>0.97416027999999999</v>
      </c>
      <c r="N2976" s="26">
        <v>0.75</v>
      </c>
      <c r="O2976" s="27" t="s">
        <v>22</v>
      </c>
      <c r="P2976" s="8">
        <v>0.23010615479999999</v>
      </c>
      <c r="Q2976" s="24">
        <v>0.28000000000000003</v>
      </c>
      <c r="R2976" t="str">
        <f>IF($Q2976*100&gt;=VLOOKUP($O2976,margin_ranges!$A$5:$C$10,2,FALSE),IF($Q2976*100&lt;=VLOOKUP($O2976,margin_ranges!$A$5:$C$10,3,FALSE)+10,"IN RANGE","ABOVE RANGE"),"BELOW RANGE")</f>
        <v>IN RANGE</v>
      </c>
      <c r="S2976">
        <f>MIN(VLOOKUP($O2976,margin_ranges!$A$5:$D$10,4,FALSE),$P2976*100)</f>
        <v>23.010615479999998</v>
      </c>
      <c r="T2976" s="29">
        <f>(1-$S2976/100)/(1-$F2976)-1</f>
        <v>8.8713481005697759E-12</v>
      </c>
      <c r="U2976" s="19" t="str">
        <f>IF(ABS(IFERROR(T2976,0))&gt;0.05,INDEX(margin_ranges!$C$13:$C$16,MATCH($F2976*100,margin_ranges!$B$13:$B$16,1)),"")</f>
        <v/>
      </c>
      <c r="V2976" t="e">
        <f>MIN(VLOOKUP($U2976,margin_ranges!$A$5:$D$10,4,FALSE),$P2976*100)</f>
        <v>#N/A</v>
      </c>
      <c r="Y2976" s="29" t="e">
        <f t="shared" si="46"/>
        <v>#N/A</v>
      </c>
    </row>
    <row r="2977" spans="1:25" x14ac:dyDescent="0.3">
      <c r="A2977" s="8" t="s">
        <v>17</v>
      </c>
      <c r="B2977" s="8" t="s">
        <v>5257</v>
      </c>
      <c r="C2977" s="8" t="s">
        <v>5258</v>
      </c>
      <c r="D2977" s="8" t="s">
        <v>5303</v>
      </c>
      <c r="E2977" s="8" t="s">
        <v>5304</v>
      </c>
      <c r="F2977" s="24">
        <v>0.26058561719360801</v>
      </c>
      <c r="G2977" s="24">
        <v>0</v>
      </c>
      <c r="H2977" s="25">
        <v>6.0259999999999998</v>
      </c>
      <c r="I2977" s="25">
        <v>0.70250000000000001</v>
      </c>
      <c r="J2977" s="15">
        <v>21</v>
      </c>
      <c r="K2977" s="15">
        <v>6</v>
      </c>
      <c r="L2977" s="13">
        <v>0.1166</v>
      </c>
      <c r="M2977" s="7">
        <v>1.01431622</v>
      </c>
      <c r="N2977" s="26">
        <v>0.75</v>
      </c>
      <c r="O2977" s="27" t="s">
        <v>22</v>
      </c>
      <c r="P2977" s="8">
        <v>0.26058561720000001</v>
      </c>
      <c r="Q2977" s="24">
        <v>0.32</v>
      </c>
      <c r="R2977" t="str">
        <f>IF($Q2977*100&gt;=VLOOKUP($O2977,margin_ranges!$A$5:$C$10,2,FALSE),IF($Q2977*100&lt;=VLOOKUP($O2977,margin_ranges!$A$5:$C$10,3,FALSE)+10,"IN RANGE","ABOVE RANGE"),"BELOW RANGE")</f>
        <v>IN RANGE</v>
      </c>
      <c r="S2977">
        <f>MIN(VLOOKUP($O2977,margin_ranges!$A$5:$D$10,4,FALSE),$P2977*100)</f>
        <v>26.05856172</v>
      </c>
      <c r="T2977" s="29">
        <f>(1-$S2977/100)/(1-$F2977)-1</f>
        <v>-8.6446405589413189E-12</v>
      </c>
      <c r="U2977" s="19" t="str">
        <f>IF(ABS(IFERROR(T2977,0))&gt;0.05,INDEX(margin_ranges!$C$13:$C$16,MATCH($F2977*100,margin_ranges!$B$13:$B$16,1)),"")</f>
        <v/>
      </c>
      <c r="V2977" t="e">
        <f>MIN(VLOOKUP($U2977,margin_ranges!$A$5:$D$10,4,FALSE),$P2977*100)</f>
        <v>#N/A</v>
      </c>
      <c r="Y2977" s="29" t="e">
        <f t="shared" si="46"/>
        <v>#N/A</v>
      </c>
    </row>
    <row r="2978" spans="1:25" x14ac:dyDescent="0.3">
      <c r="A2978" s="8" t="s">
        <v>17</v>
      </c>
      <c r="B2978" s="8" t="s">
        <v>5257</v>
      </c>
      <c r="C2978" s="8" t="s">
        <v>5258</v>
      </c>
      <c r="D2978" s="8" t="s">
        <v>5331</v>
      </c>
      <c r="E2978" s="8" t="s">
        <v>5332</v>
      </c>
      <c r="F2978" s="24">
        <v>0.13223278718989001</v>
      </c>
      <c r="G2978" s="24">
        <v>1</v>
      </c>
      <c r="H2978" s="25">
        <v>213.9913</v>
      </c>
      <c r="I2978" s="25">
        <v>10.0063</v>
      </c>
      <c r="J2978" s="15">
        <v>208</v>
      </c>
      <c r="K2978" s="15">
        <v>27</v>
      </c>
      <c r="L2978" s="13">
        <v>4.6800000000000001E-2</v>
      </c>
      <c r="M2978" s="7">
        <v>0.69142967</v>
      </c>
      <c r="N2978" s="26">
        <v>0.6</v>
      </c>
      <c r="O2978" s="27" t="s">
        <v>92</v>
      </c>
      <c r="P2978" s="8">
        <v>0.13223278720000001</v>
      </c>
      <c r="Q2978" s="24">
        <v>0.15</v>
      </c>
      <c r="R2978" t="str">
        <f>IF($Q2978*100&gt;=VLOOKUP($O2978,margin_ranges!$A$5:$C$10,2,FALSE),IF($Q2978*100&lt;=VLOOKUP($O2978,margin_ranges!$A$5:$C$10,3,FALSE)+10,"IN RANGE","ABOVE RANGE"),"BELOW RANGE")</f>
        <v>BELOW RANGE</v>
      </c>
      <c r="S2978">
        <f>MIN(VLOOKUP($O2978,margin_ranges!$A$5:$D$10,4,FALSE),$P2978*100)</f>
        <v>13.223278720000001</v>
      </c>
      <c r="T2978" s="29">
        <f>(1-$S2978/100)/(1-$F2978)-1</f>
        <v>-1.1650458375811468E-11</v>
      </c>
      <c r="U2978" s="19" t="str">
        <f>IF(ABS(IFERROR(T2978,0))&gt;0.05,INDEX(margin_ranges!$C$13:$C$16,MATCH($F2978*100,margin_ranges!$B$13:$B$16,1)),"")</f>
        <v/>
      </c>
      <c r="V2978" t="e">
        <f>MIN(VLOOKUP($U2978,margin_ranges!$A$5:$D$10,4,FALSE),$P2978*100)</f>
        <v>#N/A</v>
      </c>
      <c r="Y2978" s="29" t="e">
        <f t="shared" si="46"/>
        <v>#N/A</v>
      </c>
    </row>
    <row r="2979" spans="1:25" x14ac:dyDescent="0.3">
      <c r="A2979" s="8" t="s">
        <v>17</v>
      </c>
      <c r="B2979" s="8" t="s">
        <v>5257</v>
      </c>
      <c r="C2979" s="8" t="s">
        <v>5258</v>
      </c>
      <c r="D2979" s="8" t="s">
        <v>5307</v>
      </c>
      <c r="E2979" s="8" t="s">
        <v>5308</v>
      </c>
      <c r="F2979" s="24">
        <v>0.18882530177414</v>
      </c>
      <c r="G2979" s="24">
        <v>1</v>
      </c>
      <c r="H2979" s="25">
        <v>1120.4021</v>
      </c>
      <c r="I2979" s="25">
        <v>107.72790000000001</v>
      </c>
      <c r="J2979" s="15">
        <v>2789</v>
      </c>
      <c r="K2979" s="15">
        <v>527</v>
      </c>
      <c r="L2979" s="13">
        <v>9.6199999999999994E-2</v>
      </c>
      <c r="M2979" s="7">
        <v>0.86294605000000002</v>
      </c>
      <c r="N2979" s="26">
        <v>0.7</v>
      </c>
      <c r="O2979" s="27" t="s">
        <v>22</v>
      </c>
      <c r="P2979" s="8">
        <v>0.18882530180000001</v>
      </c>
      <c r="Q2979" s="24">
        <v>0.24</v>
      </c>
      <c r="R2979" t="str">
        <f>IF($Q2979*100&gt;=VLOOKUP($O2979,margin_ranges!$A$5:$C$10,2,FALSE),IF($Q2979*100&lt;=VLOOKUP($O2979,margin_ranges!$A$5:$C$10,3,FALSE)+10,"IN RANGE","ABOVE RANGE"),"BELOW RANGE")</f>
        <v>IN RANGE</v>
      </c>
      <c r="S2979">
        <f>MIN(VLOOKUP($O2979,margin_ranges!$A$5:$D$10,4,FALSE),$P2979*100)</f>
        <v>18.88253018</v>
      </c>
      <c r="T2979" s="29">
        <f>(1-$S2979/100)/(1-$F2979)-1</f>
        <v>-3.1879721085203983E-11</v>
      </c>
      <c r="U2979" s="19" t="str">
        <f>IF(ABS(IFERROR(T2979,0))&gt;0.05,INDEX(margin_ranges!$C$13:$C$16,MATCH($F2979*100,margin_ranges!$B$13:$B$16,1)),"")</f>
        <v/>
      </c>
      <c r="V2979" t="e">
        <f>MIN(VLOOKUP($U2979,margin_ranges!$A$5:$D$10,4,FALSE),$P2979*100)</f>
        <v>#N/A</v>
      </c>
      <c r="Y2979" s="29" t="e">
        <f t="shared" si="46"/>
        <v>#N/A</v>
      </c>
    </row>
    <row r="2980" spans="1:25" x14ac:dyDescent="0.3">
      <c r="A2980" s="8" t="s">
        <v>17</v>
      </c>
      <c r="B2980" s="8" t="s">
        <v>5257</v>
      </c>
      <c r="C2980" s="8" t="s">
        <v>5258</v>
      </c>
      <c r="D2980" s="8" t="s">
        <v>5291</v>
      </c>
      <c r="E2980" s="8" t="s">
        <v>5292</v>
      </c>
      <c r="F2980" s="24">
        <v>0.22240152376921199</v>
      </c>
      <c r="G2980" s="24">
        <v>0</v>
      </c>
      <c r="H2980" s="25">
        <v>4.0766</v>
      </c>
      <c r="I2980" s="25">
        <v>1.0498000000000001</v>
      </c>
      <c r="J2980" s="15">
        <v>24</v>
      </c>
      <c r="K2980" s="15">
        <v>5</v>
      </c>
      <c r="L2980" s="13">
        <v>0.25750000000000001</v>
      </c>
      <c r="M2980" s="7">
        <v>0.77160645000000005</v>
      </c>
      <c r="N2980" s="26">
        <v>0.6</v>
      </c>
      <c r="O2980" s="27" t="s">
        <v>22</v>
      </c>
      <c r="P2980" s="8">
        <v>0.2224015238</v>
      </c>
      <c r="Q2980" s="24">
        <v>0.25</v>
      </c>
      <c r="R2980" t="str">
        <f>IF($Q2980*100&gt;=VLOOKUP($O2980,margin_ranges!$A$5:$C$10,2,FALSE),IF($Q2980*100&lt;=VLOOKUP($O2980,margin_ranges!$A$5:$C$10,3,FALSE)+10,"IN RANGE","ABOVE RANGE"),"BELOW RANGE")</f>
        <v>IN RANGE</v>
      </c>
      <c r="S2980">
        <f>MIN(VLOOKUP($O2980,margin_ranges!$A$5:$D$10,4,FALSE),$P2980*100)</f>
        <v>22.240152380000001</v>
      </c>
      <c r="T2980" s="29">
        <f>(1-$S2980/100)/(1-$F2980)-1</f>
        <v>-3.9593772704904495E-11</v>
      </c>
      <c r="U2980" s="19" t="str">
        <f>IF(ABS(IFERROR(T2980,0))&gt;0.05,INDEX(margin_ranges!$C$13:$C$16,MATCH($F2980*100,margin_ranges!$B$13:$B$16,1)),"")</f>
        <v/>
      </c>
      <c r="V2980" t="e">
        <f>MIN(VLOOKUP($U2980,margin_ranges!$A$5:$D$10,4,FALSE),$P2980*100)</f>
        <v>#N/A</v>
      </c>
      <c r="Y2980" s="29" t="e">
        <f t="shared" si="46"/>
        <v>#N/A</v>
      </c>
    </row>
    <row r="2981" spans="1:25" x14ac:dyDescent="0.3">
      <c r="A2981" s="8" t="s">
        <v>17</v>
      </c>
      <c r="B2981" s="8" t="s">
        <v>5257</v>
      </c>
      <c r="C2981" s="8" t="s">
        <v>5258</v>
      </c>
      <c r="D2981" s="8" t="s">
        <v>5269</v>
      </c>
      <c r="E2981" s="8" t="s">
        <v>5270</v>
      </c>
      <c r="F2981" s="24">
        <v>0.21441667976321399</v>
      </c>
      <c r="G2981" s="24">
        <v>0</v>
      </c>
      <c r="H2981" s="25">
        <v>3.4310999999999998</v>
      </c>
      <c r="I2981" s="25">
        <v>0.53559999999999997</v>
      </c>
      <c r="J2981" s="15">
        <v>16</v>
      </c>
      <c r="K2981" s="15">
        <v>4</v>
      </c>
      <c r="L2981" s="13">
        <v>0.15609999999999999</v>
      </c>
      <c r="M2981" s="7">
        <v>1.0183515599999999</v>
      </c>
      <c r="N2981" s="26">
        <v>0.8</v>
      </c>
      <c r="O2981" s="27" t="s">
        <v>22</v>
      </c>
      <c r="P2981" s="8">
        <v>0.21441667980000001</v>
      </c>
      <c r="Q2981" s="24">
        <v>0.27</v>
      </c>
      <c r="R2981" t="str">
        <f>IF($Q2981*100&gt;=VLOOKUP($O2981,margin_ranges!$A$5:$C$10,2,FALSE),IF($Q2981*100&lt;=VLOOKUP($O2981,margin_ranges!$A$5:$C$10,3,FALSE)+10,"IN RANGE","ABOVE RANGE"),"BELOW RANGE")</f>
        <v>IN RANGE</v>
      </c>
      <c r="S2981">
        <f>MIN(VLOOKUP($O2981,margin_ranges!$A$5:$D$10,4,FALSE),$P2981*100)</f>
        <v>21.441667980000002</v>
      </c>
      <c r="T2981" s="29">
        <f>(1-$S2981/100)/(1-$F2981)-1</f>
        <v>-4.6826320598825077E-11</v>
      </c>
      <c r="U2981" s="19" t="str">
        <f>IF(ABS(IFERROR(T2981,0))&gt;0.05,INDEX(margin_ranges!$C$13:$C$16,MATCH($F2981*100,margin_ranges!$B$13:$B$16,1)),"")</f>
        <v/>
      </c>
      <c r="V2981" t="e">
        <f>MIN(VLOOKUP($U2981,margin_ranges!$A$5:$D$10,4,FALSE),$P2981*100)</f>
        <v>#N/A</v>
      </c>
      <c r="Y2981" s="29" t="e">
        <f t="shared" si="46"/>
        <v>#N/A</v>
      </c>
    </row>
    <row r="2982" spans="1:25" x14ac:dyDescent="0.3">
      <c r="A2982" s="8" t="s">
        <v>17</v>
      </c>
      <c r="B2982" s="8" t="s">
        <v>5257</v>
      </c>
      <c r="C2982" s="8" t="s">
        <v>5258</v>
      </c>
      <c r="D2982" s="8" t="s">
        <v>5261</v>
      </c>
      <c r="E2982" s="8" t="s">
        <v>5262</v>
      </c>
      <c r="F2982" s="24">
        <v>0.28999999999999998</v>
      </c>
      <c r="G2982" s="24">
        <v>1</v>
      </c>
      <c r="H2982" s="25">
        <v>48.918900000000001</v>
      </c>
      <c r="I2982" s="25">
        <v>24.575099999999999</v>
      </c>
      <c r="J2982" s="15">
        <v>461</v>
      </c>
      <c r="K2982" s="15">
        <v>118</v>
      </c>
      <c r="L2982" s="13">
        <v>0.50239999999999996</v>
      </c>
      <c r="M2982" s="7">
        <v>0.6253166</v>
      </c>
      <c r="N2982" s="26">
        <v>0.1</v>
      </c>
      <c r="O2982" s="27" t="s">
        <v>22</v>
      </c>
      <c r="P2982" s="8">
        <v>0.84008100740000002</v>
      </c>
      <c r="Q2982" s="24">
        <v>0.28999999999999998</v>
      </c>
      <c r="R2982" t="str">
        <f>IF($Q2982*100&gt;=VLOOKUP($O2982,margin_ranges!$A$5:$C$10,2,FALSE),IF($Q2982*100&lt;=VLOOKUP($O2982,margin_ranges!$A$5:$C$10,3,FALSE)+10,"IN RANGE","ABOVE RANGE"),"BELOW RANGE")</f>
        <v>IN RANGE</v>
      </c>
      <c r="S2982">
        <f>MIN(VLOOKUP($O2982,margin_ranges!$A$5:$D$10,4,FALSE),$P2982*100)</f>
        <v>29.75</v>
      </c>
      <c r="T2982" s="29">
        <f>(1-$S2982/100)/(1-$F2982)-1</f>
        <v>-1.0563380281690127E-2</v>
      </c>
      <c r="U2982" s="19" t="str">
        <f>IF(ABS(IFERROR(T2982,0))&gt;0.05,INDEX(margin_ranges!$C$13:$C$16,MATCH($F2982*100,margin_ranges!$B$13:$B$16,1)),"")</f>
        <v/>
      </c>
      <c r="V2982" t="e">
        <f>MIN(VLOOKUP($U2982,margin_ranges!$A$5:$D$10,4,FALSE),$P2982*100)</f>
        <v>#N/A</v>
      </c>
      <c r="Y2982" s="29" t="e">
        <f t="shared" si="46"/>
        <v>#N/A</v>
      </c>
    </row>
    <row r="2983" spans="1:25" x14ac:dyDescent="0.3">
      <c r="A2983" s="8" t="s">
        <v>17</v>
      </c>
      <c r="B2983" s="8" t="s">
        <v>5257</v>
      </c>
      <c r="C2983" s="8" t="s">
        <v>5258</v>
      </c>
      <c r="D2983" s="8" t="s">
        <v>5263</v>
      </c>
      <c r="E2983" s="8" t="s">
        <v>5264</v>
      </c>
      <c r="F2983" s="24">
        <v>0.28999999999999998</v>
      </c>
      <c r="G2983" s="24">
        <v>0</v>
      </c>
      <c r="H2983" s="25">
        <v>7.5879000000000003</v>
      </c>
      <c r="I2983" s="25">
        <v>3.0428000000000002</v>
      </c>
      <c r="J2983" s="15">
        <v>71</v>
      </c>
      <c r="K2983" s="15">
        <v>19</v>
      </c>
      <c r="L2983" s="13">
        <v>0.40100000000000002</v>
      </c>
      <c r="M2983" s="7">
        <v>0.77921077999999999</v>
      </c>
      <c r="N2983" s="26">
        <v>0.1</v>
      </c>
      <c r="O2983" s="27" t="s">
        <v>22</v>
      </c>
      <c r="P2983" s="8">
        <v>0.8716650198</v>
      </c>
      <c r="Q2983" s="24">
        <v>0.28999999999999998</v>
      </c>
      <c r="R2983" t="str">
        <f>IF($Q2983*100&gt;=VLOOKUP($O2983,margin_ranges!$A$5:$C$10,2,FALSE),IF($Q2983*100&lt;=VLOOKUP($O2983,margin_ranges!$A$5:$C$10,3,FALSE)+10,"IN RANGE","ABOVE RANGE"),"BELOW RANGE")</f>
        <v>IN RANGE</v>
      </c>
      <c r="S2983">
        <f>MIN(VLOOKUP($O2983,margin_ranges!$A$5:$D$10,4,FALSE),$P2983*100)</f>
        <v>29.75</v>
      </c>
      <c r="T2983" s="29">
        <f>(1-$S2983/100)/(1-$F2983)-1</f>
        <v>-1.0563380281690127E-2</v>
      </c>
      <c r="U2983" s="19" t="str">
        <f>IF(ABS(IFERROR(T2983,0))&gt;0.05,INDEX(margin_ranges!$C$13:$C$16,MATCH($F2983*100,margin_ranges!$B$13:$B$16,1)),"")</f>
        <v/>
      </c>
      <c r="V2983" t="e">
        <f>MIN(VLOOKUP($U2983,margin_ranges!$A$5:$D$10,4,FALSE),$P2983*100)</f>
        <v>#N/A</v>
      </c>
      <c r="Y2983" s="29" t="e">
        <f t="shared" si="46"/>
        <v>#N/A</v>
      </c>
    </row>
    <row r="2984" spans="1:25" x14ac:dyDescent="0.3">
      <c r="A2984" s="8" t="s">
        <v>17</v>
      </c>
      <c r="B2984" s="8" t="s">
        <v>5257</v>
      </c>
      <c r="C2984" s="8" t="s">
        <v>5258</v>
      </c>
      <c r="D2984" s="8" t="s">
        <v>5271</v>
      </c>
      <c r="E2984" s="8" t="s">
        <v>5272</v>
      </c>
      <c r="F2984" s="24">
        <v>0.28999999999999998</v>
      </c>
      <c r="G2984" s="24">
        <v>0</v>
      </c>
      <c r="H2984" s="25">
        <v>0.62909999999999999</v>
      </c>
      <c r="I2984" s="25">
        <v>0.47439999999999999</v>
      </c>
      <c r="J2984" s="15">
        <v>9</v>
      </c>
      <c r="K2984" s="15">
        <v>2</v>
      </c>
      <c r="L2984" s="13">
        <v>0.75409999999999999</v>
      </c>
      <c r="M2984" s="7">
        <v>0.65871725000000003</v>
      </c>
      <c r="N2984" s="26">
        <v>0.01</v>
      </c>
      <c r="O2984" s="27" t="s">
        <v>22</v>
      </c>
      <c r="P2984" s="8">
        <v>0.98481897969999999</v>
      </c>
      <c r="Q2984" s="24">
        <v>0.28999999999999998</v>
      </c>
      <c r="R2984" t="str">
        <f>IF($Q2984*100&gt;=VLOOKUP($O2984,margin_ranges!$A$5:$C$10,2,FALSE),IF($Q2984*100&lt;=VLOOKUP($O2984,margin_ranges!$A$5:$C$10,3,FALSE)+10,"IN RANGE","ABOVE RANGE"),"BELOW RANGE")</f>
        <v>IN RANGE</v>
      </c>
      <c r="S2984">
        <f>MIN(VLOOKUP($O2984,margin_ranges!$A$5:$D$10,4,FALSE),$P2984*100)</f>
        <v>29.75</v>
      </c>
      <c r="T2984" s="29">
        <f>(1-$S2984/100)/(1-$F2984)-1</f>
        <v>-1.0563380281690127E-2</v>
      </c>
      <c r="U2984" s="19" t="str">
        <f>IF(ABS(IFERROR(T2984,0))&gt;0.05,INDEX(margin_ranges!$C$13:$C$16,MATCH($F2984*100,margin_ranges!$B$13:$B$16,1)),"")</f>
        <v/>
      </c>
      <c r="V2984" t="e">
        <f>MIN(VLOOKUP($U2984,margin_ranges!$A$5:$D$10,4,FALSE),$P2984*100)</f>
        <v>#N/A</v>
      </c>
      <c r="Y2984" s="29" t="e">
        <f t="shared" si="46"/>
        <v>#N/A</v>
      </c>
    </row>
    <row r="2985" spans="1:25" x14ac:dyDescent="0.3">
      <c r="A2985" s="8" t="s">
        <v>17</v>
      </c>
      <c r="B2985" s="8" t="s">
        <v>5257</v>
      </c>
      <c r="C2985" s="8" t="s">
        <v>5258</v>
      </c>
      <c r="D2985" s="8" t="s">
        <v>5273</v>
      </c>
      <c r="E2985" s="8" t="s">
        <v>5274</v>
      </c>
      <c r="F2985" s="24">
        <v>0.28999999999999998</v>
      </c>
      <c r="G2985" s="24">
        <v>1</v>
      </c>
      <c r="H2985" s="25">
        <v>47.776200000000003</v>
      </c>
      <c r="I2985" s="25">
        <v>22.2209</v>
      </c>
      <c r="J2985" s="15">
        <v>436</v>
      </c>
      <c r="K2985" s="15">
        <v>111</v>
      </c>
      <c r="L2985" s="13">
        <v>0.46510000000000001</v>
      </c>
      <c r="M2985" s="7">
        <v>0.65407660999999995</v>
      </c>
      <c r="N2985" s="26">
        <v>0.1</v>
      </c>
      <c r="O2985" s="27" t="s">
        <v>22</v>
      </c>
      <c r="P2985" s="8">
        <v>0.84711270999999999</v>
      </c>
      <c r="Q2985" s="24">
        <v>0.28999999999999998</v>
      </c>
      <c r="R2985" t="str">
        <f>IF($Q2985*100&gt;=VLOOKUP($O2985,margin_ranges!$A$5:$C$10,2,FALSE),IF($Q2985*100&lt;=VLOOKUP($O2985,margin_ranges!$A$5:$C$10,3,FALSE)+10,"IN RANGE","ABOVE RANGE"),"BELOW RANGE")</f>
        <v>IN RANGE</v>
      </c>
      <c r="S2985">
        <f>MIN(VLOOKUP($O2985,margin_ranges!$A$5:$D$10,4,FALSE),$P2985*100)</f>
        <v>29.75</v>
      </c>
      <c r="T2985" s="29">
        <f>(1-$S2985/100)/(1-$F2985)-1</f>
        <v>-1.0563380281690127E-2</v>
      </c>
      <c r="U2985" s="19" t="str">
        <f>IF(ABS(IFERROR(T2985,0))&gt;0.05,INDEX(margin_ranges!$C$13:$C$16,MATCH($F2985*100,margin_ranges!$B$13:$B$16,1)),"")</f>
        <v/>
      </c>
      <c r="V2985" t="e">
        <f>MIN(VLOOKUP($U2985,margin_ranges!$A$5:$D$10,4,FALSE),$P2985*100)</f>
        <v>#N/A</v>
      </c>
      <c r="Y2985" s="29" t="e">
        <f t="shared" si="46"/>
        <v>#N/A</v>
      </c>
    </row>
    <row r="2986" spans="1:25" x14ac:dyDescent="0.3">
      <c r="A2986" s="8" t="s">
        <v>17</v>
      </c>
      <c r="B2986" s="8" t="s">
        <v>5257</v>
      </c>
      <c r="C2986" s="8" t="s">
        <v>5258</v>
      </c>
      <c r="D2986" s="8" t="s">
        <v>5275</v>
      </c>
      <c r="E2986" s="8" t="s">
        <v>5276</v>
      </c>
      <c r="F2986" s="24">
        <v>0.28999999999999998</v>
      </c>
      <c r="G2986" s="24">
        <v>0</v>
      </c>
      <c r="H2986" s="25">
        <v>9.0469000000000008</v>
      </c>
      <c r="I2986" s="25">
        <v>2.9127000000000001</v>
      </c>
      <c r="J2986" s="15">
        <v>57</v>
      </c>
      <c r="K2986" s="15">
        <v>15</v>
      </c>
      <c r="L2986" s="13">
        <v>0.32200000000000001</v>
      </c>
      <c r="M2986" s="7">
        <v>0.65488252999999996</v>
      </c>
      <c r="N2986" s="26">
        <v>0.1</v>
      </c>
      <c r="O2986" s="27" t="s">
        <v>22</v>
      </c>
      <c r="P2986" s="8">
        <v>0.84730085980000003</v>
      </c>
      <c r="Q2986" s="24">
        <v>0.28999999999999998</v>
      </c>
      <c r="R2986" t="str">
        <f>IF($Q2986*100&gt;=VLOOKUP($O2986,margin_ranges!$A$5:$C$10,2,FALSE),IF($Q2986*100&lt;=VLOOKUP($O2986,margin_ranges!$A$5:$C$10,3,FALSE)+10,"IN RANGE","ABOVE RANGE"),"BELOW RANGE")</f>
        <v>IN RANGE</v>
      </c>
      <c r="S2986">
        <f>MIN(VLOOKUP($O2986,margin_ranges!$A$5:$D$10,4,FALSE),$P2986*100)</f>
        <v>29.75</v>
      </c>
      <c r="T2986" s="29">
        <f>(1-$S2986/100)/(1-$F2986)-1</f>
        <v>-1.0563380281690127E-2</v>
      </c>
      <c r="U2986" s="19" t="str">
        <f>IF(ABS(IFERROR(T2986,0))&gt;0.05,INDEX(margin_ranges!$C$13:$C$16,MATCH($F2986*100,margin_ranges!$B$13:$B$16,1)),"")</f>
        <v/>
      </c>
      <c r="V2986" t="e">
        <f>MIN(VLOOKUP($U2986,margin_ranges!$A$5:$D$10,4,FALSE),$P2986*100)</f>
        <v>#N/A</v>
      </c>
      <c r="Y2986" s="29" t="e">
        <f t="shared" si="46"/>
        <v>#N/A</v>
      </c>
    </row>
    <row r="2987" spans="1:25" x14ac:dyDescent="0.3">
      <c r="A2987" s="8" t="s">
        <v>17</v>
      </c>
      <c r="B2987" s="8" t="s">
        <v>5257</v>
      </c>
      <c r="C2987" s="8" t="s">
        <v>5258</v>
      </c>
      <c r="D2987" s="8" t="s">
        <v>5277</v>
      </c>
      <c r="E2987" s="8" t="s">
        <v>5278</v>
      </c>
      <c r="F2987" s="24">
        <v>0.28999999999999998</v>
      </c>
      <c r="G2987" s="24">
        <v>0</v>
      </c>
      <c r="H2987" s="25">
        <v>5.0578000000000003</v>
      </c>
      <c r="I2987" s="25">
        <v>2.5571000000000002</v>
      </c>
      <c r="J2987" s="15">
        <v>43</v>
      </c>
      <c r="K2987" s="15">
        <v>11</v>
      </c>
      <c r="L2987" s="13">
        <v>0.50560000000000005</v>
      </c>
      <c r="M2987" s="7">
        <v>0.55857425999999999</v>
      </c>
      <c r="N2987" s="26">
        <v>0.1</v>
      </c>
      <c r="O2987" s="27" t="s">
        <v>22</v>
      </c>
      <c r="P2987" s="8">
        <v>0.8209727751</v>
      </c>
      <c r="Q2987" s="24">
        <v>0.28999999999999998</v>
      </c>
      <c r="R2987" t="str">
        <f>IF($Q2987*100&gt;=VLOOKUP($O2987,margin_ranges!$A$5:$C$10,2,FALSE),IF($Q2987*100&lt;=VLOOKUP($O2987,margin_ranges!$A$5:$C$10,3,FALSE)+10,"IN RANGE","ABOVE RANGE"),"BELOW RANGE")</f>
        <v>IN RANGE</v>
      </c>
      <c r="S2987">
        <f>MIN(VLOOKUP($O2987,margin_ranges!$A$5:$D$10,4,FALSE),$P2987*100)</f>
        <v>29.75</v>
      </c>
      <c r="T2987" s="29">
        <f>(1-$S2987/100)/(1-$F2987)-1</f>
        <v>-1.0563380281690127E-2</v>
      </c>
      <c r="U2987" s="19" t="str">
        <f>IF(ABS(IFERROR(T2987,0))&gt;0.05,INDEX(margin_ranges!$C$13:$C$16,MATCH($F2987*100,margin_ranges!$B$13:$B$16,1)),"")</f>
        <v/>
      </c>
      <c r="V2987" t="e">
        <f>MIN(VLOOKUP($U2987,margin_ranges!$A$5:$D$10,4,FALSE),$P2987*100)</f>
        <v>#N/A</v>
      </c>
      <c r="Y2987" s="29" t="e">
        <f t="shared" si="46"/>
        <v>#N/A</v>
      </c>
    </row>
    <row r="2988" spans="1:25" x14ac:dyDescent="0.3">
      <c r="A2988" s="8" t="s">
        <v>17</v>
      </c>
      <c r="B2988" s="8" t="s">
        <v>5257</v>
      </c>
      <c r="C2988" s="8" t="s">
        <v>5258</v>
      </c>
      <c r="D2988" s="8" t="s">
        <v>5279</v>
      </c>
      <c r="E2988" s="8" t="s">
        <v>5280</v>
      </c>
      <c r="F2988" s="24">
        <v>0.28999999999999998</v>
      </c>
      <c r="G2988" s="24">
        <v>0</v>
      </c>
      <c r="H2988" s="25">
        <v>8.9765999999999995</v>
      </c>
      <c r="I2988" s="25">
        <v>2.9942000000000002</v>
      </c>
      <c r="J2988" s="15">
        <v>53</v>
      </c>
      <c r="K2988" s="15">
        <v>14</v>
      </c>
      <c r="L2988" s="13">
        <v>0.33360000000000001</v>
      </c>
      <c r="M2988" s="7">
        <v>0.58782891000000004</v>
      </c>
      <c r="N2988" s="26">
        <v>0.1</v>
      </c>
      <c r="O2988" s="27" t="s">
        <v>22</v>
      </c>
      <c r="P2988" s="8">
        <v>0.82988247329999998</v>
      </c>
      <c r="Q2988" s="24">
        <v>0.28999999999999998</v>
      </c>
      <c r="R2988" t="str">
        <f>IF($Q2988*100&gt;=VLOOKUP($O2988,margin_ranges!$A$5:$C$10,2,FALSE),IF($Q2988*100&lt;=VLOOKUP($O2988,margin_ranges!$A$5:$C$10,3,FALSE)+10,"IN RANGE","ABOVE RANGE"),"BELOW RANGE")</f>
        <v>IN RANGE</v>
      </c>
      <c r="S2988">
        <f>MIN(VLOOKUP($O2988,margin_ranges!$A$5:$D$10,4,FALSE),$P2988*100)</f>
        <v>29.75</v>
      </c>
      <c r="T2988" s="29">
        <f>(1-$S2988/100)/(1-$F2988)-1</f>
        <v>-1.0563380281690127E-2</v>
      </c>
      <c r="U2988" s="19" t="str">
        <f>IF(ABS(IFERROR(T2988,0))&gt;0.05,INDEX(margin_ranges!$C$13:$C$16,MATCH($F2988*100,margin_ranges!$B$13:$B$16,1)),"")</f>
        <v/>
      </c>
      <c r="V2988" t="e">
        <f>MIN(VLOOKUP($U2988,margin_ranges!$A$5:$D$10,4,FALSE),$P2988*100)</f>
        <v>#N/A</v>
      </c>
      <c r="Y2988" s="29" t="e">
        <f t="shared" si="46"/>
        <v>#N/A</v>
      </c>
    </row>
    <row r="2989" spans="1:25" x14ac:dyDescent="0.3">
      <c r="A2989" s="8" t="s">
        <v>17</v>
      </c>
      <c r="B2989" s="8" t="s">
        <v>5257</v>
      </c>
      <c r="C2989" s="8" t="s">
        <v>5258</v>
      </c>
      <c r="D2989" s="8" t="s">
        <v>5281</v>
      </c>
      <c r="E2989" s="8" t="s">
        <v>5282</v>
      </c>
      <c r="F2989" s="24">
        <v>0.28999999999999998</v>
      </c>
      <c r="G2989" s="24">
        <v>0</v>
      </c>
      <c r="H2989" s="25">
        <v>9.0863999999999994</v>
      </c>
      <c r="I2989" s="25">
        <v>2.4089</v>
      </c>
      <c r="J2989" s="15">
        <v>46</v>
      </c>
      <c r="K2989" s="15">
        <v>12</v>
      </c>
      <c r="L2989" s="13">
        <v>0.2651</v>
      </c>
      <c r="M2989" s="7">
        <v>0.63550481999999997</v>
      </c>
      <c r="N2989" s="26">
        <v>0.1</v>
      </c>
      <c r="O2989" s="27" t="s">
        <v>22</v>
      </c>
      <c r="P2989" s="8">
        <v>0.84264478080000005</v>
      </c>
      <c r="Q2989" s="24">
        <v>0.28999999999999998</v>
      </c>
      <c r="R2989" t="str">
        <f>IF($Q2989*100&gt;=VLOOKUP($O2989,margin_ranges!$A$5:$C$10,2,FALSE),IF($Q2989*100&lt;=VLOOKUP($O2989,margin_ranges!$A$5:$C$10,3,FALSE)+10,"IN RANGE","ABOVE RANGE"),"BELOW RANGE")</f>
        <v>IN RANGE</v>
      </c>
      <c r="S2989">
        <f>MIN(VLOOKUP($O2989,margin_ranges!$A$5:$D$10,4,FALSE),$P2989*100)</f>
        <v>29.75</v>
      </c>
      <c r="T2989" s="29">
        <f>(1-$S2989/100)/(1-$F2989)-1</f>
        <v>-1.0563380281690127E-2</v>
      </c>
      <c r="U2989" s="19" t="str">
        <f>IF(ABS(IFERROR(T2989,0))&gt;0.05,INDEX(margin_ranges!$C$13:$C$16,MATCH($F2989*100,margin_ranges!$B$13:$B$16,1)),"")</f>
        <v/>
      </c>
      <c r="V2989" t="e">
        <f>MIN(VLOOKUP($U2989,margin_ranges!$A$5:$D$10,4,FALSE),$P2989*100)</f>
        <v>#N/A</v>
      </c>
      <c r="Y2989" s="29" t="e">
        <f t="shared" si="46"/>
        <v>#N/A</v>
      </c>
    </row>
    <row r="2990" spans="1:25" x14ac:dyDescent="0.3">
      <c r="A2990" s="8" t="s">
        <v>17</v>
      </c>
      <c r="B2990" s="8" t="s">
        <v>5257</v>
      </c>
      <c r="C2990" s="8" t="s">
        <v>5258</v>
      </c>
      <c r="D2990" s="8" t="s">
        <v>5289</v>
      </c>
      <c r="E2990" s="8" t="s">
        <v>5290</v>
      </c>
      <c r="F2990" s="24">
        <v>0.28999999999999998</v>
      </c>
      <c r="G2990" s="24">
        <v>1</v>
      </c>
      <c r="H2990" s="25">
        <v>41.512599999999999</v>
      </c>
      <c r="I2990" s="25">
        <v>22.205400000000001</v>
      </c>
      <c r="J2990" s="15">
        <v>439</v>
      </c>
      <c r="K2990" s="15">
        <v>113</v>
      </c>
      <c r="L2990" s="13">
        <v>0.53490000000000004</v>
      </c>
      <c r="M2990" s="7">
        <v>0.65913997999999996</v>
      </c>
      <c r="N2990" s="26">
        <v>0.1</v>
      </c>
      <c r="O2990" s="27" t="s">
        <v>22</v>
      </c>
      <c r="P2990" s="8">
        <v>0.84828715710000002</v>
      </c>
      <c r="Q2990" s="24">
        <v>0.28999999999999998</v>
      </c>
      <c r="R2990" t="str">
        <f>IF($Q2990*100&gt;=VLOOKUP($O2990,margin_ranges!$A$5:$C$10,2,FALSE),IF($Q2990*100&lt;=VLOOKUP($O2990,margin_ranges!$A$5:$C$10,3,FALSE)+10,"IN RANGE","ABOVE RANGE"),"BELOW RANGE")</f>
        <v>IN RANGE</v>
      </c>
      <c r="S2990">
        <f>MIN(VLOOKUP($O2990,margin_ranges!$A$5:$D$10,4,FALSE),$P2990*100)</f>
        <v>29.75</v>
      </c>
      <c r="T2990" s="29">
        <f>(1-$S2990/100)/(1-$F2990)-1</f>
        <v>-1.0563380281690127E-2</v>
      </c>
      <c r="U2990" s="19" t="str">
        <f>IF(ABS(IFERROR(T2990,0))&gt;0.05,INDEX(margin_ranges!$C$13:$C$16,MATCH($F2990*100,margin_ranges!$B$13:$B$16,1)),"")</f>
        <v/>
      </c>
      <c r="V2990" t="e">
        <f>MIN(VLOOKUP($U2990,margin_ranges!$A$5:$D$10,4,FALSE),$P2990*100)</f>
        <v>#N/A</v>
      </c>
      <c r="Y2990" s="29" t="e">
        <f t="shared" si="46"/>
        <v>#N/A</v>
      </c>
    </row>
    <row r="2991" spans="1:25" x14ac:dyDescent="0.3">
      <c r="A2991" s="8" t="s">
        <v>17</v>
      </c>
      <c r="B2991" s="8" t="s">
        <v>5257</v>
      </c>
      <c r="C2991" s="8" t="s">
        <v>5258</v>
      </c>
      <c r="D2991" s="8" t="s">
        <v>5293</v>
      </c>
      <c r="E2991" s="8" t="s">
        <v>5294</v>
      </c>
      <c r="F2991" s="24">
        <v>0.28999999999999998</v>
      </c>
      <c r="G2991" s="24">
        <v>0</v>
      </c>
      <c r="H2991" s="25">
        <v>7.4116999999999997</v>
      </c>
      <c r="I2991" s="25">
        <v>3.2454000000000001</v>
      </c>
      <c r="J2991" s="15">
        <v>72</v>
      </c>
      <c r="K2991" s="15">
        <v>20</v>
      </c>
      <c r="L2991" s="13">
        <v>0.43790000000000001</v>
      </c>
      <c r="M2991" s="7">
        <v>0.73767799999999994</v>
      </c>
      <c r="N2991" s="26">
        <v>0.1</v>
      </c>
      <c r="O2991" s="27" t="s">
        <v>22</v>
      </c>
      <c r="P2991" s="8">
        <v>0.8644394983</v>
      </c>
      <c r="Q2991" s="24">
        <v>0.28999999999999998</v>
      </c>
      <c r="R2991" t="str">
        <f>IF($Q2991*100&gt;=VLOOKUP($O2991,margin_ranges!$A$5:$C$10,2,FALSE),IF($Q2991*100&lt;=VLOOKUP($O2991,margin_ranges!$A$5:$C$10,3,FALSE)+10,"IN RANGE","ABOVE RANGE"),"BELOW RANGE")</f>
        <v>IN RANGE</v>
      </c>
      <c r="S2991">
        <f>MIN(VLOOKUP($O2991,margin_ranges!$A$5:$D$10,4,FALSE),$P2991*100)</f>
        <v>29.75</v>
      </c>
      <c r="T2991" s="29">
        <f>(1-$S2991/100)/(1-$F2991)-1</f>
        <v>-1.0563380281690127E-2</v>
      </c>
      <c r="U2991" s="19" t="str">
        <f>IF(ABS(IFERROR(T2991,0))&gt;0.05,INDEX(margin_ranges!$C$13:$C$16,MATCH($F2991*100,margin_ranges!$B$13:$B$16,1)),"")</f>
        <v/>
      </c>
      <c r="V2991" t="e">
        <f>MIN(VLOOKUP($U2991,margin_ranges!$A$5:$D$10,4,FALSE),$P2991*100)</f>
        <v>#N/A</v>
      </c>
      <c r="Y2991" s="29" t="e">
        <f t="shared" si="46"/>
        <v>#N/A</v>
      </c>
    </row>
    <row r="2992" spans="1:25" x14ac:dyDescent="0.3">
      <c r="A2992" s="8" t="s">
        <v>17</v>
      </c>
      <c r="B2992" s="8" t="s">
        <v>5257</v>
      </c>
      <c r="C2992" s="8" t="s">
        <v>5258</v>
      </c>
      <c r="D2992" s="8" t="s">
        <v>5295</v>
      </c>
      <c r="E2992" s="8" t="s">
        <v>5296</v>
      </c>
      <c r="F2992" s="24">
        <v>0.28999999999999998</v>
      </c>
      <c r="G2992" s="24">
        <v>1</v>
      </c>
      <c r="H2992" s="25">
        <v>39.337899999999998</v>
      </c>
      <c r="I2992" s="25">
        <v>20.0961</v>
      </c>
      <c r="J2992" s="15">
        <v>394</v>
      </c>
      <c r="K2992" s="15">
        <v>102</v>
      </c>
      <c r="L2992" s="13">
        <v>0.51090000000000002</v>
      </c>
      <c r="M2992" s="7">
        <v>0.65318807999999995</v>
      </c>
      <c r="N2992" s="26">
        <v>0.1</v>
      </c>
      <c r="O2992" s="27" t="s">
        <v>22</v>
      </c>
      <c r="P2992" s="8">
        <v>0.8469047381</v>
      </c>
      <c r="Q2992" s="24">
        <v>0.28999999999999998</v>
      </c>
      <c r="R2992" t="str">
        <f>IF($Q2992*100&gt;=VLOOKUP($O2992,margin_ranges!$A$5:$C$10,2,FALSE),IF($Q2992*100&lt;=VLOOKUP($O2992,margin_ranges!$A$5:$C$10,3,FALSE)+10,"IN RANGE","ABOVE RANGE"),"BELOW RANGE")</f>
        <v>IN RANGE</v>
      </c>
      <c r="S2992">
        <f>MIN(VLOOKUP($O2992,margin_ranges!$A$5:$D$10,4,FALSE),$P2992*100)</f>
        <v>29.75</v>
      </c>
      <c r="T2992" s="29">
        <f>(1-$S2992/100)/(1-$F2992)-1</f>
        <v>-1.0563380281690127E-2</v>
      </c>
      <c r="U2992" s="19" t="str">
        <f>IF(ABS(IFERROR(T2992,0))&gt;0.05,INDEX(margin_ranges!$C$13:$C$16,MATCH($F2992*100,margin_ranges!$B$13:$B$16,1)),"")</f>
        <v/>
      </c>
      <c r="V2992" t="e">
        <f>MIN(VLOOKUP($U2992,margin_ranges!$A$5:$D$10,4,FALSE),$P2992*100)</f>
        <v>#N/A</v>
      </c>
      <c r="Y2992" s="29" t="e">
        <f t="shared" si="46"/>
        <v>#N/A</v>
      </c>
    </row>
    <row r="2993" spans="1:25" x14ac:dyDescent="0.3">
      <c r="A2993" s="8" t="s">
        <v>17</v>
      </c>
      <c r="B2993" s="8" t="s">
        <v>5257</v>
      </c>
      <c r="C2993" s="8" t="s">
        <v>5258</v>
      </c>
      <c r="D2993" s="8" t="s">
        <v>5299</v>
      </c>
      <c r="E2993" s="8" t="s">
        <v>5300</v>
      </c>
      <c r="F2993" s="24">
        <v>0.28999999999999998</v>
      </c>
      <c r="G2993" s="24">
        <v>0</v>
      </c>
      <c r="H2993" s="25">
        <v>7.2718999999999996</v>
      </c>
      <c r="I2993" s="25">
        <v>3.6124000000000001</v>
      </c>
      <c r="J2993" s="15">
        <v>79</v>
      </c>
      <c r="K2993" s="15">
        <v>22</v>
      </c>
      <c r="L2993" s="13">
        <v>0.49680000000000002</v>
      </c>
      <c r="M2993" s="7">
        <v>0.73141794999999998</v>
      </c>
      <c r="N2993" s="26">
        <v>0.1</v>
      </c>
      <c r="O2993" s="27" t="s">
        <v>22</v>
      </c>
      <c r="P2993" s="8">
        <v>0.86327926470000005</v>
      </c>
      <c r="Q2993" s="24">
        <v>0.28999999999999998</v>
      </c>
      <c r="R2993" t="str">
        <f>IF($Q2993*100&gt;=VLOOKUP($O2993,margin_ranges!$A$5:$C$10,2,FALSE),IF($Q2993*100&lt;=VLOOKUP($O2993,margin_ranges!$A$5:$C$10,3,FALSE)+10,"IN RANGE","ABOVE RANGE"),"BELOW RANGE")</f>
        <v>IN RANGE</v>
      </c>
      <c r="S2993">
        <f>MIN(VLOOKUP($O2993,margin_ranges!$A$5:$D$10,4,FALSE),$P2993*100)</f>
        <v>29.75</v>
      </c>
      <c r="T2993" s="29">
        <f>(1-$S2993/100)/(1-$F2993)-1</f>
        <v>-1.0563380281690127E-2</v>
      </c>
      <c r="U2993" s="19" t="str">
        <f>IF(ABS(IFERROR(T2993,0))&gt;0.05,INDEX(margin_ranges!$C$13:$C$16,MATCH($F2993*100,margin_ranges!$B$13:$B$16,1)),"")</f>
        <v/>
      </c>
      <c r="V2993" t="e">
        <f>MIN(VLOOKUP($U2993,margin_ranges!$A$5:$D$10,4,FALSE),$P2993*100)</f>
        <v>#N/A</v>
      </c>
      <c r="Y2993" s="29" t="e">
        <f t="shared" si="46"/>
        <v>#N/A</v>
      </c>
    </row>
    <row r="2994" spans="1:25" x14ac:dyDescent="0.3">
      <c r="A2994" s="8" t="s">
        <v>17</v>
      </c>
      <c r="B2994" s="8" t="s">
        <v>5257</v>
      </c>
      <c r="C2994" s="8" t="s">
        <v>5258</v>
      </c>
      <c r="D2994" s="8" t="s">
        <v>5301</v>
      </c>
      <c r="E2994" s="8" t="s">
        <v>5302</v>
      </c>
      <c r="F2994" s="24">
        <v>0.28999999999999998</v>
      </c>
      <c r="G2994" s="24">
        <v>1</v>
      </c>
      <c r="H2994" s="25">
        <v>28.829599999999999</v>
      </c>
      <c r="I2994" s="25">
        <v>13.817600000000001</v>
      </c>
      <c r="J2994" s="15">
        <v>288</v>
      </c>
      <c r="K2994" s="15">
        <v>72</v>
      </c>
      <c r="L2994" s="13">
        <v>0.4793</v>
      </c>
      <c r="M2994" s="7">
        <v>0.69382518000000004</v>
      </c>
      <c r="N2994" s="26">
        <v>0.1</v>
      </c>
      <c r="O2994" s="27" t="s">
        <v>22</v>
      </c>
      <c r="P2994" s="8">
        <v>0.85587147509999995</v>
      </c>
      <c r="Q2994" s="24">
        <v>0.28999999999999998</v>
      </c>
      <c r="R2994" t="str">
        <f>IF($Q2994*100&gt;=VLOOKUP($O2994,margin_ranges!$A$5:$C$10,2,FALSE),IF($Q2994*100&lt;=VLOOKUP($O2994,margin_ranges!$A$5:$C$10,3,FALSE)+10,"IN RANGE","ABOVE RANGE"),"BELOW RANGE")</f>
        <v>IN RANGE</v>
      </c>
      <c r="S2994">
        <f>MIN(VLOOKUP($O2994,margin_ranges!$A$5:$D$10,4,FALSE),$P2994*100)</f>
        <v>29.75</v>
      </c>
      <c r="T2994" s="29">
        <f>(1-$S2994/100)/(1-$F2994)-1</f>
        <v>-1.0563380281690127E-2</v>
      </c>
      <c r="U2994" s="19" t="str">
        <f>IF(ABS(IFERROR(T2994,0))&gt;0.05,INDEX(margin_ranges!$C$13:$C$16,MATCH($F2994*100,margin_ranges!$B$13:$B$16,1)),"")</f>
        <v/>
      </c>
      <c r="V2994" t="e">
        <f>MIN(VLOOKUP($U2994,margin_ranges!$A$5:$D$10,4,FALSE),$P2994*100)</f>
        <v>#N/A</v>
      </c>
      <c r="Y2994" s="29" t="e">
        <f t="shared" si="46"/>
        <v>#N/A</v>
      </c>
    </row>
    <row r="2995" spans="1:25" x14ac:dyDescent="0.3">
      <c r="A2995" s="8" t="s">
        <v>17</v>
      </c>
      <c r="B2995" s="8" t="s">
        <v>5257</v>
      </c>
      <c r="C2995" s="8" t="s">
        <v>5258</v>
      </c>
      <c r="D2995" s="8" t="s">
        <v>5309</v>
      </c>
      <c r="E2995" s="8" t="s">
        <v>5310</v>
      </c>
      <c r="F2995" s="24">
        <v>0.28999999999999998</v>
      </c>
      <c r="G2995" s="24">
        <v>1</v>
      </c>
      <c r="H2995" s="25">
        <v>93.956100000000006</v>
      </c>
      <c r="I2995" s="25">
        <v>42.973100000000002</v>
      </c>
      <c r="J2995" s="15">
        <v>1038</v>
      </c>
      <c r="K2995" s="15">
        <v>261</v>
      </c>
      <c r="L2995" s="13">
        <v>0.45739999999999997</v>
      </c>
      <c r="M2995" s="7">
        <v>0.80540803999999999</v>
      </c>
      <c r="N2995" s="26">
        <v>0.1</v>
      </c>
      <c r="O2995" s="27" t="s">
        <v>22</v>
      </c>
      <c r="P2995" s="8">
        <v>0.87583933199999997</v>
      </c>
      <c r="Q2995" s="24">
        <v>0.28999999999999998</v>
      </c>
      <c r="R2995" t="str">
        <f>IF($Q2995*100&gt;=VLOOKUP($O2995,margin_ranges!$A$5:$C$10,2,FALSE),IF($Q2995*100&lt;=VLOOKUP($O2995,margin_ranges!$A$5:$C$10,3,FALSE)+10,"IN RANGE","ABOVE RANGE"),"BELOW RANGE")</f>
        <v>IN RANGE</v>
      </c>
      <c r="S2995">
        <f>MIN(VLOOKUP($O2995,margin_ranges!$A$5:$D$10,4,FALSE),$P2995*100)</f>
        <v>29.75</v>
      </c>
      <c r="T2995" s="29">
        <f>(1-$S2995/100)/(1-$F2995)-1</f>
        <v>-1.0563380281690127E-2</v>
      </c>
      <c r="U2995" s="19" t="str">
        <f>IF(ABS(IFERROR(T2995,0))&gt;0.05,INDEX(margin_ranges!$C$13:$C$16,MATCH($F2995*100,margin_ranges!$B$13:$B$16,1)),"")</f>
        <v/>
      </c>
      <c r="V2995" t="e">
        <f>MIN(VLOOKUP($U2995,margin_ranges!$A$5:$D$10,4,FALSE),$P2995*100)</f>
        <v>#N/A</v>
      </c>
      <c r="Y2995" s="29" t="e">
        <f t="shared" si="46"/>
        <v>#N/A</v>
      </c>
    </row>
    <row r="2996" spans="1:25" x14ac:dyDescent="0.3">
      <c r="A2996" s="8" t="s">
        <v>17</v>
      </c>
      <c r="B2996" s="8" t="s">
        <v>5257</v>
      </c>
      <c r="C2996" s="8" t="s">
        <v>5258</v>
      </c>
      <c r="D2996" s="8" t="s">
        <v>5315</v>
      </c>
      <c r="E2996" s="8" t="s">
        <v>5316</v>
      </c>
      <c r="F2996" s="24">
        <v>0.28999999999999998</v>
      </c>
      <c r="G2996" s="24">
        <v>0</v>
      </c>
      <c r="H2996" s="25">
        <v>9.0185999999999993</v>
      </c>
      <c r="I2996" s="25">
        <v>3.0903999999999998</v>
      </c>
      <c r="J2996" s="15">
        <v>54</v>
      </c>
      <c r="K2996" s="15">
        <v>14</v>
      </c>
      <c r="L2996" s="13">
        <v>0.3427</v>
      </c>
      <c r="M2996" s="7">
        <v>0.58470356999999995</v>
      </c>
      <c r="N2996" s="26">
        <v>0.1</v>
      </c>
      <c r="O2996" s="27" t="s">
        <v>22</v>
      </c>
      <c r="P2996" s="8">
        <v>0.82897316700000001</v>
      </c>
      <c r="Q2996" s="24">
        <v>0.28999999999999998</v>
      </c>
      <c r="R2996" t="str">
        <f>IF($Q2996*100&gt;=VLOOKUP($O2996,margin_ranges!$A$5:$C$10,2,FALSE),IF($Q2996*100&lt;=VLOOKUP($O2996,margin_ranges!$A$5:$C$10,3,FALSE)+10,"IN RANGE","ABOVE RANGE"),"BELOW RANGE")</f>
        <v>IN RANGE</v>
      </c>
      <c r="S2996">
        <f>MIN(VLOOKUP($O2996,margin_ranges!$A$5:$D$10,4,FALSE),$P2996*100)</f>
        <v>29.75</v>
      </c>
      <c r="T2996" s="29">
        <f>(1-$S2996/100)/(1-$F2996)-1</f>
        <v>-1.0563380281690127E-2</v>
      </c>
      <c r="U2996" s="19" t="str">
        <f>IF(ABS(IFERROR(T2996,0))&gt;0.05,INDEX(margin_ranges!$C$13:$C$16,MATCH($F2996*100,margin_ranges!$B$13:$B$16,1)),"")</f>
        <v/>
      </c>
      <c r="V2996" t="e">
        <f>MIN(VLOOKUP($U2996,margin_ranges!$A$5:$D$10,4,FALSE),$P2996*100)</f>
        <v>#N/A</v>
      </c>
      <c r="Y2996" s="29" t="e">
        <f t="shared" si="46"/>
        <v>#N/A</v>
      </c>
    </row>
    <row r="2997" spans="1:25" x14ac:dyDescent="0.3">
      <c r="A2997" s="8" t="s">
        <v>17</v>
      </c>
      <c r="B2997" s="8" t="s">
        <v>5257</v>
      </c>
      <c r="C2997" s="8" t="s">
        <v>5258</v>
      </c>
      <c r="D2997" s="8" t="s">
        <v>5317</v>
      </c>
      <c r="E2997" s="8" t="s">
        <v>5318</v>
      </c>
      <c r="F2997" s="24">
        <v>0.28999999999999998</v>
      </c>
      <c r="G2997" s="24">
        <v>0</v>
      </c>
      <c r="H2997" s="25">
        <v>2.2242000000000002</v>
      </c>
      <c r="I2997" s="25">
        <v>1.4066000000000001</v>
      </c>
      <c r="J2997" s="15">
        <v>24</v>
      </c>
      <c r="K2997" s="15">
        <v>6</v>
      </c>
      <c r="L2997" s="13">
        <v>0.63239999999999996</v>
      </c>
      <c r="M2997" s="7">
        <v>0.57462928999999996</v>
      </c>
      <c r="N2997" s="26">
        <v>0.1</v>
      </c>
      <c r="O2997" s="27" t="s">
        <v>22</v>
      </c>
      <c r="P2997" s="8">
        <v>0.82597476049999996</v>
      </c>
      <c r="Q2997" s="24">
        <v>0.28999999999999998</v>
      </c>
      <c r="R2997" t="str">
        <f>IF($Q2997*100&gt;=VLOOKUP($O2997,margin_ranges!$A$5:$C$10,2,FALSE),IF($Q2997*100&lt;=VLOOKUP($O2997,margin_ranges!$A$5:$C$10,3,FALSE)+10,"IN RANGE","ABOVE RANGE"),"BELOW RANGE")</f>
        <v>IN RANGE</v>
      </c>
      <c r="S2997">
        <f>MIN(VLOOKUP($O2997,margin_ranges!$A$5:$D$10,4,FALSE),$P2997*100)</f>
        <v>29.75</v>
      </c>
      <c r="T2997" s="29">
        <f>(1-$S2997/100)/(1-$F2997)-1</f>
        <v>-1.0563380281690127E-2</v>
      </c>
      <c r="U2997" s="19" t="str">
        <f>IF(ABS(IFERROR(T2997,0))&gt;0.05,INDEX(margin_ranges!$C$13:$C$16,MATCH($F2997*100,margin_ranges!$B$13:$B$16,1)),"")</f>
        <v/>
      </c>
      <c r="V2997" t="e">
        <f>MIN(VLOOKUP($U2997,margin_ranges!$A$5:$D$10,4,FALSE),$P2997*100)</f>
        <v>#N/A</v>
      </c>
      <c r="Y2997" s="29" t="e">
        <f t="shared" si="46"/>
        <v>#N/A</v>
      </c>
    </row>
    <row r="2998" spans="1:25" x14ac:dyDescent="0.3">
      <c r="A2998" s="8" t="s">
        <v>17</v>
      </c>
      <c r="B2998" s="8" t="s">
        <v>5257</v>
      </c>
      <c r="C2998" s="8" t="s">
        <v>5258</v>
      </c>
      <c r="D2998" s="8" t="s">
        <v>5323</v>
      </c>
      <c r="E2998" s="8" t="s">
        <v>5324</v>
      </c>
      <c r="F2998" s="24">
        <v>0.28999999999999998</v>
      </c>
      <c r="G2998" s="24">
        <v>0</v>
      </c>
      <c r="H2998" s="25">
        <v>11.4802</v>
      </c>
      <c r="I2998" s="25">
        <v>3.6061999999999999</v>
      </c>
      <c r="J2998" s="15">
        <v>49</v>
      </c>
      <c r="K2998" s="15">
        <v>12</v>
      </c>
      <c r="L2998" s="13">
        <v>0.31409999999999999</v>
      </c>
      <c r="M2998" s="7">
        <v>0.45408916999999999</v>
      </c>
      <c r="N2998" s="26">
        <v>0.1</v>
      </c>
      <c r="O2998" s="27" t="s">
        <v>22</v>
      </c>
      <c r="P2998" s="8">
        <v>0.77977893710000001</v>
      </c>
      <c r="Q2998" s="24">
        <v>0.28999999999999998</v>
      </c>
      <c r="R2998" t="str">
        <f>IF($Q2998*100&gt;=VLOOKUP($O2998,margin_ranges!$A$5:$C$10,2,FALSE),IF($Q2998*100&lt;=VLOOKUP($O2998,margin_ranges!$A$5:$C$10,3,FALSE)+10,"IN RANGE","ABOVE RANGE"),"BELOW RANGE")</f>
        <v>IN RANGE</v>
      </c>
      <c r="S2998">
        <f>MIN(VLOOKUP($O2998,margin_ranges!$A$5:$D$10,4,FALSE),$P2998*100)</f>
        <v>29.75</v>
      </c>
      <c r="T2998" s="29">
        <f>(1-$S2998/100)/(1-$F2998)-1</f>
        <v>-1.0563380281690127E-2</v>
      </c>
      <c r="U2998" s="19" t="str">
        <f>IF(ABS(IFERROR(T2998,0))&gt;0.05,INDEX(margin_ranges!$C$13:$C$16,MATCH($F2998*100,margin_ranges!$B$13:$B$16,1)),"")</f>
        <v/>
      </c>
      <c r="V2998" t="e">
        <f>MIN(VLOOKUP($U2998,margin_ranges!$A$5:$D$10,4,FALSE),$P2998*100)</f>
        <v>#N/A</v>
      </c>
      <c r="Y2998" s="29" t="e">
        <f t="shared" si="46"/>
        <v>#N/A</v>
      </c>
    </row>
    <row r="2999" spans="1:25" x14ac:dyDescent="0.3">
      <c r="A2999" s="8" t="s">
        <v>17</v>
      </c>
      <c r="B2999" s="8" t="s">
        <v>5257</v>
      </c>
      <c r="C2999" s="8" t="s">
        <v>5258</v>
      </c>
      <c r="D2999" s="8" t="s">
        <v>5327</v>
      </c>
      <c r="E2999" s="8" t="s">
        <v>5328</v>
      </c>
      <c r="F2999" s="24">
        <v>0.28999999999999998</v>
      </c>
      <c r="G2999" s="24">
        <v>1</v>
      </c>
      <c r="H2999" s="25">
        <v>87.728200000000001</v>
      </c>
      <c r="I2999" s="25">
        <v>42.208199999999998</v>
      </c>
      <c r="J2999" s="15">
        <v>955</v>
      </c>
      <c r="K2999" s="15">
        <v>240</v>
      </c>
      <c r="L2999" s="13">
        <v>0.48110000000000003</v>
      </c>
      <c r="M2999" s="7">
        <v>0.75395648999999998</v>
      </c>
      <c r="N2999" s="26">
        <v>0.1</v>
      </c>
      <c r="O2999" s="27" t="s">
        <v>22</v>
      </c>
      <c r="P2999" s="8">
        <v>0.86736635179999999</v>
      </c>
      <c r="Q2999" s="24">
        <v>0.28999999999999998</v>
      </c>
      <c r="R2999" t="str">
        <f>IF($Q2999*100&gt;=VLOOKUP($O2999,margin_ranges!$A$5:$C$10,2,FALSE),IF($Q2999*100&lt;=VLOOKUP($O2999,margin_ranges!$A$5:$C$10,3,FALSE)+10,"IN RANGE","ABOVE RANGE"),"BELOW RANGE")</f>
        <v>IN RANGE</v>
      </c>
      <c r="S2999">
        <f>MIN(VLOOKUP($O2999,margin_ranges!$A$5:$D$10,4,FALSE),$P2999*100)</f>
        <v>29.75</v>
      </c>
      <c r="T2999" s="29">
        <f>(1-$S2999/100)/(1-$F2999)-1</f>
        <v>-1.0563380281690127E-2</v>
      </c>
      <c r="U2999" s="19" t="str">
        <f>IF(ABS(IFERROR(T2999,0))&gt;0.05,INDEX(margin_ranges!$C$13:$C$16,MATCH($F2999*100,margin_ranges!$B$13:$B$16,1)),"")</f>
        <v/>
      </c>
      <c r="V2999" t="e">
        <f>MIN(VLOOKUP($U2999,margin_ranges!$A$5:$D$10,4,FALSE),$P2999*100)</f>
        <v>#N/A</v>
      </c>
      <c r="Y2999" s="29" t="e">
        <f t="shared" si="46"/>
        <v>#N/A</v>
      </c>
    </row>
    <row r="3000" spans="1:25" x14ac:dyDescent="0.3">
      <c r="A3000" s="8" t="s">
        <v>17</v>
      </c>
      <c r="B3000" s="8" t="s">
        <v>5257</v>
      </c>
      <c r="C3000" s="8" t="s">
        <v>5258</v>
      </c>
      <c r="D3000" s="8" t="s">
        <v>5329</v>
      </c>
      <c r="E3000" s="8" t="s">
        <v>5330</v>
      </c>
      <c r="F3000" s="24">
        <v>0.28999999999999998</v>
      </c>
      <c r="G3000" s="24">
        <v>1</v>
      </c>
      <c r="H3000" s="25">
        <v>45.699199999999998</v>
      </c>
      <c r="I3000" s="25">
        <v>24.151700000000002</v>
      </c>
      <c r="J3000" s="15">
        <v>520</v>
      </c>
      <c r="K3000" s="15">
        <v>131</v>
      </c>
      <c r="L3000" s="13">
        <v>0.52849999999999997</v>
      </c>
      <c r="M3000" s="7">
        <v>0.71786386000000002</v>
      </c>
      <c r="N3000" s="26">
        <v>0.1</v>
      </c>
      <c r="O3000" s="27" t="s">
        <v>22</v>
      </c>
      <c r="P3000" s="8">
        <v>0.86069782100000003</v>
      </c>
      <c r="Q3000" s="24">
        <v>0.28999999999999998</v>
      </c>
      <c r="R3000" t="str">
        <f>IF($Q3000*100&gt;=VLOOKUP($O3000,margin_ranges!$A$5:$C$10,2,FALSE),IF($Q3000*100&lt;=VLOOKUP($O3000,margin_ranges!$A$5:$C$10,3,FALSE)+10,"IN RANGE","ABOVE RANGE"),"BELOW RANGE")</f>
        <v>IN RANGE</v>
      </c>
      <c r="S3000">
        <f>MIN(VLOOKUP($O3000,margin_ranges!$A$5:$D$10,4,FALSE),$P3000*100)</f>
        <v>29.75</v>
      </c>
      <c r="T3000" s="29">
        <f>(1-$S3000/100)/(1-$F3000)-1</f>
        <v>-1.0563380281690127E-2</v>
      </c>
      <c r="U3000" s="19" t="str">
        <f>IF(ABS(IFERROR(T3000,0))&gt;0.05,INDEX(margin_ranges!$C$13:$C$16,MATCH($F3000*100,margin_ranges!$B$13:$B$16,1)),"")</f>
        <v/>
      </c>
      <c r="V3000" t="e">
        <f>MIN(VLOOKUP($U3000,margin_ranges!$A$5:$D$10,4,FALSE),$P3000*100)</f>
        <v>#N/A</v>
      </c>
      <c r="Y3000" s="29" t="e">
        <f t="shared" si="46"/>
        <v>#N/A</v>
      </c>
    </row>
    <row r="3001" spans="1:25" x14ac:dyDescent="0.3">
      <c r="A3001" s="8" t="s">
        <v>17</v>
      </c>
      <c r="B3001" s="8" t="s">
        <v>5257</v>
      </c>
      <c r="C3001" s="8" t="s">
        <v>5258</v>
      </c>
      <c r="D3001" s="8" t="s">
        <v>5335</v>
      </c>
      <c r="E3001" s="8" t="s">
        <v>5336</v>
      </c>
      <c r="F3001" s="24">
        <v>0.28999999999999998</v>
      </c>
      <c r="G3001" s="24">
        <v>1</v>
      </c>
      <c r="H3001" s="25">
        <v>50.686900000000001</v>
      </c>
      <c r="I3001" s="25">
        <v>25.3309</v>
      </c>
      <c r="J3001" s="15">
        <v>461</v>
      </c>
      <c r="K3001" s="15">
        <v>119</v>
      </c>
      <c r="L3001" s="13">
        <v>0.49980000000000002</v>
      </c>
      <c r="M3001" s="7">
        <v>0.60705799999999999</v>
      </c>
      <c r="N3001" s="26">
        <v>0.1</v>
      </c>
      <c r="O3001" s="27" t="s">
        <v>22</v>
      </c>
      <c r="P3001" s="8">
        <v>0.83527109460000004</v>
      </c>
      <c r="Q3001" s="24">
        <v>0.28999999999999998</v>
      </c>
      <c r="R3001" t="str">
        <f>IF($Q3001*100&gt;=VLOOKUP($O3001,margin_ranges!$A$5:$C$10,2,FALSE),IF($Q3001*100&lt;=VLOOKUP($O3001,margin_ranges!$A$5:$C$10,3,FALSE)+10,"IN RANGE","ABOVE RANGE"),"BELOW RANGE")</f>
        <v>IN RANGE</v>
      </c>
      <c r="S3001">
        <f>MIN(VLOOKUP($O3001,margin_ranges!$A$5:$D$10,4,FALSE),$P3001*100)</f>
        <v>29.75</v>
      </c>
      <c r="T3001" s="29">
        <f>(1-$S3001/100)/(1-$F3001)-1</f>
        <v>-1.0563380281690127E-2</v>
      </c>
      <c r="U3001" s="19" t="str">
        <f>IF(ABS(IFERROR(T3001,0))&gt;0.05,INDEX(margin_ranges!$C$13:$C$16,MATCH($F3001*100,margin_ranges!$B$13:$B$16,1)),"")</f>
        <v/>
      </c>
      <c r="V3001" t="e">
        <f>MIN(VLOOKUP($U3001,margin_ranges!$A$5:$D$10,4,FALSE),$P3001*100)</f>
        <v>#N/A</v>
      </c>
      <c r="Y3001" s="29" t="e">
        <f t="shared" si="46"/>
        <v>#N/A</v>
      </c>
    </row>
    <row r="3002" spans="1:25" x14ac:dyDescent="0.3">
      <c r="A3002" s="8" t="s">
        <v>17</v>
      </c>
      <c r="B3002" s="8" t="s">
        <v>5257</v>
      </c>
      <c r="C3002" s="8" t="s">
        <v>5258</v>
      </c>
      <c r="D3002" s="8" t="s">
        <v>11986</v>
      </c>
      <c r="E3002" s="8" t="s">
        <v>11987</v>
      </c>
      <c r="F3002" s="24">
        <v>0.25</v>
      </c>
      <c r="G3002" s="24">
        <v>1</v>
      </c>
      <c r="H3002" s="25">
        <v>54.207299999999996</v>
      </c>
      <c r="I3002" s="25">
        <v>29.7791</v>
      </c>
      <c r="J3002" s="15">
        <v>471</v>
      </c>
      <c r="K3002" s="15">
        <v>118</v>
      </c>
      <c r="L3002" s="13">
        <v>0.5494</v>
      </c>
      <c r="M3002" s="7">
        <v>0.52716697000000001</v>
      </c>
      <c r="N3002" s="26">
        <v>0.1</v>
      </c>
      <c r="O3002" s="27" t="s">
        <v>22</v>
      </c>
      <c r="P3002" s="8">
        <v>0.81030678010000001</v>
      </c>
      <c r="Q3002" s="24">
        <v>0.25</v>
      </c>
      <c r="R3002" t="str">
        <f>IF($Q3002*100&gt;=VLOOKUP($O3002,margin_ranges!$A$5:$C$10,2,FALSE),IF($Q3002*100&lt;=VLOOKUP($O3002,margin_ranges!$A$5:$C$10,3,FALSE)+10,"IN RANGE","ABOVE RANGE"),"BELOW RANGE")</f>
        <v>IN RANGE</v>
      </c>
      <c r="S3002">
        <f>MIN(VLOOKUP($O3002,margin_ranges!$A$5:$D$10,4,FALSE),$P3002*100)</f>
        <v>29.75</v>
      </c>
      <c r="T3002" s="29">
        <f>(1-$S3002/100)/(1-$F3002)-1</f>
        <v>-6.3333333333333353E-2</v>
      </c>
      <c r="U3002" s="19" t="str">
        <f>IF(ABS(IFERROR(T3002,0))&gt;0.05,INDEX(margin_ranges!$C$13:$C$16,MATCH($F3002*100,margin_ranges!$B$13:$B$16,1)),"")</f>
        <v>Balanced (Type B)</v>
      </c>
      <c r="V3002">
        <f>MIN(VLOOKUP($U3002,margin_ranges!$A$5:$D$10,4,FALSE),$P3002*100)</f>
        <v>29.75</v>
      </c>
      <c r="Y3002" s="29">
        <f t="shared" si="46"/>
        <v>-6.3333333333333353E-2</v>
      </c>
    </row>
    <row r="3003" spans="1:25" x14ac:dyDescent="0.3">
      <c r="A3003" s="8" t="s">
        <v>17</v>
      </c>
      <c r="B3003" s="8" t="s">
        <v>5257</v>
      </c>
      <c r="C3003" s="8" t="s">
        <v>5258</v>
      </c>
      <c r="D3003" s="8" t="s">
        <v>11988</v>
      </c>
      <c r="E3003" s="8" t="s">
        <v>11989</v>
      </c>
      <c r="F3003" s="24">
        <v>0.25</v>
      </c>
      <c r="G3003" s="24">
        <v>1</v>
      </c>
      <c r="H3003" s="25">
        <v>25.864699999999999</v>
      </c>
      <c r="I3003" s="25">
        <v>13.347300000000001</v>
      </c>
      <c r="J3003" s="15">
        <v>193</v>
      </c>
      <c r="K3003" s="15">
        <v>48</v>
      </c>
      <c r="L3003" s="13">
        <v>0.51600000000000001</v>
      </c>
      <c r="M3003" s="7">
        <v>0.48195780999999999</v>
      </c>
      <c r="N3003" s="26">
        <v>0.1</v>
      </c>
      <c r="O3003" s="27" t="s">
        <v>22</v>
      </c>
      <c r="P3003" s="8">
        <v>0.7925129581</v>
      </c>
      <c r="Q3003" s="24">
        <v>0.25</v>
      </c>
      <c r="R3003" t="str">
        <f>IF($Q3003*100&gt;=VLOOKUP($O3003,margin_ranges!$A$5:$C$10,2,FALSE),IF($Q3003*100&lt;=VLOOKUP($O3003,margin_ranges!$A$5:$C$10,3,FALSE)+10,"IN RANGE","ABOVE RANGE"),"BELOW RANGE")</f>
        <v>IN RANGE</v>
      </c>
      <c r="S3003">
        <f>MIN(VLOOKUP($O3003,margin_ranges!$A$5:$D$10,4,FALSE),$P3003*100)</f>
        <v>29.75</v>
      </c>
      <c r="T3003" s="29">
        <f>(1-$S3003/100)/(1-$F3003)-1</f>
        <v>-6.3333333333333353E-2</v>
      </c>
      <c r="U3003" s="19" t="str">
        <f>IF(ABS(IFERROR(T3003,0))&gt;0.05,INDEX(margin_ranges!$C$13:$C$16,MATCH($F3003*100,margin_ranges!$B$13:$B$16,1)),"")</f>
        <v>Balanced (Type B)</v>
      </c>
      <c r="V3003">
        <f>MIN(VLOOKUP($U3003,margin_ranges!$A$5:$D$10,4,FALSE),$P3003*100)</f>
        <v>29.75</v>
      </c>
      <c r="Y3003" s="29">
        <f t="shared" si="46"/>
        <v>-6.3333333333333353E-2</v>
      </c>
    </row>
    <row r="3004" spans="1:25" x14ac:dyDescent="0.3">
      <c r="A3004" s="8" t="s">
        <v>17</v>
      </c>
      <c r="B3004" s="8" t="s">
        <v>5257</v>
      </c>
      <c r="C3004" s="8" t="s">
        <v>5258</v>
      </c>
      <c r="D3004" s="8" t="s">
        <v>11990</v>
      </c>
      <c r="E3004" s="8" t="s">
        <v>11991</v>
      </c>
      <c r="F3004" s="24">
        <v>0.25</v>
      </c>
      <c r="G3004" s="24">
        <v>0</v>
      </c>
      <c r="H3004" s="25">
        <v>2.1198999999999999</v>
      </c>
      <c r="I3004" s="25">
        <v>1.2437</v>
      </c>
      <c r="J3004" s="15">
        <v>22</v>
      </c>
      <c r="K3004" s="15">
        <v>6</v>
      </c>
      <c r="L3004" s="13">
        <v>0.5867</v>
      </c>
      <c r="M3004" s="7">
        <v>0.59241902000000002</v>
      </c>
      <c r="N3004" s="26">
        <v>0.1</v>
      </c>
      <c r="O3004" s="27" t="s">
        <v>22</v>
      </c>
      <c r="P3004" s="8">
        <v>0.83120055839999996</v>
      </c>
      <c r="Q3004" s="24">
        <v>0.25</v>
      </c>
      <c r="R3004" t="str">
        <f>IF($Q3004*100&gt;=VLOOKUP($O3004,margin_ranges!$A$5:$C$10,2,FALSE),IF($Q3004*100&lt;=VLOOKUP($O3004,margin_ranges!$A$5:$C$10,3,FALSE)+10,"IN RANGE","ABOVE RANGE"),"BELOW RANGE")</f>
        <v>IN RANGE</v>
      </c>
      <c r="S3004">
        <f>MIN(VLOOKUP($O3004,margin_ranges!$A$5:$D$10,4,FALSE),$P3004*100)</f>
        <v>29.75</v>
      </c>
      <c r="T3004" s="29">
        <f>(1-$S3004/100)/(1-$F3004)-1</f>
        <v>-6.3333333333333353E-2</v>
      </c>
      <c r="U3004" s="19" t="str">
        <f>IF(ABS(IFERROR(T3004,0))&gt;0.05,INDEX(margin_ranges!$C$13:$C$16,MATCH($F3004*100,margin_ranges!$B$13:$B$16,1)),"")</f>
        <v>Balanced (Type B)</v>
      </c>
      <c r="V3004">
        <f>MIN(VLOOKUP($U3004,margin_ranges!$A$5:$D$10,4,FALSE),$P3004*100)</f>
        <v>29.75</v>
      </c>
      <c r="Y3004" s="29">
        <f t="shared" si="46"/>
        <v>-6.3333333333333353E-2</v>
      </c>
    </row>
    <row r="3005" spans="1:25" x14ac:dyDescent="0.3">
      <c r="A3005" s="8" t="s">
        <v>17</v>
      </c>
      <c r="B3005" s="8" t="s">
        <v>5257</v>
      </c>
      <c r="C3005" s="8" t="s">
        <v>5258</v>
      </c>
      <c r="D3005" s="8" t="s">
        <v>11984</v>
      </c>
      <c r="E3005" s="8" t="s">
        <v>11985</v>
      </c>
      <c r="F3005" s="24">
        <v>0.249999999999999</v>
      </c>
      <c r="G3005" s="24">
        <v>0</v>
      </c>
      <c r="H3005" s="25">
        <v>1.8994</v>
      </c>
      <c r="I3005" s="25">
        <v>1.0941000000000001</v>
      </c>
      <c r="J3005" s="15">
        <v>19</v>
      </c>
      <c r="K3005" s="15">
        <v>5</v>
      </c>
      <c r="L3005" s="13">
        <v>0.57599999999999996</v>
      </c>
      <c r="M3005" s="7">
        <v>0.56624664999999996</v>
      </c>
      <c r="N3005" s="26">
        <v>0.1</v>
      </c>
      <c r="O3005" s="27" t="s">
        <v>22</v>
      </c>
      <c r="P3005" s="8">
        <v>0.82339851500000005</v>
      </c>
      <c r="Q3005" s="24">
        <v>0.25</v>
      </c>
      <c r="R3005" t="str">
        <f>IF($Q3005*100&gt;=VLOOKUP($O3005,margin_ranges!$A$5:$C$10,2,FALSE),IF($Q3005*100&lt;=VLOOKUP($O3005,margin_ranges!$A$5:$C$10,3,FALSE)+10,"IN RANGE","ABOVE RANGE"),"BELOW RANGE")</f>
        <v>IN RANGE</v>
      </c>
      <c r="S3005">
        <f>MIN(VLOOKUP($O3005,margin_ranges!$A$5:$D$10,4,FALSE),$P3005*100)</f>
        <v>29.75</v>
      </c>
      <c r="T3005" s="29">
        <f>(1-$S3005/100)/(1-$F3005)-1</f>
        <v>-6.3333333333334574E-2</v>
      </c>
      <c r="U3005" s="19" t="str">
        <f>IF(ABS(IFERROR(T3005,0))&gt;0.05,INDEX(margin_ranges!$C$13:$C$16,MATCH($F3005*100,margin_ranges!$B$13:$B$16,1)),"")</f>
        <v>Maximize Fill (Type A+)</v>
      </c>
      <c r="V3005">
        <f>MIN(VLOOKUP($U3005,margin_ranges!$A$5:$D$10,4,FALSE),$P3005*100)</f>
        <v>19.75</v>
      </c>
      <c r="Y3005" s="29">
        <f t="shared" si="46"/>
        <v>6.9999999999998508E-2</v>
      </c>
    </row>
    <row r="3006" spans="1:25" x14ac:dyDescent="0.3">
      <c r="A3006" s="8" t="s">
        <v>17</v>
      </c>
      <c r="B3006" s="8" t="s">
        <v>5257</v>
      </c>
      <c r="C3006" s="8" t="s">
        <v>5258</v>
      </c>
      <c r="D3006" s="8" t="s">
        <v>5297</v>
      </c>
      <c r="E3006" s="8" t="s">
        <v>5298</v>
      </c>
      <c r="F3006" s="24">
        <v>0.05</v>
      </c>
      <c r="G3006" s="24">
        <v>1</v>
      </c>
      <c r="H3006" s="25">
        <v>243.8811</v>
      </c>
      <c r="I3006" s="25">
        <v>8.8882999999999992</v>
      </c>
      <c r="J3006" s="15">
        <v>240</v>
      </c>
      <c r="K3006" s="15">
        <v>58</v>
      </c>
      <c r="L3006" s="13">
        <v>3.6400000000000002E-2</v>
      </c>
      <c r="M3006" s="7">
        <v>0.90088237999999998</v>
      </c>
      <c r="N3006" s="26">
        <v>0.6</v>
      </c>
      <c r="O3006" s="27" t="s">
        <v>95</v>
      </c>
      <c r="P3006" s="8">
        <v>0.33398630889999997</v>
      </c>
      <c r="Q3006" s="24">
        <v>0.05</v>
      </c>
      <c r="R3006" t="str">
        <f>IF($Q3006*100&gt;=VLOOKUP($O3006,margin_ranges!$A$5:$C$10,2,FALSE),IF($Q3006*100&lt;=VLOOKUP($O3006,margin_ranges!$A$5:$C$10,3,FALSE)+10,"IN RANGE","ABOVE RANGE"),"BELOW RANGE")</f>
        <v>BELOW RANGE</v>
      </c>
      <c r="S3006">
        <f>MIN(VLOOKUP($O3006,margin_ranges!$A$5:$D$10,4,FALSE),$P3006*100)</f>
        <v>19.75</v>
      </c>
      <c r="T3006" s="29">
        <f>(1-$S3006/100)/(1-$F3006)-1</f>
        <v>-0.15526315789473677</v>
      </c>
      <c r="U3006" s="19" t="str">
        <f>IF(ABS(IFERROR(T3006,0))&gt;0.05,INDEX(margin_ranges!$C$13:$C$16,MATCH($F3006*100,margin_ranges!$B$13:$B$16,1)),"")</f>
        <v>Super-strategic</v>
      </c>
      <c r="V3006" t="e">
        <f>MIN(VLOOKUP($U3006,margin_ranges!$A$5:$D$10,4,FALSE),$P3006*100)</f>
        <v>#N/A</v>
      </c>
      <c r="Y3006" s="29" t="e">
        <f t="shared" si="46"/>
        <v>#N/A</v>
      </c>
    </row>
    <row r="3007" spans="1:25" x14ac:dyDescent="0.3">
      <c r="A3007" s="8" t="s">
        <v>35</v>
      </c>
      <c r="B3007" s="8" t="s">
        <v>5337</v>
      </c>
      <c r="C3007" s="8" t="s">
        <v>34</v>
      </c>
      <c r="D3007" s="8" t="s">
        <v>34</v>
      </c>
      <c r="E3007" s="8"/>
      <c r="F3007" s="24">
        <v>0.28453018559648102</v>
      </c>
      <c r="G3007" s="24">
        <v>0.46903436999999998</v>
      </c>
      <c r="H3007" s="25">
        <v>583.09109999999998</v>
      </c>
      <c r="I3007" s="25">
        <v>123.4868</v>
      </c>
      <c r="J3007" s="15">
        <v>3740</v>
      </c>
      <c r="K3007" s="15">
        <v>915</v>
      </c>
      <c r="L3007" s="13">
        <v>0.21179999999999999</v>
      </c>
      <c r="M3007" s="7">
        <v>1.00961167</v>
      </c>
      <c r="N3007" s="26">
        <v>0.30761899999999998</v>
      </c>
      <c r="O3007" s="27"/>
      <c r="P3007" s="8">
        <v>0.69530958389999997</v>
      </c>
      <c r="Q3007" s="24">
        <v>0.28449999999999998</v>
      </c>
      <c r="R3007" t="e">
        <f>IF($Q3007*100&gt;=VLOOKUP($O3007,margin_ranges!$A$5:$C$10,2,FALSE),IF($Q3007*100&lt;=VLOOKUP($O3007,margin_ranges!$A$5:$C$10,3,FALSE)+10,"IN RANGE","ABOVE RANGE"),"BELOW RANGE")</f>
        <v>#N/A</v>
      </c>
      <c r="S3007" t="e">
        <f>MIN(VLOOKUP($O3007,margin_ranges!$A$5:$D$10,4,FALSE),$P3007*100)</f>
        <v>#N/A</v>
      </c>
      <c r="T3007" s="29" t="e">
        <f>(1-$S3007/100)/(1-$F3007)-1</f>
        <v>#N/A</v>
      </c>
      <c r="U3007" s="19" t="str">
        <f>IF(ABS(IFERROR(T3007,0))&gt;0.05,INDEX(margin_ranges!$C$13:$C$16,MATCH($F3007*100,margin_ranges!$B$13:$B$16,1)),"")</f>
        <v/>
      </c>
      <c r="V3007" t="e">
        <f>MIN(VLOOKUP($U3007,margin_ranges!$A$5:$D$10,4,FALSE),$P3007*100)</f>
        <v>#N/A</v>
      </c>
      <c r="Y3007" s="29" t="e">
        <f t="shared" si="46"/>
        <v>#N/A</v>
      </c>
    </row>
    <row r="3008" spans="1:25" x14ac:dyDescent="0.3">
      <c r="A3008" s="8" t="s">
        <v>33</v>
      </c>
      <c r="B3008" s="8" t="s">
        <v>5337</v>
      </c>
      <c r="C3008" s="8" t="s">
        <v>5338</v>
      </c>
      <c r="D3008" s="8" t="s">
        <v>34</v>
      </c>
      <c r="E3008" s="8"/>
      <c r="F3008" s="24">
        <v>0.28453018559648102</v>
      </c>
      <c r="G3008" s="24">
        <v>0.46903436999999998</v>
      </c>
      <c r="H3008" s="25">
        <v>583.09109999999998</v>
      </c>
      <c r="I3008" s="25">
        <v>123.4868</v>
      </c>
      <c r="J3008" s="15">
        <v>3740</v>
      </c>
      <c r="K3008" s="15">
        <v>915</v>
      </c>
      <c r="L3008" s="13">
        <v>0.21179999999999999</v>
      </c>
      <c r="M3008" s="7">
        <v>1.00961167</v>
      </c>
      <c r="N3008" s="26">
        <v>0.30761899999999998</v>
      </c>
      <c r="O3008" s="27"/>
      <c r="P3008" s="8">
        <v>0.69530958389999997</v>
      </c>
      <c r="Q3008" s="24">
        <v>0.28449999999999998</v>
      </c>
      <c r="R3008" t="e">
        <f>IF($Q3008*100&gt;=VLOOKUP($O3008,margin_ranges!$A$5:$C$10,2,FALSE),IF($Q3008*100&lt;=VLOOKUP($O3008,margin_ranges!$A$5:$C$10,3,FALSE)+10,"IN RANGE","ABOVE RANGE"),"BELOW RANGE")</f>
        <v>#N/A</v>
      </c>
      <c r="S3008" t="e">
        <f>MIN(VLOOKUP($O3008,margin_ranges!$A$5:$D$10,4,FALSE),$P3008*100)</f>
        <v>#N/A</v>
      </c>
      <c r="T3008" s="29" t="e">
        <f>(1-$S3008/100)/(1-$F3008)-1</f>
        <v>#N/A</v>
      </c>
      <c r="U3008" s="19" t="str">
        <f>IF(ABS(IFERROR(T3008,0))&gt;0.05,INDEX(margin_ranges!$C$13:$C$16,MATCH($F3008*100,margin_ranges!$B$13:$B$16,1)),"")</f>
        <v/>
      </c>
      <c r="V3008" t="e">
        <f>MIN(VLOOKUP($U3008,margin_ranges!$A$5:$D$10,4,FALSE),$P3008*100)</f>
        <v>#N/A</v>
      </c>
      <c r="Y3008" s="29" t="e">
        <f t="shared" si="46"/>
        <v>#N/A</v>
      </c>
    </row>
    <row r="3009" spans="1:25" x14ac:dyDescent="0.3">
      <c r="A3009" s="8" t="s">
        <v>17</v>
      </c>
      <c r="B3009" s="8" t="s">
        <v>5337</v>
      </c>
      <c r="C3009" s="8" t="s">
        <v>5338</v>
      </c>
      <c r="D3009" s="8" t="s">
        <v>5377</v>
      </c>
      <c r="E3009" s="8" t="s">
        <v>5378</v>
      </c>
      <c r="F3009" s="24">
        <v>0.27999999999999903</v>
      </c>
      <c r="G3009" s="24">
        <v>0</v>
      </c>
      <c r="H3009" s="25">
        <v>22.699200000000001</v>
      </c>
      <c r="I3009" s="25">
        <v>1.7363999999999999</v>
      </c>
      <c r="J3009" s="15">
        <v>72</v>
      </c>
      <c r="K3009" s="15">
        <v>18</v>
      </c>
      <c r="L3009" s="13">
        <v>7.6499999999999999E-2</v>
      </c>
      <c r="M3009" s="7">
        <v>1.3893701899999999</v>
      </c>
      <c r="N3009" s="26">
        <v>1</v>
      </c>
      <c r="O3009" s="27" t="s">
        <v>22</v>
      </c>
      <c r="P3009" s="8">
        <v>0.28024942120000002</v>
      </c>
      <c r="Q3009" s="24">
        <v>0.28000000000000003</v>
      </c>
      <c r="R3009" t="str">
        <f>IF($Q3009*100&gt;=VLOOKUP($O3009,margin_ranges!$A$5:$C$10,2,FALSE),IF($Q3009*100&lt;=VLOOKUP($O3009,margin_ranges!$A$5:$C$10,3,FALSE)+10,"IN RANGE","ABOVE RANGE"),"BELOW RANGE")</f>
        <v>IN RANGE</v>
      </c>
      <c r="S3009">
        <f>MIN(VLOOKUP($O3009,margin_ranges!$A$5:$D$10,4,FALSE),$P3009*100)</f>
        <v>28.024942120000002</v>
      </c>
      <c r="T3009" s="29">
        <f>(1-$S3009/100)/(1-$F3009)-1</f>
        <v>-3.4641833333459715E-4</v>
      </c>
      <c r="U3009" s="19" t="str">
        <f>IF(ABS(IFERROR(T3009,0))&gt;0.05,INDEX(margin_ranges!$C$13:$C$16,MATCH($F3009*100,margin_ranges!$B$13:$B$16,1)),"")</f>
        <v/>
      </c>
      <c r="V3009" t="e">
        <f>MIN(VLOOKUP($U3009,margin_ranges!$A$5:$D$10,4,FALSE),$P3009*100)</f>
        <v>#N/A</v>
      </c>
      <c r="Y3009" s="29" t="e">
        <f t="shared" si="46"/>
        <v>#N/A</v>
      </c>
    </row>
    <row r="3010" spans="1:25" x14ac:dyDescent="0.3">
      <c r="A3010" s="8" t="s">
        <v>17</v>
      </c>
      <c r="B3010" s="8" t="s">
        <v>5337</v>
      </c>
      <c r="C3010" s="8" t="s">
        <v>5338</v>
      </c>
      <c r="D3010" s="8" t="s">
        <v>5339</v>
      </c>
      <c r="E3010" s="8" t="s">
        <v>5340</v>
      </c>
      <c r="F3010" s="24">
        <v>0.28999999999999998</v>
      </c>
      <c r="G3010" s="24">
        <v>0</v>
      </c>
      <c r="H3010" s="25">
        <v>25.8674</v>
      </c>
      <c r="I3010" s="25">
        <v>7.2621000000000002</v>
      </c>
      <c r="J3010" s="15">
        <v>171</v>
      </c>
      <c r="K3010" s="15">
        <v>42</v>
      </c>
      <c r="L3010" s="13">
        <v>0.28070000000000001</v>
      </c>
      <c r="M3010" s="7">
        <v>0.78670600999999996</v>
      </c>
      <c r="N3010" s="26">
        <v>0.25</v>
      </c>
      <c r="O3010" s="27" t="s">
        <v>22</v>
      </c>
      <c r="P3010" s="8">
        <v>0.68221928279999999</v>
      </c>
      <c r="Q3010" s="24">
        <v>0.28999999999999998</v>
      </c>
      <c r="R3010" t="str">
        <f>IF($Q3010*100&gt;=VLOOKUP($O3010,margin_ranges!$A$5:$C$10,2,FALSE),IF($Q3010*100&lt;=VLOOKUP($O3010,margin_ranges!$A$5:$C$10,3,FALSE)+10,"IN RANGE","ABOVE RANGE"),"BELOW RANGE")</f>
        <v>IN RANGE</v>
      </c>
      <c r="S3010">
        <f>MIN(VLOOKUP($O3010,margin_ranges!$A$5:$D$10,4,FALSE),$P3010*100)</f>
        <v>29.75</v>
      </c>
      <c r="T3010" s="29">
        <f>(1-$S3010/100)/(1-$F3010)-1</f>
        <v>-1.0563380281690127E-2</v>
      </c>
      <c r="U3010" s="19" t="str">
        <f>IF(ABS(IFERROR(T3010,0))&gt;0.05,INDEX(margin_ranges!$C$13:$C$16,MATCH($F3010*100,margin_ranges!$B$13:$B$16,1)),"")</f>
        <v/>
      </c>
      <c r="V3010" t="e">
        <f>MIN(VLOOKUP($U3010,margin_ranges!$A$5:$D$10,4,FALSE),$P3010*100)</f>
        <v>#N/A</v>
      </c>
      <c r="Y3010" s="29" t="e">
        <f t="shared" si="46"/>
        <v>#N/A</v>
      </c>
    </row>
    <row r="3011" spans="1:25" x14ac:dyDescent="0.3">
      <c r="A3011" s="8" t="s">
        <v>17</v>
      </c>
      <c r="B3011" s="8" t="s">
        <v>5337</v>
      </c>
      <c r="C3011" s="8" t="s">
        <v>5338</v>
      </c>
      <c r="D3011" s="8" t="s">
        <v>5341</v>
      </c>
      <c r="E3011" s="8" t="s">
        <v>5342</v>
      </c>
      <c r="F3011" s="24">
        <v>0.28999999999999998</v>
      </c>
      <c r="G3011" s="24">
        <v>0</v>
      </c>
      <c r="H3011" s="25">
        <v>14.8308</v>
      </c>
      <c r="I3011" s="25">
        <v>3.7284000000000002</v>
      </c>
      <c r="J3011" s="15">
        <v>87</v>
      </c>
      <c r="K3011" s="15">
        <v>22</v>
      </c>
      <c r="L3011" s="13">
        <v>0.25140000000000001</v>
      </c>
      <c r="M3011" s="7">
        <v>0.77610252999999996</v>
      </c>
      <c r="N3011" s="26">
        <v>0.25</v>
      </c>
      <c r="O3011" s="27" t="s">
        <v>22</v>
      </c>
      <c r="P3011" s="8">
        <v>0.67787761349999998</v>
      </c>
      <c r="Q3011" s="24">
        <v>0.28999999999999998</v>
      </c>
      <c r="R3011" t="str">
        <f>IF($Q3011*100&gt;=VLOOKUP($O3011,margin_ranges!$A$5:$C$10,2,FALSE),IF($Q3011*100&lt;=VLOOKUP($O3011,margin_ranges!$A$5:$C$10,3,FALSE)+10,"IN RANGE","ABOVE RANGE"),"BELOW RANGE")</f>
        <v>IN RANGE</v>
      </c>
      <c r="S3011">
        <f>MIN(VLOOKUP($O3011,margin_ranges!$A$5:$D$10,4,FALSE),$P3011*100)</f>
        <v>29.75</v>
      </c>
      <c r="T3011" s="29">
        <f>(1-$S3011/100)/(1-$F3011)-1</f>
        <v>-1.0563380281690127E-2</v>
      </c>
      <c r="U3011" s="19" t="str">
        <f>IF(ABS(IFERROR(T3011,0))&gt;0.05,INDEX(margin_ranges!$C$13:$C$16,MATCH($F3011*100,margin_ranges!$B$13:$B$16,1)),"")</f>
        <v/>
      </c>
      <c r="V3011" t="e">
        <f>MIN(VLOOKUP($U3011,margin_ranges!$A$5:$D$10,4,FALSE),$P3011*100)</f>
        <v>#N/A</v>
      </c>
      <c r="Y3011" s="29" t="e">
        <f t="shared" si="46"/>
        <v>#N/A</v>
      </c>
    </row>
    <row r="3012" spans="1:25" x14ac:dyDescent="0.3">
      <c r="A3012" s="8" t="s">
        <v>17</v>
      </c>
      <c r="B3012" s="8" t="s">
        <v>5337</v>
      </c>
      <c r="C3012" s="8" t="s">
        <v>5338</v>
      </c>
      <c r="D3012" s="8" t="s">
        <v>5347</v>
      </c>
      <c r="E3012" s="8" t="s">
        <v>5348</v>
      </c>
      <c r="F3012" s="24">
        <v>0.28999999999999998</v>
      </c>
      <c r="G3012" s="24">
        <v>1</v>
      </c>
      <c r="H3012" s="25">
        <v>44.726399999999998</v>
      </c>
      <c r="I3012" s="25">
        <v>6.8090999999999999</v>
      </c>
      <c r="J3012" s="15">
        <v>229</v>
      </c>
      <c r="K3012" s="15">
        <v>58</v>
      </c>
      <c r="L3012" s="13">
        <v>0.1522</v>
      </c>
      <c r="M3012" s="7">
        <v>1.1206352900000001</v>
      </c>
      <c r="N3012" s="26">
        <v>0.25</v>
      </c>
      <c r="O3012" s="27" t="s">
        <v>22</v>
      </c>
      <c r="P3012" s="8">
        <v>0.77691225419999999</v>
      </c>
      <c r="Q3012" s="24">
        <v>0.28999999999999998</v>
      </c>
      <c r="R3012" t="str">
        <f>IF($Q3012*100&gt;=VLOOKUP($O3012,margin_ranges!$A$5:$C$10,2,FALSE),IF($Q3012*100&lt;=VLOOKUP($O3012,margin_ranges!$A$5:$C$10,3,FALSE)+10,"IN RANGE","ABOVE RANGE"),"BELOW RANGE")</f>
        <v>IN RANGE</v>
      </c>
      <c r="S3012">
        <f>MIN(VLOOKUP($O3012,margin_ranges!$A$5:$D$10,4,FALSE),$P3012*100)</f>
        <v>29.75</v>
      </c>
      <c r="T3012" s="29">
        <f>(1-$S3012/100)/(1-$F3012)-1</f>
        <v>-1.0563380281690127E-2</v>
      </c>
      <c r="U3012" s="19" t="str">
        <f>IF(ABS(IFERROR(T3012,0))&gt;0.05,INDEX(margin_ranges!$C$13:$C$16,MATCH($F3012*100,margin_ranges!$B$13:$B$16,1)),"")</f>
        <v/>
      </c>
      <c r="V3012" t="e">
        <f>MIN(VLOOKUP($U3012,margin_ranges!$A$5:$D$10,4,FALSE),$P3012*100)</f>
        <v>#N/A</v>
      </c>
      <c r="Y3012" s="29" t="e">
        <f t="shared" si="46"/>
        <v>#N/A</v>
      </c>
    </row>
    <row r="3013" spans="1:25" x14ac:dyDescent="0.3">
      <c r="A3013" s="8" t="s">
        <v>17</v>
      </c>
      <c r="B3013" s="8" t="s">
        <v>5337</v>
      </c>
      <c r="C3013" s="8" t="s">
        <v>5338</v>
      </c>
      <c r="D3013" s="8" t="s">
        <v>5353</v>
      </c>
      <c r="E3013" s="8" t="s">
        <v>5354</v>
      </c>
      <c r="F3013" s="24">
        <v>0.28999999999999998</v>
      </c>
      <c r="G3013" s="24">
        <v>1</v>
      </c>
      <c r="H3013" s="25">
        <v>40.628900000000002</v>
      </c>
      <c r="I3013" s="25">
        <v>6.1764000000000001</v>
      </c>
      <c r="J3013" s="15">
        <v>260</v>
      </c>
      <c r="K3013" s="15">
        <v>66</v>
      </c>
      <c r="L3013" s="13">
        <v>0.152</v>
      </c>
      <c r="M3013" s="7">
        <v>1.40519949</v>
      </c>
      <c r="N3013" s="26">
        <v>0.25</v>
      </c>
      <c r="O3013" s="27" t="s">
        <v>22</v>
      </c>
      <c r="P3013" s="8">
        <v>0.82208931789999995</v>
      </c>
      <c r="Q3013" s="24">
        <v>0.28999999999999998</v>
      </c>
      <c r="R3013" t="str">
        <f>IF($Q3013*100&gt;=VLOOKUP($O3013,margin_ranges!$A$5:$C$10,2,FALSE),IF($Q3013*100&lt;=VLOOKUP($O3013,margin_ranges!$A$5:$C$10,3,FALSE)+10,"IN RANGE","ABOVE RANGE"),"BELOW RANGE")</f>
        <v>IN RANGE</v>
      </c>
      <c r="S3013">
        <f>MIN(VLOOKUP($O3013,margin_ranges!$A$5:$D$10,4,FALSE),$P3013*100)</f>
        <v>29.75</v>
      </c>
      <c r="T3013" s="29">
        <f>(1-$S3013/100)/(1-$F3013)-1</f>
        <v>-1.0563380281690127E-2</v>
      </c>
      <c r="U3013" s="19" t="str">
        <f>IF(ABS(IFERROR(T3013,0))&gt;0.05,INDEX(margin_ranges!$C$13:$C$16,MATCH($F3013*100,margin_ranges!$B$13:$B$16,1)),"")</f>
        <v/>
      </c>
      <c r="V3013" t="e">
        <f>MIN(VLOOKUP($U3013,margin_ranges!$A$5:$D$10,4,FALSE),$P3013*100)</f>
        <v>#N/A</v>
      </c>
      <c r="Y3013" s="29" t="e">
        <f t="shared" si="46"/>
        <v>#N/A</v>
      </c>
    </row>
    <row r="3014" spans="1:25" x14ac:dyDescent="0.3">
      <c r="A3014" s="8" t="s">
        <v>17</v>
      </c>
      <c r="B3014" s="8" t="s">
        <v>5337</v>
      </c>
      <c r="C3014" s="8" t="s">
        <v>5338</v>
      </c>
      <c r="D3014" s="8" t="s">
        <v>5357</v>
      </c>
      <c r="E3014" s="8" t="s">
        <v>5358</v>
      </c>
      <c r="F3014" s="24">
        <v>0.28999999999999998</v>
      </c>
      <c r="G3014" s="24">
        <v>1</v>
      </c>
      <c r="H3014" s="25">
        <v>54.677999999999997</v>
      </c>
      <c r="I3014" s="25">
        <v>15.709099999999999</v>
      </c>
      <c r="J3014" s="15">
        <v>563</v>
      </c>
      <c r="K3014" s="15">
        <v>142</v>
      </c>
      <c r="L3014" s="13">
        <v>0.2873</v>
      </c>
      <c r="M3014" s="7">
        <v>1.1952347999999999</v>
      </c>
      <c r="N3014" s="26">
        <v>0.25</v>
      </c>
      <c r="O3014" s="27" t="s">
        <v>22</v>
      </c>
      <c r="P3014" s="8">
        <v>0.79083607739999995</v>
      </c>
      <c r="Q3014" s="24">
        <v>0.28999999999999998</v>
      </c>
      <c r="R3014" t="str">
        <f>IF($Q3014*100&gt;=VLOOKUP($O3014,margin_ranges!$A$5:$C$10,2,FALSE),IF($Q3014*100&lt;=VLOOKUP($O3014,margin_ranges!$A$5:$C$10,3,FALSE)+10,"IN RANGE","ABOVE RANGE"),"BELOW RANGE")</f>
        <v>IN RANGE</v>
      </c>
      <c r="S3014">
        <f>MIN(VLOOKUP($O3014,margin_ranges!$A$5:$D$10,4,FALSE),$P3014*100)</f>
        <v>29.75</v>
      </c>
      <c r="T3014" s="29">
        <f>(1-$S3014/100)/(1-$F3014)-1</f>
        <v>-1.0563380281690127E-2</v>
      </c>
      <c r="U3014" s="19" t="str">
        <f>IF(ABS(IFERROR(T3014,0))&gt;0.05,INDEX(margin_ranges!$C$13:$C$16,MATCH($F3014*100,margin_ranges!$B$13:$B$16,1)),"")</f>
        <v/>
      </c>
      <c r="V3014" t="e">
        <f>MIN(VLOOKUP($U3014,margin_ranges!$A$5:$D$10,4,FALSE),$P3014*100)</f>
        <v>#N/A</v>
      </c>
      <c r="Y3014" s="29" t="e">
        <f t="shared" si="46"/>
        <v>#N/A</v>
      </c>
    </row>
    <row r="3015" spans="1:25" x14ac:dyDescent="0.3">
      <c r="A3015" s="8" t="s">
        <v>17</v>
      </c>
      <c r="B3015" s="8" t="s">
        <v>5337</v>
      </c>
      <c r="C3015" s="8" t="s">
        <v>5338</v>
      </c>
      <c r="D3015" s="8" t="s">
        <v>5359</v>
      </c>
      <c r="E3015" s="8" t="s">
        <v>5360</v>
      </c>
      <c r="F3015" s="24">
        <v>0.28999999999999998</v>
      </c>
      <c r="G3015" s="24">
        <v>1</v>
      </c>
      <c r="H3015" s="25">
        <v>60.4739</v>
      </c>
      <c r="I3015" s="25">
        <v>18.232399999999998</v>
      </c>
      <c r="J3015" s="15">
        <v>567</v>
      </c>
      <c r="K3015" s="15">
        <v>126</v>
      </c>
      <c r="L3015" s="13">
        <v>0.30149999999999999</v>
      </c>
      <c r="M3015" s="7">
        <v>1.03592774</v>
      </c>
      <c r="N3015" s="26">
        <v>0.25</v>
      </c>
      <c r="O3015" s="27" t="s">
        <v>22</v>
      </c>
      <c r="P3015" s="8">
        <v>0.75867042679999996</v>
      </c>
      <c r="Q3015" s="24">
        <v>0.28999999999999998</v>
      </c>
      <c r="R3015" t="str">
        <f>IF($Q3015*100&gt;=VLOOKUP($O3015,margin_ranges!$A$5:$C$10,2,FALSE),IF($Q3015*100&lt;=VLOOKUP($O3015,margin_ranges!$A$5:$C$10,3,FALSE)+10,"IN RANGE","ABOVE RANGE"),"BELOW RANGE")</f>
        <v>IN RANGE</v>
      </c>
      <c r="S3015">
        <f>MIN(VLOOKUP($O3015,margin_ranges!$A$5:$D$10,4,FALSE),$P3015*100)</f>
        <v>29.75</v>
      </c>
      <c r="T3015" s="29">
        <f>(1-$S3015/100)/(1-$F3015)-1</f>
        <v>-1.0563380281690127E-2</v>
      </c>
      <c r="U3015" s="19" t="str">
        <f>IF(ABS(IFERROR(T3015,0))&gt;0.05,INDEX(margin_ranges!$C$13:$C$16,MATCH($F3015*100,margin_ranges!$B$13:$B$16,1)),"")</f>
        <v/>
      </c>
      <c r="V3015" t="e">
        <f>MIN(VLOOKUP($U3015,margin_ranges!$A$5:$D$10,4,FALSE),$P3015*100)</f>
        <v>#N/A</v>
      </c>
      <c r="Y3015" s="29" t="e">
        <f t="shared" si="46"/>
        <v>#N/A</v>
      </c>
    </row>
    <row r="3016" spans="1:25" x14ac:dyDescent="0.3">
      <c r="A3016" s="8" t="s">
        <v>17</v>
      </c>
      <c r="B3016" s="8" t="s">
        <v>5337</v>
      </c>
      <c r="C3016" s="8" t="s">
        <v>5338</v>
      </c>
      <c r="D3016" s="8" t="s">
        <v>5361</v>
      </c>
      <c r="E3016" s="8" t="s">
        <v>5362</v>
      </c>
      <c r="F3016" s="24">
        <v>0.28999999999999998</v>
      </c>
      <c r="G3016" s="24">
        <v>0</v>
      </c>
      <c r="H3016" s="25">
        <v>14.913600000000001</v>
      </c>
      <c r="I3016" s="25">
        <v>4.1860999999999997</v>
      </c>
      <c r="J3016" s="15">
        <v>90</v>
      </c>
      <c r="K3016" s="15">
        <v>23</v>
      </c>
      <c r="L3016" s="13">
        <v>0.28070000000000001</v>
      </c>
      <c r="M3016" s="7">
        <v>0.71984097000000002</v>
      </c>
      <c r="N3016" s="26">
        <v>0.25</v>
      </c>
      <c r="O3016" s="27" t="s">
        <v>22</v>
      </c>
      <c r="P3016" s="8">
        <v>0.65270106900000002</v>
      </c>
      <c r="Q3016" s="24">
        <v>0.28999999999999998</v>
      </c>
      <c r="R3016" t="str">
        <f>IF($Q3016*100&gt;=VLOOKUP($O3016,margin_ranges!$A$5:$C$10,2,FALSE),IF($Q3016*100&lt;=VLOOKUP($O3016,margin_ranges!$A$5:$C$10,3,FALSE)+10,"IN RANGE","ABOVE RANGE"),"BELOW RANGE")</f>
        <v>IN RANGE</v>
      </c>
      <c r="S3016">
        <f>MIN(VLOOKUP($O3016,margin_ranges!$A$5:$D$10,4,FALSE),$P3016*100)</f>
        <v>29.75</v>
      </c>
      <c r="T3016" s="29">
        <f>(1-$S3016/100)/(1-$F3016)-1</f>
        <v>-1.0563380281690127E-2</v>
      </c>
      <c r="U3016" s="19" t="str">
        <f>IF(ABS(IFERROR(T3016,0))&gt;0.05,INDEX(margin_ranges!$C$13:$C$16,MATCH($F3016*100,margin_ranges!$B$13:$B$16,1)),"")</f>
        <v/>
      </c>
      <c r="V3016" t="e">
        <f>MIN(VLOOKUP($U3016,margin_ranges!$A$5:$D$10,4,FALSE),$P3016*100)</f>
        <v>#N/A</v>
      </c>
      <c r="Y3016" s="29" t="e">
        <f t="shared" si="46"/>
        <v>#N/A</v>
      </c>
    </row>
    <row r="3017" spans="1:25" x14ac:dyDescent="0.3">
      <c r="A3017" s="8" t="s">
        <v>17</v>
      </c>
      <c r="B3017" s="8" t="s">
        <v>5337</v>
      </c>
      <c r="C3017" s="8" t="s">
        <v>5338</v>
      </c>
      <c r="D3017" s="28" t="s">
        <v>5363</v>
      </c>
      <c r="E3017" s="8" t="s">
        <v>5364</v>
      </c>
      <c r="F3017" s="24">
        <v>0.28999999999999998</v>
      </c>
      <c r="G3017" s="24">
        <v>0</v>
      </c>
      <c r="H3017" s="25">
        <v>9.5382999999999996</v>
      </c>
      <c r="I3017" s="25">
        <v>1.9699</v>
      </c>
      <c r="J3017" s="15">
        <v>73</v>
      </c>
      <c r="K3017" s="15">
        <v>18</v>
      </c>
      <c r="L3017" s="13">
        <v>0.20649999999999999</v>
      </c>
      <c r="M3017" s="7">
        <v>1.23703677</v>
      </c>
      <c r="N3017" s="26">
        <v>0.8</v>
      </c>
      <c r="O3017" s="27" t="s">
        <v>22</v>
      </c>
      <c r="P3017" s="8">
        <v>0.3532932728</v>
      </c>
      <c r="Q3017" s="24">
        <v>0.28999999999999998</v>
      </c>
      <c r="R3017" t="str">
        <f>IF($Q3017*100&gt;=VLOOKUP($O3017,margin_ranges!$A$5:$C$10,2,FALSE),IF($Q3017*100&lt;=VLOOKUP($O3017,margin_ranges!$A$5:$C$10,3,FALSE)+10,"IN RANGE","ABOVE RANGE"),"BELOW RANGE")</f>
        <v>IN RANGE</v>
      </c>
      <c r="S3017">
        <f>MIN(VLOOKUP($O3017,margin_ranges!$A$5:$D$10,4,FALSE),$P3017*100)</f>
        <v>29.75</v>
      </c>
      <c r="T3017" s="29">
        <f>(1-$S3017/100)/(1-$F3017)-1</f>
        <v>-1.0563380281690127E-2</v>
      </c>
      <c r="U3017" s="19" t="str">
        <f>IF(ABS(IFERROR(T3017,0))&gt;0.05,INDEX(margin_ranges!$C$13:$C$16,MATCH($F3017*100,margin_ranges!$B$13:$B$16,1)),"")</f>
        <v/>
      </c>
      <c r="V3017" t="e">
        <f>MIN(VLOOKUP($U3017,margin_ranges!$A$5:$D$10,4,FALSE),$P3017*100)</f>
        <v>#N/A</v>
      </c>
      <c r="Y3017" s="29" t="e">
        <f t="shared" si="46"/>
        <v>#N/A</v>
      </c>
    </row>
    <row r="3018" spans="1:25" x14ac:dyDescent="0.3">
      <c r="A3018" s="8" t="s">
        <v>17</v>
      </c>
      <c r="B3018" s="8" t="s">
        <v>5337</v>
      </c>
      <c r="C3018" s="8" t="s">
        <v>5338</v>
      </c>
      <c r="D3018" s="8" t="s">
        <v>5365</v>
      </c>
      <c r="E3018" s="8" t="s">
        <v>5366</v>
      </c>
      <c r="F3018" s="24">
        <v>0.28999999999999998</v>
      </c>
      <c r="G3018" s="24">
        <v>0</v>
      </c>
      <c r="H3018" s="25">
        <v>14.74</v>
      </c>
      <c r="I3018" s="25">
        <v>3.7663000000000002</v>
      </c>
      <c r="J3018" s="15">
        <v>97</v>
      </c>
      <c r="K3018" s="15">
        <v>25</v>
      </c>
      <c r="L3018" s="13">
        <v>0.2555</v>
      </c>
      <c r="M3018" s="7">
        <v>0.86046502999999996</v>
      </c>
      <c r="N3018" s="26">
        <v>0.25</v>
      </c>
      <c r="O3018" s="27" t="s">
        <v>22</v>
      </c>
      <c r="P3018" s="8">
        <v>0.70945942969999998</v>
      </c>
      <c r="Q3018" s="24">
        <v>0.28999999999999998</v>
      </c>
      <c r="R3018" t="str">
        <f>IF($Q3018*100&gt;=VLOOKUP($O3018,margin_ranges!$A$5:$C$10,2,FALSE),IF($Q3018*100&lt;=VLOOKUP($O3018,margin_ranges!$A$5:$C$10,3,FALSE)+10,"IN RANGE","ABOVE RANGE"),"BELOW RANGE")</f>
        <v>IN RANGE</v>
      </c>
      <c r="S3018">
        <f>MIN(VLOOKUP($O3018,margin_ranges!$A$5:$D$10,4,FALSE),$P3018*100)</f>
        <v>29.75</v>
      </c>
      <c r="T3018" s="29">
        <f>(1-$S3018/100)/(1-$F3018)-1</f>
        <v>-1.0563380281690127E-2</v>
      </c>
      <c r="U3018" s="19" t="str">
        <f>IF(ABS(IFERROR(T3018,0))&gt;0.05,INDEX(margin_ranges!$C$13:$C$16,MATCH($F3018*100,margin_ranges!$B$13:$B$16,1)),"")</f>
        <v/>
      </c>
      <c r="V3018" t="e">
        <f>MIN(VLOOKUP($U3018,margin_ranges!$A$5:$D$10,4,FALSE),$P3018*100)</f>
        <v>#N/A</v>
      </c>
      <c r="Y3018" s="29" t="e">
        <f t="shared" si="46"/>
        <v>#N/A</v>
      </c>
    </row>
    <row r="3019" spans="1:25" x14ac:dyDescent="0.3">
      <c r="A3019" s="8" t="s">
        <v>17</v>
      </c>
      <c r="B3019" s="8" t="s">
        <v>5337</v>
      </c>
      <c r="C3019" s="8" t="s">
        <v>5338</v>
      </c>
      <c r="D3019" s="8" t="s">
        <v>5369</v>
      </c>
      <c r="E3019" s="8" t="s">
        <v>5370</v>
      </c>
      <c r="F3019" s="24">
        <v>0.28999999999999998</v>
      </c>
      <c r="G3019" s="24">
        <v>0</v>
      </c>
      <c r="H3019" s="25">
        <v>27.4969</v>
      </c>
      <c r="I3019" s="25">
        <v>7.6395</v>
      </c>
      <c r="J3019" s="15">
        <v>210</v>
      </c>
      <c r="K3019" s="15">
        <v>53</v>
      </c>
      <c r="L3019" s="13">
        <v>0.27779999999999999</v>
      </c>
      <c r="M3019" s="7">
        <v>0.91595934999999995</v>
      </c>
      <c r="N3019" s="26">
        <v>0.25</v>
      </c>
      <c r="O3019" s="27" t="s">
        <v>22</v>
      </c>
      <c r="P3019" s="8">
        <v>0.72706212240000001</v>
      </c>
      <c r="Q3019" s="24">
        <v>0.28999999999999998</v>
      </c>
      <c r="R3019" t="str">
        <f>IF($Q3019*100&gt;=VLOOKUP($O3019,margin_ranges!$A$5:$C$10,2,FALSE),IF($Q3019*100&lt;=VLOOKUP($O3019,margin_ranges!$A$5:$C$10,3,FALSE)+10,"IN RANGE","ABOVE RANGE"),"BELOW RANGE")</f>
        <v>IN RANGE</v>
      </c>
      <c r="S3019">
        <f>MIN(VLOOKUP($O3019,margin_ranges!$A$5:$D$10,4,FALSE),$P3019*100)</f>
        <v>29.75</v>
      </c>
      <c r="T3019" s="29">
        <f>(1-$S3019/100)/(1-$F3019)-1</f>
        <v>-1.0563380281690127E-2</v>
      </c>
      <c r="U3019" s="19" t="str">
        <f>IF(ABS(IFERROR(T3019,0))&gt;0.05,INDEX(margin_ranges!$C$13:$C$16,MATCH($F3019*100,margin_ranges!$B$13:$B$16,1)),"")</f>
        <v/>
      </c>
      <c r="V3019" t="e">
        <f>MIN(VLOOKUP($U3019,margin_ranges!$A$5:$D$10,4,FALSE),$P3019*100)</f>
        <v>#N/A</v>
      </c>
      <c r="Y3019" s="29" t="e">
        <f t="shared" si="46"/>
        <v>#N/A</v>
      </c>
    </row>
    <row r="3020" spans="1:25" x14ac:dyDescent="0.3">
      <c r="A3020" s="8" t="s">
        <v>17</v>
      </c>
      <c r="B3020" s="8" t="s">
        <v>5337</v>
      </c>
      <c r="C3020" s="8" t="s">
        <v>5338</v>
      </c>
      <c r="D3020" s="8" t="s">
        <v>5373</v>
      </c>
      <c r="E3020" s="8" t="s">
        <v>5374</v>
      </c>
      <c r="F3020" s="24">
        <v>0.28999999999999998</v>
      </c>
      <c r="G3020" s="24">
        <v>0</v>
      </c>
      <c r="H3020" s="25">
        <v>27.5032</v>
      </c>
      <c r="I3020" s="25">
        <v>8.0884</v>
      </c>
      <c r="J3020" s="15">
        <v>323</v>
      </c>
      <c r="K3020" s="15">
        <v>82</v>
      </c>
      <c r="L3020" s="13">
        <v>0.29409999999999997</v>
      </c>
      <c r="M3020" s="7">
        <v>1.33217323</v>
      </c>
      <c r="N3020" s="26">
        <v>0.25</v>
      </c>
      <c r="O3020" s="27" t="s">
        <v>22</v>
      </c>
      <c r="P3020" s="8">
        <v>0.81233671829999998</v>
      </c>
      <c r="Q3020" s="24">
        <v>0.28999999999999998</v>
      </c>
      <c r="R3020" t="str">
        <f>IF($Q3020*100&gt;=VLOOKUP($O3020,margin_ranges!$A$5:$C$10,2,FALSE),IF($Q3020*100&lt;=VLOOKUP($O3020,margin_ranges!$A$5:$C$10,3,FALSE)+10,"IN RANGE","ABOVE RANGE"),"BELOW RANGE")</f>
        <v>IN RANGE</v>
      </c>
      <c r="S3020">
        <f>MIN(VLOOKUP($O3020,margin_ranges!$A$5:$D$10,4,FALSE),$P3020*100)</f>
        <v>29.75</v>
      </c>
      <c r="T3020" s="29">
        <f>(1-$S3020/100)/(1-$F3020)-1</f>
        <v>-1.0563380281690127E-2</v>
      </c>
      <c r="U3020" s="19" t="str">
        <f>IF(ABS(IFERROR(T3020,0))&gt;0.05,INDEX(margin_ranges!$C$13:$C$16,MATCH($F3020*100,margin_ranges!$B$13:$B$16,1)),"")</f>
        <v/>
      </c>
      <c r="V3020" t="e">
        <f>MIN(VLOOKUP($U3020,margin_ranges!$A$5:$D$10,4,FALSE),$P3020*100)</f>
        <v>#N/A</v>
      </c>
      <c r="Y3020" s="29" t="e">
        <f t="shared" si="46"/>
        <v>#N/A</v>
      </c>
    </row>
    <row r="3021" spans="1:25" x14ac:dyDescent="0.3">
      <c r="A3021" s="8" t="s">
        <v>17</v>
      </c>
      <c r="B3021" s="8" t="s">
        <v>5337</v>
      </c>
      <c r="C3021" s="8" t="s">
        <v>5338</v>
      </c>
      <c r="D3021" s="8" t="s">
        <v>5375</v>
      </c>
      <c r="E3021" s="8" t="s">
        <v>5376</v>
      </c>
      <c r="F3021" s="24">
        <v>0.28999999999999998</v>
      </c>
      <c r="G3021" s="24">
        <v>0</v>
      </c>
      <c r="H3021" s="25">
        <v>25.3582</v>
      </c>
      <c r="I3021" s="25">
        <v>6.7469999999999999</v>
      </c>
      <c r="J3021" s="15">
        <v>178</v>
      </c>
      <c r="K3021" s="15">
        <v>45</v>
      </c>
      <c r="L3021" s="13">
        <v>0.2661</v>
      </c>
      <c r="M3021" s="7">
        <v>0.87729785000000005</v>
      </c>
      <c r="N3021" s="26">
        <v>0.25</v>
      </c>
      <c r="O3021" s="27" t="s">
        <v>22</v>
      </c>
      <c r="P3021" s="8">
        <v>0.71503406629999999</v>
      </c>
      <c r="Q3021" s="24">
        <v>0.28999999999999998</v>
      </c>
      <c r="R3021" t="str">
        <f>IF($Q3021*100&gt;=VLOOKUP($O3021,margin_ranges!$A$5:$C$10,2,FALSE),IF($Q3021*100&lt;=VLOOKUP($O3021,margin_ranges!$A$5:$C$10,3,FALSE)+10,"IN RANGE","ABOVE RANGE"),"BELOW RANGE")</f>
        <v>IN RANGE</v>
      </c>
      <c r="S3021">
        <f>MIN(VLOOKUP($O3021,margin_ranges!$A$5:$D$10,4,FALSE),$P3021*100)</f>
        <v>29.75</v>
      </c>
      <c r="T3021" s="29">
        <f>(1-$S3021/100)/(1-$F3021)-1</f>
        <v>-1.0563380281690127E-2</v>
      </c>
      <c r="U3021" s="19" t="str">
        <f>IF(ABS(IFERROR(T3021,0))&gt;0.05,INDEX(margin_ranges!$C$13:$C$16,MATCH($F3021*100,margin_ranges!$B$13:$B$16,1)),"")</f>
        <v/>
      </c>
      <c r="V3021" t="e">
        <f>MIN(VLOOKUP($U3021,margin_ranges!$A$5:$D$10,4,FALSE),$P3021*100)</f>
        <v>#N/A</v>
      </c>
      <c r="Y3021" s="29" t="e">
        <f t="shared" si="46"/>
        <v>#N/A</v>
      </c>
    </row>
    <row r="3022" spans="1:25" x14ac:dyDescent="0.3">
      <c r="A3022" s="8" t="s">
        <v>17</v>
      </c>
      <c r="B3022" s="8" t="s">
        <v>5337</v>
      </c>
      <c r="C3022" s="8" t="s">
        <v>5338</v>
      </c>
      <c r="D3022" s="8" t="s">
        <v>5345</v>
      </c>
      <c r="E3022" s="8" t="s">
        <v>5346</v>
      </c>
      <c r="F3022" s="24">
        <v>0.28999999999999898</v>
      </c>
      <c r="G3022" s="24">
        <v>0</v>
      </c>
      <c r="H3022" s="25">
        <v>25.793299999999999</v>
      </c>
      <c r="I3022" s="25">
        <v>6.0701000000000001</v>
      </c>
      <c r="J3022" s="15">
        <v>155</v>
      </c>
      <c r="K3022" s="15">
        <v>39</v>
      </c>
      <c r="L3022" s="13">
        <v>0.23530000000000001</v>
      </c>
      <c r="M3022" s="7">
        <v>0.85311241999999998</v>
      </c>
      <c r="N3022" s="26">
        <v>0.25</v>
      </c>
      <c r="O3022" s="27" t="s">
        <v>22</v>
      </c>
      <c r="P3022" s="8">
        <v>0.70695538710000005</v>
      </c>
      <c r="Q3022" s="24">
        <v>0.28999999999999998</v>
      </c>
      <c r="R3022" t="str">
        <f>IF($Q3022*100&gt;=VLOOKUP($O3022,margin_ranges!$A$5:$C$10,2,FALSE),IF($Q3022*100&lt;=VLOOKUP($O3022,margin_ranges!$A$5:$C$10,3,FALSE)+10,"IN RANGE","ABOVE RANGE"),"BELOW RANGE")</f>
        <v>IN RANGE</v>
      </c>
      <c r="S3022">
        <f>MIN(VLOOKUP($O3022,margin_ranges!$A$5:$D$10,4,FALSE),$P3022*100)</f>
        <v>29.75</v>
      </c>
      <c r="T3022" s="29">
        <f>(1-$S3022/100)/(1-$F3022)-1</f>
        <v>-1.056338028169157E-2</v>
      </c>
      <c r="U3022" s="19" t="str">
        <f>IF(ABS(IFERROR(T3022,0))&gt;0.05,INDEX(margin_ranges!$C$13:$C$16,MATCH($F3022*100,margin_ranges!$B$13:$B$16,1)),"")</f>
        <v/>
      </c>
      <c r="V3022" t="e">
        <f>MIN(VLOOKUP($U3022,margin_ranges!$A$5:$D$10,4,FALSE),$P3022*100)</f>
        <v>#N/A</v>
      </c>
      <c r="Y3022" s="29" t="e">
        <f t="shared" ref="Y3022:Y3085" si="47">(1-$V3022/100)/(1-$F3022)-1</f>
        <v>#N/A</v>
      </c>
    </row>
    <row r="3023" spans="1:25" x14ac:dyDescent="0.3">
      <c r="A3023" s="8" t="s">
        <v>17</v>
      </c>
      <c r="B3023" s="8" t="s">
        <v>5337</v>
      </c>
      <c r="C3023" s="8" t="s">
        <v>5338</v>
      </c>
      <c r="D3023" s="8" t="s">
        <v>5351</v>
      </c>
      <c r="E3023" s="8" t="s">
        <v>5352</v>
      </c>
      <c r="F3023" s="24">
        <v>0.28999999999999898</v>
      </c>
      <c r="G3023" s="24">
        <v>0</v>
      </c>
      <c r="H3023" s="25">
        <v>21.614699999999999</v>
      </c>
      <c r="I3023" s="25">
        <v>1.1049</v>
      </c>
      <c r="J3023" s="15">
        <v>48</v>
      </c>
      <c r="K3023" s="15">
        <v>12</v>
      </c>
      <c r="L3023" s="13">
        <v>5.11E-2</v>
      </c>
      <c r="M3023" s="7">
        <v>1.4508500900000001</v>
      </c>
      <c r="N3023" s="26">
        <v>1</v>
      </c>
      <c r="O3023" s="27" t="s">
        <v>22</v>
      </c>
      <c r="P3023" s="8">
        <v>0.3107489128</v>
      </c>
      <c r="Q3023" s="24">
        <v>0.28999999999999998</v>
      </c>
      <c r="R3023" t="str">
        <f>IF($Q3023*100&gt;=VLOOKUP($O3023,margin_ranges!$A$5:$C$10,2,FALSE),IF($Q3023*100&lt;=VLOOKUP($O3023,margin_ranges!$A$5:$C$10,3,FALSE)+10,"IN RANGE","ABOVE RANGE"),"BELOW RANGE")</f>
        <v>IN RANGE</v>
      </c>
      <c r="S3023">
        <f>MIN(VLOOKUP($O3023,margin_ranges!$A$5:$D$10,4,FALSE),$P3023*100)</f>
        <v>29.75</v>
      </c>
      <c r="T3023" s="29">
        <f>(1-$S3023/100)/(1-$F3023)-1</f>
        <v>-1.056338028169157E-2</v>
      </c>
      <c r="U3023" s="19" t="str">
        <f>IF(ABS(IFERROR(T3023,0))&gt;0.05,INDEX(margin_ranges!$C$13:$C$16,MATCH($F3023*100,margin_ranges!$B$13:$B$16,1)),"")</f>
        <v/>
      </c>
      <c r="V3023" t="e">
        <f>MIN(VLOOKUP($U3023,margin_ranges!$A$5:$D$10,4,FALSE),$P3023*100)</f>
        <v>#N/A</v>
      </c>
      <c r="Y3023" s="29" t="e">
        <f t="shared" si="47"/>
        <v>#N/A</v>
      </c>
    </row>
    <row r="3024" spans="1:25" x14ac:dyDescent="0.3">
      <c r="A3024" s="8" t="s">
        <v>17</v>
      </c>
      <c r="B3024" s="8" t="s">
        <v>5337</v>
      </c>
      <c r="C3024" s="8" t="s">
        <v>5338</v>
      </c>
      <c r="D3024" s="8" t="s">
        <v>5343</v>
      </c>
      <c r="E3024" s="8" t="s">
        <v>5344</v>
      </c>
      <c r="F3024" s="24">
        <v>0.28000000000000003</v>
      </c>
      <c r="G3024" s="24">
        <v>1</v>
      </c>
      <c r="H3024" s="25">
        <v>53.917499999999997</v>
      </c>
      <c r="I3024" s="25">
        <v>3.1886000000000001</v>
      </c>
      <c r="J3024" s="15">
        <v>135</v>
      </c>
      <c r="K3024" s="15">
        <v>34</v>
      </c>
      <c r="L3024" s="13">
        <v>5.91E-2</v>
      </c>
      <c r="M3024" s="7">
        <v>1.4122490999999999</v>
      </c>
      <c r="N3024" s="26">
        <v>1</v>
      </c>
      <c r="O3024" s="27" t="s">
        <v>22</v>
      </c>
      <c r="P3024" s="8">
        <v>0.29190962329999998</v>
      </c>
      <c r="Q3024" s="24">
        <v>0.28000000000000003</v>
      </c>
      <c r="R3024" t="str">
        <f>IF($Q3024*100&gt;=VLOOKUP($O3024,margin_ranges!$A$5:$C$10,2,FALSE),IF($Q3024*100&lt;=VLOOKUP($O3024,margin_ranges!$A$5:$C$10,3,FALSE)+10,"IN RANGE","ABOVE RANGE"),"BELOW RANGE")</f>
        <v>IN RANGE</v>
      </c>
      <c r="S3024">
        <f>MIN(VLOOKUP($O3024,margin_ranges!$A$5:$D$10,4,FALSE),$P3024*100)</f>
        <v>29.190962329999998</v>
      </c>
      <c r="T3024" s="29">
        <f>(1-$S3024/100)/(1-$F3024)-1</f>
        <v>-1.6541143472222242E-2</v>
      </c>
      <c r="U3024" s="19" t="str">
        <f>IF(ABS(IFERROR(T3024,0))&gt;0.05,INDEX(margin_ranges!$C$13:$C$16,MATCH($F3024*100,margin_ranges!$B$13:$B$16,1)),"")</f>
        <v/>
      </c>
      <c r="V3024" t="e">
        <f>MIN(VLOOKUP($U3024,margin_ranges!$A$5:$D$10,4,FALSE),$P3024*100)</f>
        <v>#N/A</v>
      </c>
      <c r="Y3024" s="29" t="e">
        <f t="shared" si="47"/>
        <v>#N/A</v>
      </c>
    </row>
    <row r="3025" spans="1:25" x14ac:dyDescent="0.3">
      <c r="A3025" s="8" t="s">
        <v>17</v>
      </c>
      <c r="B3025" s="8" t="s">
        <v>5337</v>
      </c>
      <c r="C3025" s="8" t="s">
        <v>5338</v>
      </c>
      <c r="D3025" s="8" t="s">
        <v>5349</v>
      </c>
      <c r="E3025" s="8" t="s">
        <v>5350</v>
      </c>
      <c r="F3025" s="24">
        <v>0.26</v>
      </c>
      <c r="G3025" s="24">
        <v>0</v>
      </c>
      <c r="H3025" s="25">
        <v>22.259599999999999</v>
      </c>
      <c r="I3025" s="25">
        <v>2.0125999999999999</v>
      </c>
      <c r="J3025" s="15">
        <v>83</v>
      </c>
      <c r="K3025" s="15">
        <v>21</v>
      </c>
      <c r="L3025" s="13">
        <v>9.0399999999999994E-2</v>
      </c>
      <c r="M3025" s="7">
        <v>1.37997587</v>
      </c>
      <c r="N3025" s="26">
        <v>1</v>
      </c>
      <c r="O3025" s="27" t="s">
        <v>22</v>
      </c>
      <c r="P3025" s="8">
        <v>0.2753496459</v>
      </c>
      <c r="Q3025" s="24">
        <v>0.26</v>
      </c>
      <c r="R3025" t="str">
        <f>IF($Q3025*100&gt;=VLOOKUP($O3025,margin_ranges!$A$5:$C$10,2,FALSE),IF($Q3025*100&lt;=VLOOKUP($O3025,margin_ranges!$A$5:$C$10,3,FALSE)+10,"IN RANGE","ABOVE RANGE"),"BELOW RANGE")</f>
        <v>IN RANGE</v>
      </c>
      <c r="S3025">
        <f>MIN(VLOOKUP($O3025,margin_ranges!$A$5:$D$10,4,FALSE),$P3025*100)</f>
        <v>27.534964590000001</v>
      </c>
      <c r="T3025" s="29">
        <f>(1-$S3025/100)/(1-$F3025)-1</f>
        <v>-2.074276472972969E-2</v>
      </c>
      <c r="U3025" s="19" t="str">
        <f>IF(ABS(IFERROR(T3025,0))&gt;0.05,INDEX(margin_ranges!$C$13:$C$16,MATCH($F3025*100,margin_ranges!$B$13:$B$16,1)),"")</f>
        <v/>
      </c>
      <c r="V3025" t="e">
        <f>MIN(VLOOKUP($U3025,margin_ranges!$A$5:$D$10,4,FALSE),$P3025*100)</f>
        <v>#N/A</v>
      </c>
      <c r="Y3025" s="29" t="e">
        <f t="shared" si="47"/>
        <v>#N/A</v>
      </c>
    </row>
    <row r="3026" spans="1:25" x14ac:dyDescent="0.3">
      <c r="A3026" s="8" t="s">
        <v>17</v>
      </c>
      <c r="B3026" s="8" t="s">
        <v>5337</v>
      </c>
      <c r="C3026" s="8" t="s">
        <v>5338</v>
      </c>
      <c r="D3026" s="8" t="s">
        <v>5355</v>
      </c>
      <c r="E3026" s="8" t="s">
        <v>5356</v>
      </c>
      <c r="F3026" s="24">
        <v>0.25</v>
      </c>
      <c r="G3026" s="24">
        <v>0</v>
      </c>
      <c r="H3026" s="25">
        <v>28.063099999999999</v>
      </c>
      <c r="I3026" s="25">
        <v>9.0027000000000008</v>
      </c>
      <c r="J3026" s="15">
        <v>110</v>
      </c>
      <c r="K3026" s="15">
        <v>19</v>
      </c>
      <c r="L3026" s="13">
        <v>0.32079999999999997</v>
      </c>
      <c r="M3026" s="7">
        <v>0.40713912000000002</v>
      </c>
      <c r="N3026" s="26">
        <v>0.25</v>
      </c>
      <c r="O3026" s="27" t="s">
        <v>162</v>
      </c>
      <c r="P3026" s="8">
        <v>0.38595927120000001</v>
      </c>
      <c r="Q3026" s="24">
        <v>0.25</v>
      </c>
      <c r="R3026" t="str">
        <f>IF($Q3026*100&gt;=VLOOKUP($O3026,margin_ranges!$A$5:$C$10,2,FALSE),IF($Q3026*100&lt;=VLOOKUP($O3026,margin_ranges!$A$5:$C$10,3,FALSE)+10,"IN RANGE","ABOVE RANGE"),"BELOW RANGE")</f>
        <v>BELOW RANGE</v>
      </c>
      <c r="S3026">
        <f>MIN(VLOOKUP($O3026,margin_ranges!$A$5:$D$10,4,FALSE),$P3026*100)</f>
        <v>38.595927119999999</v>
      </c>
      <c r="T3026" s="29">
        <f>(1-$S3026/100)/(1-$F3026)-1</f>
        <v>-0.18127902826666664</v>
      </c>
      <c r="U3026" s="19" t="str">
        <f>IF(ABS(IFERROR(T3026,0))&gt;0.05,INDEX(margin_ranges!$C$13:$C$16,MATCH($F3026*100,margin_ranges!$B$13:$B$16,1)),"")</f>
        <v>Balanced (Type B)</v>
      </c>
      <c r="V3026">
        <f>MIN(VLOOKUP($U3026,margin_ranges!$A$5:$D$10,4,FALSE),$P3026*100)</f>
        <v>29.75</v>
      </c>
      <c r="Y3026" s="29">
        <f t="shared" si="47"/>
        <v>-6.3333333333333353E-2</v>
      </c>
    </row>
    <row r="3027" spans="1:25" x14ac:dyDescent="0.3">
      <c r="A3027" s="8" t="s">
        <v>17</v>
      </c>
      <c r="B3027" s="8" t="s">
        <v>5337</v>
      </c>
      <c r="C3027" s="8" t="s">
        <v>5338</v>
      </c>
      <c r="D3027" s="8" t="s">
        <v>5367</v>
      </c>
      <c r="E3027" s="8" t="s">
        <v>5368</v>
      </c>
      <c r="F3027" s="24">
        <v>0.25</v>
      </c>
      <c r="G3027" s="24">
        <v>0</v>
      </c>
      <c r="H3027" s="25">
        <v>28.527799999999999</v>
      </c>
      <c r="I3027" s="25">
        <v>6.6288</v>
      </c>
      <c r="J3027" s="15">
        <v>173</v>
      </c>
      <c r="K3027" s="15">
        <v>43</v>
      </c>
      <c r="L3027" s="13">
        <v>0.2324</v>
      </c>
      <c r="M3027" s="7">
        <v>0.86914000999999996</v>
      </c>
      <c r="N3027" s="26">
        <v>0.25</v>
      </c>
      <c r="O3027" s="27" t="s">
        <v>162</v>
      </c>
      <c r="P3027" s="8">
        <v>0.71235934580000004</v>
      </c>
      <c r="Q3027" s="24">
        <v>0.25</v>
      </c>
      <c r="R3027" t="str">
        <f>IF($Q3027*100&gt;=VLOOKUP($O3027,margin_ranges!$A$5:$C$10,2,FALSE),IF($Q3027*100&lt;=VLOOKUP($O3027,margin_ranges!$A$5:$C$10,3,FALSE)+10,"IN RANGE","ABOVE RANGE"),"BELOW RANGE")</f>
        <v>BELOW RANGE</v>
      </c>
      <c r="S3027">
        <f>MIN(VLOOKUP($O3027,margin_ranges!$A$5:$D$10,4,FALSE),$P3027*100)</f>
        <v>43</v>
      </c>
      <c r="T3027" s="29">
        <f>(1-$S3027/100)/(1-$F3027)-1</f>
        <v>-0.23999999999999988</v>
      </c>
      <c r="U3027" s="19" t="str">
        <f>IF(ABS(IFERROR(T3027,0))&gt;0.05,INDEX(margin_ranges!$C$13:$C$16,MATCH($F3027*100,margin_ranges!$B$13:$B$16,1)),"")</f>
        <v>Balanced (Type B)</v>
      </c>
      <c r="V3027">
        <f>MIN(VLOOKUP($U3027,margin_ranges!$A$5:$D$10,4,FALSE),$P3027*100)</f>
        <v>29.75</v>
      </c>
      <c r="Y3027" s="29">
        <f t="shared" si="47"/>
        <v>-6.3333333333333353E-2</v>
      </c>
    </row>
    <row r="3028" spans="1:25" x14ac:dyDescent="0.3">
      <c r="A3028" s="8" t="s">
        <v>17</v>
      </c>
      <c r="B3028" s="8" t="s">
        <v>5337</v>
      </c>
      <c r="C3028" s="8" t="s">
        <v>5338</v>
      </c>
      <c r="D3028" s="8" t="s">
        <v>5371</v>
      </c>
      <c r="E3028" s="8" t="s">
        <v>5372</v>
      </c>
      <c r="F3028" s="24">
        <v>0.25</v>
      </c>
      <c r="G3028" s="24">
        <v>0</v>
      </c>
      <c r="H3028" s="25">
        <v>19.4544</v>
      </c>
      <c r="I3028" s="25">
        <v>3.4279000000000002</v>
      </c>
      <c r="J3028" s="15">
        <v>114</v>
      </c>
      <c r="K3028" s="15">
        <v>29</v>
      </c>
      <c r="L3028" s="13">
        <v>0.1762</v>
      </c>
      <c r="M3028" s="7">
        <v>1.1114584000000001</v>
      </c>
      <c r="N3028" s="26">
        <v>0.25</v>
      </c>
      <c r="O3028" s="27" t="s">
        <v>162</v>
      </c>
      <c r="P3028" s="8">
        <v>0.77507030369999996</v>
      </c>
      <c r="Q3028" s="24">
        <v>0.25</v>
      </c>
      <c r="R3028" t="str">
        <f>IF($Q3028*100&gt;=VLOOKUP($O3028,margin_ranges!$A$5:$C$10,2,FALSE),IF($Q3028*100&lt;=VLOOKUP($O3028,margin_ranges!$A$5:$C$10,3,FALSE)+10,"IN RANGE","ABOVE RANGE"),"BELOW RANGE")</f>
        <v>BELOW RANGE</v>
      </c>
      <c r="S3028">
        <f>MIN(VLOOKUP($O3028,margin_ranges!$A$5:$D$10,4,FALSE),$P3028*100)</f>
        <v>43</v>
      </c>
      <c r="T3028" s="29">
        <f>(1-$S3028/100)/(1-$F3028)-1</f>
        <v>-0.23999999999999988</v>
      </c>
      <c r="U3028" s="19" t="str">
        <f>IF(ABS(IFERROR(T3028,0))&gt;0.05,INDEX(margin_ranges!$C$13:$C$16,MATCH($F3028*100,margin_ranges!$B$13:$B$16,1)),"")</f>
        <v>Balanced (Type B)</v>
      </c>
      <c r="V3028">
        <f>MIN(VLOOKUP($U3028,margin_ranges!$A$5:$D$10,4,FALSE),$P3028*100)</f>
        <v>29.75</v>
      </c>
      <c r="Y3028" s="29">
        <f t="shared" si="47"/>
        <v>-6.3333333333333353E-2</v>
      </c>
    </row>
    <row r="3029" spans="1:25" x14ac:dyDescent="0.3">
      <c r="A3029" s="8" t="s">
        <v>35</v>
      </c>
      <c r="B3029" s="8" t="s">
        <v>5381</v>
      </c>
      <c r="C3029" s="8" t="s">
        <v>34</v>
      </c>
      <c r="D3029" s="8" t="s">
        <v>34</v>
      </c>
      <c r="E3029" s="8"/>
      <c r="F3029" s="24">
        <v>0.28662065449319901</v>
      </c>
      <c r="G3029" s="24">
        <v>0.96460471999999997</v>
      </c>
      <c r="H3029" s="25">
        <v>1824.1397999999999</v>
      </c>
      <c r="I3029" s="25">
        <v>207.35560000000001</v>
      </c>
      <c r="J3029" s="15">
        <v>1760</v>
      </c>
      <c r="K3029" s="15">
        <v>412</v>
      </c>
      <c r="L3029" s="13">
        <v>0.1137</v>
      </c>
      <c r="M3029" s="7">
        <v>0.28295770999999997</v>
      </c>
      <c r="N3029" s="26">
        <v>0.2</v>
      </c>
      <c r="O3029" s="27"/>
      <c r="P3029" s="8">
        <v>0.29318060439999999</v>
      </c>
      <c r="Q3029" s="24">
        <v>0.28660000000000002</v>
      </c>
      <c r="R3029" t="e">
        <f>IF($Q3029*100&gt;=VLOOKUP($O3029,margin_ranges!$A$5:$C$10,2,FALSE),IF($Q3029*100&lt;=VLOOKUP($O3029,margin_ranges!$A$5:$C$10,3,FALSE)+10,"IN RANGE","ABOVE RANGE"),"BELOW RANGE")</f>
        <v>#N/A</v>
      </c>
      <c r="S3029" t="e">
        <f>MIN(VLOOKUP($O3029,margin_ranges!$A$5:$D$10,4,FALSE),$P3029*100)</f>
        <v>#N/A</v>
      </c>
      <c r="T3029" s="29" t="e">
        <f>(1-$S3029/100)/(1-$F3029)-1</f>
        <v>#N/A</v>
      </c>
      <c r="U3029" s="19" t="str">
        <f>IF(ABS(IFERROR(T3029,0))&gt;0.05,INDEX(margin_ranges!$C$13:$C$16,MATCH($F3029*100,margin_ranges!$B$13:$B$16,1)),"")</f>
        <v/>
      </c>
      <c r="V3029" t="e">
        <f>MIN(VLOOKUP($U3029,margin_ranges!$A$5:$D$10,4,FALSE),$P3029*100)</f>
        <v>#N/A</v>
      </c>
      <c r="Y3029" s="29" t="e">
        <f t="shared" si="47"/>
        <v>#N/A</v>
      </c>
    </row>
    <row r="3030" spans="1:25" x14ac:dyDescent="0.3">
      <c r="A3030" s="8" t="s">
        <v>33</v>
      </c>
      <c r="B3030" s="8" t="s">
        <v>5381</v>
      </c>
      <c r="C3030" s="8" t="s">
        <v>5382</v>
      </c>
      <c r="D3030" s="8" t="s">
        <v>34</v>
      </c>
      <c r="E3030" s="8"/>
      <c r="F3030" s="24">
        <v>0.28662065449319901</v>
      </c>
      <c r="G3030" s="24">
        <v>0.96460471999999997</v>
      </c>
      <c r="H3030" s="25">
        <v>1824.1397999999999</v>
      </c>
      <c r="I3030" s="25">
        <v>207.35560000000001</v>
      </c>
      <c r="J3030" s="15">
        <v>1760</v>
      </c>
      <c r="K3030" s="15">
        <v>412</v>
      </c>
      <c r="L3030" s="13">
        <v>0.1137</v>
      </c>
      <c r="M3030" s="7">
        <v>0.28295770999999997</v>
      </c>
      <c r="N3030" s="26">
        <v>0.2</v>
      </c>
      <c r="O3030" s="27"/>
      <c r="P3030" s="8">
        <v>0.29318060439999999</v>
      </c>
      <c r="Q3030" s="24">
        <v>0.28660000000000002</v>
      </c>
      <c r="R3030" t="e">
        <f>IF($Q3030*100&gt;=VLOOKUP($O3030,margin_ranges!$A$5:$C$10,2,FALSE),IF($Q3030*100&lt;=VLOOKUP($O3030,margin_ranges!$A$5:$C$10,3,FALSE)+10,"IN RANGE","ABOVE RANGE"),"BELOW RANGE")</f>
        <v>#N/A</v>
      </c>
      <c r="S3030" t="e">
        <f>MIN(VLOOKUP($O3030,margin_ranges!$A$5:$D$10,4,FALSE),$P3030*100)</f>
        <v>#N/A</v>
      </c>
      <c r="T3030" s="29" t="e">
        <f>(1-$S3030/100)/(1-$F3030)-1</f>
        <v>#N/A</v>
      </c>
      <c r="U3030" s="19" t="str">
        <f>IF(ABS(IFERROR(T3030,0))&gt;0.05,INDEX(margin_ranges!$C$13:$C$16,MATCH($F3030*100,margin_ranges!$B$13:$B$16,1)),"")</f>
        <v/>
      </c>
      <c r="V3030" t="e">
        <f>MIN(VLOOKUP($U3030,margin_ranges!$A$5:$D$10,4,FALSE),$P3030*100)</f>
        <v>#N/A</v>
      </c>
      <c r="Y3030" s="29" t="e">
        <f t="shared" si="47"/>
        <v>#N/A</v>
      </c>
    </row>
    <row r="3031" spans="1:25" x14ac:dyDescent="0.3">
      <c r="A3031" s="8" t="s">
        <v>17</v>
      </c>
      <c r="B3031" s="8" t="s">
        <v>5381</v>
      </c>
      <c r="C3031" s="8" t="s">
        <v>5382</v>
      </c>
      <c r="D3031" s="8" t="s">
        <v>5391</v>
      </c>
      <c r="E3031" s="8" t="s">
        <v>5392</v>
      </c>
      <c r="F3031" s="24">
        <v>0.369999999999999</v>
      </c>
      <c r="G3031" s="24">
        <v>1</v>
      </c>
      <c r="H3031" s="25">
        <v>42.235199999999999</v>
      </c>
      <c r="I3031" s="25">
        <v>4.7133000000000003</v>
      </c>
      <c r="J3031" s="15">
        <v>72</v>
      </c>
      <c r="K3031" s="15">
        <v>24</v>
      </c>
      <c r="L3031" s="13">
        <v>0.1116</v>
      </c>
      <c r="M3031" s="7">
        <v>0.50690753</v>
      </c>
      <c r="N3031" s="26">
        <v>0.2</v>
      </c>
      <c r="O3031" s="27" t="s">
        <v>22</v>
      </c>
      <c r="P3031" s="8">
        <v>0.6054507187</v>
      </c>
      <c r="Q3031" s="24">
        <v>0.37</v>
      </c>
      <c r="R3031" t="str">
        <f>IF($Q3031*100&gt;=VLOOKUP($O3031,margin_ranges!$A$5:$C$10,2,FALSE),IF($Q3031*100&lt;=VLOOKUP($O3031,margin_ranges!$A$5:$C$10,3,FALSE)+10,"IN RANGE","ABOVE RANGE"),"BELOW RANGE")</f>
        <v>IN RANGE</v>
      </c>
      <c r="S3031">
        <f>MIN(VLOOKUP($O3031,margin_ranges!$A$5:$D$10,4,FALSE),$P3031*100)</f>
        <v>29.75</v>
      </c>
      <c r="T3031" s="29">
        <f>(1-$S3031/100)/(1-$F3031)-1</f>
        <v>0.11507936507936334</v>
      </c>
      <c r="U3031" s="19" t="str">
        <f>IF(ABS(IFERROR(T3031,0))&gt;0.05,INDEX(margin_ranges!$C$13:$C$16,MATCH($F3031*100,margin_ranges!$B$13:$B$16,1)),"")</f>
        <v>Margin Over Fill (Type C)</v>
      </c>
      <c r="V3031">
        <f>MIN(VLOOKUP($U3031,margin_ranges!$A$5:$D$10,4,FALSE),$P3031*100)</f>
        <v>43</v>
      </c>
      <c r="Y3031" s="29">
        <f t="shared" si="47"/>
        <v>-9.5238095238096565E-2</v>
      </c>
    </row>
    <row r="3032" spans="1:25" x14ac:dyDescent="0.3">
      <c r="A3032" s="8" t="s">
        <v>17</v>
      </c>
      <c r="B3032" s="8" t="s">
        <v>5381</v>
      </c>
      <c r="C3032" s="8" t="s">
        <v>5382</v>
      </c>
      <c r="D3032" s="8" t="s">
        <v>5389</v>
      </c>
      <c r="E3032" s="8" t="s">
        <v>5390</v>
      </c>
      <c r="F3032" s="24">
        <v>0.32460831287682201</v>
      </c>
      <c r="G3032" s="24">
        <v>0</v>
      </c>
      <c r="H3032" s="25">
        <v>11.193</v>
      </c>
      <c r="I3032" s="25">
        <v>3.4685999999999999</v>
      </c>
      <c r="J3032" s="15">
        <v>31</v>
      </c>
      <c r="K3032" s="15">
        <v>9</v>
      </c>
      <c r="L3032" s="13">
        <v>0.30990000000000001</v>
      </c>
      <c r="M3032" s="7">
        <v>0.29612445999999998</v>
      </c>
      <c r="N3032" s="26">
        <v>0.2</v>
      </c>
      <c r="O3032" s="27" t="s">
        <v>22</v>
      </c>
      <c r="P3032" s="8">
        <v>0.32460831289999997</v>
      </c>
      <c r="Q3032" s="24">
        <v>0.35</v>
      </c>
      <c r="R3032" t="str">
        <f>IF($Q3032*100&gt;=VLOOKUP($O3032,margin_ranges!$A$5:$C$10,2,FALSE),IF($Q3032*100&lt;=VLOOKUP($O3032,margin_ranges!$A$5:$C$10,3,FALSE)+10,"IN RANGE","ABOVE RANGE"),"BELOW RANGE")</f>
        <v>IN RANGE</v>
      </c>
      <c r="S3032">
        <f>MIN(VLOOKUP($O3032,margin_ranges!$A$5:$D$10,4,FALSE),$P3032*100)</f>
        <v>29.75</v>
      </c>
      <c r="T3032" s="29">
        <f>(1-$S3032/100)/(1-$F3032)-1</f>
        <v>4.0137172834166179E-2</v>
      </c>
      <c r="U3032" s="19" t="str">
        <f>IF(ABS(IFERROR(T3032,0))&gt;0.05,INDEX(margin_ranges!$C$13:$C$16,MATCH($F3032*100,margin_ranges!$B$13:$B$16,1)),"")</f>
        <v/>
      </c>
      <c r="V3032" t="e">
        <f>MIN(VLOOKUP($U3032,margin_ranges!$A$5:$D$10,4,FALSE),$P3032*100)</f>
        <v>#N/A</v>
      </c>
      <c r="Y3032" s="29" t="e">
        <f t="shared" si="47"/>
        <v>#N/A</v>
      </c>
    </row>
    <row r="3033" spans="1:25" x14ac:dyDescent="0.3">
      <c r="A3033" s="8" t="s">
        <v>17</v>
      </c>
      <c r="B3033" s="8" t="s">
        <v>5381</v>
      </c>
      <c r="C3033" s="8" t="s">
        <v>5382</v>
      </c>
      <c r="D3033" s="8" t="s">
        <v>5393</v>
      </c>
      <c r="E3033" s="8" t="s">
        <v>5394</v>
      </c>
      <c r="F3033" s="24">
        <v>0.26126330681809501</v>
      </c>
      <c r="G3033" s="24">
        <v>1</v>
      </c>
      <c r="H3033" s="25">
        <v>1268.6103000000001</v>
      </c>
      <c r="I3033" s="25">
        <v>121.77509999999999</v>
      </c>
      <c r="J3033" s="15">
        <v>989</v>
      </c>
      <c r="K3033" s="15">
        <v>226</v>
      </c>
      <c r="L3033" s="13">
        <v>9.6000000000000002E-2</v>
      </c>
      <c r="M3033" s="7">
        <v>0.27073246000000001</v>
      </c>
      <c r="N3033" s="26">
        <v>0.2</v>
      </c>
      <c r="O3033" s="27" t="s">
        <v>22</v>
      </c>
      <c r="P3033" s="8">
        <v>0.26126330679999998</v>
      </c>
      <c r="Q3033" s="24">
        <v>0.28999999999999998</v>
      </c>
      <c r="R3033" t="str">
        <f>IF($Q3033*100&gt;=VLOOKUP($O3033,margin_ranges!$A$5:$C$10,2,FALSE),IF($Q3033*100&lt;=VLOOKUP($O3033,margin_ranges!$A$5:$C$10,3,FALSE)+10,"IN RANGE","ABOVE RANGE"),"BELOW RANGE")</f>
        <v>IN RANGE</v>
      </c>
      <c r="S3033">
        <f>MIN(VLOOKUP($O3033,margin_ranges!$A$5:$D$10,4,FALSE),$P3033*100)</f>
        <v>26.126330679999999</v>
      </c>
      <c r="T3033" s="29">
        <f>(1-$S3033/100)/(1-$F3033)-1</f>
        <v>2.4494406503094979E-11</v>
      </c>
      <c r="U3033" s="19" t="str">
        <f>IF(ABS(IFERROR(T3033,0))&gt;0.05,INDEX(margin_ranges!$C$13:$C$16,MATCH($F3033*100,margin_ranges!$B$13:$B$16,1)),"")</f>
        <v/>
      </c>
      <c r="V3033" t="e">
        <f>MIN(VLOOKUP($U3033,margin_ranges!$A$5:$D$10,4,FALSE),$P3033*100)</f>
        <v>#N/A</v>
      </c>
      <c r="Y3033" s="29" t="e">
        <f t="shared" si="47"/>
        <v>#N/A</v>
      </c>
    </row>
    <row r="3034" spans="1:25" x14ac:dyDescent="0.3">
      <c r="A3034" s="8" t="s">
        <v>17</v>
      </c>
      <c r="B3034" s="8" t="s">
        <v>5381</v>
      </c>
      <c r="C3034" s="8" t="s">
        <v>5382</v>
      </c>
      <c r="D3034" s="8" t="s">
        <v>5395</v>
      </c>
      <c r="E3034" s="8" t="s">
        <v>5396</v>
      </c>
      <c r="F3034" s="24">
        <v>0.15589917457500899</v>
      </c>
      <c r="G3034" s="24">
        <v>1</v>
      </c>
      <c r="H3034" s="25">
        <v>39.203899999999997</v>
      </c>
      <c r="I3034" s="25">
        <v>9.5140999999999991</v>
      </c>
      <c r="J3034" s="15">
        <v>68</v>
      </c>
      <c r="K3034" s="15">
        <v>8</v>
      </c>
      <c r="L3034" s="13">
        <v>0.2427</v>
      </c>
      <c r="M3034" s="7">
        <v>0.23693852000000001</v>
      </c>
      <c r="N3034" s="26">
        <v>0.2</v>
      </c>
      <c r="O3034" s="27" t="s">
        <v>22</v>
      </c>
      <c r="P3034" s="8">
        <v>0.1558991746</v>
      </c>
      <c r="Q3034" s="24">
        <v>0.16</v>
      </c>
      <c r="R3034" t="str">
        <f>IF($Q3034*100&gt;=VLOOKUP($O3034,margin_ranges!$A$5:$C$10,2,FALSE),IF($Q3034*100&lt;=VLOOKUP($O3034,margin_ranges!$A$5:$C$10,3,FALSE)+10,"IN RANGE","ABOVE RANGE"),"BELOW RANGE")</f>
        <v>BELOW RANGE</v>
      </c>
      <c r="S3034">
        <f>MIN(VLOOKUP($O3034,margin_ranges!$A$5:$D$10,4,FALSE),$P3034*100)</f>
        <v>15.589917459999999</v>
      </c>
      <c r="T3034" s="29">
        <f>(1-$S3034/100)/(1-$F3034)-1</f>
        <v>-2.9606650464586437E-11</v>
      </c>
      <c r="U3034" s="19" t="str">
        <f>IF(ABS(IFERROR(T3034,0))&gt;0.05,INDEX(margin_ranges!$C$13:$C$16,MATCH($F3034*100,margin_ranges!$B$13:$B$16,1)),"")</f>
        <v/>
      </c>
      <c r="V3034" t="e">
        <f>MIN(VLOOKUP($U3034,margin_ranges!$A$5:$D$10,4,FALSE),$P3034*100)</f>
        <v>#N/A</v>
      </c>
      <c r="Y3034" s="29" t="e">
        <f t="shared" si="47"/>
        <v>#N/A</v>
      </c>
    </row>
    <row r="3035" spans="1:25" x14ac:dyDescent="0.3">
      <c r="A3035" s="8" t="s">
        <v>17</v>
      </c>
      <c r="B3035" s="8" t="s">
        <v>5381</v>
      </c>
      <c r="C3035" s="8" t="s">
        <v>5382</v>
      </c>
      <c r="D3035" s="8" t="s">
        <v>5383</v>
      </c>
      <c r="E3035" s="8" t="s">
        <v>5384</v>
      </c>
      <c r="F3035" s="24">
        <v>0.237783179571741</v>
      </c>
      <c r="G3035" s="24">
        <v>1</v>
      </c>
      <c r="H3035" s="25">
        <v>140.6602</v>
      </c>
      <c r="I3035" s="25">
        <v>34.469799999999999</v>
      </c>
      <c r="J3035" s="15">
        <v>271</v>
      </c>
      <c r="K3035" s="15">
        <v>63</v>
      </c>
      <c r="L3035" s="13">
        <v>0.24510000000000001</v>
      </c>
      <c r="M3035" s="7">
        <v>0.26239253000000001</v>
      </c>
      <c r="N3035" s="26">
        <v>0.2</v>
      </c>
      <c r="O3035" s="27" t="s">
        <v>22</v>
      </c>
      <c r="P3035" s="8">
        <v>0.23778317960000001</v>
      </c>
      <c r="Q3035" s="24">
        <v>0.28000000000000003</v>
      </c>
      <c r="R3035" t="str">
        <f>IF($Q3035*100&gt;=VLOOKUP($O3035,margin_ranges!$A$5:$C$10,2,FALSE),IF($Q3035*100&lt;=VLOOKUP($O3035,margin_ranges!$A$5:$C$10,3,FALSE)+10,"IN RANGE","ABOVE RANGE"),"BELOW RANGE")</f>
        <v>IN RANGE</v>
      </c>
      <c r="S3035">
        <f>MIN(VLOOKUP($O3035,margin_ranges!$A$5:$D$10,4,FALSE),$P3035*100)</f>
        <v>23.778317959999999</v>
      </c>
      <c r="T3035" s="29">
        <f>(1-$S3035/100)/(1-$F3035)-1</f>
        <v>-3.7074676662030015E-11</v>
      </c>
      <c r="U3035" s="19" t="str">
        <f>IF(ABS(IFERROR(T3035,0))&gt;0.05,INDEX(margin_ranges!$C$13:$C$16,MATCH($F3035*100,margin_ranges!$B$13:$B$16,1)),"")</f>
        <v/>
      </c>
      <c r="V3035" t="e">
        <f>MIN(VLOOKUP($U3035,margin_ranges!$A$5:$D$10,4,FALSE),$P3035*100)</f>
        <v>#N/A</v>
      </c>
      <c r="Y3035" s="29" t="e">
        <f t="shared" si="47"/>
        <v>#N/A</v>
      </c>
    </row>
    <row r="3036" spans="1:25" x14ac:dyDescent="0.3">
      <c r="A3036" s="8" t="s">
        <v>17</v>
      </c>
      <c r="B3036" s="8" t="s">
        <v>5381</v>
      </c>
      <c r="C3036" s="8" t="s">
        <v>5382</v>
      </c>
      <c r="D3036" s="8" t="s">
        <v>5385</v>
      </c>
      <c r="E3036" s="8" t="s">
        <v>5386</v>
      </c>
      <c r="F3036" s="24">
        <v>0.28999999999999998</v>
      </c>
      <c r="G3036" s="24">
        <v>1</v>
      </c>
      <c r="H3036" s="25">
        <v>121.7469</v>
      </c>
      <c r="I3036" s="25">
        <v>21.625399999999999</v>
      </c>
      <c r="J3036" s="15">
        <v>199</v>
      </c>
      <c r="K3036" s="15">
        <v>52</v>
      </c>
      <c r="L3036" s="13">
        <v>0.17760000000000001</v>
      </c>
      <c r="M3036" s="7">
        <v>0.30639758</v>
      </c>
      <c r="N3036" s="26">
        <v>0.2</v>
      </c>
      <c r="O3036" s="27" t="s">
        <v>22</v>
      </c>
      <c r="P3036" s="8">
        <v>0.34725333479999998</v>
      </c>
      <c r="Q3036" s="24">
        <v>0.28999999999999998</v>
      </c>
      <c r="R3036" t="str">
        <f>IF($Q3036*100&gt;=VLOOKUP($O3036,margin_ranges!$A$5:$C$10,2,FALSE),IF($Q3036*100&lt;=VLOOKUP($O3036,margin_ranges!$A$5:$C$10,3,FALSE)+10,"IN RANGE","ABOVE RANGE"),"BELOW RANGE")</f>
        <v>IN RANGE</v>
      </c>
      <c r="S3036">
        <f>MIN(VLOOKUP($O3036,margin_ranges!$A$5:$D$10,4,FALSE),$P3036*100)</f>
        <v>29.75</v>
      </c>
      <c r="T3036" s="29">
        <f>(1-$S3036/100)/(1-$F3036)-1</f>
        <v>-1.0563380281690127E-2</v>
      </c>
      <c r="U3036" s="19" t="str">
        <f>IF(ABS(IFERROR(T3036,0))&gt;0.05,INDEX(margin_ranges!$C$13:$C$16,MATCH($F3036*100,margin_ranges!$B$13:$B$16,1)),"")</f>
        <v/>
      </c>
      <c r="V3036" t="e">
        <f>MIN(VLOOKUP($U3036,margin_ranges!$A$5:$D$10,4,FALSE),$P3036*100)</f>
        <v>#N/A</v>
      </c>
      <c r="Y3036" s="29" t="e">
        <f t="shared" si="47"/>
        <v>#N/A</v>
      </c>
    </row>
    <row r="3037" spans="1:25" x14ac:dyDescent="0.3">
      <c r="A3037" s="8" t="s">
        <v>17</v>
      </c>
      <c r="B3037" s="8" t="s">
        <v>5381</v>
      </c>
      <c r="C3037" s="8" t="s">
        <v>5382</v>
      </c>
      <c r="D3037" s="8" t="s">
        <v>5387</v>
      </c>
      <c r="E3037" s="8" t="s">
        <v>5388</v>
      </c>
      <c r="F3037" s="24">
        <v>0.28999999999999998</v>
      </c>
      <c r="G3037" s="24">
        <v>1</v>
      </c>
      <c r="H3037" s="25">
        <v>110.5381</v>
      </c>
      <c r="I3037" s="25">
        <v>8.4335000000000004</v>
      </c>
      <c r="J3037" s="15">
        <v>80</v>
      </c>
      <c r="K3037" s="15">
        <v>19</v>
      </c>
      <c r="L3037" s="13">
        <v>7.6300000000000007E-2</v>
      </c>
      <c r="M3037" s="7">
        <v>0.31715014000000002</v>
      </c>
      <c r="N3037" s="26">
        <v>0.2</v>
      </c>
      <c r="O3037" s="27" t="s">
        <v>22</v>
      </c>
      <c r="P3037" s="8">
        <v>0.36938385280000002</v>
      </c>
      <c r="Q3037" s="24">
        <v>0.28999999999999998</v>
      </c>
      <c r="R3037" t="str">
        <f>IF($Q3037*100&gt;=VLOOKUP($O3037,margin_ranges!$A$5:$C$10,2,FALSE),IF($Q3037*100&lt;=VLOOKUP($O3037,margin_ranges!$A$5:$C$10,3,FALSE)+10,"IN RANGE","ABOVE RANGE"),"BELOW RANGE")</f>
        <v>IN RANGE</v>
      </c>
      <c r="S3037">
        <f>MIN(VLOOKUP($O3037,margin_ranges!$A$5:$D$10,4,FALSE),$P3037*100)</f>
        <v>29.75</v>
      </c>
      <c r="T3037" s="29">
        <f>(1-$S3037/100)/(1-$F3037)-1</f>
        <v>-1.0563380281690127E-2</v>
      </c>
      <c r="U3037" s="19" t="str">
        <f>IF(ABS(IFERROR(T3037,0))&gt;0.05,INDEX(margin_ranges!$C$13:$C$16,MATCH($F3037*100,margin_ranges!$B$13:$B$16,1)),"")</f>
        <v/>
      </c>
      <c r="V3037" t="e">
        <f>MIN(VLOOKUP($U3037,margin_ranges!$A$5:$D$10,4,FALSE),$P3037*100)</f>
        <v>#N/A</v>
      </c>
      <c r="Y3037" s="29" t="e">
        <f t="shared" si="47"/>
        <v>#N/A</v>
      </c>
    </row>
    <row r="3038" spans="1:25" x14ac:dyDescent="0.3">
      <c r="A3038" s="8" t="s">
        <v>17</v>
      </c>
      <c r="B3038" s="8" t="s">
        <v>5381</v>
      </c>
      <c r="C3038" s="8" t="s">
        <v>5382</v>
      </c>
      <c r="D3038" s="8" t="s">
        <v>11992</v>
      </c>
      <c r="E3038" s="8" t="s">
        <v>11993</v>
      </c>
      <c r="F3038" s="24">
        <v>0.25</v>
      </c>
      <c r="G3038" s="24">
        <v>0</v>
      </c>
      <c r="H3038" s="25">
        <v>25.632000000000001</v>
      </c>
      <c r="I3038" s="25">
        <v>2.0626000000000002</v>
      </c>
      <c r="J3038" s="15">
        <v>24</v>
      </c>
      <c r="K3038" s="15">
        <v>6</v>
      </c>
      <c r="L3038" s="13">
        <v>8.0500000000000002E-2</v>
      </c>
      <c r="M3038" s="7">
        <v>0.39535617000000001</v>
      </c>
      <c r="N3038" s="26">
        <v>0.2</v>
      </c>
      <c r="O3038" s="27" t="s">
        <v>22</v>
      </c>
      <c r="P3038" s="8">
        <v>0.4941270244</v>
      </c>
      <c r="Q3038" s="24">
        <v>0.25</v>
      </c>
      <c r="R3038" t="str">
        <f>IF($Q3038*100&gt;=VLOOKUP($O3038,margin_ranges!$A$5:$C$10,2,FALSE),IF($Q3038*100&lt;=VLOOKUP($O3038,margin_ranges!$A$5:$C$10,3,FALSE)+10,"IN RANGE","ABOVE RANGE"),"BELOW RANGE")</f>
        <v>IN RANGE</v>
      </c>
      <c r="S3038">
        <f>MIN(VLOOKUP($O3038,margin_ranges!$A$5:$D$10,4,FALSE),$P3038*100)</f>
        <v>29.75</v>
      </c>
      <c r="T3038" s="29">
        <f>(1-$S3038/100)/(1-$F3038)-1</f>
        <v>-6.3333333333333353E-2</v>
      </c>
      <c r="U3038" s="19" t="str">
        <f>IF(ABS(IFERROR(T3038,0))&gt;0.05,INDEX(margin_ranges!$C$13:$C$16,MATCH($F3038*100,margin_ranges!$B$13:$B$16,1)),"")</f>
        <v>Balanced (Type B)</v>
      </c>
      <c r="V3038">
        <f>MIN(VLOOKUP($U3038,margin_ranges!$A$5:$D$10,4,FALSE),$P3038*100)</f>
        <v>29.75</v>
      </c>
      <c r="Y3038" s="29">
        <f t="shared" si="47"/>
        <v>-6.3333333333333353E-2</v>
      </c>
    </row>
    <row r="3039" spans="1:25" x14ac:dyDescent="0.3">
      <c r="A3039" s="8" t="s">
        <v>17</v>
      </c>
      <c r="B3039" s="8" t="s">
        <v>5381</v>
      </c>
      <c r="C3039" s="8" t="s">
        <v>5382</v>
      </c>
      <c r="D3039" s="8" t="s">
        <v>11994</v>
      </c>
      <c r="E3039" s="8" t="s">
        <v>11995</v>
      </c>
      <c r="F3039" s="24">
        <v>0.25</v>
      </c>
      <c r="G3039" s="24">
        <v>1</v>
      </c>
      <c r="H3039" s="25">
        <v>30.745799999999999</v>
      </c>
      <c r="I3039" s="25">
        <v>0.8266</v>
      </c>
      <c r="J3039" s="15">
        <v>19</v>
      </c>
      <c r="K3039" s="15">
        <v>3</v>
      </c>
      <c r="L3039" s="13">
        <v>2.69E-2</v>
      </c>
      <c r="M3039" s="7">
        <v>0.77302972999999997</v>
      </c>
      <c r="N3039" s="26">
        <v>0.2</v>
      </c>
      <c r="O3039" s="27" t="s">
        <v>22</v>
      </c>
      <c r="P3039" s="8">
        <v>0.74127773740000003</v>
      </c>
      <c r="Q3039" s="24">
        <v>0.25</v>
      </c>
      <c r="R3039" t="str">
        <f>IF($Q3039*100&gt;=VLOOKUP($O3039,margin_ranges!$A$5:$C$10,2,FALSE),IF($Q3039*100&lt;=VLOOKUP($O3039,margin_ranges!$A$5:$C$10,3,FALSE)+10,"IN RANGE","ABOVE RANGE"),"BELOW RANGE")</f>
        <v>IN RANGE</v>
      </c>
      <c r="S3039">
        <f>MIN(VLOOKUP($O3039,margin_ranges!$A$5:$D$10,4,FALSE),$P3039*100)</f>
        <v>29.75</v>
      </c>
      <c r="T3039" s="29">
        <f>(1-$S3039/100)/(1-$F3039)-1</f>
        <v>-6.3333333333333353E-2</v>
      </c>
      <c r="U3039" s="19" t="str">
        <f>IF(ABS(IFERROR(T3039,0))&gt;0.05,INDEX(margin_ranges!$C$13:$C$16,MATCH($F3039*100,margin_ranges!$B$13:$B$16,1)),"")</f>
        <v>Balanced (Type B)</v>
      </c>
      <c r="V3039">
        <f>MIN(VLOOKUP($U3039,margin_ranges!$A$5:$D$10,4,FALSE),$P3039*100)</f>
        <v>29.75</v>
      </c>
      <c r="Y3039" s="29">
        <f t="shared" si="47"/>
        <v>-6.3333333333333353E-2</v>
      </c>
    </row>
    <row r="3040" spans="1:25" x14ac:dyDescent="0.3">
      <c r="A3040" s="8" t="s">
        <v>35</v>
      </c>
      <c r="B3040" s="8" t="s">
        <v>5397</v>
      </c>
      <c r="C3040" s="8" t="s">
        <v>34</v>
      </c>
      <c r="D3040" s="8" t="s">
        <v>34</v>
      </c>
      <c r="E3040" s="8"/>
      <c r="F3040" s="24">
        <v>0.17232408182352599</v>
      </c>
      <c r="G3040" s="24">
        <v>0.38829451999999998</v>
      </c>
      <c r="H3040" s="25">
        <v>5977.1971000000003</v>
      </c>
      <c r="I3040" s="25">
        <v>493.36309999999997</v>
      </c>
      <c r="J3040" s="15">
        <v>29036</v>
      </c>
      <c r="K3040" s="15">
        <v>5959</v>
      </c>
      <c r="L3040" s="13">
        <v>8.2500000000000004E-2</v>
      </c>
      <c r="M3040" s="7">
        <v>1.96177388</v>
      </c>
      <c r="N3040" s="26">
        <v>1.623713</v>
      </c>
      <c r="O3040" s="27"/>
      <c r="P3040" s="8">
        <v>0.1723240818</v>
      </c>
      <c r="Q3040" s="24">
        <v>0.2492</v>
      </c>
      <c r="R3040" t="e">
        <f>IF($Q3040*100&gt;=VLOOKUP($O3040,margin_ranges!$A$5:$C$10,2,FALSE),IF($Q3040*100&lt;=VLOOKUP($O3040,margin_ranges!$A$5:$C$10,3,FALSE)+10,"IN RANGE","ABOVE RANGE"),"BELOW RANGE")</f>
        <v>#N/A</v>
      </c>
      <c r="S3040" t="e">
        <f>MIN(VLOOKUP($O3040,margin_ranges!$A$5:$D$10,4,FALSE),$P3040*100)</f>
        <v>#N/A</v>
      </c>
      <c r="T3040" s="29" t="e">
        <f>(1-$S3040/100)/(1-$F3040)-1</f>
        <v>#N/A</v>
      </c>
      <c r="U3040" s="19" t="str">
        <f>IF(ABS(IFERROR(T3040,0))&gt;0.05,INDEX(margin_ranges!$C$13:$C$16,MATCH($F3040*100,margin_ranges!$B$13:$B$16,1)),"")</f>
        <v/>
      </c>
      <c r="V3040" t="e">
        <f>MIN(VLOOKUP($U3040,margin_ranges!$A$5:$D$10,4,FALSE),$P3040*100)</f>
        <v>#N/A</v>
      </c>
      <c r="Y3040" s="29" t="e">
        <f t="shared" si="47"/>
        <v>#N/A</v>
      </c>
    </row>
    <row r="3041" spans="1:25" x14ac:dyDescent="0.3">
      <c r="A3041" s="8" t="s">
        <v>33</v>
      </c>
      <c r="B3041" s="8" t="s">
        <v>5397</v>
      </c>
      <c r="C3041" s="8" t="s">
        <v>5398</v>
      </c>
      <c r="D3041" s="8" t="s">
        <v>34</v>
      </c>
      <c r="E3041" s="8"/>
      <c r="F3041" s="24">
        <v>0.17232408182352599</v>
      </c>
      <c r="G3041" s="24">
        <v>0.38829451999999998</v>
      </c>
      <c r="H3041" s="25">
        <v>5977.1971000000003</v>
      </c>
      <c r="I3041" s="25">
        <v>493.36309999999997</v>
      </c>
      <c r="J3041" s="15">
        <v>29036</v>
      </c>
      <c r="K3041" s="15">
        <v>5959</v>
      </c>
      <c r="L3041" s="13">
        <v>8.2500000000000004E-2</v>
      </c>
      <c r="M3041" s="7">
        <v>1.96177388</v>
      </c>
      <c r="N3041" s="26">
        <v>1.623713</v>
      </c>
      <c r="O3041" s="27"/>
      <c r="P3041" s="8">
        <v>0.1723240818</v>
      </c>
      <c r="Q3041" s="24">
        <v>0.2492</v>
      </c>
      <c r="R3041" t="e">
        <f>IF($Q3041*100&gt;=VLOOKUP($O3041,margin_ranges!$A$5:$C$10,2,FALSE),IF($Q3041*100&lt;=VLOOKUP($O3041,margin_ranges!$A$5:$C$10,3,FALSE)+10,"IN RANGE","ABOVE RANGE"),"BELOW RANGE")</f>
        <v>#N/A</v>
      </c>
      <c r="S3041" t="e">
        <f>MIN(VLOOKUP($O3041,margin_ranges!$A$5:$D$10,4,FALSE),$P3041*100)</f>
        <v>#N/A</v>
      </c>
      <c r="T3041" s="29" t="e">
        <f>(1-$S3041/100)/(1-$F3041)-1</f>
        <v>#N/A</v>
      </c>
      <c r="U3041" s="19" t="str">
        <f>IF(ABS(IFERROR(T3041,0))&gt;0.05,INDEX(margin_ranges!$C$13:$C$16,MATCH($F3041*100,margin_ranges!$B$13:$B$16,1)),"")</f>
        <v/>
      </c>
      <c r="V3041" t="e">
        <f>MIN(VLOOKUP($U3041,margin_ranges!$A$5:$D$10,4,FALSE),$P3041*100)</f>
        <v>#N/A</v>
      </c>
      <c r="Y3041" s="29" t="e">
        <f t="shared" si="47"/>
        <v>#N/A</v>
      </c>
    </row>
    <row r="3042" spans="1:25" x14ac:dyDescent="0.3">
      <c r="A3042" s="8" t="s">
        <v>17</v>
      </c>
      <c r="B3042" s="8" t="s">
        <v>5397</v>
      </c>
      <c r="C3042" s="8" t="s">
        <v>5398</v>
      </c>
      <c r="D3042" s="8" t="s">
        <v>5418</v>
      </c>
      <c r="E3042" s="8" t="s">
        <v>5419</v>
      </c>
      <c r="F3042" s="24">
        <v>0.34</v>
      </c>
      <c r="G3042" s="24">
        <v>0</v>
      </c>
      <c r="H3042" s="25">
        <v>45.739600000000003</v>
      </c>
      <c r="I3042" s="25">
        <v>1.3811</v>
      </c>
      <c r="J3042" s="15">
        <v>30</v>
      </c>
      <c r="K3042" s="15">
        <v>9</v>
      </c>
      <c r="L3042" s="13">
        <v>3.0200000000000001E-2</v>
      </c>
      <c r="M3042" s="7">
        <v>0.72077988999999998</v>
      </c>
      <c r="N3042" s="26">
        <v>0.35</v>
      </c>
      <c r="O3042" s="27" t="s">
        <v>22</v>
      </c>
      <c r="P3042" s="8">
        <v>0.51441486690000005</v>
      </c>
      <c r="Q3042" s="24">
        <v>0.34</v>
      </c>
      <c r="R3042" t="str">
        <f>IF($Q3042*100&gt;=VLOOKUP($O3042,margin_ranges!$A$5:$C$10,2,FALSE),IF($Q3042*100&lt;=VLOOKUP($O3042,margin_ranges!$A$5:$C$10,3,FALSE)+10,"IN RANGE","ABOVE RANGE"),"BELOW RANGE")</f>
        <v>IN RANGE</v>
      </c>
      <c r="S3042">
        <f>MIN(VLOOKUP($O3042,margin_ranges!$A$5:$D$10,4,FALSE),$P3042*100)</f>
        <v>29.75</v>
      </c>
      <c r="T3042" s="29">
        <f>(1-$S3042/100)/(1-$F3042)-1</f>
        <v>6.4393939393939448E-2</v>
      </c>
      <c r="U3042" s="19" t="str">
        <f>IF(ABS(IFERROR(T3042,0))&gt;0.05,INDEX(margin_ranges!$C$13:$C$16,MATCH($F3042*100,margin_ranges!$B$13:$B$16,1)),"")</f>
        <v>Balanced (Type B)</v>
      </c>
      <c r="V3042">
        <f>MIN(VLOOKUP($U3042,margin_ranges!$A$5:$D$10,4,FALSE),$P3042*100)</f>
        <v>29.75</v>
      </c>
      <c r="Y3042" s="29">
        <f t="shared" si="47"/>
        <v>6.4393939393939448E-2</v>
      </c>
    </row>
    <row r="3043" spans="1:25" x14ac:dyDescent="0.3">
      <c r="A3043" s="8" t="s">
        <v>17</v>
      </c>
      <c r="B3043" s="8" t="s">
        <v>5397</v>
      </c>
      <c r="C3043" s="8" t="s">
        <v>5398</v>
      </c>
      <c r="D3043" s="8" t="s">
        <v>5565</v>
      </c>
      <c r="E3043" s="8" t="s">
        <v>5566</v>
      </c>
      <c r="F3043" s="24">
        <v>0.33999999999999903</v>
      </c>
      <c r="G3043" s="24">
        <v>0</v>
      </c>
      <c r="H3043" s="25">
        <v>18.546500000000002</v>
      </c>
      <c r="I3043" s="25">
        <v>0.32690000000000002</v>
      </c>
      <c r="J3043" s="15">
        <v>7</v>
      </c>
      <c r="K3043" s="15">
        <v>2</v>
      </c>
      <c r="L3043" s="13">
        <v>1.7600000000000001E-2</v>
      </c>
      <c r="M3043" s="7">
        <v>0.67397289999999999</v>
      </c>
      <c r="N3043" s="26">
        <v>0.35</v>
      </c>
      <c r="O3043" s="27" t="s">
        <v>22</v>
      </c>
      <c r="P3043" s="8">
        <v>0.48069128760000002</v>
      </c>
      <c r="Q3043" s="24">
        <v>0.34</v>
      </c>
      <c r="R3043" t="str">
        <f>IF($Q3043*100&gt;=VLOOKUP($O3043,margin_ranges!$A$5:$C$10,2,FALSE),IF($Q3043*100&lt;=VLOOKUP($O3043,margin_ranges!$A$5:$C$10,3,FALSE)+10,"IN RANGE","ABOVE RANGE"),"BELOW RANGE")</f>
        <v>IN RANGE</v>
      </c>
      <c r="S3043">
        <f>MIN(VLOOKUP($O3043,margin_ranges!$A$5:$D$10,4,FALSE),$P3043*100)</f>
        <v>29.75</v>
      </c>
      <c r="T3043" s="29">
        <f>(1-$S3043/100)/(1-$F3043)-1</f>
        <v>6.4393939393937671E-2</v>
      </c>
      <c r="U3043" s="19" t="str">
        <f>IF(ABS(IFERROR(T3043,0))&gt;0.05,INDEX(margin_ranges!$C$13:$C$16,MATCH($F3043*100,margin_ranges!$B$13:$B$16,1)),"")</f>
        <v>Balanced (Type B)</v>
      </c>
      <c r="V3043">
        <f>MIN(VLOOKUP($U3043,margin_ranges!$A$5:$D$10,4,FALSE),$P3043*100)</f>
        <v>29.75</v>
      </c>
      <c r="Y3043" s="29">
        <f t="shared" si="47"/>
        <v>6.4393939393937671E-2</v>
      </c>
    </row>
    <row r="3044" spans="1:25" x14ac:dyDescent="0.3">
      <c r="A3044" s="8" t="s">
        <v>17</v>
      </c>
      <c r="B3044" s="8" t="s">
        <v>5397</v>
      </c>
      <c r="C3044" s="8" t="s">
        <v>5398</v>
      </c>
      <c r="D3044" s="8" t="s">
        <v>5563</v>
      </c>
      <c r="E3044" s="8" t="s">
        <v>5564</v>
      </c>
      <c r="F3044" s="24">
        <v>0.32</v>
      </c>
      <c r="G3044" s="24">
        <v>1</v>
      </c>
      <c r="H3044" s="25">
        <v>303.57830000000001</v>
      </c>
      <c r="I3044" s="25">
        <v>10.771100000000001</v>
      </c>
      <c r="J3044" s="15">
        <v>380</v>
      </c>
      <c r="K3044" s="15">
        <v>108</v>
      </c>
      <c r="L3044" s="13">
        <v>3.5499999999999997E-2</v>
      </c>
      <c r="M3044" s="7">
        <v>1.17527786</v>
      </c>
      <c r="N3044" s="26">
        <v>0.7</v>
      </c>
      <c r="O3044" s="27" t="s">
        <v>22</v>
      </c>
      <c r="P3044" s="8">
        <v>0.40439616490000002</v>
      </c>
      <c r="Q3044" s="24">
        <v>0.32</v>
      </c>
      <c r="R3044" t="str">
        <f>IF($Q3044*100&gt;=VLOOKUP($O3044,margin_ranges!$A$5:$C$10,2,FALSE),IF($Q3044*100&lt;=VLOOKUP($O3044,margin_ranges!$A$5:$C$10,3,FALSE)+10,"IN RANGE","ABOVE RANGE"),"BELOW RANGE")</f>
        <v>IN RANGE</v>
      </c>
      <c r="S3044">
        <f>MIN(VLOOKUP($O3044,margin_ranges!$A$5:$D$10,4,FALSE),$P3044*100)</f>
        <v>29.75</v>
      </c>
      <c r="T3044" s="29">
        <f>(1-$S3044/100)/(1-$F3044)-1</f>
        <v>3.3088235294117752E-2</v>
      </c>
      <c r="U3044" s="19" t="str">
        <f>IF(ABS(IFERROR(T3044,0))&gt;0.05,INDEX(margin_ranges!$C$13:$C$16,MATCH($F3044*100,margin_ranges!$B$13:$B$16,1)),"")</f>
        <v/>
      </c>
      <c r="V3044" t="e">
        <f>MIN(VLOOKUP($U3044,margin_ranges!$A$5:$D$10,4,FALSE),$P3044*100)</f>
        <v>#N/A</v>
      </c>
      <c r="Y3044" s="29" t="e">
        <f t="shared" si="47"/>
        <v>#N/A</v>
      </c>
    </row>
    <row r="3045" spans="1:25" x14ac:dyDescent="0.3">
      <c r="A3045" s="8" t="s">
        <v>17</v>
      </c>
      <c r="B3045" s="8" t="s">
        <v>5397</v>
      </c>
      <c r="C3045" s="8" t="s">
        <v>5398</v>
      </c>
      <c r="D3045" s="8" t="s">
        <v>5527</v>
      </c>
      <c r="E3045" s="8" t="s">
        <v>5528</v>
      </c>
      <c r="F3045" s="24">
        <v>0.31999999999999901</v>
      </c>
      <c r="G3045" s="24">
        <v>1</v>
      </c>
      <c r="H3045" s="25">
        <v>66.150099999999995</v>
      </c>
      <c r="I3045" s="25">
        <v>7.0773999999999999</v>
      </c>
      <c r="J3045" s="15">
        <v>327</v>
      </c>
      <c r="K3045" s="15">
        <v>95</v>
      </c>
      <c r="L3045" s="13">
        <v>0.107</v>
      </c>
      <c r="M3045" s="7">
        <v>1.54048585</v>
      </c>
      <c r="N3045" s="26">
        <v>0.99</v>
      </c>
      <c r="O3045" s="27" t="s">
        <v>22</v>
      </c>
      <c r="P3045" s="8">
        <v>0.35734560640000002</v>
      </c>
      <c r="Q3045" s="24">
        <v>0.32</v>
      </c>
      <c r="R3045" t="str">
        <f>IF($Q3045*100&gt;=VLOOKUP($O3045,margin_ranges!$A$5:$C$10,2,FALSE),IF($Q3045*100&lt;=VLOOKUP($O3045,margin_ranges!$A$5:$C$10,3,FALSE)+10,"IN RANGE","ABOVE RANGE"),"BELOW RANGE")</f>
        <v>IN RANGE</v>
      </c>
      <c r="S3045">
        <f>MIN(VLOOKUP($O3045,margin_ranges!$A$5:$D$10,4,FALSE),$P3045*100)</f>
        <v>29.75</v>
      </c>
      <c r="T3045" s="29">
        <f>(1-$S3045/100)/(1-$F3045)-1</f>
        <v>3.3088235294115975E-2</v>
      </c>
      <c r="U3045" s="19" t="str">
        <f>IF(ABS(IFERROR(T3045,0))&gt;0.05,INDEX(margin_ranges!$C$13:$C$16,MATCH($F3045*100,margin_ranges!$B$13:$B$16,1)),"")</f>
        <v/>
      </c>
      <c r="V3045" t="e">
        <f>MIN(VLOOKUP($U3045,margin_ranges!$A$5:$D$10,4,FALSE),$P3045*100)</f>
        <v>#N/A</v>
      </c>
      <c r="Y3045" s="29" t="e">
        <f t="shared" si="47"/>
        <v>#N/A</v>
      </c>
    </row>
    <row r="3046" spans="1:25" x14ac:dyDescent="0.3">
      <c r="A3046" s="8" t="s">
        <v>17</v>
      </c>
      <c r="B3046" s="8" t="s">
        <v>5397</v>
      </c>
      <c r="C3046" s="8" t="s">
        <v>5398</v>
      </c>
      <c r="D3046" s="8" t="s">
        <v>5487</v>
      </c>
      <c r="E3046" s="8" t="s">
        <v>12018</v>
      </c>
      <c r="F3046" s="24">
        <v>0.28936692884992399</v>
      </c>
      <c r="G3046" s="24">
        <v>0</v>
      </c>
      <c r="H3046" s="25">
        <v>4.7493999999999996</v>
      </c>
      <c r="I3046" s="25">
        <v>0.77</v>
      </c>
      <c r="J3046" s="15">
        <v>38</v>
      </c>
      <c r="K3046" s="15">
        <v>9</v>
      </c>
      <c r="L3046" s="13">
        <v>0.16209999999999999</v>
      </c>
      <c r="M3046" s="7">
        <v>1.6464192900000001</v>
      </c>
      <c r="N3046" s="26">
        <v>1.17</v>
      </c>
      <c r="O3046" s="27" t="s">
        <v>22</v>
      </c>
      <c r="P3046" s="8">
        <v>0.28936692879999998</v>
      </c>
      <c r="Q3046" s="24">
        <v>0.28999999999999998</v>
      </c>
      <c r="R3046" t="str">
        <f>IF($Q3046*100&gt;=VLOOKUP($O3046,margin_ranges!$A$5:$C$10,2,FALSE),IF($Q3046*100&lt;=VLOOKUP($O3046,margin_ranges!$A$5:$C$10,3,FALSE)+10,"IN RANGE","ABOVE RANGE"),"BELOW RANGE")</f>
        <v>IN RANGE</v>
      </c>
      <c r="S3046">
        <f>MIN(VLOOKUP($O3046,margin_ranges!$A$5:$D$10,4,FALSE),$P3046*100)</f>
        <v>28.936692879999999</v>
      </c>
      <c r="T3046" s="29">
        <f>(1-$S3046/100)/(1-$F3046)-1</f>
        <v>7.0252692552230656E-11</v>
      </c>
      <c r="U3046" s="19" t="str">
        <f>IF(ABS(IFERROR(T3046,0))&gt;0.05,INDEX(margin_ranges!$C$13:$C$16,MATCH($F3046*100,margin_ranges!$B$13:$B$16,1)),"")</f>
        <v/>
      </c>
      <c r="V3046" t="e">
        <f>MIN(VLOOKUP($U3046,margin_ranges!$A$5:$D$10,4,FALSE),$P3046*100)</f>
        <v>#N/A</v>
      </c>
      <c r="Y3046" s="29" t="e">
        <f t="shared" si="47"/>
        <v>#N/A</v>
      </c>
    </row>
    <row r="3047" spans="1:25" x14ac:dyDescent="0.3">
      <c r="A3047" s="8" t="s">
        <v>17</v>
      </c>
      <c r="B3047" s="8" t="s">
        <v>5397</v>
      </c>
      <c r="C3047" s="8" t="s">
        <v>5398</v>
      </c>
      <c r="D3047" s="8" t="s">
        <v>5635</v>
      </c>
      <c r="E3047" s="8" t="s">
        <v>5636</v>
      </c>
      <c r="F3047" s="24">
        <v>0.21120124804992199</v>
      </c>
      <c r="G3047" s="24">
        <v>0</v>
      </c>
      <c r="H3047" s="25">
        <v>8.8719999999999999</v>
      </c>
      <c r="I3047" s="25">
        <v>0.80259999999999998</v>
      </c>
      <c r="J3047" s="15">
        <v>27</v>
      </c>
      <c r="K3047" s="15">
        <v>6</v>
      </c>
      <c r="L3047" s="13">
        <v>9.0499999999999997E-2</v>
      </c>
      <c r="M3047" s="7">
        <v>1.1409754400000001</v>
      </c>
      <c r="N3047" s="26">
        <v>0.9</v>
      </c>
      <c r="O3047" s="27" t="s">
        <v>22</v>
      </c>
      <c r="P3047" s="8">
        <v>0.21120124800000001</v>
      </c>
      <c r="Q3047" s="24">
        <v>0.24</v>
      </c>
      <c r="R3047" t="str">
        <f>IF($Q3047*100&gt;=VLOOKUP($O3047,margin_ranges!$A$5:$C$10,2,FALSE),IF($Q3047*100&lt;=VLOOKUP($O3047,margin_ranges!$A$5:$C$10,3,FALSE)+10,"IN RANGE","ABOVE RANGE"),"BELOW RANGE")</f>
        <v>IN RANGE</v>
      </c>
      <c r="S3047">
        <f>MIN(VLOOKUP($O3047,margin_ranges!$A$5:$D$10,4,FALSE),$P3047*100)</f>
        <v>21.120124799999999</v>
      </c>
      <c r="T3047" s="29">
        <f>(1-$S3047/100)/(1-$F3047)-1</f>
        <v>6.3288707607966899E-11</v>
      </c>
      <c r="U3047" s="19" t="str">
        <f>IF(ABS(IFERROR(T3047,0))&gt;0.05,INDEX(margin_ranges!$C$13:$C$16,MATCH($F3047*100,margin_ranges!$B$13:$B$16,1)),"")</f>
        <v/>
      </c>
      <c r="V3047" t="e">
        <f>MIN(VLOOKUP($U3047,margin_ranges!$A$5:$D$10,4,FALSE),$P3047*100)</f>
        <v>#N/A</v>
      </c>
      <c r="Y3047" s="29" t="e">
        <f t="shared" si="47"/>
        <v>#N/A</v>
      </c>
    </row>
    <row r="3048" spans="1:25" x14ac:dyDescent="0.3">
      <c r="A3048" s="8" t="s">
        <v>17</v>
      </c>
      <c r="B3048" s="8" t="s">
        <v>5397</v>
      </c>
      <c r="C3048" s="8" t="s">
        <v>5398</v>
      </c>
      <c r="D3048" s="8" t="s">
        <v>5517</v>
      </c>
      <c r="E3048" s="8" t="s">
        <v>5518</v>
      </c>
      <c r="F3048" s="24">
        <v>0.183987865349236</v>
      </c>
      <c r="G3048" s="24">
        <v>0</v>
      </c>
      <c r="H3048" s="25">
        <v>22.606400000000001</v>
      </c>
      <c r="I3048" s="25">
        <v>2.4161999999999999</v>
      </c>
      <c r="J3048" s="15">
        <v>88</v>
      </c>
      <c r="K3048" s="15">
        <v>16</v>
      </c>
      <c r="L3048" s="13">
        <v>0.1069</v>
      </c>
      <c r="M3048" s="7">
        <v>1.21321725</v>
      </c>
      <c r="N3048" s="26">
        <v>0.99</v>
      </c>
      <c r="O3048" s="27" t="s">
        <v>22</v>
      </c>
      <c r="P3048" s="8">
        <v>0.1839878653</v>
      </c>
      <c r="Q3048" s="24">
        <v>0.22</v>
      </c>
      <c r="R3048" t="str">
        <f>IF($Q3048*100&gt;=VLOOKUP($O3048,margin_ranges!$A$5:$C$10,2,FALSE),IF($Q3048*100&lt;=VLOOKUP($O3048,margin_ranges!$A$5:$C$10,3,FALSE)+10,"IN RANGE","ABOVE RANGE"),"BELOW RANGE")</f>
        <v>IN RANGE</v>
      </c>
      <c r="S3048">
        <f>MIN(VLOOKUP($O3048,margin_ranges!$A$5:$D$10,4,FALSE),$P3048*100)</f>
        <v>18.398786529999999</v>
      </c>
      <c r="T3048" s="29">
        <f>(1-$S3048/100)/(1-$F3048)-1</f>
        <v>6.0337290719303383E-11</v>
      </c>
      <c r="U3048" s="19" t="str">
        <f>IF(ABS(IFERROR(T3048,0))&gt;0.05,INDEX(margin_ranges!$C$13:$C$16,MATCH($F3048*100,margin_ranges!$B$13:$B$16,1)),"")</f>
        <v/>
      </c>
      <c r="V3048" t="e">
        <f>MIN(VLOOKUP($U3048,margin_ranges!$A$5:$D$10,4,FALSE),$P3048*100)</f>
        <v>#N/A</v>
      </c>
      <c r="Y3048" s="29" t="e">
        <f t="shared" si="47"/>
        <v>#N/A</v>
      </c>
    </row>
    <row r="3049" spans="1:25" x14ac:dyDescent="0.3">
      <c r="A3049" s="8" t="s">
        <v>17</v>
      </c>
      <c r="B3049" s="8" t="s">
        <v>5397</v>
      </c>
      <c r="C3049" s="8" t="s">
        <v>5398</v>
      </c>
      <c r="D3049" s="8" t="s">
        <v>5426</v>
      </c>
      <c r="E3049" s="8" t="s">
        <v>5427</v>
      </c>
      <c r="F3049" s="24">
        <v>0.223486333045922</v>
      </c>
      <c r="G3049" s="24">
        <v>0</v>
      </c>
      <c r="H3049" s="25">
        <v>14.5406</v>
      </c>
      <c r="I3049" s="25">
        <v>0.5504</v>
      </c>
      <c r="J3049" s="15">
        <v>19</v>
      </c>
      <c r="K3049" s="15">
        <v>4</v>
      </c>
      <c r="L3049" s="13">
        <v>3.78E-2</v>
      </c>
      <c r="M3049" s="7">
        <v>1.15902661</v>
      </c>
      <c r="N3049" s="26">
        <v>0.9</v>
      </c>
      <c r="O3049" s="27" t="s">
        <v>22</v>
      </c>
      <c r="P3049" s="8">
        <v>0.22348633300000001</v>
      </c>
      <c r="Q3049" s="24">
        <v>0.27</v>
      </c>
      <c r="R3049" t="str">
        <f>IF($Q3049*100&gt;=VLOOKUP($O3049,margin_ranges!$A$5:$C$10,2,FALSE),IF($Q3049*100&lt;=VLOOKUP($O3049,margin_ranges!$A$5:$C$10,3,FALSE)+10,"IN RANGE","ABOVE RANGE"),"BELOW RANGE")</f>
        <v>IN RANGE</v>
      </c>
      <c r="S3049">
        <f>MIN(VLOOKUP($O3049,margin_ranges!$A$5:$D$10,4,FALSE),$P3049*100)</f>
        <v>22.348633299999999</v>
      </c>
      <c r="T3049" s="29">
        <f>(1-$S3049/100)/(1-$F3049)-1</f>
        <v>5.9138693941918064E-11</v>
      </c>
      <c r="U3049" s="19" t="str">
        <f>IF(ABS(IFERROR(T3049,0))&gt;0.05,INDEX(margin_ranges!$C$13:$C$16,MATCH($F3049*100,margin_ranges!$B$13:$B$16,1)),"")</f>
        <v/>
      </c>
      <c r="V3049" t="e">
        <f>MIN(VLOOKUP($U3049,margin_ranges!$A$5:$D$10,4,FALSE),$P3049*100)</f>
        <v>#N/A</v>
      </c>
      <c r="Y3049" s="29" t="e">
        <f t="shared" si="47"/>
        <v>#N/A</v>
      </c>
    </row>
    <row r="3050" spans="1:25" x14ac:dyDescent="0.3">
      <c r="A3050" s="8" t="s">
        <v>17</v>
      </c>
      <c r="B3050" s="8" t="s">
        <v>5397</v>
      </c>
      <c r="C3050" s="8" t="s">
        <v>5398</v>
      </c>
      <c r="D3050" s="8" t="s">
        <v>5645</v>
      </c>
      <c r="E3050" s="8" t="s">
        <v>5646</v>
      </c>
      <c r="F3050" s="24">
        <v>0.18269180784814101</v>
      </c>
      <c r="G3050" s="24">
        <v>0</v>
      </c>
      <c r="H3050" s="25">
        <v>37.189300000000003</v>
      </c>
      <c r="I3050" s="25">
        <v>6.6627999999999998</v>
      </c>
      <c r="J3050" s="15">
        <v>364</v>
      </c>
      <c r="K3050" s="15">
        <v>67</v>
      </c>
      <c r="L3050" s="13">
        <v>0.1792</v>
      </c>
      <c r="M3050" s="7">
        <v>1.8230577100000001</v>
      </c>
      <c r="N3050" s="26">
        <v>1.49</v>
      </c>
      <c r="O3050" s="27" t="s">
        <v>22</v>
      </c>
      <c r="P3050" s="8">
        <v>0.18269180779999999</v>
      </c>
      <c r="Q3050" s="24">
        <v>0.22</v>
      </c>
      <c r="R3050" t="str">
        <f>IF($Q3050*100&gt;=VLOOKUP($O3050,margin_ranges!$A$5:$C$10,2,FALSE),IF($Q3050*100&lt;=VLOOKUP($O3050,margin_ranges!$A$5:$C$10,3,FALSE)+10,"IN RANGE","ABOVE RANGE"),"BELOW RANGE")</f>
        <v>IN RANGE</v>
      </c>
      <c r="S3050">
        <f>MIN(VLOOKUP($O3050,margin_ranges!$A$5:$D$10,4,FALSE),$P3050*100)</f>
        <v>18.269180779999999</v>
      </c>
      <c r="T3050" s="29">
        <f>(1-$S3050/100)/(1-$F3050)-1</f>
        <v>5.890199439306798E-11</v>
      </c>
      <c r="U3050" s="19" t="str">
        <f>IF(ABS(IFERROR(T3050,0))&gt;0.05,INDEX(margin_ranges!$C$13:$C$16,MATCH($F3050*100,margin_ranges!$B$13:$B$16,1)),"")</f>
        <v/>
      </c>
      <c r="V3050" t="e">
        <f>MIN(VLOOKUP($U3050,margin_ranges!$A$5:$D$10,4,FALSE),$P3050*100)</f>
        <v>#N/A</v>
      </c>
      <c r="Y3050" s="29" t="e">
        <f t="shared" si="47"/>
        <v>#N/A</v>
      </c>
    </row>
    <row r="3051" spans="1:25" x14ac:dyDescent="0.3">
      <c r="A3051" s="8" t="s">
        <v>17</v>
      </c>
      <c r="B3051" s="8" t="s">
        <v>5397</v>
      </c>
      <c r="C3051" s="8" t="s">
        <v>5398</v>
      </c>
      <c r="D3051" s="8" t="s">
        <v>12019</v>
      </c>
      <c r="E3051" s="8" t="s">
        <v>12020</v>
      </c>
      <c r="F3051" s="24">
        <v>0.2221643475457</v>
      </c>
      <c r="G3051" s="24">
        <v>0</v>
      </c>
      <c r="H3051" s="25">
        <v>0.55930000000000002</v>
      </c>
      <c r="I3051" s="25">
        <v>0.224</v>
      </c>
      <c r="J3051" s="15">
        <v>9</v>
      </c>
      <c r="K3051" s="15">
        <v>2</v>
      </c>
      <c r="L3051" s="13">
        <v>0.40050000000000002</v>
      </c>
      <c r="M3051" s="7">
        <v>1.2856186199999999</v>
      </c>
      <c r="N3051" s="26">
        <v>1</v>
      </c>
      <c r="O3051" s="27" t="s">
        <v>22</v>
      </c>
      <c r="P3051" s="8">
        <v>0.2221643475</v>
      </c>
      <c r="Q3051" s="24">
        <v>0.25</v>
      </c>
      <c r="R3051" t="str">
        <f>IF($Q3051*100&gt;=VLOOKUP($O3051,margin_ranges!$A$5:$C$10,2,FALSE),IF($Q3051*100&lt;=VLOOKUP($O3051,margin_ranges!$A$5:$C$10,3,FALSE)+10,"IN RANGE","ABOVE RANGE"),"BELOW RANGE")</f>
        <v>IN RANGE</v>
      </c>
      <c r="S3051">
        <f>MIN(VLOOKUP($O3051,margin_ranges!$A$5:$D$10,4,FALSE),$P3051*100)</f>
        <v>22.216434750000001</v>
      </c>
      <c r="T3051" s="29">
        <f>(1-$S3051/100)/(1-$F3051)-1</f>
        <v>5.8752780418558359E-11</v>
      </c>
      <c r="U3051" s="19" t="str">
        <f>IF(ABS(IFERROR(T3051,0))&gt;0.05,INDEX(margin_ranges!$C$13:$C$16,MATCH($F3051*100,margin_ranges!$B$13:$B$16,1)),"")</f>
        <v/>
      </c>
      <c r="V3051" t="e">
        <f>MIN(VLOOKUP($U3051,margin_ranges!$A$5:$D$10,4,FALSE),$P3051*100)</f>
        <v>#N/A</v>
      </c>
      <c r="Y3051" s="29" t="e">
        <f t="shared" si="47"/>
        <v>#N/A</v>
      </c>
    </row>
    <row r="3052" spans="1:25" x14ac:dyDescent="0.3">
      <c r="A3052" s="8" t="s">
        <v>17</v>
      </c>
      <c r="B3052" s="8" t="s">
        <v>5397</v>
      </c>
      <c r="C3052" s="8" t="s">
        <v>5398</v>
      </c>
      <c r="D3052" s="8" t="s">
        <v>12007</v>
      </c>
      <c r="E3052" s="8" t="s">
        <v>12008</v>
      </c>
      <c r="F3052" s="24">
        <v>0.20511087904662401</v>
      </c>
      <c r="G3052" s="24">
        <v>0</v>
      </c>
      <c r="H3052" s="25">
        <v>0.71850000000000003</v>
      </c>
      <c r="I3052" s="25">
        <v>0.1386</v>
      </c>
      <c r="J3052" s="15">
        <v>10</v>
      </c>
      <c r="K3052" s="15">
        <v>2</v>
      </c>
      <c r="L3052" s="13">
        <v>0.193</v>
      </c>
      <c r="M3052" s="7">
        <v>2.5160741899999999</v>
      </c>
      <c r="N3052" s="26">
        <v>2</v>
      </c>
      <c r="O3052" s="27" t="s">
        <v>22</v>
      </c>
      <c r="P3052" s="8">
        <v>0.205110879</v>
      </c>
      <c r="Q3052" s="24">
        <v>0.25</v>
      </c>
      <c r="R3052" t="str">
        <f>IF($Q3052*100&gt;=VLOOKUP($O3052,margin_ranges!$A$5:$C$10,2,FALSE),IF($Q3052*100&lt;=VLOOKUP($O3052,margin_ranges!$A$5:$C$10,3,FALSE)+10,"IN RANGE","ABOVE RANGE"),"BELOW RANGE")</f>
        <v>IN RANGE</v>
      </c>
      <c r="S3052">
        <f>MIN(VLOOKUP($O3052,margin_ranges!$A$5:$D$10,4,FALSE),$P3052*100)</f>
        <v>20.5110879</v>
      </c>
      <c r="T3052" s="29">
        <f>(1-$S3052/100)/(1-$F3052)-1</f>
        <v>5.865485874778642E-11</v>
      </c>
      <c r="U3052" s="19" t="str">
        <f>IF(ABS(IFERROR(T3052,0))&gt;0.05,INDEX(margin_ranges!$C$13:$C$16,MATCH($F3052*100,margin_ranges!$B$13:$B$16,1)),"")</f>
        <v/>
      </c>
      <c r="V3052" t="e">
        <f>MIN(VLOOKUP($U3052,margin_ranges!$A$5:$D$10,4,FALSE),$P3052*100)</f>
        <v>#N/A</v>
      </c>
      <c r="Y3052" s="29" t="e">
        <f t="shared" si="47"/>
        <v>#N/A</v>
      </c>
    </row>
    <row r="3053" spans="1:25" x14ac:dyDescent="0.3">
      <c r="A3053" s="8" t="s">
        <v>17</v>
      </c>
      <c r="B3053" s="8" t="s">
        <v>5397</v>
      </c>
      <c r="C3053" s="8" t="s">
        <v>5398</v>
      </c>
      <c r="D3053" s="8" t="s">
        <v>5534</v>
      </c>
      <c r="E3053" s="8" t="s">
        <v>5535</v>
      </c>
      <c r="F3053" s="24">
        <v>0.24320011874281</v>
      </c>
      <c r="G3053" s="24">
        <v>0</v>
      </c>
      <c r="H3053" s="25">
        <v>0.97760000000000002</v>
      </c>
      <c r="I3053" s="25">
        <v>0.29139999999999999</v>
      </c>
      <c r="J3053" s="15">
        <v>35</v>
      </c>
      <c r="K3053" s="15">
        <v>8</v>
      </c>
      <c r="L3053" s="13">
        <v>0.29799999999999999</v>
      </c>
      <c r="M3053" s="7">
        <v>3.9640598200000001</v>
      </c>
      <c r="N3053" s="26">
        <v>3</v>
      </c>
      <c r="O3053" s="27" t="s">
        <v>22</v>
      </c>
      <c r="P3053" s="8">
        <v>0.2432001187</v>
      </c>
      <c r="Q3053" s="24">
        <v>0.26</v>
      </c>
      <c r="R3053" t="str">
        <f>IF($Q3053*100&gt;=VLOOKUP($O3053,margin_ranges!$A$5:$C$10,2,FALSE),IF($Q3053*100&lt;=VLOOKUP($O3053,margin_ranges!$A$5:$C$10,3,FALSE)+10,"IN RANGE","ABOVE RANGE"),"BELOW RANGE")</f>
        <v>IN RANGE</v>
      </c>
      <c r="S3053">
        <f>MIN(VLOOKUP($O3053,margin_ranges!$A$5:$D$10,4,FALSE),$P3053*100)</f>
        <v>24.320011869999998</v>
      </c>
      <c r="T3053" s="29">
        <f>(1-$S3053/100)/(1-$F3053)-1</f>
        <v>5.6567195372281276E-11</v>
      </c>
      <c r="U3053" s="19" t="str">
        <f>IF(ABS(IFERROR(T3053,0))&gt;0.05,INDEX(margin_ranges!$C$13:$C$16,MATCH($F3053*100,margin_ranges!$B$13:$B$16,1)),"")</f>
        <v/>
      </c>
      <c r="V3053" t="e">
        <f>MIN(VLOOKUP($U3053,margin_ranges!$A$5:$D$10,4,FALSE),$P3053*100)</f>
        <v>#N/A</v>
      </c>
      <c r="Y3053" s="29" t="e">
        <f t="shared" si="47"/>
        <v>#N/A</v>
      </c>
    </row>
    <row r="3054" spans="1:25" x14ac:dyDescent="0.3">
      <c r="A3054" s="8" t="s">
        <v>17</v>
      </c>
      <c r="B3054" s="8" t="s">
        <v>5397</v>
      </c>
      <c r="C3054" s="8" t="s">
        <v>5398</v>
      </c>
      <c r="D3054" s="8" t="s">
        <v>5401</v>
      </c>
      <c r="E3054" s="8" t="s">
        <v>5402</v>
      </c>
      <c r="F3054" s="24">
        <v>0.19534344604449999</v>
      </c>
      <c r="G3054" s="24">
        <v>0</v>
      </c>
      <c r="H3054" s="25">
        <v>31.446899999999999</v>
      </c>
      <c r="I3054" s="25">
        <v>5.5510000000000002</v>
      </c>
      <c r="J3054" s="15">
        <v>308</v>
      </c>
      <c r="K3054" s="15">
        <v>60</v>
      </c>
      <c r="L3054" s="13">
        <v>0.17649999999999999</v>
      </c>
      <c r="M3054" s="7">
        <v>1.8517216999999999</v>
      </c>
      <c r="N3054" s="26">
        <v>1.49</v>
      </c>
      <c r="O3054" s="27" t="s">
        <v>22</v>
      </c>
      <c r="P3054" s="8">
        <v>0.195343446</v>
      </c>
      <c r="Q3054" s="24">
        <v>0.26</v>
      </c>
      <c r="R3054" t="str">
        <f>IF($Q3054*100&gt;=VLOOKUP($O3054,margin_ranges!$A$5:$C$10,2,FALSE),IF($Q3054*100&lt;=VLOOKUP($O3054,margin_ranges!$A$5:$C$10,3,FALSE)+10,"IN RANGE","ABOVE RANGE"),"BELOW RANGE")</f>
        <v>IN RANGE</v>
      </c>
      <c r="S3054">
        <f>MIN(VLOOKUP($O3054,margin_ranges!$A$5:$D$10,4,FALSE),$P3054*100)</f>
        <v>19.534344600000001</v>
      </c>
      <c r="T3054" s="29">
        <f>(1-$S3054/100)/(1-$F3054)-1</f>
        <v>5.5303095436443073E-11</v>
      </c>
      <c r="U3054" s="19" t="str">
        <f>IF(ABS(IFERROR(T3054,0))&gt;0.05,INDEX(margin_ranges!$C$13:$C$16,MATCH($F3054*100,margin_ranges!$B$13:$B$16,1)),"")</f>
        <v/>
      </c>
      <c r="V3054" t="e">
        <f>MIN(VLOOKUP($U3054,margin_ranges!$A$5:$D$10,4,FALSE),$P3054*100)</f>
        <v>#N/A</v>
      </c>
      <c r="Y3054" s="29" t="e">
        <f t="shared" si="47"/>
        <v>#N/A</v>
      </c>
    </row>
    <row r="3055" spans="1:25" x14ac:dyDescent="0.3">
      <c r="A3055" s="8" t="s">
        <v>17</v>
      </c>
      <c r="B3055" s="8" t="s">
        <v>5397</v>
      </c>
      <c r="C3055" s="8" t="s">
        <v>5398</v>
      </c>
      <c r="D3055" s="8" t="s">
        <v>5633</v>
      </c>
      <c r="E3055" s="8" t="s">
        <v>5634</v>
      </c>
      <c r="F3055" s="24">
        <v>0.162080087842706</v>
      </c>
      <c r="G3055" s="24">
        <v>0</v>
      </c>
      <c r="H3055" s="25">
        <v>28.829899999999999</v>
      </c>
      <c r="I3055" s="25">
        <v>0.49840000000000001</v>
      </c>
      <c r="J3055" s="15">
        <v>12</v>
      </c>
      <c r="K3055" s="15">
        <v>2</v>
      </c>
      <c r="L3055" s="13">
        <v>1.7299999999999999E-2</v>
      </c>
      <c r="M3055" s="7">
        <v>0.83540203999999996</v>
      </c>
      <c r="N3055" s="26">
        <v>0.7</v>
      </c>
      <c r="O3055" s="27" t="s">
        <v>22</v>
      </c>
      <c r="P3055" s="8">
        <v>0.16208008779999999</v>
      </c>
      <c r="Q3055" s="24">
        <v>0.21</v>
      </c>
      <c r="R3055" t="str">
        <f>IF($Q3055*100&gt;=VLOOKUP($O3055,margin_ranges!$A$5:$C$10,2,FALSE),IF($Q3055*100&lt;=VLOOKUP($O3055,margin_ranges!$A$5:$C$10,3,FALSE)+10,"IN RANGE","ABOVE RANGE"),"BELOW RANGE")</f>
        <v>IN RANGE</v>
      </c>
      <c r="S3055">
        <f>MIN(VLOOKUP($O3055,margin_ranges!$A$5:$D$10,4,FALSE),$P3055*100)</f>
        <v>16.20800878</v>
      </c>
      <c r="T3055" s="29">
        <f>(1-$S3055/100)/(1-$F3055)-1</f>
        <v>5.0966786346862136E-11</v>
      </c>
      <c r="U3055" s="19" t="str">
        <f>IF(ABS(IFERROR(T3055,0))&gt;0.05,INDEX(margin_ranges!$C$13:$C$16,MATCH($F3055*100,margin_ranges!$B$13:$B$16,1)),"")</f>
        <v/>
      </c>
      <c r="V3055" t="e">
        <f>MIN(VLOOKUP($U3055,margin_ranges!$A$5:$D$10,4,FALSE),$P3055*100)</f>
        <v>#N/A</v>
      </c>
      <c r="Y3055" s="29" t="e">
        <f t="shared" si="47"/>
        <v>#N/A</v>
      </c>
    </row>
    <row r="3056" spans="1:25" x14ac:dyDescent="0.3">
      <c r="A3056" s="8" t="s">
        <v>17</v>
      </c>
      <c r="B3056" s="8" t="s">
        <v>5397</v>
      </c>
      <c r="C3056" s="8" t="s">
        <v>5398</v>
      </c>
      <c r="D3056" s="8" t="s">
        <v>12032</v>
      </c>
      <c r="E3056" s="8" t="s">
        <v>12033</v>
      </c>
      <c r="F3056" s="24">
        <v>0.14037903574294699</v>
      </c>
      <c r="G3056" s="24">
        <v>0</v>
      </c>
      <c r="H3056" s="25">
        <v>0.52929999999999999</v>
      </c>
      <c r="I3056" s="25">
        <v>0.19889999999999999</v>
      </c>
      <c r="J3056" s="15">
        <v>7</v>
      </c>
      <c r="K3056" s="15">
        <v>1</v>
      </c>
      <c r="L3056" s="13">
        <v>0.37580000000000002</v>
      </c>
      <c r="M3056" s="7">
        <v>1.1633034099999999</v>
      </c>
      <c r="N3056" s="26">
        <v>1</v>
      </c>
      <c r="O3056" s="27" t="s">
        <v>22</v>
      </c>
      <c r="P3056" s="8">
        <v>0.14037903569999999</v>
      </c>
      <c r="Q3056" s="24">
        <v>0.25</v>
      </c>
      <c r="R3056" t="str">
        <f>IF($Q3056*100&gt;=VLOOKUP($O3056,margin_ranges!$A$5:$C$10,2,FALSE),IF($Q3056*100&lt;=VLOOKUP($O3056,margin_ranges!$A$5:$C$10,3,FALSE)+10,"IN RANGE","ABOVE RANGE"),"BELOW RANGE")</f>
        <v>IN RANGE</v>
      </c>
      <c r="S3056">
        <f>MIN(VLOOKUP($O3056,margin_ranges!$A$5:$D$10,4,FALSE),$P3056*100)</f>
        <v>14.037903569999999</v>
      </c>
      <c r="T3056" s="29">
        <f>(1-$S3056/100)/(1-$F3056)-1</f>
        <v>4.9960258152736969E-11</v>
      </c>
      <c r="U3056" s="19" t="str">
        <f>IF(ABS(IFERROR(T3056,0))&gt;0.05,INDEX(margin_ranges!$C$13:$C$16,MATCH($F3056*100,margin_ranges!$B$13:$B$16,1)),"")</f>
        <v/>
      </c>
      <c r="V3056" t="e">
        <f>MIN(VLOOKUP($U3056,margin_ranges!$A$5:$D$10,4,FALSE),$P3056*100)</f>
        <v>#N/A</v>
      </c>
      <c r="Y3056" s="29" t="e">
        <f t="shared" si="47"/>
        <v>#N/A</v>
      </c>
    </row>
    <row r="3057" spans="1:25" x14ac:dyDescent="0.3">
      <c r="A3057" s="8" t="s">
        <v>17</v>
      </c>
      <c r="B3057" s="8" t="s">
        <v>5397</v>
      </c>
      <c r="C3057" s="8" t="s">
        <v>5398</v>
      </c>
      <c r="D3057" s="28" t="s">
        <v>12016</v>
      </c>
      <c r="E3057" s="8" t="s">
        <v>12017</v>
      </c>
      <c r="F3057" s="24">
        <v>0.14353083434099101</v>
      </c>
      <c r="G3057" s="24">
        <v>0</v>
      </c>
      <c r="H3057" s="25">
        <v>4.8434999999999997</v>
      </c>
      <c r="I3057" s="25">
        <v>0.50590000000000002</v>
      </c>
      <c r="J3057" s="15">
        <v>18</v>
      </c>
      <c r="K3057" s="15">
        <v>3</v>
      </c>
      <c r="L3057" s="13">
        <v>0.1045</v>
      </c>
      <c r="M3057" s="7">
        <v>1.16758436</v>
      </c>
      <c r="N3057" s="26">
        <v>1</v>
      </c>
      <c r="O3057" s="27" t="s">
        <v>22</v>
      </c>
      <c r="P3057" s="8">
        <v>0.14353083429999999</v>
      </c>
      <c r="Q3057" s="24">
        <v>0.25</v>
      </c>
      <c r="R3057" t="str">
        <f>IF($Q3057*100&gt;=VLOOKUP($O3057,margin_ranges!$A$5:$C$10,2,FALSE),IF($Q3057*100&lt;=VLOOKUP($O3057,margin_ranges!$A$5:$C$10,3,FALSE)+10,"IN RANGE","ABOVE RANGE"),"BELOW RANGE")</f>
        <v>IN RANGE</v>
      </c>
      <c r="S3057">
        <f>MIN(VLOOKUP($O3057,margin_ranges!$A$5:$D$10,4,FALSE),$P3057*100)</f>
        <v>14.35308343</v>
      </c>
      <c r="T3057" s="29">
        <f>(1-$S3057/100)/(1-$F3057)-1</f>
        <v>4.7860382323960948E-11</v>
      </c>
      <c r="U3057" s="19" t="str">
        <f>IF(ABS(IFERROR(T3057,0))&gt;0.05,INDEX(margin_ranges!$C$13:$C$16,MATCH($F3057*100,margin_ranges!$B$13:$B$16,1)),"")</f>
        <v/>
      </c>
      <c r="V3057" t="e">
        <f>MIN(VLOOKUP($U3057,margin_ranges!$A$5:$D$10,4,FALSE),$P3057*100)</f>
        <v>#N/A</v>
      </c>
      <c r="Y3057" s="29" t="e">
        <f t="shared" si="47"/>
        <v>#N/A</v>
      </c>
    </row>
    <row r="3058" spans="1:25" x14ac:dyDescent="0.3">
      <c r="A3058" s="8" t="s">
        <v>17</v>
      </c>
      <c r="B3058" s="8" t="s">
        <v>5397</v>
      </c>
      <c r="C3058" s="8" t="s">
        <v>5398</v>
      </c>
      <c r="D3058" s="8" t="s">
        <v>5585</v>
      </c>
      <c r="E3058" s="8" t="s">
        <v>5586</v>
      </c>
      <c r="F3058" s="24">
        <v>0.235180599436427</v>
      </c>
      <c r="G3058" s="24">
        <v>0</v>
      </c>
      <c r="H3058" s="25">
        <v>29.2301</v>
      </c>
      <c r="I3058" s="25">
        <v>1.5993999999999999</v>
      </c>
      <c r="J3058" s="15">
        <v>50</v>
      </c>
      <c r="K3058" s="15">
        <v>11</v>
      </c>
      <c r="L3058" s="13">
        <v>5.4699999999999999E-2</v>
      </c>
      <c r="M3058" s="7">
        <v>1.0459985700000001</v>
      </c>
      <c r="N3058" s="26">
        <v>0.8</v>
      </c>
      <c r="O3058" s="27" t="s">
        <v>22</v>
      </c>
      <c r="P3058" s="8">
        <v>0.2351805994</v>
      </c>
      <c r="Q3058" s="24">
        <v>0.27</v>
      </c>
      <c r="R3058" t="str">
        <f>IF($Q3058*100&gt;=VLOOKUP($O3058,margin_ranges!$A$5:$C$10,2,FALSE),IF($Q3058*100&lt;=VLOOKUP($O3058,margin_ranges!$A$5:$C$10,3,FALSE)+10,"IN RANGE","ABOVE RANGE"),"BELOW RANGE")</f>
        <v>IN RANGE</v>
      </c>
      <c r="S3058">
        <f>MIN(VLOOKUP($O3058,margin_ranges!$A$5:$D$10,4,FALSE),$P3058*100)</f>
        <v>23.518059940000001</v>
      </c>
      <c r="T3058" s="29">
        <f>(1-$S3058/100)/(1-$F3058)-1</f>
        <v>4.7628123667209366E-11</v>
      </c>
      <c r="U3058" s="19" t="str">
        <f>IF(ABS(IFERROR(T3058,0))&gt;0.05,INDEX(margin_ranges!$C$13:$C$16,MATCH($F3058*100,margin_ranges!$B$13:$B$16,1)),"")</f>
        <v/>
      </c>
      <c r="V3058" t="e">
        <f>MIN(VLOOKUP($U3058,margin_ranges!$A$5:$D$10,4,FALSE),$P3058*100)</f>
        <v>#N/A</v>
      </c>
      <c r="Y3058" s="29" t="e">
        <f t="shared" si="47"/>
        <v>#N/A</v>
      </c>
    </row>
    <row r="3059" spans="1:25" x14ac:dyDescent="0.3">
      <c r="A3059" s="8" t="s">
        <v>17</v>
      </c>
      <c r="B3059" s="8" t="s">
        <v>5397</v>
      </c>
      <c r="C3059" s="8" t="s">
        <v>5398</v>
      </c>
      <c r="D3059" s="8" t="s">
        <v>5452</v>
      </c>
      <c r="E3059" s="8" t="s">
        <v>5453</v>
      </c>
      <c r="F3059" s="24">
        <v>1.2931528845051001E-2</v>
      </c>
      <c r="G3059" s="24">
        <v>0</v>
      </c>
      <c r="H3059" s="25">
        <v>1.8656999999999999</v>
      </c>
      <c r="I3059" s="25">
        <v>9.8400000000000001E-2</v>
      </c>
      <c r="J3059" s="15">
        <v>7</v>
      </c>
      <c r="K3059" s="15">
        <v>2</v>
      </c>
      <c r="L3059" s="13">
        <v>5.2699999999999997E-2</v>
      </c>
      <c r="M3059" s="7">
        <v>2.5327523599999999</v>
      </c>
      <c r="N3059" s="26">
        <v>2.5</v>
      </c>
      <c r="O3059" s="27" t="s">
        <v>22</v>
      </c>
      <c r="P3059" s="8">
        <v>1.29315288E-2</v>
      </c>
      <c r="Q3059" s="24">
        <v>0.25</v>
      </c>
      <c r="R3059" t="str">
        <f>IF($Q3059*100&gt;=VLOOKUP($O3059,margin_ranges!$A$5:$C$10,2,FALSE),IF($Q3059*100&lt;=VLOOKUP($O3059,margin_ranges!$A$5:$C$10,3,FALSE)+10,"IN RANGE","ABOVE RANGE"),"BELOW RANGE")</f>
        <v>IN RANGE</v>
      </c>
      <c r="S3059">
        <f>MIN(VLOOKUP($O3059,margin_ranges!$A$5:$D$10,4,FALSE),$P3059*100)</f>
        <v>1.2931528800000001</v>
      </c>
      <c r="T3059" s="29">
        <f>(1-$S3059/100)/(1-$F3059)-1</f>
        <v>4.5641268542340185E-11</v>
      </c>
      <c r="U3059" s="19" t="str">
        <f>IF(ABS(IFERROR(T3059,0))&gt;0.05,INDEX(margin_ranges!$C$13:$C$16,MATCH($F3059*100,margin_ranges!$B$13:$B$16,1)),"")</f>
        <v/>
      </c>
      <c r="V3059" t="e">
        <f>MIN(VLOOKUP($U3059,margin_ranges!$A$5:$D$10,4,FALSE),$P3059*100)</f>
        <v>#N/A</v>
      </c>
      <c r="Y3059" s="29" t="e">
        <f t="shared" si="47"/>
        <v>#N/A</v>
      </c>
    </row>
    <row r="3060" spans="1:25" x14ac:dyDescent="0.3">
      <c r="A3060" s="8" t="s">
        <v>17</v>
      </c>
      <c r="B3060" s="8" t="s">
        <v>5397</v>
      </c>
      <c r="C3060" s="8" t="s">
        <v>5398</v>
      </c>
      <c r="D3060" s="8" t="s">
        <v>5553</v>
      </c>
      <c r="E3060" s="8" t="s">
        <v>5554</v>
      </c>
      <c r="F3060" s="24">
        <v>0.27683254573246802</v>
      </c>
      <c r="G3060" s="24">
        <v>0</v>
      </c>
      <c r="H3060" s="25">
        <v>34.354399999999998</v>
      </c>
      <c r="I3060" s="25">
        <v>2.5851000000000002</v>
      </c>
      <c r="J3060" s="15">
        <v>86</v>
      </c>
      <c r="K3060" s="15">
        <v>21</v>
      </c>
      <c r="L3060" s="13">
        <v>7.5200000000000003E-2</v>
      </c>
      <c r="M3060" s="7">
        <v>1.10624447</v>
      </c>
      <c r="N3060" s="26">
        <v>0.8</v>
      </c>
      <c r="O3060" s="27" t="s">
        <v>22</v>
      </c>
      <c r="P3060" s="8">
        <v>0.27683254569999999</v>
      </c>
      <c r="Q3060" s="24">
        <v>0.28999999999999998</v>
      </c>
      <c r="R3060" t="str">
        <f>IF($Q3060*100&gt;=VLOOKUP($O3060,margin_ranges!$A$5:$C$10,2,FALSE),IF($Q3060*100&lt;=VLOOKUP($O3060,margin_ranges!$A$5:$C$10,3,FALSE)+10,"IN RANGE","ABOVE RANGE"),"BELOW RANGE")</f>
        <v>IN RANGE</v>
      </c>
      <c r="S3060">
        <f>MIN(VLOOKUP($O3060,margin_ranges!$A$5:$D$10,4,FALSE),$P3060*100)</f>
        <v>27.683254569999999</v>
      </c>
      <c r="T3060" s="29">
        <f>(1-$S3060/100)/(1-$F3060)-1</f>
        <v>4.489697502663148E-11</v>
      </c>
      <c r="U3060" s="19" t="str">
        <f>IF(ABS(IFERROR(T3060,0))&gt;0.05,INDEX(margin_ranges!$C$13:$C$16,MATCH($F3060*100,margin_ranges!$B$13:$B$16,1)),"")</f>
        <v/>
      </c>
      <c r="V3060" t="e">
        <f>MIN(VLOOKUP($U3060,margin_ranges!$A$5:$D$10,4,FALSE),$P3060*100)</f>
        <v>#N/A</v>
      </c>
      <c r="Y3060" s="29" t="e">
        <f t="shared" si="47"/>
        <v>#N/A</v>
      </c>
    </row>
    <row r="3061" spans="1:25" x14ac:dyDescent="0.3">
      <c r="A3061" s="8" t="s">
        <v>17</v>
      </c>
      <c r="B3061" s="8" t="s">
        <v>5397</v>
      </c>
      <c r="C3061" s="8" t="s">
        <v>5398</v>
      </c>
      <c r="D3061" s="8" t="s">
        <v>5600</v>
      </c>
      <c r="E3061" s="8" t="s">
        <v>5601</v>
      </c>
      <c r="F3061" s="24">
        <v>2.0514233241505898E-2</v>
      </c>
      <c r="G3061" s="24">
        <v>0</v>
      </c>
      <c r="H3061" s="25">
        <v>2.3254000000000001</v>
      </c>
      <c r="I3061" s="25">
        <v>0.11459999999999999</v>
      </c>
      <c r="J3061" s="15">
        <v>14</v>
      </c>
      <c r="K3061" s="15">
        <v>3</v>
      </c>
      <c r="L3061" s="13">
        <v>4.9299999999999997E-2</v>
      </c>
      <c r="M3061" s="7">
        <v>4.07356608</v>
      </c>
      <c r="N3061" s="26">
        <v>3.99</v>
      </c>
      <c r="O3061" s="27" t="s">
        <v>22</v>
      </c>
      <c r="P3061" s="8">
        <v>2.0514233199999999E-2</v>
      </c>
      <c r="Q3061" s="24">
        <v>0.1</v>
      </c>
      <c r="R3061" t="str">
        <f>IF($Q3061*100&gt;=VLOOKUP($O3061,margin_ranges!$A$5:$C$10,2,FALSE),IF($Q3061*100&lt;=VLOOKUP($O3061,margin_ranges!$A$5:$C$10,3,FALSE)+10,"IN RANGE","ABOVE RANGE"),"BELOW RANGE")</f>
        <v>BELOW RANGE</v>
      </c>
      <c r="S3061">
        <f>MIN(VLOOKUP($O3061,margin_ranges!$A$5:$D$10,4,FALSE),$P3061*100)</f>
        <v>2.0514233200000001</v>
      </c>
      <c r="T3061" s="29">
        <f>(1-$S3061/100)/(1-$F3061)-1</f>
        <v>4.23752144484979E-11</v>
      </c>
      <c r="U3061" s="19" t="str">
        <f>IF(ABS(IFERROR(T3061,0))&gt;0.05,INDEX(margin_ranges!$C$13:$C$16,MATCH($F3061*100,margin_ranges!$B$13:$B$16,1)),"")</f>
        <v/>
      </c>
      <c r="V3061" t="e">
        <f>MIN(VLOOKUP($U3061,margin_ranges!$A$5:$D$10,4,FALSE),$P3061*100)</f>
        <v>#N/A</v>
      </c>
      <c r="Y3061" s="29" t="e">
        <f t="shared" si="47"/>
        <v>#N/A</v>
      </c>
    </row>
    <row r="3062" spans="1:25" x14ac:dyDescent="0.3">
      <c r="A3062" s="8" t="s">
        <v>17</v>
      </c>
      <c r="B3062" s="8" t="s">
        <v>5397</v>
      </c>
      <c r="C3062" s="8" t="s">
        <v>5398</v>
      </c>
      <c r="D3062" s="8" t="s">
        <v>5546</v>
      </c>
      <c r="E3062" s="8" t="s">
        <v>5547</v>
      </c>
      <c r="F3062" s="24">
        <v>0.18904128993288899</v>
      </c>
      <c r="G3062" s="24">
        <v>0</v>
      </c>
      <c r="H3062" s="25">
        <v>66.533900000000003</v>
      </c>
      <c r="I3062" s="25">
        <v>8.6693999999999996</v>
      </c>
      <c r="J3062" s="15">
        <v>2566</v>
      </c>
      <c r="K3062" s="15">
        <v>485</v>
      </c>
      <c r="L3062" s="13">
        <v>0.1303</v>
      </c>
      <c r="M3062" s="7">
        <v>9.8648672299999998</v>
      </c>
      <c r="N3062" s="26">
        <v>8</v>
      </c>
      <c r="O3062" s="27" t="s">
        <v>22</v>
      </c>
      <c r="P3062" s="8">
        <v>0.18904128989999999</v>
      </c>
      <c r="Q3062" s="24">
        <v>0.24</v>
      </c>
      <c r="R3062" t="str">
        <f>IF($Q3062*100&gt;=VLOOKUP($O3062,margin_ranges!$A$5:$C$10,2,FALSE),IF($Q3062*100&lt;=VLOOKUP($O3062,margin_ranges!$A$5:$C$10,3,FALSE)+10,"IN RANGE","ABOVE RANGE"),"BELOW RANGE")</f>
        <v>IN RANGE</v>
      </c>
      <c r="S3062">
        <f>MIN(VLOOKUP($O3062,margin_ranges!$A$5:$D$10,4,FALSE),$P3062*100)</f>
        <v>18.90412899</v>
      </c>
      <c r="T3062" s="29">
        <f>(1-$S3062/100)/(1-$F3062)-1</f>
        <v>4.0555780955742193E-11</v>
      </c>
      <c r="U3062" s="19" t="str">
        <f>IF(ABS(IFERROR(T3062,0))&gt;0.05,INDEX(margin_ranges!$C$13:$C$16,MATCH($F3062*100,margin_ranges!$B$13:$B$16,1)),"")</f>
        <v/>
      </c>
      <c r="V3062" t="e">
        <f>MIN(VLOOKUP($U3062,margin_ranges!$A$5:$D$10,4,FALSE),$P3062*100)</f>
        <v>#N/A</v>
      </c>
      <c r="Y3062" s="29" t="e">
        <f t="shared" si="47"/>
        <v>#N/A</v>
      </c>
    </row>
    <row r="3063" spans="1:25" x14ac:dyDescent="0.3">
      <c r="A3063" s="8" t="s">
        <v>17</v>
      </c>
      <c r="B3063" s="8" t="s">
        <v>5397</v>
      </c>
      <c r="C3063" s="8" t="s">
        <v>5398</v>
      </c>
      <c r="D3063" s="8" t="s">
        <v>5559</v>
      </c>
      <c r="E3063" s="8" t="s">
        <v>5560</v>
      </c>
      <c r="F3063" s="24">
        <v>0.163558073132541</v>
      </c>
      <c r="G3063" s="24">
        <v>0</v>
      </c>
      <c r="H3063" s="25">
        <v>9.6033000000000008</v>
      </c>
      <c r="I3063" s="25">
        <v>0.1038</v>
      </c>
      <c r="J3063" s="15">
        <v>9</v>
      </c>
      <c r="K3063" s="15">
        <v>2</v>
      </c>
      <c r="L3063" s="13">
        <v>1.0800000000000001E-2</v>
      </c>
      <c r="M3063" s="7">
        <v>2.9888506499999998</v>
      </c>
      <c r="N3063" s="26">
        <v>2.5</v>
      </c>
      <c r="O3063" s="27" t="s">
        <v>22</v>
      </c>
      <c r="P3063" s="8">
        <v>0.16355807310000001</v>
      </c>
      <c r="Q3063" s="24">
        <v>0.21</v>
      </c>
      <c r="R3063" t="str">
        <f>IF($Q3063*100&gt;=VLOOKUP($O3063,margin_ranges!$A$5:$C$10,2,FALSE),IF($Q3063*100&lt;=VLOOKUP($O3063,margin_ranges!$A$5:$C$10,3,FALSE)+10,"IN RANGE","ABOVE RANGE"),"BELOW RANGE")</f>
        <v>IN RANGE</v>
      </c>
      <c r="S3063">
        <f>MIN(VLOOKUP($O3063,margin_ranges!$A$5:$D$10,4,FALSE),$P3063*100)</f>
        <v>16.355807309999999</v>
      </c>
      <c r="T3063" s="29">
        <f>(1-$S3063/100)/(1-$F3063)-1</f>
        <v>3.8903991139704885E-11</v>
      </c>
      <c r="U3063" s="19" t="str">
        <f>IF(ABS(IFERROR(T3063,0))&gt;0.05,INDEX(margin_ranges!$C$13:$C$16,MATCH($F3063*100,margin_ranges!$B$13:$B$16,1)),"")</f>
        <v/>
      </c>
      <c r="V3063" t="e">
        <f>MIN(VLOOKUP($U3063,margin_ranges!$A$5:$D$10,4,FALSE),$P3063*100)</f>
        <v>#N/A</v>
      </c>
      <c r="Y3063" s="29" t="e">
        <f t="shared" si="47"/>
        <v>#N/A</v>
      </c>
    </row>
    <row r="3064" spans="1:25" x14ac:dyDescent="0.3">
      <c r="A3064" s="8" t="s">
        <v>17</v>
      </c>
      <c r="B3064" s="8" t="s">
        <v>5397</v>
      </c>
      <c r="C3064" s="8" t="s">
        <v>5398</v>
      </c>
      <c r="D3064" s="8" t="s">
        <v>5462</v>
      </c>
      <c r="E3064" s="8" t="s">
        <v>5463</v>
      </c>
      <c r="F3064" s="24">
        <v>0.16483843793248601</v>
      </c>
      <c r="G3064" s="24">
        <v>0</v>
      </c>
      <c r="H3064" s="25">
        <v>1.7103999999999999</v>
      </c>
      <c r="I3064" s="25">
        <v>0.2228</v>
      </c>
      <c r="J3064" s="15">
        <v>7</v>
      </c>
      <c r="K3064" s="15">
        <v>1</v>
      </c>
      <c r="L3064" s="13">
        <v>0.1303</v>
      </c>
      <c r="M3064" s="7">
        <v>1.0656620699999999</v>
      </c>
      <c r="N3064" s="26">
        <v>0.89</v>
      </c>
      <c r="O3064" s="27" t="s">
        <v>22</v>
      </c>
      <c r="P3064" s="8">
        <v>0.1648384379</v>
      </c>
      <c r="Q3064" s="24">
        <v>0.17</v>
      </c>
      <c r="R3064" t="str">
        <f>IF($Q3064*100&gt;=VLOOKUP($O3064,margin_ranges!$A$5:$C$10,2,FALSE),IF($Q3064*100&lt;=VLOOKUP($O3064,margin_ranges!$A$5:$C$10,3,FALSE)+10,"IN RANGE","ABOVE RANGE"),"BELOW RANGE")</f>
        <v>BELOW RANGE</v>
      </c>
      <c r="S3064">
        <f>MIN(VLOOKUP($O3064,margin_ranges!$A$5:$D$10,4,FALSE),$P3064*100)</f>
        <v>16.483843789999998</v>
      </c>
      <c r="T3064" s="29">
        <f>(1-$S3064/100)/(1-$F3064)-1</f>
        <v>3.8897773890766985E-11</v>
      </c>
      <c r="U3064" s="19" t="str">
        <f>IF(ABS(IFERROR(T3064,0))&gt;0.05,INDEX(margin_ranges!$C$13:$C$16,MATCH($F3064*100,margin_ranges!$B$13:$B$16,1)),"")</f>
        <v/>
      </c>
      <c r="V3064" t="e">
        <f>MIN(VLOOKUP($U3064,margin_ranges!$A$5:$D$10,4,FALSE),$P3064*100)</f>
        <v>#N/A</v>
      </c>
      <c r="Y3064" s="29" t="e">
        <f t="shared" si="47"/>
        <v>#N/A</v>
      </c>
    </row>
    <row r="3065" spans="1:25" x14ac:dyDescent="0.3">
      <c r="A3065" s="8" t="s">
        <v>17</v>
      </c>
      <c r="B3065" s="8" t="s">
        <v>5397</v>
      </c>
      <c r="C3065" s="8" t="s">
        <v>5398</v>
      </c>
      <c r="D3065" s="28" t="s">
        <v>5440</v>
      </c>
      <c r="E3065" s="8" t="s">
        <v>5441</v>
      </c>
      <c r="F3065" s="24">
        <v>0.256464851128129</v>
      </c>
      <c r="G3065" s="24">
        <v>0</v>
      </c>
      <c r="H3065" s="25">
        <v>13.116899999999999</v>
      </c>
      <c r="I3065" s="25">
        <v>1.5465</v>
      </c>
      <c r="J3065" s="15">
        <v>94</v>
      </c>
      <c r="K3065" s="15">
        <v>22</v>
      </c>
      <c r="L3065" s="13">
        <v>0.1179</v>
      </c>
      <c r="M3065" s="7">
        <v>2.0173895000000002</v>
      </c>
      <c r="N3065" s="26">
        <v>1.5</v>
      </c>
      <c r="O3065" s="27" t="s">
        <v>22</v>
      </c>
      <c r="P3065" s="8">
        <v>0.2564648511</v>
      </c>
      <c r="Q3065" s="24">
        <v>0.28999999999999998</v>
      </c>
      <c r="R3065" t="str">
        <f>IF($Q3065*100&gt;=VLOOKUP($O3065,margin_ranges!$A$5:$C$10,2,FALSE),IF($Q3065*100&lt;=VLOOKUP($O3065,margin_ranges!$A$5:$C$10,3,FALSE)+10,"IN RANGE","ABOVE RANGE"),"BELOW RANGE")</f>
        <v>IN RANGE</v>
      </c>
      <c r="S3065">
        <f>MIN(VLOOKUP($O3065,margin_ranges!$A$5:$D$10,4,FALSE),$P3065*100)</f>
        <v>25.64648511</v>
      </c>
      <c r="T3065" s="29">
        <f>(1-$S3065/100)/(1-$F3065)-1</f>
        <v>3.7831293653312059E-11</v>
      </c>
      <c r="U3065" s="19" t="str">
        <f>IF(ABS(IFERROR(T3065,0))&gt;0.05,INDEX(margin_ranges!$C$13:$C$16,MATCH($F3065*100,margin_ranges!$B$13:$B$16,1)),"")</f>
        <v/>
      </c>
      <c r="V3065" t="e">
        <f>MIN(VLOOKUP($U3065,margin_ranges!$A$5:$D$10,4,FALSE),$P3065*100)</f>
        <v>#N/A</v>
      </c>
      <c r="Y3065" s="29" t="e">
        <f t="shared" si="47"/>
        <v>#N/A</v>
      </c>
    </row>
    <row r="3066" spans="1:25" x14ac:dyDescent="0.3">
      <c r="A3066" s="8" t="s">
        <v>17</v>
      </c>
      <c r="B3066" s="8" t="s">
        <v>5397</v>
      </c>
      <c r="C3066" s="8" t="s">
        <v>5398</v>
      </c>
      <c r="D3066" s="8" t="s">
        <v>5483</v>
      </c>
      <c r="E3066" s="8" t="s">
        <v>5484</v>
      </c>
      <c r="F3066" s="24">
        <v>0.29018537302662401</v>
      </c>
      <c r="G3066" s="24">
        <v>0</v>
      </c>
      <c r="H3066" s="25">
        <v>9.2531999999999996</v>
      </c>
      <c r="I3066" s="25">
        <v>0.75229999999999997</v>
      </c>
      <c r="J3066" s="15">
        <v>31</v>
      </c>
      <c r="K3066" s="15">
        <v>9</v>
      </c>
      <c r="L3066" s="13">
        <v>8.1299999999999997E-2</v>
      </c>
      <c r="M3066" s="7">
        <v>1.3947303499999999</v>
      </c>
      <c r="N3066" s="26">
        <v>0.99</v>
      </c>
      <c r="O3066" s="27" t="s">
        <v>22</v>
      </c>
      <c r="P3066" s="8">
        <v>0.29018537300000002</v>
      </c>
      <c r="Q3066" s="24">
        <v>0.32</v>
      </c>
      <c r="R3066" t="str">
        <f>IF($Q3066*100&gt;=VLOOKUP($O3066,margin_ranges!$A$5:$C$10,2,FALSE),IF($Q3066*100&lt;=VLOOKUP($O3066,margin_ranges!$A$5:$C$10,3,FALSE)+10,"IN RANGE","ABOVE RANGE"),"BELOW RANGE")</f>
        <v>IN RANGE</v>
      </c>
      <c r="S3066">
        <f>MIN(VLOOKUP($O3066,margin_ranges!$A$5:$D$10,4,FALSE),$P3066*100)</f>
        <v>29.018537300000002</v>
      </c>
      <c r="T3066" s="29">
        <f>(1-$S3066/100)/(1-$F3066)-1</f>
        <v>3.7508218753146139E-11</v>
      </c>
      <c r="U3066" s="19" t="str">
        <f>IF(ABS(IFERROR(T3066,0))&gt;0.05,INDEX(margin_ranges!$C$13:$C$16,MATCH($F3066*100,margin_ranges!$B$13:$B$16,1)),"")</f>
        <v/>
      </c>
      <c r="V3066" t="e">
        <f>MIN(VLOOKUP($U3066,margin_ranges!$A$5:$D$10,4,FALSE),$P3066*100)</f>
        <v>#N/A</v>
      </c>
      <c r="Y3066" s="29" t="e">
        <f t="shared" si="47"/>
        <v>#N/A</v>
      </c>
    </row>
    <row r="3067" spans="1:25" x14ac:dyDescent="0.3">
      <c r="A3067" s="8" t="s">
        <v>17</v>
      </c>
      <c r="B3067" s="8" t="s">
        <v>5397</v>
      </c>
      <c r="C3067" s="8" t="s">
        <v>5398</v>
      </c>
      <c r="D3067" s="8" t="s">
        <v>5450</v>
      </c>
      <c r="E3067" s="8" t="s">
        <v>5451</v>
      </c>
      <c r="F3067" s="24">
        <v>5.9154759933151599E-2</v>
      </c>
      <c r="G3067" s="24">
        <v>0</v>
      </c>
      <c r="H3067" s="25">
        <v>2.6718999999999999</v>
      </c>
      <c r="I3067" s="25">
        <v>0.29759999999999998</v>
      </c>
      <c r="J3067" s="15">
        <v>14</v>
      </c>
      <c r="K3067" s="15">
        <v>3</v>
      </c>
      <c r="L3067" s="13">
        <v>0.1114</v>
      </c>
      <c r="M3067" s="7">
        <v>1.5943110899999999</v>
      </c>
      <c r="N3067" s="26">
        <v>1.5</v>
      </c>
      <c r="O3067" s="27" t="s">
        <v>22</v>
      </c>
      <c r="P3067" s="8">
        <v>5.9154759899999999E-2</v>
      </c>
      <c r="Q3067" s="24">
        <v>0.25</v>
      </c>
      <c r="R3067" t="str">
        <f>IF($Q3067*100&gt;=VLOOKUP($O3067,margin_ranges!$A$5:$C$10,2,FALSE),IF($Q3067*100&lt;=VLOOKUP($O3067,margin_ranges!$A$5:$C$10,3,FALSE)+10,"IN RANGE","ABOVE RANGE"),"BELOW RANGE")</f>
        <v>IN RANGE</v>
      </c>
      <c r="S3067">
        <f>MIN(VLOOKUP($O3067,margin_ranges!$A$5:$D$10,4,FALSE),$P3067*100)</f>
        <v>5.91547599</v>
      </c>
      <c r="T3067" s="29">
        <f>(1-$S3067/100)/(1-$F3067)-1</f>
        <v>3.5236036310948293E-11</v>
      </c>
      <c r="U3067" s="19" t="str">
        <f>IF(ABS(IFERROR(T3067,0))&gt;0.05,INDEX(margin_ranges!$C$13:$C$16,MATCH($F3067*100,margin_ranges!$B$13:$B$16,1)),"")</f>
        <v/>
      </c>
      <c r="V3067" t="e">
        <f>MIN(VLOOKUP($U3067,margin_ranges!$A$5:$D$10,4,FALSE),$P3067*100)</f>
        <v>#N/A</v>
      </c>
      <c r="Y3067" s="29" t="e">
        <f t="shared" si="47"/>
        <v>#N/A</v>
      </c>
    </row>
    <row r="3068" spans="1:25" x14ac:dyDescent="0.3">
      <c r="A3068" s="8" t="s">
        <v>17</v>
      </c>
      <c r="B3068" s="8" t="s">
        <v>5397</v>
      </c>
      <c r="C3068" s="8" t="s">
        <v>5398</v>
      </c>
      <c r="D3068" s="8" t="s">
        <v>5623</v>
      </c>
      <c r="E3068" s="8" t="s">
        <v>5624</v>
      </c>
      <c r="F3068" s="24">
        <v>0.27273129382418798</v>
      </c>
      <c r="G3068" s="24">
        <v>0</v>
      </c>
      <c r="H3068" s="25">
        <v>13.229799999999999</v>
      </c>
      <c r="I3068" s="25">
        <v>0.72360000000000002</v>
      </c>
      <c r="J3068" s="15">
        <v>30</v>
      </c>
      <c r="K3068" s="15">
        <v>7</v>
      </c>
      <c r="L3068" s="13">
        <v>5.4699999999999999E-2</v>
      </c>
      <c r="M3068" s="7">
        <v>1.36125753</v>
      </c>
      <c r="N3068" s="26">
        <v>0.99</v>
      </c>
      <c r="O3068" s="27" t="s">
        <v>22</v>
      </c>
      <c r="P3068" s="8">
        <v>0.2727312938</v>
      </c>
      <c r="Q3068" s="24">
        <v>0.28999999999999998</v>
      </c>
      <c r="R3068" t="str">
        <f>IF($Q3068*100&gt;=VLOOKUP($O3068,margin_ranges!$A$5:$C$10,2,FALSE),IF($Q3068*100&lt;=VLOOKUP($O3068,margin_ranges!$A$5:$C$10,3,FALSE)+10,"IN RANGE","ABOVE RANGE"),"BELOW RANGE")</f>
        <v>IN RANGE</v>
      </c>
      <c r="S3068">
        <f>MIN(VLOOKUP($O3068,margin_ranges!$A$5:$D$10,4,FALSE),$P3068*100)</f>
        <v>27.27312938</v>
      </c>
      <c r="T3068" s="29">
        <f>(1-$S3068/100)/(1-$F3068)-1</f>
        <v>3.3258729104090889E-11</v>
      </c>
      <c r="U3068" s="19" t="str">
        <f>IF(ABS(IFERROR(T3068,0))&gt;0.05,INDEX(margin_ranges!$C$13:$C$16,MATCH($F3068*100,margin_ranges!$B$13:$B$16,1)),"")</f>
        <v/>
      </c>
      <c r="V3068" t="e">
        <f>MIN(VLOOKUP($U3068,margin_ranges!$A$5:$D$10,4,FALSE),$P3068*100)</f>
        <v>#N/A</v>
      </c>
      <c r="Y3068" s="29" t="e">
        <f t="shared" si="47"/>
        <v>#N/A</v>
      </c>
    </row>
    <row r="3069" spans="1:25" x14ac:dyDescent="0.3">
      <c r="A3069" s="8" t="s">
        <v>17</v>
      </c>
      <c r="B3069" s="8" t="s">
        <v>5397</v>
      </c>
      <c r="C3069" s="8" t="s">
        <v>5398</v>
      </c>
      <c r="D3069" s="8" t="s">
        <v>12029</v>
      </c>
      <c r="E3069" s="8" t="s">
        <v>12030</v>
      </c>
      <c r="F3069" s="24">
        <v>5.6429835728236601E-2</v>
      </c>
      <c r="G3069" s="24">
        <v>0</v>
      </c>
      <c r="H3069" s="25">
        <v>5.9298999999999999</v>
      </c>
      <c r="I3069" s="25">
        <v>0.88590000000000002</v>
      </c>
      <c r="J3069" s="15">
        <v>98</v>
      </c>
      <c r="K3069" s="15">
        <v>11</v>
      </c>
      <c r="L3069" s="13">
        <v>0.14940000000000001</v>
      </c>
      <c r="M3069" s="7">
        <v>3.6987180500000001</v>
      </c>
      <c r="N3069" s="26">
        <v>3.49</v>
      </c>
      <c r="O3069" s="27" t="s">
        <v>22</v>
      </c>
      <c r="P3069" s="8">
        <v>5.64298357E-2</v>
      </c>
      <c r="Q3069" s="24">
        <v>0.25</v>
      </c>
      <c r="R3069" t="str">
        <f>IF($Q3069*100&gt;=VLOOKUP($O3069,margin_ranges!$A$5:$C$10,2,FALSE),IF($Q3069*100&lt;=VLOOKUP($O3069,margin_ranges!$A$5:$C$10,3,FALSE)+10,"IN RANGE","ABOVE RANGE"),"BELOW RANGE")</f>
        <v>IN RANGE</v>
      </c>
      <c r="S3069">
        <f>MIN(VLOOKUP($O3069,margin_ranges!$A$5:$D$10,4,FALSE),$P3069*100)</f>
        <v>5.6429835700000002</v>
      </c>
      <c r="T3069" s="29">
        <f>(1-$S3069/100)/(1-$F3069)-1</f>
        <v>2.9925173450351394E-11</v>
      </c>
      <c r="U3069" s="19" t="str">
        <f>IF(ABS(IFERROR(T3069,0))&gt;0.05,INDEX(margin_ranges!$C$13:$C$16,MATCH($F3069*100,margin_ranges!$B$13:$B$16,1)),"")</f>
        <v/>
      </c>
      <c r="V3069" t="e">
        <f>MIN(VLOOKUP($U3069,margin_ranges!$A$5:$D$10,4,FALSE),$P3069*100)</f>
        <v>#N/A</v>
      </c>
      <c r="Y3069" s="29" t="e">
        <f t="shared" si="47"/>
        <v>#N/A</v>
      </c>
    </row>
    <row r="3070" spans="1:25" x14ac:dyDescent="0.3">
      <c r="A3070" s="8" t="s">
        <v>17</v>
      </c>
      <c r="B3070" s="8" t="s">
        <v>5397</v>
      </c>
      <c r="C3070" s="8" t="s">
        <v>5398</v>
      </c>
      <c r="D3070" s="8" t="s">
        <v>5543</v>
      </c>
      <c r="E3070" s="8" t="s">
        <v>5544</v>
      </c>
      <c r="F3070" s="24">
        <v>0.21562386322298999</v>
      </c>
      <c r="G3070" s="24">
        <v>0</v>
      </c>
      <c r="H3070" s="25">
        <v>5.0570000000000004</v>
      </c>
      <c r="I3070" s="25">
        <v>9.8599999999999993E-2</v>
      </c>
      <c r="J3070" s="15">
        <v>9</v>
      </c>
      <c r="K3070" s="15">
        <v>2</v>
      </c>
      <c r="L3070" s="13">
        <v>1.95E-2</v>
      </c>
      <c r="M3070" s="7">
        <v>3.1872463799999999</v>
      </c>
      <c r="N3070" s="26">
        <v>2.5</v>
      </c>
      <c r="O3070" s="27" t="s">
        <v>22</v>
      </c>
      <c r="P3070" s="8">
        <v>0.21562386319999999</v>
      </c>
      <c r="Q3070" s="24">
        <v>0.24</v>
      </c>
      <c r="R3070" t="str">
        <f>IF($Q3070*100&gt;=VLOOKUP($O3070,margin_ranges!$A$5:$C$10,2,FALSE),IF($Q3070*100&lt;=VLOOKUP($O3070,margin_ranges!$A$5:$C$10,3,FALSE)+10,"IN RANGE","ABOVE RANGE"),"BELOW RANGE")</f>
        <v>IN RANGE</v>
      </c>
      <c r="S3070">
        <f>MIN(VLOOKUP($O3070,margin_ranges!$A$5:$D$10,4,FALSE),$P3070*100)</f>
        <v>21.562386319999998</v>
      </c>
      <c r="T3070" s="29">
        <f>(1-$S3070/100)/(1-$F3070)-1</f>
        <v>2.9309887850104133E-11</v>
      </c>
      <c r="U3070" s="19" t="str">
        <f>IF(ABS(IFERROR(T3070,0))&gt;0.05,INDEX(margin_ranges!$C$13:$C$16,MATCH($F3070*100,margin_ranges!$B$13:$B$16,1)),"")</f>
        <v/>
      </c>
      <c r="V3070" t="e">
        <f>MIN(VLOOKUP($U3070,margin_ranges!$A$5:$D$10,4,FALSE),$P3070*100)</f>
        <v>#N/A</v>
      </c>
      <c r="Y3070" s="29" t="e">
        <f t="shared" si="47"/>
        <v>#N/A</v>
      </c>
    </row>
    <row r="3071" spans="1:25" x14ac:dyDescent="0.3">
      <c r="A3071" s="8" t="s">
        <v>17</v>
      </c>
      <c r="B3071" s="8" t="s">
        <v>5397</v>
      </c>
      <c r="C3071" s="8" t="s">
        <v>5398</v>
      </c>
      <c r="D3071" s="8" t="s">
        <v>5639</v>
      </c>
      <c r="E3071" s="8" t="s">
        <v>5640</v>
      </c>
      <c r="F3071" s="24">
        <v>0.222432416820702</v>
      </c>
      <c r="G3071" s="24">
        <v>1</v>
      </c>
      <c r="H3071" s="25">
        <v>199.29390000000001</v>
      </c>
      <c r="I3071" s="25">
        <v>1.7482</v>
      </c>
      <c r="J3071" s="15">
        <v>67</v>
      </c>
      <c r="K3071" s="15">
        <v>15</v>
      </c>
      <c r="L3071" s="13">
        <v>8.8000000000000005E-3</v>
      </c>
      <c r="M3071" s="7">
        <v>1.27320123</v>
      </c>
      <c r="N3071" s="26">
        <v>0.99</v>
      </c>
      <c r="O3071" s="27" t="s">
        <v>22</v>
      </c>
      <c r="P3071" s="8">
        <v>0.2224324168</v>
      </c>
      <c r="Q3071" s="24">
        <v>0.27</v>
      </c>
      <c r="R3071" t="str">
        <f>IF($Q3071*100&gt;=VLOOKUP($O3071,margin_ranges!$A$5:$C$10,2,FALSE),IF($Q3071*100&lt;=VLOOKUP($O3071,margin_ranges!$A$5:$C$10,3,FALSE)+10,"IN RANGE","ABOVE RANGE"),"BELOW RANGE")</f>
        <v>IN RANGE</v>
      </c>
      <c r="S3071">
        <f>MIN(VLOOKUP($O3071,margin_ranges!$A$5:$D$10,4,FALSE),$P3071*100)</f>
        <v>22.243241680000001</v>
      </c>
      <c r="T3071" s="29">
        <f>(1-$S3071/100)/(1-$F3071)-1</f>
        <v>2.6624036308930954E-11</v>
      </c>
      <c r="U3071" s="19" t="str">
        <f>IF(ABS(IFERROR(T3071,0))&gt;0.05,INDEX(margin_ranges!$C$13:$C$16,MATCH($F3071*100,margin_ranges!$B$13:$B$16,1)),"")</f>
        <v/>
      </c>
      <c r="V3071" t="e">
        <f>MIN(VLOOKUP($U3071,margin_ranges!$A$5:$D$10,4,FALSE),$P3071*100)</f>
        <v>#N/A</v>
      </c>
      <c r="Y3071" s="29" t="e">
        <f t="shared" si="47"/>
        <v>#N/A</v>
      </c>
    </row>
    <row r="3072" spans="1:25" x14ac:dyDescent="0.3">
      <c r="A3072" s="8" t="s">
        <v>17</v>
      </c>
      <c r="B3072" s="8" t="s">
        <v>5397</v>
      </c>
      <c r="C3072" s="8" t="s">
        <v>5398</v>
      </c>
      <c r="D3072" s="8" t="s">
        <v>5403</v>
      </c>
      <c r="E3072" s="8" t="s">
        <v>5404</v>
      </c>
      <c r="F3072" s="24">
        <v>-4.6997648873574001E-2</v>
      </c>
      <c r="G3072" s="24">
        <v>0</v>
      </c>
      <c r="H3072" s="25">
        <v>2.4285999999999999</v>
      </c>
      <c r="I3072" s="25">
        <v>0.40079999999999999</v>
      </c>
      <c r="J3072" s="15">
        <v>17</v>
      </c>
      <c r="K3072" s="15">
        <v>4</v>
      </c>
      <c r="L3072" s="13">
        <v>0.16500000000000001</v>
      </c>
      <c r="M3072" s="7">
        <v>1.43266797</v>
      </c>
      <c r="N3072" s="26">
        <v>1.5</v>
      </c>
      <c r="O3072" s="27" t="s">
        <v>22</v>
      </c>
      <c r="P3072" s="8">
        <v>-4.6997648900000001E-2</v>
      </c>
      <c r="Q3072" s="24">
        <v>0.25</v>
      </c>
      <c r="R3072" t="str">
        <f>IF($Q3072*100&gt;=VLOOKUP($O3072,margin_ranges!$A$5:$C$10,2,FALSE),IF($Q3072*100&lt;=VLOOKUP($O3072,margin_ranges!$A$5:$C$10,3,FALSE)+10,"IN RANGE","ABOVE RANGE"),"BELOW RANGE")</f>
        <v>IN RANGE</v>
      </c>
      <c r="S3072">
        <f>MIN(VLOOKUP($O3072,margin_ranges!$A$5:$D$10,4,FALSE),$P3072*100)</f>
        <v>-4.69976489</v>
      </c>
      <c r="T3072" s="29">
        <f>(1-$S3072/100)/(1-$F3072)-1</f>
        <v>2.5239810241828309E-11</v>
      </c>
      <c r="U3072" s="19" t="str">
        <f>IF(ABS(IFERROR(T3072,0))&gt;0.05,INDEX(margin_ranges!$C$13:$C$16,MATCH($F3072*100,margin_ranges!$B$13:$B$16,1)),"")</f>
        <v/>
      </c>
      <c r="V3072" t="e">
        <f>MIN(VLOOKUP($U3072,margin_ranges!$A$5:$D$10,4,FALSE),$P3072*100)</f>
        <v>#N/A</v>
      </c>
      <c r="Y3072" s="29" t="e">
        <f t="shared" si="47"/>
        <v>#N/A</v>
      </c>
    </row>
    <row r="3073" spans="1:25" x14ac:dyDescent="0.3">
      <c r="A3073" s="8" t="s">
        <v>17</v>
      </c>
      <c r="B3073" s="8" t="s">
        <v>5397</v>
      </c>
      <c r="C3073" s="8" t="s">
        <v>5398</v>
      </c>
      <c r="D3073" s="8" t="s">
        <v>5513</v>
      </c>
      <c r="E3073" s="8" t="s">
        <v>5514</v>
      </c>
      <c r="F3073" s="24">
        <v>0.28349153431803797</v>
      </c>
      <c r="G3073" s="24">
        <v>1</v>
      </c>
      <c r="H3073" s="25">
        <v>64.896000000000001</v>
      </c>
      <c r="I3073" s="25">
        <v>4.7370999999999999</v>
      </c>
      <c r="J3073" s="15">
        <v>139</v>
      </c>
      <c r="K3073" s="15">
        <v>39</v>
      </c>
      <c r="L3073" s="13">
        <v>7.2999999999999995E-2</v>
      </c>
      <c r="M3073" s="7">
        <v>0.97695984999999996</v>
      </c>
      <c r="N3073" s="26">
        <v>0.7</v>
      </c>
      <c r="O3073" s="27" t="s">
        <v>22</v>
      </c>
      <c r="P3073" s="8">
        <v>0.28349153430000001</v>
      </c>
      <c r="Q3073" s="24">
        <v>0.33</v>
      </c>
      <c r="R3073" t="str">
        <f>IF($Q3073*100&gt;=VLOOKUP($O3073,margin_ranges!$A$5:$C$10,2,FALSE),IF($Q3073*100&lt;=VLOOKUP($O3073,margin_ranges!$A$5:$C$10,3,FALSE)+10,"IN RANGE","ABOVE RANGE"),"BELOW RANGE")</f>
        <v>IN RANGE</v>
      </c>
      <c r="S3073">
        <f>MIN(VLOOKUP($O3073,margin_ranges!$A$5:$D$10,4,FALSE),$P3073*100)</f>
        <v>28.349153430000001</v>
      </c>
      <c r="T3073" s="29">
        <f>(1-$S3073/100)/(1-$F3073)-1</f>
        <v>2.51749732171902E-11</v>
      </c>
      <c r="U3073" s="19" t="str">
        <f>IF(ABS(IFERROR(T3073,0))&gt;0.05,INDEX(margin_ranges!$C$13:$C$16,MATCH($F3073*100,margin_ranges!$B$13:$B$16,1)),"")</f>
        <v/>
      </c>
      <c r="V3073" t="e">
        <f>MIN(VLOOKUP($U3073,margin_ranges!$A$5:$D$10,4,FALSE),$P3073*100)</f>
        <v>#N/A</v>
      </c>
      <c r="Y3073" s="29" t="e">
        <f t="shared" si="47"/>
        <v>#N/A</v>
      </c>
    </row>
    <row r="3074" spans="1:25" x14ac:dyDescent="0.3">
      <c r="A3074" s="8" t="s">
        <v>17</v>
      </c>
      <c r="B3074" s="8" t="s">
        <v>5397</v>
      </c>
      <c r="C3074" s="8" t="s">
        <v>5398</v>
      </c>
      <c r="D3074" s="8" t="s">
        <v>12042</v>
      </c>
      <c r="E3074" s="8" t="s">
        <v>12043</v>
      </c>
      <c r="F3074" s="24">
        <v>-8.8175903073816397E-2</v>
      </c>
      <c r="G3074" s="24">
        <v>0</v>
      </c>
      <c r="H3074" s="25">
        <v>1.0780000000000001</v>
      </c>
      <c r="I3074" s="25">
        <v>0.41570000000000001</v>
      </c>
      <c r="J3074" s="15">
        <v>17</v>
      </c>
      <c r="K3074" s="15">
        <v>4</v>
      </c>
      <c r="L3074" s="13">
        <v>0.3856</v>
      </c>
      <c r="M3074" s="7">
        <v>1.37845361</v>
      </c>
      <c r="N3074" s="26">
        <v>1.5</v>
      </c>
      <c r="O3074" s="27" t="s">
        <v>22</v>
      </c>
      <c r="P3074" s="8">
        <v>-8.8175903099999994E-2</v>
      </c>
      <c r="Q3074" s="24">
        <v>0.25</v>
      </c>
      <c r="R3074" t="str">
        <f>IF($Q3074*100&gt;=VLOOKUP($O3074,margin_ranges!$A$5:$C$10,2,FALSE),IF($Q3074*100&lt;=VLOOKUP($O3074,margin_ranges!$A$5:$C$10,3,FALSE)+10,"IN RANGE","ABOVE RANGE"),"BELOW RANGE")</f>
        <v>IN RANGE</v>
      </c>
      <c r="S3074">
        <f>MIN(VLOOKUP($O3074,margin_ranges!$A$5:$D$10,4,FALSE),$P3074*100)</f>
        <v>-8.8175903099999999</v>
      </c>
      <c r="T3074" s="29">
        <f>(1-$S3074/100)/(1-$F3074)-1</f>
        <v>2.4062085657305943E-11</v>
      </c>
      <c r="U3074" s="19" t="str">
        <f>IF(ABS(IFERROR(T3074,0))&gt;0.05,INDEX(margin_ranges!$C$13:$C$16,MATCH($F3074*100,margin_ranges!$B$13:$B$16,1)),"")</f>
        <v/>
      </c>
      <c r="V3074" t="e">
        <f>MIN(VLOOKUP($U3074,margin_ranges!$A$5:$D$10,4,FALSE),$P3074*100)</f>
        <v>#N/A</v>
      </c>
      <c r="Y3074" s="29" t="e">
        <f t="shared" si="47"/>
        <v>#N/A</v>
      </c>
    </row>
    <row r="3075" spans="1:25" x14ac:dyDescent="0.3">
      <c r="A3075" s="8" t="s">
        <v>17</v>
      </c>
      <c r="B3075" s="8" t="s">
        <v>5397</v>
      </c>
      <c r="C3075" s="8" t="s">
        <v>5398</v>
      </c>
      <c r="D3075" s="8" t="s">
        <v>5604</v>
      </c>
      <c r="E3075" s="8" t="s">
        <v>5605</v>
      </c>
      <c r="F3075" s="24">
        <v>0.266184179017108</v>
      </c>
      <c r="G3075" s="24">
        <v>0</v>
      </c>
      <c r="H3075" s="25">
        <v>42.642200000000003</v>
      </c>
      <c r="I3075" s="25">
        <v>1.9699</v>
      </c>
      <c r="J3075" s="15">
        <v>56</v>
      </c>
      <c r="K3075" s="15">
        <v>14</v>
      </c>
      <c r="L3075" s="13">
        <v>4.6199999999999998E-2</v>
      </c>
      <c r="M3075" s="7">
        <v>0.95391784000000002</v>
      </c>
      <c r="N3075" s="26">
        <v>0.7</v>
      </c>
      <c r="O3075" s="27" t="s">
        <v>22</v>
      </c>
      <c r="P3075" s="8">
        <v>0.26618417900000002</v>
      </c>
      <c r="Q3075" s="24">
        <v>0.28999999999999998</v>
      </c>
      <c r="R3075" t="str">
        <f>IF($Q3075*100&gt;=VLOOKUP($O3075,margin_ranges!$A$5:$C$10,2,FALSE),IF($Q3075*100&lt;=VLOOKUP($O3075,margin_ranges!$A$5:$C$10,3,FALSE)+10,"IN RANGE","ABOVE RANGE"),"BELOW RANGE")</f>
        <v>IN RANGE</v>
      </c>
      <c r="S3075">
        <f>MIN(VLOOKUP($O3075,margin_ranges!$A$5:$D$10,4,FALSE),$P3075*100)</f>
        <v>26.618417900000001</v>
      </c>
      <c r="T3075" s="29">
        <f>(1-$S3075/100)/(1-$F3075)-1</f>
        <v>2.3313795338708587E-11</v>
      </c>
      <c r="U3075" s="19" t="str">
        <f>IF(ABS(IFERROR(T3075,0))&gt;0.05,INDEX(margin_ranges!$C$13:$C$16,MATCH($F3075*100,margin_ranges!$B$13:$B$16,1)),"")</f>
        <v/>
      </c>
      <c r="V3075" t="e">
        <f>MIN(VLOOKUP($U3075,margin_ranges!$A$5:$D$10,4,FALSE),$P3075*100)</f>
        <v>#N/A</v>
      </c>
      <c r="Y3075" s="29" t="e">
        <f t="shared" si="47"/>
        <v>#N/A</v>
      </c>
    </row>
    <row r="3076" spans="1:25" x14ac:dyDescent="0.3">
      <c r="A3076" s="8" t="s">
        <v>17</v>
      </c>
      <c r="B3076" s="8" t="s">
        <v>5397</v>
      </c>
      <c r="C3076" s="8" t="s">
        <v>5398</v>
      </c>
      <c r="D3076" s="8" t="s">
        <v>5515</v>
      </c>
      <c r="E3076" s="8" t="s">
        <v>5516</v>
      </c>
      <c r="F3076" s="24">
        <v>0.28881725021596999</v>
      </c>
      <c r="G3076" s="24">
        <v>1</v>
      </c>
      <c r="H3076" s="25">
        <v>173.042</v>
      </c>
      <c r="I3076" s="25">
        <v>17.688400000000001</v>
      </c>
      <c r="J3076" s="15">
        <v>739</v>
      </c>
      <c r="K3076" s="15">
        <v>171</v>
      </c>
      <c r="L3076" s="13">
        <v>0.1022</v>
      </c>
      <c r="M3076" s="7">
        <v>1.39204726</v>
      </c>
      <c r="N3076" s="26">
        <v>0.99</v>
      </c>
      <c r="O3076" s="27" t="s">
        <v>162</v>
      </c>
      <c r="P3076" s="8">
        <v>0.28881725019999999</v>
      </c>
      <c r="Q3076" s="24">
        <v>0.3</v>
      </c>
      <c r="R3076" t="str">
        <f>IF($Q3076*100&gt;=VLOOKUP($O3076,margin_ranges!$A$5:$C$10,2,FALSE),IF($Q3076*100&lt;=VLOOKUP($O3076,margin_ranges!$A$5:$C$10,3,FALSE)+10,"IN RANGE","ABOVE RANGE"),"BELOW RANGE")</f>
        <v>IN RANGE</v>
      </c>
      <c r="S3076">
        <f>MIN(VLOOKUP($O3076,margin_ranges!$A$5:$D$10,4,FALSE),$P3076*100)</f>
        <v>28.881725019999998</v>
      </c>
      <c r="T3076" s="29">
        <f>(1-$S3076/100)/(1-$F3076)-1</f>
        <v>2.2455814985278266E-11</v>
      </c>
      <c r="U3076" s="19" t="str">
        <f>IF(ABS(IFERROR(T3076,0))&gt;0.05,INDEX(margin_ranges!$C$13:$C$16,MATCH($F3076*100,margin_ranges!$B$13:$B$16,1)),"")</f>
        <v/>
      </c>
      <c r="V3076" t="e">
        <f>MIN(VLOOKUP($U3076,margin_ranges!$A$5:$D$10,4,FALSE),$P3076*100)</f>
        <v>#N/A</v>
      </c>
      <c r="Y3076" s="29" t="e">
        <f t="shared" si="47"/>
        <v>#N/A</v>
      </c>
    </row>
    <row r="3077" spans="1:25" x14ac:dyDescent="0.3">
      <c r="A3077" s="8" t="s">
        <v>17</v>
      </c>
      <c r="B3077" s="8" t="s">
        <v>5397</v>
      </c>
      <c r="C3077" s="8" t="s">
        <v>5398</v>
      </c>
      <c r="D3077" s="8" t="s">
        <v>5521</v>
      </c>
      <c r="E3077" s="8" t="s">
        <v>5522</v>
      </c>
      <c r="F3077" s="24">
        <v>0.27373500801414902</v>
      </c>
      <c r="G3077" s="24">
        <v>1</v>
      </c>
      <c r="H3077" s="25">
        <v>152.43639999999999</v>
      </c>
      <c r="I3077" s="25">
        <v>24.027999999999999</v>
      </c>
      <c r="J3077" s="15">
        <v>248</v>
      </c>
      <c r="K3077" s="15">
        <v>60</v>
      </c>
      <c r="L3077" s="13">
        <v>0.15759999999999999</v>
      </c>
      <c r="M3077" s="7">
        <v>0.34422697000000002</v>
      </c>
      <c r="N3077" s="26">
        <v>0.25</v>
      </c>
      <c r="O3077" s="27" t="s">
        <v>22</v>
      </c>
      <c r="P3077" s="8">
        <v>0.273735008</v>
      </c>
      <c r="Q3077" s="24">
        <v>0.28999999999999998</v>
      </c>
      <c r="R3077" t="str">
        <f>IF($Q3077*100&gt;=VLOOKUP($O3077,margin_ranges!$A$5:$C$10,2,FALSE),IF($Q3077*100&lt;=VLOOKUP($O3077,margin_ranges!$A$5:$C$10,3,FALSE)+10,"IN RANGE","ABOVE RANGE"),"BELOW RANGE")</f>
        <v>IN RANGE</v>
      </c>
      <c r="S3077">
        <f>MIN(VLOOKUP($O3077,margin_ranges!$A$5:$D$10,4,FALSE),$P3077*100)</f>
        <v>27.373500799999999</v>
      </c>
      <c r="T3077" s="29">
        <f>(1-$S3077/100)/(1-$F3077)-1</f>
        <v>1.9481749546912397E-11</v>
      </c>
      <c r="U3077" s="19" t="str">
        <f>IF(ABS(IFERROR(T3077,0))&gt;0.05,INDEX(margin_ranges!$C$13:$C$16,MATCH($F3077*100,margin_ranges!$B$13:$B$16,1)),"")</f>
        <v/>
      </c>
      <c r="V3077" t="e">
        <f>MIN(VLOOKUP($U3077,margin_ranges!$A$5:$D$10,4,FALSE),$P3077*100)</f>
        <v>#N/A</v>
      </c>
      <c r="Y3077" s="29" t="e">
        <f t="shared" si="47"/>
        <v>#N/A</v>
      </c>
    </row>
    <row r="3078" spans="1:25" x14ac:dyDescent="0.3">
      <c r="A3078" s="8" t="s">
        <v>17</v>
      </c>
      <c r="B3078" s="8" t="s">
        <v>5397</v>
      </c>
      <c r="C3078" s="8" t="s">
        <v>5398</v>
      </c>
      <c r="D3078" s="8" t="s">
        <v>5490</v>
      </c>
      <c r="E3078" s="8" t="s">
        <v>5491</v>
      </c>
      <c r="F3078" s="24">
        <v>7.3698061715890301E-2</v>
      </c>
      <c r="G3078" s="24">
        <v>1</v>
      </c>
      <c r="H3078" s="25">
        <v>353.96190000000001</v>
      </c>
      <c r="I3078" s="25">
        <v>30.104600000000001</v>
      </c>
      <c r="J3078" s="15">
        <v>1706</v>
      </c>
      <c r="K3078" s="15">
        <v>126</v>
      </c>
      <c r="L3078" s="13">
        <v>8.5099999999999995E-2</v>
      </c>
      <c r="M3078" s="7">
        <v>1.8892328</v>
      </c>
      <c r="N3078" s="26">
        <v>1.75</v>
      </c>
      <c r="O3078" s="27" t="s">
        <v>22</v>
      </c>
      <c r="P3078" s="8">
        <v>7.3698061699999998E-2</v>
      </c>
      <c r="Q3078" s="24">
        <v>0.13</v>
      </c>
      <c r="R3078" t="str">
        <f>IF($Q3078*100&gt;=VLOOKUP($O3078,margin_ranges!$A$5:$C$10,2,FALSE),IF($Q3078*100&lt;=VLOOKUP($O3078,margin_ranges!$A$5:$C$10,3,FALSE)+10,"IN RANGE","ABOVE RANGE"),"BELOW RANGE")</f>
        <v>BELOW RANGE</v>
      </c>
      <c r="S3078">
        <f>MIN(VLOOKUP($O3078,margin_ranges!$A$5:$D$10,4,FALSE),$P3078*100)</f>
        <v>7.3698061699999995</v>
      </c>
      <c r="T3078" s="29">
        <f>(1-$S3078/100)/(1-$F3078)-1</f>
        <v>1.7154500042693144E-11</v>
      </c>
      <c r="U3078" s="19" t="str">
        <f>IF(ABS(IFERROR(T3078,0))&gt;0.05,INDEX(margin_ranges!$C$13:$C$16,MATCH($F3078*100,margin_ranges!$B$13:$B$16,1)),"")</f>
        <v/>
      </c>
      <c r="V3078" t="e">
        <f>MIN(VLOOKUP($U3078,margin_ranges!$A$5:$D$10,4,FALSE),$P3078*100)</f>
        <v>#N/A</v>
      </c>
      <c r="Y3078" s="29" t="e">
        <f t="shared" si="47"/>
        <v>#N/A</v>
      </c>
    </row>
    <row r="3079" spans="1:25" x14ac:dyDescent="0.3">
      <c r="A3079" s="8" t="s">
        <v>17</v>
      </c>
      <c r="B3079" s="8" t="s">
        <v>5397</v>
      </c>
      <c r="C3079" s="8" t="s">
        <v>5398</v>
      </c>
      <c r="D3079" s="8" t="s">
        <v>12001</v>
      </c>
      <c r="E3079" s="8" t="s">
        <v>12002</v>
      </c>
      <c r="F3079" s="24">
        <v>0.15082193011348299</v>
      </c>
      <c r="G3079" s="24">
        <v>0</v>
      </c>
      <c r="H3079" s="25">
        <v>13.9673</v>
      </c>
      <c r="I3079" s="25">
        <v>0.2026</v>
      </c>
      <c r="J3079" s="15">
        <v>7</v>
      </c>
      <c r="K3079" s="15">
        <v>1</v>
      </c>
      <c r="L3079" s="13">
        <v>1.4500000000000001E-2</v>
      </c>
      <c r="M3079" s="7">
        <v>1.17760931</v>
      </c>
      <c r="N3079" s="26">
        <v>1</v>
      </c>
      <c r="O3079" s="27" t="s">
        <v>22</v>
      </c>
      <c r="P3079" s="8">
        <v>0.1508219301</v>
      </c>
      <c r="Q3079" s="24">
        <v>0.25</v>
      </c>
      <c r="R3079" t="str">
        <f>IF($Q3079*100&gt;=VLOOKUP($O3079,margin_ranges!$A$5:$C$10,2,FALSE),IF($Q3079*100&lt;=VLOOKUP($O3079,margin_ranges!$A$5:$C$10,3,FALSE)+10,"IN RANGE","ABOVE RANGE"),"BELOW RANGE")</f>
        <v>IN RANGE</v>
      </c>
      <c r="S3079">
        <f>MIN(VLOOKUP($O3079,margin_ranges!$A$5:$D$10,4,FALSE),$P3079*100)</f>
        <v>15.082193010000001</v>
      </c>
      <c r="T3079" s="29">
        <f>(1-$S3079/100)/(1-$F3079)-1</f>
        <v>1.5877743564374214E-11</v>
      </c>
      <c r="U3079" s="19" t="str">
        <f>IF(ABS(IFERROR(T3079,0))&gt;0.05,INDEX(margin_ranges!$C$13:$C$16,MATCH($F3079*100,margin_ranges!$B$13:$B$16,1)),"")</f>
        <v/>
      </c>
      <c r="V3079" t="e">
        <f>MIN(VLOOKUP($U3079,margin_ranges!$A$5:$D$10,4,FALSE),$P3079*100)</f>
        <v>#N/A</v>
      </c>
      <c r="Y3079" s="29" t="e">
        <f t="shared" si="47"/>
        <v>#N/A</v>
      </c>
    </row>
    <row r="3080" spans="1:25" x14ac:dyDescent="0.3">
      <c r="A3080" s="8" t="s">
        <v>17</v>
      </c>
      <c r="B3080" s="8" t="s">
        <v>5397</v>
      </c>
      <c r="C3080" s="8" t="s">
        <v>5398</v>
      </c>
      <c r="D3080" s="8" t="s">
        <v>5485</v>
      </c>
      <c r="E3080" s="8" t="s">
        <v>5486</v>
      </c>
      <c r="F3080" s="24">
        <v>-2.5995790786499301E-2</v>
      </c>
      <c r="G3080" s="24">
        <v>0</v>
      </c>
      <c r="H3080" s="25">
        <v>2.2122999999999999</v>
      </c>
      <c r="I3080" s="25">
        <v>0.15040000000000001</v>
      </c>
      <c r="J3080" s="15">
        <v>11</v>
      </c>
      <c r="K3080" s="15">
        <v>1</v>
      </c>
      <c r="L3080" s="13">
        <v>6.8000000000000005E-2</v>
      </c>
      <c r="M3080" s="7">
        <v>2.4366571700000001</v>
      </c>
      <c r="N3080" s="26">
        <v>2.5</v>
      </c>
      <c r="O3080" s="27" t="s">
        <v>22</v>
      </c>
      <c r="P3080" s="8">
        <v>-2.5995790800000002E-2</v>
      </c>
      <c r="Q3080" s="24">
        <v>0.25</v>
      </c>
      <c r="R3080" t="str">
        <f>IF($Q3080*100&gt;=VLOOKUP($O3080,margin_ranges!$A$5:$C$10,2,FALSE),IF($Q3080*100&lt;=VLOOKUP($O3080,margin_ranges!$A$5:$C$10,3,FALSE)+10,"IN RANGE","ABOVE RANGE"),"BELOW RANGE")</f>
        <v>IN RANGE</v>
      </c>
      <c r="S3080">
        <f>MIN(VLOOKUP($O3080,margin_ranges!$A$5:$D$10,4,FALSE),$P3080*100)</f>
        <v>-2.5995790800000003</v>
      </c>
      <c r="T3080" s="29">
        <f>(1-$S3080/100)/(1-$F3080)-1</f>
        <v>1.3158363287857355E-11</v>
      </c>
      <c r="U3080" s="19" t="str">
        <f>IF(ABS(IFERROR(T3080,0))&gt;0.05,INDEX(margin_ranges!$C$13:$C$16,MATCH($F3080*100,margin_ranges!$B$13:$B$16,1)),"")</f>
        <v/>
      </c>
      <c r="V3080" t="e">
        <f>MIN(VLOOKUP($U3080,margin_ranges!$A$5:$D$10,4,FALSE),$P3080*100)</f>
        <v>#N/A</v>
      </c>
      <c r="Y3080" s="29" t="e">
        <f t="shared" si="47"/>
        <v>#N/A</v>
      </c>
    </row>
    <row r="3081" spans="1:25" x14ac:dyDescent="0.3">
      <c r="A3081" s="8" t="s">
        <v>17</v>
      </c>
      <c r="B3081" s="8" t="s">
        <v>5397</v>
      </c>
      <c r="C3081" s="8" t="s">
        <v>5398</v>
      </c>
      <c r="D3081" s="8" t="s">
        <v>5647</v>
      </c>
      <c r="E3081" s="8" t="s">
        <v>5648</v>
      </c>
      <c r="F3081" s="24">
        <v>0.16038701750793399</v>
      </c>
      <c r="G3081" s="24">
        <v>0</v>
      </c>
      <c r="H3081" s="25">
        <v>10.930899999999999</v>
      </c>
      <c r="I3081" s="25">
        <v>0.35499999999999998</v>
      </c>
      <c r="J3081" s="15">
        <v>13</v>
      </c>
      <c r="K3081" s="15">
        <v>2</v>
      </c>
      <c r="L3081" s="13">
        <v>3.2500000000000001E-2</v>
      </c>
      <c r="M3081" s="7">
        <v>1.17911469</v>
      </c>
      <c r="N3081" s="26">
        <v>0.99</v>
      </c>
      <c r="O3081" s="27" t="s">
        <v>22</v>
      </c>
      <c r="P3081" s="8">
        <v>0.16038701750000001</v>
      </c>
      <c r="Q3081" s="24">
        <v>0.2</v>
      </c>
      <c r="R3081" t="str">
        <f>IF($Q3081*100&gt;=VLOOKUP($O3081,margin_ranges!$A$5:$C$10,2,FALSE),IF($Q3081*100&lt;=VLOOKUP($O3081,margin_ranges!$A$5:$C$10,3,FALSE)+10,"IN RANGE","ABOVE RANGE"),"BELOW RANGE")</f>
        <v>IN RANGE</v>
      </c>
      <c r="S3081">
        <f>MIN(VLOOKUP($O3081,margin_ranges!$A$5:$D$10,4,FALSE),$P3081*100)</f>
        <v>16.038701750000001</v>
      </c>
      <c r="T3081" s="29">
        <f>(1-$S3081/100)/(1-$F3081)-1</f>
        <v>9.4497742963994824E-12</v>
      </c>
      <c r="U3081" s="19" t="str">
        <f>IF(ABS(IFERROR(T3081,0))&gt;0.05,INDEX(margin_ranges!$C$13:$C$16,MATCH($F3081*100,margin_ranges!$B$13:$B$16,1)),"")</f>
        <v/>
      </c>
      <c r="V3081" t="e">
        <f>MIN(VLOOKUP($U3081,margin_ranges!$A$5:$D$10,4,FALSE),$P3081*100)</f>
        <v>#N/A</v>
      </c>
      <c r="Y3081" s="29" t="e">
        <f t="shared" si="47"/>
        <v>#N/A</v>
      </c>
    </row>
    <row r="3082" spans="1:25" x14ac:dyDescent="0.3">
      <c r="A3082" s="8" t="s">
        <v>17</v>
      </c>
      <c r="B3082" s="8" t="s">
        <v>5397</v>
      </c>
      <c r="C3082" s="8" t="s">
        <v>5398</v>
      </c>
      <c r="D3082" s="8" t="s">
        <v>5608</v>
      </c>
      <c r="E3082" s="8" t="s">
        <v>5609</v>
      </c>
      <c r="F3082" s="24">
        <v>0.158706279905548</v>
      </c>
      <c r="G3082" s="24">
        <v>0</v>
      </c>
      <c r="H3082" s="25">
        <v>8.0071999999999992</v>
      </c>
      <c r="I3082" s="25">
        <v>1.3885000000000001</v>
      </c>
      <c r="J3082" s="15">
        <v>124</v>
      </c>
      <c r="K3082" s="15">
        <v>20</v>
      </c>
      <c r="L3082" s="13">
        <v>0.1734</v>
      </c>
      <c r="M3082" s="7">
        <v>2.9716137699999998</v>
      </c>
      <c r="N3082" s="26">
        <v>2.5</v>
      </c>
      <c r="O3082" s="27" t="s">
        <v>22</v>
      </c>
      <c r="P3082" s="8">
        <v>0.1587062799</v>
      </c>
      <c r="Q3082" s="24">
        <v>0.22</v>
      </c>
      <c r="R3082" t="str">
        <f>IF($Q3082*100&gt;=VLOOKUP($O3082,margin_ranges!$A$5:$C$10,2,FALSE),IF($Q3082*100&lt;=VLOOKUP($O3082,margin_ranges!$A$5:$C$10,3,FALSE)+10,"IN RANGE","ABOVE RANGE"),"BELOW RANGE")</f>
        <v>IN RANGE</v>
      </c>
      <c r="S3082">
        <f>MIN(VLOOKUP($O3082,margin_ranges!$A$5:$D$10,4,FALSE),$P3082*100)</f>
        <v>15.870627989999999</v>
      </c>
      <c r="T3082" s="29">
        <f>(1-$S3082/100)/(1-$F3082)-1</f>
        <v>6.5945027216685048E-12</v>
      </c>
      <c r="U3082" s="19" t="str">
        <f>IF(ABS(IFERROR(T3082,0))&gt;0.05,INDEX(margin_ranges!$C$13:$C$16,MATCH($F3082*100,margin_ranges!$B$13:$B$16,1)),"")</f>
        <v/>
      </c>
      <c r="V3082" t="e">
        <f>MIN(VLOOKUP($U3082,margin_ranges!$A$5:$D$10,4,FALSE),$P3082*100)</f>
        <v>#N/A</v>
      </c>
      <c r="Y3082" s="29" t="e">
        <f t="shared" si="47"/>
        <v>#N/A</v>
      </c>
    </row>
    <row r="3083" spans="1:25" x14ac:dyDescent="0.3">
      <c r="A3083" s="8" t="s">
        <v>17</v>
      </c>
      <c r="B3083" s="8" t="s">
        <v>5397</v>
      </c>
      <c r="C3083" s="8" t="s">
        <v>5398</v>
      </c>
      <c r="D3083" s="8" t="s">
        <v>5416</v>
      </c>
      <c r="E3083" s="8" t="s">
        <v>5417</v>
      </c>
      <c r="F3083" s="24">
        <v>0.18299997490400699</v>
      </c>
      <c r="G3083" s="24">
        <v>0</v>
      </c>
      <c r="H3083" s="25">
        <v>17.856400000000001</v>
      </c>
      <c r="I3083" s="25">
        <v>0.93010000000000004</v>
      </c>
      <c r="J3083" s="15">
        <v>17</v>
      </c>
      <c r="K3083" s="15">
        <v>3</v>
      </c>
      <c r="L3083" s="13">
        <v>5.21E-2</v>
      </c>
      <c r="M3083" s="7">
        <v>0.61199508999999996</v>
      </c>
      <c r="N3083" s="26">
        <v>0.5</v>
      </c>
      <c r="O3083" s="27" t="s">
        <v>22</v>
      </c>
      <c r="P3083" s="8">
        <v>0.1829999749</v>
      </c>
      <c r="Q3083" s="24">
        <v>0.23</v>
      </c>
      <c r="R3083" t="str">
        <f>IF($Q3083*100&gt;=VLOOKUP($O3083,margin_ranges!$A$5:$C$10,2,FALSE),IF($Q3083*100&lt;=VLOOKUP($O3083,margin_ranges!$A$5:$C$10,3,FALSE)+10,"IN RANGE","ABOVE RANGE"),"BELOW RANGE")</f>
        <v>IN RANGE</v>
      </c>
      <c r="S3083">
        <f>MIN(VLOOKUP($O3083,margin_ranges!$A$5:$D$10,4,FALSE),$P3083*100)</f>
        <v>18.299997489999999</v>
      </c>
      <c r="T3083" s="29">
        <f>(1-$S3083/100)/(1-$F3083)-1</f>
        <v>4.9045212335840915E-12</v>
      </c>
      <c r="U3083" s="19" t="str">
        <f>IF(ABS(IFERROR(T3083,0))&gt;0.05,INDEX(margin_ranges!$C$13:$C$16,MATCH($F3083*100,margin_ranges!$B$13:$B$16,1)),"")</f>
        <v/>
      </c>
      <c r="V3083" t="e">
        <f>MIN(VLOOKUP($U3083,margin_ranges!$A$5:$D$10,4,FALSE),$P3083*100)</f>
        <v>#N/A</v>
      </c>
      <c r="Y3083" s="29" t="e">
        <f t="shared" si="47"/>
        <v>#N/A</v>
      </c>
    </row>
    <row r="3084" spans="1:25" x14ac:dyDescent="0.3">
      <c r="A3084" s="8" t="s">
        <v>17</v>
      </c>
      <c r="B3084" s="8" t="s">
        <v>5397</v>
      </c>
      <c r="C3084" s="8" t="s">
        <v>5398</v>
      </c>
      <c r="D3084" s="8" t="s">
        <v>5532</v>
      </c>
      <c r="E3084" s="8" t="s">
        <v>5533</v>
      </c>
      <c r="F3084" s="24">
        <v>0.149709076803723</v>
      </c>
      <c r="G3084" s="24">
        <v>0</v>
      </c>
      <c r="H3084" s="25">
        <v>5.7656999999999998</v>
      </c>
      <c r="I3084" s="25">
        <v>0.44740000000000002</v>
      </c>
      <c r="J3084" s="15">
        <v>11</v>
      </c>
      <c r="K3084" s="15">
        <v>2</v>
      </c>
      <c r="L3084" s="13">
        <v>7.7600000000000002E-2</v>
      </c>
      <c r="M3084" s="7">
        <v>0.82324763999999995</v>
      </c>
      <c r="N3084" s="26">
        <v>0.7</v>
      </c>
      <c r="O3084" s="27" t="s">
        <v>22</v>
      </c>
      <c r="P3084" s="8">
        <v>0.14970907680000001</v>
      </c>
      <c r="Q3084" s="24">
        <v>0.2</v>
      </c>
      <c r="R3084" t="str">
        <f>IF($Q3084*100&gt;=VLOOKUP($O3084,margin_ranges!$A$5:$C$10,2,FALSE),IF($Q3084*100&lt;=VLOOKUP($O3084,margin_ranges!$A$5:$C$10,3,FALSE)+10,"IN RANGE","ABOVE RANGE"),"BELOW RANGE")</f>
        <v>IN RANGE</v>
      </c>
      <c r="S3084">
        <f>MIN(VLOOKUP($O3084,margin_ranges!$A$5:$D$10,4,FALSE),$P3084*100)</f>
        <v>14.97090768</v>
      </c>
      <c r="T3084" s="29">
        <f>(1-$S3084/100)/(1-$F3084)-1</f>
        <v>4.3784975645166924E-12</v>
      </c>
      <c r="U3084" s="19" t="str">
        <f>IF(ABS(IFERROR(T3084,0))&gt;0.05,INDEX(margin_ranges!$C$13:$C$16,MATCH($F3084*100,margin_ranges!$B$13:$B$16,1)),"")</f>
        <v/>
      </c>
      <c r="V3084" t="e">
        <f>MIN(VLOOKUP($U3084,margin_ranges!$A$5:$D$10,4,FALSE),$P3084*100)</f>
        <v>#N/A</v>
      </c>
      <c r="Y3084" s="29" t="e">
        <f t="shared" si="47"/>
        <v>#N/A</v>
      </c>
    </row>
    <row r="3085" spans="1:25" x14ac:dyDescent="0.3">
      <c r="A3085" s="8" t="s">
        <v>17</v>
      </c>
      <c r="B3085" s="8" t="s">
        <v>5397</v>
      </c>
      <c r="C3085" s="8" t="s">
        <v>5398</v>
      </c>
      <c r="D3085" s="8" t="s">
        <v>12005</v>
      </c>
      <c r="E3085" s="8" t="s">
        <v>12006</v>
      </c>
      <c r="F3085" s="24">
        <v>-6.6345141395908497E-2</v>
      </c>
      <c r="G3085" s="24">
        <v>0</v>
      </c>
      <c r="H3085" s="25">
        <v>0.63819999999999999</v>
      </c>
      <c r="I3085" s="25">
        <v>0.11609999999999999</v>
      </c>
      <c r="J3085" s="15">
        <v>11</v>
      </c>
      <c r="K3085" s="15">
        <v>1</v>
      </c>
      <c r="L3085" s="13">
        <v>0.18190000000000001</v>
      </c>
      <c r="M3085" s="7">
        <v>3.2728615400000001</v>
      </c>
      <c r="N3085" s="26">
        <v>3.49</v>
      </c>
      <c r="O3085" s="27" t="s">
        <v>22</v>
      </c>
      <c r="P3085" s="8">
        <v>-6.6345141400000002E-2</v>
      </c>
      <c r="Q3085" s="24">
        <v>0.25</v>
      </c>
      <c r="R3085" t="str">
        <f>IF($Q3085*100&gt;=VLOOKUP($O3085,margin_ranges!$A$5:$C$10,2,FALSE),IF($Q3085*100&lt;=VLOOKUP($O3085,margin_ranges!$A$5:$C$10,3,FALSE)+10,"IN RANGE","ABOVE RANGE"),"BELOW RANGE")</f>
        <v>IN RANGE</v>
      </c>
      <c r="S3085">
        <f>MIN(VLOOKUP($O3085,margin_ranges!$A$5:$D$10,4,FALSE),$P3085*100)</f>
        <v>-6.6345141400000003</v>
      </c>
      <c r="T3085" s="29">
        <f>(1-$S3085/100)/(1-$F3085)-1</f>
        <v>3.837152817709466E-12</v>
      </c>
      <c r="U3085" s="19" t="str">
        <f>IF(ABS(IFERROR(T3085,0))&gt;0.05,INDEX(margin_ranges!$C$13:$C$16,MATCH($F3085*100,margin_ranges!$B$13:$B$16,1)),"")</f>
        <v/>
      </c>
      <c r="V3085" t="e">
        <f>MIN(VLOOKUP($U3085,margin_ranges!$A$5:$D$10,4,FALSE),$P3085*100)</f>
        <v>#N/A</v>
      </c>
      <c r="Y3085" s="29" t="e">
        <f t="shared" si="47"/>
        <v>#N/A</v>
      </c>
    </row>
    <row r="3086" spans="1:25" x14ac:dyDescent="0.3">
      <c r="A3086" s="8" t="s">
        <v>17</v>
      </c>
      <c r="B3086" s="8" t="s">
        <v>5397</v>
      </c>
      <c r="C3086" s="8" t="s">
        <v>5398</v>
      </c>
      <c r="D3086" s="8" t="s">
        <v>5434</v>
      </c>
      <c r="E3086" s="8" t="s">
        <v>5435</v>
      </c>
      <c r="F3086" s="24">
        <v>0.21027544230270101</v>
      </c>
      <c r="G3086" s="24">
        <v>1</v>
      </c>
      <c r="H3086" s="25">
        <v>288.1816</v>
      </c>
      <c r="I3086" s="25">
        <v>27.784600000000001</v>
      </c>
      <c r="J3086" s="15">
        <v>1161</v>
      </c>
      <c r="K3086" s="15">
        <v>312</v>
      </c>
      <c r="L3086" s="13">
        <v>9.64E-2</v>
      </c>
      <c r="M3086" s="7">
        <v>1.3928907100000001</v>
      </c>
      <c r="N3086" s="26">
        <v>1.1000000000000001</v>
      </c>
      <c r="O3086" s="27" t="s">
        <v>22</v>
      </c>
      <c r="P3086" s="8">
        <v>0.2102754423</v>
      </c>
      <c r="Q3086" s="24">
        <v>0.31</v>
      </c>
      <c r="R3086" t="str">
        <f>IF($Q3086*100&gt;=VLOOKUP($O3086,margin_ranges!$A$5:$C$10,2,FALSE),IF($Q3086*100&lt;=VLOOKUP($O3086,margin_ranges!$A$5:$C$10,3,FALSE)+10,"IN RANGE","ABOVE RANGE"),"BELOW RANGE")</f>
        <v>IN RANGE</v>
      </c>
      <c r="S3086">
        <f>MIN(VLOOKUP($O3086,margin_ranges!$A$5:$D$10,4,FALSE),$P3086*100)</f>
        <v>21.02754423</v>
      </c>
      <c r="T3086" s="29">
        <f>(1-$S3086/100)/(1-$F3086)-1</f>
        <v>3.4201530496602572E-12</v>
      </c>
      <c r="U3086" s="19" t="str">
        <f>IF(ABS(IFERROR(T3086,0))&gt;0.05,INDEX(margin_ranges!$C$13:$C$16,MATCH($F3086*100,margin_ranges!$B$13:$B$16,1)),"")</f>
        <v/>
      </c>
      <c r="V3086" t="e">
        <f>MIN(VLOOKUP($U3086,margin_ranges!$A$5:$D$10,4,FALSE),$P3086*100)</f>
        <v>#N/A</v>
      </c>
      <c r="Y3086" s="29" t="e">
        <f t="shared" ref="Y3086:Y3149" si="48">(1-$V3086/100)/(1-$F3086)-1</f>
        <v>#N/A</v>
      </c>
    </row>
    <row r="3087" spans="1:25" x14ac:dyDescent="0.3">
      <c r="A3087" s="8" t="s">
        <v>17</v>
      </c>
      <c r="B3087" s="8" t="s">
        <v>5397</v>
      </c>
      <c r="C3087" s="8" t="s">
        <v>5398</v>
      </c>
      <c r="D3087" s="8" t="s">
        <v>12026</v>
      </c>
      <c r="E3087" s="8" t="s">
        <v>12027</v>
      </c>
      <c r="F3087" s="24">
        <v>1.7066180302240701E-2</v>
      </c>
      <c r="G3087" s="24">
        <v>0</v>
      </c>
      <c r="H3087" s="25">
        <v>6.484</v>
      </c>
      <c r="I3087" s="25">
        <v>0.57489999999999997</v>
      </c>
      <c r="J3087" s="15">
        <v>26</v>
      </c>
      <c r="K3087" s="15">
        <v>6</v>
      </c>
      <c r="L3087" s="13">
        <v>8.8700000000000001E-2</v>
      </c>
      <c r="M3087" s="7">
        <v>1.52604374</v>
      </c>
      <c r="N3087" s="26">
        <v>1.5</v>
      </c>
      <c r="O3087" s="27" t="s">
        <v>22</v>
      </c>
      <c r="P3087" s="8">
        <v>1.7066180300000001E-2</v>
      </c>
      <c r="Q3087" s="24">
        <v>0.25</v>
      </c>
      <c r="R3087" t="str">
        <f>IF($Q3087*100&gt;=VLOOKUP($O3087,margin_ranges!$A$5:$C$10,2,FALSE),IF($Q3087*100&lt;=VLOOKUP($O3087,margin_ranges!$A$5:$C$10,3,FALSE)+10,"IN RANGE","ABOVE RANGE"),"BELOW RANGE")</f>
        <v>IN RANGE</v>
      </c>
      <c r="S3087">
        <f>MIN(VLOOKUP($O3087,margin_ranges!$A$5:$D$10,4,FALSE),$P3087*100)</f>
        <v>1.70661803</v>
      </c>
      <c r="T3087" s="29">
        <f>(1-$S3087/100)/(1-$F3087)-1</f>
        <v>2.2797319587652964E-12</v>
      </c>
      <c r="U3087" s="19" t="str">
        <f>IF(ABS(IFERROR(T3087,0))&gt;0.05,INDEX(margin_ranges!$C$13:$C$16,MATCH($F3087*100,margin_ranges!$B$13:$B$16,1)),"")</f>
        <v/>
      </c>
      <c r="V3087" t="e">
        <f>MIN(VLOOKUP($U3087,margin_ranges!$A$5:$D$10,4,FALSE),$P3087*100)</f>
        <v>#N/A</v>
      </c>
      <c r="Y3087" s="29" t="e">
        <f t="shared" si="48"/>
        <v>#N/A</v>
      </c>
    </row>
    <row r="3088" spans="1:25" x14ac:dyDescent="0.3">
      <c r="A3088" s="8" t="s">
        <v>17</v>
      </c>
      <c r="B3088" s="8" t="s">
        <v>5397</v>
      </c>
      <c r="C3088" s="8" t="s">
        <v>5398</v>
      </c>
      <c r="D3088" s="8" t="s">
        <v>12036</v>
      </c>
      <c r="E3088" s="8" t="s">
        <v>12037</v>
      </c>
      <c r="F3088" s="24">
        <v>9.7815245020753498E-3</v>
      </c>
      <c r="G3088" s="24">
        <v>0</v>
      </c>
      <c r="H3088" s="25">
        <v>0.31940000000000002</v>
      </c>
      <c r="I3088" s="25">
        <v>8.7900000000000006E-2</v>
      </c>
      <c r="J3088" s="15">
        <v>7</v>
      </c>
      <c r="K3088" s="15">
        <v>1</v>
      </c>
      <c r="L3088" s="13">
        <v>0.27529999999999999</v>
      </c>
      <c r="M3088" s="7">
        <v>2.5246953699999999</v>
      </c>
      <c r="N3088" s="26">
        <v>2.5</v>
      </c>
      <c r="O3088" s="27" t="s">
        <v>22</v>
      </c>
      <c r="P3088" s="8">
        <v>9.7815244999999995E-3</v>
      </c>
      <c r="Q3088" s="24">
        <v>0.25</v>
      </c>
      <c r="R3088" t="str">
        <f>IF($Q3088*100&gt;=VLOOKUP($O3088,margin_ranges!$A$5:$C$10,2,FALSE),IF($Q3088*100&lt;=VLOOKUP($O3088,margin_ranges!$A$5:$C$10,3,FALSE)+10,"IN RANGE","ABOVE RANGE"),"BELOW RANGE")</f>
        <v>IN RANGE</v>
      </c>
      <c r="S3088">
        <f>MIN(VLOOKUP($O3088,margin_ranges!$A$5:$D$10,4,FALSE),$P3088*100)</f>
        <v>0.97815244999999995</v>
      </c>
      <c r="T3088" s="29">
        <f>(1-$S3088/100)/(1-$F3088)-1</f>
        <v>2.0958790258873705E-12</v>
      </c>
      <c r="U3088" s="19" t="str">
        <f>IF(ABS(IFERROR(T3088,0))&gt;0.05,INDEX(margin_ranges!$C$13:$C$16,MATCH($F3088*100,margin_ranges!$B$13:$B$16,1)),"")</f>
        <v/>
      </c>
      <c r="V3088" t="e">
        <f>MIN(VLOOKUP($U3088,margin_ranges!$A$5:$D$10,4,FALSE),$P3088*100)</f>
        <v>#N/A</v>
      </c>
      <c r="Y3088" s="29" t="e">
        <f t="shared" si="48"/>
        <v>#N/A</v>
      </c>
    </row>
    <row r="3089" spans="1:25" x14ac:dyDescent="0.3">
      <c r="A3089" s="8" t="s">
        <v>17</v>
      </c>
      <c r="B3089" s="8" t="s">
        <v>5397</v>
      </c>
      <c r="C3089" s="8" t="s">
        <v>5398</v>
      </c>
      <c r="D3089" s="8" t="s">
        <v>12009</v>
      </c>
      <c r="E3089" s="8" t="s">
        <v>12010</v>
      </c>
      <c r="F3089" s="24">
        <v>3.2499969907435301E-4</v>
      </c>
      <c r="G3089" s="24">
        <v>0</v>
      </c>
      <c r="H3089" s="25">
        <v>0.67290000000000005</v>
      </c>
      <c r="I3089" s="25">
        <v>0.23730000000000001</v>
      </c>
      <c r="J3089" s="15">
        <v>18</v>
      </c>
      <c r="K3089" s="15">
        <v>2</v>
      </c>
      <c r="L3089" s="13">
        <v>0.35260000000000002</v>
      </c>
      <c r="M3089" s="7">
        <v>2.5008127600000001</v>
      </c>
      <c r="N3089" s="26">
        <v>2.5</v>
      </c>
      <c r="O3089" s="27" t="s">
        <v>22</v>
      </c>
      <c r="P3089" s="8">
        <v>3.2499969999999999E-4</v>
      </c>
      <c r="Q3089" s="24">
        <v>0.25</v>
      </c>
      <c r="R3089" t="str">
        <f>IF($Q3089*100&gt;=VLOOKUP($O3089,margin_ranges!$A$5:$C$10,2,FALSE),IF($Q3089*100&lt;=VLOOKUP($O3089,margin_ranges!$A$5:$C$10,3,FALSE)+10,"IN RANGE","ABOVE RANGE"),"BELOW RANGE")</f>
        <v>IN RANGE</v>
      </c>
      <c r="S3089">
        <f>MIN(VLOOKUP($O3089,margin_ranges!$A$5:$D$10,4,FALSE),$P3089*100)</f>
        <v>3.2499969999999996E-2</v>
      </c>
      <c r="T3089" s="29">
        <f>(1-$S3089/100)/(1-$F3089)-1</f>
        <v>-9.2592600253738055E-13</v>
      </c>
      <c r="U3089" s="19" t="str">
        <f>IF(ABS(IFERROR(T3089,0))&gt;0.05,INDEX(margin_ranges!$C$13:$C$16,MATCH($F3089*100,margin_ranges!$B$13:$B$16,1)),"")</f>
        <v/>
      </c>
      <c r="V3089" t="e">
        <f>MIN(VLOOKUP($U3089,margin_ranges!$A$5:$D$10,4,FALSE),$P3089*100)</f>
        <v>#N/A</v>
      </c>
      <c r="Y3089" s="29" t="e">
        <f t="shared" si="48"/>
        <v>#N/A</v>
      </c>
    </row>
    <row r="3090" spans="1:25" x14ac:dyDescent="0.3">
      <c r="A3090" s="8" t="s">
        <v>17</v>
      </c>
      <c r="B3090" s="8" t="s">
        <v>5397</v>
      </c>
      <c r="C3090" s="8" t="s">
        <v>5398</v>
      </c>
      <c r="D3090" s="8" t="s">
        <v>5569</v>
      </c>
      <c r="E3090" s="8" t="s">
        <v>5570</v>
      </c>
      <c r="F3090" s="24">
        <v>-2.0825049701789201E-2</v>
      </c>
      <c r="G3090" s="24">
        <v>0</v>
      </c>
      <c r="H3090" s="25">
        <v>3.1600999999999999</v>
      </c>
      <c r="I3090" s="25">
        <v>7.7200000000000005E-2</v>
      </c>
      <c r="J3090" s="15">
        <v>9</v>
      </c>
      <c r="K3090" s="15">
        <v>2</v>
      </c>
      <c r="L3090" s="13">
        <v>2.4400000000000002E-2</v>
      </c>
      <c r="M3090" s="7">
        <v>3.9086031499999998</v>
      </c>
      <c r="N3090" s="26">
        <v>3.99</v>
      </c>
      <c r="O3090" s="27" t="s">
        <v>22</v>
      </c>
      <c r="P3090" s="8">
        <v>-2.0825049700000001E-2</v>
      </c>
      <c r="Q3090" s="24">
        <v>0.1</v>
      </c>
      <c r="R3090" t="str">
        <f>IF($Q3090*100&gt;=VLOOKUP($O3090,margin_ranges!$A$5:$C$10,2,FALSE),IF($Q3090*100&lt;=VLOOKUP($O3090,margin_ranges!$A$5:$C$10,3,FALSE)+10,"IN RANGE","ABOVE RANGE"),"BELOW RANGE")</f>
        <v>BELOW RANGE</v>
      </c>
      <c r="S3090">
        <f>MIN(VLOOKUP($O3090,margin_ranges!$A$5:$D$10,4,FALSE),$P3090*100)</f>
        <v>-2.08250497</v>
      </c>
      <c r="T3090" s="29">
        <f>(1-$S3090/100)/(1-$F3090)-1</f>
        <v>-1.7527090889757346E-12</v>
      </c>
      <c r="U3090" s="19" t="str">
        <f>IF(ABS(IFERROR(T3090,0))&gt;0.05,INDEX(margin_ranges!$C$13:$C$16,MATCH($F3090*100,margin_ranges!$B$13:$B$16,1)),"")</f>
        <v/>
      </c>
      <c r="V3090" t="e">
        <f>MIN(VLOOKUP($U3090,margin_ranges!$A$5:$D$10,4,FALSE),$P3090*100)</f>
        <v>#N/A</v>
      </c>
      <c r="Y3090" s="29" t="e">
        <f t="shared" si="48"/>
        <v>#N/A</v>
      </c>
    </row>
    <row r="3091" spans="1:25" x14ac:dyDescent="0.3">
      <c r="A3091" s="8" t="s">
        <v>17</v>
      </c>
      <c r="B3091" s="8" t="s">
        <v>5397</v>
      </c>
      <c r="C3091" s="8" t="s">
        <v>5398</v>
      </c>
      <c r="D3091" s="28" t="s">
        <v>5430</v>
      </c>
      <c r="E3091" s="8" t="s">
        <v>5431</v>
      </c>
      <c r="F3091" s="24">
        <v>0.17569885409824099</v>
      </c>
      <c r="G3091" s="24">
        <v>0</v>
      </c>
      <c r="H3091" s="25">
        <v>7.8380000000000001</v>
      </c>
      <c r="I3091" s="25">
        <v>0.12909999999999999</v>
      </c>
      <c r="J3091" s="15">
        <v>12</v>
      </c>
      <c r="K3091" s="15">
        <v>2</v>
      </c>
      <c r="L3091" s="13">
        <v>1.6500000000000001E-2</v>
      </c>
      <c r="M3091" s="7">
        <v>3.0328721600000002</v>
      </c>
      <c r="N3091" s="26">
        <v>2.5</v>
      </c>
      <c r="O3091" s="27" t="s">
        <v>22</v>
      </c>
      <c r="P3091" s="8">
        <v>0.1756988541</v>
      </c>
      <c r="Q3091" s="24">
        <v>0.2</v>
      </c>
      <c r="R3091" t="str">
        <f>IF($Q3091*100&gt;=VLOOKUP($O3091,margin_ranges!$A$5:$C$10,2,FALSE),IF($Q3091*100&lt;=VLOOKUP($O3091,margin_ranges!$A$5:$C$10,3,FALSE)+10,"IN RANGE","ABOVE RANGE"),"BELOW RANGE")</f>
        <v>IN RANGE</v>
      </c>
      <c r="S3091">
        <f>MIN(VLOOKUP($O3091,margin_ranges!$A$5:$D$10,4,FALSE),$P3091*100)</f>
        <v>17.569885410000001</v>
      </c>
      <c r="T3091" s="29">
        <f>(1-$S3091/100)/(1-$F3091)-1</f>
        <v>-2.1339596756320134E-12</v>
      </c>
      <c r="U3091" s="19" t="str">
        <f>IF(ABS(IFERROR(T3091,0))&gt;0.05,INDEX(margin_ranges!$C$13:$C$16,MATCH($F3091*100,margin_ranges!$B$13:$B$16,1)),"")</f>
        <v/>
      </c>
      <c r="V3091" t="e">
        <f>MIN(VLOOKUP($U3091,margin_ranges!$A$5:$D$10,4,FALSE),$P3091*100)</f>
        <v>#N/A</v>
      </c>
      <c r="Y3091" s="29" t="e">
        <f t="shared" si="48"/>
        <v>#N/A</v>
      </c>
    </row>
    <row r="3092" spans="1:25" x14ac:dyDescent="0.3">
      <c r="A3092" s="8" t="s">
        <v>17</v>
      </c>
      <c r="B3092" s="8" t="s">
        <v>5397</v>
      </c>
      <c r="C3092" s="8" t="s">
        <v>5398</v>
      </c>
      <c r="D3092" s="8" t="s">
        <v>5629</v>
      </c>
      <c r="E3092" s="8" t="s">
        <v>5630</v>
      </c>
      <c r="F3092" s="24">
        <v>0.205391928697503</v>
      </c>
      <c r="G3092" s="24">
        <v>0</v>
      </c>
      <c r="H3092" s="25">
        <v>43.584499999999998</v>
      </c>
      <c r="I3092" s="25">
        <v>0.8266</v>
      </c>
      <c r="J3092" s="15">
        <v>46</v>
      </c>
      <c r="K3092" s="15">
        <v>10</v>
      </c>
      <c r="L3092" s="13">
        <v>1.9E-2</v>
      </c>
      <c r="M3092" s="7">
        <v>1.8751382599999999</v>
      </c>
      <c r="N3092" s="26">
        <v>1.49</v>
      </c>
      <c r="O3092" s="27" t="s">
        <v>22</v>
      </c>
      <c r="P3092" s="8">
        <v>0.2053919287</v>
      </c>
      <c r="Q3092" s="24">
        <v>0.23</v>
      </c>
      <c r="R3092" t="str">
        <f>IF($Q3092*100&gt;=VLOOKUP($O3092,margin_ranges!$A$5:$C$10,2,FALSE),IF($Q3092*100&lt;=VLOOKUP($O3092,margin_ranges!$A$5:$C$10,3,FALSE)+10,"IN RANGE","ABOVE RANGE"),"BELOW RANGE")</f>
        <v>IN RANGE</v>
      </c>
      <c r="S3092">
        <f>MIN(VLOOKUP($O3092,margin_ranges!$A$5:$D$10,4,FALSE),$P3092*100)</f>
        <v>20.539192870000001</v>
      </c>
      <c r="T3092" s="29">
        <f>(1-$S3092/100)/(1-$F3092)-1</f>
        <v>-3.1424862712015056E-12</v>
      </c>
      <c r="U3092" s="19" t="str">
        <f>IF(ABS(IFERROR(T3092,0))&gt;0.05,INDEX(margin_ranges!$C$13:$C$16,MATCH($F3092*100,margin_ranges!$B$13:$B$16,1)),"")</f>
        <v/>
      </c>
      <c r="V3092" t="e">
        <f>MIN(VLOOKUP($U3092,margin_ranges!$A$5:$D$10,4,FALSE),$P3092*100)</f>
        <v>#N/A</v>
      </c>
      <c r="Y3092" s="29" t="e">
        <f t="shared" si="48"/>
        <v>#N/A</v>
      </c>
    </row>
    <row r="3093" spans="1:25" x14ac:dyDescent="0.3">
      <c r="A3093" s="8" t="s">
        <v>17</v>
      </c>
      <c r="B3093" s="8" t="s">
        <v>5397</v>
      </c>
      <c r="C3093" s="8" t="s">
        <v>5398</v>
      </c>
      <c r="D3093" s="8" t="s">
        <v>12003</v>
      </c>
      <c r="E3093" s="8" t="s">
        <v>12004</v>
      </c>
      <c r="F3093" s="24">
        <v>-0.110304801010739</v>
      </c>
      <c r="G3093" s="24">
        <v>0</v>
      </c>
      <c r="H3093" s="25">
        <v>4.4405999999999999</v>
      </c>
      <c r="I3093" s="25">
        <v>0.56850000000000001</v>
      </c>
      <c r="J3093" s="15">
        <v>24</v>
      </c>
      <c r="K3093" s="15">
        <v>5</v>
      </c>
      <c r="L3093" s="13">
        <v>0.128</v>
      </c>
      <c r="M3093" s="7">
        <v>1.4320392</v>
      </c>
      <c r="N3093" s="26">
        <v>1.59</v>
      </c>
      <c r="O3093" s="27" t="s">
        <v>22</v>
      </c>
      <c r="P3093" s="8">
        <v>-0.11030480099999999</v>
      </c>
      <c r="Q3093" s="24">
        <v>0.25</v>
      </c>
      <c r="R3093" t="str">
        <f>IF($Q3093*100&gt;=VLOOKUP($O3093,margin_ranges!$A$5:$C$10,2,FALSE),IF($Q3093*100&lt;=VLOOKUP($O3093,margin_ranges!$A$5:$C$10,3,FALSE)+10,"IN RANGE","ABOVE RANGE"),"BELOW RANGE")</f>
        <v>IN RANGE</v>
      </c>
      <c r="S3093">
        <f>MIN(VLOOKUP($O3093,margin_ranges!$A$5:$D$10,4,FALSE),$P3093*100)</f>
        <v>-11.0304801</v>
      </c>
      <c r="T3093" s="29">
        <f>(1-$S3093/100)/(1-$F3093)-1</f>
        <v>-9.6720409459294387E-12</v>
      </c>
      <c r="U3093" s="19" t="str">
        <f>IF(ABS(IFERROR(T3093,0))&gt;0.05,INDEX(margin_ranges!$C$13:$C$16,MATCH($F3093*100,margin_ranges!$B$13:$B$16,1)),"")</f>
        <v/>
      </c>
      <c r="V3093" t="e">
        <f>MIN(VLOOKUP($U3093,margin_ranges!$A$5:$D$10,4,FALSE),$P3093*100)</f>
        <v>#N/A</v>
      </c>
      <c r="Y3093" s="29" t="e">
        <f t="shared" si="48"/>
        <v>#N/A</v>
      </c>
    </row>
    <row r="3094" spans="1:25" x14ac:dyDescent="0.3">
      <c r="A3094" s="8" t="s">
        <v>17</v>
      </c>
      <c r="B3094" s="8" t="s">
        <v>5397</v>
      </c>
      <c r="C3094" s="8" t="s">
        <v>5398</v>
      </c>
      <c r="D3094" s="8" t="s">
        <v>5587</v>
      </c>
      <c r="E3094" s="8" t="s">
        <v>5588</v>
      </c>
      <c r="F3094" s="24">
        <v>0.27414483689249602</v>
      </c>
      <c r="G3094" s="24">
        <v>0</v>
      </c>
      <c r="H3094" s="25">
        <v>1.6167</v>
      </c>
      <c r="I3094" s="25">
        <v>0.60509999999999997</v>
      </c>
      <c r="J3094" s="15">
        <v>30</v>
      </c>
      <c r="K3094" s="15">
        <v>7</v>
      </c>
      <c r="L3094" s="13">
        <v>0.37430000000000002</v>
      </c>
      <c r="M3094" s="7">
        <v>1.6532223800000001</v>
      </c>
      <c r="N3094" s="26">
        <v>1.2</v>
      </c>
      <c r="O3094" s="27" t="s">
        <v>22</v>
      </c>
      <c r="P3094" s="8">
        <v>0.27414483690000002</v>
      </c>
      <c r="Q3094" s="24">
        <v>0.28999999999999998</v>
      </c>
      <c r="R3094" t="str">
        <f>IF($Q3094*100&gt;=VLOOKUP($O3094,margin_ranges!$A$5:$C$10,2,FALSE),IF($Q3094*100&lt;=VLOOKUP($O3094,margin_ranges!$A$5:$C$10,3,FALSE)+10,"IN RANGE","ABOVE RANGE"),"BELOW RANGE")</f>
        <v>IN RANGE</v>
      </c>
      <c r="S3094">
        <f>MIN(VLOOKUP($O3094,margin_ranges!$A$5:$D$10,4,FALSE),$P3094*100)</f>
        <v>27.414483690000001</v>
      </c>
      <c r="T3094" s="29">
        <f>(1-$S3094/100)/(1-$F3094)-1</f>
        <v>-1.0338174760704533E-11</v>
      </c>
      <c r="U3094" s="19" t="str">
        <f>IF(ABS(IFERROR(T3094,0))&gt;0.05,INDEX(margin_ranges!$C$13:$C$16,MATCH($F3094*100,margin_ranges!$B$13:$B$16,1)),"")</f>
        <v/>
      </c>
      <c r="V3094" t="e">
        <f>MIN(VLOOKUP($U3094,margin_ranges!$A$5:$D$10,4,FALSE),$P3094*100)</f>
        <v>#N/A</v>
      </c>
      <c r="Y3094" s="29" t="e">
        <f t="shared" si="48"/>
        <v>#N/A</v>
      </c>
    </row>
    <row r="3095" spans="1:25" x14ac:dyDescent="0.3">
      <c r="A3095" s="8" t="s">
        <v>17</v>
      </c>
      <c r="B3095" s="8" t="s">
        <v>5397</v>
      </c>
      <c r="C3095" s="8" t="s">
        <v>5398</v>
      </c>
      <c r="D3095" s="8" t="s">
        <v>5446</v>
      </c>
      <c r="E3095" s="8" t="s">
        <v>5447</v>
      </c>
      <c r="F3095" s="24">
        <v>0.21522608459159701</v>
      </c>
      <c r="G3095" s="24">
        <v>0</v>
      </c>
      <c r="H3095" s="25">
        <v>1.3321000000000001</v>
      </c>
      <c r="I3095" s="25">
        <v>0.55649999999999999</v>
      </c>
      <c r="J3095" s="15">
        <v>21</v>
      </c>
      <c r="K3095" s="15">
        <v>5</v>
      </c>
      <c r="L3095" s="13">
        <v>0.41770000000000002</v>
      </c>
      <c r="M3095" s="7">
        <v>1.2742523400000001</v>
      </c>
      <c r="N3095" s="26">
        <v>1</v>
      </c>
      <c r="O3095" s="27" t="s">
        <v>22</v>
      </c>
      <c r="P3095" s="8">
        <v>0.21522608460000001</v>
      </c>
      <c r="Q3095" s="24">
        <v>0.28999999999999998</v>
      </c>
      <c r="R3095" t="str">
        <f>IF($Q3095*100&gt;=VLOOKUP($O3095,margin_ranges!$A$5:$C$10,2,FALSE),IF($Q3095*100&lt;=VLOOKUP($O3095,margin_ranges!$A$5:$C$10,3,FALSE)+10,"IN RANGE","ABOVE RANGE"),"BELOW RANGE")</f>
        <v>IN RANGE</v>
      </c>
      <c r="S3095">
        <f>MIN(VLOOKUP($O3095,margin_ranges!$A$5:$D$10,4,FALSE),$P3095*100)</f>
        <v>21.522608460000001</v>
      </c>
      <c r="T3095" s="29">
        <f>(1-$S3095/100)/(1-$F3095)-1</f>
        <v>-1.0707656983299785E-11</v>
      </c>
      <c r="U3095" s="19" t="str">
        <f>IF(ABS(IFERROR(T3095,0))&gt;0.05,INDEX(margin_ranges!$C$13:$C$16,MATCH($F3095*100,margin_ranges!$B$13:$B$16,1)),"")</f>
        <v/>
      </c>
      <c r="V3095" t="e">
        <f>MIN(VLOOKUP($U3095,margin_ranges!$A$5:$D$10,4,FALSE),$P3095*100)</f>
        <v>#N/A</v>
      </c>
      <c r="Y3095" s="29" t="e">
        <f t="shared" si="48"/>
        <v>#N/A</v>
      </c>
    </row>
    <row r="3096" spans="1:25" x14ac:dyDescent="0.3">
      <c r="A3096" s="8" t="s">
        <v>17</v>
      </c>
      <c r="B3096" s="8" t="s">
        <v>5397</v>
      </c>
      <c r="C3096" s="8" t="s">
        <v>5398</v>
      </c>
      <c r="D3096" s="8" t="s">
        <v>12040</v>
      </c>
      <c r="E3096" s="8" t="s">
        <v>12041</v>
      </c>
      <c r="F3096" s="24">
        <v>-9.6376886112045201E-2</v>
      </c>
      <c r="G3096" s="24">
        <v>0</v>
      </c>
      <c r="H3096" s="25">
        <v>9.2116000000000007</v>
      </c>
      <c r="I3096" s="25">
        <v>3.7568999999999999</v>
      </c>
      <c r="J3096" s="15">
        <v>154</v>
      </c>
      <c r="K3096" s="15">
        <v>39</v>
      </c>
      <c r="L3096" s="13">
        <v>0.4078</v>
      </c>
      <c r="M3096" s="7">
        <v>1.3681426699999999</v>
      </c>
      <c r="N3096" s="26">
        <v>1.5</v>
      </c>
      <c r="O3096" s="27" t="s">
        <v>22</v>
      </c>
      <c r="P3096" s="8">
        <v>-9.6376886100000003E-2</v>
      </c>
      <c r="Q3096" s="24">
        <v>0.25</v>
      </c>
      <c r="R3096" t="str">
        <f>IF($Q3096*100&gt;=VLOOKUP($O3096,margin_ranges!$A$5:$C$10,2,FALSE),IF($Q3096*100&lt;=VLOOKUP($O3096,margin_ranges!$A$5:$C$10,3,FALSE)+10,"IN RANGE","ABOVE RANGE"),"BELOW RANGE")</f>
        <v>IN RANGE</v>
      </c>
      <c r="S3096">
        <f>MIN(VLOOKUP($O3096,margin_ranges!$A$5:$D$10,4,FALSE),$P3096*100)</f>
        <v>-9.6376886099999997</v>
      </c>
      <c r="T3096" s="29">
        <f>(1-$S3096/100)/(1-$F3096)-1</f>
        <v>-1.0986433984783162E-11</v>
      </c>
      <c r="U3096" s="19" t="str">
        <f>IF(ABS(IFERROR(T3096,0))&gt;0.05,INDEX(margin_ranges!$C$13:$C$16,MATCH($F3096*100,margin_ranges!$B$13:$B$16,1)),"")</f>
        <v/>
      </c>
      <c r="V3096" t="e">
        <f>MIN(VLOOKUP($U3096,margin_ranges!$A$5:$D$10,4,FALSE),$P3096*100)</f>
        <v>#N/A</v>
      </c>
      <c r="Y3096" s="29" t="e">
        <f t="shared" si="48"/>
        <v>#N/A</v>
      </c>
    </row>
    <row r="3097" spans="1:25" x14ac:dyDescent="0.3">
      <c r="A3097" s="8" t="s">
        <v>17</v>
      </c>
      <c r="B3097" s="8" t="s">
        <v>5397</v>
      </c>
      <c r="C3097" s="8" t="s">
        <v>5398</v>
      </c>
      <c r="D3097" s="8" t="s">
        <v>5610</v>
      </c>
      <c r="E3097" s="8" t="s">
        <v>12035</v>
      </c>
      <c r="F3097" s="24">
        <v>0.27237745059194501</v>
      </c>
      <c r="G3097" s="24">
        <v>0</v>
      </c>
      <c r="H3097" s="25">
        <v>2.3525999999999998</v>
      </c>
      <c r="I3097" s="25">
        <v>0.28029999999999999</v>
      </c>
      <c r="J3097" s="15">
        <v>14</v>
      </c>
      <c r="K3097" s="15">
        <v>3</v>
      </c>
      <c r="L3097" s="13">
        <v>0.1191</v>
      </c>
      <c r="M3097" s="7">
        <v>1.6079765500000001</v>
      </c>
      <c r="N3097" s="26">
        <v>1.17</v>
      </c>
      <c r="O3097" s="27" t="s">
        <v>22</v>
      </c>
      <c r="P3097" s="8">
        <v>0.27237745060000002</v>
      </c>
      <c r="Q3097" s="24">
        <v>0.28999999999999998</v>
      </c>
      <c r="R3097" t="str">
        <f>IF($Q3097*100&gt;=VLOOKUP($O3097,margin_ranges!$A$5:$C$10,2,FALSE),IF($Q3097*100&lt;=VLOOKUP($O3097,margin_ranges!$A$5:$C$10,3,FALSE)+10,"IN RANGE","ABOVE RANGE"),"BELOW RANGE")</f>
        <v>IN RANGE</v>
      </c>
      <c r="S3097">
        <f>MIN(VLOOKUP($O3097,margin_ranges!$A$5:$D$10,4,FALSE),$P3097*100)</f>
        <v>27.237745060000002</v>
      </c>
      <c r="T3097" s="29">
        <f>(1-$S3097/100)/(1-$F3097)-1</f>
        <v>-1.1070477867747286E-11</v>
      </c>
      <c r="U3097" s="19" t="str">
        <f>IF(ABS(IFERROR(T3097,0))&gt;0.05,INDEX(margin_ranges!$C$13:$C$16,MATCH($F3097*100,margin_ranges!$B$13:$B$16,1)),"")</f>
        <v/>
      </c>
      <c r="V3097" t="e">
        <f>MIN(VLOOKUP($U3097,margin_ranges!$A$5:$D$10,4,FALSE),$P3097*100)</f>
        <v>#N/A</v>
      </c>
      <c r="Y3097" s="29" t="e">
        <f t="shared" si="48"/>
        <v>#N/A</v>
      </c>
    </row>
    <row r="3098" spans="1:25" x14ac:dyDescent="0.3">
      <c r="A3098" s="8" t="s">
        <v>17</v>
      </c>
      <c r="B3098" s="8" t="s">
        <v>5397</v>
      </c>
      <c r="C3098" s="8" t="s">
        <v>5398</v>
      </c>
      <c r="D3098" s="8" t="s">
        <v>11996</v>
      </c>
      <c r="E3098" s="8" t="s">
        <v>11997</v>
      </c>
      <c r="F3098" s="24">
        <v>-8.48719991686008E-3</v>
      </c>
      <c r="G3098" s="24">
        <v>1</v>
      </c>
      <c r="H3098" s="25">
        <v>56.221899999999998</v>
      </c>
      <c r="I3098" s="25">
        <v>0.34660000000000002</v>
      </c>
      <c r="J3098" s="15">
        <v>12</v>
      </c>
      <c r="K3098" s="15">
        <v>0</v>
      </c>
      <c r="L3098" s="13">
        <v>6.1999999999999998E-3</v>
      </c>
      <c r="M3098" s="7">
        <v>1.1899010699999999</v>
      </c>
      <c r="N3098" s="26">
        <v>1.2</v>
      </c>
      <c r="O3098" s="27" t="s">
        <v>22</v>
      </c>
      <c r="P3098" s="8">
        <v>-8.4871999000000007E-3</v>
      </c>
      <c r="Q3098" s="24">
        <v>0.25</v>
      </c>
      <c r="R3098" t="str">
        <f>IF($Q3098*100&gt;=VLOOKUP($O3098,margin_ranges!$A$5:$C$10,2,FALSE),IF($Q3098*100&lt;=VLOOKUP($O3098,margin_ranges!$A$5:$C$10,3,FALSE)+10,"IN RANGE","ABOVE RANGE"),"BELOW RANGE")</f>
        <v>IN RANGE</v>
      </c>
      <c r="S3098">
        <f>MIN(VLOOKUP($O3098,margin_ranges!$A$5:$D$10,4,FALSE),$P3098*100)</f>
        <v>-0.84871999000000009</v>
      </c>
      <c r="T3098" s="29">
        <f>(1-$S3098/100)/(1-$F3098)-1</f>
        <v>-1.6718182394015457E-11</v>
      </c>
      <c r="U3098" s="19" t="str">
        <f>IF(ABS(IFERROR(T3098,0))&gt;0.05,INDEX(margin_ranges!$C$13:$C$16,MATCH($F3098*100,margin_ranges!$B$13:$B$16,1)),"")</f>
        <v/>
      </c>
      <c r="V3098" t="e">
        <f>MIN(VLOOKUP($U3098,margin_ranges!$A$5:$D$10,4,FALSE),$P3098*100)</f>
        <v>#N/A</v>
      </c>
      <c r="Y3098" s="29" t="e">
        <f t="shared" si="48"/>
        <v>#N/A</v>
      </c>
    </row>
    <row r="3099" spans="1:25" x14ac:dyDescent="0.3">
      <c r="A3099" s="8" t="s">
        <v>17</v>
      </c>
      <c r="B3099" s="8" t="s">
        <v>5397</v>
      </c>
      <c r="C3099" s="8" t="s">
        <v>5398</v>
      </c>
      <c r="D3099" s="8" t="s">
        <v>5625</v>
      </c>
      <c r="E3099" s="8" t="s">
        <v>5626</v>
      </c>
      <c r="F3099" s="24">
        <v>0.22857059278568301</v>
      </c>
      <c r="G3099" s="24">
        <v>0</v>
      </c>
      <c r="H3099" s="25">
        <v>10.827999999999999</v>
      </c>
      <c r="I3099" s="25">
        <v>0.85619999999999996</v>
      </c>
      <c r="J3099" s="15">
        <v>33</v>
      </c>
      <c r="K3099" s="15">
        <v>7</v>
      </c>
      <c r="L3099" s="13">
        <v>7.9100000000000004E-2</v>
      </c>
      <c r="M3099" s="7">
        <v>1.2833319400000001</v>
      </c>
      <c r="N3099" s="26">
        <v>0.99</v>
      </c>
      <c r="O3099" s="27" t="s">
        <v>22</v>
      </c>
      <c r="P3099" s="8">
        <v>0.2285705928</v>
      </c>
      <c r="Q3099" s="24">
        <v>0.28999999999999998</v>
      </c>
      <c r="R3099" t="str">
        <f>IF($Q3099*100&gt;=VLOOKUP($O3099,margin_ranges!$A$5:$C$10,2,FALSE),IF($Q3099*100&lt;=VLOOKUP($O3099,margin_ranges!$A$5:$C$10,3,FALSE)+10,"IN RANGE","ABOVE RANGE"),"BELOW RANGE")</f>
        <v>IN RANGE</v>
      </c>
      <c r="S3099">
        <f>MIN(VLOOKUP($O3099,margin_ranges!$A$5:$D$10,4,FALSE),$P3099*100)</f>
        <v>22.857059280000001</v>
      </c>
      <c r="T3099" s="29">
        <f>(1-$S3099/100)/(1-$F3099)-1</f>
        <v>-1.8559043191146429E-11</v>
      </c>
      <c r="U3099" s="19" t="str">
        <f>IF(ABS(IFERROR(T3099,0))&gt;0.05,INDEX(margin_ranges!$C$13:$C$16,MATCH($F3099*100,margin_ranges!$B$13:$B$16,1)),"")</f>
        <v/>
      </c>
      <c r="V3099" t="e">
        <f>MIN(VLOOKUP($U3099,margin_ranges!$A$5:$D$10,4,FALSE),$P3099*100)</f>
        <v>#N/A</v>
      </c>
      <c r="Y3099" s="29" t="e">
        <f t="shared" si="48"/>
        <v>#N/A</v>
      </c>
    </row>
    <row r="3100" spans="1:25" x14ac:dyDescent="0.3">
      <c r="A3100" s="8" t="s">
        <v>17</v>
      </c>
      <c r="B3100" s="8" t="s">
        <v>5397</v>
      </c>
      <c r="C3100" s="8" t="s">
        <v>5398</v>
      </c>
      <c r="D3100" s="8" t="s">
        <v>5641</v>
      </c>
      <c r="E3100" s="8" t="s">
        <v>5642</v>
      </c>
      <c r="F3100" s="24">
        <v>9.0559485380662094E-2</v>
      </c>
      <c r="G3100" s="24">
        <v>0</v>
      </c>
      <c r="H3100" s="25">
        <v>1.3216000000000001</v>
      </c>
      <c r="I3100" s="25">
        <v>0.2787</v>
      </c>
      <c r="J3100" s="15">
        <v>18</v>
      </c>
      <c r="K3100" s="15">
        <v>4</v>
      </c>
      <c r="L3100" s="13">
        <v>0.2109</v>
      </c>
      <c r="M3100" s="7">
        <v>2.1991542800000001</v>
      </c>
      <c r="N3100" s="26">
        <v>2</v>
      </c>
      <c r="O3100" s="27" t="s">
        <v>22</v>
      </c>
      <c r="P3100" s="8">
        <v>9.05594854E-2</v>
      </c>
      <c r="Q3100" s="24">
        <v>0.1</v>
      </c>
      <c r="R3100" t="str">
        <f>IF($Q3100*100&gt;=VLOOKUP($O3100,margin_ranges!$A$5:$C$10,2,FALSE),IF($Q3100*100&lt;=VLOOKUP($O3100,margin_ranges!$A$5:$C$10,3,FALSE)+10,"IN RANGE","ABOVE RANGE"),"BELOW RANGE")</f>
        <v>BELOW RANGE</v>
      </c>
      <c r="S3100">
        <f>MIN(VLOOKUP($O3100,margin_ranges!$A$5:$D$10,4,FALSE),$P3100*100)</f>
        <v>9.0559485399999993</v>
      </c>
      <c r="T3100" s="29">
        <f>(1-$S3100/100)/(1-$F3100)-1</f>
        <v>-2.1263546479133311E-11</v>
      </c>
      <c r="U3100" s="19" t="str">
        <f>IF(ABS(IFERROR(T3100,0))&gt;0.05,INDEX(margin_ranges!$C$13:$C$16,MATCH($F3100*100,margin_ranges!$B$13:$B$16,1)),"")</f>
        <v/>
      </c>
      <c r="V3100" t="e">
        <f>MIN(VLOOKUP($U3100,margin_ranges!$A$5:$D$10,4,FALSE),$P3100*100)</f>
        <v>#N/A</v>
      </c>
      <c r="Y3100" s="29" t="e">
        <f t="shared" si="48"/>
        <v>#N/A</v>
      </c>
    </row>
    <row r="3101" spans="1:25" x14ac:dyDescent="0.3">
      <c r="A3101" s="8" t="s">
        <v>17</v>
      </c>
      <c r="B3101" s="8" t="s">
        <v>5397</v>
      </c>
      <c r="C3101" s="8" t="s">
        <v>5398</v>
      </c>
      <c r="D3101" s="8" t="s">
        <v>5614</v>
      </c>
      <c r="E3101" s="8" t="s">
        <v>5615</v>
      </c>
      <c r="F3101" s="24">
        <v>0.25554756848264598</v>
      </c>
      <c r="G3101" s="24">
        <v>0</v>
      </c>
      <c r="H3101" s="25">
        <v>67.8934</v>
      </c>
      <c r="I3101" s="25">
        <v>5.6775000000000002</v>
      </c>
      <c r="J3101" s="15">
        <v>1830</v>
      </c>
      <c r="K3101" s="15">
        <v>468</v>
      </c>
      <c r="L3101" s="13">
        <v>8.3599999999999994E-2</v>
      </c>
      <c r="M3101" s="7">
        <v>10.746153359999999</v>
      </c>
      <c r="N3101" s="26">
        <v>8</v>
      </c>
      <c r="O3101" s="27" t="s">
        <v>22</v>
      </c>
      <c r="P3101" s="8">
        <v>0.25554756849999999</v>
      </c>
      <c r="Q3101" s="24">
        <v>0.27</v>
      </c>
      <c r="R3101" t="str">
        <f>IF($Q3101*100&gt;=VLOOKUP($O3101,margin_ranges!$A$5:$C$10,2,FALSE),IF($Q3101*100&lt;=VLOOKUP($O3101,margin_ranges!$A$5:$C$10,3,FALSE)+10,"IN RANGE","ABOVE RANGE"),"BELOW RANGE")</f>
        <v>IN RANGE</v>
      </c>
      <c r="S3101">
        <f>MIN(VLOOKUP($O3101,margin_ranges!$A$5:$D$10,4,FALSE),$P3101*100)</f>
        <v>25.55475685</v>
      </c>
      <c r="T3101" s="29">
        <f>(1-$S3101/100)/(1-$F3101)-1</f>
        <v>-2.3310908758844562E-11</v>
      </c>
      <c r="U3101" s="19" t="str">
        <f>IF(ABS(IFERROR(T3101,0))&gt;0.05,INDEX(margin_ranges!$C$13:$C$16,MATCH($F3101*100,margin_ranges!$B$13:$B$16,1)),"")</f>
        <v/>
      </c>
      <c r="V3101" t="e">
        <f>MIN(VLOOKUP($U3101,margin_ranges!$A$5:$D$10,4,FALSE),$P3101*100)</f>
        <v>#N/A</v>
      </c>
      <c r="Y3101" s="29" t="e">
        <f t="shared" si="48"/>
        <v>#N/A</v>
      </c>
    </row>
    <row r="3102" spans="1:25" x14ac:dyDescent="0.3">
      <c r="A3102" s="8" t="s">
        <v>17</v>
      </c>
      <c r="B3102" s="8" t="s">
        <v>5397</v>
      </c>
      <c r="C3102" s="8" t="s">
        <v>5398</v>
      </c>
      <c r="D3102" s="8" t="s">
        <v>5530</v>
      </c>
      <c r="E3102" s="8" t="s">
        <v>5531</v>
      </c>
      <c r="F3102" s="24">
        <v>0.23497700298203</v>
      </c>
      <c r="G3102" s="24">
        <v>0</v>
      </c>
      <c r="H3102" s="25">
        <v>30.7394</v>
      </c>
      <c r="I3102" s="25">
        <v>3.7486999999999999</v>
      </c>
      <c r="J3102" s="15">
        <v>293</v>
      </c>
      <c r="K3102" s="15">
        <v>68</v>
      </c>
      <c r="L3102" s="13">
        <v>0.122</v>
      </c>
      <c r="M3102" s="7">
        <v>2.6012289900000001</v>
      </c>
      <c r="N3102" s="26">
        <v>1.99</v>
      </c>
      <c r="O3102" s="27" t="s">
        <v>22</v>
      </c>
      <c r="P3102" s="8">
        <v>0.23497700299999999</v>
      </c>
      <c r="Q3102" s="24">
        <v>0.28999999999999998</v>
      </c>
      <c r="R3102" t="str">
        <f>IF($Q3102*100&gt;=VLOOKUP($O3102,margin_ranges!$A$5:$C$10,2,FALSE),IF($Q3102*100&lt;=VLOOKUP($O3102,margin_ranges!$A$5:$C$10,3,FALSE)+10,"IN RANGE","ABOVE RANGE"),"BELOW RANGE")</f>
        <v>IN RANGE</v>
      </c>
      <c r="S3102">
        <f>MIN(VLOOKUP($O3102,margin_ranges!$A$5:$D$10,4,FALSE),$P3102*100)</f>
        <v>23.497700299999998</v>
      </c>
      <c r="T3102" s="29">
        <f>(1-$S3102/100)/(1-$F3102)-1</f>
        <v>-2.348954364350675E-11</v>
      </c>
      <c r="U3102" s="19" t="str">
        <f>IF(ABS(IFERROR(T3102,0))&gt;0.05,INDEX(margin_ranges!$C$13:$C$16,MATCH($F3102*100,margin_ranges!$B$13:$B$16,1)),"")</f>
        <v/>
      </c>
      <c r="V3102" t="e">
        <f>MIN(VLOOKUP($U3102,margin_ranges!$A$5:$D$10,4,FALSE),$P3102*100)</f>
        <v>#N/A</v>
      </c>
      <c r="Y3102" s="29" t="e">
        <f t="shared" si="48"/>
        <v>#N/A</v>
      </c>
    </row>
    <row r="3103" spans="1:25" x14ac:dyDescent="0.3">
      <c r="A3103" s="8" t="s">
        <v>17</v>
      </c>
      <c r="B3103" s="8" t="s">
        <v>5397</v>
      </c>
      <c r="C3103" s="8" t="s">
        <v>5398</v>
      </c>
      <c r="D3103" s="8" t="s">
        <v>5422</v>
      </c>
      <c r="E3103" s="8" t="s">
        <v>5423</v>
      </c>
      <c r="F3103" s="24">
        <v>3.41382405745062E-2</v>
      </c>
      <c r="G3103" s="24">
        <v>0</v>
      </c>
      <c r="H3103" s="25">
        <v>1.1346000000000001</v>
      </c>
      <c r="I3103" s="25">
        <v>5.7799999999999997E-2</v>
      </c>
      <c r="J3103" s="15">
        <v>7</v>
      </c>
      <c r="K3103" s="15">
        <v>2</v>
      </c>
      <c r="L3103" s="13">
        <v>5.0900000000000001E-2</v>
      </c>
      <c r="M3103" s="7">
        <v>4.1310259599999997</v>
      </c>
      <c r="N3103" s="26">
        <v>3.99</v>
      </c>
      <c r="O3103" s="27" t="s">
        <v>22</v>
      </c>
      <c r="P3103" s="8">
        <v>3.4138240600000001E-2</v>
      </c>
      <c r="Q3103" s="24">
        <v>0.12</v>
      </c>
      <c r="R3103" t="str">
        <f>IF($Q3103*100&gt;=VLOOKUP($O3103,margin_ranges!$A$5:$C$10,2,FALSE),IF($Q3103*100&lt;=VLOOKUP($O3103,margin_ranges!$A$5:$C$10,3,FALSE)+10,"IN RANGE","ABOVE RANGE"),"BELOW RANGE")</f>
        <v>BELOW RANGE</v>
      </c>
      <c r="S3103">
        <f>MIN(VLOOKUP($O3103,margin_ranges!$A$5:$D$10,4,FALSE),$P3103*100)</f>
        <v>3.41382406</v>
      </c>
      <c r="T3103" s="29">
        <f>(1-$S3103/100)/(1-$F3103)-1</f>
        <v>-2.6394886276648322E-11</v>
      </c>
      <c r="U3103" s="19" t="str">
        <f>IF(ABS(IFERROR(T3103,0))&gt;0.05,INDEX(margin_ranges!$C$13:$C$16,MATCH($F3103*100,margin_ranges!$B$13:$B$16,1)),"")</f>
        <v/>
      </c>
      <c r="V3103" t="e">
        <f>MIN(VLOOKUP($U3103,margin_ranges!$A$5:$D$10,4,FALSE),$P3103*100)</f>
        <v>#N/A</v>
      </c>
      <c r="Y3103" s="29" t="e">
        <f t="shared" si="48"/>
        <v>#N/A</v>
      </c>
    </row>
    <row r="3104" spans="1:25" x14ac:dyDescent="0.3">
      <c r="A3104" s="8" t="s">
        <v>17</v>
      </c>
      <c r="B3104" s="8" t="s">
        <v>5397</v>
      </c>
      <c r="C3104" s="8" t="s">
        <v>5398</v>
      </c>
      <c r="D3104" s="28" t="s">
        <v>5464</v>
      </c>
      <c r="E3104" s="8" t="s">
        <v>5465</v>
      </c>
      <c r="F3104" s="24">
        <v>0.121248025276461</v>
      </c>
      <c r="G3104" s="24">
        <v>0</v>
      </c>
      <c r="H3104" s="25">
        <v>1.7479</v>
      </c>
      <c r="I3104" s="25">
        <v>0.48309999999999997</v>
      </c>
      <c r="J3104" s="15">
        <v>41</v>
      </c>
      <c r="K3104" s="15">
        <v>7</v>
      </c>
      <c r="L3104" s="13">
        <v>0.27639999999999998</v>
      </c>
      <c r="M3104" s="7">
        <v>2.8449438200000001</v>
      </c>
      <c r="N3104" s="26">
        <v>2.5</v>
      </c>
      <c r="O3104" s="27" t="s">
        <v>22</v>
      </c>
      <c r="P3104" s="8">
        <v>0.12124802530000001</v>
      </c>
      <c r="Q3104" s="24">
        <v>0.14000000000000001</v>
      </c>
      <c r="R3104" t="str">
        <f>IF($Q3104*100&gt;=VLOOKUP($O3104,margin_ranges!$A$5:$C$10,2,FALSE),IF($Q3104*100&lt;=VLOOKUP($O3104,margin_ranges!$A$5:$C$10,3,FALSE)+10,"IN RANGE","ABOVE RANGE"),"BELOW RANGE")</f>
        <v>BELOW RANGE</v>
      </c>
      <c r="S3104">
        <f>MIN(VLOOKUP($O3104,margin_ranges!$A$5:$D$10,4,FALSE),$P3104*100)</f>
        <v>12.12480253</v>
      </c>
      <c r="T3104" s="29">
        <f>(1-$S3104/100)/(1-$F3104)-1</f>
        <v>-2.6786906026643464E-11</v>
      </c>
      <c r="U3104" s="19" t="str">
        <f>IF(ABS(IFERROR(T3104,0))&gt;0.05,INDEX(margin_ranges!$C$13:$C$16,MATCH($F3104*100,margin_ranges!$B$13:$B$16,1)),"")</f>
        <v/>
      </c>
      <c r="V3104" t="e">
        <f>MIN(VLOOKUP($U3104,margin_ranges!$A$5:$D$10,4,FALSE),$P3104*100)</f>
        <v>#N/A</v>
      </c>
      <c r="Y3104" s="29" t="e">
        <f t="shared" si="48"/>
        <v>#N/A</v>
      </c>
    </row>
    <row r="3105" spans="1:25" x14ac:dyDescent="0.3">
      <c r="A3105" s="8" t="s">
        <v>17</v>
      </c>
      <c r="B3105" s="8" t="s">
        <v>5397</v>
      </c>
      <c r="C3105" s="8" t="s">
        <v>5398</v>
      </c>
      <c r="D3105" s="8" t="s">
        <v>5650</v>
      </c>
      <c r="E3105" s="8" t="s">
        <v>5651</v>
      </c>
      <c r="F3105" s="24">
        <v>0.16855636017612</v>
      </c>
      <c r="G3105" s="24">
        <v>0</v>
      </c>
      <c r="H3105" s="25">
        <v>46.741399999999999</v>
      </c>
      <c r="I3105" s="25">
        <v>0.81830000000000003</v>
      </c>
      <c r="J3105" s="15">
        <v>27</v>
      </c>
      <c r="K3105" s="15">
        <v>4</v>
      </c>
      <c r="L3105" s="13">
        <v>1.7500000000000002E-2</v>
      </c>
      <c r="M3105" s="7">
        <v>1.0824546100000001</v>
      </c>
      <c r="N3105" s="26">
        <v>0.9</v>
      </c>
      <c r="O3105" s="27" t="s">
        <v>22</v>
      </c>
      <c r="P3105" s="8">
        <v>0.1685563602</v>
      </c>
      <c r="Q3105" s="24">
        <v>0.22</v>
      </c>
      <c r="R3105" t="str">
        <f>IF($Q3105*100&gt;=VLOOKUP($O3105,margin_ranges!$A$5:$C$10,2,FALSE),IF($Q3105*100&lt;=VLOOKUP($O3105,margin_ranges!$A$5:$C$10,3,FALSE)+10,"IN RANGE","ABOVE RANGE"),"BELOW RANGE")</f>
        <v>IN RANGE</v>
      </c>
      <c r="S3105">
        <f>MIN(VLOOKUP($O3105,margin_ranges!$A$5:$D$10,4,FALSE),$P3105*100)</f>
        <v>16.855636020000002</v>
      </c>
      <c r="T3105" s="29">
        <f>(1-$S3105/100)/(1-$F3105)-1</f>
        <v>-2.8721136580145412E-11</v>
      </c>
      <c r="U3105" s="19" t="str">
        <f>IF(ABS(IFERROR(T3105,0))&gt;0.05,INDEX(margin_ranges!$C$13:$C$16,MATCH($F3105*100,margin_ranges!$B$13:$B$16,1)),"")</f>
        <v/>
      </c>
      <c r="V3105" t="e">
        <f>MIN(VLOOKUP($U3105,margin_ranges!$A$5:$D$10,4,FALSE),$P3105*100)</f>
        <v>#N/A</v>
      </c>
      <c r="Y3105" s="29" t="e">
        <f t="shared" si="48"/>
        <v>#N/A</v>
      </c>
    </row>
    <row r="3106" spans="1:25" x14ac:dyDescent="0.3">
      <c r="A3106" s="8" t="s">
        <v>17</v>
      </c>
      <c r="B3106" s="8" t="s">
        <v>5397</v>
      </c>
      <c r="C3106" s="8" t="s">
        <v>5398</v>
      </c>
      <c r="D3106" s="8" t="s">
        <v>5432</v>
      </c>
      <c r="E3106" s="8" t="s">
        <v>5433</v>
      </c>
      <c r="F3106" s="24">
        <v>0.117578171274343</v>
      </c>
      <c r="G3106" s="24">
        <v>1</v>
      </c>
      <c r="H3106" s="25">
        <v>197.96209999999999</v>
      </c>
      <c r="I3106" s="25">
        <v>48.897100000000002</v>
      </c>
      <c r="J3106" s="15">
        <v>1662</v>
      </c>
      <c r="K3106" s="15">
        <v>169</v>
      </c>
      <c r="L3106" s="13">
        <v>0.247</v>
      </c>
      <c r="M3106" s="7">
        <v>1.13324486</v>
      </c>
      <c r="N3106" s="26">
        <v>1</v>
      </c>
      <c r="O3106" s="27" t="s">
        <v>22</v>
      </c>
      <c r="P3106" s="8">
        <v>0.11757817130000001</v>
      </c>
      <c r="Q3106" s="24">
        <v>0.2</v>
      </c>
      <c r="R3106" t="str">
        <f>IF($Q3106*100&gt;=VLOOKUP($O3106,margin_ranges!$A$5:$C$10,2,FALSE),IF($Q3106*100&lt;=VLOOKUP($O3106,margin_ranges!$A$5:$C$10,3,FALSE)+10,"IN RANGE","ABOVE RANGE"),"BELOW RANGE")</f>
        <v>IN RANGE</v>
      </c>
      <c r="S3106">
        <f>MIN(VLOOKUP($O3106,margin_ranges!$A$5:$D$10,4,FALSE),$P3106*100)</f>
        <v>11.757817130000001</v>
      </c>
      <c r="T3106" s="29">
        <f>(1-$S3106/100)/(1-$F3106)-1</f>
        <v>-2.9075741814210687E-11</v>
      </c>
      <c r="U3106" s="19" t="str">
        <f>IF(ABS(IFERROR(T3106,0))&gt;0.05,INDEX(margin_ranges!$C$13:$C$16,MATCH($F3106*100,margin_ranges!$B$13:$B$16,1)),"")</f>
        <v/>
      </c>
      <c r="V3106" t="e">
        <f>MIN(VLOOKUP($U3106,margin_ranges!$A$5:$D$10,4,FALSE),$P3106*100)</f>
        <v>#N/A</v>
      </c>
      <c r="Y3106" s="29" t="e">
        <f t="shared" si="48"/>
        <v>#N/A</v>
      </c>
    </row>
    <row r="3107" spans="1:25" x14ac:dyDescent="0.3">
      <c r="A3107" s="8" t="s">
        <v>17</v>
      </c>
      <c r="B3107" s="8" t="s">
        <v>5397</v>
      </c>
      <c r="C3107" s="8" t="s">
        <v>5398</v>
      </c>
      <c r="D3107" s="8" t="s">
        <v>5611</v>
      </c>
      <c r="E3107" s="8" t="s">
        <v>5612</v>
      </c>
      <c r="F3107" s="24">
        <v>0.25679896337748898</v>
      </c>
      <c r="G3107" s="24">
        <v>0</v>
      </c>
      <c r="H3107" s="25">
        <v>6.6502999999999997</v>
      </c>
      <c r="I3107" s="25">
        <v>0.8226</v>
      </c>
      <c r="J3107" s="15">
        <v>42</v>
      </c>
      <c r="K3107" s="15">
        <v>10</v>
      </c>
      <c r="L3107" s="13">
        <v>0.1237</v>
      </c>
      <c r="M3107" s="7">
        <v>1.68191369</v>
      </c>
      <c r="N3107" s="26">
        <v>1.25</v>
      </c>
      <c r="O3107" s="27" t="s">
        <v>22</v>
      </c>
      <c r="P3107" s="8">
        <v>0.25679896340000002</v>
      </c>
      <c r="Q3107" s="24">
        <v>0.28999999999999998</v>
      </c>
      <c r="R3107" t="str">
        <f>IF($Q3107*100&gt;=VLOOKUP($O3107,margin_ranges!$A$5:$C$10,2,FALSE),IF($Q3107*100&lt;=VLOOKUP($O3107,margin_ranges!$A$5:$C$10,3,FALSE)+10,"IN RANGE","ABOVE RANGE"),"BELOW RANGE")</f>
        <v>IN RANGE</v>
      </c>
      <c r="S3107">
        <f>MIN(VLOOKUP($O3107,margin_ranges!$A$5:$D$10,4,FALSE),$P3107*100)</f>
        <v>25.679896340000003</v>
      </c>
      <c r="T3107" s="29">
        <f>(1-$S3107/100)/(1-$F3107)-1</f>
        <v>-3.0289437624730908E-11</v>
      </c>
      <c r="U3107" s="19" t="str">
        <f>IF(ABS(IFERROR(T3107,0))&gt;0.05,INDEX(margin_ranges!$C$13:$C$16,MATCH($F3107*100,margin_ranges!$B$13:$B$16,1)),"")</f>
        <v/>
      </c>
      <c r="V3107" t="e">
        <f>MIN(VLOOKUP($U3107,margin_ranges!$A$5:$D$10,4,FALSE),$P3107*100)</f>
        <v>#N/A</v>
      </c>
      <c r="Y3107" s="29" t="e">
        <f t="shared" si="48"/>
        <v>#N/A</v>
      </c>
    </row>
    <row r="3108" spans="1:25" x14ac:dyDescent="0.3">
      <c r="A3108" s="8" t="s">
        <v>17</v>
      </c>
      <c r="B3108" s="8" t="s">
        <v>5397</v>
      </c>
      <c r="C3108" s="8" t="s">
        <v>5398</v>
      </c>
      <c r="D3108" s="8" t="s">
        <v>5525</v>
      </c>
      <c r="E3108" s="8" t="s">
        <v>5526</v>
      </c>
      <c r="F3108" s="24">
        <v>0.23685361947605599</v>
      </c>
      <c r="G3108" s="24">
        <v>0</v>
      </c>
      <c r="H3108" s="25">
        <v>3.9548000000000001</v>
      </c>
      <c r="I3108" s="25">
        <v>1.2831999999999999</v>
      </c>
      <c r="J3108" s="15">
        <v>50</v>
      </c>
      <c r="K3108" s="15">
        <v>12</v>
      </c>
      <c r="L3108" s="13">
        <v>0.32450000000000001</v>
      </c>
      <c r="M3108" s="7">
        <v>1.3103646</v>
      </c>
      <c r="N3108" s="26">
        <v>1</v>
      </c>
      <c r="O3108" s="27" t="s">
        <v>22</v>
      </c>
      <c r="P3108" s="8">
        <v>0.2368536195</v>
      </c>
      <c r="Q3108" s="24">
        <v>0.28999999999999998</v>
      </c>
      <c r="R3108" t="str">
        <f>IF($Q3108*100&gt;=VLOOKUP($O3108,margin_ranges!$A$5:$C$10,2,FALSE),IF($Q3108*100&lt;=VLOOKUP($O3108,margin_ranges!$A$5:$C$10,3,FALSE)+10,"IN RANGE","ABOVE RANGE"),"BELOW RANGE")</f>
        <v>IN RANGE</v>
      </c>
      <c r="S3108">
        <f>MIN(VLOOKUP($O3108,margin_ranges!$A$5:$D$10,4,FALSE),$P3108*100)</f>
        <v>23.685361950000001</v>
      </c>
      <c r="T3108" s="29">
        <f>(1-$S3108/100)/(1-$F3108)-1</f>
        <v>-3.1375346765116774E-11</v>
      </c>
      <c r="U3108" s="19" t="str">
        <f>IF(ABS(IFERROR(T3108,0))&gt;0.05,INDEX(margin_ranges!$C$13:$C$16,MATCH($F3108*100,margin_ranges!$B$13:$B$16,1)),"")</f>
        <v/>
      </c>
      <c r="V3108" t="e">
        <f>MIN(VLOOKUP($U3108,margin_ranges!$A$5:$D$10,4,FALSE),$P3108*100)</f>
        <v>#N/A</v>
      </c>
      <c r="Y3108" s="29" t="e">
        <f t="shared" si="48"/>
        <v>#N/A</v>
      </c>
    </row>
    <row r="3109" spans="1:25" x14ac:dyDescent="0.3">
      <c r="A3109" s="8" t="s">
        <v>17</v>
      </c>
      <c r="B3109" s="8" t="s">
        <v>5397</v>
      </c>
      <c r="C3109" s="8" t="s">
        <v>5398</v>
      </c>
      <c r="D3109" s="8" t="s">
        <v>12011</v>
      </c>
      <c r="E3109" s="8" t="s">
        <v>12012</v>
      </c>
      <c r="F3109" s="24">
        <v>0.248197294875624</v>
      </c>
      <c r="G3109" s="24">
        <v>0</v>
      </c>
      <c r="H3109" s="25">
        <v>8.1524999999999999</v>
      </c>
      <c r="I3109" s="25">
        <v>0.50339999999999996</v>
      </c>
      <c r="J3109" s="15">
        <v>30</v>
      </c>
      <c r="K3109" s="15">
        <v>7</v>
      </c>
      <c r="L3109" s="13">
        <v>6.1800000000000001E-2</v>
      </c>
      <c r="M3109" s="7">
        <v>1.9952043100000001</v>
      </c>
      <c r="N3109" s="26">
        <v>1.5</v>
      </c>
      <c r="O3109" s="27" t="s">
        <v>22</v>
      </c>
      <c r="P3109" s="8">
        <v>0.2481972949</v>
      </c>
      <c r="Q3109" s="24">
        <v>0.25</v>
      </c>
      <c r="R3109" t="str">
        <f>IF($Q3109*100&gt;=VLOOKUP($O3109,margin_ranges!$A$5:$C$10,2,FALSE),IF($Q3109*100&lt;=VLOOKUP($O3109,margin_ranges!$A$5:$C$10,3,FALSE)+10,"IN RANGE","ABOVE RANGE"),"BELOW RANGE")</f>
        <v>IN RANGE</v>
      </c>
      <c r="S3109">
        <f>MIN(VLOOKUP($O3109,margin_ranges!$A$5:$D$10,4,FALSE),$P3109*100)</f>
        <v>24.81972949</v>
      </c>
      <c r="T3109" s="29">
        <f>(1-$S3109/100)/(1-$F3109)-1</f>
        <v>-3.2423286278060459E-11</v>
      </c>
      <c r="U3109" s="19" t="str">
        <f>IF(ABS(IFERROR(T3109,0))&gt;0.05,INDEX(margin_ranges!$C$13:$C$16,MATCH($F3109*100,margin_ranges!$B$13:$B$16,1)),"")</f>
        <v/>
      </c>
      <c r="V3109" t="e">
        <f>MIN(VLOOKUP($U3109,margin_ranges!$A$5:$D$10,4,FALSE),$P3109*100)</f>
        <v>#N/A</v>
      </c>
      <c r="Y3109" s="29" t="e">
        <f t="shared" si="48"/>
        <v>#N/A</v>
      </c>
    </row>
    <row r="3110" spans="1:25" x14ac:dyDescent="0.3">
      <c r="A3110" s="8" t="s">
        <v>17</v>
      </c>
      <c r="B3110" s="8" t="s">
        <v>5397</v>
      </c>
      <c r="C3110" s="8" t="s">
        <v>5398</v>
      </c>
      <c r="D3110" s="8" t="s">
        <v>5631</v>
      </c>
      <c r="E3110" s="8" t="s">
        <v>5632</v>
      </c>
      <c r="F3110" s="24">
        <v>2.9930040867216099E-2</v>
      </c>
      <c r="G3110" s="24">
        <v>0</v>
      </c>
      <c r="H3110" s="25">
        <v>2.3319000000000001</v>
      </c>
      <c r="I3110" s="25">
        <v>0.1003</v>
      </c>
      <c r="J3110" s="15">
        <v>12</v>
      </c>
      <c r="K3110" s="15">
        <v>3</v>
      </c>
      <c r="L3110" s="13">
        <v>4.2999999999999997E-2</v>
      </c>
      <c r="M3110" s="7">
        <v>4.1131054100000002</v>
      </c>
      <c r="N3110" s="26">
        <v>3.99</v>
      </c>
      <c r="O3110" s="27" t="s">
        <v>22</v>
      </c>
      <c r="P3110" s="8">
        <v>2.99300409E-2</v>
      </c>
      <c r="Q3110" s="24">
        <v>0.1</v>
      </c>
      <c r="R3110" t="str">
        <f>IF($Q3110*100&gt;=VLOOKUP($O3110,margin_ranges!$A$5:$C$10,2,FALSE),IF($Q3110*100&lt;=VLOOKUP($O3110,margin_ranges!$A$5:$C$10,3,FALSE)+10,"IN RANGE","ABOVE RANGE"),"BELOW RANGE")</f>
        <v>BELOW RANGE</v>
      </c>
      <c r="S3110">
        <f>MIN(VLOOKUP($O3110,margin_ranges!$A$5:$D$10,4,FALSE),$P3110*100)</f>
        <v>2.9930040899999999</v>
      </c>
      <c r="T3110" s="29">
        <f>(1-$S3110/100)/(1-$F3110)-1</f>
        <v>-3.379541091419469E-11</v>
      </c>
      <c r="U3110" s="19" t="str">
        <f>IF(ABS(IFERROR(T3110,0))&gt;0.05,INDEX(margin_ranges!$C$13:$C$16,MATCH($F3110*100,margin_ranges!$B$13:$B$16,1)),"")</f>
        <v/>
      </c>
      <c r="V3110" t="e">
        <f>MIN(VLOOKUP($U3110,margin_ranges!$A$5:$D$10,4,FALSE),$P3110*100)</f>
        <v>#N/A</v>
      </c>
      <c r="Y3110" s="29" t="e">
        <f t="shared" si="48"/>
        <v>#N/A</v>
      </c>
    </row>
    <row r="3111" spans="1:25" x14ac:dyDescent="0.3">
      <c r="A3111" s="8" t="s">
        <v>17</v>
      </c>
      <c r="B3111" s="8" t="s">
        <v>5397</v>
      </c>
      <c r="C3111" s="8" t="s">
        <v>5398</v>
      </c>
      <c r="D3111" s="8" t="s">
        <v>5468</v>
      </c>
      <c r="E3111" s="8" t="s">
        <v>5469</v>
      </c>
      <c r="F3111" s="24">
        <v>0.23586044767245001</v>
      </c>
      <c r="G3111" s="24">
        <v>1</v>
      </c>
      <c r="H3111" s="25">
        <v>121.2069</v>
      </c>
      <c r="I3111" s="25">
        <v>3.9779</v>
      </c>
      <c r="J3111" s="15">
        <v>47</v>
      </c>
      <c r="K3111" s="15">
        <v>12</v>
      </c>
      <c r="L3111" s="13">
        <v>3.2800000000000003E-2</v>
      </c>
      <c r="M3111" s="7">
        <v>0.39259843999999999</v>
      </c>
      <c r="N3111" s="26">
        <v>0.3</v>
      </c>
      <c r="O3111" s="27" t="s">
        <v>22</v>
      </c>
      <c r="P3111" s="8">
        <v>0.2358604477</v>
      </c>
      <c r="Q3111" s="24">
        <v>0.28999999999999998</v>
      </c>
      <c r="R3111" t="str">
        <f>IF($Q3111*100&gt;=VLOOKUP($O3111,margin_ranges!$A$5:$C$10,2,FALSE),IF($Q3111*100&lt;=VLOOKUP($O3111,margin_ranges!$A$5:$C$10,3,FALSE)+10,"IN RANGE","ABOVE RANGE"),"BELOW RANGE")</f>
        <v>IN RANGE</v>
      </c>
      <c r="S3111">
        <f>MIN(VLOOKUP($O3111,margin_ranges!$A$5:$D$10,4,FALSE),$P3111*100)</f>
        <v>23.586044770000001</v>
      </c>
      <c r="T3111" s="29">
        <f>(1-$S3111/100)/(1-$F3111)-1</f>
        <v>-3.6053715568584721E-11</v>
      </c>
      <c r="U3111" s="19" t="str">
        <f>IF(ABS(IFERROR(T3111,0))&gt;0.05,INDEX(margin_ranges!$C$13:$C$16,MATCH($F3111*100,margin_ranges!$B$13:$B$16,1)),"")</f>
        <v/>
      </c>
      <c r="V3111" t="e">
        <f>MIN(VLOOKUP($U3111,margin_ranges!$A$5:$D$10,4,FALSE),$P3111*100)</f>
        <v>#N/A</v>
      </c>
      <c r="Y3111" s="29" t="e">
        <f t="shared" si="48"/>
        <v>#N/A</v>
      </c>
    </row>
    <row r="3112" spans="1:25" x14ac:dyDescent="0.3">
      <c r="A3112" s="8" t="s">
        <v>17</v>
      </c>
      <c r="B3112" s="8" t="s">
        <v>5397</v>
      </c>
      <c r="C3112" s="8" t="s">
        <v>5398</v>
      </c>
      <c r="D3112" s="8" t="s">
        <v>5420</v>
      </c>
      <c r="E3112" s="8" t="s">
        <v>5421</v>
      </c>
      <c r="F3112" s="24">
        <v>0.289227428270597</v>
      </c>
      <c r="G3112" s="24">
        <v>0</v>
      </c>
      <c r="H3112" s="25">
        <v>3.0373000000000001</v>
      </c>
      <c r="I3112" s="25">
        <v>0.15590000000000001</v>
      </c>
      <c r="J3112" s="15">
        <v>7</v>
      </c>
      <c r="K3112" s="15">
        <v>2</v>
      </c>
      <c r="L3112" s="13">
        <v>5.1299999999999998E-2</v>
      </c>
      <c r="M3112" s="7">
        <v>1.3928506</v>
      </c>
      <c r="N3112" s="26">
        <v>0.99</v>
      </c>
      <c r="O3112" s="27" t="s">
        <v>22</v>
      </c>
      <c r="P3112" s="8">
        <v>0.28922742829999998</v>
      </c>
      <c r="Q3112" s="24">
        <v>0.28999999999999998</v>
      </c>
      <c r="R3112" t="str">
        <f>IF($Q3112*100&gt;=VLOOKUP($O3112,margin_ranges!$A$5:$C$10,2,FALSE),IF($Q3112*100&lt;=VLOOKUP($O3112,margin_ranges!$A$5:$C$10,3,FALSE)+10,"IN RANGE","ABOVE RANGE"),"BELOW RANGE")</f>
        <v>IN RANGE</v>
      </c>
      <c r="S3112">
        <f>MIN(VLOOKUP($O3112,margin_ranges!$A$5:$D$10,4,FALSE),$P3112*100)</f>
        <v>28.922742829999997</v>
      </c>
      <c r="T3112" s="29">
        <f>(1-$S3112/100)/(1-$F3112)-1</f>
        <v>-4.136768705365057E-11</v>
      </c>
      <c r="U3112" s="19" t="str">
        <f>IF(ABS(IFERROR(T3112,0))&gt;0.05,INDEX(margin_ranges!$C$13:$C$16,MATCH($F3112*100,margin_ranges!$B$13:$B$16,1)),"")</f>
        <v/>
      </c>
      <c r="V3112" t="e">
        <f>MIN(VLOOKUP($U3112,margin_ranges!$A$5:$D$10,4,FALSE),$P3112*100)</f>
        <v>#N/A</v>
      </c>
      <c r="Y3112" s="29" t="e">
        <f t="shared" si="48"/>
        <v>#N/A</v>
      </c>
    </row>
    <row r="3113" spans="1:25" x14ac:dyDescent="0.3">
      <c r="A3113" s="8" t="s">
        <v>17</v>
      </c>
      <c r="B3113" s="8" t="s">
        <v>5397</v>
      </c>
      <c r="C3113" s="8" t="s">
        <v>5398</v>
      </c>
      <c r="D3113" s="8" t="s">
        <v>5408</v>
      </c>
      <c r="E3113" s="8" t="s">
        <v>5409</v>
      </c>
      <c r="F3113" s="24">
        <v>0.19503865336658299</v>
      </c>
      <c r="G3113" s="24">
        <v>0</v>
      </c>
      <c r="H3113" s="25">
        <v>15.9336</v>
      </c>
      <c r="I3113" s="25">
        <v>0.46579999999999999</v>
      </c>
      <c r="J3113" s="15">
        <v>17</v>
      </c>
      <c r="K3113" s="15">
        <v>3</v>
      </c>
      <c r="L3113" s="13">
        <v>2.92E-2</v>
      </c>
      <c r="M3113" s="7">
        <v>1.2298727199999999</v>
      </c>
      <c r="N3113" s="26">
        <v>0.99</v>
      </c>
      <c r="O3113" s="27" t="s">
        <v>22</v>
      </c>
      <c r="P3113" s="8">
        <v>0.19503865340000001</v>
      </c>
      <c r="Q3113" s="24">
        <v>0.24</v>
      </c>
      <c r="R3113" t="str">
        <f>IF($Q3113*100&gt;=VLOOKUP($O3113,margin_ranges!$A$5:$C$10,2,FALSE),IF($Q3113*100&lt;=VLOOKUP($O3113,margin_ranges!$A$5:$C$10,3,FALSE)+10,"IN RANGE","ABOVE RANGE"),"BELOW RANGE")</f>
        <v>IN RANGE</v>
      </c>
      <c r="S3113">
        <f>MIN(VLOOKUP($O3113,margin_ranges!$A$5:$D$10,4,FALSE),$P3113*100)</f>
        <v>19.503865340000001</v>
      </c>
      <c r="T3113" s="29">
        <f>(1-$S3113/100)/(1-$F3113)-1</f>
        <v>-4.1513903425993703E-11</v>
      </c>
      <c r="U3113" s="19" t="str">
        <f>IF(ABS(IFERROR(T3113,0))&gt;0.05,INDEX(margin_ranges!$C$13:$C$16,MATCH($F3113*100,margin_ranges!$B$13:$B$16,1)),"")</f>
        <v/>
      </c>
      <c r="V3113" t="e">
        <f>MIN(VLOOKUP($U3113,margin_ranges!$A$5:$D$10,4,FALSE),$P3113*100)</f>
        <v>#N/A</v>
      </c>
      <c r="Y3113" s="29" t="e">
        <f t="shared" si="48"/>
        <v>#N/A</v>
      </c>
    </row>
    <row r="3114" spans="1:25" x14ac:dyDescent="0.3">
      <c r="A3114" s="8" t="s">
        <v>17</v>
      </c>
      <c r="B3114" s="8" t="s">
        <v>5397</v>
      </c>
      <c r="C3114" s="8" t="s">
        <v>5398</v>
      </c>
      <c r="D3114" s="8" t="s">
        <v>5428</v>
      </c>
      <c r="E3114" s="8" t="s">
        <v>5429</v>
      </c>
      <c r="F3114" s="24">
        <v>0.22367218196720301</v>
      </c>
      <c r="G3114" s="24">
        <v>0</v>
      </c>
      <c r="H3114" s="25">
        <v>35.447099999999999</v>
      </c>
      <c r="I3114" s="25">
        <v>5.2195999999999998</v>
      </c>
      <c r="J3114" s="15">
        <v>1614</v>
      </c>
      <c r="K3114" s="15">
        <v>361</v>
      </c>
      <c r="L3114" s="13">
        <v>0.14729999999999999</v>
      </c>
      <c r="M3114" s="7">
        <v>10.30492508</v>
      </c>
      <c r="N3114" s="26">
        <v>8</v>
      </c>
      <c r="O3114" s="27" t="s">
        <v>22</v>
      </c>
      <c r="P3114" s="8">
        <v>0.223672182</v>
      </c>
      <c r="Q3114" s="24">
        <v>0.26</v>
      </c>
      <c r="R3114" t="str">
        <f>IF($Q3114*100&gt;=VLOOKUP($O3114,margin_ranges!$A$5:$C$10,2,FALSE),IF($Q3114*100&lt;=VLOOKUP($O3114,margin_ranges!$A$5:$C$10,3,FALSE)+10,"IN RANGE","ABOVE RANGE"),"BELOW RANGE")</f>
        <v>IN RANGE</v>
      </c>
      <c r="S3114">
        <f>MIN(VLOOKUP($O3114,margin_ranges!$A$5:$D$10,4,FALSE),$P3114*100)</f>
        <v>22.3672182</v>
      </c>
      <c r="T3114" s="29">
        <f>(1-$S3114/100)/(1-$F3114)-1</f>
        <v>-4.2246428577641382E-11</v>
      </c>
      <c r="U3114" s="19" t="str">
        <f>IF(ABS(IFERROR(T3114,0))&gt;0.05,INDEX(margin_ranges!$C$13:$C$16,MATCH($F3114*100,margin_ranges!$B$13:$B$16,1)),"")</f>
        <v/>
      </c>
      <c r="V3114" t="e">
        <f>MIN(VLOOKUP($U3114,margin_ranges!$A$5:$D$10,4,FALSE),$P3114*100)</f>
        <v>#N/A</v>
      </c>
      <c r="Y3114" s="29" t="e">
        <f t="shared" si="48"/>
        <v>#N/A</v>
      </c>
    </row>
    <row r="3115" spans="1:25" x14ac:dyDescent="0.3">
      <c r="A3115" s="8" t="s">
        <v>17</v>
      </c>
      <c r="B3115" s="8" t="s">
        <v>5397</v>
      </c>
      <c r="C3115" s="8" t="s">
        <v>5398</v>
      </c>
      <c r="D3115" s="8" t="s">
        <v>5649</v>
      </c>
      <c r="E3115" s="8" t="s">
        <v>12044</v>
      </c>
      <c r="F3115" s="24">
        <v>-1.6819186544650699E-2</v>
      </c>
      <c r="G3115" s="24">
        <v>0</v>
      </c>
      <c r="H3115" s="25">
        <v>6.1649000000000003</v>
      </c>
      <c r="I3115" s="25">
        <v>0.67249999999999999</v>
      </c>
      <c r="J3115" s="15">
        <v>30</v>
      </c>
      <c r="K3115" s="15">
        <v>5</v>
      </c>
      <c r="L3115" s="13">
        <v>0.1091</v>
      </c>
      <c r="M3115" s="7">
        <v>1.4751885300000001</v>
      </c>
      <c r="N3115" s="26">
        <v>1.5</v>
      </c>
      <c r="O3115" s="27" t="s">
        <v>22</v>
      </c>
      <c r="P3115" s="8">
        <v>-1.68191865E-2</v>
      </c>
      <c r="Q3115" s="24">
        <v>0.1</v>
      </c>
      <c r="R3115" t="str">
        <f>IF($Q3115*100&gt;=VLOOKUP($O3115,margin_ranges!$A$5:$C$10,2,FALSE),IF($Q3115*100&lt;=VLOOKUP($O3115,margin_ranges!$A$5:$C$10,3,FALSE)+10,"IN RANGE","ABOVE RANGE"),"BELOW RANGE")</f>
        <v>BELOW RANGE</v>
      </c>
      <c r="S3115">
        <f>MIN(VLOOKUP($O3115,margin_ranges!$A$5:$D$10,4,FALSE),$P3115*100)</f>
        <v>-1.6819186500000001</v>
      </c>
      <c r="T3115" s="29">
        <f>(1-$S3115/100)/(1-$F3115)-1</f>
        <v>-4.3912207203788967E-11</v>
      </c>
      <c r="U3115" s="19" t="str">
        <f>IF(ABS(IFERROR(T3115,0))&gt;0.05,INDEX(margin_ranges!$C$13:$C$16,MATCH($F3115*100,margin_ranges!$B$13:$B$16,1)),"")</f>
        <v/>
      </c>
      <c r="V3115" t="e">
        <f>MIN(VLOOKUP($U3115,margin_ranges!$A$5:$D$10,4,FALSE),$P3115*100)</f>
        <v>#N/A</v>
      </c>
      <c r="Y3115" s="29" t="e">
        <f t="shared" si="48"/>
        <v>#N/A</v>
      </c>
    </row>
    <row r="3116" spans="1:25" x14ac:dyDescent="0.3">
      <c r="A3116" s="8" t="s">
        <v>17</v>
      </c>
      <c r="B3116" s="8" t="s">
        <v>5397</v>
      </c>
      <c r="C3116" s="8" t="s">
        <v>5398</v>
      </c>
      <c r="D3116" s="8" t="s">
        <v>12013</v>
      </c>
      <c r="E3116" s="8" t="s">
        <v>12014</v>
      </c>
      <c r="F3116" s="24">
        <v>0.23235445646573899</v>
      </c>
      <c r="G3116" s="24">
        <v>0</v>
      </c>
      <c r="H3116" s="25">
        <v>25.364699999999999</v>
      </c>
      <c r="I3116" s="25">
        <v>1.3623000000000001</v>
      </c>
      <c r="J3116" s="15">
        <v>80</v>
      </c>
      <c r="K3116" s="15">
        <v>18</v>
      </c>
      <c r="L3116" s="13">
        <v>5.3699999999999998E-2</v>
      </c>
      <c r="M3116" s="7">
        <v>1.95402685</v>
      </c>
      <c r="N3116" s="26">
        <v>1.5</v>
      </c>
      <c r="O3116" s="27" t="s">
        <v>22</v>
      </c>
      <c r="P3116" s="8">
        <v>0.2323544565</v>
      </c>
      <c r="Q3116" s="24">
        <v>0.25</v>
      </c>
      <c r="R3116" t="str">
        <f>IF($Q3116*100&gt;=VLOOKUP($O3116,margin_ranges!$A$5:$C$10,2,FALSE),IF($Q3116*100&lt;=VLOOKUP($O3116,margin_ranges!$A$5:$C$10,3,FALSE)+10,"IN RANGE","ABOVE RANGE"),"BELOW RANGE")</f>
        <v>IN RANGE</v>
      </c>
      <c r="S3116">
        <f>MIN(VLOOKUP($O3116,margin_ranges!$A$5:$D$10,4,FALSE),$P3116*100)</f>
        <v>23.235445649999999</v>
      </c>
      <c r="T3116" s="29">
        <f>(1-$S3116/100)/(1-$F3116)-1</f>
        <v>-4.463129865683868E-11</v>
      </c>
      <c r="U3116" s="19" t="str">
        <f>IF(ABS(IFERROR(T3116,0))&gt;0.05,INDEX(margin_ranges!$C$13:$C$16,MATCH($F3116*100,margin_ranges!$B$13:$B$16,1)),"")</f>
        <v/>
      </c>
      <c r="V3116" t="e">
        <f>MIN(VLOOKUP($U3116,margin_ranges!$A$5:$D$10,4,FALSE),$P3116*100)</f>
        <v>#N/A</v>
      </c>
      <c r="Y3116" s="29" t="e">
        <f t="shared" si="48"/>
        <v>#N/A</v>
      </c>
    </row>
    <row r="3117" spans="1:25" x14ac:dyDescent="0.3">
      <c r="A3117" s="8" t="s">
        <v>17</v>
      </c>
      <c r="B3117" s="8" t="s">
        <v>5397</v>
      </c>
      <c r="C3117" s="8" t="s">
        <v>5398</v>
      </c>
      <c r="D3117" s="8" t="s">
        <v>5581</v>
      </c>
      <c r="E3117" s="8" t="s">
        <v>5582</v>
      </c>
      <c r="F3117" s="24">
        <v>0.23333574886567299</v>
      </c>
      <c r="G3117" s="24">
        <v>1</v>
      </c>
      <c r="H3117" s="25">
        <v>57.565800000000003</v>
      </c>
      <c r="I3117" s="25">
        <v>2.6029</v>
      </c>
      <c r="J3117" s="15">
        <v>92</v>
      </c>
      <c r="K3117" s="15">
        <v>21</v>
      </c>
      <c r="L3117" s="13">
        <v>4.5199999999999997E-2</v>
      </c>
      <c r="M3117" s="7">
        <v>1.1739167399999999</v>
      </c>
      <c r="N3117" s="26">
        <v>0.9</v>
      </c>
      <c r="O3117" s="27" t="s">
        <v>22</v>
      </c>
      <c r="P3117" s="8">
        <v>0.2333357489</v>
      </c>
      <c r="Q3117" s="24">
        <v>0.28999999999999998</v>
      </c>
      <c r="R3117" t="str">
        <f>IF($Q3117*100&gt;=VLOOKUP($O3117,margin_ranges!$A$5:$C$10,2,FALSE),IF($Q3117*100&lt;=VLOOKUP($O3117,margin_ranges!$A$5:$C$10,3,FALSE)+10,"IN RANGE","ABOVE RANGE"),"BELOW RANGE")</f>
        <v>IN RANGE</v>
      </c>
      <c r="S3117">
        <f>MIN(VLOOKUP($O3117,margin_ranges!$A$5:$D$10,4,FALSE),$P3117*100)</f>
        <v>23.333574890000001</v>
      </c>
      <c r="T3117" s="29">
        <f>(1-$S3117/100)/(1-$F3117)-1</f>
        <v>-4.4774517427015326E-11</v>
      </c>
      <c r="U3117" s="19" t="str">
        <f>IF(ABS(IFERROR(T3117,0))&gt;0.05,INDEX(margin_ranges!$C$13:$C$16,MATCH($F3117*100,margin_ranges!$B$13:$B$16,1)),"")</f>
        <v/>
      </c>
      <c r="V3117" t="e">
        <f>MIN(VLOOKUP($U3117,margin_ranges!$A$5:$D$10,4,FALSE),$P3117*100)</f>
        <v>#N/A</v>
      </c>
      <c r="Y3117" s="29" t="e">
        <f t="shared" si="48"/>
        <v>#N/A</v>
      </c>
    </row>
    <row r="3118" spans="1:25" x14ac:dyDescent="0.3">
      <c r="A3118" s="8" t="s">
        <v>17</v>
      </c>
      <c r="B3118" s="8" t="s">
        <v>5397</v>
      </c>
      <c r="C3118" s="8" t="s">
        <v>5398</v>
      </c>
      <c r="D3118" s="8" t="s">
        <v>5476</v>
      </c>
      <c r="E3118" s="8" t="s">
        <v>5477</v>
      </c>
      <c r="F3118" s="24">
        <v>0.21781605286220199</v>
      </c>
      <c r="G3118" s="24">
        <v>0</v>
      </c>
      <c r="H3118" s="25">
        <v>78.460099999999997</v>
      </c>
      <c r="I3118" s="25">
        <v>14.168900000000001</v>
      </c>
      <c r="J3118" s="15">
        <v>4347</v>
      </c>
      <c r="K3118" s="15">
        <v>947</v>
      </c>
      <c r="L3118" s="13">
        <v>0.18060000000000001</v>
      </c>
      <c r="M3118" s="7">
        <v>10.22777318</v>
      </c>
      <c r="N3118" s="26">
        <v>8</v>
      </c>
      <c r="O3118" s="27" t="s">
        <v>22</v>
      </c>
      <c r="P3118" s="8">
        <v>0.2178160529</v>
      </c>
      <c r="Q3118" s="24">
        <v>0.26</v>
      </c>
      <c r="R3118" t="str">
        <f>IF($Q3118*100&gt;=VLOOKUP($O3118,margin_ranges!$A$5:$C$10,2,FALSE),IF($Q3118*100&lt;=VLOOKUP($O3118,margin_ranges!$A$5:$C$10,3,FALSE)+10,"IN RANGE","ABOVE RANGE"),"BELOW RANGE")</f>
        <v>IN RANGE</v>
      </c>
      <c r="S3118">
        <f>MIN(VLOOKUP($O3118,margin_ranges!$A$5:$D$10,4,FALSE),$P3118*100)</f>
        <v>21.781605290000002</v>
      </c>
      <c r="T3118" s="29">
        <f>(1-$S3118/100)/(1-$F3118)-1</f>
        <v>-4.8323789414439489E-11</v>
      </c>
      <c r="U3118" s="19" t="str">
        <f>IF(ABS(IFERROR(T3118,0))&gt;0.05,INDEX(margin_ranges!$C$13:$C$16,MATCH($F3118*100,margin_ranges!$B$13:$B$16,1)),"")</f>
        <v/>
      </c>
      <c r="V3118" t="e">
        <f>MIN(VLOOKUP($U3118,margin_ranges!$A$5:$D$10,4,FALSE),$P3118*100)</f>
        <v>#N/A</v>
      </c>
      <c r="Y3118" s="29" t="e">
        <f t="shared" si="48"/>
        <v>#N/A</v>
      </c>
    </row>
    <row r="3119" spans="1:25" x14ac:dyDescent="0.3">
      <c r="A3119" s="8" t="s">
        <v>17</v>
      </c>
      <c r="B3119" s="8" t="s">
        <v>5397</v>
      </c>
      <c r="C3119" s="8" t="s">
        <v>5398</v>
      </c>
      <c r="D3119" s="8" t="s">
        <v>5539</v>
      </c>
      <c r="E3119" s="8" t="s">
        <v>5540</v>
      </c>
      <c r="F3119" s="24">
        <v>0.20142796846126201</v>
      </c>
      <c r="G3119" s="24">
        <v>0</v>
      </c>
      <c r="H3119" s="25">
        <v>10.529400000000001</v>
      </c>
      <c r="I3119" s="25">
        <v>0.80810000000000004</v>
      </c>
      <c r="J3119" s="15">
        <v>60</v>
      </c>
      <c r="K3119" s="15">
        <v>13</v>
      </c>
      <c r="L3119" s="13">
        <v>7.6799999999999993E-2</v>
      </c>
      <c r="M3119" s="7">
        <v>2.4919480300000001</v>
      </c>
      <c r="N3119" s="26">
        <v>1.99</v>
      </c>
      <c r="O3119" s="27" t="s">
        <v>22</v>
      </c>
      <c r="P3119" s="8">
        <v>0.2014279685</v>
      </c>
      <c r="Q3119" s="24">
        <v>0.24</v>
      </c>
      <c r="R3119" t="str">
        <f>IF($Q3119*100&gt;=VLOOKUP($O3119,margin_ranges!$A$5:$C$10,2,FALSE),IF($Q3119*100&lt;=VLOOKUP($O3119,margin_ranges!$A$5:$C$10,3,FALSE)+10,"IN RANGE","ABOVE RANGE"),"BELOW RANGE")</f>
        <v>IN RANGE</v>
      </c>
      <c r="S3119">
        <f>MIN(VLOOKUP($O3119,margin_ranges!$A$5:$D$10,4,FALSE),$P3119*100)</f>
        <v>20.14279685</v>
      </c>
      <c r="T3119" s="29">
        <f>(1-$S3119/100)/(1-$F3119)-1</f>
        <v>-4.8509085637249427E-11</v>
      </c>
      <c r="U3119" s="19" t="str">
        <f>IF(ABS(IFERROR(T3119,0))&gt;0.05,INDEX(margin_ranges!$C$13:$C$16,MATCH($F3119*100,margin_ranges!$B$13:$B$16,1)),"")</f>
        <v/>
      </c>
      <c r="V3119" t="e">
        <f>MIN(VLOOKUP($U3119,margin_ranges!$A$5:$D$10,4,FALSE),$P3119*100)</f>
        <v>#N/A</v>
      </c>
      <c r="Y3119" s="29" t="e">
        <f t="shared" si="48"/>
        <v>#N/A</v>
      </c>
    </row>
    <row r="3120" spans="1:25" x14ac:dyDescent="0.3">
      <c r="A3120" s="8" t="s">
        <v>17</v>
      </c>
      <c r="B3120" s="8" t="s">
        <v>5397</v>
      </c>
      <c r="C3120" s="8" t="s">
        <v>5398</v>
      </c>
      <c r="D3120" s="8" t="s">
        <v>5583</v>
      </c>
      <c r="E3120" s="8" t="s">
        <v>5584</v>
      </c>
      <c r="F3120" s="24">
        <v>0.20720406555989601</v>
      </c>
      <c r="G3120" s="24">
        <v>0</v>
      </c>
      <c r="H3120" s="25">
        <v>2.7292000000000001</v>
      </c>
      <c r="I3120" s="25">
        <v>0.96350000000000002</v>
      </c>
      <c r="J3120" s="15">
        <v>109</v>
      </c>
      <c r="K3120" s="15">
        <v>22</v>
      </c>
      <c r="L3120" s="13">
        <v>0.35299999999999998</v>
      </c>
      <c r="M3120" s="7">
        <v>3.7840759099999999</v>
      </c>
      <c r="N3120" s="26">
        <v>3</v>
      </c>
      <c r="O3120" s="27" t="s">
        <v>22</v>
      </c>
      <c r="P3120" s="8">
        <v>0.20720406559999999</v>
      </c>
      <c r="Q3120" s="24">
        <v>0.25</v>
      </c>
      <c r="R3120" t="str">
        <f>IF($Q3120*100&gt;=VLOOKUP($O3120,margin_ranges!$A$5:$C$10,2,FALSE),IF($Q3120*100&lt;=VLOOKUP($O3120,margin_ranges!$A$5:$C$10,3,FALSE)+10,"IN RANGE","ABOVE RANGE"),"BELOW RANGE")</f>
        <v>IN RANGE</v>
      </c>
      <c r="S3120">
        <f>MIN(VLOOKUP($O3120,margin_ranges!$A$5:$D$10,4,FALSE),$P3120*100)</f>
        <v>20.720406559999997</v>
      </c>
      <c r="T3120" s="29">
        <f>(1-$S3120/100)/(1-$F3120)-1</f>
        <v>-5.0585424737903395E-11</v>
      </c>
      <c r="U3120" s="19" t="str">
        <f>IF(ABS(IFERROR(T3120,0))&gt;0.05,INDEX(margin_ranges!$C$13:$C$16,MATCH($F3120*100,margin_ranges!$B$13:$B$16,1)),"")</f>
        <v/>
      </c>
      <c r="V3120" t="e">
        <f>MIN(VLOOKUP($U3120,margin_ranges!$A$5:$D$10,4,FALSE),$P3120*100)</f>
        <v>#N/A</v>
      </c>
      <c r="Y3120" s="29" t="e">
        <f t="shared" si="48"/>
        <v>#N/A</v>
      </c>
    </row>
    <row r="3121" spans="1:25" x14ac:dyDescent="0.3">
      <c r="A3121" s="8" t="s">
        <v>17</v>
      </c>
      <c r="B3121" s="8" t="s">
        <v>5397</v>
      </c>
      <c r="C3121" s="8" t="s">
        <v>5398</v>
      </c>
      <c r="D3121" s="8" t="s">
        <v>12023</v>
      </c>
      <c r="E3121" s="8" t="s">
        <v>12024</v>
      </c>
      <c r="F3121" s="24">
        <v>6.3135228251507303E-2</v>
      </c>
      <c r="G3121" s="24">
        <v>0</v>
      </c>
      <c r="H3121" s="25">
        <v>0.79910000000000003</v>
      </c>
      <c r="I3121" s="25">
        <v>0.14080000000000001</v>
      </c>
      <c r="J3121" s="15">
        <v>7</v>
      </c>
      <c r="K3121" s="15">
        <v>1</v>
      </c>
      <c r="L3121" s="13">
        <v>0.1762</v>
      </c>
      <c r="M3121" s="7">
        <v>1.59041096</v>
      </c>
      <c r="N3121" s="26">
        <v>1.49</v>
      </c>
      <c r="O3121" s="27" t="s">
        <v>22</v>
      </c>
      <c r="P3121" s="8">
        <v>6.3135228299999999E-2</v>
      </c>
      <c r="Q3121" s="24">
        <v>0.25</v>
      </c>
      <c r="R3121" t="str">
        <f>IF($Q3121*100&gt;=VLOOKUP($O3121,margin_ranges!$A$5:$C$10,2,FALSE),IF($Q3121*100&lt;=VLOOKUP($O3121,margin_ranges!$A$5:$C$10,3,FALSE)+10,"IN RANGE","ABOVE RANGE"),"BELOW RANGE")</f>
        <v>IN RANGE</v>
      </c>
      <c r="S3121">
        <f>MIN(VLOOKUP($O3121,margin_ranges!$A$5:$D$10,4,FALSE),$P3121*100)</f>
        <v>6.3135228300000001</v>
      </c>
      <c r="T3121" s="29">
        <f>(1-$S3121/100)/(1-$F3121)-1</f>
        <v>-5.1760595809469123E-11</v>
      </c>
      <c r="U3121" s="19" t="str">
        <f>IF(ABS(IFERROR(T3121,0))&gt;0.05,INDEX(margin_ranges!$C$13:$C$16,MATCH($F3121*100,margin_ranges!$B$13:$B$16,1)),"")</f>
        <v/>
      </c>
      <c r="V3121" t="e">
        <f>MIN(VLOOKUP($U3121,margin_ranges!$A$5:$D$10,4,FALSE),$P3121*100)</f>
        <v>#N/A</v>
      </c>
      <c r="Y3121" s="29" t="e">
        <f t="shared" si="48"/>
        <v>#N/A</v>
      </c>
    </row>
    <row r="3122" spans="1:25" x14ac:dyDescent="0.3">
      <c r="A3122" s="8" t="s">
        <v>17</v>
      </c>
      <c r="B3122" s="8" t="s">
        <v>5397</v>
      </c>
      <c r="C3122" s="8" t="s">
        <v>5398</v>
      </c>
      <c r="D3122" s="8" t="s">
        <v>5454</v>
      </c>
      <c r="E3122" s="8" t="s">
        <v>5455</v>
      </c>
      <c r="F3122" s="24">
        <v>0.28489798046055398</v>
      </c>
      <c r="G3122" s="24">
        <v>0</v>
      </c>
      <c r="H3122" s="25">
        <v>16.288499999999999</v>
      </c>
      <c r="I3122" s="25">
        <v>1.1877</v>
      </c>
      <c r="J3122" s="15">
        <v>49</v>
      </c>
      <c r="K3122" s="15">
        <v>13</v>
      </c>
      <c r="L3122" s="13">
        <v>7.2900000000000006E-2</v>
      </c>
      <c r="M3122" s="7">
        <v>1.3844178499999999</v>
      </c>
      <c r="N3122" s="26">
        <v>0.99</v>
      </c>
      <c r="O3122" s="27" t="s">
        <v>22</v>
      </c>
      <c r="P3122" s="8">
        <v>0.28489798049999998</v>
      </c>
      <c r="Q3122" s="24">
        <v>0.28999999999999998</v>
      </c>
      <c r="R3122" t="str">
        <f>IF($Q3122*100&gt;=VLOOKUP($O3122,margin_ranges!$A$5:$C$10,2,FALSE),IF($Q3122*100&lt;=VLOOKUP($O3122,margin_ranges!$A$5:$C$10,3,FALSE)+10,"IN RANGE","ABOVE RANGE"),"BELOW RANGE")</f>
        <v>IN RANGE</v>
      </c>
      <c r="S3122">
        <f>MIN(VLOOKUP($O3122,margin_ranges!$A$5:$D$10,4,FALSE),$P3122*100)</f>
        <v>28.489798049999997</v>
      </c>
      <c r="T3122" s="29">
        <f>(1-$S3122/100)/(1-$F3122)-1</f>
        <v>-5.516131995619844E-11</v>
      </c>
      <c r="U3122" s="19" t="str">
        <f>IF(ABS(IFERROR(T3122,0))&gt;0.05,INDEX(margin_ranges!$C$13:$C$16,MATCH($F3122*100,margin_ranges!$B$13:$B$16,1)),"")</f>
        <v/>
      </c>
      <c r="V3122" t="e">
        <f>MIN(VLOOKUP($U3122,margin_ranges!$A$5:$D$10,4,FALSE),$P3122*100)</f>
        <v>#N/A</v>
      </c>
      <c r="Y3122" s="29" t="e">
        <f t="shared" si="48"/>
        <v>#N/A</v>
      </c>
    </row>
    <row r="3123" spans="1:25" x14ac:dyDescent="0.3">
      <c r="A3123" s="8" t="s">
        <v>17</v>
      </c>
      <c r="B3123" s="8" t="s">
        <v>5397</v>
      </c>
      <c r="C3123" s="8" t="s">
        <v>5398</v>
      </c>
      <c r="D3123" s="8" t="s">
        <v>5555</v>
      </c>
      <c r="E3123" s="8" t="s">
        <v>5556</v>
      </c>
      <c r="F3123" s="24">
        <v>0.19317448875061599</v>
      </c>
      <c r="G3123" s="24">
        <v>0</v>
      </c>
      <c r="H3123" s="25">
        <v>36.135300000000001</v>
      </c>
      <c r="I3123" s="25">
        <v>1.0125999999999999</v>
      </c>
      <c r="J3123" s="15">
        <v>23</v>
      </c>
      <c r="K3123" s="15">
        <v>4</v>
      </c>
      <c r="L3123" s="13">
        <v>2.8000000000000001E-2</v>
      </c>
      <c r="M3123" s="7">
        <v>0.74365521999999995</v>
      </c>
      <c r="N3123" s="26">
        <v>0.6</v>
      </c>
      <c r="O3123" s="27" t="s">
        <v>22</v>
      </c>
      <c r="P3123" s="8">
        <v>0.19317448879999999</v>
      </c>
      <c r="Q3123" s="24">
        <v>0.22</v>
      </c>
      <c r="R3123" t="str">
        <f>IF($Q3123*100&gt;=VLOOKUP($O3123,margin_ranges!$A$5:$C$10,2,FALSE),IF($Q3123*100&lt;=VLOOKUP($O3123,margin_ranges!$A$5:$C$10,3,FALSE)+10,"IN RANGE","ABOVE RANGE"),"BELOW RANGE")</f>
        <v>IN RANGE</v>
      </c>
      <c r="S3123">
        <f>MIN(VLOOKUP($O3123,margin_ranges!$A$5:$D$10,4,FALSE),$P3123*100)</f>
        <v>19.317448880000001</v>
      </c>
      <c r="T3123" s="29">
        <f>(1-$S3123/100)/(1-$F3123)-1</f>
        <v>-6.1207816592911968E-11</v>
      </c>
      <c r="U3123" s="19" t="str">
        <f>IF(ABS(IFERROR(T3123,0))&gt;0.05,INDEX(margin_ranges!$C$13:$C$16,MATCH($F3123*100,margin_ranges!$B$13:$B$16,1)),"")</f>
        <v/>
      </c>
      <c r="V3123" t="e">
        <f>MIN(VLOOKUP($U3123,margin_ranges!$A$5:$D$10,4,FALSE),$P3123*100)</f>
        <v>#N/A</v>
      </c>
      <c r="Y3123" s="29" t="e">
        <f t="shared" si="48"/>
        <v>#N/A</v>
      </c>
    </row>
    <row r="3124" spans="1:25" x14ac:dyDescent="0.3">
      <c r="A3124" s="8" t="s">
        <v>17</v>
      </c>
      <c r="B3124" s="8" t="s">
        <v>5397</v>
      </c>
      <c r="C3124" s="8" t="s">
        <v>5398</v>
      </c>
      <c r="D3124" s="8" t="s">
        <v>5502</v>
      </c>
      <c r="E3124" s="8" t="s">
        <v>5503</v>
      </c>
      <c r="F3124" s="24">
        <v>0.22703957945236899</v>
      </c>
      <c r="G3124" s="24">
        <v>0</v>
      </c>
      <c r="H3124" s="25">
        <v>1.8142</v>
      </c>
      <c r="I3124" s="25">
        <v>0.43269999999999997</v>
      </c>
      <c r="J3124" s="15">
        <v>17</v>
      </c>
      <c r="K3124" s="15">
        <v>4</v>
      </c>
      <c r="L3124" s="13">
        <v>0.23849999999999999</v>
      </c>
      <c r="M3124" s="7">
        <v>1.2937273</v>
      </c>
      <c r="N3124" s="26">
        <v>1</v>
      </c>
      <c r="O3124" s="27" t="s">
        <v>22</v>
      </c>
      <c r="P3124" s="8">
        <v>0.2270395795</v>
      </c>
      <c r="Q3124" s="24">
        <v>0.25</v>
      </c>
      <c r="R3124" t="str">
        <f>IF($Q3124*100&gt;=VLOOKUP($O3124,margin_ranges!$A$5:$C$10,2,FALSE),IF($Q3124*100&lt;=VLOOKUP($O3124,margin_ranges!$A$5:$C$10,3,FALSE)+10,"IN RANGE","ABOVE RANGE"),"BELOW RANGE")</f>
        <v>IN RANGE</v>
      </c>
      <c r="S3124">
        <f>MIN(VLOOKUP($O3124,margin_ranges!$A$5:$D$10,4,FALSE),$P3124*100)</f>
        <v>22.703957949999999</v>
      </c>
      <c r="T3124" s="29">
        <f>(1-$S3124/100)/(1-$F3124)-1</f>
        <v>-6.1621485691887301E-11</v>
      </c>
      <c r="U3124" s="19" t="str">
        <f>IF(ABS(IFERROR(T3124,0))&gt;0.05,INDEX(margin_ranges!$C$13:$C$16,MATCH($F3124*100,margin_ranges!$B$13:$B$16,1)),"")</f>
        <v/>
      </c>
      <c r="V3124" t="e">
        <f>MIN(VLOOKUP($U3124,margin_ranges!$A$5:$D$10,4,FALSE),$P3124*100)</f>
        <v>#N/A</v>
      </c>
      <c r="Y3124" s="29" t="e">
        <f t="shared" si="48"/>
        <v>#N/A</v>
      </c>
    </row>
    <row r="3125" spans="1:25" x14ac:dyDescent="0.3">
      <c r="A3125" s="8" t="s">
        <v>17</v>
      </c>
      <c r="B3125" s="8" t="s">
        <v>5397</v>
      </c>
      <c r="C3125" s="8" t="s">
        <v>5398</v>
      </c>
      <c r="D3125" s="8" t="s">
        <v>5548</v>
      </c>
      <c r="E3125" s="8" t="s">
        <v>5549</v>
      </c>
      <c r="F3125" s="24">
        <v>0.28808168345356899</v>
      </c>
      <c r="G3125" s="24">
        <v>0</v>
      </c>
      <c r="H3125" s="25">
        <v>3.9100999999999999</v>
      </c>
      <c r="I3125" s="25">
        <v>0.22289999999999999</v>
      </c>
      <c r="J3125" s="15">
        <v>9</v>
      </c>
      <c r="K3125" s="15">
        <v>2</v>
      </c>
      <c r="L3125" s="13">
        <v>5.7000000000000002E-2</v>
      </c>
      <c r="M3125" s="7">
        <v>1.3906089699999999</v>
      </c>
      <c r="N3125" s="26">
        <v>0.99</v>
      </c>
      <c r="O3125" s="27" t="s">
        <v>22</v>
      </c>
      <c r="P3125" s="8">
        <v>0.28808168350000002</v>
      </c>
      <c r="Q3125" s="24">
        <v>0.28999999999999998</v>
      </c>
      <c r="R3125" t="str">
        <f>IF($Q3125*100&gt;=VLOOKUP($O3125,margin_ranges!$A$5:$C$10,2,FALSE),IF($Q3125*100&lt;=VLOOKUP($O3125,margin_ranges!$A$5:$C$10,3,FALSE)+10,"IN RANGE","ABOVE RANGE"),"BELOW RANGE")</f>
        <v>IN RANGE</v>
      </c>
      <c r="S3125">
        <f>MIN(VLOOKUP($O3125,margin_ranges!$A$5:$D$10,4,FALSE),$P3125*100)</f>
        <v>28.808168350000003</v>
      </c>
      <c r="T3125" s="29">
        <f>(1-$S3125/100)/(1-$F3125)-1</f>
        <v>-6.5219496470092508E-11</v>
      </c>
      <c r="U3125" s="19" t="str">
        <f>IF(ABS(IFERROR(T3125,0))&gt;0.05,INDEX(margin_ranges!$C$13:$C$16,MATCH($F3125*100,margin_ranges!$B$13:$B$16,1)),"")</f>
        <v/>
      </c>
      <c r="V3125" t="e">
        <f>MIN(VLOOKUP($U3125,margin_ranges!$A$5:$D$10,4,FALSE),$P3125*100)</f>
        <v>#N/A</v>
      </c>
      <c r="Y3125" s="29" t="e">
        <f t="shared" si="48"/>
        <v>#N/A</v>
      </c>
    </row>
    <row r="3126" spans="1:25" x14ac:dyDescent="0.3">
      <c r="A3126" s="8" t="s">
        <v>17</v>
      </c>
      <c r="B3126" s="8" t="s">
        <v>5397</v>
      </c>
      <c r="C3126" s="8" t="s">
        <v>5398</v>
      </c>
      <c r="D3126" s="8" t="s">
        <v>5406</v>
      </c>
      <c r="E3126" s="8" t="s">
        <v>5407</v>
      </c>
      <c r="F3126" s="24">
        <v>8.99999999999999E-2</v>
      </c>
      <c r="G3126" s="24">
        <v>0</v>
      </c>
      <c r="H3126" s="25">
        <v>1.8150999999999999</v>
      </c>
      <c r="I3126" s="25">
        <v>0.2591</v>
      </c>
      <c r="J3126" s="15">
        <v>17</v>
      </c>
      <c r="K3126" s="15">
        <v>2</v>
      </c>
      <c r="L3126" s="13">
        <v>0.14280000000000001</v>
      </c>
      <c r="M3126" s="7">
        <v>2.1984564500000001</v>
      </c>
      <c r="N3126" s="26">
        <v>2</v>
      </c>
      <c r="O3126" s="27" t="s">
        <v>22</v>
      </c>
      <c r="P3126" s="8">
        <v>9.0270812399999997E-2</v>
      </c>
      <c r="Q3126" s="24">
        <v>0.09</v>
      </c>
      <c r="R3126" t="str">
        <f>IF($Q3126*100&gt;=VLOOKUP($O3126,margin_ranges!$A$5:$C$10,2,FALSE),IF($Q3126*100&lt;=VLOOKUP($O3126,margin_ranges!$A$5:$C$10,3,FALSE)+10,"IN RANGE","ABOVE RANGE"),"BELOW RANGE")</f>
        <v>BELOW RANGE</v>
      </c>
      <c r="S3126">
        <f>MIN(VLOOKUP($O3126,margin_ranges!$A$5:$D$10,4,FALSE),$P3126*100)</f>
        <v>9.0270812399999993</v>
      </c>
      <c r="T3126" s="29">
        <f>(1-$S3126/100)/(1-$F3126)-1</f>
        <v>-2.9759604395618311E-4</v>
      </c>
      <c r="U3126" s="19" t="str">
        <f>IF(ABS(IFERROR(T3126,0))&gt;0.05,INDEX(margin_ranges!$C$13:$C$16,MATCH($F3126*100,margin_ranges!$B$13:$B$16,1)),"")</f>
        <v/>
      </c>
      <c r="V3126" t="e">
        <f>MIN(VLOOKUP($U3126,margin_ranges!$A$5:$D$10,4,FALSE),$P3126*100)</f>
        <v>#N/A</v>
      </c>
      <c r="Y3126" s="29" t="e">
        <f t="shared" si="48"/>
        <v>#N/A</v>
      </c>
    </row>
    <row r="3127" spans="1:25" x14ac:dyDescent="0.3">
      <c r="A3127" s="8" t="s">
        <v>17</v>
      </c>
      <c r="B3127" s="8" t="s">
        <v>5397</v>
      </c>
      <c r="C3127" s="8" t="s">
        <v>5398</v>
      </c>
      <c r="D3127" s="8" t="s">
        <v>5541</v>
      </c>
      <c r="E3127" s="8" t="s">
        <v>5542</v>
      </c>
      <c r="F3127" s="24">
        <v>0.18</v>
      </c>
      <c r="G3127" s="24">
        <v>0</v>
      </c>
      <c r="H3127" s="25">
        <v>4.5506000000000002</v>
      </c>
      <c r="I3127" s="25">
        <v>0.4037</v>
      </c>
      <c r="J3127" s="15">
        <v>43</v>
      </c>
      <c r="K3127" s="15">
        <v>8</v>
      </c>
      <c r="L3127" s="13">
        <v>8.8700000000000001E-2</v>
      </c>
      <c r="M3127" s="7">
        <v>3.5416843600000001</v>
      </c>
      <c r="N3127" s="26">
        <v>2.9</v>
      </c>
      <c r="O3127" s="27" t="s">
        <v>22</v>
      </c>
      <c r="P3127" s="8">
        <v>0.1811805611</v>
      </c>
      <c r="Q3127" s="24">
        <v>0.18</v>
      </c>
      <c r="R3127" t="str">
        <f>IF($Q3127*100&gt;=VLOOKUP($O3127,margin_ranges!$A$5:$C$10,2,FALSE),IF($Q3127*100&lt;=VLOOKUP($O3127,margin_ranges!$A$5:$C$10,3,FALSE)+10,"IN RANGE","ABOVE RANGE"),"BELOW RANGE")</f>
        <v>BELOW RANGE</v>
      </c>
      <c r="S3127">
        <f>MIN(VLOOKUP($O3127,margin_ranges!$A$5:$D$10,4,FALSE),$P3127*100)</f>
        <v>18.118056110000001</v>
      </c>
      <c r="T3127" s="29">
        <f>(1-$S3127/100)/(1-$F3127)-1</f>
        <v>-1.4397086585367092E-3</v>
      </c>
      <c r="U3127" s="19" t="str">
        <f>IF(ABS(IFERROR(T3127,0))&gt;0.05,INDEX(margin_ranges!$C$13:$C$16,MATCH($F3127*100,margin_ranges!$B$13:$B$16,1)),"")</f>
        <v/>
      </c>
      <c r="V3127" t="e">
        <f>MIN(VLOOKUP($U3127,margin_ranges!$A$5:$D$10,4,FALSE),$P3127*100)</f>
        <v>#N/A</v>
      </c>
      <c r="Y3127" s="29" t="e">
        <f t="shared" si="48"/>
        <v>#N/A</v>
      </c>
    </row>
    <row r="3128" spans="1:25" x14ac:dyDescent="0.3">
      <c r="A3128" s="8" t="s">
        <v>17</v>
      </c>
      <c r="B3128" s="8" t="s">
        <v>5397</v>
      </c>
      <c r="C3128" s="8" t="s">
        <v>5398</v>
      </c>
      <c r="D3128" s="8" t="s">
        <v>5613</v>
      </c>
      <c r="E3128" s="8" t="s">
        <v>12038</v>
      </c>
      <c r="F3128" s="24">
        <v>0.28999999999999998</v>
      </c>
      <c r="G3128" s="24">
        <v>0</v>
      </c>
      <c r="H3128" s="25">
        <v>3.7703000000000002</v>
      </c>
      <c r="I3128" s="25">
        <v>0.65210000000000001</v>
      </c>
      <c r="J3128" s="15">
        <v>32</v>
      </c>
      <c r="K3128" s="15">
        <v>8</v>
      </c>
      <c r="L3128" s="13">
        <v>0.17299999999999999</v>
      </c>
      <c r="M3128" s="7">
        <v>1.6549019599999999</v>
      </c>
      <c r="N3128" s="26">
        <v>1.17</v>
      </c>
      <c r="O3128" s="27" t="s">
        <v>22</v>
      </c>
      <c r="P3128" s="8">
        <v>0.29300947869999999</v>
      </c>
      <c r="Q3128" s="24">
        <v>0.28999999999999998</v>
      </c>
      <c r="R3128" t="str">
        <f>IF($Q3128*100&gt;=VLOOKUP($O3128,margin_ranges!$A$5:$C$10,2,FALSE),IF($Q3128*100&lt;=VLOOKUP($O3128,margin_ranges!$A$5:$C$10,3,FALSE)+10,"IN RANGE","ABOVE RANGE"),"BELOW RANGE")</f>
        <v>IN RANGE</v>
      </c>
      <c r="S3128">
        <f>MIN(VLOOKUP($O3128,margin_ranges!$A$5:$D$10,4,FALSE),$P3128*100)</f>
        <v>29.300947869999998</v>
      </c>
      <c r="T3128" s="29">
        <f>(1-$S3128/100)/(1-$F3128)-1</f>
        <v>-4.2387023943660784E-3</v>
      </c>
      <c r="U3128" s="19" t="str">
        <f>IF(ABS(IFERROR(T3128,0))&gt;0.05,INDEX(margin_ranges!$C$13:$C$16,MATCH($F3128*100,margin_ranges!$B$13:$B$16,1)),"")</f>
        <v/>
      </c>
      <c r="V3128" t="e">
        <f>MIN(VLOOKUP($U3128,margin_ranges!$A$5:$D$10,4,FALSE),$P3128*100)</f>
        <v>#N/A</v>
      </c>
      <c r="Y3128" s="29" t="e">
        <f t="shared" si="48"/>
        <v>#N/A</v>
      </c>
    </row>
    <row r="3129" spans="1:25" x14ac:dyDescent="0.3">
      <c r="A3129" s="8" t="s">
        <v>17</v>
      </c>
      <c r="B3129" s="8" t="s">
        <v>5397</v>
      </c>
      <c r="C3129" s="8" t="s">
        <v>5398</v>
      </c>
      <c r="D3129" s="8" t="s">
        <v>5492</v>
      </c>
      <c r="E3129" s="8" t="s">
        <v>5493</v>
      </c>
      <c r="F3129" s="24">
        <v>0.28999999999999998</v>
      </c>
      <c r="G3129" s="24">
        <v>0</v>
      </c>
      <c r="H3129" s="25">
        <v>5.8865999999999996</v>
      </c>
      <c r="I3129" s="25">
        <v>0.5101</v>
      </c>
      <c r="J3129" s="15">
        <v>65</v>
      </c>
      <c r="K3129" s="15">
        <v>16</v>
      </c>
      <c r="L3129" s="13">
        <v>8.6699999999999999E-2</v>
      </c>
      <c r="M3129" s="7">
        <v>4.2556224599999997</v>
      </c>
      <c r="N3129" s="26">
        <v>3</v>
      </c>
      <c r="O3129" s="27" t="s">
        <v>22</v>
      </c>
      <c r="P3129" s="8">
        <v>0.2950502478</v>
      </c>
      <c r="Q3129" s="24">
        <v>0.28999999999999998</v>
      </c>
      <c r="R3129" t="str">
        <f>IF($Q3129*100&gt;=VLOOKUP($O3129,margin_ranges!$A$5:$C$10,2,FALSE),IF($Q3129*100&lt;=VLOOKUP($O3129,margin_ranges!$A$5:$C$10,3,FALSE)+10,"IN RANGE","ABOVE RANGE"),"BELOW RANGE")</f>
        <v>IN RANGE</v>
      </c>
      <c r="S3129">
        <f>MIN(VLOOKUP($O3129,margin_ranges!$A$5:$D$10,4,FALSE),$P3129*100)</f>
        <v>29.505024779999999</v>
      </c>
      <c r="T3129" s="29">
        <f>(1-$S3129/100)/(1-$F3129)-1</f>
        <v>-7.1130250704224407E-3</v>
      </c>
      <c r="U3129" s="19" t="str">
        <f>IF(ABS(IFERROR(T3129,0))&gt;0.05,INDEX(margin_ranges!$C$13:$C$16,MATCH($F3129*100,margin_ranges!$B$13:$B$16,1)),"")</f>
        <v/>
      </c>
      <c r="V3129" t="e">
        <f>MIN(VLOOKUP($U3129,margin_ranges!$A$5:$D$10,4,FALSE),$P3129*100)</f>
        <v>#N/A</v>
      </c>
      <c r="Y3129" s="29" t="e">
        <f t="shared" si="48"/>
        <v>#N/A</v>
      </c>
    </row>
    <row r="3130" spans="1:25" x14ac:dyDescent="0.3">
      <c r="A3130" s="8" t="s">
        <v>17</v>
      </c>
      <c r="B3130" s="8" t="s">
        <v>5397</v>
      </c>
      <c r="C3130" s="8" t="s">
        <v>5398</v>
      </c>
      <c r="D3130" s="8" t="s">
        <v>5414</v>
      </c>
      <c r="E3130" s="8" t="s">
        <v>5415</v>
      </c>
      <c r="F3130" s="24">
        <v>0.28999999999999998</v>
      </c>
      <c r="G3130" s="24">
        <v>0</v>
      </c>
      <c r="H3130" s="25">
        <v>4.9367000000000001</v>
      </c>
      <c r="I3130" s="25">
        <v>1.0302</v>
      </c>
      <c r="J3130" s="15">
        <v>43</v>
      </c>
      <c r="K3130" s="15">
        <v>11</v>
      </c>
      <c r="L3130" s="13">
        <v>0.2087</v>
      </c>
      <c r="M3130" s="7">
        <v>1.40468696</v>
      </c>
      <c r="N3130" s="26">
        <v>0.99</v>
      </c>
      <c r="O3130" s="27" t="s">
        <v>22</v>
      </c>
      <c r="P3130" s="8">
        <v>0.29521663590000002</v>
      </c>
      <c r="Q3130" s="24">
        <v>0.28999999999999998</v>
      </c>
      <c r="R3130" t="str">
        <f>IF($Q3130*100&gt;=VLOOKUP($O3130,margin_ranges!$A$5:$C$10,2,FALSE),IF($Q3130*100&lt;=VLOOKUP($O3130,margin_ranges!$A$5:$C$10,3,FALSE)+10,"IN RANGE","ABOVE RANGE"),"BELOW RANGE")</f>
        <v>IN RANGE</v>
      </c>
      <c r="S3130">
        <f>MIN(VLOOKUP($O3130,margin_ranges!$A$5:$D$10,4,FALSE),$P3130*100)</f>
        <v>29.521663590000003</v>
      </c>
      <c r="T3130" s="29">
        <f>(1-$S3130/100)/(1-$F3130)-1</f>
        <v>-7.3473745070422591E-3</v>
      </c>
      <c r="U3130" s="19" t="str">
        <f>IF(ABS(IFERROR(T3130,0))&gt;0.05,INDEX(margin_ranges!$C$13:$C$16,MATCH($F3130*100,margin_ranges!$B$13:$B$16,1)),"")</f>
        <v/>
      </c>
      <c r="V3130" t="e">
        <f>MIN(VLOOKUP($U3130,margin_ranges!$A$5:$D$10,4,FALSE),$P3130*100)</f>
        <v>#N/A</v>
      </c>
      <c r="Y3130" s="29" t="e">
        <f t="shared" si="48"/>
        <v>#N/A</v>
      </c>
    </row>
    <row r="3131" spans="1:25" x14ac:dyDescent="0.3">
      <c r="A3131" s="8" t="s">
        <v>17</v>
      </c>
      <c r="B3131" s="8" t="s">
        <v>5397</v>
      </c>
      <c r="C3131" s="8" t="s">
        <v>5398</v>
      </c>
      <c r="D3131" s="8" t="s">
        <v>5545</v>
      </c>
      <c r="E3131" s="8" t="s">
        <v>12028</v>
      </c>
      <c r="F3131" s="24">
        <v>0.28999999999999998</v>
      </c>
      <c r="G3131" s="24">
        <v>0</v>
      </c>
      <c r="H3131" s="25">
        <v>7.5114000000000001</v>
      </c>
      <c r="I3131" s="25">
        <v>0.1671</v>
      </c>
      <c r="J3131" s="15">
        <v>11</v>
      </c>
      <c r="K3131" s="15">
        <v>2</v>
      </c>
      <c r="L3131" s="13">
        <v>2.23E-2</v>
      </c>
      <c r="M3131" s="7">
        <v>2.1321367499999999</v>
      </c>
      <c r="N3131" s="26">
        <v>1.5</v>
      </c>
      <c r="O3131" s="27" t="s">
        <v>22</v>
      </c>
      <c r="P3131" s="8">
        <v>0.29648039770000001</v>
      </c>
      <c r="Q3131" s="24">
        <v>0.28999999999999998</v>
      </c>
      <c r="R3131" t="str">
        <f>IF($Q3131*100&gt;=VLOOKUP($O3131,margin_ranges!$A$5:$C$10,2,FALSE),IF($Q3131*100&lt;=VLOOKUP($O3131,margin_ranges!$A$5:$C$10,3,FALSE)+10,"IN RANGE","ABOVE RANGE"),"BELOW RANGE")</f>
        <v>IN RANGE</v>
      </c>
      <c r="S3131">
        <f>MIN(VLOOKUP($O3131,margin_ranges!$A$5:$D$10,4,FALSE),$P3131*100)</f>
        <v>29.64803977</v>
      </c>
      <c r="T3131" s="29">
        <f>(1-$S3131/100)/(1-$F3131)-1</f>
        <v>-9.1273207042252835E-3</v>
      </c>
      <c r="U3131" s="19" t="str">
        <f>IF(ABS(IFERROR(T3131,0))&gt;0.05,INDEX(margin_ranges!$C$13:$C$16,MATCH($F3131*100,margin_ranges!$B$13:$B$16,1)),"")</f>
        <v/>
      </c>
      <c r="V3131" t="e">
        <f>MIN(VLOOKUP($U3131,margin_ranges!$A$5:$D$10,4,FALSE),$P3131*100)</f>
        <v>#N/A</v>
      </c>
      <c r="Y3131" s="29" t="e">
        <f t="shared" si="48"/>
        <v>#N/A</v>
      </c>
    </row>
    <row r="3132" spans="1:25" x14ac:dyDescent="0.3">
      <c r="A3132" s="8" t="s">
        <v>17</v>
      </c>
      <c r="B3132" s="8" t="s">
        <v>5397</v>
      </c>
      <c r="C3132" s="8" t="s">
        <v>5398</v>
      </c>
      <c r="D3132" s="8" t="s">
        <v>5537</v>
      </c>
      <c r="E3132" s="8" t="s">
        <v>5538</v>
      </c>
      <c r="F3132" s="24">
        <v>0.25</v>
      </c>
      <c r="G3132" s="24">
        <v>1</v>
      </c>
      <c r="H3132" s="25">
        <v>159.3647</v>
      </c>
      <c r="I3132" s="25">
        <v>14.105499999999999</v>
      </c>
      <c r="J3132" s="15">
        <v>427</v>
      </c>
      <c r="K3132" s="15">
        <v>88</v>
      </c>
      <c r="L3132" s="13">
        <v>8.8499999999999995E-2</v>
      </c>
      <c r="M3132" s="7">
        <v>1.00941477</v>
      </c>
      <c r="N3132" s="26">
        <v>0.75</v>
      </c>
      <c r="O3132" s="27" t="s">
        <v>162</v>
      </c>
      <c r="P3132" s="8">
        <v>0.25699521710000001</v>
      </c>
      <c r="Q3132" s="24">
        <v>0.25</v>
      </c>
      <c r="R3132" t="str">
        <f>IF($Q3132*100&gt;=VLOOKUP($O3132,margin_ranges!$A$5:$C$10,2,FALSE),IF($Q3132*100&lt;=VLOOKUP($O3132,margin_ranges!$A$5:$C$10,3,FALSE)+10,"IN RANGE","ABOVE RANGE"),"BELOW RANGE")</f>
        <v>BELOW RANGE</v>
      </c>
      <c r="S3132">
        <f>MIN(VLOOKUP($O3132,margin_ranges!$A$5:$D$10,4,FALSE),$P3132*100)</f>
        <v>25.699521709999999</v>
      </c>
      <c r="T3132" s="29">
        <f>(1-$S3132/100)/(1-$F3132)-1</f>
        <v>-9.3269561333334527E-3</v>
      </c>
      <c r="U3132" s="19" t="str">
        <f>IF(ABS(IFERROR(T3132,0))&gt;0.05,INDEX(margin_ranges!$C$13:$C$16,MATCH($F3132*100,margin_ranges!$B$13:$B$16,1)),"")</f>
        <v/>
      </c>
      <c r="V3132" t="e">
        <f>MIN(VLOOKUP($U3132,margin_ranges!$A$5:$D$10,4,FALSE),$P3132*100)</f>
        <v>#N/A</v>
      </c>
      <c r="Y3132" s="29" t="e">
        <f t="shared" si="48"/>
        <v>#N/A</v>
      </c>
    </row>
    <row r="3133" spans="1:25" x14ac:dyDescent="0.3">
      <c r="A3133" s="8" t="s">
        <v>17</v>
      </c>
      <c r="B3133" s="8" t="s">
        <v>5397</v>
      </c>
      <c r="C3133" s="8" t="s">
        <v>5398</v>
      </c>
      <c r="D3133" s="8" t="s">
        <v>5399</v>
      </c>
      <c r="E3133" s="8" t="s">
        <v>5400</v>
      </c>
      <c r="F3133" s="24">
        <v>0.28999999999999998</v>
      </c>
      <c r="G3133" s="24">
        <v>1</v>
      </c>
      <c r="H3133" s="25">
        <v>97.525099999999995</v>
      </c>
      <c r="I3133" s="25">
        <v>9.1851000000000003</v>
      </c>
      <c r="J3133" s="15">
        <v>478</v>
      </c>
      <c r="K3133" s="15">
        <v>123</v>
      </c>
      <c r="L3133" s="13">
        <v>9.4200000000000006E-2</v>
      </c>
      <c r="M3133" s="7">
        <v>1.7334525700000001</v>
      </c>
      <c r="N3133" s="26">
        <v>0.99</v>
      </c>
      <c r="O3133" s="27" t="s">
        <v>22</v>
      </c>
      <c r="P3133" s="8">
        <v>0.42888544249999999</v>
      </c>
      <c r="Q3133" s="24">
        <v>0.28999999999999998</v>
      </c>
      <c r="R3133" t="str">
        <f>IF($Q3133*100&gt;=VLOOKUP($O3133,margin_ranges!$A$5:$C$10,2,FALSE),IF($Q3133*100&lt;=VLOOKUP($O3133,margin_ranges!$A$5:$C$10,3,FALSE)+10,"IN RANGE","ABOVE RANGE"),"BELOW RANGE")</f>
        <v>IN RANGE</v>
      </c>
      <c r="S3133">
        <f>MIN(VLOOKUP($O3133,margin_ranges!$A$5:$D$10,4,FALSE),$P3133*100)</f>
        <v>29.75</v>
      </c>
      <c r="T3133" s="29">
        <f>(1-$S3133/100)/(1-$F3133)-1</f>
        <v>-1.0563380281690127E-2</v>
      </c>
      <c r="U3133" s="19" t="str">
        <f>IF(ABS(IFERROR(T3133,0))&gt;0.05,INDEX(margin_ranges!$C$13:$C$16,MATCH($F3133*100,margin_ranges!$B$13:$B$16,1)),"")</f>
        <v/>
      </c>
      <c r="V3133" t="e">
        <f>MIN(VLOOKUP($U3133,margin_ranges!$A$5:$D$10,4,FALSE),$P3133*100)</f>
        <v>#N/A</v>
      </c>
      <c r="Y3133" s="29" t="e">
        <f t="shared" si="48"/>
        <v>#N/A</v>
      </c>
    </row>
    <row r="3134" spans="1:25" x14ac:dyDescent="0.3">
      <c r="A3134" s="8" t="s">
        <v>17</v>
      </c>
      <c r="B3134" s="8" t="s">
        <v>5397</v>
      </c>
      <c r="C3134" s="8" t="s">
        <v>5398</v>
      </c>
      <c r="D3134" s="8" t="s">
        <v>5424</v>
      </c>
      <c r="E3134" s="8" t="s">
        <v>5425</v>
      </c>
      <c r="F3134" s="24">
        <v>0.28999999999999998</v>
      </c>
      <c r="G3134" s="24">
        <v>1</v>
      </c>
      <c r="H3134" s="25">
        <v>67.896100000000004</v>
      </c>
      <c r="I3134" s="25">
        <v>4.4069000000000003</v>
      </c>
      <c r="J3134" s="15">
        <v>186</v>
      </c>
      <c r="K3134" s="15">
        <v>47</v>
      </c>
      <c r="L3134" s="13">
        <v>6.4899999999999999E-2</v>
      </c>
      <c r="M3134" s="7">
        <v>1.4095920399999999</v>
      </c>
      <c r="N3134" s="26">
        <v>0.99</v>
      </c>
      <c r="O3134" s="27" t="s">
        <v>22</v>
      </c>
      <c r="P3134" s="8">
        <v>0.297669132</v>
      </c>
      <c r="Q3134" s="24">
        <v>0.28999999999999998</v>
      </c>
      <c r="R3134" t="str">
        <f>IF($Q3134*100&gt;=VLOOKUP($O3134,margin_ranges!$A$5:$C$10,2,FALSE),IF($Q3134*100&lt;=VLOOKUP($O3134,margin_ranges!$A$5:$C$10,3,FALSE)+10,"IN RANGE","ABOVE RANGE"),"BELOW RANGE")</f>
        <v>IN RANGE</v>
      </c>
      <c r="S3134">
        <f>MIN(VLOOKUP($O3134,margin_ranges!$A$5:$D$10,4,FALSE),$P3134*100)</f>
        <v>29.75</v>
      </c>
      <c r="T3134" s="29">
        <f>(1-$S3134/100)/(1-$F3134)-1</f>
        <v>-1.0563380281690127E-2</v>
      </c>
      <c r="U3134" s="19" t="str">
        <f>IF(ABS(IFERROR(T3134,0))&gt;0.05,INDEX(margin_ranges!$C$13:$C$16,MATCH($F3134*100,margin_ranges!$B$13:$B$16,1)),"")</f>
        <v/>
      </c>
      <c r="V3134" t="e">
        <f>MIN(VLOOKUP($U3134,margin_ranges!$A$5:$D$10,4,FALSE),$P3134*100)</f>
        <v>#N/A</v>
      </c>
      <c r="Y3134" s="29" t="e">
        <f t="shared" si="48"/>
        <v>#N/A</v>
      </c>
    </row>
    <row r="3135" spans="1:25" x14ac:dyDescent="0.3">
      <c r="A3135" s="8" t="s">
        <v>17</v>
      </c>
      <c r="B3135" s="8" t="s">
        <v>5397</v>
      </c>
      <c r="C3135" s="8" t="s">
        <v>5398</v>
      </c>
      <c r="D3135" s="8" t="s">
        <v>5436</v>
      </c>
      <c r="E3135" s="8" t="s">
        <v>5437</v>
      </c>
      <c r="F3135" s="24">
        <v>0.28999999999999998</v>
      </c>
      <c r="G3135" s="24">
        <v>0</v>
      </c>
      <c r="H3135" s="25">
        <v>4.3997999999999999</v>
      </c>
      <c r="I3135" s="25">
        <v>0.29799999999999999</v>
      </c>
      <c r="J3135" s="15">
        <v>41</v>
      </c>
      <c r="K3135" s="15">
        <v>11</v>
      </c>
      <c r="L3135" s="13">
        <v>6.7699999999999996E-2</v>
      </c>
      <c r="M3135" s="7">
        <v>4.6271332699999999</v>
      </c>
      <c r="N3135" s="26">
        <v>3</v>
      </c>
      <c r="O3135" s="27" t="s">
        <v>22</v>
      </c>
      <c r="P3135" s="8">
        <v>0.35165040089999999</v>
      </c>
      <c r="Q3135" s="24">
        <v>0.28999999999999998</v>
      </c>
      <c r="R3135" t="str">
        <f>IF($Q3135*100&gt;=VLOOKUP($O3135,margin_ranges!$A$5:$C$10,2,FALSE),IF($Q3135*100&lt;=VLOOKUP($O3135,margin_ranges!$A$5:$C$10,3,FALSE)+10,"IN RANGE","ABOVE RANGE"),"BELOW RANGE")</f>
        <v>IN RANGE</v>
      </c>
      <c r="S3135">
        <f>MIN(VLOOKUP($O3135,margin_ranges!$A$5:$D$10,4,FALSE),$P3135*100)</f>
        <v>29.75</v>
      </c>
      <c r="T3135" s="29">
        <f>(1-$S3135/100)/(1-$F3135)-1</f>
        <v>-1.0563380281690127E-2</v>
      </c>
      <c r="U3135" s="19" t="str">
        <f>IF(ABS(IFERROR(T3135,0))&gt;0.05,INDEX(margin_ranges!$C$13:$C$16,MATCH($F3135*100,margin_ranges!$B$13:$B$16,1)),"")</f>
        <v/>
      </c>
      <c r="V3135" t="e">
        <f>MIN(VLOOKUP($U3135,margin_ranges!$A$5:$D$10,4,FALSE),$P3135*100)</f>
        <v>#N/A</v>
      </c>
      <c r="Y3135" s="29" t="e">
        <f t="shared" si="48"/>
        <v>#N/A</v>
      </c>
    </row>
    <row r="3136" spans="1:25" x14ac:dyDescent="0.3">
      <c r="A3136" s="8" t="s">
        <v>17</v>
      </c>
      <c r="B3136" s="8" t="s">
        <v>5397</v>
      </c>
      <c r="C3136" s="8" t="s">
        <v>5398</v>
      </c>
      <c r="D3136" s="8" t="s">
        <v>5438</v>
      </c>
      <c r="E3136" s="8" t="s">
        <v>5439</v>
      </c>
      <c r="F3136" s="24">
        <v>0.28999999999999998</v>
      </c>
      <c r="G3136" s="24">
        <v>1</v>
      </c>
      <c r="H3136" s="25">
        <v>290.4366</v>
      </c>
      <c r="I3136" s="25">
        <v>7.4813999999999998</v>
      </c>
      <c r="J3136" s="15">
        <v>251</v>
      </c>
      <c r="K3136" s="15">
        <v>64</v>
      </c>
      <c r="L3136" s="13">
        <v>2.58E-2</v>
      </c>
      <c r="M3136" s="7">
        <v>1.1184888200000001</v>
      </c>
      <c r="N3136" s="26">
        <v>0.5</v>
      </c>
      <c r="O3136" s="27" t="s">
        <v>22</v>
      </c>
      <c r="P3136" s="8">
        <v>0.55296826099999996</v>
      </c>
      <c r="Q3136" s="24">
        <v>0.28999999999999998</v>
      </c>
      <c r="R3136" t="str">
        <f>IF($Q3136*100&gt;=VLOOKUP($O3136,margin_ranges!$A$5:$C$10,2,FALSE),IF($Q3136*100&lt;=VLOOKUP($O3136,margin_ranges!$A$5:$C$10,3,FALSE)+10,"IN RANGE","ABOVE RANGE"),"BELOW RANGE")</f>
        <v>IN RANGE</v>
      </c>
      <c r="S3136">
        <f>MIN(VLOOKUP($O3136,margin_ranges!$A$5:$D$10,4,FALSE),$P3136*100)</f>
        <v>29.75</v>
      </c>
      <c r="T3136" s="29">
        <f>(1-$S3136/100)/(1-$F3136)-1</f>
        <v>-1.0563380281690127E-2</v>
      </c>
      <c r="U3136" s="19" t="str">
        <f>IF(ABS(IFERROR(T3136,0))&gt;0.05,INDEX(margin_ranges!$C$13:$C$16,MATCH($F3136*100,margin_ranges!$B$13:$B$16,1)),"")</f>
        <v/>
      </c>
      <c r="V3136" t="e">
        <f>MIN(VLOOKUP($U3136,margin_ranges!$A$5:$D$10,4,FALSE),$P3136*100)</f>
        <v>#N/A</v>
      </c>
      <c r="Y3136" s="29" t="e">
        <f t="shared" si="48"/>
        <v>#N/A</v>
      </c>
    </row>
    <row r="3137" spans="1:25" x14ac:dyDescent="0.3">
      <c r="A3137" s="8" t="s">
        <v>17</v>
      </c>
      <c r="B3137" s="8" t="s">
        <v>5397</v>
      </c>
      <c r="C3137" s="8" t="s">
        <v>5398</v>
      </c>
      <c r="D3137" s="8" t="s">
        <v>5442</v>
      </c>
      <c r="E3137" s="8" t="s">
        <v>5443</v>
      </c>
      <c r="F3137" s="24">
        <v>0.28999999999999998</v>
      </c>
      <c r="G3137" s="24">
        <v>0</v>
      </c>
      <c r="H3137" s="25">
        <v>43.026699999999998</v>
      </c>
      <c r="I3137" s="25">
        <v>4.4549000000000003</v>
      </c>
      <c r="J3137" s="15">
        <v>49</v>
      </c>
      <c r="K3137" s="15">
        <v>12</v>
      </c>
      <c r="L3137" s="13">
        <v>0.10349999999999999</v>
      </c>
      <c r="M3137" s="7">
        <v>0.36553039999999998</v>
      </c>
      <c r="N3137" s="26">
        <v>0.25</v>
      </c>
      <c r="O3137" s="27" t="s">
        <v>22</v>
      </c>
      <c r="P3137" s="8">
        <v>0.31606235799999999</v>
      </c>
      <c r="Q3137" s="24">
        <v>0.28999999999999998</v>
      </c>
      <c r="R3137" t="str">
        <f>IF($Q3137*100&gt;=VLOOKUP($O3137,margin_ranges!$A$5:$C$10,2,FALSE),IF($Q3137*100&lt;=VLOOKUP($O3137,margin_ranges!$A$5:$C$10,3,FALSE)+10,"IN RANGE","ABOVE RANGE"),"BELOW RANGE")</f>
        <v>IN RANGE</v>
      </c>
      <c r="S3137">
        <f>MIN(VLOOKUP($O3137,margin_ranges!$A$5:$D$10,4,FALSE),$P3137*100)</f>
        <v>29.75</v>
      </c>
      <c r="T3137" s="29">
        <f>(1-$S3137/100)/(1-$F3137)-1</f>
        <v>-1.0563380281690127E-2</v>
      </c>
      <c r="U3137" s="19" t="str">
        <f>IF(ABS(IFERROR(T3137,0))&gt;0.05,INDEX(margin_ranges!$C$13:$C$16,MATCH($F3137*100,margin_ranges!$B$13:$B$16,1)),"")</f>
        <v/>
      </c>
      <c r="V3137" t="e">
        <f>MIN(VLOOKUP($U3137,margin_ranges!$A$5:$D$10,4,FALSE),$P3137*100)</f>
        <v>#N/A</v>
      </c>
      <c r="Y3137" s="29" t="e">
        <f t="shared" si="48"/>
        <v>#N/A</v>
      </c>
    </row>
    <row r="3138" spans="1:25" x14ac:dyDescent="0.3">
      <c r="A3138" s="8" t="s">
        <v>17</v>
      </c>
      <c r="B3138" s="8" t="s">
        <v>5397</v>
      </c>
      <c r="C3138" s="8" t="s">
        <v>5398</v>
      </c>
      <c r="D3138" s="8" t="s">
        <v>5448</v>
      </c>
      <c r="E3138" s="8" t="s">
        <v>5449</v>
      </c>
      <c r="F3138" s="24">
        <v>0.28999999999999998</v>
      </c>
      <c r="G3138" s="24">
        <v>0</v>
      </c>
      <c r="H3138" s="25">
        <v>12.643599999999999</v>
      </c>
      <c r="I3138" s="25">
        <v>0.55400000000000005</v>
      </c>
      <c r="J3138" s="15">
        <v>24</v>
      </c>
      <c r="K3138" s="15">
        <v>6</v>
      </c>
      <c r="L3138" s="13">
        <v>4.3799999999999999E-2</v>
      </c>
      <c r="M3138" s="7">
        <v>1.4328777699999999</v>
      </c>
      <c r="N3138" s="26">
        <v>0.99</v>
      </c>
      <c r="O3138" s="27" t="s">
        <v>22</v>
      </c>
      <c r="P3138" s="8">
        <v>0.309082729</v>
      </c>
      <c r="Q3138" s="24">
        <v>0.28999999999999998</v>
      </c>
      <c r="R3138" t="str">
        <f>IF($Q3138*100&gt;=VLOOKUP($O3138,margin_ranges!$A$5:$C$10,2,FALSE),IF($Q3138*100&lt;=VLOOKUP($O3138,margin_ranges!$A$5:$C$10,3,FALSE)+10,"IN RANGE","ABOVE RANGE"),"BELOW RANGE")</f>
        <v>IN RANGE</v>
      </c>
      <c r="S3138">
        <f>MIN(VLOOKUP($O3138,margin_ranges!$A$5:$D$10,4,FALSE),$P3138*100)</f>
        <v>29.75</v>
      </c>
      <c r="T3138" s="29">
        <f>(1-$S3138/100)/(1-$F3138)-1</f>
        <v>-1.0563380281690127E-2</v>
      </c>
      <c r="U3138" s="19" t="str">
        <f>IF(ABS(IFERROR(T3138,0))&gt;0.05,INDEX(margin_ranges!$C$13:$C$16,MATCH($F3138*100,margin_ranges!$B$13:$B$16,1)),"")</f>
        <v/>
      </c>
      <c r="V3138" t="e">
        <f>MIN(VLOOKUP($U3138,margin_ranges!$A$5:$D$10,4,FALSE),$P3138*100)</f>
        <v>#N/A</v>
      </c>
      <c r="Y3138" s="29" t="e">
        <f t="shared" si="48"/>
        <v>#N/A</v>
      </c>
    </row>
    <row r="3139" spans="1:25" x14ac:dyDescent="0.3">
      <c r="A3139" s="8" t="s">
        <v>17</v>
      </c>
      <c r="B3139" s="8" t="s">
        <v>5397</v>
      </c>
      <c r="C3139" s="8" t="s">
        <v>5398</v>
      </c>
      <c r="D3139" s="8" t="s">
        <v>5456</v>
      </c>
      <c r="E3139" s="8" t="s">
        <v>5457</v>
      </c>
      <c r="F3139" s="24">
        <v>0.28999999999999998</v>
      </c>
      <c r="G3139" s="24">
        <v>0</v>
      </c>
      <c r="H3139" s="25">
        <v>10.1858</v>
      </c>
      <c r="I3139" s="25">
        <v>0.5091</v>
      </c>
      <c r="J3139" s="15">
        <v>18</v>
      </c>
      <c r="K3139" s="15">
        <v>4</v>
      </c>
      <c r="L3139" s="13">
        <v>0.05</v>
      </c>
      <c r="M3139" s="7">
        <v>1.1988215499999999</v>
      </c>
      <c r="N3139" s="26">
        <v>0.3</v>
      </c>
      <c r="O3139" s="27" t="s">
        <v>22</v>
      </c>
      <c r="P3139" s="8">
        <v>0.74975424800000001</v>
      </c>
      <c r="Q3139" s="24">
        <v>0.28999999999999998</v>
      </c>
      <c r="R3139" t="str">
        <f>IF($Q3139*100&gt;=VLOOKUP($O3139,margin_ranges!$A$5:$C$10,2,FALSE),IF($Q3139*100&lt;=VLOOKUP($O3139,margin_ranges!$A$5:$C$10,3,FALSE)+10,"IN RANGE","ABOVE RANGE"),"BELOW RANGE")</f>
        <v>IN RANGE</v>
      </c>
      <c r="S3139">
        <f>MIN(VLOOKUP($O3139,margin_ranges!$A$5:$D$10,4,FALSE),$P3139*100)</f>
        <v>29.75</v>
      </c>
      <c r="T3139" s="29">
        <f>(1-$S3139/100)/(1-$F3139)-1</f>
        <v>-1.0563380281690127E-2</v>
      </c>
      <c r="U3139" s="19" t="str">
        <f>IF(ABS(IFERROR(T3139,0))&gt;0.05,INDEX(margin_ranges!$C$13:$C$16,MATCH($F3139*100,margin_ranges!$B$13:$B$16,1)),"")</f>
        <v/>
      </c>
      <c r="V3139" t="e">
        <f>MIN(VLOOKUP($U3139,margin_ranges!$A$5:$D$10,4,FALSE),$P3139*100)</f>
        <v>#N/A</v>
      </c>
      <c r="Y3139" s="29" t="e">
        <f t="shared" si="48"/>
        <v>#N/A</v>
      </c>
    </row>
    <row r="3140" spans="1:25" x14ac:dyDescent="0.3">
      <c r="A3140" s="8" t="s">
        <v>17</v>
      </c>
      <c r="B3140" s="8" t="s">
        <v>5397</v>
      </c>
      <c r="C3140" s="8" t="s">
        <v>5398</v>
      </c>
      <c r="D3140" s="8" t="s">
        <v>5466</v>
      </c>
      <c r="E3140" s="8" t="s">
        <v>5467</v>
      </c>
      <c r="F3140" s="24">
        <v>0.28999999999999998</v>
      </c>
      <c r="G3140" s="24">
        <v>0</v>
      </c>
      <c r="H3140" s="25">
        <v>12.859400000000001</v>
      </c>
      <c r="I3140" s="25">
        <v>0.88170000000000004</v>
      </c>
      <c r="J3140" s="15">
        <v>17</v>
      </c>
      <c r="K3140" s="15">
        <v>4</v>
      </c>
      <c r="L3140" s="13">
        <v>6.8599999999999994E-2</v>
      </c>
      <c r="M3140" s="7">
        <v>0.65891931000000004</v>
      </c>
      <c r="N3140" s="26">
        <v>0.3</v>
      </c>
      <c r="O3140" s="27" t="s">
        <v>22</v>
      </c>
      <c r="P3140" s="8">
        <v>0.54470905000000003</v>
      </c>
      <c r="Q3140" s="24">
        <v>0.28999999999999998</v>
      </c>
      <c r="R3140" t="str">
        <f>IF($Q3140*100&gt;=VLOOKUP($O3140,margin_ranges!$A$5:$C$10,2,FALSE),IF($Q3140*100&lt;=VLOOKUP($O3140,margin_ranges!$A$5:$C$10,3,FALSE)+10,"IN RANGE","ABOVE RANGE"),"BELOW RANGE")</f>
        <v>IN RANGE</v>
      </c>
      <c r="S3140">
        <f>MIN(VLOOKUP($O3140,margin_ranges!$A$5:$D$10,4,FALSE),$P3140*100)</f>
        <v>29.75</v>
      </c>
      <c r="T3140" s="29">
        <f>(1-$S3140/100)/(1-$F3140)-1</f>
        <v>-1.0563380281690127E-2</v>
      </c>
      <c r="U3140" s="19" t="str">
        <f>IF(ABS(IFERROR(T3140,0))&gt;0.05,INDEX(margin_ranges!$C$13:$C$16,MATCH($F3140*100,margin_ranges!$B$13:$B$16,1)),"")</f>
        <v/>
      </c>
      <c r="V3140" t="e">
        <f>MIN(VLOOKUP($U3140,margin_ranges!$A$5:$D$10,4,FALSE),$P3140*100)</f>
        <v>#N/A</v>
      </c>
      <c r="Y3140" s="29" t="e">
        <f t="shared" si="48"/>
        <v>#N/A</v>
      </c>
    </row>
    <row r="3141" spans="1:25" x14ac:dyDescent="0.3">
      <c r="A3141" s="8" t="s">
        <v>17</v>
      </c>
      <c r="B3141" s="8" t="s">
        <v>5397</v>
      </c>
      <c r="C3141" s="8" t="s">
        <v>5398</v>
      </c>
      <c r="D3141" s="8" t="s">
        <v>5488</v>
      </c>
      <c r="E3141" s="8" t="s">
        <v>5489</v>
      </c>
      <c r="F3141" s="24">
        <v>0.28999999999999998</v>
      </c>
      <c r="G3141" s="24">
        <v>1</v>
      </c>
      <c r="H3141" s="25">
        <v>66.733400000000003</v>
      </c>
      <c r="I3141" s="25">
        <v>8.3225999999999996</v>
      </c>
      <c r="J3141" s="15">
        <v>217</v>
      </c>
      <c r="K3141" s="15">
        <v>55</v>
      </c>
      <c r="L3141" s="13">
        <v>0.12470000000000001</v>
      </c>
      <c r="M3141" s="7">
        <v>0.86924371</v>
      </c>
      <c r="N3141" s="26">
        <v>0.59</v>
      </c>
      <c r="O3141" s="27" t="s">
        <v>22</v>
      </c>
      <c r="P3141" s="8">
        <v>0.32124904230000001</v>
      </c>
      <c r="Q3141" s="24">
        <v>0.28999999999999998</v>
      </c>
      <c r="R3141" t="str">
        <f>IF($Q3141*100&gt;=VLOOKUP($O3141,margin_ranges!$A$5:$C$10,2,FALSE),IF($Q3141*100&lt;=VLOOKUP($O3141,margin_ranges!$A$5:$C$10,3,FALSE)+10,"IN RANGE","ABOVE RANGE"),"BELOW RANGE")</f>
        <v>IN RANGE</v>
      </c>
      <c r="S3141">
        <f>MIN(VLOOKUP($O3141,margin_ranges!$A$5:$D$10,4,FALSE),$P3141*100)</f>
        <v>29.75</v>
      </c>
      <c r="T3141" s="29">
        <f>(1-$S3141/100)/(1-$F3141)-1</f>
        <v>-1.0563380281690127E-2</v>
      </c>
      <c r="U3141" s="19" t="str">
        <f>IF(ABS(IFERROR(T3141,0))&gt;0.05,INDEX(margin_ranges!$C$13:$C$16,MATCH($F3141*100,margin_ranges!$B$13:$B$16,1)),"")</f>
        <v/>
      </c>
      <c r="V3141" t="e">
        <f>MIN(VLOOKUP($U3141,margin_ranges!$A$5:$D$10,4,FALSE),$P3141*100)</f>
        <v>#N/A</v>
      </c>
      <c r="Y3141" s="29" t="e">
        <f t="shared" si="48"/>
        <v>#N/A</v>
      </c>
    </row>
    <row r="3142" spans="1:25" x14ac:dyDescent="0.3">
      <c r="A3142" s="8" t="s">
        <v>17</v>
      </c>
      <c r="B3142" s="8" t="s">
        <v>5397</v>
      </c>
      <c r="C3142" s="8" t="s">
        <v>5398</v>
      </c>
      <c r="D3142" s="8" t="s">
        <v>5494</v>
      </c>
      <c r="E3142" s="8" t="s">
        <v>5495</v>
      </c>
      <c r="F3142" s="24">
        <v>0.28999999999999998</v>
      </c>
      <c r="G3142" s="24">
        <v>0</v>
      </c>
      <c r="H3142" s="25">
        <v>21.305499999999999</v>
      </c>
      <c r="I3142" s="25">
        <v>1.5599000000000001</v>
      </c>
      <c r="J3142" s="15">
        <v>85</v>
      </c>
      <c r="K3142" s="15">
        <v>20</v>
      </c>
      <c r="L3142" s="13">
        <v>7.3200000000000001E-2</v>
      </c>
      <c r="M3142" s="7">
        <v>1.82450662</v>
      </c>
      <c r="N3142" s="26">
        <v>0.75</v>
      </c>
      <c r="O3142" s="27" t="s">
        <v>22</v>
      </c>
      <c r="P3142" s="8">
        <v>0.5889299643</v>
      </c>
      <c r="Q3142" s="24">
        <v>0.28999999999999998</v>
      </c>
      <c r="R3142" t="str">
        <f>IF($Q3142*100&gt;=VLOOKUP($O3142,margin_ranges!$A$5:$C$10,2,FALSE),IF($Q3142*100&lt;=VLOOKUP($O3142,margin_ranges!$A$5:$C$10,3,FALSE)+10,"IN RANGE","ABOVE RANGE"),"BELOW RANGE")</f>
        <v>IN RANGE</v>
      </c>
      <c r="S3142">
        <f>MIN(VLOOKUP($O3142,margin_ranges!$A$5:$D$10,4,FALSE),$P3142*100)</f>
        <v>29.75</v>
      </c>
      <c r="T3142" s="29">
        <f>(1-$S3142/100)/(1-$F3142)-1</f>
        <v>-1.0563380281690127E-2</v>
      </c>
      <c r="U3142" s="19" t="str">
        <f>IF(ABS(IFERROR(T3142,0))&gt;0.05,INDEX(margin_ranges!$C$13:$C$16,MATCH($F3142*100,margin_ranges!$B$13:$B$16,1)),"")</f>
        <v/>
      </c>
      <c r="V3142" t="e">
        <f>MIN(VLOOKUP($U3142,margin_ranges!$A$5:$D$10,4,FALSE),$P3142*100)</f>
        <v>#N/A</v>
      </c>
      <c r="Y3142" s="29" t="e">
        <f t="shared" si="48"/>
        <v>#N/A</v>
      </c>
    </row>
    <row r="3143" spans="1:25" x14ac:dyDescent="0.3">
      <c r="A3143" s="8" t="s">
        <v>17</v>
      </c>
      <c r="B3143" s="8" t="s">
        <v>5397</v>
      </c>
      <c r="C3143" s="8" t="s">
        <v>5398</v>
      </c>
      <c r="D3143" s="8" t="s">
        <v>5496</v>
      </c>
      <c r="E3143" s="8" t="s">
        <v>5497</v>
      </c>
      <c r="F3143" s="24">
        <v>0.28999999999999998</v>
      </c>
      <c r="G3143" s="24">
        <v>0</v>
      </c>
      <c r="H3143" s="25">
        <v>32.9251</v>
      </c>
      <c r="I3143" s="25">
        <v>3.6013999999999999</v>
      </c>
      <c r="J3143" s="15">
        <v>130</v>
      </c>
      <c r="K3143" s="15">
        <v>34</v>
      </c>
      <c r="L3143" s="13">
        <v>0.1094</v>
      </c>
      <c r="M3143" s="7">
        <v>1.2062038900000001</v>
      </c>
      <c r="N3143" s="26">
        <v>0.59</v>
      </c>
      <c r="O3143" s="27" t="s">
        <v>22</v>
      </c>
      <c r="P3143" s="8">
        <v>0.51086213020000004</v>
      </c>
      <c r="Q3143" s="24">
        <v>0.28999999999999998</v>
      </c>
      <c r="R3143" t="str">
        <f>IF($Q3143*100&gt;=VLOOKUP($O3143,margin_ranges!$A$5:$C$10,2,FALSE),IF($Q3143*100&lt;=VLOOKUP($O3143,margin_ranges!$A$5:$C$10,3,FALSE)+10,"IN RANGE","ABOVE RANGE"),"BELOW RANGE")</f>
        <v>IN RANGE</v>
      </c>
      <c r="S3143">
        <f>MIN(VLOOKUP($O3143,margin_ranges!$A$5:$D$10,4,FALSE),$P3143*100)</f>
        <v>29.75</v>
      </c>
      <c r="T3143" s="29">
        <f>(1-$S3143/100)/(1-$F3143)-1</f>
        <v>-1.0563380281690127E-2</v>
      </c>
      <c r="U3143" s="19" t="str">
        <f>IF(ABS(IFERROR(T3143,0))&gt;0.05,INDEX(margin_ranges!$C$13:$C$16,MATCH($F3143*100,margin_ranges!$B$13:$B$16,1)),"")</f>
        <v/>
      </c>
      <c r="V3143" t="e">
        <f>MIN(VLOOKUP($U3143,margin_ranges!$A$5:$D$10,4,FALSE),$P3143*100)</f>
        <v>#N/A</v>
      </c>
      <c r="Y3143" s="29" t="e">
        <f t="shared" si="48"/>
        <v>#N/A</v>
      </c>
    </row>
    <row r="3144" spans="1:25" x14ac:dyDescent="0.3">
      <c r="A3144" s="8" t="s">
        <v>17</v>
      </c>
      <c r="B3144" s="8" t="s">
        <v>5397</v>
      </c>
      <c r="C3144" s="8" t="s">
        <v>5398</v>
      </c>
      <c r="D3144" s="8" t="s">
        <v>5500</v>
      </c>
      <c r="E3144" s="8" t="s">
        <v>5501</v>
      </c>
      <c r="F3144" s="24">
        <v>0.28999999999999998</v>
      </c>
      <c r="G3144" s="24">
        <v>1</v>
      </c>
      <c r="H3144" s="25">
        <v>32.945099999999996</v>
      </c>
      <c r="I3144" s="25">
        <v>3.3891</v>
      </c>
      <c r="J3144" s="15">
        <v>116</v>
      </c>
      <c r="K3144" s="15">
        <v>30</v>
      </c>
      <c r="L3144" s="13">
        <v>0.10290000000000001</v>
      </c>
      <c r="M3144" s="7">
        <v>1.14288484</v>
      </c>
      <c r="N3144" s="26">
        <v>0.59</v>
      </c>
      <c r="O3144" s="27" t="s">
        <v>22</v>
      </c>
      <c r="P3144" s="8">
        <v>0.48376251209999999</v>
      </c>
      <c r="Q3144" s="24">
        <v>0.28999999999999998</v>
      </c>
      <c r="R3144" t="str">
        <f>IF($Q3144*100&gt;=VLOOKUP($O3144,margin_ranges!$A$5:$C$10,2,FALSE),IF($Q3144*100&lt;=VLOOKUP($O3144,margin_ranges!$A$5:$C$10,3,FALSE)+10,"IN RANGE","ABOVE RANGE"),"BELOW RANGE")</f>
        <v>IN RANGE</v>
      </c>
      <c r="S3144">
        <f>MIN(VLOOKUP($O3144,margin_ranges!$A$5:$D$10,4,FALSE),$P3144*100)</f>
        <v>29.75</v>
      </c>
      <c r="T3144" s="29">
        <f>(1-$S3144/100)/(1-$F3144)-1</f>
        <v>-1.0563380281690127E-2</v>
      </c>
      <c r="U3144" s="19" t="str">
        <f>IF(ABS(IFERROR(T3144,0))&gt;0.05,INDEX(margin_ranges!$C$13:$C$16,MATCH($F3144*100,margin_ranges!$B$13:$B$16,1)),"")</f>
        <v/>
      </c>
      <c r="V3144" t="e">
        <f>MIN(VLOOKUP($U3144,margin_ranges!$A$5:$D$10,4,FALSE),$P3144*100)</f>
        <v>#N/A</v>
      </c>
      <c r="Y3144" s="29" t="e">
        <f t="shared" si="48"/>
        <v>#N/A</v>
      </c>
    </row>
    <row r="3145" spans="1:25" x14ac:dyDescent="0.3">
      <c r="A3145" s="8" t="s">
        <v>17</v>
      </c>
      <c r="B3145" s="8" t="s">
        <v>5397</v>
      </c>
      <c r="C3145" s="8" t="s">
        <v>5398</v>
      </c>
      <c r="D3145" s="8" t="s">
        <v>5504</v>
      </c>
      <c r="E3145" s="8" t="s">
        <v>5505</v>
      </c>
      <c r="F3145" s="24">
        <v>0.28999999999999998</v>
      </c>
      <c r="G3145" s="24">
        <v>0</v>
      </c>
      <c r="H3145" s="25">
        <v>4.8102</v>
      </c>
      <c r="I3145" s="25">
        <v>0.41010000000000002</v>
      </c>
      <c r="J3145" s="15">
        <v>12</v>
      </c>
      <c r="K3145" s="15">
        <v>3</v>
      </c>
      <c r="L3145" s="13">
        <v>8.5300000000000001E-2</v>
      </c>
      <c r="M3145" s="7">
        <v>1.01520641</v>
      </c>
      <c r="N3145" s="26">
        <v>0.7</v>
      </c>
      <c r="O3145" s="27" t="s">
        <v>22</v>
      </c>
      <c r="P3145" s="8">
        <v>0.31048504710000002</v>
      </c>
      <c r="Q3145" s="24">
        <v>0.28999999999999998</v>
      </c>
      <c r="R3145" t="str">
        <f>IF($Q3145*100&gt;=VLOOKUP($O3145,margin_ranges!$A$5:$C$10,2,FALSE),IF($Q3145*100&lt;=VLOOKUP($O3145,margin_ranges!$A$5:$C$10,3,FALSE)+10,"IN RANGE","ABOVE RANGE"),"BELOW RANGE")</f>
        <v>IN RANGE</v>
      </c>
      <c r="S3145">
        <f>MIN(VLOOKUP($O3145,margin_ranges!$A$5:$D$10,4,FALSE),$P3145*100)</f>
        <v>29.75</v>
      </c>
      <c r="T3145" s="29">
        <f>(1-$S3145/100)/(1-$F3145)-1</f>
        <v>-1.0563380281690127E-2</v>
      </c>
      <c r="U3145" s="19" t="str">
        <f>IF(ABS(IFERROR(T3145,0))&gt;0.05,INDEX(margin_ranges!$C$13:$C$16,MATCH($F3145*100,margin_ranges!$B$13:$B$16,1)),"")</f>
        <v/>
      </c>
      <c r="V3145" t="e">
        <f>MIN(VLOOKUP($U3145,margin_ranges!$A$5:$D$10,4,FALSE),$P3145*100)</f>
        <v>#N/A</v>
      </c>
      <c r="Y3145" s="29" t="e">
        <f t="shared" si="48"/>
        <v>#N/A</v>
      </c>
    </row>
    <row r="3146" spans="1:25" x14ac:dyDescent="0.3">
      <c r="A3146" s="8" t="s">
        <v>17</v>
      </c>
      <c r="B3146" s="8" t="s">
        <v>5397</v>
      </c>
      <c r="C3146" s="8" t="s">
        <v>5398</v>
      </c>
      <c r="D3146" s="8" t="s">
        <v>5508</v>
      </c>
      <c r="E3146" s="8" t="s">
        <v>5509</v>
      </c>
      <c r="F3146" s="24">
        <v>0.28999999999999998</v>
      </c>
      <c r="G3146" s="24">
        <v>1</v>
      </c>
      <c r="H3146" s="25">
        <v>53.613799999999998</v>
      </c>
      <c r="I3146" s="25">
        <v>6.0357000000000003</v>
      </c>
      <c r="J3146" s="15">
        <v>289</v>
      </c>
      <c r="K3146" s="15">
        <v>74</v>
      </c>
      <c r="L3146" s="13">
        <v>0.11260000000000001</v>
      </c>
      <c r="M3146" s="7">
        <v>1.59431006</v>
      </c>
      <c r="N3146" s="26">
        <v>0.99</v>
      </c>
      <c r="O3146" s="27" t="s">
        <v>22</v>
      </c>
      <c r="P3146" s="8">
        <v>0.37904174019999998</v>
      </c>
      <c r="Q3146" s="24">
        <v>0.28999999999999998</v>
      </c>
      <c r="R3146" t="str">
        <f>IF($Q3146*100&gt;=VLOOKUP($O3146,margin_ranges!$A$5:$C$10,2,FALSE),IF($Q3146*100&lt;=VLOOKUP($O3146,margin_ranges!$A$5:$C$10,3,FALSE)+10,"IN RANGE","ABOVE RANGE"),"BELOW RANGE")</f>
        <v>IN RANGE</v>
      </c>
      <c r="S3146">
        <f>MIN(VLOOKUP($O3146,margin_ranges!$A$5:$D$10,4,FALSE),$P3146*100)</f>
        <v>29.75</v>
      </c>
      <c r="T3146" s="29">
        <f>(1-$S3146/100)/(1-$F3146)-1</f>
        <v>-1.0563380281690127E-2</v>
      </c>
      <c r="U3146" s="19" t="str">
        <f>IF(ABS(IFERROR(T3146,0))&gt;0.05,INDEX(margin_ranges!$C$13:$C$16,MATCH($F3146*100,margin_ranges!$B$13:$B$16,1)),"")</f>
        <v/>
      </c>
      <c r="V3146" t="e">
        <f>MIN(VLOOKUP($U3146,margin_ranges!$A$5:$D$10,4,FALSE),$P3146*100)</f>
        <v>#N/A</v>
      </c>
      <c r="Y3146" s="29" t="e">
        <f t="shared" si="48"/>
        <v>#N/A</v>
      </c>
    </row>
    <row r="3147" spans="1:25" x14ac:dyDescent="0.3">
      <c r="A3147" s="8" t="s">
        <v>17</v>
      </c>
      <c r="B3147" s="8" t="s">
        <v>5397</v>
      </c>
      <c r="C3147" s="8" t="s">
        <v>5398</v>
      </c>
      <c r="D3147" s="8" t="s">
        <v>5519</v>
      </c>
      <c r="E3147" s="8" t="s">
        <v>5520</v>
      </c>
      <c r="F3147" s="24">
        <v>0.28999999999999998</v>
      </c>
      <c r="G3147" s="24">
        <v>0</v>
      </c>
      <c r="H3147" s="25">
        <v>32.233600000000003</v>
      </c>
      <c r="I3147" s="25">
        <v>0.61129999999999995</v>
      </c>
      <c r="J3147" s="15">
        <v>10</v>
      </c>
      <c r="K3147" s="15">
        <v>2</v>
      </c>
      <c r="L3147" s="13">
        <v>1.9E-2</v>
      </c>
      <c r="M3147" s="7">
        <v>0.52254031000000001</v>
      </c>
      <c r="N3147" s="26">
        <v>0.2</v>
      </c>
      <c r="O3147" s="27" t="s">
        <v>22</v>
      </c>
      <c r="P3147" s="8">
        <v>0.61725441089999999</v>
      </c>
      <c r="Q3147" s="24">
        <v>0.28999999999999998</v>
      </c>
      <c r="R3147" t="str">
        <f>IF($Q3147*100&gt;=VLOOKUP($O3147,margin_ranges!$A$5:$C$10,2,FALSE),IF($Q3147*100&lt;=VLOOKUP($O3147,margin_ranges!$A$5:$C$10,3,FALSE)+10,"IN RANGE","ABOVE RANGE"),"BELOW RANGE")</f>
        <v>IN RANGE</v>
      </c>
      <c r="S3147">
        <f>MIN(VLOOKUP($O3147,margin_ranges!$A$5:$D$10,4,FALSE),$P3147*100)</f>
        <v>29.75</v>
      </c>
      <c r="T3147" s="29">
        <f>(1-$S3147/100)/(1-$F3147)-1</f>
        <v>-1.0563380281690127E-2</v>
      </c>
      <c r="U3147" s="19" t="str">
        <f>IF(ABS(IFERROR(T3147,0))&gt;0.05,INDEX(margin_ranges!$C$13:$C$16,MATCH($F3147*100,margin_ranges!$B$13:$B$16,1)),"")</f>
        <v/>
      </c>
      <c r="V3147" t="e">
        <f>MIN(VLOOKUP($U3147,margin_ranges!$A$5:$D$10,4,FALSE),$P3147*100)</f>
        <v>#N/A</v>
      </c>
      <c r="Y3147" s="29" t="e">
        <f t="shared" si="48"/>
        <v>#N/A</v>
      </c>
    </row>
    <row r="3148" spans="1:25" x14ac:dyDescent="0.3">
      <c r="A3148" s="8" t="s">
        <v>17</v>
      </c>
      <c r="B3148" s="8" t="s">
        <v>5397</v>
      </c>
      <c r="C3148" s="8" t="s">
        <v>5398</v>
      </c>
      <c r="D3148" s="8" t="s">
        <v>5529</v>
      </c>
      <c r="E3148" s="8" t="s">
        <v>12022</v>
      </c>
      <c r="F3148" s="24">
        <v>0.28999999999999998</v>
      </c>
      <c r="G3148" s="24">
        <v>0</v>
      </c>
      <c r="H3148" s="25">
        <v>4.5566000000000004</v>
      </c>
      <c r="I3148" s="25">
        <v>0.85840000000000005</v>
      </c>
      <c r="J3148" s="15">
        <v>44</v>
      </c>
      <c r="K3148" s="15">
        <v>11</v>
      </c>
      <c r="L3148" s="13">
        <v>0.18840000000000001</v>
      </c>
      <c r="M3148" s="7">
        <v>1.69419988</v>
      </c>
      <c r="N3148" s="26">
        <v>1.17</v>
      </c>
      <c r="O3148" s="27" t="s">
        <v>22</v>
      </c>
      <c r="P3148" s="8">
        <v>0.30940852289999998</v>
      </c>
      <c r="Q3148" s="24">
        <v>0.28999999999999998</v>
      </c>
      <c r="R3148" t="str">
        <f>IF($Q3148*100&gt;=VLOOKUP($O3148,margin_ranges!$A$5:$C$10,2,FALSE),IF($Q3148*100&lt;=VLOOKUP($O3148,margin_ranges!$A$5:$C$10,3,FALSE)+10,"IN RANGE","ABOVE RANGE"),"BELOW RANGE")</f>
        <v>IN RANGE</v>
      </c>
      <c r="S3148">
        <f>MIN(VLOOKUP($O3148,margin_ranges!$A$5:$D$10,4,FALSE),$P3148*100)</f>
        <v>29.75</v>
      </c>
      <c r="T3148" s="29">
        <f>(1-$S3148/100)/(1-$F3148)-1</f>
        <v>-1.0563380281690127E-2</v>
      </c>
      <c r="U3148" s="19" t="str">
        <f>IF(ABS(IFERROR(T3148,0))&gt;0.05,INDEX(margin_ranges!$C$13:$C$16,MATCH($F3148*100,margin_ranges!$B$13:$B$16,1)),"")</f>
        <v/>
      </c>
      <c r="V3148" t="e">
        <f>MIN(VLOOKUP($U3148,margin_ranges!$A$5:$D$10,4,FALSE),$P3148*100)</f>
        <v>#N/A</v>
      </c>
      <c r="Y3148" s="29" t="e">
        <f t="shared" si="48"/>
        <v>#N/A</v>
      </c>
    </row>
    <row r="3149" spans="1:25" x14ac:dyDescent="0.3">
      <c r="A3149" s="8" t="s">
        <v>17</v>
      </c>
      <c r="B3149" s="8" t="s">
        <v>5397</v>
      </c>
      <c r="C3149" s="8" t="s">
        <v>5398</v>
      </c>
      <c r="D3149" s="8" t="s">
        <v>5536</v>
      </c>
      <c r="E3149" s="8" t="s">
        <v>12025</v>
      </c>
      <c r="F3149" s="24">
        <v>0.28999999999999998</v>
      </c>
      <c r="G3149" s="24">
        <v>1</v>
      </c>
      <c r="H3149" s="25">
        <v>65.108699999999999</v>
      </c>
      <c r="I3149" s="25">
        <v>1.1961999999999999</v>
      </c>
      <c r="J3149" s="15">
        <v>46</v>
      </c>
      <c r="K3149" s="15">
        <v>11</v>
      </c>
      <c r="L3149" s="13">
        <v>1.84E-2</v>
      </c>
      <c r="M3149" s="7">
        <v>1.27973965</v>
      </c>
      <c r="N3149" s="26">
        <v>0.4</v>
      </c>
      <c r="O3149" s="27" t="s">
        <v>22</v>
      </c>
      <c r="P3149" s="8">
        <v>0.68743642620000001</v>
      </c>
      <c r="Q3149" s="24">
        <v>0.28999999999999998</v>
      </c>
      <c r="R3149" t="str">
        <f>IF($Q3149*100&gt;=VLOOKUP($O3149,margin_ranges!$A$5:$C$10,2,FALSE),IF($Q3149*100&lt;=VLOOKUP($O3149,margin_ranges!$A$5:$C$10,3,FALSE)+10,"IN RANGE","ABOVE RANGE"),"BELOW RANGE")</f>
        <v>IN RANGE</v>
      </c>
      <c r="S3149">
        <f>MIN(VLOOKUP($O3149,margin_ranges!$A$5:$D$10,4,FALSE),$P3149*100)</f>
        <v>29.75</v>
      </c>
      <c r="T3149" s="29">
        <f>(1-$S3149/100)/(1-$F3149)-1</f>
        <v>-1.0563380281690127E-2</v>
      </c>
      <c r="U3149" s="19" t="str">
        <f>IF(ABS(IFERROR(T3149,0))&gt;0.05,INDEX(margin_ranges!$C$13:$C$16,MATCH($F3149*100,margin_ranges!$B$13:$B$16,1)),"")</f>
        <v/>
      </c>
      <c r="V3149" t="e">
        <f>MIN(VLOOKUP($U3149,margin_ranges!$A$5:$D$10,4,FALSE),$P3149*100)</f>
        <v>#N/A</v>
      </c>
      <c r="Y3149" s="29" t="e">
        <f t="shared" si="48"/>
        <v>#N/A</v>
      </c>
    </row>
    <row r="3150" spans="1:25" x14ac:dyDescent="0.3">
      <c r="A3150" s="8" t="s">
        <v>17</v>
      </c>
      <c r="B3150" s="8" t="s">
        <v>5397</v>
      </c>
      <c r="C3150" s="8" t="s">
        <v>5398</v>
      </c>
      <c r="D3150" s="8" t="s">
        <v>5550</v>
      </c>
      <c r="E3150" s="8" t="s">
        <v>5551</v>
      </c>
      <c r="F3150" s="24">
        <v>0.28999999999999998</v>
      </c>
      <c r="G3150" s="24">
        <v>1</v>
      </c>
      <c r="H3150" s="25">
        <v>43.764499999999998</v>
      </c>
      <c r="I3150" s="25">
        <v>1.6254</v>
      </c>
      <c r="J3150" s="15">
        <v>40</v>
      </c>
      <c r="K3150" s="15">
        <v>9</v>
      </c>
      <c r="L3150" s="13">
        <v>3.7100000000000001E-2</v>
      </c>
      <c r="M3150" s="7">
        <v>0.81010766999999995</v>
      </c>
      <c r="N3150" s="26">
        <v>0.4</v>
      </c>
      <c r="O3150" s="27" t="s">
        <v>22</v>
      </c>
      <c r="P3150" s="8">
        <v>0.50623847239999997</v>
      </c>
      <c r="Q3150" s="24">
        <v>0.28999999999999998</v>
      </c>
      <c r="R3150" t="str">
        <f>IF($Q3150*100&gt;=VLOOKUP($O3150,margin_ranges!$A$5:$C$10,2,FALSE),IF($Q3150*100&lt;=VLOOKUP($O3150,margin_ranges!$A$5:$C$10,3,FALSE)+10,"IN RANGE","ABOVE RANGE"),"BELOW RANGE")</f>
        <v>IN RANGE</v>
      </c>
      <c r="S3150">
        <f>MIN(VLOOKUP($O3150,margin_ranges!$A$5:$D$10,4,FALSE),$P3150*100)</f>
        <v>29.75</v>
      </c>
      <c r="T3150" s="29">
        <f>(1-$S3150/100)/(1-$F3150)-1</f>
        <v>-1.0563380281690127E-2</v>
      </c>
      <c r="U3150" s="19" t="str">
        <f>IF(ABS(IFERROR(T3150,0))&gt;0.05,INDEX(margin_ranges!$C$13:$C$16,MATCH($F3150*100,margin_ranges!$B$13:$B$16,1)),"")</f>
        <v/>
      </c>
      <c r="V3150" t="e">
        <f>MIN(VLOOKUP($U3150,margin_ranges!$A$5:$D$10,4,FALSE),$P3150*100)</f>
        <v>#N/A</v>
      </c>
      <c r="Y3150" s="29" t="e">
        <f t="shared" ref="Y3150:Y3213" si="49">(1-$V3150/100)/(1-$F3150)-1</f>
        <v>#N/A</v>
      </c>
    </row>
    <row r="3151" spans="1:25" x14ac:dyDescent="0.3">
      <c r="A3151" s="8" t="s">
        <v>17</v>
      </c>
      <c r="B3151" s="8" t="s">
        <v>5397</v>
      </c>
      <c r="C3151" s="8" t="s">
        <v>5398</v>
      </c>
      <c r="D3151" s="8" t="s">
        <v>5557</v>
      </c>
      <c r="E3151" s="8" t="s">
        <v>5558</v>
      </c>
      <c r="F3151" s="24">
        <v>0.28999999999999998</v>
      </c>
      <c r="G3151" s="24">
        <v>0</v>
      </c>
      <c r="H3151" s="25">
        <v>18.401800000000001</v>
      </c>
      <c r="I3151" s="25">
        <v>1.2626999999999999</v>
      </c>
      <c r="J3151" s="15">
        <v>52</v>
      </c>
      <c r="K3151" s="15">
        <v>13</v>
      </c>
      <c r="L3151" s="13">
        <v>6.8599999999999994E-2</v>
      </c>
      <c r="M3151" s="7">
        <v>1.3622016100000001</v>
      </c>
      <c r="N3151" s="26">
        <v>0.3</v>
      </c>
      <c r="O3151" s="27" t="s">
        <v>22</v>
      </c>
      <c r="P3151" s="8">
        <v>0.77976828200000003</v>
      </c>
      <c r="Q3151" s="24">
        <v>0.28999999999999998</v>
      </c>
      <c r="R3151" t="str">
        <f>IF($Q3151*100&gt;=VLOOKUP($O3151,margin_ranges!$A$5:$C$10,2,FALSE),IF($Q3151*100&lt;=VLOOKUP($O3151,margin_ranges!$A$5:$C$10,3,FALSE)+10,"IN RANGE","ABOVE RANGE"),"BELOW RANGE")</f>
        <v>IN RANGE</v>
      </c>
      <c r="S3151">
        <f>MIN(VLOOKUP($O3151,margin_ranges!$A$5:$D$10,4,FALSE),$P3151*100)</f>
        <v>29.75</v>
      </c>
      <c r="T3151" s="29">
        <f>(1-$S3151/100)/(1-$F3151)-1</f>
        <v>-1.0563380281690127E-2</v>
      </c>
      <c r="U3151" s="19" t="str">
        <f>IF(ABS(IFERROR(T3151,0))&gt;0.05,INDEX(margin_ranges!$C$13:$C$16,MATCH($F3151*100,margin_ranges!$B$13:$B$16,1)),"")</f>
        <v/>
      </c>
      <c r="V3151" t="e">
        <f>MIN(VLOOKUP($U3151,margin_ranges!$A$5:$D$10,4,FALSE),$P3151*100)</f>
        <v>#N/A</v>
      </c>
      <c r="Y3151" s="29" t="e">
        <f t="shared" si="49"/>
        <v>#N/A</v>
      </c>
    </row>
    <row r="3152" spans="1:25" x14ac:dyDescent="0.3">
      <c r="A3152" s="8" t="s">
        <v>17</v>
      </c>
      <c r="B3152" s="8" t="s">
        <v>5397</v>
      </c>
      <c r="C3152" s="8" t="s">
        <v>5398</v>
      </c>
      <c r="D3152" s="8" t="s">
        <v>5561</v>
      </c>
      <c r="E3152" s="8" t="s">
        <v>5562</v>
      </c>
      <c r="F3152" s="24">
        <v>0.28999999999999998</v>
      </c>
      <c r="G3152" s="24">
        <v>1</v>
      </c>
      <c r="H3152" s="25">
        <v>36.1676</v>
      </c>
      <c r="I3152" s="25">
        <v>4.9824000000000002</v>
      </c>
      <c r="J3152" s="15">
        <v>244</v>
      </c>
      <c r="K3152" s="15">
        <v>63</v>
      </c>
      <c r="L3152" s="13">
        <v>0.13780000000000001</v>
      </c>
      <c r="M3152" s="7">
        <v>1.63504889</v>
      </c>
      <c r="N3152" s="26">
        <v>0.99</v>
      </c>
      <c r="O3152" s="27" t="s">
        <v>22</v>
      </c>
      <c r="P3152" s="8">
        <v>0.39451351670000001</v>
      </c>
      <c r="Q3152" s="24">
        <v>0.28999999999999998</v>
      </c>
      <c r="R3152" t="str">
        <f>IF($Q3152*100&gt;=VLOOKUP($O3152,margin_ranges!$A$5:$C$10,2,FALSE),IF($Q3152*100&lt;=VLOOKUP($O3152,margin_ranges!$A$5:$C$10,3,FALSE)+10,"IN RANGE","ABOVE RANGE"),"BELOW RANGE")</f>
        <v>IN RANGE</v>
      </c>
      <c r="S3152">
        <f>MIN(VLOOKUP($O3152,margin_ranges!$A$5:$D$10,4,FALSE),$P3152*100)</f>
        <v>29.75</v>
      </c>
      <c r="T3152" s="29">
        <f>(1-$S3152/100)/(1-$F3152)-1</f>
        <v>-1.0563380281690127E-2</v>
      </c>
      <c r="U3152" s="19" t="str">
        <f>IF(ABS(IFERROR(T3152,0))&gt;0.05,INDEX(margin_ranges!$C$13:$C$16,MATCH($F3152*100,margin_ranges!$B$13:$B$16,1)),"")</f>
        <v/>
      </c>
      <c r="V3152" t="e">
        <f>MIN(VLOOKUP($U3152,margin_ranges!$A$5:$D$10,4,FALSE),$P3152*100)</f>
        <v>#N/A</v>
      </c>
      <c r="Y3152" s="29" t="e">
        <f t="shared" si="49"/>
        <v>#N/A</v>
      </c>
    </row>
    <row r="3153" spans="1:25" x14ac:dyDescent="0.3">
      <c r="A3153" s="8" t="s">
        <v>17</v>
      </c>
      <c r="B3153" s="8" t="s">
        <v>5397</v>
      </c>
      <c r="C3153" s="8" t="s">
        <v>5398</v>
      </c>
      <c r="D3153" s="8" t="s">
        <v>5571</v>
      </c>
      <c r="E3153" s="8" t="s">
        <v>5572</v>
      </c>
      <c r="F3153" s="24">
        <v>0.28999999999999998</v>
      </c>
      <c r="G3153" s="24">
        <v>1</v>
      </c>
      <c r="H3153" s="25">
        <v>88.490200000000002</v>
      </c>
      <c r="I3153" s="25">
        <v>11.9703</v>
      </c>
      <c r="J3153" s="15">
        <v>211</v>
      </c>
      <c r="K3153" s="15">
        <v>49</v>
      </c>
      <c r="L3153" s="13">
        <v>0.1353</v>
      </c>
      <c r="M3153" s="7">
        <v>0.58891422000000004</v>
      </c>
      <c r="N3153" s="26">
        <v>0.4</v>
      </c>
      <c r="O3153" s="27" t="s">
        <v>22</v>
      </c>
      <c r="P3153" s="8">
        <v>0.32078392909999998</v>
      </c>
      <c r="Q3153" s="24">
        <v>0.28999999999999998</v>
      </c>
      <c r="R3153" t="str">
        <f>IF($Q3153*100&gt;=VLOOKUP($O3153,margin_ranges!$A$5:$C$10,2,FALSE),IF($Q3153*100&lt;=VLOOKUP($O3153,margin_ranges!$A$5:$C$10,3,FALSE)+10,"IN RANGE","ABOVE RANGE"),"BELOW RANGE")</f>
        <v>IN RANGE</v>
      </c>
      <c r="S3153">
        <f>MIN(VLOOKUP($O3153,margin_ranges!$A$5:$D$10,4,FALSE),$P3153*100)</f>
        <v>29.75</v>
      </c>
      <c r="T3153" s="29">
        <f>(1-$S3153/100)/(1-$F3153)-1</f>
        <v>-1.0563380281690127E-2</v>
      </c>
      <c r="U3153" s="19" t="str">
        <f>IF(ABS(IFERROR(T3153,0))&gt;0.05,INDEX(margin_ranges!$C$13:$C$16,MATCH($F3153*100,margin_ranges!$B$13:$B$16,1)),"")</f>
        <v/>
      </c>
      <c r="V3153" t="e">
        <f>MIN(VLOOKUP($U3153,margin_ranges!$A$5:$D$10,4,FALSE),$P3153*100)</f>
        <v>#N/A</v>
      </c>
      <c r="Y3153" s="29" t="e">
        <f t="shared" si="49"/>
        <v>#N/A</v>
      </c>
    </row>
    <row r="3154" spans="1:25" x14ac:dyDescent="0.3">
      <c r="A3154" s="8" t="s">
        <v>17</v>
      </c>
      <c r="B3154" s="8" t="s">
        <v>5397</v>
      </c>
      <c r="C3154" s="8" t="s">
        <v>5398</v>
      </c>
      <c r="D3154" s="8" t="s">
        <v>5575</v>
      </c>
      <c r="E3154" s="8" t="s">
        <v>5576</v>
      </c>
      <c r="F3154" s="24">
        <v>0.28999999999999998</v>
      </c>
      <c r="G3154" s="24">
        <v>0</v>
      </c>
      <c r="H3154" s="25">
        <v>41.0899</v>
      </c>
      <c r="I3154" s="25">
        <v>0.89800000000000002</v>
      </c>
      <c r="J3154" s="15">
        <v>204</v>
      </c>
      <c r="K3154" s="15">
        <v>36</v>
      </c>
      <c r="L3154" s="13">
        <v>2.1899999999999999E-2</v>
      </c>
      <c r="M3154" s="7">
        <v>7.5839643700000003</v>
      </c>
      <c r="N3154" s="26">
        <v>5</v>
      </c>
      <c r="O3154" s="27" t="s">
        <v>22</v>
      </c>
      <c r="P3154" s="8">
        <v>0.3407142018</v>
      </c>
      <c r="Q3154" s="24">
        <v>0.28999999999999998</v>
      </c>
      <c r="R3154" t="str">
        <f>IF($Q3154*100&gt;=VLOOKUP($O3154,margin_ranges!$A$5:$C$10,2,FALSE),IF($Q3154*100&lt;=VLOOKUP($O3154,margin_ranges!$A$5:$C$10,3,FALSE)+10,"IN RANGE","ABOVE RANGE"),"BELOW RANGE")</f>
        <v>IN RANGE</v>
      </c>
      <c r="S3154">
        <f>MIN(VLOOKUP($O3154,margin_ranges!$A$5:$D$10,4,FALSE),$P3154*100)</f>
        <v>29.75</v>
      </c>
      <c r="T3154" s="29">
        <f>(1-$S3154/100)/(1-$F3154)-1</f>
        <v>-1.0563380281690127E-2</v>
      </c>
      <c r="U3154" s="19" t="str">
        <f>IF(ABS(IFERROR(T3154,0))&gt;0.05,INDEX(margin_ranges!$C$13:$C$16,MATCH($F3154*100,margin_ranges!$B$13:$B$16,1)),"")</f>
        <v/>
      </c>
      <c r="V3154" t="e">
        <f>MIN(VLOOKUP($U3154,margin_ranges!$A$5:$D$10,4,FALSE),$P3154*100)</f>
        <v>#N/A</v>
      </c>
      <c r="Y3154" s="29" t="e">
        <f t="shared" si="49"/>
        <v>#N/A</v>
      </c>
    </row>
    <row r="3155" spans="1:25" x14ac:dyDescent="0.3">
      <c r="A3155" s="8" t="s">
        <v>17</v>
      </c>
      <c r="B3155" s="8" t="s">
        <v>5397</v>
      </c>
      <c r="C3155" s="8" t="s">
        <v>5398</v>
      </c>
      <c r="D3155" s="8" t="s">
        <v>5579</v>
      </c>
      <c r="E3155" s="8" t="s">
        <v>5580</v>
      </c>
      <c r="F3155" s="24">
        <v>0.28999999999999998</v>
      </c>
      <c r="G3155" s="24">
        <v>0</v>
      </c>
      <c r="H3155" s="25">
        <v>11.5861</v>
      </c>
      <c r="I3155" s="25">
        <v>3.7113999999999998</v>
      </c>
      <c r="J3155" s="15">
        <v>383</v>
      </c>
      <c r="K3155" s="15">
        <v>96</v>
      </c>
      <c r="L3155" s="13">
        <v>0.32029999999999997</v>
      </c>
      <c r="M3155" s="7">
        <v>3.4374891700000001</v>
      </c>
      <c r="N3155" s="26">
        <v>1.99</v>
      </c>
      <c r="O3155" s="27" t="s">
        <v>22</v>
      </c>
      <c r="P3155" s="8">
        <v>0.42108908589999999</v>
      </c>
      <c r="Q3155" s="24">
        <v>0.28999999999999998</v>
      </c>
      <c r="R3155" t="str">
        <f>IF($Q3155*100&gt;=VLOOKUP($O3155,margin_ranges!$A$5:$C$10,2,FALSE),IF($Q3155*100&lt;=VLOOKUP($O3155,margin_ranges!$A$5:$C$10,3,FALSE)+10,"IN RANGE","ABOVE RANGE"),"BELOW RANGE")</f>
        <v>IN RANGE</v>
      </c>
      <c r="S3155">
        <f>MIN(VLOOKUP($O3155,margin_ranges!$A$5:$D$10,4,FALSE),$P3155*100)</f>
        <v>29.75</v>
      </c>
      <c r="T3155" s="29">
        <f>(1-$S3155/100)/(1-$F3155)-1</f>
        <v>-1.0563380281690127E-2</v>
      </c>
      <c r="U3155" s="19" t="str">
        <f>IF(ABS(IFERROR(T3155,0))&gt;0.05,INDEX(margin_ranges!$C$13:$C$16,MATCH($F3155*100,margin_ranges!$B$13:$B$16,1)),"")</f>
        <v/>
      </c>
      <c r="V3155" t="e">
        <f>MIN(VLOOKUP($U3155,margin_ranges!$A$5:$D$10,4,FALSE),$P3155*100)</f>
        <v>#N/A</v>
      </c>
      <c r="Y3155" s="29" t="e">
        <f t="shared" si="49"/>
        <v>#N/A</v>
      </c>
    </row>
    <row r="3156" spans="1:25" x14ac:dyDescent="0.3">
      <c r="A3156" s="8" t="s">
        <v>17</v>
      </c>
      <c r="B3156" s="8" t="s">
        <v>5397</v>
      </c>
      <c r="C3156" s="8" t="s">
        <v>5398</v>
      </c>
      <c r="D3156" s="8" t="s">
        <v>5589</v>
      </c>
      <c r="E3156" s="8" t="s">
        <v>5590</v>
      </c>
      <c r="F3156" s="24">
        <v>0.28999999999999998</v>
      </c>
      <c r="G3156" s="24">
        <v>0</v>
      </c>
      <c r="H3156" s="25">
        <v>44.548999999999999</v>
      </c>
      <c r="I3156" s="25">
        <v>1.2842</v>
      </c>
      <c r="J3156" s="15">
        <v>290</v>
      </c>
      <c r="K3156" s="15">
        <v>54</v>
      </c>
      <c r="L3156" s="13">
        <v>2.8799999999999999E-2</v>
      </c>
      <c r="M3156" s="7">
        <v>7.5293397899999999</v>
      </c>
      <c r="N3156" s="26">
        <v>5</v>
      </c>
      <c r="O3156" s="27" t="s">
        <v>22</v>
      </c>
      <c r="P3156" s="8">
        <v>0.33593115169999999</v>
      </c>
      <c r="Q3156" s="24">
        <v>0.28999999999999998</v>
      </c>
      <c r="R3156" t="str">
        <f>IF($Q3156*100&gt;=VLOOKUP($O3156,margin_ranges!$A$5:$C$10,2,FALSE),IF($Q3156*100&lt;=VLOOKUP($O3156,margin_ranges!$A$5:$C$10,3,FALSE)+10,"IN RANGE","ABOVE RANGE"),"BELOW RANGE")</f>
        <v>IN RANGE</v>
      </c>
      <c r="S3156">
        <f>MIN(VLOOKUP($O3156,margin_ranges!$A$5:$D$10,4,FALSE),$P3156*100)</f>
        <v>29.75</v>
      </c>
      <c r="T3156" s="29">
        <f>(1-$S3156/100)/(1-$F3156)-1</f>
        <v>-1.0563380281690127E-2</v>
      </c>
      <c r="U3156" s="19" t="str">
        <f>IF(ABS(IFERROR(T3156,0))&gt;0.05,INDEX(margin_ranges!$C$13:$C$16,MATCH($F3156*100,margin_ranges!$B$13:$B$16,1)),"")</f>
        <v/>
      </c>
      <c r="V3156" t="e">
        <f>MIN(VLOOKUP($U3156,margin_ranges!$A$5:$D$10,4,FALSE),$P3156*100)</f>
        <v>#N/A</v>
      </c>
      <c r="Y3156" s="29" t="e">
        <f t="shared" si="49"/>
        <v>#N/A</v>
      </c>
    </row>
    <row r="3157" spans="1:25" x14ac:dyDescent="0.3">
      <c r="A3157" s="8" t="s">
        <v>17</v>
      </c>
      <c r="B3157" s="8" t="s">
        <v>5397</v>
      </c>
      <c r="C3157" s="8" t="s">
        <v>5398</v>
      </c>
      <c r="D3157" s="8" t="s">
        <v>5595</v>
      </c>
      <c r="E3157" s="8" t="s">
        <v>5596</v>
      </c>
      <c r="F3157" s="24">
        <v>0.28999999999999998</v>
      </c>
      <c r="G3157" s="24">
        <v>1</v>
      </c>
      <c r="H3157" s="25">
        <v>89.230599999999995</v>
      </c>
      <c r="I3157" s="25">
        <v>1.6656</v>
      </c>
      <c r="J3157" s="15">
        <v>49</v>
      </c>
      <c r="K3157" s="15">
        <v>12</v>
      </c>
      <c r="L3157" s="13">
        <v>1.8700000000000001E-2</v>
      </c>
      <c r="M3157" s="7">
        <v>0.98228912000000002</v>
      </c>
      <c r="N3157" s="26">
        <v>0.5</v>
      </c>
      <c r="O3157" s="27" t="s">
        <v>22</v>
      </c>
      <c r="P3157" s="8">
        <v>0.49098489480000002</v>
      </c>
      <c r="Q3157" s="24">
        <v>0.28999999999999998</v>
      </c>
      <c r="R3157" t="str">
        <f>IF($Q3157*100&gt;=VLOOKUP($O3157,margin_ranges!$A$5:$C$10,2,FALSE),IF($Q3157*100&lt;=VLOOKUP($O3157,margin_ranges!$A$5:$C$10,3,FALSE)+10,"IN RANGE","ABOVE RANGE"),"BELOW RANGE")</f>
        <v>IN RANGE</v>
      </c>
      <c r="S3157">
        <f>MIN(VLOOKUP($O3157,margin_ranges!$A$5:$D$10,4,FALSE),$P3157*100)</f>
        <v>29.75</v>
      </c>
      <c r="T3157" s="29">
        <f>(1-$S3157/100)/(1-$F3157)-1</f>
        <v>-1.0563380281690127E-2</v>
      </c>
      <c r="U3157" s="19" t="str">
        <f>IF(ABS(IFERROR(T3157,0))&gt;0.05,INDEX(margin_ranges!$C$13:$C$16,MATCH($F3157*100,margin_ranges!$B$13:$B$16,1)),"")</f>
        <v/>
      </c>
      <c r="V3157" t="e">
        <f>MIN(VLOOKUP($U3157,margin_ranges!$A$5:$D$10,4,FALSE),$P3157*100)</f>
        <v>#N/A</v>
      </c>
      <c r="Y3157" s="29" t="e">
        <f t="shared" si="49"/>
        <v>#N/A</v>
      </c>
    </row>
    <row r="3158" spans="1:25" x14ac:dyDescent="0.3">
      <c r="A3158" s="8" t="s">
        <v>17</v>
      </c>
      <c r="B3158" s="8" t="s">
        <v>5397</v>
      </c>
      <c r="C3158" s="8" t="s">
        <v>5398</v>
      </c>
      <c r="D3158" s="8" t="s">
        <v>5597</v>
      </c>
      <c r="E3158" s="8" t="s">
        <v>12034</v>
      </c>
      <c r="F3158" s="24">
        <v>0.28999999999999998</v>
      </c>
      <c r="G3158" s="24">
        <v>1</v>
      </c>
      <c r="H3158" s="25">
        <v>64.856499999999997</v>
      </c>
      <c r="I3158" s="25">
        <v>1.8364</v>
      </c>
      <c r="J3158" s="15">
        <v>57</v>
      </c>
      <c r="K3158" s="15">
        <v>14</v>
      </c>
      <c r="L3158" s="13">
        <v>2.8299999999999999E-2</v>
      </c>
      <c r="M3158" s="7">
        <v>1.03028783</v>
      </c>
      <c r="N3158" s="26">
        <v>0.4</v>
      </c>
      <c r="O3158" s="27" t="s">
        <v>22</v>
      </c>
      <c r="P3158" s="8">
        <v>0.6117589765</v>
      </c>
      <c r="Q3158" s="24">
        <v>0.28999999999999998</v>
      </c>
      <c r="R3158" t="str">
        <f>IF($Q3158*100&gt;=VLOOKUP($O3158,margin_ranges!$A$5:$C$10,2,FALSE),IF($Q3158*100&lt;=VLOOKUP($O3158,margin_ranges!$A$5:$C$10,3,FALSE)+10,"IN RANGE","ABOVE RANGE"),"BELOW RANGE")</f>
        <v>IN RANGE</v>
      </c>
      <c r="S3158">
        <f>MIN(VLOOKUP($O3158,margin_ranges!$A$5:$D$10,4,FALSE),$P3158*100)</f>
        <v>29.75</v>
      </c>
      <c r="T3158" s="29">
        <f>(1-$S3158/100)/(1-$F3158)-1</f>
        <v>-1.0563380281690127E-2</v>
      </c>
      <c r="U3158" s="19" t="str">
        <f>IF(ABS(IFERROR(T3158,0))&gt;0.05,INDEX(margin_ranges!$C$13:$C$16,MATCH($F3158*100,margin_ranges!$B$13:$B$16,1)),"")</f>
        <v/>
      </c>
      <c r="V3158" t="e">
        <f>MIN(VLOOKUP($U3158,margin_ranges!$A$5:$D$10,4,FALSE),$P3158*100)</f>
        <v>#N/A</v>
      </c>
      <c r="Y3158" s="29" t="e">
        <f t="shared" si="49"/>
        <v>#N/A</v>
      </c>
    </row>
    <row r="3159" spans="1:25" x14ac:dyDescent="0.3">
      <c r="A3159" s="8" t="s">
        <v>17</v>
      </c>
      <c r="B3159" s="8" t="s">
        <v>5397</v>
      </c>
      <c r="C3159" s="8" t="s">
        <v>5398</v>
      </c>
      <c r="D3159" s="8" t="s">
        <v>5598</v>
      </c>
      <c r="E3159" s="8" t="s">
        <v>5599</v>
      </c>
      <c r="F3159" s="24">
        <v>0.28999999999999998</v>
      </c>
      <c r="G3159" s="24">
        <v>0</v>
      </c>
      <c r="H3159" s="25">
        <v>11.7651</v>
      </c>
      <c r="I3159" s="25">
        <v>0.43759999999999999</v>
      </c>
      <c r="J3159" s="15">
        <v>25</v>
      </c>
      <c r="K3159" s="15">
        <v>6</v>
      </c>
      <c r="L3159" s="13">
        <v>3.7199999999999997E-2</v>
      </c>
      <c r="M3159" s="7">
        <v>1.8954619699999999</v>
      </c>
      <c r="N3159" s="26">
        <v>0.75</v>
      </c>
      <c r="O3159" s="27" t="s">
        <v>22</v>
      </c>
      <c r="P3159" s="8">
        <v>0.60431809569999995</v>
      </c>
      <c r="Q3159" s="24">
        <v>0.28999999999999998</v>
      </c>
      <c r="R3159" t="str">
        <f>IF($Q3159*100&gt;=VLOOKUP($O3159,margin_ranges!$A$5:$C$10,2,FALSE),IF($Q3159*100&lt;=VLOOKUP($O3159,margin_ranges!$A$5:$C$10,3,FALSE)+10,"IN RANGE","ABOVE RANGE"),"BELOW RANGE")</f>
        <v>IN RANGE</v>
      </c>
      <c r="S3159">
        <f>MIN(VLOOKUP($O3159,margin_ranges!$A$5:$D$10,4,FALSE),$P3159*100)</f>
        <v>29.75</v>
      </c>
      <c r="T3159" s="29">
        <f>(1-$S3159/100)/(1-$F3159)-1</f>
        <v>-1.0563380281690127E-2</v>
      </c>
      <c r="U3159" s="19" t="str">
        <f>IF(ABS(IFERROR(T3159,0))&gt;0.05,INDEX(margin_ranges!$C$13:$C$16,MATCH($F3159*100,margin_ranges!$B$13:$B$16,1)),"")</f>
        <v/>
      </c>
      <c r="V3159" t="e">
        <f>MIN(VLOOKUP($U3159,margin_ranges!$A$5:$D$10,4,FALSE),$P3159*100)</f>
        <v>#N/A</v>
      </c>
      <c r="Y3159" s="29" t="e">
        <f t="shared" si="49"/>
        <v>#N/A</v>
      </c>
    </row>
    <row r="3160" spans="1:25" x14ac:dyDescent="0.3">
      <c r="A3160" s="8" t="s">
        <v>17</v>
      </c>
      <c r="B3160" s="8" t="s">
        <v>5397</v>
      </c>
      <c r="C3160" s="8" t="s">
        <v>5398</v>
      </c>
      <c r="D3160" s="8" t="s">
        <v>5602</v>
      </c>
      <c r="E3160" s="8" t="s">
        <v>5603</v>
      </c>
      <c r="F3160" s="24">
        <v>0.28999999999999998</v>
      </c>
      <c r="G3160" s="24">
        <v>1</v>
      </c>
      <c r="H3160" s="25">
        <v>44.464399999999998</v>
      </c>
      <c r="I3160" s="25">
        <v>6.3738000000000001</v>
      </c>
      <c r="J3160" s="15">
        <v>251</v>
      </c>
      <c r="K3160" s="15">
        <v>64</v>
      </c>
      <c r="L3160" s="13">
        <v>0.14330000000000001</v>
      </c>
      <c r="M3160" s="7">
        <v>1.31170195</v>
      </c>
      <c r="N3160" s="26">
        <v>0.9</v>
      </c>
      <c r="O3160" s="27" t="s">
        <v>22</v>
      </c>
      <c r="P3160" s="8">
        <v>0.31386851960000001</v>
      </c>
      <c r="Q3160" s="24">
        <v>0.28999999999999998</v>
      </c>
      <c r="R3160" t="str">
        <f>IF($Q3160*100&gt;=VLOOKUP($O3160,margin_ranges!$A$5:$C$10,2,FALSE),IF($Q3160*100&lt;=VLOOKUP($O3160,margin_ranges!$A$5:$C$10,3,FALSE)+10,"IN RANGE","ABOVE RANGE"),"BELOW RANGE")</f>
        <v>IN RANGE</v>
      </c>
      <c r="S3160">
        <f>MIN(VLOOKUP($O3160,margin_ranges!$A$5:$D$10,4,FALSE),$P3160*100)</f>
        <v>29.75</v>
      </c>
      <c r="T3160" s="29">
        <f>(1-$S3160/100)/(1-$F3160)-1</f>
        <v>-1.0563380281690127E-2</v>
      </c>
      <c r="U3160" s="19" t="str">
        <f>IF(ABS(IFERROR(T3160,0))&gt;0.05,INDEX(margin_ranges!$C$13:$C$16,MATCH($F3160*100,margin_ranges!$B$13:$B$16,1)),"")</f>
        <v/>
      </c>
      <c r="V3160" t="e">
        <f>MIN(VLOOKUP($U3160,margin_ranges!$A$5:$D$10,4,FALSE),$P3160*100)</f>
        <v>#N/A</v>
      </c>
      <c r="Y3160" s="29" t="e">
        <f t="shared" si="49"/>
        <v>#N/A</v>
      </c>
    </row>
    <row r="3161" spans="1:25" x14ac:dyDescent="0.3">
      <c r="A3161" s="8" t="s">
        <v>17</v>
      </c>
      <c r="B3161" s="8" t="s">
        <v>5397</v>
      </c>
      <c r="C3161" s="8" t="s">
        <v>5398</v>
      </c>
      <c r="D3161" s="8" t="s">
        <v>5606</v>
      </c>
      <c r="E3161" s="8" t="s">
        <v>5607</v>
      </c>
      <c r="F3161" s="24">
        <v>0.28999999999999998</v>
      </c>
      <c r="G3161" s="24">
        <v>1</v>
      </c>
      <c r="H3161" s="25">
        <v>72.197699999999998</v>
      </c>
      <c r="I3161" s="25">
        <v>5.6894999999999998</v>
      </c>
      <c r="J3161" s="15">
        <v>203</v>
      </c>
      <c r="K3161" s="15">
        <v>49</v>
      </c>
      <c r="L3161" s="13">
        <v>7.8799999999999995E-2</v>
      </c>
      <c r="M3161" s="7">
        <v>1.1901937199999999</v>
      </c>
      <c r="N3161" s="26">
        <v>0.5</v>
      </c>
      <c r="O3161" s="27" t="s">
        <v>22</v>
      </c>
      <c r="P3161" s="8">
        <v>0.57990031909999995</v>
      </c>
      <c r="Q3161" s="24">
        <v>0.28999999999999998</v>
      </c>
      <c r="R3161" t="str">
        <f>IF($Q3161*100&gt;=VLOOKUP($O3161,margin_ranges!$A$5:$C$10,2,FALSE),IF($Q3161*100&lt;=VLOOKUP($O3161,margin_ranges!$A$5:$C$10,3,FALSE)+10,"IN RANGE","ABOVE RANGE"),"BELOW RANGE")</f>
        <v>IN RANGE</v>
      </c>
      <c r="S3161">
        <f>MIN(VLOOKUP($O3161,margin_ranges!$A$5:$D$10,4,FALSE),$P3161*100)</f>
        <v>29.75</v>
      </c>
      <c r="T3161" s="29">
        <f>(1-$S3161/100)/(1-$F3161)-1</f>
        <v>-1.0563380281690127E-2</v>
      </c>
      <c r="U3161" s="19" t="str">
        <f>IF(ABS(IFERROR(T3161,0))&gt;0.05,INDEX(margin_ranges!$C$13:$C$16,MATCH($F3161*100,margin_ranges!$B$13:$B$16,1)),"")</f>
        <v/>
      </c>
      <c r="V3161" t="e">
        <f>MIN(VLOOKUP($U3161,margin_ranges!$A$5:$D$10,4,FALSE),$P3161*100)</f>
        <v>#N/A</v>
      </c>
      <c r="Y3161" s="29" t="e">
        <f t="shared" si="49"/>
        <v>#N/A</v>
      </c>
    </row>
    <row r="3162" spans="1:25" x14ac:dyDescent="0.3">
      <c r="A3162" s="8" t="s">
        <v>17</v>
      </c>
      <c r="B3162" s="8" t="s">
        <v>5397</v>
      </c>
      <c r="C3162" s="8" t="s">
        <v>5398</v>
      </c>
      <c r="D3162" s="8" t="s">
        <v>5621</v>
      </c>
      <c r="E3162" s="8" t="s">
        <v>5622</v>
      </c>
      <c r="F3162" s="24">
        <v>0.28999999999999998</v>
      </c>
      <c r="G3162" s="24">
        <v>0</v>
      </c>
      <c r="H3162" s="25">
        <v>4.6231</v>
      </c>
      <c r="I3162" s="25">
        <v>1.0541</v>
      </c>
      <c r="J3162" s="15">
        <v>108</v>
      </c>
      <c r="K3162" s="15">
        <v>28</v>
      </c>
      <c r="L3162" s="13">
        <v>0.22800000000000001</v>
      </c>
      <c r="M3162" s="7">
        <v>3.4189198300000001</v>
      </c>
      <c r="N3162" s="26">
        <v>1.99</v>
      </c>
      <c r="O3162" s="27" t="s">
        <v>22</v>
      </c>
      <c r="P3162" s="8">
        <v>0.41794481989999999</v>
      </c>
      <c r="Q3162" s="24">
        <v>0.28999999999999998</v>
      </c>
      <c r="R3162" t="str">
        <f>IF($Q3162*100&gt;=VLOOKUP($O3162,margin_ranges!$A$5:$C$10,2,FALSE),IF($Q3162*100&lt;=VLOOKUP($O3162,margin_ranges!$A$5:$C$10,3,FALSE)+10,"IN RANGE","ABOVE RANGE"),"BELOW RANGE")</f>
        <v>IN RANGE</v>
      </c>
      <c r="S3162">
        <f>MIN(VLOOKUP($O3162,margin_ranges!$A$5:$D$10,4,FALSE),$P3162*100)</f>
        <v>29.75</v>
      </c>
      <c r="T3162" s="29">
        <f>(1-$S3162/100)/(1-$F3162)-1</f>
        <v>-1.0563380281690127E-2</v>
      </c>
      <c r="U3162" s="19" t="str">
        <f>IF(ABS(IFERROR(T3162,0))&gt;0.05,INDEX(margin_ranges!$C$13:$C$16,MATCH($F3162*100,margin_ranges!$B$13:$B$16,1)),"")</f>
        <v/>
      </c>
      <c r="V3162" t="e">
        <f>MIN(VLOOKUP($U3162,margin_ranges!$A$5:$D$10,4,FALSE),$P3162*100)</f>
        <v>#N/A</v>
      </c>
      <c r="Y3162" s="29" t="e">
        <f t="shared" si="49"/>
        <v>#N/A</v>
      </c>
    </row>
    <row r="3163" spans="1:25" x14ac:dyDescent="0.3">
      <c r="A3163" s="8" t="s">
        <v>17</v>
      </c>
      <c r="B3163" s="8" t="s">
        <v>5397</v>
      </c>
      <c r="C3163" s="8" t="s">
        <v>5398</v>
      </c>
      <c r="D3163" s="8" t="s">
        <v>5627</v>
      </c>
      <c r="E3163" s="8" t="s">
        <v>5628</v>
      </c>
      <c r="F3163" s="24">
        <v>0.28999999999999998</v>
      </c>
      <c r="G3163" s="24">
        <v>1</v>
      </c>
      <c r="H3163" s="25">
        <v>111.2444</v>
      </c>
      <c r="I3163" s="25">
        <v>12.648099999999999</v>
      </c>
      <c r="J3163" s="15">
        <v>433</v>
      </c>
      <c r="K3163" s="15">
        <v>108</v>
      </c>
      <c r="L3163" s="13">
        <v>0.1137</v>
      </c>
      <c r="M3163" s="7">
        <v>1.14157979</v>
      </c>
      <c r="N3163" s="26">
        <v>0.75</v>
      </c>
      <c r="O3163" s="27" t="s">
        <v>22</v>
      </c>
      <c r="P3163" s="8">
        <v>0.3430157002</v>
      </c>
      <c r="Q3163" s="24">
        <v>0.28999999999999998</v>
      </c>
      <c r="R3163" t="str">
        <f>IF($Q3163*100&gt;=VLOOKUP($O3163,margin_ranges!$A$5:$C$10,2,FALSE),IF($Q3163*100&lt;=VLOOKUP($O3163,margin_ranges!$A$5:$C$10,3,FALSE)+10,"IN RANGE","ABOVE RANGE"),"BELOW RANGE")</f>
        <v>IN RANGE</v>
      </c>
      <c r="S3163">
        <f>MIN(VLOOKUP($O3163,margin_ranges!$A$5:$D$10,4,FALSE),$P3163*100)</f>
        <v>29.75</v>
      </c>
      <c r="T3163" s="29">
        <f>(1-$S3163/100)/(1-$F3163)-1</f>
        <v>-1.0563380281690127E-2</v>
      </c>
      <c r="U3163" s="19" t="str">
        <f>IF(ABS(IFERROR(T3163,0))&gt;0.05,INDEX(margin_ranges!$C$13:$C$16,MATCH($F3163*100,margin_ranges!$B$13:$B$16,1)),"")</f>
        <v/>
      </c>
      <c r="V3163" t="e">
        <f>MIN(VLOOKUP($U3163,margin_ranges!$A$5:$D$10,4,FALSE),$P3163*100)</f>
        <v>#N/A</v>
      </c>
      <c r="Y3163" s="29" t="e">
        <f t="shared" si="49"/>
        <v>#N/A</v>
      </c>
    </row>
    <row r="3164" spans="1:25" x14ac:dyDescent="0.3">
      <c r="A3164" s="8" t="s">
        <v>17</v>
      </c>
      <c r="B3164" s="8" t="s">
        <v>5397</v>
      </c>
      <c r="C3164" s="8" t="s">
        <v>5398</v>
      </c>
      <c r="D3164" s="8" t="s">
        <v>5643</v>
      </c>
      <c r="E3164" s="8" t="s">
        <v>5644</v>
      </c>
      <c r="F3164" s="24">
        <v>0.28999999999999998</v>
      </c>
      <c r="G3164" s="24">
        <v>0</v>
      </c>
      <c r="H3164" s="25">
        <v>8.9115000000000002</v>
      </c>
      <c r="I3164" s="25">
        <v>0.4854</v>
      </c>
      <c r="J3164" s="15">
        <v>11</v>
      </c>
      <c r="K3164" s="15">
        <v>3</v>
      </c>
      <c r="L3164" s="13">
        <v>5.45E-2</v>
      </c>
      <c r="M3164" s="7">
        <v>0.73218068999999997</v>
      </c>
      <c r="N3164" s="26">
        <v>0.49</v>
      </c>
      <c r="O3164" s="27" t="s">
        <v>22</v>
      </c>
      <c r="P3164" s="8">
        <v>0.33076629349999997</v>
      </c>
      <c r="Q3164" s="24">
        <v>0.28999999999999998</v>
      </c>
      <c r="R3164" t="str">
        <f>IF($Q3164*100&gt;=VLOOKUP($O3164,margin_ranges!$A$5:$C$10,2,FALSE),IF($Q3164*100&lt;=VLOOKUP($O3164,margin_ranges!$A$5:$C$10,3,FALSE)+10,"IN RANGE","ABOVE RANGE"),"BELOW RANGE")</f>
        <v>IN RANGE</v>
      </c>
      <c r="S3164">
        <f>MIN(VLOOKUP($O3164,margin_ranges!$A$5:$D$10,4,FALSE),$P3164*100)</f>
        <v>29.75</v>
      </c>
      <c r="T3164" s="29">
        <f>(1-$S3164/100)/(1-$F3164)-1</f>
        <v>-1.0563380281690127E-2</v>
      </c>
      <c r="U3164" s="19" t="str">
        <f>IF(ABS(IFERROR(T3164,0))&gt;0.05,INDEX(margin_ranges!$C$13:$C$16,MATCH($F3164*100,margin_ranges!$B$13:$B$16,1)),"")</f>
        <v/>
      </c>
      <c r="V3164" t="e">
        <f>MIN(VLOOKUP($U3164,margin_ranges!$A$5:$D$10,4,FALSE),$P3164*100)</f>
        <v>#N/A</v>
      </c>
      <c r="Y3164" s="29" t="e">
        <f t="shared" si="49"/>
        <v>#N/A</v>
      </c>
    </row>
    <row r="3165" spans="1:25" x14ac:dyDescent="0.3">
      <c r="A3165" s="8" t="s">
        <v>17</v>
      </c>
      <c r="B3165" s="8" t="s">
        <v>5397</v>
      </c>
      <c r="C3165" s="8" t="s">
        <v>5398</v>
      </c>
      <c r="D3165" s="8" t="s">
        <v>5472</v>
      </c>
      <c r="E3165" s="8" t="s">
        <v>5473</v>
      </c>
      <c r="F3165" s="24">
        <v>0.28999999999999898</v>
      </c>
      <c r="G3165" s="24">
        <v>1</v>
      </c>
      <c r="H3165" s="25">
        <v>57.468299999999999</v>
      </c>
      <c r="I3165" s="25">
        <v>5.7336999999999998</v>
      </c>
      <c r="J3165" s="15">
        <v>191</v>
      </c>
      <c r="K3165" s="15">
        <v>49</v>
      </c>
      <c r="L3165" s="13">
        <v>9.98E-2</v>
      </c>
      <c r="M3165" s="7">
        <v>1.11086307</v>
      </c>
      <c r="N3165" s="26">
        <v>0.59</v>
      </c>
      <c r="O3165" s="27" t="s">
        <v>22</v>
      </c>
      <c r="P3165" s="8">
        <v>0.46888143259999998</v>
      </c>
      <c r="Q3165" s="24">
        <v>0.28999999999999998</v>
      </c>
      <c r="R3165" t="str">
        <f>IF($Q3165*100&gt;=VLOOKUP($O3165,margin_ranges!$A$5:$C$10,2,FALSE),IF($Q3165*100&lt;=VLOOKUP($O3165,margin_ranges!$A$5:$C$10,3,FALSE)+10,"IN RANGE","ABOVE RANGE"),"BELOW RANGE")</f>
        <v>IN RANGE</v>
      </c>
      <c r="S3165">
        <f>MIN(VLOOKUP($O3165,margin_ranges!$A$5:$D$10,4,FALSE),$P3165*100)</f>
        <v>29.75</v>
      </c>
      <c r="T3165" s="29">
        <f>(1-$S3165/100)/(1-$F3165)-1</f>
        <v>-1.056338028169157E-2</v>
      </c>
      <c r="U3165" s="19" t="str">
        <f>IF(ABS(IFERROR(T3165,0))&gt;0.05,INDEX(margin_ranges!$C$13:$C$16,MATCH($F3165*100,margin_ranges!$B$13:$B$16,1)),"")</f>
        <v/>
      </c>
      <c r="V3165" t="e">
        <f>MIN(VLOOKUP($U3165,margin_ranges!$A$5:$D$10,4,FALSE),$P3165*100)</f>
        <v>#N/A</v>
      </c>
      <c r="Y3165" s="29" t="e">
        <f t="shared" si="49"/>
        <v>#N/A</v>
      </c>
    </row>
    <row r="3166" spans="1:25" x14ac:dyDescent="0.3">
      <c r="A3166" s="8" t="s">
        <v>17</v>
      </c>
      <c r="B3166" s="8" t="s">
        <v>5397</v>
      </c>
      <c r="C3166" s="8" t="s">
        <v>5398</v>
      </c>
      <c r="D3166" s="8" t="s">
        <v>5573</v>
      </c>
      <c r="E3166" s="8" t="s">
        <v>5574</v>
      </c>
      <c r="F3166" s="24">
        <v>0.28999999999999898</v>
      </c>
      <c r="G3166" s="24">
        <v>0</v>
      </c>
      <c r="H3166" s="25">
        <v>9.8470999999999993</v>
      </c>
      <c r="I3166" s="25">
        <v>1.3190999999999999</v>
      </c>
      <c r="J3166" s="15">
        <v>132</v>
      </c>
      <c r="K3166" s="15">
        <v>34</v>
      </c>
      <c r="L3166" s="13">
        <v>0.13400000000000001</v>
      </c>
      <c r="M3166" s="7">
        <v>3.3268897599999998</v>
      </c>
      <c r="N3166" s="26">
        <v>1.99</v>
      </c>
      <c r="O3166" s="27" t="s">
        <v>22</v>
      </c>
      <c r="P3166" s="8">
        <v>0.40184372000000002</v>
      </c>
      <c r="Q3166" s="24">
        <v>0.28999999999999998</v>
      </c>
      <c r="R3166" t="str">
        <f>IF($Q3166*100&gt;=VLOOKUP($O3166,margin_ranges!$A$5:$C$10,2,FALSE),IF($Q3166*100&lt;=VLOOKUP($O3166,margin_ranges!$A$5:$C$10,3,FALSE)+10,"IN RANGE","ABOVE RANGE"),"BELOW RANGE")</f>
        <v>IN RANGE</v>
      </c>
      <c r="S3166">
        <f>MIN(VLOOKUP($O3166,margin_ranges!$A$5:$D$10,4,FALSE),$P3166*100)</f>
        <v>29.75</v>
      </c>
      <c r="T3166" s="29">
        <f>(1-$S3166/100)/(1-$F3166)-1</f>
        <v>-1.056338028169157E-2</v>
      </c>
      <c r="U3166" s="19" t="str">
        <f>IF(ABS(IFERROR(T3166,0))&gt;0.05,INDEX(margin_ranges!$C$13:$C$16,MATCH($F3166*100,margin_ranges!$B$13:$B$16,1)),"")</f>
        <v/>
      </c>
      <c r="V3166" t="e">
        <f>MIN(VLOOKUP($U3166,margin_ranges!$A$5:$D$10,4,FALSE),$P3166*100)</f>
        <v>#N/A</v>
      </c>
      <c r="Y3166" s="29" t="e">
        <f t="shared" si="49"/>
        <v>#N/A</v>
      </c>
    </row>
    <row r="3167" spans="1:25" x14ac:dyDescent="0.3">
      <c r="A3167" s="8" t="s">
        <v>17</v>
      </c>
      <c r="B3167" s="8" t="s">
        <v>5397</v>
      </c>
      <c r="C3167" s="8" t="s">
        <v>5398</v>
      </c>
      <c r="D3167" s="8" t="s">
        <v>5591</v>
      </c>
      <c r="E3167" s="8" t="s">
        <v>5592</v>
      </c>
      <c r="F3167" s="24">
        <v>0.28999999999999898</v>
      </c>
      <c r="G3167" s="24">
        <v>0</v>
      </c>
      <c r="H3167" s="25">
        <v>32.2074</v>
      </c>
      <c r="I3167" s="25">
        <v>3.96</v>
      </c>
      <c r="J3167" s="15">
        <v>196</v>
      </c>
      <c r="K3167" s="15">
        <v>52</v>
      </c>
      <c r="L3167" s="13">
        <v>0.123</v>
      </c>
      <c r="M3167" s="7">
        <v>1.6473737399999999</v>
      </c>
      <c r="N3167" s="26">
        <v>0.99</v>
      </c>
      <c r="O3167" s="27" t="s">
        <v>22</v>
      </c>
      <c r="P3167" s="8">
        <v>0.39904347289999997</v>
      </c>
      <c r="Q3167" s="24">
        <v>0.28999999999999998</v>
      </c>
      <c r="R3167" t="str">
        <f>IF($Q3167*100&gt;=VLOOKUP($O3167,margin_ranges!$A$5:$C$10,2,FALSE),IF($Q3167*100&lt;=VLOOKUP($O3167,margin_ranges!$A$5:$C$10,3,FALSE)+10,"IN RANGE","ABOVE RANGE"),"BELOW RANGE")</f>
        <v>IN RANGE</v>
      </c>
      <c r="S3167">
        <f>MIN(VLOOKUP($O3167,margin_ranges!$A$5:$D$10,4,FALSE),$P3167*100)</f>
        <v>29.75</v>
      </c>
      <c r="T3167" s="29">
        <f>(1-$S3167/100)/(1-$F3167)-1</f>
        <v>-1.056338028169157E-2</v>
      </c>
      <c r="U3167" s="19" t="str">
        <f>IF(ABS(IFERROR(T3167,0))&gt;0.05,INDEX(margin_ranges!$C$13:$C$16,MATCH($F3167*100,margin_ranges!$B$13:$B$16,1)),"")</f>
        <v/>
      </c>
      <c r="V3167" t="e">
        <f>MIN(VLOOKUP($U3167,margin_ranges!$A$5:$D$10,4,FALSE),$P3167*100)</f>
        <v>#N/A</v>
      </c>
      <c r="Y3167" s="29" t="e">
        <f t="shared" si="49"/>
        <v>#N/A</v>
      </c>
    </row>
    <row r="3168" spans="1:25" x14ac:dyDescent="0.3">
      <c r="A3168" s="8" t="s">
        <v>17</v>
      </c>
      <c r="B3168" s="8" t="s">
        <v>5397</v>
      </c>
      <c r="C3168" s="8" t="s">
        <v>5398</v>
      </c>
      <c r="D3168" s="8" t="s">
        <v>5593</v>
      </c>
      <c r="E3168" s="8" t="s">
        <v>5594</v>
      </c>
      <c r="F3168" s="24">
        <v>0.28999999999999898</v>
      </c>
      <c r="G3168" s="24">
        <v>0</v>
      </c>
      <c r="H3168" s="25">
        <v>46.214199999999998</v>
      </c>
      <c r="I3168" s="25">
        <v>0.81169999999999998</v>
      </c>
      <c r="J3168" s="15">
        <v>188</v>
      </c>
      <c r="K3168" s="15">
        <v>39</v>
      </c>
      <c r="L3168" s="13">
        <v>1.7600000000000001E-2</v>
      </c>
      <c r="M3168" s="7">
        <v>7.7324885600000002</v>
      </c>
      <c r="N3168" s="26">
        <v>5</v>
      </c>
      <c r="O3168" s="27" t="s">
        <v>22</v>
      </c>
      <c r="P3168" s="8">
        <v>0.35337764020000001</v>
      </c>
      <c r="Q3168" s="24">
        <v>0.28999999999999998</v>
      </c>
      <c r="R3168" t="str">
        <f>IF($Q3168*100&gt;=VLOOKUP($O3168,margin_ranges!$A$5:$C$10,2,FALSE),IF($Q3168*100&lt;=VLOOKUP($O3168,margin_ranges!$A$5:$C$10,3,FALSE)+10,"IN RANGE","ABOVE RANGE"),"BELOW RANGE")</f>
        <v>IN RANGE</v>
      </c>
      <c r="S3168">
        <f>MIN(VLOOKUP($O3168,margin_ranges!$A$5:$D$10,4,FALSE),$P3168*100)</f>
        <v>29.75</v>
      </c>
      <c r="T3168" s="29">
        <f>(1-$S3168/100)/(1-$F3168)-1</f>
        <v>-1.056338028169157E-2</v>
      </c>
      <c r="U3168" s="19" t="str">
        <f>IF(ABS(IFERROR(T3168,0))&gt;0.05,INDEX(margin_ranges!$C$13:$C$16,MATCH($F3168*100,margin_ranges!$B$13:$B$16,1)),"")</f>
        <v/>
      </c>
      <c r="V3168" t="e">
        <f>MIN(VLOOKUP($U3168,margin_ranges!$A$5:$D$10,4,FALSE),$P3168*100)</f>
        <v>#N/A</v>
      </c>
      <c r="Y3168" s="29" t="e">
        <f t="shared" si="49"/>
        <v>#N/A</v>
      </c>
    </row>
    <row r="3169" spans="1:25" x14ac:dyDescent="0.3">
      <c r="A3169" s="8" t="s">
        <v>17</v>
      </c>
      <c r="B3169" s="8" t="s">
        <v>5397</v>
      </c>
      <c r="C3169" s="8" t="s">
        <v>5398</v>
      </c>
      <c r="D3169" s="8" t="s">
        <v>5410</v>
      </c>
      <c r="E3169" s="8" t="s">
        <v>5411</v>
      </c>
      <c r="F3169" s="24">
        <v>0.13</v>
      </c>
      <c r="G3169" s="24">
        <v>0</v>
      </c>
      <c r="H3169" s="25">
        <v>7.6814999999999998</v>
      </c>
      <c r="I3169" s="25">
        <v>2.3395999999999999</v>
      </c>
      <c r="J3169" s="15">
        <v>204</v>
      </c>
      <c r="K3169" s="15">
        <v>27</v>
      </c>
      <c r="L3169" s="13">
        <v>0.30459999999999998</v>
      </c>
      <c r="M3169" s="7">
        <v>2.9047015699999998</v>
      </c>
      <c r="N3169" s="26">
        <v>2.5</v>
      </c>
      <c r="O3169" s="27" t="s">
        <v>22</v>
      </c>
      <c r="P3169" s="8">
        <v>0.13932638589999999</v>
      </c>
      <c r="Q3169" s="24">
        <v>0.13</v>
      </c>
      <c r="R3169" t="str">
        <f>IF($Q3169*100&gt;=VLOOKUP($O3169,margin_ranges!$A$5:$C$10,2,FALSE),IF($Q3169*100&lt;=VLOOKUP($O3169,margin_ranges!$A$5:$C$10,3,FALSE)+10,"IN RANGE","ABOVE RANGE"),"BELOW RANGE")</f>
        <v>BELOW RANGE</v>
      </c>
      <c r="S3169">
        <f>MIN(VLOOKUP($O3169,margin_ranges!$A$5:$D$10,4,FALSE),$P3169*100)</f>
        <v>13.932638589999998</v>
      </c>
      <c r="T3169" s="29">
        <f>(1-$S3169/100)/(1-$F3169)-1</f>
        <v>-1.071998379310346E-2</v>
      </c>
      <c r="U3169" s="19" t="str">
        <f>IF(ABS(IFERROR(T3169,0))&gt;0.05,INDEX(margin_ranges!$C$13:$C$16,MATCH($F3169*100,margin_ranges!$B$13:$B$16,1)),"")</f>
        <v/>
      </c>
      <c r="V3169" t="e">
        <f>MIN(VLOOKUP($U3169,margin_ranges!$A$5:$D$10,4,FALSE),$P3169*100)</f>
        <v>#N/A</v>
      </c>
      <c r="Y3169" s="29" t="e">
        <f t="shared" si="49"/>
        <v>#N/A</v>
      </c>
    </row>
    <row r="3170" spans="1:25" x14ac:dyDescent="0.3">
      <c r="A3170" s="8" t="s">
        <v>17</v>
      </c>
      <c r="B3170" s="8" t="s">
        <v>5397</v>
      </c>
      <c r="C3170" s="8" t="s">
        <v>5398</v>
      </c>
      <c r="D3170" s="8" t="s">
        <v>5506</v>
      </c>
      <c r="E3170" s="8" t="s">
        <v>5507</v>
      </c>
      <c r="F3170" s="24">
        <v>0.1</v>
      </c>
      <c r="G3170" s="24">
        <v>1</v>
      </c>
      <c r="H3170" s="25">
        <v>107.9529</v>
      </c>
      <c r="I3170" s="25">
        <v>15.0518</v>
      </c>
      <c r="J3170" s="15">
        <v>250</v>
      </c>
      <c r="K3170" s="15">
        <v>21</v>
      </c>
      <c r="L3170" s="13">
        <v>0.1394</v>
      </c>
      <c r="M3170" s="7">
        <v>0.55353945000000004</v>
      </c>
      <c r="N3170" s="26">
        <v>0.49</v>
      </c>
      <c r="O3170" s="27" t="s">
        <v>22</v>
      </c>
      <c r="P3170" s="8">
        <v>0.1147875684</v>
      </c>
      <c r="Q3170" s="24">
        <v>0.1</v>
      </c>
      <c r="R3170" t="str">
        <f>IF($Q3170*100&gt;=VLOOKUP($O3170,margin_ranges!$A$5:$C$10,2,FALSE),IF($Q3170*100&lt;=VLOOKUP($O3170,margin_ranges!$A$5:$C$10,3,FALSE)+10,"IN RANGE","ABOVE RANGE"),"BELOW RANGE")</f>
        <v>BELOW RANGE</v>
      </c>
      <c r="S3170">
        <f>MIN(VLOOKUP($O3170,margin_ranges!$A$5:$D$10,4,FALSE),$P3170*100)</f>
        <v>11.478756839999999</v>
      </c>
      <c r="T3170" s="29">
        <f>(1-$S3170/100)/(1-$F3170)-1</f>
        <v>-1.6430631555555464E-2</v>
      </c>
      <c r="U3170" s="19" t="str">
        <f>IF(ABS(IFERROR(T3170,0))&gt;0.05,INDEX(margin_ranges!$C$13:$C$16,MATCH($F3170*100,margin_ranges!$B$13:$B$16,1)),"")</f>
        <v/>
      </c>
      <c r="V3170" t="e">
        <f>MIN(VLOOKUP($U3170,margin_ranges!$A$5:$D$10,4,FALSE),$P3170*100)</f>
        <v>#N/A</v>
      </c>
      <c r="Y3170" s="29" t="e">
        <f t="shared" si="49"/>
        <v>#N/A</v>
      </c>
    </row>
    <row r="3171" spans="1:25" x14ac:dyDescent="0.3">
      <c r="A3171" s="8" t="s">
        <v>17</v>
      </c>
      <c r="B3171" s="8" t="s">
        <v>5397</v>
      </c>
      <c r="C3171" s="8" t="s">
        <v>5398</v>
      </c>
      <c r="D3171" s="28" t="s">
        <v>5481</v>
      </c>
      <c r="E3171" s="8" t="s">
        <v>5482</v>
      </c>
      <c r="F3171" s="24">
        <v>0.1</v>
      </c>
      <c r="G3171" s="24">
        <v>0</v>
      </c>
      <c r="H3171" s="25">
        <v>10.5763</v>
      </c>
      <c r="I3171" s="25">
        <v>1.8219000000000001</v>
      </c>
      <c r="J3171" s="15">
        <v>309</v>
      </c>
      <c r="K3171" s="15">
        <v>58</v>
      </c>
      <c r="L3171" s="13">
        <v>0.17230000000000001</v>
      </c>
      <c r="M3171" s="7">
        <v>5.6550066699999997</v>
      </c>
      <c r="N3171" s="26">
        <v>4.99</v>
      </c>
      <c r="O3171" s="27" t="s">
        <v>22</v>
      </c>
      <c r="P3171" s="8">
        <v>0.1175960886</v>
      </c>
      <c r="Q3171" s="24">
        <v>0.1</v>
      </c>
      <c r="R3171" t="str">
        <f>IF($Q3171*100&gt;=VLOOKUP($O3171,margin_ranges!$A$5:$C$10,2,FALSE),IF($Q3171*100&lt;=VLOOKUP($O3171,margin_ranges!$A$5:$C$10,3,FALSE)+10,"IN RANGE","ABOVE RANGE"),"BELOW RANGE")</f>
        <v>BELOW RANGE</v>
      </c>
      <c r="S3171">
        <f>MIN(VLOOKUP($O3171,margin_ranges!$A$5:$D$10,4,FALSE),$P3171*100)</f>
        <v>11.75960886</v>
      </c>
      <c r="T3171" s="29">
        <f>(1-$S3171/100)/(1-$F3171)-1</f>
        <v>-1.9551209555555671E-2</v>
      </c>
      <c r="U3171" s="19" t="str">
        <f>IF(ABS(IFERROR(T3171,0))&gt;0.05,INDEX(margin_ranges!$C$13:$C$16,MATCH($F3171*100,margin_ranges!$B$13:$B$16,1)),"")</f>
        <v/>
      </c>
      <c r="V3171" t="e">
        <f>MIN(VLOOKUP($U3171,margin_ranges!$A$5:$D$10,4,FALSE),$P3171*100)</f>
        <v>#N/A</v>
      </c>
      <c r="Y3171" s="29" t="e">
        <f t="shared" si="49"/>
        <v>#N/A</v>
      </c>
    </row>
    <row r="3172" spans="1:25" x14ac:dyDescent="0.3">
      <c r="A3172" s="8" t="s">
        <v>17</v>
      </c>
      <c r="B3172" s="8" t="s">
        <v>5397</v>
      </c>
      <c r="C3172" s="8" t="s">
        <v>5398</v>
      </c>
      <c r="D3172" s="8" t="s">
        <v>5458</v>
      </c>
      <c r="E3172" s="8" t="s">
        <v>5459</v>
      </c>
      <c r="F3172" s="24">
        <v>0.1</v>
      </c>
      <c r="G3172" s="24">
        <v>0</v>
      </c>
      <c r="H3172" s="25">
        <v>2.8932000000000002</v>
      </c>
      <c r="I3172" s="25">
        <v>0.49559999999999998</v>
      </c>
      <c r="J3172" s="15">
        <v>59</v>
      </c>
      <c r="K3172" s="15">
        <v>6</v>
      </c>
      <c r="L3172" s="13">
        <v>0.17130000000000001</v>
      </c>
      <c r="M3172" s="7">
        <v>3.9805735699999998</v>
      </c>
      <c r="N3172" s="26">
        <v>3.5</v>
      </c>
      <c r="O3172" s="27" t="s">
        <v>22</v>
      </c>
      <c r="P3172" s="8">
        <v>0.1207297293</v>
      </c>
      <c r="Q3172" s="24">
        <v>0.1</v>
      </c>
      <c r="R3172" t="str">
        <f>IF($Q3172*100&gt;=VLOOKUP($O3172,margin_ranges!$A$5:$C$10,2,FALSE),IF($Q3172*100&lt;=VLOOKUP($O3172,margin_ranges!$A$5:$C$10,3,FALSE)+10,"IN RANGE","ABOVE RANGE"),"BELOW RANGE")</f>
        <v>BELOW RANGE</v>
      </c>
      <c r="S3172">
        <f>MIN(VLOOKUP($O3172,margin_ranges!$A$5:$D$10,4,FALSE),$P3172*100)</f>
        <v>12.072972930000001</v>
      </c>
      <c r="T3172" s="29">
        <f>(1-$S3172/100)/(1-$F3172)-1</f>
        <v>-2.3033032555555666E-2</v>
      </c>
      <c r="U3172" s="19" t="str">
        <f>IF(ABS(IFERROR(T3172,0))&gt;0.05,INDEX(margin_ranges!$C$13:$C$16,MATCH($F3172*100,margin_ranges!$B$13:$B$16,1)),"")</f>
        <v/>
      </c>
      <c r="V3172" t="e">
        <f>MIN(VLOOKUP($U3172,margin_ranges!$A$5:$D$10,4,FALSE),$P3172*100)</f>
        <v>#N/A</v>
      </c>
      <c r="Y3172" s="29" t="e">
        <f t="shared" si="49"/>
        <v>#N/A</v>
      </c>
    </row>
    <row r="3173" spans="1:25" x14ac:dyDescent="0.3">
      <c r="A3173" s="8" t="s">
        <v>17</v>
      </c>
      <c r="B3173" s="8" t="s">
        <v>5397</v>
      </c>
      <c r="C3173" s="8" t="s">
        <v>5398</v>
      </c>
      <c r="D3173" s="28" t="s">
        <v>5523</v>
      </c>
      <c r="E3173" s="8" t="s">
        <v>5524</v>
      </c>
      <c r="F3173" s="24">
        <v>0.15</v>
      </c>
      <c r="G3173" s="24">
        <v>0</v>
      </c>
      <c r="H3173" s="25">
        <v>4.2744</v>
      </c>
      <c r="I3173" s="25">
        <v>0.99239999999999995</v>
      </c>
      <c r="J3173" s="15">
        <v>126</v>
      </c>
      <c r="K3173" s="15">
        <v>20</v>
      </c>
      <c r="L3173" s="13">
        <v>0.23219999999999999</v>
      </c>
      <c r="M3173" s="7">
        <v>4.2192974899999998</v>
      </c>
      <c r="N3173" s="26">
        <v>3.5</v>
      </c>
      <c r="O3173" s="27" t="s">
        <v>22</v>
      </c>
      <c r="P3173" s="8">
        <v>0.17047802149999999</v>
      </c>
      <c r="Q3173" s="24">
        <v>0.15</v>
      </c>
      <c r="R3173" t="str">
        <f>IF($Q3173*100&gt;=VLOOKUP($O3173,margin_ranges!$A$5:$C$10,2,FALSE),IF($Q3173*100&lt;=VLOOKUP($O3173,margin_ranges!$A$5:$C$10,3,FALSE)+10,"IN RANGE","ABOVE RANGE"),"BELOW RANGE")</f>
        <v>BELOW RANGE</v>
      </c>
      <c r="S3173">
        <f>MIN(VLOOKUP($O3173,margin_ranges!$A$5:$D$10,4,FALSE),$P3173*100)</f>
        <v>17.047802149999999</v>
      </c>
      <c r="T3173" s="29">
        <f>(1-$S3173/100)/(1-$F3173)-1</f>
        <v>-2.4091789999999946E-2</v>
      </c>
      <c r="U3173" s="19" t="str">
        <f>IF(ABS(IFERROR(T3173,0))&gt;0.05,INDEX(margin_ranges!$C$13:$C$16,MATCH($F3173*100,margin_ranges!$B$13:$B$16,1)),"")</f>
        <v/>
      </c>
      <c r="V3173" t="e">
        <f>MIN(VLOOKUP($U3173,margin_ranges!$A$5:$D$10,4,FALSE),$P3173*100)</f>
        <v>#N/A</v>
      </c>
      <c r="Y3173" s="29" t="e">
        <f t="shared" si="49"/>
        <v>#N/A</v>
      </c>
    </row>
    <row r="3174" spans="1:25" x14ac:dyDescent="0.3">
      <c r="A3174" s="8" t="s">
        <v>17</v>
      </c>
      <c r="B3174" s="8" t="s">
        <v>5397</v>
      </c>
      <c r="C3174" s="8" t="s">
        <v>5398</v>
      </c>
      <c r="D3174" s="8" t="s">
        <v>5637</v>
      </c>
      <c r="E3174" s="8" t="s">
        <v>5638</v>
      </c>
      <c r="F3174" s="24">
        <v>0.27999999999999903</v>
      </c>
      <c r="G3174" s="24">
        <v>1</v>
      </c>
      <c r="H3174" s="25">
        <v>89.514399999999995</v>
      </c>
      <c r="I3174" s="25">
        <v>2.4653</v>
      </c>
      <c r="J3174" s="15">
        <v>66</v>
      </c>
      <c r="K3174" s="15">
        <v>14</v>
      </c>
      <c r="L3174" s="13">
        <v>2.75E-2</v>
      </c>
      <c r="M3174" s="7">
        <v>0.89178303999999997</v>
      </c>
      <c r="N3174" s="26">
        <v>0.5</v>
      </c>
      <c r="O3174" s="27" t="s">
        <v>22</v>
      </c>
      <c r="P3174" s="8">
        <v>0.43932551409999998</v>
      </c>
      <c r="Q3174" s="24">
        <v>0.28000000000000003</v>
      </c>
      <c r="R3174" t="str">
        <f>IF($Q3174*100&gt;=VLOOKUP($O3174,margin_ranges!$A$5:$C$10,2,FALSE),IF($Q3174*100&lt;=VLOOKUP($O3174,margin_ranges!$A$5:$C$10,3,FALSE)+10,"IN RANGE","ABOVE RANGE"),"BELOW RANGE")</f>
        <v>IN RANGE</v>
      </c>
      <c r="S3174">
        <f>MIN(VLOOKUP($O3174,margin_ranges!$A$5:$D$10,4,FALSE),$P3174*100)</f>
        <v>29.75</v>
      </c>
      <c r="T3174" s="29">
        <f>(1-$S3174/100)/(1-$F3174)-1</f>
        <v>-2.4305555555556801E-2</v>
      </c>
      <c r="U3174" s="19" t="str">
        <f>IF(ABS(IFERROR(T3174,0))&gt;0.05,INDEX(margin_ranges!$C$13:$C$16,MATCH($F3174*100,margin_ranges!$B$13:$B$16,1)),"")</f>
        <v/>
      </c>
      <c r="V3174" t="e">
        <f>MIN(VLOOKUP($U3174,margin_ranges!$A$5:$D$10,4,FALSE),$P3174*100)</f>
        <v>#N/A</v>
      </c>
      <c r="Y3174" s="29" t="e">
        <f t="shared" si="49"/>
        <v>#N/A</v>
      </c>
    </row>
    <row r="3175" spans="1:25" x14ac:dyDescent="0.3">
      <c r="A3175" s="8" t="s">
        <v>17</v>
      </c>
      <c r="B3175" s="8" t="s">
        <v>5397</v>
      </c>
      <c r="C3175" s="8" t="s">
        <v>5398</v>
      </c>
      <c r="D3175" s="8" t="s">
        <v>5474</v>
      </c>
      <c r="E3175" s="8" t="s">
        <v>5475</v>
      </c>
      <c r="F3175" s="24">
        <v>0.11</v>
      </c>
      <c r="G3175" s="24">
        <v>0</v>
      </c>
      <c r="H3175" s="25">
        <v>2.9441000000000002</v>
      </c>
      <c r="I3175" s="25">
        <v>0.58940000000000003</v>
      </c>
      <c r="J3175" s="15">
        <v>51</v>
      </c>
      <c r="K3175" s="15">
        <v>6</v>
      </c>
      <c r="L3175" s="13">
        <v>0.20019999999999999</v>
      </c>
      <c r="M3175" s="7">
        <v>2.8847897200000001</v>
      </c>
      <c r="N3175" s="26">
        <v>2.5</v>
      </c>
      <c r="O3175" s="27" t="s">
        <v>22</v>
      </c>
      <c r="P3175" s="8">
        <v>0.13338570899999999</v>
      </c>
      <c r="Q3175" s="24">
        <v>0.11</v>
      </c>
      <c r="R3175" t="str">
        <f>IF($Q3175*100&gt;=VLOOKUP($O3175,margin_ranges!$A$5:$C$10,2,FALSE),IF($Q3175*100&lt;=VLOOKUP($O3175,margin_ranges!$A$5:$C$10,3,FALSE)+10,"IN RANGE","ABOVE RANGE"),"BELOW RANGE")</f>
        <v>BELOW RANGE</v>
      </c>
      <c r="S3175">
        <f>MIN(VLOOKUP($O3175,margin_ranges!$A$5:$D$10,4,FALSE),$P3175*100)</f>
        <v>13.338570899999999</v>
      </c>
      <c r="T3175" s="29">
        <f>(1-$S3175/100)/(1-$F3175)-1</f>
        <v>-2.6276077528089914E-2</v>
      </c>
      <c r="U3175" s="19" t="str">
        <f>IF(ABS(IFERROR(T3175,0))&gt;0.05,INDEX(margin_ranges!$C$13:$C$16,MATCH($F3175*100,margin_ranges!$B$13:$B$16,1)),"")</f>
        <v/>
      </c>
      <c r="V3175" t="e">
        <f>MIN(VLOOKUP($U3175,margin_ranges!$A$5:$D$10,4,FALSE),$P3175*100)</f>
        <v>#N/A</v>
      </c>
      <c r="Y3175" s="29" t="e">
        <f t="shared" si="49"/>
        <v>#N/A</v>
      </c>
    </row>
    <row r="3176" spans="1:25" x14ac:dyDescent="0.3">
      <c r="A3176" s="8" t="s">
        <v>17</v>
      </c>
      <c r="B3176" s="8" t="s">
        <v>5397</v>
      </c>
      <c r="C3176" s="8" t="s">
        <v>5398</v>
      </c>
      <c r="D3176" s="8" t="s">
        <v>5460</v>
      </c>
      <c r="E3176" s="8" t="s">
        <v>5461</v>
      </c>
      <c r="F3176" s="24">
        <v>0.27</v>
      </c>
      <c r="G3176" s="24">
        <v>1</v>
      </c>
      <c r="H3176" s="25">
        <v>35.263800000000003</v>
      </c>
      <c r="I3176" s="25">
        <v>2.3871000000000002</v>
      </c>
      <c r="J3176" s="15">
        <v>84</v>
      </c>
      <c r="K3176" s="15">
        <v>18</v>
      </c>
      <c r="L3176" s="13">
        <v>6.7699999999999996E-2</v>
      </c>
      <c r="M3176" s="7">
        <v>1.16954128</v>
      </c>
      <c r="N3176" s="26">
        <v>0.8</v>
      </c>
      <c r="O3176" s="27" t="s">
        <v>22</v>
      </c>
      <c r="P3176" s="8">
        <v>0.3159711295</v>
      </c>
      <c r="Q3176" s="24">
        <v>0.27</v>
      </c>
      <c r="R3176" t="str">
        <f>IF($Q3176*100&gt;=VLOOKUP($O3176,margin_ranges!$A$5:$C$10,2,FALSE),IF($Q3176*100&lt;=VLOOKUP($O3176,margin_ranges!$A$5:$C$10,3,FALSE)+10,"IN RANGE","ABOVE RANGE"),"BELOW RANGE")</f>
        <v>IN RANGE</v>
      </c>
      <c r="S3176">
        <f>MIN(VLOOKUP($O3176,margin_ranges!$A$5:$D$10,4,FALSE),$P3176*100)</f>
        <v>29.75</v>
      </c>
      <c r="T3176" s="29">
        <f>(1-$S3176/100)/(1-$F3176)-1</f>
        <v>-3.7671232876712257E-2</v>
      </c>
      <c r="U3176" s="19" t="str">
        <f>IF(ABS(IFERROR(T3176,0))&gt;0.05,INDEX(margin_ranges!$C$13:$C$16,MATCH($F3176*100,margin_ranges!$B$13:$B$16,1)),"")</f>
        <v/>
      </c>
      <c r="V3176" t="e">
        <f>MIN(VLOOKUP($U3176,margin_ranges!$A$5:$D$10,4,FALSE),$P3176*100)</f>
        <v>#N/A</v>
      </c>
      <c r="Y3176" s="29" t="e">
        <f t="shared" si="49"/>
        <v>#N/A</v>
      </c>
    </row>
    <row r="3177" spans="1:25" x14ac:dyDescent="0.3">
      <c r="A3177" s="8" t="s">
        <v>17</v>
      </c>
      <c r="B3177" s="8" t="s">
        <v>5397</v>
      </c>
      <c r="C3177" s="8" t="s">
        <v>5398</v>
      </c>
      <c r="D3177" s="8" t="s">
        <v>5619</v>
      </c>
      <c r="E3177" s="8" t="s">
        <v>5620</v>
      </c>
      <c r="F3177" s="24">
        <v>0.13</v>
      </c>
      <c r="G3177" s="24">
        <v>0</v>
      </c>
      <c r="H3177" s="25">
        <v>0.76819999999999999</v>
      </c>
      <c r="I3177" s="25">
        <v>0.16120000000000001</v>
      </c>
      <c r="J3177" s="15">
        <v>29</v>
      </c>
      <c r="K3177" s="15">
        <v>6</v>
      </c>
      <c r="L3177" s="13">
        <v>0.2099</v>
      </c>
      <c r="M3177" s="7">
        <v>5.9973859100000002</v>
      </c>
      <c r="N3177" s="26">
        <v>4.99</v>
      </c>
      <c r="O3177" s="27" t="s">
        <v>22</v>
      </c>
      <c r="P3177" s="8">
        <v>0.1679708335</v>
      </c>
      <c r="Q3177" s="24">
        <v>0.13</v>
      </c>
      <c r="R3177" t="str">
        <f>IF($Q3177*100&gt;=VLOOKUP($O3177,margin_ranges!$A$5:$C$10,2,FALSE),IF($Q3177*100&lt;=VLOOKUP($O3177,margin_ranges!$A$5:$C$10,3,FALSE)+10,"IN RANGE","ABOVE RANGE"),"BELOW RANGE")</f>
        <v>BELOW RANGE</v>
      </c>
      <c r="S3177">
        <f>MIN(VLOOKUP($O3177,margin_ranges!$A$5:$D$10,4,FALSE),$P3177*100)</f>
        <v>16.797083350000001</v>
      </c>
      <c r="T3177" s="29">
        <f>(1-$S3177/100)/(1-$F3177)-1</f>
        <v>-4.3644636206896514E-2</v>
      </c>
      <c r="U3177" s="19" t="str">
        <f>IF(ABS(IFERROR(T3177,0))&gt;0.05,INDEX(margin_ranges!$C$13:$C$16,MATCH($F3177*100,margin_ranges!$B$13:$B$16,1)),"")</f>
        <v/>
      </c>
      <c r="V3177" t="e">
        <f>MIN(VLOOKUP($U3177,margin_ranges!$A$5:$D$10,4,FALSE),$P3177*100)</f>
        <v>#N/A</v>
      </c>
      <c r="Y3177" s="29" t="e">
        <f t="shared" si="49"/>
        <v>#N/A</v>
      </c>
    </row>
    <row r="3178" spans="1:25" x14ac:dyDescent="0.3">
      <c r="A3178" s="8" t="s">
        <v>17</v>
      </c>
      <c r="B3178" s="8" t="s">
        <v>5397</v>
      </c>
      <c r="C3178" s="8" t="s">
        <v>5398</v>
      </c>
      <c r="D3178" s="8" t="s">
        <v>5511</v>
      </c>
      <c r="E3178" s="8" t="s">
        <v>5512</v>
      </c>
      <c r="F3178" s="24">
        <v>0.109999999999999</v>
      </c>
      <c r="G3178" s="24">
        <v>0</v>
      </c>
      <c r="H3178" s="25">
        <v>2.6648999999999998</v>
      </c>
      <c r="I3178" s="25">
        <v>0.87860000000000005</v>
      </c>
      <c r="J3178" s="15">
        <v>50</v>
      </c>
      <c r="K3178" s="15">
        <v>7</v>
      </c>
      <c r="L3178" s="13">
        <v>0.32969999999999999</v>
      </c>
      <c r="M3178" s="7">
        <v>1.88405008</v>
      </c>
      <c r="N3178" s="26">
        <v>1.6</v>
      </c>
      <c r="O3178" s="27" t="s">
        <v>22</v>
      </c>
      <c r="P3178" s="8">
        <v>0.15076567269999999</v>
      </c>
      <c r="Q3178" s="24">
        <v>0.11</v>
      </c>
      <c r="R3178" t="str">
        <f>IF($Q3178*100&gt;=VLOOKUP($O3178,margin_ranges!$A$5:$C$10,2,FALSE),IF($Q3178*100&lt;=VLOOKUP($O3178,margin_ranges!$A$5:$C$10,3,FALSE)+10,"IN RANGE","ABOVE RANGE"),"BELOW RANGE")</f>
        <v>BELOW RANGE</v>
      </c>
      <c r="S3178">
        <f>MIN(VLOOKUP($O3178,margin_ranges!$A$5:$D$10,4,FALSE),$P3178*100)</f>
        <v>15.07656727</v>
      </c>
      <c r="T3178" s="29">
        <f>(1-$S3178/100)/(1-$F3178)-1</f>
        <v>-4.5804126629214514E-2</v>
      </c>
      <c r="U3178" s="19" t="str">
        <f>IF(ABS(IFERROR(T3178,0))&gt;0.05,INDEX(margin_ranges!$C$13:$C$16,MATCH($F3178*100,margin_ranges!$B$13:$B$16,1)),"")</f>
        <v/>
      </c>
      <c r="V3178" t="e">
        <f>MIN(VLOOKUP($U3178,margin_ranges!$A$5:$D$10,4,FALSE),$P3178*100)</f>
        <v>#N/A</v>
      </c>
      <c r="Y3178" s="29" t="e">
        <f t="shared" si="49"/>
        <v>#N/A</v>
      </c>
    </row>
    <row r="3179" spans="1:25" x14ac:dyDescent="0.3">
      <c r="A3179" s="8" t="s">
        <v>17</v>
      </c>
      <c r="B3179" s="8" t="s">
        <v>5397</v>
      </c>
      <c r="C3179" s="8" t="s">
        <v>5398</v>
      </c>
      <c r="D3179" s="8" t="s">
        <v>5567</v>
      </c>
      <c r="E3179" s="8" t="s">
        <v>5568</v>
      </c>
      <c r="F3179" s="24">
        <v>0.1</v>
      </c>
      <c r="G3179" s="24">
        <v>0</v>
      </c>
      <c r="H3179" s="25">
        <v>2.0226000000000002</v>
      </c>
      <c r="I3179" s="25">
        <v>0.46060000000000001</v>
      </c>
      <c r="J3179" s="15">
        <v>26</v>
      </c>
      <c r="K3179" s="15">
        <v>3</v>
      </c>
      <c r="L3179" s="13">
        <v>0.2278</v>
      </c>
      <c r="M3179" s="7">
        <v>1.8651108700000001</v>
      </c>
      <c r="N3179" s="26">
        <v>1.6</v>
      </c>
      <c r="O3179" s="27" t="s">
        <v>22</v>
      </c>
      <c r="P3179" s="8">
        <v>0.14214215050000001</v>
      </c>
      <c r="Q3179" s="24">
        <v>0.1</v>
      </c>
      <c r="R3179" t="str">
        <f>IF($Q3179*100&gt;=VLOOKUP($O3179,margin_ranges!$A$5:$C$10,2,FALSE),IF($Q3179*100&lt;=VLOOKUP($O3179,margin_ranges!$A$5:$C$10,3,FALSE)+10,"IN RANGE","ABOVE RANGE"),"BELOW RANGE")</f>
        <v>BELOW RANGE</v>
      </c>
      <c r="S3179">
        <f>MIN(VLOOKUP($O3179,margin_ranges!$A$5:$D$10,4,FALSE),$P3179*100)</f>
        <v>14.21421505</v>
      </c>
      <c r="T3179" s="29">
        <f>(1-$S3179/100)/(1-$F3179)-1</f>
        <v>-4.6824611666666738E-2</v>
      </c>
      <c r="U3179" s="19" t="str">
        <f>IF(ABS(IFERROR(T3179,0))&gt;0.05,INDEX(margin_ranges!$C$13:$C$16,MATCH($F3179*100,margin_ranges!$B$13:$B$16,1)),"")</f>
        <v/>
      </c>
      <c r="V3179" t="e">
        <f>MIN(VLOOKUP($U3179,margin_ranges!$A$5:$D$10,4,FALSE),$P3179*100)</f>
        <v>#N/A</v>
      </c>
      <c r="Y3179" s="29" t="e">
        <f t="shared" si="49"/>
        <v>#N/A</v>
      </c>
    </row>
    <row r="3180" spans="1:25" x14ac:dyDescent="0.3">
      <c r="A3180" s="8" t="s">
        <v>17</v>
      </c>
      <c r="B3180" s="8" t="s">
        <v>5397</v>
      </c>
      <c r="C3180" s="8" t="s">
        <v>5398</v>
      </c>
      <c r="D3180" s="8" t="s">
        <v>11999</v>
      </c>
      <c r="E3180" s="8" t="s">
        <v>12000</v>
      </c>
      <c r="F3180" s="24">
        <v>0.25</v>
      </c>
      <c r="G3180" s="24">
        <v>1</v>
      </c>
      <c r="H3180" s="25">
        <v>52.682000000000002</v>
      </c>
      <c r="I3180" s="25">
        <v>6.5768000000000004</v>
      </c>
      <c r="J3180" s="15">
        <v>102</v>
      </c>
      <c r="K3180" s="15">
        <v>22</v>
      </c>
      <c r="L3180" s="13">
        <v>0.12479999999999999</v>
      </c>
      <c r="M3180" s="7">
        <v>0.51488568999999995</v>
      </c>
      <c r="N3180" s="26">
        <v>0.2</v>
      </c>
      <c r="O3180" s="27" t="s">
        <v>22</v>
      </c>
      <c r="P3180" s="8">
        <v>0.61156426860000002</v>
      </c>
      <c r="Q3180" s="24">
        <v>0.25</v>
      </c>
      <c r="R3180" t="str">
        <f>IF($Q3180*100&gt;=VLOOKUP($O3180,margin_ranges!$A$5:$C$10,2,FALSE),IF($Q3180*100&lt;=VLOOKUP($O3180,margin_ranges!$A$5:$C$10,3,FALSE)+10,"IN RANGE","ABOVE RANGE"),"BELOW RANGE")</f>
        <v>IN RANGE</v>
      </c>
      <c r="S3180">
        <f>MIN(VLOOKUP($O3180,margin_ranges!$A$5:$D$10,4,FALSE),$P3180*100)</f>
        <v>29.75</v>
      </c>
      <c r="T3180" s="29">
        <f>(1-$S3180/100)/(1-$F3180)-1</f>
        <v>-6.3333333333333353E-2</v>
      </c>
      <c r="U3180" s="19" t="str">
        <f>IF(ABS(IFERROR(T3180,0))&gt;0.05,INDEX(margin_ranges!$C$13:$C$16,MATCH($F3180*100,margin_ranges!$B$13:$B$16,1)),"")</f>
        <v>Balanced (Type B)</v>
      </c>
      <c r="V3180">
        <f>MIN(VLOOKUP($U3180,margin_ranges!$A$5:$D$10,4,FALSE),$P3180*100)</f>
        <v>29.75</v>
      </c>
      <c r="Y3180" s="29">
        <f t="shared" si="49"/>
        <v>-6.3333333333333353E-2</v>
      </c>
    </row>
    <row r="3181" spans="1:25" x14ac:dyDescent="0.3">
      <c r="A3181" s="8" t="s">
        <v>17</v>
      </c>
      <c r="B3181" s="8" t="s">
        <v>5397</v>
      </c>
      <c r="C3181" s="8" t="s">
        <v>5398</v>
      </c>
      <c r="D3181" s="8" t="s">
        <v>5510</v>
      </c>
      <c r="E3181" s="8" t="s">
        <v>12021</v>
      </c>
      <c r="F3181" s="24">
        <v>0.25</v>
      </c>
      <c r="G3181" s="24">
        <v>0</v>
      </c>
      <c r="H3181" s="25">
        <v>14.030900000000001</v>
      </c>
      <c r="I3181" s="25">
        <v>0.25359999999999999</v>
      </c>
      <c r="J3181" s="15">
        <v>40</v>
      </c>
      <c r="K3181" s="15">
        <v>1</v>
      </c>
      <c r="L3181" s="13">
        <v>1.8100000000000002E-2</v>
      </c>
      <c r="M3181" s="7">
        <v>5.3152351500000004</v>
      </c>
      <c r="N3181" s="26">
        <v>0.5</v>
      </c>
      <c r="O3181" s="27" t="s">
        <v>22</v>
      </c>
      <c r="P3181" s="8">
        <v>0.90593078459999998</v>
      </c>
      <c r="Q3181" s="24">
        <v>0.25</v>
      </c>
      <c r="R3181" t="str">
        <f>IF($Q3181*100&gt;=VLOOKUP($O3181,margin_ranges!$A$5:$C$10,2,FALSE),IF($Q3181*100&lt;=VLOOKUP($O3181,margin_ranges!$A$5:$C$10,3,FALSE)+10,"IN RANGE","ABOVE RANGE"),"BELOW RANGE")</f>
        <v>IN RANGE</v>
      </c>
      <c r="S3181">
        <f>MIN(VLOOKUP($O3181,margin_ranges!$A$5:$D$10,4,FALSE),$P3181*100)</f>
        <v>29.75</v>
      </c>
      <c r="T3181" s="29">
        <f>(1-$S3181/100)/(1-$F3181)-1</f>
        <v>-6.3333333333333353E-2</v>
      </c>
      <c r="U3181" s="19" t="str">
        <f>IF(ABS(IFERROR(T3181,0))&gt;0.05,INDEX(margin_ranges!$C$13:$C$16,MATCH($F3181*100,margin_ranges!$B$13:$B$16,1)),"")</f>
        <v>Balanced (Type B)</v>
      </c>
      <c r="V3181">
        <f>MIN(VLOOKUP($U3181,margin_ranges!$A$5:$D$10,4,FALSE),$P3181*100)</f>
        <v>29.75</v>
      </c>
      <c r="Y3181" s="29">
        <f t="shared" si="49"/>
        <v>-6.3333333333333353E-2</v>
      </c>
    </row>
    <row r="3182" spans="1:25" x14ac:dyDescent="0.3">
      <c r="A3182" s="8" t="s">
        <v>17</v>
      </c>
      <c r="B3182" s="8" t="s">
        <v>5397</v>
      </c>
      <c r="C3182" s="8" t="s">
        <v>5398</v>
      </c>
      <c r="D3182" s="8" t="s">
        <v>5552</v>
      </c>
      <c r="E3182" s="8" t="s">
        <v>12031</v>
      </c>
      <c r="F3182" s="24">
        <v>0.249999999999999</v>
      </c>
      <c r="G3182" s="24">
        <v>0</v>
      </c>
      <c r="H3182" s="25">
        <v>13.9567</v>
      </c>
      <c r="I3182" s="25">
        <v>0.161</v>
      </c>
      <c r="J3182" s="15">
        <v>26</v>
      </c>
      <c r="K3182" s="15">
        <v>0</v>
      </c>
      <c r="L3182" s="13">
        <v>1.15E-2</v>
      </c>
      <c r="M3182" s="7">
        <v>5.4255101999999997</v>
      </c>
      <c r="N3182" s="26">
        <v>0.5</v>
      </c>
      <c r="O3182" s="27" t="s">
        <v>22</v>
      </c>
      <c r="P3182" s="8">
        <v>0.90784276850000001</v>
      </c>
      <c r="Q3182" s="24">
        <v>0.25</v>
      </c>
      <c r="R3182" t="str">
        <f>IF($Q3182*100&gt;=VLOOKUP($O3182,margin_ranges!$A$5:$C$10,2,FALSE),IF($Q3182*100&lt;=VLOOKUP($O3182,margin_ranges!$A$5:$C$10,3,FALSE)+10,"IN RANGE","ABOVE RANGE"),"BELOW RANGE")</f>
        <v>IN RANGE</v>
      </c>
      <c r="S3182">
        <f>MIN(VLOOKUP($O3182,margin_ranges!$A$5:$D$10,4,FALSE),$P3182*100)</f>
        <v>29.75</v>
      </c>
      <c r="T3182" s="29">
        <f>(1-$S3182/100)/(1-$F3182)-1</f>
        <v>-6.3333333333334574E-2</v>
      </c>
      <c r="U3182" s="19" t="str">
        <f>IF(ABS(IFERROR(T3182,0))&gt;0.05,INDEX(margin_ranges!$C$13:$C$16,MATCH($F3182*100,margin_ranges!$B$13:$B$16,1)),"")</f>
        <v>Maximize Fill (Type A+)</v>
      </c>
      <c r="V3182">
        <f>MIN(VLOOKUP($U3182,margin_ranges!$A$5:$D$10,4,FALSE),$P3182*100)</f>
        <v>19.75</v>
      </c>
      <c r="Y3182" s="29">
        <f t="shared" si="49"/>
        <v>6.9999999999998508E-2</v>
      </c>
    </row>
    <row r="3183" spans="1:25" x14ac:dyDescent="0.3">
      <c r="A3183" s="8" t="s">
        <v>17</v>
      </c>
      <c r="B3183" s="8" t="s">
        <v>5397</v>
      </c>
      <c r="C3183" s="8" t="s">
        <v>5398</v>
      </c>
      <c r="D3183" s="8" t="s">
        <v>5577</v>
      </c>
      <c r="E3183" s="8" t="s">
        <v>5578</v>
      </c>
      <c r="F3183" s="24">
        <v>0.249999999999999</v>
      </c>
      <c r="G3183" s="24">
        <v>0</v>
      </c>
      <c r="H3183" s="25">
        <v>0.95850000000000002</v>
      </c>
      <c r="I3183" s="25">
        <v>0.1221</v>
      </c>
      <c r="J3183" s="15">
        <v>7</v>
      </c>
      <c r="K3183" s="15">
        <v>0</v>
      </c>
      <c r="L3183" s="13">
        <v>0.12740000000000001</v>
      </c>
      <c r="M3183" s="7">
        <v>1.78502048</v>
      </c>
      <c r="N3183" s="26">
        <v>1.25</v>
      </c>
      <c r="O3183" s="27" t="s">
        <v>22</v>
      </c>
      <c r="P3183" s="8">
        <v>0.29972792240000001</v>
      </c>
      <c r="Q3183" s="24">
        <v>0.25</v>
      </c>
      <c r="R3183" t="str">
        <f>IF($Q3183*100&gt;=VLOOKUP($O3183,margin_ranges!$A$5:$C$10,2,FALSE),IF($Q3183*100&lt;=VLOOKUP($O3183,margin_ranges!$A$5:$C$10,3,FALSE)+10,"IN RANGE","ABOVE RANGE"),"BELOW RANGE")</f>
        <v>IN RANGE</v>
      </c>
      <c r="S3183">
        <f>MIN(VLOOKUP($O3183,margin_ranges!$A$5:$D$10,4,FALSE),$P3183*100)</f>
        <v>29.75</v>
      </c>
      <c r="T3183" s="29">
        <f>(1-$S3183/100)/(1-$F3183)-1</f>
        <v>-6.3333333333334574E-2</v>
      </c>
      <c r="U3183" s="19" t="str">
        <f>IF(ABS(IFERROR(T3183,0))&gt;0.05,INDEX(margin_ranges!$C$13:$C$16,MATCH($F3183*100,margin_ranges!$B$13:$B$16,1)),"")</f>
        <v>Maximize Fill (Type A+)</v>
      </c>
      <c r="V3183">
        <f>MIN(VLOOKUP($U3183,margin_ranges!$A$5:$D$10,4,FALSE),$P3183*100)</f>
        <v>19.75</v>
      </c>
      <c r="Y3183" s="29">
        <f t="shared" si="49"/>
        <v>6.9999999999998508E-2</v>
      </c>
    </row>
    <row r="3184" spans="1:25" x14ac:dyDescent="0.3">
      <c r="A3184" s="8" t="s">
        <v>17</v>
      </c>
      <c r="B3184" s="8" t="s">
        <v>5397</v>
      </c>
      <c r="C3184" s="8" t="s">
        <v>5398</v>
      </c>
      <c r="D3184" s="8" t="s">
        <v>5616</v>
      </c>
      <c r="E3184" s="8" t="s">
        <v>12039</v>
      </c>
      <c r="F3184" s="24">
        <v>0.24</v>
      </c>
      <c r="G3184" s="24">
        <v>0</v>
      </c>
      <c r="H3184" s="25">
        <v>15.673999999999999</v>
      </c>
      <c r="I3184" s="25">
        <v>2.2372999999999998</v>
      </c>
      <c r="J3184" s="15">
        <v>143</v>
      </c>
      <c r="K3184" s="15">
        <v>9</v>
      </c>
      <c r="L3184" s="13">
        <v>0.14269999999999999</v>
      </c>
      <c r="M3184" s="7">
        <v>2.1259817399999998</v>
      </c>
      <c r="N3184" s="26">
        <v>1.5</v>
      </c>
      <c r="O3184" s="27" t="s">
        <v>22</v>
      </c>
      <c r="P3184" s="8">
        <v>0.29444361019999998</v>
      </c>
      <c r="Q3184" s="24">
        <v>0.24</v>
      </c>
      <c r="R3184" t="str">
        <f>IF($Q3184*100&gt;=VLOOKUP($O3184,margin_ranges!$A$5:$C$10,2,FALSE),IF($Q3184*100&lt;=VLOOKUP($O3184,margin_ranges!$A$5:$C$10,3,FALSE)+10,"IN RANGE","ABOVE RANGE"),"BELOW RANGE")</f>
        <v>IN RANGE</v>
      </c>
      <c r="S3184">
        <f>MIN(VLOOKUP($O3184,margin_ranges!$A$5:$D$10,4,FALSE),$P3184*100)</f>
        <v>29.444361019999999</v>
      </c>
      <c r="T3184" s="29">
        <f>(1-$S3184/100)/(1-$F3184)-1</f>
        <v>-7.1636329210526317E-2</v>
      </c>
      <c r="U3184" s="19" t="str">
        <f>IF(ABS(IFERROR(T3184,0))&gt;0.05,INDEX(margin_ranges!$C$13:$C$16,MATCH($F3184*100,margin_ranges!$B$13:$B$16,1)),"")</f>
        <v>Maximize Fill (Type A+)</v>
      </c>
      <c r="V3184">
        <f>MIN(VLOOKUP($U3184,margin_ranges!$A$5:$D$10,4,FALSE),$P3184*100)</f>
        <v>19.75</v>
      </c>
      <c r="Y3184" s="29">
        <f t="shared" si="49"/>
        <v>5.5921052631578982E-2</v>
      </c>
    </row>
    <row r="3185" spans="1:25" x14ac:dyDescent="0.3">
      <c r="A3185" s="8" t="s">
        <v>17</v>
      </c>
      <c r="B3185" s="8" t="s">
        <v>5397</v>
      </c>
      <c r="C3185" s="8" t="s">
        <v>5398</v>
      </c>
      <c r="D3185" s="8" t="s">
        <v>5412</v>
      </c>
      <c r="E3185" s="8" t="s">
        <v>5413</v>
      </c>
      <c r="F3185" s="24">
        <v>0.15</v>
      </c>
      <c r="G3185" s="24">
        <v>0</v>
      </c>
      <c r="H3185" s="25">
        <v>16.4529</v>
      </c>
      <c r="I3185" s="25">
        <v>1.1735</v>
      </c>
      <c r="J3185" s="15">
        <v>201</v>
      </c>
      <c r="K3185" s="15">
        <v>16</v>
      </c>
      <c r="L3185" s="13">
        <v>7.1300000000000002E-2</v>
      </c>
      <c r="M3185" s="7">
        <v>5.7142857100000004</v>
      </c>
      <c r="N3185" s="26">
        <v>4.5</v>
      </c>
      <c r="O3185" s="27" t="s">
        <v>22</v>
      </c>
      <c r="P3185" s="8">
        <v>0.21249999999999999</v>
      </c>
      <c r="Q3185" s="24">
        <v>0.15</v>
      </c>
      <c r="R3185" t="str">
        <f>IF($Q3185*100&gt;=VLOOKUP($O3185,margin_ranges!$A$5:$C$10,2,FALSE),IF($Q3185*100&lt;=VLOOKUP($O3185,margin_ranges!$A$5:$C$10,3,FALSE)+10,"IN RANGE","ABOVE RANGE"),"BELOW RANGE")</f>
        <v>BELOW RANGE</v>
      </c>
      <c r="S3185">
        <f>MIN(VLOOKUP($O3185,margin_ranges!$A$5:$D$10,4,FALSE),$P3185*100)</f>
        <v>21.25</v>
      </c>
      <c r="T3185" s="29">
        <f>(1-$S3185/100)/(1-$F3185)-1</f>
        <v>-7.3529411764705843E-2</v>
      </c>
      <c r="U3185" s="19" t="str">
        <f>IF(ABS(IFERROR(T3185,0))&gt;0.05,INDEX(margin_ranges!$C$13:$C$16,MATCH($F3185*100,margin_ranges!$B$13:$B$16,1)),"")</f>
        <v>Maximize Fill (Type A+)</v>
      </c>
      <c r="V3185">
        <f>MIN(VLOOKUP($U3185,margin_ranges!$A$5:$D$10,4,FALSE),$P3185*100)</f>
        <v>19.75</v>
      </c>
      <c r="Y3185" s="29">
        <f t="shared" si="49"/>
        <v>-5.5882352941176494E-2</v>
      </c>
    </row>
    <row r="3186" spans="1:25" x14ac:dyDescent="0.3">
      <c r="A3186" s="8" t="s">
        <v>17</v>
      </c>
      <c r="B3186" s="8" t="s">
        <v>5397</v>
      </c>
      <c r="C3186" s="8" t="s">
        <v>5398</v>
      </c>
      <c r="D3186" s="8" t="s">
        <v>5444</v>
      </c>
      <c r="E3186" s="8" t="s">
        <v>5445</v>
      </c>
      <c r="F3186" s="24">
        <v>0.24</v>
      </c>
      <c r="G3186" s="24">
        <v>0</v>
      </c>
      <c r="H3186" s="25">
        <v>16.4481</v>
      </c>
      <c r="I3186" s="25">
        <v>0.7369</v>
      </c>
      <c r="J3186" s="15">
        <v>145</v>
      </c>
      <c r="K3186" s="15">
        <v>29</v>
      </c>
      <c r="L3186" s="13">
        <v>4.48E-2</v>
      </c>
      <c r="M3186" s="7">
        <v>6.5620432299999996</v>
      </c>
      <c r="N3186" s="26">
        <v>4.5</v>
      </c>
      <c r="O3186" s="27" t="s">
        <v>22</v>
      </c>
      <c r="P3186" s="8">
        <v>0.31423798310000001</v>
      </c>
      <c r="Q3186" s="24">
        <v>0.24</v>
      </c>
      <c r="R3186" t="str">
        <f>IF($Q3186*100&gt;=VLOOKUP($O3186,margin_ranges!$A$5:$C$10,2,FALSE),IF($Q3186*100&lt;=VLOOKUP($O3186,margin_ranges!$A$5:$C$10,3,FALSE)+10,"IN RANGE","ABOVE RANGE"),"BELOW RANGE")</f>
        <v>IN RANGE</v>
      </c>
      <c r="S3186">
        <f>MIN(VLOOKUP($O3186,margin_ranges!$A$5:$D$10,4,FALSE),$P3186*100)</f>
        <v>29.75</v>
      </c>
      <c r="T3186" s="29">
        <f>(1-$S3186/100)/(1-$F3186)-1</f>
        <v>-7.5657894736842146E-2</v>
      </c>
      <c r="U3186" s="19" t="str">
        <f>IF(ABS(IFERROR(T3186,0))&gt;0.05,INDEX(margin_ranges!$C$13:$C$16,MATCH($F3186*100,margin_ranges!$B$13:$B$16,1)),"")</f>
        <v>Maximize Fill (Type A+)</v>
      </c>
      <c r="V3186">
        <f>MIN(VLOOKUP($U3186,margin_ranges!$A$5:$D$10,4,FALSE),$P3186*100)</f>
        <v>19.75</v>
      </c>
      <c r="Y3186" s="29">
        <f t="shared" si="49"/>
        <v>5.5921052631578982E-2</v>
      </c>
    </row>
    <row r="3187" spans="1:25" x14ac:dyDescent="0.3">
      <c r="A3187" s="8" t="s">
        <v>17</v>
      </c>
      <c r="B3187" s="8" t="s">
        <v>5397</v>
      </c>
      <c r="C3187" s="8" t="s">
        <v>5398</v>
      </c>
      <c r="D3187" s="8" t="s">
        <v>5479</v>
      </c>
      <c r="E3187" s="8" t="s">
        <v>5480</v>
      </c>
      <c r="F3187" s="24">
        <v>0.16</v>
      </c>
      <c r="G3187" s="24">
        <v>0</v>
      </c>
      <c r="H3187" s="25">
        <v>8.0853999999999999</v>
      </c>
      <c r="I3187" s="25">
        <v>0.58540000000000003</v>
      </c>
      <c r="J3187" s="15">
        <v>103</v>
      </c>
      <c r="K3187" s="15">
        <v>11</v>
      </c>
      <c r="L3187" s="13">
        <v>7.2400000000000006E-2</v>
      </c>
      <c r="M3187" s="7">
        <v>5.8404465600000002</v>
      </c>
      <c r="N3187" s="26">
        <v>4.5</v>
      </c>
      <c r="O3187" s="27" t="s">
        <v>22</v>
      </c>
      <c r="P3187" s="8">
        <v>0.22951097070000001</v>
      </c>
      <c r="Q3187" s="24">
        <v>0.16</v>
      </c>
      <c r="R3187" t="str">
        <f>IF($Q3187*100&gt;=VLOOKUP($O3187,margin_ranges!$A$5:$C$10,2,FALSE),IF($Q3187*100&lt;=VLOOKUP($O3187,margin_ranges!$A$5:$C$10,3,FALSE)+10,"IN RANGE","ABOVE RANGE"),"BELOW RANGE")</f>
        <v>BELOW RANGE</v>
      </c>
      <c r="S3187">
        <f>MIN(VLOOKUP($O3187,margin_ranges!$A$5:$D$10,4,FALSE),$P3187*100)</f>
        <v>22.951097069999999</v>
      </c>
      <c r="T3187" s="29">
        <f>(1-$S3187/100)/(1-$F3187)-1</f>
        <v>-8.2751155595238157E-2</v>
      </c>
      <c r="U3187" s="19" t="str">
        <f>IF(ABS(IFERROR(T3187,0))&gt;0.05,INDEX(margin_ranges!$C$13:$C$16,MATCH($F3187*100,margin_ranges!$B$13:$B$16,1)),"")</f>
        <v>Maximize Fill (Type A+)</v>
      </c>
      <c r="V3187">
        <f>MIN(VLOOKUP($U3187,margin_ranges!$A$5:$D$10,4,FALSE),$P3187*100)</f>
        <v>19.75</v>
      </c>
      <c r="Y3187" s="29">
        <f t="shared" si="49"/>
        <v>-4.4642857142857095E-2</v>
      </c>
    </row>
    <row r="3188" spans="1:25" x14ac:dyDescent="0.3">
      <c r="A3188" s="8" t="s">
        <v>17</v>
      </c>
      <c r="B3188" s="8" t="s">
        <v>5397</v>
      </c>
      <c r="C3188" s="8" t="s">
        <v>5398</v>
      </c>
      <c r="D3188" s="8" t="s">
        <v>5470</v>
      </c>
      <c r="E3188" s="8" t="s">
        <v>5471</v>
      </c>
      <c r="F3188" s="24">
        <v>0.19</v>
      </c>
      <c r="G3188" s="24">
        <v>0</v>
      </c>
      <c r="H3188" s="25">
        <v>16.354900000000001</v>
      </c>
      <c r="I3188" s="25">
        <v>0.91839999999999999</v>
      </c>
      <c r="J3188" s="15">
        <v>167</v>
      </c>
      <c r="K3188" s="15">
        <v>23</v>
      </c>
      <c r="L3188" s="13">
        <v>5.62E-2</v>
      </c>
      <c r="M3188" s="7">
        <v>6.0721496300000002</v>
      </c>
      <c r="N3188" s="26">
        <v>4.5</v>
      </c>
      <c r="O3188" s="27" t="s">
        <v>22</v>
      </c>
      <c r="P3188" s="8">
        <v>0.25891154350000001</v>
      </c>
      <c r="Q3188" s="24">
        <v>0.19</v>
      </c>
      <c r="R3188" t="str">
        <f>IF($Q3188*100&gt;=VLOOKUP($O3188,margin_ranges!$A$5:$C$10,2,FALSE),IF($Q3188*100&lt;=VLOOKUP($O3188,margin_ranges!$A$5:$C$10,3,FALSE)+10,"IN RANGE","ABOVE RANGE"),"BELOW RANGE")</f>
        <v>BELOW RANGE</v>
      </c>
      <c r="S3188">
        <f>MIN(VLOOKUP($O3188,margin_ranges!$A$5:$D$10,4,FALSE),$P3188*100)</f>
        <v>25.891154350000001</v>
      </c>
      <c r="T3188" s="29">
        <f>(1-$S3188/100)/(1-$F3188)-1</f>
        <v>-8.507597962962965E-2</v>
      </c>
      <c r="U3188" s="19" t="str">
        <f>IF(ABS(IFERROR(T3188,0))&gt;0.05,INDEX(margin_ranges!$C$13:$C$16,MATCH($F3188*100,margin_ranges!$B$13:$B$16,1)),"")</f>
        <v>Maximize Fill (Type A+)</v>
      </c>
      <c r="V3188">
        <f>MIN(VLOOKUP($U3188,margin_ranges!$A$5:$D$10,4,FALSE),$P3188*100)</f>
        <v>19.75</v>
      </c>
      <c r="Y3188" s="29">
        <f t="shared" si="49"/>
        <v>-9.2592592592593004E-3</v>
      </c>
    </row>
    <row r="3189" spans="1:25" x14ac:dyDescent="0.3">
      <c r="A3189" s="8" t="s">
        <v>17</v>
      </c>
      <c r="B3189" s="8" t="s">
        <v>5397</v>
      </c>
      <c r="C3189" s="8" t="s">
        <v>5398</v>
      </c>
      <c r="D3189" s="8" t="s">
        <v>5617</v>
      </c>
      <c r="E3189" s="8" t="s">
        <v>5618</v>
      </c>
      <c r="F3189" s="24">
        <v>0.13</v>
      </c>
      <c r="G3189" s="24">
        <v>0</v>
      </c>
      <c r="H3189" s="25">
        <v>11.378399999999999</v>
      </c>
      <c r="I3189" s="25">
        <v>0.91010000000000002</v>
      </c>
      <c r="J3189" s="15">
        <v>53</v>
      </c>
      <c r="K3189" s="15">
        <v>11</v>
      </c>
      <c r="L3189" s="13">
        <v>0.08</v>
      </c>
      <c r="M3189" s="7">
        <v>1.9513774399999999</v>
      </c>
      <c r="N3189" s="26">
        <v>1.49</v>
      </c>
      <c r="O3189" s="27" t="s">
        <v>22</v>
      </c>
      <c r="P3189" s="8">
        <v>0.23643680240000001</v>
      </c>
      <c r="Q3189" s="24">
        <v>0.13</v>
      </c>
      <c r="R3189" t="str">
        <f>IF($Q3189*100&gt;=VLOOKUP($O3189,margin_ranges!$A$5:$C$10,2,FALSE),IF($Q3189*100&lt;=VLOOKUP($O3189,margin_ranges!$A$5:$C$10,3,FALSE)+10,"IN RANGE","ABOVE RANGE"),"BELOW RANGE")</f>
        <v>BELOW RANGE</v>
      </c>
      <c r="S3189">
        <f>MIN(VLOOKUP($O3189,margin_ranges!$A$5:$D$10,4,FALSE),$P3189*100)</f>
        <v>23.643680240000002</v>
      </c>
      <c r="T3189" s="29">
        <f>(1-$S3189/100)/(1-$F3189)-1</f>
        <v>-0.12234115218390806</v>
      </c>
      <c r="U3189" s="19" t="str">
        <f>IF(ABS(IFERROR(T3189,0))&gt;0.05,INDEX(margin_ranges!$C$13:$C$16,MATCH($F3189*100,margin_ranges!$B$13:$B$16,1)),"")</f>
        <v>Maximize Fill (Type A+)</v>
      </c>
      <c r="V3189">
        <f>MIN(VLOOKUP($U3189,margin_ranges!$A$5:$D$10,4,FALSE),$P3189*100)</f>
        <v>19.75</v>
      </c>
      <c r="Y3189" s="29">
        <f t="shared" si="49"/>
        <v>-7.7586206896551713E-2</v>
      </c>
    </row>
    <row r="3190" spans="1:25" x14ac:dyDescent="0.3">
      <c r="A3190" s="8" t="s">
        <v>17</v>
      </c>
      <c r="B3190" s="8" t="s">
        <v>5397</v>
      </c>
      <c r="C3190" s="8" t="s">
        <v>5398</v>
      </c>
      <c r="D3190" s="8" t="s">
        <v>5498</v>
      </c>
      <c r="E3190" s="8" t="s">
        <v>5499</v>
      </c>
      <c r="F3190" s="24">
        <v>0.25</v>
      </c>
      <c r="G3190" s="24">
        <v>0</v>
      </c>
      <c r="H3190" s="25">
        <v>25.1</v>
      </c>
      <c r="I3190" s="25">
        <v>4.1505999999999998</v>
      </c>
      <c r="J3190" s="15">
        <v>58</v>
      </c>
      <c r="K3190" s="15">
        <v>14</v>
      </c>
      <c r="L3190" s="13">
        <v>0.16539999999999999</v>
      </c>
      <c r="M3190" s="7">
        <v>0.4649624</v>
      </c>
      <c r="N3190" s="26">
        <v>0.3</v>
      </c>
      <c r="O3190" s="27" t="s">
        <v>162</v>
      </c>
      <c r="P3190" s="8">
        <v>0.35478653519999998</v>
      </c>
      <c r="Q3190" s="24">
        <v>0.25</v>
      </c>
      <c r="R3190" t="str">
        <f>IF($Q3190*100&gt;=VLOOKUP($O3190,margin_ranges!$A$5:$C$10,2,FALSE),IF($Q3190*100&lt;=VLOOKUP($O3190,margin_ranges!$A$5:$C$10,3,FALSE)+10,"IN RANGE","ABOVE RANGE"),"BELOW RANGE")</f>
        <v>BELOW RANGE</v>
      </c>
      <c r="S3190">
        <f>MIN(VLOOKUP($O3190,margin_ranges!$A$5:$D$10,4,FALSE),$P3190*100)</f>
        <v>35.478653519999995</v>
      </c>
      <c r="T3190" s="29">
        <f>(1-$S3190/100)/(1-$F3190)-1</f>
        <v>-0.13971538026666652</v>
      </c>
      <c r="U3190" s="19" t="str">
        <f>IF(ABS(IFERROR(T3190,0))&gt;0.05,INDEX(margin_ranges!$C$13:$C$16,MATCH($F3190*100,margin_ranges!$B$13:$B$16,1)),"")</f>
        <v>Balanced (Type B)</v>
      </c>
      <c r="V3190">
        <f>MIN(VLOOKUP($U3190,margin_ranges!$A$5:$D$10,4,FALSE),$P3190*100)</f>
        <v>29.75</v>
      </c>
      <c r="Y3190" s="29">
        <f t="shared" si="49"/>
        <v>-6.3333333333333353E-2</v>
      </c>
    </row>
    <row r="3191" spans="1:25" x14ac:dyDescent="0.3">
      <c r="A3191" s="8" t="s">
        <v>17</v>
      </c>
      <c r="B3191" s="8" t="s">
        <v>5397</v>
      </c>
      <c r="C3191" s="8" t="s">
        <v>5398</v>
      </c>
      <c r="D3191" s="8" t="s">
        <v>5478</v>
      </c>
      <c r="E3191" s="8" t="s">
        <v>12015</v>
      </c>
      <c r="F3191" s="24">
        <v>0.1</v>
      </c>
      <c r="G3191" s="24">
        <v>0</v>
      </c>
      <c r="H3191" s="25">
        <v>13.6907</v>
      </c>
      <c r="I3191" s="25">
        <v>0.16239999999999999</v>
      </c>
      <c r="J3191" s="15">
        <v>27</v>
      </c>
      <c r="K3191" s="15">
        <v>2</v>
      </c>
      <c r="L3191" s="13">
        <v>1.1900000000000001E-2</v>
      </c>
      <c r="M3191" s="7">
        <v>5.5589089300000003</v>
      </c>
      <c r="N3191" s="26">
        <v>0.5</v>
      </c>
      <c r="O3191" s="27" t="s">
        <v>22</v>
      </c>
      <c r="P3191" s="8">
        <v>0.91005429189999998</v>
      </c>
      <c r="Q3191" s="24">
        <v>0.1</v>
      </c>
      <c r="R3191" t="str">
        <f>IF($Q3191*100&gt;=VLOOKUP($O3191,margin_ranges!$A$5:$C$10,2,FALSE),IF($Q3191*100&lt;=VLOOKUP($O3191,margin_ranges!$A$5:$C$10,3,FALSE)+10,"IN RANGE","ABOVE RANGE"),"BELOW RANGE")</f>
        <v>BELOW RANGE</v>
      </c>
      <c r="S3191">
        <f>MIN(VLOOKUP($O3191,margin_ranges!$A$5:$D$10,4,FALSE),$P3191*100)</f>
        <v>29.75</v>
      </c>
      <c r="T3191" s="29">
        <f>(1-$S3191/100)/(1-$F3191)-1</f>
        <v>-0.21944444444444444</v>
      </c>
      <c r="U3191" s="19" t="str">
        <f>IF(ABS(IFERROR(T3191,0))&gt;0.05,INDEX(margin_ranges!$C$13:$C$16,MATCH($F3191*100,margin_ranges!$B$13:$B$16,1)),"")</f>
        <v>Maximize Fill (Type A+)</v>
      </c>
      <c r="V3191">
        <f>MIN(VLOOKUP($U3191,margin_ranges!$A$5:$D$10,4,FALSE),$P3191*100)</f>
        <v>19.75</v>
      </c>
      <c r="Y3191" s="29">
        <f t="shared" si="49"/>
        <v>-0.10833333333333339</v>
      </c>
    </row>
    <row r="3192" spans="1:25" x14ac:dyDescent="0.3">
      <c r="A3192" s="8" t="s">
        <v>17</v>
      </c>
      <c r="B3192" s="8" t="s">
        <v>5397</v>
      </c>
      <c r="C3192" s="8" t="s">
        <v>5398</v>
      </c>
      <c r="D3192" s="8" t="s">
        <v>5405</v>
      </c>
      <c r="E3192" s="8" t="s">
        <v>11998</v>
      </c>
      <c r="F3192" s="24">
        <v>9.9999999999999895E-2</v>
      </c>
      <c r="G3192" s="24">
        <v>0</v>
      </c>
      <c r="H3192" s="25">
        <v>6.7050999999999998</v>
      </c>
      <c r="I3192" s="25">
        <v>0.10440000000000001</v>
      </c>
      <c r="J3192" s="15">
        <v>18</v>
      </c>
      <c r="K3192" s="15">
        <v>2</v>
      </c>
      <c r="L3192" s="13">
        <v>1.5599999999999999E-2</v>
      </c>
      <c r="M3192" s="7">
        <v>5.7406570800000001</v>
      </c>
      <c r="N3192" s="26">
        <v>0.5</v>
      </c>
      <c r="O3192" s="27" t="s">
        <v>22</v>
      </c>
      <c r="P3192" s="8">
        <v>0.91290195659999995</v>
      </c>
      <c r="Q3192" s="24">
        <v>0.1</v>
      </c>
      <c r="R3192" t="str">
        <f>IF($Q3192*100&gt;=VLOOKUP($O3192,margin_ranges!$A$5:$C$10,2,FALSE),IF($Q3192*100&lt;=VLOOKUP($O3192,margin_ranges!$A$5:$C$10,3,FALSE)+10,"IN RANGE","ABOVE RANGE"),"BELOW RANGE")</f>
        <v>BELOW RANGE</v>
      </c>
      <c r="S3192">
        <f>MIN(VLOOKUP($O3192,margin_ranges!$A$5:$D$10,4,FALSE),$P3192*100)</f>
        <v>29.75</v>
      </c>
      <c r="T3192" s="29">
        <f>(1-$S3192/100)/(1-$F3192)-1</f>
        <v>-0.21944444444444455</v>
      </c>
      <c r="U3192" s="19" t="str">
        <f>IF(ABS(IFERROR(T3192,0))&gt;0.05,INDEX(margin_ranges!$C$13:$C$16,MATCH($F3192*100,margin_ranges!$B$13:$B$16,1)),"")</f>
        <v>Super-strategic</v>
      </c>
      <c r="V3192" t="e">
        <f>MIN(VLOOKUP($U3192,margin_ranges!$A$5:$D$10,4,FALSE),$P3192*100)</f>
        <v>#N/A</v>
      </c>
      <c r="Y3192" s="29" t="e">
        <f t="shared" si="49"/>
        <v>#N/A</v>
      </c>
    </row>
    <row r="3193" spans="1:25" x14ac:dyDescent="0.3">
      <c r="A3193" s="8" t="s">
        <v>35</v>
      </c>
      <c r="B3193" s="8" t="s">
        <v>5652</v>
      </c>
      <c r="C3193" s="8" t="s">
        <v>34</v>
      </c>
      <c r="D3193" s="8" t="s">
        <v>34</v>
      </c>
      <c r="E3193" s="8"/>
      <c r="F3193" s="24">
        <v>0.25882886558633</v>
      </c>
      <c r="G3193" s="24">
        <v>1</v>
      </c>
      <c r="H3193" s="25">
        <v>374.86829999999998</v>
      </c>
      <c r="I3193" s="25">
        <v>18.957899999999999</v>
      </c>
      <c r="J3193" s="15">
        <v>849</v>
      </c>
      <c r="K3193" s="15">
        <v>188</v>
      </c>
      <c r="L3193" s="13">
        <v>5.0599999999999999E-2</v>
      </c>
      <c r="M3193" s="7">
        <v>1.49224106</v>
      </c>
      <c r="N3193" s="26">
        <v>1.106006</v>
      </c>
      <c r="O3193" s="27"/>
      <c r="P3193" s="8">
        <v>0.25882886560000001</v>
      </c>
      <c r="Q3193" s="24">
        <v>0.29630000000000001</v>
      </c>
      <c r="R3193" t="e">
        <f>IF($Q3193*100&gt;=VLOOKUP($O3193,margin_ranges!$A$5:$C$10,2,FALSE),IF($Q3193*100&lt;=VLOOKUP($O3193,margin_ranges!$A$5:$C$10,3,FALSE)+10,"IN RANGE","ABOVE RANGE"),"BELOW RANGE")</f>
        <v>#N/A</v>
      </c>
      <c r="S3193" t="e">
        <f>MIN(VLOOKUP($O3193,margin_ranges!$A$5:$D$10,4,FALSE),$P3193*100)</f>
        <v>#N/A</v>
      </c>
      <c r="T3193" s="29" t="e">
        <f>(1-$S3193/100)/(1-$F3193)-1</f>
        <v>#N/A</v>
      </c>
      <c r="U3193" s="19" t="str">
        <f>IF(ABS(IFERROR(T3193,0))&gt;0.05,INDEX(margin_ranges!$C$13:$C$16,MATCH($F3193*100,margin_ranges!$B$13:$B$16,1)),"")</f>
        <v/>
      </c>
      <c r="V3193" t="e">
        <f>MIN(VLOOKUP($U3193,margin_ranges!$A$5:$D$10,4,FALSE),$P3193*100)</f>
        <v>#N/A</v>
      </c>
      <c r="Y3193" s="29" t="e">
        <f t="shared" si="49"/>
        <v>#N/A</v>
      </c>
    </row>
    <row r="3194" spans="1:25" x14ac:dyDescent="0.3">
      <c r="A3194" s="8" t="s">
        <v>33</v>
      </c>
      <c r="B3194" s="8" t="s">
        <v>5652</v>
      </c>
      <c r="C3194" s="8" t="s">
        <v>5653</v>
      </c>
      <c r="D3194" s="8" t="s">
        <v>34</v>
      </c>
      <c r="E3194" s="8"/>
      <c r="F3194" s="24">
        <v>0.25882886558633</v>
      </c>
      <c r="G3194" s="24">
        <v>1</v>
      </c>
      <c r="H3194" s="25">
        <v>374.86829999999998</v>
      </c>
      <c r="I3194" s="25">
        <v>18.957899999999999</v>
      </c>
      <c r="J3194" s="15">
        <v>849</v>
      </c>
      <c r="K3194" s="15">
        <v>188</v>
      </c>
      <c r="L3194" s="13">
        <v>5.0599999999999999E-2</v>
      </c>
      <c r="M3194" s="7">
        <v>1.49224106</v>
      </c>
      <c r="N3194" s="26">
        <v>1.106006</v>
      </c>
      <c r="O3194" s="27"/>
      <c r="P3194" s="8">
        <v>0.25882886560000001</v>
      </c>
      <c r="Q3194" s="24">
        <v>0.29630000000000001</v>
      </c>
      <c r="R3194" t="e">
        <f>IF($Q3194*100&gt;=VLOOKUP($O3194,margin_ranges!$A$5:$C$10,2,FALSE),IF($Q3194*100&lt;=VLOOKUP($O3194,margin_ranges!$A$5:$C$10,3,FALSE)+10,"IN RANGE","ABOVE RANGE"),"BELOW RANGE")</f>
        <v>#N/A</v>
      </c>
      <c r="S3194" t="e">
        <f>MIN(VLOOKUP($O3194,margin_ranges!$A$5:$D$10,4,FALSE),$P3194*100)</f>
        <v>#N/A</v>
      </c>
      <c r="T3194" s="29" t="e">
        <f>(1-$S3194/100)/(1-$F3194)-1</f>
        <v>#N/A</v>
      </c>
      <c r="U3194" s="19" t="str">
        <f>IF(ABS(IFERROR(T3194,0))&gt;0.05,INDEX(margin_ranges!$C$13:$C$16,MATCH($F3194*100,margin_ranges!$B$13:$B$16,1)),"")</f>
        <v/>
      </c>
      <c r="V3194" t="e">
        <f>MIN(VLOOKUP($U3194,margin_ranges!$A$5:$D$10,4,FALSE),$P3194*100)</f>
        <v>#N/A</v>
      </c>
      <c r="Y3194" s="29" t="e">
        <f t="shared" si="49"/>
        <v>#N/A</v>
      </c>
    </row>
    <row r="3195" spans="1:25" x14ac:dyDescent="0.3">
      <c r="A3195" s="8" t="s">
        <v>17</v>
      </c>
      <c r="B3195" s="8" t="s">
        <v>5652</v>
      </c>
      <c r="C3195" s="8" t="s">
        <v>5653</v>
      </c>
      <c r="D3195" s="8" t="s">
        <v>5662</v>
      </c>
      <c r="E3195" s="8" t="s">
        <v>5663</v>
      </c>
      <c r="F3195" s="24">
        <v>0.31575259172373299</v>
      </c>
      <c r="G3195" s="24">
        <v>1</v>
      </c>
      <c r="H3195" s="25">
        <v>73.580799999999996</v>
      </c>
      <c r="I3195" s="25">
        <v>5.7385999999999999</v>
      </c>
      <c r="J3195" s="15">
        <v>199</v>
      </c>
      <c r="K3195" s="15">
        <v>43</v>
      </c>
      <c r="L3195" s="13">
        <v>7.8E-2</v>
      </c>
      <c r="M3195" s="7">
        <v>1.1545531499999999</v>
      </c>
      <c r="N3195" s="26">
        <v>0.79</v>
      </c>
      <c r="O3195" s="27" t="s">
        <v>22</v>
      </c>
      <c r="P3195" s="8">
        <v>0.31575259169999997</v>
      </c>
      <c r="Q3195" s="24">
        <v>0.37</v>
      </c>
      <c r="R3195" t="str">
        <f>IF($Q3195*100&gt;=VLOOKUP($O3195,margin_ranges!$A$5:$C$10,2,FALSE),IF($Q3195*100&lt;=VLOOKUP($O3195,margin_ranges!$A$5:$C$10,3,FALSE)+10,"IN RANGE","ABOVE RANGE"),"BELOW RANGE")</f>
        <v>IN RANGE</v>
      </c>
      <c r="S3195">
        <f>MIN(VLOOKUP($O3195,margin_ranges!$A$5:$D$10,4,FALSE),$P3195*100)</f>
        <v>29.75</v>
      </c>
      <c r="T3195" s="29">
        <f>(1-$S3195/100)/(1-$F3195)-1</f>
        <v>2.6675426904011701E-2</v>
      </c>
      <c r="U3195" s="19" t="str">
        <f>IF(ABS(IFERROR(T3195,0))&gt;0.05,INDEX(margin_ranges!$C$13:$C$16,MATCH($F3195*100,margin_ranges!$B$13:$B$16,1)),"")</f>
        <v/>
      </c>
      <c r="V3195" t="e">
        <f>MIN(VLOOKUP($U3195,margin_ranges!$A$5:$D$10,4,FALSE),$P3195*100)</f>
        <v>#N/A</v>
      </c>
      <c r="Y3195" s="29" t="e">
        <f t="shared" si="49"/>
        <v>#N/A</v>
      </c>
    </row>
    <row r="3196" spans="1:25" x14ac:dyDescent="0.3">
      <c r="A3196" s="8" t="s">
        <v>17</v>
      </c>
      <c r="B3196" s="8" t="s">
        <v>5652</v>
      </c>
      <c r="C3196" s="8" t="s">
        <v>5653</v>
      </c>
      <c r="D3196" s="8" t="s">
        <v>5658</v>
      </c>
      <c r="E3196" s="8" t="s">
        <v>5659</v>
      </c>
      <c r="F3196" s="24">
        <v>0.21916995533877801</v>
      </c>
      <c r="G3196" s="24">
        <v>1</v>
      </c>
      <c r="H3196" s="25">
        <v>99.986699999999999</v>
      </c>
      <c r="I3196" s="25">
        <v>7.3390000000000004</v>
      </c>
      <c r="J3196" s="15">
        <v>437</v>
      </c>
      <c r="K3196" s="15">
        <v>96</v>
      </c>
      <c r="L3196" s="13">
        <v>7.3400000000000007E-2</v>
      </c>
      <c r="M3196" s="7">
        <v>1.98506706</v>
      </c>
      <c r="N3196" s="26">
        <v>1.55</v>
      </c>
      <c r="O3196" s="27" t="s">
        <v>22</v>
      </c>
      <c r="P3196" s="8">
        <v>0.2191699553</v>
      </c>
      <c r="Q3196" s="24">
        <v>0.27</v>
      </c>
      <c r="R3196" t="str">
        <f>IF($Q3196*100&gt;=VLOOKUP($O3196,margin_ranges!$A$5:$C$10,2,FALSE),IF($Q3196*100&lt;=VLOOKUP($O3196,margin_ranges!$A$5:$C$10,3,FALSE)+10,"IN RANGE","ABOVE RANGE"),"BELOW RANGE")</f>
        <v>IN RANGE</v>
      </c>
      <c r="S3196">
        <f>MIN(VLOOKUP($O3196,margin_ranges!$A$5:$D$10,4,FALSE),$P3196*100)</f>
        <v>21.916995530000001</v>
      </c>
      <c r="T3196" s="29">
        <f>(1-$S3196/100)/(1-$F3196)-1</f>
        <v>4.9662496337532502E-11</v>
      </c>
      <c r="U3196" s="19" t="str">
        <f>IF(ABS(IFERROR(T3196,0))&gt;0.05,INDEX(margin_ranges!$C$13:$C$16,MATCH($F3196*100,margin_ranges!$B$13:$B$16,1)),"")</f>
        <v/>
      </c>
      <c r="V3196" t="e">
        <f>MIN(VLOOKUP($U3196,margin_ranges!$A$5:$D$10,4,FALSE),$P3196*100)</f>
        <v>#N/A</v>
      </c>
      <c r="Y3196" s="29" t="e">
        <f t="shared" si="49"/>
        <v>#N/A</v>
      </c>
    </row>
    <row r="3197" spans="1:25" x14ac:dyDescent="0.3">
      <c r="A3197" s="8" t="s">
        <v>17</v>
      </c>
      <c r="B3197" s="8" t="s">
        <v>5652</v>
      </c>
      <c r="C3197" s="8" t="s">
        <v>5653</v>
      </c>
      <c r="D3197" s="8" t="s">
        <v>5660</v>
      </c>
      <c r="E3197" s="8" t="s">
        <v>5661</v>
      </c>
      <c r="F3197" s="24">
        <v>0.20082412640827299</v>
      </c>
      <c r="G3197" s="24">
        <v>1</v>
      </c>
      <c r="H3197" s="25">
        <v>59.695599999999999</v>
      </c>
      <c r="I3197" s="25">
        <v>2.1459000000000001</v>
      </c>
      <c r="J3197" s="15">
        <v>85</v>
      </c>
      <c r="K3197" s="15">
        <v>17</v>
      </c>
      <c r="L3197" s="13">
        <v>3.5900000000000001E-2</v>
      </c>
      <c r="M3197" s="7">
        <v>1.3138534799999999</v>
      </c>
      <c r="N3197" s="26">
        <v>1.05</v>
      </c>
      <c r="O3197" s="27" t="s">
        <v>22</v>
      </c>
      <c r="P3197" s="8">
        <v>0.2008241264</v>
      </c>
      <c r="Q3197" s="24">
        <v>0.26</v>
      </c>
      <c r="R3197" t="str">
        <f>IF($Q3197*100&gt;=VLOOKUP($O3197,margin_ranges!$A$5:$C$10,2,FALSE),IF($Q3197*100&lt;=VLOOKUP($O3197,margin_ranges!$A$5:$C$10,3,FALSE)+10,"IN RANGE","ABOVE RANGE"),"BELOW RANGE")</f>
        <v>IN RANGE</v>
      </c>
      <c r="S3197">
        <f>MIN(VLOOKUP($O3197,margin_ranges!$A$5:$D$10,4,FALSE),$P3197*100)</f>
        <v>20.082412640000001</v>
      </c>
      <c r="T3197" s="29">
        <f>(1-$S3197/100)/(1-$F3197)-1</f>
        <v>1.0351941526209885E-11</v>
      </c>
      <c r="U3197" s="19" t="str">
        <f>IF(ABS(IFERROR(T3197,0))&gt;0.05,INDEX(margin_ranges!$C$13:$C$16,MATCH($F3197*100,margin_ranges!$B$13:$B$16,1)),"")</f>
        <v/>
      </c>
      <c r="V3197" t="e">
        <f>MIN(VLOOKUP($U3197,margin_ranges!$A$5:$D$10,4,FALSE),$P3197*100)</f>
        <v>#N/A</v>
      </c>
      <c r="Y3197" s="29" t="e">
        <f t="shared" si="49"/>
        <v>#N/A</v>
      </c>
    </row>
    <row r="3198" spans="1:25" x14ac:dyDescent="0.3">
      <c r="A3198" s="8" t="s">
        <v>17</v>
      </c>
      <c r="B3198" s="8" t="s">
        <v>5652</v>
      </c>
      <c r="C3198" s="8" t="s">
        <v>5653</v>
      </c>
      <c r="D3198" s="8" t="s">
        <v>5656</v>
      </c>
      <c r="E3198" s="8" t="s">
        <v>5657</v>
      </c>
      <c r="F3198" s="24">
        <v>0.21418174347497301</v>
      </c>
      <c r="G3198" s="24">
        <v>1</v>
      </c>
      <c r="H3198" s="25">
        <v>51.633299999999998</v>
      </c>
      <c r="I3198" s="25">
        <v>0.91720000000000002</v>
      </c>
      <c r="J3198" s="15">
        <v>49</v>
      </c>
      <c r="K3198" s="15">
        <v>11</v>
      </c>
      <c r="L3198" s="13">
        <v>1.78E-2</v>
      </c>
      <c r="M3198" s="7">
        <v>1.7815824300000001</v>
      </c>
      <c r="N3198" s="26">
        <v>1.4</v>
      </c>
      <c r="O3198" s="27" t="s">
        <v>22</v>
      </c>
      <c r="P3198" s="8">
        <v>0.21418174349999999</v>
      </c>
      <c r="Q3198" s="24">
        <v>0.24</v>
      </c>
      <c r="R3198" t="str">
        <f>IF($Q3198*100&gt;=VLOOKUP($O3198,margin_ranges!$A$5:$C$10,2,FALSE),IF($Q3198*100&lt;=VLOOKUP($O3198,margin_ranges!$A$5:$C$10,3,FALSE)+10,"IN RANGE","ABOVE RANGE"),"BELOW RANGE")</f>
        <v>IN RANGE</v>
      </c>
      <c r="S3198">
        <f>MIN(VLOOKUP($O3198,margin_ranges!$A$5:$D$10,4,FALSE),$P3198*100)</f>
        <v>21.418174350000001</v>
      </c>
      <c r="T3198" s="29">
        <f>(1-$S3198/100)/(1-$F3198)-1</f>
        <v>-3.1848301773607091E-11</v>
      </c>
      <c r="U3198" s="19" t="str">
        <f>IF(ABS(IFERROR(T3198,0))&gt;0.05,INDEX(margin_ranges!$C$13:$C$16,MATCH($F3198*100,margin_ranges!$B$13:$B$16,1)),"")</f>
        <v/>
      </c>
      <c r="V3198" t="e">
        <f>MIN(VLOOKUP($U3198,margin_ranges!$A$5:$D$10,4,FALSE),$P3198*100)</f>
        <v>#N/A</v>
      </c>
      <c r="Y3198" s="29" t="e">
        <f t="shared" si="49"/>
        <v>#N/A</v>
      </c>
    </row>
    <row r="3199" spans="1:25" x14ac:dyDescent="0.3">
      <c r="A3199" s="8" t="s">
        <v>17</v>
      </c>
      <c r="B3199" s="8" t="s">
        <v>5652</v>
      </c>
      <c r="C3199" s="8" t="s">
        <v>5653</v>
      </c>
      <c r="D3199" s="8" t="s">
        <v>5654</v>
      </c>
      <c r="E3199" s="8" t="s">
        <v>5655</v>
      </c>
      <c r="F3199" s="24">
        <v>0.33</v>
      </c>
      <c r="G3199" s="24">
        <v>1</v>
      </c>
      <c r="H3199" s="25">
        <v>43.5824</v>
      </c>
      <c r="I3199" s="25">
        <v>2.8170999999999999</v>
      </c>
      <c r="J3199" s="15">
        <v>79</v>
      </c>
      <c r="K3199" s="15">
        <v>22</v>
      </c>
      <c r="L3199" s="13">
        <v>6.4600000000000005E-2</v>
      </c>
      <c r="M3199" s="7">
        <v>0.93792595999999995</v>
      </c>
      <c r="N3199" s="26">
        <v>0.54</v>
      </c>
      <c r="O3199" s="27" t="s">
        <v>479</v>
      </c>
      <c r="P3199" s="8">
        <v>0.4242615931</v>
      </c>
      <c r="Q3199" s="24">
        <v>0.33</v>
      </c>
      <c r="R3199" t="str">
        <f>IF($Q3199*100&gt;=VLOOKUP($O3199,margin_ranges!$A$5:$C$10,2,FALSE),IF($Q3199*100&lt;=VLOOKUP($O3199,margin_ranges!$A$5:$C$10,3,FALSE)+10,"IN RANGE","ABOVE RANGE"),"BELOW RANGE")</f>
        <v>IN RANGE</v>
      </c>
      <c r="S3199">
        <f>MIN(VLOOKUP($O3199,margin_ranges!$A$5:$D$10,4,FALSE),$P3199*100)</f>
        <v>42.426159310000003</v>
      </c>
      <c r="T3199" s="29">
        <f>(1-$S3199/100)/(1-$F3199)-1</f>
        <v>-0.14068894492537309</v>
      </c>
      <c r="U3199" s="19" t="str">
        <f>IF(ABS(IFERROR(T3199,0))&gt;0.05,INDEX(margin_ranges!$C$13:$C$16,MATCH($F3199*100,margin_ranges!$B$13:$B$16,1)),"")</f>
        <v>Balanced (Type B)</v>
      </c>
      <c r="V3199">
        <f>MIN(VLOOKUP($U3199,margin_ranges!$A$5:$D$10,4,FALSE),$P3199*100)</f>
        <v>29.75</v>
      </c>
      <c r="Y3199" s="29">
        <f t="shared" si="49"/>
        <v>4.850746268656736E-2</v>
      </c>
    </row>
    <row r="3200" spans="1:25" x14ac:dyDescent="0.3">
      <c r="A3200" s="8" t="s">
        <v>35</v>
      </c>
      <c r="B3200" s="8" t="s">
        <v>5664</v>
      </c>
      <c r="C3200" s="8" t="s">
        <v>34</v>
      </c>
      <c r="D3200" s="8" t="s">
        <v>34</v>
      </c>
      <c r="E3200" s="8"/>
      <c r="F3200" s="24">
        <v>0.33999999999999903</v>
      </c>
      <c r="G3200" s="24">
        <v>0</v>
      </c>
      <c r="H3200" s="25">
        <v>23.8886</v>
      </c>
      <c r="I3200" s="25">
        <v>1.0448999999999999</v>
      </c>
      <c r="J3200" s="15">
        <v>52</v>
      </c>
      <c r="K3200" s="15">
        <v>16</v>
      </c>
      <c r="L3200" s="13">
        <v>4.3700000000000003E-2</v>
      </c>
      <c r="M3200" s="7">
        <v>1.6740993900000001</v>
      </c>
      <c r="N3200" s="26">
        <v>1</v>
      </c>
      <c r="O3200" s="27"/>
      <c r="P3200" s="8">
        <v>0.40266390099999999</v>
      </c>
      <c r="Q3200" s="24">
        <v>0.34</v>
      </c>
      <c r="R3200" t="e">
        <f>IF($Q3200*100&gt;=VLOOKUP($O3200,margin_ranges!$A$5:$C$10,2,FALSE),IF($Q3200*100&lt;=VLOOKUP($O3200,margin_ranges!$A$5:$C$10,3,FALSE)+10,"IN RANGE","ABOVE RANGE"),"BELOW RANGE")</f>
        <v>#N/A</v>
      </c>
      <c r="S3200" t="e">
        <f>MIN(VLOOKUP($O3200,margin_ranges!$A$5:$D$10,4,FALSE),$P3200*100)</f>
        <v>#N/A</v>
      </c>
      <c r="T3200" s="29" t="e">
        <f>(1-$S3200/100)/(1-$F3200)-1</f>
        <v>#N/A</v>
      </c>
      <c r="U3200" s="19" t="str">
        <f>IF(ABS(IFERROR(T3200,0))&gt;0.05,INDEX(margin_ranges!$C$13:$C$16,MATCH($F3200*100,margin_ranges!$B$13:$B$16,1)),"")</f>
        <v/>
      </c>
      <c r="V3200" t="e">
        <f>MIN(VLOOKUP($U3200,margin_ranges!$A$5:$D$10,4,FALSE),$P3200*100)</f>
        <v>#N/A</v>
      </c>
      <c r="Y3200" s="29" t="e">
        <f t="shared" si="49"/>
        <v>#N/A</v>
      </c>
    </row>
    <row r="3201" spans="1:25" x14ac:dyDescent="0.3">
      <c r="A3201" s="8" t="s">
        <v>33</v>
      </c>
      <c r="B3201" s="8" t="s">
        <v>5664</v>
      </c>
      <c r="C3201" s="8" t="s">
        <v>5665</v>
      </c>
      <c r="D3201" s="8" t="s">
        <v>34</v>
      </c>
      <c r="E3201" s="8"/>
      <c r="F3201" s="24">
        <v>0.33999999999999903</v>
      </c>
      <c r="G3201" s="24">
        <v>0</v>
      </c>
      <c r="H3201" s="25">
        <v>23.8886</v>
      </c>
      <c r="I3201" s="25">
        <v>1.0448999999999999</v>
      </c>
      <c r="J3201" s="15">
        <v>52</v>
      </c>
      <c r="K3201" s="15">
        <v>16</v>
      </c>
      <c r="L3201" s="13">
        <v>4.3700000000000003E-2</v>
      </c>
      <c r="M3201" s="7">
        <v>1.6740993900000001</v>
      </c>
      <c r="N3201" s="26">
        <v>1</v>
      </c>
      <c r="O3201" s="27"/>
      <c r="P3201" s="8">
        <v>0.40266390099999999</v>
      </c>
      <c r="Q3201" s="24">
        <v>0.34</v>
      </c>
      <c r="R3201" t="e">
        <f>IF($Q3201*100&gt;=VLOOKUP($O3201,margin_ranges!$A$5:$C$10,2,FALSE),IF($Q3201*100&lt;=VLOOKUP($O3201,margin_ranges!$A$5:$C$10,3,FALSE)+10,"IN RANGE","ABOVE RANGE"),"BELOW RANGE")</f>
        <v>#N/A</v>
      </c>
      <c r="S3201" t="e">
        <f>MIN(VLOOKUP($O3201,margin_ranges!$A$5:$D$10,4,FALSE),$P3201*100)</f>
        <v>#N/A</v>
      </c>
      <c r="T3201" s="29" t="e">
        <f>(1-$S3201/100)/(1-$F3201)-1</f>
        <v>#N/A</v>
      </c>
      <c r="U3201" s="19" t="str">
        <f>IF(ABS(IFERROR(T3201,0))&gt;0.05,INDEX(margin_ranges!$C$13:$C$16,MATCH($F3201*100,margin_ranges!$B$13:$B$16,1)),"")</f>
        <v/>
      </c>
      <c r="V3201" t="e">
        <f>MIN(VLOOKUP($U3201,margin_ranges!$A$5:$D$10,4,FALSE),$P3201*100)</f>
        <v>#N/A</v>
      </c>
      <c r="Y3201" s="29" t="e">
        <f t="shared" si="49"/>
        <v>#N/A</v>
      </c>
    </row>
    <row r="3202" spans="1:25" x14ac:dyDescent="0.3">
      <c r="A3202" s="8" t="s">
        <v>17</v>
      </c>
      <c r="B3202" s="8" t="s">
        <v>5664</v>
      </c>
      <c r="C3202" s="8" t="s">
        <v>5665</v>
      </c>
      <c r="D3202" s="8" t="s">
        <v>5666</v>
      </c>
      <c r="E3202" s="8" t="s">
        <v>5667</v>
      </c>
      <c r="F3202" s="24">
        <v>0.33999999999999903</v>
      </c>
      <c r="G3202" s="24">
        <v>0</v>
      </c>
      <c r="H3202" s="25">
        <v>23.8886</v>
      </c>
      <c r="I3202" s="25">
        <v>1.0448999999999999</v>
      </c>
      <c r="J3202" s="15">
        <v>52</v>
      </c>
      <c r="K3202" s="15">
        <v>16</v>
      </c>
      <c r="L3202" s="13">
        <v>4.3700000000000003E-2</v>
      </c>
      <c r="M3202" s="7">
        <v>1.6740993900000001</v>
      </c>
      <c r="N3202" s="26">
        <v>1</v>
      </c>
      <c r="O3202" s="27" t="s">
        <v>22</v>
      </c>
      <c r="P3202" s="8">
        <v>0.40266390099999999</v>
      </c>
      <c r="Q3202" s="24">
        <v>0.34</v>
      </c>
      <c r="R3202" t="str">
        <f>IF($Q3202*100&gt;=VLOOKUP($O3202,margin_ranges!$A$5:$C$10,2,FALSE),IF($Q3202*100&lt;=VLOOKUP($O3202,margin_ranges!$A$5:$C$10,3,FALSE)+10,"IN RANGE","ABOVE RANGE"),"BELOW RANGE")</f>
        <v>IN RANGE</v>
      </c>
      <c r="S3202">
        <f>MIN(VLOOKUP($O3202,margin_ranges!$A$5:$D$10,4,FALSE),$P3202*100)</f>
        <v>29.75</v>
      </c>
      <c r="T3202" s="29">
        <f>(1-$S3202/100)/(1-$F3202)-1</f>
        <v>6.4393939393937671E-2</v>
      </c>
      <c r="U3202" s="19" t="str">
        <f>IF(ABS(IFERROR(T3202,0))&gt;0.05,INDEX(margin_ranges!$C$13:$C$16,MATCH($F3202*100,margin_ranges!$B$13:$B$16,1)),"")</f>
        <v>Balanced (Type B)</v>
      </c>
      <c r="V3202">
        <f>MIN(VLOOKUP($U3202,margin_ranges!$A$5:$D$10,4,FALSE),$P3202*100)</f>
        <v>29.75</v>
      </c>
      <c r="Y3202" s="29">
        <f t="shared" si="49"/>
        <v>6.4393939393937671E-2</v>
      </c>
    </row>
    <row r="3203" spans="1:25" x14ac:dyDescent="0.3">
      <c r="A3203" s="8" t="s">
        <v>35</v>
      </c>
      <c r="B3203" s="8" t="s">
        <v>5668</v>
      </c>
      <c r="C3203" s="8" t="s">
        <v>34</v>
      </c>
      <c r="D3203" s="8" t="s">
        <v>34</v>
      </c>
      <c r="E3203" s="8"/>
      <c r="F3203" s="24">
        <v>0.27291577364577602</v>
      </c>
      <c r="G3203" s="24">
        <v>0</v>
      </c>
      <c r="H3203" s="25">
        <v>8.5633999999999997</v>
      </c>
      <c r="I3203" s="25">
        <v>0.80100000000000005</v>
      </c>
      <c r="J3203" s="15">
        <v>49</v>
      </c>
      <c r="K3203" s="15">
        <v>14</v>
      </c>
      <c r="L3203" s="13">
        <v>9.35E-2</v>
      </c>
      <c r="M3203" s="7">
        <v>2.0454342799999998</v>
      </c>
      <c r="N3203" s="26">
        <v>1.4872030000000001</v>
      </c>
      <c r="O3203" s="27"/>
      <c r="P3203" s="8">
        <v>0.27291577360000002</v>
      </c>
      <c r="Q3203" s="24">
        <v>0.30919999999999997</v>
      </c>
      <c r="R3203" t="e">
        <f>IF($Q3203*100&gt;=VLOOKUP($O3203,margin_ranges!$A$5:$C$10,2,FALSE),IF($Q3203*100&lt;=VLOOKUP($O3203,margin_ranges!$A$5:$C$10,3,FALSE)+10,"IN RANGE","ABOVE RANGE"),"BELOW RANGE")</f>
        <v>#N/A</v>
      </c>
      <c r="S3203" t="e">
        <f>MIN(VLOOKUP($O3203,margin_ranges!$A$5:$D$10,4,FALSE),$P3203*100)</f>
        <v>#N/A</v>
      </c>
      <c r="T3203" s="29" t="e">
        <f>(1-$S3203/100)/(1-$F3203)-1</f>
        <v>#N/A</v>
      </c>
      <c r="U3203" s="19" t="str">
        <f>IF(ABS(IFERROR(T3203,0))&gt;0.05,INDEX(margin_ranges!$C$13:$C$16,MATCH($F3203*100,margin_ranges!$B$13:$B$16,1)),"")</f>
        <v/>
      </c>
      <c r="V3203" t="e">
        <f>MIN(VLOOKUP($U3203,margin_ranges!$A$5:$D$10,4,FALSE),$P3203*100)</f>
        <v>#N/A</v>
      </c>
      <c r="Y3203" s="29" t="e">
        <f t="shared" si="49"/>
        <v>#N/A</v>
      </c>
    </row>
    <row r="3204" spans="1:25" x14ac:dyDescent="0.3">
      <c r="A3204" s="8" t="s">
        <v>33</v>
      </c>
      <c r="B3204" s="8" t="s">
        <v>5668</v>
      </c>
      <c r="C3204" s="8" t="s">
        <v>5669</v>
      </c>
      <c r="D3204" s="8" t="s">
        <v>34</v>
      </c>
      <c r="E3204" s="8"/>
      <c r="F3204" s="24">
        <v>0.27291577364577602</v>
      </c>
      <c r="G3204" s="24">
        <v>0</v>
      </c>
      <c r="H3204" s="25">
        <v>8.5633999999999997</v>
      </c>
      <c r="I3204" s="25">
        <v>0.80100000000000005</v>
      </c>
      <c r="J3204" s="15">
        <v>49</v>
      </c>
      <c r="K3204" s="15">
        <v>14</v>
      </c>
      <c r="L3204" s="13">
        <v>9.35E-2</v>
      </c>
      <c r="M3204" s="7">
        <v>2.0454342799999998</v>
      </c>
      <c r="N3204" s="26">
        <v>1.4872030000000001</v>
      </c>
      <c r="O3204" s="27"/>
      <c r="P3204" s="8">
        <v>0.27291577360000002</v>
      </c>
      <c r="Q3204" s="24">
        <v>0.30919999999999997</v>
      </c>
      <c r="R3204" t="e">
        <f>IF($Q3204*100&gt;=VLOOKUP($O3204,margin_ranges!$A$5:$C$10,2,FALSE),IF($Q3204*100&lt;=VLOOKUP($O3204,margin_ranges!$A$5:$C$10,3,FALSE)+10,"IN RANGE","ABOVE RANGE"),"BELOW RANGE")</f>
        <v>#N/A</v>
      </c>
      <c r="S3204" t="e">
        <f>MIN(VLOOKUP($O3204,margin_ranges!$A$5:$D$10,4,FALSE),$P3204*100)</f>
        <v>#N/A</v>
      </c>
      <c r="T3204" s="29" t="e">
        <f>(1-$S3204/100)/(1-$F3204)-1</f>
        <v>#N/A</v>
      </c>
      <c r="U3204" s="19" t="str">
        <f>IF(ABS(IFERROR(T3204,0))&gt;0.05,INDEX(margin_ranges!$C$13:$C$16,MATCH($F3204*100,margin_ranges!$B$13:$B$16,1)),"")</f>
        <v/>
      </c>
      <c r="V3204" t="e">
        <f>MIN(VLOOKUP($U3204,margin_ranges!$A$5:$D$10,4,FALSE),$P3204*100)</f>
        <v>#N/A</v>
      </c>
      <c r="Y3204" s="29" t="e">
        <f t="shared" si="49"/>
        <v>#N/A</v>
      </c>
    </row>
    <row r="3205" spans="1:25" x14ac:dyDescent="0.3">
      <c r="A3205" s="8" t="s">
        <v>17</v>
      </c>
      <c r="B3205" s="8" t="s">
        <v>5668</v>
      </c>
      <c r="C3205" s="8" t="s">
        <v>5669</v>
      </c>
      <c r="D3205" s="8" t="s">
        <v>5670</v>
      </c>
      <c r="E3205" s="8" t="s">
        <v>5671</v>
      </c>
      <c r="F3205" s="24">
        <v>0.27553559668144401</v>
      </c>
      <c r="G3205" s="24">
        <v>0</v>
      </c>
      <c r="H3205" s="25">
        <v>8.3392999999999997</v>
      </c>
      <c r="I3205" s="25">
        <v>0.78049999999999997</v>
      </c>
      <c r="J3205" s="15">
        <v>48</v>
      </c>
      <c r="K3205" s="15">
        <v>13</v>
      </c>
      <c r="L3205" s="13">
        <v>9.3600000000000003E-2</v>
      </c>
      <c r="M3205" s="7">
        <v>2.0704951</v>
      </c>
      <c r="N3205" s="26">
        <v>1.5</v>
      </c>
      <c r="O3205" s="27" t="s">
        <v>22</v>
      </c>
      <c r="P3205" s="8">
        <v>0.2755355967</v>
      </c>
      <c r="Q3205" s="24">
        <v>0.31</v>
      </c>
      <c r="R3205" t="str">
        <f>IF($Q3205*100&gt;=VLOOKUP($O3205,margin_ranges!$A$5:$C$10,2,FALSE),IF($Q3205*100&lt;=VLOOKUP($O3205,margin_ranges!$A$5:$C$10,3,FALSE)+10,"IN RANGE","ABOVE RANGE"),"BELOW RANGE")</f>
        <v>IN RANGE</v>
      </c>
      <c r="S3205">
        <f>MIN(VLOOKUP($O3205,margin_ranges!$A$5:$D$10,4,FALSE),$P3205*100)</f>
        <v>27.553559669999999</v>
      </c>
      <c r="T3205" s="29">
        <f>(1-$S3205/100)/(1-$F3205)-1</f>
        <v>-2.5613289267312211E-11</v>
      </c>
      <c r="U3205" s="19" t="str">
        <f>IF(ABS(IFERROR(T3205,0))&gt;0.05,INDEX(margin_ranges!$C$13:$C$16,MATCH($F3205*100,margin_ranges!$B$13:$B$16,1)),"")</f>
        <v/>
      </c>
      <c r="V3205" t="e">
        <f>MIN(VLOOKUP($U3205,margin_ranges!$A$5:$D$10,4,FALSE),$P3205*100)</f>
        <v>#N/A</v>
      </c>
      <c r="Y3205" s="29" t="e">
        <f t="shared" si="49"/>
        <v>#N/A</v>
      </c>
    </row>
    <row r="3206" spans="1:25" x14ac:dyDescent="0.3">
      <c r="A3206" s="8" t="s">
        <v>35</v>
      </c>
      <c r="B3206" s="8" t="s">
        <v>5672</v>
      </c>
      <c r="C3206" s="8" t="s">
        <v>34</v>
      </c>
      <c r="D3206" s="8" t="s">
        <v>34</v>
      </c>
      <c r="E3206" s="8"/>
      <c r="F3206" s="24">
        <v>0.327440157531804</v>
      </c>
      <c r="G3206" s="24">
        <v>0</v>
      </c>
      <c r="H3206" s="25">
        <v>41.362099999999998</v>
      </c>
      <c r="I3206" s="25">
        <v>12.285399999999999</v>
      </c>
      <c r="J3206" s="15">
        <v>174</v>
      </c>
      <c r="K3206" s="15">
        <v>53</v>
      </c>
      <c r="L3206" s="13">
        <v>0.29699999999999999</v>
      </c>
      <c r="M3206" s="7">
        <v>0.47123363000000001</v>
      </c>
      <c r="N3206" s="26">
        <v>0.31267499999999998</v>
      </c>
      <c r="O3206" s="27"/>
      <c r="P3206" s="8">
        <v>0.33647562930000002</v>
      </c>
      <c r="Q3206" s="24">
        <v>0.32740000000000002</v>
      </c>
      <c r="R3206" t="e">
        <f>IF($Q3206*100&gt;=VLOOKUP($O3206,margin_ranges!$A$5:$C$10,2,FALSE),IF($Q3206*100&lt;=VLOOKUP($O3206,margin_ranges!$A$5:$C$10,3,FALSE)+10,"IN RANGE","ABOVE RANGE"),"BELOW RANGE")</f>
        <v>#N/A</v>
      </c>
      <c r="S3206" t="e">
        <f>MIN(VLOOKUP($O3206,margin_ranges!$A$5:$D$10,4,FALSE),$P3206*100)</f>
        <v>#N/A</v>
      </c>
      <c r="T3206" s="29" t="e">
        <f>(1-$S3206/100)/(1-$F3206)-1</f>
        <v>#N/A</v>
      </c>
      <c r="U3206" s="19" t="str">
        <f>IF(ABS(IFERROR(T3206,0))&gt;0.05,INDEX(margin_ranges!$C$13:$C$16,MATCH($F3206*100,margin_ranges!$B$13:$B$16,1)),"")</f>
        <v/>
      </c>
      <c r="V3206" t="e">
        <f>MIN(VLOOKUP($U3206,margin_ranges!$A$5:$D$10,4,FALSE),$P3206*100)</f>
        <v>#N/A</v>
      </c>
      <c r="Y3206" s="29" t="e">
        <f t="shared" si="49"/>
        <v>#N/A</v>
      </c>
    </row>
    <row r="3207" spans="1:25" x14ac:dyDescent="0.3">
      <c r="A3207" s="8" t="s">
        <v>33</v>
      </c>
      <c r="B3207" s="8" t="s">
        <v>5672</v>
      </c>
      <c r="C3207" s="8" t="s">
        <v>5673</v>
      </c>
      <c r="D3207" s="8" t="s">
        <v>34</v>
      </c>
      <c r="E3207" s="8"/>
      <c r="F3207" s="24">
        <v>0.327440157531804</v>
      </c>
      <c r="G3207" s="24">
        <v>0</v>
      </c>
      <c r="H3207" s="25">
        <v>41.362099999999998</v>
      </c>
      <c r="I3207" s="25">
        <v>12.285399999999999</v>
      </c>
      <c r="J3207" s="15">
        <v>174</v>
      </c>
      <c r="K3207" s="15">
        <v>53</v>
      </c>
      <c r="L3207" s="13">
        <v>0.29699999999999999</v>
      </c>
      <c r="M3207" s="7">
        <v>0.47123363000000001</v>
      </c>
      <c r="N3207" s="26">
        <v>0.31267499999999998</v>
      </c>
      <c r="O3207" s="27"/>
      <c r="P3207" s="8">
        <v>0.33647562930000002</v>
      </c>
      <c r="Q3207" s="24">
        <v>0.32740000000000002</v>
      </c>
      <c r="R3207" t="e">
        <f>IF($Q3207*100&gt;=VLOOKUP($O3207,margin_ranges!$A$5:$C$10,2,FALSE),IF($Q3207*100&lt;=VLOOKUP($O3207,margin_ranges!$A$5:$C$10,3,FALSE)+10,"IN RANGE","ABOVE RANGE"),"BELOW RANGE")</f>
        <v>#N/A</v>
      </c>
      <c r="S3207" t="e">
        <f>MIN(VLOOKUP($O3207,margin_ranges!$A$5:$D$10,4,FALSE),$P3207*100)</f>
        <v>#N/A</v>
      </c>
      <c r="T3207" s="29" t="e">
        <f>(1-$S3207/100)/(1-$F3207)-1</f>
        <v>#N/A</v>
      </c>
      <c r="U3207" s="19" t="str">
        <f>IF(ABS(IFERROR(T3207,0))&gt;0.05,INDEX(margin_ranges!$C$13:$C$16,MATCH($F3207*100,margin_ranges!$B$13:$B$16,1)),"")</f>
        <v/>
      </c>
      <c r="V3207" t="e">
        <f>MIN(VLOOKUP($U3207,margin_ranges!$A$5:$D$10,4,FALSE),$P3207*100)</f>
        <v>#N/A</v>
      </c>
      <c r="Y3207" s="29" t="e">
        <f t="shared" si="49"/>
        <v>#N/A</v>
      </c>
    </row>
    <row r="3208" spans="1:25" x14ac:dyDescent="0.3">
      <c r="A3208" s="8" t="s">
        <v>17</v>
      </c>
      <c r="B3208" s="8" t="s">
        <v>5672</v>
      </c>
      <c r="C3208" s="8" t="s">
        <v>5673</v>
      </c>
      <c r="D3208" s="8" t="s">
        <v>5678</v>
      </c>
      <c r="E3208" s="8" t="s">
        <v>5679</v>
      </c>
      <c r="F3208" s="24">
        <v>0.21623870442768001</v>
      </c>
      <c r="G3208" s="24">
        <v>0</v>
      </c>
      <c r="H3208" s="25">
        <v>8.0960000000000001</v>
      </c>
      <c r="I3208" s="25">
        <v>1.8301000000000001</v>
      </c>
      <c r="J3208" s="15">
        <v>35</v>
      </c>
      <c r="K3208" s="15">
        <v>7</v>
      </c>
      <c r="L3208" s="13">
        <v>0.22600000000000001</v>
      </c>
      <c r="M3208" s="7">
        <v>0.63794934000000003</v>
      </c>
      <c r="N3208" s="26">
        <v>0.5</v>
      </c>
      <c r="O3208" s="27" t="s">
        <v>95</v>
      </c>
      <c r="P3208" s="8">
        <v>0.21623870440000001</v>
      </c>
      <c r="Q3208" s="24">
        <v>0.25</v>
      </c>
      <c r="R3208" t="str">
        <f>IF($Q3208*100&gt;=VLOOKUP($O3208,margin_ranges!$A$5:$C$10,2,FALSE),IF($Q3208*100&lt;=VLOOKUP($O3208,margin_ranges!$A$5:$C$10,3,FALSE)+10,"IN RANGE","ABOVE RANGE"),"BELOW RANGE")</f>
        <v>IN RANGE</v>
      </c>
      <c r="S3208">
        <f>MIN(VLOOKUP($O3208,margin_ranges!$A$5:$D$10,4,FALSE),$P3208*100)</f>
        <v>19.75</v>
      </c>
      <c r="T3208" s="29">
        <f>(1-$S3208/100)/(1-$F3208)-1</f>
        <v>2.390868818547176E-2</v>
      </c>
      <c r="U3208" s="19" t="str">
        <f>IF(ABS(IFERROR(T3208,0))&gt;0.05,INDEX(margin_ranges!$C$13:$C$16,MATCH($F3208*100,margin_ranges!$B$13:$B$16,1)),"")</f>
        <v/>
      </c>
      <c r="V3208" t="e">
        <f>MIN(VLOOKUP($U3208,margin_ranges!$A$5:$D$10,4,FALSE),$P3208*100)</f>
        <v>#N/A</v>
      </c>
      <c r="Y3208" s="29" t="e">
        <f t="shared" si="49"/>
        <v>#N/A</v>
      </c>
    </row>
    <row r="3209" spans="1:25" x14ac:dyDescent="0.3">
      <c r="A3209" s="8" t="s">
        <v>17</v>
      </c>
      <c r="B3209" s="8" t="s">
        <v>5672</v>
      </c>
      <c r="C3209" s="8" t="s">
        <v>5673</v>
      </c>
      <c r="D3209" s="8" t="s">
        <v>5680</v>
      </c>
      <c r="E3209" s="8" t="s">
        <v>5681</v>
      </c>
      <c r="F3209" s="24">
        <v>0.233059860224855</v>
      </c>
      <c r="G3209" s="24">
        <v>0</v>
      </c>
      <c r="H3209" s="25">
        <v>5.649</v>
      </c>
      <c r="I3209" s="25">
        <v>1.5324</v>
      </c>
      <c r="J3209" s="15">
        <v>12</v>
      </c>
      <c r="K3209" s="15">
        <v>3</v>
      </c>
      <c r="L3209" s="13">
        <v>0.27129999999999999</v>
      </c>
      <c r="M3209" s="7">
        <v>0.26077655</v>
      </c>
      <c r="N3209" s="26">
        <v>0.2</v>
      </c>
      <c r="O3209" s="27" t="s">
        <v>162</v>
      </c>
      <c r="P3209" s="8">
        <v>0.2330598602</v>
      </c>
      <c r="Q3209" s="24">
        <v>0.35</v>
      </c>
      <c r="R3209" t="str">
        <f>IF($Q3209*100&gt;=VLOOKUP($O3209,margin_ranges!$A$5:$C$10,2,FALSE),IF($Q3209*100&lt;=VLOOKUP($O3209,margin_ranges!$A$5:$C$10,3,FALSE)+10,"IN RANGE","ABOVE RANGE"),"BELOW RANGE")</f>
        <v>IN RANGE</v>
      </c>
      <c r="S3209">
        <f>MIN(VLOOKUP($O3209,margin_ranges!$A$5:$D$10,4,FALSE),$P3209*100)</f>
        <v>23.305986019999999</v>
      </c>
      <c r="T3209" s="29">
        <f>(1-$S3209/100)/(1-$F3209)-1</f>
        <v>3.2408076222623095E-11</v>
      </c>
      <c r="U3209" s="19" t="str">
        <f>IF(ABS(IFERROR(T3209,0))&gt;0.05,INDEX(margin_ranges!$C$13:$C$16,MATCH($F3209*100,margin_ranges!$B$13:$B$16,1)),"")</f>
        <v/>
      </c>
      <c r="V3209" t="e">
        <f>MIN(VLOOKUP($U3209,margin_ranges!$A$5:$D$10,4,FALSE),$P3209*100)</f>
        <v>#N/A</v>
      </c>
      <c r="Y3209" s="29" t="e">
        <f t="shared" si="49"/>
        <v>#N/A</v>
      </c>
    </row>
    <row r="3210" spans="1:25" x14ac:dyDescent="0.3">
      <c r="A3210" s="8" t="s">
        <v>17</v>
      </c>
      <c r="B3210" s="8" t="s">
        <v>5672</v>
      </c>
      <c r="C3210" s="8" t="s">
        <v>5673</v>
      </c>
      <c r="D3210" s="8" t="s">
        <v>5674</v>
      </c>
      <c r="E3210" s="8" t="s">
        <v>5675</v>
      </c>
      <c r="F3210" s="24">
        <v>0.28999999999999998</v>
      </c>
      <c r="G3210" s="24">
        <v>0</v>
      </c>
      <c r="H3210" s="25">
        <v>1.454</v>
      </c>
      <c r="I3210" s="25">
        <v>0.35439999999999999</v>
      </c>
      <c r="J3210" s="15">
        <v>7</v>
      </c>
      <c r="K3210" s="15">
        <v>2</v>
      </c>
      <c r="L3210" s="13">
        <v>0.24379999999999999</v>
      </c>
      <c r="M3210" s="7">
        <v>0.65159210000000001</v>
      </c>
      <c r="N3210" s="26">
        <v>0.45</v>
      </c>
      <c r="O3210" s="27" t="s">
        <v>22</v>
      </c>
      <c r="P3210" s="8">
        <v>0.3093838921</v>
      </c>
      <c r="Q3210" s="24">
        <v>0.28999999999999998</v>
      </c>
      <c r="R3210" t="str">
        <f>IF($Q3210*100&gt;=VLOOKUP($O3210,margin_ranges!$A$5:$C$10,2,FALSE),IF($Q3210*100&lt;=VLOOKUP($O3210,margin_ranges!$A$5:$C$10,3,FALSE)+10,"IN RANGE","ABOVE RANGE"),"BELOW RANGE")</f>
        <v>IN RANGE</v>
      </c>
      <c r="S3210">
        <f>MIN(VLOOKUP($O3210,margin_ranges!$A$5:$D$10,4,FALSE),$P3210*100)</f>
        <v>29.75</v>
      </c>
      <c r="T3210" s="29">
        <f>(1-$S3210/100)/(1-$F3210)-1</f>
        <v>-1.0563380281690127E-2</v>
      </c>
      <c r="U3210" s="19" t="str">
        <f>IF(ABS(IFERROR(T3210,0))&gt;0.05,INDEX(margin_ranges!$C$13:$C$16,MATCH($F3210*100,margin_ranges!$B$13:$B$16,1)),"")</f>
        <v/>
      </c>
      <c r="V3210" t="e">
        <f>MIN(VLOOKUP($U3210,margin_ranges!$A$5:$D$10,4,FALSE),$P3210*100)</f>
        <v>#N/A</v>
      </c>
      <c r="Y3210" s="29" t="e">
        <f t="shared" si="49"/>
        <v>#N/A</v>
      </c>
    </row>
    <row r="3211" spans="1:25" x14ac:dyDescent="0.3">
      <c r="A3211" s="8" t="s">
        <v>17</v>
      </c>
      <c r="B3211" s="8" t="s">
        <v>5672</v>
      </c>
      <c r="C3211" s="8" t="s">
        <v>5673</v>
      </c>
      <c r="D3211" s="28" t="s">
        <v>5676</v>
      </c>
      <c r="E3211" s="8" t="s">
        <v>5677</v>
      </c>
      <c r="F3211" s="24">
        <v>0.35</v>
      </c>
      <c r="G3211" s="24">
        <v>0</v>
      </c>
      <c r="H3211" s="25">
        <v>22.7288</v>
      </c>
      <c r="I3211" s="25">
        <v>7.6921999999999997</v>
      </c>
      <c r="J3211" s="15">
        <v>112</v>
      </c>
      <c r="K3211" s="15">
        <v>39</v>
      </c>
      <c r="L3211" s="13">
        <v>0.33839999999999998</v>
      </c>
      <c r="M3211" s="7">
        <v>0.48400515999999999</v>
      </c>
      <c r="N3211" s="26">
        <v>0.3</v>
      </c>
      <c r="O3211" s="27" t="s">
        <v>162</v>
      </c>
      <c r="P3211" s="8">
        <v>0.38017190109999999</v>
      </c>
      <c r="Q3211" s="24">
        <v>0.35</v>
      </c>
      <c r="R3211" t="str">
        <f>IF($Q3211*100&gt;=VLOOKUP($O3211,margin_ranges!$A$5:$C$10,2,FALSE),IF($Q3211*100&lt;=VLOOKUP($O3211,margin_ranges!$A$5:$C$10,3,FALSE)+10,"IN RANGE","ABOVE RANGE"),"BELOW RANGE")</f>
        <v>IN RANGE</v>
      </c>
      <c r="S3211">
        <f>MIN(VLOOKUP($O3211,margin_ranges!$A$5:$D$10,4,FALSE),$P3211*100)</f>
        <v>38.017190110000001</v>
      </c>
      <c r="T3211" s="29">
        <f>(1-$S3211/100)/(1-$F3211)-1</f>
        <v>-4.6418309384615442E-2</v>
      </c>
      <c r="U3211" s="19" t="str">
        <f>IF(ABS(IFERROR(T3211,0))&gt;0.05,INDEX(margin_ranges!$C$13:$C$16,MATCH($F3211*100,margin_ranges!$B$13:$B$16,1)),"")</f>
        <v/>
      </c>
      <c r="V3211" t="e">
        <f>MIN(VLOOKUP($U3211,margin_ranges!$A$5:$D$10,4,FALSE),$P3211*100)</f>
        <v>#N/A</v>
      </c>
      <c r="Y3211" s="29" t="e">
        <f t="shared" si="49"/>
        <v>#N/A</v>
      </c>
    </row>
    <row r="3212" spans="1:25" x14ac:dyDescent="0.3">
      <c r="A3212" s="8" t="s">
        <v>35</v>
      </c>
      <c r="B3212" s="8" t="s">
        <v>5682</v>
      </c>
      <c r="C3212" s="8" t="s">
        <v>34</v>
      </c>
      <c r="D3212" s="8" t="s">
        <v>34</v>
      </c>
      <c r="E3212" s="8"/>
      <c r="F3212" s="24">
        <v>0.30291720191521598</v>
      </c>
      <c r="G3212" s="24">
        <v>0</v>
      </c>
      <c r="H3212" s="25">
        <v>3.3353000000000002</v>
      </c>
      <c r="I3212" s="25">
        <v>0.38069999999999998</v>
      </c>
      <c r="J3212" s="15">
        <v>7</v>
      </c>
      <c r="K3212" s="15">
        <v>2</v>
      </c>
      <c r="L3212" s="13">
        <v>0.11409999999999999</v>
      </c>
      <c r="M3212" s="7">
        <v>0.64262664000000003</v>
      </c>
      <c r="N3212" s="26">
        <v>0.34258899999999998</v>
      </c>
      <c r="O3212" s="27"/>
      <c r="P3212" s="8">
        <v>0.46689262819999999</v>
      </c>
      <c r="Q3212" s="24">
        <v>0.3029</v>
      </c>
      <c r="R3212" t="e">
        <f>IF($Q3212*100&gt;=VLOOKUP($O3212,margin_ranges!$A$5:$C$10,2,FALSE),IF($Q3212*100&lt;=VLOOKUP($O3212,margin_ranges!$A$5:$C$10,3,FALSE)+10,"IN RANGE","ABOVE RANGE"),"BELOW RANGE")</f>
        <v>#N/A</v>
      </c>
      <c r="S3212" t="e">
        <f>MIN(VLOOKUP($O3212,margin_ranges!$A$5:$D$10,4,FALSE),$P3212*100)</f>
        <v>#N/A</v>
      </c>
      <c r="T3212" s="29" t="e">
        <f>(1-$S3212/100)/(1-$F3212)-1</f>
        <v>#N/A</v>
      </c>
      <c r="U3212" s="19" t="str">
        <f>IF(ABS(IFERROR(T3212,0))&gt;0.05,INDEX(margin_ranges!$C$13:$C$16,MATCH($F3212*100,margin_ranges!$B$13:$B$16,1)),"")</f>
        <v/>
      </c>
      <c r="V3212" t="e">
        <f>MIN(VLOOKUP($U3212,margin_ranges!$A$5:$D$10,4,FALSE),$P3212*100)</f>
        <v>#N/A</v>
      </c>
      <c r="Y3212" s="29" t="e">
        <f t="shared" si="49"/>
        <v>#N/A</v>
      </c>
    </row>
    <row r="3213" spans="1:25" x14ac:dyDescent="0.3">
      <c r="A3213" s="8" t="s">
        <v>33</v>
      </c>
      <c r="B3213" s="8" t="s">
        <v>5682</v>
      </c>
      <c r="C3213" s="8" t="s">
        <v>5683</v>
      </c>
      <c r="D3213" s="8" t="s">
        <v>34</v>
      </c>
      <c r="E3213" s="8"/>
      <c r="F3213" s="24">
        <v>0.30291720191521598</v>
      </c>
      <c r="G3213" s="24">
        <v>0</v>
      </c>
      <c r="H3213" s="25">
        <v>3.3353000000000002</v>
      </c>
      <c r="I3213" s="25">
        <v>0.38069999999999998</v>
      </c>
      <c r="J3213" s="15">
        <v>7</v>
      </c>
      <c r="K3213" s="15">
        <v>2</v>
      </c>
      <c r="L3213" s="13">
        <v>0.11409999999999999</v>
      </c>
      <c r="M3213" s="7">
        <v>0.64262664000000003</v>
      </c>
      <c r="N3213" s="26">
        <v>0.34258899999999998</v>
      </c>
      <c r="O3213" s="27"/>
      <c r="P3213" s="8">
        <v>0.46689262819999999</v>
      </c>
      <c r="Q3213" s="24">
        <v>0.3029</v>
      </c>
      <c r="R3213" t="e">
        <f>IF($Q3213*100&gt;=VLOOKUP($O3213,margin_ranges!$A$5:$C$10,2,FALSE),IF($Q3213*100&lt;=VLOOKUP($O3213,margin_ranges!$A$5:$C$10,3,FALSE)+10,"IN RANGE","ABOVE RANGE"),"BELOW RANGE")</f>
        <v>#N/A</v>
      </c>
      <c r="S3213" t="e">
        <f>MIN(VLOOKUP($O3213,margin_ranges!$A$5:$D$10,4,FALSE),$P3213*100)</f>
        <v>#N/A</v>
      </c>
      <c r="T3213" s="29" t="e">
        <f>(1-$S3213/100)/(1-$F3213)-1</f>
        <v>#N/A</v>
      </c>
      <c r="U3213" s="19" t="str">
        <f>IF(ABS(IFERROR(T3213,0))&gt;0.05,INDEX(margin_ranges!$C$13:$C$16,MATCH($F3213*100,margin_ranges!$B$13:$B$16,1)),"")</f>
        <v/>
      </c>
      <c r="V3213" t="e">
        <f>MIN(VLOOKUP($U3213,margin_ranges!$A$5:$D$10,4,FALSE),$P3213*100)</f>
        <v>#N/A</v>
      </c>
      <c r="Y3213" s="29" t="e">
        <f t="shared" si="49"/>
        <v>#N/A</v>
      </c>
    </row>
    <row r="3214" spans="1:25" x14ac:dyDescent="0.3">
      <c r="A3214" s="8" t="s">
        <v>17</v>
      </c>
      <c r="B3214" s="8" t="s">
        <v>5684</v>
      </c>
      <c r="C3214" s="8" t="s">
        <v>5685</v>
      </c>
      <c r="D3214" s="8" t="s">
        <v>5688</v>
      </c>
      <c r="E3214" s="8" t="s">
        <v>5689</v>
      </c>
      <c r="F3214" s="24">
        <v>0.20351897782511399</v>
      </c>
      <c r="G3214" s="24">
        <v>0</v>
      </c>
      <c r="H3214" s="25">
        <v>14.0701</v>
      </c>
      <c r="I3214" s="25">
        <v>1.2399</v>
      </c>
      <c r="J3214" s="15">
        <v>116</v>
      </c>
      <c r="K3214" s="15">
        <v>24</v>
      </c>
      <c r="L3214" s="13">
        <v>8.8099999999999998E-2</v>
      </c>
      <c r="M3214" s="7">
        <v>3.1262515099999999</v>
      </c>
      <c r="N3214" s="26">
        <v>2.4900000000000002</v>
      </c>
      <c r="O3214" s="27" t="s">
        <v>22</v>
      </c>
      <c r="P3214" s="8">
        <v>0.2035189778</v>
      </c>
      <c r="Q3214" s="24">
        <v>0.24</v>
      </c>
      <c r="R3214" t="str">
        <f>IF($Q3214*100&gt;=VLOOKUP($O3214,margin_ranges!$A$5:$C$10,2,FALSE),IF($Q3214*100&lt;=VLOOKUP($O3214,margin_ranges!$A$5:$C$10,3,FALSE)+10,"IN RANGE","ABOVE RANGE"),"BELOW RANGE")</f>
        <v>IN RANGE</v>
      </c>
      <c r="S3214">
        <f>MIN(VLOOKUP($O3214,margin_ranges!$A$5:$D$10,4,FALSE),$P3214*100)</f>
        <v>20.351897780000002</v>
      </c>
      <c r="T3214" s="29">
        <f>(1-$S3214/100)/(1-$F3214)-1</f>
        <v>3.1531000033169221E-11</v>
      </c>
      <c r="U3214" s="19" t="str">
        <f>IF(ABS(IFERROR(T3214,0))&gt;0.05,INDEX(margin_ranges!$C$13:$C$16,MATCH($F3214*100,margin_ranges!$B$13:$B$16,1)),"")</f>
        <v/>
      </c>
      <c r="V3214" t="e">
        <f>MIN(VLOOKUP($U3214,margin_ranges!$A$5:$D$10,4,FALSE),$P3214*100)</f>
        <v>#N/A</v>
      </c>
      <c r="Y3214" s="29" t="e">
        <f t="shared" ref="Y3214:Y3277" si="50">(1-$V3214/100)/(1-$F3214)-1</f>
        <v>#N/A</v>
      </c>
    </row>
    <row r="3215" spans="1:25" x14ac:dyDescent="0.3">
      <c r="A3215" s="8" t="s">
        <v>17</v>
      </c>
      <c r="B3215" s="8" t="s">
        <v>5684</v>
      </c>
      <c r="C3215" s="8" t="s">
        <v>5685</v>
      </c>
      <c r="D3215" s="8" t="s">
        <v>5686</v>
      </c>
      <c r="E3215" s="8" t="s">
        <v>5687</v>
      </c>
      <c r="F3215" s="24">
        <v>-5.7287243638539598E-2</v>
      </c>
      <c r="G3215" s="24">
        <v>0</v>
      </c>
      <c r="H3215" s="25">
        <v>17.145600000000002</v>
      </c>
      <c r="I3215" s="25">
        <v>2.4588999999999999</v>
      </c>
      <c r="J3215" s="15">
        <v>244</v>
      </c>
      <c r="K3215" s="15">
        <v>60</v>
      </c>
      <c r="L3215" s="13">
        <v>0.1434</v>
      </c>
      <c r="M3215" s="7">
        <v>3.30090051</v>
      </c>
      <c r="N3215" s="26">
        <v>3.49</v>
      </c>
      <c r="O3215" s="27" t="s">
        <v>22</v>
      </c>
      <c r="P3215" s="8">
        <v>-5.7287243600000003E-2</v>
      </c>
      <c r="Q3215" s="24">
        <v>0.28000000000000003</v>
      </c>
      <c r="R3215" t="str">
        <f>IF($Q3215*100&gt;=VLOOKUP($O3215,margin_ranges!$A$5:$C$10,2,FALSE),IF($Q3215*100&lt;=VLOOKUP($O3215,margin_ranges!$A$5:$C$10,3,FALSE)+10,"IN RANGE","ABOVE RANGE"),"BELOW RANGE")</f>
        <v>IN RANGE</v>
      </c>
      <c r="S3215">
        <f>MIN(VLOOKUP($O3215,margin_ranges!$A$5:$D$10,4,FALSE),$P3215*100)</f>
        <v>-5.7287243600000002</v>
      </c>
      <c r="T3215" s="29">
        <f>(1-$S3215/100)/(1-$F3215)-1</f>
        <v>-3.6451397456005452E-11</v>
      </c>
      <c r="U3215" s="19" t="str">
        <f>IF(ABS(IFERROR(T3215,0))&gt;0.05,INDEX(margin_ranges!$C$13:$C$16,MATCH($F3215*100,margin_ranges!$B$13:$B$16,1)),"")</f>
        <v/>
      </c>
      <c r="V3215" t="e">
        <f>MIN(VLOOKUP($U3215,margin_ranges!$A$5:$D$10,4,FALSE),$P3215*100)</f>
        <v>#N/A</v>
      </c>
      <c r="Y3215" s="29" t="e">
        <f t="shared" si="50"/>
        <v>#N/A</v>
      </c>
    </row>
    <row r="3216" spans="1:25" x14ac:dyDescent="0.3">
      <c r="A3216" s="8" t="s">
        <v>35</v>
      </c>
      <c r="B3216" s="8" t="s">
        <v>5690</v>
      </c>
      <c r="C3216" s="8" t="s">
        <v>34</v>
      </c>
      <c r="D3216" s="8" t="s">
        <v>34</v>
      </c>
      <c r="E3216" s="8"/>
      <c r="F3216" s="24">
        <v>0.28951307596618198</v>
      </c>
      <c r="G3216" s="24">
        <v>0.46938417999999998</v>
      </c>
      <c r="H3216" s="25">
        <v>726.22860000000003</v>
      </c>
      <c r="I3216" s="25">
        <v>390.38959999999997</v>
      </c>
      <c r="J3216" s="15">
        <v>3046</v>
      </c>
      <c r="K3216" s="15">
        <v>778</v>
      </c>
      <c r="L3216" s="13">
        <v>0.53759999999999997</v>
      </c>
      <c r="M3216" s="7">
        <v>0.26010377000000001</v>
      </c>
      <c r="N3216" s="26">
        <v>0.01</v>
      </c>
      <c r="O3216" s="27"/>
      <c r="P3216" s="8">
        <v>0.96155380629999998</v>
      </c>
      <c r="Q3216" s="24">
        <v>0.28949999999999998</v>
      </c>
      <c r="R3216" t="e">
        <f>IF($Q3216*100&gt;=VLOOKUP($O3216,margin_ranges!$A$5:$C$10,2,FALSE),IF($Q3216*100&lt;=VLOOKUP($O3216,margin_ranges!$A$5:$C$10,3,FALSE)+10,"IN RANGE","ABOVE RANGE"),"BELOW RANGE")</f>
        <v>#N/A</v>
      </c>
      <c r="S3216" t="e">
        <f>MIN(VLOOKUP($O3216,margin_ranges!$A$5:$D$10,4,FALSE),$P3216*100)</f>
        <v>#N/A</v>
      </c>
      <c r="T3216" s="29" t="e">
        <f>(1-$S3216/100)/(1-$F3216)-1</f>
        <v>#N/A</v>
      </c>
      <c r="U3216" s="19" t="str">
        <f>IF(ABS(IFERROR(T3216,0))&gt;0.05,INDEX(margin_ranges!$C$13:$C$16,MATCH($F3216*100,margin_ranges!$B$13:$B$16,1)),"")</f>
        <v/>
      </c>
      <c r="V3216" t="e">
        <f>MIN(VLOOKUP($U3216,margin_ranges!$A$5:$D$10,4,FALSE),$P3216*100)</f>
        <v>#N/A</v>
      </c>
      <c r="Y3216" s="29" t="e">
        <f t="shared" si="50"/>
        <v>#N/A</v>
      </c>
    </row>
    <row r="3217" spans="1:25" x14ac:dyDescent="0.3">
      <c r="A3217" s="8" t="s">
        <v>33</v>
      </c>
      <c r="B3217" s="8" t="s">
        <v>5690</v>
      </c>
      <c r="C3217" s="8" t="s">
        <v>5691</v>
      </c>
      <c r="D3217" s="8" t="s">
        <v>34</v>
      </c>
      <c r="E3217" s="8"/>
      <c r="F3217" s="24">
        <v>0.28951307596618198</v>
      </c>
      <c r="G3217" s="24">
        <v>0.46938417999999998</v>
      </c>
      <c r="H3217" s="25">
        <v>726.22860000000003</v>
      </c>
      <c r="I3217" s="25">
        <v>390.38959999999997</v>
      </c>
      <c r="J3217" s="15">
        <v>3046</v>
      </c>
      <c r="K3217" s="15">
        <v>778</v>
      </c>
      <c r="L3217" s="13">
        <v>0.53759999999999997</v>
      </c>
      <c r="M3217" s="7">
        <v>0.26010377000000001</v>
      </c>
      <c r="N3217" s="26">
        <v>0.01</v>
      </c>
      <c r="O3217" s="27"/>
      <c r="P3217" s="8">
        <v>0.96155380629999998</v>
      </c>
      <c r="Q3217" s="24">
        <v>0.28949999999999998</v>
      </c>
      <c r="R3217" t="e">
        <f>IF($Q3217*100&gt;=VLOOKUP($O3217,margin_ranges!$A$5:$C$10,2,FALSE),IF($Q3217*100&lt;=VLOOKUP($O3217,margin_ranges!$A$5:$C$10,3,FALSE)+10,"IN RANGE","ABOVE RANGE"),"BELOW RANGE")</f>
        <v>#N/A</v>
      </c>
      <c r="S3217" t="e">
        <f>MIN(VLOOKUP($O3217,margin_ranges!$A$5:$D$10,4,FALSE),$P3217*100)</f>
        <v>#N/A</v>
      </c>
      <c r="T3217" s="29" t="e">
        <f>(1-$S3217/100)/(1-$F3217)-1</f>
        <v>#N/A</v>
      </c>
      <c r="U3217" s="19" t="str">
        <f>IF(ABS(IFERROR(T3217,0))&gt;0.05,INDEX(margin_ranges!$C$13:$C$16,MATCH($F3217*100,margin_ranges!$B$13:$B$16,1)),"")</f>
        <v/>
      </c>
      <c r="V3217" t="e">
        <f>MIN(VLOOKUP($U3217,margin_ranges!$A$5:$D$10,4,FALSE),$P3217*100)</f>
        <v>#N/A</v>
      </c>
      <c r="Y3217" s="29" t="e">
        <f t="shared" si="50"/>
        <v>#N/A</v>
      </c>
    </row>
    <row r="3218" spans="1:25" x14ac:dyDescent="0.3">
      <c r="A3218" s="8" t="s">
        <v>17</v>
      </c>
      <c r="B3218" s="8" t="s">
        <v>5690</v>
      </c>
      <c r="C3218" s="8" t="s">
        <v>5691</v>
      </c>
      <c r="D3218" s="8" t="s">
        <v>5712</v>
      </c>
      <c r="E3218" s="8" t="s">
        <v>5713</v>
      </c>
      <c r="F3218" s="24">
        <v>0.29999999999999899</v>
      </c>
      <c r="G3218" s="24">
        <v>0</v>
      </c>
      <c r="H3218" s="25">
        <v>21.1066</v>
      </c>
      <c r="I3218" s="25">
        <v>14.396699999999999</v>
      </c>
      <c r="J3218" s="15">
        <v>38</v>
      </c>
      <c r="K3218" s="15">
        <v>11</v>
      </c>
      <c r="L3218" s="13">
        <v>0.68210000000000004</v>
      </c>
      <c r="M3218" s="7">
        <v>8.7450509999999995E-2</v>
      </c>
      <c r="N3218" s="26">
        <v>0.01</v>
      </c>
      <c r="O3218" s="27" t="s">
        <v>92</v>
      </c>
      <c r="P3218" s="8">
        <v>0.88564960849999996</v>
      </c>
      <c r="Q3218" s="24">
        <v>0.3</v>
      </c>
      <c r="R3218" t="str">
        <f>IF($Q3218*100&gt;=VLOOKUP($O3218,margin_ranges!$A$5:$C$10,2,FALSE),IF($Q3218*100&lt;=VLOOKUP($O3218,margin_ranges!$A$5:$C$10,3,FALSE)+10,"IN RANGE","ABOVE RANGE"),"BELOW RANGE")</f>
        <v>IN RANGE</v>
      </c>
      <c r="S3218">
        <f>MIN(VLOOKUP($O3218,margin_ranges!$A$5:$D$10,4,FALSE),$P3218*100)</f>
        <v>29.75</v>
      </c>
      <c r="T3218" s="29">
        <f>(1-$S3218/100)/(1-$F3218)-1</f>
        <v>3.5714285714270044E-3</v>
      </c>
      <c r="U3218" s="19" t="str">
        <f>IF(ABS(IFERROR(T3218,0))&gt;0.05,INDEX(margin_ranges!$C$13:$C$16,MATCH($F3218*100,margin_ranges!$B$13:$B$16,1)),"")</f>
        <v/>
      </c>
      <c r="V3218" t="e">
        <f>MIN(VLOOKUP($U3218,margin_ranges!$A$5:$D$10,4,FALSE),$P3218*100)</f>
        <v>#N/A</v>
      </c>
      <c r="Y3218" s="29" t="e">
        <f t="shared" si="50"/>
        <v>#N/A</v>
      </c>
    </row>
    <row r="3219" spans="1:25" x14ac:dyDescent="0.3">
      <c r="A3219" s="8" t="s">
        <v>17</v>
      </c>
      <c r="B3219" s="8" t="s">
        <v>5690</v>
      </c>
      <c r="C3219" s="8" t="s">
        <v>5691</v>
      </c>
      <c r="D3219" s="28" t="s">
        <v>5692</v>
      </c>
      <c r="E3219" s="8" t="s">
        <v>5693</v>
      </c>
      <c r="F3219" s="24">
        <v>0.28999999999999998</v>
      </c>
      <c r="G3219" s="24">
        <v>0</v>
      </c>
      <c r="H3219" s="25">
        <v>10.882</v>
      </c>
      <c r="I3219" s="25">
        <v>4.2328999999999999</v>
      </c>
      <c r="J3219" s="15">
        <v>34</v>
      </c>
      <c r="K3219" s="15">
        <v>9</v>
      </c>
      <c r="L3219" s="13">
        <v>0.38900000000000001</v>
      </c>
      <c r="M3219" s="7">
        <v>0.27059280000000002</v>
      </c>
      <c r="N3219" s="26">
        <v>0.01</v>
      </c>
      <c r="O3219" s="27" t="s">
        <v>22</v>
      </c>
      <c r="P3219" s="8">
        <v>0.9630441019</v>
      </c>
      <c r="Q3219" s="24">
        <v>0.28999999999999998</v>
      </c>
      <c r="R3219" t="str">
        <f>IF($Q3219*100&gt;=VLOOKUP($O3219,margin_ranges!$A$5:$C$10,2,FALSE),IF($Q3219*100&lt;=VLOOKUP($O3219,margin_ranges!$A$5:$C$10,3,FALSE)+10,"IN RANGE","ABOVE RANGE"),"BELOW RANGE")</f>
        <v>IN RANGE</v>
      </c>
      <c r="S3219">
        <f>MIN(VLOOKUP($O3219,margin_ranges!$A$5:$D$10,4,FALSE),$P3219*100)</f>
        <v>29.75</v>
      </c>
      <c r="T3219" s="29">
        <f>(1-$S3219/100)/(1-$F3219)-1</f>
        <v>-1.0563380281690127E-2</v>
      </c>
      <c r="U3219" s="19" t="str">
        <f>IF(ABS(IFERROR(T3219,0))&gt;0.05,INDEX(margin_ranges!$C$13:$C$16,MATCH($F3219*100,margin_ranges!$B$13:$B$16,1)),"")</f>
        <v/>
      </c>
      <c r="V3219" t="e">
        <f>MIN(VLOOKUP($U3219,margin_ranges!$A$5:$D$10,4,FALSE),$P3219*100)</f>
        <v>#N/A</v>
      </c>
      <c r="Y3219" s="29" t="e">
        <f t="shared" si="50"/>
        <v>#N/A</v>
      </c>
    </row>
    <row r="3220" spans="1:25" x14ac:dyDescent="0.3">
      <c r="A3220" s="8" t="s">
        <v>17</v>
      </c>
      <c r="B3220" s="8" t="s">
        <v>5690</v>
      </c>
      <c r="C3220" s="8" t="s">
        <v>5691</v>
      </c>
      <c r="D3220" s="8" t="s">
        <v>5696</v>
      </c>
      <c r="E3220" s="8" t="s">
        <v>5697</v>
      </c>
      <c r="F3220" s="24">
        <v>0.28999999999999998</v>
      </c>
      <c r="G3220" s="24">
        <v>0</v>
      </c>
      <c r="H3220" s="25">
        <v>12.644600000000001</v>
      </c>
      <c r="I3220" s="25">
        <v>5.8163</v>
      </c>
      <c r="J3220" s="15">
        <v>67</v>
      </c>
      <c r="K3220" s="15">
        <v>17</v>
      </c>
      <c r="L3220" s="13">
        <v>0.46</v>
      </c>
      <c r="M3220" s="7">
        <v>0.38143145000000001</v>
      </c>
      <c r="N3220" s="26">
        <v>0.01</v>
      </c>
      <c r="O3220" s="27" t="s">
        <v>22</v>
      </c>
      <c r="P3220" s="8">
        <v>0.97378296929999997</v>
      </c>
      <c r="Q3220" s="24">
        <v>0.28999999999999998</v>
      </c>
      <c r="R3220" t="str">
        <f>IF($Q3220*100&gt;=VLOOKUP($O3220,margin_ranges!$A$5:$C$10,2,FALSE),IF($Q3220*100&lt;=VLOOKUP($O3220,margin_ranges!$A$5:$C$10,3,FALSE)+10,"IN RANGE","ABOVE RANGE"),"BELOW RANGE")</f>
        <v>IN RANGE</v>
      </c>
      <c r="S3220">
        <f>MIN(VLOOKUP($O3220,margin_ranges!$A$5:$D$10,4,FALSE),$P3220*100)</f>
        <v>29.75</v>
      </c>
      <c r="T3220" s="29">
        <f>(1-$S3220/100)/(1-$F3220)-1</f>
        <v>-1.0563380281690127E-2</v>
      </c>
      <c r="U3220" s="19" t="str">
        <f>IF(ABS(IFERROR(T3220,0))&gt;0.05,INDEX(margin_ranges!$C$13:$C$16,MATCH($F3220*100,margin_ranges!$B$13:$B$16,1)),"")</f>
        <v/>
      </c>
      <c r="V3220" t="e">
        <f>MIN(VLOOKUP($U3220,margin_ranges!$A$5:$D$10,4,FALSE),$P3220*100)</f>
        <v>#N/A</v>
      </c>
      <c r="Y3220" s="29" t="e">
        <f t="shared" si="50"/>
        <v>#N/A</v>
      </c>
    </row>
    <row r="3221" spans="1:25" x14ac:dyDescent="0.3">
      <c r="A3221" s="8" t="s">
        <v>17</v>
      </c>
      <c r="B3221" s="8" t="s">
        <v>5690</v>
      </c>
      <c r="C3221" s="8" t="s">
        <v>5691</v>
      </c>
      <c r="D3221" s="8" t="s">
        <v>5698</v>
      </c>
      <c r="E3221" s="8" t="s">
        <v>5699</v>
      </c>
      <c r="F3221" s="24">
        <v>0.28999999999999998</v>
      </c>
      <c r="G3221" s="24">
        <v>0</v>
      </c>
      <c r="H3221" s="25">
        <v>33.6997</v>
      </c>
      <c r="I3221" s="25">
        <v>16.022600000000001</v>
      </c>
      <c r="J3221" s="15">
        <v>122</v>
      </c>
      <c r="K3221" s="15">
        <v>30</v>
      </c>
      <c r="L3221" s="13">
        <v>0.47549999999999998</v>
      </c>
      <c r="M3221" s="7">
        <v>0.25353875999999997</v>
      </c>
      <c r="N3221" s="26">
        <v>0.01</v>
      </c>
      <c r="O3221" s="27" t="s">
        <v>22</v>
      </c>
      <c r="P3221" s="8">
        <v>0.96055829849999996</v>
      </c>
      <c r="Q3221" s="24">
        <v>0.28999999999999998</v>
      </c>
      <c r="R3221" t="str">
        <f>IF($Q3221*100&gt;=VLOOKUP($O3221,margin_ranges!$A$5:$C$10,2,FALSE),IF($Q3221*100&lt;=VLOOKUP($O3221,margin_ranges!$A$5:$C$10,3,FALSE)+10,"IN RANGE","ABOVE RANGE"),"BELOW RANGE")</f>
        <v>IN RANGE</v>
      </c>
      <c r="S3221">
        <f>MIN(VLOOKUP($O3221,margin_ranges!$A$5:$D$10,4,FALSE),$P3221*100)</f>
        <v>29.75</v>
      </c>
      <c r="T3221" s="29">
        <f>(1-$S3221/100)/(1-$F3221)-1</f>
        <v>-1.0563380281690127E-2</v>
      </c>
      <c r="U3221" s="19" t="str">
        <f>IF(ABS(IFERROR(T3221,0))&gt;0.05,INDEX(margin_ranges!$C$13:$C$16,MATCH($F3221*100,margin_ranges!$B$13:$B$16,1)),"")</f>
        <v/>
      </c>
      <c r="V3221" t="e">
        <f>MIN(VLOOKUP($U3221,margin_ranges!$A$5:$D$10,4,FALSE),$P3221*100)</f>
        <v>#N/A</v>
      </c>
      <c r="Y3221" s="29" t="e">
        <f t="shared" si="50"/>
        <v>#N/A</v>
      </c>
    </row>
    <row r="3222" spans="1:25" x14ac:dyDescent="0.3">
      <c r="A3222" s="8" t="s">
        <v>17</v>
      </c>
      <c r="B3222" s="8" t="s">
        <v>5690</v>
      </c>
      <c r="C3222" s="8" t="s">
        <v>5691</v>
      </c>
      <c r="D3222" s="8" t="s">
        <v>5702</v>
      </c>
      <c r="E3222" s="8" t="s">
        <v>5703</v>
      </c>
      <c r="F3222" s="24">
        <v>0.28999999999999998</v>
      </c>
      <c r="G3222" s="24">
        <v>0</v>
      </c>
      <c r="H3222" s="25">
        <v>43.429900000000004</v>
      </c>
      <c r="I3222" s="25">
        <v>23.663399999999999</v>
      </c>
      <c r="J3222" s="15">
        <v>267</v>
      </c>
      <c r="K3222" s="15">
        <v>67</v>
      </c>
      <c r="L3222" s="13">
        <v>0.54490000000000005</v>
      </c>
      <c r="M3222" s="7">
        <v>0.37585779000000002</v>
      </c>
      <c r="N3222" s="26">
        <v>0.01</v>
      </c>
      <c r="O3222" s="27" t="s">
        <v>22</v>
      </c>
      <c r="P3222" s="8">
        <v>0.97339419260000004</v>
      </c>
      <c r="Q3222" s="24">
        <v>0.28999999999999998</v>
      </c>
      <c r="R3222" t="str">
        <f>IF($Q3222*100&gt;=VLOOKUP($O3222,margin_ranges!$A$5:$C$10,2,FALSE),IF($Q3222*100&lt;=VLOOKUP($O3222,margin_ranges!$A$5:$C$10,3,FALSE)+10,"IN RANGE","ABOVE RANGE"),"BELOW RANGE")</f>
        <v>IN RANGE</v>
      </c>
      <c r="S3222">
        <f>MIN(VLOOKUP($O3222,margin_ranges!$A$5:$D$10,4,FALSE),$P3222*100)</f>
        <v>29.75</v>
      </c>
      <c r="T3222" s="29">
        <f>(1-$S3222/100)/(1-$F3222)-1</f>
        <v>-1.0563380281690127E-2</v>
      </c>
      <c r="U3222" s="19" t="str">
        <f>IF(ABS(IFERROR(T3222,0))&gt;0.05,INDEX(margin_ranges!$C$13:$C$16,MATCH($F3222*100,margin_ranges!$B$13:$B$16,1)),"")</f>
        <v/>
      </c>
      <c r="V3222" t="e">
        <f>MIN(VLOOKUP($U3222,margin_ranges!$A$5:$D$10,4,FALSE),$P3222*100)</f>
        <v>#N/A</v>
      </c>
      <c r="Y3222" s="29" t="e">
        <f t="shared" si="50"/>
        <v>#N/A</v>
      </c>
    </row>
    <row r="3223" spans="1:25" x14ac:dyDescent="0.3">
      <c r="A3223" s="8" t="s">
        <v>17</v>
      </c>
      <c r="B3223" s="8" t="s">
        <v>5690</v>
      </c>
      <c r="C3223" s="8" t="s">
        <v>5691</v>
      </c>
      <c r="D3223" s="8" t="s">
        <v>5704</v>
      </c>
      <c r="E3223" s="8" t="s">
        <v>5705</v>
      </c>
      <c r="F3223" s="24">
        <v>0.28999999999999998</v>
      </c>
      <c r="G3223" s="24">
        <v>0</v>
      </c>
      <c r="H3223" s="25">
        <v>10.1845</v>
      </c>
      <c r="I3223" s="25">
        <v>3.2088000000000001</v>
      </c>
      <c r="J3223" s="15">
        <v>33</v>
      </c>
      <c r="K3223" s="15">
        <v>8</v>
      </c>
      <c r="L3223" s="13">
        <v>0.31509999999999999</v>
      </c>
      <c r="M3223" s="7">
        <v>0.34405538000000002</v>
      </c>
      <c r="N3223" s="26">
        <v>0.01</v>
      </c>
      <c r="O3223" s="27" t="s">
        <v>22</v>
      </c>
      <c r="P3223" s="8">
        <v>0.97093491200000004</v>
      </c>
      <c r="Q3223" s="24">
        <v>0.28999999999999998</v>
      </c>
      <c r="R3223" t="str">
        <f>IF($Q3223*100&gt;=VLOOKUP($O3223,margin_ranges!$A$5:$C$10,2,FALSE),IF($Q3223*100&lt;=VLOOKUP($O3223,margin_ranges!$A$5:$C$10,3,FALSE)+10,"IN RANGE","ABOVE RANGE"),"BELOW RANGE")</f>
        <v>IN RANGE</v>
      </c>
      <c r="S3223">
        <f>MIN(VLOOKUP($O3223,margin_ranges!$A$5:$D$10,4,FALSE),$P3223*100)</f>
        <v>29.75</v>
      </c>
      <c r="T3223" s="29">
        <f>(1-$S3223/100)/(1-$F3223)-1</f>
        <v>-1.0563380281690127E-2</v>
      </c>
      <c r="U3223" s="19" t="str">
        <f>IF(ABS(IFERROR(T3223,0))&gt;0.05,INDEX(margin_ranges!$C$13:$C$16,MATCH($F3223*100,margin_ranges!$B$13:$B$16,1)),"")</f>
        <v/>
      </c>
      <c r="V3223" t="e">
        <f>MIN(VLOOKUP($U3223,margin_ranges!$A$5:$D$10,4,FALSE),$P3223*100)</f>
        <v>#N/A</v>
      </c>
      <c r="Y3223" s="29" t="e">
        <f t="shared" si="50"/>
        <v>#N/A</v>
      </c>
    </row>
    <row r="3224" spans="1:25" x14ac:dyDescent="0.3">
      <c r="A3224" s="8" t="s">
        <v>17</v>
      </c>
      <c r="B3224" s="8" t="s">
        <v>5690</v>
      </c>
      <c r="C3224" s="8" t="s">
        <v>5691</v>
      </c>
      <c r="D3224" s="8" t="s">
        <v>5708</v>
      </c>
      <c r="E3224" s="8" t="s">
        <v>5709</v>
      </c>
      <c r="F3224" s="24">
        <v>0.28999999999999998</v>
      </c>
      <c r="G3224" s="24">
        <v>0</v>
      </c>
      <c r="H3224" s="25">
        <v>8.4438999999999993</v>
      </c>
      <c r="I3224" s="25">
        <v>3.4028999999999998</v>
      </c>
      <c r="J3224" s="15">
        <v>22</v>
      </c>
      <c r="K3224" s="15">
        <v>6</v>
      </c>
      <c r="L3224" s="13">
        <v>0.40300000000000002</v>
      </c>
      <c r="M3224" s="7">
        <v>0.21896725</v>
      </c>
      <c r="N3224" s="26">
        <v>0.01</v>
      </c>
      <c r="O3224" s="27" t="s">
        <v>22</v>
      </c>
      <c r="P3224" s="8">
        <v>0.95433107100000003</v>
      </c>
      <c r="Q3224" s="24">
        <v>0.28999999999999998</v>
      </c>
      <c r="R3224" t="str">
        <f>IF($Q3224*100&gt;=VLOOKUP($O3224,margin_ranges!$A$5:$C$10,2,FALSE),IF($Q3224*100&lt;=VLOOKUP($O3224,margin_ranges!$A$5:$C$10,3,FALSE)+10,"IN RANGE","ABOVE RANGE"),"BELOW RANGE")</f>
        <v>IN RANGE</v>
      </c>
      <c r="S3224">
        <f>MIN(VLOOKUP($O3224,margin_ranges!$A$5:$D$10,4,FALSE),$P3224*100)</f>
        <v>29.75</v>
      </c>
      <c r="T3224" s="29">
        <f>(1-$S3224/100)/(1-$F3224)-1</f>
        <v>-1.0563380281690127E-2</v>
      </c>
      <c r="U3224" s="19" t="str">
        <f>IF(ABS(IFERROR(T3224,0))&gt;0.05,INDEX(margin_ranges!$C$13:$C$16,MATCH($F3224*100,margin_ranges!$B$13:$B$16,1)),"")</f>
        <v/>
      </c>
      <c r="V3224" t="e">
        <f>MIN(VLOOKUP($U3224,margin_ranges!$A$5:$D$10,4,FALSE),$P3224*100)</f>
        <v>#N/A</v>
      </c>
      <c r="Y3224" s="29" t="e">
        <f t="shared" si="50"/>
        <v>#N/A</v>
      </c>
    </row>
    <row r="3225" spans="1:25" x14ac:dyDescent="0.3">
      <c r="A3225" s="8" t="s">
        <v>17</v>
      </c>
      <c r="B3225" s="8" t="s">
        <v>5690</v>
      </c>
      <c r="C3225" s="8" t="s">
        <v>5691</v>
      </c>
      <c r="D3225" s="8" t="s">
        <v>5710</v>
      </c>
      <c r="E3225" s="8" t="s">
        <v>5711</v>
      </c>
      <c r="F3225" s="24">
        <v>0.28999999999999998</v>
      </c>
      <c r="G3225" s="24">
        <v>0</v>
      </c>
      <c r="H3225" s="25">
        <v>12.6221</v>
      </c>
      <c r="I3225" s="25">
        <v>4.6383000000000001</v>
      </c>
      <c r="J3225" s="15">
        <v>53</v>
      </c>
      <c r="K3225" s="15">
        <v>14</v>
      </c>
      <c r="L3225" s="13">
        <v>0.36749999999999999</v>
      </c>
      <c r="M3225" s="7">
        <v>0.38338055999999998</v>
      </c>
      <c r="N3225" s="26">
        <v>0.01</v>
      </c>
      <c r="O3225" s="27" t="s">
        <v>22</v>
      </c>
      <c r="P3225" s="8">
        <v>0.97391625690000005</v>
      </c>
      <c r="Q3225" s="24">
        <v>0.28999999999999998</v>
      </c>
      <c r="R3225" t="str">
        <f>IF($Q3225*100&gt;=VLOOKUP($O3225,margin_ranges!$A$5:$C$10,2,FALSE),IF($Q3225*100&lt;=VLOOKUP($O3225,margin_ranges!$A$5:$C$10,3,FALSE)+10,"IN RANGE","ABOVE RANGE"),"BELOW RANGE")</f>
        <v>IN RANGE</v>
      </c>
      <c r="S3225">
        <f>MIN(VLOOKUP($O3225,margin_ranges!$A$5:$D$10,4,FALSE),$P3225*100)</f>
        <v>29.75</v>
      </c>
      <c r="T3225" s="29">
        <f>(1-$S3225/100)/(1-$F3225)-1</f>
        <v>-1.0563380281690127E-2</v>
      </c>
      <c r="U3225" s="19" t="str">
        <f>IF(ABS(IFERROR(T3225,0))&gt;0.05,INDEX(margin_ranges!$C$13:$C$16,MATCH($F3225*100,margin_ranges!$B$13:$B$16,1)),"")</f>
        <v/>
      </c>
      <c r="V3225" t="e">
        <f>MIN(VLOOKUP($U3225,margin_ranges!$A$5:$D$10,4,FALSE),$P3225*100)</f>
        <v>#N/A</v>
      </c>
      <c r="Y3225" s="29" t="e">
        <f t="shared" si="50"/>
        <v>#N/A</v>
      </c>
    </row>
    <row r="3226" spans="1:25" x14ac:dyDescent="0.3">
      <c r="A3226" s="8" t="s">
        <v>17</v>
      </c>
      <c r="B3226" s="8" t="s">
        <v>5690</v>
      </c>
      <c r="C3226" s="8" t="s">
        <v>5691</v>
      </c>
      <c r="D3226" s="8" t="s">
        <v>5716</v>
      </c>
      <c r="E3226" s="8" t="s">
        <v>5717</v>
      </c>
      <c r="F3226" s="24">
        <v>0.28999999999999998</v>
      </c>
      <c r="G3226" s="24">
        <v>1</v>
      </c>
      <c r="H3226" s="25">
        <v>67.4221</v>
      </c>
      <c r="I3226" s="25">
        <v>47.256599999999999</v>
      </c>
      <c r="J3226" s="15">
        <v>441</v>
      </c>
      <c r="K3226" s="15">
        <v>114</v>
      </c>
      <c r="L3226" s="13">
        <v>0.70089999999999997</v>
      </c>
      <c r="M3226" s="7">
        <v>0.31140067999999999</v>
      </c>
      <c r="N3226" s="26">
        <v>0.01</v>
      </c>
      <c r="O3226" s="27" t="s">
        <v>22</v>
      </c>
      <c r="P3226" s="8">
        <v>0.96788703239999996</v>
      </c>
      <c r="Q3226" s="24">
        <v>0.28999999999999998</v>
      </c>
      <c r="R3226" t="str">
        <f>IF($Q3226*100&gt;=VLOOKUP($O3226,margin_ranges!$A$5:$C$10,2,FALSE),IF($Q3226*100&lt;=VLOOKUP($O3226,margin_ranges!$A$5:$C$10,3,FALSE)+10,"IN RANGE","ABOVE RANGE"),"BELOW RANGE")</f>
        <v>IN RANGE</v>
      </c>
      <c r="S3226">
        <f>MIN(VLOOKUP($O3226,margin_ranges!$A$5:$D$10,4,FALSE),$P3226*100)</f>
        <v>29.75</v>
      </c>
      <c r="T3226" s="29">
        <f>(1-$S3226/100)/(1-$F3226)-1</f>
        <v>-1.0563380281690127E-2</v>
      </c>
      <c r="U3226" s="19" t="str">
        <f>IF(ABS(IFERROR(T3226,0))&gt;0.05,INDEX(margin_ranges!$C$13:$C$16,MATCH($F3226*100,margin_ranges!$B$13:$B$16,1)),"")</f>
        <v/>
      </c>
      <c r="V3226" t="e">
        <f>MIN(VLOOKUP($U3226,margin_ranges!$A$5:$D$10,4,FALSE),$P3226*100)</f>
        <v>#N/A</v>
      </c>
      <c r="Y3226" s="29" t="e">
        <f t="shared" si="50"/>
        <v>#N/A</v>
      </c>
    </row>
    <row r="3227" spans="1:25" x14ac:dyDescent="0.3">
      <c r="A3227" s="8" t="s">
        <v>17</v>
      </c>
      <c r="B3227" s="8" t="s">
        <v>5690</v>
      </c>
      <c r="C3227" s="8" t="s">
        <v>5691</v>
      </c>
      <c r="D3227" s="8" t="s">
        <v>5718</v>
      </c>
      <c r="E3227" s="8" t="s">
        <v>5719</v>
      </c>
      <c r="F3227" s="24">
        <v>0.28999999999999998</v>
      </c>
      <c r="G3227" s="24">
        <v>0</v>
      </c>
      <c r="H3227" s="25">
        <v>31.0822</v>
      </c>
      <c r="I3227" s="25">
        <v>15.8179</v>
      </c>
      <c r="J3227" s="15">
        <v>110</v>
      </c>
      <c r="K3227" s="15">
        <v>27</v>
      </c>
      <c r="L3227" s="13">
        <v>0.50890000000000002</v>
      </c>
      <c r="M3227" s="7">
        <v>0.23163047</v>
      </c>
      <c r="N3227" s="26">
        <v>0.01</v>
      </c>
      <c r="O3227" s="27" t="s">
        <v>22</v>
      </c>
      <c r="P3227" s="8">
        <v>0.95682778759999998</v>
      </c>
      <c r="Q3227" s="24">
        <v>0.28999999999999998</v>
      </c>
      <c r="R3227" t="str">
        <f>IF($Q3227*100&gt;=VLOOKUP($O3227,margin_ranges!$A$5:$C$10,2,FALSE),IF($Q3227*100&lt;=VLOOKUP($O3227,margin_ranges!$A$5:$C$10,3,FALSE)+10,"IN RANGE","ABOVE RANGE"),"BELOW RANGE")</f>
        <v>IN RANGE</v>
      </c>
      <c r="S3227">
        <f>MIN(VLOOKUP($O3227,margin_ranges!$A$5:$D$10,4,FALSE),$P3227*100)</f>
        <v>29.75</v>
      </c>
      <c r="T3227" s="29">
        <f>(1-$S3227/100)/(1-$F3227)-1</f>
        <v>-1.0563380281690127E-2</v>
      </c>
      <c r="U3227" s="19" t="str">
        <f>IF(ABS(IFERROR(T3227,0))&gt;0.05,INDEX(margin_ranges!$C$13:$C$16,MATCH($F3227*100,margin_ranges!$B$13:$B$16,1)),"")</f>
        <v/>
      </c>
      <c r="V3227" t="e">
        <f>MIN(VLOOKUP($U3227,margin_ranges!$A$5:$D$10,4,FALSE),$P3227*100)</f>
        <v>#N/A</v>
      </c>
      <c r="Y3227" s="29" t="e">
        <f t="shared" si="50"/>
        <v>#N/A</v>
      </c>
    </row>
    <row r="3228" spans="1:25" x14ac:dyDescent="0.3">
      <c r="A3228" s="8" t="s">
        <v>17</v>
      </c>
      <c r="B3228" s="8" t="s">
        <v>5690</v>
      </c>
      <c r="C3228" s="8" t="s">
        <v>5691</v>
      </c>
      <c r="D3228" s="8" t="s">
        <v>5720</v>
      </c>
      <c r="E3228" s="8" t="s">
        <v>5721</v>
      </c>
      <c r="F3228" s="24">
        <v>0.28999999999999998</v>
      </c>
      <c r="G3228" s="24">
        <v>1</v>
      </c>
      <c r="H3228" s="25">
        <v>67.856099999999998</v>
      </c>
      <c r="I3228" s="25">
        <v>39.675400000000003</v>
      </c>
      <c r="J3228" s="15">
        <v>370</v>
      </c>
      <c r="K3228" s="15">
        <v>96</v>
      </c>
      <c r="L3228" s="13">
        <v>0.5847</v>
      </c>
      <c r="M3228" s="7">
        <v>0.31121837000000002</v>
      </c>
      <c r="N3228" s="26">
        <v>0.01</v>
      </c>
      <c r="O3228" s="27" t="s">
        <v>22</v>
      </c>
      <c r="P3228" s="8">
        <v>0.9678682207</v>
      </c>
      <c r="Q3228" s="24">
        <v>0.28999999999999998</v>
      </c>
      <c r="R3228" t="str">
        <f>IF($Q3228*100&gt;=VLOOKUP($O3228,margin_ranges!$A$5:$C$10,2,FALSE),IF($Q3228*100&lt;=VLOOKUP($O3228,margin_ranges!$A$5:$C$10,3,FALSE)+10,"IN RANGE","ABOVE RANGE"),"BELOW RANGE")</f>
        <v>IN RANGE</v>
      </c>
      <c r="S3228">
        <f>MIN(VLOOKUP($O3228,margin_ranges!$A$5:$D$10,4,FALSE),$P3228*100)</f>
        <v>29.75</v>
      </c>
      <c r="T3228" s="29">
        <f>(1-$S3228/100)/(1-$F3228)-1</f>
        <v>-1.0563380281690127E-2</v>
      </c>
      <c r="U3228" s="19" t="str">
        <f>IF(ABS(IFERROR(T3228,0))&gt;0.05,INDEX(margin_ranges!$C$13:$C$16,MATCH($F3228*100,margin_ranges!$B$13:$B$16,1)),"")</f>
        <v/>
      </c>
      <c r="V3228" t="e">
        <f>MIN(VLOOKUP($U3228,margin_ranges!$A$5:$D$10,4,FALSE),$P3228*100)</f>
        <v>#N/A</v>
      </c>
      <c r="Y3228" s="29" t="e">
        <f t="shared" si="50"/>
        <v>#N/A</v>
      </c>
    </row>
    <row r="3229" spans="1:25" x14ac:dyDescent="0.3">
      <c r="A3229" s="8" t="s">
        <v>17</v>
      </c>
      <c r="B3229" s="8" t="s">
        <v>5690</v>
      </c>
      <c r="C3229" s="8" t="s">
        <v>5691</v>
      </c>
      <c r="D3229" s="8" t="s">
        <v>5722</v>
      </c>
      <c r="E3229" s="8" t="s">
        <v>5723</v>
      </c>
      <c r="F3229" s="24">
        <v>0.28999999999999998</v>
      </c>
      <c r="G3229" s="24">
        <v>1</v>
      </c>
      <c r="H3229" s="25">
        <v>50.272100000000002</v>
      </c>
      <c r="I3229" s="25">
        <v>30.5701</v>
      </c>
      <c r="J3229" s="15">
        <v>182</v>
      </c>
      <c r="K3229" s="15">
        <v>47</v>
      </c>
      <c r="L3229" s="13">
        <v>0.60809999999999997</v>
      </c>
      <c r="M3229" s="7">
        <v>0.19836582</v>
      </c>
      <c r="N3229" s="26">
        <v>0.01</v>
      </c>
      <c r="O3229" s="27" t="s">
        <v>22</v>
      </c>
      <c r="P3229" s="8">
        <v>0.94958808809999995</v>
      </c>
      <c r="Q3229" s="24">
        <v>0.28999999999999998</v>
      </c>
      <c r="R3229" t="str">
        <f>IF($Q3229*100&gt;=VLOOKUP($O3229,margin_ranges!$A$5:$C$10,2,FALSE),IF($Q3229*100&lt;=VLOOKUP($O3229,margin_ranges!$A$5:$C$10,3,FALSE)+10,"IN RANGE","ABOVE RANGE"),"BELOW RANGE")</f>
        <v>IN RANGE</v>
      </c>
      <c r="S3229">
        <f>MIN(VLOOKUP($O3229,margin_ranges!$A$5:$D$10,4,FALSE),$P3229*100)</f>
        <v>29.75</v>
      </c>
      <c r="T3229" s="29">
        <f>(1-$S3229/100)/(1-$F3229)-1</f>
        <v>-1.0563380281690127E-2</v>
      </c>
      <c r="U3229" s="19" t="str">
        <f>IF(ABS(IFERROR(T3229,0))&gt;0.05,INDEX(margin_ranges!$C$13:$C$16,MATCH($F3229*100,margin_ranges!$B$13:$B$16,1)),"")</f>
        <v/>
      </c>
      <c r="V3229" t="e">
        <f>MIN(VLOOKUP($U3229,margin_ranges!$A$5:$D$10,4,FALSE),$P3229*100)</f>
        <v>#N/A</v>
      </c>
      <c r="Y3229" s="29" t="e">
        <f t="shared" si="50"/>
        <v>#N/A</v>
      </c>
    </row>
    <row r="3230" spans="1:25" x14ac:dyDescent="0.3">
      <c r="A3230" s="8" t="s">
        <v>17</v>
      </c>
      <c r="B3230" s="8" t="s">
        <v>5690</v>
      </c>
      <c r="C3230" s="8" t="s">
        <v>5691</v>
      </c>
      <c r="D3230" s="8" t="s">
        <v>5724</v>
      </c>
      <c r="E3230" s="8" t="s">
        <v>5725</v>
      </c>
      <c r="F3230" s="24">
        <v>0.28999999999999998</v>
      </c>
      <c r="G3230" s="24">
        <v>1</v>
      </c>
      <c r="H3230" s="25">
        <v>67.056799999999996</v>
      </c>
      <c r="I3230" s="25">
        <v>37.754300000000001</v>
      </c>
      <c r="J3230" s="15">
        <v>300</v>
      </c>
      <c r="K3230" s="15">
        <v>78</v>
      </c>
      <c r="L3230" s="13">
        <v>0.56299999999999994</v>
      </c>
      <c r="M3230" s="7">
        <v>0.26474118000000002</v>
      </c>
      <c r="N3230" s="26">
        <v>0.01</v>
      </c>
      <c r="O3230" s="27" t="s">
        <v>22</v>
      </c>
      <c r="P3230" s="8">
        <v>0.9622272596</v>
      </c>
      <c r="Q3230" s="24">
        <v>0.28999999999999998</v>
      </c>
      <c r="R3230" t="str">
        <f>IF($Q3230*100&gt;=VLOOKUP($O3230,margin_ranges!$A$5:$C$10,2,FALSE),IF($Q3230*100&lt;=VLOOKUP($O3230,margin_ranges!$A$5:$C$10,3,FALSE)+10,"IN RANGE","ABOVE RANGE"),"BELOW RANGE")</f>
        <v>IN RANGE</v>
      </c>
      <c r="S3230">
        <f>MIN(VLOOKUP($O3230,margin_ranges!$A$5:$D$10,4,FALSE),$P3230*100)</f>
        <v>29.75</v>
      </c>
      <c r="T3230" s="29">
        <f>(1-$S3230/100)/(1-$F3230)-1</f>
        <v>-1.0563380281690127E-2</v>
      </c>
      <c r="U3230" s="19" t="str">
        <f>IF(ABS(IFERROR(T3230,0))&gt;0.05,INDEX(margin_ranges!$C$13:$C$16,MATCH($F3230*100,margin_ranges!$B$13:$B$16,1)),"")</f>
        <v/>
      </c>
      <c r="V3230" t="e">
        <f>MIN(VLOOKUP($U3230,margin_ranges!$A$5:$D$10,4,FALSE),$P3230*100)</f>
        <v>#N/A</v>
      </c>
      <c r="Y3230" s="29" t="e">
        <f t="shared" si="50"/>
        <v>#N/A</v>
      </c>
    </row>
    <row r="3231" spans="1:25" x14ac:dyDescent="0.3">
      <c r="A3231" s="8" t="s">
        <v>17</v>
      </c>
      <c r="B3231" s="8" t="s">
        <v>5690</v>
      </c>
      <c r="C3231" s="8" t="s">
        <v>5691</v>
      </c>
      <c r="D3231" s="8" t="s">
        <v>5726</v>
      </c>
      <c r="E3231" s="8" t="s">
        <v>5727</v>
      </c>
      <c r="F3231" s="24">
        <v>0.28999999999999998</v>
      </c>
      <c r="G3231" s="24">
        <v>0</v>
      </c>
      <c r="H3231" s="25">
        <v>10.5648</v>
      </c>
      <c r="I3231" s="25">
        <v>4.3365999999999998</v>
      </c>
      <c r="J3231" s="15">
        <v>41</v>
      </c>
      <c r="K3231" s="15">
        <v>10</v>
      </c>
      <c r="L3231" s="13">
        <v>0.41049999999999998</v>
      </c>
      <c r="M3231" s="7">
        <v>0.31776914000000001</v>
      </c>
      <c r="N3231" s="26">
        <v>0.01</v>
      </c>
      <c r="O3231" s="27" t="s">
        <v>22</v>
      </c>
      <c r="P3231" s="8">
        <v>0.96853061309999999</v>
      </c>
      <c r="Q3231" s="24">
        <v>0.28999999999999998</v>
      </c>
      <c r="R3231" t="str">
        <f>IF($Q3231*100&gt;=VLOOKUP($O3231,margin_ranges!$A$5:$C$10,2,FALSE),IF($Q3231*100&lt;=VLOOKUP($O3231,margin_ranges!$A$5:$C$10,3,FALSE)+10,"IN RANGE","ABOVE RANGE"),"BELOW RANGE")</f>
        <v>IN RANGE</v>
      </c>
      <c r="S3231">
        <f>MIN(VLOOKUP($O3231,margin_ranges!$A$5:$D$10,4,FALSE),$P3231*100)</f>
        <v>29.75</v>
      </c>
      <c r="T3231" s="29">
        <f>(1-$S3231/100)/(1-$F3231)-1</f>
        <v>-1.0563380281690127E-2</v>
      </c>
      <c r="U3231" s="19" t="str">
        <f>IF(ABS(IFERROR(T3231,0))&gt;0.05,INDEX(margin_ranges!$C$13:$C$16,MATCH($F3231*100,margin_ranges!$B$13:$B$16,1)),"")</f>
        <v/>
      </c>
      <c r="V3231" t="e">
        <f>MIN(VLOOKUP($U3231,margin_ranges!$A$5:$D$10,4,FALSE),$P3231*100)</f>
        <v>#N/A</v>
      </c>
      <c r="Y3231" s="29" t="e">
        <f t="shared" si="50"/>
        <v>#N/A</v>
      </c>
    </row>
    <row r="3232" spans="1:25" x14ac:dyDescent="0.3">
      <c r="A3232" s="8" t="s">
        <v>17</v>
      </c>
      <c r="B3232" s="8" t="s">
        <v>5690</v>
      </c>
      <c r="C3232" s="8" t="s">
        <v>5691</v>
      </c>
      <c r="D3232" s="8" t="s">
        <v>5732</v>
      </c>
      <c r="E3232" s="8" t="s">
        <v>5733</v>
      </c>
      <c r="F3232" s="24">
        <v>0.28999999999999998</v>
      </c>
      <c r="G3232" s="24">
        <v>1</v>
      </c>
      <c r="H3232" s="25">
        <v>45.587200000000003</v>
      </c>
      <c r="I3232" s="25">
        <v>19.522300000000001</v>
      </c>
      <c r="J3232" s="15">
        <v>136</v>
      </c>
      <c r="K3232" s="15">
        <v>35</v>
      </c>
      <c r="L3232" s="13">
        <v>0.42820000000000003</v>
      </c>
      <c r="M3232" s="7">
        <v>0.23252986</v>
      </c>
      <c r="N3232" s="26">
        <v>0.01</v>
      </c>
      <c r="O3232" s="27" t="s">
        <v>22</v>
      </c>
      <c r="P3232" s="8">
        <v>0.95699476969999997</v>
      </c>
      <c r="Q3232" s="24">
        <v>0.28999999999999998</v>
      </c>
      <c r="R3232" t="str">
        <f>IF($Q3232*100&gt;=VLOOKUP($O3232,margin_ranges!$A$5:$C$10,2,FALSE),IF($Q3232*100&lt;=VLOOKUP($O3232,margin_ranges!$A$5:$C$10,3,FALSE)+10,"IN RANGE","ABOVE RANGE"),"BELOW RANGE")</f>
        <v>IN RANGE</v>
      </c>
      <c r="S3232">
        <f>MIN(VLOOKUP($O3232,margin_ranges!$A$5:$D$10,4,FALSE),$P3232*100)</f>
        <v>29.75</v>
      </c>
      <c r="T3232" s="29">
        <f>(1-$S3232/100)/(1-$F3232)-1</f>
        <v>-1.0563380281690127E-2</v>
      </c>
      <c r="U3232" s="19" t="str">
        <f>IF(ABS(IFERROR(T3232,0))&gt;0.05,INDEX(margin_ranges!$C$13:$C$16,MATCH($F3232*100,margin_ranges!$B$13:$B$16,1)),"")</f>
        <v/>
      </c>
      <c r="V3232" t="e">
        <f>MIN(VLOOKUP($U3232,margin_ranges!$A$5:$D$10,4,FALSE),$P3232*100)</f>
        <v>#N/A</v>
      </c>
      <c r="Y3232" s="29" t="e">
        <f t="shared" si="50"/>
        <v>#N/A</v>
      </c>
    </row>
    <row r="3233" spans="1:25" x14ac:dyDescent="0.3">
      <c r="A3233" s="8" t="s">
        <v>17</v>
      </c>
      <c r="B3233" s="8" t="s">
        <v>5690</v>
      </c>
      <c r="C3233" s="8" t="s">
        <v>5691</v>
      </c>
      <c r="D3233" s="8" t="s">
        <v>5734</v>
      </c>
      <c r="E3233" s="8" t="s">
        <v>5735</v>
      </c>
      <c r="F3233" s="24">
        <v>0.28999999999999998</v>
      </c>
      <c r="G3233" s="24">
        <v>0</v>
      </c>
      <c r="H3233" s="25">
        <v>43.710099999999997</v>
      </c>
      <c r="I3233" s="25">
        <v>22.784600000000001</v>
      </c>
      <c r="J3233" s="15">
        <v>202</v>
      </c>
      <c r="K3233" s="15">
        <v>50</v>
      </c>
      <c r="L3233" s="13">
        <v>0.52129999999999999</v>
      </c>
      <c r="M3233" s="7">
        <v>0.29494678000000002</v>
      </c>
      <c r="N3233" s="26">
        <v>0.01</v>
      </c>
      <c r="O3233" s="27" t="s">
        <v>22</v>
      </c>
      <c r="P3233" s="8">
        <v>0.96609557879999997</v>
      </c>
      <c r="Q3233" s="24">
        <v>0.28999999999999998</v>
      </c>
      <c r="R3233" t="str">
        <f>IF($Q3233*100&gt;=VLOOKUP($O3233,margin_ranges!$A$5:$C$10,2,FALSE),IF($Q3233*100&lt;=VLOOKUP($O3233,margin_ranges!$A$5:$C$10,3,FALSE)+10,"IN RANGE","ABOVE RANGE"),"BELOW RANGE")</f>
        <v>IN RANGE</v>
      </c>
      <c r="S3233">
        <f>MIN(VLOOKUP($O3233,margin_ranges!$A$5:$D$10,4,FALSE),$P3233*100)</f>
        <v>29.75</v>
      </c>
      <c r="T3233" s="29">
        <f>(1-$S3233/100)/(1-$F3233)-1</f>
        <v>-1.0563380281690127E-2</v>
      </c>
      <c r="U3233" s="19" t="str">
        <f>IF(ABS(IFERROR(T3233,0))&gt;0.05,INDEX(margin_ranges!$C$13:$C$16,MATCH($F3233*100,margin_ranges!$B$13:$B$16,1)),"")</f>
        <v/>
      </c>
      <c r="V3233" t="e">
        <f>MIN(VLOOKUP($U3233,margin_ranges!$A$5:$D$10,4,FALSE),$P3233*100)</f>
        <v>#N/A</v>
      </c>
      <c r="Y3233" s="29" t="e">
        <f t="shared" si="50"/>
        <v>#N/A</v>
      </c>
    </row>
    <row r="3234" spans="1:25" x14ac:dyDescent="0.3">
      <c r="A3234" s="8" t="s">
        <v>17</v>
      </c>
      <c r="B3234" s="8" t="s">
        <v>5690</v>
      </c>
      <c r="C3234" s="8" t="s">
        <v>5691</v>
      </c>
      <c r="D3234" s="8" t="s">
        <v>5736</v>
      </c>
      <c r="E3234" s="8" t="s">
        <v>5737</v>
      </c>
      <c r="F3234" s="24">
        <v>0.28999999999999998</v>
      </c>
      <c r="G3234" s="24">
        <v>0</v>
      </c>
      <c r="H3234" s="25">
        <v>34.304099999999998</v>
      </c>
      <c r="I3234" s="25">
        <v>12.091100000000001</v>
      </c>
      <c r="J3234" s="15">
        <v>84</v>
      </c>
      <c r="K3234" s="15">
        <v>22</v>
      </c>
      <c r="L3234" s="13">
        <v>0.35249999999999998</v>
      </c>
      <c r="M3234" s="7">
        <v>0.23087029000000001</v>
      </c>
      <c r="N3234" s="26">
        <v>0.01</v>
      </c>
      <c r="O3234" s="27" t="s">
        <v>22</v>
      </c>
      <c r="P3234" s="8">
        <v>0.9566856359</v>
      </c>
      <c r="Q3234" s="24">
        <v>0.28999999999999998</v>
      </c>
      <c r="R3234" t="str">
        <f>IF($Q3234*100&gt;=VLOOKUP($O3234,margin_ranges!$A$5:$C$10,2,FALSE),IF($Q3234*100&lt;=VLOOKUP($O3234,margin_ranges!$A$5:$C$10,3,FALSE)+10,"IN RANGE","ABOVE RANGE"),"BELOW RANGE")</f>
        <v>IN RANGE</v>
      </c>
      <c r="S3234">
        <f>MIN(VLOOKUP($O3234,margin_ranges!$A$5:$D$10,4,FALSE),$P3234*100)</f>
        <v>29.75</v>
      </c>
      <c r="T3234" s="29">
        <f>(1-$S3234/100)/(1-$F3234)-1</f>
        <v>-1.0563380281690127E-2</v>
      </c>
      <c r="U3234" s="19" t="str">
        <f>IF(ABS(IFERROR(T3234,0))&gt;0.05,INDEX(margin_ranges!$C$13:$C$16,MATCH($F3234*100,margin_ranges!$B$13:$B$16,1)),"")</f>
        <v/>
      </c>
      <c r="V3234" t="e">
        <f>MIN(VLOOKUP($U3234,margin_ranges!$A$5:$D$10,4,FALSE),$P3234*100)</f>
        <v>#N/A</v>
      </c>
      <c r="Y3234" s="29" t="e">
        <f t="shared" si="50"/>
        <v>#N/A</v>
      </c>
    </row>
    <row r="3235" spans="1:25" x14ac:dyDescent="0.3">
      <c r="A3235" s="8" t="s">
        <v>17</v>
      </c>
      <c r="B3235" s="8" t="s">
        <v>5690</v>
      </c>
      <c r="C3235" s="8" t="s">
        <v>5691</v>
      </c>
      <c r="D3235" s="8" t="s">
        <v>5738</v>
      </c>
      <c r="E3235" s="8" t="s">
        <v>5739</v>
      </c>
      <c r="F3235" s="24">
        <v>0.28999999999999998</v>
      </c>
      <c r="G3235" s="24">
        <v>0</v>
      </c>
      <c r="H3235" s="25">
        <v>12.6526</v>
      </c>
      <c r="I3235" s="25">
        <v>6.1264000000000003</v>
      </c>
      <c r="J3235" s="15">
        <v>62</v>
      </c>
      <c r="K3235" s="15">
        <v>16</v>
      </c>
      <c r="L3235" s="13">
        <v>0.48420000000000002</v>
      </c>
      <c r="M3235" s="7">
        <v>0.33541723000000001</v>
      </c>
      <c r="N3235" s="26">
        <v>0.01</v>
      </c>
      <c r="O3235" s="27" t="s">
        <v>22</v>
      </c>
      <c r="P3235" s="8">
        <v>0.97018638509999999</v>
      </c>
      <c r="Q3235" s="24">
        <v>0.28999999999999998</v>
      </c>
      <c r="R3235" t="str">
        <f>IF($Q3235*100&gt;=VLOOKUP($O3235,margin_ranges!$A$5:$C$10,2,FALSE),IF($Q3235*100&lt;=VLOOKUP($O3235,margin_ranges!$A$5:$C$10,3,FALSE)+10,"IN RANGE","ABOVE RANGE"),"BELOW RANGE")</f>
        <v>IN RANGE</v>
      </c>
      <c r="S3235">
        <f>MIN(VLOOKUP($O3235,margin_ranges!$A$5:$D$10,4,FALSE),$P3235*100)</f>
        <v>29.75</v>
      </c>
      <c r="T3235" s="29">
        <f>(1-$S3235/100)/(1-$F3235)-1</f>
        <v>-1.0563380281690127E-2</v>
      </c>
      <c r="U3235" s="19" t="str">
        <f>IF(ABS(IFERROR(T3235,0))&gt;0.05,INDEX(margin_ranges!$C$13:$C$16,MATCH($F3235*100,margin_ranges!$B$13:$B$16,1)),"")</f>
        <v/>
      </c>
      <c r="V3235" t="e">
        <f>MIN(VLOOKUP($U3235,margin_ranges!$A$5:$D$10,4,FALSE),$P3235*100)</f>
        <v>#N/A</v>
      </c>
      <c r="Y3235" s="29" t="e">
        <f t="shared" si="50"/>
        <v>#N/A</v>
      </c>
    </row>
    <row r="3236" spans="1:25" x14ac:dyDescent="0.3">
      <c r="A3236" s="8" t="s">
        <v>17</v>
      </c>
      <c r="B3236" s="8" t="s">
        <v>5690</v>
      </c>
      <c r="C3236" s="8" t="s">
        <v>5691</v>
      </c>
      <c r="D3236" s="8" t="s">
        <v>5706</v>
      </c>
      <c r="E3236" s="8" t="s">
        <v>5707</v>
      </c>
      <c r="F3236" s="24">
        <v>0.28999999999999898</v>
      </c>
      <c r="G3236" s="24">
        <v>0</v>
      </c>
      <c r="H3236" s="25">
        <v>20.960799999999999</v>
      </c>
      <c r="I3236" s="25">
        <v>11.0078</v>
      </c>
      <c r="J3236" s="15">
        <v>91</v>
      </c>
      <c r="K3236" s="15">
        <v>23</v>
      </c>
      <c r="L3236" s="13">
        <v>0.5252</v>
      </c>
      <c r="M3236" s="7">
        <v>0.27492230000000001</v>
      </c>
      <c r="N3236" s="26">
        <v>0.01</v>
      </c>
      <c r="O3236" s="27" t="s">
        <v>22</v>
      </c>
      <c r="P3236" s="8">
        <v>0.96362608569999997</v>
      </c>
      <c r="Q3236" s="24">
        <v>0.28999999999999998</v>
      </c>
      <c r="R3236" t="str">
        <f>IF($Q3236*100&gt;=VLOOKUP($O3236,margin_ranges!$A$5:$C$10,2,FALSE),IF($Q3236*100&lt;=VLOOKUP($O3236,margin_ranges!$A$5:$C$10,3,FALSE)+10,"IN RANGE","ABOVE RANGE"),"BELOW RANGE")</f>
        <v>IN RANGE</v>
      </c>
      <c r="S3236">
        <f>MIN(VLOOKUP($O3236,margin_ranges!$A$5:$D$10,4,FALSE),$P3236*100)</f>
        <v>29.75</v>
      </c>
      <c r="T3236" s="29">
        <f>(1-$S3236/100)/(1-$F3236)-1</f>
        <v>-1.056338028169157E-2</v>
      </c>
      <c r="U3236" s="19" t="str">
        <f>IF(ABS(IFERROR(T3236,0))&gt;0.05,INDEX(margin_ranges!$C$13:$C$16,MATCH($F3236*100,margin_ranges!$B$13:$B$16,1)),"")</f>
        <v/>
      </c>
      <c r="V3236" t="e">
        <f>MIN(VLOOKUP($U3236,margin_ranges!$A$5:$D$10,4,FALSE),$P3236*100)</f>
        <v>#N/A</v>
      </c>
      <c r="Y3236" s="29" t="e">
        <f t="shared" si="50"/>
        <v>#N/A</v>
      </c>
    </row>
    <row r="3237" spans="1:25" x14ac:dyDescent="0.3">
      <c r="A3237" s="8" t="s">
        <v>17</v>
      </c>
      <c r="B3237" s="8" t="s">
        <v>5690</v>
      </c>
      <c r="C3237" s="8" t="s">
        <v>5691</v>
      </c>
      <c r="D3237" s="8" t="s">
        <v>5714</v>
      </c>
      <c r="E3237" s="8" t="s">
        <v>5715</v>
      </c>
      <c r="F3237" s="24">
        <v>0.28999999999999898</v>
      </c>
      <c r="G3237" s="24">
        <v>0</v>
      </c>
      <c r="H3237" s="25">
        <v>35.913600000000002</v>
      </c>
      <c r="I3237" s="25">
        <v>21.9053</v>
      </c>
      <c r="J3237" s="15">
        <v>170</v>
      </c>
      <c r="K3237" s="15">
        <v>42</v>
      </c>
      <c r="L3237" s="13">
        <v>0.6099</v>
      </c>
      <c r="M3237" s="7">
        <v>0.25823512999999998</v>
      </c>
      <c r="N3237" s="26">
        <v>0.01</v>
      </c>
      <c r="O3237" s="27" t="s">
        <v>22</v>
      </c>
      <c r="P3237" s="8">
        <v>0.96127560170000004</v>
      </c>
      <c r="Q3237" s="24">
        <v>0.28999999999999998</v>
      </c>
      <c r="R3237" t="str">
        <f>IF($Q3237*100&gt;=VLOOKUP($O3237,margin_ranges!$A$5:$C$10,2,FALSE),IF($Q3237*100&lt;=VLOOKUP($O3237,margin_ranges!$A$5:$C$10,3,FALSE)+10,"IN RANGE","ABOVE RANGE"),"BELOW RANGE")</f>
        <v>IN RANGE</v>
      </c>
      <c r="S3237">
        <f>MIN(VLOOKUP($O3237,margin_ranges!$A$5:$D$10,4,FALSE),$P3237*100)</f>
        <v>29.75</v>
      </c>
      <c r="T3237" s="29">
        <f>(1-$S3237/100)/(1-$F3237)-1</f>
        <v>-1.056338028169157E-2</v>
      </c>
      <c r="U3237" s="19" t="str">
        <f>IF(ABS(IFERROR(T3237,0))&gt;0.05,INDEX(margin_ranges!$C$13:$C$16,MATCH($F3237*100,margin_ranges!$B$13:$B$16,1)),"")</f>
        <v/>
      </c>
      <c r="V3237" t="e">
        <f>MIN(VLOOKUP($U3237,margin_ranges!$A$5:$D$10,4,FALSE),$P3237*100)</f>
        <v>#N/A</v>
      </c>
      <c r="Y3237" s="29" t="e">
        <f t="shared" si="50"/>
        <v>#N/A</v>
      </c>
    </row>
    <row r="3238" spans="1:25" x14ac:dyDescent="0.3">
      <c r="A3238" s="8" t="s">
        <v>17</v>
      </c>
      <c r="B3238" s="8" t="s">
        <v>5690</v>
      </c>
      <c r="C3238" s="8" t="s">
        <v>5691</v>
      </c>
      <c r="D3238" s="8" t="s">
        <v>5730</v>
      </c>
      <c r="E3238" s="8" t="s">
        <v>5731</v>
      </c>
      <c r="F3238" s="24">
        <v>0.28999999999999898</v>
      </c>
      <c r="G3238" s="24">
        <v>0</v>
      </c>
      <c r="H3238" s="25">
        <v>43.079900000000002</v>
      </c>
      <c r="I3238" s="25">
        <v>20.761399999999998</v>
      </c>
      <c r="J3238" s="15">
        <v>175</v>
      </c>
      <c r="K3238" s="15">
        <v>44</v>
      </c>
      <c r="L3238" s="13">
        <v>0.4819</v>
      </c>
      <c r="M3238" s="7">
        <v>0.28083946999999998</v>
      </c>
      <c r="N3238" s="26">
        <v>0.01</v>
      </c>
      <c r="O3238" s="27" t="s">
        <v>22</v>
      </c>
      <c r="P3238" s="8">
        <v>0.9643924693</v>
      </c>
      <c r="Q3238" s="24">
        <v>0.28999999999999998</v>
      </c>
      <c r="R3238" t="str">
        <f>IF($Q3238*100&gt;=VLOOKUP($O3238,margin_ranges!$A$5:$C$10,2,FALSE),IF($Q3238*100&lt;=VLOOKUP($O3238,margin_ranges!$A$5:$C$10,3,FALSE)+10,"IN RANGE","ABOVE RANGE"),"BELOW RANGE")</f>
        <v>IN RANGE</v>
      </c>
      <c r="S3238">
        <f>MIN(VLOOKUP($O3238,margin_ranges!$A$5:$D$10,4,FALSE),$P3238*100)</f>
        <v>29.75</v>
      </c>
      <c r="T3238" s="29">
        <f>(1-$S3238/100)/(1-$F3238)-1</f>
        <v>-1.056338028169157E-2</v>
      </c>
      <c r="U3238" s="19" t="str">
        <f>IF(ABS(IFERROR(T3238,0))&gt;0.05,INDEX(margin_ranges!$C$13:$C$16,MATCH($F3238*100,margin_ranges!$B$13:$B$16,1)),"")</f>
        <v/>
      </c>
      <c r="V3238" t="e">
        <f>MIN(VLOOKUP($U3238,margin_ranges!$A$5:$D$10,4,FALSE),$P3238*100)</f>
        <v>#N/A</v>
      </c>
      <c r="Y3238" s="29" t="e">
        <f t="shared" si="50"/>
        <v>#N/A</v>
      </c>
    </row>
    <row r="3239" spans="1:25" x14ac:dyDescent="0.3">
      <c r="A3239" s="8" t="s">
        <v>17</v>
      </c>
      <c r="B3239" s="8" t="s">
        <v>5690</v>
      </c>
      <c r="C3239" s="8" t="s">
        <v>5691</v>
      </c>
      <c r="D3239" s="8" t="s">
        <v>5700</v>
      </c>
      <c r="E3239" s="8" t="s">
        <v>5701</v>
      </c>
      <c r="F3239" s="24">
        <v>0.25</v>
      </c>
      <c r="G3239" s="24">
        <v>0</v>
      </c>
      <c r="H3239" s="25">
        <v>11.1564</v>
      </c>
      <c r="I3239" s="25">
        <v>5.9317000000000002</v>
      </c>
      <c r="J3239" s="15">
        <v>7</v>
      </c>
      <c r="K3239" s="15">
        <v>2</v>
      </c>
      <c r="L3239" s="13">
        <v>0.53169999999999995</v>
      </c>
      <c r="M3239" s="7">
        <v>3.8707190000000002E-2</v>
      </c>
      <c r="N3239" s="26">
        <v>0.01</v>
      </c>
      <c r="O3239" s="27" t="s">
        <v>92</v>
      </c>
      <c r="P3239" s="8">
        <v>0.74165007469999999</v>
      </c>
      <c r="Q3239" s="24">
        <v>0.25</v>
      </c>
      <c r="R3239" t="str">
        <f>IF($Q3239*100&gt;=VLOOKUP($O3239,margin_ranges!$A$5:$C$10,2,FALSE),IF($Q3239*100&lt;=VLOOKUP($O3239,margin_ranges!$A$5:$C$10,3,FALSE)+10,"IN RANGE","ABOVE RANGE"),"BELOW RANGE")</f>
        <v>IN RANGE</v>
      </c>
      <c r="S3239">
        <f>MIN(VLOOKUP($O3239,margin_ranges!$A$5:$D$10,4,FALSE),$P3239*100)</f>
        <v>29.75</v>
      </c>
      <c r="T3239" s="29">
        <f>(1-$S3239/100)/(1-$F3239)-1</f>
        <v>-6.3333333333333353E-2</v>
      </c>
      <c r="U3239" s="19" t="str">
        <f>IF(ABS(IFERROR(T3239,0))&gt;0.05,INDEX(margin_ranges!$C$13:$C$16,MATCH($F3239*100,margin_ranges!$B$13:$B$16,1)),"")</f>
        <v>Balanced (Type B)</v>
      </c>
      <c r="V3239">
        <f>MIN(VLOOKUP($U3239,margin_ranges!$A$5:$D$10,4,FALSE),$P3239*100)</f>
        <v>29.75</v>
      </c>
      <c r="Y3239" s="29">
        <f t="shared" si="50"/>
        <v>-6.3333333333333353E-2</v>
      </c>
    </row>
    <row r="3240" spans="1:25" x14ac:dyDescent="0.3">
      <c r="A3240" s="8" t="s">
        <v>17</v>
      </c>
      <c r="B3240" s="8" t="s">
        <v>5690</v>
      </c>
      <c r="C3240" s="8" t="s">
        <v>5691</v>
      </c>
      <c r="D3240" s="8" t="s">
        <v>5694</v>
      </c>
      <c r="E3240" s="8" t="s">
        <v>5695</v>
      </c>
      <c r="F3240" s="24">
        <v>0.249999999999999</v>
      </c>
      <c r="G3240" s="24">
        <v>0</v>
      </c>
      <c r="H3240" s="25">
        <v>10.301399999999999</v>
      </c>
      <c r="I3240" s="25">
        <v>5.8803999999999998</v>
      </c>
      <c r="J3240" s="15">
        <v>8</v>
      </c>
      <c r="K3240" s="15">
        <v>2</v>
      </c>
      <c r="L3240" s="13">
        <v>0.57079999999999997</v>
      </c>
      <c r="M3240" s="7">
        <v>4.4302460000000002E-2</v>
      </c>
      <c r="N3240" s="26">
        <v>0.01</v>
      </c>
      <c r="O3240" s="27" t="s">
        <v>92</v>
      </c>
      <c r="P3240" s="8">
        <v>0.77427889890000001</v>
      </c>
      <c r="Q3240" s="24">
        <v>0.25</v>
      </c>
      <c r="R3240" t="str">
        <f>IF($Q3240*100&gt;=VLOOKUP($O3240,margin_ranges!$A$5:$C$10,2,FALSE),IF($Q3240*100&lt;=VLOOKUP($O3240,margin_ranges!$A$5:$C$10,3,FALSE)+10,"IN RANGE","ABOVE RANGE"),"BELOW RANGE")</f>
        <v>IN RANGE</v>
      </c>
      <c r="S3240">
        <f>MIN(VLOOKUP($O3240,margin_ranges!$A$5:$D$10,4,FALSE),$P3240*100)</f>
        <v>29.75</v>
      </c>
      <c r="T3240" s="29">
        <f>(1-$S3240/100)/(1-$F3240)-1</f>
        <v>-6.3333333333334574E-2</v>
      </c>
      <c r="U3240" s="19" t="str">
        <f>IF(ABS(IFERROR(T3240,0))&gt;0.05,INDEX(margin_ranges!$C$13:$C$16,MATCH($F3240*100,margin_ranges!$B$13:$B$16,1)),"")</f>
        <v>Maximize Fill (Type A+)</v>
      </c>
      <c r="V3240">
        <f>MIN(VLOOKUP($U3240,margin_ranges!$A$5:$D$10,4,FALSE),$P3240*100)</f>
        <v>19.75</v>
      </c>
      <c r="Y3240" s="29">
        <f t="shared" si="50"/>
        <v>6.9999999999998508E-2</v>
      </c>
    </row>
    <row r="3241" spans="1:25" x14ac:dyDescent="0.3">
      <c r="A3241" s="8" t="s">
        <v>17</v>
      </c>
      <c r="B3241" s="8" t="s">
        <v>5690</v>
      </c>
      <c r="C3241" s="8" t="s">
        <v>5691</v>
      </c>
      <c r="D3241" s="8" t="s">
        <v>5728</v>
      </c>
      <c r="E3241" s="8" t="s">
        <v>5729</v>
      </c>
      <c r="F3241" s="24">
        <v>0.249999999999999</v>
      </c>
      <c r="G3241" s="24">
        <v>0</v>
      </c>
      <c r="H3241" s="25">
        <v>21.295100000000001</v>
      </c>
      <c r="I3241" s="25">
        <v>13.586</v>
      </c>
      <c r="J3241" s="15">
        <v>32</v>
      </c>
      <c r="K3241" s="15">
        <v>8</v>
      </c>
      <c r="L3241" s="13">
        <v>0.63800000000000001</v>
      </c>
      <c r="M3241" s="7">
        <v>7.8074069999999995E-2</v>
      </c>
      <c r="N3241" s="26">
        <v>0.01</v>
      </c>
      <c r="O3241" s="27" t="s">
        <v>92</v>
      </c>
      <c r="P3241" s="8">
        <v>0.87191649829999995</v>
      </c>
      <c r="Q3241" s="24">
        <v>0.25</v>
      </c>
      <c r="R3241" t="str">
        <f>IF($Q3241*100&gt;=VLOOKUP($O3241,margin_ranges!$A$5:$C$10,2,FALSE),IF($Q3241*100&lt;=VLOOKUP($O3241,margin_ranges!$A$5:$C$10,3,FALSE)+10,"IN RANGE","ABOVE RANGE"),"BELOW RANGE")</f>
        <v>IN RANGE</v>
      </c>
      <c r="S3241">
        <f>MIN(VLOOKUP($O3241,margin_ranges!$A$5:$D$10,4,FALSE),$P3241*100)</f>
        <v>29.75</v>
      </c>
      <c r="T3241" s="29">
        <f>(1-$S3241/100)/(1-$F3241)-1</f>
        <v>-6.3333333333334574E-2</v>
      </c>
      <c r="U3241" s="19" t="str">
        <f>IF(ABS(IFERROR(T3241,0))&gt;0.05,INDEX(margin_ranges!$C$13:$C$16,MATCH($F3241*100,margin_ranges!$B$13:$B$16,1)),"")</f>
        <v>Maximize Fill (Type A+)</v>
      </c>
      <c r="V3241">
        <f>MIN(VLOOKUP($U3241,margin_ranges!$A$5:$D$10,4,FALSE),$P3241*100)</f>
        <v>19.75</v>
      </c>
      <c r="Y3241" s="29">
        <f t="shared" si="50"/>
        <v>6.9999999999998508E-2</v>
      </c>
    </row>
    <row r="3242" spans="1:25" x14ac:dyDescent="0.3">
      <c r="A3242" s="8" t="s">
        <v>35</v>
      </c>
      <c r="B3242" s="8" t="s">
        <v>5740</v>
      </c>
      <c r="C3242" s="8" t="s">
        <v>34</v>
      </c>
      <c r="D3242" s="28" t="s">
        <v>34</v>
      </c>
      <c r="E3242" s="8"/>
      <c r="F3242" s="24">
        <v>0.249999999999999</v>
      </c>
      <c r="G3242" s="24">
        <v>0</v>
      </c>
      <c r="H3242" s="25">
        <v>64.658100000000005</v>
      </c>
      <c r="I3242" s="25">
        <v>10.7484</v>
      </c>
      <c r="J3242" s="15">
        <v>478</v>
      </c>
      <c r="K3242" s="15">
        <v>111</v>
      </c>
      <c r="L3242" s="13">
        <v>0.16619999999999999</v>
      </c>
      <c r="M3242" s="7">
        <v>1.4814244000000001</v>
      </c>
      <c r="N3242" s="26">
        <v>1.0853010000000001</v>
      </c>
      <c r="O3242" s="27"/>
      <c r="P3242" s="8">
        <v>0.26739359950000002</v>
      </c>
      <c r="Q3242" s="24">
        <v>0.25</v>
      </c>
      <c r="R3242" t="e">
        <f>IF($Q3242*100&gt;=VLOOKUP($O3242,margin_ranges!$A$5:$C$10,2,FALSE),IF($Q3242*100&lt;=VLOOKUP($O3242,margin_ranges!$A$5:$C$10,3,FALSE)+10,"IN RANGE","ABOVE RANGE"),"BELOW RANGE")</f>
        <v>#N/A</v>
      </c>
      <c r="S3242" t="e">
        <f>MIN(VLOOKUP($O3242,margin_ranges!$A$5:$D$10,4,FALSE),$P3242*100)</f>
        <v>#N/A</v>
      </c>
      <c r="T3242" s="29" t="e">
        <f>(1-$S3242/100)/(1-$F3242)-1</f>
        <v>#N/A</v>
      </c>
      <c r="U3242" s="19" t="str">
        <f>IF(ABS(IFERROR(T3242,0))&gt;0.05,INDEX(margin_ranges!$C$13:$C$16,MATCH($F3242*100,margin_ranges!$B$13:$B$16,1)),"")</f>
        <v/>
      </c>
      <c r="V3242" t="e">
        <f>MIN(VLOOKUP($U3242,margin_ranges!$A$5:$D$10,4,FALSE),$P3242*100)</f>
        <v>#N/A</v>
      </c>
      <c r="Y3242" s="29" t="e">
        <f t="shared" si="50"/>
        <v>#N/A</v>
      </c>
    </row>
    <row r="3243" spans="1:25" x14ac:dyDescent="0.3">
      <c r="A3243" s="8" t="s">
        <v>33</v>
      </c>
      <c r="B3243" s="8" t="s">
        <v>5740</v>
      </c>
      <c r="C3243" s="8" t="s">
        <v>5741</v>
      </c>
      <c r="D3243" s="8" t="s">
        <v>34</v>
      </c>
      <c r="E3243" s="8"/>
      <c r="F3243" s="24">
        <v>0.249999999999999</v>
      </c>
      <c r="G3243" s="24">
        <v>0</v>
      </c>
      <c r="H3243" s="25">
        <v>64.658100000000005</v>
      </c>
      <c r="I3243" s="25">
        <v>10.7484</v>
      </c>
      <c r="J3243" s="15">
        <v>478</v>
      </c>
      <c r="K3243" s="15">
        <v>111</v>
      </c>
      <c r="L3243" s="13">
        <v>0.16619999999999999</v>
      </c>
      <c r="M3243" s="7">
        <v>1.4814244000000001</v>
      </c>
      <c r="N3243" s="26">
        <v>1.0853010000000001</v>
      </c>
      <c r="O3243" s="27"/>
      <c r="P3243" s="8">
        <v>0.26739359950000002</v>
      </c>
      <c r="Q3243" s="24">
        <v>0.25</v>
      </c>
      <c r="R3243" t="e">
        <f>IF($Q3243*100&gt;=VLOOKUP($O3243,margin_ranges!$A$5:$C$10,2,FALSE),IF($Q3243*100&lt;=VLOOKUP($O3243,margin_ranges!$A$5:$C$10,3,FALSE)+10,"IN RANGE","ABOVE RANGE"),"BELOW RANGE")</f>
        <v>#N/A</v>
      </c>
      <c r="S3243" t="e">
        <f>MIN(VLOOKUP($O3243,margin_ranges!$A$5:$D$10,4,FALSE),$P3243*100)</f>
        <v>#N/A</v>
      </c>
      <c r="T3243" s="29" t="e">
        <f>(1-$S3243/100)/(1-$F3243)-1</f>
        <v>#N/A</v>
      </c>
      <c r="U3243" s="19" t="str">
        <f>IF(ABS(IFERROR(T3243,0))&gt;0.05,INDEX(margin_ranges!$C$13:$C$16,MATCH($F3243*100,margin_ranges!$B$13:$B$16,1)),"")</f>
        <v/>
      </c>
      <c r="V3243" t="e">
        <f>MIN(VLOOKUP($U3243,margin_ranges!$A$5:$D$10,4,FALSE),$P3243*100)</f>
        <v>#N/A</v>
      </c>
      <c r="Y3243" s="29" t="e">
        <f t="shared" si="50"/>
        <v>#N/A</v>
      </c>
    </row>
    <row r="3244" spans="1:25" x14ac:dyDescent="0.3">
      <c r="A3244" s="8" t="s">
        <v>17</v>
      </c>
      <c r="B3244" s="8" t="s">
        <v>5740</v>
      </c>
      <c r="C3244" s="8" t="s">
        <v>5741</v>
      </c>
      <c r="D3244" s="8" t="s">
        <v>12045</v>
      </c>
      <c r="E3244" s="8" t="s">
        <v>12046</v>
      </c>
      <c r="F3244" s="24">
        <v>0.20941800523944701</v>
      </c>
      <c r="G3244" s="24">
        <v>0</v>
      </c>
      <c r="H3244" s="25">
        <v>19.73</v>
      </c>
      <c r="I3244" s="25">
        <v>3.6196000000000002</v>
      </c>
      <c r="J3244" s="15">
        <v>165</v>
      </c>
      <c r="K3244" s="15">
        <v>33</v>
      </c>
      <c r="L3244" s="13">
        <v>0.1835</v>
      </c>
      <c r="M3244" s="7">
        <v>1.5178691200000001</v>
      </c>
      <c r="N3244" s="26">
        <v>1.2</v>
      </c>
      <c r="O3244" s="27" t="s">
        <v>22</v>
      </c>
      <c r="P3244" s="8">
        <v>0.20941800520000001</v>
      </c>
      <c r="Q3244" s="24">
        <v>0.25</v>
      </c>
      <c r="R3244" t="str">
        <f>IF($Q3244*100&gt;=VLOOKUP($O3244,margin_ranges!$A$5:$C$10,2,FALSE),IF($Q3244*100&lt;=VLOOKUP($O3244,margin_ranges!$A$5:$C$10,3,FALSE)+10,"IN RANGE","ABOVE RANGE"),"BELOW RANGE")</f>
        <v>IN RANGE</v>
      </c>
      <c r="S3244">
        <f>MIN(VLOOKUP($O3244,margin_ranges!$A$5:$D$10,4,FALSE),$P3244*100)</f>
        <v>20.941800520000001</v>
      </c>
      <c r="T3244" s="29">
        <f>(1-$S3244/100)/(1-$F3244)-1</f>
        <v>4.9896087261913635E-11</v>
      </c>
      <c r="U3244" s="19" t="str">
        <f>IF(ABS(IFERROR(T3244,0))&gt;0.05,INDEX(margin_ranges!$C$13:$C$16,MATCH($F3244*100,margin_ranges!$B$13:$B$16,1)),"")</f>
        <v/>
      </c>
      <c r="V3244" t="e">
        <f>MIN(VLOOKUP($U3244,margin_ranges!$A$5:$D$10,4,FALSE),$P3244*100)</f>
        <v>#N/A</v>
      </c>
      <c r="Y3244" s="29" t="e">
        <f t="shared" si="50"/>
        <v>#N/A</v>
      </c>
    </row>
    <row r="3245" spans="1:25" x14ac:dyDescent="0.3">
      <c r="A3245" s="8" t="s">
        <v>17</v>
      </c>
      <c r="B3245" s="8" t="s">
        <v>5740</v>
      </c>
      <c r="C3245" s="8" t="s">
        <v>5741</v>
      </c>
      <c r="D3245" s="8" t="s">
        <v>12049</v>
      </c>
      <c r="E3245" s="8" t="s">
        <v>12050</v>
      </c>
      <c r="F3245" s="24">
        <v>0.24467941939825</v>
      </c>
      <c r="G3245" s="24">
        <v>0</v>
      </c>
      <c r="H3245" s="25">
        <v>1.5933999999999999</v>
      </c>
      <c r="I3245" s="25">
        <v>0.2339</v>
      </c>
      <c r="J3245" s="15">
        <v>11</v>
      </c>
      <c r="K3245" s="15">
        <v>3</v>
      </c>
      <c r="L3245" s="13">
        <v>0.14680000000000001</v>
      </c>
      <c r="M3245" s="7">
        <v>1.58872938</v>
      </c>
      <c r="N3245" s="26">
        <v>1.2</v>
      </c>
      <c r="O3245" s="27" t="s">
        <v>22</v>
      </c>
      <c r="P3245" s="8">
        <v>0.24467941939999999</v>
      </c>
      <c r="Q3245" s="24">
        <v>0.25</v>
      </c>
      <c r="R3245" t="str">
        <f>IF($Q3245*100&gt;=VLOOKUP($O3245,margin_ranges!$A$5:$C$10,2,FALSE),IF($Q3245*100&lt;=VLOOKUP($O3245,margin_ranges!$A$5:$C$10,3,FALSE)+10,"IN RANGE","ABOVE RANGE"),"BELOW RANGE")</f>
        <v>IN RANGE</v>
      </c>
      <c r="S3245">
        <f>MIN(VLOOKUP($O3245,margin_ranges!$A$5:$D$10,4,FALSE),$P3245*100)</f>
        <v>24.467941939999999</v>
      </c>
      <c r="T3245" s="29">
        <f>(1-$S3245/100)/(1-$F3245)-1</f>
        <v>-2.3168134077877767E-12</v>
      </c>
      <c r="U3245" s="19" t="str">
        <f>IF(ABS(IFERROR(T3245,0))&gt;0.05,INDEX(margin_ranges!$C$13:$C$16,MATCH($F3245*100,margin_ranges!$B$13:$B$16,1)),"")</f>
        <v/>
      </c>
      <c r="V3245" t="e">
        <f>MIN(VLOOKUP($U3245,margin_ranges!$A$5:$D$10,4,FALSE),$P3245*100)</f>
        <v>#N/A</v>
      </c>
      <c r="Y3245" s="29" t="e">
        <f t="shared" si="50"/>
        <v>#N/A</v>
      </c>
    </row>
    <row r="3246" spans="1:25" x14ac:dyDescent="0.3">
      <c r="A3246" s="8" t="s">
        <v>17</v>
      </c>
      <c r="B3246" s="8" t="s">
        <v>5740</v>
      </c>
      <c r="C3246" s="8" t="s">
        <v>5741</v>
      </c>
      <c r="D3246" s="28" t="s">
        <v>12047</v>
      </c>
      <c r="E3246" s="8" t="s">
        <v>12048</v>
      </c>
      <c r="F3246" s="24">
        <v>0.241972552367194</v>
      </c>
      <c r="G3246" s="24">
        <v>0</v>
      </c>
      <c r="H3246" s="25">
        <v>1.8905000000000001</v>
      </c>
      <c r="I3246" s="25">
        <v>0.20610000000000001</v>
      </c>
      <c r="J3246" s="15">
        <v>10</v>
      </c>
      <c r="K3246" s="15">
        <v>2</v>
      </c>
      <c r="L3246" s="13">
        <v>0.109</v>
      </c>
      <c r="M3246" s="7">
        <v>1.5830561299999999</v>
      </c>
      <c r="N3246" s="26">
        <v>1.2</v>
      </c>
      <c r="O3246" s="27" t="s">
        <v>22</v>
      </c>
      <c r="P3246" s="8">
        <v>0.24197255240000001</v>
      </c>
      <c r="Q3246" s="24">
        <v>0.25</v>
      </c>
      <c r="R3246" t="str">
        <f>IF($Q3246*100&gt;=VLOOKUP($O3246,margin_ranges!$A$5:$C$10,2,FALSE),IF($Q3246*100&lt;=VLOOKUP($O3246,margin_ranges!$A$5:$C$10,3,FALSE)+10,"IN RANGE","ABOVE RANGE"),"BELOW RANGE")</f>
        <v>IN RANGE</v>
      </c>
      <c r="S3246">
        <f>MIN(VLOOKUP($O3246,margin_ranges!$A$5:$D$10,4,FALSE),$P3246*100)</f>
        <v>24.19725524</v>
      </c>
      <c r="T3246" s="29">
        <f>(1-$S3246/100)/(1-$F3246)-1</f>
        <v>-4.3278047812123077E-11</v>
      </c>
      <c r="U3246" s="19" t="str">
        <f>IF(ABS(IFERROR(T3246,0))&gt;0.05,INDEX(margin_ranges!$C$13:$C$16,MATCH($F3246*100,margin_ranges!$B$13:$B$16,1)),"")</f>
        <v/>
      </c>
      <c r="V3246" t="e">
        <f>MIN(VLOOKUP($U3246,margin_ranges!$A$5:$D$10,4,FALSE),$P3246*100)</f>
        <v>#N/A</v>
      </c>
      <c r="Y3246" s="29" t="e">
        <f t="shared" si="50"/>
        <v>#N/A</v>
      </c>
    </row>
    <row r="3247" spans="1:25" x14ac:dyDescent="0.3">
      <c r="A3247" s="8" t="s">
        <v>17</v>
      </c>
      <c r="B3247" s="8" t="s">
        <v>5740</v>
      </c>
      <c r="C3247" s="8" t="s">
        <v>5741</v>
      </c>
      <c r="D3247" s="8" t="s">
        <v>12051</v>
      </c>
      <c r="E3247" s="8" t="s">
        <v>12052</v>
      </c>
      <c r="F3247" s="24">
        <v>0.25</v>
      </c>
      <c r="G3247" s="24">
        <v>0</v>
      </c>
      <c r="H3247" s="25">
        <v>19.410900000000002</v>
      </c>
      <c r="I3247" s="25">
        <v>4.1896000000000004</v>
      </c>
      <c r="J3247" s="15">
        <v>181</v>
      </c>
      <c r="K3247" s="15">
        <v>45</v>
      </c>
      <c r="L3247" s="13">
        <v>0.21579999999999999</v>
      </c>
      <c r="M3247" s="7">
        <v>1.4367425899999999</v>
      </c>
      <c r="N3247" s="26">
        <v>1</v>
      </c>
      <c r="O3247" s="27" t="s">
        <v>22</v>
      </c>
      <c r="P3247" s="8">
        <v>0.30398109899999998</v>
      </c>
      <c r="Q3247" s="24">
        <v>0.25</v>
      </c>
      <c r="R3247" t="str">
        <f>IF($Q3247*100&gt;=VLOOKUP($O3247,margin_ranges!$A$5:$C$10,2,FALSE),IF($Q3247*100&lt;=VLOOKUP($O3247,margin_ranges!$A$5:$C$10,3,FALSE)+10,"IN RANGE","ABOVE RANGE"),"BELOW RANGE")</f>
        <v>IN RANGE</v>
      </c>
      <c r="S3247">
        <f>MIN(VLOOKUP($O3247,margin_ranges!$A$5:$D$10,4,FALSE),$P3247*100)</f>
        <v>29.75</v>
      </c>
      <c r="T3247" s="29">
        <f>(1-$S3247/100)/(1-$F3247)-1</f>
        <v>-6.3333333333333353E-2</v>
      </c>
      <c r="U3247" s="19" t="str">
        <f>IF(ABS(IFERROR(T3247,0))&gt;0.05,INDEX(margin_ranges!$C$13:$C$16,MATCH($F3247*100,margin_ranges!$B$13:$B$16,1)),"")</f>
        <v>Balanced (Type B)</v>
      </c>
      <c r="V3247">
        <f>MIN(VLOOKUP($U3247,margin_ranges!$A$5:$D$10,4,FALSE),$P3247*100)</f>
        <v>29.75</v>
      </c>
      <c r="Y3247" s="29">
        <f t="shared" si="50"/>
        <v>-6.3333333333333353E-2</v>
      </c>
    </row>
    <row r="3248" spans="1:25" x14ac:dyDescent="0.3">
      <c r="A3248" s="8" t="s">
        <v>17</v>
      </c>
      <c r="B3248" s="8" t="s">
        <v>5740</v>
      </c>
      <c r="C3248" s="8" t="s">
        <v>5741</v>
      </c>
      <c r="D3248" s="8" t="s">
        <v>12053</v>
      </c>
      <c r="E3248" s="8" t="s">
        <v>12054</v>
      </c>
      <c r="F3248" s="24">
        <v>0.25</v>
      </c>
      <c r="G3248" s="24">
        <v>0</v>
      </c>
      <c r="H3248" s="25">
        <v>17.210799999999999</v>
      </c>
      <c r="I3248" s="25">
        <v>1.9529000000000001</v>
      </c>
      <c r="J3248" s="15">
        <v>87</v>
      </c>
      <c r="K3248" s="15">
        <v>22</v>
      </c>
      <c r="L3248" s="13">
        <v>0.1135</v>
      </c>
      <c r="M3248" s="7">
        <v>1.47684711</v>
      </c>
      <c r="N3248" s="26">
        <v>1</v>
      </c>
      <c r="O3248" s="27" t="s">
        <v>22</v>
      </c>
      <c r="P3248" s="8">
        <v>0.32288183869999998</v>
      </c>
      <c r="Q3248" s="24">
        <v>0.25</v>
      </c>
      <c r="R3248" t="str">
        <f>IF($Q3248*100&gt;=VLOOKUP($O3248,margin_ranges!$A$5:$C$10,2,FALSE),IF($Q3248*100&lt;=VLOOKUP($O3248,margin_ranges!$A$5:$C$10,3,FALSE)+10,"IN RANGE","ABOVE RANGE"),"BELOW RANGE")</f>
        <v>IN RANGE</v>
      </c>
      <c r="S3248">
        <f>MIN(VLOOKUP($O3248,margin_ranges!$A$5:$D$10,4,FALSE),$P3248*100)</f>
        <v>29.75</v>
      </c>
      <c r="T3248" s="29">
        <f>(1-$S3248/100)/(1-$F3248)-1</f>
        <v>-6.3333333333333353E-2</v>
      </c>
      <c r="U3248" s="19" t="str">
        <f>IF(ABS(IFERROR(T3248,0))&gt;0.05,INDEX(margin_ranges!$C$13:$C$16,MATCH($F3248*100,margin_ranges!$B$13:$B$16,1)),"")</f>
        <v>Balanced (Type B)</v>
      </c>
      <c r="V3248">
        <f>MIN(VLOOKUP($U3248,margin_ranges!$A$5:$D$10,4,FALSE),$P3248*100)</f>
        <v>29.75</v>
      </c>
      <c r="Y3248" s="29">
        <f t="shared" si="50"/>
        <v>-6.3333333333333353E-2</v>
      </c>
    </row>
    <row r="3249" spans="1:25" x14ac:dyDescent="0.3">
      <c r="A3249" s="8" t="s">
        <v>35</v>
      </c>
      <c r="B3249" s="8" t="s">
        <v>5742</v>
      </c>
      <c r="C3249" s="8" t="s">
        <v>34</v>
      </c>
      <c r="D3249" s="8" t="s">
        <v>34</v>
      </c>
      <c r="E3249" s="8"/>
      <c r="F3249" s="24">
        <v>0.237014136474649</v>
      </c>
      <c r="G3249" s="24">
        <v>1</v>
      </c>
      <c r="H3249" s="25">
        <v>176.91159999999999</v>
      </c>
      <c r="I3249" s="25">
        <v>35.331200000000003</v>
      </c>
      <c r="J3249" s="15">
        <v>2014</v>
      </c>
      <c r="K3249" s="15">
        <v>440</v>
      </c>
      <c r="L3249" s="13">
        <v>0.19969999999999999</v>
      </c>
      <c r="M3249" s="7">
        <v>1.9004283900000001</v>
      </c>
      <c r="N3249" s="26">
        <v>1.45</v>
      </c>
      <c r="O3249" s="27"/>
      <c r="P3249" s="8">
        <v>0.2370141365</v>
      </c>
      <c r="Q3249" s="24">
        <v>0.24</v>
      </c>
      <c r="R3249" t="e">
        <f>IF($Q3249*100&gt;=VLOOKUP($O3249,margin_ranges!$A$5:$C$10,2,FALSE),IF($Q3249*100&lt;=VLOOKUP($O3249,margin_ranges!$A$5:$C$10,3,FALSE)+10,"IN RANGE","ABOVE RANGE"),"BELOW RANGE")</f>
        <v>#N/A</v>
      </c>
      <c r="S3249" t="e">
        <f>MIN(VLOOKUP($O3249,margin_ranges!$A$5:$D$10,4,FALSE),$P3249*100)</f>
        <v>#N/A</v>
      </c>
      <c r="T3249" s="29" t="e">
        <f>(1-$S3249/100)/(1-$F3249)-1</f>
        <v>#N/A</v>
      </c>
      <c r="U3249" s="19" t="str">
        <f>IF(ABS(IFERROR(T3249,0))&gt;0.05,INDEX(margin_ranges!$C$13:$C$16,MATCH($F3249*100,margin_ranges!$B$13:$B$16,1)),"")</f>
        <v/>
      </c>
      <c r="V3249" t="e">
        <f>MIN(VLOOKUP($U3249,margin_ranges!$A$5:$D$10,4,FALSE),$P3249*100)</f>
        <v>#N/A</v>
      </c>
      <c r="Y3249" s="29" t="e">
        <f t="shared" si="50"/>
        <v>#N/A</v>
      </c>
    </row>
    <row r="3250" spans="1:25" x14ac:dyDescent="0.3">
      <c r="A3250" s="8" t="s">
        <v>33</v>
      </c>
      <c r="B3250" s="8" t="s">
        <v>5742</v>
      </c>
      <c r="C3250" s="8" t="s">
        <v>5743</v>
      </c>
      <c r="D3250" s="8" t="s">
        <v>34</v>
      </c>
      <c r="E3250" s="8"/>
      <c r="F3250" s="24">
        <v>0.237014136474649</v>
      </c>
      <c r="G3250" s="24">
        <v>1</v>
      </c>
      <c r="H3250" s="25">
        <v>176.91159999999999</v>
      </c>
      <c r="I3250" s="25">
        <v>35.331200000000003</v>
      </c>
      <c r="J3250" s="15">
        <v>2014</v>
      </c>
      <c r="K3250" s="15">
        <v>440</v>
      </c>
      <c r="L3250" s="13">
        <v>0.19969999999999999</v>
      </c>
      <c r="M3250" s="7">
        <v>1.9004283900000001</v>
      </c>
      <c r="N3250" s="26">
        <v>1.45</v>
      </c>
      <c r="O3250" s="27"/>
      <c r="P3250" s="8">
        <v>0.2370141365</v>
      </c>
      <c r="Q3250" s="24">
        <v>0.24</v>
      </c>
      <c r="R3250" t="e">
        <f>IF($Q3250*100&gt;=VLOOKUP($O3250,margin_ranges!$A$5:$C$10,2,FALSE),IF($Q3250*100&lt;=VLOOKUP($O3250,margin_ranges!$A$5:$C$10,3,FALSE)+10,"IN RANGE","ABOVE RANGE"),"BELOW RANGE")</f>
        <v>#N/A</v>
      </c>
      <c r="S3250" t="e">
        <f>MIN(VLOOKUP($O3250,margin_ranges!$A$5:$D$10,4,FALSE),$P3250*100)</f>
        <v>#N/A</v>
      </c>
      <c r="T3250" s="29" t="e">
        <f>(1-$S3250/100)/(1-$F3250)-1</f>
        <v>#N/A</v>
      </c>
      <c r="U3250" s="19" t="str">
        <f>IF(ABS(IFERROR(T3250,0))&gt;0.05,INDEX(margin_ranges!$C$13:$C$16,MATCH($F3250*100,margin_ranges!$B$13:$B$16,1)),"")</f>
        <v/>
      </c>
      <c r="V3250" t="e">
        <f>MIN(VLOOKUP($U3250,margin_ranges!$A$5:$D$10,4,FALSE),$P3250*100)</f>
        <v>#N/A</v>
      </c>
      <c r="Y3250" s="29" t="e">
        <f t="shared" si="50"/>
        <v>#N/A</v>
      </c>
    </row>
    <row r="3251" spans="1:25" x14ac:dyDescent="0.3">
      <c r="A3251" s="8" t="s">
        <v>17</v>
      </c>
      <c r="B3251" s="8" t="s">
        <v>5742</v>
      </c>
      <c r="C3251" s="8" t="s">
        <v>5743</v>
      </c>
      <c r="D3251" s="8" t="s">
        <v>5744</v>
      </c>
      <c r="E3251" s="8" t="s">
        <v>5745</v>
      </c>
      <c r="F3251" s="24">
        <v>0.237014136474649</v>
      </c>
      <c r="G3251" s="24">
        <v>1</v>
      </c>
      <c r="H3251" s="25">
        <v>176.91159999999999</v>
      </c>
      <c r="I3251" s="25">
        <v>35.331200000000003</v>
      </c>
      <c r="J3251" s="15">
        <v>2014</v>
      </c>
      <c r="K3251" s="15">
        <v>440</v>
      </c>
      <c r="L3251" s="13">
        <v>0.19969999999999999</v>
      </c>
      <c r="M3251" s="7">
        <v>1.9004283900000001</v>
      </c>
      <c r="N3251" s="26">
        <v>1.45</v>
      </c>
      <c r="O3251" s="27" t="s">
        <v>22</v>
      </c>
      <c r="P3251" s="8">
        <v>0.2370141365</v>
      </c>
      <c r="Q3251" s="24">
        <v>0.24</v>
      </c>
      <c r="R3251" t="str">
        <f>IF($Q3251*100&gt;=VLOOKUP($O3251,margin_ranges!$A$5:$C$10,2,FALSE),IF($Q3251*100&lt;=VLOOKUP($O3251,margin_ranges!$A$5:$C$10,3,FALSE)+10,"IN RANGE","ABOVE RANGE"),"BELOW RANGE")</f>
        <v>IN RANGE</v>
      </c>
      <c r="S3251">
        <f>MIN(VLOOKUP($O3251,margin_ranges!$A$5:$D$10,4,FALSE),$P3251*100)</f>
        <v>23.701413649999999</v>
      </c>
      <c r="T3251" s="29">
        <f>(1-$S3251/100)/(1-$F3251)-1</f>
        <v>-3.322608854716691E-11</v>
      </c>
      <c r="U3251" s="19" t="str">
        <f>IF(ABS(IFERROR(T3251,0))&gt;0.05,INDEX(margin_ranges!$C$13:$C$16,MATCH($F3251*100,margin_ranges!$B$13:$B$16,1)),"")</f>
        <v/>
      </c>
      <c r="V3251" t="e">
        <f>MIN(VLOOKUP($U3251,margin_ranges!$A$5:$D$10,4,FALSE),$P3251*100)</f>
        <v>#N/A</v>
      </c>
      <c r="Y3251" s="29" t="e">
        <f t="shared" si="50"/>
        <v>#N/A</v>
      </c>
    </row>
    <row r="3252" spans="1:25" x14ac:dyDescent="0.3">
      <c r="A3252" s="8" t="s">
        <v>35</v>
      </c>
      <c r="B3252" s="8" t="s">
        <v>5746</v>
      </c>
      <c r="C3252" s="8" t="s">
        <v>34</v>
      </c>
      <c r="D3252" s="8" t="s">
        <v>34</v>
      </c>
      <c r="E3252" s="8"/>
      <c r="F3252" s="24">
        <v>0.3</v>
      </c>
      <c r="G3252" s="24">
        <v>0.73753888999999995</v>
      </c>
      <c r="H3252" s="25">
        <v>244.70259999999999</v>
      </c>
      <c r="I3252" s="25">
        <v>64.242900000000006</v>
      </c>
      <c r="J3252" s="15">
        <v>919</v>
      </c>
      <c r="K3252" s="15">
        <v>276</v>
      </c>
      <c r="L3252" s="13">
        <v>0.26250000000000001</v>
      </c>
      <c r="M3252" s="7">
        <v>0.47707430000000001</v>
      </c>
      <c r="N3252" s="26">
        <v>0.2</v>
      </c>
      <c r="O3252" s="27"/>
      <c r="P3252" s="8">
        <v>0.58077808600000003</v>
      </c>
      <c r="Q3252" s="24">
        <v>0.3</v>
      </c>
      <c r="R3252" t="e">
        <f>IF($Q3252*100&gt;=VLOOKUP($O3252,margin_ranges!$A$5:$C$10,2,FALSE),IF($Q3252*100&lt;=VLOOKUP($O3252,margin_ranges!$A$5:$C$10,3,FALSE)+10,"IN RANGE","ABOVE RANGE"),"BELOW RANGE")</f>
        <v>#N/A</v>
      </c>
      <c r="S3252" t="e">
        <f>MIN(VLOOKUP($O3252,margin_ranges!$A$5:$D$10,4,FALSE),$P3252*100)</f>
        <v>#N/A</v>
      </c>
      <c r="T3252" s="29" t="e">
        <f>(1-$S3252/100)/(1-$F3252)-1</f>
        <v>#N/A</v>
      </c>
      <c r="U3252" s="19" t="str">
        <f>IF(ABS(IFERROR(T3252,0))&gt;0.05,INDEX(margin_ranges!$C$13:$C$16,MATCH($F3252*100,margin_ranges!$B$13:$B$16,1)),"")</f>
        <v/>
      </c>
      <c r="V3252" t="e">
        <f>MIN(VLOOKUP($U3252,margin_ranges!$A$5:$D$10,4,FALSE),$P3252*100)</f>
        <v>#N/A</v>
      </c>
      <c r="Y3252" s="29" t="e">
        <f t="shared" si="50"/>
        <v>#N/A</v>
      </c>
    </row>
    <row r="3253" spans="1:25" x14ac:dyDescent="0.3">
      <c r="A3253" s="8" t="s">
        <v>33</v>
      </c>
      <c r="B3253" s="8" t="s">
        <v>5746</v>
      </c>
      <c r="C3253" s="8" t="s">
        <v>5747</v>
      </c>
      <c r="D3253" s="8" t="s">
        <v>34</v>
      </c>
      <c r="E3253" s="8"/>
      <c r="F3253" s="24">
        <v>0.3</v>
      </c>
      <c r="G3253" s="24">
        <v>0.73753888999999995</v>
      </c>
      <c r="H3253" s="25">
        <v>244.70259999999999</v>
      </c>
      <c r="I3253" s="25">
        <v>64.242900000000006</v>
      </c>
      <c r="J3253" s="15">
        <v>919</v>
      </c>
      <c r="K3253" s="15">
        <v>276</v>
      </c>
      <c r="L3253" s="13">
        <v>0.26250000000000001</v>
      </c>
      <c r="M3253" s="7">
        <v>0.47707430000000001</v>
      </c>
      <c r="N3253" s="26">
        <v>0.2</v>
      </c>
      <c r="O3253" s="27"/>
      <c r="P3253" s="8">
        <v>0.58077808600000003</v>
      </c>
      <c r="Q3253" s="24">
        <v>0.3</v>
      </c>
      <c r="R3253" t="e">
        <f>IF($Q3253*100&gt;=VLOOKUP($O3253,margin_ranges!$A$5:$C$10,2,FALSE),IF($Q3253*100&lt;=VLOOKUP($O3253,margin_ranges!$A$5:$C$10,3,FALSE)+10,"IN RANGE","ABOVE RANGE"),"BELOW RANGE")</f>
        <v>#N/A</v>
      </c>
      <c r="S3253" t="e">
        <f>MIN(VLOOKUP($O3253,margin_ranges!$A$5:$D$10,4,FALSE),$P3253*100)</f>
        <v>#N/A</v>
      </c>
      <c r="T3253" s="29" t="e">
        <f>(1-$S3253/100)/(1-$F3253)-1</f>
        <v>#N/A</v>
      </c>
      <c r="U3253" s="19" t="str">
        <f>IF(ABS(IFERROR(T3253,0))&gt;0.05,INDEX(margin_ranges!$C$13:$C$16,MATCH($F3253*100,margin_ranges!$B$13:$B$16,1)),"")</f>
        <v/>
      </c>
      <c r="V3253" t="e">
        <f>MIN(VLOOKUP($U3253,margin_ranges!$A$5:$D$10,4,FALSE),$P3253*100)</f>
        <v>#N/A</v>
      </c>
      <c r="Y3253" s="29" t="e">
        <f t="shared" si="50"/>
        <v>#N/A</v>
      </c>
    </row>
    <row r="3254" spans="1:25" x14ac:dyDescent="0.3">
      <c r="A3254" s="8" t="s">
        <v>17</v>
      </c>
      <c r="B3254" s="8" t="s">
        <v>5746</v>
      </c>
      <c r="C3254" s="8" t="s">
        <v>5747</v>
      </c>
      <c r="D3254" s="8" t="s">
        <v>5748</v>
      </c>
      <c r="E3254" s="8" t="s">
        <v>5749</v>
      </c>
      <c r="F3254" s="24">
        <v>0.3</v>
      </c>
      <c r="G3254" s="24">
        <v>0</v>
      </c>
      <c r="H3254" s="25">
        <v>36.659199999999998</v>
      </c>
      <c r="I3254" s="25">
        <v>10.298999999999999</v>
      </c>
      <c r="J3254" s="15">
        <v>153</v>
      </c>
      <c r="K3254" s="15">
        <v>46</v>
      </c>
      <c r="L3254" s="13">
        <v>0.28089999999999998</v>
      </c>
      <c r="M3254" s="7">
        <v>0.49413604999999999</v>
      </c>
      <c r="N3254" s="26">
        <v>0.2</v>
      </c>
      <c r="O3254" s="27" t="s">
        <v>92</v>
      </c>
      <c r="P3254" s="8">
        <v>0.59525316679999996</v>
      </c>
      <c r="Q3254" s="24">
        <v>0.3</v>
      </c>
      <c r="R3254" t="str">
        <f>IF($Q3254*100&gt;=VLOOKUP($O3254,margin_ranges!$A$5:$C$10,2,FALSE),IF($Q3254*100&lt;=VLOOKUP($O3254,margin_ranges!$A$5:$C$10,3,FALSE)+10,"IN RANGE","ABOVE RANGE"),"BELOW RANGE")</f>
        <v>IN RANGE</v>
      </c>
      <c r="S3254">
        <f>MIN(VLOOKUP($O3254,margin_ranges!$A$5:$D$10,4,FALSE),$P3254*100)</f>
        <v>29.75</v>
      </c>
      <c r="T3254" s="29">
        <f>(1-$S3254/100)/(1-$F3254)-1</f>
        <v>3.5714285714285587E-3</v>
      </c>
      <c r="U3254" s="19" t="str">
        <f>IF(ABS(IFERROR(T3254,0))&gt;0.05,INDEX(margin_ranges!$C$13:$C$16,MATCH($F3254*100,margin_ranges!$B$13:$B$16,1)),"")</f>
        <v/>
      </c>
      <c r="V3254" t="e">
        <f>MIN(VLOOKUP($U3254,margin_ranges!$A$5:$D$10,4,FALSE),$P3254*100)</f>
        <v>#N/A</v>
      </c>
      <c r="Y3254" s="29" t="e">
        <f t="shared" si="50"/>
        <v>#N/A</v>
      </c>
    </row>
    <row r="3255" spans="1:25" x14ac:dyDescent="0.3">
      <c r="A3255" s="8" t="s">
        <v>17</v>
      </c>
      <c r="B3255" s="8" t="s">
        <v>5746</v>
      </c>
      <c r="C3255" s="8" t="s">
        <v>5747</v>
      </c>
      <c r="D3255" s="8" t="s">
        <v>5750</v>
      </c>
      <c r="E3255" s="8" t="s">
        <v>5751</v>
      </c>
      <c r="F3255" s="24">
        <v>0.3</v>
      </c>
      <c r="G3255" s="24">
        <v>1</v>
      </c>
      <c r="H3255" s="25">
        <v>63.134900000000002</v>
      </c>
      <c r="I3255" s="25">
        <v>15.091699999999999</v>
      </c>
      <c r="J3255" s="15">
        <v>212</v>
      </c>
      <c r="K3255" s="15">
        <v>64</v>
      </c>
      <c r="L3255" s="13">
        <v>0.23899999999999999</v>
      </c>
      <c r="M3255" s="7">
        <v>0.46797344000000002</v>
      </c>
      <c r="N3255" s="26">
        <v>0.2</v>
      </c>
      <c r="O3255" s="27" t="s">
        <v>92</v>
      </c>
      <c r="P3255" s="8">
        <v>0.57262531689999996</v>
      </c>
      <c r="Q3255" s="24">
        <v>0.3</v>
      </c>
      <c r="R3255" t="str">
        <f>IF($Q3255*100&gt;=VLOOKUP($O3255,margin_ranges!$A$5:$C$10,2,FALSE),IF($Q3255*100&lt;=VLOOKUP($O3255,margin_ranges!$A$5:$C$10,3,FALSE)+10,"IN RANGE","ABOVE RANGE"),"BELOW RANGE")</f>
        <v>IN RANGE</v>
      </c>
      <c r="S3255">
        <f>MIN(VLOOKUP($O3255,margin_ranges!$A$5:$D$10,4,FALSE),$P3255*100)</f>
        <v>29.75</v>
      </c>
      <c r="T3255" s="29">
        <f>(1-$S3255/100)/(1-$F3255)-1</f>
        <v>3.5714285714285587E-3</v>
      </c>
      <c r="U3255" s="19" t="str">
        <f>IF(ABS(IFERROR(T3255,0))&gt;0.05,INDEX(margin_ranges!$C$13:$C$16,MATCH($F3255*100,margin_ranges!$B$13:$B$16,1)),"")</f>
        <v/>
      </c>
      <c r="V3255" t="e">
        <f>MIN(VLOOKUP($U3255,margin_ranges!$A$5:$D$10,4,FALSE),$P3255*100)</f>
        <v>#N/A</v>
      </c>
      <c r="Y3255" s="29" t="e">
        <f t="shared" si="50"/>
        <v>#N/A</v>
      </c>
    </row>
    <row r="3256" spans="1:25" x14ac:dyDescent="0.3">
      <c r="A3256" s="8" t="s">
        <v>17</v>
      </c>
      <c r="B3256" s="8" t="s">
        <v>5746</v>
      </c>
      <c r="C3256" s="8" t="s">
        <v>5747</v>
      </c>
      <c r="D3256" s="8" t="s">
        <v>5752</v>
      </c>
      <c r="E3256" s="8" t="s">
        <v>5753</v>
      </c>
      <c r="F3256" s="24">
        <v>0.3</v>
      </c>
      <c r="G3256" s="24">
        <v>1</v>
      </c>
      <c r="H3256" s="25">
        <v>50.452100000000002</v>
      </c>
      <c r="I3256" s="25">
        <v>16.171099999999999</v>
      </c>
      <c r="J3256" s="15">
        <v>246</v>
      </c>
      <c r="K3256" s="15">
        <v>74</v>
      </c>
      <c r="L3256" s="13">
        <v>0.32050000000000001</v>
      </c>
      <c r="M3256" s="7">
        <v>0.50693920000000003</v>
      </c>
      <c r="N3256" s="26">
        <v>0.2</v>
      </c>
      <c r="O3256" s="27" t="s">
        <v>92</v>
      </c>
      <c r="P3256" s="8">
        <v>0.60547536999999996</v>
      </c>
      <c r="Q3256" s="24">
        <v>0.3</v>
      </c>
      <c r="R3256" t="str">
        <f>IF($Q3256*100&gt;=VLOOKUP($O3256,margin_ranges!$A$5:$C$10,2,FALSE),IF($Q3256*100&lt;=VLOOKUP($O3256,margin_ranges!$A$5:$C$10,3,FALSE)+10,"IN RANGE","ABOVE RANGE"),"BELOW RANGE")</f>
        <v>IN RANGE</v>
      </c>
      <c r="S3256">
        <f>MIN(VLOOKUP($O3256,margin_ranges!$A$5:$D$10,4,FALSE),$P3256*100)</f>
        <v>29.75</v>
      </c>
      <c r="T3256" s="29">
        <f>(1-$S3256/100)/(1-$F3256)-1</f>
        <v>3.5714285714285587E-3</v>
      </c>
      <c r="U3256" s="19" t="str">
        <f>IF(ABS(IFERROR(T3256,0))&gt;0.05,INDEX(margin_ranges!$C$13:$C$16,MATCH($F3256*100,margin_ranges!$B$13:$B$16,1)),"")</f>
        <v/>
      </c>
      <c r="V3256" t="e">
        <f>MIN(VLOOKUP($U3256,margin_ranges!$A$5:$D$10,4,FALSE),$P3256*100)</f>
        <v>#N/A</v>
      </c>
      <c r="Y3256" s="29" t="e">
        <f t="shared" si="50"/>
        <v>#N/A</v>
      </c>
    </row>
    <row r="3257" spans="1:25" x14ac:dyDescent="0.3">
      <c r="A3257" s="8" t="s">
        <v>17</v>
      </c>
      <c r="B3257" s="8" t="s">
        <v>5746</v>
      </c>
      <c r="C3257" s="8" t="s">
        <v>5747</v>
      </c>
      <c r="D3257" s="8" t="s">
        <v>5754</v>
      </c>
      <c r="E3257" s="8" t="s">
        <v>5755</v>
      </c>
      <c r="F3257" s="24">
        <v>0.3</v>
      </c>
      <c r="G3257" s="24">
        <v>0</v>
      </c>
      <c r="H3257" s="25">
        <v>28.071100000000001</v>
      </c>
      <c r="I3257" s="25">
        <v>6.3205999999999998</v>
      </c>
      <c r="J3257" s="15">
        <v>89</v>
      </c>
      <c r="K3257" s="15">
        <v>27</v>
      </c>
      <c r="L3257" s="13">
        <v>0.22520000000000001</v>
      </c>
      <c r="M3257" s="7">
        <v>0.46751122000000001</v>
      </c>
      <c r="N3257" s="26">
        <v>0.2</v>
      </c>
      <c r="O3257" s="27" t="s">
        <v>92</v>
      </c>
      <c r="P3257" s="8">
        <v>0.57220277689999999</v>
      </c>
      <c r="Q3257" s="24">
        <v>0.3</v>
      </c>
      <c r="R3257" t="str">
        <f>IF($Q3257*100&gt;=VLOOKUP($O3257,margin_ranges!$A$5:$C$10,2,FALSE),IF($Q3257*100&lt;=VLOOKUP($O3257,margin_ranges!$A$5:$C$10,3,FALSE)+10,"IN RANGE","ABOVE RANGE"),"BELOW RANGE")</f>
        <v>IN RANGE</v>
      </c>
      <c r="S3257">
        <f>MIN(VLOOKUP($O3257,margin_ranges!$A$5:$D$10,4,FALSE),$P3257*100)</f>
        <v>29.75</v>
      </c>
      <c r="T3257" s="29">
        <f>(1-$S3257/100)/(1-$F3257)-1</f>
        <v>3.5714285714285587E-3</v>
      </c>
      <c r="U3257" s="19" t="str">
        <f>IF(ABS(IFERROR(T3257,0))&gt;0.05,INDEX(margin_ranges!$C$13:$C$16,MATCH($F3257*100,margin_ranges!$B$13:$B$16,1)),"")</f>
        <v/>
      </c>
      <c r="V3257" t="e">
        <f>MIN(VLOOKUP($U3257,margin_ranges!$A$5:$D$10,4,FALSE),$P3257*100)</f>
        <v>#N/A</v>
      </c>
      <c r="Y3257" s="29" t="e">
        <f t="shared" si="50"/>
        <v>#N/A</v>
      </c>
    </row>
    <row r="3258" spans="1:25" x14ac:dyDescent="0.3">
      <c r="A3258" s="8" t="s">
        <v>17</v>
      </c>
      <c r="B3258" s="8" t="s">
        <v>5746</v>
      </c>
      <c r="C3258" s="8" t="s">
        <v>5747</v>
      </c>
      <c r="D3258" s="8" t="s">
        <v>5756</v>
      </c>
      <c r="E3258" s="8" t="s">
        <v>5757</v>
      </c>
      <c r="F3258" s="24">
        <v>0.3</v>
      </c>
      <c r="G3258" s="24">
        <v>1</v>
      </c>
      <c r="H3258" s="25">
        <v>66.383899999999997</v>
      </c>
      <c r="I3258" s="25">
        <v>16.360499999999998</v>
      </c>
      <c r="J3258" s="15">
        <v>220</v>
      </c>
      <c r="K3258" s="15">
        <v>66</v>
      </c>
      <c r="L3258" s="13">
        <v>0.2465</v>
      </c>
      <c r="M3258" s="7">
        <v>0.44890437</v>
      </c>
      <c r="N3258" s="26">
        <v>0.2</v>
      </c>
      <c r="O3258" s="27" t="s">
        <v>92</v>
      </c>
      <c r="P3258" s="8">
        <v>0.55447081409999999</v>
      </c>
      <c r="Q3258" s="24">
        <v>0.3</v>
      </c>
      <c r="R3258" t="str">
        <f>IF($Q3258*100&gt;=VLOOKUP($O3258,margin_ranges!$A$5:$C$10,2,FALSE),IF($Q3258*100&lt;=VLOOKUP($O3258,margin_ranges!$A$5:$C$10,3,FALSE)+10,"IN RANGE","ABOVE RANGE"),"BELOW RANGE")</f>
        <v>IN RANGE</v>
      </c>
      <c r="S3258">
        <f>MIN(VLOOKUP($O3258,margin_ranges!$A$5:$D$10,4,FALSE),$P3258*100)</f>
        <v>29.75</v>
      </c>
      <c r="T3258" s="29">
        <f>(1-$S3258/100)/(1-$F3258)-1</f>
        <v>3.5714285714285587E-3</v>
      </c>
      <c r="U3258" s="19" t="str">
        <f>IF(ABS(IFERROR(T3258,0))&gt;0.05,INDEX(margin_ranges!$C$13:$C$16,MATCH($F3258*100,margin_ranges!$B$13:$B$16,1)),"")</f>
        <v/>
      </c>
      <c r="V3258" t="e">
        <f>MIN(VLOOKUP($U3258,margin_ranges!$A$5:$D$10,4,FALSE),$P3258*100)</f>
        <v>#N/A</v>
      </c>
      <c r="Y3258" s="29" t="e">
        <f t="shared" si="50"/>
        <v>#N/A</v>
      </c>
    </row>
    <row r="3259" spans="1:25" x14ac:dyDescent="0.3">
      <c r="A3259" s="8" t="s">
        <v>35</v>
      </c>
      <c r="B3259" s="8" t="s">
        <v>5758</v>
      </c>
      <c r="C3259" s="8" t="s">
        <v>34</v>
      </c>
      <c r="D3259" s="8" t="s">
        <v>34</v>
      </c>
      <c r="E3259" s="8"/>
      <c r="F3259" s="24">
        <v>0.32759170898312401</v>
      </c>
      <c r="G3259" s="24">
        <v>0.99908474999999997</v>
      </c>
      <c r="H3259" s="25">
        <v>116.50839999999999</v>
      </c>
      <c r="I3259" s="25">
        <v>4.0435999999999996</v>
      </c>
      <c r="J3259" s="15">
        <v>102</v>
      </c>
      <c r="K3259" s="15">
        <v>29</v>
      </c>
      <c r="L3259" s="13">
        <v>3.4700000000000002E-2</v>
      </c>
      <c r="M3259" s="7">
        <v>0.84148133999999997</v>
      </c>
      <c r="N3259" s="26">
        <v>0.51339199999999996</v>
      </c>
      <c r="O3259" s="27"/>
      <c r="P3259" s="8">
        <v>0.38989496610000002</v>
      </c>
      <c r="Q3259" s="24">
        <v>0.3276</v>
      </c>
      <c r="R3259" t="e">
        <f>IF($Q3259*100&gt;=VLOOKUP($O3259,margin_ranges!$A$5:$C$10,2,FALSE),IF($Q3259*100&lt;=VLOOKUP($O3259,margin_ranges!$A$5:$C$10,3,FALSE)+10,"IN RANGE","ABOVE RANGE"),"BELOW RANGE")</f>
        <v>#N/A</v>
      </c>
      <c r="S3259" t="e">
        <f>MIN(VLOOKUP($O3259,margin_ranges!$A$5:$D$10,4,FALSE),$P3259*100)</f>
        <v>#N/A</v>
      </c>
      <c r="T3259" s="29" t="e">
        <f>(1-$S3259/100)/(1-$F3259)-1</f>
        <v>#N/A</v>
      </c>
      <c r="U3259" s="19" t="str">
        <f>IF(ABS(IFERROR(T3259,0))&gt;0.05,INDEX(margin_ranges!$C$13:$C$16,MATCH($F3259*100,margin_ranges!$B$13:$B$16,1)),"")</f>
        <v/>
      </c>
      <c r="V3259" t="e">
        <f>MIN(VLOOKUP($U3259,margin_ranges!$A$5:$D$10,4,FALSE),$P3259*100)</f>
        <v>#N/A</v>
      </c>
      <c r="Y3259" s="29" t="e">
        <f t="shared" si="50"/>
        <v>#N/A</v>
      </c>
    </row>
    <row r="3260" spans="1:25" x14ac:dyDescent="0.3">
      <c r="A3260" s="8" t="s">
        <v>33</v>
      </c>
      <c r="B3260" s="8" t="s">
        <v>5758</v>
      </c>
      <c r="C3260" s="8" t="s">
        <v>5759</v>
      </c>
      <c r="D3260" s="8" t="s">
        <v>34</v>
      </c>
      <c r="E3260" s="8"/>
      <c r="F3260" s="24">
        <v>0.32759170898312401</v>
      </c>
      <c r="G3260" s="24">
        <v>0.99908474999999997</v>
      </c>
      <c r="H3260" s="25">
        <v>116.50839999999999</v>
      </c>
      <c r="I3260" s="25">
        <v>4.0435999999999996</v>
      </c>
      <c r="J3260" s="15">
        <v>102</v>
      </c>
      <c r="K3260" s="15">
        <v>29</v>
      </c>
      <c r="L3260" s="13">
        <v>3.4700000000000002E-2</v>
      </c>
      <c r="M3260" s="7">
        <v>0.84148133999999997</v>
      </c>
      <c r="N3260" s="26">
        <v>0.51339199999999996</v>
      </c>
      <c r="O3260" s="27"/>
      <c r="P3260" s="8">
        <v>0.38989496610000002</v>
      </c>
      <c r="Q3260" s="24">
        <v>0.3276</v>
      </c>
      <c r="R3260" t="e">
        <f>IF($Q3260*100&gt;=VLOOKUP($O3260,margin_ranges!$A$5:$C$10,2,FALSE),IF($Q3260*100&lt;=VLOOKUP($O3260,margin_ranges!$A$5:$C$10,3,FALSE)+10,"IN RANGE","ABOVE RANGE"),"BELOW RANGE")</f>
        <v>#N/A</v>
      </c>
      <c r="S3260" t="e">
        <f>MIN(VLOOKUP($O3260,margin_ranges!$A$5:$D$10,4,FALSE),$P3260*100)</f>
        <v>#N/A</v>
      </c>
      <c r="T3260" s="29" t="e">
        <f>(1-$S3260/100)/(1-$F3260)-1</f>
        <v>#N/A</v>
      </c>
      <c r="U3260" s="19" t="str">
        <f>IF(ABS(IFERROR(T3260,0))&gt;0.05,INDEX(margin_ranges!$C$13:$C$16,MATCH($F3260*100,margin_ranges!$B$13:$B$16,1)),"")</f>
        <v/>
      </c>
      <c r="V3260" t="e">
        <f>MIN(VLOOKUP($U3260,margin_ranges!$A$5:$D$10,4,FALSE),$P3260*100)</f>
        <v>#N/A</v>
      </c>
      <c r="Y3260" s="29" t="e">
        <f t="shared" si="50"/>
        <v>#N/A</v>
      </c>
    </row>
    <row r="3261" spans="1:25" x14ac:dyDescent="0.3">
      <c r="A3261" s="8" t="s">
        <v>17</v>
      </c>
      <c r="B3261" s="8" t="s">
        <v>5758</v>
      </c>
      <c r="C3261" s="8" t="s">
        <v>5759</v>
      </c>
      <c r="D3261" s="8" t="s">
        <v>5762</v>
      </c>
      <c r="E3261" s="8" t="s">
        <v>5763</v>
      </c>
      <c r="F3261" s="24">
        <v>0.31999999999999901</v>
      </c>
      <c r="G3261" s="24">
        <v>1</v>
      </c>
      <c r="H3261" s="25">
        <v>86.885599999999997</v>
      </c>
      <c r="I3261" s="25">
        <v>1.5972999999999999</v>
      </c>
      <c r="J3261" s="15">
        <v>25</v>
      </c>
      <c r="K3261" s="15">
        <v>7</v>
      </c>
      <c r="L3261" s="13">
        <v>1.84E-2</v>
      </c>
      <c r="M3261" s="7">
        <v>0.51303103000000005</v>
      </c>
      <c r="N3261" s="26">
        <v>0.15</v>
      </c>
      <c r="O3261" s="27" t="s">
        <v>22</v>
      </c>
      <c r="P3261" s="8">
        <v>0.70762002719999995</v>
      </c>
      <c r="Q3261" s="24">
        <v>0.32</v>
      </c>
      <c r="R3261" t="str">
        <f>IF($Q3261*100&gt;=VLOOKUP($O3261,margin_ranges!$A$5:$C$10,2,FALSE),IF($Q3261*100&lt;=VLOOKUP($O3261,margin_ranges!$A$5:$C$10,3,FALSE)+10,"IN RANGE","ABOVE RANGE"),"BELOW RANGE")</f>
        <v>IN RANGE</v>
      </c>
      <c r="S3261">
        <f>MIN(VLOOKUP($O3261,margin_ranges!$A$5:$D$10,4,FALSE),$P3261*100)</f>
        <v>29.75</v>
      </c>
      <c r="T3261" s="29">
        <f>(1-$S3261/100)/(1-$F3261)-1</f>
        <v>3.3088235294115975E-2</v>
      </c>
      <c r="U3261" s="19" t="str">
        <f>IF(ABS(IFERROR(T3261,0))&gt;0.05,INDEX(margin_ranges!$C$13:$C$16,MATCH($F3261*100,margin_ranges!$B$13:$B$16,1)),"")</f>
        <v/>
      </c>
      <c r="V3261" t="e">
        <f>MIN(VLOOKUP($U3261,margin_ranges!$A$5:$D$10,4,FALSE),$P3261*100)</f>
        <v>#N/A</v>
      </c>
      <c r="Y3261" s="29" t="e">
        <f t="shared" si="50"/>
        <v>#N/A</v>
      </c>
    </row>
    <row r="3262" spans="1:25" x14ac:dyDescent="0.3">
      <c r="A3262" s="8" t="s">
        <v>17</v>
      </c>
      <c r="B3262" s="8" t="s">
        <v>5758</v>
      </c>
      <c r="C3262" s="8" t="s">
        <v>5759</v>
      </c>
      <c r="D3262" s="8" t="s">
        <v>5760</v>
      </c>
      <c r="E3262" s="8" t="s">
        <v>5761</v>
      </c>
      <c r="F3262" s="24">
        <v>0.290283241651001</v>
      </c>
      <c r="G3262" s="24">
        <v>1</v>
      </c>
      <c r="H3262" s="25">
        <v>29.561299999999999</v>
      </c>
      <c r="I3262" s="25">
        <v>2.4415</v>
      </c>
      <c r="J3262" s="15">
        <v>77</v>
      </c>
      <c r="K3262" s="15">
        <v>22</v>
      </c>
      <c r="L3262" s="13">
        <v>8.2600000000000007E-2</v>
      </c>
      <c r="M3262" s="7">
        <v>1.0567595999999999</v>
      </c>
      <c r="N3262" s="26">
        <v>0.75</v>
      </c>
      <c r="O3262" s="27" t="s">
        <v>479</v>
      </c>
      <c r="P3262" s="8">
        <v>0.29028324170000003</v>
      </c>
      <c r="Q3262" s="24">
        <v>0.33</v>
      </c>
      <c r="R3262" t="str">
        <f>IF($Q3262*100&gt;=VLOOKUP($O3262,margin_ranges!$A$5:$C$10,2,FALSE),IF($Q3262*100&lt;=VLOOKUP($O3262,margin_ranges!$A$5:$C$10,3,FALSE)+10,"IN RANGE","ABOVE RANGE"),"BELOW RANGE")</f>
        <v>IN RANGE</v>
      </c>
      <c r="S3262">
        <f>MIN(VLOOKUP($O3262,margin_ranges!$A$5:$D$10,4,FALSE),$P3262*100)</f>
        <v>29.028324170000001</v>
      </c>
      <c r="T3262" s="29">
        <f>(1-$S3262/100)/(1-$F3262)-1</f>
        <v>-6.9040217987037522E-11</v>
      </c>
      <c r="U3262" s="19" t="str">
        <f>IF(ABS(IFERROR(T3262,0))&gt;0.05,INDEX(margin_ranges!$C$13:$C$16,MATCH($F3262*100,margin_ranges!$B$13:$B$16,1)),"")</f>
        <v/>
      </c>
      <c r="V3262" t="e">
        <f>MIN(VLOOKUP($U3262,margin_ranges!$A$5:$D$10,4,FALSE),$P3262*100)</f>
        <v>#N/A</v>
      </c>
      <c r="Y3262" s="29" t="e">
        <f t="shared" si="50"/>
        <v>#N/A</v>
      </c>
    </row>
    <row r="3263" spans="1:25" x14ac:dyDescent="0.3">
      <c r="A3263" s="8" t="s">
        <v>35</v>
      </c>
      <c r="B3263" s="8" t="s">
        <v>5764</v>
      </c>
      <c r="C3263" s="8" t="s">
        <v>34</v>
      </c>
      <c r="D3263" s="8" t="s">
        <v>34</v>
      </c>
      <c r="E3263" s="8"/>
      <c r="F3263" s="24">
        <v>0.33999999999999903</v>
      </c>
      <c r="G3263" s="24">
        <v>1</v>
      </c>
      <c r="H3263" s="25">
        <v>164.10230000000001</v>
      </c>
      <c r="I3263" s="25">
        <v>43.616</v>
      </c>
      <c r="J3263" s="15">
        <v>2619</v>
      </c>
      <c r="K3263" s="15">
        <v>796</v>
      </c>
      <c r="L3263" s="13">
        <v>0.26579999999999998</v>
      </c>
      <c r="M3263" s="7">
        <v>2.0015082899999999</v>
      </c>
      <c r="N3263" s="26">
        <v>1</v>
      </c>
      <c r="O3263" s="27"/>
      <c r="P3263" s="8">
        <v>0.50037678910000005</v>
      </c>
      <c r="Q3263" s="24">
        <v>0.34</v>
      </c>
      <c r="R3263" t="e">
        <f>IF($Q3263*100&gt;=VLOOKUP($O3263,margin_ranges!$A$5:$C$10,2,FALSE),IF($Q3263*100&lt;=VLOOKUP($O3263,margin_ranges!$A$5:$C$10,3,FALSE)+10,"IN RANGE","ABOVE RANGE"),"BELOW RANGE")</f>
        <v>#N/A</v>
      </c>
      <c r="S3263" t="e">
        <f>MIN(VLOOKUP($O3263,margin_ranges!$A$5:$D$10,4,FALSE),$P3263*100)</f>
        <v>#N/A</v>
      </c>
      <c r="T3263" s="29" t="e">
        <f>(1-$S3263/100)/(1-$F3263)-1</f>
        <v>#N/A</v>
      </c>
      <c r="U3263" s="19" t="str">
        <f>IF(ABS(IFERROR(T3263,0))&gt;0.05,INDEX(margin_ranges!$C$13:$C$16,MATCH($F3263*100,margin_ranges!$B$13:$B$16,1)),"")</f>
        <v/>
      </c>
      <c r="V3263" t="e">
        <f>MIN(VLOOKUP($U3263,margin_ranges!$A$5:$D$10,4,FALSE),$P3263*100)</f>
        <v>#N/A</v>
      </c>
      <c r="Y3263" s="29" t="e">
        <f t="shared" si="50"/>
        <v>#N/A</v>
      </c>
    </row>
    <row r="3264" spans="1:25" x14ac:dyDescent="0.3">
      <c r="A3264" s="8" t="s">
        <v>33</v>
      </c>
      <c r="B3264" s="8" t="s">
        <v>5764</v>
      </c>
      <c r="C3264" s="8" t="s">
        <v>5765</v>
      </c>
      <c r="D3264" s="8" t="s">
        <v>34</v>
      </c>
      <c r="E3264" s="8"/>
      <c r="F3264" s="24">
        <v>0.33999999999999903</v>
      </c>
      <c r="G3264" s="24">
        <v>1</v>
      </c>
      <c r="H3264" s="25">
        <v>164.10230000000001</v>
      </c>
      <c r="I3264" s="25">
        <v>43.616</v>
      </c>
      <c r="J3264" s="15">
        <v>2619</v>
      </c>
      <c r="K3264" s="15">
        <v>796</v>
      </c>
      <c r="L3264" s="13">
        <v>0.26579999999999998</v>
      </c>
      <c r="M3264" s="7">
        <v>2.0015082899999999</v>
      </c>
      <c r="N3264" s="26">
        <v>1</v>
      </c>
      <c r="O3264" s="27"/>
      <c r="P3264" s="8">
        <v>0.50037678910000005</v>
      </c>
      <c r="Q3264" s="24">
        <v>0.34</v>
      </c>
      <c r="R3264" t="e">
        <f>IF($Q3264*100&gt;=VLOOKUP($O3264,margin_ranges!$A$5:$C$10,2,FALSE),IF($Q3264*100&lt;=VLOOKUP($O3264,margin_ranges!$A$5:$C$10,3,FALSE)+10,"IN RANGE","ABOVE RANGE"),"BELOW RANGE")</f>
        <v>#N/A</v>
      </c>
      <c r="S3264" t="e">
        <f>MIN(VLOOKUP($O3264,margin_ranges!$A$5:$D$10,4,FALSE),$P3264*100)</f>
        <v>#N/A</v>
      </c>
      <c r="T3264" s="29" t="e">
        <f>(1-$S3264/100)/(1-$F3264)-1</f>
        <v>#N/A</v>
      </c>
      <c r="U3264" s="19" t="str">
        <f>IF(ABS(IFERROR(T3264,0))&gt;0.05,INDEX(margin_ranges!$C$13:$C$16,MATCH($F3264*100,margin_ranges!$B$13:$B$16,1)),"")</f>
        <v/>
      </c>
      <c r="V3264" t="e">
        <f>MIN(VLOOKUP($U3264,margin_ranges!$A$5:$D$10,4,FALSE),$P3264*100)</f>
        <v>#N/A</v>
      </c>
      <c r="Y3264" s="29" t="e">
        <f t="shared" si="50"/>
        <v>#N/A</v>
      </c>
    </row>
    <row r="3265" spans="1:25" x14ac:dyDescent="0.3">
      <c r="A3265" s="8" t="s">
        <v>17</v>
      </c>
      <c r="B3265" s="8" t="s">
        <v>5764</v>
      </c>
      <c r="C3265" s="8" t="s">
        <v>5765</v>
      </c>
      <c r="D3265" s="8" t="s">
        <v>5766</v>
      </c>
      <c r="E3265" s="8" t="s">
        <v>5767</v>
      </c>
      <c r="F3265" s="24">
        <v>0.33999999999999903</v>
      </c>
      <c r="G3265" s="24">
        <v>1</v>
      </c>
      <c r="H3265" s="25">
        <v>164.10230000000001</v>
      </c>
      <c r="I3265" s="25">
        <v>43.616</v>
      </c>
      <c r="J3265" s="15">
        <v>2619</v>
      </c>
      <c r="K3265" s="15">
        <v>796</v>
      </c>
      <c r="L3265" s="13">
        <v>0.26579999999999998</v>
      </c>
      <c r="M3265" s="7">
        <v>2.0015082899999999</v>
      </c>
      <c r="N3265" s="26">
        <v>1</v>
      </c>
      <c r="O3265" s="27" t="s">
        <v>22</v>
      </c>
      <c r="P3265" s="8">
        <v>0.50037678910000005</v>
      </c>
      <c r="Q3265" s="24">
        <v>0.34</v>
      </c>
      <c r="R3265" t="str">
        <f>IF($Q3265*100&gt;=VLOOKUP($O3265,margin_ranges!$A$5:$C$10,2,FALSE),IF($Q3265*100&lt;=VLOOKUP($O3265,margin_ranges!$A$5:$C$10,3,FALSE)+10,"IN RANGE","ABOVE RANGE"),"BELOW RANGE")</f>
        <v>IN RANGE</v>
      </c>
      <c r="S3265">
        <f>MIN(VLOOKUP($O3265,margin_ranges!$A$5:$D$10,4,FALSE),$P3265*100)</f>
        <v>29.75</v>
      </c>
      <c r="T3265" s="29">
        <f>(1-$S3265/100)/(1-$F3265)-1</f>
        <v>6.4393939393937671E-2</v>
      </c>
      <c r="U3265" s="19" t="str">
        <f>IF(ABS(IFERROR(T3265,0))&gt;0.05,INDEX(margin_ranges!$C$13:$C$16,MATCH($F3265*100,margin_ranges!$B$13:$B$16,1)),"")</f>
        <v>Balanced (Type B)</v>
      </c>
      <c r="V3265">
        <f>MIN(VLOOKUP($U3265,margin_ranges!$A$5:$D$10,4,FALSE),$P3265*100)</f>
        <v>29.75</v>
      </c>
      <c r="Y3265" s="29">
        <f t="shared" si="50"/>
        <v>6.4393939393937671E-2</v>
      </c>
    </row>
    <row r="3266" spans="1:25" x14ac:dyDescent="0.3">
      <c r="A3266" s="8" t="s">
        <v>35</v>
      </c>
      <c r="B3266" s="8" t="s">
        <v>5768</v>
      </c>
      <c r="C3266" s="8" t="s">
        <v>34</v>
      </c>
      <c r="D3266" s="8" t="s">
        <v>34</v>
      </c>
      <c r="E3266" s="8"/>
      <c r="F3266" s="24">
        <v>0.245133285654172</v>
      </c>
      <c r="G3266" s="24">
        <v>0</v>
      </c>
      <c r="H3266" s="25">
        <v>20.060199999999998</v>
      </c>
      <c r="I3266" s="25">
        <v>3.37</v>
      </c>
      <c r="J3266" s="15">
        <v>134</v>
      </c>
      <c r="K3266" s="15">
        <v>32</v>
      </c>
      <c r="L3266" s="13">
        <v>0.16800000000000001</v>
      </c>
      <c r="M3266" s="7">
        <v>1.3247371800000001</v>
      </c>
      <c r="N3266" s="26">
        <v>1</v>
      </c>
      <c r="O3266" s="27"/>
      <c r="P3266" s="8">
        <v>0.24513328570000001</v>
      </c>
      <c r="Q3266" s="24">
        <v>0.28160000000000002</v>
      </c>
      <c r="R3266" t="e">
        <f>IF($Q3266*100&gt;=VLOOKUP($O3266,margin_ranges!$A$5:$C$10,2,FALSE),IF($Q3266*100&lt;=VLOOKUP($O3266,margin_ranges!$A$5:$C$10,3,FALSE)+10,"IN RANGE","ABOVE RANGE"),"BELOW RANGE")</f>
        <v>#N/A</v>
      </c>
      <c r="S3266" t="e">
        <f>MIN(VLOOKUP($O3266,margin_ranges!$A$5:$D$10,4,FALSE),$P3266*100)</f>
        <v>#N/A</v>
      </c>
      <c r="T3266" s="29" t="e">
        <f>(1-$S3266/100)/(1-$F3266)-1</f>
        <v>#N/A</v>
      </c>
      <c r="U3266" s="19" t="str">
        <f>IF(ABS(IFERROR(T3266,0))&gt;0.05,INDEX(margin_ranges!$C$13:$C$16,MATCH($F3266*100,margin_ranges!$B$13:$B$16,1)),"")</f>
        <v/>
      </c>
      <c r="V3266" t="e">
        <f>MIN(VLOOKUP($U3266,margin_ranges!$A$5:$D$10,4,FALSE),$P3266*100)</f>
        <v>#N/A</v>
      </c>
      <c r="Y3266" s="29" t="e">
        <f t="shared" si="50"/>
        <v>#N/A</v>
      </c>
    </row>
    <row r="3267" spans="1:25" x14ac:dyDescent="0.3">
      <c r="A3267" s="8" t="s">
        <v>33</v>
      </c>
      <c r="B3267" s="8" t="s">
        <v>5768</v>
      </c>
      <c r="C3267" s="8" t="s">
        <v>5769</v>
      </c>
      <c r="D3267" s="8" t="s">
        <v>34</v>
      </c>
      <c r="E3267" s="8"/>
      <c r="F3267" s="24">
        <v>0.245133285654172</v>
      </c>
      <c r="G3267" s="24">
        <v>0</v>
      </c>
      <c r="H3267" s="25">
        <v>20.060199999999998</v>
      </c>
      <c r="I3267" s="25">
        <v>3.37</v>
      </c>
      <c r="J3267" s="15">
        <v>134</v>
      </c>
      <c r="K3267" s="15">
        <v>32</v>
      </c>
      <c r="L3267" s="13">
        <v>0.16800000000000001</v>
      </c>
      <c r="M3267" s="7">
        <v>1.3247371800000001</v>
      </c>
      <c r="N3267" s="26">
        <v>1</v>
      </c>
      <c r="O3267" s="27"/>
      <c r="P3267" s="8">
        <v>0.24513328570000001</v>
      </c>
      <c r="Q3267" s="24">
        <v>0.28160000000000002</v>
      </c>
      <c r="R3267" t="e">
        <f>IF($Q3267*100&gt;=VLOOKUP($O3267,margin_ranges!$A$5:$C$10,2,FALSE),IF($Q3267*100&lt;=VLOOKUP($O3267,margin_ranges!$A$5:$C$10,3,FALSE)+10,"IN RANGE","ABOVE RANGE"),"BELOW RANGE")</f>
        <v>#N/A</v>
      </c>
      <c r="S3267" t="e">
        <f>MIN(VLOOKUP($O3267,margin_ranges!$A$5:$D$10,4,FALSE),$P3267*100)</f>
        <v>#N/A</v>
      </c>
      <c r="T3267" s="29" t="e">
        <f>(1-$S3267/100)/(1-$F3267)-1</f>
        <v>#N/A</v>
      </c>
      <c r="U3267" s="19" t="str">
        <f>IF(ABS(IFERROR(T3267,0))&gt;0.05,INDEX(margin_ranges!$C$13:$C$16,MATCH($F3267*100,margin_ranges!$B$13:$B$16,1)),"")</f>
        <v/>
      </c>
      <c r="V3267" t="e">
        <f>MIN(VLOOKUP($U3267,margin_ranges!$A$5:$D$10,4,FALSE),$P3267*100)</f>
        <v>#N/A</v>
      </c>
      <c r="Y3267" s="29" t="e">
        <f t="shared" si="50"/>
        <v>#N/A</v>
      </c>
    </row>
    <row r="3268" spans="1:25" x14ac:dyDescent="0.3">
      <c r="A3268" s="8" t="s">
        <v>17</v>
      </c>
      <c r="B3268" s="8" t="s">
        <v>5768</v>
      </c>
      <c r="C3268" s="8" t="s">
        <v>5769</v>
      </c>
      <c r="D3268" s="8" t="s">
        <v>5774</v>
      </c>
      <c r="E3268" s="8" t="s">
        <v>5775</v>
      </c>
      <c r="F3268" s="24">
        <v>0.25204763768857802</v>
      </c>
      <c r="G3268" s="24">
        <v>0</v>
      </c>
      <c r="H3268" s="25">
        <v>8.0861000000000001</v>
      </c>
      <c r="I3268" s="25">
        <v>1.4194</v>
      </c>
      <c r="J3268" s="15">
        <v>57</v>
      </c>
      <c r="K3268" s="15">
        <v>14</v>
      </c>
      <c r="L3268" s="13">
        <v>0.17549999999999999</v>
      </c>
      <c r="M3268" s="7">
        <v>1.3369835400000001</v>
      </c>
      <c r="N3268" s="26">
        <v>1</v>
      </c>
      <c r="O3268" s="27" t="s">
        <v>22</v>
      </c>
      <c r="P3268" s="8">
        <v>0.25204763769999999</v>
      </c>
      <c r="Q3268" s="24">
        <v>0.28999999999999998</v>
      </c>
      <c r="R3268" t="str">
        <f>IF($Q3268*100&gt;=VLOOKUP($O3268,margin_ranges!$A$5:$C$10,2,FALSE),IF($Q3268*100&lt;=VLOOKUP($O3268,margin_ranges!$A$5:$C$10,3,FALSE)+10,"IN RANGE","ABOVE RANGE"),"BELOW RANGE")</f>
        <v>IN RANGE</v>
      </c>
      <c r="S3268">
        <f>MIN(VLOOKUP($O3268,margin_ranges!$A$5:$D$10,4,FALSE),$P3268*100)</f>
        <v>25.20476377</v>
      </c>
      <c r="T3268" s="29">
        <f>(1-$S3268/100)/(1-$F3268)-1</f>
        <v>-1.5271006681416566E-11</v>
      </c>
      <c r="U3268" s="19" t="str">
        <f>IF(ABS(IFERROR(T3268,0))&gt;0.05,INDEX(margin_ranges!$C$13:$C$16,MATCH($F3268*100,margin_ranges!$B$13:$B$16,1)),"")</f>
        <v/>
      </c>
      <c r="V3268" t="e">
        <f>MIN(VLOOKUP($U3268,margin_ranges!$A$5:$D$10,4,FALSE),$P3268*100)</f>
        <v>#N/A</v>
      </c>
      <c r="Y3268" s="29" t="e">
        <f t="shared" si="50"/>
        <v>#N/A</v>
      </c>
    </row>
    <row r="3269" spans="1:25" x14ac:dyDescent="0.3">
      <c r="A3269" s="8" t="s">
        <v>17</v>
      </c>
      <c r="B3269" s="8" t="s">
        <v>5768</v>
      </c>
      <c r="C3269" s="8" t="s">
        <v>5769</v>
      </c>
      <c r="D3269" s="8" t="s">
        <v>5770</v>
      </c>
      <c r="E3269" s="8" t="s">
        <v>5771</v>
      </c>
      <c r="F3269" s="24">
        <v>0.24268164848159299</v>
      </c>
      <c r="G3269" s="24">
        <v>0</v>
      </c>
      <c r="H3269" s="25">
        <v>6.1855000000000002</v>
      </c>
      <c r="I3269" s="25">
        <v>1.0476000000000001</v>
      </c>
      <c r="J3269" s="15">
        <v>41</v>
      </c>
      <c r="K3269" s="15">
        <v>10</v>
      </c>
      <c r="L3269" s="13">
        <v>0.1694</v>
      </c>
      <c r="M3269" s="7">
        <v>1.3204486600000001</v>
      </c>
      <c r="N3269" s="26">
        <v>1</v>
      </c>
      <c r="O3269" s="27" t="s">
        <v>22</v>
      </c>
      <c r="P3269" s="8">
        <v>0.24268164850000001</v>
      </c>
      <c r="Q3269" s="24">
        <v>0.28000000000000003</v>
      </c>
      <c r="R3269" t="str">
        <f>IF($Q3269*100&gt;=VLOOKUP($O3269,margin_ranges!$A$5:$C$10,2,FALSE),IF($Q3269*100&lt;=VLOOKUP($O3269,margin_ranges!$A$5:$C$10,3,FALSE)+10,"IN RANGE","ABOVE RANGE"),"BELOW RANGE")</f>
        <v>IN RANGE</v>
      </c>
      <c r="S3269">
        <f>MIN(VLOOKUP($O3269,margin_ranges!$A$5:$D$10,4,FALSE),$P3269*100)</f>
        <v>24.268164850000002</v>
      </c>
      <c r="T3269" s="29">
        <f>(1-$S3269/100)/(1-$F3269)-1</f>
        <v>-2.430555756660624E-11</v>
      </c>
      <c r="U3269" s="19" t="str">
        <f>IF(ABS(IFERROR(T3269,0))&gt;0.05,INDEX(margin_ranges!$C$13:$C$16,MATCH($F3269*100,margin_ranges!$B$13:$B$16,1)),"")</f>
        <v/>
      </c>
      <c r="V3269" t="e">
        <f>MIN(VLOOKUP($U3269,margin_ranges!$A$5:$D$10,4,FALSE),$P3269*100)</f>
        <v>#N/A</v>
      </c>
      <c r="Y3269" s="29" t="e">
        <f t="shared" si="50"/>
        <v>#N/A</v>
      </c>
    </row>
    <row r="3270" spans="1:25" x14ac:dyDescent="0.3">
      <c r="A3270" s="8" t="s">
        <v>17</v>
      </c>
      <c r="B3270" s="8" t="s">
        <v>5768</v>
      </c>
      <c r="C3270" s="8" t="s">
        <v>5769</v>
      </c>
      <c r="D3270" s="8" t="s">
        <v>5772</v>
      </c>
      <c r="E3270" s="8" t="s">
        <v>5773</v>
      </c>
      <c r="F3270" s="24">
        <v>0.23691167417100201</v>
      </c>
      <c r="G3270" s="24">
        <v>0</v>
      </c>
      <c r="H3270" s="25">
        <v>5.7885999999999997</v>
      </c>
      <c r="I3270" s="25">
        <v>0.90310000000000001</v>
      </c>
      <c r="J3270" s="15">
        <v>36</v>
      </c>
      <c r="K3270" s="15">
        <v>8</v>
      </c>
      <c r="L3270" s="13">
        <v>0.156</v>
      </c>
      <c r="M3270" s="7">
        <v>1.3104642900000001</v>
      </c>
      <c r="N3270" s="26">
        <v>1</v>
      </c>
      <c r="O3270" s="27" t="s">
        <v>22</v>
      </c>
      <c r="P3270" s="8">
        <v>0.23691167420000001</v>
      </c>
      <c r="Q3270" s="24">
        <v>0.27</v>
      </c>
      <c r="R3270" t="str">
        <f>IF($Q3270*100&gt;=VLOOKUP($O3270,margin_ranges!$A$5:$C$10,2,FALSE),IF($Q3270*100&lt;=VLOOKUP($O3270,margin_ranges!$A$5:$C$10,3,FALSE)+10,"IN RANGE","ABOVE RANGE"),"BELOW RANGE")</f>
        <v>IN RANGE</v>
      </c>
      <c r="S3270">
        <f>MIN(VLOOKUP($O3270,margin_ranges!$A$5:$D$10,4,FALSE),$P3270*100)</f>
        <v>23.691167419999999</v>
      </c>
      <c r="T3270" s="29">
        <f>(1-$S3270/100)/(1-$F3270)-1</f>
        <v>-3.8000824709172321E-11</v>
      </c>
      <c r="U3270" s="19" t="str">
        <f>IF(ABS(IFERROR(T3270,0))&gt;0.05,INDEX(margin_ranges!$C$13:$C$16,MATCH($F3270*100,margin_ranges!$B$13:$B$16,1)),"")</f>
        <v/>
      </c>
      <c r="V3270" t="e">
        <f>MIN(VLOOKUP($U3270,margin_ranges!$A$5:$D$10,4,FALSE),$P3270*100)</f>
        <v>#N/A</v>
      </c>
      <c r="Y3270" s="29" t="e">
        <f t="shared" si="50"/>
        <v>#N/A</v>
      </c>
    </row>
    <row r="3271" spans="1:25" x14ac:dyDescent="0.3">
      <c r="A3271" s="8" t="s">
        <v>35</v>
      </c>
      <c r="B3271" s="8" t="s">
        <v>5776</v>
      </c>
      <c r="C3271" s="8" t="s">
        <v>34</v>
      </c>
      <c r="D3271" s="8" t="s">
        <v>34</v>
      </c>
      <c r="E3271" s="8"/>
      <c r="F3271" s="24">
        <v>0.30589808230016902</v>
      </c>
      <c r="G3271" s="24">
        <v>0</v>
      </c>
      <c r="H3271" s="25">
        <v>3669.3890000000001</v>
      </c>
      <c r="I3271" s="25">
        <v>450.572</v>
      </c>
      <c r="J3271" s="15">
        <v>14347</v>
      </c>
      <c r="K3271" s="15">
        <v>3789</v>
      </c>
      <c r="L3271" s="13">
        <v>0.12280000000000001</v>
      </c>
      <c r="M3271" s="7">
        <v>1.06139972</v>
      </c>
      <c r="N3271" s="26">
        <v>0.68585799999999997</v>
      </c>
      <c r="O3271" s="27"/>
      <c r="P3271" s="8">
        <v>0.35381742649999998</v>
      </c>
      <c r="Q3271" s="24">
        <v>0.30590000000000001</v>
      </c>
      <c r="R3271" t="e">
        <f>IF($Q3271*100&gt;=VLOOKUP($O3271,margin_ranges!$A$5:$C$10,2,FALSE),IF($Q3271*100&lt;=VLOOKUP($O3271,margin_ranges!$A$5:$C$10,3,FALSE)+10,"IN RANGE","ABOVE RANGE"),"BELOW RANGE")</f>
        <v>#N/A</v>
      </c>
      <c r="S3271" t="e">
        <f>MIN(VLOOKUP($O3271,margin_ranges!$A$5:$D$10,4,FALSE),$P3271*100)</f>
        <v>#N/A</v>
      </c>
      <c r="T3271" s="29" t="e">
        <f>(1-$S3271/100)/(1-$F3271)-1</f>
        <v>#N/A</v>
      </c>
      <c r="U3271" s="19" t="str">
        <f>IF(ABS(IFERROR(T3271,0))&gt;0.05,INDEX(margin_ranges!$C$13:$C$16,MATCH($F3271*100,margin_ranges!$B$13:$B$16,1)),"")</f>
        <v/>
      </c>
      <c r="V3271" t="e">
        <f>MIN(VLOOKUP($U3271,margin_ranges!$A$5:$D$10,4,FALSE),$P3271*100)</f>
        <v>#N/A</v>
      </c>
      <c r="Y3271" s="29" t="e">
        <f t="shared" si="50"/>
        <v>#N/A</v>
      </c>
    </row>
    <row r="3272" spans="1:25" x14ac:dyDescent="0.3">
      <c r="A3272" s="8" t="s">
        <v>33</v>
      </c>
      <c r="B3272" s="8" t="s">
        <v>5776</v>
      </c>
      <c r="C3272" s="8" t="s">
        <v>5777</v>
      </c>
      <c r="D3272" s="8" t="s">
        <v>34</v>
      </c>
      <c r="E3272" s="8"/>
      <c r="F3272" s="24">
        <v>0.30589808230016902</v>
      </c>
      <c r="G3272" s="24">
        <v>0</v>
      </c>
      <c r="H3272" s="25">
        <v>3669.3890000000001</v>
      </c>
      <c r="I3272" s="25">
        <v>450.572</v>
      </c>
      <c r="J3272" s="15">
        <v>14347</v>
      </c>
      <c r="K3272" s="15">
        <v>3789</v>
      </c>
      <c r="L3272" s="13">
        <v>0.12280000000000001</v>
      </c>
      <c r="M3272" s="7">
        <v>1.06139972</v>
      </c>
      <c r="N3272" s="26">
        <v>0.68585799999999997</v>
      </c>
      <c r="O3272" s="27"/>
      <c r="P3272" s="8">
        <v>0.35381742649999998</v>
      </c>
      <c r="Q3272" s="24">
        <v>0.30590000000000001</v>
      </c>
      <c r="R3272" t="e">
        <f>IF($Q3272*100&gt;=VLOOKUP($O3272,margin_ranges!$A$5:$C$10,2,FALSE),IF($Q3272*100&lt;=VLOOKUP($O3272,margin_ranges!$A$5:$C$10,3,FALSE)+10,"IN RANGE","ABOVE RANGE"),"BELOW RANGE")</f>
        <v>#N/A</v>
      </c>
      <c r="S3272" t="e">
        <f>MIN(VLOOKUP($O3272,margin_ranges!$A$5:$D$10,4,FALSE),$P3272*100)</f>
        <v>#N/A</v>
      </c>
      <c r="T3272" s="29" t="e">
        <f>(1-$S3272/100)/(1-$F3272)-1</f>
        <v>#N/A</v>
      </c>
      <c r="U3272" s="19" t="str">
        <f>IF(ABS(IFERROR(T3272,0))&gt;0.05,INDEX(margin_ranges!$C$13:$C$16,MATCH($F3272*100,margin_ranges!$B$13:$B$16,1)),"")</f>
        <v/>
      </c>
      <c r="V3272" t="e">
        <f>MIN(VLOOKUP($U3272,margin_ranges!$A$5:$D$10,4,FALSE),$P3272*100)</f>
        <v>#N/A</v>
      </c>
      <c r="Y3272" s="29" t="e">
        <f t="shared" si="50"/>
        <v>#N/A</v>
      </c>
    </row>
    <row r="3273" spans="1:25" x14ac:dyDescent="0.3">
      <c r="A3273" s="8" t="s">
        <v>17</v>
      </c>
      <c r="B3273" s="8" t="s">
        <v>5776</v>
      </c>
      <c r="C3273" s="8" t="s">
        <v>5777</v>
      </c>
      <c r="D3273" s="8" t="s">
        <v>5812</v>
      </c>
      <c r="E3273" s="8" t="s">
        <v>5813</v>
      </c>
      <c r="F3273" s="24">
        <v>0.4</v>
      </c>
      <c r="G3273" s="24">
        <v>0</v>
      </c>
      <c r="H3273" s="25">
        <v>137.85429999999999</v>
      </c>
      <c r="I3273" s="25">
        <v>28.1464</v>
      </c>
      <c r="J3273" s="15">
        <v>383</v>
      </c>
      <c r="K3273" s="15">
        <v>153</v>
      </c>
      <c r="L3273" s="13">
        <v>0.20419999999999999</v>
      </c>
      <c r="M3273" s="7">
        <v>0.45308273999999998</v>
      </c>
      <c r="N3273" s="26">
        <v>0.25</v>
      </c>
      <c r="O3273" s="27" t="s">
        <v>22</v>
      </c>
      <c r="P3273" s="8">
        <v>0.4482243997</v>
      </c>
      <c r="Q3273" s="24">
        <v>0.4</v>
      </c>
      <c r="R3273" t="str">
        <f>IF($Q3273*100&gt;=VLOOKUP($O3273,margin_ranges!$A$5:$C$10,2,FALSE),IF($Q3273*100&lt;=VLOOKUP($O3273,margin_ranges!$A$5:$C$10,3,FALSE)+10,"IN RANGE","ABOVE RANGE"),"BELOW RANGE")</f>
        <v>IN RANGE</v>
      </c>
      <c r="S3273">
        <f>MIN(VLOOKUP($O3273,margin_ranges!$A$5:$D$10,4,FALSE),$P3273*100)</f>
        <v>29.75</v>
      </c>
      <c r="T3273" s="29">
        <f>(1-$S3273/100)/(1-$F3273)-1</f>
        <v>0.17083333333333339</v>
      </c>
      <c r="U3273" s="19" t="str">
        <f>IF(ABS(IFERROR(T3273,0))&gt;0.05,INDEX(margin_ranges!$C$13:$C$16,MATCH($F3273*100,margin_ranges!$B$13:$B$16,1)),"")</f>
        <v>Margin Over Fill (Type C)</v>
      </c>
      <c r="V3273">
        <f>MIN(VLOOKUP($U3273,margin_ranges!$A$5:$D$10,4,FALSE),$P3273*100)</f>
        <v>43</v>
      </c>
      <c r="Y3273" s="29">
        <f t="shared" si="50"/>
        <v>-4.9999999999999822E-2</v>
      </c>
    </row>
    <row r="3274" spans="1:25" x14ac:dyDescent="0.3">
      <c r="A3274" s="8" t="s">
        <v>17</v>
      </c>
      <c r="B3274" s="8" t="s">
        <v>5776</v>
      </c>
      <c r="C3274" s="8" t="s">
        <v>5777</v>
      </c>
      <c r="D3274" s="8" t="s">
        <v>5794</v>
      </c>
      <c r="E3274" s="8" t="s">
        <v>5795</v>
      </c>
      <c r="F3274" s="24">
        <v>0.39</v>
      </c>
      <c r="G3274" s="24">
        <v>0</v>
      </c>
      <c r="H3274" s="25">
        <v>147.38900000000001</v>
      </c>
      <c r="I3274" s="25">
        <v>24.0349</v>
      </c>
      <c r="J3274" s="15">
        <v>320</v>
      </c>
      <c r="K3274" s="15">
        <v>112</v>
      </c>
      <c r="L3274" s="13">
        <v>0.16309999999999999</v>
      </c>
      <c r="M3274" s="7">
        <v>0.44415241</v>
      </c>
      <c r="N3274" s="26">
        <v>0.25</v>
      </c>
      <c r="O3274" s="27" t="s">
        <v>22</v>
      </c>
      <c r="P3274" s="8">
        <v>0.43713014979999998</v>
      </c>
      <c r="Q3274" s="24">
        <v>0.39</v>
      </c>
      <c r="R3274" t="str">
        <f>IF($Q3274*100&gt;=VLOOKUP($O3274,margin_ranges!$A$5:$C$10,2,FALSE),IF($Q3274*100&lt;=VLOOKUP($O3274,margin_ranges!$A$5:$C$10,3,FALSE)+10,"IN RANGE","ABOVE RANGE"),"BELOW RANGE")</f>
        <v>IN RANGE</v>
      </c>
      <c r="S3274">
        <f>MIN(VLOOKUP($O3274,margin_ranges!$A$5:$D$10,4,FALSE),$P3274*100)</f>
        <v>29.75</v>
      </c>
      <c r="T3274" s="29">
        <f>(1-$S3274/100)/(1-$F3274)-1</f>
        <v>0.15163934426229519</v>
      </c>
      <c r="U3274" s="19" t="str">
        <f>IF(ABS(IFERROR(T3274,0))&gt;0.05,INDEX(margin_ranges!$C$13:$C$16,MATCH($F3274*100,margin_ranges!$B$13:$B$16,1)),"")</f>
        <v>Margin Over Fill (Type C)</v>
      </c>
      <c r="V3274">
        <f>MIN(VLOOKUP($U3274,margin_ranges!$A$5:$D$10,4,FALSE),$P3274*100)</f>
        <v>43</v>
      </c>
      <c r="Y3274" s="29">
        <f t="shared" si="50"/>
        <v>-6.5573770491803129E-2</v>
      </c>
    </row>
    <row r="3275" spans="1:25" x14ac:dyDescent="0.3">
      <c r="A3275" s="8" t="s">
        <v>17</v>
      </c>
      <c r="B3275" s="8" t="s">
        <v>5776</v>
      </c>
      <c r="C3275" s="8" t="s">
        <v>5777</v>
      </c>
      <c r="D3275" s="8" t="s">
        <v>5780</v>
      </c>
      <c r="E3275" s="8" t="s">
        <v>5781</v>
      </c>
      <c r="F3275" s="24">
        <v>0.34</v>
      </c>
      <c r="G3275" s="24">
        <v>0</v>
      </c>
      <c r="H3275" s="25">
        <v>113.06270000000001</v>
      </c>
      <c r="I3275" s="25">
        <v>13.574</v>
      </c>
      <c r="J3275" s="15">
        <v>363</v>
      </c>
      <c r="K3275" s="15">
        <v>109</v>
      </c>
      <c r="L3275" s="13">
        <v>0.1201</v>
      </c>
      <c r="M3275" s="7">
        <v>0.89150266</v>
      </c>
      <c r="N3275" s="26">
        <v>0.5</v>
      </c>
      <c r="O3275" s="27" t="s">
        <v>22</v>
      </c>
      <c r="P3275" s="8">
        <v>0.43914917930000003</v>
      </c>
      <c r="Q3275" s="24">
        <v>0.34</v>
      </c>
      <c r="R3275" t="str">
        <f>IF($Q3275*100&gt;=VLOOKUP($O3275,margin_ranges!$A$5:$C$10,2,FALSE),IF($Q3275*100&lt;=VLOOKUP($O3275,margin_ranges!$A$5:$C$10,3,FALSE)+10,"IN RANGE","ABOVE RANGE"),"BELOW RANGE")</f>
        <v>IN RANGE</v>
      </c>
      <c r="S3275">
        <f>MIN(VLOOKUP($O3275,margin_ranges!$A$5:$D$10,4,FALSE),$P3275*100)</f>
        <v>29.75</v>
      </c>
      <c r="T3275" s="29">
        <f>(1-$S3275/100)/(1-$F3275)-1</f>
        <v>6.4393939393939448E-2</v>
      </c>
      <c r="U3275" s="19" t="str">
        <f>IF(ABS(IFERROR(T3275,0))&gt;0.05,INDEX(margin_ranges!$C$13:$C$16,MATCH($F3275*100,margin_ranges!$B$13:$B$16,1)),"")</f>
        <v>Balanced (Type B)</v>
      </c>
      <c r="V3275">
        <f>MIN(VLOOKUP($U3275,margin_ranges!$A$5:$D$10,4,FALSE),$P3275*100)</f>
        <v>29.75</v>
      </c>
      <c r="Y3275" s="29">
        <f t="shared" si="50"/>
        <v>6.4393939393939448E-2</v>
      </c>
    </row>
    <row r="3276" spans="1:25" x14ac:dyDescent="0.3">
      <c r="A3276" s="8" t="s">
        <v>17</v>
      </c>
      <c r="B3276" s="8" t="s">
        <v>5776</v>
      </c>
      <c r="C3276" s="8" t="s">
        <v>5777</v>
      </c>
      <c r="D3276" s="8" t="s">
        <v>5810</v>
      </c>
      <c r="E3276" s="8" t="s">
        <v>5811</v>
      </c>
      <c r="F3276" s="24">
        <v>0.34</v>
      </c>
      <c r="G3276" s="24">
        <v>0</v>
      </c>
      <c r="H3276" s="25">
        <v>233.85990000000001</v>
      </c>
      <c r="I3276" s="25">
        <v>34.7776</v>
      </c>
      <c r="J3276" s="15">
        <v>917</v>
      </c>
      <c r="K3276" s="15">
        <v>275</v>
      </c>
      <c r="L3276" s="13">
        <v>0.1487</v>
      </c>
      <c r="M3276" s="7">
        <v>0.87918470000000004</v>
      </c>
      <c r="N3276" s="26">
        <v>0.5</v>
      </c>
      <c r="O3276" s="27" t="s">
        <v>22</v>
      </c>
      <c r="P3276" s="8">
        <v>0.43129128480000001</v>
      </c>
      <c r="Q3276" s="24">
        <v>0.34</v>
      </c>
      <c r="R3276" t="str">
        <f>IF($Q3276*100&gt;=VLOOKUP($O3276,margin_ranges!$A$5:$C$10,2,FALSE),IF($Q3276*100&lt;=VLOOKUP($O3276,margin_ranges!$A$5:$C$10,3,FALSE)+10,"IN RANGE","ABOVE RANGE"),"BELOW RANGE")</f>
        <v>IN RANGE</v>
      </c>
      <c r="S3276">
        <f>MIN(VLOOKUP($O3276,margin_ranges!$A$5:$D$10,4,FALSE),$P3276*100)</f>
        <v>29.75</v>
      </c>
      <c r="T3276" s="29">
        <f>(1-$S3276/100)/(1-$F3276)-1</f>
        <v>6.4393939393939448E-2</v>
      </c>
      <c r="U3276" s="19" t="str">
        <f>IF(ABS(IFERROR(T3276,0))&gt;0.05,INDEX(margin_ranges!$C$13:$C$16,MATCH($F3276*100,margin_ranges!$B$13:$B$16,1)),"")</f>
        <v>Balanced (Type B)</v>
      </c>
      <c r="V3276">
        <f>MIN(VLOOKUP($U3276,margin_ranges!$A$5:$D$10,4,FALSE),$P3276*100)</f>
        <v>29.75</v>
      </c>
      <c r="Y3276" s="29">
        <f t="shared" si="50"/>
        <v>6.4393939393939448E-2</v>
      </c>
    </row>
    <row r="3277" spans="1:25" x14ac:dyDescent="0.3">
      <c r="A3277" s="8" t="s">
        <v>17</v>
      </c>
      <c r="B3277" s="8" t="s">
        <v>5776</v>
      </c>
      <c r="C3277" s="8" t="s">
        <v>5777</v>
      </c>
      <c r="D3277" s="8" t="s">
        <v>5784</v>
      </c>
      <c r="E3277" s="8" t="s">
        <v>5785</v>
      </c>
      <c r="F3277" s="24">
        <v>0.31</v>
      </c>
      <c r="G3277" s="24">
        <v>0</v>
      </c>
      <c r="H3277" s="25">
        <v>377.18819999999999</v>
      </c>
      <c r="I3277" s="25">
        <v>19.7456</v>
      </c>
      <c r="J3277" s="15">
        <v>1072</v>
      </c>
      <c r="K3277" s="15">
        <v>289</v>
      </c>
      <c r="L3277" s="13">
        <v>5.2299999999999999E-2</v>
      </c>
      <c r="M3277" s="7">
        <v>1.80928526</v>
      </c>
      <c r="N3277" s="26">
        <v>1</v>
      </c>
      <c r="O3277" s="27" t="s">
        <v>22</v>
      </c>
      <c r="P3277" s="8">
        <v>0.4472955595</v>
      </c>
      <c r="Q3277" s="24">
        <v>0.31</v>
      </c>
      <c r="R3277" t="str">
        <f>IF($Q3277*100&gt;=VLOOKUP($O3277,margin_ranges!$A$5:$C$10,2,FALSE),IF($Q3277*100&lt;=VLOOKUP($O3277,margin_ranges!$A$5:$C$10,3,FALSE)+10,"IN RANGE","ABOVE RANGE"),"BELOW RANGE")</f>
        <v>IN RANGE</v>
      </c>
      <c r="S3277">
        <f>MIN(VLOOKUP($O3277,margin_ranges!$A$5:$D$10,4,FALSE),$P3277*100)</f>
        <v>29.75</v>
      </c>
      <c r="T3277" s="29">
        <f>(1-$S3277/100)/(1-$F3277)-1</f>
        <v>1.8115942028985588E-2</v>
      </c>
      <c r="U3277" s="19" t="str">
        <f>IF(ABS(IFERROR(T3277,0))&gt;0.05,INDEX(margin_ranges!$C$13:$C$16,MATCH($F3277*100,margin_ranges!$B$13:$B$16,1)),"")</f>
        <v/>
      </c>
      <c r="V3277" t="e">
        <f>MIN(VLOOKUP($U3277,margin_ranges!$A$5:$D$10,4,FALSE),$P3277*100)</f>
        <v>#N/A</v>
      </c>
      <c r="Y3277" s="29" t="e">
        <f t="shared" si="50"/>
        <v>#N/A</v>
      </c>
    </row>
    <row r="3278" spans="1:25" x14ac:dyDescent="0.3">
      <c r="A3278" s="8" t="s">
        <v>17</v>
      </c>
      <c r="B3278" s="8" t="s">
        <v>5776</v>
      </c>
      <c r="C3278" s="8" t="s">
        <v>5777</v>
      </c>
      <c r="D3278" s="8" t="s">
        <v>5788</v>
      </c>
      <c r="E3278" s="8" t="s">
        <v>5789</v>
      </c>
      <c r="F3278" s="24">
        <v>0.29669838603180099</v>
      </c>
      <c r="G3278" s="24">
        <v>0</v>
      </c>
      <c r="H3278" s="25">
        <v>311.48110000000003</v>
      </c>
      <c r="I3278" s="25">
        <v>23.555099999999999</v>
      </c>
      <c r="J3278" s="15">
        <v>1507</v>
      </c>
      <c r="K3278" s="15">
        <v>406</v>
      </c>
      <c r="L3278" s="13">
        <v>7.5600000000000001E-2</v>
      </c>
      <c r="M3278" s="7">
        <v>2.1327976099999999</v>
      </c>
      <c r="N3278" s="26">
        <v>1.5</v>
      </c>
      <c r="O3278" s="27" t="s">
        <v>22</v>
      </c>
      <c r="P3278" s="8">
        <v>0.29669838599999998</v>
      </c>
      <c r="Q3278" s="24">
        <v>0.31</v>
      </c>
      <c r="R3278" t="str">
        <f>IF($Q3278*100&gt;=VLOOKUP($O3278,margin_ranges!$A$5:$C$10,2,FALSE),IF($Q3278*100&lt;=VLOOKUP($O3278,margin_ranges!$A$5:$C$10,3,FALSE)+10,"IN RANGE","ABOVE RANGE"),"BELOW RANGE")</f>
        <v>IN RANGE</v>
      </c>
      <c r="S3278">
        <f>MIN(VLOOKUP($O3278,margin_ranges!$A$5:$D$10,4,FALSE),$P3278*100)</f>
        <v>29.669838599999999</v>
      </c>
      <c r="T3278" s="29">
        <f>(1-$S3278/100)/(1-$F3278)-1</f>
        <v>4.5216719257723526E-11</v>
      </c>
      <c r="U3278" s="19" t="str">
        <f>IF(ABS(IFERROR(T3278,0))&gt;0.05,INDEX(margin_ranges!$C$13:$C$16,MATCH($F3278*100,margin_ranges!$B$13:$B$16,1)),"")</f>
        <v/>
      </c>
      <c r="V3278" t="e">
        <f>MIN(VLOOKUP($U3278,margin_ranges!$A$5:$D$10,4,FALSE),$P3278*100)</f>
        <v>#N/A</v>
      </c>
      <c r="Y3278" s="29" t="e">
        <f t="shared" ref="Y3278:Y3341" si="51">(1-$V3278/100)/(1-$F3278)-1</f>
        <v>#N/A</v>
      </c>
    </row>
    <row r="3279" spans="1:25" x14ac:dyDescent="0.3">
      <c r="A3279" s="8" t="s">
        <v>17</v>
      </c>
      <c r="B3279" s="8" t="s">
        <v>5776</v>
      </c>
      <c r="C3279" s="8" t="s">
        <v>5777</v>
      </c>
      <c r="D3279" s="28" t="s">
        <v>5806</v>
      </c>
      <c r="E3279" s="8" t="s">
        <v>5807</v>
      </c>
      <c r="F3279" s="24">
        <v>0.24097378412397</v>
      </c>
      <c r="G3279" s="24">
        <v>0</v>
      </c>
      <c r="H3279" s="25">
        <v>186.1858</v>
      </c>
      <c r="I3279" s="25">
        <v>28.026399999999999</v>
      </c>
      <c r="J3279" s="15">
        <v>1662</v>
      </c>
      <c r="K3279" s="15">
        <v>400</v>
      </c>
      <c r="L3279" s="13">
        <v>0.15049999999999999</v>
      </c>
      <c r="M3279" s="7">
        <v>1.97621633</v>
      </c>
      <c r="N3279" s="26">
        <v>1.5</v>
      </c>
      <c r="O3279" s="27" t="s">
        <v>22</v>
      </c>
      <c r="P3279" s="8">
        <v>0.2409737841</v>
      </c>
      <c r="Q3279" s="24">
        <v>0.28999999999999998</v>
      </c>
      <c r="R3279" t="str">
        <f>IF($Q3279*100&gt;=VLOOKUP($O3279,margin_ranges!$A$5:$C$10,2,FALSE),IF($Q3279*100&lt;=VLOOKUP($O3279,margin_ranges!$A$5:$C$10,3,FALSE)+10,"IN RANGE","ABOVE RANGE"),"BELOW RANGE")</f>
        <v>IN RANGE</v>
      </c>
      <c r="S3279">
        <f>MIN(VLOOKUP($O3279,margin_ranges!$A$5:$D$10,4,FALSE),$P3279*100)</f>
        <v>24.097378410000001</v>
      </c>
      <c r="T3279" s="29">
        <f>(1-$S3279/100)/(1-$F3279)-1</f>
        <v>3.1579849846252728E-11</v>
      </c>
      <c r="U3279" s="19" t="str">
        <f>IF(ABS(IFERROR(T3279,0))&gt;0.05,INDEX(margin_ranges!$C$13:$C$16,MATCH($F3279*100,margin_ranges!$B$13:$B$16,1)),"")</f>
        <v/>
      </c>
      <c r="V3279" t="e">
        <f>MIN(VLOOKUP($U3279,margin_ranges!$A$5:$D$10,4,FALSE),$P3279*100)</f>
        <v>#N/A</v>
      </c>
      <c r="Y3279" s="29" t="e">
        <f t="shared" si="51"/>
        <v>#N/A</v>
      </c>
    </row>
    <row r="3280" spans="1:25" x14ac:dyDescent="0.3">
      <c r="A3280" s="8" t="s">
        <v>17</v>
      </c>
      <c r="B3280" s="8" t="s">
        <v>5776</v>
      </c>
      <c r="C3280" s="8" t="s">
        <v>5777</v>
      </c>
      <c r="D3280" s="8" t="s">
        <v>5804</v>
      </c>
      <c r="E3280" s="8" t="s">
        <v>5805</v>
      </c>
      <c r="F3280" s="24">
        <v>0.27536704098741699</v>
      </c>
      <c r="G3280" s="24">
        <v>0</v>
      </c>
      <c r="H3280" s="25">
        <v>82.929299999999998</v>
      </c>
      <c r="I3280" s="25">
        <v>3.9184000000000001</v>
      </c>
      <c r="J3280" s="15">
        <v>243</v>
      </c>
      <c r="K3280" s="15">
        <v>61</v>
      </c>
      <c r="L3280" s="13">
        <v>4.7300000000000002E-2</v>
      </c>
      <c r="M3280" s="7">
        <v>2.07001349</v>
      </c>
      <c r="N3280" s="26">
        <v>1.5</v>
      </c>
      <c r="O3280" s="27" t="s">
        <v>22</v>
      </c>
      <c r="P3280" s="8">
        <v>0.27536704099999998</v>
      </c>
      <c r="Q3280" s="24">
        <v>0.28999999999999998</v>
      </c>
      <c r="R3280" t="str">
        <f>IF($Q3280*100&gt;=VLOOKUP($O3280,margin_ranges!$A$5:$C$10,2,FALSE),IF($Q3280*100&lt;=VLOOKUP($O3280,margin_ranges!$A$5:$C$10,3,FALSE)+10,"IN RANGE","ABOVE RANGE"),"BELOW RANGE")</f>
        <v>IN RANGE</v>
      </c>
      <c r="S3280">
        <f>MIN(VLOOKUP($O3280,margin_ranges!$A$5:$D$10,4,FALSE),$P3280*100)</f>
        <v>27.536704099999998</v>
      </c>
      <c r="T3280" s="29">
        <f>(1-$S3280/100)/(1-$F3280)-1</f>
        <v>-1.7364665261254686E-11</v>
      </c>
      <c r="U3280" s="19" t="str">
        <f>IF(ABS(IFERROR(T3280,0))&gt;0.05,INDEX(margin_ranges!$C$13:$C$16,MATCH($F3280*100,margin_ranges!$B$13:$B$16,1)),"")</f>
        <v/>
      </c>
      <c r="V3280" t="e">
        <f>MIN(VLOOKUP($U3280,margin_ranges!$A$5:$D$10,4,FALSE),$P3280*100)</f>
        <v>#N/A</v>
      </c>
      <c r="Y3280" s="29" t="e">
        <f t="shared" si="51"/>
        <v>#N/A</v>
      </c>
    </row>
    <row r="3281" spans="1:25" x14ac:dyDescent="0.3">
      <c r="A3281" s="8" t="s">
        <v>17</v>
      </c>
      <c r="B3281" s="8" t="s">
        <v>5776</v>
      </c>
      <c r="C3281" s="8" t="s">
        <v>5777</v>
      </c>
      <c r="D3281" s="8" t="s">
        <v>5802</v>
      </c>
      <c r="E3281" s="8" t="s">
        <v>5803</v>
      </c>
      <c r="F3281" s="24">
        <v>0.292837785570708</v>
      </c>
      <c r="G3281" s="24">
        <v>0</v>
      </c>
      <c r="H3281" s="25">
        <v>321.87830000000002</v>
      </c>
      <c r="I3281" s="25">
        <v>93.872600000000006</v>
      </c>
      <c r="J3281" s="15">
        <v>996</v>
      </c>
      <c r="K3281" s="15">
        <v>262</v>
      </c>
      <c r="L3281" s="13">
        <v>0.29160000000000003</v>
      </c>
      <c r="M3281" s="7">
        <v>0.35352568000000001</v>
      </c>
      <c r="N3281" s="26">
        <v>0.25</v>
      </c>
      <c r="O3281" s="27" t="s">
        <v>22</v>
      </c>
      <c r="P3281" s="8">
        <v>0.29283778560000001</v>
      </c>
      <c r="Q3281" s="24">
        <v>0.34</v>
      </c>
      <c r="R3281" t="str">
        <f>IF($Q3281*100&gt;=VLOOKUP($O3281,margin_ranges!$A$5:$C$10,2,FALSE),IF($Q3281*100&lt;=VLOOKUP($O3281,margin_ranges!$A$5:$C$10,3,FALSE)+10,"IN RANGE","ABOVE RANGE"),"BELOW RANGE")</f>
        <v>IN RANGE</v>
      </c>
      <c r="S3281">
        <f>MIN(VLOOKUP($O3281,margin_ranges!$A$5:$D$10,4,FALSE),$P3281*100)</f>
        <v>29.283778560000002</v>
      </c>
      <c r="T3281" s="29">
        <f>(1-$S3281/100)/(1-$F3281)-1</f>
        <v>-4.1421754914949815E-11</v>
      </c>
      <c r="U3281" s="19" t="str">
        <f>IF(ABS(IFERROR(T3281,0))&gt;0.05,INDEX(margin_ranges!$C$13:$C$16,MATCH($F3281*100,margin_ranges!$B$13:$B$16,1)),"")</f>
        <v/>
      </c>
      <c r="V3281" t="e">
        <f>MIN(VLOOKUP($U3281,margin_ranges!$A$5:$D$10,4,FALSE),$P3281*100)</f>
        <v>#N/A</v>
      </c>
      <c r="Y3281" s="29" t="e">
        <f t="shared" si="51"/>
        <v>#N/A</v>
      </c>
    </row>
    <row r="3282" spans="1:25" x14ac:dyDescent="0.3">
      <c r="A3282" s="8" t="s">
        <v>17</v>
      </c>
      <c r="B3282" s="8" t="s">
        <v>5776</v>
      </c>
      <c r="C3282" s="8" t="s">
        <v>5777</v>
      </c>
      <c r="D3282" s="8" t="s">
        <v>5778</v>
      </c>
      <c r="E3282" s="8" t="s">
        <v>5779</v>
      </c>
      <c r="F3282" s="24">
        <v>0.28999999999999998</v>
      </c>
      <c r="G3282" s="24">
        <v>0</v>
      </c>
      <c r="H3282" s="25">
        <v>261.35180000000003</v>
      </c>
      <c r="I3282" s="25">
        <v>51.061100000000003</v>
      </c>
      <c r="J3282" s="15">
        <v>1121</v>
      </c>
      <c r="K3282" s="15">
        <v>280</v>
      </c>
      <c r="L3282" s="13">
        <v>0.19539999999999999</v>
      </c>
      <c r="M3282" s="7">
        <v>0.73208468999999998</v>
      </c>
      <c r="N3282" s="26">
        <v>0.4</v>
      </c>
      <c r="O3282" s="27" t="s">
        <v>22</v>
      </c>
      <c r="P3282" s="8">
        <v>0.45361512640000001</v>
      </c>
      <c r="Q3282" s="24">
        <v>0.28999999999999998</v>
      </c>
      <c r="R3282" t="str">
        <f>IF($Q3282*100&gt;=VLOOKUP($O3282,margin_ranges!$A$5:$C$10,2,FALSE),IF($Q3282*100&lt;=VLOOKUP($O3282,margin_ranges!$A$5:$C$10,3,FALSE)+10,"IN RANGE","ABOVE RANGE"),"BELOW RANGE")</f>
        <v>IN RANGE</v>
      </c>
      <c r="S3282">
        <f>MIN(VLOOKUP($O3282,margin_ranges!$A$5:$D$10,4,FALSE),$P3282*100)</f>
        <v>29.75</v>
      </c>
      <c r="T3282" s="29">
        <f>(1-$S3282/100)/(1-$F3282)-1</f>
        <v>-1.0563380281690127E-2</v>
      </c>
      <c r="U3282" s="19" t="str">
        <f>IF(ABS(IFERROR(T3282,0))&gt;0.05,INDEX(margin_ranges!$C$13:$C$16,MATCH($F3282*100,margin_ranges!$B$13:$B$16,1)),"")</f>
        <v/>
      </c>
      <c r="V3282" t="e">
        <f>MIN(VLOOKUP($U3282,margin_ranges!$A$5:$D$10,4,FALSE),$P3282*100)</f>
        <v>#N/A</v>
      </c>
      <c r="Y3282" s="29" t="e">
        <f t="shared" si="51"/>
        <v>#N/A</v>
      </c>
    </row>
    <row r="3283" spans="1:25" x14ac:dyDescent="0.3">
      <c r="A3283" s="8" t="s">
        <v>17</v>
      </c>
      <c r="B3283" s="8" t="s">
        <v>5776</v>
      </c>
      <c r="C3283" s="8" t="s">
        <v>5777</v>
      </c>
      <c r="D3283" s="8" t="s">
        <v>5782</v>
      </c>
      <c r="E3283" s="8" t="s">
        <v>5783</v>
      </c>
      <c r="F3283" s="24">
        <v>0.28999999999999998</v>
      </c>
      <c r="G3283" s="24">
        <v>0</v>
      </c>
      <c r="H3283" s="25">
        <v>68.683700000000002</v>
      </c>
      <c r="I3283" s="25">
        <v>8.0164000000000009</v>
      </c>
      <c r="J3283" s="15">
        <v>194</v>
      </c>
      <c r="K3283" s="15">
        <v>49</v>
      </c>
      <c r="L3283" s="13">
        <v>0.1167</v>
      </c>
      <c r="M3283" s="7">
        <v>0.80782321999999995</v>
      </c>
      <c r="N3283" s="26">
        <v>0.5</v>
      </c>
      <c r="O3283" s="27" t="s">
        <v>22</v>
      </c>
      <c r="P3283" s="8">
        <v>0.38105270120000001</v>
      </c>
      <c r="Q3283" s="24">
        <v>0.28999999999999998</v>
      </c>
      <c r="R3283" t="str">
        <f>IF($Q3283*100&gt;=VLOOKUP($O3283,margin_ranges!$A$5:$C$10,2,FALSE),IF($Q3283*100&lt;=VLOOKUP($O3283,margin_ranges!$A$5:$C$10,3,FALSE)+10,"IN RANGE","ABOVE RANGE"),"BELOW RANGE")</f>
        <v>IN RANGE</v>
      </c>
      <c r="S3283">
        <f>MIN(VLOOKUP($O3283,margin_ranges!$A$5:$D$10,4,FALSE),$P3283*100)</f>
        <v>29.75</v>
      </c>
      <c r="T3283" s="29">
        <f>(1-$S3283/100)/(1-$F3283)-1</f>
        <v>-1.0563380281690127E-2</v>
      </c>
      <c r="U3283" s="19" t="str">
        <f>IF(ABS(IFERROR(T3283,0))&gt;0.05,INDEX(margin_ranges!$C$13:$C$16,MATCH($F3283*100,margin_ranges!$B$13:$B$16,1)),"")</f>
        <v/>
      </c>
      <c r="V3283" t="e">
        <f>MIN(VLOOKUP($U3283,margin_ranges!$A$5:$D$10,4,FALSE),$P3283*100)</f>
        <v>#N/A</v>
      </c>
      <c r="Y3283" s="29" t="e">
        <f t="shared" si="51"/>
        <v>#N/A</v>
      </c>
    </row>
    <row r="3284" spans="1:25" x14ac:dyDescent="0.3">
      <c r="A3284" s="8" t="s">
        <v>17</v>
      </c>
      <c r="B3284" s="8" t="s">
        <v>5776</v>
      </c>
      <c r="C3284" s="8" t="s">
        <v>5777</v>
      </c>
      <c r="D3284" s="8" t="s">
        <v>5786</v>
      </c>
      <c r="E3284" s="8" t="s">
        <v>5787</v>
      </c>
      <c r="F3284" s="24">
        <v>0.28999999999999998</v>
      </c>
      <c r="G3284" s="24">
        <v>0</v>
      </c>
      <c r="H3284" s="25">
        <v>124.6456</v>
      </c>
      <c r="I3284" s="25">
        <v>15.2965</v>
      </c>
      <c r="J3284" s="15">
        <v>566</v>
      </c>
      <c r="K3284" s="15">
        <v>141</v>
      </c>
      <c r="L3284" s="13">
        <v>0.1227</v>
      </c>
      <c r="M3284" s="7">
        <v>1.23307199</v>
      </c>
      <c r="N3284" s="26">
        <v>0.75</v>
      </c>
      <c r="O3284" s="27" t="s">
        <v>22</v>
      </c>
      <c r="P3284" s="8">
        <v>0.3917630071</v>
      </c>
      <c r="Q3284" s="24">
        <v>0.28999999999999998</v>
      </c>
      <c r="R3284" t="str">
        <f>IF($Q3284*100&gt;=VLOOKUP($O3284,margin_ranges!$A$5:$C$10,2,FALSE),IF($Q3284*100&lt;=VLOOKUP($O3284,margin_ranges!$A$5:$C$10,3,FALSE)+10,"IN RANGE","ABOVE RANGE"),"BELOW RANGE")</f>
        <v>IN RANGE</v>
      </c>
      <c r="S3284">
        <f>MIN(VLOOKUP($O3284,margin_ranges!$A$5:$D$10,4,FALSE),$P3284*100)</f>
        <v>29.75</v>
      </c>
      <c r="T3284" s="29">
        <f>(1-$S3284/100)/(1-$F3284)-1</f>
        <v>-1.0563380281690127E-2</v>
      </c>
      <c r="U3284" s="19" t="str">
        <f>IF(ABS(IFERROR(T3284,0))&gt;0.05,INDEX(margin_ranges!$C$13:$C$16,MATCH($F3284*100,margin_ranges!$B$13:$B$16,1)),"")</f>
        <v/>
      </c>
      <c r="V3284" t="e">
        <f>MIN(VLOOKUP($U3284,margin_ranges!$A$5:$D$10,4,FALSE),$P3284*100)</f>
        <v>#N/A</v>
      </c>
      <c r="Y3284" s="29" t="e">
        <f t="shared" si="51"/>
        <v>#N/A</v>
      </c>
    </row>
    <row r="3285" spans="1:25" x14ac:dyDescent="0.3">
      <c r="A3285" s="8" t="s">
        <v>17</v>
      </c>
      <c r="B3285" s="8" t="s">
        <v>5776</v>
      </c>
      <c r="C3285" s="8" t="s">
        <v>5777</v>
      </c>
      <c r="D3285" s="8" t="s">
        <v>5790</v>
      </c>
      <c r="E3285" s="8" t="s">
        <v>5791</v>
      </c>
      <c r="F3285" s="24">
        <v>0.28999999999999998</v>
      </c>
      <c r="G3285" s="24">
        <v>0</v>
      </c>
      <c r="H3285" s="25">
        <v>312.11810000000003</v>
      </c>
      <c r="I3285" s="25">
        <v>27.831800000000001</v>
      </c>
      <c r="J3285" s="15">
        <v>1032</v>
      </c>
      <c r="K3285" s="15">
        <v>258</v>
      </c>
      <c r="L3285" s="13">
        <v>8.9200000000000002E-2</v>
      </c>
      <c r="M3285" s="7">
        <v>1.2357977099999999</v>
      </c>
      <c r="N3285" s="26">
        <v>0.75</v>
      </c>
      <c r="O3285" s="27" t="s">
        <v>22</v>
      </c>
      <c r="P3285" s="8">
        <v>0.39310455750000001</v>
      </c>
      <c r="Q3285" s="24">
        <v>0.28999999999999998</v>
      </c>
      <c r="R3285" t="str">
        <f>IF($Q3285*100&gt;=VLOOKUP($O3285,margin_ranges!$A$5:$C$10,2,FALSE),IF($Q3285*100&lt;=VLOOKUP($O3285,margin_ranges!$A$5:$C$10,3,FALSE)+10,"IN RANGE","ABOVE RANGE"),"BELOW RANGE")</f>
        <v>IN RANGE</v>
      </c>
      <c r="S3285">
        <f>MIN(VLOOKUP($O3285,margin_ranges!$A$5:$D$10,4,FALSE),$P3285*100)</f>
        <v>29.75</v>
      </c>
      <c r="T3285" s="29">
        <f>(1-$S3285/100)/(1-$F3285)-1</f>
        <v>-1.0563380281690127E-2</v>
      </c>
      <c r="U3285" s="19" t="str">
        <f>IF(ABS(IFERROR(T3285,0))&gt;0.05,INDEX(margin_ranges!$C$13:$C$16,MATCH($F3285*100,margin_ranges!$B$13:$B$16,1)),"")</f>
        <v/>
      </c>
      <c r="V3285" t="e">
        <f>MIN(VLOOKUP($U3285,margin_ranges!$A$5:$D$10,4,FALSE),$P3285*100)</f>
        <v>#N/A</v>
      </c>
      <c r="Y3285" s="29" t="e">
        <f t="shared" si="51"/>
        <v>#N/A</v>
      </c>
    </row>
    <row r="3286" spans="1:25" x14ac:dyDescent="0.3">
      <c r="A3286" s="8" t="s">
        <v>17</v>
      </c>
      <c r="B3286" s="8" t="s">
        <v>5776</v>
      </c>
      <c r="C3286" s="8" t="s">
        <v>5777</v>
      </c>
      <c r="D3286" s="8" t="s">
        <v>5792</v>
      </c>
      <c r="E3286" s="8" t="s">
        <v>5793</v>
      </c>
      <c r="F3286" s="24">
        <v>0.28999999999999998</v>
      </c>
      <c r="G3286" s="24">
        <v>0</v>
      </c>
      <c r="H3286" s="25">
        <v>96.289599999999993</v>
      </c>
      <c r="I3286" s="25">
        <v>21.101299999999998</v>
      </c>
      <c r="J3286" s="15">
        <v>421</v>
      </c>
      <c r="K3286" s="15">
        <v>105</v>
      </c>
      <c r="L3286" s="13">
        <v>0.21909999999999999</v>
      </c>
      <c r="M3286" s="7">
        <v>0.66571027999999999</v>
      </c>
      <c r="N3286" s="26">
        <v>0.4</v>
      </c>
      <c r="O3286" s="27" t="s">
        <v>22</v>
      </c>
      <c r="P3286" s="8">
        <v>0.39913801700000001</v>
      </c>
      <c r="Q3286" s="24">
        <v>0.28999999999999998</v>
      </c>
      <c r="R3286" t="str">
        <f>IF($Q3286*100&gt;=VLOOKUP($O3286,margin_ranges!$A$5:$C$10,2,FALSE),IF($Q3286*100&lt;=VLOOKUP($O3286,margin_ranges!$A$5:$C$10,3,FALSE)+10,"IN RANGE","ABOVE RANGE"),"BELOW RANGE")</f>
        <v>IN RANGE</v>
      </c>
      <c r="S3286">
        <f>MIN(VLOOKUP($O3286,margin_ranges!$A$5:$D$10,4,FALSE),$P3286*100)</f>
        <v>29.75</v>
      </c>
      <c r="T3286" s="29">
        <f>(1-$S3286/100)/(1-$F3286)-1</f>
        <v>-1.0563380281690127E-2</v>
      </c>
      <c r="U3286" s="19" t="str">
        <f>IF(ABS(IFERROR(T3286,0))&gt;0.05,INDEX(margin_ranges!$C$13:$C$16,MATCH($F3286*100,margin_ranges!$B$13:$B$16,1)),"")</f>
        <v/>
      </c>
      <c r="V3286" t="e">
        <f>MIN(VLOOKUP($U3286,margin_ranges!$A$5:$D$10,4,FALSE),$P3286*100)</f>
        <v>#N/A</v>
      </c>
      <c r="Y3286" s="29" t="e">
        <f t="shared" si="51"/>
        <v>#N/A</v>
      </c>
    </row>
    <row r="3287" spans="1:25" x14ac:dyDescent="0.3">
      <c r="A3287" s="8" t="s">
        <v>17</v>
      </c>
      <c r="B3287" s="8" t="s">
        <v>5776</v>
      </c>
      <c r="C3287" s="8" t="s">
        <v>5777</v>
      </c>
      <c r="D3287" s="8" t="s">
        <v>5800</v>
      </c>
      <c r="E3287" s="8" t="s">
        <v>5801</v>
      </c>
      <c r="F3287" s="24">
        <v>0.28999999999999998</v>
      </c>
      <c r="G3287" s="24">
        <v>0</v>
      </c>
      <c r="H3287" s="25">
        <v>159.48400000000001</v>
      </c>
      <c r="I3287" s="25">
        <v>6.9344999999999999</v>
      </c>
      <c r="J3287" s="15">
        <v>346</v>
      </c>
      <c r="K3287" s="15">
        <v>87</v>
      </c>
      <c r="L3287" s="13">
        <v>4.3499999999999997E-2</v>
      </c>
      <c r="M3287" s="7">
        <v>1.66500417</v>
      </c>
      <c r="N3287" s="26">
        <v>1</v>
      </c>
      <c r="O3287" s="27" t="s">
        <v>22</v>
      </c>
      <c r="P3287" s="8">
        <v>0.39940090420000002</v>
      </c>
      <c r="Q3287" s="24">
        <v>0.28999999999999998</v>
      </c>
      <c r="R3287" t="str">
        <f>IF($Q3287*100&gt;=VLOOKUP($O3287,margin_ranges!$A$5:$C$10,2,FALSE),IF($Q3287*100&lt;=VLOOKUP($O3287,margin_ranges!$A$5:$C$10,3,FALSE)+10,"IN RANGE","ABOVE RANGE"),"BELOW RANGE")</f>
        <v>IN RANGE</v>
      </c>
      <c r="S3287">
        <f>MIN(VLOOKUP($O3287,margin_ranges!$A$5:$D$10,4,FALSE),$P3287*100)</f>
        <v>29.75</v>
      </c>
      <c r="T3287" s="29">
        <f>(1-$S3287/100)/(1-$F3287)-1</f>
        <v>-1.0563380281690127E-2</v>
      </c>
      <c r="U3287" s="19" t="str">
        <f>IF(ABS(IFERROR(T3287,0))&gt;0.05,INDEX(margin_ranges!$C$13:$C$16,MATCH($F3287*100,margin_ranges!$B$13:$B$16,1)),"")</f>
        <v/>
      </c>
      <c r="V3287" t="e">
        <f>MIN(VLOOKUP($U3287,margin_ranges!$A$5:$D$10,4,FALSE),$P3287*100)</f>
        <v>#N/A</v>
      </c>
      <c r="Y3287" s="29" t="e">
        <f t="shared" si="51"/>
        <v>#N/A</v>
      </c>
    </row>
    <row r="3288" spans="1:25" x14ac:dyDescent="0.3">
      <c r="A3288" s="8" t="s">
        <v>17</v>
      </c>
      <c r="B3288" s="8" t="s">
        <v>5776</v>
      </c>
      <c r="C3288" s="8" t="s">
        <v>5777</v>
      </c>
      <c r="D3288" s="8" t="s">
        <v>5808</v>
      </c>
      <c r="E3288" s="8" t="s">
        <v>5809</v>
      </c>
      <c r="F3288" s="24">
        <v>0.28999999999999998</v>
      </c>
      <c r="G3288" s="24">
        <v>0</v>
      </c>
      <c r="H3288" s="25">
        <v>145.1439</v>
      </c>
      <c r="I3288" s="25">
        <v>7.4996999999999998</v>
      </c>
      <c r="J3288" s="15">
        <v>496</v>
      </c>
      <c r="K3288" s="15">
        <v>124</v>
      </c>
      <c r="L3288" s="13">
        <v>5.1700000000000003E-2</v>
      </c>
      <c r="M3288" s="7">
        <v>2.20498686</v>
      </c>
      <c r="N3288" s="26">
        <v>1.5</v>
      </c>
      <c r="O3288" s="27" t="s">
        <v>22</v>
      </c>
      <c r="P3288" s="8">
        <v>0.3197238362</v>
      </c>
      <c r="Q3288" s="24">
        <v>0.28999999999999998</v>
      </c>
      <c r="R3288" t="str">
        <f>IF($Q3288*100&gt;=VLOOKUP($O3288,margin_ranges!$A$5:$C$10,2,FALSE),IF($Q3288*100&lt;=VLOOKUP($O3288,margin_ranges!$A$5:$C$10,3,FALSE)+10,"IN RANGE","ABOVE RANGE"),"BELOW RANGE")</f>
        <v>IN RANGE</v>
      </c>
      <c r="S3288">
        <f>MIN(VLOOKUP($O3288,margin_ranges!$A$5:$D$10,4,FALSE),$P3288*100)</f>
        <v>29.75</v>
      </c>
      <c r="T3288" s="29">
        <f>(1-$S3288/100)/(1-$F3288)-1</f>
        <v>-1.0563380281690127E-2</v>
      </c>
      <c r="U3288" s="19" t="str">
        <f>IF(ABS(IFERROR(T3288,0))&gt;0.05,INDEX(margin_ranges!$C$13:$C$16,MATCH($F3288*100,margin_ranges!$B$13:$B$16,1)),"")</f>
        <v/>
      </c>
      <c r="V3288" t="e">
        <f>MIN(VLOOKUP($U3288,margin_ranges!$A$5:$D$10,4,FALSE),$P3288*100)</f>
        <v>#N/A</v>
      </c>
      <c r="Y3288" s="29" t="e">
        <f t="shared" si="51"/>
        <v>#N/A</v>
      </c>
    </row>
    <row r="3289" spans="1:25" x14ac:dyDescent="0.3">
      <c r="A3289" s="8" t="s">
        <v>17</v>
      </c>
      <c r="B3289" s="8" t="s">
        <v>5776</v>
      </c>
      <c r="C3289" s="8" t="s">
        <v>5777</v>
      </c>
      <c r="D3289" s="8" t="s">
        <v>5796</v>
      </c>
      <c r="E3289" s="8" t="s">
        <v>5797</v>
      </c>
      <c r="F3289" s="24">
        <v>0.28999999999999898</v>
      </c>
      <c r="G3289" s="24">
        <v>0</v>
      </c>
      <c r="H3289" s="25">
        <v>425.18490000000003</v>
      </c>
      <c r="I3289" s="25">
        <v>37.486400000000003</v>
      </c>
      <c r="J3289" s="15">
        <v>2422</v>
      </c>
      <c r="K3289" s="15">
        <v>606</v>
      </c>
      <c r="L3289" s="13">
        <v>8.8200000000000001E-2</v>
      </c>
      <c r="M3289" s="7">
        <v>2.15408014</v>
      </c>
      <c r="N3289" s="26">
        <v>1.5</v>
      </c>
      <c r="O3289" s="27" t="s">
        <v>22</v>
      </c>
      <c r="P3289" s="8">
        <v>0.30364707889999998</v>
      </c>
      <c r="Q3289" s="24">
        <v>0.28999999999999998</v>
      </c>
      <c r="R3289" t="str">
        <f>IF($Q3289*100&gt;=VLOOKUP($O3289,margin_ranges!$A$5:$C$10,2,FALSE),IF($Q3289*100&lt;=VLOOKUP($O3289,margin_ranges!$A$5:$C$10,3,FALSE)+10,"IN RANGE","ABOVE RANGE"),"BELOW RANGE")</f>
        <v>IN RANGE</v>
      </c>
      <c r="S3289">
        <f>MIN(VLOOKUP($O3289,margin_ranges!$A$5:$D$10,4,FALSE),$P3289*100)</f>
        <v>29.75</v>
      </c>
      <c r="T3289" s="29">
        <f>(1-$S3289/100)/(1-$F3289)-1</f>
        <v>-1.056338028169157E-2</v>
      </c>
      <c r="U3289" s="19" t="str">
        <f>IF(ABS(IFERROR(T3289,0))&gt;0.05,INDEX(margin_ranges!$C$13:$C$16,MATCH($F3289*100,margin_ranges!$B$13:$B$16,1)),"")</f>
        <v/>
      </c>
      <c r="V3289" t="e">
        <f>MIN(VLOOKUP($U3289,margin_ranges!$A$5:$D$10,4,FALSE),$P3289*100)</f>
        <v>#N/A</v>
      </c>
      <c r="Y3289" s="29" t="e">
        <f t="shared" si="51"/>
        <v>#N/A</v>
      </c>
    </row>
    <row r="3290" spans="1:25" x14ac:dyDescent="0.3">
      <c r="A3290" s="8" t="s">
        <v>17</v>
      </c>
      <c r="B3290" s="8" t="s">
        <v>5776</v>
      </c>
      <c r="C3290" s="8" t="s">
        <v>5777</v>
      </c>
      <c r="D3290" s="8" t="s">
        <v>5798</v>
      </c>
      <c r="E3290" s="8" t="s">
        <v>5799</v>
      </c>
      <c r="F3290" s="24">
        <v>0.25</v>
      </c>
      <c r="G3290" s="24">
        <v>0</v>
      </c>
      <c r="H3290" s="25">
        <v>162.8854</v>
      </c>
      <c r="I3290" s="25">
        <v>5.6261999999999999</v>
      </c>
      <c r="J3290" s="15">
        <v>281</v>
      </c>
      <c r="K3290" s="15">
        <v>70</v>
      </c>
      <c r="L3290" s="13">
        <v>3.4500000000000003E-2</v>
      </c>
      <c r="M3290" s="7">
        <v>1.6658092900000001</v>
      </c>
      <c r="N3290" s="26">
        <v>1</v>
      </c>
      <c r="O3290" s="27" t="s">
        <v>162</v>
      </c>
      <c r="P3290" s="8">
        <v>0.39969118399999998</v>
      </c>
      <c r="Q3290" s="24">
        <v>0.25</v>
      </c>
      <c r="R3290" t="str">
        <f>IF($Q3290*100&gt;=VLOOKUP($O3290,margin_ranges!$A$5:$C$10,2,FALSE),IF($Q3290*100&lt;=VLOOKUP($O3290,margin_ranges!$A$5:$C$10,3,FALSE)+10,"IN RANGE","ABOVE RANGE"),"BELOW RANGE")</f>
        <v>BELOW RANGE</v>
      </c>
      <c r="S3290">
        <f>MIN(VLOOKUP($O3290,margin_ranges!$A$5:$D$10,4,FALSE),$P3290*100)</f>
        <v>39.969118399999999</v>
      </c>
      <c r="T3290" s="29">
        <f>(1-$S3290/100)/(1-$F3290)-1</f>
        <v>-0.19958824533333319</v>
      </c>
      <c r="U3290" s="19" t="str">
        <f>IF(ABS(IFERROR(T3290,0))&gt;0.05,INDEX(margin_ranges!$C$13:$C$16,MATCH($F3290*100,margin_ranges!$B$13:$B$16,1)),"")</f>
        <v>Balanced (Type B)</v>
      </c>
      <c r="V3290">
        <f>MIN(VLOOKUP($U3290,margin_ranges!$A$5:$D$10,4,FALSE),$P3290*100)</f>
        <v>29.75</v>
      </c>
      <c r="Y3290" s="29">
        <f t="shared" si="51"/>
        <v>-6.3333333333333353E-2</v>
      </c>
    </row>
    <row r="3291" spans="1:25" x14ac:dyDescent="0.3">
      <c r="A3291" s="8" t="s">
        <v>35</v>
      </c>
      <c r="B3291" s="8" t="s">
        <v>5814</v>
      </c>
      <c r="C3291" s="8" t="s">
        <v>34</v>
      </c>
      <c r="D3291" s="8" t="s">
        <v>34</v>
      </c>
      <c r="E3291" s="8"/>
      <c r="F3291" s="24">
        <v>0.29912491279869402</v>
      </c>
      <c r="G3291" s="24">
        <v>0</v>
      </c>
      <c r="H3291" s="25">
        <v>303.90300000000002</v>
      </c>
      <c r="I3291" s="25">
        <v>32.354900000000001</v>
      </c>
      <c r="J3291" s="15">
        <v>1121</v>
      </c>
      <c r="K3291" s="15">
        <v>296</v>
      </c>
      <c r="L3291" s="13">
        <v>0.1065</v>
      </c>
      <c r="M3291" s="7">
        <v>1.1547617999999999</v>
      </c>
      <c r="N3291" s="26">
        <v>0.75763899999999995</v>
      </c>
      <c r="O3291" s="27"/>
      <c r="P3291" s="8">
        <v>0.3439001907</v>
      </c>
      <c r="Q3291" s="24">
        <v>0.29909999999999998</v>
      </c>
      <c r="R3291" t="e">
        <f>IF($Q3291*100&gt;=VLOOKUP($O3291,margin_ranges!$A$5:$C$10,2,FALSE),IF($Q3291*100&lt;=VLOOKUP($O3291,margin_ranges!$A$5:$C$10,3,FALSE)+10,"IN RANGE","ABOVE RANGE"),"BELOW RANGE")</f>
        <v>#N/A</v>
      </c>
      <c r="S3291" t="e">
        <f>MIN(VLOOKUP($O3291,margin_ranges!$A$5:$D$10,4,FALSE),$P3291*100)</f>
        <v>#N/A</v>
      </c>
      <c r="T3291" s="29" t="e">
        <f>(1-$S3291/100)/(1-$F3291)-1</f>
        <v>#N/A</v>
      </c>
      <c r="U3291" s="19" t="str">
        <f>IF(ABS(IFERROR(T3291,0))&gt;0.05,INDEX(margin_ranges!$C$13:$C$16,MATCH($F3291*100,margin_ranges!$B$13:$B$16,1)),"")</f>
        <v/>
      </c>
      <c r="V3291" t="e">
        <f>MIN(VLOOKUP($U3291,margin_ranges!$A$5:$D$10,4,FALSE),$P3291*100)</f>
        <v>#N/A</v>
      </c>
      <c r="Y3291" s="29" t="e">
        <f t="shared" si="51"/>
        <v>#N/A</v>
      </c>
    </row>
    <row r="3292" spans="1:25" x14ac:dyDescent="0.3">
      <c r="A3292" s="8" t="s">
        <v>33</v>
      </c>
      <c r="B3292" s="8" t="s">
        <v>5814</v>
      </c>
      <c r="C3292" s="8" t="s">
        <v>5815</v>
      </c>
      <c r="D3292" s="8" t="s">
        <v>34</v>
      </c>
      <c r="E3292" s="8"/>
      <c r="F3292" s="24">
        <v>0.29912491279869402</v>
      </c>
      <c r="G3292" s="24">
        <v>0</v>
      </c>
      <c r="H3292" s="25">
        <v>303.90300000000002</v>
      </c>
      <c r="I3292" s="25">
        <v>32.354900000000001</v>
      </c>
      <c r="J3292" s="15">
        <v>1121</v>
      </c>
      <c r="K3292" s="15">
        <v>296</v>
      </c>
      <c r="L3292" s="13">
        <v>0.1065</v>
      </c>
      <c r="M3292" s="7">
        <v>1.1547617999999999</v>
      </c>
      <c r="N3292" s="26">
        <v>0.75763899999999995</v>
      </c>
      <c r="O3292" s="27"/>
      <c r="P3292" s="8">
        <v>0.3439001907</v>
      </c>
      <c r="Q3292" s="24">
        <v>0.29909999999999998</v>
      </c>
      <c r="R3292" t="e">
        <f>IF($Q3292*100&gt;=VLOOKUP($O3292,margin_ranges!$A$5:$C$10,2,FALSE),IF($Q3292*100&lt;=VLOOKUP($O3292,margin_ranges!$A$5:$C$10,3,FALSE)+10,"IN RANGE","ABOVE RANGE"),"BELOW RANGE")</f>
        <v>#N/A</v>
      </c>
      <c r="S3292" t="e">
        <f>MIN(VLOOKUP($O3292,margin_ranges!$A$5:$D$10,4,FALSE),$P3292*100)</f>
        <v>#N/A</v>
      </c>
      <c r="T3292" s="29" t="e">
        <f>(1-$S3292/100)/(1-$F3292)-1</f>
        <v>#N/A</v>
      </c>
      <c r="U3292" s="19" t="str">
        <f>IF(ABS(IFERROR(T3292,0))&gt;0.05,INDEX(margin_ranges!$C$13:$C$16,MATCH($F3292*100,margin_ranges!$B$13:$B$16,1)),"")</f>
        <v/>
      </c>
      <c r="V3292" t="e">
        <f>MIN(VLOOKUP($U3292,margin_ranges!$A$5:$D$10,4,FALSE),$P3292*100)</f>
        <v>#N/A</v>
      </c>
      <c r="Y3292" s="29" t="e">
        <f t="shared" si="51"/>
        <v>#N/A</v>
      </c>
    </row>
    <row r="3293" spans="1:25" x14ac:dyDescent="0.3">
      <c r="A3293" s="8" t="s">
        <v>17</v>
      </c>
      <c r="B3293" s="8" t="s">
        <v>5814</v>
      </c>
      <c r="C3293" s="8" t="s">
        <v>5815</v>
      </c>
      <c r="D3293" s="8" t="s">
        <v>5822</v>
      </c>
      <c r="E3293" s="8" t="s">
        <v>5823</v>
      </c>
      <c r="F3293" s="24">
        <v>0.38999999999999901</v>
      </c>
      <c r="G3293" s="24">
        <v>0</v>
      </c>
      <c r="H3293" s="25">
        <v>2.0524</v>
      </c>
      <c r="I3293" s="25">
        <v>1.0439000000000001</v>
      </c>
      <c r="J3293" s="15">
        <v>28</v>
      </c>
      <c r="K3293" s="15">
        <v>10</v>
      </c>
      <c r="L3293" s="13">
        <v>0.50860000000000005</v>
      </c>
      <c r="M3293" s="7">
        <v>0.88340746000000003</v>
      </c>
      <c r="N3293" s="26">
        <v>0.5</v>
      </c>
      <c r="O3293" s="27" t="s">
        <v>22</v>
      </c>
      <c r="P3293" s="8">
        <v>0.4340097591</v>
      </c>
      <c r="Q3293" s="24">
        <v>0.39</v>
      </c>
      <c r="R3293" t="str">
        <f>IF($Q3293*100&gt;=VLOOKUP($O3293,margin_ranges!$A$5:$C$10,2,FALSE),IF($Q3293*100&lt;=VLOOKUP($O3293,margin_ranges!$A$5:$C$10,3,FALSE)+10,"IN RANGE","ABOVE RANGE"),"BELOW RANGE")</f>
        <v>IN RANGE</v>
      </c>
      <c r="S3293">
        <f>MIN(VLOOKUP($O3293,margin_ranges!$A$5:$D$10,4,FALSE),$P3293*100)</f>
        <v>29.75</v>
      </c>
      <c r="T3293" s="29">
        <f>(1-$S3293/100)/(1-$F3293)-1</f>
        <v>0.1516393442622932</v>
      </c>
      <c r="U3293" s="19" t="str">
        <f>IF(ABS(IFERROR(T3293,0))&gt;0.05,INDEX(margin_ranges!$C$13:$C$16,MATCH($F3293*100,margin_ranges!$B$13:$B$16,1)),"")</f>
        <v>Margin Over Fill (Type C)</v>
      </c>
      <c r="V3293">
        <f>MIN(VLOOKUP($U3293,margin_ranges!$A$5:$D$10,4,FALSE),$P3293*100)</f>
        <v>43</v>
      </c>
      <c r="Y3293" s="29">
        <f t="shared" si="51"/>
        <v>-6.5573770491804684E-2</v>
      </c>
    </row>
    <row r="3294" spans="1:25" x14ac:dyDescent="0.3">
      <c r="A3294" s="8" t="s">
        <v>17</v>
      </c>
      <c r="B3294" s="8" t="s">
        <v>5814</v>
      </c>
      <c r="C3294" s="8" t="s">
        <v>5815</v>
      </c>
      <c r="D3294" s="8" t="s">
        <v>5816</v>
      </c>
      <c r="E3294" s="8" t="s">
        <v>5817</v>
      </c>
      <c r="F3294" s="24">
        <v>0.34</v>
      </c>
      <c r="G3294" s="24">
        <v>0</v>
      </c>
      <c r="H3294" s="25">
        <v>4.9855999999999998</v>
      </c>
      <c r="I3294" s="25">
        <v>1.1903999999999999</v>
      </c>
      <c r="J3294" s="15">
        <v>41</v>
      </c>
      <c r="K3294" s="15">
        <v>12</v>
      </c>
      <c r="L3294" s="13">
        <v>0.23880000000000001</v>
      </c>
      <c r="M3294" s="7">
        <v>1.14771391</v>
      </c>
      <c r="N3294" s="26">
        <v>0.7</v>
      </c>
      <c r="O3294" s="27" t="s">
        <v>22</v>
      </c>
      <c r="P3294" s="8">
        <v>0.3900919081</v>
      </c>
      <c r="Q3294" s="24">
        <v>0.34</v>
      </c>
      <c r="R3294" t="str">
        <f>IF($Q3294*100&gt;=VLOOKUP($O3294,margin_ranges!$A$5:$C$10,2,FALSE),IF($Q3294*100&lt;=VLOOKUP($O3294,margin_ranges!$A$5:$C$10,3,FALSE)+10,"IN RANGE","ABOVE RANGE"),"BELOW RANGE")</f>
        <v>IN RANGE</v>
      </c>
      <c r="S3294">
        <f>MIN(VLOOKUP($O3294,margin_ranges!$A$5:$D$10,4,FALSE),$P3294*100)</f>
        <v>29.75</v>
      </c>
      <c r="T3294" s="29">
        <f>(1-$S3294/100)/(1-$F3294)-1</f>
        <v>6.4393939393939448E-2</v>
      </c>
      <c r="U3294" s="19" t="str">
        <f>IF(ABS(IFERROR(T3294,0))&gt;0.05,INDEX(margin_ranges!$C$13:$C$16,MATCH($F3294*100,margin_ranges!$B$13:$B$16,1)),"")</f>
        <v>Balanced (Type B)</v>
      </c>
      <c r="V3294">
        <f>MIN(VLOOKUP($U3294,margin_ranges!$A$5:$D$10,4,FALSE),$P3294*100)</f>
        <v>29.75</v>
      </c>
      <c r="Y3294" s="29">
        <f t="shared" si="51"/>
        <v>6.4393939393939448E-2</v>
      </c>
    </row>
    <row r="3295" spans="1:25" x14ac:dyDescent="0.3">
      <c r="A3295" s="8" t="s">
        <v>17</v>
      </c>
      <c r="B3295" s="8" t="s">
        <v>5814</v>
      </c>
      <c r="C3295" s="8" t="s">
        <v>5815</v>
      </c>
      <c r="D3295" s="8" t="s">
        <v>5832</v>
      </c>
      <c r="E3295" s="8" t="s">
        <v>5833</v>
      </c>
      <c r="F3295" s="24">
        <v>0.34</v>
      </c>
      <c r="G3295" s="24">
        <v>0</v>
      </c>
      <c r="H3295" s="25">
        <v>5.6879999999999997</v>
      </c>
      <c r="I3295" s="25">
        <v>1.0036</v>
      </c>
      <c r="J3295" s="15">
        <v>25</v>
      </c>
      <c r="K3295" s="15">
        <v>8</v>
      </c>
      <c r="L3295" s="13">
        <v>0.1764</v>
      </c>
      <c r="M3295" s="7">
        <v>0.82686121000000001</v>
      </c>
      <c r="N3295" s="26">
        <v>0.5</v>
      </c>
      <c r="O3295" s="27" t="s">
        <v>22</v>
      </c>
      <c r="P3295" s="8">
        <v>0.3953035963</v>
      </c>
      <c r="Q3295" s="24">
        <v>0.34</v>
      </c>
      <c r="R3295" t="str">
        <f>IF($Q3295*100&gt;=VLOOKUP($O3295,margin_ranges!$A$5:$C$10,2,FALSE),IF($Q3295*100&lt;=VLOOKUP($O3295,margin_ranges!$A$5:$C$10,3,FALSE)+10,"IN RANGE","ABOVE RANGE"),"BELOW RANGE")</f>
        <v>IN RANGE</v>
      </c>
      <c r="S3295">
        <f>MIN(VLOOKUP($O3295,margin_ranges!$A$5:$D$10,4,FALSE),$P3295*100)</f>
        <v>29.75</v>
      </c>
      <c r="T3295" s="29">
        <f>(1-$S3295/100)/(1-$F3295)-1</f>
        <v>6.4393939393939448E-2</v>
      </c>
      <c r="U3295" s="19" t="str">
        <f>IF(ABS(IFERROR(T3295,0))&gt;0.05,INDEX(margin_ranges!$C$13:$C$16,MATCH($F3295*100,margin_ranges!$B$13:$B$16,1)),"")</f>
        <v>Balanced (Type B)</v>
      </c>
      <c r="V3295">
        <f>MIN(VLOOKUP($U3295,margin_ranges!$A$5:$D$10,4,FALSE),$P3295*100)</f>
        <v>29.75</v>
      </c>
      <c r="Y3295" s="29">
        <f t="shared" si="51"/>
        <v>6.4393939393939448E-2</v>
      </c>
    </row>
    <row r="3296" spans="1:25" x14ac:dyDescent="0.3">
      <c r="A3296" s="8" t="s">
        <v>17</v>
      </c>
      <c r="B3296" s="8" t="s">
        <v>5814</v>
      </c>
      <c r="C3296" s="8" t="s">
        <v>5815</v>
      </c>
      <c r="D3296" s="8" t="s">
        <v>5844</v>
      </c>
      <c r="E3296" s="8" t="s">
        <v>5845</v>
      </c>
      <c r="F3296" s="24">
        <v>0.33999999999999903</v>
      </c>
      <c r="G3296" s="24">
        <v>0</v>
      </c>
      <c r="H3296" s="25">
        <v>5.7878999999999996</v>
      </c>
      <c r="I3296" s="25">
        <v>1.5159</v>
      </c>
      <c r="J3296" s="15">
        <v>35</v>
      </c>
      <c r="K3296" s="15">
        <v>11</v>
      </c>
      <c r="L3296" s="13">
        <v>0.26190000000000002</v>
      </c>
      <c r="M3296" s="7">
        <v>0.78039862000000004</v>
      </c>
      <c r="N3296" s="26">
        <v>0.5</v>
      </c>
      <c r="O3296" s="27" t="s">
        <v>22</v>
      </c>
      <c r="P3296" s="8">
        <v>0.35930179200000001</v>
      </c>
      <c r="Q3296" s="24">
        <v>0.34</v>
      </c>
      <c r="R3296" t="str">
        <f>IF($Q3296*100&gt;=VLOOKUP($O3296,margin_ranges!$A$5:$C$10,2,FALSE),IF($Q3296*100&lt;=VLOOKUP($O3296,margin_ranges!$A$5:$C$10,3,FALSE)+10,"IN RANGE","ABOVE RANGE"),"BELOW RANGE")</f>
        <v>IN RANGE</v>
      </c>
      <c r="S3296">
        <f>MIN(VLOOKUP($O3296,margin_ranges!$A$5:$D$10,4,FALSE),$P3296*100)</f>
        <v>29.75</v>
      </c>
      <c r="T3296" s="29">
        <f>(1-$S3296/100)/(1-$F3296)-1</f>
        <v>6.4393939393937671E-2</v>
      </c>
      <c r="U3296" s="19" t="str">
        <f>IF(ABS(IFERROR(T3296,0))&gt;0.05,INDEX(margin_ranges!$C$13:$C$16,MATCH($F3296*100,margin_ranges!$B$13:$B$16,1)),"")</f>
        <v>Balanced (Type B)</v>
      </c>
      <c r="V3296">
        <f>MIN(VLOOKUP($U3296,margin_ranges!$A$5:$D$10,4,FALSE),$P3296*100)</f>
        <v>29.75</v>
      </c>
      <c r="Y3296" s="29">
        <f t="shared" si="51"/>
        <v>6.4393939393937671E-2</v>
      </c>
    </row>
    <row r="3297" spans="1:25" x14ac:dyDescent="0.3">
      <c r="A3297" s="8" t="s">
        <v>17</v>
      </c>
      <c r="B3297" s="8" t="s">
        <v>5814</v>
      </c>
      <c r="C3297" s="8" t="s">
        <v>5815</v>
      </c>
      <c r="D3297" s="8" t="s">
        <v>5848</v>
      </c>
      <c r="E3297" s="8" t="s">
        <v>5849</v>
      </c>
      <c r="F3297" s="24">
        <v>0.33999999999999903</v>
      </c>
      <c r="G3297" s="24">
        <v>0</v>
      </c>
      <c r="H3297" s="25">
        <v>4.2506000000000004</v>
      </c>
      <c r="I3297" s="25">
        <v>1.5831</v>
      </c>
      <c r="J3297" s="15">
        <v>46</v>
      </c>
      <c r="K3297" s="15">
        <v>14</v>
      </c>
      <c r="L3297" s="13">
        <v>0.37240000000000001</v>
      </c>
      <c r="M3297" s="7">
        <v>0.96402111999999995</v>
      </c>
      <c r="N3297" s="26">
        <v>0.5</v>
      </c>
      <c r="O3297" s="27" t="s">
        <v>22</v>
      </c>
      <c r="P3297" s="8">
        <v>0.48133916199999999</v>
      </c>
      <c r="Q3297" s="24">
        <v>0.34</v>
      </c>
      <c r="R3297" t="str">
        <f>IF($Q3297*100&gt;=VLOOKUP($O3297,margin_ranges!$A$5:$C$10,2,FALSE),IF($Q3297*100&lt;=VLOOKUP($O3297,margin_ranges!$A$5:$C$10,3,FALSE)+10,"IN RANGE","ABOVE RANGE"),"BELOW RANGE")</f>
        <v>IN RANGE</v>
      </c>
      <c r="S3297">
        <f>MIN(VLOOKUP($O3297,margin_ranges!$A$5:$D$10,4,FALSE),$P3297*100)</f>
        <v>29.75</v>
      </c>
      <c r="T3297" s="29">
        <f>(1-$S3297/100)/(1-$F3297)-1</f>
        <v>6.4393939393937671E-2</v>
      </c>
      <c r="U3297" s="19" t="str">
        <f>IF(ABS(IFERROR(T3297,0))&gt;0.05,INDEX(margin_ranges!$C$13:$C$16,MATCH($F3297*100,margin_ranges!$B$13:$B$16,1)),"")</f>
        <v>Balanced (Type B)</v>
      </c>
      <c r="V3297">
        <f>MIN(VLOOKUP($U3297,margin_ranges!$A$5:$D$10,4,FALSE),$P3297*100)</f>
        <v>29.75</v>
      </c>
      <c r="Y3297" s="29">
        <f t="shared" si="51"/>
        <v>6.4393939393937671E-2</v>
      </c>
    </row>
    <row r="3298" spans="1:25" x14ac:dyDescent="0.3">
      <c r="A3298" s="8" t="s">
        <v>17</v>
      </c>
      <c r="B3298" s="8" t="s">
        <v>5814</v>
      </c>
      <c r="C3298" s="8" t="s">
        <v>5815</v>
      </c>
      <c r="D3298" s="8" t="s">
        <v>5856</v>
      </c>
      <c r="E3298" s="8" t="s">
        <v>5857</v>
      </c>
      <c r="F3298" s="24">
        <v>0.33626493668628499</v>
      </c>
      <c r="G3298" s="24">
        <v>0</v>
      </c>
      <c r="H3298" s="25">
        <v>4.6222000000000003</v>
      </c>
      <c r="I3298" s="25">
        <v>0.85060000000000002</v>
      </c>
      <c r="J3298" s="15">
        <v>19</v>
      </c>
      <c r="K3298" s="15">
        <v>6</v>
      </c>
      <c r="L3298" s="13">
        <v>0.184</v>
      </c>
      <c r="M3298" s="7">
        <v>0.75331261999999999</v>
      </c>
      <c r="N3298" s="26">
        <v>0.5</v>
      </c>
      <c r="O3298" s="27" t="s">
        <v>22</v>
      </c>
      <c r="P3298" s="8">
        <v>0.33626493670000002</v>
      </c>
      <c r="Q3298" s="24">
        <v>0.34</v>
      </c>
      <c r="R3298" t="str">
        <f>IF($Q3298*100&gt;=VLOOKUP($O3298,margin_ranges!$A$5:$C$10,2,FALSE),IF($Q3298*100&lt;=VLOOKUP($O3298,margin_ranges!$A$5:$C$10,3,FALSE)+10,"IN RANGE","ABOVE RANGE"),"BELOW RANGE")</f>
        <v>IN RANGE</v>
      </c>
      <c r="S3298">
        <f>MIN(VLOOKUP($O3298,margin_ranges!$A$5:$D$10,4,FALSE),$P3298*100)</f>
        <v>29.75</v>
      </c>
      <c r="T3298" s="29">
        <f>(1-$S3298/100)/(1-$F3298)-1</f>
        <v>5.8404232093374864E-2</v>
      </c>
      <c r="U3298" s="19" t="str">
        <f>IF(ABS(IFERROR(T3298,0))&gt;0.05,INDEX(margin_ranges!$C$13:$C$16,MATCH($F3298*100,margin_ranges!$B$13:$B$16,1)),"")</f>
        <v>Balanced (Type B)</v>
      </c>
      <c r="V3298">
        <f>MIN(VLOOKUP($U3298,margin_ranges!$A$5:$D$10,4,FALSE),$P3298*100)</f>
        <v>29.75</v>
      </c>
      <c r="Y3298" s="29">
        <f t="shared" si="51"/>
        <v>5.8404232093374864E-2</v>
      </c>
    </row>
    <row r="3299" spans="1:25" x14ac:dyDescent="0.3">
      <c r="A3299" s="8" t="s">
        <v>17</v>
      </c>
      <c r="B3299" s="8" t="s">
        <v>5814</v>
      </c>
      <c r="C3299" s="8" t="s">
        <v>5815</v>
      </c>
      <c r="D3299" s="8" t="s">
        <v>5838</v>
      </c>
      <c r="E3299" s="8" t="s">
        <v>5839</v>
      </c>
      <c r="F3299" s="24">
        <v>0.28332792734349599</v>
      </c>
      <c r="G3299" s="24">
        <v>0</v>
      </c>
      <c r="H3299" s="25">
        <v>8.0946999999999996</v>
      </c>
      <c r="I3299" s="25">
        <v>0.31559999999999999</v>
      </c>
      <c r="J3299" s="15">
        <v>9</v>
      </c>
      <c r="K3299" s="15">
        <v>2</v>
      </c>
      <c r="L3299" s="13">
        <v>3.9E-2</v>
      </c>
      <c r="M3299" s="7">
        <v>0.97673681999999995</v>
      </c>
      <c r="N3299" s="26">
        <v>0.7</v>
      </c>
      <c r="O3299" s="27" t="s">
        <v>22</v>
      </c>
      <c r="P3299" s="8">
        <v>0.2833279273</v>
      </c>
      <c r="Q3299" s="24">
        <v>0.28999999999999998</v>
      </c>
      <c r="R3299" t="str">
        <f>IF($Q3299*100&gt;=VLOOKUP($O3299,margin_ranges!$A$5:$C$10,2,FALSE),IF($Q3299*100&lt;=VLOOKUP($O3299,margin_ranges!$A$5:$C$10,3,FALSE)+10,"IN RANGE","ABOVE RANGE"),"BELOW RANGE")</f>
        <v>IN RANGE</v>
      </c>
      <c r="S3299">
        <f>MIN(VLOOKUP($O3299,margin_ranges!$A$5:$D$10,4,FALSE),$P3299*100)</f>
        <v>28.332792730000001</v>
      </c>
      <c r="T3299" s="29">
        <f>(1-$S3299/100)/(1-$F3299)-1</f>
        <v>6.0691673908763732E-11</v>
      </c>
      <c r="U3299" s="19" t="str">
        <f>IF(ABS(IFERROR(T3299,0))&gt;0.05,INDEX(margin_ranges!$C$13:$C$16,MATCH($F3299*100,margin_ranges!$B$13:$B$16,1)),"")</f>
        <v/>
      </c>
      <c r="V3299" t="e">
        <f>MIN(VLOOKUP($U3299,margin_ranges!$A$5:$D$10,4,FALSE),$P3299*100)</f>
        <v>#N/A</v>
      </c>
      <c r="Y3299" s="29" t="e">
        <f t="shared" si="51"/>
        <v>#N/A</v>
      </c>
    </row>
    <row r="3300" spans="1:25" x14ac:dyDescent="0.3">
      <c r="A3300" s="8" t="s">
        <v>17</v>
      </c>
      <c r="B3300" s="8" t="s">
        <v>5814</v>
      </c>
      <c r="C3300" s="8" t="s">
        <v>5815</v>
      </c>
      <c r="D3300" s="8" t="s">
        <v>5846</v>
      </c>
      <c r="E3300" s="8" t="s">
        <v>5847</v>
      </c>
      <c r="F3300" s="24">
        <v>0.28266687143025099</v>
      </c>
      <c r="G3300" s="24">
        <v>0</v>
      </c>
      <c r="H3300" s="25">
        <v>9.2995999999999999</v>
      </c>
      <c r="I3300" s="25">
        <v>1.6506000000000001</v>
      </c>
      <c r="J3300" s="15">
        <v>66</v>
      </c>
      <c r="K3300" s="15">
        <v>17</v>
      </c>
      <c r="L3300" s="13">
        <v>0.17749999999999999</v>
      </c>
      <c r="M3300" s="7">
        <v>1.3243498199999999</v>
      </c>
      <c r="N3300" s="26">
        <v>0.95</v>
      </c>
      <c r="O3300" s="27" t="s">
        <v>22</v>
      </c>
      <c r="P3300" s="8">
        <v>0.28266687140000002</v>
      </c>
      <c r="Q3300" s="24">
        <v>0.28999999999999998</v>
      </c>
      <c r="R3300" t="str">
        <f>IF($Q3300*100&gt;=VLOOKUP($O3300,margin_ranges!$A$5:$C$10,2,FALSE),IF($Q3300*100&lt;=VLOOKUP($O3300,margin_ranges!$A$5:$C$10,3,FALSE)+10,"IN RANGE","ABOVE RANGE"),"BELOW RANGE")</f>
        <v>IN RANGE</v>
      </c>
      <c r="S3300">
        <f>MIN(VLOOKUP($O3300,margin_ranges!$A$5:$D$10,4,FALSE),$P3300*100)</f>
        <v>28.266687140000002</v>
      </c>
      <c r="T3300" s="29">
        <f>(1-$S3300/100)/(1-$F3300)-1</f>
        <v>4.2171377501176721E-11</v>
      </c>
      <c r="U3300" s="19" t="str">
        <f>IF(ABS(IFERROR(T3300,0))&gt;0.05,INDEX(margin_ranges!$C$13:$C$16,MATCH($F3300*100,margin_ranges!$B$13:$B$16,1)),"")</f>
        <v/>
      </c>
      <c r="V3300" t="e">
        <f>MIN(VLOOKUP($U3300,margin_ranges!$A$5:$D$10,4,FALSE),$P3300*100)</f>
        <v>#N/A</v>
      </c>
      <c r="Y3300" s="29" t="e">
        <f t="shared" si="51"/>
        <v>#N/A</v>
      </c>
    </row>
    <row r="3301" spans="1:25" x14ac:dyDescent="0.3">
      <c r="A3301" s="8" t="s">
        <v>17</v>
      </c>
      <c r="B3301" s="8" t="s">
        <v>5814</v>
      </c>
      <c r="C3301" s="8" t="s">
        <v>5815</v>
      </c>
      <c r="D3301" s="8" t="s">
        <v>5870</v>
      </c>
      <c r="E3301" s="8" t="s">
        <v>5871</v>
      </c>
      <c r="F3301" s="24">
        <v>0.27487560002109901</v>
      </c>
      <c r="G3301" s="24">
        <v>0</v>
      </c>
      <c r="H3301" s="25">
        <v>9.6204000000000001</v>
      </c>
      <c r="I3301" s="25">
        <v>1.1782999999999999</v>
      </c>
      <c r="J3301" s="15">
        <v>49</v>
      </c>
      <c r="K3301" s="15">
        <v>12</v>
      </c>
      <c r="L3301" s="13">
        <v>0.1225</v>
      </c>
      <c r="M3301" s="7">
        <v>1.3790737099999999</v>
      </c>
      <c r="N3301" s="26">
        <v>1</v>
      </c>
      <c r="O3301" s="27" t="s">
        <v>22</v>
      </c>
      <c r="P3301" s="8">
        <v>0.2748756</v>
      </c>
      <c r="Q3301" s="24">
        <v>0.28999999999999998</v>
      </c>
      <c r="R3301" t="str">
        <f>IF($Q3301*100&gt;=VLOOKUP($O3301,margin_ranges!$A$5:$C$10,2,FALSE),IF($Q3301*100&lt;=VLOOKUP($O3301,margin_ranges!$A$5:$C$10,3,FALSE)+10,"IN RANGE","ABOVE RANGE"),"BELOW RANGE")</f>
        <v>IN RANGE</v>
      </c>
      <c r="S3301">
        <f>MIN(VLOOKUP($O3301,margin_ranges!$A$5:$D$10,4,FALSE),$P3301*100)</f>
        <v>27.487559999999998</v>
      </c>
      <c r="T3301" s="29">
        <f>(1-$S3301/100)/(1-$F3301)-1</f>
        <v>2.9097169118585953E-11</v>
      </c>
      <c r="U3301" s="19" t="str">
        <f>IF(ABS(IFERROR(T3301,0))&gt;0.05,INDEX(margin_ranges!$C$13:$C$16,MATCH($F3301*100,margin_ranges!$B$13:$B$16,1)),"")</f>
        <v/>
      </c>
      <c r="V3301" t="e">
        <f>MIN(VLOOKUP($U3301,margin_ranges!$A$5:$D$10,4,FALSE),$P3301*100)</f>
        <v>#N/A</v>
      </c>
      <c r="Y3301" s="29" t="e">
        <f t="shared" si="51"/>
        <v>#N/A</v>
      </c>
    </row>
    <row r="3302" spans="1:25" x14ac:dyDescent="0.3">
      <c r="A3302" s="8" t="s">
        <v>17</v>
      </c>
      <c r="B3302" s="8" t="s">
        <v>5814</v>
      </c>
      <c r="C3302" s="8" t="s">
        <v>5815</v>
      </c>
      <c r="D3302" s="28" t="s">
        <v>5820</v>
      </c>
      <c r="E3302" s="8" t="s">
        <v>5821</v>
      </c>
      <c r="F3302" s="24">
        <v>0.28363940721776298</v>
      </c>
      <c r="G3302" s="24">
        <v>0</v>
      </c>
      <c r="H3302" s="25">
        <v>34.170699999999997</v>
      </c>
      <c r="I3302" s="25">
        <v>1.0392999999999999</v>
      </c>
      <c r="J3302" s="15">
        <v>30</v>
      </c>
      <c r="K3302" s="15">
        <v>8</v>
      </c>
      <c r="L3302" s="13">
        <v>3.04E-2</v>
      </c>
      <c r="M3302" s="7">
        <v>0.97716150999999996</v>
      </c>
      <c r="N3302" s="26">
        <v>0.7</v>
      </c>
      <c r="O3302" s="27" t="s">
        <v>22</v>
      </c>
      <c r="P3302" s="8">
        <v>0.28363940720000003</v>
      </c>
      <c r="Q3302" s="24">
        <v>0.28999999999999998</v>
      </c>
      <c r="R3302" t="str">
        <f>IF($Q3302*100&gt;=VLOOKUP($O3302,margin_ranges!$A$5:$C$10,2,FALSE),IF($Q3302*100&lt;=VLOOKUP($O3302,margin_ranges!$A$5:$C$10,3,FALSE)+10,"IN RANGE","ABOVE RANGE"),"BELOW RANGE")</f>
        <v>IN RANGE</v>
      </c>
      <c r="S3302">
        <f>MIN(VLOOKUP($O3302,margin_ranges!$A$5:$D$10,4,FALSE),$P3302*100)</f>
        <v>28.363940720000002</v>
      </c>
      <c r="T3302" s="29">
        <f>(1-$S3302/100)/(1-$F3302)-1</f>
        <v>2.4796165121188096E-11</v>
      </c>
      <c r="U3302" s="19" t="str">
        <f>IF(ABS(IFERROR(T3302,0))&gt;0.05,INDEX(margin_ranges!$C$13:$C$16,MATCH($F3302*100,margin_ranges!$B$13:$B$16,1)),"")</f>
        <v/>
      </c>
      <c r="V3302" t="e">
        <f>MIN(VLOOKUP($U3302,margin_ranges!$A$5:$D$10,4,FALSE),$P3302*100)</f>
        <v>#N/A</v>
      </c>
      <c r="Y3302" s="29" t="e">
        <f t="shared" si="51"/>
        <v>#N/A</v>
      </c>
    </row>
    <row r="3303" spans="1:25" x14ac:dyDescent="0.3">
      <c r="A3303" s="8" t="s">
        <v>17</v>
      </c>
      <c r="B3303" s="8" t="s">
        <v>5814</v>
      </c>
      <c r="C3303" s="8" t="s">
        <v>5815</v>
      </c>
      <c r="D3303" s="8" t="s">
        <v>5872</v>
      </c>
      <c r="E3303" s="8" t="s">
        <v>5873</v>
      </c>
      <c r="F3303" s="24">
        <v>0.28677504980999002</v>
      </c>
      <c r="G3303" s="24">
        <v>0</v>
      </c>
      <c r="H3303" s="25">
        <v>9.8214000000000006</v>
      </c>
      <c r="I3303" s="25">
        <v>1.7785</v>
      </c>
      <c r="J3303" s="15">
        <v>67</v>
      </c>
      <c r="K3303" s="15">
        <v>17</v>
      </c>
      <c r="L3303" s="13">
        <v>0.18110000000000001</v>
      </c>
      <c r="M3303" s="7">
        <v>1.2618739699999999</v>
      </c>
      <c r="N3303" s="26">
        <v>0.9</v>
      </c>
      <c r="O3303" s="27" t="s">
        <v>22</v>
      </c>
      <c r="P3303" s="8">
        <v>0.28677504980000001</v>
      </c>
      <c r="Q3303" s="24">
        <v>0.28999999999999998</v>
      </c>
      <c r="R3303" t="str">
        <f>IF($Q3303*100&gt;=VLOOKUP($O3303,margin_ranges!$A$5:$C$10,2,FALSE),IF($Q3303*100&lt;=VLOOKUP($O3303,margin_ranges!$A$5:$C$10,3,FALSE)+10,"IN RANGE","ABOVE RANGE"),"BELOW RANGE")</f>
        <v>IN RANGE</v>
      </c>
      <c r="S3303">
        <f>MIN(VLOOKUP($O3303,margin_ranges!$A$5:$D$10,4,FALSE),$P3303*100)</f>
        <v>28.677504980000002</v>
      </c>
      <c r="T3303" s="29">
        <f>(1-$S3303/100)/(1-$F3303)-1</f>
        <v>1.40067957232759E-11</v>
      </c>
      <c r="U3303" s="19" t="str">
        <f>IF(ABS(IFERROR(T3303,0))&gt;0.05,INDEX(margin_ranges!$C$13:$C$16,MATCH($F3303*100,margin_ranges!$B$13:$B$16,1)),"")</f>
        <v/>
      </c>
      <c r="V3303" t="e">
        <f>MIN(VLOOKUP($U3303,margin_ranges!$A$5:$D$10,4,FALSE),$P3303*100)</f>
        <v>#N/A</v>
      </c>
      <c r="Y3303" s="29" t="e">
        <f t="shared" si="51"/>
        <v>#N/A</v>
      </c>
    </row>
    <row r="3304" spans="1:25" x14ac:dyDescent="0.3">
      <c r="A3304" s="8" t="s">
        <v>17</v>
      </c>
      <c r="B3304" s="8" t="s">
        <v>5814</v>
      </c>
      <c r="C3304" s="8" t="s">
        <v>5815</v>
      </c>
      <c r="D3304" s="8" t="s">
        <v>5860</v>
      </c>
      <c r="E3304" s="8" t="s">
        <v>5861</v>
      </c>
      <c r="F3304" s="24">
        <v>0.288519329699994</v>
      </c>
      <c r="G3304" s="24">
        <v>0</v>
      </c>
      <c r="H3304" s="25">
        <v>7.3539000000000003</v>
      </c>
      <c r="I3304" s="25">
        <v>0.28510000000000002</v>
      </c>
      <c r="J3304" s="15">
        <v>8</v>
      </c>
      <c r="K3304" s="15">
        <v>2</v>
      </c>
      <c r="L3304" s="13">
        <v>3.8800000000000001E-2</v>
      </c>
      <c r="M3304" s="7">
        <v>0.98386368999999996</v>
      </c>
      <c r="N3304" s="26">
        <v>0.7</v>
      </c>
      <c r="O3304" s="27" t="s">
        <v>22</v>
      </c>
      <c r="P3304" s="8">
        <v>0.28851932969999999</v>
      </c>
      <c r="Q3304" s="24">
        <v>0.28999999999999998</v>
      </c>
      <c r="R3304" t="str">
        <f>IF($Q3304*100&gt;=VLOOKUP($O3304,margin_ranges!$A$5:$C$10,2,FALSE),IF($Q3304*100&lt;=VLOOKUP($O3304,margin_ranges!$A$5:$C$10,3,FALSE)+10,"IN RANGE","ABOVE RANGE"),"BELOW RANGE")</f>
        <v>IN RANGE</v>
      </c>
      <c r="S3304">
        <f>MIN(VLOOKUP($O3304,margin_ranges!$A$5:$D$10,4,FALSE),$P3304*100)</f>
        <v>28.85193297</v>
      </c>
      <c r="T3304" s="29">
        <f>(1-$S3304/100)/(1-$F3304)-1</f>
        <v>-8.4376949871511897E-15</v>
      </c>
      <c r="U3304" s="19" t="str">
        <f>IF(ABS(IFERROR(T3304,0))&gt;0.05,INDEX(margin_ranges!$C$13:$C$16,MATCH($F3304*100,margin_ranges!$B$13:$B$16,1)),"")</f>
        <v/>
      </c>
      <c r="V3304" t="e">
        <f>MIN(VLOOKUP($U3304,margin_ranges!$A$5:$D$10,4,FALSE),$P3304*100)</f>
        <v>#N/A</v>
      </c>
      <c r="Y3304" s="29" t="e">
        <f t="shared" si="51"/>
        <v>#N/A</v>
      </c>
    </row>
    <row r="3305" spans="1:25" x14ac:dyDescent="0.3">
      <c r="A3305" s="8" t="s">
        <v>17</v>
      </c>
      <c r="B3305" s="8" t="s">
        <v>5814</v>
      </c>
      <c r="C3305" s="8" t="s">
        <v>5815</v>
      </c>
      <c r="D3305" s="8" t="s">
        <v>5840</v>
      </c>
      <c r="E3305" s="8" t="s">
        <v>5841</v>
      </c>
      <c r="F3305" s="24">
        <v>0.27135865649765201</v>
      </c>
      <c r="G3305" s="24">
        <v>0</v>
      </c>
      <c r="H3305" s="25">
        <v>7.5353000000000003</v>
      </c>
      <c r="I3305" s="25">
        <v>0.29930000000000001</v>
      </c>
      <c r="J3305" s="15">
        <v>9</v>
      </c>
      <c r="K3305" s="15">
        <v>2</v>
      </c>
      <c r="L3305" s="13">
        <v>3.9699999999999999E-2</v>
      </c>
      <c r="M3305" s="7">
        <v>0.96069212000000004</v>
      </c>
      <c r="N3305" s="26">
        <v>0.7</v>
      </c>
      <c r="O3305" s="27" t="s">
        <v>22</v>
      </c>
      <c r="P3305" s="8">
        <v>0.27135865650000002</v>
      </c>
      <c r="Q3305" s="24">
        <v>0.28999999999999998</v>
      </c>
      <c r="R3305" t="str">
        <f>IF($Q3305*100&gt;=VLOOKUP($O3305,margin_ranges!$A$5:$C$10,2,FALSE),IF($Q3305*100&lt;=VLOOKUP($O3305,margin_ranges!$A$5:$C$10,3,FALSE)+10,"IN RANGE","ABOVE RANGE"),"BELOW RANGE")</f>
        <v>IN RANGE</v>
      </c>
      <c r="S3305">
        <f>MIN(VLOOKUP($O3305,margin_ranges!$A$5:$D$10,4,FALSE),$P3305*100)</f>
        <v>27.135865650000003</v>
      </c>
      <c r="T3305" s="29">
        <f>(1-$S3305/100)/(1-$F3305)-1</f>
        <v>-3.2224223289745169E-12</v>
      </c>
      <c r="U3305" s="19" t="str">
        <f>IF(ABS(IFERROR(T3305,0))&gt;0.05,INDEX(margin_ranges!$C$13:$C$16,MATCH($F3305*100,margin_ranges!$B$13:$B$16,1)),"")</f>
        <v/>
      </c>
      <c r="V3305" t="e">
        <f>MIN(VLOOKUP($U3305,margin_ranges!$A$5:$D$10,4,FALSE),$P3305*100)</f>
        <v>#N/A</v>
      </c>
      <c r="Y3305" s="29" t="e">
        <f t="shared" si="51"/>
        <v>#N/A</v>
      </c>
    </row>
    <row r="3306" spans="1:25" x14ac:dyDescent="0.3">
      <c r="A3306" s="8" t="s">
        <v>17</v>
      </c>
      <c r="B3306" s="8" t="s">
        <v>5814</v>
      </c>
      <c r="C3306" s="8" t="s">
        <v>5815</v>
      </c>
      <c r="D3306" s="8" t="s">
        <v>5854</v>
      </c>
      <c r="E3306" s="8" t="s">
        <v>5855</v>
      </c>
      <c r="F3306" s="24">
        <v>0.268902979477739</v>
      </c>
      <c r="G3306" s="24">
        <v>0</v>
      </c>
      <c r="H3306" s="25">
        <v>10.606</v>
      </c>
      <c r="I3306" s="25">
        <v>1.5319</v>
      </c>
      <c r="J3306" s="15">
        <v>63</v>
      </c>
      <c r="K3306" s="15">
        <v>16</v>
      </c>
      <c r="L3306" s="13">
        <v>0.1444</v>
      </c>
      <c r="M3306" s="7">
        <v>1.3678075199999999</v>
      </c>
      <c r="N3306" s="26">
        <v>1</v>
      </c>
      <c r="O3306" s="27" t="s">
        <v>22</v>
      </c>
      <c r="P3306" s="8">
        <v>0.26890297949999997</v>
      </c>
      <c r="Q3306" s="24">
        <v>0.28999999999999998</v>
      </c>
      <c r="R3306" t="str">
        <f>IF($Q3306*100&gt;=VLOOKUP($O3306,margin_ranges!$A$5:$C$10,2,FALSE),IF($Q3306*100&lt;=VLOOKUP($O3306,margin_ranges!$A$5:$C$10,3,FALSE)+10,"IN RANGE","ABOVE RANGE"),"BELOW RANGE")</f>
        <v>IN RANGE</v>
      </c>
      <c r="S3306">
        <f>MIN(VLOOKUP($O3306,margin_ranges!$A$5:$D$10,4,FALSE),$P3306*100)</f>
        <v>26.890297949999997</v>
      </c>
      <c r="T3306" s="29">
        <f>(1-$S3306/100)/(1-$F3306)-1</f>
        <v>-3.0448754628764618E-11</v>
      </c>
      <c r="U3306" s="19" t="str">
        <f>IF(ABS(IFERROR(T3306,0))&gt;0.05,INDEX(margin_ranges!$C$13:$C$16,MATCH($F3306*100,margin_ranges!$B$13:$B$16,1)),"")</f>
        <v/>
      </c>
      <c r="V3306" t="e">
        <f>MIN(VLOOKUP($U3306,margin_ranges!$A$5:$D$10,4,FALSE),$P3306*100)</f>
        <v>#N/A</v>
      </c>
      <c r="Y3306" s="29" t="e">
        <f t="shared" si="51"/>
        <v>#N/A</v>
      </c>
    </row>
    <row r="3307" spans="1:25" x14ac:dyDescent="0.3">
      <c r="A3307" s="8" t="s">
        <v>17</v>
      </c>
      <c r="B3307" s="8" t="s">
        <v>5814</v>
      </c>
      <c r="C3307" s="8" t="s">
        <v>5815</v>
      </c>
      <c r="D3307" s="8" t="s">
        <v>5866</v>
      </c>
      <c r="E3307" s="8" t="s">
        <v>5867</v>
      </c>
      <c r="F3307" s="24">
        <v>0.27959501557632399</v>
      </c>
      <c r="G3307" s="24">
        <v>0</v>
      </c>
      <c r="H3307" s="25">
        <v>1.1331</v>
      </c>
      <c r="I3307" s="25">
        <v>0.185</v>
      </c>
      <c r="J3307" s="15">
        <v>8</v>
      </c>
      <c r="K3307" s="15">
        <v>2</v>
      </c>
      <c r="L3307" s="13">
        <v>0.1633</v>
      </c>
      <c r="M3307" s="7">
        <v>1.3881081099999999</v>
      </c>
      <c r="N3307" s="26">
        <v>1</v>
      </c>
      <c r="O3307" s="27" t="s">
        <v>22</v>
      </c>
      <c r="P3307" s="8">
        <v>0.2795950156</v>
      </c>
      <c r="Q3307" s="24">
        <v>0.28999999999999998</v>
      </c>
      <c r="R3307" t="str">
        <f>IF($Q3307*100&gt;=VLOOKUP($O3307,margin_ranges!$A$5:$C$10,2,FALSE),IF($Q3307*100&lt;=VLOOKUP($O3307,margin_ranges!$A$5:$C$10,3,FALSE)+10,"IN RANGE","ABOVE RANGE"),"BELOW RANGE")</f>
        <v>IN RANGE</v>
      </c>
      <c r="S3307">
        <f>MIN(VLOOKUP($O3307,margin_ranges!$A$5:$D$10,4,FALSE),$P3307*100)</f>
        <v>27.95950156</v>
      </c>
      <c r="T3307" s="29">
        <f>(1-$S3307/100)/(1-$F3307)-1</f>
        <v>-3.2864821974953884E-11</v>
      </c>
      <c r="U3307" s="19" t="str">
        <f>IF(ABS(IFERROR(T3307,0))&gt;0.05,INDEX(margin_ranges!$C$13:$C$16,MATCH($F3307*100,margin_ranges!$B$13:$B$16,1)),"")</f>
        <v/>
      </c>
      <c r="V3307" t="e">
        <f>MIN(VLOOKUP($U3307,margin_ranges!$A$5:$D$10,4,FALSE),$P3307*100)</f>
        <v>#N/A</v>
      </c>
      <c r="Y3307" s="29" t="e">
        <f t="shared" si="51"/>
        <v>#N/A</v>
      </c>
    </row>
    <row r="3308" spans="1:25" x14ac:dyDescent="0.3">
      <c r="A3308" s="8" t="s">
        <v>17</v>
      </c>
      <c r="B3308" s="8" t="s">
        <v>5814</v>
      </c>
      <c r="C3308" s="8" t="s">
        <v>5815</v>
      </c>
      <c r="D3308" s="8" t="s">
        <v>5834</v>
      </c>
      <c r="E3308" s="8" t="s">
        <v>5835</v>
      </c>
      <c r="F3308" s="24">
        <v>0.284061977158652</v>
      </c>
      <c r="G3308" s="24">
        <v>0</v>
      </c>
      <c r="H3308" s="25">
        <v>8.0625999999999998</v>
      </c>
      <c r="I3308" s="25">
        <v>0.30130000000000001</v>
      </c>
      <c r="J3308" s="15">
        <v>9</v>
      </c>
      <c r="K3308" s="15">
        <v>2</v>
      </c>
      <c r="L3308" s="13">
        <v>3.7400000000000003E-2</v>
      </c>
      <c r="M3308" s="7">
        <v>0.97773825999999997</v>
      </c>
      <c r="N3308" s="26">
        <v>0.7</v>
      </c>
      <c r="O3308" s="27" t="s">
        <v>22</v>
      </c>
      <c r="P3308" s="8">
        <v>0.28406197719999998</v>
      </c>
      <c r="Q3308" s="24">
        <v>0.28999999999999998</v>
      </c>
      <c r="R3308" t="str">
        <f>IF($Q3308*100&gt;=VLOOKUP($O3308,margin_ranges!$A$5:$C$10,2,FALSE),IF($Q3308*100&lt;=VLOOKUP($O3308,margin_ranges!$A$5:$C$10,3,FALSE)+10,"IN RANGE","ABOVE RANGE"),"BELOW RANGE")</f>
        <v>IN RANGE</v>
      </c>
      <c r="S3308">
        <f>MIN(VLOOKUP($O3308,margin_ranges!$A$5:$D$10,4,FALSE),$P3308*100)</f>
        <v>28.406197719999998</v>
      </c>
      <c r="T3308" s="29">
        <f>(1-$S3308/100)/(1-$F3308)-1</f>
        <v>-5.7753468674093256E-11</v>
      </c>
      <c r="U3308" s="19" t="str">
        <f>IF(ABS(IFERROR(T3308,0))&gt;0.05,INDEX(margin_ranges!$C$13:$C$16,MATCH($F3308*100,margin_ranges!$B$13:$B$16,1)),"")</f>
        <v/>
      </c>
      <c r="V3308" t="e">
        <f>MIN(VLOOKUP($U3308,margin_ranges!$A$5:$D$10,4,FALSE),$P3308*100)</f>
        <v>#N/A</v>
      </c>
      <c r="Y3308" s="29" t="e">
        <f t="shared" si="51"/>
        <v>#N/A</v>
      </c>
    </row>
    <row r="3309" spans="1:25" x14ac:dyDescent="0.3">
      <c r="A3309" s="8" t="s">
        <v>17</v>
      </c>
      <c r="B3309" s="8" t="s">
        <v>5814</v>
      </c>
      <c r="C3309" s="8" t="s">
        <v>5815</v>
      </c>
      <c r="D3309" s="8" t="s">
        <v>5818</v>
      </c>
      <c r="E3309" s="8" t="s">
        <v>5819</v>
      </c>
      <c r="F3309" s="24">
        <v>0.28999999999999998</v>
      </c>
      <c r="G3309" s="24">
        <v>0</v>
      </c>
      <c r="H3309" s="25">
        <v>34.706099999999999</v>
      </c>
      <c r="I3309" s="25">
        <v>1.0361</v>
      </c>
      <c r="J3309" s="15">
        <v>31</v>
      </c>
      <c r="K3309" s="15">
        <v>8</v>
      </c>
      <c r="L3309" s="13">
        <v>2.9899999999999999E-2</v>
      </c>
      <c r="M3309" s="7">
        <v>0.98617717999999999</v>
      </c>
      <c r="N3309" s="26">
        <v>0.7</v>
      </c>
      <c r="O3309" s="27" t="s">
        <v>22</v>
      </c>
      <c r="P3309" s="8">
        <v>0.29018840229999998</v>
      </c>
      <c r="Q3309" s="24">
        <v>0.28999999999999998</v>
      </c>
      <c r="R3309" t="str">
        <f>IF($Q3309*100&gt;=VLOOKUP($O3309,margin_ranges!$A$5:$C$10,2,FALSE),IF($Q3309*100&lt;=VLOOKUP($O3309,margin_ranges!$A$5:$C$10,3,FALSE)+10,"IN RANGE","ABOVE RANGE"),"BELOW RANGE")</f>
        <v>IN RANGE</v>
      </c>
      <c r="S3309">
        <f>MIN(VLOOKUP($O3309,margin_ranges!$A$5:$D$10,4,FALSE),$P3309*100)</f>
        <v>29.018840229999999</v>
      </c>
      <c r="T3309" s="29">
        <f>(1-$S3309/100)/(1-$F3309)-1</f>
        <v>-2.6535535211258399E-4</v>
      </c>
      <c r="U3309" s="19" t="str">
        <f>IF(ABS(IFERROR(T3309,0))&gt;0.05,INDEX(margin_ranges!$C$13:$C$16,MATCH($F3309*100,margin_ranges!$B$13:$B$16,1)),"")</f>
        <v/>
      </c>
      <c r="V3309" t="e">
        <f>MIN(VLOOKUP($U3309,margin_ranges!$A$5:$D$10,4,FALSE),$P3309*100)</f>
        <v>#N/A</v>
      </c>
      <c r="Y3309" s="29" t="e">
        <f t="shared" si="51"/>
        <v>#N/A</v>
      </c>
    </row>
    <row r="3310" spans="1:25" x14ac:dyDescent="0.3">
      <c r="A3310" s="8" t="s">
        <v>17</v>
      </c>
      <c r="B3310" s="8" t="s">
        <v>5814</v>
      </c>
      <c r="C3310" s="8" t="s">
        <v>5815</v>
      </c>
      <c r="D3310" s="8" t="s">
        <v>5862</v>
      </c>
      <c r="E3310" s="8" t="s">
        <v>5863</v>
      </c>
      <c r="F3310" s="24">
        <v>0.28999999999999998</v>
      </c>
      <c r="G3310" s="24">
        <v>0</v>
      </c>
      <c r="H3310" s="25">
        <v>10.881600000000001</v>
      </c>
      <c r="I3310" s="25">
        <v>1.7578</v>
      </c>
      <c r="J3310" s="15">
        <v>71</v>
      </c>
      <c r="K3310" s="15">
        <v>18</v>
      </c>
      <c r="L3310" s="13">
        <v>0.1615</v>
      </c>
      <c r="M3310" s="7">
        <v>1.33978219</v>
      </c>
      <c r="N3310" s="26">
        <v>0.95</v>
      </c>
      <c r="O3310" s="27" t="s">
        <v>22</v>
      </c>
      <c r="P3310" s="8">
        <v>0.29092952230000002</v>
      </c>
      <c r="Q3310" s="24">
        <v>0.28999999999999998</v>
      </c>
      <c r="R3310" t="str">
        <f>IF($Q3310*100&gt;=VLOOKUP($O3310,margin_ranges!$A$5:$C$10,2,FALSE),IF($Q3310*100&lt;=VLOOKUP($O3310,margin_ranges!$A$5:$C$10,3,FALSE)+10,"IN RANGE","ABOVE RANGE"),"BELOW RANGE")</f>
        <v>IN RANGE</v>
      </c>
      <c r="S3310">
        <f>MIN(VLOOKUP($O3310,margin_ranges!$A$5:$D$10,4,FALSE),$P3310*100)</f>
        <v>29.092952230000002</v>
      </c>
      <c r="T3310" s="29">
        <f>(1-$S3310/100)/(1-$F3310)-1</f>
        <v>-1.3091863380281232E-3</v>
      </c>
      <c r="U3310" s="19" t="str">
        <f>IF(ABS(IFERROR(T3310,0))&gt;0.05,INDEX(margin_ranges!$C$13:$C$16,MATCH($F3310*100,margin_ranges!$B$13:$B$16,1)),"")</f>
        <v/>
      </c>
      <c r="V3310" t="e">
        <f>MIN(VLOOKUP($U3310,margin_ranges!$A$5:$D$10,4,FALSE),$P3310*100)</f>
        <v>#N/A</v>
      </c>
      <c r="Y3310" s="29" t="e">
        <f t="shared" si="51"/>
        <v>#N/A</v>
      </c>
    </row>
    <row r="3311" spans="1:25" x14ac:dyDescent="0.3">
      <c r="A3311" s="8" t="s">
        <v>17</v>
      </c>
      <c r="B3311" s="8" t="s">
        <v>5814</v>
      </c>
      <c r="C3311" s="8" t="s">
        <v>5815</v>
      </c>
      <c r="D3311" s="28" t="s">
        <v>5824</v>
      </c>
      <c r="E3311" s="8" t="s">
        <v>5825</v>
      </c>
      <c r="F3311" s="24">
        <v>0.28999999999999998</v>
      </c>
      <c r="G3311" s="24">
        <v>0</v>
      </c>
      <c r="H3311" s="25">
        <v>4.0237999999999996</v>
      </c>
      <c r="I3311" s="25">
        <v>1.4759</v>
      </c>
      <c r="J3311" s="15">
        <v>71</v>
      </c>
      <c r="K3311" s="15">
        <v>18</v>
      </c>
      <c r="L3311" s="13">
        <v>0.36680000000000001</v>
      </c>
      <c r="M3311" s="7">
        <v>1.60111315</v>
      </c>
      <c r="N3311" s="26">
        <v>1</v>
      </c>
      <c r="O3311" s="27" t="s">
        <v>22</v>
      </c>
      <c r="P3311" s="8">
        <v>0.37543452370000002</v>
      </c>
      <c r="Q3311" s="24">
        <v>0.28999999999999998</v>
      </c>
      <c r="R3311" t="str">
        <f>IF($Q3311*100&gt;=VLOOKUP($O3311,margin_ranges!$A$5:$C$10,2,FALSE),IF($Q3311*100&lt;=VLOOKUP($O3311,margin_ranges!$A$5:$C$10,3,FALSE)+10,"IN RANGE","ABOVE RANGE"),"BELOW RANGE")</f>
        <v>IN RANGE</v>
      </c>
      <c r="S3311">
        <f>MIN(VLOOKUP($O3311,margin_ranges!$A$5:$D$10,4,FALSE),$P3311*100)</f>
        <v>29.75</v>
      </c>
      <c r="T3311" s="29">
        <f>(1-$S3311/100)/(1-$F3311)-1</f>
        <v>-1.0563380281690127E-2</v>
      </c>
      <c r="U3311" s="19" t="str">
        <f>IF(ABS(IFERROR(T3311,0))&gt;0.05,INDEX(margin_ranges!$C$13:$C$16,MATCH($F3311*100,margin_ranges!$B$13:$B$16,1)),"")</f>
        <v/>
      </c>
      <c r="V3311" t="e">
        <f>MIN(VLOOKUP($U3311,margin_ranges!$A$5:$D$10,4,FALSE),$P3311*100)</f>
        <v>#N/A</v>
      </c>
      <c r="Y3311" s="29" t="e">
        <f t="shared" si="51"/>
        <v>#N/A</v>
      </c>
    </row>
    <row r="3312" spans="1:25" x14ac:dyDescent="0.3">
      <c r="A3312" s="8" t="s">
        <v>17</v>
      </c>
      <c r="B3312" s="8" t="s">
        <v>5814</v>
      </c>
      <c r="C3312" s="8" t="s">
        <v>5815</v>
      </c>
      <c r="D3312" s="8" t="s">
        <v>5826</v>
      </c>
      <c r="E3312" s="8" t="s">
        <v>5827</v>
      </c>
      <c r="F3312" s="24">
        <v>0.28999999999999998</v>
      </c>
      <c r="G3312" s="24">
        <v>0</v>
      </c>
      <c r="H3312" s="25">
        <v>2.7113</v>
      </c>
      <c r="I3312" s="25">
        <v>0.50209999999999999</v>
      </c>
      <c r="J3312" s="15">
        <v>24</v>
      </c>
      <c r="K3312" s="15">
        <v>6</v>
      </c>
      <c r="L3312" s="13">
        <v>0.1852</v>
      </c>
      <c r="M3312" s="7">
        <v>1.58685633</v>
      </c>
      <c r="N3312" s="26">
        <v>1</v>
      </c>
      <c r="O3312" s="27" t="s">
        <v>22</v>
      </c>
      <c r="P3312" s="8">
        <v>0.36982322779999999</v>
      </c>
      <c r="Q3312" s="24">
        <v>0.28999999999999998</v>
      </c>
      <c r="R3312" t="str">
        <f>IF($Q3312*100&gt;=VLOOKUP($O3312,margin_ranges!$A$5:$C$10,2,FALSE),IF($Q3312*100&lt;=VLOOKUP($O3312,margin_ranges!$A$5:$C$10,3,FALSE)+10,"IN RANGE","ABOVE RANGE"),"BELOW RANGE")</f>
        <v>IN RANGE</v>
      </c>
      <c r="S3312">
        <f>MIN(VLOOKUP($O3312,margin_ranges!$A$5:$D$10,4,FALSE),$P3312*100)</f>
        <v>29.75</v>
      </c>
      <c r="T3312" s="29">
        <f>(1-$S3312/100)/(1-$F3312)-1</f>
        <v>-1.0563380281690127E-2</v>
      </c>
      <c r="U3312" s="19" t="str">
        <f>IF(ABS(IFERROR(T3312,0))&gt;0.05,INDEX(margin_ranges!$C$13:$C$16,MATCH($F3312*100,margin_ranges!$B$13:$B$16,1)),"")</f>
        <v/>
      </c>
      <c r="V3312" t="e">
        <f>MIN(VLOOKUP($U3312,margin_ranges!$A$5:$D$10,4,FALSE),$P3312*100)</f>
        <v>#N/A</v>
      </c>
      <c r="Y3312" s="29" t="e">
        <f t="shared" si="51"/>
        <v>#N/A</v>
      </c>
    </row>
    <row r="3313" spans="1:25" x14ac:dyDescent="0.3">
      <c r="A3313" s="8" t="s">
        <v>17</v>
      </c>
      <c r="B3313" s="8" t="s">
        <v>5814</v>
      </c>
      <c r="C3313" s="8" t="s">
        <v>5815</v>
      </c>
      <c r="D3313" s="8" t="s">
        <v>5828</v>
      </c>
      <c r="E3313" s="8" t="s">
        <v>5829</v>
      </c>
      <c r="F3313" s="24">
        <v>0.28999999999999998</v>
      </c>
      <c r="G3313" s="24">
        <v>0</v>
      </c>
      <c r="H3313" s="25">
        <v>2.4350000000000001</v>
      </c>
      <c r="I3313" s="25">
        <v>0.28849999999999998</v>
      </c>
      <c r="J3313" s="15">
        <v>13</v>
      </c>
      <c r="K3313" s="15">
        <v>3</v>
      </c>
      <c r="L3313" s="13">
        <v>0.11849999999999999</v>
      </c>
      <c r="M3313" s="7">
        <v>1.4624412</v>
      </c>
      <c r="N3313" s="26">
        <v>1</v>
      </c>
      <c r="O3313" s="27" t="s">
        <v>22</v>
      </c>
      <c r="P3313" s="8">
        <v>0.31621182370000001</v>
      </c>
      <c r="Q3313" s="24">
        <v>0.28999999999999998</v>
      </c>
      <c r="R3313" t="str">
        <f>IF($Q3313*100&gt;=VLOOKUP($O3313,margin_ranges!$A$5:$C$10,2,FALSE),IF($Q3313*100&lt;=VLOOKUP($O3313,margin_ranges!$A$5:$C$10,3,FALSE)+10,"IN RANGE","ABOVE RANGE"),"BELOW RANGE")</f>
        <v>IN RANGE</v>
      </c>
      <c r="S3313">
        <f>MIN(VLOOKUP($O3313,margin_ranges!$A$5:$D$10,4,FALSE),$P3313*100)</f>
        <v>29.75</v>
      </c>
      <c r="T3313" s="29">
        <f>(1-$S3313/100)/(1-$F3313)-1</f>
        <v>-1.0563380281690127E-2</v>
      </c>
      <c r="U3313" s="19" t="str">
        <f>IF(ABS(IFERROR(T3313,0))&gt;0.05,INDEX(margin_ranges!$C$13:$C$16,MATCH($F3313*100,margin_ranges!$B$13:$B$16,1)),"")</f>
        <v/>
      </c>
      <c r="V3313" t="e">
        <f>MIN(VLOOKUP($U3313,margin_ranges!$A$5:$D$10,4,FALSE),$P3313*100)</f>
        <v>#N/A</v>
      </c>
      <c r="Y3313" s="29" t="e">
        <f t="shared" si="51"/>
        <v>#N/A</v>
      </c>
    </row>
    <row r="3314" spans="1:25" x14ac:dyDescent="0.3">
      <c r="A3314" s="8" t="s">
        <v>17</v>
      </c>
      <c r="B3314" s="8" t="s">
        <v>5814</v>
      </c>
      <c r="C3314" s="8" t="s">
        <v>5815</v>
      </c>
      <c r="D3314" s="8" t="s">
        <v>5830</v>
      </c>
      <c r="E3314" s="8" t="s">
        <v>5831</v>
      </c>
      <c r="F3314" s="24">
        <v>0.28999999999999998</v>
      </c>
      <c r="G3314" s="24">
        <v>0</v>
      </c>
      <c r="H3314" s="25">
        <v>1.8657999999999999</v>
      </c>
      <c r="I3314" s="25">
        <v>0.80389999999999995</v>
      </c>
      <c r="J3314" s="15">
        <v>26</v>
      </c>
      <c r="K3314" s="15">
        <v>7</v>
      </c>
      <c r="L3314" s="13">
        <v>0.43080000000000002</v>
      </c>
      <c r="M3314" s="7">
        <v>1.0727474699999999</v>
      </c>
      <c r="N3314" s="26">
        <v>0.7</v>
      </c>
      <c r="O3314" s="27" t="s">
        <v>22</v>
      </c>
      <c r="P3314" s="8">
        <v>0.34746991150000001</v>
      </c>
      <c r="Q3314" s="24">
        <v>0.28999999999999998</v>
      </c>
      <c r="R3314" t="str">
        <f>IF($Q3314*100&gt;=VLOOKUP($O3314,margin_ranges!$A$5:$C$10,2,FALSE),IF($Q3314*100&lt;=VLOOKUP($O3314,margin_ranges!$A$5:$C$10,3,FALSE)+10,"IN RANGE","ABOVE RANGE"),"BELOW RANGE")</f>
        <v>IN RANGE</v>
      </c>
      <c r="S3314">
        <f>MIN(VLOOKUP($O3314,margin_ranges!$A$5:$D$10,4,FALSE),$P3314*100)</f>
        <v>29.75</v>
      </c>
      <c r="T3314" s="29">
        <f>(1-$S3314/100)/(1-$F3314)-1</f>
        <v>-1.0563380281690127E-2</v>
      </c>
      <c r="U3314" s="19" t="str">
        <f>IF(ABS(IFERROR(T3314,0))&gt;0.05,INDEX(margin_ranges!$C$13:$C$16,MATCH($F3314*100,margin_ranges!$B$13:$B$16,1)),"")</f>
        <v/>
      </c>
      <c r="V3314" t="e">
        <f>MIN(VLOOKUP($U3314,margin_ranges!$A$5:$D$10,4,FALSE),$P3314*100)</f>
        <v>#N/A</v>
      </c>
      <c r="Y3314" s="29" t="e">
        <f t="shared" si="51"/>
        <v>#N/A</v>
      </c>
    </row>
    <row r="3315" spans="1:25" x14ac:dyDescent="0.3">
      <c r="A3315" s="8" t="s">
        <v>17</v>
      </c>
      <c r="B3315" s="8" t="s">
        <v>5814</v>
      </c>
      <c r="C3315" s="8" t="s">
        <v>5815</v>
      </c>
      <c r="D3315" s="28" t="s">
        <v>5842</v>
      </c>
      <c r="E3315" s="8" t="s">
        <v>5843</v>
      </c>
      <c r="F3315" s="24">
        <v>0.28999999999999998</v>
      </c>
      <c r="G3315" s="24">
        <v>0</v>
      </c>
      <c r="H3315" s="25">
        <v>2.4708999999999999</v>
      </c>
      <c r="I3315" s="25">
        <v>0.38390000000000002</v>
      </c>
      <c r="J3315" s="15">
        <v>17</v>
      </c>
      <c r="K3315" s="15">
        <v>4</v>
      </c>
      <c r="L3315" s="13">
        <v>0.15540000000000001</v>
      </c>
      <c r="M3315" s="7">
        <v>1.4858950500000001</v>
      </c>
      <c r="N3315" s="26">
        <v>1</v>
      </c>
      <c r="O3315" s="27" t="s">
        <v>22</v>
      </c>
      <c r="P3315" s="8">
        <v>0.3270049592</v>
      </c>
      <c r="Q3315" s="24">
        <v>0.28999999999999998</v>
      </c>
      <c r="R3315" t="str">
        <f>IF($Q3315*100&gt;=VLOOKUP($O3315,margin_ranges!$A$5:$C$10,2,FALSE),IF($Q3315*100&lt;=VLOOKUP($O3315,margin_ranges!$A$5:$C$10,3,FALSE)+10,"IN RANGE","ABOVE RANGE"),"BELOW RANGE")</f>
        <v>IN RANGE</v>
      </c>
      <c r="S3315">
        <f>MIN(VLOOKUP($O3315,margin_ranges!$A$5:$D$10,4,FALSE),$P3315*100)</f>
        <v>29.75</v>
      </c>
      <c r="T3315" s="29">
        <f>(1-$S3315/100)/(1-$F3315)-1</f>
        <v>-1.0563380281690127E-2</v>
      </c>
      <c r="U3315" s="19" t="str">
        <f>IF(ABS(IFERROR(T3315,0))&gt;0.05,INDEX(margin_ranges!$C$13:$C$16,MATCH($F3315*100,margin_ranges!$B$13:$B$16,1)),"")</f>
        <v/>
      </c>
      <c r="V3315" t="e">
        <f>MIN(VLOOKUP($U3315,margin_ranges!$A$5:$D$10,4,FALSE),$P3315*100)</f>
        <v>#N/A</v>
      </c>
      <c r="Y3315" s="29" t="e">
        <f t="shared" si="51"/>
        <v>#N/A</v>
      </c>
    </row>
    <row r="3316" spans="1:25" x14ac:dyDescent="0.3">
      <c r="A3316" s="8" t="s">
        <v>17</v>
      </c>
      <c r="B3316" s="8" t="s">
        <v>5814</v>
      </c>
      <c r="C3316" s="8" t="s">
        <v>5815</v>
      </c>
      <c r="D3316" s="8" t="s">
        <v>5850</v>
      </c>
      <c r="E3316" s="8" t="s">
        <v>5851</v>
      </c>
      <c r="F3316" s="24">
        <v>0.28999999999999998</v>
      </c>
      <c r="G3316" s="24">
        <v>0</v>
      </c>
      <c r="H3316" s="25">
        <v>36.4756</v>
      </c>
      <c r="I3316" s="25">
        <v>1.2098</v>
      </c>
      <c r="J3316" s="15">
        <v>44</v>
      </c>
      <c r="K3316" s="15">
        <v>11</v>
      </c>
      <c r="L3316" s="13">
        <v>3.32E-2</v>
      </c>
      <c r="M3316" s="7">
        <v>1.2000708499999999</v>
      </c>
      <c r="N3316" s="26">
        <v>0.7</v>
      </c>
      <c r="O3316" s="27" t="s">
        <v>22</v>
      </c>
      <c r="P3316" s="8">
        <v>0.41670110599999999</v>
      </c>
      <c r="Q3316" s="24">
        <v>0.28999999999999998</v>
      </c>
      <c r="R3316" t="str">
        <f>IF($Q3316*100&gt;=VLOOKUP($O3316,margin_ranges!$A$5:$C$10,2,FALSE),IF($Q3316*100&lt;=VLOOKUP($O3316,margin_ranges!$A$5:$C$10,3,FALSE)+10,"IN RANGE","ABOVE RANGE"),"BELOW RANGE")</f>
        <v>IN RANGE</v>
      </c>
      <c r="S3316">
        <f>MIN(VLOOKUP($O3316,margin_ranges!$A$5:$D$10,4,FALSE),$P3316*100)</f>
        <v>29.75</v>
      </c>
      <c r="T3316" s="29">
        <f>(1-$S3316/100)/(1-$F3316)-1</f>
        <v>-1.0563380281690127E-2</v>
      </c>
      <c r="U3316" s="19" t="str">
        <f>IF(ABS(IFERROR(T3316,0))&gt;0.05,INDEX(margin_ranges!$C$13:$C$16,MATCH($F3316*100,margin_ranges!$B$13:$B$16,1)),"")</f>
        <v/>
      </c>
      <c r="V3316" t="e">
        <f>MIN(VLOOKUP($U3316,margin_ranges!$A$5:$D$10,4,FALSE),$P3316*100)</f>
        <v>#N/A</v>
      </c>
      <c r="Y3316" s="29" t="e">
        <f t="shared" si="51"/>
        <v>#N/A</v>
      </c>
    </row>
    <row r="3317" spans="1:25" x14ac:dyDescent="0.3">
      <c r="A3317" s="8" t="s">
        <v>17</v>
      </c>
      <c r="B3317" s="8" t="s">
        <v>5814</v>
      </c>
      <c r="C3317" s="8" t="s">
        <v>5815</v>
      </c>
      <c r="D3317" s="8" t="s">
        <v>5852</v>
      </c>
      <c r="E3317" s="8" t="s">
        <v>5853</v>
      </c>
      <c r="F3317" s="24">
        <v>0.28999999999999998</v>
      </c>
      <c r="G3317" s="24">
        <v>0</v>
      </c>
      <c r="H3317" s="25">
        <v>2.5078</v>
      </c>
      <c r="I3317" s="25">
        <v>0.4289</v>
      </c>
      <c r="J3317" s="15">
        <v>19</v>
      </c>
      <c r="K3317" s="15">
        <v>5</v>
      </c>
      <c r="L3317" s="13">
        <v>0.17100000000000001</v>
      </c>
      <c r="M3317" s="7">
        <v>1.4752831399999999</v>
      </c>
      <c r="N3317" s="26">
        <v>1</v>
      </c>
      <c r="O3317" s="27" t="s">
        <v>22</v>
      </c>
      <c r="P3317" s="8">
        <v>0.32216401729999999</v>
      </c>
      <c r="Q3317" s="24">
        <v>0.28999999999999998</v>
      </c>
      <c r="R3317" t="str">
        <f>IF($Q3317*100&gt;=VLOOKUP($O3317,margin_ranges!$A$5:$C$10,2,FALSE),IF($Q3317*100&lt;=VLOOKUP($O3317,margin_ranges!$A$5:$C$10,3,FALSE)+10,"IN RANGE","ABOVE RANGE"),"BELOW RANGE")</f>
        <v>IN RANGE</v>
      </c>
      <c r="S3317">
        <f>MIN(VLOOKUP($O3317,margin_ranges!$A$5:$D$10,4,FALSE),$P3317*100)</f>
        <v>29.75</v>
      </c>
      <c r="T3317" s="29">
        <f>(1-$S3317/100)/(1-$F3317)-1</f>
        <v>-1.0563380281690127E-2</v>
      </c>
      <c r="U3317" s="19" t="str">
        <f>IF(ABS(IFERROR(T3317,0))&gt;0.05,INDEX(margin_ranges!$C$13:$C$16,MATCH($F3317*100,margin_ranges!$B$13:$B$16,1)),"")</f>
        <v/>
      </c>
      <c r="V3317" t="e">
        <f>MIN(VLOOKUP($U3317,margin_ranges!$A$5:$D$10,4,FALSE),$P3317*100)</f>
        <v>#N/A</v>
      </c>
      <c r="Y3317" s="29" t="e">
        <f t="shared" si="51"/>
        <v>#N/A</v>
      </c>
    </row>
    <row r="3318" spans="1:25" x14ac:dyDescent="0.3">
      <c r="A3318" s="8" t="s">
        <v>17</v>
      </c>
      <c r="B3318" s="8" t="s">
        <v>5814</v>
      </c>
      <c r="C3318" s="8" t="s">
        <v>5815</v>
      </c>
      <c r="D3318" s="8" t="s">
        <v>5858</v>
      </c>
      <c r="E3318" s="8" t="s">
        <v>5859</v>
      </c>
      <c r="F3318" s="24">
        <v>0.28999999999999998</v>
      </c>
      <c r="G3318" s="24">
        <v>0</v>
      </c>
      <c r="H3318" s="25">
        <v>2.5811999999999999</v>
      </c>
      <c r="I3318" s="25">
        <v>0.4803</v>
      </c>
      <c r="J3318" s="15">
        <v>22</v>
      </c>
      <c r="K3318" s="15">
        <v>6</v>
      </c>
      <c r="L3318" s="13">
        <v>0.18609999999999999</v>
      </c>
      <c r="M3318" s="7">
        <v>1.50469958</v>
      </c>
      <c r="N3318" s="26">
        <v>1</v>
      </c>
      <c r="O3318" s="27" t="s">
        <v>22</v>
      </c>
      <c r="P3318" s="8">
        <v>0.33541551359999999</v>
      </c>
      <c r="Q3318" s="24">
        <v>0.28999999999999998</v>
      </c>
      <c r="R3318" t="str">
        <f>IF($Q3318*100&gt;=VLOOKUP($O3318,margin_ranges!$A$5:$C$10,2,FALSE),IF($Q3318*100&lt;=VLOOKUP($O3318,margin_ranges!$A$5:$C$10,3,FALSE)+10,"IN RANGE","ABOVE RANGE"),"BELOW RANGE")</f>
        <v>IN RANGE</v>
      </c>
      <c r="S3318">
        <f>MIN(VLOOKUP($O3318,margin_ranges!$A$5:$D$10,4,FALSE),$P3318*100)</f>
        <v>29.75</v>
      </c>
      <c r="T3318" s="29">
        <f>(1-$S3318/100)/(1-$F3318)-1</f>
        <v>-1.0563380281690127E-2</v>
      </c>
      <c r="U3318" s="19" t="str">
        <f>IF(ABS(IFERROR(T3318,0))&gt;0.05,INDEX(margin_ranges!$C$13:$C$16,MATCH($F3318*100,margin_ranges!$B$13:$B$16,1)),"")</f>
        <v/>
      </c>
      <c r="V3318" t="e">
        <f>MIN(VLOOKUP($U3318,margin_ranges!$A$5:$D$10,4,FALSE),$P3318*100)</f>
        <v>#N/A</v>
      </c>
      <c r="Y3318" s="29" t="e">
        <f t="shared" si="51"/>
        <v>#N/A</v>
      </c>
    </row>
    <row r="3319" spans="1:25" x14ac:dyDescent="0.3">
      <c r="A3319" s="8" t="s">
        <v>17</v>
      </c>
      <c r="B3319" s="8" t="s">
        <v>5814</v>
      </c>
      <c r="C3319" s="8" t="s">
        <v>5815</v>
      </c>
      <c r="D3319" s="8" t="s">
        <v>5864</v>
      </c>
      <c r="E3319" s="8" t="s">
        <v>5865</v>
      </c>
      <c r="F3319" s="24">
        <v>0.28999999999999998</v>
      </c>
      <c r="G3319" s="24">
        <v>0</v>
      </c>
      <c r="H3319" s="25">
        <v>4.3959000000000001</v>
      </c>
      <c r="I3319" s="25">
        <v>1.0869</v>
      </c>
      <c r="J3319" s="15">
        <v>35</v>
      </c>
      <c r="K3319" s="15">
        <v>9</v>
      </c>
      <c r="L3319" s="13">
        <v>0.24729999999999999</v>
      </c>
      <c r="M3319" s="7">
        <v>1.0757836599999999</v>
      </c>
      <c r="N3319" s="26">
        <v>0.7</v>
      </c>
      <c r="O3319" s="27" t="s">
        <v>22</v>
      </c>
      <c r="P3319" s="8">
        <v>0.34931155390000002</v>
      </c>
      <c r="Q3319" s="24">
        <v>0.28999999999999998</v>
      </c>
      <c r="R3319" t="str">
        <f>IF($Q3319*100&gt;=VLOOKUP($O3319,margin_ranges!$A$5:$C$10,2,FALSE),IF($Q3319*100&lt;=VLOOKUP($O3319,margin_ranges!$A$5:$C$10,3,FALSE)+10,"IN RANGE","ABOVE RANGE"),"BELOW RANGE")</f>
        <v>IN RANGE</v>
      </c>
      <c r="S3319">
        <f>MIN(VLOOKUP($O3319,margin_ranges!$A$5:$D$10,4,FALSE),$P3319*100)</f>
        <v>29.75</v>
      </c>
      <c r="T3319" s="29">
        <f>(1-$S3319/100)/(1-$F3319)-1</f>
        <v>-1.0563380281690127E-2</v>
      </c>
      <c r="U3319" s="19" t="str">
        <f>IF(ABS(IFERROR(T3319,0))&gt;0.05,INDEX(margin_ranges!$C$13:$C$16,MATCH($F3319*100,margin_ranges!$B$13:$B$16,1)),"")</f>
        <v/>
      </c>
      <c r="V3319" t="e">
        <f>MIN(VLOOKUP($U3319,margin_ranges!$A$5:$D$10,4,FALSE),$P3319*100)</f>
        <v>#N/A</v>
      </c>
      <c r="Y3319" s="29" t="e">
        <f t="shared" si="51"/>
        <v>#N/A</v>
      </c>
    </row>
    <row r="3320" spans="1:25" x14ac:dyDescent="0.3">
      <c r="A3320" s="8" t="s">
        <v>17</v>
      </c>
      <c r="B3320" s="8" t="s">
        <v>5814</v>
      </c>
      <c r="C3320" s="8" t="s">
        <v>5815</v>
      </c>
      <c r="D3320" s="8" t="s">
        <v>5868</v>
      </c>
      <c r="E3320" s="8" t="s">
        <v>5869</v>
      </c>
      <c r="F3320" s="24">
        <v>0.28999999999999998</v>
      </c>
      <c r="G3320" s="24">
        <v>0</v>
      </c>
      <c r="H3320" s="25">
        <v>5.8817000000000004</v>
      </c>
      <c r="I3320" s="25">
        <v>1.2807999999999999</v>
      </c>
      <c r="J3320" s="15">
        <v>36</v>
      </c>
      <c r="K3320" s="15">
        <v>9</v>
      </c>
      <c r="L3320" s="13">
        <v>0.21779999999999999</v>
      </c>
      <c r="M3320" s="7">
        <v>0.94308181000000002</v>
      </c>
      <c r="N3320" s="26">
        <v>0.6</v>
      </c>
      <c r="O3320" s="27" t="s">
        <v>22</v>
      </c>
      <c r="P3320" s="8">
        <v>0.36378796479999997</v>
      </c>
      <c r="Q3320" s="24">
        <v>0.28999999999999998</v>
      </c>
      <c r="R3320" t="str">
        <f>IF($Q3320*100&gt;=VLOOKUP($O3320,margin_ranges!$A$5:$C$10,2,FALSE),IF($Q3320*100&lt;=VLOOKUP($O3320,margin_ranges!$A$5:$C$10,3,FALSE)+10,"IN RANGE","ABOVE RANGE"),"BELOW RANGE")</f>
        <v>IN RANGE</v>
      </c>
      <c r="S3320">
        <f>MIN(VLOOKUP($O3320,margin_ranges!$A$5:$D$10,4,FALSE),$P3320*100)</f>
        <v>29.75</v>
      </c>
      <c r="T3320" s="29">
        <f>(1-$S3320/100)/(1-$F3320)-1</f>
        <v>-1.0563380281690127E-2</v>
      </c>
      <c r="U3320" s="19" t="str">
        <f>IF(ABS(IFERROR(T3320,0))&gt;0.05,INDEX(margin_ranges!$C$13:$C$16,MATCH($F3320*100,margin_ranges!$B$13:$B$16,1)),"")</f>
        <v/>
      </c>
      <c r="V3320" t="e">
        <f>MIN(VLOOKUP($U3320,margin_ranges!$A$5:$D$10,4,FALSE),$P3320*100)</f>
        <v>#N/A</v>
      </c>
      <c r="Y3320" s="29" t="e">
        <f t="shared" si="51"/>
        <v>#N/A</v>
      </c>
    </row>
    <row r="3321" spans="1:25" x14ac:dyDescent="0.3">
      <c r="A3321" s="8" t="s">
        <v>17</v>
      </c>
      <c r="B3321" s="8" t="s">
        <v>5814</v>
      </c>
      <c r="C3321" s="8" t="s">
        <v>5815</v>
      </c>
      <c r="D3321" s="8" t="s">
        <v>5874</v>
      </c>
      <c r="E3321" s="8" t="s">
        <v>5875</v>
      </c>
      <c r="F3321" s="24">
        <v>0.28999999999999998</v>
      </c>
      <c r="G3321" s="24">
        <v>0</v>
      </c>
      <c r="H3321" s="25">
        <v>5.5843999999999996</v>
      </c>
      <c r="I3321" s="25">
        <v>1.7511000000000001</v>
      </c>
      <c r="J3321" s="15">
        <v>65</v>
      </c>
      <c r="K3321" s="15">
        <v>17</v>
      </c>
      <c r="L3321" s="13">
        <v>0.31359999999999999</v>
      </c>
      <c r="M3321" s="7">
        <v>1.2382459699999999</v>
      </c>
      <c r="N3321" s="26">
        <v>0.7</v>
      </c>
      <c r="O3321" s="27" t="s">
        <v>22</v>
      </c>
      <c r="P3321" s="8">
        <v>0.4346842098</v>
      </c>
      <c r="Q3321" s="24">
        <v>0.28999999999999998</v>
      </c>
      <c r="R3321" t="str">
        <f>IF($Q3321*100&gt;=VLOOKUP($O3321,margin_ranges!$A$5:$C$10,2,FALSE),IF($Q3321*100&lt;=VLOOKUP($O3321,margin_ranges!$A$5:$C$10,3,FALSE)+10,"IN RANGE","ABOVE RANGE"),"BELOW RANGE")</f>
        <v>IN RANGE</v>
      </c>
      <c r="S3321">
        <f>MIN(VLOOKUP($O3321,margin_ranges!$A$5:$D$10,4,FALSE),$P3321*100)</f>
        <v>29.75</v>
      </c>
      <c r="T3321" s="29">
        <f>(1-$S3321/100)/(1-$F3321)-1</f>
        <v>-1.0563380281690127E-2</v>
      </c>
      <c r="U3321" s="19" t="str">
        <f>IF(ABS(IFERROR(T3321,0))&gt;0.05,INDEX(margin_ranges!$C$13:$C$16,MATCH($F3321*100,margin_ranges!$B$13:$B$16,1)),"")</f>
        <v/>
      </c>
      <c r="V3321" t="e">
        <f>MIN(VLOOKUP($U3321,margin_ranges!$A$5:$D$10,4,FALSE),$P3321*100)</f>
        <v>#N/A</v>
      </c>
      <c r="Y3321" s="29" t="e">
        <f t="shared" si="51"/>
        <v>#N/A</v>
      </c>
    </row>
    <row r="3322" spans="1:25" x14ac:dyDescent="0.3">
      <c r="A3322" s="8" t="s">
        <v>17</v>
      </c>
      <c r="B3322" s="8" t="s">
        <v>5814</v>
      </c>
      <c r="C3322" s="8" t="s">
        <v>5815</v>
      </c>
      <c r="D3322" s="8" t="s">
        <v>5876</v>
      </c>
      <c r="E3322" s="8" t="s">
        <v>5877</v>
      </c>
      <c r="F3322" s="24">
        <v>0.28999999999999998</v>
      </c>
      <c r="G3322" s="24">
        <v>0</v>
      </c>
      <c r="H3322" s="25">
        <v>4.5340999999999996</v>
      </c>
      <c r="I3322" s="25">
        <v>1.3702000000000001</v>
      </c>
      <c r="J3322" s="15">
        <v>44</v>
      </c>
      <c r="K3322" s="15">
        <v>11</v>
      </c>
      <c r="L3322" s="13">
        <v>0.30220000000000002</v>
      </c>
      <c r="M3322" s="7">
        <v>1.0652765500000001</v>
      </c>
      <c r="N3322" s="26">
        <v>0.7</v>
      </c>
      <c r="O3322" s="27" t="s">
        <v>22</v>
      </c>
      <c r="P3322" s="8">
        <v>0.34289363449999999</v>
      </c>
      <c r="Q3322" s="24">
        <v>0.28999999999999998</v>
      </c>
      <c r="R3322" t="str">
        <f>IF($Q3322*100&gt;=VLOOKUP($O3322,margin_ranges!$A$5:$C$10,2,FALSE),IF($Q3322*100&lt;=VLOOKUP($O3322,margin_ranges!$A$5:$C$10,3,FALSE)+10,"IN RANGE","ABOVE RANGE"),"BELOW RANGE")</f>
        <v>IN RANGE</v>
      </c>
      <c r="S3322">
        <f>MIN(VLOOKUP($O3322,margin_ranges!$A$5:$D$10,4,FALSE),$P3322*100)</f>
        <v>29.75</v>
      </c>
      <c r="T3322" s="29">
        <f>(1-$S3322/100)/(1-$F3322)-1</f>
        <v>-1.0563380281690127E-2</v>
      </c>
      <c r="U3322" s="19" t="str">
        <f>IF(ABS(IFERROR(T3322,0))&gt;0.05,INDEX(margin_ranges!$C$13:$C$16,MATCH($F3322*100,margin_ranges!$B$13:$B$16,1)),"")</f>
        <v/>
      </c>
      <c r="V3322" t="e">
        <f>MIN(VLOOKUP($U3322,margin_ranges!$A$5:$D$10,4,FALSE),$P3322*100)</f>
        <v>#N/A</v>
      </c>
      <c r="Y3322" s="29" t="e">
        <f t="shared" si="51"/>
        <v>#N/A</v>
      </c>
    </row>
    <row r="3323" spans="1:25" x14ac:dyDescent="0.3">
      <c r="A3323" s="8" t="s">
        <v>17</v>
      </c>
      <c r="B3323" s="8" t="s">
        <v>5814</v>
      </c>
      <c r="C3323" s="8" t="s">
        <v>5815</v>
      </c>
      <c r="D3323" s="8" t="s">
        <v>5878</v>
      </c>
      <c r="E3323" s="8" t="s">
        <v>5879</v>
      </c>
      <c r="F3323" s="24">
        <v>0.28999999999999998</v>
      </c>
      <c r="G3323" s="24">
        <v>0</v>
      </c>
      <c r="H3323" s="25">
        <v>1.9492</v>
      </c>
      <c r="I3323" s="25">
        <v>0.88370000000000004</v>
      </c>
      <c r="J3323" s="15">
        <v>29</v>
      </c>
      <c r="K3323" s="15">
        <v>7</v>
      </c>
      <c r="L3323" s="13">
        <v>0.45340000000000003</v>
      </c>
      <c r="M3323" s="7">
        <v>1.0763094099999999</v>
      </c>
      <c r="N3323" s="26">
        <v>0.7</v>
      </c>
      <c r="O3323" s="27" t="s">
        <v>22</v>
      </c>
      <c r="P3323" s="8">
        <v>0.34962939599999998</v>
      </c>
      <c r="Q3323" s="24">
        <v>0.28999999999999998</v>
      </c>
      <c r="R3323" t="str">
        <f>IF($Q3323*100&gt;=VLOOKUP($O3323,margin_ranges!$A$5:$C$10,2,FALSE),IF($Q3323*100&lt;=VLOOKUP($O3323,margin_ranges!$A$5:$C$10,3,FALSE)+10,"IN RANGE","ABOVE RANGE"),"BELOW RANGE")</f>
        <v>IN RANGE</v>
      </c>
      <c r="S3323">
        <f>MIN(VLOOKUP($O3323,margin_ranges!$A$5:$D$10,4,FALSE),$P3323*100)</f>
        <v>29.75</v>
      </c>
      <c r="T3323" s="29">
        <f>(1-$S3323/100)/(1-$F3323)-1</f>
        <v>-1.0563380281690127E-2</v>
      </c>
      <c r="U3323" s="19" t="str">
        <f>IF(ABS(IFERROR(T3323,0))&gt;0.05,INDEX(margin_ranges!$C$13:$C$16,MATCH($F3323*100,margin_ranges!$B$13:$B$16,1)),"")</f>
        <v/>
      </c>
      <c r="V3323" t="e">
        <f>MIN(VLOOKUP($U3323,margin_ranges!$A$5:$D$10,4,FALSE),$P3323*100)</f>
        <v>#N/A</v>
      </c>
      <c r="Y3323" s="29" t="e">
        <f t="shared" si="51"/>
        <v>#N/A</v>
      </c>
    </row>
    <row r="3324" spans="1:25" x14ac:dyDescent="0.3">
      <c r="A3324" s="8" t="s">
        <v>17</v>
      </c>
      <c r="B3324" s="8" t="s">
        <v>5814</v>
      </c>
      <c r="C3324" s="8" t="s">
        <v>5815</v>
      </c>
      <c r="D3324" s="8" t="s">
        <v>5836</v>
      </c>
      <c r="E3324" s="8" t="s">
        <v>5837</v>
      </c>
      <c r="F3324" s="24">
        <v>0.28999999999999898</v>
      </c>
      <c r="G3324" s="24">
        <v>0</v>
      </c>
      <c r="H3324" s="25">
        <v>36.560099999999998</v>
      </c>
      <c r="I3324" s="25">
        <v>1.1974</v>
      </c>
      <c r="J3324" s="15">
        <v>43</v>
      </c>
      <c r="K3324" s="15">
        <v>11</v>
      </c>
      <c r="L3324" s="13">
        <v>3.2800000000000003E-2</v>
      </c>
      <c r="M3324" s="7">
        <v>1.1948517599999999</v>
      </c>
      <c r="N3324" s="26">
        <v>0.7</v>
      </c>
      <c r="O3324" s="27" t="s">
        <v>22</v>
      </c>
      <c r="P3324" s="8">
        <v>0.41415326549999998</v>
      </c>
      <c r="Q3324" s="24">
        <v>0.28999999999999998</v>
      </c>
      <c r="R3324" t="str">
        <f>IF($Q3324*100&gt;=VLOOKUP($O3324,margin_ranges!$A$5:$C$10,2,FALSE),IF($Q3324*100&lt;=VLOOKUP($O3324,margin_ranges!$A$5:$C$10,3,FALSE)+10,"IN RANGE","ABOVE RANGE"),"BELOW RANGE")</f>
        <v>IN RANGE</v>
      </c>
      <c r="S3324">
        <f>MIN(VLOOKUP($O3324,margin_ranges!$A$5:$D$10,4,FALSE),$P3324*100)</f>
        <v>29.75</v>
      </c>
      <c r="T3324" s="29">
        <f>(1-$S3324/100)/(1-$F3324)-1</f>
        <v>-1.056338028169157E-2</v>
      </c>
      <c r="U3324" s="19" t="str">
        <f>IF(ABS(IFERROR(T3324,0))&gt;0.05,INDEX(margin_ranges!$C$13:$C$16,MATCH($F3324*100,margin_ranges!$B$13:$B$16,1)),"")</f>
        <v/>
      </c>
      <c r="V3324" t="e">
        <f>MIN(VLOOKUP($U3324,margin_ranges!$A$5:$D$10,4,FALSE),$P3324*100)</f>
        <v>#N/A</v>
      </c>
      <c r="Y3324" s="29" t="e">
        <f t="shared" si="51"/>
        <v>#N/A</v>
      </c>
    </row>
    <row r="3325" spans="1:25" x14ac:dyDescent="0.3">
      <c r="A3325" s="8" t="s">
        <v>17</v>
      </c>
      <c r="B3325" s="8" t="s">
        <v>5814</v>
      </c>
      <c r="C3325" s="8" t="s">
        <v>5815</v>
      </c>
      <c r="D3325" s="8" t="s">
        <v>12055</v>
      </c>
      <c r="E3325" s="8" t="s">
        <v>12056</v>
      </c>
      <c r="F3325" s="24">
        <v>0.25</v>
      </c>
      <c r="G3325" s="24">
        <v>0</v>
      </c>
      <c r="H3325" s="25">
        <v>0.75209999999999999</v>
      </c>
      <c r="I3325" s="25">
        <v>0.21820000000000001</v>
      </c>
      <c r="J3325" s="15">
        <v>7</v>
      </c>
      <c r="K3325" s="15">
        <v>2</v>
      </c>
      <c r="L3325" s="13">
        <v>0.29020000000000001</v>
      </c>
      <c r="M3325" s="7">
        <v>1.0211783999999999</v>
      </c>
      <c r="N3325" s="26">
        <v>0.7</v>
      </c>
      <c r="O3325" s="27" t="s">
        <v>22</v>
      </c>
      <c r="P3325" s="8">
        <v>0.31451742150000001</v>
      </c>
      <c r="Q3325" s="24">
        <v>0.25</v>
      </c>
      <c r="R3325" t="str">
        <f>IF($Q3325*100&gt;=VLOOKUP($O3325,margin_ranges!$A$5:$C$10,2,FALSE),IF($Q3325*100&lt;=VLOOKUP($O3325,margin_ranges!$A$5:$C$10,3,FALSE)+10,"IN RANGE","ABOVE RANGE"),"BELOW RANGE")</f>
        <v>IN RANGE</v>
      </c>
      <c r="S3325">
        <f>MIN(VLOOKUP($O3325,margin_ranges!$A$5:$D$10,4,FALSE),$P3325*100)</f>
        <v>29.75</v>
      </c>
      <c r="T3325" s="29">
        <f>(1-$S3325/100)/(1-$F3325)-1</f>
        <v>-6.3333333333333353E-2</v>
      </c>
      <c r="U3325" s="19" t="str">
        <f>IF(ABS(IFERROR(T3325,0))&gt;0.05,INDEX(margin_ranges!$C$13:$C$16,MATCH($F3325*100,margin_ranges!$B$13:$B$16,1)),"")</f>
        <v>Balanced (Type B)</v>
      </c>
      <c r="V3325">
        <f>MIN(VLOOKUP($U3325,margin_ranges!$A$5:$D$10,4,FALSE),$P3325*100)</f>
        <v>29.75</v>
      </c>
      <c r="Y3325" s="29">
        <f t="shared" si="51"/>
        <v>-6.3333333333333353E-2</v>
      </c>
    </row>
    <row r="3326" spans="1:25" x14ac:dyDescent="0.3">
      <c r="A3326" s="8" t="s">
        <v>35</v>
      </c>
      <c r="B3326" s="8" t="s">
        <v>5880</v>
      </c>
      <c r="C3326" s="8" t="s">
        <v>34</v>
      </c>
      <c r="D3326" s="8" t="s">
        <v>34</v>
      </c>
      <c r="E3326" s="8"/>
      <c r="F3326" s="24">
        <v>0.326470995083261</v>
      </c>
      <c r="G3326" s="24">
        <v>0</v>
      </c>
      <c r="H3326" s="25">
        <v>43.124600000000001</v>
      </c>
      <c r="I3326" s="25">
        <v>6.3997000000000002</v>
      </c>
      <c r="J3326" s="15">
        <v>134</v>
      </c>
      <c r="K3326" s="15">
        <v>42</v>
      </c>
      <c r="L3326" s="13">
        <v>0.1484</v>
      </c>
      <c r="M3326" s="7">
        <v>0.69713044999999996</v>
      </c>
      <c r="N3326" s="26">
        <v>0.38989000000000001</v>
      </c>
      <c r="O3326" s="27"/>
      <c r="P3326" s="8">
        <v>0.44072160560000001</v>
      </c>
      <c r="Q3326" s="24">
        <v>0.32650000000000001</v>
      </c>
      <c r="R3326" t="e">
        <f>IF($Q3326*100&gt;=VLOOKUP($O3326,margin_ranges!$A$5:$C$10,2,FALSE),IF($Q3326*100&lt;=VLOOKUP($O3326,margin_ranges!$A$5:$C$10,3,FALSE)+10,"IN RANGE","ABOVE RANGE"),"BELOW RANGE")</f>
        <v>#N/A</v>
      </c>
      <c r="S3326" t="e">
        <f>MIN(VLOOKUP($O3326,margin_ranges!$A$5:$D$10,4,FALSE),$P3326*100)</f>
        <v>#N/A</v>
      </c>
      <c r="T3326" s="29" t="e">
        <f>(1-$S3326/100)/(1-$F3326)-1</f>
        <v>#N/A</v>
      </c>
      <c r="U3326" s="19" t="str">
        <f>IF(ABS(IFERROR(T3326,0))&gt;0.05,INDEX(margin_ranges!$C$13:$C$16,MATCH($F3326*100,margin_ranges!$B$13:$B$16,1)),"")</f>
        <v/>
      </c>
      <c r="V3326" t="e">
        <f>MIN(VLOOKUP($U3326,margin_ranges!$A$5:$D$10,4,FALSE),$P3326*100)</f>
        <v>#N/A</v>
      </c>
      <c r="Y3326" s="29" t="e">
        <f t="shared" si="51"/>
        <v>#N/A</v>
      </c>
    </row>
    <row r="3327" spans="1:25" x14ac:dyDescent="0.3">
      <c r="A3327" s="8" t="s">
        <v>33</v>
      </c>
      <c r="B3327" s="8" t="s">
        <v>5880</v>
      </c>
      <c r="C3327" s="8" t="s">
        <v>5881</v>
      </c>
      <c r="D3327" s="8" t="s">
        <v>34</v>
      </c>
      <c r="E3327" s="8"/>
      <c r="F3327" s="24">
        <v>0.326470995083261</v>
      </c>
      <c r="G3327" s="24">
        <v>0</v>
      </c>
      <c r="H3327" s="25">
        <v>43.124600000000001</v>
      </c>
      <c r="I3327" s="25">
        <v>6.3997000000000002</v>
      </c>
      <c r="J3327" s="15">
        <v>134</v>
      </c>
      <c r="K3327" s="15">
        <v>42</v>
      </c>
      <c r="L3327" s="13">
        <v>0.1484</v>
      </c>
      <c r="M3327" s="7">
        <v>0.69713044999999996</v>
      </c>
      <c r="N3327" s="26">
        <v>0.38989000000000001</v>
      </c>
      <c r="O3327" s="27"/>
      <c r="P3327" s="8">
        <v>0.44072160560000001</v>
      </c>
      <c r="Q3327" s="24">
        <v>0.32650000000000001</v>
      </c>
      <c r="R3327" t="e">
        <f>IF($Q3327*100&gt;=VLOOKUP($O3327,margin_ranges!$A$5:$C$10,2,FALSE),IF($Q3327*100&lt;=VLOOKUP($O3327,margin_ranges!$A$5:$C$10,3,FALSE)+10,"IN RANGE","ABOVE RANGE"),"BELOW RANGE")</f>
        <v>#N/A</v>
      </c>
      <c r="S3327" t="e">
        <f>MIN(VLOOKUP($O3327,margin_ranges!$A$5:$D$10,4,FALSE),$P3327*100)</f>
        <v>#N/A</v>
      </c>
      <c r="T3327" s="29" t="e">
        <f>(1-$S3327/100)/(1-$F3327)-1</f>
        <v>#N/A</v>
      </c>
      <c r="U3327" s="19" t="str">
        <f>IF(ABS(IFERROR(T3327,0))&gt;0.05,INDEX(margin_ranges!$C$13:$C$16,MATCH($F3327*100,margin_ranges!$B$13:$B$16,1)),"")</f>
        <v/>
      </c>
      <c r="V3327" t="e">
        <f>MIN(VLOOKUP($U3327,margin_ranges!$A$5:$D$10,4,FALSE),$P3327*100)</f>
        <v>#N/A</v>
      </c>
      <c r="Y3327" s="29" t="e">
        <f t="shared" si="51"/>
        <v>#N/A</v>
      </c>
    </row>
    <row r="3328" spans="1:25" x14ac:dyDescent="0.3">
      <c r="A3328" s="8" t="s">
        <v>17</v>
      </c>
      <c r="B3328" s="8" t="s">
        <v>5880</v>
      </c>
      <c r="C3328" s="8" t="s">
        <v>5881</v>
      </c>
      <c r="D3328" s="8" t="s">
        <v>5884</v>
      </c>
      <c r="E3328" s="8" t="s">
        <v>5885</v>
      </c>
      <c r="F3328" s="24">
        <v>0.39</v>
      </c>
      <c r="G3328" s="24">
        <v>0</v>
      </c>
      <c r="H3328" s="25">
        <v>5.6855000000000002</v>
      </c>
      <c r="I3328" s="25">
        <v>1.5711999999999999</v>
      </c>
      <c r="J3328" s="15">
        <v>39</v>
      </c>
      <c r="K3328" s="15">
        <v>14</v>
      </c>
      <c r="L3328" s="13">
        <v>0.27639999999999998</v>
      </c>
      <c r="M3328" s="7">
        <v>0.83515479000000004</v>
      </c>
      <c r="N3328" s="26">
        <v>0.5</v>
      </c>
      <c r="O3328" s="27" t="s">
        <v>22</v>
      </c>
      <c r="P3328" s="8">
        <v>0.40130859130000002</v>
      </c>
      <c r="Q3328" s="24">
        <v>0.39</v>
      </c>
      <c r="R3328" t="str">
        <f>IF($Q3328*100&gt;=VLOOKUP($O3328,margin_ranges!$A$5:$C$10,2,FALSE),IF($Q3328*100&lt;=VLOOKUP($O3328,margin_ranges!$A$5:$C$10,3,FALSE)+10,"IN RANGE","ABOVE RANGE"),"BELOW RANGE")</f>
        <v>IN RANGE</v>
      </c>
      <c r="S3328">
        <f>MIN(VLOOKUP($O3328,margin_ranges!$A$5:$D$10,4,FALSE),$P3328*100)</f>
        <v>29.75</v>
      </c>
      <c r="T3328" s="29">
        <f>(1-$S3328/100)/(1-$F3328)-1</f>
        <v>0.15163934426229519</v>
      </c>
      <c r="U3328" s="19" t="str">
        <f>IF(ABS(IFERROR(T3328,0))&gt;0.05,INDEX(margin_ranges!$C$13:$C$16,MATCH($F3328*100,margin_ranges!$B$13:$B$16,1)),"")</f>
        <v>Margin Over Fill (Type C)</v>
      </c>
      <c r="V3328">
        <f>MIN(VLOOKUP($U3328,margin_ranges!$A$5:$D$10,4,FALSE),$P3328*100)</f>
        <v>40.130859130000005</v>
      </c>
      <c r="Y3328" s="29">
        <f t="shared" si="51"/>
        <v>-1.8538674262295163E-2</v>
      </c>
    </row>
    <row r="3329" spans="1:25" x14ac:dyDescent="0.3">
      <c r="A3329" s="8" t="s">
        <v>17</v>
      </c>
      <c r="B3329" s="8" t="s">
        <v>5880</v>
      </c>
      <c r="C3329" s="8" t="s">
        <v>5881</v>
      </c>
      <c r="D3329" s="8" t="s">
        <v>5882</v>
      </c>
      <c r="E3329" s="8" t="s">
        <v>5883</v>
      </c>
      <c r="F3329" s="24">
        <v>0.3</v>
      </c>
      <c r="G3329" s="24">
        <v>0</v>
      </c>
      <c r="H3329" s="25">
        <v>4.7001999999999997</v>
      </c>
      <c r="I3329" s="25">
        <v>1.2773000000000001</v>
      </c>
      <c r="J3329" s="15">
        <v>32</v>
      </c>
      <c r="K3329" s="15">
        <v>10</v>
      </c>
      <c r="L3329" s="13">
        <v>0.27179999999999999</v>
      </c>
      <c r="M3329" s="7">
        <v>0.83901130000000002</v>
      </c>
      <c r="N3329" s="26">
        <v>0.5</v>
      </c>
      <c r="O3329" s="27" t="s">
        <v>92</v>
      </c>
      <c r="P3329" s="8">
        <v>0.40406046709999999</v>
      </c>
      <c r="Q3329" s="24">
        <v>0.3</v>
      </c>
      <c r="R3329" t="str">
        <f>IF($Q3329*100&gt;=VLOOKUP($O3329,margin_ranges!$A$5:$C$10,2,FALSE),IF($Q3329*100&lt;=VLOOKUP($O3329,margin_ranges!$A$5:$C$10,3,FALSE)+10,"IN RANGE","ABOVE RANGE"),"BELOW RANGE")</f>
        <v>IN RANGE</v>
      </c>
      <c r="S3329">
        <f>MIN(VLOOKUP($O3329,margin_ranges!$A$5:$D$10,4,FALSE),$P3329*100)</f>
        <v>29.75</v>
      </c>
      <c r="T3329" s="29">
        <f>(1-$S3329/100)/(1-$F3329)-1</f>
        <v>3.5714285714285587E-3</v>
      </c>
      <c r="U3329" s="19" t="str">
        <f>IF(ABS(IFERROR(T3329,0))&gt;0.05,INDEX(margin_ranges!$C$13:$C$16,MATCH($F3329*100,margin_ranges!$B$13:$B$16,1)),"")</f>
        <v/>
      </c>
      <c r="V3329" t="e">
        <f>MIN(VLOOKUP($U3329,margin_ranges!$A$5:$D$10,4,FALSE),$P3329*100)</f>
        <v>#N/A</v>
      </c>
      <c r="Y3329" s="29" t="e">
        <f t="shared" si="51"/>
        <v>#N/A</v>
      </c>
    </row>
    <row r="3330" spans="1:25" x14ac:dyDescent="0.3">
      <c r="A3330" s="8" t="s">
        <v>17</v>
      </c>
      <c r="B3330" s="8" t="s">
        <v>5880</v>
      </c>
      <c r="C3330" s="8" t="s">
        <v>5881</v>
      </c>
      <c r="D3330" s="8" t="s">
        <v>5886</v>
      </c>
      <c r="E3330" s="8" t="s">
        <v>5887</v>
      </c>
      <c r="F3330" s="24">
        <v>0.3</v>
      </c>
      <c r="G3330" s="24">
        <v>0</v>
      </c>
      <c r="H3330" s="25">
        <v>32.637099999999997</v>
      </c>
      <c r="I3330" s="25">
        <v>3.5234000000000001</v>
      </c>
      <c r="J3330" s="15">
        <v>62</v>
      </c>
      <c r="K3330" s="15">
        <v>19</v>
      </c>
      <c r="L3330" s="13">
        <v>0.108</v>
      </c>
      <c r="M3330" s="7">
        <v>0.58468182000000002</v>
      </c>
      <c r="N3330" s="26">
        <v>0.3</v>
      </c>
      <c r="O3330" s="27" t="s">
        <v>92</v>
      </c>
      <c r="P3330" s="8">
        <v>0.48690041119999999</v>
      </c>
      <c r="Q3330" s="24">
        <v>0.3</v>
      </c>
      <c r="R3330" t="str">
        <f>IF($Q3330*100&gt;=VLOOKUP($O3330,margin_ranges!$A$5:$C$10,2,FALSE),IF($Q3330*100&lt;=VLOOKUP($O3330,margin_ranges!$A$5:$C$10,3,FALSE)+10,"IN RANGE","ABOVE RANGE"),"BELOW RANGE")</f>
        <v>IN RANGE</v>
      </c>
      <c r="S3330">
        <f>MIN(VLOOKUP($O3330,margin_ranges!$A$5:$D$10,4,FALSE),$P3330*100)</f>
        <v>29.75</v>
      </c>
      <c r="T3330" s="29">
        <f>(1-$S3330/100)/(1-$F3330)-1</f>
        <v>3.5714285714285587E-3</v>
      </c>
      <c r="U3330" s="19" t="str">
        <f>IF(ABS(IFERROR(T3330,0))&gt;0.05,INDEX(margin_ranges!$C$13:$C$16,MATCH($F3330*100,margin_ranges!$B$13:$B$16,1)),"")</f>
        <v/>
      </c>
      <c r="V3330" t="e">
        <f>MIN(VLOOKUP($U3330,margin_ranges!$A$5:$D$10,4,FALSE),$P3330*100)</f>
        <v>#N/A</v>
      </c>
      <c r="Y3330" s="29" t="e">
        <f t="shared" si="51"/>
        <v>#N/A</v>
      </c>
    </row>
    <row r="3331" spans="1:25" x14ac:dyDescent="0.3">
      <c r="A3331" s="8" t="s">
        <v>35</v>
      </c>
      <c r="B3331" s="8" t="s">
        <v>5888</v>
      </c>
      <c r="C3331" s="8" t="s">
        <v>34</v>
      </c>
      <c r="D3331" s="8" t="s">
        <v>34</v>
      </c>
      <c r="E3331" s="8"/>
      <c r="F3331" s="24">
        <v>0.37084359821972701</v>
      </c>
      <c r="G3331" s="24">
        <v>0</v>
      </c>
      <c r="H3331" s="25">
        <v>41.5471</v>
      </c>
      <c r="I3331" s="25">
        <v>3.9643000000000002</v>
      </c>
      <c r="J3331" s="15">
        <v>46</v>
      </c>
      <c r="K3331" s="15">
        <v>15</v>
      </c>
      <c r="L3331" s="13">
        <v>9.5399999999999999E-2</v>
      </c>
      <c r="M3331" s="7">
        <v>0.39026305999999999</v>
      </c>
      <c r="N3331" s="26">
        <v>7.9704999999999998E-2</v>
      </c>
      <c r="O3331" s="27"/>
      <c r="P3331" s="8">
        <v>0.79576596519999998</v>
      </c>
      <c r="Q3331" s="24">
        <v>0.37080000000000002</v>
      </c>
      <c r="R3331" t="e">
        <f>IF($Q3331*100&gt;=VLOOKUP($O3331,margin_ranges!$A$5:$C$10,2,FALSE),IF($Q3331*100&lt;=VLOOKUP($O3331,margin_ranges!$A$5:$C$10,3,FALSE)+10,"IN RANGE","ABOVE RANGE"),"BELOW RANGE")</f>
        <v>#N/A</v>
      </c>
      <c r="S3331" t="e">
        <f>MIN(VLOOKUP($O3331,margin_ranges!$A$5:$D$10,4,FALSE),$P3331*100)</f>
        <v>#N/A</v>
      </c>
      <c r="T3331" s="29" t="e">
        <f>(1-$S3331/100)/(1-$F3331)-1</f>
        <v>#N/A</v>
      </c>
      <c r="U3331" s="19" t="str">
        <f>IF(ABS(IFERROR(T3331,0))&gt;0.05,INDEX(margin_ranges!$C$13:$C$16,MATCH($F3331*100,margin_ranges!$B$13:$B$16,1)),"")</f>
        <v/>
      </c>
      <c r="V3331" t="e">
        <f>MIN(VLOOKUP($U3331,margin_ranges!$A$5:$D$10,4,FALSE),$P3331*100)</f>
        <v>#N/A</v>
      </c>
      <c r="Y3331" s="29" t="e">
        <f t="shared" si="51"/>
        <v>#N/A</v>
      </c>
    </row>
    <row r="3332" spans="1:25" x14ac:dyDescent="0.3">
      <c r="A3332" s="8" t="s">
        <v>33</v>
      </c>
      <c r="B3332" s="8" t="s">
        <v>5888</v>
      </c>
      <c r="C3332" s="8" t="s">
        <v>5889</v>
      </c>
      <c r="D3332" s="8" t="s">
        <v>34</v>
      </c>
      <c r="E3332" s="8"/>
      <c r="F3332" s="24">
        <v>0.37084359821972701</v>
      </c>
      <c r="G3332" s="24">
        <v>0</v>
      </c>
      <c r="H3332" s="25">
        <v>41.5471</v>
      </c>
      <c r="I3332" s="25">
        <v>3.9643000000000002</v>
      </c>
      <c r="J3332" s="15">
        <v>46</v>
      </c>
      <c r="K3332" s="15">
        <v>15</v>
      </c>
      <c r="L3332" s="13">
        <v>9.5399999999999999E-2</v>
      </c>
      <c r="M3332" s="7">
        <v>0.39026305999999999</v>
      </c>
      <c r="N3332" s="26">
        <v>7.9704999999999998E-2</v>
      </c>
      <c r="O3332" s="27"/>
      <c r="P3332" s="8">
        <v>0.79576596519999998</v>
      </c>
      <c r="Q3332" s="24">
        <v>0.37080000000000002</v>
      </c>
      <c r="R3332" t="e">
        <f>IF($Q3332*100&gt;=VLOOKUP($O3332,margin_ranges!$A$5:$C$10,2,FALSE),IF($Q3332*100&lt;=VLOOKUP($O3332,margin_ranges!$A$5:$C$10,3,FALSE)+10,"IN RANGE","ABOVE RANGE"),"BELOW RANGE")</f>
        <v>#N/A</v>
      </c>
      <c r="S3332" t="e">
        <f>MIN(VLOOKUP($O3332,margin_ranges!$A$5:$D$10,4,FALSE),$P3332*100)</f>
        <v>#N/A</v>
      </c>
      <c r="T3332" s="29" t="e">
        <f>(1-$S3332/100)/(1-$F3332)-1</f>
        <v>#N/A</v>
      </c>
      <c r="U3332" s="19" t="str">
        <f>IF(ABS(IFERROR(T3332,0))&gt;0.05,INDEX(margin_ranges!$C$13:$C$16,MATCH($F3332*100,margin_ranges!$B$13:$B$16,1)),"")</f>
        <v/>
      </c>
      <c r="V3332" t="e">
        <f>MIN(VLOOKUP($U3332,margin_ranges!$A$5:$D$10,4,FALSE),$P3332*100)</f>
        <v>#N/A</v>
      </c>
      <c r="Y3332" s="29" t="e">
        <f t="shared" si="51"/>
        <v>#N/A</v>
      </c>
    </row>
    <row r="3333" spans="1:25" x14ac:dyDescent="0.3">
      <c r="A3333" s="8" t="s">
        <v>17</v>
      </c>
      <c r="B3333" s="8" t="s">
        <v>5888</v>
      </c>
      <c r="C3333" s="8" t="s">
        <v>5889</v>
      </c>
      <c r="D3333" s="8" t="s">
        <v>5890</v>
      </c>
      <c r="E3333" s="8" t="s">
        <v>5891</v>
      </c>
      <c r="F3333" s="24">
        <v>0.38999999999999901</v>
      </c>
      <c r="G3333" s="24">
        <v>0</v>
      </c>
      <c r="H3333" s="25">
        <v>14.5631</v>
      </c>
      <c r="I3333" s="25">
        <v>1.6135999999999999</v>
      </c>
      <c r="J3333" s="15">
        <v>21</v>
      </c>
      <c r="K3333" s="15">
        <v>7</v>
      </c>
      <c r="L3333" s="13">
        <v>0.1108</v>
      </c>
      <c r="M3333" s="7">
        <v>0.44008676000000002</v>
      </c>
      <c r="N3333" s="26">
        <v>0.1</v>
      </c>
      <c r="O3333" s="27" t="s">
        <v>22</v>
      </c>
      <c r="P3333" s="8">
        <v>0.77277207810000004</v>
      </c>
      <c r="Q3333" s="24">
        <v>0.39</v>
      </c>
      <c r="R3333" t="str">
        <f>IF($Q3333*100&gt;=VLOOKUP($O3333,margin_ranges!$A$5:$C$10,2,FALSE),IF($Q3333*100&lt;=VLOOKUP($O3333,margin_ranges!$A$5:$C$10,3,FALSE)+10,"IN RANGE","ABOVE RANGE"),"BELOW RANGE")</f>
        <v>IN RANGE</v>
      </c>
      <c r="S3333">
        <f>MIN(VLOOKUP($O3333,margin_ranges!$A$5:$D$10,4,FALSE),$P3333*100)</f>
        <v>29.75</v>
      </c>
      <c r="T3333" s="29">
        <f>(1-$S3333/100)/(1-$F3333)-1</f>
        <v>0.1516393442622932</v>
      </c>
      <c r="U3333" s="19" t="str">
        <f>IF(ABS(IFERROR(T3333,0))&gt;0.05,INDEX(margin_ranges!$C$13:$C$16,MATCH($F3333*100,margin_ranges!$B$13:$B$16,1)),"")</f>
        <v>Margin Over Fill (Type C)</v>
      </c>
      <c r="V3333">
        <f>MIN(VLOOKUP($U3333,margin_ranges!$A$5:$D$10,4,FALSE),$P3333*100)</f>
        <v>43</v>
      </c>
      <c r="Y3333" s="29">
        <f t="shared" si="51"/>
        <v>-6.5573770491804684E-2</v>
      </c>
    </row>
    <row r="3334" spans="1:25" x14ac:dyDescent="0.3">
      <c r="A3334" s="8" t="s">
        <v>17</v>
      </c>
      <c r="B3334" s="8" t="s">
        <v>5888</v>
      </c>
      <c r="C3334" s="8" t="s">
        <v>5889</v>
      </c>
      <c r="D3334" s="8" t="s">
        <v>5892</v>
      </c>
      <c r="E3334" s="8" t="s">
        <v>5893</v>
      </c>
      <c r="F3334" s="24">
        <v>0.38999999999999901</v>
      </c>
      <c r="G3334" s="24">
        <v>0</v>
      </c>
      <c r="H3334" s="25">
        <v>12.409599999999999</v>
      </c>
      <c r="I3334" s="25">
        <v>1.2013</v>
      </c>
      <c r="J3334" s="15">
        <v>16</v>
      </c>
      <c r="K3334" s="15">
        <v>6</v>
      </c>
      <c r="L3334" s="13">
        <v>9.6799999999999997E-2</v>
      </c>
      <c r="M3334" s="7">
        <v>0.45001784</v>
      </c>
      <c r="N3334" s="26">
        <v>0.1</v>
      </c>
      <c r="O3334" s="27" t="s">
        <v>22</v>
      </c>
      <c r="P3334" s="8">
        <v>0.77778658629999997</v>
      </c>
      <c r="Q3334" s="24">
        <v>0.39</v>
      </c>
      <c r="R3334" t="str">
        <f>IF($Q3334*100&gt;=VLOOKUP($O3334,margin_ranges!$A$5:$C$10,2,FALSE),IF($Q3334*100&lt;=VLOOKUP($O3334,margin_ranges!$A$5:$C$10,3,FALSE)+10,"IN RANGE","ABOVE RANGE"),"BELOW RANGE")</f>
        <v>IN RANGE</v>
      </c>
      <c r="S3334">
        <f>MIN(VLOOKUP($O3334,margin_ranges!$A$5:$D$10,4,FALSE),$P3334*100)</f>
        <v>29.75</v>
      </c>
      <c r="T3334" s="29">
        <f>(1-$S3334/100)/(1-$F3334)-1</f>
        <v>0.1516393442622932</v>
      </c>
      <c r="U3334" s="19" t="str">
        <f>IF(ABS(IFERROR(T3334,0))&gt;0.05,INDEX(margin_ranges!$C$13:$C$16,MATCH($F3334*100,margin_ranges!$B$13:$B$16,1)),"")</f>
        <v>Margin Over Fill (Type C)</v>
      </c>
      <c r="V3334">
        <f>MIN(VLOOKUP($U3334,margin_ranges!$A$5:$D$10,4,FALSE),$P3334*100)</f>
        <v>43</v>
      </c>
      <c r="Y3334" s="29">
        <f t="shared" si="51"/>
        <v>-6.5573770491804684E-2</v>
      </c>
    </row>
    <row r="3335" spans="1:25" x14ac:dyDescent="0.3">
      <c r="A3335" s="8" t="s">
        <v>17</v>
      </c>
      <c r="B3335" s="8" t="s">
        <v>5888</v>
      </c>
      <c r="C3335" s="8" t="s">
        <v>5889</v>
      </c>
      <c r="D3335" s="8" t="s">
        <v>5894</v>
      </c>
      <c r="E3335" s="8" t="s">
        <v>5895</v>
      </c>
      <c r="F3335" s="24">
        <v>0.28999999999999998</v>
      </c>
      <c r="G3335" s="24">
        <v>0</v>
      </c>
      <c r="H3335" s="25">
        <v>11.8329</v>
      </c>
      <c r="I3335" s="25">
        <v>1.1494</v>
      </c>
      <c r="J3335" s="15">
        <v>9</v>
      </c>
      <c r="K3335" s="15">
        <v>2</v>
      </c>
      <c r="L3335" s="13">
        <v>9.7100000000000006E-2</v>
      </c>
      <c r="M3335" s="7">
        <v>0.25785843000000003</v>
      </c>
      <c r="N3335" s="26">
        <v>0.03</v>
      </c>
      <c r="O3335" s="27" t="s">
        <v>22</v>
      </c>
      <c r="P3335" s="8">
        <v>0.88365709049999996</v>
      </c>
      <c r="Q3335" s="24">
        <v>0.28999999999999998</v>
      </c>
      <c r="R3335" t="str">
        <f>IF($Q3335*100&gt;=VLOOKUP($O3335,margin_ranges!$A$5:$C$10,2,FALSE),IF($Q3335*100&lt;=VLOOKUP($O3335,margin_ranges!$A$5:$C$10,3,FALSE)+10,"IN RANGE","ABOVE RANGE"),"BELOW RANGE")</f>
        <v>IN RANGE</v>
      </c>
      <c r="S3335">
        <f>MIN(VLOOKUP($O3335,margin_ranges!$A$5:$D$10,4,FALSE),$P3335*100)</f>
        <v>29.75</v>
      </c>
      <c r="T3335" s="29">
        <f>(1-$S3335/100)/(1-$F3335)-1</f>
        <v>-1.0563380281690127E-2</v>
      </c>
      <c r="U3335" s="19" t="str">
        <f>IF(ABS(IFERROR(T3335,0))&gt;0.05,INDEX(margin_ranges!$C$13:$C$16,MATCH($F3335*100,margin_ranges!$B$13:$B$16,1)),"")</f>
        <v/>
      </c>
      <c r="V3335" t="e">
        <f>MIN(VLOOKUP($U3335,margin_ranges!$A$5:$D$10,4,FALSE),$P3335*100)</f>
        <v>#N/A</v>
      </c>
      <c r="Y3335" s="29" t="e">
        <f t="shared" si="51"/>
        <v>#N/A</v>
      </c>
    </row>
    <row r="3336" spans="1:25" x14ac:dyDescent="0.3">
      <c r="A3336" s="8" t="s">
        <v>35</v>
      </c>
      <c r="B3336" s="8" t="s">
        <v>5896</v>
      </c>
      <c r="C3336" s="8" t="s">
        <v>34</v>
      </c>
      <c r="D3336" s="8" t="s">
        <v>34</v>
      </c>
      <c r="E3336" s="8"/>
      <c r="F3336" s="24">
        <v>0.2</v>
      </c>
      <c r="G3336" s="24">
        <v>0</v>
      </c>
      <c r="H3336" s="25">
        <v>43.200600000000001</v>
      </c>
      <c r="I3336" s="25">
        <v>8.3362999999999996</v>
      </c>
      <c r="J3336" s="15">
        <v>352</v>
      </c>
      <c r="K3336" s="15">
        <v>70</v>
      </c>
      <c r="L3336" s="13">
        <v>0.193</v>
      </c>
      <c r="M3336" s="7">
        <v>1.4068135900000001</v>
      </c>
      <c r="N3336" s="26">
        <v>1</v>
      </c>
      <c r="O3336" s="27"/>
      <c r="P3336" s="8">
        <v>0.28917376839999998</v>
      </c>
      <c r="Q3336" s="24">
        <v>0.2</v>
      </c>
      <c r="R3336" t="e">
        <f>IF($Q3336*100&gt;=VLOOKUP($O3336,margin_ranges!$A$5:$C$10,2,FALSE),IF($Q3336*100&lt;=VLOOKUP($O3336,margin_ranges!$A$5:$C$10,3,FALSE)+10,"IN RANGE","ABOVE RANGE"),"BELOW RANGE")</f>
        <v>#N/A</v>
      </c>
      <c r="S3336" t="e">
        <f>MIN(VLOOKUP($O3336,margin_ranges!$A$5:$D$10,4,FALSE),$P3336*100)</f>
        <v>#N/A</v>
      </c>
      <c r="T3336" s="29" t="e">
        <f>(1-$S3336/100)/(1-$F3336)-1</f>
        <v>#N/A</v>
      </c>
      <c r="U3336" s="19" t="str">
        <f>IF(ABS(IFERROR(T3336,0))&gt;0.05,INDEX(margin_ranges!$C$13:$C$16,MATCH($F3336*100,margin_ranges!$B$13:$B$16,1)),"")</f>
        <v/>
      </c>
      <c r="V3336" t="e">
        <f>MIN(VLOOKUP($U3336,margin_ranges!$A$5:$D$10,4,FALSE),$P3336*100)</f>
        <v>#N/A</v>
      </c>
      <c r="Y3336" s="29" t="e">
        <f t="shared" si="51"/>
        <v>#N/A</v>
      </c>
    </row>
    <row r="3337" spans="1:25" x14ac:dyDescent="0.3">
      <c r="A3337" s="8" t="s">
        <v>33</v>
      </c>
      <c r="B3337" s="8" t="s">
        <v>5896</v>
      </c>
      <c r="C3337" s="8" t="s">
        <v>5897</v>
      </c>
      <c r="D3337" s="8" t="s">
        <v>34</v>
      </c>
      <c r="E3337" s="8"/>
      <c r="F3337" s="24">
        <v>0.2</v>
      </c>
      <c r="G3337" s="24">
        <v>0</v>
      </c>
      <c r="H3337" s="25">
        <v>43.200600000000001</v>
      </c>
      <c r="I3337" s="25">
        <v>8.3362999999999996</v>
      </c>
      <c r="J3337" s="15">
        <v>352</v>
      </c>
      <c r="K3337" s="15">
        <v>70</v>
      </c>
      <c r="L3337" s="13">
        <v>0.193</v>
      </c>
      <c r="M3337" s="7">
        <v>1.4068135900000001</v>
      </c>
      <c r="N3337" s="26">
        <v>1</v>
      </c>
      <c r="O3337" s="27"/>
      <c r="P3337" s="8">
        <v>0.28917376839999998</v>
      </c>
      <c r="Q3337" s="24">
        <v>0.2</v>
      </c>
      <c r="R3337" t="e">
        <f>IF($Q3337*100&gt;=VLOOKUP($O3337,margin_ranges!$A$5:$C$10,2,FALSE),IF($Q3337*100&lt;=VLOOKUP($O3337,margin_ranges!$A$5:$C$10,3,FALSE)+10,"IN RANGE","ABOVE RANGE"),"BELOW RANGE")</f>
        <v>#N/A</v>
      </c>
      <c r="S3337" t="e">
        <f>MIN(VLOOKUP($O3337,margin_ranges!$A$5:$D$10,4,FALSE),$P3337*100)</f>
        <v>#N/A</v>
      </c>
      <c r="T3337" s="29" t="e">
        <f>(1-$S3337/100)/(1-$F3337)-1</f>
        <v>#N/A</v>
      </c>
      <c r="U3337" s="19" t="str">
        <f>IF(ABS(IFERROR(T3337,0))&gt;0.05,INDEX(margin_ranges!$C$13:$C$16,MATCH($F3337*100,margin_ranges!$B$13:$B$16,1)),"")</f>
        <v/>
      </c>
      <c r="V3337" t="e">
        <f>MIN(VLOOKUP($U3337,margin_ranges!$A$5:$D$10,4,FALSE),$P3337*100)</f>
        <v>#N/A</v>
      </c>
      <c r="Y3337" s="29" t="e">
        <f t="shared" si="51"/>
        <v>#N/A</v>
      </c>
    </row>
    <row r="3338" spans="1:25" x14ac:dyDescent="0.3">
      <c r="A3338" s="8" t="s">
        <v>17</v>
      </c>
      <c r="B3338" s="8" t="s">
        <v>5896</v>
      </c>
      <c r="C3338" s="8" t="s">
        <v>5897</v>
      </c>
      <c r="D3338" s="8" t="s">
        <v>5898</v>
      </c>
      <c r="E3338" s="8" t="s">
        <v>5899</v>
      </c>
      <c r="F3338" s="24">
        <v>0.2</v>
      </c>
      <c r="G3338" s="24">
        <v>0</v>
      </c>
      <c r="H3338" s="25">
        <v>43.200600000000001</v>
      </c>
      <c r="I3338" s="25">
        <v>8.3362999999999996</v>
      </c>
      <c r="J3338" s="15">
        <v>352</v>
      </c>
      <c r="K3338" s="15">
        <v>70</v>
      </c>
      <c r="L3338" s="13">
        <v>0.193</v>
      </c>
      <c r="M3338" s="7">
        <v>1.4068135900000001</v>
      </c>
      <c r="N3338" s="26">
        <v>1</v>
      </c>
      <c r="O3338" s="27" t="s">
        <v>95</v>
      </c>
      <c r="P3338" s="8">
        <v>0.28917376839999998</v>
      </c>
      <c r="Q3338" s="24">
        <v>0.2</v>
      </c>
      <c r="R3338" t="str">
        <f>IF($Q3338*100&gt;=VLOOKUP($O3338,margin_ranges!$A$5:$C$10,2,FALSE),IF($Q3338*100&lt;=VLOOKUP($O3338,margin_ranges!$A$5:$C$10,3,FALSE)+10,"IN RANGE","ABOVE RANGE"),"BELOW RANGE")</f>
        <v>IN RANGE</v>
      </c>
      <c r="S3338">
        <f>MIN(VLOOKUP($O3338,margin_ranges!$A$5:$D$10,4,FALSE),$P3338*100)</f>
        <v>19.75</v>
      </c>
      <c r="T3338" s="29">
        <f>(1-$S3338/100)/(1-$F3338)-1</f>
        <v>3.1249999999998224E-3</v>
      </c>
      <c r="U3338" s="19" t="str">
        <f>IF(ABS(IFERROR(T3338,0))&gt;0.05,INDEX(margin_ranges!$C$13:$C$16,MATCH($F3338*100,margin_ranges!$B$13:$B$16,1)),"")</f>
        <v/>
      </c>
      <c r="V3338" t="e">
        <f>MIN(VLOOKUP($U3338,margin_ranges!$A$5:$D$10,4,FALSE),$P3338*100)</f>
        <v>#N/A</v>
      </c>
      <c r="Y3338" s="29" t="e">
        <f t="shared" si="51"/>
        <v>#N/A</v>
      </c>
    </row>
    <row r="3339" spans="1:25" x14ac:dyDescent="0.3">
      <c r="A3339" s="8" t="s">
        <v>35</v>
      </c>
      <c r="B3339" s="8" t="s">
        <v>5900</v>
      </c>
      <c r="C3339" s="8" t="s">
        <v>34</v>
      </c>
      <c r="D3339" s="8" t="s">
        <v>34</v>
      </c>
      <c r="E3339" s="8"/>
      <c r="F3339" s="24">
        <v>0.32237896826246099</v>
      </c>
      <c r="G3339" s="24">
        <v>0.64038958000000001</v>
      </c>
      <c r="H3339" s="25">
        <v>81.667699999999996</v>
      </c>
      <c r="I3339" s="25">
        <v>37.313099999999999</v>
      </c>
      <c r="J3339" s="15">
        <v>1652</v>
      </c>
      <c r="K3339" s="15">
        <v>506</v>
      </c>
      <c r="L3339" s="13">
        <v>0.45689999999999997</v>
      </c>
      <c r="M3339" s="7">
        <v>1.4757511299999999</v>
      </c>
      <c r="N3339" s="26">
        <v>1</v>
      </c>
      <c r="O3339" s="27"/>
      <c r="P3339" s="8">
        <v>0.32237896830000001</v>
      </c>
      <c r="Q3339" s="24">
        <v>0.3412</v>
      </c>
      <c r="R3339" t="e">
        <f>IF($Q3339*100&gt;=VLOOKUP($O3339,margin_ranges!$A$5:$C$10,2,FALSE),IF($Q3339*100&lt;=VLOOKUP($O3339,margin_ranges!$A$5:$C$10,3,FALSE)+10,"IN RANGE","ABOVE RANGE"),"BELOW RANGE")</f>
        <v>#N/A</v>
      </c>
      <c r="S3339" t="e">
        <f>MIN(VLOOKUP($O3339,margin_ranges!$A$5:$D$10,4,FALSE),$P3339*100)</f>
        <v>#N/A</v>
      </c>
      <c r="T3339" s="29" t="e">
        <f>(1-$S3339/100)/(1-$F3339)-1</f>
        <v>#N/A</v>
      </c>
      <c r="U3339" s="19" t="str">
        <f>IF(ABS(IFERROR(T3339,0))&gt;0.05,INDEX(margin_ranges!$C$13:$C$16,MATCH($F3339*100,margin_ranges!$B$13:$B$16,1)),"")</f>
        <v/>
      </c>
      <c r="V3339" t="e">
        <f>MIN(VLOOKUP($U3339,margin_ranges!$A$5:$D$10,4,FALSE),$P3339*100)</f>
        <v>#N/A</v>
      </c>
      <c r="Y3339" s="29" t="e">
        <f t="shared" si="51"/>
        <v>#N/A</v>
      </c>
    </row>
    <row r="3340" spans="1:25" x14ac:dyDescent="0.3">
      <c r="A3340" s="8" t="s">
        <v>33</v>
      </c>
      <c r="B3340" s="8" t="s">
        <v>5900</v>
      </c>
      <c r="C3340" s="8" t="s">
        <v>5901</v>
      </c>
      <c r="D3340" s="8" t="s">
        <v>34</v>
      </c>
      <c r="E3340" s="8"/>
      <c r="F3340" s="24">
        <v>0.32237896826246099</v>
      </c>
      <c r="G3340" s="24">
        <v>0.64038958000000001</v>
      </c>
      <c r="H3340" s="25">
        <v>81.667699999999996</v>
      </c>
      <c r="I3340" s="25">
        <v>37.313099999999999</v>
      </c>
      <c r="J3340" s="15">
        <v>1652</v>
      </c>
      <c r="K3340" s="15">
        <v>506</v>
      </c>
      <c r="L3340" s="13">
        <v>0.45689999999999997</v>
      </c>
      <c r="M3340" s="7">
        <v>1.4757511299999999</v>
      </c>
      <c r="N3340" s="26">
        <v>1</v>
      </c>
      <c r="O3340" s="27"/>
      <c r="P3340" s="8">
        <v>0.32237896830000001</v>
      </c>
      <c r="Q3340" s="24">
        <v>0.3412</v>
      </c>
      <c r="R3340" t="e">
        <f>IF($Q3340*100&gt;=VLOOKUP($O3340,margin_ranges!$A$5:$C$10,2,FALSE),IF($Q3340*100&lt;=VLOOKUP($O3340,margin_ranges!$A$5:$C$10,3,FALSE)+10,"IN RANGE","ABOVE RANGE"),"BELOW RANGE")</f>
        <v>#N/A</v>
      </c>
      <c r="S3340" t="e">
        <f>MIN(VLOOKUP($O3340,margin_ranges!$A$5:$D$10,4,FALSE),$P3340*100)</f>
        <v>#N/A</v>
      </c>
      <c r="T3340" s="29" t="e">
        <f>(1-$S3340/100)/(1-$F3340)-1</f>
        <v>#N/A</v>
      </c>
      <c r="U3340" s="19" t="str">
        <f>IF(ABS(IFERROR(T3340,0))&gt;0.05,INDEX(margin_ranges!$C$13:$C$16,MATCH($F3340*100,margin_ranges!$B$13:$B$16,1)),"")</f>
        <v/>
      </c>
      <c r="V3340" t="e">
        <f>MIN(VLOOKUP($U3340,margin_ranges!$A$5:$D$10,4,FALSE),$P3340*100)</f>
        <v>#N/A</v>
      </c>
      <c r="Y3340" s="29" t="e">
        <f t="shared" si="51"/>
        <v>#N/A</v>
      </c>
    </row>
    <row r="3341" spans="1:25" x14ac:dyDescent="0.3">
      <c r="A3341" s="8" t="s">
        <v>17</v>
      </c>
      <c r="B3341" s="8" t="s">
        <v>5900</v>
      </c>
      <c r="C3341" s="8" t="s">
        <v>5901</v>
      </c>
      <c r="D3341" s="8" t="s">
        <v>5906</v>
      </c>
      <c r="E3341" s="8" t="s">
        <v>5907</v>
      </c>
      <c r="F3341" s="24">
        <v>0.39121290021032901</v>
      </c>
      <c r="G3341" s="24">
        <v>0</v>
      </c>
      <c r="H3341" s="25">
        <v>0.70140000000000002</v>
      </c>
      <c r="I3341" s="25">
        <v>0.33489999999999998</v>
      </c>
      <c r="J3341" s="15">
        <v>17</v>
      </c>
      <c r="K3341" s="15">
        <v>6</v>
      </c>
      <c r="L3341" s="13">
        <v>0.47749999999999998</v>
      </c>
      <c r="M3341" s="7">
        <v>1.6426103599999999</v>
      </c>
      <c r="N3341" s="26">
        <v>1</v>
      </c>
      <c r="O3341" s="27" t="s">
        <v>22</v>
      </c>
      <c r="P3341" s="8">
        <v>0.39121290019999999</v>
      </c>
      <c r="Q3341" s="24">
        <v>0.4</v>
      </c>
      <c r="R3341" t="str">
        <f>IF($Q3341*100&gt;=VLOOKUP($O3341,margin_ranges!$A$5:$C$10,2,FALSE),IF($Q3341*100&lt;=VLOOKUP($O3341,margin_ranges!$A$5:$C$10,3,FALSE)+10,"IN RANGE","ABOVE RANGE"),"BELOW RANGE")</f>
        <v>IN RANGE</v>
      </c>
      <c r="S3341">
        <f>MIN(VLOOKUP($O3341,margin_ranges!$A$5:$D$10,4,FALSE),$P3341*100)</f>
        <v>29.75</v>
      </c>
      <c r="T3341" s="29">
        <f>(1-$S3341/100)/(1-$F3341)-1</f>
        <v>0.15393378119001833</v>
      </c>
      <c r="U3341" s="19" t="str">
        <f>IF(ABS(IFERROR(T3341,0))&gt;0.05,INDEX(margin_ranges!$C$13:$C$16,MATCH($F3341*100,margin_ranges!$B$13:$B$16,1)),"")</f>
        <v>Margin Over Fill (Type C)</v>
      </c>
      <c r="V3341">
        <f>MIN(VLOOKUP($U3341,margin_ranges!$A$5:$D$10,4,FALSE),$P3341*100)</f>
        <v>39.121290019999996</v>
      </c>
      <c r="Y3341" s="29">
        <f t="shared" si="51"/>
        <v>1.6966650306926567E-11</v>
      </c>
    </row>
    <row r="3342" spans="1:25" x14ac:dyDescent="0.3">
      <c r="A3342" s="8" t="s">
        <v>17</v>
      </c>
      <c r="B3342" s="8" t="s">
        <v>5900</v>
      </c>
      <c r="C3342" s="8" t="s">
        <v>5901</v>
      </c>
      <c r="D3342" s="8" t="s">
        <v>5908</v>
      </c>
      <c r="E3342" s="8" t="s">
        <v>5909</v>
      </c>
      <c r="F3342" s="24">
        <v>0.32074875602243103</v>
      </c>
      <c r="G3342" s="24">
        <v>0</v>
      </c>
      <c r="H3342" s="25">
        <v>1.4991000000000001</v>
      </c>
      <c r="I3342" s="25">
        <v>0.4914</v>
      </c>
      <c r="J3342" s="15">
        <v>22</v>
      </c>
      <c r="K3342" s="15">
        <v>7</v>
      </c>
      <c r="L3342" s="13">
        <v>0.32779999999999998</v>
      </c>
      <c r="M3342" s="7">
        <v>1.4722093000000001</v>
      </c>
      <c r="N3342" s="26">
        <v>1</v>
      </c>
      <c r="O3342" s="27" t="s">
        <v>92</v>
      </c>
      <c r="P3342" s="8">
        <v>0.32074875600000002</v>
      </c>
      <c r="Q3342" s="24">
        <v>0.35</v>
      </c>
      <c r="R3342" t="str">
        <f>IF($Q3342*100&gt;=VLOOKUP($O3342,margin_ranges!$A$5:$C$10,2,FALSE),IF($Q3342*100&lt;=VLOOKUP($O3342,margin_ranges!$A$5:$C$10,3,FALSE)+10,"IN RANGE","ABOVE RANGE"),"BELOW RANGE")</f>
        <v>IN RANGE</v>
      </c>
      <c r="S3342">
        <f>MIN(VLOOKUP($O3342,margin_ranges!$A$5:$D$10,4,FALSE),$P3342*100)</f>
        <v>29.75</v>
      </c>
      <c r="T3342" s="29">
        <f>(1-$S3342/100)/(1-$F3342)-1</f>
        <v>3.4227034883720808E-2</v>
      </c>
      <c r="U3342" s="19" t="str">
        <f>IF(ABS(IFERROR(T3342,0))&gt;0.05,INDEX(margin_ranges!$C$13:$C$16,MATCH($F3342*100,margin_ranges!$B$13:$B$16,1)),"")</f>
        <v/>
      </c>
      <c r="V3342" t="e">
        <f>MIN(VLOOKUP($U3342,margin_ranges!$A$5:$D$10,4,FALSE),$P3342*100)</f>
        <v>#N/A</v>
      </c>
      <c r="Y3342" s="29" t="e">
        <f t="shared" ref="Y3342:Y3405" si="52">(1-$V3342/100)/(1-$F3342)-1</f>
        <v>#N/A</v>
      </c>
    </row>
    <row r="3343" spans="1:25" x14ac:dyDescent="0.3">
      <c r="A3343" s="8" t="s">
        <v>17</v>
      </c>
      <c r="B3343" s="8" t="s">
        <v>5900</v>
      </c>
      <c r="C3343" s="8" t="s">
        <v>5901</v>
      </c>
      <c r="D3343" s="8" t="s">
        <v>5904</v>
      </c>
      <c r="E3343" s="8" t="s">
        <v>5905</v>
      </c>
      <c r="F3343" s="24">
        <v>0.26800099659496701</v>
      </c>
      <c r="G3343" s="24">
        <v>1</v>
      </c>
      <c r="H3343" s="25">
        <v>56.332900000000002</v>
      </c>
      <c r="I3343" s="25">
        <v>25.8124</v>
      </c>
      <c r="J3343" s="15">
        <v>1058</v>
      </c>
      <c r="K3343" s="15">
        <v>284</v>
      </c>
      <c r="L3343" s="13">
        <v>0.4582</v>
      </c>
      <c r="M3343" s="7">
        <v>1.36612208</v>
      </c>
      <c r="N3343" s="26">
        <v>1</v>
      </c>
      <c r="O3343" s="27" t="s">
        <v>22</v>
      </c>
      <c r="P3343" s="8">
        <v>0.26800099659999999</v>
      </c>
      <c r="Q3343" s="24">
        <v>0.32</v>
      </c>
      <c r="R3343" t="str">
        <f>IF($Q3343*100&gt;=VLOOKUP($O3343,margin_ranges!$A$5:$C$10,2,FALSE),IF($Q3343*100&lt;=VLOOKUP($O3343,margin_ranges!$A$5:$C$10,3,FALSE)+10,"IN RANGE","ABOVE RANGE"),"BELOW RANGE")</f>
        <v>IN RANGE</v>
      </c>
      <c r="S3343">
        <f>MIN(VLOOKUP($O3343,margin_ranges!$A$5:$D$10,4,FALSE),$P3343*100)</f>
        <v>26.800099659999997</v>
      </c>
      <c r="T3343" s="29">
        <f>(1-$S3343/100)/(1-$F3343)-1</f>
        <v>-6.8756111915035945E-12</v>
      </c>
      <c r="U3343" s="19" t="str">
        <f>IF(ABS(IFERROR(T3343,0))&gt;0.05,INDEX(margin_ranges!$C$13:$C$16,MATCH($F3343*100,margin_ranges!$B$13:$B$16,1)),"")</f>
        <v/>
      </c>
      <c r="V3343" t="e">
        <f>MIN(VLOOKUP($U3343,margin_ranges!$A$5:$D$10,4,FALSE),$P3343*100)</f>
        <v>#N/A</v>
      </c>
      <c r="Y3343" s="29" t="e">
        <f t="shared" si="52"/>
        <v>#N/A</v>
      </c>
    </row>
    <row r="3344" spans="1:25" x14ac:dyDescent="0.3">
      <c r="A3344" s="8" t="s">
        <v>17</v>
      </c>
      <c r="B3344" s="8" t="s">
        <v>5900</v>
      </c>
      <c r="C3344" s="8" t="s">
        <v>5901</v>
      </c>
      <c r="D3344" s="8" t="s">
        <v>5902</v>
      </c>
      <c r="E3344" s="8" t="s">
        <v>5903</v>
      </c>
      <c r="F3344" s="24">
        <v>0.38</v>
      </c>
      <c r="G3344" s="24">
        <v>0</v>
      </c>
      <c r="H3344" s="25">
        <v>22.919899999999998</v>
      </c>
      <c r="I3344" s="25">
        <v>10.5899</v>
      </c>
      <c r="J3344" s="15">
        <v>552</v>
      </c>
      <c r="K3344" s="15">
        <v>208</v>
      </c>
      <c r="L3344" s="13">
        <v>0.46200000000000002</v>
      </c>
      <c r="M3344" s="7">
        <v>1.7377929000000001</v>
      </c>
      <c r="N3344" s="26">
        <v>1</v>
      </c>
      <c r="O3344" s="27" t="s">
        <v>162</v>
      </c>
      <c r="P3344" s="8">
        <v>0.42455743769999998</v>
      </c>
      <c r="Q3344" s="24">
        <v>0.38</v>
      </c>
      <c r="R3344" t="str">
        <f>IF($Q3344*100&gt;=VLOOKUP($O3344,margin_ranges!$A$5:$C$10,2,FALSE),IF($Q3344*100&lt;=VLOOKUP($O3344,margin_ranges!$A$5:$C$10,3,FALSE)+10,"IN RANGE","ABOVE RANGE"),"BELOW RANGE")</f>
        <v>IN RANGE</v>
      </c>
      <c r="S3344">
        <f>MIN(VLOOKUP($O3344,margin_ranges!$A$5:$D$10,4,FALSE),$P3344*100)</f>
        <v>42.455743769999998</v>
      </c>
      <c r="T3344" s="29">
        <f>(1-$S3344/100)/(1-$F3344)-1</f>
        <v>-7.1866835000000018E-2</v>
      </c>
      <c r="U3344" s="19" t="str">
        <f>IF(ABS(IFERROR(T3344,0))&gt;0.05,INDEX(margin_ranges!$C$13:$C$16,MATCH($F3344*100,margin_ranges!$B$13:$B$16,1)),"")</f>
        <v>Margin Over Fill (Type C)</v>
      </c>
      <c r="V3344">
        <f>MIN(VLOOKUP($U3344,margin_ranges!$A$5:$D$10,4,FALSE),$P3344*100)</f>
        <v>42.455743769999998</v>
      </c>
      <c r="Y3344" s="29">
        <f t="shared" si="52"/>
        <v>-7.1866835000000018E-2</v>
      </c>
    </row>
    <row r="3345" spans="1:25" x14ac:dyDescent="0.3">
      <c r="A3345" s="8" t="s">
        <v>35</v>
      </c>
      <c r="B3345" s="8" t="s">
        <v>5910</v>
      </c>
      <c r="C3345" s="8" t="s">
        <v>34</v>
      </c>
      <c r="D3345" s="8" t="s">
        <v>34</v>
      </c>
      <c r="E3345" s="8"/>
      <c r="F3345" s="24">
        <v>0.31532828887076197</v>
      </c>
      <c r="G3345" s="24">
        <v>0</v>
      </c>
      <c r="H3345" s="25">
        <v>117.47329999999999</v>
      </c>
      <c r="I3345" s="25">
        <v>49.594900000000003</v>
      </c>
      <c r="J3345" s="15">
        <v>885</v>
      </c>
      <c r="K3345" s="15">
        <v>279</v>
      </c>
      <c r="L3345" s="13">
        <v>0.42220000000000002</v>
      </c>
      <c r="M3345" s="7">
        <v>0.59467802000000003</v>
      </c>
      <c r="N3345" s="26">
        <v>0.3</v>
      </c>
      <c r="O3345" s="27"/>
      <c r="P3345" s="8">
        <v>0.4955253261</v>
      </c>
      <c r="Q3345" s="24">
        <v>0.31530000000000002</v>
      </c>
      <c r="R3345" t="e">
        <f>IF($Q3345*100&gt;=VLOOKUP($O3345,margin_ranges!$A$5:$C$10,2,FALSE),IF($Q3345*100&lt;=VLOOKUP($O3345,margin_ranges!$A$5:$C$10,3,FALSE)+10,"IN RANGE","ABOVE RANGE"),"BELOW RANGE")</f>
        <v>#N/A</v>
      </c>
      <c r="S3345" t="e">
        <f>MIN(VLOOKUP($O3345,margin_ranges!$A$5:$D$10,4,FALSE),$P3345*100)</f>
        <v>#N/A</v>
      </c>
      <c r="T3345" s="29" t="e">
        <f>(1-$S3345/100)/(1-$F3345)-1</f>
        <v>#N/A</v>
      </c>
      <c r="U3345" s="19" t="str">
        <f>IF(ABS(IFERROR(T3345,0))&gt;0.05,INDEX(margin_ranges!$C$13:$C$16,MATCH($F3345*100,margin_ranges!$B$13:$B$16,1)),"")</f>
        <v/>
      </c>
      <c r="V3345" t="e">
        <f>MIN(VLOOKUP($U3345,margin_ranges!$A$5:$D$10,4,FALSE),$P3345*100)</f>
        <v>#N/A</v>
      </c>
      <c r="Y3345" s="29" t="e">
        <f t="shared" si="52"/>
        <v>#N/A</v>
      </c>
    </row>
    <row r="3346" spans="1:25" x14ac:dyDescent="0.3">
      <c r="A3346" s="8" t="s">
        <v>33</v>
      </c>
      <c r="B3346" s="8" t="s">
        <v>5910</v>
      </c>
      <c r="C3346" s="8" t="s">
        <v>5911</v>
      </c>
      <c r="D3346" s="8" t="s">
        <v>34</v>
      </c>
      <c r="E3346" s="8"/>
      <c r="F3346" s="24">
        <v>0.31532828887076197</v>
      </c>
      <c r="G3346" s="24">
        <v>0</v>
      </c>
      <c r="H3346" s="25">
        <v>117.47329999999999</v>
      </c>
      <c r="I3346" s="25">
        <v>49.594900000000003</v>
      </c>
      <c r="J3346" s="15">
        <v>885</v>
      </c>
      <c r="K3346" s="15">
        <v>279</v>
      </c>
      <c r="L3346" s="13">
        <v>0.42220000000000002</v>
      </c>
      <c r="M3346" s="7">
        <v>0.59467802000000003</v>
      </c>
      <c r="N3346" s="26">
        <v>0.3</v>
      </c>
      <c r="O3346" s="27"/>
      <c r="P3346" s="8">
        <v>0.4955253261</v>
      </c>
      <c r="Q3346" s="24">
        <v>0.31530000000000002</v>
      </c>
      <c r="R3346" t="e">
        <f>IF($Q3346*100&gt;=VLOOKUP($O3346,margin_ranges!$A$5:$C$10,2,FALSE),IF($Q3346*100&lt;=VLOOKUP($O3346,margin_ranges!$A$5:$C$10,3,FALSE)+10,"IN RANGE","ABOVE RANGE"),"BELOW RANGE")</f>
        <v>#N/A</v>
      </c>
      <c r="S3346" t="e">
        <f>MIN(VLOOKUP($O3346,margin_ranges!$A$5:$D$10,4,FALSE),$P3346*100)</f>
        <v>#N/A</v>
      </c>
      <c r="T3346" s="29" t="e">
        <f>(1-$S3346/100)/(1-$F3346)-1</f>
        <v>#N/A</v>
      </c>
      <c r="U3346" s="19" t="str">
        <f>IF(ABS(IFERROR(T3346,0))&gt;0.05,INDEX(margin_ranges!$C$13:$C$16,MATCH($F3346*100,margin_ranges!$B$13:$B$16,1)),"")</f>
        <v/>
      </c>
      <c r="V3346" t="e">
        <f>MIN(VLOOKUP($U3346,margin_ranges!$A$5:$D$10,4,FALSE),$P3346*100)</f>
        <v>#N/A</v>
      </c>
      <c r="Y3346" s="29" t="e">
        <f t="shared" si="52"/>
        <v>#N/A</v>
      </c>
    </row>
    <row r="3347" spans="1:25" x14ac:dyDescent="0.3">
      <c r="A3347" s="8" t="s">
        <v>17</v>
      </c>
      <c r="B3347" s="8" t="s">
        <v>5910</v>
      </c>
      <c r="C3347" s="8" t="s">
        <v>5911</v>
      </c>
      <c r="D3347" s="8" t="s">
        <v>5924</v>
      </c>
      <c r="E3347" s="8" t="s">
        <v>5925</v>
      </c>
      <c r="F3347" s="24">
        <v>0.35</v>
      </c>
      <c r="G3347" s="24">
        <v>0</v>
      </c>
      <c r="H3347" s="25">
        <v>12.706</v>
      </c>
      <c r="I3347" s="25">
        <v>5.0095999999999998</v>
      </c>
      <c r="J3347" s="15">
        <v>81</v>
      </c>
      <c r="K3347" s="15">
        <v>28</v>
      </c>
      <c r="L3347" s="13">
        <v>0.39429999999999998</v>
      </c>
      <c r="M3347" s="7">
        <v>0.53688029999999998</v>
      </c>
      <c r="N3347" s="26">
        <v>0.3</v>
      </c>
      <c r="O3347" s="27" t="s">
        <v>92</v>
      </c>
      <c r="P3347" s="8">
        <v>0.4412162288</v>
      </c>
      <c r="Q3347" s="24">
        <v>0.35</v>
      </c>
      <c r="R3347" t="str">
        <f>IF($Q3347*100&gt;=VLOOKUP($O3347,margin_ranges!$A$5:$C$10,2,FALSE),IF($Q3347*100&lt;=VLOOKUP($O3347,margin_ranges!$A$5:$C$10,3,FALSE)+10,"IN RANGE","ABOVE RANGE"),"BELOW RANGE")</f>
        <v>IN RANGE</v>
      </c>
      <c r="S3347">
        <f>MIN(VLOOKUP($O3347,margin_ranges!$A$5:$D$10,4,FALSE),$P3347*100)</f>
        <v>29.75</v>
      </c>
      <c r="T3347" s="29">
        <f>(1-$S3347/100)/(1-$F3347)-1</f>
        <v>8.0769230769230704E-2</v>
      </c>
      <c r="U3347" s="19" t="str">
        <f>IF(ABS(IFERROR(T3347,0))&gt;0.05,INDEX(margin_ranges!$C$13:$C$16,MATCH($F3347*100,margin_ranges!$B$13:$B$16,1)),"")</f>
        <v>Margin Over Fill (Type C)</v>
      </c>
      <c r="V3347">
        <f>MIN(VLOOKUP($U3347,margin_ranges!$A$5:$D$10,4,FALSE),$P3347*100)</f>
        <v>43</v>
      </c>
      <c r="Y3347" s="29">
        <f t="shared" si="52"/>
        <v>-0.12307692307692297</v>
      </c>
    </row>
    <row r="3348" spans="1:25" x14ac:dyDescent="0.3">
      <c r="A3348" s="8" t="s">
        <v>17</v>
      </c>
      <c r="B3348" s="8" t="s">
        <v>5910</v>
      </c>
      <c r="C3348" s="8" t="s">
        <v>5911</v>
      </c>
      <c r="D3348" s="8" t="s">
        <v>5912</v>
      </c>
      <c r="E3348" s="8" t="s">
        <v>5913</v>
      </c>
      <c r="F3348" s="24">
        <v>0.34999999999999898</v>
      </c>
      <c r="G3348" s="24">
        <v>0</v>
      </c>
      <c r="H3348" s="25">
        <v>15.3066</v>
      </c>
      <c r="I3348" s="25">
        <v>7.6448</v>
      </c>
      <c r="J3348" s="15">
        <v>138</v>
      </c>
      <c r="K3348" s="15">
        <v>48</v>
      </c>
      <c r="L3348" s="13">
        <v>0.49940000000000001</v>
      </c>
      <c r="M3348" s="7">
        <v>0.60246666999999998</v>
      </c>
      <c r="N3348" s="26">
        <v>0.3</v>
      </c>
      <c r="O3348" s="27" t="s">
        <v>92</v>
      </c>
      <c r="P3348" s="8">
        <v>0.50204714009999996</v>
      </c>
      <c r="Q3348" s="24">
        <v>0.35</v>
      </c>
      <c r="R3348" t="str">
        <f>IF($Q3348*100&gt;=VLOOKUP($O3348,margin_ranges!$A$5:$C$10,2,FALSE),IF($Q3348*100&lt;=VLOOKUP($O3348,margin_ranges!$A$5:$C$10,3,FALSE)+10,"IN RANGE","ABOVE RANGE"),"BELOW RANGE")</f>
        <v>IN RANGE</v>
      </c>
      <c r="S3348">
        <f>MIN(VLOOKUP($O3348,margin_ranges!$A$5:$D$10,4,FALSE),$P3348*100)</f>
        <v>29.75</v>
      </c>
      <c r="T3348" s="29">
        <f>(1-$S3348/100)/(1-$F3348)-1</f>
        <v>8.076923076922915E-2</v>
      </c>
      <c r="U3348" s="19" t="str">
        <f>IF(ABS(IFERROR(T3348,0))&gt;0.05,INDEX(margin_ranges!$C$13:$C$16,MATCH($F3348*100,margin_ranges!$B$13:$B$16,1)),"")</f>
        <v>Balanced (Type B)</v>
      </c>
      <c r="V3348">
        <f>MIN(VLOOKUP($U3348,margin_ranges!$A$5:$D$10,4,FALSE),$P3348*100)</f>
        <v>29.75</v>
      </c>
      <c r="Y3348" s="29">
        <f t="shared" si="52"/>
        <v>8.076923076922915E-2</v>
      </c>
    </row>
    <row r="3349" spans="1:25" x14ac:dyDescent="0.3">
      <c r="A3349" s="8" t="s">
        <v>17</v>
      </c>
      <c r="B3349" s="8" t="s">
        <v>5910</v>
      </c>
      <c r="C3349" s="8" t="s">
        <v>5911</v>
      </c>
      <c r="D3349" s="8" t="s">
        <v>5914</v>
      </c>
      <c r="E3349" s="8" t="s">
        <v>5915</v>
      </c>
      <c r="F3349" s="24">
        <v>0.34999999999999898</v>
      </c>
      <c r="G3349" s="24">
        <v>0</v>
      </c>
      <c r="H3349" s="25">
        <v>16.434699999999999</v>
      </c>
      <c r="I3349" s="25">
        <v>11.789899999999999</v>
      </c>
      <c r="J3349" s="15">
        <v>217</v>
      </c>
      <c r="K3349" s="15">
        <v>76</v>
      </c>
      <c r="L3349" s="13">
        <v>0.71740000000000004</v>
      </c>
      <c r="M3349" s="7">
        <v>0.61445795000000003</v>
      </c>
      <c r="N3349" s="26">
        <v>0.3</v>
      </c>
      <c r="O3349" s="27" t="s">
        <v>92</v>
      </c>
      <c r="P3349" s="8">
        <v>0.51176479870000002</v>
      </c>
      <c r="Q3349" s="24">
        <v>0.35</v>
      </c>
      <c r="R3349" t="str">
        <f>IF($Q3349*100&gt;=VLOOKUP($O3349,margin_ranges!$A$5:$C$10,2,FALSE),IF($Q3349*100&lt;=VLOOKUP($O3349,margin_ranges!$A$5:$C$10,3,FALSE)+10,"IN RANGE","ABOVE RANGE"),"BELOW RANGE")</f>
        <v>IN RANGE</v>
      </c>
      <c r="S3349">
        <f>MIN(VLOOKUP($O3349,margin_ranges!$A$5:$D$10,4,FALSE),$P3349*100)</f>
        <v>29.75</v>
      </c>
      <c r="T3349" s="29">
        <f>(1-$S3349/100)/(1-$F3349)-1</f>
        <v>8.076923076922915E-2</v>
      </c>
      <c r="U3349" s="19" t="str">
        <f>IF(ABS(IFERROR(T3349,0))&gt;0.05,INDEX(margin_ranges!$C$13:$C$16,MATCH($F3349*100,margin_ranges!$B$13:$B$16,1)),"")</f>
        <v>Balanced (Type B)</v>
      </c>
      <c r="V3349">
        <f>MIN(VLOOKUP($U3349,margin_ranges!$A$5:$D$10,4,FALSE),$P3349*100)</f>
        <v>29.75</v>
      </c>
      <c r="Y3349" s="29">
        <f t="shared" si="52"/>
        <v>8.076923076922915E-2</v>
      </c>
    </row>
    <row r="3350" spans="1:25" x14ac:dyDescent="0.3">
      <c r="A3350" s="8" t="s">
        <v>17</v>
      </c>
      <c r="B3350" s="8" t="s">
        <v>5910</v>
      </c>
      <c r="C3350" s="8" t="s">
        <v>5911</v>
      </c>
      <c r="D3350" s="8" t="s">
        <v>5916</v>
      </c>
      <c r="E3350" s="8" t="s">
        <v>5917</v>
      </c>
      <c r="F3350" s="24">
        <v>0.3</v>
      </c>
      <c r="G3350" s="24">
        <v>0</v>
      </c>
      <c r="H3350" s="25">
        <v>7.9775999999999998</v>
      </c>
      <c r="I3350" s="25">
        <v>5.5930999999999997</v>
      </c>
      <c r="J3350" s="15">
        <v>91</v>
      </c>
      <c r="K3350" s="15">
        <v>27</v>
      </c>
      <c r="L3350" s="13">
        <v>0.70109999999999995</v>
      </c>
      <c r="M3350" s="7">
        <v>0.54492746000000003</v>
      </c>
      <c r="N3350" s="26">
        <v>0.3</v>
      </c>
      <c r="O3350" s="27" t="s">
        <v>92</v>
      </c>
      <c r="P3350" s="8">
        <v>0.4494680103</v>
      </c>
      <c r="Q3350" s="24">
        <v>0.3</v>
      </c>
      <c r="R3350" t="str">
        <f>IF($Q3350*100&gt;=VLOOKUP($O3350,margin_ranges!$A$5:$C$10,2,FALSE),IF($Q3350*100&lt;=VLOOKUP($O3350,margin_ranges!$A$5:$C$10,3,FALSE)+10,"IN RANGE","ABOVE RANGE"),"BELOW RANGE")</f>
        <v>IN RANGE</v>
      </c>
      <c r="S3350">
        <f>MIN(VLOOKUP($O3350,margin_ranges!$A$5:$D$10,4,FALSE),$P3350*100)</f>
        <v>29.75</v>
      </c>
      <c r="T3350" s="29">
        <f>(1-$S3350/100)/(1-$F3350)-1</f>
        <v>3.5714285714285587E-3</v>
      </c>
      <c r="U3350" s="19" t="str">
        <f>IF(ABS(IFERROR(T3350,0))&gt;0.05,INDEX(margin_ranges!$C$13:$C$16,MATCH($F3350*100,margin_ranges!$B$13:$B$16,1)),"")</f>
        <v/>
      </c>
      <c r="V3350" t="e">
        <f>MIN(VLOOKUP($U3350,margin_ranges!$A$5:$D$10,4,FALSE),$P3350*100)</f>
        <v>#N/A</v>
      </c>
      <c r="Y3350" s="29" t="e">
        <f t="shared" si="52"/>
        <v>#N/A</v>
      </c>
    </row>
    <row r="3351" spans="1:25" x14ac:dyDescent="0.3">
      <c r="A3351" s="8" t="s">
        <v>17</v>
      </c>
      <c r="B3351" s="8" t="s">
        <v>5910</v>
      </c>
      <c r="C3351" s="8" t="s">
        <v>5911</v>
      </c>
      <c r="D3351" s="28" t="s">
        <v>12057</v>
      </c>
      <c r="E3351" s="8" t="s">
        <v>12058</v>
      </c>
      <c r="F3351" s="24">
        <v>0.3</v>
      </c>
      <c r="G3351" s="24">
        <v>0</v>
      </c>
      <c r="H3351" s="25">
        <v>1.0284</v>
      </c>
      <c r="I3351" s="25">
        <v>0.34789999999999999</v>
      </c>
      <c r="J3351" s="15">
        <v>7</v>
      </c>
      <c r="K3351" s="15">
        <v>2</v>
      </c>
      <c r="L3351" s="13">
        <v>0.33829999999999999</v>
      </c>
      <c r="M3351" s="7">
        <v>0.64014373999999996</v>
      </c>
      <c r="N3351" s="26">
        <v>0.3</v>
      </c>
      <c r="O3351" s="27" t="s">
        <v>92</v>
      </c>
      <c r="P3351" s="8">
        <v>0.53135525260000005</v>
      </c>
      <c r="Q3351" s="24">
        <v>0.3</v>
      </c>
      <c r="R3351" t="str">
        <f>IF($Q3351*100&gt;=VLOOKUP($O3351,margin_ranges!$A$5:$C$10,2,FALSE),IF($Q3351*100&lt;=VLOOKUP($O3351,margin_ranges!$A$5:$C$10,3,FALSE)+10,"IN RANGE","ABOVE RANGE"),"BELOW RANGE")</f>
        <v>IN RANGE</v>
      </c>
      <c r="S3351">
        <f>MIN(VLOOKUP($O3351,margin_ranges!$A$5:$D$10,4,FALSE),$P3351*100)</f>
        <v>29.75</v>
      </c>
      <c r="T3351" s="29">
        <f>(1-$S3351/100)/(1-$F3351)-1</f>
        <v>3.5714285714285587E-3</v>
      </c>
      <c r="U3351" s="19" t="str">
        <f>IF(ABS(IFERROR(T3351,0))&gt;0.05,INDEX(margin_ranges!$C$13:$C$16,MATCH($F3351*100,margin_ranges!$B$13:$B$16,1)),"")</f>
        <v/>
      </c>
      <c r="V3351" t="e">
        <f>MIN(VLOOKUP($U3351,margin_ranges!$A$5:$D$10,4,FALSE),$P3351*100)</f>
        <v>#N/A</v>
      </c>
      <c r="Y3351" s="29" t="e">
        <f t="shared" si="52"/>
        <v>#N/A</v>
      </c>
    </row>
    <row r="3352" spans="1:25" x14ac:dyDescent="0.3">
      <c r="A3352" s="8" t="s">
        <v>17</v>
      </c>
      <c r="B3352" s="8" t="s">
        <v>5910</v>
      </c>
      <c r="C3352" s="8" t="s">
        <v>5911</v>
      </c>
      <c r="D3352" s="8" t="s">
        <v>5926</v>
      </c>
      <c r="E3352" s="8" t="s">
        <v>5927</v>
      </c>
      <c r="F3352" s="24">
        <v>0.29999999999999899</v>
      </c>
      <c r="G3352" s="24">
        <v>0</v>
      </c>
      <c r="H3352" s="25">
        <v>23.557700000000001</v>
      </c>
      <c r="I3352" s="25">
        <v>10.112399999999999</v>
      </c>
      <c r="J3352" s="15">
        <v>184</v>
      </c>
      <c r="K3352" s="15">
        <v>55</v>
      </c>
      <c r="L3352" s="13">
        <v>0.42930000000000001</v>
      </c>
      <c r="M3352" s="7">
        <v>0.60620951999999995</v>
      </c>
      <c r="N3352" s="26">
        <v>0.3</v>
      </c>
      <c r="O3352" s="27" t="s">
        <v>92</v>
      </c>
      <c r="P3352" s="8">
        <v>0.50512159339999996</v>
      </c>
      <c r="Q3352" s="24">
        <v>0.3</v>
      </c>
      <c r="R3352" t="str">
        <f>IF($Q3352*100&gt;=VLOOKUP($O3352,margin_ranges!$A$5:$C$10,2,FALSE),IF($Q3352*100&lt;=VLOOKUP($O3352,margin_ranges!$A$5:$C$10,3,FALSE)+10,"IN RANGE","ABOVE RANGE"),"BELOW RANGE")</f>
        <v>IN RANGE</v>
      </c>
      <c r="S3352">
        <f>MIN(VLOOKUP($O3352,margin_ranges!$A$5:$D$10,4,FALSE),$P3352*100)</f>
        <v>29.75</v>
      </c>
      <c r="T3352" s="29">
        <f>(1-$S3352/100)/(1-$F3352)-1</f>
        <v>3.5714285714270044E-3</v>
      </c>
      <c r="U3352" s="19" t="str">
        <f>IF(ABS(IFERROR(T3352,0))&gt;0.05,INDEX(margin_ranges!$C$13:$C$16,MATCH($F3352*100,margin_ranges!$B$13:$B$16,1)),"")</f>
        <v/>
      </c>
      <c r="V3352" t="e">
        <f>MIN(VLOOKUP($U3352,margin_ranges!$A$5:$D$10,4,FALSE),$P3352*100)</f>
        <v>#N/A</v>
      </c>
      <c r="Y3352" s="29" t="e">
        <f t="shared" si="52"/>
        <v>#N/A</v>
      </c>
    </row>
    <row r="3353" spans="1:25" x14ac:dyDescent="0.3">
      <c r="A3353" s="8" t="s">
        <v>17</v>
      </c>
      <c r="B3353" s="8" t="s">
        <v>5910</v>
      </c>
      <c r="C3353" s="8" t="s">
        <v>5911</v>
      </c>
      <c r="D3353" s="8" t="s">
        <v>5920</v>
      </c>
      <c r="E3353" s="8" t="s">
        <v>5921</v>
      </c>
      <c r="F3353" s="24">
        <v>0.25</v>
      </c>
      <c r="G3353" s="24">
        <v>0</v>
      </c>
      <c r="H3353" s="25">
        <v>12.446899999999999</v>
      </c>
      <c r="I3353" s="25">
        <v>2.4539</v>
      </c>
      <c r="J3353" s="15">
        <v>41</v>
      </c>
      <c r="K3353" s="15">
        <v>10</v>
      </c>
      <c r="L3353" s="13">
        <v>0.1971</v>
      </c>
      <c r="M3353" s="7">
        <v>0.55348430999999998</v>
      </c>
      <c r="N3353" s="26">
        <v>0.3</v>
      </c>
      <c r="O3353" s="27" t="s">
        <v>92</v>
      </c>
      <c r="P3353" s="8">
        <v>0.45797921580000001</v>
      </c>
      <c r="Q3353" s="24">
        <v>0.25</v>
      </c>
      <c r="R3353" t="str">
        <f>IF($Q3353*100&gt;=VLOOKUP($O3353,margin_ranges!$A$5:$C$10,2,FALSE),IF($Q3353*100&lt;=VLOOKUP($O3353,margin_ranges!$A$5:$C$10,3,FALSE)+10,"IN RANGE","ABOVE RANGE"),"BELOW RANGE")</f>
        <v>IN RANGE</v>
      </c>
      <c r="S3353">
        <f>MIN(VLOOKUP($O3353,margin_ranges!$A$5:$D$10,4,FALSE),$P3353*100)</f>
        <v>29.75</v>
      </c>
      <c r="T3353" s="29">
        <f>(1-$S3353/100)/(1-$F3353)-1</f>
        <v>-6.3333333333333353E-2</v>
      </c>
      <c r="U3353" s="19" t="str">
        <f>IF(ABS(IFERROR(T3353,0))&gt;0.05,INDEX(margin_ranges!$C$13:$C$16,MATCH($F3353*100,margin_ranges!$B$13:$B$16,1)),"")</f>
        <v>Balanced (Type B)</v>
      </c>
      <c r="V3353">
        <f>MIN(VLOOKUP($U3353,margin_ranges!$A$5:$D$10,4,FALSE),$P3353*100)</f>
        <v>29.75</v>
      </c>
      <c r="Y3353" s="29">
        <f t="shared" si="52"/>
        <v>-6.3333333333333353E-2</v>
      </c>
    </row>
    <row r="3354" spans="1:25" x14ac:dyDescent="0.3">
      <c r="A3354" s="8" t="s">
        <v>17</v>
      </c>
      <c r="B3354" s="8" t="s">
        <v>5910</v>
      </c>
      <c r="C3354" s="8" t="s">
        <v>5911</v>
      </c>
      <c r="D3354" s="8" t="s">
        <v>5918</v>
      </c>
      <c r="E3354" s="8" t="s">
        <v>5919</v>
      </c>
      <c r="F3354" s="24">
        <v>0.249999999999999</v>
      </c>
      <c r="G3354" s="24">
        <v>0</v>
      </c>
      <c r="H3354" s="25">
        <v>12.3376</v>
      </c>
      <c r="I3354" s="25">
        <v>2.4174000000000002</v>
      </c>
      <c r="J3354" s="15">
        <v>50</v>
      </c>
      <c r="K3354" s="15">
        <v>12</v>
      </c>
      <c r="L3354" s="13">
        <v>0.19589999999999999</v>
      </c>
      <c r="M3354" s="7">
        <v>0.68370712</v>
      </c>
      <c r="N3354" s="26">
        <v>0.3</v>
      </c>
      <c r="O3354" s="27" t="s">
        <v>92</v>
      </c>
      <c r="P3354" s="8">
        <v>0.56121562579999995</v>
      </c>
      <c r="Q3354" s="24">
        <v>0.25</v>
      </c>
      <c r="R3354" t="str">
        <f>IF($Q3354*100&gt;=VLOOKUP($O3354,margin_ranges!$A$5:$C$10,2,FALSE),IF($Q3354*100&lt;=VLOOKUP($O3354,margin_ranges!$A$5:$C$10,3,FALSE)+10,"IN RANGE","ABOVE RANGE"),"BELOW RANGE")</f>
        <v>IN RANGE</v>
      </c>
      <c r="S3354">
        <f>MIN(VLOOKUP($O3354,margin_ranges!$A$5:$D$10,4,FALSE),$P3354*100)</f>
        <v>29.75</v>
      </c>
      <c r="T3354" s="29">
        <f>(1-$S3354/100)/(1-$F3354)-1</f>
        <v>-6.3333333333334574E-2</v>
      </c>
      <c r="U3354" s="19" t="str">
        <f>IF(ABS(IFERROR(T3354,0))&gt;0.05,INDEX(margin_ranges!$C$13:$C$16,MATCH($F3354*100,margin_ranges!$B$13:$B$16,1)),"")</f>
        <v>Maximize Fill (Type A+)</v>
      </c>
      <c r="V3354">
        <f>MIN(VLOOKUP($U3354,margin_ranges!$A$5:$D$10,4,FALSE),$P3354*100)</f>
        <v>19.75</v>
      </c>
      <c r="Y3354" s="29">
        <f t="shared" si="52"/>
        <v>6.9999999999998508E-2</v>
      </c>
    </row>
    <row r="3355" spans="1:25" x14ac:dyDescent="0.3">
      <c r="A3355" s="8" t="s">
        <v>17</v>
      </c>
      <c r="B3355" s="8" t="s">
        <v>5910</v>
      </c>
      <c r="C3355" s="8" t="s">
        <v>5911</v>
      </c>
      <c r="D3355" s="8" t="s">
        <v>5922</v>
      </c>
      <c r="E3355" s="8" t="s">
        <v>5923</v>
      </c>
      <c r="F3355" s="24">
        <v>0.249999999999999</v>
      </c>
      <c r="G3355" s="24">
        <v>0</v>
      </c>
      <c r="H3355" s="25">
        <v>12.3169</v>
      </c>
      <c r="I3355" s="25">
        <v>3.5666000000000002</v>
      </c>
      <c r="J3355" s="15">
        <v>65</v>
      </c>
      <c r="K3355" s="15">
        <v>16</v>
      </c>
      <c r="L3355" s="13">
        <v>0.28960000000000002</v>
      </c>
      <c r="M3355" s="7">
        <v>0.61203812999999996</v>
      </c>
      <c r="N3355" s="26">
        <v>0.3</v>
      </c>
      <c r="O3355" s="27" t="s">
        <v>92</v>
      </c>
      <c r="P3355" s="8">
        <v>0.50983446170000002</v>
      </c>
      <c r="Q3355" s="24">
        <v>0.25</v>
      </c>
      <c r="R3355" t="str">
        <f>IF($Q3355*100&gt;=VLOOKUP($O3355,margin_ranges!$A$5:$C$10,2,FALSE),IF($Q3355*100&lt;=VLOOKUP($O3355,margin_ranges!$A$5:$C$10,3,FALSE)+10,"IN RANGE","ABOVE RANGE"),"BELOW RANGE")</f>
        <v>IN RANGE</v>
      </c>
      <c r="S3355">
        <f>MIN(VLOOKUP($O3355,margin_ranges!$A$5:$D$10,4,FALSE),$P3355*100)</f>
        <v>29.75</v>
      </c>
      <c r="T3355" s="29">
        <f>(1-$S3355/100)/(1-$F3355)-1</f>
        <v>-6.3333333333334574E-2</v>
      </c>
      <c r="U3355" s="19" t="str">
        <f>IF(ABS(IFERROR(T3355,0))&gt;0.05,INDEX(margin_ranges!$C$13:$C$16,MATCH($F3355*100,margin_ranges!$B$13:$B$16,1)),"")</f>
        <v>Maximize Fill (Type A+)</v>
      </c>
      <c r="V3355">
        <f>MIN(VLOOKUP($U3355,margin_ranges!$A$5:$D$10,4,FALSE),$P3355*100)</f>
        <v>19.75</v>
      </c>
      <c r="Y3355" s="29">
        <f t="shared" si="52"/>
        <v>6.9999999999998508E-2</v>
      </c>
    </row>
    <row r="3356" spans="1:25" x14ac:dyDescent="0.3">
      <c r="A3356" s="8" t="s">
        <v>35</v>
      </c>
      <c r="B3356" s="8" t="s">
        <v>5928</v>
      </c>
      <c r="C3356" s="8" t="s">
        <v>34</v>
      </c>
      <c r="D3356" s="28" t="s">
        <v>34</v>
      </c>
      <c r="E3356" s="8"/>
      <c r="F3356" s="24">
        <v>0.33999999999999903</v>
      </c>
      <c r="G3356" s="24">
        <v>1</v>
      </c>
      <c r="H3356" s="25">
        <v>1402.3239000000001</v>
      </c>
      <c r="I3356" s="25">
        <v>233.02670000000001</v>
      </c>
      <c r="J3356" s="15">
        <v>2026</v>
      </c>
      <c r="K3356" s="15">
        <v>615</v>
      </c>
      <c r="L3356" s="13">
        <v>0.16619999999999999</v>
      </c>
      <c r="M3356" s="7">
        <v>0.28986479999999998</v>
      </c>
      <c r="N3356" s="26">
        <v>0.01</v>
      </c>
      <c r="O3356" s="27"/>
      <c r="P3356" s="8">
        <v>0.96550115830000005</v>
      </c>
      <c r="Q3356" s="24">
        <v>0.34</v>
      </c>
      <c r="R3356" t="e">
        <f>IF($Q3356*100&gt;=VLOOKUP($O3356,margin_ranges!$A$5:$C$10,2,FALSE),IF($Q3356*100&lt;=VLOOKUP($O3356,margin_ranges!$A$5:$C$10,3,FALSE)+10,"IN RANGE","ABOVE RANGE"),"BELOW RANGE")</f>
        <v>#N/A</v>
      </c>
      <c r="S3356" t="e">
        <f>MIN(VLOOKUP($O3356,margin_ranges!$A$5:$D$10,4,FALSE),$P3356*100)</f>
        <v>#N/A</v>
      </c>
      <c r="T3356" s="29" t="e">
        <f>(1-$S3356/100)/(1-$F3356)-1</f>
        <v>#N/A</v>
      </c>
      <c r="U3356" s="19" t="str">
        <f>IF(ABS(IFERROR(T3356,0))&gt;0.05,INDEX(margin_ranges!$C$13:$C$16,MATCH($F3356*100,margin_ranges!$B$13:$B$16,1)),"")</f>
        <v/>
      </c>
      <c r="V3356" t="e">
        <f>MIN(VLOOKUP($U3356,margin_ranges!$A$5:$D$10,4,FALSE),$P3356*100)</f>
        <v>#N/A</v>
      </c>
      <c r="Y3356" s="29" t="e">
        <f t="shared" si="52"/>
        <v>#N/A</v>
      </c>
    </row>
    <row r="3357" spans="1:25" x14ac:dyDescent="0.3">
      <c r="A3357" s="8" t="s">
        <v>33</v>
      </c>
      <c r="B3357" s="8" t="s">
        <v>5928</v>
      </c>
      <c r="C3357" s="8" t="s">
        <v>5929</v>
      </c>
      <c r="D3357" s="8" t="s">
        <v>34</v>
      </c>
      <c r="E3357" s="8"/>
      <c r="F3357" s="24">
        <v>0.33999999999999903</v>
      </c>
      <c r="G3357" s="24">
        <v>1</v>
      </c>
      <c r="H3357" s="25">
        <v>1402.3239000000001</v>
      </c>
      <c r="I3357" s="25">
        <v>233.02670000000001</v>
      </c>
      <c r="J3357" s="15">
        <v>2026</v>
      </c>
      <c r="K3357" s="15">
        <v>615</v>
      </c>
      <c r="L3357" s="13">
        <v>0.16619999999999999</v>
      </c>
      <c r="M3357" s="7">
        <v>0.28986479999999998</v>
      </c>
      <c r="N3357" s="26">
        <v>0.01</v>
      </c>
      <c r="O3357" s="27"/>
      <c r="P3357" s="8">
        <v>0.96550115830000005</v>
      </c>
      <c r="Q3357" s="24">
        <v>0.34</v>
      </c>
      <c r="R3357" t="e">
        <f>IF($Q3357*100&gt;=VLOOKUP($O3357,margin_ranges!$A$5:$C$10,2,FALSE),IF($Q3357*100&lt;=VLOOKUP($O3357,margin_ranges!$A$5:$C$10,3,FALSE)+10,"IN RANGE","ABOVE RANGE"),"BELOW RANGE")</f>
        <v>#N/A</v>
      </c>
      <c r="S3357" t="e">
        <f>MIN(VLOOKUP($O3357,margin_ranges!$A$5:$D$10,4,FALSE),$P3357*100)</f>
        <v>#N/A</v>
      </c>
      <c r="T3357" s="29" t="e">
        <f>(1-$S3357/100)/(1-$F3357)-1</f>
        <v>#N/A</v>
      </c>
      <c r="U3357" s="19" t="str">
        <f>IF(ABS(IFERROR(T3357,0))&gt;0.05,INDEX(margin_ranges!$C$13:$C$16,MATCH($F3357*100,margin_ranges!$B$13:$B$16,1)),"")</f>
        <v/>
      </c>
      <c r="V3357" t="e">
        <f>MIN(VLOOKUP($U3357,margin_ranges!$A$5:$D$10,4,FALSE),$P3357*100)</f>
        <v>#N/A</v>
      </c>
      <c r="Y3357" s="29" t="e">
        <f t="shared" si="52"/>
        <v>#N/A</v>
      </c>
    </row>
    <row r="3358" spans="1:25" x14ac:dyDescent="0.3">
      <c r="A3358" s="8" t="s">
        <v>17</v>
      </c>
      <c r="B3358" s="8" t="s">
        <v>5928</v>
      </c>
      <c r="C3358" s="8" t="s">
        <v>5929</v>
      </c>
      <c r="D3358" s="8" t="s">
        <v>5932</v>
      </c>
      <c r="E3358" s="8" t="s">
        <v>5933</v>
      </c>
      <c r="F3358" s="24">
        <v>0.34</v>
      </c>
      <c r="G3358" s="24">
        <v>1</v>
      </c>
      <c r="H3358" s="25">
        <v>402.91210000000001</v>
      </c>
      <c r="I3358" s="25">
        <v>66.054000000000002</v>
      </c>
      <c r="J3358" s="15">
        <v>510</v>
      </c>
      <c r="K3358" s="15">
        <v>155</v>
      </c>
      <c r="L3358" s="13">
        <v>0.16389999999999999</v>
      </c>
      <c r="M3358" s="7">
        <v>0.25740044000000001</v>
      </c>
      <c r="N3358" s="26">
        <v>0.01</v>
      </c>
      <c r="O3358" s="27" t="s">
        <v>22</v>
      </c>
      <c r="P3358" s="8">
        <v>0.96115002729999999</v>
      </c>
      <c r="Q3358" s="24">
        <v>0.34</v>
      </c>
      <c r="R3358" t="str">
        <f>IF($Q3358*100&gt;=VLOOKUP($O3358,margin_ranges!$A$5:$C$10,2,FALSE),IF($Q3358*100&lt;=VLOOKUP($O3358,margin_ranges!$A$5:$C$10,3,FALSE)+10,"IN RANGE","ABOVE RANGE"),"BELOW RANGE")</f>
        <v>IN RANGE</v>
      </c>
      <c r="S3358">
        <f>MIN(VLOOKUP($O3358,margin_ranges!$A$5:$D$10,4,FALSE),$P3358*100)</f>
        <v>29.75</v>
      </c>
      <c r="T3358" s="29">
        <f>(1-$S3358/100)/(1-$F3358)-1</f>
        <v>6.4393939393939448E-2</v>
      </c>
      <c r="U3358" s="19" t="str">
        <f>IF(ABS(IFERROR(T3358,0))&gt;0.05,INDEX(margin_ranges!$C$13:$C$16,MATCH($F3358*100,margin_ranges!$B$13:$B$16,1)),"")</f>
        <v>Balanced (Type B)</v>
      </c>
      <c r="V3358">
        <f>MIN(VLOOKUP($U3358,margin_ranges!$A$5:$D$10,4,FALSE),$P3358*100)</f>
        <v>29.75</v>
      </c>
      <c r="Y3358" s="29">
        <f t="shared" si="52"/>
        <v>6.4393939393939448E-2</v>
      </c>
    </row>
    <row r="3359" spans="1:25" x14ac:dyDescent="0.3">
      <c r="A3359" s="8" t="s">
        <v>17</v>
      </c>
      <c r="B3359" s="8" t="s">
        <v>5928</v>
      </c>
      <c r="C3359" s="8" t="s">
        <v>5929</v>
      </c>
      <c r="D3359" s="8" t="s">
        <v>5934</v>
      </c>
      <c r="E3359" s="8" t="s">
        <v>5935</v>
      </c>
      <c r="F3359" s="24">
        <v>0.34</v>
      </c>
      <c r="G3359" s="24">
        <v>1</v>
      </c>
      <c r="H3359" s="25">
        <v>220.37260000000001</v>
      </c>
      <c r="I3359" s="25">
        <v>23.875900000000001</v>
      </c>
      <c r="J3359" s="15">
        <v>265</v>
      </c>
      <c r="K3359" s="15">
        <v>80</v>
      </c>
      <c r="L3359" s="13">
        <v>0.10829999999999999</v>
      </c>
      <c r="M3359" s="7">
        <v>0.36974409000000003</v>
      </c>
      <c r="N3359" s="26">
        <v>0.01</v>
      </c>
      <c r="O3359" s="27" t="s">
        <v>22</v>
      </c>
      <c r="P3359" s="8">
        <v>0.97295426699999998</v>
      </c>
      <c r="Q3359" s="24">
        <v>0.34</v>
      </c>
      <c r="R3359" t="str">
        <f>IF($Q3359*100&gt;=VLOOKUP($O3359,margin_ranges!$A$5:$C$10,2,FALSE),IF($Q3359*100&lt;=VLOOKUP($O3359,margin_ranges!$A$5:$C$10,3,FALSE)+10,"IN RANGE","ABOVE RANGE"),"BELOW RANGE")</f>
        <v>IN RANGE</v>
      </c>
      <c r="S3359">
        <f>MIN(VLOOKUP($O3359,margin_ranges!$A$5:$D$10,4,FALSE),$P3359*100)</f>
        <v>29.75</v>
      </c>
      <c r="T3359" s="29">
        <f>(1-$S3359/100)/(1-$F3359)-1</f>
        <v>6.4393939393939448E-2</v>
      </c>
      <c r="U3359" s="19" t="str">
        <f>IF(ABS(IFERROR(T3359,0))&gt;0.05,INDEX(margin_ranges!$C$13:$C$16,MATCH($F3359*100,margin_ranges!$B$13:$B$16,1)),"")</f>
        <v>Balanced (Type B)</v>
      </c>
      <c r="V3359">
        <f>MIN(VLOOKUP($U3359,margin_ranges!$A$5:$D$10,4,FALSE),$P3359*100)</f>
        <v>29.75</v>
      </c>
      <c r="Y3359" s="29">
        <f t="shared" si="52"/>
        <v>6.4393939393939448E-2</v>
      </c>
    </row>
    <row r="3360" spans="1:25" x14ac:dyDescent="0.3">
      <c r="A3360" s="8" t="s">
        <v>17</v>
      </c>
      <c r="B3360" s="8" t="s">
        <v>5928</v>
      </c>
      <c r="C3360" s="8" t="s">
        <v>5929</v>
      </c>
      <c r="D3360" s="8" t="s">
        <v>5930</v>
      </c>
      <c r="E3360" s="8" t="s">
        <v>5931</v>
      </c>
      <c r="F3360" s="24">
        <v>0.33999999999999903</v>
      </c>
      <c r="G3360" s="24">
        <v>1</v>
      </c>
      <c r="H3360" s="25">
        <v>779.03920000000005</v>
      </c>
      <c r="I3360" s="25">
        <v>143.09690000000001</v>
      </c>
      <c r="J3360" s="15">
        <v>1251</v>
      </c>
      <c r="K3360" s="15">
        <v>380</v>
      </c>
      <c r="L3360" s="13">
        <v>0.1837</v>
      </c>
      <c r="M3360" s="7">
        <v>0.29152253</v>
      </c>
      <c r="N3360" s="26">
        <v>0.01</v>
      </c>
      <c r="O3360" s="27" t="s">
        <v>22</v>
      </c>
      <c r="P3360" s="8">
        <v>0.96569733339999997</v>
      </c>
      <c r="Q3360" s="24">
        <v>0.34</v>
      </c>
      <c r="R3360" t="str">
        <f>IF($Q3360*100&gt;=VLOOKUP($O3360,margin_ranges!$A$5:$C$10,2,FALSE),IF($Q3360*100&lt;=VLOOKUP($O3360,margin_ranges!$A$5:$C$10,3,FALSE)+10,"IN RANGE","ABOVE RANGE"),"BELOW RANGE")</f>
        <v>IN RANGE</v>
      </c>
      <c r="S3360">
        <f>MIN(VLOOKUP($O3360,margin_ranges!$A$5:$D$10,4,FALSE),$P3360*100)</f>
        <v>29.75</v>
      </c>
      <c r="T3360" s="29">
        <f>(1-$S3360/100)/(1-$F3360)-1</f>
        <v>6.4393939393937671E-2</v>
      </c>
      <c r="U3360" s="19" t="str">
        <f>IF(ABS(IFERROR(T3360,0))&gt;0.05,INDEX(margin_ranges!$C$13:$C$16,MATCH($F3360*100,margin_ranges!$B$13:$B$16,1)),"")</f>
        <v>Balanced (Type B)</v>
      </c>
      <c r="V3360">
        <f>MIN(VLOOKUP($U3360,margin_ranges!$A$5:$D$10,4,FALSE),$P3360*100)</f>
        <v>29.75</v>
      </c>
      <c r="Y3360" s="29">
        <f t="shared" si="52"/>
        <v>6.4393939393937671E-2</v>
      </c>
    </row>
    <row r="3361" spans="1:25" x14ac:dyDescent="0.3">
      <c r="A3361" s="8" t="s">
        <v>35</v>
      </c>
      <c r="B3361" s="8" t="s">
        <v>5936</v>
      </c>
      <c r="C3361" s="8" t="s">
        <v>34</v>
      </c>
      <c r="D3361" s="8" t="s">
        <v>34</v>
      </c>
      <c r="E3361" s="8"/>
      <c r="F3361" s="24">
        <v>0.24318949662223799</v>
      </c>
      <c r="G3361" s="24">
        <v>0.99553628999999999</v>
      </c>
      <c r="H3361" s="25">
        <v>3871.9077000000002</v>
      </c>
      <c r="I3361" s="25">
        <v>821.62459999999999</v>
      </c>
      <c r="J3361" s="15">
        <v>12279</v>
      </c>
      <c r="K3361" s="15">
        <v>3027</v>
      </c>
      <c r="L3361" s="13">
        <v>0.2122</v>
      </c>
      <c r="M3361" s="7">
        <v>0.49814134999999998</v>
      </c>
      <c r="N3361" s="26">
        <v>0.33982699999999999</v>
      </c>
      <c r="O3361" s="27"/>
      <c r="P3361" s="8">
        <v>0.31781009269999999</v>
      </c>
      <c r="Q3361" s="24">
        <v>0.2432</v>
      </c>
      <c r="R3361" t="e">
        <f>IF($Q3361*100&gt;=VLOOKUP($O3361,margin_ranges!$A$5:$C$10,2,FALSE),IF($Q3361*100&lt;=VLOOKUP($O3361,margin_ranges!$A$5:$C$10,3,FALSE)+10,"IN RANGE","ABOVE RANGE"),"BELOW RANGE")</f>
        <v>#N/A</v>
      </c>
      <c r="S3361" t="e">
        <f>MIN(VLOOKUP($O3361,margin_ranges!$A$5:$D$10,4,FALSE),$P3361*100)</f>
        <v>#N/A</v>
      </c>
      <c r="T3361" s="29" t="e">
        <f>(1-$S3361/100)/(1-$F3361)-1</f>
        <v>#N/A</v>
      </c>
      <c r="U3361" s="19" t="str">
        <f>IF(ABS(IFERROR(T3361,0))&gt;0.05,INDEX(margin_ranges!$C$13:$C$16,MATCH($F3361*100,margin_ranges!$B$13:$B$16,1)),"")</f>
        <v/>
      </c>
      <c r="V3361" t="e">
        <f>MIN(VLOOKUP($U3361,margin_ranges!$A$5:$D$10,4,FALSE),$P3361*100)</f>
        <v>#N/A</v>
      </c>
      <c r="Y3361" s="29" t="e">
        <f t="shared" si="52"/>
        <v>#N/A</v>
      </c>
    </row>
    <row r="3362" spans="1:25" x14ac:dyDescent="0.3">
      <c r="A3362" s="8" t="s">
        <v>33</v>
      </c>
      <c r="B3362" s="8" t="s">
        <v>5936</v>
      </c>
      <c r="C3362" s="8" t="s">
        <v>5937</v>
      </c>
      <c r="D3362" s="8" t="s">
        <v>34</v>
      </c>
      <c r="E3362" s="8"/>
      <c r="F3362" s="24">
        <v>0.24318949662223799</v>
      </c>
      <c r="G3362" s="24">
        <v>0.99553628999999999</v>
      </c>
      <c r="H3362" s="25">
        <v>3871.9077000000002</v>
      </c>
      <c r="I3362" s="25">
        <v>821.62459999999999</v>
      </c>
      <c r="J3362" s="15">
        <v>12279</v>
      </c>
      <c r="K3362" s="15">
        <v>3027</v>
      </c>
      <c r="L3362" s="13">
        <v>0.2122</v>
      </c>
      <c r="M3362" s="7">
        <v>0.49814134999999998</v>
      </c>
      <c r="N3362" s="26">
        <v>0.33982699999999999</v>
      </c>
      <c r="O3362" s="27"/>
      <c r="P3362" s="8">
        <v>0.31781009269999999</v>
      </c>
      <c r="Q3362" s="24">
        <v>0.2432</v>
      </c>
      <c r="R3362" t="e">
        <f>IF($Q3362*100&gt;=VLOOKUP($O3362,margin_ranges!$A$5:$C$10,2,FALSE),IF($Q3362*100&lt;=VLOOKUP($O3362,margin_ranges!$A$5:$C$10,3,FALSE)+10,"IN RANGE","ABOVE RANGE"),"BELOW RANGE")</f>
        <v>#N/A</v>
      </c>
      <c r="S3362" t="e">
        <f>MIN(VLOOKUP($O3362,margin_ranges!$A$5:$D$10,4,FALSE),$P3362*100)</f>
        <v>#N/A</v>
      </c>
      <c r="T3362" s="29" t="e">
        <f>(1-$S3362/100)/(1-$F3362)-1</f>
        <v>#N/A</v>
      </c>
      <c r="U3362" s="19" t="str">
        <f>IF(ABS(IFERROR(T3362,0))&gt;0.05,INDEX(margin_ranges!$C$13:$C$16,MATCH($F3362*100,margin_ranges!$B$13:$B$16,1)),"")</f>
        <v/>
      </c>
      <c r="V3362" t="e">
        <f>MIN(VLOOKUP($U3362,margin_ranges!$A$5:$D$10,4,FALSE),$P3362*100)</f>
        <v>#N/A</v>
      </c>
      <c r="Y3362" s="29" t="e">
        <f t="shared" si="52"/>
        <v>#N/A</v>
      </c>
    </row>
    <row r="3363" spans="1:25" x14ac:dyDescent="0.3">
      <c r="A3363" s="8" t="s">
        <v>17</v>
      </c>
      <c r="B3363" s="8" t="s">
        <v>5936</v>
      </c>
      <c r="C3363" s="8" t="s">
        <v>5937</v>
      </c>
      <c r="D3363" s="8" t="s">
        <v>5962</v>
      </c>
      <c r="E3363" s="8" t="s">
        <v>5963</v>
      </c>
      <c r="F3363" s="24">
        <v>0.33999999999999903</v>
      </c>
      <c r="G3363" s="24">
        <v>0</v>
      </c>
      <c r="H3363" s="25">
        <v>1.3854</v>
      </c>
      <c r="I3363" s="25">
        <v>0.33429999999999999</v>
      </c>
      <c r="J3363" s="15">
        <v>9</v>
      </c>
      <c r="K3363" s="15">
        <v>3</v>
      </c>
      <c r="L3363" s="13">
        <v>0.24129999999999999</v>
      </c>
      <c r="M3363" s="7">
        <v>0.92213674999999995</v>
      </c>
      <c r="N3363" s="26">
        <v>0.4</v>
      </c>
      <c r="O3363" s="27" t="s">
        <v>22</v>
      </c>
      <c r="P3363" s="8">
        <v>0.56622485870000006</v>
      </c>
      <c r="Q3363" s="24">
        <v>0.34</v>
      </c>
      <c r="R3363" t="str">
        <f>IF($Q3363*100&gt;=VLOOKUP($O3363,margin_ranges!$A$5:$C$10,2,FALSE),IF($Q3363*100&lt;=VLOOKUP($O3363,margin_ranges!$A$5:$C$10,3,FALSE)+10,"IN RANGE","ABOVE RANGE"),"BELOW RANGE")</f>
        <v>IN RANGE</v>
      </c>
      <c r="S3363">
        <f>MIN(VLOOKUP($O3363,margin_ranges!$A$5:$D$10,4,FALSE),$P3363*100)</f>
        <v>29.75</v>
      </c>
      <c r="T3363" s="29">
        <f>(1-$S3363/100)/(1-$F3363)-1</f>
        <v>6.4393939393937671E-2</v>
      </c>
      <c r="U3363" s="19" t="str">
        <f>IF(ABS(IFERROR(T3363,0))&gt;0.05,INDEX(margin_ranges!$C$13:$C$16,MATCH($F3363*100,margin_ranges!$B$13:$B$16,1)),"")</f>
        <v>Balanced (Type B)</v>
      </c>
      <c r="V3363">
        <f>MIN(VLOOKUP($U3363,margin_ranges!$A$5:$D$10,4,FALSE),$P3363*100)</f>
        <v>29.75</v>
      </c>
      <c r="Y3363" s="29">
        <f t="shared" si="52"/>
        <v>6.4393939393937671E-2</v>
      </c>
    </row>
    <row r="3364" spans="1:25" x14ac:dyDescent="0.3">
      <c r="A3364" s="8" t="s">
        <v>17</v>
      </c>
      <c r="B3364" s="8" t="s">
        <v>5936</v>
      </c>
      <c r="C3364" s="8" t="s">
        <v>5937</v>
      </c>
      <c r="D3364" s="8" t="s">
        <v>5968</v>
      </c>
      <c r="E3364" s="8" t="s">
        <v>5969</v>
      </c>
      <c r="F3364" s="24">
        <v>0.16027620888891</v>
      </c>
      <c r="G3364" s="24">
        <v>1</v>
      </c>
      <c r="H3364" s="25">
        <v>193.3449</v>
      </c>
      <c r="I3364" s="25">
        <v>27.057600000000001</v>
      </c>
      <c r="J3364" s="15">
        <v>677</v>
      </c>
      <c r="K3364" s="15">
        <v>108</v>
      </c>
      <c r="L3364" s="13">
        <v>0.1399</v>
      </c>
      <c r="M3364" s="7">
        <v>0.83360743999999998</v>
      </c>
      <c r="N3364" s="26">
        <v>0.7</v>
      </c>
      <c r="O3364" s="27" t="s">
        <v>92</v>
      </c>
      <c r="P3364" s="8">
        <v>0.16027620889999999</v>
      </c>
      <c r="Q3364" s="24">
        <v>0.2</v>
      </c>
      <c r="R3364" t="str">
        <f>IF($Q3364*100&gt;=VLOOKUP($O3364,margin_ranges!$A$5:$C$10,2,FALSE),IF($Q3364*100&lt;=VLOOKUP($O3364,margin_ranges!$A$5:$C$10,3,FALSE)+10,"IN RANGE","ABOVE RANGE"),"BELOW RANGE")</f>
        <v>IN RANGE</v>
      </c>
      <c r="S3364">
        <f>MIN(VLOOKUP($O3364,margin_ranges!$A$5:$D$10,4,FALSE),$P3364*100)</f>
        <v>16.027620889999998</v>
      </c>
      <c r="T3364" s="29">
        <f>(1-$S3364/100)/(1-$F3364)-1</f>
        <v>-1.320665798942855E-11</v>
      </c>
      <c r="U3364" s="19" t="str">
        <f>IF(ABS(IFERROR(T3364,0))&gt;0.05,INDEX(margin_ranges!$C$13:$C$16,MATCH($F3364*100,margin_ranges!$B$13:$B$16,1)),"")</f>
        <v/>
      </c>
      <c r="V3364" t="e">
        <f>MIN(VLOOKUP($U3364,margin_ranges!$A$5:$D$10,4,FALSE),$P3364*100)</f>
        <v>#N/A</v>
      </c>
      <c r="Y3364" s="29" t="e">
        <f t="shared" si="52"/>
        <v>#N/A</v>
      </c>
    </row>
    <row r="3365" spans="1:25" x14ac:dyDescent="0.3">
      <c r="A3365" s="8" t="s">
        <v>17</v>
      </c>
      <c r="B3365" s="8" t="s">
        <v>5936</v>
      </c>
      <c r="C3365" s="8" t="s">
        <v>5937</v>
      </c>
      <c r="D3365" s="8" t="s">
        <v>5960</v>
      </c>
      <c r="E3365" s="8" t="s">
        <v>5961</v>
      </c>
      <c r="F3365" s="24">
        <v>0.19999999999999901</v>
      </c>
      <c r="G3365" s="24">
        <v>1</v>
      </c>
      <c r="H3365" s="25">
        <v>253.40309999999999</v>
      </c>
      <c r="I3365" s="25">
        <v>39.285699999999999</v>
      </c>
      <c r="J3365" s="15">
        <v>1040</v>
      </c>
      <c r="K3365" s="15">
        <v>215</v>
      </c>
      <c r="L3365" s="13">
        <v>0.155</v>
      </c>
      <c r="M3365" s="7">
        <v>0.88254473</v>
      </c>
      <c r="N3365" s="26">
        <v>0.7</v>
      </c>
      <c r="O3365" s="27" t="s">
        <v>92</v>
      </c>
      <c r="P3365" s="8">
        <v>0.2068390662</v>
      </c>
      <c r="Q3365" s="24">
        <v>0.2</v>
      </c>
      <c r="R3365" t="str">
        <f>IF($Q3365*100&gt;=VLOOKUP($O3365,margin_ranges!$A$5:$C$10,2,FALSE),IF($Q3365*100&lt;=VLOOKUP($O3365,margin_ranges!$A$5:$C$10,3,FALSE)+10,"IN RANGE","ABOVE RANGE"),"BELOW RANGE")</f>
        <v>IN RANGE</v>
      </c>
      <c r="S3365">
        <f>MIN(VLOOKUP($O3365,margin_ranges!$A$5:$D$10,4,FALSE),$P3365*100)</f>
        <v>20.683906620000002</v>
      </c>
      <c r="T3365" s="29">
        <f>(1-$S3365/100)/(1-$F3365)-1</f>
        <v>-8.5488327500011785E-3</v>
      </c>
      <c r="U3365" s="19" t="str">
        <f>IF(ABS(IFERROR(T3365,0))&gt;0.05,INDEX(margin_ranges!$C$13:$C$16,MATCH($F3365*100,margin_ranges!$B$13:$B$16,1)),"")</f>
        <v/>
      </c>
      <c r="V3365" t="e">
        <f>MIN(VLOOKUP($U3365,margin_ranges!$A$5:$D$10,4,FALSE),$P3365*100)</f>
        <v>#N/A</v>
      </c>
      <c r="Y3365" s="29" t="e">
        <f t="shared" si="52"/>
        <v>#N/A</v>
      </c>
    </row>
    <row r="3366" spans="1:25" x14ac:dyDescent="0.3">
      <c r="A3366" s="8" t="s">
        <v>17</v>
      </c>
      <c r="B3366" s="8" t="s">
        <v>5936</v>
      </c>
      <c r="C3366" s="8" t="s">
        <v>5937</v>
      </c>
      <c r="D3366" s="8" t="s">
        <v>5944</v>
      </c>
      <c r="E3366" s="8" t="s">
        <v>5945</v>
      </c>
      <c r="F3366" s="24">
        <v>0.2</v>
      </c>
      <c r="G3366" s="24">
        <v>1</v>
      </c>
      <c r="H3366" s="25">
        <v>238.54689999999999</v>
      </c>
      <c r="I3366" s="25">
        <v>35.287500000000001</v>
      </c>
      <c r="J3366" s="15">
        <v>935</v>
      </c>
      <c r="K3366" s="15">
        <v>191</v>
      </c>
      <c r="L3366" s="13">
        <v>0.1479</v>
      </c>
      <c r="M3366" s="7">
        <v>0.88350266</v>
      </c>
      <c r="N3366" s="26">
        <v>0.7</v>
      </c>
      <c r="O3366" s="27" t="s">
        <v>92</v>
      </c>
      <c r="P3366" s="8">
        <v>0.20769904350000001</v>
      </c>
      <c r="Q3366" s="24">
        <v>0.2</v>
      </c>
      <c r="R3366" t="str">
        <f>IF($Q3366*100&gt;=VLOOKUP($O3366,margin_ranges!$A$5:$C$10,2,FALSE),IF($Q3366*100&lt;=VLOOKUP($O3366,margin_ranges!$A$5:$C$10,3,FALSE)+10,"IN RANGE","ABOVE RANGE"),"BELOW RANGE")</f>
        <v>IN RANGE</v>
      </c>
      <c r="S3366">
        <f>MIN(VLOOKUP($O3366,margin_ranges!$A$5:$D$10,4,FALSE),$P3366*100)</f>
        <v>20.769904350000001</v>
      </c>
      <c r="T3366" s="29">
        <f>(1-$S3366/100)/(1-$F3366)-1</f>
        <v>-9.6238043750001001E-3</v>
      </c>
      <c r="U3366" s="19" t="str">
        <f>IF(ABS(IFERROR(T3366,0))&gt;0.05,INDEX(margin_ranges!$C$13:$C$16,MATCH($F3366*100,margin_ranges!$B$13:$B$16,1)),"")</f>
        <v/>
      </c>
      <c r="V3366" t="e">
        <f>MIN(VLOOKUP($U3366,margin_ranges!$A$5:$D$10,4,FALSE),$P3366*100)</f>
        <v>#N/A</v>
      </c>
      <c r="Y3366" s="29" t="e">
        <f t="shared" si="52"/>
        <v>#N/A</v>
      </c>
    </row>
    <row r="3367" spans="1:25" x14ac:dyDescent="0.3">
      <c r="A3367" s="8" t="s">
        <v>17</v>
      </c>
      <c r="B3367" s="8" t="s">
        <v>5936</v>
      </c>
      <c r="C3367" s="8" t="s">
        <v>5937</v>
      </c>
      <c r="D3367" s="8" t="s">
        <v>5942</v>
      </c>
      <c r="E3367" s="8" t="s">
        <v>5943</v>
      </c>
      <c r="F3367" s="24">
        <v>0.28999999999999998</v>
      </c>
      <c r="G3367" s="24">
        <v>0</v>
      </c>
      <c r="H3367" s="25">
        <v>1.3866000000000001</v>
      </c>
      <c r="I3367" s="25">
        <v>0.31009999999999999</v>
      </c>
      <c r="J3367" s="15">
        <v>8</v>
      </c>
      <c r="K3367" s="15">
        <v>2</v>
      </c>
      <c r="L3367" s="13">
        <v>0.22370000000000001</v>
      </c>
      <c r="M3367" s="7">
        <v>0.88226623999999998</v>
      </c>
      <c r="N3367" s="26">
        <v>0.4</v>
      </c>
      <c r="O3367" s="27" t="s">
        <v>22</v>
      </c>
      <c r="P3367" s="8">
        <v>0.54662211549999995</v>
      </c>
      <c r="Q3367" s="24">
        <v>0.28999999999999998</v>
      </c>
      <c r="R3367" t="str">
        <f>IF($Q3367*100&gt;=VLOOKUP($O3367,margin_ranges!$A$5:$C$10,2,FALSE),IF($Q3367*100&lt;=VLOOKUP($O3367,margin_ranges!$A$5:$C$10,3,FALSE)+10,"IN RANGE","ABOVE RANGE"),"BELOW RANGE")</f>
        <v>IN RANGE</v>
      </c>
      <c r="S3367">
        <f>MIN(VLOOKUP($O3367,margin_ranges!$A$5:$D$10,4,FALSE),$P3367*100)</f>
        <v>29.75</v>
      </c>
      <c r="T3367" s="29">
        <f>(1-$S3367/100)/(1-$F3367)-1</f>
        <v>-1.0563380281690127E-2</v>
      </c>
      <c r="U3367" s="19" t="str">
        <f>IF(ABS(IFERROR(T3367,0))&gt;0.05,INDEX(margin_ranges!$C$13:$C$16,MATCH($F3367*100,margin_ranges!$B$13:$B$16,1)),"")</f>
        <v/>
      </c>
      <c r="V3367" t="e">
        <f>MIN(VLOOKUP($U3367,margin_ranges!$A$5:$D$10,4,FALSE),$P3367*100)</f>
        <v>#N/A</v>
      </c>
      <c r="Y3367" s="29" t="e">
        <f t="shared" si="52"/>
        <v>#N/A</v>
      </c>
    </row>
    <row r="3368" spans="1:25" x14ac:dyDescent="0.3">
      <c r="A3368" s="8" t="s">
        <v>17</v>
      </c>
      <c r="B3368" s="8" t="s">
        <v>5936</v>
      </c>
      <c r="C3368" s="8" t="s">
        <v>5937</v>
      </c>
      <c r="D3368" s="8" t="s">
        <v>5950</v>
      </c>
      <c r="E3368" s="8" t="s">
        <v>5951</v>
      </c>
      <c r="F3368" s="24">
        <v>0.28999999999999998</v>
      </c>
      <c r="G3368" s="24">
        <v>0</v>
      </c>
      <c r="H3368" s="25">
        <v>1.3841000000000001</v>
      </c>
      <c r="I3368" s="25">
        <v>0.36659999999999998</v>
      </c>
      <c r="J3368" s="15">
        <v>9</v>
      </c>
      <c r="K3368" s="15">
        <v>2</v>
      </c>
      <c r="L3368" s="13">
        <v>0.26479999999999998</v>
      </c>
      <c r="M3368" s="7">
        <v>0.84271238999999998</v>
      </c>
      <c r="N3368" s="26">
        <v>0.4</v>
      </c>
      <c r="O3368" s="27" t="s">
        <v>22</v>
      </c>
      <c r="P3368" s="8">
        <v>0.52534221240000001</v>
      </c>
      <c r="Q3368" s="24">
        <v>0.28999999999999998</v>
      </c>
      <c r="R3368" t="str">
        <f>IF($Q3368*100&gt;=VLOOKUP($O3368,margin_ranges!$A$5:$C$10,2,FALSE),IF($Q3368*100&lt;=VLOOKUP($O3368,margin_ranges!$A$5:$C$10,3,FALSE)+10,"IN RANGE","ABOVE RANGE"),"BELOW RANGE")</f>
        <v>IN RANGE</v>
      </c>
      <c r="S3368">
        <f>MIN(VLOOKUP($O3368,margin_ranges!$A$5:$D$10,4,FALSE),$P3368*100)</f>
        <v>29.75</v>
      </c>
      <c r="T3368" s="29">
        <f>(1-$S3368/100)/(1-$F3368)-1</f>
        <v>-1.0563380281690127E-2</v>
      </c>
      <c r="U3368" s="19" t="str">
        <f>IF(ABS(IFERROR(T3368,0))&gt;0.05,INDEX(margin_ranges!$C$13:$C$16,MATCH($F3368*100,margin_ranges!$B$13:$B$16,1)),"")</f>
        <v/>
      </c>
      <c r="V3368" t="e">
        <f>MIN(VLOOKUP($U3368,margin_ranges!$A$5:$D$10,4,FALSE),$P3368*100)</f>
        <v>#N/A</v>
      </c>
      <c r="Y3368" s="29" t="e">
        <f t="shared" si="52"/>
        <v>#N/A</v>
      </c>
    </row>
    <row r="3369" spans="1:25" x14ac:dyDescent="0.3">
      <c r="A3369" s="8" t="s">
        <v>17</v>
      </c>
      <c r="B3369" s="8" t="s">
        <v>5936</v>
      </c>
      <c r="C3369" s="8" t="s">
        <v>5937</v>
      </c>
      <c r="D3369" s="8" t="s">
        <v>5952</v>
      </c>
      <c r="E3369" s="8" t="s">
        <v>5953</v>
      </c>
      <c r="F3369" s="24">
        <v>0.28999999999999998</v>
      </c>
      <c r="G3369" s="24">
        <v>0</v>
      </c>
      <c r="H3369" s="25">
        <v>1.3828</v>
      </c>
      <c r="I3369" s="25">
        <v>0.3669</v>
      </c>
      <c r="J3369" s="15">
        <v>9</v>
      </c>
      <c r="K3369" s="15">
        <v>2</v>
      </c>
      <c r="L3369" s="13">
        <v>0.26540000000000002</v>
      </c>
      <c r="M3369" s="7">
        <v>0.84010123000000003</v>
      </c>
      <c r="N3369" s="26">
        <v>0.4</v>
      </c>
      <c r="O3369" s="27" t="s">
        <v>22</v>
      </c>
      <c r="P3369" s="8">
        <v>0.52386690150000004</v>
      </c>
      <c r="Q3369" s="24">
        <v>0.28999999999999998</v>
      </c>
      <c r="R3369" t="str">
        <f>IF($Q3369*100&gt;=VLOOKUP($O3369,margin_ranges!$A$5:$C$10,2,FALSE),IF($Q3369*100&lt;=VLOOKUP($O3369,margin_ranges!$A$5:$C$10,3,FALSE)+10,"IN RANGE","ABOVE RANGE"),"BELOW RANGE")</f>
        <v>IN RANGE</v>
      </c>
      <c r="S3369">
        <f>MIN(VLOOKUP($O3369,margin_ranges!$A$5:$D$10,4,FALSE),$P3369*100)</f>
        <v>29.75</v>
      </c>
      <c r="T3369" s="29">
        <f>(1-$S3369/100)/(1-$F3369)-1</f>
        <v>-1.0563380281690127E-2</v>
      </c>
      <c r="U3369" s="19" t="str">
        <f>IF(ABS(IFERROR(T3369,0))&gt;0.05,INDEX(margin_ranges!$C$13:$C$16,MATCH($F3369*100,margin_ranges!$B$13:$B$16,1)),"")</f>
        <v/>
      </c>
      <c r="V3369" t="e">
        <f>MIN(VLOOKUP($U3369,margin_ranges!$A$5:$D$10,4,FALSE),$P3369*100)</f>
        <v>#N/A</v>
      </c>
      <c r="Y3369" s="29" t="e">
        <f t="shared" si="52"/>
        <v>#N/A</v>
      </c>
    </row>
    <row r="3370" spans="1:25" x14ac:dyDescent="0.3">
      <c r="A3370" s="8" t="s">
        <v>17</v>
      </c>
      <c r="B3370" s="8" t="s">
        <v>5936</v>
      </c>
      <c r="C3370" s="8" t="s">
        <v>5937</v>
      </c>
      <c r="D3370" s="8" t="s">
        <v>5978</v>
      </c>
      <c r="E3370" s="8" t="s">
        <v>5979</v>
      </c>
      <c r="F3370" s="24">
        <v>0.28999999999999998</v>
      </c>
      <c r="G3370" s="24">
        <v>0</v>
      </c>
      <c r="H3370" s="25">
        <v>1.3909</v>
      </c>
      <c r="I3370" s="25">
        <v>0.3019</v>
      </c>
      <c r="J3370" s="15">
        <v>8</v>
      </c>
      <c r="K3370" s="15">
        <v>2</v>
      </c>
      <c r="L3370" s="13">
        <v>0.217</v>
      </c>
      <c r="M3370" s="7">
        <v>0.88376716</v>
      </c>
      <c r="N3370" s="26">
        <v>0.4</v>
      </c>
      <c r="O3370" s="27" t="s">
        <v>22</v>
      </c>
      <c r="P3370" s="8">
        <v>0.54739209600000005</v>
      </c>
      <c r="Q3370" s="24">
        <v>0.28999999999999998</v>
      </c>
      <c r="R3370" t="str">
        <f>IF($Q3370*100&gt;=VLOOKUP($O3370,margin_ranges!$A$5:$C$10,2,FALSE),IF($Q3370*100&lt;=VLOOKUP($O3370,margin_ranges!$A$5:$C$10,3,FALSE)+10,"IN RANGE","ABOVE RANGE"),"BELOW RANGE")</f>
        <v>IN RANGE</v>
      </c>
      <c r="S3370">
        <f>MIN(VLOOKUP($O3370,margin_ranges!$A$5:$D$10,4,FALSE),$P3370*100)</f>
        <v>29.75</v>
      </c>
      <c r="T3370" s="29">
        <f>(1-$S3370/100)/(1-$F3370)-1</f>
        <v>-1.0563380281690127E-2</v>
      </c>
      <c r="U3370" s="19" t="str">
        <f>IF(ABS(IFERROR(T3370,0))&gt;0.05,INDEX(margin_ranges!$C$13:$C$16,MATCH($F3370*100,margin_ranges!$B$13:$B$16,1)),"")</f>
        <v/>
      </c>
      <c r="V3370" t="e">
        <f>MIN(VLOOKUP($U3370,margin_ranges!$A$5:$D$10,4,FALSE),$P3370*100)</f>
        <v>#N/A</v>
      </c>
      <c r="Y3370" s="29" t="e">
        <f t="shared" si="52"/>
        <v>#N/A</v>
      </c>
    </row>
    <row r="3371" spans="1:25" x14ac:dyDescent="0.3">
      <c r="A3371" s="8" t="s">
        <v>17</v>
      </c>
      <c r="B3371" s="8" t="s">
        <v>5936</v>
      </c>
      <c r="C3371" s="8" t="s">
        <v>5937</v>
      </c>
      <c r="D3371" s="8" t="s">
        <v>5938</v>
      </c>
      <c r="E3371" s="8" t="s">
        <v>5939</v>
      </c>
      <c r="F3371" s="24">
        <v>0.28999999999999898</v>
      </c>
      <c r="G3371" s="24">
        <v>0</v>
      </c>
      <c r="H3371" s="25">
        <v>1.3872</v>
      </c>
      <c r="I3371" s="25">
        <v>0.3826</v>
      </c>
      <c r="J3371" s="15">
        <v>10</v>
      </c>
      <c r="K3371" s="15">
        <v>2</v>
      </c>
      <c r="L3371" s="13">
        <v>0.27579999999999999</v>
      </c>
      <c r="M3371" s="7">
        <v>0.84002986999999996</v>
      </c>
      <c r="N3371" s="26">
        <v>0.4</v>
      </c>
      <c r="O3371" s="27" t="s">
        <v>22</v>
      </c>
      <c r="P3371" s="8">
        <v>0.52382645800000005</v>
      </c>
      <c r="Q3371" s="24">
        <v>0.28999999999999998</v>
      </c>
      <c r="R3371" t="str">
        <f>IF($Q3371*100&gt;=VLOOKUP($O3371,margin_ranges!$A$5:$C$10,2,FALSE),IF($Q3371*100&lt;=VLOOKUP($O3371,margin_ranges!$A$5:$C$10,3,FALSE)+10,"IN RANGE","ABOVE RANGE"),"BELOW RANGE")</f>
        <v>IN RANGE</v>
      </c>
      <c r="S3371">
        <f>MIN(VLOOKUP($O3371,margin_ranges!$A$5:$D$10,4,FALSE),$P3371*100)</f>
        <v>29.75</v>
      </c>
      <c r="T3371" s="29">
        <f>(1-$S3371/100)/(1-$F3371)-1</f>
        <v>-1.056338028169157E-2</v>
      </c>
      <c r="U3371" s="19" t="str">
        <f>IF(ABS(IFERROR(T3371,0))&gt;0.05,INDEX(margin_ranges!$C$13:$C$16,MATCH($F3371*100,margin_ranges!$B$13:$B$16,1)),"")</f>
        <v/>
      </c>
      <c r="V3371" t="e">
        <f>MIN(VLOOKUP($U3371,margin_ranges!$A$5:$D$10,4,FALSE),$P3371*100)</f>
        <v>#N/A</v>
      </c>
      <c r="Y3371" s="29" t="e">
        <f t="shared" si="52"/>
        <v>#N/A</v>
      </c>
    </row>
    <row r="3372" spans="1:25" x14ac:dyDescent="0.3">
      <c r="A3372" s="8" t="s">
        <v>17</v>
      </c>
      <c r="B3372" s="8" t="s">
        <v>5936</v>
      </c>
      <c r="C3372" s="8" t="s">
        <v>5937</v>
      </c>
      <c r="D3372" s="8" t="s">
        <v>5966</v>
      </c>
      <c r="E3372" s="8" t="s">
        <v>5967</v>
      </c>
      <c r="F3372" s="24">
        <v>0.2</v>
      </c>
      <c r="G3372" s="24">
        <v>1</v>
      </c>
      <c r="H3372" s="25">
        <v>173.02959999999999</v>
      </c>
      <c r="I3372" s="25">
        <v>43.600099999999998</v>
      </c>
      <c r="J3372" s="15">
        <v>499</v>
      </c>
      <c r="K3372" s="15">
        <v>91</v>
      </c>
      <c r="L3372" s="13">
        <v>0.252</v>
      </c>
      <c r="M3372" s="7">
        <v>0.3815038</v>
      </c>
      <c r="N3372" s="26">
        <v>0.3</v>
      </c>
      <c r="O3372" s="27" t="s">
        <v>92</v>
      </c>
      <c r="P3372" s="8">
        <v>0.2136382355</v>
      </c>
      <c r="Q3372" s="24">
        <v>0.2</v>
      </c>
      <c r="R3372" t="str">
        <f>IF($Q3372*100&gt;=VLOOKUP($O3372,margin_ranges!$A$5:$C$10,2,FALSE),IF($Q3372*100&lt;=VLOOKUP($O3372,margin_ranges!$A$5:$C$10,3,FALSE)+10,"IN RANGE","ABOVE RANGE"),"BELOW RANGE")</f>
        <v>IN RANGE</v>
      </c>
      <c r="S3372">
        <f>MIN(VLOOKUP($O3372,margin_ranges!$A$5:$D$10,4,FALSE),$P3372*100)</f>
        <v>21.363823549999999</v>
      </c>
      <c r="T3372" s="29">
        <f>(1-$S3372/100)/(1-$F3372)-1</f>
        <v>-1.7047794374999925E-2</v>
      </c>
      <c r="U3372" s="19" t="str">
        <f>IF(ABS(IFERROR(T3372,0))&gt;0.05,INDEX(margin_ranges!$C$13:$C$16,MATCH($F3372*100,margin_ranges!$B$13:$B$16,1)),"")</f>
        <v/>
      </c>
      <c r="V3372" t="e">
        <f>MIN(VLOOKUP($U3372,margin_ranges!$A$5:$D$10,4,FALSE),$P3372*100)</f>
        <v>#N/A</v>
      </c>
      <c r="Y3372" s="29" t="e">
        <f t="shared" si="52"/>
        <v>#N/A</v>
      </c>
    </row>
    <row r="3373" spans="1:25" x14ac:dyDescent="0.3">
      <c r="A3373" s="8" t="s">
        <v>17</v>
      </c>
      <c r="B3373" s="8" t="s">
        <v>5936</v>
      </c>
      <c r="C3373" s="8" t="s">
        <v>5937</v>
      </c>
      <c r="D3373" s="8" t="s">
        <v>5946</v>
      </c>
      <c r="E3373" s="8" t="s">
        <v>5947</v>
      </c>
      <c r="F3373" s="24">
        <v>0.19999999999999901</v>
      </c>
      <c r="G3373" s="24">
        <v>1</v>
      </c>
      <c r="H3373" s="25">
        <v>197.11609999999999</v>
      </c>
      <c r="I3373" s="25">
        <v>28.3096</v>
      </c>
      <c r="J3373" s="15">
        <v>781</v>
      </c>
      <c r="K3373" s="15">
        <v>172</v>
      </c>
      <c r="L3373" s="13">
        <v>0.14360000000000001</v>
      </c>
      <c r="M3373" s="7">
        <v>0.91981511000000005</v>
      </c>
      <c r="N3373" s="26">
        <v>0.7</v>
      </c>
      <c r="O3373" s="27" t="s">
        <v>92</v>
      </c>
      <c r="P3373" s="8">
        <v>0.23897749030000001</v>
      </c>
      <c r="Q3373" s="24">
        <v>0.2</v>
      </c>
      <c r="R3373" t="str">
        <f>IF($Q3373*100&gt;=VLOOKUP($O3373,margin_ranges!$A$5:$C$10,2,FALSE),IF($Q3373*100&lt;=VLOOKUP($O3373,margin_ranges!$A$5:$C$10,3,FALSE)+10,"IN RANGE","ABOVE RANGE"),"BELOW RANGE")</f>
        <v>IN RANGE</v>
      </c>
      <c r="S3373">
        <f>MIN(VLOOKUP($O3373,margin_ranges!$A$5:$D$10,4,FALSE),$P3373*100)</f>
        <v>23.89774903</v>
      </c>
      <c r="T3373" s="29">
        <f>(1-$S3373/100)/(1-$F3373)-1</f>
        <v>-4.8721862875001132E-2</v>
      </c>
      <c r="U3373" s="19" t="str">
        <f>IF(ABS(IFERROR(T3373,0))&gt;0.05,INDEX(margin_ranges!$C$13:$C$16,MATCH($F3373*100,margin_ranges!$B$13:$B$16,1)),"")</f>
        <v/>
      </c>
      <c r="V3373" t="e">
        <f>MIN(VLOOKUP($U3373,margin_ranges!$A$5:$D$10,4,FALSE),$P3373*100)</f>
        <v>#N/A</v>
      </c>
      <c r="Y3373" s="29" t="e">
        <f t="shared" si="52"/>
        <v>#N/A</v>
      </c>
    </row>
    <row r="3374" spans="1:25" x14ac:dyDescent="0.3">
      <c r="A3374" s="8" t="s">
        <v>17</v>
      </c>
      <c r="B3374" s="8" t="s">
        <v>5936</v>
      </c>
      <c r="C3374" s="8" t="s">
        <v>5937</v>
      </c>
      <c r="D3374" s="8" t="s">
        <v>5972</v>
      </c>
      <c r="E3374" s="8" t="s">
        <v>5973</v>
      </c>
      <c r="F3374" s="24">
        <v>0.15</v>
      </c>
      <c r="G3374" s="24">
        <v>1</v>
      </c>
      <c r="H3374" s="25">
        <v>163.48820000000001</v>
      </c>
      <c r="I3374" s="25">
        <v>17.074999999999999</v>
      </c>
      <c r="J3374" s="15">
        <v>444</v>
      </c>
      <c r="K3374" s="15">
        <v>67</v>
      </c>
      <c r="L3374" s="13">
        <v>0.10440000000000001</v>
      </c>
      <c r="M3374" s="7">
        <v>0.86582389000000004</v>
      </c>
      <c r="N3374" s="26">
        <v>0.7</v>
      </c>
      <c r="O3374" s="27" t="s">
        <v>92</v>
      </c>
      <c r="P3374" s="8">
        <v>0.19152149630000001</v>
      </c>
      <c r="Q3374" s="24">
        <v>0.15</v>
      </c>
      <c r="R3374" t="str">
        <f>IF($Q3374*100&gt;=VLOOKUP($O3374,margin_ranges!$A$5:$C$10,2,FALSE),IF($Q3374*100&lt;=VLOOKUP($O3374,margin_ranges!$A$5:$C$10,3,FALSE)+10,"IN RANGE","ABOVE RANGE"),"BELOW RANGE")</f>
        <v>BELOW RANGE</v>
      </c>
      <c r="S3374">
        <f>MIN(VLOOKUP($O3374,margin_ranges!$A$5:$D$10,4,FALSE),$P3374*100)</f>
        <v>19.15214963</v>
      </c>
      <c r="T3374" s="29">
        <f>(1-$S3374/100)/(1-$F3374)-1</f>
        <v>-4.8848819176470659E-2</v>
      </c>
      <c r="U3374" s="19" t="str">
        <f>IF(ABS(IFERROR(T3374,0))&gt;0.05,INDEX(margin_ranges!$C$13:$C$16,MATCH($F3374*100,margin_ranges!$B$13:$B$16,1)),"")</f>
        <v/>
      </c>
      <c r="V3374" t="e">
        <f>MIN(VLOOKUP($U3374,margin_ranges!$A$5:$D$10,4,FALSE),$P3374*100)</f>
        <v>#N/A</v>
      </c>
      <c r="Y3374" s="29" t="e">
        <f t="shared" si="52"/>
        <v>#N/A</v>
      </c>
    </row>
    <row r="3375" spans="1:25" x14ac:dyDescent="0.3">
      <c r="A3375" s="8" t="s">
        <v>17</v>
      </c>
      <c r="B3375" s="8" t="s">
        <v>5936</v>
      </c>
      <c r="C3375" s="8" t="s">
        <v>5937</v>
      </c>
      <c r="D3375" s="8" t="s">
        <v>5964</v>
      </c>
      <c r="E3375" s="8" t="s">
        <v>5965</v>
      </c>
      <c r="F3375" s="24">
        <v>0.39999999999999902</v>
      </c>
      <c r="G3375" s="24">
        <v>1</v>
      </c>
      <c r="H3375" s="25">
        <v>752.06920000000002</v>
      </c>
      <c r="I3375" s="25">
        <v>279.35890000000001</v>
      </c>
      <c r="J3375" s="15">
        <v>2000</v>
      </c>
      <c r="K3375" s="15">
        <v>800</v>
      </c>
      <c r="L3375" s="13">
        <v>0.3715</v>
      </c>
      <c r="M3375" s="7">
        <v>0.23859285999999999</v>
      </c>
      <c r="N3375" s="26">
        <v>0.1</v>
      </c>
      <c r="O3375" s="27" t="s">
        <v>162</v>
      </c>
      <c r="P3375" s="8">
        <v>0.58087597349999998</v>
      </c>
      <c r="Q3375" s="24">
        <v>0.4</v>
      </c>
      <c r="R3375" t="str">
        <f>IF($Q3375*100&gt;=VLOOKUP($O3375,margin_ranges!$A$5:$C$10,2,FALSE),IF($Q3375*100&lt;=VLOOKUP($O3375,margin_ranges!$A$5:$C$10,3,FALSE)+10,"IN RANGE","ABOVE RANGE"),"BELOW RANGE")</f>
        <v>IN RANGE</v>
      </c>
      <c r="S3375">
        <f>MIN(VLOOKUP($O3375,margin_ranges!$A$5:$D$10,4,FALSE),$P3375*100)</f>
        <v>43</v>
      </c>
      <c r="T3375" s="29">
        <f>(1-$S3375/100)/(1-$F3375)-1</f>
        <v>-5.0000000000001488E-2</v>
      </c>
      <c r="U3375" s="19" t="str">
        <f>IF(ABS(IFERROR(T3375,0))&gt;0.05,INDEX(margin_ranges!$C$13:$C$16,MATCH($F3375*100,margin_ranges!$B$13:$B$16,1)),"")</f>
        <v>Margin Over Fill (Type C)</v>
      </c>
      <c r="V3375">
        <f>MIN(VLOOKUP($U3375,margin_ranges!$A$5:$D$10,4,FALSE),$P3375*100)</f>
        <v>43</v>
      </c>
      <c r="Y3375" s="29">
        <f t="shared" si="52"/>
        <v>-5.0000000000001488E-2</v>
      </c>
    </row>
    <row r="3376" spans="1:25" x14ac:dyDescent="0.3">
      <c r="A3376" s="8" t="s">
        <v>17</v>
      </c>
      <c r="B3376" s="8" t="s">
        <v>5936</v>
      </c>
      <c r="C3376" s="8" t="s">
        <v>5937</v>
      </c>
      <c r="D3376" s="8" t="s">
        <v>5958</v>
      </c>
      <c r="E3376" s="8" t="s">
        <v>5959</v>
      </c>
      <c r="F3376" s="24">
        <v>0.18</v>
      </c>
      <c r="G3376" s="24">
        <v>1</v>
      </c>
      <c r="H3376" s="25">
        <v>254.03139999999999</v>
      </c>
      <c r="I3376" s="25">
        <v>37.058599999999998</v>
      </c>
      <c r="J3376" s="15">
        <v>1002</v>
      </c>
      <c r="K3376" s="15">
        <v>216</v>
      </c>
      <c r="L3376" s="13">
        <v>0.1459</v>
      </c>
      <c r="M3376" s="7">
        <v>0.90099456</v>
      </c>
      <c r="N3376" s="26">
        <v>0.7</v>
      </c>
      <c r="O3376" s="27" t="s">
        <v>92</v>
      </c>
      <c r="P3376" s="8">
        <v>0.22308077370000001</v>
      </c>
      <c r="Q3376" s="24">
        <v>0.18</v>
      </c>
      <c r="R3376" t="str">
        <f>IF($Q3376*100&gt;=VLOOKUP($O3376,margin_ranges!$A$5:$C$10,2,FALSE),IF($Q3376*100&lt;=VLOOKUP($O3376,margin_ranges!$A$5:$C$10,3,FALSE)+10,"IN RANGE","ABOVE RANGE"),"BELOW RANGE")</f>
        <v>BELOW RANGE</v>
      </c>
      <c r="S3376">
        <f>MIN(VLOOKUP($O3376,margin_ranges!$A$5:$D$10,4,FALSE),$P3376*100)</f>
        <v>22.308077369999999</v>
      </c>
      <c r="T3376" s="29">
        <f>(1-$S3376/100)/(1-$F3376)-1</f>
        <v>-5.2537528902439123E-2</v>
      </c>
      <c r="U3376" s="19" t="str">
        <f>IF(ABS(IFERROR(T3376,0))&gt;0.05,INDEX(margin_ranges!$C$13:$C$16,MATCH($F3376*100,margin_ranges!$B$13:$B$16,1)),"")</f>
        <v>Maximize Fill (Type A+)</v>
      </c>
      <c r="V3376">
        <f>MIN(VLOOKUP($U3376,margin_ranges!$A$5:$D$10,4,FALSE),$P3376*100)</f>
        <v>19.75</v>
      </c>
      <c r="Y3376" s="29">
        <f t="shared" si="52"/>
        <v>-2.1341463414634276E-2</v>
      </c>
    </row>
    <row r="3377" spans="1:25" x14ac:dyDescent="0.3">
      <c r="A3377" s="8" t="s">
        <v>17</v>
      </c>
      <c r="B3377" s="8" t="s">
        <v>5936</v>
      </c>
      <c r="C3377" s="8" t="s">
        <v>5937</v>
      </c>
      <c r="D3377" s="8" t="s">
        <v>5970</v>
      </c>
      <c r="E3377" s="8" t="s">
        <v>5971</v>
      </c>
      <c r="F3377" s="24">
        <v>0.2</v>
      </c>
      <c r="G3377" s="24">
        <v>1</v>
      </c>
      <c r="H3377" s="25">
        <v>237.46629999999999</v>
      </c>
      <c r="I3377" s="25">
        <v>24.323399999999999</v>
      </c>
      <c r="J3377" s="15">
        <v>680</v>
      </c>
      <c r="K3377" s="15">
        <v>148</v>
      </c>
      <c r="L3377" s="13">
        <v>0.1024</v>
      </c>
      <c r="M3377" s="7">
        <v>0.93199012000000003</v>
      </c>
      <c r="N3377" s="26">
        <v>0.7</v>
      </c>
      <c r="O3377" s="27" t="s">
        <v>92</v>
      </c>
      <c r="P3377" s="8">
        <v>0.2489190775</v>
      </c>
      <c r="Q3377" s="24">
        <v>0.2</v>
      </c>
      <c r="R3377" t="str">
        <f>IF($Q3377*100&gt;=VLOOKUP($O3377,margin_ranges!$A$5:$C$10,2,FALSE),IF($Q3377*100&lt;=VLOOKUP($O3377,margin_ranges!$A$5:$C$10,3,FALSE)+10,"IN RANGE","ABOVE RANGE"),"BELOW RANGE")</f>
        <v>IN RANGE</v>
      </c>
      <c r="S3377">
        <f>MIN(VLOOKUP($O3377,margin_ranges!$A$5:$D$10,4,FALSE),$P3377*100)</f>
        <v>24.891907750000001</v>
      </c>
      <c r="T3377" s="29">
        <f>(1-$S3377/100)/(1-$F3377)-1</f>
        <v>-6.1148846874999996E-2</v>
      </c>
      <c r="U3377" s="19" t="str">
        <f>IF(ABS(IFERROR(T3377,0))&gt;0.05,INDEX(margin_ranges!$C$13:$C$16,MATCH($F3377*100,margin_ranges!$B$13:$B$16,1)),"")</f>
        <v>Maximize Fill (Type A+)</v>
      </c>
      <c r="V3377">
        <f>MIN(VLOOKUP($U3377,margin_ranges!$A$5:$D$10,4,FALSE),$P3377*100)</f>
        <v>19.75</v>
      </c>
      <c r="Y3377" s="29">
        <f t="shared" si="52"/>
        <v>3.1249999999998224E-3</v>
      </c>
    </row>
    <row r="3378" spans="1:25" x14ac:dyDescent="0.3">
      <c r="A3378" s="8" t="s">
        <v>17</v>
      </c>
      <c r="B3378" s="8" t="s">
        <v>5936</v>
      </c>
      <c r="C3378" s="8" t="s">
        <v>5937</v>
      </c>
      <c r="D3378" s="8" t="s">
        <v>5954</v>
      </c>
      <c r="E3378" s="8" t="s">
        <v>5955</v>
      </c>
      <c r="F3378" s="24">
        <v>0.35</v>
      </c>
      <c r="G3378" s="24">
        <v>1</v>
      </c>
      <c r="H3378" s="25">
        <v>423.62090000000001</v>
      </c>
      <c r="I3378" s="25">
        <v>158.9034</v>
      </c>
      <c r="J3378" s="15">
        <v>1178</v>
      </c>
      <c r="K3378" s="15">
        <v>358</v>
      </c>
      <c r="L3378" s="13">
        <v>0.37509999999999999</v>
      </c>
      <c r="M3378" s="7">
        <v>0.24712255999999999</v>
      </c>
      <c r="N3378" s="26">
        <v>0.15</v>
      </c>
      <c r="O3378" s="27" t="s">
        <v>162</v>
      </c>
      <c r="P3378" s="8">
        <v>0.39301372400000001</v>
      </c>
      <c r="Q3378" s="24">
        <v>0.35</v>
      </c>
      <c r="R3378" t="str">
        <f>IF($Q3378*100&gt;=VLOOKUP($O3378,margin_ranges!$A$5:$C$10,2,FALSE),IF($Q3378*100&lt;=VLOOKUP($O3378,margin_ranges!$A$5:$C$10,3,FALSE)+10,"IN RANGE","ABOVE RANGE"),"BELOW RANGE")</f>
        <v>IN RANGE</v>
      </c>
      <c r="S3378">
        <f>MIN(VLOOKUP($O3378,margin_ranges!$A$5:$D$10,4,FALSE),$P3378*100)</f>
        <v>39.301372399999998</v>
      </c>
      <c r="T3378" s="29">
        <f>(1-$S3378/100)/(1-$F3378)-1</f>
        <v>-6.6174960000000005E-2</v>
      </c>
      <c r="U3378" s="19" t="str">
        <f>IF(ABS(IFERROR(T3378,0))&gt;0.05,INDEX(margin_ranges!$C$13:$C$16,MATCH($F3378*100,margin_ranges!$B$13:$B$16,1)),"")</f>
        <v>Margin Over Fill (Type C)</v>
      </c>
      <c r="V3378">
        <f>MIN(VLOOKUP($U3378,margin_ranges!$A$5:$D$10,4,FALSE),$P3378*100)</f>
        <v>39.301372399999998</v>
      </c>
      <c r="Y3378" s="29">
        <f t="shared" si="52"/>
        <v>-6.6174960000000005E-2</v>
      </c>
    </row>
    <row r="3379" spans="1:25" x14ac:dyDescent="0.3">
      <c r="A3379" s="8" t="s">
        <v>17</v>
      </c>
      <c r="B3379" s="8" t="s">
        <v>5936</v>
      </c>
      <c r="C3379" s="8" t="s">
        <v>5937</v>
      </c>
      <c r="D3379" s="8" t="s">
        <v>5940</v>
      </c>
      <c r="E3379" s="8" t="s">
        <v>5941</v>
      </c>
      <c r="F3379" s="24">
        <v>0.2</v>
      </c>
      <c r="G3379" s="24">
        <v>1</v>
      </c>
      <c r="H3379" s="25">
        <v>235.4873</v>
      </c>
      <c r="I3379" s="25">
        <v>24.2149</v>
      </c>
      <c r="J3379" s="15">
        <v>699</v>
      </c>
      <c r="K3379" s="15">
        <v>152</v>
      </c>
      <c r="L3379" s="13">
        <v>0.1028</v>
      </c>
      <c r="M3379" s="7">
        <v>0.96197032999999998</v>
      </c>
      <c r="N3379" s="26">
        <v>0.7</v>
      </c>
      <c r="O3379" s="27" t="s">
        <v>92</v>
      </c>
      <c r="P3379" s="8">
        <v>0.27232683029999999</v>
      </c>
      <c r="Q3379" s="24">
        <v>0.2</v>
      </c>
      <c r="R3379" t="str">
        <f>IF($Q3379*100&gt;=VLOOKUP($O3379,margin_ranges!$A$5:$C$10,2,FALSE),IF($Q3379*100&lt;=VLOOKUP($O3379,margin_ranges!$A$5:$C$10,3,FALSE)+10,"IN RANGE","ABOVE RANGE"),"BELOW RANGE")</f>
        <v>IN RANGE</v>
      </c>
      <c r="S3379">
        <f>MIN(VLOOKUP($O3379,margin_ranges!$A$5:$D$10,4,FALSE),$P3379*100)</f>
        <v>27.23268303</v>
      </c>
      <c r="T3379" s="29">
        <f>(1-$S3379/100)/(1-$F3379)-1</f>
        <v>-9.0408537874999917E-2</v>
      </c>
      <c r="U3379" s="19" t="str">
        <f>IF(ABS(IFERROR(T3379,0))&gt;0.05,INDEX(margin_ranges!$C$13:$C$16,MATCH($F3379*100,margin_ranges!$B$13:$B$16,1)),"")</f>
        <v>Maximize Fill (Type A+)</v>
      </c>
      <c r="V3379">
        <f>MIN(VLOOKUP($U3379,margin_ranges!$A$5:$D$10,4,FALSE),$P3379*100)</f>
        <v>19.75</v>
      </c>
      <c r="Y3379" s="29">
        <f t="shared" si="52"/>
        <v>3.1249999999998224E-3</v>
      </c>
    </row>
    <row r="3380" spans="1:25" x14ac:dyDescent="0.3">
      <c r="A3380" s="8" t="s">
        <v>17</v>
      </c>
      <c r="B3380" s="8" t="s">
        <v>5936</v>
      </c>
      <c r="C3380" s="8" t="s">
        <v>5937</v>
      </c>
      <c r="D3380" s="8" t="s">
        <v>5948</v>
      </c>
      <c r="E3380" s="8" t="s">
        <v>5949</v>
      </c>
      <c r="F3380" s="24">
        <v>0.19999999999999901</v>
      </c>
      <c r="G3380" s="24">
        <v>1</v>
      </c>
      <c r="H3380" s="25">
        <v>253.39689999999999</v>
      </c>
      <c r="I3380" s="25">
        <v>37.056199999999997</v>
      </c>
      <c r="J3380" s="15">
        <v>1110</v>
      </c>
      <c r="K3380" s="15">
        <v>244</v>
      </c>
      <c r="L3380" s="13">
        <v>0.1462</v>
      </c>
      <c r="M3380" s="7">
        <v>0.99814952999999995</v>
      </c>
      <c r="N3380" s="26">
        <v>0.7</v>
      </c>
      <c r="O3380" s="27" t="s">
        <v>92</v>
      </c>
      <c r="P3380" s="8">
        <v>0.29870226929999999</v>
      </c>
      <c r="Q3380" s="24">
        <v>0.2</v>
      </c>
      <c r="R3380" t="str">
        <f>IF($Q3380*100&gt;=VLOOKUP($O3380,margin_ranges!$A$5:$C$10,2,FALSE),IF($Q3380*100&lt;=VLOOKUP($O3380,margin_ranges!$A$5:$C$10,3,FALSE)+10,"IN RANGE","ABOVE RANGE"),"BELOW RANGE")</f>
        <v>IN RANGE</v>
      </c>
      <c r="S3380">
        <f>MIN(VLOOKUP($O3380,margin_ranges!$A$5:$D$10,4,FALSE),$P3380*100)</f>
        <v>29.75</v>
      </c>
      <c r="T3380" s="29">
        <f>(1-$S3380/100)/(1-$F3380)-1</f>
        <v>-0.12187500000000095</v>
      </c>
      <c r="U3380" s="19" t="str">
        <f>IF(ABS(IFERROR(T3380,0))&gt;0.05,INDEX(margin_ranges!$C$13:$C$16,MATCH($F3380*100,margin_ranges!$B$13:$B$16,1)),"")</f>
        <v>Maximize Fill (Type A+)</v>
      </c>
      <c r="V3380">
        <f>MIN(VLOOKUP($U3380,margin_ranges!$A$5:$D$10,4,FALSE),$P3380*100)</f>
        <v>19.75</v>
      </c>
      <c r="Y3380" s="29">
        <f t="shared" si="52"/>
        <v>3.1249999999987121E-3</v>
      </c>
    </row>
    <row r="3381" spans="1:25" x14ac:dyDescent="0.3">
      <c r="A3381" s="8" t="s">
        <v>17</v>
      </c>
      <c r="B3381" s="8" t="s">
        <v>5936</v>
      </c>
      <c r="C3381" s="8" t="s">
        <v>5937</v>
      </c>
      <c r="D3381" s="8" t="s">
        <v>5956</v>
      </c>
      <c r="E3381" s="8" t="s">
        <v>5957</v>
      </c>
      <c r="F3381" s="24">
        <v>0.15</v>
      </c>
      <c r="G3381" s="24">
        <v>1</v>
      </c>
      <c r="H3381" s="25">
        <v>172.61959999999999</v>
      </c>
      <c r="I3381" s="25">
        <v>17.115300000000001</v>
      </c>
      <c r="J3381" s="15">
        <v>500</v>
      </c>
      <c r="K3381" s="15">
        <v>100</v>
      </c>
      <c r="L3381" s="13">
        <v>9.9199999999999997E-2</v>
      </c>
      <c r="M3381" s="7">
        <v>0.97361339000000002</v>
      </c>
      <c r="N3381" s="26">
        <v>0.7</v>
      </c>
      <c r="O3381" s="27" t="s">
        <v>92</v>
      </c>
      <c r="P3381" s="8">
        <v>0.28102879060000002</v>
      </c>
      <c r="Q3381" s="24">
        <v>0.15</v>
      </c>
      <c r="R3381" t="str">
        <f>IF($Q3381*100&gt;=VLOOKUP($O3381,margin_ranges!$A$5:$C$10,2,FALSE),IF($Q3381*100&lt;=VLOOKUP($O3381,margin_ranges!$A$5:$C$10,3,FALSE)+10,"IN RANGE","ABOVE RANGE"),"BELOW RANGE")</f>
        <v>BELOW RANGE</v>
      </c>
      <c r="S3381">
        <f>MIN(VLOOKUP($O3381,margin_ranges!$A$5:$D$10,4,FALSE),$P3381*100)</f>
        <v>28.102879060000003</v>
      </c>
      <c r="T3381" s="29">
        <f>(1-$S3381/100)/(1-$F3381)-1</f>
        <v>-0.15415151835294116</v>
      </c>
      <c r="U3381" s="19" t="str">
        <f>IF(ABS(IFERROR(T3381,0))&gt;0.05,INDEX(margin_ranges!$C$13:$C$16,MATCH($F3381*100,margin_ranges!$B$13:$B$16,1)),"")</f>
        <v>Maximize Fill (Type A+)</v>
      </c>
      <c r="V3381">
        <f>MIN(VLOOKUP($U3381,margin_ranges!$A$5:$D$10,4,FALSE),$P3381*100)</f>
        <v>19.75</v>
      </c>
      <c r="Y3381" s="29">
        <f t="shared" si="52"/>
        <v>-5.5882352941176494E-2</v>
      </c>
    </row>
    <row r="3382" spans="1:25" x14ac:dyDescent="0.3">
      <c r="A3382" s="8" t="s">
        <v>17</v>
      </c>
      <c r="B3382" s="8" t="s">
        <v>5936</v>
      </c>
      <c r="C3382" s="8" t="s">
        <v>5937</v>
      </c>
      <c r="D3382" s="8" t="s">
        <v>5974</v>
      </c>
      <c r="E3382" s="8" t="s">
        <v>5975</v>
      </c>
      <c r="F3382" s="24">
        <v>0.32</v>
      </c>
      <c r="G3382" s="24">
        <v>1</v>
      </c>
      <c r="H3382" s="25">
        <v>150.3663</v>
      </c>
      <c r="I3382" s="25">
        <v>38.101900000000001</v>
      </c>
      <c r="J3382" s="15">
        <v>291</v>
      </c>
      <c r="K3382" s="15">
        <v>93</v>
      </c>
      <c r="L3382" s="13">
        <v>0.25340000000000001</v>
      </c>
      <c r="M3382" s="7">
        <v>0.25495869999999998</v>
      </c>
      <c r="N3382" s="26">
        <v>0.1</v>
      </c>
      <c r="O3382" s="27" t="s">
        <v>162</v>
      </c>
      <c r="P3382" s="8">
        <v>0.60777961439999995</v>
      </c>
      <c r="Q3382" s="24">
        <v>0.32</v>
      </c>
      <c r="R3382" t="str">
        <f>IF($Q3382*100&gt;=VLOOKUP($O3382,margin_ranges!$A$5:$C$10,2,FALSE),IF($Q3382*100&lt;=VLOOKUP($O3382,margin_ranges!$A$5:$C$10,3,FALSE)+10,"IN RANGE","ABOVE RANGE"),"BELOW RANGE")</f>
        <v>IN RANGE</v>
      </c>
      <c r="S3382">
        <f>MIN(VLOOKUP($O3382,margin_ranges!$A$5:$D$10,4,FALSE),$P3382*100)</f>
        <v>43</v>
      </c>
      <c r="T3382" s="29">
        <f>(1-$S3382/100)/(1-$F3382)-1</f>
        <v>-0.16176470588235281</v>
      </c>
      <c r="U3382" s="19" t="str">
        <f>IF(ABS(IFERROR(T3382,0))&gt;0.05,INDEX(margin_ranges!$C$13:$C$16,MATCH($F3382*100,margin_ranges!$B$13:$B$16,1)),"")</f>
        <v>Balanced (Type B)</v>
      </c>
      <c r="V3382">
        <f>MIN(VLOOKUP($U3382,margin_ranges!$A$5:$D$10,4,FALSE),$P3382*100)</f>
        <v>29.75</v>
      </c>
      <c r="Y3382" s="29">
        <f t="shared" si="52"/>
        <v>3.3088235294117752E-2</v>
      </c>
    </row>
    <row r="3383" spans="1:25" x14ac:dyDescent="0.3">
      <c r="A3383" s="8" t="s">
        <v>17</v>
      </c>
      <c r="B3383" s="8" t="s">
        <v>5936</v>
      </c>
      <c r="C3383" s="8" t="s">
        <v>5937</v>
      </c>
      <c r="D3383" s="28" t="s">
        <v>5976</v>
      </c>
      <c r="E3383" s="8" t="s">
        <v>5977</v>
      </c>
      <c r="F3383" s="24">
        <v>0.149999999999999</v>
      </c>
      <c r="G3383" s="24">
        <v>1</v>
      </c>
      <c r="H3383" s="25">
        <v>165.11519999999999</v>
      </c>
      <c r="I3383" s="25">
        <v>12.7776</v>
      </c>
      <c r="J3383" s="15">
        <v>389</v>
      </c>
      <c r="K3383" s="15">
        <v>58</v>
      </c>
      <c r="L3383" s="13">
        <v>7.7399999999999997E-2</v>
      </c>
      <c r="M3383" s="7">
        <v>1.0140950099999999</v>
      </c>
      <c r="N3383" s="26">
        <v>0.7</v>
      </c>
      <c r="O3383" s="27" t="s">
        <v>92</v>
      </c>
      <c r="P3383" s="8">
        <v>0.30972937160000003</v>
      </c>
      <c r="Q3383" s="24">
        <v>0.15</v>
      </c>
      <c r="R3383" t="str">
        <f>IF($Q3383*100&gt;=VLOOKUP($O3383,margin_ranges!$A$5:$C$10,2,FALSE),IF($Q3383*100&lt;=VLOOKUP($O3383,margin_ranges!$A$5:$C$10,3,FALSE)+10,"IN RANGE","ABOVE RANGE"),"BELOW RANGE")</f>
        <v>BELOW RANGE</v>
      </c>
      <c r="S3383">
        <f>MIN(VLOOKUP($O3383,margin_ranges!$A$5:$D$10,4,FALSE),$P3383*100)</f>
        <v>29.75</v>
      </c>
      <c r="T3383" s="29">
        <f>(1-$S3383/100)/(1-$F3383)-1</f>
        <v>-0.17352941176470682</v>
      </c>
      <c r="U3383" s="19" t="str">
        <f>IF(ABS(IFERROR(T3383,0))&gt;0.05,INDEX(margin_ranges!$C$13:$C$16,MATCH($F3383*100,margin_ranges!$B$13:$B$16,1)),"")</f>
        <v>Maximize Fill (Type A+)</v>
      </c>
      <c r="V3383">
        <f>MIN(VLOOKUP($U3383,margin_ranges!$A$5:$D$10,4,FALSE),$P3383*100)</f>
        <v>19.75</v>
      </c>
      <c r="Y3383" s="29">
        <f t="shared" si="52"/>
        <v>-5.5882352941177604E-2</v>
      </c>
    </row>
    <row r="3384" spans="1:25" x14ac:dyDescent="0.3">
      <c r="A3384" s="8" t="s">
        <v>35</v>
      </c>
      <c r="B3384" s="8" t="s">
        <v>5980</v>
      </c>
      <c r="C3384" s="8" t="s">
        <v>34</v>
      </c>
      <c r="D3384" s="8" t="s">
        <v>34</v>
      </c>
      <c r="E3384" s="8"/>
      <c r="F3384" s="24">
        <v>0.28697828430005901</v>
      </c>
      <c r="G3384" s="24">
        <v>0</v>
      </c>
      <c r="H3384" s="25">
        <v>117.0917</v>
      </c>
      <c r="I3384" s="25">
        <v>25.6493</v>
      </c>
      <c r="J3384" s="15">
        <v>1079</v>
      </c>
      <c r="K3384" s="15">
        <v>271</v>
      </c>
      <c r="L3384" s="13">
        <v>0.21909999999999999</v>
      </c>
      <c r="M3384" s="7">
        <v>1.4024818299999999</v>
      </c>
      <c r="N3384" s="26">
        <v>1</v>
      </c>
      <c r="O3384" s="27"/>
      <c r="P3384" s="8">
        <v>0.2869782843</v>
      </c>
      <c r="Q3384" s="24">
        <v>0.28720000000000001</v>
      </c>
      <c r="R3384" t="e">
        <f>IF($Q3384*100&gt;=VLOOKUP($O3384,margin_ranges!$A$5:$C$10,2,FALSE),IF($Q3384*100&lt;=VLOOKUP($O3384,margin_ranges!$A$5:$C$10,3,FALSE)+10,"IN RANGE","ABOVE RANGE"),"BELOW RANGE")</f>
        <v>#N/A</v>
      </c>
      <c r="S3384" t="e">
        <f>MIN(VLOOKUP($O3384,margin_ranges!$A$5:$D$10,4,FALSE),$P3384*100)</f>
        <v>#N/A</v>
      </c>
      <c r="T3384" s="29" t="e">
        <f>(1-$S3384/100)/(1-$F3384)-1</f>
        <v>#N/A</v>
      </c>
      <c r="U3384" s="19" t="str">
        <f>IF(ABS(IFERROR(T3384,0))&gt;0.05,INDEX(margin_ranges!$C$13:$C$16,MATCH($F3384*100,margin_ranges!$B$13:$B$16,1)),"")</f>
        <v/>
      </c>
      <c r="V3384" t="e">
        <f>MIN(VLOOKUP($U3384,margin_ranges!$A$5:$D$10,4,FALSE),$P3384*100)</f>
        <v>#N/A</v>
      </c>
      <c r="Y3384" s="29" t="e">
        <f t="shared" si="52"/>
        <v>#N/A</v>
      </c>
    </row>
    <row r="3385" spans="1:25" x14ac:dyDescent="0.3">
      <c r="A3385" s="8" t="s">
        <v>33</v>
      </c>
      <c r="B3385" s="8" t="s">
        <v>5980</v>
      </c>
      <c r="C3385" s="8" t="s">
        <v>5981</v>
      </c>
      <c r="D3385" s="8" t="s">
        <v>34</v>
      </c>
      <c r="E3385" s="8"/>
      <c r="F3385" s="24">
        <v>0.28697828430005901</v>
      </c>
      <c r="G3385" s="24">
        <v>0</v>
      </c>
      <c r="H3385" s="25">
        <v>117.0917</v>
      </c>
      <c r="I3385" s="25">
        <v>25.6493</v>
      </c>
      <c r="J3385" s="15">
        <v>1079</v>
      </c>
      <c r="K3385" s="15">
        <v>271</v>
      </c>
      <c r="L3385" s="13">
        <v>0.21909999999999999</v>
      </c>
      <c r="M3385" s="7">
        <v>1.4024818299999999</v>
      </c>
      <c r="N3385" s="26">
        <v>1</v>
      </c>
      <c r="O3385" s="27"/>
      <c r="P3385" s="8">
        <v>0.2869782843</v>
      </c>
      <c r="Q3385" s="24">
        <v>0.28720000000000001</v>
      </c>
      <c r="R3385" t="e">
        <f>IF($Q3385*100&gt;=VLOOKUP($O3385,margin_ranges!$A$5:$C$10,2,FALSE),IF($Q3385*100&lt;=VLOOKUP($O3385,margin_ranges!$A$5:$C$10,3,FALSE)+10,"IN RANGE","ABOVE RANGE"),"BELOW RANGE")</f>
        <v>#N/A</v>
      </c>
      <c r="S3385" t="e">
        <f>MIN(VLOOKUP($O3385,margin_ranges!$A$5:$D$10,4,FALSE),$P3385*100)</f>
        <v>#N/A</v>
      </c>
      <c r="T3385" s="29" t="e">
        <f>(1-$S3385/100)/(1-$F3385)-1</f>
        <v>#N/A</v>
      </c>
      <c r="U3385" s="19" t="str">
        <f>IF(ABS(IFERROR(T3385,0))&gt;0.05,INDEX(margin_ranges!$C$13:$C$16,MATCH($F3385*100,margin_ranges!$B$13:$B$16,1)),"")</f>
        <v/>
      </c>
      <c r="V3385" t="e">
        <f>MIN(VLOOKUP($U3385,margin_ranges!$A$5:$D$10,4,FALSE),$P3385*100)</f>
        <v>#N/A</v>
      </c>
      <c r="Y3385" s="29" t="e">
        <f t="shared" si="52"/>
        <v>#N/A</v>
      </c>
    </row>
    <row r="3386" spans="1:25" x14ac:dyDescent="0.3">
      <c r="A3386" s="8" t="s">
        <v>17</v>
      </c>
      <c r="B3386" s="8" t="s">
        <v>5980</v>
      </c>
      <c r="C3386" s="8" t="s">
        <v>5981</v>
      </c>
      <c r="D3386" s="8" t="s">
        <v>5986</v>
      </c>
      <c r="E3386" s="8" t="s">
        <v>5987</v>
      </c>
      <c r="F3386" s="24">
        <v>0.22537922918040601</v>
      </c>
      <c r="G3386" s="24">
        <v>0</v>
      </c>
      <c r="H3386" s="25">
        <v>19.9497</v>
      </c>
      <c r="I3386" s="25">
        <v>5.6040999999999999</v>
      </c>
      <c r="J3386" s="15">
        <v>217</v>
      </c>
      <c r="K3386" s="15">
        <v>46</v>
      </c>
      <c r="L3386" s="13">
        <v>0.28089999999999998</v>
      </c>
      <c r="M3386" s="7">
        <v>1.29095428</v>
      </c>
      <c r="N3386" s="26">
        <v>1</v>
      </c>
      <c r="O3386" s="27" t="s">
        <v>22</v>
      </c>
      <c r="P3386" s="8">
        <v>0.2253792292</v>
      </c>
      <c r="Q3386" s="24">
        <v>0.28999999999999998</v>
      </c>
      <c r="R3386" t="str">
        <f>IF($Q3386*100&gt;=VLOOKUP($O3386,margin_ranges!$A$5:$C$10,2,FALSE),IF($Q3386*100&lt;=VLOOKUP($O3386,margin_ranges!$A$5:$C$10,3,FALSE)+10,"IN RANGE","ABOVE RANGE"),"BELOW RANGE")</f>
        <v>IN RANGE</v>
      </c>
      <c r="S3386">
        <f>MIN(VLOOKUP($O3386,margin_ranges!$A$5:$D$10,4,FALSE),$P3386*100)</f>
        <v>22.53792292</v>
      </c>
      <c r="T3386" s="29">
        <f>(1-$S3386/100)/(1-$F3386)-1</f>
        <v>-2.5294988326152179E-11</v>
      </c>
      <c r="U3386" s="19" t="str">
        <f>IF(ABS(IFERROR(T3386,0))&gt;0.05,INDEX(margin_ranges!$C$13:$C$16,MATCH($F3386*100,margin_ranges!$B$13:$B$16,1)),"")</f>
        <v/>
      </c>
      <c r="V3386" t="e">
        <f>MIN(VLOOKUP($U3386,margin_ranges!$A$5:$D$10,4,FALSE),$P3386*100)</f>
        <v>#N/A</v>
      </c>
      <c r="Y3386" s="29" t="e">
        <f t="shared" si="52"/>
        <v>#N/A</v>
      </c>
    </row>
    <row r="3387" spans="1:25" x14ac:dyDescent="0.3">
      <c r="A3387" s="8" t="s">
        <v>17</v>
      </c>
      <c r="B3387" s="8" t="s">
        <v>5980</v>
      </c>
      <c r="C3387" s="8" t="s">
        <v>5981</v>
      </c>
      <c r="D3387" s="8" t="s">
        <v>5990</v>
      </c>
      <c r="E3387" s="8" t="s">
        <v>5991</v>
      </c>
      <c r="F3387" s="24">
        <v>0.28999999999999998</v>
      </c>
      <c r="G3387" s="24">
        <v>0</v>
      </c>
      <c r="H3387" s="25">
        <v>15.902900000000001</v>
      </c>
      <c r="I3387" s="25">
        <v>2.9074</v>
      </c>
      <c r="J3387" s="15">
        <v>123</v>
      </c>
      <c r="K3387" s="15">
        <v>33</v>
      </c>
      <c r="L3387" s="13">
        <v>0.18279999999999999</v>
      </c>
      <c r="M3387" s="7">
        <v>1.4084610799999999</v>
      </c>
      <c r="N3387" s="26">
        <v>1</v>
      </c>
      <c r="O3387" s="27" t="s">
        <v>22</v>
      </c>
      <c r="P3387" s="8">
        <v>0.29000523290000002</v>
      </c>
      <c r="Q3387" s="24">
        <v>0.28999999999999998</v>
      </c>
      <c r="R3387" t="str">
        <f>IF($Q3387*100&gt;=VLOOKUP($O3387,margin_ranges!$A$5:$C$10,2,FALSE),IF($Q3387*100&lt;=VLOOKUP($O3387,margin_ranges!$A$5:$C$10,3,FALSE)+10,"IN RANGE","ABOVE RANGE"),"BELOW RANGE")</f>
        <v>IN RANGE</v>
      </c>
      <c r="S3387">
        <f>MIN(VLOOKUP($O3387,margin_ranges!$A$5:$D$10,4,FALSE),$P3387*100)</f>
        <v>29.000523290000004</v>
      </c>
      <c r="T3387" s="29">
        <f>(1-$S3387/100)/(1-$F3387)-1</f>
        <v>-7.3702816900667045E-6</v>
      </c>
      <c r="U3387" s="19" t="str">
        <f>IF(ABS(IFERROR(T3387,0))&gt;0.05,INDEX(margin_ranges!$C$13:$C$16,MATCH($F3387*100,margin_ranges!$B$13:$B$16,1)),"")</f>
        <v/>
      </c>
      <c r="V3387" t="e">
        <f>MIN(VLOOKUP($U3387,margin_ranges!$A$5:$D$10,4,FALSE),$P3387*100)</f>
        <v>#N/A</v>
      </c>
      <c r="Y3387" s="29" t="e">
        <f t="shared" si="52"/>
        <v>#N/A</v>
      </c>
    </row>
    <row r="3388" spans="1:25" x14ac:dyDescent="0.3">
      <c r="A3388" s="8" t="s">
        <v>17</v>
      </c>
      <c r="B3388" s="8" t="s">
        <v>5980</v>
      </c>
      <c r="C3388" s="8" t="s">
        <v>5981</v>
      </c>
      <c r="D3388" s="8" t="s">
        <v>5994</v>
      </c>
      <c r="E3388" s="8" t="s">
        <v>5995</v>
      </c>
      <c r="F3388" s="24">
        <v>0.28999999999999998</v>
      </c>
      <c r="G3388" s="24">
        <v>0</v>
      </c>
      <c r="H3388" s="25">
        <v>7.2666000000000004</v>
      </c>
      <c r="I3388" s="25">
        <v>1.2098</v>
      </c>
      <c r="J3388" s="15">
        <v>51</v>
      </c>
      <c r="K3388" s="15">
        <v>14</v>
      </c>
      <c r="L3388" s="13">
        <v>0.16650000000000001</v>
      </c>
      <c r="M3388" s="7">
        <v>1.4174351999999999</v>
      </c>
      <c r="N3388" s="26">
        <v>1</v>
      </c>
      <c r="O3388" s="27" t="s">
        <v>22</v>
      </c>
      <c r="P3388" s="8">
        <v>0.29450037699999998</v>
      </c>
      <c r="Q3388" s="24">
        <v>0.28999999999999998</v>
      </c>
      <c r="R3388" t="str">
        <f>IF($Q3388*100&gt;=VLOOKUP($O3388,margin_ranges!$A$5:$C$10,2,FALSE),IF($Q3388*100&lt;=VLOOKUP($O3388,margin_ranges!$A$5:$C$10,3,FALSE)+10,"IN RANGE","ABOVE RANGE"),"BELOW RANGE")</f>
        <v>IN RANGE</v>
      </c>
      <c r="S3388">
        <f>MIN(VLOOKUP($O3388,margin_ranges!$A$5:$D$10,4,FALSE),$P3388*100)</f>
        <v>29.450037699999999</v>
      </c>
      <c r="T3388" s="29">
        <f>(1-$S3388/100)/(1-$F3388)-1</f>
        <v>-6.338559154929535E-3</v>
      </c>
      <c r="U3388" s="19" t="str">
        <f>IF(ABS(IFERROR(T3388,0))&gt;0.05,INDEX(margin_ranges!$C$13:$C$16,MATCH($F3388*100,margin_ranges!$B$13:$B$16,1)),"")</f>
        <v/>
      </c>
      <c r="V3388" t="e">
        <f>MIN(VLOOKUP($U3388,margin_ranges!$A$5:$D$10,4,FALSE),$P3388*100)</f>
        <v>#N/A</v>
      </c>
      <c r="Y3388" s="29" t="e">
        <f t="shared" si="52"/>
        <v>#N/A</v>
      </c>
    </row>
    <row r="3389" spans="1:25" x14ac:dyDescent="0.3">
      <c r="A3389" s="8" t="s">
        <v>17</v>
      </c>
      <c r="B3389" s="8" t="s">
        <v>5980</v>
      </c>
      <c r="C3389" s="8" t="s">
        <v>5981</v>
      </c>
      <c r="D3389" s="8" t="s">
        <v>5982</v>
      </c>
      <c r="E3389" s="8" t="s">
        <v>5983</v>
      </c>
      <c r="F3389" s="24">
        <v>0.28999999999999998</v>
      </c>
      <c r="G3389" s="24">
        <v>0</v>
      </c>
      <c r="H3389" s="25">
        <v>0.95040000000000002</v>
      </c>
      <c r="I3389" s="25">
        <v>0.2989</v>
      </c>
      <c r="J3389" s="15">
        <v>13</v>
      </c>
      <c r="K3389" s="15">
        <v>3</v>
      </c>
      <c r="L3389" s="13">
        <v>0.3145</v>
      </c>
      <c r="M3389" s="7">
        <v>1.45334608</v>
      </c>
      <c r="N3389" s="26">
        <v>1</v>
      </c>
      <c r="O3389" s="27" t="s">
        <v>22</v>
      </c>
      <c r="P3389" s="8">
        <v>0.31193264040000002</v>
      </c>
      <c r="Q3389" s="24">
        <v>0.28999999999999998</v>
      </c>
      <c r="R3389" t="str">
        <f>IF($Q3389*100&gt;=VLOOKUP($O3389,margin_ranges!$A$5:$C$10,2,FALSE),IF($Q3389*100&lt;=VLOOKUP($O3389,margin_ranges!$A$5:$C$10,3,FALSE)+10,"IN RANGE","ABOVE RANGE"),"BELOW RANGE")</f>
        <v>IN RANGE</v>
      </c>
      <c r="S3389">
        <f>MIN(VLOOKUP($O3389,margin_ranges!$A$5:$D$10,4,FALSE),$P3389*100)</f>
        <v>29.75</v>
      </c>
      <c r="T3389" s="29">
        <f>(1-$S3389/100)/(1-$F3389)-1</f>
        <v>-1.0563380281690127E-2</v>
      </c>
      <c r="U3389" s="19" t="str">
        <f>IF(ABS(IFERROR(T3389,0))&gt;0.05,INDEX(margin_ranges!$C$13:$C$16,MATCH($F3389*100,margin_ranges!$B$13:$B$16,1)),"")</f>
        <v/>
      </c>
      <c r="V3389" t="e">
        <f>MIN(VLOOKUP($U3389,margin_ranges!$A$5:$D$10,4,FALSE),$P3389*100)</f>
        <v>#N/A</v>
      </c>
      <c r="Y3389" s="29" t="e">
        <f t="shared" si="52"/>
        <v>#N/A</v>
      </c>
    </row>
    <row r="3390" spans="1:25" x14ac:dyDescent="0.3">
      <c r="A3390" s="8" t="s">
        <v>17</v>
      </c>
      <c r="B3390" s="8" t="s">
        <v>5980</v>
      </c>
      <c r="C3390" s="8" t="s">
        <v>5981</v>
      </c>
      <c r="D3390" s="8" t="s">
        <v>5984</v>
      </c>
      <c r="E3390" s="8" t="s">
        <v>5985</v>
      </c>
      <c r="F3390" s="24">
        <v>0.28999999999999998</v>
      </c>
      <c r="G3390" s="24">
        <v>0</v>
      </c>
      <c r="H3390" s="25">
        <v>29.053899999999999</v>
      </c>
      <c r="I3390" s="25">
        <v>6.5224000000000002</v>
      </c>
      <c r="J3390" s="15">
        <v>281</v>
      </c>
      <c r="K3390" s="15">
        <v>74</v>
      </c>
      <c r="L3390" s="13">
        <v>0.22450000000000001</v>
      </c>
      <c r="M3390" s="7">
        <v>1.4343237</v>
      </c>
      <c r="N3390" s="26">
        <v>1</v>
      </c>
      <c r="O3390" s="27" t="s">
        <v>22</v>
      </c>
      <c r="P3390" s="8">
        <v>0.30280730900000002</v>
      </c>
      <c r="Q3390" s="24">
        <v>0.28999999999999998</v>
      </c>
      <c r="R3390" t="str">
        <f>IF($Q3390*100&gt;=VLOOKUP($O3390,margin_ranges!$A$5:$C$10,2,FALSE),IF($Q3390*100&lt;=VLOOKUP($O3390,margin_ranges!$A$5:$C$10,3,FALSE)+10,"IN RANGE","ABOVE RANGE"),"BELOW RANGE")</f>
        <v>IN RANGE</v>
      </c>
      <c r="S3390">
        <f>MIN(VLOOKUP($O3390,margin_ranges!$A$5:$D$10,4,FALSE),$P3390*100)</f>
        <v>29.75</v>
      </c>
      <c r="T3390" s="29">
        <f>(1-$S3390/100)/(1-$F3390)-1</f>
        <v>-1.0563380281690127E-2</v>
      </c>
      <c r="U3390" s="19" t="str">
        <f>IF(ABS(IFERROR(T3390,0))&gt;0.05,INDEX(margin_ranges!$C$13:$C$16,MATCH($F3390*100,margin_ranges!$B$13:$B$16,1)),"")</f>
        <v/>
      </c>
      <c r="V3390" t="e">
        <f>MIN(VLOOKUP($U3390,margin_ranges!$A$5:$D$10,4,FALSE),$P3390*100)</f>
        <v>#N/A</v>
      </c>
      <c r="Y3390" s="29" t="e">
        <f t="shared" si="52"/>
        <v>#N/A</v>
      </c>
    </row>
    <row r="3391" spans="1:25" x14ac:dyDescent="0.3">
      <c r="A3391" s="8" t="s">
        <v>17</v>
      </c>
      <c r="B3391" s="8" t="s">
        <v>5980</v>
      </c>
      <c r="C3391" s="8" t="s">
        <v>5981</v>
      </c>
      <c r="D3391" s="8" t="s">
        <v>5992</v>
      </c>
      <c r="E3391" s="8" t="s">
        <v>5993</v>
      </c>
      <c r="F3391" s="24">
        <v>0.28999999999999998</v>
      </c>
      <c r="G3391" s="24">
        <v>0</v>
      </c>
      <c r="H3391" s="25">
        <v>36.1081</v>
      </c>
      <c r="I3391" s="25">
        <v>7.6182999999999996</v>
      </c>
      <c r="J3391" s="15">
        <v>332</v>
      </c>
      <c r="K3391" s="15">
        <v>85</v>
      </c>
      <c r="L3391" s="13">
        <v>0.21099999999999999</v>
      </c>
      <c r="M3391" s="7">
        <v>1.45130044</v>
      </c>
      <c r="N3391" s="26">
        <v>1</v>
      </c>
      <c r="O3391" s="27" t="s">
        <v>22</v>
      </c>
      <c r="P3391" s="8">
        <v>0.31096279539999999</v>
      </c>
      <c r="Q3391" s="24">
        <v>0.28999999999999998</v>
      </c>
      <c r="R3391" t="str">
        <f>IF($Q3391*100&gt;=VLOOKUP($O3391,margin_ranges!$A$5:$C$10,2,FALSE),IF($Q3391*100&lt;=VLOOKUP($O3391,margin_ranges!$A$5:$C$10,3,FALSE)+10,"IN RANGE","ABOVE RANGE"),"BELOW RANGE")</f>
        <v>IN RANGE</v>
      </c>
      <c r="S3391">
        <f>MIN(VLOOKUP($O3391,margin_ranges!$A$5:$D$10,4,FALSE),$P3391*100)</f>
        <v>29.75</v>
      </c>
      <c r="T3391" s="29">
        <f>(1-$S3391/100)/(1-$F3391)-1</f>
        <v>-1.0563380281690127E-2</v>
      </c>
      <c r="U3391" s="19" t="str">
        <f>IF(ABS(IFERROR(T3391,0))&gt;0.05,INDEX(margin_ranges!$C$13:$C$16,MATCH($F3391*100,margin_ranges!$B$13:$B$16,1)),"")</f>
        <v/>
      </c>
      <c r="V3391" t="e">
        <f>MIN(VLOOKUP($U3391,margin_ranges!$A$5:$D$10,4,FALSE),$P3391*100)</f>
        <v>#N/A</v>
      </c>
      <c r="Y3391" s="29" t="e">
        <f t="shared" si="52"/>
        <v>#N/A</v>
      </c>
    </row>
    <row r="3392" spans="1:25" x14ac:dyDescent="0.3">
      <c r="A3392" s="8" t="s">
        <v>17</v>
      </c>
      <c r="B3392" s="8" t="s">
        <v>5980</v>
      </c>
      <c r="C3392" s="8" t="s">
        <v>5981</v>
      </c>
      <c r="D3392" s="8" t="s">
        <v>5988</v>
      </c>
      <c r="E3392" s="8" t="s">
        <v>5989</v>
      </c>
      <c r="F3392" s="24">
        <v>0.24</v>
      </c>
      <c r="G3392" s="24">
        <v>0</v>
      </c>
      <c r="H3392" s="25">
        <v>7.0419</v>
      </c>
      <c r="I3392" s="25">
        <v>1.1471</v>
      </c>
      <c r="J3392" s="15">
        <v>47</v>
      </c>
      <c r="K3392" s="15">
        <v>11</v>
      </c>
      <c r="L3392" s="13">
        <v>0.16289999999999999</v>
      </c>
      <c r="M3392" s="7">
        <v>1.37096332</v>
      </c>
      <c r="N3392" s="26">
        <v>1</v>
      </c>
      <c r="O3392" s="27" t="s">
        <v>22</v>
      </c>
      <c r="P3392" s="8">
        <v>0.27058588410000001</v>
      </c>
      <c r="Q3392" s="24">
        <v>0.24</v>
      </c>
      <c r="R3392" t="str">
        <f>IF($Q3392*100&gt;=VLOOKUP($O3392,margin_ranges!$A$5:$C$10,2,FALSE),IF($Q3392*100&lt;=VLOOKUP($O3392,margin_ranges!$A$5:$C$10,3,FALSE)+10,"IN RANGE","ABOVE RANGE"),"BELOW RANGE")</f>
        <v>IN RANGE</v>
      </c>
      <c r="S3392">
        <f>MIN(VLOOKUP($O3392,margin_ranges!$A$5:$D$10,4,FALSE),$P3392*100)</f>
        <v>27.058588410000002</v>
      </c>
      <c r="T3392" s="29">
        <f>(1-$S3392/100)/(1-$F3392)-1</f>
        <v>-4.0244584342105205E-2</v>
      </c>
      <c r="U3392" s="19" t="str">
        <f>IF(ABS(IFERROR(T3392,0))&gt;0.05,INDEX(margin_ranges!$C$13:$C$16,MATCH($F3392*100,margin_ranges!$B$13:$B$16,1)),"")</f>
        <v/>
      </c>
      <c r="V3392" t="e">
        <f>MIN(VLOOKUP($U3392,margin_ranges!$A$5:$D$10,4,FALSE),$P3392*100)</f>
        <v>#N/A</v>
      </c>
      <c r="Y3392" s="29" t="e">
        <f t="shared" si="52"/>
        <v>#N/A</v>
      </c>
    </row>
    <row r="3393" spans="1:25" x14ac:dyDescent="0.3">
      <c r="A3393" s="8" t="s">
        <v>17</v>
      </c>
      <c r="B3393" s="8" t="s">
        <v>5980</v>
      </c>
      <c r="C3393" s="8" t="s">
        <v>5981</v>
      </c>
      <c r="D3393" s="8" t="s">
        <v>12059</v>
      </c>
      <c r="E3393" s="8" t="s">
        <v>12060</v>
      </c>
      <c r="F3393" s="24">
        <v>0.25</v>
      </c>
      <c r="G3393" s="24">
        <v>0</v>
      </c>
      <c r="H3393" s="25">
        <v>0.79290000000000005</v>
      </c>
      <c r="I3393" s="25">
        <v>0.33289999999999997</v>
      </c>
      <c r="J3393" s="15">
        <v>15</v>
      </c>
      <c r="K3393" s="15">
        <v>4</v>
      </c>
      <c r="L3393" s="13">
        <v>0.41980000000000001</v>
      </c>
      <c r="M3393" s="7">
        <v>1.49950644</v>
      </c>
      <c r="N3393" s="26">
        <v>1</v>
      </c>
      <c r="O3393" s="27" t="s">
        <v>22</v>
      </c>
      <c r="P3393" s="8">
        <v>0.33311390010000003</v>
      </c>
      <c r="Q3393" s="24">
        <v>0.25</v>
      </c>
      <c r="R3393" t="str">
        <f>IF($Q3393*100&gt;=VLOOKUP($O3393,margin_ranges!$A$5:$C$10,2,FALSE),IF($Q3393*100&lt;=VLOOKUP($O3393,margin_ranges!$A$5:$C$10,3,FALSE)+10,"IN RANGE","ABOVE RANGE"),"BELOW RANGE")</f>
        <v>IN RANGE</v>
      </c>
      <c r="S3393">
        <f>MIN(VLOOKUP($O3393,margin_ranges!$A$5:$D$10,4,FALSE),$P3393*100)</f>
        <v>29.75</v>
      </c>
      <c r="T3393" s="29">
        <f>(1-$S3393/100)/(1-$F3393)-1</f>
        <v>-6.3333333333333353E-2</v>
      </c>
      <c r="U3393" s="19" t="str">
        <f>IF(ABS(IFERROR(T3393,0))&gt;0.05,INDEX(margin_ranges!$C$13:$C$16,MATCH($F3393*100,margin_ranges!$B$13:$B$16,1)),"")</f>
        <v>Balanced (Type B)</v>
      </c>
      <c r="V3393">
        <f>MIN(VLOOKUP($U3393,margin_ranges!$A$5:$D$10,4,FALSE),$P3393*100)</f>
        <v>29.75</v>
      </c>
      <c r="Y3393" s="29">
        <f t="shared" si="52"/>
        <v>-6.3333333333333353E-2</v>
      </c>
    </row>
    <row r="3394" spans="1:25" x14ac:dyDescent="0.3">
      <c r="A3394" s="8" t="s">
        <v>35</v>
      </c>
      <c r="B3394" s="8" t="s">
        <v>5996</v>
      </c>
      <c r="C3394" s="8" t="s">
        <v>34</v>
      </c>
      <c r="D3394" s="8" t="s">
        <v>34</v>
      </c>
      <c r="E3394" s="8"/>
      <c r="F3394" s="24">
        <v>0.23359643144800199</v>
      </c>
      <c r="G3394" s="24">
        <v>0</v>
      </c>
      <c r="H3394" s="25">
        <v>14.696</v>
      </c>
      <c r="I3394" s="25">
        <v>3.67</v>
      </c>
      <c r="J3394" s="15">
        <v>505</v>
      </c>
      <c r="K3394" s="15">
        <v>117</v>
      </c>
      <c r="L3394" s="13">
        <v>0.24970000000000001</v>
      </c>
      <c r="M3394" s="7">
        <v>4.5863643400000003</v>
      </c>
      <c r="N3394" s="26">
        <v>3.5150060000000001</v>
      </c>
      <c r="O3394" s="27"/>
      <c r="P3394" s="8">
        <v>0.2335964314</v>
      </c>
      <c r="Q3394" s="24">
        <v>0.26519999999999999</v>
      </c>
      <c r="R3394" t="e">
        <f>IF($Q3394*100&gt;=VLOOKUP($O3394,margin_ranges!$A$5:$C$10,2,FALSE),IF($Q3394*100&lt;=VLOOKUP($O3394,margin_ranges!$A$5:$C$10,3,FALSE)+10,"IN RANGE","ABOVE RANGE"),"BELOW RANGE")</f>
        <v>#N/A</v>
      </c>
      <c r="S3394" t="e">
        <f>MIN(VLOOKUP($O3394,margin_ranges!$A$5:$D$10,4,FALSE),$P3394*100)</f>
        <v>#N/A</v>
      </c>
      <c r="T3394" s="29" t="e">
        <f>(1-$S3394/100)/(1-$F3394)-1</f>
        <v>#N/A</v>
      </c>
      <c r="U3394" s="19" t="str">
        <f>IF(ABS(IFERROR(T3394,0))&gt;0.05,INDEX(margin_ranges!$C$13:$C$16,MATCH($F3394*100,margin_ranges!$B$13:$B$16,1)),"")</f>
        <v/>
      </c>
      <c r="V3394" t="e">
        <f>MIN(VLOOKUP($U3394,margin_ranges!$A$5:$D$10,4,FALSE),$P3394*100)</f>
        <v>#N/A</v>
      </c>
      <c r="Y3394" s="29" t="e">
        <f t="shared" si="52"/>
        <v>#N/A</v>
      </c>
    </row>
    <row r="3395" spans="1:25" x14ac:dyDescent="0.3">
      <c r="A3395" s="8" t="s">
        <v>33</v>
      </c>
      <c r="B3395" s="8" t="s">
        <v>5996</v>
      </c>
      <c r="C3395" s="8" t="s">
        <v>5997</v>
      </c>
      <c r="D3395" s="8" t="s">
        <v>34</v>
      </c>
      <c r="E3395" s="8"/>
      <c r="F3395" s="24">
        <v>0.23359643144800199</v>
      </c>
      <c r="G3395" s="24">
        <v>0</v>
      </c>
      <c r="H3395" s="25">
        <v>14.696</v>
      </c>
      <c r="I3395" s="25">
        <v>3.67</v>
      </c>
      <c r="J3395" s="15">
        <v>505</v>
      </c>
      <c r="K3395" s="15">
        <v>117</v>
      </c>
      <c r="L3395" s="13">
        <v>0.24970000000000001</v>
      </c>
      <c r="M3395" s="7">
        <v>4.5863643400000003</v>
      </c>
      <c r="N3395" s="26">
        <v>3.5150060000000001</v>
      </c>
      <c r="O3395" s="27"/>
      <c r="P3395" s="8">
        <v>0.2335964314</v>
      </c>
      <c r="Q3395" s="24">
        <v>0.26519999999999999</v>
      </c>
      <c r="R3395" t="e">
        <f>IF($Q3395*100&gt;=VLOOKUP($O3395,margin_ranges!$A$5:$C$10,2,FALSE),IF($Q3395*100&lt;=VLOOKUP($O3395,margin_ranges!$A$5:$C$10,3,FALSE)+10,"IN RANGE","ABOVE RANGE"),"BELOW RANGE")</f>
        <v>#N/A</v>
      </c>
      <c r="S3395" t="e">
        <f>MIN(VLOOKUP($O3395,margin_ranges!$A$5:$D$10,4,FALSE),$P3395*100)</f>
        <v>#N/A</v>
      </c>
      <c r="T3395" s="29" t="e">
        <f>(1-$S3395/100)/(1-$F3395)-1</f>
        <v>#N/A</v>
      </c>
      <c r="U3395" s="19" t="str">
        <f>IF(ABS(IFERROR(T3395,0))&gt;0.05,INDEX(margin_ranges!$C$13:$C$16,MATCH($F3395*100,margin_ranges!$B$13:$B$16,1)),"")</f>
        <v/>
      </c>
      <c r="V3395" t="e">
        <f>MIN(VLOOKUP($U3395,margin_ranges!$A$5:$D$10,4,FALSE),$P3395*100)</f>
        <v>#N/A</v>
      </c>
      <c r="Y3395" s="29" t="e">
        <f t="shared" si="52"/>
        <v>#N/A</v>
      </c>
    </row>
    <row r="3396" spans="1:25" x14ac:dyDescent="0.3">
      <c r="A3396" s="8" t="s">
        <v>17</v>
      </c>
      <c r="B3396" s="8" t="s">
        <v>5996</v>
      </c>
      <c r="C3396" s="8" t="s">
        <v>5997</v>
      </c>
      <c r="D3396" s="8" t="s">
        <v>6000</v>
      </c>
      <c r="E3396" s="8" t="s">
        <v>6001</v>
      </c>
      <c r="F3396" s="24">
        <v>0.231780849110443</v>
      </c>
      <c r="G3396" s="24">
        <v>0</v>
      </c>
      <c r="H3396" s="25">
        <v>1.5039</v>
      </c>
      <c r="I3396" s="25">
        <v>0.38700000000000001</v>
      </c>
      <c r="J3396" s="15">
        <v>60</v>
      </c>
      <c r="K3396" s="15">
        <v>14</v>
      </c>
      <c r="L3396" s="13">
        <v>0.25729999999999997</v>
      </c>
      <c r="M3396" s="7">
        <v>5.20684755</v>
      </c>
      <c r="N3396" s="26">
        <v>4</v>
      </c>
      <c r="O3396" s="27" t="s">
        <v>92</v>
      </c>
      <c r="P3396" s="8">
        <v>0.23178084909999999</v>
      </c>
      <c r="Q3396" s="24">
        <v>0.25</v>
      </c>
      <c r="R3396" t="str">
        <f>IF($Q3396*100&gt;=VLOOKUP($O3396,margin_ranges!$A$5:$C$10,2,FALSE),IF($Q3396*100&lt;=VLOOKUP($O3396,margin_ranges!$A$5:$C$10,3,FALSE)+10,"IN RANGE","ABOVE RANGE"),"BELOW RANGE")</f>
        <v>IN RANGE</v>
      </c>
      <c r="S3396">
        <f>MIN(VLOOKUP($O3396,margin_ranges!$A$5:$D$10,4,FALSE),$P3396*100)</f>
        <v>23.178084909999999</v>
      </c>
      <c r="T3396" s="29">
        <f>(1-$S3396/100)/(1-$F3396)-1</f>
        <v>1.3593792758115342E-11</v>
      </c>
      <c r="U3396" s="19" t="str">
        <f>IF(ABS(IFERROR(T3396,0))&gt;0.05,INDEX(margin_ranges!$C$13:$C$16,MATCH($F3396*100,margin_ranges!$B$13:$B$16,1)),"")</f>
        <v/>
      </c>
      <c r="V3396" t="e">
        <f>MIN(VLOOKUP($U3396,margin_ranges!$A$5:$D$10,4,FALSE),$P3396*100)</f>
        <v>#N/A</v>
      </c>
      <c r="Y3396" s="29" t="e">
        <f t="shared" si="52"/>
        <v>#N/A</v>
      </c>
    </row>
    <row r="3397" spans="1:25" x14ac:dyDescent="0.3">
      <c r="A3397" s="8" t="s">
        <v>17</v>
      </c>
      <c r="B3397" s="8" t="s">
        <v>5996</v>
      </c>
      <c r="C3397" s="8" t="s">
        <v>5997</v>
      </c>
      <c r="D3397" s="8" t="s">
        <v>6002</v>
      </c>
      <c r="E3397" s="8" t="s">
        <v>6003</v>
      </c>
      <c r="F3397" s="24">
        <v>0.214595735783981</v>
      </c>
      <c r="G3397" s="24">
        <v>0</v>
      </c>
      <c r="H3397" s="25">
        <v>4.1496000000000004</v>
      </c>
      <c r="I3397" s="25">
        <v>0.5948</v>
      </c>
      <c r="J3397" s="15">
        <v>136</v>
      </c>
      <c r="K3397" s="15">
        <v>29</v>
      </c>
      <c r="L3397" s="13">
        <v>0.14330000000000001</v>
      </c>
      <c r="M3397" s="7">
        <v>7.6393779300000002</v>
      </c>
      <c r="N3397" s="26">
        <v>6</v>
      </c>
      <c r="O3397" s="27" t="s">
        <v>22</v>
      </c>
      <c r="P3397" s="8">
        <v>0.21459573579999999</v>
      </c>
      <c r="Q3397" s="24">
        <v>0.24</v>
      </c>
      <c r="R3397" t="str">
        <f>IF($Q3397*100&gt;=VLOOKUP($O3397,margin_ranges!$A$5:$C$10,2,FALSE),IF($Q3397*100&lt;=VLOOKUP($O3397,margin_ranges!$A$5:$C$10,3,FALSE)+10,"IN RANGE","ABOVE RANGE"),"BELOW RANGE")</f>
        <v>IN RANGE</v>
      </c>
      <c r="S3397">
        <f>MIN(VLOOKUP($O3397,margin_ranges!$A$5:$D$10,4,FALSE),$P3397*100)</f>
        <v>21.459573580000001</v>
      </c>
      <c r="T3397" s="29">
        <f>(1-$S3397/100)/(1-$F3397)-1</f>
        <v>-2.0395907185388751E-11</v>
      </c>
      <c r="U3397" s="19" t="str">
        <f>IF(ABS(IFERROR(T3397,0))&gt;0.05,INDEX(margin_ranges!$C$13:$C$16,MATCH($F3397*100,margin_ranges!$B$13:$B$16,1)),"")</f>
        <v/>
      </c>
      <c r="V3397" t="e">
        <f>MIN(VLOOKUP($U3397,margin_ranges!$A$5:$D$10,4,FALSE),$P3397*100)</f>
        <v>#N/A</v>
      </c>
      <c r="Y3397" s="29" t="e">
        <f t="shared" si="52"/>
        <v>#N/A</v>
      </c>
    </row>
    <row r="3398" spans="1:25" x14ac:dyDescent="0.3">
      <c r="A3398" s="8" t="s">
        <v>17</v>
      </c>
      <c r="B3398" s="8" t="s">
        <v>5996</v>
      </c>
      <c r="C3398" s="8" t="s">
        <v>5997</v>
      </c>
      <c r="D3398" s="8" t="s">
        <v>5998</v>
      </c>
      <c r="E3398" s="8" t="s">
        <v>5999</v>
      </c>
      <c r="F3398" s="24">
        <v>0.240246931463311</v>
      </c>
      <c r="G3398" s="24">
        <v>0</v>
      </c>
      <c r="H3398" s="25">
        <v>8.4359000000000002</v>
      </c>
      <c r="I3398" s="25">
        <v>2.5476000000000001</v>
      </c>
      <c r="J3398" s="15">
        <v>302</v>
      </c>
      <c r="K3398" s="15">
        <v>72</v>
      </c>
      <c r="L3398" s="13">
        <v>0.30199999999999999</v>
      </c>
      <c r="M3398" s="7">
        <v>3.9486513799999998</v>
      </c>
      <c r="N3398" s="26">
        <v>3</v>
      </c>
      <c r="O3398" s="27" t="s">
        <v>22</v>
      </c>
      <c r="P3398" s="8">
        <v>0.24024693150000001</v>
      </c>
      <c r="Q3398" s="24">
        <v>0.28000000000000003</v>
      </c>
      <c r="R3398" t="str">
        <f>IF($Q3398*100&gt;=VLOOKUP($O3398,margin_ranges!$A$5:$C$10,2,FALSE),IF($Q3398*100&lt;=VLOOKUP($O3398,margin_ranges!$A$5:$C$10,3,FALSE)+10,"IN RANGE","ABOVE RANGE"),"BELOW RANGE")</f>
        <v>IN RANGE</v>
      </c>
      <c r="S3398">
        <f>MIN(VLOOKUP($O3398,margin_ranges!$A$5:$D$10,4,FALSE),$P3398*100)</f>
        <v>24.024693150000001</v>
      </c>
      <c r="T3398" s="29">
        <f>(1-$S3398/100)/(1-$F3398)-1</f>
        <v>-4.8290704768305659E-11</v>
      </c>
      <c r="U3398" s="19" t="str">
        <f>IF(ABS(IFERROR(T3398,0))&gt;0.05,INDEX(margin_ranges!$C$13:$C$16,MATCH($F3398*100,margin_ranges!$B$13:$B$16,1)),"")</f>
        <v/>
      </c>
      <c r="V3398" t="e">
        <f>MIN(VLOOKUP($U3398,margin_ranges!$A$5:$D$10,4,FALSE),$P3398*100)</f>
        <v>#N/A</v>
      </c>
      <c r="Y3398" s="29" t="e">
        <f t="shared" si="52"/>
        <v>#N/A</v>
      </c>
    </row>
    <row r="3399" spans="1:25" x14ac:dyDescent="0.3">
      <c r="A3399" s="8" t="s">
        <v>35</v>
      </c>
      <c r="B3399" s="8" t="s">
        <v>6004</v>
      </c>
      <c r="C3399" s="8" t="s">
        <v>34</v>
      </c>
      <c r="D3399" s="8" t="s">
        <v>34</v>
      </c>
      <c r="E3399" s="8"/>
      <c r="F3399" s="24">
        <v>0.29761583827100002</v>
      </c>
      <c r="G3399" s="24">
        <v>0.99889815999999998</v>
      </c>
      <c r="H3399" s="25">
        <v>3815.6498999999999</v>
      </c>
      <c r="I3399" s="25">
        <v>947.60019999999997</v>
      </c>
      <c r="J3399" s="15">
        <v>16104</v>
      </c>
      <c r="K3399" s="15">
        <v>4309</v>
      </c>
      <c r="L3399" s="13">
        <v>0.24829999999999999</v>
      </c>
      <c r="M3399" s="7">
        <v>0.56647384000000001</v>
      </c>
      <c r="N3399" s="26">
        <v>0.28386099999999997</v>
      </c>
      <c r="O3399" s="27"/>
      <c r="P3399" s="8">
        <v>0.49889831080000002</v>
      </c>
      <c r="Q3399" s="24">
        <v>0.29759999999999998</v>
      </c>
      <c r="R3399" t="e">
        <f>IF($Q3399*100&gt;=VLOOKUP($O3399,margin_ranges!$A$5:$C$10,2,FALSE),IF($Q3399*100&lt;=VLOOKUP($O3399,margin_ranges!$A$5:$C$10,3,FALSE)+10,"IN RANGE","ABOVE RANGE"),"BELOW RANGE")</f>
        <v>#N/A</v>
      </c>
      <c r="S3399" t="e">
        <f>MIN(VLOOKUP($O3399,margin_ranges!$A$5:$D$10,4,FALSE),$P3399*100)</f>
        <v>#N/A</v>
      </c>
      <c r="T3399" s="29" t="e">
        <f>(1-$S3399/100)/(1-$F3399)-1</f>
        <v>#N/A</v>
      </c>
      <c r="U3399" s="19" t="str">
        <f>IF(ABS(IFERROR(T3399,0))&gt;0.05,INDEX(margin_ranges!$C$13:$C$16,MATCH($F3399*100,margin_ranges!$B$13:$B$16,1)),"")</f>
        <v/>
      </c>
      <c r="V3399" t="e">
        <f>MIN(VLOOKUP($U3399,margin_ranges!$A$5:$D$10,4,FALSE),$P3399*100)</f>
        <v>#N/A</v>
      </c>
      <c r="Y3399" s="29" t="e">
        <f t="shared" si="52"/>
        <v>#N/A</v>
      </c>
    </row>
    <row r="3400" spans="1:25" x14ac:dyDescent="0.3">
      <c r="A3400" s="8" t="s">
        <v>33</v>
      </c>
      <c r="B3400" s="8" t="s">
        <v>6004</v>
      </c>
      <c r="C3400" s="8" t="s">
        <v>6005</v>
      </c>
      <c r="D3400" s="8" t="s">
        <v>34</v>
      </c>
      <c r="E3400" s="8"/>
      <c r="F3400" s="24">
        <v>0.29761583827100002</v>
      </c>
      <c r="G3400" s="24">
        <v>0.99889815999999998</v>
      </c>
      <c r="H3400" s="25">
        <v>3815.6498999999999</v>
      </c>
      <c r="I3400" s="25">
        <v>947.60019999999997</v>
      </c>
      <c r="J3400" s="15">
        <v>16104</v>
      </c>
      <c r="K3400" s="15">
        <v>4309</v>
      </c>
      <c r="L3400" s="13">
        <v>0.24829999999999999</v>
      </c>
      <c r="M3400" s="7">
        <v>0.56647384000000001</v>
      </c>
      <c r="N3400" s="26">
        <v>0.28386099999999997</v>
      </c>
      <c r="O3400" s="27"/>
      <c r="P3400" s="8">
        <v>0.49889831080000002</v>
      </c>
      <c r="Q3400" s="24">
        <v>0.29759999999999998</v>
      </c>
      <c r="R3400" t="e">
        <f>IF($Q3400*100&gt;=VLOOKUP($O3400,margin_ranges!$A$5:$C$10,2,FALSE),IF($Q3400*100&lt;=VLOOKUP($O3400,margin_ranges!$A$5:$C$10,3,FALSE)+10,"IN RANGE","ABOVE RANGE"),"BELOW RANGE")</f>
        <v>#N/A</v>
      </c>
      <c r="S3400" t="e">
        <f>MIN(VLOOKUP($O3400,margin_ranges!$A$5:$D$10,4,FALSE),$P3400*100)</f>
        <v>#N/A</v>
      </c>
      <c r="T3400" s="29" t="e">
        <f>(1-$S3400/100)/(1-$F3400)-1</f>
        <v>#N/A</v>
      </c>
      <c r="U3400" s="19" t="str">
        <f>IF(ABS(IFERROR(T3400,0))&gt;0.05,INDEX(margin_ranges!$C$13:$C$16,MATCH($F3400*100,margin_ranges!$B$13:$B$16,1)),"")</f>
        <v/>
      </c>
      <c r="V3400" t="e">
        <f>MIN(VLOOKUP($U3400,margin_ranges!$A$5:$D$10,4,FALSE),$P3400*100)</f>
        <v>#N/A</v>
      </c>
      <c r="Y3400" s="29" t="e">
        <f t="shared" si="52"/>
        <v>#N/A</v>
      </c>
    </row>
    <row r="3401" spans="1:25" x14ac:dyDescent="0.3">
      <c r="A3401" s="8" t="s">
        <v>17</v>
      </c>
      <c r="B3401" s="8" t="s">
        <v>6004</v>
      </c>
      <c r="C3401" s="8" t="s">
        <v>6005</v>
      </c>
      <c r="D3401" s="8" t="s">
        <v>6056</v>
      </c>
      <c r="E3401" s="8" t="s">
        <v>6057</v>
      </c>
      <c r="F3401" s="24">
        <v>0.4</v>
      </c>
      <c r="G3401" s="24">
        <v>1</v>
      </c>
      <c r="H3401" s="25">
        <v>153.34389999999999</v>
      </c>
      <c r="I3401" s="25">
        <v>34.009500000000003</v>
      </c>
      <c r="J3401" s="15">
        <v>355</v>
      </c>
      <c r="K3401" s="15">
        <v>142</v>
      </c>
      <c r="L3401" s="13">
        <v>0.2218</v>
      </c>
      <c r="M3401" s="7">
        <v>0.34820690999999998</v>
      </c>
      <c r="N3401" s="26">
        <v>0.1</v>
      </c>
      <c r="O3401" s="27" t="s">
        <v>92</v>
      </c>
      <c r="P3401" s="8">
        <v>0.71281442859999999</v>
      </c>
      <c r="Q3401" s="24">
        <v>0.4</v>
      </c>
      <c r="R3401" t="str">
        <f>IF($Q3401*100&gt;=VLOOKUP($O3401,margin_ranges!$A$5:$C$10,2,FALSE),IF($Q3401*100&lt;=VLOOKUP($O3401,margin_ranges!$A$5:$C$10,3,FALSE)+10,"IN RANGE","ABOVE RANGE"),"BELOW RANGE")</f>
        <v>IN RANGE</v>
      </c>
      <c r="S3401">
        <f>MIN(VLOOKUP($O3401,margin_ranges!$A$5:$D$10,4,FALSE),$P3401*100)</f>
        <v>29.75</v>
      </c>
      <c r="T3401" s="29">
        <f>(1-$S3401/100)/(1-$F3401)-1</f>
        <v>0.17083333333333339</v>
      </c>
      <c r="U3401" s="19" t="str">
        <f>IF(ABS(IFERROR(T3401,0))&gt;0.05,INDEX(margin_ranges!$C$13:$C$16,MATCH($F3401*100,margin_ranges!$B$13:$B$16,1)),"")</f>
        <v>Margin Over Fill (Type C)</v>
      </c>
      <c r="V3401">
        <f>MIN(VLOOKUP($U3401,margin_ranges!$A$5:$D$10,4,FALSE),$P3401*100)</f>
        <v>43</v>
      </c>
      <c r="Y3401" s="29">
        <f t="shared" si="52"/>
        <v>-4.9999999999999822E-2</v>
      </c>
    </row>
    <row r="3402" spans="1:25" x14ac:dyDescent="0.3">
      <c r="A3402" s="8" t="s">
        <v>17</v>
      </c>
      <c r="B3402" s="8" t="s">
        <v>6004</v>
      </c>
      <c r="C3402" s="8" t="s">
        <v>6005</v>
      </c>
      <c r="D3402" s="8" t="s">
        <v>6006</v>
      </c>
      <c r="E3402" s="8" t="s">
        <v>6007</v>
      </c>
      <c r="F3402" s="24">
        <v>0.39999999999999902</v>
      </c>
      <c r="G3402" s="24">
        <v>1</v>
      </c>
      <c r="H3402" s="25">
        <v>86.319500000000005</v>
      </c>
      <c r="I3402" s="25">
        <v>37.168100000000003</v>
      </c>
      <c r="J3402" s="15">
        <v>136</v>
      </c>
      <c r="K3402" s="15">
        <v>54</v>
      </c>
      <c r="L3402" s="13">
        <v>0.43059999999999998</v>
      </c>
      <c r="M3402" s="7">
        <v>0.12165795</v>
      </c>
      <c r="N3402" s="26">
        <v>0.05</v>
      </c>
      <c r="O3402" s="27" t="s">
        <v>92</v>
      </c>
      <c r="P3402" s="8">
        <v>0.58901164520000004</v>
      </c>
      <c r="Q3402" s="24">
        <v>0.4</v>
      </c>
      <c r="R3402" t="str">
        <f>IF($Q3402*100&gt;=VLOOKUP($O3402,margin_ranges!$A$5:$C$10,2,FALSE),IF($Q3402*100&lt;=VLOOKUP($O3402,margin_ranges!$A$5:$C$10,3,FALSE)+10,"IN RANGE","ABOVE RANGE"),"BELOW RANGE")</f>
        <v>IN RANGE</v>
      </c>
      <c r="S3402">
        <f>MIN(VLOOKUP($O3402,margin_ranges!$A$5:$D$10,4,FALSE),$P3402*100)</f>
        <v>29.75</v>
      </c>
      <c r="T3402" s="29">
        <f>(1-$S3402/100)/(1-$F3402)-1</f>
        <v>0.17083333333333139</v>
      </c>
      <c r="U3402" s="19" t="str">
        <f>IF(ABS(IFERROR(T3402,0))&gt;0.05,INDEX(margin_ranges!$C$13:$C$16,MATCH($F3402*100,margin_ranges!$B$13:$B$16,1)),"")</f>
        <v>Margin Over Fill (Type C)</v>
      </c>
      <c r="V3402">
        <f>MIN(VLOOKUP($U3402,margin_ranges!$A$5:$D$10,4,FALSE),$P3402*100)</f>
        <v>43</v>
      </c>
      <c r="Y3402" s="29">
        <f t="shared" si="52"/>
        <v>-5.0000000000001488E-2</v>
      </c>
    </row>
    <row r="3403" spans="1:25" x14ac:dyDescent="0.3">
      <c r="A3403" s="8" t="s">
        <v>17</v>
      </c>
      <c r="B3403" s="8" t="s">
        <v>6004</v>
      </c>
      <c r="C3403" s="8" t="s">
        <v>6005</v>
      </c>
      <c r="D3403" s="8" t="s">
        <v>6020</v>
      </c>
      <c r="E3403" s="8" t="s">
        <v>6021</v>
      </c>
      <c r="F3403" s="24">
        <v>0.39999999999999902</v>
      </c>
      <c r="G3403" s="24">
        <v>1</v>
      </c>
      <c r="H3403" s="25">
        <v>57.452199999999998</v>
      </c>
      <c r="I3403" s="25">
        <v>29.241800000000001</v>
      </c>
      <c r="J3403" s="15">
        <v>360</v>
      </c>
      <c r="K3403" s="15">
        <v>142</v>
      </c>
      <c r="L3403" s="13">
        <v>0.50900000000000001</v>
      </c>
      <c r="M3403" s="7">
        <v>0.41005117000000002</v>
      </c>
      <c r="N3403" s="26">
        <v>0.22</v>
      </c>
      <c r="O3403" s="27" t="s">
        <v>92</v>
      </c>
      <c r="P3403" s="8">
        <v>0.46348159989999999</v>
      </c>
      <c r="Q3403" s="24">
        <v>0.4</v>
      </c>
      <c r="R3403" t="str">
        <f>IF($Q3403*100&gt;=VLOOKUP($O3403,margin_ranges!$A$5:$C$10,2,FALSE),IF($Q3403*100&lt;=VLOOKUP($O3403,margin_ranges!$A$5:$C$10,3,FALSE)+10,"IN RANGE","ABOVE RANGE"),"BELOW RANGE")</f>
        <v>IN RANGE</v>
      </c>
      <c r="S3403">
        <f>MIN(VLOOKUP($O3403,margin_ranges!$A$5:$D$10,4,FALSE),$P3403*100)</f>
        <v>29.75</v>
      </c>
      <c r="T3403" s="29">
        <f>(1-$S3403/100)/(1-$F3403)-1</f>
        <v>0.17083333333333139</v>
      </c>
      <c r="U3403" s="19" t="str">
        <f>IF(ABS(IFERROR(T3403,0))&gt;0.05,INDEX(margin_ranges!$C$13:$C$16,MATCH($F3403*100,margin_ranges!$B$13:$B$16,1)),"")</f>
        <v>Margin Over Fill (Type C)</v>
      </c>
      <c r="V3403">
        <f>MIN(VLOOKUP($U3403,margin_ranges!$A$5:$D$10,4,FALSE),$P3403*100)</f>
        <v>43</v>
      </c>
      <c r="Y3403" s="29">
        <f t="shared" si="52"/>
        <v>-5.0000000000001488E-2</v>
      </c>
    </row>
    <row r="3404" spans="1:25" x14ac:dyDescent="0.3">
      <c r="A3404" s="8" t="s">
        <v>17</v>
      </c>
      <c r="B3404" s="8" t="s">
        <v>6004</v>
      </c>
      <c r="C3404" s="8" t="s">
        <v>6005</v>
      </c>
      <c r="D3404" s="8" t="s">
        <v>6048</v>
      </c>
      <c r="E3404" s="8" t="s">
        <v>6049</v>
      </c>
      <c r="F3404" s="24">
        <v>0.39900770096119897</v>
      </c>
      <c r="G3404" s="24">
        <v>1</v>
      </c>
      <c r="H3404" s="25">
        <v>60.017899999999997</v>
      </c>
      <c r="I3404" s="25">
        <v>17.033899999999999</v>
      </c>
      <c r="J3404" s="15">
        <v>400</v>
      </c>
      <c r="K3404" s="15">
        <v>151</v>
      </c>
      <c r="L3404" s="13">
        <v>0.2838</v>
      </c>
      <c r="M3404" s="7">
        <v>0.78203997000000003</v>
      </c>
      <c r="N3404" s="26">
        <v>0.47</v>
      </c>
      <c r="O3404" s="27" t="s">
        <v>92</v>
      </c>
      <c r="P3404" s="8">
        <v>0.39900770099999999</v>
      </c>
      <c r="Q3404" s="24">
        <v>0.4</v>
      </c>
      <c r="R3404" t="str">
        <f>IF($Q3404*100&gt;=VLOOKUP($O3404,margin_ranges!$A$5:$C$10,2,FALSE),IF($Q3404*100&lt;=VLOOKUP($O3404,margin_ranges!$A$5:$C$10,3,FALSE)+10,"IN RANGE","ABOVE RANGE"),"BELOW RANGE")</f>
        <v>IN RANGE</v>
      </c>
      <c r="S3404">
        <f>MIN(VLOOKUP($O3404,margin_ranges!$A$5:$D$10,4,FALSE),$P3404*100)</f>
        <v>29.75</v>
      </c>
      <c r="T3404" s="29">
        <f>(1-$S3404/100)/(1-$F3404)-1</f>
        <v>0.168900169142842</v>
      </c>
      <c r="U3404" s="19" t="str">
        <f>IF(ABS(IFERROR(T3404,0))&gt;0.05,INDEX(margin_ranges!$C$13:$C$16,MATCH($F3404*100,margin_ranges!$B$13:$B$16,1)),"")</f>
        <v>Margin Over Fill (Type C)</v>
      </c>
      <c r="V3404">
        <f>MIN(VLOOKUP($U3404,margin_ranges!$A$5:$D$10,4,FALSE),$P3404*100)</f>
        <v>39.900770100000003</v>
      </c>
      <c r="Y3404" s="29">
        <f t="shared" si="52"/>
        <v>-6.4561689328002103E-11</v>
      </c>
    </row>
    <row r="3405" spans="1:25" x14ac:dyDescent="0.3">
      <c r="A3405" s="8" t="s">
        <v>17</v>
      </c>
      <c r="B3405" s="8" t="s">
        <v>6004</v>
      </c>
      <c r="C3405" s="8" t="s">
        <v>6005</v>
      </c>
      <c r="D3405" s="8" t="s">
        <v>6024</v>
      </c>
      <c r="E3405" s="8" t="s">
        <v>6025</v>
      </c>
      <c r="F3405" s="24">
        <v>0.35</v>
      </c>
      <c r="G3405" s="24">
        <v>1</v>
      </c>
      <c r="H3405" s="25">
        <v>32.7881</v>
      </c>
      <c r="I3405" s="25">
        <v>8.2857000000000003</v>
      </c>
      <c r="J3405" s="15">
        <v>170</v>
      </c>
      <c r="K3405" s="15">
        <v>56</v>
      </c>
      <c r="L3405" s="13">
        <v>0.25269999999999998</v>
      </c>
      <c r="M3405" s="7">
        <v>0.68587414000000002</v>
      </c>
      <c r="N3405" s="26">
        <v>0.4</v>
      </c>
      <c r="O3405" s="27" t="s">
        <v>92</v>
      </c>
      <c r="P3405" s="8">
        <v>0.41680262039999999</v>
      </c>
      <c r="Q3405" s="24">
        <v>0.35</v>
      </c>
      <c r="R3405" t="str">
        <f>IF($Q3405*100&gt;=VLOOKUP($O3405,margin_ranges!$A$5:$C$10,2,FALSE),IF($Q3405*100&lt;=VLOOKUP($O3405,margin_ranges!$A$5:$C$10,3,FALSE)+10,"IN RANGE","ABOVE RANGE"),"BELOW RANGE")</f>
        <v>IN RANGE</v>
      </c>
      <c r="S3405">
        <f>MIN(VLOOKUP($O3405,margin_ranges!$A$5:$D$10,4,FALSE),$P3405*100)</f>
        <v>29.75</v>
      </c>
      <c r="T3405" s="29">
        <f>(1-$S3405/100)/(1-$F3405)-1</f>
        <v>8.0769230769230704E-2</v>
      </c>
      <c r="U3405" s="19" t="str">
        <f>IF(ABS(IFERROR(T3405,0))&gt;0.05,INDEX(margin_ranges!$C$13:$C$16,MATCH($F3405*100,margin_ranges!$B$13:$B$16,1)),"")</f>
        <v>Margin Over Fill (Type C)</v>
      </c>
      <c r="V3405">
        <f>MIN(VLOOKUP($U3405,margin_ranges!$A$5:$D$10,4,FALSE),$P3405*100)</f>
        <v>41.680262040000002</v>
      </c>
      <c r="Y3405" s="29">
        <f t="shared" si="52"/>
        <v>-0.1027732621538463</v>
      </c>
    </row>
    <row r="3406" spans="1:25" x14ac:dyDescent="0.3">
      <c r="A3406" s="8" t="s">
        <v>17</v>
      </c>
      <c r="B3406" s="8" t="s">
        <v>6004</v>
      </c>
      <c r="C3406" s="8" t="s">
        <v>6005</v>
      </c>
      <c r="D3406" s="8" t="s">
        <v>6026</v>
      </c>
      <c r="E3406" s="8" t="s">
        <v>6027</v>
      </c>
      <c r="F3406" s="24">
        <v>0.35</v>
      </c>
      <c r="G3406" s="24">
        <v>1</v>
      </c>
      <c r="H3406" s="25">
        <v>77.306399999999996</v>
      </c>
      <c r="I3406" s="25">
        <v>8.6936</v>
      </c>
      <c r="J3406" s="15">
        <v>16</v>
      </c>
      <c r="K3406" s="15">
        <v>6</v>
      </c>
      <c r="L3406" s="13">
        <v>0.1125</v>
      </c>
      <c r="M3406" s="7">
        <v>6.2667E-2</v>
      </c>
      <c r="N3406" s="26">
        <v>0.03</v>
      </c>
      <c r="O3406" s="27" t="s">
        <v>92</v>
      </c>
      <c r="P3406" s="8">
        <v>0.52127910639999997</v>
      </c>
      <c r="Q3406" s="24">
        <v>0.35</v>
      </c>
      <c r="R3406" t="str">
        <f>IF($Q3406*100&gt;=VLOOKUP($O3406,margin_ranges!$A$5:$C$10,2,FALSE),IF($Q3406*100&lt;=VLOOKUP($O3406,margin_ranges!$A$5:$C$10,3,FALSE)+10,"IN RANGE","ABOVE RANGE"),"BELOW RANGE")</f>
        <v>IN RANGE</v>
      </c>
      <c r="S3406">
        <f>MIN(VLOOKUP($O3406,margin_ranges!$A$5:$D$10,4,FALSE),$P3406*100)</f>
        <v>29.75</v>
      </c>
      <c r="T3406" s="29">
        <f>(1-$S3406/100)/(1-$F3406)-1</f>
        <v>8.0769230769230704E-2</v>
      </c>
      <c r="U3406" s="19" t="str">
        <f>IF(ABS(IFERROR(T3406,0))&gt;0.05,INDEX(margin_ranges!$C$13:$C$16,MATCH($F3406*100,margin_ranges!$B$13:$B$16,1)),"")</f>
        <v>Margin Over Fill (Type C)</v>
      </c>
      <c r="V3406">
        <f>MIN(VLOOKUP($U3406,margin_ranges!$A$5:$D$10,4,FALSE),$P3406*100)</f>
        <v>43</v>
      </c>
      <c r="Y3406" s="29">
        <f t="shared" ref="Y3406:Y3469" si="53">(1-$V3406/100)/(1-$F3406)-1</f>
        <v>-0.12307692307692297</v>
      </c>
    </row>
    <row r="3407" spans="1:25" x14ac:dyDescent="0.3">
      <c r="A3407" s="8" t="s">
        <v>17</v>
      </c>
      <c r="B3407" s="8" t="s">
        <v>6004</v>
      </c>
      <c r="C3407" s="8" t="s">
        <v>6005</v>
      </c>
      <c r="D3407" s="8" t="s">
        <v>6042</v>
      </c>
      <c r="E3407" s="8" t="s">
        <v>6043</v>
      </c>
      <c r="F3407" s="24">
        <v>0.35</v>
      </c>
      <c r="G3407" s="24">
        <v>1</v>
      </c>
      <c r="H3407" s="25">
        <v>58.9163</v>
      </c>
      <c r="I3407" s="25">
        <v>18.2986</v>
      </c>
      <c r="J3407" s="15">
        <v>395</v>
      </c>
      <c r="K3407" s="15">
        <v>138</v>
      </c>
      <c r="L3407" s="13">
        <v>0.31059999999999999</v>
      </c>
      <c r="M3407" s="7">
        <v>0.71934421000000004</v>
      </c>
      <c r="N3407" s="26">
        <v>0.35</v>
      </c>
      <c r="O3407" s="27" t="s">
        <v>92</v>
      </c>
      <c r="P3407" s="8">
        <v>0.51344572649999998</v>
      </c>
      <c r="Q3407" s="24">
        <v>0.35</v>
      </c>
      <c r="R3407" t="str">
        <f>IF($Q3407*100&gt;=VLOOKUP($O3407,margin_ranges!$A$5:$C$10,2,FALSE),IF($Q3407*100&lt;=VLOOKUP($O3407,margin_ranges!$A$5:$C$10,3,FALSE)+10,"IN RANGE","ABOVE RANGE"),"BELOW RANGE")</f>
        <v>IN RANGE</v>
      </c>
      <c r="S3407">
        <f>MIN(VLOOKUP($O3407,margin_ranges!$A$5:$D$10,4,FALSE),$P3407*100)</f>
        <v>29.75</v>
      </c>
      <c r="T3407" s="29">
        <f>(1-$S3407/100)/(1-$F3407)-1</f>
        <v>8.0769230769230704E-2</v>
      </c>
      <c r="U3407" s="19" t="str">
        <f>IF(ABS(IFERROR(T3407,0))&gt;0.05,INDEX(margin_ranges!$C$13:$C$16,MATCH($F3407*100,margin_ranges!$B$13:$B$16,1)),"")</f>
        <v>Margin Over Fill (Type C)</v>
      </c>
      <c r="V3407">
        <f>MIN(VLOOKUP($U3407,margin_ranges!$A$5:$D$10,4,FALSE),$P3407*100)</f>
        <v>43</v>
      </c>
      <c r="Y3407" s="29">
        <f t="shared" si="53"/>
        <v>-0.12307692307692297</v>
      </c>
    </row>
    <row r="3408" spans="1:25" x14ac:dyDescent="0.3">
      <c r="A3408" s="8" t="s">
        <v>17</v>
      </c>
      <c r="B3408" s="8" t="s">
        <v>6004</v>
      </c>
      <c r="C3408" s="8" t="s">
        <v>6005</v>
      </c>
      <c r="D3408" s="8" t="s">
        <v>6052</v>
      </c>
      <c r="E3408" s="8" t="s">
        <v>6053</v>
      </c>
      <c r="F3408" s="24">
        <v>0.35</v>
      </c>
      <c r="G3408" s="24">
        <v>1</v>
      </c>
      <c r="H3408" s="25">
        <v>76.221999999999994</v>
      </c>
      <c r="I3408" s="25">
        <v>8.5443999999999996</v>
      </c>
      <c r="J3408" s="15">
        <v>15</v>
      </c>
      <c r="K3408" s="15">
        <v>5</v>
      </c>
      <c r="L3408" s="13">
        <v>0.11210000000000001</v>
      </c>
      <c r="M3408" s="7">
        <v>5.6620490000000002E-2</v>
      </c>
      <c r="N3408" s="26">
        <v>0.03</v>
      </c>
      <c r="O3408" s="27" t="s">
        <v>92</v>
      </c>
      <c r="P3408" s="8">
        <v>0.47015650380000001</v>
      </c>
      <c r="Q3408" s="24">
        <v>0.35</v>
      </c>
      <c r="R3408" t="str">
        <f>IF($Q3408*100&gt;=VLOOKUP($O3408,margin_ranges!$A$5:$C$10,2,FALSE),IF($Q3408*100&lt;=VLOOKUP($O3408,margin_ranges!$A$5:$C$10,3,FALSE)+10,"IN RANGE","ABOVE RANGE"),"BELOW RANGE")</f>
        <v>IN RANGE</v>
      </c>
      <c r="S3408">
        <f>MIN(VLOOKUP($O3408,margin_ranges!$A$5:$D$10,4,FALSE),$P3408*100)</f>
        <v>29.75</v>
      </c>
      <c r="T3408" s="29">
        <f>(1-$S3408/100)/(1-$F3408)-1</f>
        <v>8.0769230769230704E-2</v>
      </c>
      <c r="U3408" s="19" t="str">
        <f>IF(ABS(IFERROR(T3408,0))&gt;0.05,INDEX(margin_ranges!$C$13:$C$16,MATCH($F3408*100,margin_ranges!$B$13:$B$16,1)),"")</f>
        <v>Margin Over Fill (Type C)</v>
      </c>
      <c r="V3408">
        <f>MIN(VLOOKUP($U3408,margin_ranges!$A$5:$D$10,4,FALSE),$P3408*100)</f>
        <v>43</v>
      </c>
      <c r="Y3408" s="29">
        <f t="shared" si="53"/>
        <v>-0.12307692307692297</v>
      </c>
    </row>
    <row r="3409" spans="1:25" x14ac:dyDescent="0.3">
      <c r="A3409" s="8" t="s">
        <v>17</v>
      </c>
      <c r="B3409" s="8" t="s">
        <v>6004</v>
      </c>
      <c r="C3409" s="8" t="s">
        <v>6005</v>
      </c>
      <c r="D3409" s="8" t="s">
        <v>6038</v>
      </c>
      <c r="E3409" s="8" t="s">
        <v>6039</v>
      </c>
      <c r="F3409" s="24">
        <v>0.30132207665466698</v>
      </c>
      <c r="G3409" s="24">
        <v>1</v>
      </c>
      <c r="H3409" s="25">
        <v>157.78460000000001</v>
      </c>
      <c r="I3409" s="25">
        <v>36.137300000000003</v>
      </c>
      <c r="J3409" s="15">
        <v>419</v>
      </c>
      <c r="K3409" s="15">
        <v>104</v>
      </c>
      <c r="L3409" s="13">
        <v>0.22900000000000001</v>
      </c>
      <c r="M3409" s="7">
        <v>0.38644415999999998</v>
      </c>
      <c r="N3409" s="26">
        <v>0.27</v>
      </c>
      <c r="O3409" s="27" t="s">
        <v>92</v>
      </c>
      <c r="P3409" s="8">
        <v>0.3013220767</v>
      </c>
      <c r="Q3409" s="24">
        <v>0.35</v>
      </c>
      <c r="R3409" t="str">
        <f>IF($Q3409*100&gt;=VLOOKUP($O3409,margin_ranges!$A$5:$C$10,2,FALSE),IF($Q3409*100&lt;=VLOOKUP($O3409,margin_ranges!$A$5:$C$10,3,FALSE)+10,"IN RANGE","ABOVE RANGE"),"BELOW RANGE")</f>
        <v>IN RANGE</v>
      </c>
      <c r="S3409">
        <f>MIN(VLOOKUP($O3409,margin_ranges!$A$5:$D$10,4,FALSE),$P3409*100)</f>
        <v>29.75</v>
      </c>
      <c r="T3409" s="29">
        <f>(1-$S3409/100)/(1-$F3409)-1</f>
        <v>5.4704414250938971E-3</v>
      </c>
      <c r="U3409" s="19" t="str">
        <f>IF(ABS(IFERROR(T3409,0))&gt;0.05,INDEX(margin_ranges!$C$13:$C$16,MATCH($F3409*100,margin_ranges!$B$13:$B$16,1)),"")</f>
        <v/>
      </c>
      <c r="V3409" t="e">
        <f>MIN(VLOOKUP($U3409,margin_ranges!$A$5:$D$10,4,FALSE),$P3409*100)</f>
        <v>#N/A</v>
      </c>
      <c r="Y3409" s="29" t="e">
        <f t="shared" si="53"/>
        <v>#N/A</v>
      </c>
    </row>
    <row r="3410" spans="1:25" x14ac:dyDescent="0.3">
      <c r="A3410" s="8" t="s">
        <v>17</v>
      </c>
      <c r="B3410" s="8" t="s">
        <v>6004</v>
      </c>
      <c r="C3410" s="8" t="s">
        <v>6005</v>
      </c>
      <c r="D3410" s="8" t="s">
        <v>6044</v>
      </c>
      <c r="E3410" s="8" t="s">
        <v>6045</v>
      </c>
      <c r="F3410" s="24">
        <v>0.29832919841043298</v>
      </c>
      <c r="G3410" s="24">
        <v>1</v>
      </c>
      <c r="H3410" s="25">
        <v>50.016100000000002</v>
      </c>
      <c r="I3410" s="25">
        <v>4.5655999999999999</v>
      </c>
      <c r="J3410" s="15">
        <v>10</v>
      </c>
      <c r="K3410" s="15">
        <v>3</v>
      </c>
      <c r="L3410" s="13">
        <v>9.1300000000000006E-2</v>
      </c>
      <c r="M3410" s="7">
        <v>7.1258489999999994E-2</v>
      </c>
      <c r="N3410" s="26">
        <v>0.05</v>
      </c>
      <c r="O3410" s="27" t="s">
        <v>92</v>
      </c>
      <c r="P3410" s="8">
        <v>0.2983291984</v>
      </c>
      <c r="Q3410" s="24">
        <v>0.35</v>
      </c>
      <c r="R3410" t="str">
        <f>IF($Q3410*100&gt;=VLOOKUP($O3410,margin_ranges!$A$5:$C$10,2,FALSE),IF($Q3410*100&lt;=VLOOKUP($O3410,margin_ranges!$A$5:$C$10,3,FALSE)+10,"IN RANGE","ABOVE RANGE"),"BELOW RANGE")</f>
        <v>IN RANGE</v>
      </c>
      <c r="S3410">
        <f>MIN(VLOOKUP($O3410,margin_ranges!$A$5:$D$10,4,FALSE),$P3410*100)</f>
        <v>29.75</v>
      </c>
      <c r="T3410" s="29">
        <f>(1-$S3410/100)/(1-$F3410)-1</f>
        <v>1.1817484902529873E-3</v>
      </c>
      <c r="U3410" s="19" t="str">
        <f>IF(ABS(IFERROR(T3410,0))&gt;0.05,INDEX(margin_ranges!$C$13:$C$16,MATCH($F3410*100,margin_ranges!$B$13:$B$16,1)),"")</f>
        <v/>
      </c>
      <c r="V3410" t="e">
        <f>MIN(VLOOKUP($U3410,margin_ranges!$A$5:$D$10,4,FALSE),$P3410*100)</f>
        <v>#N/A</v>
      </c>
      <c r="Y3410" s="29" t="e">
        <f t="shared" si="53"/>
        <v>#N/A</v>
      </c>
    </row>
    <row r="3411" spans="1:25" x14ac:dyDescent="0.3">
      <c r="A3411" s="8" t="s">
        <v>17</v>
      </c>
      <c r="B3411" s="8" t="s">
        <v>6004</v>
      </c>
      <c r="C3411" s="8" t="s">
        <v>6005</v>
      </c>
      <c r="D3411" s="8" t="s">
        <v>6018</v>
      </c>
      <c r="E3411" s="8" t="s">
        <v>6019</v>
      </c>
      <c r="F3411" s="24">
        <v>0.254135285628312</v>
      </c>
      <c r="G3411" s="24">
        <v>1</v>
      </c>
      <c r="H3411" s="25">
        <v>387.0222</v>
      </c>
      <c r="I3411" s="25">
        <v>113.9768</v>
      </c>
      <c r="J3411" s="15">
        <v>1834</v>
      </c>
      <c r="K3411" s="15">
        <v>464</v>
      </c>
      <c r="L3411" s="13">
        <v>0.29449999999999998</v>
      </c>
      <c r="M3411" s="7">
        <v>0.53629028000000001</v>
      </c>
      <c r="N3411" s="26">
        <v>0.4</v>
      </c>
      <c r="O3411" s="27" t="s">
        <v>22</v>
      </c>
      <c r="P3411" s="8">
        <v>0.25413528559999998</v>
      </c>
      <c r="Q3411" s="24">
        <v>0.28999999999999998</v>
      </c>
      <c r="R3411" t="str">
        <f>IF($Q3411*100&gt;=VLOOKUP($O3411,margin_ranges!$A$5:$C$10,2,FALSE),IF($Q3411*100&lt;=VLOOKUP($O3411,margin_ranges!$A$5:$C$10,3,FALSE)+10,"IN RANGE","ABOVE RANGE"),"BELOW RANGE")</f>
        <v>IN RANGE</v>
      </c>
      <c r="S3411">
        <f>MIN(VLOOKUP($O3411,margin_ranges!$A$5:$D$10,4,FALSE),$P3411*100)</f>
        <v>25.41352856</v>
      </c>
      <c r="T3411" s="29">
        <f>(1-$S3411/100)/(1-$F3411)-1</f>
        <v>3.7958747256539027E-11</v>
      </c>
      <c r="U3411" s="19" t="str">
        <f>IF(ABS(IFERROR(T3411,0))&gt;0.05,INDEX(margin_ranges!$C$13:$C$16,MATCH($F3411*100,margin_ranges!$B$13:$B$16,1)),"")</f>
        <v/>
      </c>
      <c r="V3411" t="e">
        <f>MIN(VLOOKUP($U3411,margin_ranges!$A$5:$D$10,4,FALSE),$P3411*100)</f>
        <v>#N/A</v>
      </c>
      <c r="Y3411" s="29" t="e">
        <f t="shared" si="53"/>
        <v>#N/A</v>
      </c>
    </row>
    <row r="3412" spans="1:25" x14ac:dyDescent="0.3">
      <c r="A3412" s="8" t="s">
        <v>17</v>
      </c>
      <c r="B3412" s="8" t="s">
        <v>6004</v>
      </c>
      <c r="C3412" s="8" t="s">
        <v>6005</v>
      </c>
      <c r="D3412" s="8" t="s">
        <v>6010</v>
      </c>
      <c r="E3412" s="8" t="s">
        <v>6011</v>
      </c>
      <c r="F3412" s="24">
        <v>9.0174873111253703E-2</v>
      </c>
      <c r="G3412" s="24">
        <v>1</v>
      </c>
      <c r="H3412" s="25">
        <v>76.923100000000005</v>
      </c>
      <c r="I3412" s="25">
        <v>5.9410999999999996</v>
      </c>
      <c r="J3412" s="15">
        <v>29</v>
      </c>
      <c r="K3412" s="15">
        <v>3</v>
      </c>
      <c r="L3412" s="13">
        <v>7.7200000000000005E-2</v>
      </c>
      <c r="M3412" s="7">
        <v>0.16486685000000001</v>
      </c>
      <c r="N3412" s="26">
        <v>0.15</v>
      </c>
      <c r="O3412" s="27" t="s">
        <v>92</v>
      </c>
      <c r="P3412" s="8">
        <v>9.0174873099999997E-2</v>
      </c>
      <c r="Q3412" s="24">
        <v>0.35</v>
      </c>
      <c r="R3412" t="str">
        <f>IF($Q3412*100&gt;=VLOOKUP($O3412,margin_ranges!$A$5:$C$10,2,FALSE),IF($Q3412*100&lt;=VLOOKUP($O3412,margin_ranges!$A$5:$C$10,3,FALSE)+10,"IN RANGE","ABOVE RANGE"),"BELOW RANGE")</f>
        <v>IN RANGE</v>
      </c>
      <c r="S3412">
        <f>MIN(VLOOKUP($O3412,margin_ranges!$A$5:$D$10,4,FALSE),$P3412*100)</f>
        <v>9.0174873099999999</v>
      </c>
      <c r="T3412" s="29">
        <f>(1-$S3412/100)/(1-$F3412)-1</f>
        <v>1.2368994717348869E-11</v>
      </c>
      <c r="U3412" s="19" t="str">
        <f>IF(ABS(IFERROR(T3412,0))&gt;0.05,INDEX(margin_ranges!$C$13:$C$16,MATCH($F3412*100,margin_ranges!$B$13:$B$16,1)),"")</f>
        <v/>
      </c>
      <c r="V3412" t="e">
        <f>MIN(VLOOKUP($U3412,margin_ranges!$A$5:$D$10,4,FALSE),$P3412*100)</f>
        <v>#N/A</v>
      </c>
      <c r="Y3412" s="29" t="e">
        <f t="shared" si="53"/>
        <v>#N/A</v>
      </c>
    </row>
    <row r="3413" spans="1:25" x14ac:dyDescent="0.3">
      <c r="A3413" s="8" t="s">
        <v>17</v>
      </c>
      <c r="B3413" s="8" t="s">
        <v>6004</v>
      </c>
      <c r="C3413" s="8" t="s">
        <v>6005</v>
      </c>
      <c r="D3413" s="8" t="s">
        <v>6030</v>
      </c>
      <c r="E3413" s="8" t="s">
        <v>6031</v>
      </c>
      <c r="F3413" s="24">
        <v>0.268987822080959</v>
      </c>
      <c r="G3413" s="24">
        <v>1</v>
      </c>
      <c r="H3413" s="25">
        <v>175.7354</v>
      </c>
      <c r="I3413" s="25">
        <v>46.787300000000002</v>
      </c>
      <c r="J3413" s="15">
        <v>192</v>
      </c>
      <c r="K3413" s="15">
        <v>50</v>
      </c>
      <c r="L3413" s="13">
        <v>0.26619999999999999</v>
      </c>
      <c r="M3413" s="7">
        <v>0.13679663</v>
      </c>
      <c r="N3413" s="26">
        <v>0.1</v>
      </c>
      <c r="O3413" s="27" t="s">
        <v>92</v>
      </c>
      <c r="P3413" s="8">
        <v>0.2689878221</v>
      </c>
      <c r="Q3413" s="24">
        <v>0.4</v>
      </c>
      <c r="R3413" t="str">
        <f>IF($Q3413*100&gt;=VLOOKUP($O3413,margin_ranges!$A$5:$C$10,2,FALSE),IF($Q3413*100&lt;=VLOOKUP($O3413,margin_ranges!$A$5:$C$10,3,FALSE)+10,"IN RANGE","ABOVE RANGE"),"BELOW RANGE")</f>
        <v>IN RANGE</v>
      </c>
      <c r="S3413">
        <f>MIN(VLOOKUP($O3413,margin_ranges!$A$5:$D$10,4,FALSE),$P3413*100)</f>
        <v>26.89878221</v>
      </c>
      <c r="T3413" s="29">
        <f>(1-$S3413/100)/(1-$F3413)-1</f>
        <v>-2.6047386469940648E-11</v>
      </c>
      <c r="U3413" s="19" t="str">
        <f>IF(ABS(IFERROR(T3413,0))&gt;0.05,INDEX(margin_ranges!$C$13:$C$16,MATCH($F3413*100,margin_ranges!$B$13:$B$16,1)),"")</f>
        <v/>
      </c>
      <c r="V3413" t="e">
        <f>MIN(VLOOKUP($U3413,margin_ranges!$A$5:$D$10,4,FALSE),$P3413*100)</f>
        <v>#N/A</v>
      </c>
      <c r="Y3413" s="29" t="e">
        <f t="shared" si="53"/>
        <v>#N/A</v>
      </c>
    </row>
    <row r="3414" spans="1:25" x14ac:dyDescent="0.3">
      <c r="A3414" s="8" t="s">
        <v>17</v>
      </c>
      <c r="B3414" s="8" t="s">
        <v>6004</v>
      </c>
      <c r="C3414" s="8" t="s">
        <v>6005</v>
      </c>
      <c r="D3414" s="8" t="s">
        <v>6036</v>
      </c>
      <c r="E3414" s="8" t="s">
        <v>6037</v>
      </c>
      <c r="F3414" s="24">
        <v>0.25474218277432797</v>
      </c>
      <c r="G3414" s="24">
        <v>1</v>
      </c>
      <c r="H3414" s="25">
        <v>156.21039999999999</v>
      </c>
      <c r="I3414" s="25">
        <v>43.122199999999999</v>
      </c>
      <c r="J3414" s="15">
        <v>417</v>
      </c>
      <c r="K3414" s="15">
        <v>101</v>
      </c>
      <c r="L3414" s="13">
        <v>0.27610000000000001</v>
      </c>
      <c r="M3414" s="7">
        <v>0.32203620999999999</v>
      </c>
      <c r="N3414" s="26">
        <v>0.24</v>
      </c>
      <c r="O3414" s="27" t="s">
        <v>92</v>
      </c>
      <c r="P3414" s="8">
        <v>0.25474218279999999</v>
      </c>
      <c r="Q3414" s="24">
        <v>0.35</v>
      </c>
      <c r="R3414" t="str">
        <f>IF($Q3414*100&gt;=VLOOKUP($O3414,margin_ranges!$A$5:$C$10,2,FALSE),IF($Q3414*100&lt;=VLOOKUP($O3414,margin_ranges!$A$5:$C$10,3,FALSE)+10,"IN RANGE","ABOVE RANGE"),"BELOW RANGE")</f>
        <v>IN RANGE</v>
      </c>
      <c r="S3414">
        <f>MIN(VLOOKUP($O3414,margin_ranges!$A$5:$D$10,4,FALSE),$P3414*100)</f>
        <v>25.474218279999999</v>
      </c>
      <c r="T3414" s="29">
        <f>(1-$S3414/100)/(1-$F3414)-1</f>
        <v>-3.4447333874254582E-11</v>
      </c>
      <c r="U3414" s="19" t="str">
        <f>IF(ABS(IFERROR(T3414,0))&gt;0.05,INDEX(margin_ranges!$C$13:$C$16,MATCH($F3414*100,margin_ranges!$B$13:$B$16,1)),"")</f>
        <v/>
      </c>
      <c r="V3414" t="e">
        <f>MIN(VLOOKUP($U3414,margin_ranges!$A$5:$D$10,4,FALSE),$P3414*100)</f>
        <v>#N/A</v>
      </c>
      <c r="Y3414" s="29" t="e">
        <f t="shared" si="53"/>
        <v>#N/A</v>
      </c>
    </row>
    <row r="3415" spans="1:25" x14ac:dyDescent="0.3">
      <c r="A3415" s="8" t="s">
        <v>17</v>
      </c>
      <c r="B3415" s="8" t="s">
        <v>6004</v>
      </c>
      <c r="C3415" s="8" t="s">
        <v>6005</v>
      </c>
      <c r="D3415" s="8" t="s">
        <v>6008</v>
      </c>
      <c r="E3415" s="8" t="s">
        <v>6009</v>
      </c>
      <c r="F3415" s="24">
        <v>0.28999999999999998</v>
      </c>
      <c r="G3415" s="24">
        <v>1</v>
      </c>
      <c r="H3415" s="25">
        <v>69.952100000000002</v>
      </c>
      <c r="I3415" s="25">
        <v>8.1945999999999994</v>
      </c>
      <c r="J3415" s="15">
        <v>51</v>
      </c>
      <c r="K3415" s="15">
        <v>13</v>
      </c>
      <c r="L3415" s="13">
        <v>0.1171</v>
      </c>
      <c r="M3415" s="7">
        <v>0.20708134</v>
      </c>
      <c r="N3415" s="26">
        <v>0.03</v>
      </c>
      <c r="O3415" s="27" t="s">
        <v>22</v>
      </c>
      <c r="P3415" s="8">
        <v>0.85512939239999997</v>
      </c>
      <c r="Q3415" s="24">
        <v>0.28999999999999998</v>
      </c>
      <c r="R3415" t="str">
        <f>IF($Q3415*100&gt;=VLOOKUP($O3415,margin_ranges!$A$5:$C$10,2,FALSE),IF($Q3415*100&lt;=VLOOKUP($O3415,margin_ranges!$A$5:$C$10,3,FALSE)+10,"IN RANGE","ABOVE RANGE"),"BELOW RANGE")</f>
        <v>IN RANGE</v>
      </c>
      <c r="S3415">
        <f>MIN(VLOOKUP($O3415,margin_ranges!$A$5:$D$10,4,FALSE),$P3415*100)</f>
        <v>29.75</v>
      </c>
      <c r="T3415" s="29">
        <f>(1-$S3415/100)/(1-$F3415)-1</f>
        <v>-1.0563380281690127E-2</v>
      </c>
      <c r="U3415" s="19" t="str">
        <f>IF(ABS(IFERROR(T3415,0))&gt;0.05,INDEX(margin_ranges!$C$13:$C$16,MATCH($F3415*100,margin_ranges!$B$13:$B$16,1)),"")</f>
        <v/>
      </c>
      <c r="V3415" t="e">
        <f>MIN(VLOOKUP($U3415,margin_ranges!$A$5:$D$10,4,FALSE),$P3415*100)</f>
        <v>#N/A</v>
      </c>
      <c r="Y3415" s="29" t="e">
        <f t="shared" si="53"/>
        <v>#N/A</v>
      </c>
    </row>
    <row r="3416" spans="1:25" x14ac:dyDescent="0.3">
      <c r="A3416" s="8" t="s">
        <v>17</v>
      </c>
      <c r="B3416" s="8" t="s">
        <v>6004</v>
      </c>
      <c r="C3416" s="8" t="s">
        <v>6005</v>
      </c>
      <c r="D3416" s="8" t="s">
        <v>6014</v>
      </c>
      <c r="E3416" s="8" t="s">
        <v>6015</v>
      </c>
      <c r="F3416" s="24">
        <v>0.28999999999999998</v>
      </c>
      <c r="G3416" s="24">
        <v>1</v>
      </c>
      <c r="H3416" s="25">
        <v>317.15260000000001</v>
      </c>
      <c r="I3416" s="25">
        <v>75.890900000000002</v>
      </c>
      <c r="J3416" s="15">
        <v>639</v>
      </c>
      <c r="K3416" s="15">
        <v>164</v>
      </c>
      <c r="L3416" s="13">
        <v>0.23930000000000001</v>
      </c>
      <c r="M3416" s="7">
        <v>0.28075762999999998</v>
      </c>
      <c r="N3416" s="26">
        <v>0.1</v>
      </c>
      <c r="O3416" s="27" t="s">
        <v>22</v>
      </c>
      <c r="P3416" s="8">
        <v>0.64382089819999999</v>
      </c>
      <c r="Q3416" s="24">
        <v>0.28999999999999998</v>
      </c>
      <c r="R3416" t="str">
        <f>IF($Q3416*100&gt;=VLOOKUP($O3416,margin_ranges!$A$5:$C$10,2,FALSE),IF($Q3416*100&lt;=VLOOKUP($O3416,margin_ranges!$A$5:$C$10,3,FALSE)+10,"IN RANGE","ABOVE RANGE"),"BELOW RANGE")</f>
        <v>IN RANGE</v>
      </c>
      <c r="S3416">
        <f>MIN(VLOOKUP($O3416,margin_ranges!$A$5:$D$10,4,FALSE),$P3416*100)</f>
        <v>29.75</v>
      </c>
      <c r="T3416" s="29">
        <f>(1-$S3416/100)/(1-$F3416)-1</f>
        <v>-1.0563380281690127E-2</v>
      </c>
      <c r="U3416" s="19" t="str">
        <f>IF(ABS(IFERROR(T3416,0))&gt;0.05,INDEX(margin_ranges!$C$13:$C$16,MATCH($F3416*100,margin_ranges!$B$13:$B$16,1)),"")</f>
        <v/>
      </c>
      <c r="V3416" t="e">
        <f>MIN(VLOOKUP($U3416,margin_ranges!$A$5:$D$10,4,FALSE),$P3416*100)</f>
        <v>#N/A</v>
      </c>
      <c r="Y3416" s="29" t="e">
        <f t="shared" si="53"/>
        <v>#N/A</v>
      </c>
    </row>
    <row r="3417" spans="1:25" x14ac:dyDescent="0.3">
      <c r="A3417" s="8" t="s">
        <v>17</v>
      </c>
      <c r="B3417" s="8" t="s">
        <v>6004</v>
      </c>
      <c r="C3417" s="8" t="s">
        <v>6005</v>
      </c>
      <c r="D3417" s="8" t="s">
        <v>6016</v>
      </c>
      <c r="E3417" s="8" t="s">
        <v>6017</v>
      </c>
      <c r="F3417" s="24">
        <v>0.28999999999999998</v>
      </c>
      <c r="G3417" s="24">
        <v>1</v>
      </c>
      <c r="H3417" s="25">
        <v>115.0177</v>
      </c>
      <c r="I3417" s="25">
        <v>56.319800000000001</v>
      </c>
      <c r="J3417" s="15">
        <v>1149</v>
      </c>
      <c r="K3417" s="15">
        <v>295</v>
      </c>
      <c r="L3417" s="13">
        <v>0.48970000000000002</v>
      </c>
      <c r="M3417" s="7">
        <v>0.68022885</v>
      </c>
      <c r="N3417" s="26">
        <v>0.4</v>
      </c>
      <c r="O3417" s="27" t="s">
        <v>22</v>
      </c>
      <c r="P3417" s="8">
        <v>0.4119626032</v>
      </c>
      <c r="Q3417" s="24">
        <v>0.28999999999999998</v>
      </c>
      <c r="R3417" t="str">
        <f>IF($Q3417*100&gt;=VLOOKUP($O3417,margin_ranges!$A$5:$C$10,2,FALSE),IF($Q3417*100&lt;=VLOOKUP($O3417,margin_ranges!$A$5:$C$10,3,FALSE)+10,"IN RANGE","ABOVE RANGE"),"BELOW RANGE")</f>
        <v>IN RANGE</v>
      </c>
      <c r="S3417">
        <f>MIN(VLOOKUP($O3417,margin_ranges!$A$5:$D$10,4,FALSE),$P3417*100)</f>
        <v>29.75</v>
      </c>
      <c r="T3417" s="29">
        <f>(1-$S3417/100)/(1-$F3417)-1</f>
        <v>-1.0563380281690127E-2</v>
      </c>
      <c r="U3417" s="19" t="str">
        <f>IF(ABS(IFERROR(T3417,0))&gt;0.05,INDEX(margin_ranges!$C$13:$C$16,MATCH($F3417*100,margin_ranges!$B$13:$B$16,1)),"")</f>
        <v/>
      </c>
      <c r="V3417" t="e">
        <f>MIN(VLOOKUP($U3417,margin_ranges!$A$5:$D$10,4,FALSE),$P3417*100)</f>
        <v>#N/A</v>
      </c>
      <c r="Y3417" s="29" t="e">
        <f t="shared" si="53"/>
        <v>#N/A</v>
      </c>
    </row>
    <row r="3418" spans="1:25" x14ac:dyDescent="0.3">
      <c r="A3418" s="8" t="s">
        <v>17</v>
      </c>
      <c r="B3418" s="8" t="s">
        <v>6004</v>
      </c>
      <c r="C3418" s="8" t="s">
        <v>6005</v>
      </c>
      <c r="D3418" s="8" t="s">
        <v>6022</v>
      </c>
      <c r="E3418" s="8" t="s">
        <v>6023</v>
      </c>
      <c r="F3418" s="24">
        <v>0.28999999999999998</v>
      </c>
      <c r="G3418" s="24">
        <v>1</v>
      </c>
      <c r="H3418" s="25">
        <v>79.903199999999998</v>
      </c>
      <c r="I3418" s="25">
        <v>10.5084</v>
      </c>
      <c r="J3418" s="15">
        <v>83</v>
      </c>
      <c r="K3418" s="15">
        <v>21</v>
      </c>
      <c r="L3418" s="13">
        <v>0.13150000000000001</v>
      </c>
      <c r="M3418" s="7">
        <v>0.26225343000000001</v>
      </c>
      <c r="N3418" s="26">
        <v>0.03</v>
      </c>
      <c r="O3418" s="27" t="s">
        <v>22</v>
      </c>
      <c r="P3418" s="8">
        <v>0.88560683419999997</v>
      </c>
      <c r="Q3418" s="24">
        <v>0.28999999999999998</v>
      </c>
      <c r="R3418" t="str">
        <f>IF($Q3418*100&gt;=VLOOKUP($O3418,margin_ranges!$A$5:$C$10,2,FALSE),IF($Q3418*100&lt;=VLOOKUP($O3418,margin_ranges!$A$5:$C$10,3,FALSE)+10,"IN RANGE","ABOVE RANGE"),"BELOW RANGE")</f>
        <v>IN RANGE</v>
      </c>
      <c r="S3418">
        <f>MIN(VLOOKUP($O3418,margin_ranges!$A$5:$D$10,4,FALSE),$P3418*100)</f>
        <v>29.75</v>
      </c>
      <c r="T3418" s="29">
        <f>(1-$S3418/100)/(1-$F3418)-1</f>
        <v>-1.0563380281690127E-2</v>
      </c>
      <c r="U3418" s="19" t="str">
        <f>IF(ABS(IFERROR(T3418,0))&gt;0.05,INDEX(margin_ranges!$C$13:$C$16,MATCH($F3418*100,margin_ranges!$B$13:$B$16,1)),"")</f>
        <v/>
      </c>
      <c r="V3418" t="e">
        <f>MIN(VLOOKUP($U3418,margin_ranges!$A$5:$D$10,4,FALSE),$P3418*100)</f>
        <v>#N/A</v>
      </c>
      <c r="Y3418" s="29" t="e">
        <f t="shared" si="53"/>
        <v>#N/A</v>
      </c>
    </row>
    <row r="3419" spans="1:25" x14ac:dyDescent="0.3">
      <c r="A3419" s="8" t="s">
        <v>17</v>
      </c>
      <c r="B3419" s="8" t="s">
        <v>6004</v>
      </c>
      <c r="C3419" s="8" t="s">
        <v>6005</v>
      </c>
      <c r="D3419" s="8" t="s">
        <v>6028</v>
      </c>
      <c r="E3419" s="8" t="s">
        <v>6029</v>
      </c>
      <c r="F3419" s="24">
        <v>0.28999999999999998</v>
      </c>
      <c r="G3419" s="24">
        <v>1</v>
      </c>
      <c r="H3419" s="25">
        <v>121.3415</v>
      </c>
      <c r="I3419" s="25">
        <v>52.124600000000001</v>
      </c>
      <c r="J3419" s="15">
        <v>1463</v>
      </c>
      <c r="K3419" s="15">
        <v>375</v>
      </c>
      <c r="L3419" s="13">
        <v>0.42959999999999998</v>
      </c>
      <c r="M3419" s="7">
        <v>0.93552451000000003</v>
      </c>
      <c r="N3419" s="26">
        <v>0.6</v>
      </c>
      <c r="O3419" s="27" t="s">
        <v>22</v>
      </c>
      <c r="P3419" s="8">
        <v>0.35864855289999997</v>
      </c>
      <c r="Q3419" s="24">
        <v>0.28999999999999998</v>
      </c>
      <c r="R3419" t="str">
        <f>IF($Q3419*100&gt;=VLOOKUP($O3419,margin_ranges!$A$5:$C$10,2,FALSE),IF($Q3419*100&lt;=VLOOKUP($O3419,margin_ranges!$A$5:$C$10,3,FALSE)+10,"IN RANGE","ABOVE RANGE"),"BELOW RANGE")</f>
        <v>IN RANGE</v>
      </c>
      <c r="S3419">
        <f>MIN(VLOOKUP($O3419,margin_ranges!$A$5:$D$10,4,FALSE),$P3419*100)</f>
        <v>29.75</v>
      </c>
      <c r="T3419" s="29">
        <f>(1-$S3419/100)/(1-$F3419)-1</f>
        <v>-1.0563380281690127E-2</v>
      </c>
      <c r="U3419" s="19" t="str">
        <f>IF(ABS(IFERROR(T3419,0))&gt;0.05,INDEX(margin_ranges!$C$13:$C$16,MATCH($F3419*100,margin_ranges!$B$13:$B$16,1)),"")</f>
        <v/>
      </c>
      <c r="V3419" t="e">
        <f>MIN(VLOOKUP($U3419,margin_ranges!$A$5:$D$10,4,FALSE),$P3419*100)</f>
        <v>#N/A</v>
      </c>
      <c r="Y3419" s="29" t="e">
        <f t="shared" si="53"/>
        <v>#N/A</v>
      </c>
    </row>
    <row r="3420" spans="1:25" x14ac:dyDescent="0.3">
      <c r="A3420" s="8" t="s">
        <v>17</v>
      </c>
      <c r="B3420" s="8" t="s">
        <v>6004</v>
      </c>
      <c r="C3420" s="8" t="s">
        <v>6005</v>
      </c>
      <c r="D3420" s="8" t="s">
        <v>6032</v>
      </c>
      <c r="E3420" s="8" t="s">
        <v>6033</v>
      </c>
      <c r="F3420" s="24">
        <v>0.28999999999999998</v>
      </c>
      <c r="G3420" s="24">
        <v>1</v>
      </c>
      <c r="H3420" s="25">
        <v>79.027199999999993</v>
      </c>
      <c r="I3420" s="25">
        <v>18.3506</v>
      </c>
      <c r="J3420" s="15">
        <v>75</v>
      </c>
      <c r="K3420" s="15">
        <v>19</v>
      </c>
      <c r="L3420" s="13">
        <v>0.23219999999999999</v>
      </c>
      <c r="M3420" s="7">
        <v>0.13542357999999999</v>
      </c>
      <c r="N3420" s="26">
        <v>0.03</v>
      </c>
      <c r="O3420" s="27" t="s">
        <v>22</v>
      </c>
      <c r="P3420" s="8">
        <v>0.77847284100000003</v>
      </c>
      <c r="Q3420" s="24">
        <v>0.28999999999999998</v>
      </c>
      <c r="R3420" t="str">
        <f>IF($Q3420*100&gt;=VLOOKUP($O3420,margin_ranges!$A$5:$C$10,2,FALSE),IF($Q3420*100&lt;=VLOOKUP($O3420,margin_ranges!$A$5:$C$10,3,FALSE)+10,"IN RANGE","ABOVE RANGE"),"BELOW RANGE")</f>
        <v>IN RANGE</v>
      </c>
      <c r="S3420">
        <f>MIN(VLOOKUP($O3420,margin_ranges!$A$5:$D$10,4,FALSE),$P3420*100)</f>
        <v>29.75</v>
      </c>
      <c r="T3420" s="29">
        <f>(1-$S3420/100)/(1-$F3420)-1</f>
        <v>-1.0563380281690127E-2</v>
      </c>
      <c r="U3420" s="19" t="str">
        <f>IF(ABS(IFERROR(T3420,0))&gt;0.05,INDEX(margin_ranges!$C$13:$C$16,MATCH($F3420*100,margin_ranges!$B$13:$B$16,1)),"")</f>
        <v/>
      </c>
      <c r="V3420" t="e">
        <f>MIN(VLOOKUP($U3420,margin_ranges!$A$5:$D$10,4,FALSE),$P3420*100)</f>
        <v>#N/A</v>
      </c>
      <c r="Y3420" s="29" t="e">
        <f t="shared" si="53"/>
        <v>#N/A</v>
      </c>
    </row>
    <row r="3421" spans="1:25" x14ac:dyDescent="0.3">
      <c r="A3421" s="8" t="s">
        <v>17</v>
      </c>
      <c r="B3421" s="8" t="s">
        <v>6004</v>
      </c>
      <c r="C3421" s="8" t="s">
        <v>6005</v>
      </c>
      <c r="D3421" s="8" t="s">
        <v>6034</v>
      </c>
      <c r="E3421" s="8" t="s">
        <v>6035</v>
      </c>
      <c r="F3421" s="24">
        <v>0.28999999999999998</v>
      </c>
      <c r="G3421" s="24">
        <v>1</v>
      </c>
      <c r="H3421" s="25">
        <v>80.635900000000007</v>
      </c>
      <c r="I3421" s="25">
        <v>11.0977</v>
      </c>
      <c r="J3421" s="15">
        <v>104</v>
      </c>
      <c r="K3421" s="15">
        <v>26</v>
      </c>
      <c r="L3421" s="13">
        <v>0.1376</v>
      </c>
      <c r="M3421" s="7">
        <v>0.31147855000000002</v>
      </c>
      <c r="N3421" s="26">
        <v>0.1</v>
      </c>
      <c r="O3421" s="27" t="s">
        <v>22</v>
      </c>
      <c r="P3421" s="8">
        <v>0.67895060939999996</v>
      </c>
      <c r="Q3421" s="24">
        <v>0.28999999999999998</v>
      </c>
      <c r="R3421" t="str">
        <f>IF($Q3421*100&gt;=VLOOKUP($O3421,margin_ranges!$A$5:$C$10,2,FALSE),IF($Q3421*100&lt;=VLOOKUP($O3421,margin_ranges!$A$5:$C$10,3,FALSE)+10,"IN RANGE","ABOVE RANGE"),"BELOW RANGE")</f>
        <v>IN RANGE</v>
      </c>
      <c r="S3421">
        <f>MIN(VLOOKUP($O3421,margin_ranges!$A$5:$D$10,4,FALSE),$P3421*100)</f>
        <v>29.75</v>
      </c>
      <c r="T3421" s="29">
        <f>(1-$S3421/100)/(1-$F3421)-1</f>
        <v>-1.0563380281690127E-2</v>
      </c>
      <c r="U3421" s="19" t="str">
        <f>IF(ABS(IFERROR(T3421,0))&gt;0.05,INDEX(margin_ranges!$C$13:$C$16,MATCH($F3421*100,margin_ranges!$B$13:$B$16,1)),"")</f>
        <v/>
      </c>
      <c r="V3421" t="e">
        <f>MIN(VLOOKUP($U3421,margin_ranges!$A$5:$D$10,4,FALSE),$P3421*100)</f>
        <v>#N/A</v>
      </c>
      <c r="Y3421" s="29" t="e">
        <f t="shared" si="53"/>
        <v>#N/A</v>
      </c>
    </row>
    <row r="3422" spans="1:25" x14ac:dyDescent="0.3">
      <c r="A3422" s="8" t="s">
        <v>17</v>
      </c>
      <c r="B3422" s="8" t="s">
        <v>6004</v>
      </c>
      <c r="C3422" s="8" t="s">
        <v>6005</v>
      </c>
      <c r="D3422" s="8" t="s">
        <v>6040</v>
      </c>
      <c r="E3422" s="8" t="s">
        <v>6041</v>
      </c>
      <c r="F3422" s="24">
        <v>0.28999999999999998</v>
      </c>
      <c r="G3422" s="24">
        <v>1</v>
      </c>
      <c r="H3422" s="25">
        <v>338.67140000000001</v>
      </c>
      <c r="I3422" s="25">
        <v>54.939599999999999</v>
      </c>
      <c r="J3422" s="15">
        <v>1808</v>
      </c>
      <c r="K3422" s="15">
        <v>464</v>
      </c>
      <c r="L3422" s="13">
        <v>0.16220000000000001</v>
      </c>
      <c r="M3422" s="7">
        <v>1.0971541499999999</v>
      </c>
      <c r="N3422" s="26">
        <v>0.14000000000000001</v>
      </c>
      <c r="O3422" s="27" t="s">
        <v>22</v>
      </c>
      <c r="P3422" s="8">
        <v>0.87239714670000001</v>
      </c>
      <c r="Q3422" s="24">
        <v>0.28999999999999998</v>
      </c>
      <c r="R3422" t="str">
        <f>IF($Q3422*100&gt;=VLOOKUP($O3422,margin_ranges!$A$5:$C$10,2,FALSE),IF($Q3422*100&lt;=VLOOKUP($O3422,margin_ranges!$A$5:$C$10,3,FALSE)+10,"IN RANGE","ABOVE RANGE"),"BELOW RANGE")</f>
        <v>IN RANGE</v>
      </c>
      <c r="S3422">
        <f>MIN(VLOOKUP($O3422,margin_ranges!$A$5:$D$10,4,FALSE),$P3422*100)</f>
        <v>29.75</v>
      </c>
      <c r="T3422" s="29">
        <f>(1-$S3422/100)/(1-$F3422)-1</f>
        <v>-1.0563380281690127E-2</v>
      </c>
      <c r="U3422" s="19" t="str">
        <f>IF(ABS(IFERROR(T3422,0))&gt;0.05,INDEX(margin_ranges!$C$13:$C$16,MATCH($F3422*100,margin_ranges!$B$13:$B$16,1)),"")</f>
        <v/>
      </c>
      <c r="V3422" t="e">
        <f>MIN(VLOOKUP($U3422,margin_ranges!$A$5:$D$10,4,FALSE),$P3422*100)</f>
        <v>#N/A</v>
      </c>
      <c r="Y3422" s="29" t="e">
        <f t="shared" si="53"/>
        <v>#N/A</v>
      </c>
    </row>
    <row r="3423" spans="1:25" x14ac:dyDescent="0.3">
      <c r="A3423" s="8" t="s">
        <v>17</v>
      </c>
      <c r="B3423" s="8" t="s">
        <v>6004</v>
      </c>
      <c r="C3423" s="8" t="s">
        <v>6005</v>
      </c>
      <c r="D3423" s="8" t="s">
        <v>6046</v>
      </c>
      <c r="E3423" s="8" t="s">
        <v>6047</v>
      </c>
      <c r="F3423" s="24">
        <v>0.28999999999999998</v>
      </c>
      <c r="G3423" s="24">
        <v>1</v>
      </c>
      <c r="H3423" s="25">
        <v>381.9624</v>
      </c>
      <c r="I3423" s="25">
        <v>62.755400000000002</v>
      </c>
      <c r="J3423" s="15">
        <v>2057</v>
      </c>
      <c r="K3423" s="15">
        <v>527</v>
      </c>
      <c r="L3423" s="13">
        <v>0.1643</v>
      </c>
      <c r="M3423" s="7">
        <v>1.0927457599999999</v>
      </c>
      <c r="N3423" s="26">
        <v>0.17</v>
      </c>
      <c r="O3423" s="27" t="s">
        <v>22</v>
      </c>
      <c r="P3423" s="8">
        <v>0.84442858899999995</v>
      </c>
      <c r="Q3423" s="24">
        <v>0.28999999999999998</v>
      </c>
      <c r="R3423" t="str">
        <f>IF($Q3423*100&gt;=VLOOKUP($O3423,margin_ranges!$A$5:$C$10,2,FALSE),IF($Q3423*100&lt;=VLOOKUP($O3423,margin_ranges!$A$5:$C$10,3,FALSE)+10,"IN RANGE","ABOVE RANGE"),"BELOW RANGE")</f>
        <v>IN RANGE</v>
      </c>
      <c r="S3423">
        <f>MIN(VLOOKUP($O3423,margin_ranges!$A$5:$D$10,4,FALSE),$P3423*100)</f>
        <v>29.75</v>
      </c>
      <c r="T3423" s="29">
        <f>(1-$S3423/100)/(1-$F3423)-1</f>
        <v>-1.0563380281690127E-2</v>
      </c>
      <c r="U3423" s="19" t="str">
        <f>IF(ABS(IFERROR(T3423,0))&gt;0.05,INDEX(margin_ranges!$C$13:$C$16,MATCH($F3423*100,margin_ranges!$B$13:$B$16,1)),"")</f>
        <v/>
      </c>
      <c r="V3423" t="e">
        <f>MIN(VLOOKUP($U3423,margin_ranges!$A$5:$D$10,4,FALSE),$P3423*100)</f>
        <v>#N/A</v>
      </c>
      <c r="Y3423" s="29" t="e">
        <f t="shared" si="53"/>
        <v>#N/A</v>
      </c>
    </row>
    <row r="3424" spans="1:25" x14ac:dyDescent="0.3">
      <c r="A3424" s="8" t="s">
        <v>17</v>
      </c>
      <c r="B3424" s="8" t="s">
        <v>6004</v>
      </c>
      <c r="C3424" s="8" t="s">
        <v>6005</v>
      </c>
      <c r="D3424" s="8" t="s">
        <v>6050</v>
      </c>
      <c r="E3424" s="8" t="s">
        <v>6051</v>
      </c>
      <c r="F3424" s="24">
        <v>0.28999999999999998</v>
      </c>
      <c r="G3424" s="24">
        <v>1</v>
      </c>
      <c r="H3424" s="25">
        <v>99.738900000000001</v>
      </c>
      <c r="I3424" s="25">
        <v>43.637599999999999</v>
      </c>
      <c r="J3424" s="15">
        <v>877</v>
      </c>
      <c r="K3424" s="15">
        <v>225</v>
      </c>
      <c r="L3424" s="13">
        <v>0.4375</v>
      </c>
      <c r="M3424" s="7">
        <v>0.66970761999999995</v>
      </c>
      <c r="N3424" s="26">
        <v>0.35</v>
      </c>
      <c r="O3424" s="27" t="s">
        <v>22</v>
      </c>
      <c r="P3424" s="8">
        <v>0.47738388009999999</v>
      </c>
      <c r="Q3424" s="24">
        <v>0.28999999999999998</v>
      </c>
      <c r="R3424" t="str">
        <f>IF($Q3424*100&gt;=VLOOKUP($O3424,margin_ranges!$A$5:$C$10,2,FALSE),IF($Q3424*100&lt;=VLOOKUP($O3424,margin_ranges!$A$5:$C$10,3,FALSE)+10,"IN RANGE","ABOVE RANGE"),"BELOW RANGE")</f>
        <v>IN RANGE</v>
      </c>
      <c r="S3424">
        <f>MIN(VLOOKUP($O3424,margin_ranges!$A$5:$D$10,4,FALSE),$P3424*100)</f>
        <v>29.75</v>
      </c>
      <c r="T3424" s="29">
        <f>(1-$S3424/100)/(1-$F3424)-1</f>
        <v>-1.0563380281690127E-2</v>
      </c>
      <c r="U3424" s="19" t="str">
        <f>IF(ABS(IFERROR(T3424,0))&gt;0.05,INDEX(margin_ranges!$C$13:$C$16,MATCH($F3424*100,margin_ranges!$B$13:$B$16,1)),"")</f>
        <v/>
      </c>
      <c r="V3424" t="e">
        <f>MIN(VLOOKUP($U3424,margin_ranges!$A$5:$D$10,4,FALSE),$P3424*100)</f>
        <v>#N/A</v>
      </c>
      <c r="Y3424" s="29" t="e">
        <f t="shared" si="53"/>
        <v>#N/A</v>
      </c>
    </row>
    <row r="3425" spans="1:25" x14ac:dyDescent="0.3">
      <c r="A3425" s="8" t="s">
        <v>17</v>
      </c>
      <c r="B3425" s="8" t="s">
        <v>6004</v>
      </c>
      <c r="C3425" s="8" t="s">
        <v>6005</v>
      </c>
      <c r="D3425" s="8" t="s">
        <v>6012</v>
      </c>
      <c r="E3425" s="8" t="s">
        <v>6013</v>
      </c>
      <c r="F3425" s="24">
        <v>0.28999999999999898</v>
      </c>
      <c r="G3425" s="24">
        <v>1</v>
      </c>
      <c r="H3425" s="25">
        <v>118.11490000000001</v>
      </c>
      <c r="I3425" s="25">
        <v>55.643500000000003</v>
      </c>
      <c r="J3425" s="15">
        <v>1258</v>
      </c>
      <c r="K3425" s="15">
        <v>323</v>
      </c>
      <c r="L3425" s="13">
        <v>0.47110000000000002</v>
      </c>
      <c r="M3425" s="7">
        <v>0.75373199000000002</v>
      </c>
      <c r="N3425" s="26">
        <v>0.5</v>
      </c>
      <c r="O3425" s="27" t="s">
        <v>22</v>
      </c>
      <c r="P3425" s="8">
        <v>0.3366342283</v>
      </c>
      <c r="Q3425" s="24">
        <v>0.28999999999999998</v>
      </c>
      <c r="R3425" t="str">
        <f>IF($Q3425*100&gt;=VLOOKUP($O3425,margin_ranges!$A$5:$C$10,2,FALSE),IF($Q3425*100&lt;=VLOOKUP($O3425,margin_ranges!$A$5:$C$10,3,FALSE)+10,"IN RANGE","ABOVE RANGE"),"BELOW RANGE")</f>
        <v>IN RANGE</v>
      </c>
      <c r="S3425">
        <f>MIN(VLOOKUP($O3425,margin_ranges!$A$5:$D$10,4,FALSE),$P3425*100)</f>
        <v>29.75</v>
      </c>
      <c r="T3425" s="29">
        <f>(1-$S3425/100)/(1-$F3425)-1</f>
        <v>-1.056338028169157E-2</v>
      </c>
      <c r="U3425" s="19" t="str">
        <f>IF(ABS(IFERROR(T3425,0))&gt;0.05,INDEX(margin_ranges!$C$13:$C$16,MATCH($F3425*100,margin_ranges!$B$13:$B$16,1)),"")</f>
        <v/>
      </c>
      <c r="V3425" t="e">
        <f>MIN(VLOOKUP($U3425,margin_ranges!$A$5:$D$10,4,FALSE),$P3425*100)</f>
        <v>#N/A</v>
      </c>
      <c r="Y3425" s="29" t="e">
        <f t="shared" si="53"/>
        <v>#N/A</v>
      </c>
    </row>
    <row r="3426" spans="1:25" x14ac:dyDescent="0.3">
      <c r="A3426" s="8" t="s">
        <v>17</v>
      </c>
      <c r="B3426" s="8" t="s">
        <v>6004</v>
      </c>
      <c r="C3426" s="8" t="s">
        <v>6005</v>
      </c>
      <c r="D3426" s="8" t="s">
        <v>6054</v>
      </c>
      <c r="E3426" s="8" t="s">
        <v>6055</v>
      </c>
      <c r="F3426" s="24">
        <v>0.22</v>
      </c>
      <c r="G3426" s="24">
        <v>1</v>
      </c>
      <c r="H3426" s="25">
        <v>391.50650000000002</v>
      </c>
      <c r="I3426" s="25">
        <v>84.755399999999995</v>
      </c>
      <c r="J3426" s="15">
        <v>1775</v>
      </c>
      <c r="K3426" s="15">
        <v>434</v>
      </c>
      <c r="L3426" s="13">
        <v>0.2165</v>
      </c>
      <c r="M3426" s="7">
        <v>0.69817010999999995</v>
      </c>
      <c r="N3426" s="26">
        <v>0.5</v>
      </c>
      <c r="O3426" s="27" t="s">
        <v>22</v>
      </c>
      <c r="P3426" s="8">
        <v>0.2838421585</v>
      </c>
      <c r="Q3426" s="24">
        <v>0.22</v>
      </c>
      <c r="R3426" t="str">
        <f>IF($Q3426*100&gt;=VLOOKUP($O3426,margin_ranges!$A$5:$C$10,2,FALSE),IF($Q3426*100&lt;=VLOOKUP($O3426,margin_ranges!$A$5:$C$10,3,FALSE)+10,"IN RANGE","ABOVE RANGE"),"BELOW RANGE")</f>
        <v>IN RANGE</v>
      </c>
      <c r="S3426">
        <f>MIN(VLOOKUP($O3426,margin_ranges!$A$5:$D$10,4,FALSE),$P3426*100)</f>
        <v>28.38421585</v>
      </c>
      <c r="T3426" s="29">
        <f>(1-$S3426/100)/(1-$F3426)-1</f>
        <v>-8.1848921153846121E-2</v>
      </c>
      <c r="U3426" s="19" t="str">
        <f>IF(ABS(IFERROR(T3426,0))&gt;0.05,INDEX(margin_ranges!$C$13:$C$16,MATCH($F3426*100,margin_ranges!$B$13:$B$16,1)),"")</f>
        <v>Maximize Fill (Type A+)</v>
      </c>
      <c r="V3426">
        <f>MIN(VLOOKUP($U3426,margin_ranges!$A$5:$D$10,4,FALSE),$P3426*100)</f>
        <v>19.75</v>
      </c>
      <c r="Y3426" s="29">
        <f t="shared" si="53"/>
        <v>2.8846153846153744E-2</v>
      </c>
    </row>
    <row r="3427" spans="1:25" x14ac:dyDescent="0.3">
      <c r="A3427" s="8" t="s">
        <v>35</v>
      </c>
      <c r="B3427" s="8" t="s">
        <v>6060</v>
      </c>
      <c r="C3427" s="8" t="s">
        <v>34</v>
      </c>
      <c r="D3427" s="8" t="s">
        <v>34</v>
      </c>
      <c r="E3427" s="8"/>
      <c r="F3427" s="24">
        <v>0.26375221095083401</v>
      </c>
      <c r="G3427" s="24">
        <v>0.59175752000000004</v>
      </c>
      <c r="H3427" s="25">
        <v>79.903300000000002</v>
      </c>
      <c r="I3427" s="25">
        <v>26.164000000000001</v>
      </c>
      <c r="J3427" s="15">
        <v>332</v>
      </c>
      <c r="K3427" s="15">
        <v>83</v>
      </c>
      <c r="L3427" s="13">
        <v>0.32740000000000002</v>
      </c>
      <c r="M3427" s="7">
        <v>0.42322001999999997</v>
      </c>
      <c r="N3427" s="26">
        <v>0.22262299999999999</v>
      </c>
      <c r="O3427" s="27"/>
      <c r="P3427" s="8">
        <v>0.47397809619999998</v>
      </c>
      <c r="Q3427" s="24">
        <v>0.26379999999999998</v>
      </c>
      <c r="R3427" t="e">
        <f>IF($Q3427*100&gt;=VLOOKUP($O3427,margin_ranges!$A$5:$C$10,2,FALSE),IF($Q3427*100&lt;=VLOOKUP($O3427,margin_ranges!$A$5:$C$10,3,FALSE)+10,"IN RANGE","ABOVE RANGE"),"BELOW RANGE")</f>
        <v>#N/A</v>
      </c>
      <c r="S3427" t="e">
        <f>MIN(VLOOKUP($O3427,margin_ranges!$A$5:$D$10,4,FALSE),$P3427*100)</f>
        <v>#N/A</v>
      </c>
      <c r="T3427" s="29" t="e">
        <f>(1-$S3427/100)/(1-$F3427)-1</f>
        <v>#N/A</v>
      </c>
      <c r="U3427" s="19" t="str">
        <f>IF(ABS(IFERROR(T3427,0))&gt;0.05,INDEX(margin_ranges!$C$13:$C$16,MATCH($F3427*100,margin_ranges!$B$13:$B$16,1)),"")</f>
        <v/>
      </c>
      <c r="V3427" t="e">
        <f>MIN(VLOOKUP($U3427,margin_ranges!$A$5:$D$10,4,FALSE),$P3427*100)</f>
        <v>#N/A</v>
      </c>
      <c r="Y3427" s="29" t="e">
        <f t="shared" si="53"/>
        <v>#N/A</v>
      </c>
    </row>
    <row r="3428" spans="1:25" x14ac:dyDescent="0.3">
      <c r="A3428" s="8" t="s">
        <v>33</v>
      </c>
      <c r="B3428" s="8" t="s">
        <v>6060</v>
      </c>
      <c r="C3428" s="8" t="s">
        <v>6061</v>
      </c>
      <c r="D3428" s="8" t="s">
        <v>34</v>
      </c>
      <c r="E3428" s="8"/>
      <c r="F3428" s="24">
        <v>0.26375221095083401</v>
      </c>
      <c r="G3428" s="24">
        <v>0.59175752000000004</v>
      </c>
      <c r="H3428" s="25">
        <v>79.903300000000002</v>
      </c>
      <c r="I3428" s="25">
        <v>26.164000000000001</v>
      </c>
      <c r="J3428" s="15">
        <v>332</v>
      </c>
      <c r="K3428" s="15">
        <v>83</v>
      </c>
      <c r="L3428" s="13">
        <v>0.32740000000000002</v>
      </c>
      <c r="M3428" s="7">
        <v>0.42322001999999997</v>
      </c>
      <c r="N3428" s="26">
        <v>0.22262299999999999</v>
      </c>
      <c r="O3428" s="27"/>
      <c r="P3428" s="8">
        <v>0.47397809619999998</v>
      </c>
      <c r="Q3428" s="24">
        <v>0.26379999999999998</v>
      </c>
      <c r="R3428" t="e">
        <f>IF($Q3428*100&gt;=VLOOKUP($O3428,margin_ranges!$A$5:$C$10,2,FALSE),IF($Q3428*100&lt;=VLOOKUP($O3428,margin_ranges!$A$5:$C$10,3,FALSE)+10,"IN RANGE","ABOVE RANGE"),"BELOW RANGE")</f>
        <v>#N/A</v>
      </c>
      <c r="S3428" t="e">
        <f>MIN(VLOOKUP($O3428,margin_ranges!$A$5:$D$10,4,FALSE),$P3428*100)</f>
        <v>#N/A</v>
      </c>
      <c r="T3428" s="29" t="e">
        <f>(1-$S3428/100)/(1-$F3428)-1</f>
        <v>#N/A</v>
      </c>
      <c r="U3428" s="19" t="str">
        <f>IF(ABS(IFERROR(T3428,0))&gt;0.05,INDEX(margin_ranges!$C$13:$C$16,MATCH($F3428*100,margin_ranges!$B$13:$B$16,1)),"")</f>
        <v/>
      </c>
      <c r="V3428" t="e">
        <f>MIN(VLOOKUP($U3428,margin_ranges!$A$5:$D$10,4,FALSE),$P3428*100)</f>
        <v>#N/A</v>
      </c>
      <c r="Y3428" s="29" t="e">
        <f t="shared" si="53"/>
        <v>#N/A</v>
      </c>
    </row>
    <row r="3429" spans="1:25" x14ac:dyDescent="0.3">
      <c r="A3429" s="8" t="s">
        <v>17</v>
      </c>
      <c r="B3429" s="8" t="s">
        <v>6060</v>
      </c>
      <c r="C3429" s="8" t="s">
        <v>6061</v>
      </c>
      <c r="D3429" s="8" t="s">
        <v>6062</v>
      </c>
      <c r="E3429" s="8" t="s">
        <v>6063</v>
      </c>
      <c r="F3429" s="24">
        <v>0.3</v>
      </c>
      <c r="G3429" s="24">
        <v>1</v>
      </c>
      <c r="H3429" s="25">
        <v>26.618600000000001</v>
      </c>
      <c r="I3429" s="25">
        <v>9.7026000000000003</v>
      </c>
      <c r="J3429" s="15">
        <v>105</v>
      </c>
      <c r="K3429" s="15">
        <v>28</v>
      </c>
      <c r="L3429" s="13">
        <v>0.36449999999999999</v>
      </c>
      <c r="M3429" s="7">
        <v>0.36223414999999998</v>
      </c>
      <c r="N3429" s="26">
        <v>0.25</v>
      </c>
      <c r="O3429" s="27" t="s">
        <v>95</v>
      </c>
      <c r="P3429" s="8">
        <v>0.30983867430000001</v>
      </c>
      <c r="Q3429" s="24">
        <v>0.3</v>
      </c>
      <c r="R3429" t="str">
        <f>IF($Q3429*100&gt;=VLOOKUP($O3429,margin_ranges!$A$5:$C$10,2,FALSE),IF($Q3429*100&lt;=VLOOKUP($O3429,margin_ranges!$A$5:$C$10,3,FALSE)+10,"IN RANGE","ABOVE RANGE"),"BELOW RANGE")</f>
        <v>IN RANGE</v>
      </c>
      <c r="S3429">
        <f>MIN(VLOOKUP($O3429,margin_ranges!$A$5:$D$10,4,FALSE),$P3429*100)</f>
        <v>19.75</v>
      </c>
      <c r="T3429" s="29">
        <f>(1-$S3429/100)/(1-$F3429)-1</f>
        <v>0.14642857142857157</v>
      </c>
      <c r="U3429" s="19" t="str">
        <f>IF(ABS(IFERROR(T3429,0))&gt;0.05,INDEX(margin_ranges!$C$13:$C$16,MATCH($F3429*100,margin_ranges!$B$13:$B$16,1)),"")</f>
        <v>Balanced (Type B)</v>
      </c>
      <c r="V3429">
        <f>MIN(VLOOKUP($U3429,margin_ranges!$A$5:$D$10,4,FALSE),$P3429*100)</f>
        <v>29.75</v>
      </c>
      <c r="Y3429" s="29">
        <f t="shared" si="53"/>
        <v>3.5714285714285587E-3</v>
      </c>
    </row>
    <row r="3430" spans="1:25" x14ac:dyDescent="0.3">
      <c r="A3430" s="8" t="s">
        <v>17</v>
      </c>
      <c r="B3430" s="8" t="s">
        <v>6060</v>
      </c>
      <c r="C3430" s="8" t="s">
        <v>6061</v>
      </c>
      <c r="D3430" s="8" t="s">
        <v>6064</v>
      </c>
      <c r="E3430" s="8" t="s">
        <v>6065</v>
      </c>
      <c r="F3430" s="24">
        <v>0.3</v>
      </c>
      <c r="G3430" s="24">
        <v>1</v>
      </c>
      <c r="H3430" s="25">
        <v>26.6845</v>
      </c>
      <c r="I3430" s="25">
        <v>8.0963999999999992</v>
      </c>
      <c r="J3430" s="15">
        <v>91</v>
      </c>
      <c r="K3430" s="15">
        <v>27</v>
      </c>
      <c r="L3430" s="13">
        <v>0.3034</v>
      </c>
      <c r="M3430" s="7">
        <v>0.37522453</v>
      </c>
      <c r="N3430" s="26">
        <v>0.19</v>
      </c>
      <c r="O3430" s="27" t="s">
        <v>95</v>
      </c>
      <c r="P3430" s="8">
        <v>0.49363651110000001</v>
      </c>
      <c r="Q3430" s="24">
        <v>0.3</v>
      </c>
      <c r="R3430" t="str">
        <f>IF($Q3430*100&gt;=VLOOKUP($O3430,margin_ranges!$A$5:$C$10,2,FALSE),IF($Q3430*100&lt;=VLOOKUP($O3430,margin_ranges!$A$5:$C$10,3,FALSE)+10,"IN RANGE","ABOVE RANGE"),"BELOW RANGE")</f>
        <v>IN RANGE</v>
      </c>
      <c r="S3430">
        <f>MIN(VLOOKUP($O3430,margin_ranges!$A$5:$D$10,4,FALSE),$P3430*100)</f>
        <v>19.75</v>
      </c>
      <c r="T3430" s="29">
        <f>(1-$S3430/100)/(1-$F3430)-1</f>
        <v>0.14642857142857157</v>
      </c>
      <c r="U3430" s="19" t="str">
        <f>IF(ABS(IFERROR(T3430,0))&gt;0.05,INDEX(margin_ranges!$C$13:$C$16,MATCH($F3430*100,margin_ranges!$B$13:$B$16,1)),"")</f>
        <v>Balanced (Type B)</v>
      </c>
      <c r="V3430">
        <f>MIN(VLOOKUP($U3430,margin_ranges!$A$5:$D$10,4,FALSE),$P3430*100)</f>
        <v>29.75</v>
      </c>
      <c r="Y3430" s="29">
        <f t="shared" si="53"/>
        <v>3.5714285714285587E-3</v>
      </c>
    </row>
    <row r="3431" spans="1:25" x14ac:dyDescent="0.3">
      <c r="A3431" s="8" t="s">
        <v>17</v>
      </c>
      <c r="B3431" s="8" t="s">
        <v>6060</v>
      </c>
      <c r="C3431" s="8" t="s">
        <v>6061</v>
      </c>
      <c r="D3431" s="8" t="s">
        <v>6066</v>
      </c>
      <c r="E3431" s="8" t="s">
        <v>6067</v>
      </c>
      <c r="F3431" s="24">
        <v>0.19999999999999901</v>
      </c>
      <c r="G3431" s="24">
        <v>0</v>
      </c>
      <c r="H3431" s="25">
        <v>18.856100000000001</v>
      </c>
      <c r="I3431" s="25">
        <v>6.0598999999999998</v>
      </c>
      <c r="J3431" s="15">
        <v>105</v>
      </c>
      <c r="K3431" s="15">
        <v>21</v>
      </c>
      <c r="L3431" s="13">
        <v>0.32140000000000002</v>
      </c>
      <c r="M3431" s="7">
        <v>0.57872769000000002</v>
      </c>
      <c r="N3431" s="26">
        <v>0.25</v>
      </c>
      <c r="O3431" s="27" t="s">
        <v>95</v>
      </c>
      <c r="P3431" s="8">
        <v>0.56801790699999999</v>
      </c>
      <c r="Q3431" s="24">
        <v>0.2</v>
      </c>
      <c r="R3431" t="str">
        <f>IF($Q3431*100&gt;=VLOOKUP($O3431,margin_ranges!$A$5:$C$10,2,FALSE),IF($Q3431*100&lt;=VLOOKUP($O3431,margin_ranges!$A$5:$C$10,3,FALSE)+10,"IN RANGE","ABOVE RANGE"),"BELOW RANGE")</f>
        <v>IN RANGE</v>
      </c>
      <c r="S3431">
        <f>MIN(VLOOKUP($O3431,margin_ranges!$A$5:$D$10,4,FALSE),$P3431*100)</f>
        <v>19.75</v>
      </c>
      <c r="T3431" s="29">
        <f>(1-$S3431/100)/(1-$F3431)-1</f>
        <v>3.1249999999987121E-3</v>
      </c>
      <c r="U3431" s="19" t="str">
        <f>IF(ABS(IFERROR(T3431,0))&gt;0.05,INDEX(margin_ranges!$C$13:$C$16,MATCH($F3431*100,margin_ranges!$B$13:$B$16,1)),"")</f>
        <v/>
      </c>
      <c r="V3431" t="e">
        <f>MIN(VLOOKUP($U3431,margin_ranges!$A$5:$D$10,4,FALSE),$P3431*100)</f>
        <v>#N/A</v>
      </c>
      <c r="Y3431" s="29" t="e">
        <f t="shared" si="53"/>
        <v>#N/A</v>
      </c>
    </row>
    <row r="3432" spans="1:25" x14ac:dyDescent="0.3">
      <c r="A3432" s="8" t="s">
        <v>17</v>
      </c>
      <c r="B3432" s="8" t="s">
        <v>6060</v>
      </c>
      <c r="C3432" s="8" t="s">
        <v>6061</v>
      </c>
      <c r="D3432" s="8" t="s">
        <v>6068</v>
      </c>
      <c r="E3432" s="8" t="s">
        <v>6069</v>
      </c>
      <c r="F3432" s="24">
        <v>0.25</v>
      </c>
      <c r="G3432" s="24">
        <v>0</v>
      </c>
      <c r="H3432" s="25">
        <v>7.7441000000000004</v>
      </c>
      <c r="I3432" s="25">
        <v>2.3050999999999999</v>
      </c>
      <c r="J3432" s="15">
        <v>30</v>
      </c>
      <c r="K3432" s="15">
        <v>8</v>
      </c>
      <c r="L3432" s="13">
        <v>0.29770000000000002</v>
      </c>
      <c r="M3432" s="7">
        <v>0.43968888</v>
      </c>
      <c r="N3432" s="26">
        <v>0.15</v>
      </c>
      <c r="O3432" s="27" t="s">
        <v>92</v>
      </c>
      <c r="P3432" s="8">
        <v>0.65884968850000003</v>
      </c>
      <c r="Q3432" s="24">
        <v>0.25</v>
      </c>
      <c r="R3432" t="str">
        <f>IF($Q3432*100&gt;=VLOOKUP($O3432,margin_ranges!$A$5:$C$10,2,FALSE),IF($Q3432*100&lt;=VLOOKUP($O3432,margin_ranges!$A$5:$C$10,3,FALSE)+10,"IN RANGE","ABOVE RANGE"),"BELOW RANGE")</f>
        <v>IN RANGE</v>
      </c>
      <c r="S3432">
        <f>MIN(VLOOKUP($O3432,margin_ranges!$A$5:$D$10,4,FALSE),$P3432*100)</f>
        <v>29.75</v>
      </c>
      <c r="T3432" s="29">
        <f>(1-$S3432/100)/(1-$F3432)-1</f>
        <v>-6.3333333333333353E-2</v>
      </c>
      <c r="U3432" s="19" t="str">
        <f>IF(ABS(IFERROR(T3432,0))&gt;0.05,INDEX(margin_ranges!$C$13:$C$16,MATCH($F3432*100,margin_ranges!$B$13:$B$16,1)),"")</f>
        <v>Balanced (Type B)</v>
      </c>
      <c r="V3432">
        <f>MIN(VLOOKUP($U3432,margin_ranges!$A$5:$D$10,4,FALSE),$P3432*100)</f>
        <v>29.75</v>
      </c>
      <c r="Y3432" s="29">
        <f t="shared" si="53"/>
        <v>-6.3333333333333353E-2</v>
      </c>
    </row>
    <row r="3433" spans="1:25" x14ac:dyDescent="0.3">
      <c r="A3433" s="8" t="s">
        <v>35</v>
      </c>
      <c r="B3433" s="8" t="s">
        <v>6070</v>
      </c>
      <c r="C3433" s="8" t="s">
        <v>34</v>
      </c>
      <c r="D3433" s="8" t="s">
        <v>34</v>
      </c>
      <c r="E3433" s="8"/>
      <c r="F3433" s="24">
        <v>0.34698590891865499</v>
      </c>
      <c r="G3433" s="24">
        <v>0.99949124</v>
      </c>
      <c r="H3433" s="25">
        <v>4495.3833999999997</v>
      </c>
      <c r="I3433" s="25">
        <v>470.7115</v>
      </c>
      <c r="J3433" s="15">
        <v>6471</v>
      </c>
      <c r="K3433" s="15">
        <v>1999</v>
      </c>
      <c r="L3433" s="13">
        <v>0.1047</v>
      </c>
      <c r="M3433" s="7">
        <v>0.45825273</v>
      </c>
      <c r="N3433" s="26">
        <v>0.20208599999999999</v>
      </c>
      <c r="O3433" s="27"/>
      <c r="P3433" s="8">
        <v>0.55900753439999995</v>
      </c>
      <c r="Q3433" s="24">
        <v>0.34699999999999998</v>
      </c>
      <c r="R3433" t="e">
        <f>IF($Q3433*100&gt;=VLOOKUP($O3433,margin_ranges!$A$5:$C$10,2,FALSE),IF($Q3433*100&lt;=VLOOKUP($O3433,margin_ranges!$A$5:$C$10,3,FALSE)+10,"IN RANGE","ABOVE RANGE"),"BELOW RANGE")</f>
        <v>#N/A</v>
      </c>
      <c r="S3433" t="e">
        <f>MIN(VLOOKUP($O3433,margin_ranges!$A$5:$D$10,4,FALSE),$P3433*100)</f>
        <v>#N/A</v>
      </c>
      <c r="T3433" s="29" t="e">
        <f>(1-$S3433/100)/(1-$F3433)-1</f>
        <v>#N/A</v>
      </c>
      <c r="U3433" s="19" t="str">
        <f>IF(ABS(IFERROR(T3433,0))&gt;0.05,INDEX(margin_ranges!$C$13:$C$16,MATCH($F3433*100,margin_ranges!$B$13:$B$16,1)),"")</f>
        <v/>
      </c>
      <c r="V3433" t="e">
        <f>MIN(VLOOKUP($U3433,margin_ranges!$A$5:$D$10,4,FALSE),$P3433*100)</f>
        <v>#N/A</v>
      </c>
      <c r="Y3433" s="29" t="e">
        <f t="shared" si="53"/>
        <v>#N/A</v>
      </c>
    </row>
    <row r="3434" spans="1:25" x14ac:dyDescent="0.3">
      <c r="A3434" s="8" t="s">
        <v>33</v>
      </c>
      <c r="B3434" s="8" t="s">
        <v>6070</v>
      </c>
      <c r="C3434" s="8" t="s">
        <v>6071</v>
      </c>
      <c r="D3434" s="8" t="s">
        <v>34</v>
      </c>
      <c r="E3434" s="8"/>
      <c r="F3434" s="24">
        <v>0.34698590891865499</v>
      </c>
      <c r="G3434" s="24">
        <v>0.99949124</v>
      </c>
      <c r="H3434" s="25">
        <v>4495.3833999999997</v>
      </c>
      <c r="I3434" s="25">
        <v>470.7115</v>
      </c>
      <c r="J3434" s="15">
        <v>6471</v>
      </c>
      <c r="K3434" s="15">
        <v>1999</v>
      </c>
      <c r="L3434" s="13">
        <v>0.1047</v>
      </c>
      <c r="M3434" s="7">
        <v>0.45825273</v>
      </c>
      <c r="N3434" s="26">
        <v>0.20208599999999999</v>
      </c>
      <c r="O3434" s="27"/>
      <c r="P3434" s="8">
        <v>0.55900753439999995</v>
      </c>
      <c r="Q3434" s="24">
        <v>0.34699999999999998</v>
      </c>
      <c r="R3434" t="e">
        <f>IF($Q3434*100&gt;=VLOOKUP($O3434,margin_ranges!$A$5:$C$10,2,FALSE),IF($Q3434*100&lt;=VLOOKUP($O3434,margin_ranges!$A$5:$C$10,3,FALSE)+10,"IN RANGE","ABOVE RANGE"),"BELOW RANGE")</f>
        <v>#N/A</v>
      </c>
      <c r="S3434" t="e">
        <f>MIN(VLOOKUP($O3434,margin_ranges!$A$5:$D$10,4,FALSE),$P3434*100)</f>
        <v>#N/A</v>
      </c>
      <c r="T3434" s="29" t="e">
        <f>(1-$S3434/100)/(1-$F3434)-1</f>
        <v>#N/A</v>
      </c>
      <c r="U3434" s="19" t="str">
        <f>IF(ABS(IFERROR(T3434,0))&gt;0.05,INDEX(margin_ranges!$C$13:$C$16,MATCH($F3434*100,margin_ranges!$B$13:$B$16,1)),"")</f>
        <v/>
      </c>
      <c r="V3434" t="e">
        <f>MIN(VLOOKUP($U3434,margin_ranges!$A$5:$D$10,4,FALSE),$P3434*100)</f>
        <v>#N/A</v>
      </c>
      <c r="Y3434" s="29" t="e">
        <f t="shared" si="53"/>
        <v>#N/A</v>
      </c>
    </row>
    <row r="3435" spans="1:25" x14ac:dyDescent="0.3">
      <c r="A3435" s="8" t="s">
        <v>17</v>
      </c>
      <c r="B3435" s="8" t="s">
        <v>6070</v>
      </c>
      <c r="C3435" s="8" t="s">
        <v>6071</v>
      </c>
      <c r="D3435" s="8" t="s">
        <v>6072</v>
      </c>
      <c r="E3435" s="8" t="s">
        <v>6073</v>
      </c>
      <c r="F3435" s="24">
        <v>0.39</v>
      </c>
      <c r="G3435" s="24">
        <v>1</v>
      </c>
      <c r="H3435" s="25">
        <v>357.18090000000001</v>
      </c>
      <c r="I3435" s="25">
        <v>29.524100000000001</v>
      </c>
      <c r="J3435" s="15">
        <v>632</v>
      </c>
      <c r="K3435" s="15">
        <v>223</v>
      </c>
      <c r="L3435" s="13">
        <v>8.2699999999999996E-2</v>
      </c>
      <c r="M3435" s="7">
        <v>0.71369850999999995</v>
      </c>
      <c r="N3435" s="26">
        <v>0.2</v>
      </c>
      <c r="O3435" s="27" t="s">
        <v>22</v>
      </c>
      <c r="P3435" s="8">
        <v>0.71976962560000002</v>
      </c>
      <c r="Q3435" s="24">
        <v>0.39</v>
      </c>
      <c r="R3435" t="str">
        <f>IF($Q3435*100&gt;=VLOOKUP($O3435,margin_ranges!$A$5:$C$10,2,FALSE),IF($Q3435*100&lt;=VLOOKUP($O3435,margin_ranges!$A$5:$C$10,3,FALSE)+10,"IN RANGE","ABOVE RANGE"),"BELOW RANGE")</f>
        <v>IN RANGE</v>
      </c>
      <c r="S3435">
        <f>MIN(VLOOKUP($O3435,margin_ranges!$A$5:$D$10,4,FALSE),$P3435*100)</f>
        <v>29.75</v>
      </c>
      <c r="T3435" s="29">
        <f>(1-$S3435/100)/(1-$F3435)-1</f>
        <v>0.15163934426229519</v>
      </c>
      <c r="U3435" s="19" t="str">
        <f>IF(ABS(IFERROR(T3435,0))&gt;0.05,INDEX(margin_ranges!$C$13:$C$16,MATCH($F3435*100,margin_ranges!$B$13:$B$16,1)),"")</f>
        <v>Margin Over Fill (Type C)</v>
      </c>
      <c r="V3435">
        <f>MIN(VLOOKUP($U3435,margin_ranges!$A$5:$D$10,4,FALSE),$P3435*100)</f>
        <v>43</v>
      </c>
      <c r="Y3435" s="29">
        <f t="shared" si="53"/>
        <v>-6.5573770491803129E-2</v>
      </c>
    </row>
    <row r="3436" spans="1:25" x14ac:dyDescent="0.3">
      <c r="A3436" s="8" t="s">
        <v>17</v>
      </c>
      <c r="B3436" s="8" t="s">
        <v>6070</v>
      </c>
      <c r="C3436" s="8" t="s">
        <v>6071</v>
      </c>
      <c r="D3436" s="8" t="s">
        <v>6094</v>
      </c>
      <c r="E3436" s="8" t="s">
        <v>6095</v>
      </c>
      <c r="F3436" s="24">
        <v>0.39</v>
      </c>
      <c r="G3436" s="24">
        <v>1</v>
      </c>
      <c r="H3436" s="25">
        <v>347.18790000000001</v>
      </c>
      <c r="I3436" s="25">
        <v>28.253900000000002</v>
      </c>
      <c r="J3436" s="15">
        <v>509</v>
      </c>
      <c r="K3436" s="15">
        <v>179</v>
      </c>
      <c r="L3436" s="13">
        <v>8.14E-2</v>
      </c>
      <c r="M3436" s="7">
        <v>0.59997674000000001</v>
      </c>
      <c r="N3436" s="26">
        <v>0.2</v>
      </c>
      <c r="O3436" s="27" t="s">
        <v>22</v>
      </c>
      <c r="P3436" s="8">
        <v>0.66665374479999995</v>
      </c>
      <c r="Q3436" s="24">
        <v>0.39</v>
      </c>
      <c r="R3436" t="str">
        <f>IF($Q3436*100&gt;=VLOOKUP($O3436,margin_ranges!$A$5:$C$10,2,FALSE),IF($Q3436*100&lt;=VLOOKUP($O3436,margin_ranges!$A$5:$C$10,3,FALSE)+10,"IN RANGE","ABOVE RANGE"),"BELOW RANGE")</f>
        <v>IN RANGE</v>
      </c>
      <c r="S3436">
        <f>MIN(VLOOKUP($O3436,margin_ranges!$A$5:$D$10,4,FALSE),$P3436*100)</f>
        <v>29.75</v>
      </c>
      <c r="T3436" s="29">
        <f>(1-$S3436/100)/(1-$F3436)-1</f>
        <v>0.15163934426229519</v>
      </c>
      <c r="U3436" s="19" t="str">
        <f>IF(ABS(IFERROR(T3436,0))&gt;0.05,INDEX(margin_ranges!$C$13:$C$16,MATCH($F3436*100,margin_ranges!$B$13:$B$16,1)),"")</f>
        <v>Margin Over Fill (Type C)</v>
      </c>
      <c r="V3436">
        <f>MIN(VLOOKUP($U3436,margin_ranges!$A$5:$D$10,4,FALSE),$P3436*100)</f>
        <v>43</v>
      </c>
      <c r="Y3436" s="29">
        <f t="shared" si="53"/>
        <v>-6.5573770491803129E-2</v>
      </c>
    </row>
    <row r="3437" spans="1:25" x14ac:dyDescent="0.3">
      <c r="A3437" s="8" t="s">
        <v>17</v>
      </c>
      <c r="B3437" s="8" t="s">
        <v>6070</v>
      </c>
      <c r="C3437" s="8" t="s">
        <v>6071</v>
      </c>
      <c r="D3437" s="8" t="s">
        <v>6090</v>
      </c>
      <c r="E3437" s="8" t="s">
        <v>6091</v>
      </c>
      <c r="F3437" s="24">
        <v>0.38999999999999901</v>
      </c>
      <c r="G3437" s="24">
        <v>1</v>
      </c>
      <c r="H3437" s="25">
        <v>443.21249999999998</v>
      </c>
      <c r="I3437" s="25">
        <v>32.252200000000002</v>
      </c>
      <c r="J3437" s="15">
        <v>530</v>
      </c>
      <c r="K3437" s="15">
        <v>186</v>
      </c>
      <c r="L3437" s="13">
        <v>7.2800000000000004E-2</v>
      </c>
      <c r="M3437" s="7">
        <v>0.54743881999999999</v>
      </c>
      <c r="N3437" s="26">
        <v>0.2</v>
      </c>
      <c r="O3437" s="27" t="s">
        <v>22</v>
      </c>
      <c r="P3437" s="8">
        <v>0.63466237520000002</v>
      </c>
      <c r="Q3437" s="24">
        <v>0.39</v>
      </c>
      <c r="R3437" t="str">
        <f>IF($Q3437*100&gt;=VLOOKUP($O3437,margin_ranges!$A$5:$C$10,2,FALSE),IF($Q3437*100&lt;=VLOOKUP($O3437,margin_ranges!$A$5:$C$10,3,FALSE)+10,"IN RANGE","ABOVE RANGE"),"BELOW RANGE")</f>
        <v>IN RANGE</v>
      </c>
      <c r="S3437">
        <f>MIN(VLOOKUP($O3437,margin_ranges!$A$5:$D$10,4,FALSE),$P3437*100)</f>
        <v>29.75</v>
      </c>
      <c r="T3437" s="29">
        <f>(1-$S3437/100)/(1-$F3437)-1</f>
        <v>0.1516393442622932</v>
      </c>
      <c r="U3437" s="19" t="str">
        <f>IF(ABS(IFERROR(T3437,0))&gt;0.05,INDEX(margin_ranges!$C$13:$C$16,MATCH($F3437*100,margin_ranges!$B$13:$B$16,1)),"")</f>
        <v>Margin Over Fill (Type C)</v>
      </c>
      <c r="V3437">
        <f>MIN(VLOOKUP($U3437,margin_ranges!$A$5:$D$10,4,FALSE),$P3437*100)</f>
        <v>43</v>
      </c>
      <c r="Y3437" s="29">
        <f t="shared" si="53"/>
        <v>-6.5573770491804684E-2</v>
      </c>
    </row>
    <row r="3438" spans="1:25" x14ac:dyDescent="0.3">
      <c r="A3438" s="8" t="s">
        <v>17</v>
      </c>
      <c r="B3438" s="8" t="s">
        <v>6070</v>
      </c>
      <c r="C3438" s="8" t="s">
        <v>6071</v>
      </c>
      <c r="D3438" s="8" t="s">
        <v>6076</v>
      </c>
      <c r="E3438" s="8" t="s">
        <v>6077</v>
      </c>
      <c r="F3438" s="24">
        <v>0.34</v>
      </c>
      <c r="G3438" s="24">
        <v>1</v>
      </c>
      <c r="H3438" s="25">
        <v>164.56639999999999</v>
      </c>
      <c r="I3438" s="25">
        <v>13.09</v>
      </c>
      <c r="J3438" s="15">
        <v>169</v>
      </c>
      <c r="K3438" s="15">
        <v>51</v>
      </c>
      <c r="L3438" s="13">
        <v>7.9500000000000001E-2</v>
      </c>
      <c r="M3438" s="7">
        <v>0.43143512000000001</v>
      </c>
      <c r="N3438" s="26">
        <v>0.2</v>
      </c>
      <c r="O3438" s="27" t="s">
        <v>22</v>
      </c>
      <c r="P3438" s="8">
        <v>0.53643087700000003</v>
      </c>
      <c r="Q3438" s="24">
        <v>0.34</v>
      </c>
      <c r="R3438" t="str">
        <f>IF($Q3438*100&gt;=VLOOKUP($O3438,margin_ranges!$A$5:$C$10,2,FALSE),IF($Q3438*100&lt;=VLOOKUP($O3438,margin_ranges!$A$5:$C$10,3,FALSE)+10,"IN RANGE","ABOVE RANGE"),"BELOW RANGE")</f>
        <v>IN RANGE</v>
      </c>
      <c r="S3438">
        <f>MIN(VLOOKUP($O3438,margin_ranges!$A$5:$D$10,4,FALSE),$P3438*100)</f>
        <v>29.75</v>
      </c>
      <c r="T3438" s="29">
        <f>(1-$S3438/100)/(1-$F3438)-1</f>
        <v>6.4393939393939448E-2</v>
      </c>
      <c r="U3438" s="19" t="str">
        <f>IF(ABS(IFERROR(T3438,0))&gt;0.05,INDEX(margin_ranges!$C$13:$C$16,MATCH($F3438*100,margin_ranges!$B$13:$B$16,1)),"")</f>
        <v>Balanced (Type B)</v>
      </c>
      <c r="V3438">
        <f>MIN(VLOOKUP($U3438,margin_ranges!$A$5:$D$10,4,FALSE),$P3438*100)</f>
        <v>29.75</v>
      </c>
      <c r="Y3438" s="29">
        <f t="shared" si="53"/>
        <v>6.4393939393939448E-2</v>
      </c>
    </row>
    <row r="3439" spans="1:25" x14ac:dyDescent="0.3">
      <c r="A3439" s="8" t="s">
        <v>17</v>
      </c>
      <c r="B3439" s="8" t="s">
        <v>6070</v>
      </c>
      <c r="C3439" s="8" t="s">
        <v>6071</v>
      </c>
      <c r="D3439" s="8" t="s">
        <v>6088</v>
      </c>
      <c r="E3439" s="8" t="s">
        <v>6089</v>
      </c>
      <c r="F3439" s="24">
        <v>0.34</v>
      </c>
      <c r="G3439" s="24">
        <v>1</v>
      </c>
      <c r="H3439" s="25">
        <v>293.41879999999998</v>
      </c>
      <c r="I3439" s="25">
        <v>58.3309</v>
      </c>
      <c r="J3439" s="15">
        <v>648</v>
      </c>
      <c r="K3439" s="15">
        <v>193</v>
      </c>
      <c r="L3439" s="13">
        <v>0.1988</v>
      </c>
      <c r="M3439" s="7">
        <v>0.37038470000000001</v>
      </c>
      <c r="N3439" s="26">
        <v>0.2</v>
      </c>
      <c r="O3439" s="27" t="s">
        <v>22</v>
      </c>
      <c r="P3439" s="8">
        <v>0.46002089480000002</v>
      </c>
      <c r="Q3439" s="24">
        <v>0.34</v>
      </c>
      <c r="R3439" t="str">
        <f>IF($Q3439*100&gt;=VLOOKUP($O3439,margin_ranges!$A$5:$C$10,2,FALSE),IF($Q3439*100&lt;=VLOOKUP($O3439,margin_ranges!$A$5:$C$10,3,FALSE)+10,"IN RANGE","ABOVE RANGE"),"BELOW RANGE")</f>
        <v>IN RANGE</v>
      </c>
      <c r="S3439">
        <f>MIN(VLOOKUP($O3439,margin_ranges!$A$5:$D$10,4,FALSE),$P3439*100)</f>
        <v>29.75</v>
      </c>
      <c r="T3439" s="29">
        <f>(1-$S3439/100)/(1-$F3439)-1</f>
        <v>6.4393939393939448E-2</v>
      </c>
      <c r="U3439" s="19" t="str">
        <f>IF(ABS(IFERROR(T3439,0))&gt;0.05,INDEX(margin_ranges!$C$13:$C$16,MATCH($F3439*100,margin_ranges!$B$13:$B$16,1)),"")</f>
        <v>Balanced (Type B)</v>
      </c>
      <c r="V3439">
        <f>MIN(VLOOKUP($U3439,margin_ranges!$A$5:$D$10,4,FALSE),$P3439*100)</f>
        <v>29.75</v>
      </c>
      <c r="Y3439" s="29">
        <f t="shared" si="53"/>
        <v>6.4393939393939448E-2</v>
      </c>
    </row>
    <row r="3440" spans="1:25" x14ac:dyDescent="0.3">
      <c r="A3440" s="8" t="s">
        <v>17</v>
      </c>
      <c r="B3440" s="8" t="s">
        <v>6070</v>
      </c>
      <c r="C3440" s="8" t="s">
        <v>6071</v>
      </c>
      <c r="D3440" s="8" t="s">
        <v>6092</v>
      </c>
      <c r="E3440" s="8" t="s">
        <v>6093</v>
      </c>
      <c r="F3440" s="24">
        <v>0.34</v>
      </c>
      <c r="G3440" s="24">
        <v>1</v>
      </c>
      <c r="H3440" s="25">
        <v>356.31540000000001</v>
      </c>
      <c r="I3440" s="25">
        <v>26.638200000000001</v>
      </c>
      <c r="J3440" s="15">
        <v>407</v>
      </c>
      <c r="K3440" s="15">
        <v>123</v>
      </c>
      <c r="L3440" s="13">
        <v>7.4800000000000005E-2</v>
      </c>
      <c r="M3440" s="7">
        <v>0.50907316000000002</v>
      </c>
      <c r="N3440" s="26">
        <v>0.2</v>
      </c>
      <c r="O3440" s="27" t="s">
        <v>22</v>
      </c>
      <c r="P3440" s="8">
        <v>0.60712916220000002</v>
      </c>
      <c r="Q3440" s="24">
        <v>0.34</v>
      </c>
      <c r="R3440" t="str">
        <f>IF($Q3440*100&gt;=VLOOKUP($O3440,margin_ranges!$A$5:$C$10,2,FALSE),IF($Q3440*100&lt;=VLOOKUP($O3440,margin_ranges!$A$5:$C$10,3,FALSE)+10,"IN RANGE","ABOVE RANGE"),"BELOW RANGE")</f>
        <v>IN RANGE</v>
      </c>
      <c r="S3440">
        <f>MIN(VLOOKUP($O3440,margin_ranges!$A$5:$D$10,4,FALSE),$P3440*100)</f>
        <v>29.75</v>
      </c>
      <c r="T3440" s="29">
        <f>(1-$S3440/100)/(1-$F3440)-1</f>
        <v>6.4393939393939448E-2</v>
      </c>
      <c r="U3440" s="19" t="str">
        <f>IF(ABS(IFERROR(T3440,0))&gt;0.05,INDEX(margin_ranges!$C$13:$C$16,MATCH($F3440*100,margin_ranges!$B$13:$B$16,1)),"")</f>
        <v>Balanced (Type B)</v>
      </c>
      <c r="V3440">
        <f>MIN(VLOOKUP($U3440,margin_ranges!$A$5:$D$10,4,FALSE),$P3440*100)</f>
        <v>29.75</v>
      </c>
      <c r="Y3440" s="29">
        <f t="shared" si="53"/>
        <v>6.4393939393939448E-2</v>
      </c>
    </row>
    <row r="3441" spans="1:25" x14ac:dyDescent="0.3">
      <c r="A3441" s="8" t="s">
        <v>17</v>
      </c>
      <c r="B3441" s="8" t="s">
        <v>6070</v>
      </c>
      <c r="C3441" s="8" t="s">
        <v>6071</v>
      </c>
      <c r="D3441" s="8" t="s">
        <v>6074</v>
      </c>
      <c r="E3441" s="8" t="s">
        <v>6075</v>
      </c>
      <c r="F3441" s="24">
        <v>0.33999999999999903</v>
      </c>
      <c r="G3441" s="24">
        <v>1</v>
      </c>
      <c r="H3441" s="25">
        <v>365.4117</v>
      </c>
      <c r="I3441" s="25">
        <v>23.720800000000001</v>
      </c>
      <c r="J3441" s="15">
        <v>316</v>
      </c>
      <c r="K3441" s="15">
        <v>96</v>
      </c>
      <c r="L3441" s="13">
        <v>6.4899999999999999E-2</v>
      </c>
      <c r="M3441" s="7">
        <v>0.44352902999999999</v>
      </c>
      <c r="N3441" s="26">
        <v>0.2</v>
      </c>
      <c r="O3441" s="27" t="s">
        <v>22</v>
      </c>
      <c r="P3441" s="8">
        <v>0.54907123270000002</v>
      </c>
      <c r="Q3441" s="24">
        <v>0.34</v>
      </c>
      <c r="R3441" t="str">
        <f>IF($Q3441*100&gt;=VLOOKUP($O3441,margin_ranges!$A$5:$C$10,2,FALSE),IF($Q3441*100&lt;=VLOOKUP($O3441,margin_ranges!$A$5:$C$10,3,FALSE)+10,"IN RANGE","ABOVE RANGE"),"BELOW RANGE")</f>
        <v>IN RANGE</v>
      </c>
      <c r="S3441">
        <f>MIN(VLOOKUP($O3441,margin_ranges!$A$5:$D$10,4,FALSE),$P3441*100)</f>
        <v>29.75</v>
      </c>
      <c r="T3441" s="29">
        <f>(1-$S3441/100)/(1-$F3441)-1</f>
        <v>6.4393939393937671E-2</v>
      </c>
      <c r="U3441" s="19" t="str">
        <f>IF(ABS(IFERROR(T3441,0))&gt;0.05,INDEX(margin_ranges!$C$13:$C$16,MATCH($F3441*100,margin_ranges!$B$13:$B$16,1)),"")</f>
        <v>Balanced (Type B)</v>
      </c>
      <c r="V3441">
        <f>MIN(VLOOKUP($U3441,margin_ranges!$A$5:$D$10,4,FALSE),$P3441*100)</f>
        <v>29.75</v>
      </c>
      <c r="Y3441" s="29">
        <f t="shared" si="53"/>
        <v>6.4393939393937671E-2</v>
      </c>
    </row>
    <row r="3442" spans="1:25" x14ac:dyDescent="0.3">
      <c r="A3442" s="8" t="s">
        <v>17</v>
      </c>
      <c r="B3442" s="8" t="s">
        <v>6070</v>
      </c>
      <c r="C3442" s="8" t="s">
        <v>6071</v>
      </c>
      <c r="D3442" s="8" t="s">
        <v>6080</v>
      </c>
      <c r="E3442" s="8" t="s">
        <v>6081</v>
      </c>
      <c r="F3442" s="24">
        <v>0.33999999999999903</v>
      </c>
      <c r="G3442" s="24">
        <v>1</v>
      </c>
      <c r="H3442" s="25">
        <v>359.69439999999997</v>
      </c>
      <c r="I3442" s="25">
        <v>29.696200000000001</v>
      </c>
      <c r="J3442" s="15">
        <v>573</v>
      </c>
      <c r="K3442" s="15">
        <v>173</v>
      </c>
      <c r="L3442" s="13">
        <v>8.2600000000000007E-2</v>
      </c>
      <c r="M3442" s="7">
        <v>0.64332971999999999</v>
      </c>
      <c r="N3442" s="26">
        <v>0.2</v>
      </c>
      <c r="O3442" s="27" t="s">
        <v>22</v>
      </c>
      <c r="P3442" s="8">
        <v>0.68911742359999995</v>
      </c>
      <c r="Q3442" s="24">
        <v>0.34</v>
      </c>
      <c r="R3442" t="str">
        <f>IF($Q3442*100&gt;=VLOOKUP($O3442,margin_ranges!$A$5:$C$10,2,FALSE),IF($Q3442*100&lt;=VLOOKUP($O3442,margin_ranges!$A$5:$C$10,3,FALSE)+10,"IN RANGE","ABOVE RANGE"),"BELOW RANGE")</f>
        <v>IN RANGE</v>
      </c>
      <c r="S3442">
        <f>MIN(VLOOKUP($O3442,margin_ranges!$A$5:$D$10,4,FALSE),$P3442*100)</f>
        <v>29.75</v>
      </c>
      <c r="T3442" s="29">
        <f>(1-$S3442/100)/(1-$F3442)-1</f>
        <v>6.4393939393937671E-2</v>
      </c>
      <c r="U3442" s="19" t="str">
        <f>IF(ABS(IFERROR(T3442,0))&gt;0.05,INDEX(margin_ranges!$C$13:$C$16,MATCH($F3442*100,margin_ranges!$B$13:$B$16,1)),"")</f>
        <v>Balanced (Type B)</v>
      </c>
      <c r="V3442">
        <f>MIN(VLOOKUP($U3442,margin_ranges!$A$5:$D$10,4,FALSE),$P3442*100)</f>
        <v>29.75</v>
      </c>
      <c r="Y3442" s="29">
        <f t="shared" si="53"/>
        <v>6.4393939393937671E-2</v>
      </c>
    </row>
    <row r="3443" spans="1:25" x14ac:dyDescent="0.3">
      <c r="A3443" s="8" t="s">
        <v>17</v>
      </c>
      <c r="B3443" s="8" t="s">
        <v>6070</v>
      </c>
      <c r="C3443" s="8" t="s">
        <v>6071</v>
      </c>
      <c r="D3443" s="8" t="s">
        <v>6082</v>
      </c>
      <c r="E3443" s="8" t="s">
        <v>6083</v>
      </c>
      <c r="F3443" s="24">
        <v>0.33999999999999903</v>
      </c>
      <c r="G3443" s="24">
        <v>1</v>
      </c>
      <c r="H3443" s="25">
        <v>291.3879</v>
      </c>
      <c r="I3443" s="25">
        <v>80.436199999999999</v>
      </c>
      <c r="J3443" s="15">
        <v>751</v>
      </c>
      <c r="K3443" s="15">
        <v>210</v>
      </c>
      <c r="L3443" s="13">
        <v>0.27600000000000002</v>
      </c>
      <c r="M3443" s="7">
        <v>0.31113455000000001</v>
      </c>
      <c r="N3443" s="26">
        <v>0.2</v>
      </c>
      <c r="O3443" s="27" t="s">
        <v>22</v>
      </c>
      <c r="P3443" s="8">
        <v>0.35719129560000001</v>
      </c>
      <c r="Q3443" s="24">
        <v>0.34</v>
      </c>
      <c r="R3443" t="str">
        <f>IF($Q3443*100&gt;=VLOOKUP($O3443,margin_ranges!$A$5:$C$10,2,FALSE),IF($Q3443*100&lt;=VLOOKUP($O3443,margin_ranges!$A$5:$C$10,3,FALSE)+10,"IN RANGE","ABOVE RANGE"),"BELOW RANGE")</f>
        <v>IN RANGE</v>
      </c>
      <c r="S3443">
        <f>MIN(VLOOKUP($O3443,margin_ranges!$A$5:$D$10,4,FALSE),$P3443*100)</f>
        <v>29.75</v>
      </c>
      <c r="T3443" s="29">
        <f>(1-$S3443/100)/(1-$F3443)-1</f>
        <v>6.4393939393937671E-2</v>
      </c>
      <c r="U3443" s="19" t="str">
        <f>IF(ABS(IFERROR(T3443,0))&gt;0.05,INDEX(margin_ranges!$C$13:$C$16,MATCH($F3443*100,margin_ranges!$B$13:$B$16,1)),"")</f>
        <v>Balanced (Type B)</v>
      </c>
      <c r="V3443">
        <f>MIN(VLOOKUP($U3443,margin_ranges!$A$5:$D$10,4,FALSE),$P3443*100)</f>
        <v>29.75</v>
      </c>
      <c r="Y3443" s="29">
        <f t="shared" si="53"/>
        <v>6.4393939393937671E-2</v>
      </c>
    </row>
    <row r="3444" spans="1:25" x14ac:dyDescent="0.3">
      <c r="A3444" s="8" t="s">
        <v>17</v>
      </c>
      <c r="B3444" s="8" t="s">
        <v>6070</v>
      </c>
      <c r="C3444" s="8" t="s">
        <v>6071</v>
      </c>
      <c r="D3444" s="8" t="s">
        <v>6084</v>
      </c>
      <c r="E3444" s="8" t="s">
        <v>6085</v>
      </c>
      <c r="F3444" s="24">
        <v>0.33999999999999903</v>
      </c>
      <c r="G3444" s="24">
        <v>1</v>
      </c>
      <c r="H3444" s="25">
        <v>351.21910000000003</v>
      </c>
      <c r="I3444" s="25">
        <v>19.967199999999998</v>
      </c>
      <c r="J3444" s="15">
        <v>291</v>
      </c>
      <c r="K3444" s="15">
        <v>88</v>
      </c>
      <c r="L3444" s="13">
        <v>5.6899999999999999E-2</v>
      </c>
      <c r="M3444" s="7">
        <v>0.48612976000000002</v>
      </c>
      <c r="N3444" s="26">
        <v>0.2</v>
      </c>
      <c r="O3444" s="27" t="s">
        <v>22</v>
      </c>
      <c r="P3444" s="8">
        <v>0.58858721410000003</v>
      </c>
      <c r="Q3444" s="24">
        <v>0.34</v>
      </c>
      <c r="R3444" t="str">
        <f>IF($Q3444*100&gt;=VLOOKUP($O3444,margin_ranges!$A$5:$C$10,2,FALSE),IF($Q3444*100&lt;=VLOOKUP($O3444,margin_ranges!$A$5:$C$10,3,FALSE)+10,"IN RANGE","ABOVE RANGE"),"BELOW RANGE")</f>
        <v>IN RANGE</v>
      </c>
      <c r="S3444">
        <f>MIN(VLOOKUP($O3444,margin_ranges!$A$5:$D$10,4,FALSE),$P3444*100)</f>
        <v>29.75</v>
      </c>
      <c r="T3444" s="29">
        <f>(1-$S3444/100)/(1-$F3444)-1</f>
        <v>6.4393939393937671E-2</v>
      </c>
      <c r="U3444" s="19" t="str">
        <f>IF(ABS(IFERROR(T3444,0))&gt;0.05,INDEX(margin_ranges!$C$13:$C$16,MATCH($F3444*100,margin_ranges!$B$13:$B$16,1)),"")</f>
        <v>Balanced (Type B)</v>
      </c>
      <c r="V3444">
        <f>MIN(VLOOKUP($U3444,margin_ranges!$A$5:$D$10,4,FALSE),$P3444*100)</f>
        <v>29.75</v>
      </c>
      <c r="Y3444" s="29">
        <f t="shared" si="53"/>
        <v>6.4393939393937671E-2</v>
      </c>
    </row>
    <row r="3445" spans="1:25" x14ac:dyDescent="0.3">
      <c r="A3445" s="8" t="s">
        <v>17</v>
      </c>
      <c r="B3445" s="8" t="s">
        <v>6070</v>
      </c>
      <c r="C3445" s="8" t="s">
        <v>6071</v>
      </c>
      <c r="D3445" s="8" t="s">
        <v>6086</v>
      </c>
      <c r="E3445" s="8" t="s">
        <v>6087</v>
      </c>
      <c r="F3445" s="24">
        <v>0.33999999999999903</v>
      </c>
      <c r="G3445" s="24">
        <v>1</v>
      </c>
      <c r="H3445" s="25">
        <v>282.73500000000001</v>
      </c>
      <c r="I3445" s="25">
        <v>74.181100000000001</v>
      </c>
      <c r="J3445" s="15">
        <v>689</v>
      </c>
      <c r="K3445" s="15">
        <v>190</v>
      </c>
      <c r="L3445" s="13">
        <v>0.26240000000000002</v>
      </c>
      <c r="M3445" s="7">
        <v>0.30963347000000002</v>
      </c>
      <c r="N3445" s="26">
        <v>0.2</v>
      </c>
      <c r="O3445" s="27" t="s">
        <v>22</v>
      </c>
      <c r="P3445" s="8">
        <v>0.35407500559999999</v>
      </c>
      <c r="Q3445" s="24">
        <v>0.34</v>
      </c>
      <c r="R3445" t="str">
        <f>IF($Q3445*100&gt;=VLOOKUP($O3445,margin_ranges!$A$5:$C$10,2,FALSE),IF($Q3445*100&lt;=VLOOKUP($O3445,margin_ranges!$A$5:$C$10,3,FALSE)+10,"IN RANGE","ABOVE RANGE"),"BELOW RANGE")</f>
        <v>IN RANGE</v>
      </c>
      <c r="S3445">
        <f>MIN(VLOOKUP($O3445,margin_ranges!$A$5:$D$10,4,FALSE),$P3445*100)</f>
        <v>29.75</v>
      </c>
      <c r="T3445" s="29">
        <f>(1-$S3445/100)/(1-$F3445)-1</f>
        <v>6.4393939393937671E-2</v>
      </c>
      <c r="U3445" s="19" t="str">
        <f>IF(ABS(IFERROR(T3445,0))&gt;0.05,INDEX(margin_ranges!$C$13:$C$16,MATCH($F3445*100,margin_ranges!$B$13:$B$16,1)),"")</f>
        <v>Balanced (Type B)</v>
      </c>
      <c r="V3445">
        <f>MIN(VLOOKUP($U3445,margin_ranges!$A$5:$D$10,4,FALSE),$P3445*100)</f>
        <v>29.75</v>
      </c>
      <c r="Y3445" s="29">
        <f t="shared" si="53"/>
        <v>6.4393939393937671E-2</v>
      </c>
    </row>
    <row r="3446" spans="1:25" x14ac:dyDescent="0.3">
      <c r="A3446" s="8" t="s">
        <v>17</v>
      </c>
      <c r="B3446" s="8" t="s">
        <v>6070</v>
      </c>
      <c r="C3446" s="8" t="s">
        <v>6071</v>
      </c>
      <c r="D3446" s="8" t="s">
        <v>6078</v>
      </c>
      <c r="E3446" s="8" t="s">
        <v>6079</v>
      </c>
      <c r="F3446" s="24">
        <v>0.3</v>
      </c>
      <c r="G3446" s="24">
        <v>1</v>
      </c>
      <c r="H3446" s="25">
        <v>446.36520000000002</v>
      </c>
      <c r="I3446" s="25">
        <v>19.638500000000001</v>
      </c>
      <c r="J3446" s="15">
        <v>428</v>
      </c>
      <c r="K3446" s="15">
        <v>128</v>
      </c>
      <c r="L3446" s="13">
        <v>4.3999999999999997E-2</v>
      </c>
      <c r="M3446" s="7">
        <v>0.72625854999999995</v>
      </c>
      <c r="N3446" s="26">
        <v>0.25</v>
      </c>
      <c r="O3446" s="27" t="s">
        <v>92</v>
      </c>
      <c r="P3446" s="8">
        <v>0.65576997429999995</v>
      </c>
      <c r="Q3446" s="24">
        <v>0.3</v>
      </c>
      <c r="R3446" t="str">
        <f>IF($Q3446*100&gt;=VLOOKUP($O3446,margin_ranges!$A$5:$C$10,2,FALSE),IF($Q3446*100&lt;=VLOOKUP($O3446,margin_ranges!$A$5:$C$10,3,FALSE)+10,"IN RANGE","ABOVE RANGE"),"BELOW RANGE")</f>
        <v>IN RANGE</v>
      </c>
      <c r="S3446">
        <f>MIN(VLOOKUP($O3446,margin_ranges!$A$5:$D$10,4,FALSE),$P3446*100)</f>
        <v>29.75</v>
      </c>
      <c r="T3446" s="29">
        <f>(1-$S3446/100)/(1-$F3446)-1</f>
        <v>3.5714285714285587E-3</v>
      </c>
      <c r="U3446" s="19" t="str">
        <f>IF(ABS(IFERROR(T3446,0))&gt;0.05,INDEX(margin_ranges!$C$13:$C$16,MATCH($F3446*100,margin_ranges!$B$13:$B$16,1)),"")</f>
        <v/>
      </c>
      <c r="V3446" t="e">
        <f>MIN(VLOOKUP($U3446,margin_ranges!$A$5:$D$10,4,FALSE),$P3446*100)</f>
        <v>#N/A</v>
      </c>
      <c r="Y3446" s="29" t="e">
        <f t="shared" si="53"/>
        <v>#N/A</v>
      </c>
    </row>
    <row r="3447" spans="1:25" x14ac:dyDescent="0.3">
      <c r="A3447" s="8" t="s">
        <v>17</v>
      </c>
      <c r="B3447" s="8" t="s">
        <v>6070</v>
      </c>
      <c r="C3447" s="8" t="s">
        <v>6071</v>
      </c>
      <c r="D3447" s="8" t="s">
        <v>6096</v>
      </c>
      <c r="E3447" s="8" t="s">
        <v>6097</v>
      </c>
      <c r="F3447" s="24">
        <v>0.3</v>
      </c>
      <c r="G3447" s="24">
        <v>1</v>
      </c>
      <c r="H3447" s="25">
        <v>434.49759999999998</v>
      </c>
      <c r="I3447" s="25">
        <v>34.828299999999999</v>
      </c>
      <c r="J3447" s="15">
        <v>525</v>
      </c>
      <c r="K3447" s="15">
        <v>158</v>
      </c>
      <c r="L3447" s="13">
        <v>8.0199999999999994E-2</v>
      </c>
      <c r="M3447" s="7">
        <v>0.50283431000000001</v>
      </c>
      <c r="N3447" s="26">
        <v>0.2</v>
      </c>
      <c r="O3447" s="27" t="s">
        <v>92</v>
      </c>
      <c r="P3447" s="8">
        <v>0.60225466999999999</v>
      </c>
      <c r="Q3447" s="24">
        <v>0.3</v>
      </c>
      <c r="R3447" t="str">
        <f>IF($Q3447*100&gt;=VLOOKUP($O3447,margin_ranges!$A$5:$C$10,2,FALSE),IF($Q3447*100&lt;=VLOOKUP($O3447,margin_ranges!$A$5:$C$10,3,FALSE)+10,"IN RANGE","ABOVE RANGE"),"BELOW RANGE")</f>
        <v>IN RANGE</v>
      </c>
      <c r="S3447">
        <f>MIN(VLOOKUP($O3447,margin_ranges!$A$5:$D$10,4,FALSE),$P3447*100)</f>
        <v>29.75</v>
      </c>
      <c r="T3447" s="29">
        <f>(1-$S3447/100)/(1-$F3447)-1</f>
        <v>3.5714285714285587E-3</v>
      </c>
      <c r="U3447" s="19" t="str">
        <f>IF(ABS(IFERROR(T3447,0))&gt;0.05,INDEX(margin_ranges!$C$13:$C$16,MATCH($F3447*100,margin_ranges!$B$13:$B$16,1)),"")</f>
        <v/>
      </c>
      <c r="V3447" t="e">
        <f>MIN(VLOOKUP($U3447,margin_ranges!$A$5:$D$10,4,FALSE),$P3447*100)</f>
        <v>#N/A</v>
      </c>
      <c r="Y3447" s="29" t="e">
        <f t="shared" si="53"/>
        <v>#N/A</v>
      </c>
    </row>
    <row r="3448" spans="1:25" x14ac:dyDescent="0.3">
      <c r="A3448" s="8" t="s">
        <v>35</v>
      </c>
      <c r="B3448" s="8" t="s">
        <v>6098</v>
      </c>
      <c r="C3448" s="8" t="s">
        <v>34</v>
      </c>
      <c r="D3448" s="8" t="s">
        <v>34</v>
      </c>
      <c r="E3448" s="8"/>
      <c r="F3448" s="24">
        <v>0.28999999999999998</v>
      </c>
      <c r="G3448" s="24">
        <v>0</v>
      </c>
      <c r="H3448" s="25">
        <v>2.5768</v>
      </c>
      <c r="I3448" s="25">
        <v>0.6532</v>
      </c>
      <c r="J3448" s="15">
        <v>41</v>
      </c>
      <c r="K3448" s="15">
        <v>10</v>
      </c>
      <c r="L3448" s="13">
        <v>0.2535</v>
      </c>
      <c r="M3448" s="7">
        <v>2.0935593199999998</v>
      </c>
      <c r="N3448" s="26">
        <v>1.3</v>
      </c>
      <c r="O3448" s="27"/>
      <c r="P3448" s="8">
        <v>0.37904792749999999</v>
      </c>
      <c r="Q3448" s="24">
        <v>0.28999999999999998</v>
      </c>
      <c r="R3448" t="e">
        <f>IF($Q3448*100&gt;=VLOOKUP($O3448,margin_ranges!$A$5:$C$10,2,FALSE),IF($Q3448*100&lt;=VLOOKUP($O3448,margin_ranges!$A$5:$C$10,3,FALSE)+10,"IN RANGE","ABOVE RANGE"),"BELOW RANGE")</f>
        <v>#N/A</v>
      </c>
      <c r="S3448" t="e">
        <f>MIN(VLOOKUP($O3448,margin_ranges!$A$5:$D$10,4,FALSE),$P3448*100)</f>
        <v>#N/A</v>
      </c>
      <c r="T3448" s="29" t="e">
        <f>(1-$S3448/100)/(1-$F3448)-1</f>
        <v>#N/A</v>
      </c>
      <c r="U3448" s="19" t="str">
        <f>IF(ABS(IFERROR(T3448,0))&gt;0.05,INDEX(margin_ranges!$C$13:$C$16,MATCH($F3448*100,margin_ranges!$B$13:$B$16,1)),"")</f>
        <v/>
      </c>
      <c r="V3448" t="e">
        <f>MIN(VLOOKUP($U3448,margin_ranges!$A$5:$D$10,4,FALSE),$P3448*100)</f>
        <v>#N/A</v>
      </c>
      <c r="Y3448" s="29" t="e">
        <f t="shared" si="53"/>
        <v>#N/A</v>
      </c>
    </row>
    <row r="3449" spans="1:25" x14ac:dyDescent="0.3">
      <c r="A3449" s="8" t="s">
        <v>33</v>
      </c>
      <c r="B3449" s="8" t="s">
        <v>6098</v>
      </c>
      <c r="C3449" s="8" t="s">
        <v>6099</v>
      </c>
      <c r="D3449" s="8" t="s">
        <v>34</v>
      </c>
      <c r="E3449" s="8"/>
      <c r="F3449" s="24">
        <v>0.28999999999999998</v>
      </c>
      <c r="G3449" s="24">
        <v>0</v>
      </c>
      <c r="H3449" s="25">
        <v>2.5768</v>
      </c>
      <c r="I3449" s="25">
        <v>0.6532</v>
      </c>
      <c r="J3449" s="15">
        <v>41</v>
      </c>
      <c r="K3449" s="15">
        <v>10</v>
      </c>
      <c r="L3449" s="13">
        <v>0.2535</v>
      </c>
      <c r="M3449" s="7">
        <v>2.0935593199999998</v>
      </c>
      <c r="N3449" s="26">
        <v>1.3</v>
      </c>
      <c r="O3449" s="27"/>
      <c r="P3449" s="8">
        <v>0.37904792749999999</v>
      </c>
      <c r="Q3449" s="24">
        <v>0.28999999999999998</v>
      </c>
      <c r="R3449" t="e">
        <f>IF($Q3449*100&gt;=VLOOKUP($O3449,margin_ranges!$A$5:$C$10,2,FALSE),IF($Q3449*100&lt;=VLOOKUP($O3449,margin_ranges!$A$5:$C$10,3,FALSE)+10,"IN RANGE","ABOVE RANGE"),"BELOW RANGE")</f>
        <v>#N/A</v>
      </c>
      <c r="S3449" t="e">
        <f>MIN(VLOOKUP($O3449,margin_ranges!$A$5:$D$10,4,FALSE),$P3449*100)</f>
        <v>#N/A</v>
      </c>
      <c r="T3449" s="29" t="e">
        <f>(1-$S3449/100)/(1-$F3449)-1</f>
        <v>#N/A</v>
      </c>
      <c r="U3449" s="19" t="str">
        <f>IF(ABS(IFERROR(T3449,0))&gt;0.05,INDEX(margin_ranges!$C$13:$C$16,MATCH($F3449*100,margin_ranges!$B$13:$B$16,1)),"")</f>
        <v/>
      </c>
      <c r="V3449" t="e">
        <f>MIN(VLOOKUP($U3449,margin_ranges!$A$5:$D$10,4,FALSE),$P3449*100)</f>
        <v>#N/A</v>
      </c>
      <c r="Y3449" s="29" t="e">
        <f t="shared" si="53"/>
        <v>#N/A</v>
      </c>
    </row>
    <row r="3450" spans="1:25" x14ac:dyDescent="0.3">
      <c r="A3450" s="8" t="s">
        <v>17</v>
      </c>
      <c r="B3450" s="8" t="s">
        <v>6098</v>
      </c>
      <c r="C3450" s="8" t="s">
        <v>6099</v>
      </c>
      <c r="D3450" s="8" t="s">
        <v>6100</v>
      </c>
      <c r="E3450" s="8" t="s">
        <v>6101</v>
      </c>
      <c r="F3450" s="24">
        <v>0.28999999999999998</v>
      </c>
      <c r="G3450" s="24">
        <v>0</v>
      </c>
      <c r="H3450" s="25">
        <v>2.5762</v>
      </c>
      <c r="I3450" s="25">
        <v>0.6532</v>
      </c>
      <c r="J3450" s="15">
        <v>41</v>
      </c>
      <c r="K3450" s="15">
        <v>10</v>
      </c>
      <c r="L3450" s="13">
        <v>0.25359999999999999</v>
      </c>
      <c r="M3450" s="7">
        <v>2.0935593199999998</v>
      </c>
      <c r="N3450" s="26">
        <v>1.3</v>
      </c>
      <c r="O3450" s="27" t="s">
        <v>22</v>
      </c>
      <c r="P3450" s="8">
        <v>0.37904792749999999</v>
      </c>
      <c r="Q3450" s="24">
        <v>0.28999999999999998</v>
      </c>
      <c r="R3450" t="str">
        <f>IF($Q3450*100&gt;=VLOOKUP($O3450,margin_ranges!$A$5:$C$10,2,FALSE),IF($Q3450*100&lt;=VLOOKUP($O3450,margin_ranges!$A$5:$C$10,3,FALSE)+10,"IN RANGE","ABOVE RANGE"),"BELOW RANGE")</f>
        <v>IN RANGE</v>
      </c>
      <c r="S3450">
        <f>MIN(VLOOKUP($O3450,margin_ranges!$A$5:$D$10,4,FALSE),$P3450*100)</f>
        <v>29.75</v>
      </c>
      <c r="T3450" s="29">
        <f>(1-$S3450/100)/(1-$F3450)-1</f>
        <v>-1.0563380281690127E-2</v>
      </c>
      <c r="U3450" s="19" t="str">
        <f>IF(ABS(IFERROR(T3450,0))&gt;0.05,INDEX(margin_ranges!$C$13:$C$16,MATCH($F3450*100,margin_ranges!$B$13:$B$16,1)),"")</f>
        <v/>
      </c>
      <c r="V3450" t="e">
        <f>MIN(VLOOKUP($U3450,margin_ranges!$A$5:$D$10,4,FALSE),$P3450*100)</f>
        <v>#N/A</v>
      </c>
      <c r="Y3450" s="29" t="e">
        <f t="shared" si="53"/>
        <v>#N/A</v>
      </c>
    </row>
    <row r="3451" spans="1:25" x14ac:dyDescent="0.3">
      <c r="A3451" s="8" t="s">
        <v>35</v>
      </c>
      <c r="B3451" s="8" t="s">
        <v>6102</v>
      </c>
      <c r="C3451" s="8" t="s">
        <v>34</v>
      </c>
      <c r="D3451" s="8" t="s">
        <v>34</v>
      </c>
      <c r="E3451" s="8"/>
      <c r="F3451" s="24">
        <v>0.33999999999999903</v>
      </c>
      <c r="G3451" s="24">
        <v>0</v>
      </c>
      <c r="H3451" s="25">
        <v>46.164299999999997</v>
      </c>
      <c r="I3451" s="25">
        <v>6.1997999999999998</v>
      </c>
      <c r="J3451" s="15">
        <v>157</v>
      </c>
      <c r="K3451" s="15">
        <v>48</v>
      </c>
      <c r="L3451" s="13">
        <v>0.1343</v>
      </c>
      <c r="M3451" s="7">
        <v>0.84331716999999995</v>
      </c>
      <c r="N3451" s="26">
        <v>0.3</v>
      </c>
      <c r="O3451" s="27"/>
      <c r="P3451" s="8">
        <v>0.64426195470000003</v>
      </c>
      <c r="Q3451" s="24">
        <v>0.34</v>
      </c>
      <c r="R3451" t="e">
        <f>IF($Q3451*100&gt;=VLOOKUP($O3451,margin_ranges!$A$5:$C$10,2,FALSE),IF($Q3451*100&lt;=VLOOKUP($O3451,margin_ranges!$A$5:$C$10,3,FALSE)+10,"IN RANGE","ABOVE RANGE"),"BELOW RANGE")</f>
        <v>#N/A</v>
      </c>
      <c r="S3451" t="e">
        <f>MIN(VLOOKUP($O3451,margin_ranges!$A$5:$D$10,4,FALSE),$P3451*100)</f>
        <v>#N/A</v>
      </c>
      <c r="T3451" s="29" t="e">
        <f>(1-$S3451/100)/(1-$F3451)-1</f>
        <v>#N/A</v>
      </c>
      <c r="U3451" s="19" t="str">
        <f>IF(ABS(IFERROR(T3451,0))&gt;0.05,INDEX(margin_ranges!$C$13:$C$16,MATCH($F3451*100,margin_ranges!$B$13:$B$16,1)),"")</f>
        <v/>
      </c>
      <c r="V3451" t="e">
        <f>MIN(VLOOKUP($U3451,margin_ranges!$A$5:$D$10,4,FALSE),$P3451*100)</f>
        <v>#N/A</v>
      </c>
      <c r="Y3451" s="29" t="e">
        <f t="shared" si="53"/>
        <v>#N/A</v>
      </c>
    </row>
    <row r="3452" spans="1:25" x14ac:dyDescent="0.3">
      <c r="A3452" s="8" t="s">
        <v>33</v>
      </c>
      <c r="B3452" s="8" t="s">
        <v>6102</v>
      </c>
      <c r="C3452" s="8" t="s">
        <v>6103</v>
      </c>
      <c r="D3452" s="8" t="s">
        <v>34</v>
      </c>
      <c r="E3452" s="8"/>
      <c r="F3452" s="24">
        <v>0.33999999999999903</v>
      </c>
      <c r="G3452" s="24">
        <v>0</v>
      </c>
      <c r="H3452" s="25">
        <v>46.164299999999997</v>
      </c>
      <c r="I3452" s="25">
        <v>6.1997999999999998</v>
      </c>
      <c r="J3452" s="15">
        <v>157</v>
      </c>
      <c r="K3452" s="15">
        <v>48</v>
      </c>
      <c r="L3452" s="13">
        <v>0.1343</v>
      </c>
      <c r="M3452" s="7">
        <v>0.84331716999999995</v>
      </c>
      <c r="N3452" s="26">
        <v>0.3</v>
      </c>
      <c r="O3452" s="27"/>
      <c r="P3452" s="8">
        <v>0.64426195470000003</v>
      </c>
      <c r="Q3452" s="24">
        <v>0.34</v>
      </c>
      <c r="R3452" t="e">
        <f>IF($Q3452*100&gt;=VLOOKUP($O3452,margin_ranges!$A$5:$C$10,2,FALSE),IF($Q3452*100&lt;=VLOOKUP($O3452,margin_ranges!$A$5:$C$10,3,FALSE)+10,"IN RANGE","ABOVE RANGE"),"BELOW RANGE")</f>
        <v>#N/A</v>
      </c>
      <c r="S3452" t="e">
        <f>MIN(VLOOKUP($O3452,margin_ranges!$A$5:$D$10,4,FALSE),$P3452*100)</f>
        <v>#N/A</v>
      </c>
      <c r="T3452" s="29" t="e">
        <f>(1-$S3452/100)/(1-$F3452)-1</f>
        <v>#N/A</v>
      </c>
      <c r="U3452" s="19" t="str">
        <f>IF(ABS(IFERROR(T3452,0))&gt;0.05,INDEX(margin_ranges!$C$13:$C$16,MATCH($F3452*100,margin_ranges!$B$13:$B$16,1)),"")</f>
        <v/>
      </c>
      <c r="V3452" t="e">
        <f>MIN(VLOOKUP($U3452,margin_ranges!$A$5:$D$10,4,FALSE),$P3452*100)</f>
        <v>#N/A</v>
      </c>
      <c r="Y3452" s="29" t="e">
        <f t="shared" si="53"/>
        <v>#N/A</v>
      </c>
    </row>
    <row r="3453" spans="1:25" x14ac:dyDescent="0.3">
      <c r="A3453" s="8" t="s">
        <v>17</v>
      </c>
      <c r="B3453" s="8" t="s">
        <v>6102</v>
      </c>
      <c r="C3453" s="8" t="s">
        <v>6103</v>
      </c>
      <c r="D3453" s="8" t="s">
        <v>6104</v>
      </c>
      <c r="E3453" s="8" t="s">
        <v>6105</v>
      </c>
      <c r="F3453" s="24">
        <v>0.34</v>
      </c>
      <c r="G3453" s="24">
        <v>0</v>
      </c>
      <c r="H3453" s="25">
        <v>15.503399999999999</v>
      </c>
      <c r="I3453" s="25">
        <v>1.9665999999999999</v>
      </c>
      <c r="J3453" s="15">
        <v>52</v>
      </c>
      <c r="K3453" s="15">
        <v>16</v>
      </c>
      <c r="L3453" s="13">
        <v>0.1268</v>
      </c>
      <c r="M3453" s="7">
        <v>0.88139619000000002</v>
      </c>
      <c r="N3453" s="26">
        <v>0.3</v>
      </c>
      <c r="O3453" s="27" t="s">
        <v>22</v>
      </c>
      <c r="P3453" s="8">
        <v>0.65963093309999998</v>
      </c>
      <c r="Q3453" s="24">
        <v>0.34</v>
      </c>
      <c r="R3453" t="str">
        <f>IF($Q3453*100&gt;=VLOOKUP($O3453,margin_ranges!$A$5:$C$10,2,FALSE),IF($Q3453*100&lt;=VLOOKUP($O3453,margin_ranges!$A$5:$C$10,3,FALSE)+10,"IN RANGE","ABOVE RANGE"),"BELOW RANGE")</f>
        <v>IN RANGE</v>
      </c>
      <c r="S3453">
        <f>MIN(VLOOKUP($O3453,margin_ranges!$A$5:$D$10,4,FALSE),$P3453*100)</f>
        <v>29.75</v>
      </c>
      <c r="T3453" s="29">
        <f>(1-$S3453/100)/(1-$F3453)-1</f>
        <v>6.4393939393939448E-2</v>
      </c>
      <c r="U3453" s="19" t="str">
        <f>IF(ABS(IFERROR(T3453,0))&gt;0.05,INDEX(margin_ranges!$C$13:$C$16,MATCH($F3453*100,margin_ranges!$B$13:$B$16,1)),"")</f>
        <v>Balanced (Type B)</v>
      </c>
      <c r="V3453">
        <f>MIN(VLOOKUP($U3453,margin_ranges!$A$5:$D$10,4,FALSE),$P3453*100)</f>
        <v>29.75</v>
      </c>
      <c r="Y3453" s="29">
        <f t="shared" si="53"/>
        <v>6.4393939393939448E-2</v>
      </c>
    </row>
    <row r="3454" spans="1:25" x14ac:dyDescent="0.3">
      <c r="A3454" s="8" t="s">
        <v>17</v>
      </c>
      <c r="B3454" s="8" t="s">
        <v>6102</v>
      </c>
      <c r="C3454" s="8" t="s">
        <v>6103</v>
      </c>
      <c r="D3454" s="8" t="s">
        <v>6108</v>
      </c>
      <c r="E3454" s="8" t="s">
        <v>6109</v>
      </c>
      <c r="F3454" s="24">
        <v>0.34</v>
      </c>
      <c r="G3454" s="24">
        <v>0</v>
      </c>
      <c r="H3454" s="25">
        <v>15.1844</v>
      </c>
      <c r="I3454" s="25">
        <v>1.4254</v>
      </c>
      <c r="J3454" s="15">
        <v>37</v>
      </c>
      <c r="K3454" s="15">
        <v>11</v>
      </c>
      <c r="L3454" s="13">
        <v>9.3899999999999997E-2</v>
      </c>
      <c r="M3454" s="7">
        <v>0.85361796000000001</v>
      </c>
      <c r="N3454" s="26">
        <v>0.3</v>
      </c>
      <c r="O3454" s="27" t="s">
        <v>22</v>
      </c>
      <c r="P3454" s="8">
        <v>0.64855472329999997</v>
      </c>
      <c r="Q3454" s="24">
        <v>0.34</v>
      </c>
      <c r="R3454" t="str">
        <f>IF($Q3454*100&gt;=VLOOKUP($O3454,margin_ranges!$A$5:$C$10,2,FALSE),IF($Q3454*100&lt;=VLOOKUP($O3454,margin_ranges!$A$5:$C$10,3,FALSE)+10,"IN RANGE","ABOVE RANGE"),"BELOW RANGE")</f>
        <v>IN RANGE</v>
      </c>
      <c r="S3454">
        <f>MIN(VLOOKUP($O3454,margin_ranges!$A$5:$D$10,4,FALSE),$P3454*100)</f>
        <v>29.75</v>
      </c>
      <c r="T3454" s="29">
        <f>(1-$S3454/100)/(1-$F3454)-1</f>
        <v>6.4393939393939448E-2</v>
      </c>
      <c r="U3454" s="19" t="str">
        <f>IF(ABS(IFERROR(T3454,0))&gt;0.05,INDEX(margin_ranges!$C$13:$C$16,MATCH($F3454*100,margin_ranges!$B$13:$B$16,1)),"")</f>
        <v>Balanced (Type B)</v>
      </c>
      <c r="V3454">
        <f>MIN(VLOOKUP($U3454,margin_ranges!$A$5:$D$10,4,FALSE),$P3454*100)</f>
        <v>29.75</v>
      </c>
      <c r="Y3454" s="29">
        <f t="shared" si="53"/>
        <v>6.4393939393939448E-2</v>
      </c>
    </row>
    <row r="3455" spans="1:25" x14ac:dyDescent="0.3">
      <c r="A3455" s="8" t="s">
        <v>17</v>
      </c>
      <c r="B3455" s="8" t="s">
        <v>6102</v>
      </c>
      <c r="C3455" s="8" t="s">
        <v>6103</v>
      </c>
      <c r="D3455" s="8" t="s">
        <v>6106</v>
      </c>
      <c r="E3455" s="8" t="s">
        <v>6107</v>
      </c>
      <c r="F3455" s="24">
        <v>0.33999999999999903</v>
      </c>
      <c r="G3455" s="24">
        <v>0</v>
      </c>
      <c r="H3455" s="25">
        <v>15.476599999999999</v>
      </c>
      <c r="I3455" s="25">
        <v>2.8077999999999999</v>
      </c>
      <c r="J3455" s="15">
        <v>68</v>
      </c>
      <c r="K3455" s="15">
        <v>21</v>
      </c>
      <c r="L3455" s="13">
        <v>0.18140000000000001</v>
      </c>
      <c r="M3455" s="7">
        <v>0.81141722999999999</v>
      </c>
      <c r="N3455" s="26">
        <v>0.3</v>
      </c>
      <c r="O3455" s="27" t="s">
        <v>22</v>
      </c>
      <c r="P3455" s="8">
        <v>0.63027652369999998</v>
      </c>
      <c r="Q3455" s="24">
        <v>0.34</v>
      </c>
      <c r="R3455" t="str">
        <f>IF($Q3455*100&gt;=VLOOKUP($O3455,margin_ranges!$A$5:$C$10,2,FALSE),IF($Q3455*100&lt;=VLOOKUP($O3455,margin_ranges!$A$5:$C$10,3,FALSE)+10,"IN RANGE","ABOVE RANGE"),"BELOW RANGE")</f>
        <v>IN RANGE</v>
      </c>
      <c r="S3455">
        <f>MIN(VLOOKUP($O3455,margin_ranges!$A$5:$D$10,4,FALSE),$P3455*100)</f>
        <v>29.75</v>
      </c>
      <c r="T3455" s="29">
        <f>(1-$S3455/100)/(1-$F3455)-1</f>
        <v>6.4393939393937671E-2</v>
      </c>
      <c r="U3455" s="19" t="str">
        <f>IF(ABS(IFERROR(T3455,0))&gt;0.05,INDEX(margin_ranges!$C$13:$C$16,MATCH($F3455*100,margin_ranges!$B$13:$B$16,1)),"")</f>
        <v>Balanced (Type B)</v>
      </c>
      <c r="V3455">
        <f>MIN(VLOOKUP($U3455,margin_ranges!$A$5:$D$10,4,FALSE),$P3455*100)</f>
        <v>29.75</v>
      </c>
      <c r="Y3455" s="29">
        <f t="shared" si="53"/>
        <v>6.4393939393937671E-2</v>
      </c>
    </row>
    <row r="3456" spans="1:25" x14ac:dyDescent="0.3">
      <c r="A3456" s="8" t="s">
        <v>35</v>
      </c>
      <c r="B3456" s="8" t="s">
        <v>6112</v>
      </c>
      <c r="C3456" s="8" t="s">
        <v>34</v>
      </c>
      <c r="D3456" s="8" t="s">
        <v>34</v>
      </c>
      <c r="E3456" s="8"/>
      <c r="F3456" s="24">
        <v>0.25</v>
      </c>
      <c r="G3456" s="24">
        <v>1</v>
      </c>
      <c r="H3456" s="25">
        <v>241.27889999999999</v>
      </c>
      <c r="I3456" s="25">
        <v>37.556899999999999</v>
      </c>
      <c r="J3456" s="15">
        <v>1126</v>
      </c>
      <c r="K3456" s="15">
        <v>281</v>
      </c>
      <c r="L3456" s="13">
        <v>0.15570000000000001</v>
      </c>
      <c r="M3456" s="7">
        <v>0.99911143999999996</v>
      </c>
      <c r="N3456" s="26">
        <v>0.3</v>
      </c>
      <c r="O3456" s="27"/>
      <c r="P3456" s="8">
        <v>0.69973319570000003</v>
      </c>
      <c r="Q3456" s="24">
        <v>0.25</v>
      </c>
      <c r="R3456" t="e">
        <f>IF($Q3456*100&gt;=VLOOKUP($O3456,margin_ranges!$A$5:$C$10,2,FALSE),IF($Q3456*100&lt;=VLOOKUP($O3456,margin_ranges!$A$5:$C$10,3,FALSE)+10,"IN RANGE","ABOVE RANGE"),"BELOW RANGE")</f>
        <v>#N/A</v>
      </c>
      <c r="S3456" t="e">
        <f>MIN(VLOOKUP($O3456,margin_ranges!$A$5:$D$10,4,FALSE),$P3456*100)</f>
        <v>#N/A</v>
      </c>
      <c r="T3456" s="29" t="e">
        <f>(1-$S3456/100)/(1-$F3456)-1</f>
        <v>#N/A</v>
      </c>
      <c r="U3456" s="19" t="str">
        <f>IF(ABS(IFERROR(T3456,0))&gt;0.05,INDEX(margin_ranges!$C$13:$C$16,MATCH($F3456*100,margin_ranges!$B$13:$B$16,1)),"")</f>
        <v/>
      </c>
      <c r="V3456" t="e">
        <f>MIN(VLOOKUP($U3456,margin_ranges!$A$5:$D$10,4,FALSE),$P3456*100)</f>
        <v>#N/A</v>
      </c>
      <c r="Y3456" s="29" t="e">
        <f t="shared" si="53"/>
        <v>#N/A</v>
      </c>
    </row>
    <row r="3457" spans="1:25" x14ac:dyDescent="0.3">
      <c r="A3457" s="8" t="s">
        <v>33</v>
      </c>
      <c r="B3457" s="8" t="s">
        <v>6112</v>
      </c>
      <c r="C3457" s="8" t="s">
        <v>6113</v>
      </c>
      <c r="D3457" s="8" t="s">
        <v>34</v>
      </c>
      <c r="E3457" s="8"/>
      <c r="F3457" s="24">
        <v>0.25</v>
      </c>
      <c r="G3457" s="24">
        <v>1</v>
      </c>
      <c r="H3457" s="25">
        <v>241.27889999999999</v>
      </c>
      <c r="I3457" s="25">
        <v>37.556899999999999</v>
      </c>
      <c r="J3457" s="15">
        <v>1126</v>
      </c>
      <c r="K3457" s="15">
        <v>281</v>
      </c>
      <c r="L3457" s="13">
        <v>0.15570000000000001</v>
      </c>
      <c r="M3457" s="7">
        <v>0.99911143999999996</v>
      </c>
      <c r="N3457" s="26">
        <v>0.3</v>
      </c>
      <c r="O3457" s="27"/>
      <c r="P3457" s="8">
        <v>0.69973319570000003</v>
      </c>
      <c r="Q3457" s="24">
        <v>0.25</v>
      </c>
      <c r="R3457" t="e">
        <f>IF($Q3457*100&gt;=VLOOKUP($O3457,margin_ranges!$A$5:$C$10,2,FALSE),IF($Q3457*100&lt;=VLOOKUP($O3457,margin_ranges!$A$5:$C$10,3,FALSE)+10,"IN RANGE","ABOVE RANGE"),"BELOW RANGE")</f>
        <v>#N/A</v>
      </c>
      <c r="S3457" t="e">
        <f>MIN(VLOOKUP($O3457,margin_ranges!$A$5:$D$10,4,FALSE),$P3457*100)</f>
        <v>#N/A</v>
      </c>
      <c r="T3457" s="29" t="e">
        <f>(1-$S3457/100)/(1-$F3457)-1</f>
        <v>#N/A</v>
      </c>
      <c r="U3457" s="19" t="str">
        <f>IF(ABS(IFERROR(T3457,0))&gt;0.05,INDEX(margin_ranges!$C$13:$C$16,MATCH($F3457*100,margin_ranges!$B$13:$B$16,1)),"")</f>
        <v/>
      </c>
      <c r="V3457" t="e">
        <f>MIN(VLOOKUP($U3457,margin_ranges!$A$5:$D$10,4,FALSE),$P3457*100)</f>
        <v>#N/A</v>
      </c>
      <c r="Y3457" s="29" t="e">
        <f t="shared" si="53"/>
        <v>#N/A</v>
      </c>
    </row>
    <row r="3458" spans="1:25" x14ac:dyDescent="0.3">
      <c r="A3458" s="8" t="s">
        <v>17</v>
      </c>
      <c r="B3458" s="8" t="s">
        <v>6112</v>
      </c>
      <c r="C3458" s="8" t="s">
        <v>6113</v>
      </c>
      <c r="D3458" s="8" t="s">
        <v>6114</v>
      </c>
      <c r="E3458" s="8" t="s">
        <v>6115</v>
      </c>
      <c r="F3458" s="24">
        <v>0.25</v>
      </c>
      <c r="G3458" s="24">
        <v>1</v>
      </c>
      <c r="H3458" s="25">
        <v>202.73929999999999</v>
      </c>
      <c r="I3458" s="25">
        <v>32.466099999999997</v>
      </c>
      <c r="J3458" s="15">
        <v>951</v>
      </c>
      <c r="K3458" s="15">
        <v>238</v>
      </c>
      <c r="L3458" s="13">
        <v>0.16009999999999999</v>
      </c>
      <c r="M3458" s="7">
        <v>0.97666971000000002</v>
      </c>
      <c r="N3458" s="26">
        <v>0.3</v>
      </c>
      <c r="O3458" s="27" t="s">
        <v>92</v>
      </c>
      <c r="P3458" s="8">
        <v>0.69283372170000002</v>
      </c>
      <c r="Q3458" s="24">
        <v>0.25</v>
      </c>
      <c r="R3458" t="str">
        <f>IF($Q3458*100&gt;=VLOOKUP($O3458,margin_ranges!$A$5:$C$10,2,FALSE),IF($Q3458*100&lt;=VLOOKUP($O3458,margin_ranges!$A$5:$C$10,3,FALSE)+10,"IN RANGE","ABOVE RANGE"),"BELOW RANGE")</f>
        <v>IN RANGE</v>
      </c>
      <c r="S3458">
        <f>MIN(VLOOKUP($O3458,margin_ranges!$A$5:$D$10,4,FALSE),$P3458*100)</f>
        <v>29.75</v>
      </c>
      <c r="T3458" s="29">
        <f>(1-$S3458/100)/(1-$F3458)-1</f>
        <v>-6.3333333333333353E-2</v>
      </c>
      <c r="U3458" s="19" t="str">
        <f>IF(ABS(IFERROR(T3458,0))&gt;0.05,INDEX(margin_ranges!$C$13:$C$16,MATCH($F3458*100,margin_ranges!$B$13:$B$16,1)),"")</f>
        <v>Balanced (Type B)</v>
      </c>
      <c r="V3458">
        <f>MIN(VLOOKUP($U3458,margin_ranges!$A$5:$D$10,4,FALSE),$P3458*100)</f>
        <v>29.75</v>
      </c>
      <c r="Y3458" s="29">
        <f t="shared" si="53"/>
        <v>-6.3333333333333353E-2</v>
      </c>
    </row>
    <row r="3459" spans="1:25" x14ac:dyDescent="0.3">
      <c r="A3459" s="8" t="s">
        <v>17</v>
      </c>
      <c r="B3459" s="8" t="s">
        <v>6112</v>
      </c>
      <c r="C3459" s="8" t="s">
        <v>6113</v>
      </c>
      <c r="D3459" s="8" t="s">
        <v>12061</v>
      </c>
      <c r="E3459" s="8" t="s">
        <v>12062</v>
      </c>
      <c r="F3459" s="24">
        <v>0.249999999999999</v>
      </c>
      <c r="G3459" s="24">
        <v>1</v>
      </c>
      <c r="H3459" s="25">
        <v>38.537700000000001</v>
      </c>
      <c r="I3459" s="25">
        <v>5.0907999999999998</v>
      </c>
      <c r="J3459" s="15">
        <v>174</v>
      </c>
      <c r="K3459" s="15">
        <v>44</v>
      </c>
      <c r="L3459" s="13">
        <v>0.1321</v>
      </c>
      <c r="M3459" s="7">
        <v>1.14223176</v>
      </c>
      <c r="N3459" s="26">
        <v>0.3</v>
      </c>
      <c r="O3459" s="27" t="s">
        <v>92</v>
      </c>
      <c r="P3459" s="8">
        <v>0.73735627950000004</v>
      </c>
      <c r="Q3459" s="24">
        <v>0.25</v>
      </c>
      <c r="R3459" t="str">
        <f>IF($Q3459*100&gt;=VLOOKUP($O3459,margin_ranges!$A$5:$C$10,2,FALSE),IF($Q3459*100&lt;=VLOOKUP($O3459,margin_ranges!$A$5:$C$10,3,FALSE)+10,"IN RANGE","ABOVE RANGE"),"BELOW RANGE")</f>
        <v>IN RANGE</v>
      </c>
      <c r="S3459">
        <f>MIN(VLOOKUP($O3459,margin_ranges!$A$5:$D$10,4,FALSE),$P3459*100)</f>
        <v>29.75</v>
      </c>
      <c r="T3459" s="29">
        <f>(1-$S3459/100)/(1-$F3459)-1</f>
        <v>-6.3333333333334574E-2</v>
      </c>
      <c r="U3459" s="19" t="str">
        <f>IF(ABS(IFERROR(T3459,0))&gt;0.05,INDEX(margin_ranges!$C$13:$C$16,MATCH($F3459*100,margin_ranges!$B$13:$B$16,1)),"")</f>
        <v>Maximize Fill (Type A+)</v>
      </c>
      <c r="V3459">
        <f>MIN(VLOOKUP($U3459,margin_ranges!$A$5:$D$10,4,FALSE),$P3459*100)</f>
        <v>19.75</v>
      </c>
      <c r="Y3459" s="29">
        <f t="shared" si="53"/>
        <v>6.9999999999998508E-2</v>
      </c>
    </row>
    <row r="3460" spans="1:25" x14ac:dyDescent="0.3">
      <c r="A3460" s="8" t="s">
        <v>35</v>
      </c>
      <c r="B3460" s="8" t="s">
        <v>12063</v>
      </c>
      <c r="C3460" s="8" t="s">
        <v>34</v>
      </c>
      <c r="D3460" s="8" t="s">
        <v>34</v>
      </c>
      <c r="E3460" s="8"/>
      <c r="F3460" s="24">
        <v>0.25</v>
      </c>
      <c r="G3460" s="24">
        <v>0.64050114999999996</v>
      </c>
      <c r="H3460" s="25">
        <v>23.998000000000001</v>
      </c>
      <c r="I3460" s="25">
        <v>3.5914999999999999</v>
      </c>
      <c r="J3460" s="15">
        <v>162</v>
      </c>
      <c r="K3460" s="15">
        <v>40</v>
      </c>
      <c r="L3460" s="13">
        <v>0.1497</v>
      </c>
      <c r="M3460" s="7">
        <v>1.5004236200000001</v>
      </c>
      <c r="N3460" s="26">
        <v>1</v>
      </c>
      <c r="O3460" s="27"/>
      <c r="P3460" s="8">
        <v>0.3335215554</v>
      </c>
      <c r="Q3460" s="24">
        <v>0.25</v>
      </c>
      <c r="R3460" t="e">
        <f>IF($Q3460*100&gt;=VLOOKUP($O3460,margin_ranges!$A$5:$C$10,2,FALSE),IF($Q3460*100&lt;=VLOOKUP($O3460,margin_ranges!$A$5:$C$10,3,FALSE)+10,"IN RANGE","ABOVE RANGE"),"BELOW RANGE")</f>
        <v>#N/A</v>
      </c>
      <c r="S3460" t="e">
        <f>MIN(VLOOKUP($O3460,margin_ranges!$A$5:$D$10,4,FALSE),$P3460*100)</f>
        <v>#N/A</v>
      </c>
      <c r="T3460" s="29" t="e">
        <f>(1-$S3460/100)/(1-$F3460)-1</f>
        <v>#N/A</v>
      </c>
      <c r="U3460" s="19" t="str">
        <f>IF(ABS(IFERROR(T3460,0))&gt;0.05,INDEX(margin_ranges!$C$13:$C$16,MATCH($F3460*100,margin_ranges!$B$13:$B$16,1)),"")</f>
        <v/>
      </c>
      <c r="V3460" t="e">
        <f>MIN(VLOOKUP($U3460,margin_ranges!$A$5:$D$10,4,FALSE),$P3460*100)</f>
        <v>#N/A</v>
      </c>
      <c r="Y3460" s="29" t="e">
        <f t="shared" si="53"/>
        <v>#N/A</v>
      </c>
    </row>
    <row r="3461" spans="1:25" x14ac:dyDescent="0.3">
      <c r="A3461" s="8" t="s">
        <v>33</v>
      </c>
      <c r="B3461" s="8" t="s">
        <v>12063</v>
      </c>
      <c r="C3461" s="8" t="s">
        <v>12064</v>
      </c>
      <c r="D3461" s="8" t="s">
        <v>34</v>
      </c>
      <c r="E3461" s="8"/>
      <c r="F3461" s="24">
        <v>0.25</v>
      </c>
      <c r="G3461" s="24">
        <v>0.64050114999999996</v>
      </c>
      <c r="H3461" s="25">
        <v>23.998000000000001</v>
      </c>
      <c r="I3461" s="25">
        <v>3.5914999999999999</v>
      </c>
      <c r="J3461" s="15">
        <v>162</v>
      </c>
      <c r="K3461" s="15">
        <v>40</v>
      </c>
      <c r="L3461" s="13">
        <v>0.1497</v>
      </c>
      <c r="M3461" s="7">
        <v>1.5004236200000001</v>
      </c>
      <c r="N3461" s="26">
        <v>1</v>
      </c>
      <c r="O3461" s="27"/>
      <c r="P3461" s="8">
        <v>0.3335215554</v>
      </c>
      <c r="Q3461" s="24">
        <v>0.25</v>
      </c>
      <c r="R3461" t="e">
        <f>IF($Q3461*100&gt;=VLOOKUP($O3461,margin_ranges!$A$5:$C$10,2,FALSE),IF($Q3461*100&lt;=VLOOKUP($O3461,margin_ranges!$A$5:$C$10,3,FALSE)+10,"IN RANGE","ABOVE RANGE"),"BELOW RANGE")</f>
        <v>#N/A</v>
      </c>
      <c r="S3461" t="e">
        <f>MIN(VLOOKUP($O3461,margin_ranges!$A$5:$D$10,4,FALSE),$P3461*100)</f>
        <v>#N/A</v>
      </c>
      <c r="T3461" s="29" t="e">
        <f>(1-$S3461/100)/(1-$F3461)-1</f>
        <v>#N/A</v>
      </c>
      <c r="U3461" s="19" t="str">
        <f>IF(ABS(IFERROR(T3461,0))&gt;0.05,INDEX(margin_ranges!$C$13:$C$16,MATCH($F3461*100,margin_ranges!$B$13:$B$16,1)),"")</f>
        <v/>
      </c>
      <c r="V3461" t="e">
        <f>MIN(VLOOKUP($U3461,margin_ranges!$A$5:$D$10,4,FALSE),$P3461*100)</f>
        <v>#N/A</v>
      </c>
      <c r="Y3461" s="29" t="e">
        <f t="shared" si="53"/>
        <v>#N/A</v>
      </c>
    </row>
    <row r="3462" spans="1:25" x14ac:dyDescent="0.3">
      <c r="A3462" s="8" t="s">
        <v>17</v>
      </c>
      <c r="B3462" s="8" t="s">
        <v>12063</v>
      </c>
      <c r="C3462" s="8" t="s">
        <v>12064</v>
      </c>
      <c r="D3462" s="8" t="s">
        <v>12065</v>
      </c>
      <c r="E3462" s="8" t="s">
        <v>12066</v>
      </c>
      <c r="F3462" s="24">
        <v>0.25</v>
      </c>
      <c r="G3462" s="24">
        <v>1</v>
      </c>
      <c r="H3462" s="25">
        <v>16.416899999999998</v>
      </c>
      <c r="I3462" s="25">
        <v>2.2734000000000001</v>
      </c>
      <c r="J3462" s="15">
        <v>104</v>
      </c>
      <c r="K3462" s="15">
        <v>26</v>
      </c>
      <c r="L3462" s="13">
        <v>0.13850000000000001</v>
      </c>
      <c r="M3462" s="7">
        <v>1.5182455100000001</v>
      </c>
      <c r="N3462" s="26">
        <v>1</v>
      </c>
      <c r="O3462" s="27" t="s">
        <v>22</v>
      </c>
      <c r="P3462" s="8">
        <v>0.34134499969999998</v>
      </c>
      <c r="Q3462" s="24">
        <v>0.25</v>
      </c>
      <c r="R3462" t="str">
        <f>IF($Q3462*100&gt;=VLOOKUP($O3462,margin_ranges!$A$5:$C$10,2,FALSE),IF($Q3462*100&lt;=VLOOKUP($O3462,margin_ranges!$A$5:$C$10,3,FALSE)+10,"IN RANGE","ABOVE RANGE"),"BELOW RANGE")</f>
        <v>IN RANGE</v>
      </c>
      <c r="S3462">
        <f>MIN(VLOOKUP($O3462,margin_ranges!$A$5:$D$10,4,FALSE),$P3462*100)</f>
        <v>29.75</v>
      </c>
      <c r="T3462" s="29">
        <f>(1-$S3462/100)/(1-$F3462)-1</f>
        <v>-6.3333333333333353E-2</v>
      </c>
      <c r="U3462" s="19" t="str">
        <f>IF(ABS(IFERROR(T3462,0))&gt;0.05,INDEX(margin_ranges!$C$13:$C$16,MATCH($F3462*100,margin_ranges!$B$13:$B$16,1)),"")</f>
        <v>Balanced (Type B)</v>
      </c>
      <c r="V3462">
        <f>MIN(VLOOKUP($U3462,margin_ranges!$A$5:$D$10,4,FALSE),$P3462*100)</f>
        <v>29.75</v>
      </c>
      <c r="Y3462" s="29">
        <f t="shared" si="53"/>
        <v>-6.3333333333333353E-2</v>
      </c>
    </row>
    <row r="3463" spans="1:25" x14ac:dyDescent="0.3">
      <c r="A3463" s="8" t="s">
        <v>17</v>
      </c>
      <c r="B3463" s="8" t="s">
        <v>12063</v>
      </c>
      <c r="C3463" s="8" t="s">
        <v>12064</v>
      </c>
      <c r="D3463" s="8" t="s">
        <v>12067</v>
      </c>
      <c r="E3463" s="8" t="s">
        <v>12068</v>
      </c>
      <c r="F3463" s="24">
        <v>0.25</v>
      </c>
      <c r="G3463" s="24">
        <v>0</v>
      </c>
      <c r="H3463" s="25">
        <v>7.5811000000000002</v>
      </c>
      <c r="I3463" s="25">
        <v>1.3181</v>
      </c>
      <c r="J3463" s="15">
        <v>58</v>
      </c>
      <c r="K3463" s="15">
        <v>15</v>
      </c>
      <c r="L3463" s="13">
        <v>0.1739</v>
      </c>
      <c r="M3463" s="7">
        <v>1.4696867899999999</v>
      </c>
      <c r="N3463" s="26">
        <v>1</v>
      </c>
      <c r="O3463" s="27" t="s">
        <v>22</v>
      </c>
      <c r="P3463" s="8">
        <v>0.31958291550000001</v>
      </c>
      <c r="Q3463" s="24">
        <v>0.25</v>
      </c>
      <c r="R3463" t="str">
        <f>IF($Q3463*100&gt;=VLOOKUP($O3463,margin_ranges!$A$5:$C$10,2,FALSE),IF($Q3463*100&lt;=VLOOKUP($O3463,margin_ranges!$A$5:$C$10,3,FALSE)+10,"IN RANGE","ABOVE RANGE"),"BELOW RANGE")</f>
        <v>IN RANGE</v>
      </c>
      <c r="S3463">
        <f>MIN(VLOOKUP($O3463,margin_ranges!$A$5:$D$10,4,FALSE),$P3463*100)</f>
        <v>29.75</v>
      </c>
      <c r="T3463" s="29">
        <f>(1-$S3463/100)/(1-$F3463)-1</f>
        <v>-6.3333333333333353E-2</v>
      </c>
      <c r="U3463" s="19" t="str">
        <f>IF(ABS(IFERROR(T3463,0))&gt;0.05,INDEX(margin_ranges!$C$13:$C$16,MATCH($F3463*100,margin_ranges!$B$13:$B$16,1)),"")</f>
        <v>Balanced (Type B)</v>
      </c>
      <c r="V3463">
        <f>MIN(VLOOKUP($U3463,margin_ranges!$A$5:$D$10,4,FALSE),$P3463*100)</f>
        <v>29.75</v>
      </c>
      <c r="Y3463" s="29">
        <f t="shared" si="53"/>
        <v>-6.3333333333333353E-2</v>
      </c>
    </row>
    <row r="3464" spans="1:25" x14ac:dyDescent="0.3">
      <c r="A3464" s="8" t="s">
        <v>35</v>
      </c>
      <c r="B3464" s="8" t="s">
        <v>6116</v>
      </c>
      <c r="C3464" s="8" t="s">
        <v>34</v>
      </c>
      <c r="D3464" s="8" t="s">
        <v>34</v>
      </c>
      <c r="E3464" s="8"/>
      <c r="F3464" s="24">
        <v>0.298152687377786</v>
      </c>
      <c r="G3464" s="24">
        <v>0</v>
      </c>
      <c r="H3464" s="25">
        <v>3455.7206000000001</v>
      </c>
      <c r="I3464" s="25">
        <v>305.75189999999998</v>
      </c>
      <c r="J3464" s="15">
        <v>11096</v>
      </c>
      <c r="K3464" s="15">
        <v>2925</v>
      </c>
      <c r="L3464" s="13">
        <v>8.8499999999999995E-2</v>
      </c>
      <c r="M3464" s="7">
        <v>1.20967264</v>
      </c>
      <c r="N3464" s="26">
        <v>0.80362500000000003</v>
      </c>
      <c r="O3464" s="27"/>
      <c r="P3464" s="8">
        <v>0.33566737569999999</v>
      </c>
      <c r="Q3464" s="24">
        <v>0.29820000000000002</v>
      </c>
      <c r="R3464" t="e">
        <f>IF($Q3464*100&gt;=VLOOKUP($O3464,margin_ranges!$A$5:$C$10,2,FALSE),IF($Q3464*100&lt;=VLOOKUP($O3464,margin_ranges!$A$5:$C$10,3,FALSE)+10,"IN RANGE","ABOVE RANGE"),"BELOW RANGE")</f>
        <v>#N/A</v>
      </c>
      <c r="S3464" t="e">
        <f>MIN(VLOOKUP($O3464,margin_ranges!$A$5:$D$10,4,FALSE),$P3464*100)</f>
        <v>#N/A</v>
      </c>
      <c r="T3464" s="29" t="e">
        <f>(1-$S3464/100)/(1-$F3464)-1</f>
        <v>#N/A</v>
      </c>
      <c r="U3464" s="19" t="str">
        <f>IF(ABS(IFERROR(T3464,0))&gt;0.05,INDEX(margin_ranges!$C$13:$C$16,MATCH($F3464*100,margin_ranges!$B$13:$B$16,1)),"")</f>
        <v/>
      </c>
      <c r="V3464" t="e">
        <f>MIN(VLOOKUP($U3464,margin_ranges!$A$5:$D$10,4,FALSE),$P3464*100)</f>
        <v>#N/A</v>
      </c>
      <c r="Y3464" s="29" t="e">
        <f t="shared" si="53"/>
        <v>#N/A</v>
      </c>
    </row>
    <row r="3465" spans="1:25" x14ac:dyDescent="0.3">
      <c r="A3465" s="8" t="s">
        <v>33</v>
      </c>
      <c r="B3465" s="8" t="s">
        <v>6116</v>
      </c>
      <c r="C3465" s="8" t="s">
        <v>6117</v>
      </c>
      <c r="D3465" s="8" t="s">
        <v>34</v>
      </c>
      <c r="E3465" s="8"/>
      <c r="F3465" s="24">
        <v>0.298152687377786</v>
      </c>
      <c r="G3465" s="24">
        <v>0</v>
      </c>
      <c r="H3465" s="25">
        <v>3455.7206000000001</v>
      </c>
      <c r="I3465" s="25">
        <v>305.75189999999998</v>
      </c>
      <c r="J3465" s="15">
        <v>11096</v>
      </c>
      <c r="K3465" s="15">
        <v>2925</v>
      </c>
      <c r="L3465" s="13">
        <v>8.8499999999999995E-2</v>
      </c>
      <c r="M3465" s="7">
        <v>1.20967264</v>
      </c>
      <c r="N3465" s="26">
        <v>0.80362500000000003</v>
      </c>
      <c r="O3465" s="27"/>
      <c r="P3465" s="8">
        <v>0.33566737569999999</v>
      </c>
      <c r="Q3465" s="24">
        <v>0.29820000000000002</v>
      </c>
      <c r="R3465" t="e">
        <f>IF($Q3465*100&gt;=VLOOKUP($O3465,margin_ranges!$A$5:$C$10,2,FALSE),IF($Q3465*100&lt;=VLOOKUP($O3465,margin_ranges!$A$5:$C$10,3,FALSE)+10,"IN RANGE","ABOVE RANGE"),"BELOW RANGE")</f>
        <v>#N/A</v>
      </c>
      <c r="S3465" t="e">
        <f>MIN(VLOOKUP($O3465,margin_ranges!$A$5:$D$10,4,FALSE),$P3465*100)</f>
        <v>#N/A</v>
      </c>
      <c r="T3465" s="29" t="e">
        <f>(1-$S3465/100)/(1-$F3465)-1</f>
        <v>#N/A</v>
      </c>
      <c r="U3465" s="19" t="str">
        <f>IF(ABS(IFERROR(T3465,0))&gt;0.05,INDEX(margin_ranges!$C$13:$C$16,MATCH($F3465*100,margin_ranges!$B$13:$B$16,1)),"")</f>
        <v/>
      </c>
      <c r="V3465" t="e">
        <f>MIN(VLOOKUP($U3465,margin_ranges!$A$5:$D$10,4,FALSE),$P3465*100)</f>
        <v>#N/A</v>
      </c>
      <c r="Y3465" s="29" t="e">
        <f t="shared" si="53"/>
        <v>#N/A</v>
      </c>
    </row>
    <row r="3466" spans="1:25" x14ac:dyDescent="0.3">
      <c r="A3466" s="8" t="s">
        <v>17</v>
      </c>
      <c r="B3466" s="8" t="s">
        <v>6116</v>
      </c>
      <c r="C3466" s="8" t="s">
        <v>6117</v>
      </c>
      <c r="D3466" s="8" t="s">
        <v>6130</v>
      </c>
      <c r="E3466" s="8" t="s">
        <v>6131</v>
      </c>
      <c r="F3466" s="24">
        <v>0.34</v>
      </c>
      <c r="G3466" s="24">
        <v>0</v>
      </c>
      <c r="H3466" s="25">
        <v>134.45480000000001</v>
      </c>
      <c r="I3466" s="25">
        <v>20.702000000000002</v>
      </c>
      <c r="J3466" s="15">
        <v>454</v>
      </c>
      <c r="K3466" s="15">
        <v>136</v>
      </c>
      <c r="L3466" s="13">
        <v>0.154</v>
      </c>
      <c r="M3466" s="7">
        <v>0.73020688</v>
      </c>
      <c r="N3466" s="26">
        <v>0.45</v>
      </c>
      <c r="O3466" s="27" t="s">
        <v>22</v>
      </c>
      <c r="P3466" s="8">
        <v>0.38373629240000001</v>
      </c>
      <c r="Q3466" s="24">
        <v>0.34</v>
      </c>
      <c r="R3466" t="str">
        <f>IF($Q3466*100&gt;=VLOOKUP($O3466,margin_ranges!$A$5:$C$10,2,FALSE),IF($Q3466*100&lt;=VLOOKUP($O3466,margin_ranges!$A$5:$C$10,3,FALSE)+10,"IN RANGE","ABOVE RANGE"),"BELOW RANGE")</f>
        <v>IN RANGE</v>
      </c>
      <c r="S3466">
        <f>MIN(VLOOKUP($O3466,margin_ranges!$A$5:$D$10,4,FALSE),$P3466*100)</f>
        <v>29.75</v>
      </c>
      <c r="T3466" s="29">
        <f>(1-$S3466/100)/(1-$F3466)-1</f>
        <v>6.4393939393939448E-2</v>
      </c>
      <c r="U3466" s="19" t="str">
        <f>IF(ABS(IFERROR(T3466,0))&gt;0.05,INDEX(margin_ranges!$C$13:$C$16,MATCH($F3466*100,margin_ranges!$B$13:$B$16,1)),"")</f>
        <v>Balanced (Type B)</v>
      </c>
      <c r="V3466">
        <f>MIN(VLOOKUP($U3466,margin_ranges!$A$5:$D$10,4,FALSE),$P3466*100)</f>
        <v>29.75</v>
      </c>
      <c r="Y3466" s="29">
        <f t="shared" si="53"/>
        <v>6.4393939393939448E-2</v>
      </c>
    </row>
    <row r="3467" spans="1:25" x14ac:dyDescent="0.3">
      <c r="A3467" s="8" t="s">
        <v>17</v>
      </c>
      <c r="B3467" s="8" t="s">
        <v>6116</v>
      </c>
      <c r="C3467" s="8" t="s">
        <v>6117</v>
      </c>
      <c r="D3467" s="8" t="s">
        <v>6132</v>
      </c>
      <c r="E3467" s="8" t="s">
        <v>6133</v>
      </c>
      <c r="F3467" s="24">
        <v>0.34</v>
      </c>
      <c r="G3467" s="24">
        <v>0</v>
      </c>
      <c r="H3467" s="25">
        <v>271.56650000000002</v>
      </c>
      <c r="I3467" s="25">
        <v>48.0366</v>
      </c>
      <c r="J3467" s="15">
        <v>1012</v>
      </c>
      <c r="K3467" s="15">
        <v>304</v>
      </c>
      <c r="L3467" s="13">
        <v>0.1769</v>
      </c>
      <c r="M3467" s="7">
        <v>0.70232145000000001</v>
      </c>
      <c r="N3467" s="26">
        <v>0.45</v>
      </c>
      <c r="O3467" s="27" t="s">
        <v>22</v>
      </c>
      <c r="P3467" s="8">
        <v>0.35926775010000001</v>
      </c>
      <c r="Q3467" s="24">
        <v>0.34</v>
      </c>
      <c r="R3467" t="str">
        <f>IF($Q3467*100&gt;=VLOOKUP($O3467,margin_ranges!$A$5:$C$10,2,FALSE),IF($Q3467*100&lt;=VLOOKUP($O3467,margin_ranges!$A$5:$C$10,3,FALSE)+10,"IN RANGE","ABOVE RANGE"),"BELOW RANGE")</f>
        <v>IN RANGE</v>
      </c>
      <c r="S3467">
        <f>MIN(VLOOKUP($O3467,margin_ranges!$A$5:$D$10,4,FALSE),$P3467*100)</f>
        <v>29.75</v>
      </c>
      <c r="T3467" s="29">
        <f>(1-$S3467/100)/(1-$F3467)-1</f>
        <v>6.4393939393939448E-2</v>
      </c>
      <c r="U3467" s="19" t="str">
        <f>IF(ABS(IFERROR(T3467,0))&gt;0.05,INDEX(margin_ranges!$C$13:$C$16,MATCH($F3467*100,margin_ranges!$B$13:$B$16,1)),"")</f>
        <v>Balanced (Type B)</v>
      </c>
      <c r="V3467">
        <f>MIN(VLOOKUP($U3467,margin_ranges!$A$5:$D$10,4,FALSE),$P3467*100)</f>
        <v>29.75</v>
      </c>
      <c r="Y3467" s="29">
        <f t="shared" si="53"/>
        <v>6.4393939393939448E-2</v>
      </c>
    </row>
    <row r="3468" spans="1:25" x14ac:dyDescent="0.3">
      <c r="A3468" s="8" t="s">
        <v>17</v>
      </c>
      <c r="B3468" s="8" t="s">
        <v>6116</v>
      </c>
      <c r="C3468" s="8" t="s">
        <v>6117</v>
      </c>
      <c r="D3468" s="8" t="s">
        <v>6128</v>
      </c>
      <c r="E3468" s="8" t="s">
        <v>6129</v>
      </c>
      <c r="F3468" s="24">
        <v>0.3</v>
      </c>
      <c r="G3468" s="24">
        <v>0</v>
      </c>
      <c r="H3468" s="25">
        <v>349.06659999999999</v>
      </c>
      <c r="I3468" s="25">
        <v>55.282200000000003</v>
      </c>
      <c r="J3468" s="15">
        <v>1230</v>
      </c>
      <c r="K3468" s="15">
        <v>369</v>
      </c>
      <c r="L3468" s="13">
        <v>0.15840000000000001</v>
      </c>
      <c r="M3468" s="7">
        <v>0.74159785</v>
      </c>
      <c r="N3468" s="26">
        <v>0.45</v>
      </c>
      <c r="O3468" s="27" t="s">
        <v>92</v>
      </c>
      <c r="P3468" s="8">
        <v>0.3932021268</v>
      </c>
      <c r="Q3468" s="24">
        <v>0.3</v>
      </c>
      <c r="R3468" t="str">
        <f>IF($Q3468*100&gt;=VLOOKUP($O3468,margin_ranges!$A$5:$C$10,2,FALSE),IF($Q3468*100&lt;=VLOOKUP($O3468,margin_ranges!$A$5:$C$10,3,FALSE)+10,"IN RANGE","ABOVE RANGE"),"BELOW RANGE")</f>
        <v>IN RANGE</v>
      </c>
      <c r="S3468">
        <f>MIN(VLOOKUP($O3468,margin_ranges!$A$5:$D$10,4,FALSE),$P3468*100)</f>
        <v>29.75</v>
      </c>
      <c r="T3468" s="29">
        <f>(1-$S3468/100)/(1-$F3468)-1</f>
        <v>3.5714285714285587E-3</v>
      </c>
      <c r="U3468" s="19" t="str">
        <f>IF(ABS(IFERROR(T3468,0))&gt;0.05,INDEX(margin_ranges!$C$13:$C$16,MATCH($F3468*100,margin_ranges!$B$13:$B$16,1)),"")</f>
        <v/>
      </c>
      <c r="V3468" t="e">
        <f>MIN(VLOOKUP($U3468,margin_ranges!$A$5:$D$10,4,FALSE),$P3468*100)</f>
        <v>#N/A</v>
      </c>
      <c r="Y3468" s="29" t="e">
        <f t="shared" si="53"/>
        <v>#N/A</v>
      </c>
    </row>
    <row r="3469" spans="1:25" x14ac:dyDescent="0.3">
      <c r="A3469" s="8" t="s">
        <v>17</v>
      </c>
      <c r="B3469" s="8" t="s">
        <v>6116</v>
      </c>
      <c r="C3469" s="8" t="s">
        <v>6117</v>
      </c>
      <c r="D3469" s="8" t="s">
        <v>6144</v>
      </c>
      <c r="E3469" s="8" t="s">
        <v>6145</v>
      </c>
      <c r="F3469" s="24">
        <v>0.29999999999999899</v>
      </c>
      <c r="G3469" s="24">
        <v>0</v>
      </c>
      <c r="H3469" s="25">
        <v>145.22399999999999</v>
      </c>
      <c r="I3469" s="25">
        <v>22.3766</v>
      </c>
      <c r="J3469" s="15">
        <v>488</v>
      </c>
      <c r="K3469" s="15">
        <v>146</v>
      </c>
      <c r="L3469" s="13">
        <v>0.15409999999999999</v>
      </c>
      <c r="M3469" s="7">
        <v>0.72703848000000004</v>
      </c>
      <c r="N3469" s="26">
        <v>0.45</v>
      </c>
      <c r="O3469" s="27" t="s">
        <v>92</v>
      </c>
      <c r="P3469" s="8">
        <v>0.3810506461</v>
      </c>
      <c r="Q3469" s="24">
        <v>0.3</v>
      </c>
      <c r="R3469" t="str">
        <f>IF($Q3469*100&gt;=VLOOKUP($O3469,margin_ranges!$A$5:$C$10,2,FALSE),IF($Q3469*100&lt;=VLOOKUP($O3469,margin_ranges!$A$5:$C$10,3,FALSE)+10,"IN RANGE","ABOVE RANGE"),"BELOW RANGE")</f>
        <v>IN RANGE</v>
      </c>
      <c r="S3469">
        <f>MIN(VLOOKUP($O3469,margin_ranges!$A$5:$D$10,4,FALSE),$P3469*100)</f>
        <v>29.75</v>
      </c>
      <c r="T3469" s="29">
        <f>(1-$S3469/100)/(1-$F3469)-1</f>
        <v>3.5714285714270044E-3</v>
      </c>
      <c r="U3469" s="19" t="str">
        <f>IF(ABS(IFERROR(T3469,0))&gt;0.05,INDEX(margin_ranges!$C$13:$C$16,MATCH($F3469*100,margin_ranges!$B$13:$B$16,1)),"")</f>
        <v/>
      </c>
      <c r="V3469" t="e">
        <f>MIN(VLOOKUP($U3469,margin_ranges!$A$5:$D$10,4,FALSE),$P3469*100)</f>
        <v>#N/A</v>
      </c>
      <c r="Y3469" s="29" t="e">
        <f t="shared" si="53"/>
        <v>#N/A</v>
      </c>
    </row>
    <row r="3470" spans="1:25" x14ac:dyDescent="0.3">
      <c r="A3470" s="8" t="s">
        <v>17</v>
      </c>
      <c r="B3470" s="8" t="s">
        <v>6116</v>
      </c>
      <c r="C3470" s="8" t="s">
        <v>6117</v>
      </c>
      <c r="D3470" s="8" t="s">
        <v>6134</v>
      </c>
      <c r="E3470" s="8" t="s">
        <v>6135</v>
      </c>
      <c r="F3470" s="24">
        <v>0.28919179684892798</v>
      </c>
      <c r="G3470" s="24">
        <v>0</v>
      </c>
      <c r="H3470" s="25">
        <v>110.65130000000001</v>
      </c>
      <c r="I3470" s="25">
        <v>2.7368999999999999</v>
      </c>
      <c r="J3470" s="15">
        <v>218</v>
      </c>
      <c r="K3470" s="15">
        <v>54</v>
      </c>
      <c r="L3470" s="13">
        <v>2.47E-2</v>
      </c>
      <c r="M3470" s="7">
        <v>2.6589451199999998</v>
      </c>
      <c r="N3470" s="26">
        <v>1.89</v>
      </c>
      <c r="O3470" s="27" t="s">
        <v>22</v>
      </c>
      <c r="P3470" s="8">
        <v>0.28919179680000001</v>
      </c>
      <c r="Q3470" s="24">
        <v>0.28999999999999998</v>
      </c>
      <c r="R3470" t="str">
        <f>IF($Q3470*100&gt;=VLOOKUP($O3470,margin_ranges!$A$5:$C$10,2,FALSE),IF($Q3470*100&lt;=VLOOKUP($O3470,margin_ranges!$A$5:$C$10,3,FALSE)+10,"IN RANGE","ABOVE RANGE"),"BELOW RANGE")</f>
        <v>IN RANGE</v>
      </c>
      <c r="S3470">
        <f>MIN(VLOOKUP($O3470,margin_ranges!$A$5:$D$10,4,FALSE),$P3470*100)</f>
        <v>28.919179680000003</v>
      </c>
      <c r="T3470" s="29">
        <f>(1-$S3470/100)/(1-$F3470)-1</f>
        <v>6.8834271615969556E-11</v>
      </c>
      <c r="U3470" s="19" t="str">
        <f>IF(ABS(IFERROR(T3470,0))&gt;0.05,INDEX(margin_ranges!$C$13:$C$16,MATCH($F3470*100,margin_ranges!$B$13:$B$16,1)),"")</f>
        <v/>
      </c>
      <c r="V3470" t="e">
        <f>MIN(VLOOKUP($U3470,margin_ranges!$A$5:$D$10,4,FALSE),$P3470*100)</f>
        <v>#N/A</v>
      </c>
      <c r="Y3470" s="29" t="e">
        <f t="shared" ref="Y3470:Y3533" si="54">(1-$V3470/100)/(1-$F3470)-1</f>
        <v>#N/A</v>
      </c>
    </row>
    <row r="3471" spans="1:25" x14ac:dyDescent="0.3">
      <c r="A3471" s="8" t="s">
        <v>17</v>
      </c>
      <c r="B3471" s="8" t="s">
        <v>6116</v>
      </c>
      <c r="C3471" s="8" t="s">
        <v>6117</v>
      </c>
      <c r="D3471" s="8" t="s">
        <v>6140</v>
      </c>
      <c r="E3471" s="8" t="s">
        <v>6141</v>
      </c>
      <c r="F3471" s="24">
        <v>0.27754388541353298</v>
      </c>
      <c r="G3471" s="24">
        <v>0</v>
      </c>
      <c r="H3471" s="25">
        <v>174.9991</v>
      </c>
      <c r="I3471" s="25">
        <v>11.776300000000001</v>
      </c>
      <c r="J3471" s="15">
        <v>724</v>
      </c>
      <c r="K3471" s="15">
        <v>181</v>
      </c>
      <c r="L3471" s="13">
        <v>6.7299999999999999E-2</v>
      </c>
      <c r="M3471" s="7">
        <v>2.04856734</v>
      </c>
      <c r="N3471" s="26">
        <v>1.48</v>
      </c>
      <c r="O3471" s="27" t="s">
        <v>22</v>
      </c>
      <c r="P3471" s="8">
        <v>0.27754388540000002</v>
      </c>
      <c r="Q3471" s="24">
        <v>0.28999999999999998</v>
      </c>
      <c r="R3471" t="str">
        <f>IF($Q3471*100&gt;=VLOOKUP($O3471,margin_ranges!$A$5:$C$10,2,FALSE),IF($Q3471*100&lt;=VLOOKUP($O3471,margin_ranges!$A$5:$C$10,3,FALSE)+10,"IN RANGE","ABOVE RANGE"),"BELOW RANGE")</f>
        <v>IN RANGE</v>
      </c>
      <c r="S3471">
        <f>MIN(VLOOKUP($O3471,margin_ranges!$A$5:$D$10,4,FALSE),$P3471*100)</f>
        <v>27.754388540000001</v>
      </c>
      <c r="T3471" s="29">
        <f>(1-$S3471/100)/(1-$F3471)-1</f>
        <v>1.8731904916080566E-11</v>
      </c>
      <c r="U3471" s="19" t="str">
        <f>IF(ABS(IFERROR(T3471,0))&gt;0.05,INDEX(margin_ranges!$C$13:$C$16,MATCH($F3471*100,margin_ranges!$B$13:$B$16,1)),"")</f>
        <v/>
      </c>
      <c r="V3471" t="e">
        <f>MIN(VLOOKUP($U3471,margin_ranges!$A$5:$D$10,4,FALSE),$P3471*100)</f>
        <v>#N/A</v>
      </c>
      <c r="Y3471" s="29" t="e">
        <f t="shared" si="54"/>
        <v>#N/A</v>
      </c>
    </row>
    <row r="3472" spans="1:25" x14ac:dyDescent="0.3">
      <c r="A3472" s="8" t="s">
        <v>17</v>
      </c>
      <c r="B3472" s="8" t="s">
        <v>6116</v>
      </c>
      <c r="C3472" s="8" t="s">
        <v>6117</v>
      </c>
      <c r="D3472" s="8" t="s">
        <v>6120</v>
      </c>
      <c r="E3472" s="8" t="s">
        <v>6121</v>
      </c>
      <c r="F3472" s="24">
        <v>0.26081898479800703</v>
      </c>
      <c r="G3472" s="24">
        <v>0</v>
      </c>
      <c r="H3472" s="25">
        <v>146.94030000000001</v>
      </c>
      <c r="I3472" s="25">
        <v>11.1647</v>
      </c>
      <c r="J3472" s="15">
        <v>385</v>
      </c>
      <c r="K3472" s="15">
        <v>96</v>
      </c>
      <c r="L3472" s="13">
        <v>7.5999999999999998E-2</v>
      </c>
      <c r="M3472" s="7">
        <v>1.1499213100000001</v>
      </c>
      <c r="N3472" s="26">
        <v>0.85</v>
      </c>
      <c r="O3472" s="27" t="s">
        <v>22</v>
      </c>
      <c r="P3472" s="8">
        <v>0.26081898479999999</v>
      </c>
      <c r="Q3472" s="24">
        <v>0.28999999999999998</v>
      </c>
      <c r="R3472" t="str">
        <f>IF($Q3472*100&gt;=VLOOKUP($O3472,margin_ranges!$A$5:$C$10,2,FALSE),IF($Q3472*100&lt;=VLOOKUP($O3472,margin_ranges!$A$5:$C$10,3,FALSE)+10,"IN RANGE","ABOVE RANGE"),"BELOW RANGE")</f>
        <v>IN RANGE</v>
      </c>
      <c r="S3472">
        <f>MIN(VLOOKUP($O3472,margin_ranges!$A$5:$D$10,4,FALSE),$P3472*100)</f>
        <v>26.08189848</v>
      </c>
      <c r="T3472" s="29">
        <f>(1-$S3472/100)/(1-$F3472)-1</f>
        <v>-2.6961766153021927E-12</v>
      </c>
      <c r="U3472" s="19" t="str">
        <f>IF(ABS(IFERROR(T3472,0))&gt;0.05,INDEX(margin_ranges!$C$13:$C$16,MATCH($F3472*100,margin_ranges!$B$13:$B$16,1)),"")</f>
        <v/>
      </c>
      <c r="V3472" t="e">
        <f>MIN(VLOOKUP($U3472,margin_ranges!$A$5:$D$10,4,FALSE),$P3472*100)</f>
        <v>#N/A</v>
      </c>
      <c r="Y3472" s="29" t="e">
        <f t="shared" si="54"/>
        <v>#N/A</v>
      </c>
    </row>
    <row r="3473" spans="1:25" x14ac:dyDescent="0.3">
      <c r="A3473" s="8" t="s">
        <v>17</v>
      </c>
      <c r="B3473" s="8" t="s">
        <v>6116</v>
      </c>
      <c r="C3473" s="8" t="s">
        <v>6117</v>
      </c>
      <c r="D3473" s="8" t="s">
        <v>6118</v>
      </c>
      <c r="E3473" s="8" t="s">
        <v>6119</v>
      </c>
      <c r="F3473" s="24">
        <v>0.244589699269046</v>
      </c>
      <c r="G3473" s="24">
        <v>0</v>
      </c>
      <c r="H3473" s="25">
        <v>182.75389999999999</v>
      </c>
      <c r="I3473" s="25">
        <v>7.7958999999999996</v>
      </c>
      <c r="J3473" s="15">
        <v>585</v>
      </c>
      <c r="K3473" s="15">
        <v>139</v>
      </c>
      <c r="L3473" s="13">
        <v>4.2700000000000002E-2</v>
      </c>
      <c r="M3473" s="7">
        <v>2.50195159</v>
      </c>
      <c r="N3473" s="26">
        <v>1.89</v>
      </c>
      <c r="O3473" s="27" t="s">
        <v>22</v>
      </c>
      <c r="P3473" s="8">
        <v>0.24458969929999999</v>
      </c>
      <c r="Q3473" s="24">
        <v>0.28999999999999998</v>
      </c>
      <c r="R3473" t="str">
        <f>IF($Q3473*100&gt;=VLOOKUP($O3473,margin_ranges!$A$5:$C$10,2,FALSE),IF($Q3473*100&lt;=VLOOKUP($O3473,margin_ranges!$A$5:$C$10,3,FALSE)+10,"IN RANGE","ABOVE RANGE"),"BELOW RANGE")</f>
        <v>IN RANGE</v>
      </c>
      <c r="S3473">
        <f>MIN(VLOOKUP($O3473,margin_ranges!$A$5:$D$10,4,FALSE),$P3473*100)</f>
        <v>24.458969929999999</v>
      </c>
      <c r="T3473" s="29">
        <f>(1-$S3473/100)/(1-$F3473)-1</f>
        <v>-4.0976444459772665E-11</v>
      </c>
      <c r="U3473" s="19" t="str">
        <f>IF(ABS(IFERROR(T3473,0))&gt;0.05,INDEX(margin_ranges!$C$13:$C$16,MATCH($F3473*100,margin_ranges!$B$13:$B$16,1)),"")</f>
        <v/>
      </c>
      <c r="V3473" t="e">
        <f>MIN(VLOOKUP($U3473,margin_ranges!$A$5:$D$10,4,FALSE),$P3473*100)</f>
        <v>#N/A</v>
      </c>
      <c r="Y3473" s="29" t="e">
        <f t="shared" si="54"/>
        <v>#N/A</v>
      </c>
    </row>
    <row r="3474" spans="1:25" x14ac:dyDescent="0.3">
      <c r="A3474" s="8" t="s">
        <v>17</v>
      </c>
      <c r="B3474" s="8" t="s">
        <v>6116</v>
      </c>
      <c r="C3474" s="8" t="s">
        <v>6117</v>
      </c>
      <c r="D3474" s="8" t="s">
        <v>6122</v>
      </c>
      <c r="E3474" s="8" t="s">
        <v>6123</v>
      </c>
      <c r="F3474" s="24">
        <v>0.28999999999999998</v>
      </c>
      <c r="G3474" s="24">
        <v>0</v>
      </c>
      <c r="H3474" s="25">
        <v>362.63099999999997</v>
      </c>
      <c r="I3474" s="25">
        <v>24.2362</v>
      </c>
      <c r="J3474" s="15">
        <v>1535</v>
      </c>
      <c r="K3474" s="15">
        <v>384</v>
      </c>
      <c r="L3474" s="13">
        <v>6.6799999999999998E-2</v>
      </c>
      <c r="M3474" s="7">
        <v>2.1114660199999999</v>
      </c>
      <c r="N3474" s="26">
        <v>1.48</v>
      </c>
      <c r="O3474" s="27" t="s">
        <v>22</v>
      </c>
      <c r="P3474" s="8">
        <v>0.29906520510000001</v>
      </c>
      <c r="Q3474" s="24">
        <v>0.28999999999999998</v>
      </c>
      <c r="R3474" t="str">
        <f>IF($Q3474*100&gt;=VLOOKUP($O3474,margin_ranges!$A$5:$C$10,2,FALSE),IF($Q3474*100&lt;=VLOOKUP($O3474,margin_ranges!$A$5:$C$10,3,FALSE)+10,"IN RANGE","ABOVE RANGE"),"BELOW RANGE")</f>
        <v>IN RANGE</v>
      </c>
      <c r="S3474">
        <f>MIN(VLOOKUP($O3474,margin_ranges!$A$5:$D$10,4,FALSE),$P3474*100)</f>
        <v>29.75</v>
      </c>
      <c r="T3474" s="29">
        <f>(1-$S3474/100)/(1-$F3474)-1</f>
        <v>-1.0563380281690127E-2</v>
      </c>
      <c r="U3474" s="19" t="str">
        <f>IF(ABS(IFERROR(T3474,0))&gt;0.05,INDEX(margin_ranges!$C$13:$C$16,MATCH($F3474*100,margin_ranges!$B$13:$B$16,1)),"")</f>
        <v/>
      </c>
      <c r="V3474" t="e">
        <f>MIN(VLOOKUP($U3474,margin_ranges!$A$5:$D$10,4,FALSE),$P3474*100)</f>
        <v>#N/A</v>
      </c>
      <c r="Y3474" s="29" t="e">
        <f t="shared" si="54"/>
        <v>#N/A</v>
      </c>
    </row>
    <row r="3475" spans="1:25" x14ac:dyDescent="0.3">
      <c r="A3475" s="8" t="s">
        <v>17</v>
      </c>
      <c r="B3475" s="8" t="s">
        <v>6116</v>
      </c>
      <c r="C3475" s="8" t="s">
        <v>6117</v>
      </c>
      <c r="D3475" s="8" t="s">
        <v>6124</v>
      </c>
      <c r="E3475" s="8" t="s">
        <v>6125</v>
      </c>
      <c r="F3475" s="24">
        <v>0.28999999999999998</v>
      </c>
      <c r="G3475" s="24">
        <v>0</v>
      </c>
      <c r="H3475" s="25">
        <v>180.08760000000001</v>
      </c>
      <c r="I3475" s="25">
        <v>15.0501</v>
      </c>
      <c r="J3475" s="15">
        <v>379</v>
      </c>
      <c r="K3475" s="15">
        <v>95</v>
      </c>
      <c r="L3475" s="13">
        <v>8.3599999999999994E-2</v>
      </c>
      <c r="M3475" s="7">
        <v>0.83848657999999998</v>
      </c>
      <c r="N3475" s="26">
        <v>0.48</v>
      </c>
      <c r="O3475" s="27" t="s">
        <v>22</v>
      </c>
      <c r="P3475" s="8">
        <v>0.42754003489999998</v>
      </c>
      <c r="Q3475" s="24">
        <v>0.28999999999999998</v>
      </c>
      <c r="R3475" t="str">
        <f>IF($Q3475*100&gt;=VLOOKUP($O3475,margin_ranges!$A$5:$C$10,2,FALSE),IF($Q3475*100&lt;=VLOOKUP($O3475,margin_ranges!$A$5:$C$10,3,FALSE)+10,"IN RANGE","ABOVE RANGE"),"BELOW RANGE")</f>
        <v>IN RANGE</v>
      </c>
      <c r="S3475">
        <f>MIN(VLOOKUP($O3475,margin_ranges!$A$5:$D$10,4,FALSE),$P3475*100)</f>
        <v>29.75</v>
      </c>
      <c r="T3475" s="29">
        <f>(1-$S3475/100)/(1-$F3475)-1</f>
        <v>-1.0563380281690127E-2</v>
      </c>
      <c r="U3475" s="19" t="str">
        <f>IF(ABS(IFERROR(T3475,0))&gt;0.05,INDEX(margin_ranges!$C$13:$C$16,MATCH($F3475*100,margin_ranges!$B$13:$B$16,1)),"")</f>
        <v/>
      </c>
      <c r="V3475" t="e">
        <f>MIN(VLOOKUP($U3475,margin_ranges!$A$5:$D$10,4,FALSE),$P3475*100)</f>
        <v>#N/A</v>
      </c>
      <c r="Y3475" s="29" t="e">
        <f t="shared" si="54"/>
        <v>#N/A</v>
      </c>
    </row>
    <row r="3476" spans="1:25" x14ac:dyDescent="0.3">
      <c r="A3476" s="8" t="s">
        <v>17</v>
      </c>
      <c r="B3476" s="8" t="s">
        <v>6116</v>
      </c>
      <c r="C3476" s="8" t="s">
        <v>6117</v>
      </c>
      <c r="D3476" s="8" t="s">
        <v>6126</v>
      </c>
      <c r="E3476" s="8" t="s">
        <v>6127</v>
      </c>
      <c r="F3476" s="24">
        <v>0.28999999999999998</v>
      </c>
      <c r="G3476" s="24">
        <v>0</v>
      </c>
      <c r="H3476" s="25">
        <v>211.9511</v>
      </c>
      <c r="I3476" s="25">
        <v>13.8939</v>
      </c>
      <c r="J3476" s="15">
        <v>513</v>
      </c>
      <c r="K3476" s="15">
        <v>128</v>
      </c>
      <c r="L3476" s="13">
        <v>6.5600000000000006E-2</v>
      </c>
      <c r="M3476" s="7">
        <v>1.2315327899999999</v>
      </c>
      <c r="N3476" s="26">
        <v>0.85</v>
      </c>
      <c r="O3476" s="27" t="s">
        <v>22</v>
      </c>
      <c r="P3476" s="8">
        <v>0.3098031906</v>
      </c>
      <c r="Q3476" s="24">
        <v>0.28999999999999998</v>
      </c>
      <c r="R3476" t="str">
        <f>IF($Q3476*100&gt;=VLOOKUP($O3476,margin_ranges!$A$5:$C$10,2,FALSE),IF($Q3476*100&lt;=VLOOKUP($O3476,margin_ranges!$A$5:$C$10,3,FALSE)+10,"IN RANGE","ABOVE RANGE"),"BELOW RANGE")</f>
        <v>IN RANGE</v>
      </c>
      <c r="S3476">
        <f>MIN(VLOOKUP($O3476,margin_ranges!$A$5:$D$10,4,FALSE),$P3476*100)</f>
        <v>29.75</v>
      </c>
      <c r="T3476" s="29">
        <f>(1-$S3476/100)/(1-$F3476)-1</f>
        <v>-1.0563380281690127E-2</v>
      </c>
      <c r="U3476" s="19" t="str">
        <f>IF(ABS(IFERROR(T3476,0))&gt;0.05,INDEX(margin_ranges!$C$13:$C$16,MATCH($F3476*100,margin_ranges!$B$13:$B$16,1)),"")</f>
        <v/>
      </c>
      <c r="V3476" t="e">
        <f>MIN(VLOOKUP($U3476,margin_ranges!$A$5:$D$10,4,FALSE),$P3476*100)</f>
        <v>#N/A</v>
      </c>
      <c r="Y3476" s="29" t="e">
        <f t="shared" si="54"/>
        <v>#N/A</v>
      </c>
    </row>
    <row r="3477" spans="1:25" x14ac:dyDescent="0.3">
      <c r="A3477" s="8" t="s">
        <v>17</v>
      </c>
      <c r="B3477" s="8" t="s">
        <v>6116</v>
      </c>
      <c r="C3477" s="8" t="s">
        <v>6117</v>
      </c>
      <c r="D3477" s="8" t="s">
        <v>6136</v>
      </c>
      <c r="E3477" s="8" t="s">
        <v>6137</v>
      </c>
      <c r="F3477" s="24">
        <v>0.28999999999999998</v>
      </c>
      <c r="G3477" s="24">
        <v>0</v>
      </c>
      <c r="H3477" s="25">
        <v>291.68979999999999</v>
      </c>
      <c r="I3477" s="25">
        <v>11.5794</v>
      </c>
      <c r="J3477" s="15">
        <v>968</v>
      </c>
      <c r="K3477" s="15">
        <v>242</v>
      </c>
      <c r="L3477" s="13">
        <v>3.9699999999999999E-2</v>
      </c>
      <c r="M3477" s="7">
        <v>2.7872557200000001</v>
      </c>
      <c r="N3477" s="26">
        <v>1.89</v>
      </c>
      <c r="O3477" s="27" t="s">
        <v>22</v>
      </c>
      <c r="P3477" s="8">
        <v>0.32191367180000002</v>
      </c>
      <c r="Q3477" s="24">
        <v>0.28999999999999998</v>
      </c>
      <c r="R3477" t="str">
        <f>IF($Q3477*100&gt;=VLOOKUP($O3477,margin_ranges!$A$5:$C$10,2,FALSE),IF($Q3477*100&lt;=VLOOKUP($O3477,margin_ranges!$A$5:$C$10,3,FALSE)+10,"IN RANGE","ABOVE RANGE"),"BELOW RANGE")</f>
        <v>IN RANGE</v>
      </c>
      <c r="S3477">
        <f>MIN(VLOOKUP($O3477,margin_ranges!$A$5:$D$10,4,FALSE),$P3477*100)</f>
        <v>29.75</v>
      </c>
      <c r="T3477" s="29">
        <f>(1-$S3477/100)/(1-$F3477)-1</f>
        <v>-1.0563380281690127E-2</v>
      </c>
      <c r="U3477" s="19" t="str">
        <f>IF(ABS(IFERROR(T3477,0))&gt;0.05,INDEX(margin_ranges!$C$13:$C$16,MATCH($F3477*100,margin_ranges!$B$13:$B$16,1)),"")</f>
        <v/>
      </c>
      <c r="V3477" t="e">
        <f>MIN(VLOOKUP($U3477,margin_ranges!$A$5:$D$10,4,FALSE),$P3477*100)</f>
        <v>#N/A</v>
      </c>
      <c r="Y3477" s="29" t="e">
        <f t="shared" si="54"/>
        <v>#N/A</v>
      </c>
    </row>
    <row r="3478" spans="1:25" x14ac:dyDescent="0.3">
      <c r="A3478" s="8" t="s">
        <v>17</v>
      </c>
      <c r="B3478" s="8" t="s">
        <v>6116</v>
      </c>
      <c r="C3478" s="8" t="s">
        <v>6117</v>
      </c>
      <c r="D3478" s="8" t="s">
        <v>6138</v>
      </c>
      <c r="E3478" s="8" t="s">
        <v>6139</v>
      </c>
      <c r="F3478" s="24">
        <v>0.28999999999999998</v>
      </c>
      <c r="G3478" s="24">
        <v>0</v>
      </c>
      <c r="H3478" s="25">
        <v>173.4726</v>
      </c>
      <c r="I3478" s="25">
        <v>11.1966</v>
      </c>
      <c r="J3478" s="15">
        <v>558</v>
      </c>
      <c r="K3478" s="15">
        <v>140</v>
      </c>
      <c r="L3478" s="13">
        <v>6.4500000000000002E-2</v>
      </c>
      <c r="M3478" s="7">
        <v>1.66268756</v>
      </c>
      <c r="N3478" s="26">
        <v>1.1499999999999999</v>
      </c>
      <c r="O3478" s="27" t="s">
        <v>92</v>
      </c>
      <c r="P3478" s="8">
        <v>0.30834870640000001</v>
      </c>
      <c r="Q3478" s="24">
        <v>0.28999999999999998</v>
      </c>
      <c r="R3478" t="str">
        <f>IF($Q3478*100&gt;=VLOOKUP($O3478,margin_ranges!$A$5:$C$10,2,FALSE),IF($Q3478*100&lt;=VLOOKUP($O3478,margin_ranges!$A$5:$C$10,3,FALSE)+10,"IN RANGE","ABOVE RANGE"),"BELOW RANGE")</f>
        <v>IN RANGE</v>
      </c>
      <c r="S3478">
        <f>MIN(VLOOKUP($O3478,margin_ranges!$A$5:$D$10,4,FALSE),$P3478*100)</f>
        <v>29.75</v>
      </c>
      <c r="T3478" s="29">
        <f>(1-$S3478/100)/(1-$F3478)-1</f>
        <v>-1.0563380281690127E-2</v>
      </c>
      <c r="U3478" s="19" t="str">
        <f>IF(ABS(IFERROR(T3478,0))&gt;0.05,INDEX(margin_ranges!$C$13:$C$16,MATCH($F3478*100,margin_ranges!$B$13:$B$16,1)),"")</f>
        <v/>
      </c>
      <c r="V3478" t="e">
        <f>MIN(VLOOKUP($U3478,margin_ranges!$A$5:$D$10,4,FALSE),$P3478*100)</f>
        <v>#N/A</v>
      </c>
      <c r="Y3478" s="29" t="e">
        <f t="shared" si="54"/>
        <v>#N/A</v>
      </c>
    </row>
    <row r="3479" spans="1:25" x14ac:dyDescent="0.3">
      <c r="A3479" s="8" t="s">
        <v>17</v>
      </c>
      <c r="B3479" s="8" t="s">
        <v>6116</v>
      </c>
      <c r="C3479" s="8" t="s">
        <v>6117</v>
      </c>
      <c r="D3479" s="8" t="s">
        <v>6142</v>
      </c>
      <c r="E3479" s="8" t="s">
        <v>6143</v>
      </c>
      <c r="F3479" s="24">
        <v>0.28999999999999998</v>
      </c>
      <c r="G3479" s="24">
        <v>0</v>
      </c>
      <c r="H3479" s="25">
        <v>125.46599999999999</v>
      </c>
      <c r="I3479" s="25">
        <v>13.278700000000001</v>
      </c>
      <c r="J3479" s="15">
        <v>324</v>
      </c>
      <c r="K3479" s="15">
        <v>81</v>
      </c>
      <c r="L3479" s="13">
        <v>0.10580000000000001</v>
      </c>
      <c r="M3479" s="7">
        <v>0.81286915000000004</v>
      </c>
      <c r="N3479" s="26">
        <v>0.48</v>
      </c>
      <c r="O3479" s="27" t="s">
        <v>22</v>
      </c>
      <c r="P3479" s="8">
        <v>0.4094990537</v>
      </c>
      <c r="Q3479" s="24">
        <v>0.28999999999999998</v>
      </c>
      <c r="R3479" t="str">
        <f>IF($Q3479*100&gt;=VLOOKUP($O3479,margin_ranges!$A$5:$C$10,2,FALSE),IF($Q3479*100&lt;=VLOOKUP($O3479,margin_ranges!$A$5:$C$10,3,FALSE)+10,"IN RANGE","ABOVE RANGE"),"BELOW RANGE")</f>
        <v>IN RANGE</v>
      </c>
      <c r="S3479">
        <f>MIN(VLOOKUP($O3479,margin_ranges!$A$5:$D$10,4,FALSE),$P3479*100)</f>
        <v>29.75</v>
      </c>
      <c r="T3479" s="29">
        <f>(1-$S3479/100)/(1-$F3479)-1</f>
        <v>-1.0563380281690127E-2</v>
      </c>
      <c r="U3479" s="19" t="str">
        <f>IF(ABS(IFERROR(T3479,0))&gt;0.05,INDEX(margin_ranges!$C$13:$C$16,MATCH($F3479*100,margin_ranges!$B$13:$B$16,1)),"")</f>
        <v/>
      </c>
      <c r="V3479" t="e">
        <f>MIN(VLOOKUP($U3479,margin_ranges!$A$5:$D$10,4,FALSE),$P3479*100)</f>
        <v>#N/A</v>
      </c>
      <c r="Y3479" s="29" t="e">
        <f t="shared" si="54"/>
        <v>#N/A</v>
      </c>
    </row>
    <row r="3480" spans="1:25" x14ac:dyDescent="0.3">
      <c r="A3480" s="8" t="s">
        <v>17</v>
      </c>
      <c r="B3480" s="8" t="s">
        <v>6116</v>
      </c>
      <c r="C3480" s="8" t="s">
        <v>6117</v>
      </c>
      <c r="D3480" s="8" t="s">
        <v>6146</v>
      </c>
      <c r="E3480" s="8" t="s">
        <v>6147</v>
      </c>
      <c r="F3480" s="24">
        <v>0.28999999999999998</v>
      </c>
      <c r="G3480" s="24">
        <v>0</v>
      </c>
      <c r="H3480" s="25">
        <v>84.509900000000002</v>
      </c>
      <c r="I3480" s="25">
        <v>5.7508999999999997</v>
      </c>
      <c r="J3480" s="15">
        <v>143</v>
      </c>
      <c r="K3480" s="15">
        <v>36</v>
      </c>
      <c r="L3480" s="13">
        <v>6.8000000000000005E-2</v>
      </c>
      <c r="M3480" s="7">
        <v>0.83045011999999996</v>
      </c>
      <c r="N3480" s="26">
        <v>0.48</v>
      </c>
      <c r="O3480" s="27" t="s">
        <v>22</v>
      </c>
      <c r="P3480" s="8">
        <v>0.4220002034</v>
      </c>
      <c r="Q3480" s="24">
        <v>0.28999999999999998</v>
      </c>
      <c r="R3480" t="str">
        <f>IF($Q3480*100&gt;=VLOOKUP($O3480,margin_ranges!$A$5:$C$10,2,FALSE),IF($Q3480*100&lt;=VLOOKUP($O3480,margin_ranges!$A$5:$C$10,3,FALSE)+10,"IN RANGE","ABOVE RANGE"),"BELOW RANGE")</f>
        <v>IN RANGE</v>
      </c>
      <c r="S3480">
        <f>MIN(VLOOKUP($O3480,margin_ranges!$A$5:$D$10,4,FALSE),$P3480*100)</f>
        <v>29.75</v>
      </c>
      <c r="T3480" s="29">
        <f>(1-$S3480/100)/(1-$F3480)-1</f>
        <v>-1.0563380281690127E-2</v>
      </c>
      <c r="U3480" s="19" t="str">
        <f>IF(ABS(IFERROR(T3480,0))&gt;0.05,INDEX(margin_ranges!$C$13:$C$16,MATCH($F3480*100,margin_ranges!$B$13:$B$16,1)),"")</f>
        <v/>
      </c>
      <c r="V3480" t="e">
        <f>MIN(VLOOKUP($U3480,margin_ranges!$A$5:$D$10,4,FALSE),$P3480*100)</f>
        <v>#N/A</v>
      </c>
      <c r="Y3480" s="29" t="e">
        <f t="shared" si="54"/>
        <v>#N/A</v>
      </c>
    </row>
    <row r="3481" spans="1:25" x14ac:dyDescent="0.3">
      <c r="A3481" s="8" t="s">
        <v>17</v>
      </c>
      <c r="B3481" s="8" t="s">
        <v>6116</v>
      </c>
      <c r="C3481" s="8" t="s">
        <v>6117</v>
      </c>
      <c r="D3481" s="8" t="s">
        <v>6148</v>
      </c>
      <c r="E3481" s="8" t="s">
        <v>6149</v>
      </c>
      <c r="F3481" s="24">
        <v>0.28999999999999998</v>
      </c>
      <c r="G3481" s="24">
        <v>0</v>
      </c>
      <c r="H3481" s="25">
        <v>95.043499999999995</v>
      </c>
      <c r="I3481" s="25">
        <v>4.4093999999999998</v>
      </c>
      <c r="J3481" s="15">
        <v>162</v>
      </c>
      <c r="K3481" s="15">
        <v>40</v>
      </c>
      <c r="L3481" s="13">
        <v>4.6399999999999997E-2</v>
      </c>
      <c r="M3481" s="7">
        <v>1.22297674</v>
      </c>
      <c r="N3481" s="26">
        <v>0.85</v>
      </c>
      <c r="O3481" s="27" t="s">
        <v>22</v>
      </c>
      <c r="P3481" s="8">
        <v>0.30497451549999999</v>
      </c>
      <c r="Q3481" s="24">
        <v>0.28999999999999998</v>
      </c>
      <c r="R3481" t="str">
        <f>IF($Q3481*100&gt;=VLOOKUP($O3481,margin_ranges!$A$5:$C$10,2,FALSE),IF($Q3481*100&lt;=VLOOKUP($O3481,margin_ranges!$A$5:$C$10,3,FALSE)+10,"IN RANGE","ABOVE RANGE"),"BELOW RANGE")</f>
        <v>IN RANGE</v>
      </c>
      <c r="S3481">
        <f>MIN(VLOOKUP($O3481,margin_ranges!$A$5:$D$10,4,FALSE),$P3481*100)</f>
        <v>29.75</v>
      </c>
      <c r="T3481" s="29">
        <f>(1-$S3481/100)/(1-$F3481)-1</f>
        <v>-1.0563380281690127E-2</v>
      </c>
      <c r="U3481" s="19" t="str">
        <f>IF(ABS(IFERROR(T3481,0))&gt;0.05,INDEX(margin_ranges!$C$13:$C$16,MATCH($F3481*100,margin_ranges!$B$13:$B$16,1)),"")</f>
        <v/>
      </c>
      <c r="V3481" t="e">
        <f>MIN(VLOOKUP($U3481,margin_ranges!$A$5:$D$10,4,FALSE),$P3481*100)</f>
        <v>#N/A</v>
      </c>
      <c r="Y3481" s="29" t="e">
        <f t="shared" si="54"/>
        <v>#N/A</v>
      </c>
    </row>
    <row r="3482" spans="1:25" x14ac:dyDescent="0.3">
      <c r="A3482" s="8" t="s">
        <v>17</v>
      </c>
      <c r="B3482" s="8" t="s">
        <v>6116</v>
      </c>
      <c r="C3482" s="8" t="s">
        <v>6117</v>
      </c>
      <c r="D3482" s="8" t="s">
        <v>6150</v>
      </c>
      <c r="E3482" s="8" t="s">
        <v>6151</v>
      </c>
      <c r="F3482" s="24">
        <v>0.28999999999999998</v>
      </c>
      <c r="G3482" s="24">
        <v>0</v>
      </c>
      <c r="H3482" s="25">
        <v>415.21230000000003</v>
      </c>
      <c r="I3482" s="25">
        <v>26.485499999999998</v>
      </c>
      <c r="J3482" s="15">
        <v>1417</v>
      </c>
      <c r="K3482" s="15">
        <v>354</v>
      </c>
      <c r="L3482" s="13">
        <v>6.3799999999999996E-2</v>
      </c>
      <c r="M3482" s="7">
        <v>1.7835117300000001</v>
      </c>
      <c r="N3482" s="26">
        <v>1.1499999999999999</v>
      </c>
      <c r="O3482" s="27" t="s">
        <v>92</v>
      </c>
      <c r="P3482" s="8">
        <v>0.35520469040000002</v>
      </c>
      <c r="Q3482" s="24">
        <v>0.28999999999999998</v>
      </c>
      <c r="R3482" t="str">
        <f>IF($Q3482*100&gt;=VLOOKUP($O3482,margin_ranges!$A$5:$C$10,2,FALSE),IF($Q3482*100&lt;=VLOOKUP($O3482,margin_ranges!$A$5:$C$10,3,FALSE)+10,"IN RANGE","ABOVE RANGE"),"BELOW RANGE")</f>
        <v>IN RANGE</v>
      </c>
      <c r="S3482">
        <f>MIN(VLOOKUP($O3482,margin_ranges!$A$5:$D$10,4,FALSE),$P3482*100)</f>
        <v>29.75</v>
      </c>
      <c r="T3482" s="29">
        <f>(1-$S3482/100)/(1-$F3482)-1</f>
        <v>-1.0563380281690127E-2</v>
      </c>
      <c r="U3482" s="19" t="str">
        <f>IF(ABS(IFERROR(T3482,0))&gt;0.05,INDEX(margin_ranges!$C$13:$C$16,MATCH($F3482*100,margin_ranges!$B$13:$B$16,1)),"")</f>
        <v/>
      </c>
      <c r="V3482" t="e">
        <f>MIN(VLOOKUP($U3482,margin_ranges!$A$5:$D$10,4,FALSE),$P3482*100)</f>
        <v>#N/A</v>
      </c>
      <c r="Y3482" s="29" t="e">
        <f t="shared" si="54"/>
        <v>#N/A</v>
      </c>
    </row>
    <row r="3483" spans="1:25" x14ac:dyDescent="0.3">
      <c r="A3483" s="8" t="s">
        <v>35</v>
      </c>
      <c r="B3483" s="8" t="s">
        <v>6152</v>
      </c>
      <c r="C3483" s="8" t="s">
        <v>34</v>
      </c>
      <c r="D3483" s="8" t="s">
        <v>34</v>
      </c>
      <c r="E3483" s="8"/>
      <c r="F3483" s="24">
        <v>0.32671729484441098</v>
      </c>
      <c r="G3483" s="24">
        <v>1</v>
      </c>
      <c r="H3483" s="25">
        <v>1248.4094</v>
      </c>
      <c r="I3483" s="25">
        <v>126.1502</v>
      </c>
      <c r="J3483" s="15">
        <v>3576</v>
      </c>
      <c r="K3483" s="15">
        <v>1166</v>
      </c>
      <c r="L3483" s="13">
        <v>0.10100000000000001</v>
      </c>
      <c r="M3483" s="7">
        <v>0.94481238999999995</v>
      </c>
      <c r="N3483" s="26">
        <v>0.561195</v>
      </c>
      <c r="O3483" s="27"/>
      <c r="P3483" s="8">
        <v>0.40602493709999998</v>
      </c>
      <c r="Q3483" s="24">
        <v>0.32669999999999999</v>
      </c>
      <c r="R3483" t="e">
        <f>IF($Q3483*100&gt;=VLOOKUP($O3483,margin_ranges!$A$5:$C$10,2,FALSE),IF($Q3483*100&lt;=VLOOKUP($O3483,margin_ranges!$A$5:$C$10,3,FALSE)+10,"IN RANGE","ABOVE RANGE"),"BELOW RANGE")</f>
        <v>#N/A</v>
      </c>
      <c r="S3483" t="e">
        <f>MIN(VLOOKUP($O3483,margin_ranges!$A$5:$D$10,4,FALSE),$P3483*100)</f>
        <v>#N/A</v>
      </c>
      <c r="T3483" s="29" t="e">
        <f>(1-$S3483/100)/(1-$F3483)-1</f>
        <v>#N/A</v>
      </c>
      <c r="U3483" s="19" t="str">
        <f>IF(ABS(IFERROR(T3483,0))&gt;0.05,INDEX(margin_ranges!$C$13:$C$16,MATCH($F3483*100,margin_ranges!$B$13:$B$16,1)),"")</f>
        <v/>
      </c>
      <c r="V3483" t="e">
        <f>MIN(VLOOKUP($U3483,margin_ranges!$A$5:$D$10,4,FALSE),$P3483*100)</f>
        <v>#N/A</v>
      </c>
      <c r="Y3483" s="29" t="e">
        <f t="shared" si="54"/>
        <v>#N/A</v>
      </c>
    </row>
    <row r="3484" spans="1:25" x14ac:dyDescent="0.3">
      <c r="A3484" s="8" t="s">
        <v>33</v>
      </c>
      <c r="B3484" s="8" t="s">
        <v>6152</v>
      </c>
      <c r="C3484" s="8" t="s">
        <v>6153</v>
      </c>
      <c r="D3484" s="8" t="s">
        <v>34</v>
      </c>
      <c r="E3484" s="8"/>
      <c r="F3484" s="24">
        <v>0.32671729484441098</v>
      </c>
      <c r="G3484" s="24">
        <v>1</v>
      </c>
      <c r="H3484" s="25">
        <v>1248.4094</v>
      </c>
      <c r="I3484" s="25">
        <v>126.1502</v>
      </c>
      <c r="J3484" s="15">
        <v>3576</v>
      </c>
      <c r="K3484" s="15">
        <v>1166</v>
      </c>
      <c r="L3484" s="13">
        <v>0.10100000000000001</v>
      </c>
      <c r="M3484" s="7">
        <v>0.94481238999999995</v>
      </c>
      <c r="N3484" s="26">
        <v>0.561195</v>
      </c>
      <c r="O3484" s="27"/>
      <c r="P3484" s="8">
        <v>0.40602493709999998</v>
      </c>
      <c r="Q3484" s="24">
        <v>0.32669999999999999</v>
      </c>
      <c r="R3484" t="e">
        <f>IF($Q3484*100&gt;=VLOOKUP($O3484,margin_ranges!$A$5:$C$10,2,FALSE),IF($Q3484*100&lt;=VLOOKUP($O3484,margin_ranges!$A$5:$C$10,3,FALSE)+10,"IN RANGE","ABOVE RANGE"),"BELOW RANGE")</f>
        <v>#N/A</v>
      </c>
      <c r="S3484" t="e">
        <f>MIN(VLOOKUP($O3484,margin_ranges!$A$5:$D$10,4,FALSE),$P3484*100)</f>
        <v>#N/A</v>
      </c>
      <c r="T3484" s="29" t="e">
        <f>(1-$S3484/100)/(1-$F3484)-1</f>
        <v>#N/A</v>
      </c>
      <c r="U3484" s="19" t="str">
        <f>IF(ABS(IFERROR(T3484,0))&gt;0.05,INDEX(margin_ranges!$C$13:$C$16,MATCH($F3484*100,margin_ranges!$B$13:$B$16,1)),"")</f>
        <v/>
      </c>
      <c r="V3484" t="e">
        <f>MIN(VLOOKUP($U3484,margin_ranges!$A$5:$D$10,4,FALSE),$P3484*100)</f>
        <v>#N/A</v>
      </c>
      <c r="Y3484" s="29" t="e">
        <f t="shared" si="54"/>
        <v>#N/A</v>
      </c>
    </row>
    <row r="3485" spans="1:25" x14ac:dyDescent="0.3">
      <c r="A3485" s="8" t="s">
        <v>17</v>
      </c>
      <c r="B3485" s="8" t="s">
        <v>6152</v>
      </c>
      <c r="C3485" s="8" t="s">
        <v>6153</v>
      </c>
      <c r="D3485" s="8" t="s">
        <v>6156</v>
      </c>
      <c r="E3485" s="8" t="s">
        <v>6157</v>
      </c>
      <c r="F3485" s="24">
        <v>0.4</v>
      </c>
      <c r="G3485" s="24">
        <v>1</v>
      </c>
      <c r="H3485" s="25">
        <v>185.23990000000001</v>
      </c>
      <c r="I3485" s="25">
        <v>31.4849</v>
      </c>
      <c r="J3485" s="15">
        <v>657</v>
      </c>
      <c r="K3485" s="15">
        <v>263</v>
      </c>
      <c r="L3485" s="13">
        <v>0.17</v>
      </c>
      <c r="M3485" s="7">
        <v>0.69541821000000004</v>
      </c>
      <c r="N3485" s="26">
        <v>0.38</v>
      </c>
      <c r="O3485" s="27" t="s">
        <v>92</v>
      </c>
      <c r="P3485" s="8">
        <v>0.45356621819999998</v>
      </c>
      <c r="Q3485" s="24">
        <v>0.4</v>
      </c>
      <c r="R3485" t="str">
        <f>IF($Q3485*100&gt;=VLOOKUP($O3485,margin_ranges!$A$5:$C$10,2,FALSE),IF($Q3485*100&lt;=VLOOKUP($O3485,margin_ranges!$A$5:$C$10,3,FALSE)+10,"IN RANGE","ABOVE RANGE"),"BELOW RANGE")</f>
        <v>IN RANGE</v>
      </c>
      <c r="S3485">
        <f>MIN(VLOOKUP($O3485,margin_ranges!$A$5:$D$10,4,FALSE),$P3485*100)</f>
        <v>29.75</v>
      </c>
      <c r="T3485" s="29">
        <f>(1-$S3485/100)/(1-$F3485)-1</f>
        <v>0.17083333333333339</v>
      </c>
      <c r="U3485" s="19" t="str">
        <f>IF(ABS(IFERROR(T3485,0))&gt;0.05,INDEX(margin_ranges!$C$13:$C$16,MATCH($F3485*100,margin_ranges!$B$13:$B$16,1)),"")</f>
        <v>Margin Over Fill (Type C)</v>
      </c>
      <c r="V3485">
        <f>MIN(VLOOKUP($U3485,margin_ranges!$A$5:$D$10,4,FALSE),$P3485*100)</f>
        <v>43</v>
      </c>
      <c r="Y3485" s="29">
        <f t="shared" si="54"/>
        <v>-4.9999999999999822E-2</v>
      </c>
    </row>
    <row r="3486" spans="1:25" x14ac:dyDescent="0.3">
      <c r="A3486" s="8" t="s">
        <v>17</v>
      </c>
      <c r="B3486" s="8" t="s">
        <v>6152</v>
      </c>
      <c r="C3486" s="8" t="s">
        <v>6153</v>
      </c>
      <c r="D3486" s="8" t="s">
        <v>6160</v>
      </c>
      <c r="E3486" s="8" t="s">
        <v>6161</v>
      </c>
      <c r="F3486" s="24">
        <v>0.3</v>
      </c>
      <c r="G3486" s="24">
        <v>1</v>
      </c>
      <c r="H3486" s="25">
        <v>449.90300000000002</v>
      </c>
      <c r="I3486" s="25">
        <v>74.256600000000006</v>
      </c>
      <c r="J3486" s="15">
        <v>1563</v>
      </c>
      <c r="K3486" s="15">
        <v>469</v>
      </c>
      <c r="L3486" s="13">
        <v>0.1651</v>
      </c>
      <c r="M3486" s="7">
        <v>0.70174155000000005</v>
      </c>
      <c r="N3486" s="26">
        <v>0.38</v>
      </c>
      <c r="O3486" s="27" t="s">
        <v>92</v>
      </c>
      <c r="P3486" s="8">
        <v>0.45849009270000002</v>
      </c>
      <c r="Q3486" s="24">
        <v>0.3</v>
      </c>
      <c r="R3486" t="str">
        <f>IF($Q3486*100&gt;=VLOOKUP($O3486,margin_ranges!$A$5:$C$10,2,FALSE),IF($Q3486*100&lt;=VLOOKUP($O3486,margin_ranges!$A$5:$C$10,3,FALSE)+10,"IN RANGE","ABOVE RANGE"),"BELOW RANGE")</f>
        <v>IN RANGE</v>
      </c>
      <c r="S3486">
        <f>MIN(VLOOKUP($O3486,margin_ranges!$A$5:$D$10,4,FALSE),$P3486*100)</f>
        <v>29.75</v>
      </c>
      <c r="T3486" s="29">
        <f>(1-$S3486/100)/(1-$F3486)-1</f>
        <v>3.5714285714285587E-3</v>
      </c>
      <c r="U3486" s="19" t="str">
        <f>IF(ABS(IFERROR(T3486,0))&gt;0.05,INDEX(margin_ranges!$C$13:$C$16,MATCH($F3486*100,margin_ranges!$B$13:$B$16,1)),"")</f>
        <v/>
      </c>
      <c r="V3486" t="e">
        <f>MIN(VLOOKUP($U3486,margin_ranges!$A$5:$D$10,4,FALSE),$P3486*100)</f>
        <v>#N/A</v>
      </c>
      <c r="Y3486" s="29" t="e">
        <f t="shared" si="54"/>
        <v>#N/A</v>
      </c>
    </row>
    <row r="3487" spans="1:25" x14ac:dyDescent="0.3">
      <c r="A3487" s="8" t="s">
        <v>17</v>
      </c>
      <c r="B3487" s="8" t="s">
        <v>6152</v>
      </c>
      <c r="C3487" s="8" t="s">
        <v>6153</v>
      </c>
      <c r="D3487" s="8" t="s">
        <v>6158</v>
      </c>
      <c r="E3487" s="8" t="s">
        <v>6159</v>
      </c>
      <c r="F3487" s="24">
        <v>0.32460890889598898</v>
      </c>
      <c r="G3487" s="24">
        <v>1</v>
      </c>
      <c r="H3487" s="25">
        <v>437.73509999999999</v>
      </c>
      <c r="I3487" s="25">
        <v>14.651899999999999</v>
      </c>
      <c r="J3487" s="15">
        <v>976</v>
      </c>
      <c r="K3487" s="15">
        <v>314</v>
      </c>
      <c r="L3487" s="13">
        <v>3.3500000000000002E-2</v>
      </c>
      <c r="M3487" s="7">
        <v>2.2209354299999999</v>
      </c>
      <c r="N3487" s="26">
        <v>1.5</v>
      </c>
      <c r="O3487" s="27" t="s">
        <v>479</v>
      </c>
      <c r="P3487" s="8">
        <v>0.32460890889999999</v>
      </c>
      <c r="Q3487" s="24">
        <v>0.35</v>
      </c>
      <c r="R3487" t="str">
        <f>IF($Q3487*100&gt;=VLOOKUP($O3487,margin_ranges!$A$5:$C$10,2,FALSE),IF($Q3487*100&lt;=VLOOKUP($O3487,margin_ranges!$A$5:$C$10,3,FALSE)+10,"IN RANGE","ABOVE RANGE"),"BELOW RANGE")</f>
        <v>IN RANGE</v>
      </c>
      <c r="S3487">
        <f>MIN(VLOOKUP($O3487,margin_ranges!$A$5:$D$10,4,FALSE),$P3487*100)</f>
        <v>32.460890890000002</v>
      </c>
      <c r="T3487" s="29">
        <f>(1-$S3487/100)/(1-$F3487)-1</f>
        <v>-5.9388050033248874E-12</v>
      </c>
      <c r="U3487" s="19" t="str">
        <f>IF(ABS(IFERROR(T3487,0))&gt;0.05,INDEX(margin_ranges!$C$13:$C$16,MATCH($F3487*100,margin_ranges!$B$13:$B$16,1)),"")</f>
        <v/>
      </c>
      <c r="V3487" t="e">
        <f>MIN(VLOOKUP($U3487,margin_ranges!$A$5:$D$10,4,FALSE),$P3487*100)</f>
        <v>#N/A</v>
      </c>
      <c r="Y3487" s="29" t="e">
        <f t="shared" si="54"/>
        <v>#N/A</v>
      </c>
    </row>
    <row r="3488" spans="1:25" x14ac:dyDescent="0.3">
      <c r="A3488" s="8" t="s">
        <v>17</v>
      </c>
      <c r="B3488" s="8" t="s">
        <v>6152</v>
      </c>
      <c r="C3488" s="8" t="s">
        <v>6153</v>
      </c>
      <c r="D3488" s="8" t="s">
        <v>6154</v>
      </c>
      <c r="E3488" s="8" t="s">
        <v>6155</v>
      </c>
      <c r="F3488" s="24">
        <v>0.25</v>
      </c>
      <c r="G3488" s="24">
        <v>1</v>
      </c>
      <c r="H3488" s="25">
        <v>175.53139999999999</v>
      </c>
      <c r="I3488" s="25">
        <v>5.7568999999999999</v>
      </c>
      <c r="J3488" s="15">
        <v>379</v>
      </c>
      <c r="K3488" s="15">
        <v>120</v>
      </c>
      <c r="L3488" s="13">
        <v>3.2800000000000003E-2</v>
      </c>
      <c r="M3488" s="7">
        <v>2.1962231399999999</v>
      </c>
      <c r="N3488" s="26">
        <v>1.5</v>
      </c>
      <c r="O3488" s="27" t="s">
        <v>479</v>
      </c>
      <c r="P3488" s="8">
        <v>0.31700929</v>
      </c>
      <c r="Q3488" s="24">
        <v>0.25</v>
      </c>
      <c r="R3488" t="str">
        <f>IF($Q3488*100&gt;=VLOOKUP($O3488,margin_ranges!$A$5:$C$10,2,FALSE),IF($Q3488*100&lt;=VLOOKUP($O3488,margin_ranges!$A$5:$C$10,3,FALSE)+10,"IN RANGE","ABOVE RANGE"),"BELOW RANGE")</f>
        <v>BELOW RANGE</v>
      </c>
      <c r="S3488">
        <f>MIN(VLOOKUP($O3488,margin_ranges!$A$5:$D$10,4,FALSE),$P3488*100)</f>
        <v>31.700928999999999</v>
      </c>
      <c r="T3488" s="29">
        <f>(1-$S3488/100)/(1-$F3488)-1</f>
        <v>-8.9345719999999962E-2</v>
      </c>
      <c r="U3488" s="19" t="str">
        <f>IF(ABS(IFERROR(T3488,0))&gt;0.05,INDEX(margin_ranges!$C$13:$C$16,MATCH($F3488*100,margin_ranges!$B$13:$B$16,1)),"")</f>
        <v>Balanced (Type B)</v>
      </c>
      <c r="V3488">
        <f>MIN(VLOOKUP($U3488,margin_ranges!$A$5:$D$10,4,FALSE),$P3488*100)</f>
        <v>29.75</v>
      </c>
      <c r="Y3488" s="29">
        <f t="shared" si="54"/>
        <v>-6.3333333333333353E-2</v>
      </c>
    </row>
    <row r="3489" spans="1:25" x14ac:dyDescent="0.3">
      <c r="A3489" s="8" t="s">
        <v>35</v>
      </c>
      <c r="B3489" s="8" t="s">
        <v>6162</v>
      </c>
      <c r="C3489" s="8" t="s">
        <v>34</v>
      </c>
      <c r="D3489" s="8" t="s">
        <v>34</v>
      </c>
      <c r="E3489" s="8"/>
      <c r="F3489" s="24">
        <v>0.345376578405309</v>
      </c>
      <c r="G3489" s="24">
        <v>0.78804368000000002</v>
      </c>
      <c r="H3489" s="25">
        <v>18029.524399999998</v>
      </c>
      <c r="I3489" s="25">
        <v>354.31639999999999</v>
      </c>
      <c r="J3489" s="15">
        <v>8205</v>
      </c>
      <c r="K3489" s="15">
        <v>2604</v>
      </c>
      <c r="L3489" s="13">
        <v>1.9699999999999999E-2</v>
      </c>
      <c r="M3489" s="7">
        <v>0.77194222999999995</v>
      </c>
      <c r="N3489" s="26">
        <v>0.395177</v>
      </c>
      <c r="O3489" s="27"/>
      <c r="P3489" s="8">
        <v>0.48807438660000002</v>
      </c>
      <c r="Q3489" s="24">
        <v>0.34539999999999998</v>
      </c>
      <c r="R3489" t="e">
        <f>IF($Q3489*100&gt;=VLOOKUP($O3489,margin_ranges!$A$5:$C$10,2,FALSE),IF($Q3489*100&lt;=VLOOKUP($O3489,margin_ranges!$A$5:$C$10,3,FALSE)+10,"IN RANGE","ABOVE RANGE"),"BELOW RANGE")</f>
        <v>#N/A</v>
      </c>
      <c r="S3489" t="e">
        <f>MIN(VLOOKUP($O3489,margin_ranges!$A$5:$D$10,4,FALSE),$P3489*100)</f>
        <v>#N/A</v>
      </c>
      <c r="T3489" s="29" t="e">
        <f>(1-$S3489/100)/(1-$F3489)-1</f>
        <v>#N/A</v>
      </c>
      <c r="U3489" s="19" t="str">
        <f>IF(ABS(IFERROR(T3489,0))&gt;0.05,INDEX(margin_ranges!$C$13:$C$16,MATCH($F3489*100,margin_ranges!$B$13:$B$16,1)),"")</f>
        <v/>
      </c>
      <c r="V3489" t="e">
        <f>MIN(VLOOKUP($U3489,margin_ranges!$A$5:$D$10,4,FALSE),$P3489*100)</f>
        <v>#N/A</v>
      </c>
      <c r="Y3489" s="29" t="e">
        <f t="shared" si="54"/>
        <v>#N/A</v>
      </c>
    </row>
    <row r="3490" spans="1:25" x14ac:dyDescent="0.3">
      <c r="A3490" s="8" t="s">
        <v>33</v>
      </c>
      <c r="B3490" s="8" t="s">
        <v>6162</v>
      </c>
      <c r="C3490" s="8" t="s">
        <v>6163</v>
      </c>
      <c r="D3490" s="8" t="s">
        <v>34</v>
      </c>
      <c r="E3490" s="8"/>
      <c r="F3490" s="24">
        <v>0.345376578405309</v>
      </c>
      <c r="G3490" s="24">
        <v>0.78804368000000002</v>
      </c>
      <c r="H3490" s="25">
        <v>18029.524399999998</v>
      </c>
      <c r="I3490" s="25">
        <v>354.31639999999999</v>
      </c>
      <c r="J3490" s="15">
        <v>8205</v>
      </c>
      <c r="K3490" s="15">
        <v>2604</v>
      </c>
      <c r="L3490" s="13">
        <v>1.9699999999999999E-2</v>
      </c>
      <c r="M3490" s="7">
        <v>0.77194222999999995</v>
      </c>
      <c r="N3490" s="26">
        <v>0.395177</v>
      </c>
      <c r="O3490" s="27"/>
      <c r="P3490" s="8">
        <v>0.48807438660000002</v>
      </c>
      <c r="Q3490" s="24">
        <v>0.34539999999999998</v>
      </c>
      <c r="R3490" t="e">
        <f>IF($Q3490*100&gt;=VLOOKUP($O3490,margin_ranges!$A$5:$C$10,2,FALSE),IF($Q3490*100&lt;=VLOOKUP($O3490,margin_ranges!$A$5:$C$10,3,FALSE)+10,"IN RANGE","ABOVE RANGE"),"BELOW RANGE")</f>
        <v>#N/A</v>
      </c>
      <c r="S3490" t="e">
        <f>MIN(VLOOKUP($O3490,margin_ranges!$A$5:$D$10,4,FALSE),$P3490*100)</f>
        <v>#N/A</v>
      </c>
      <c r="T3490" s="29" t="e">
        <f>(1-$S3490/100)/(1-$F3490)-1</f>
        <v>#N/A</v>
      </c>
      <c r="U3490" s="19" t="str">
        <f>IF(ABS(IFERROR(T3490,0))&gt;0.05,INDEX(margin_ranges!$C$13:$C$16,MATCH($F3490*100,margin_ranges!$B$13:$B$16,1)),"")</f>
        <v/>
      </c>
      <c r="V3490" t="e">
        <f>MIN(VLOOKUP($U3490,margin_ranges!$A$5:$D$10,4,FALSE),$P3490*100)</f>
        <v>#N/A</v>
      </c>
      <c r="Y3490" s="29" t="e">
        <f t="shared" si="54"/>
        <v>#N/A</v>
      </c>
    </row>
    <row r="3491" spans="1:25" x14ac:dyDescent="0.3">
      <c r="A3491" s="8" t="s">
        <v>17</v>
      </c>
      <c r="B3491" s="8" t="s">
        <v>6162</v>
      </c>
      <c r="C3491" s="8" t="s">
        <v>6163</v>
      </c>
      <c r="D3491" s="8" t="s">
        <v>6170</v>
      </c>
      <c r="E3491" s="8" t="s">
        <v>6171</v>
      </c>
      <c r="F3491" s="24">
        <v>0.39</v>
      </c>
      <c r="G3491" s="24">
        <v>1</v>
      </c>
      <c r="H3491" s="25">
        <v>117.08410000000001</v>
      </c>
      <c r="I3491" s="25">
        <v>7.2987000000000002</v>
      </c>
      <c r="J3491" s="15">
        <v>225</v>
      </c>
      <c r="K3491" s="15">
        <v>81</v>
      </c>
      <c r="L3491" s="13">
        <v>6.2300000000000001E-2</v>
      </c>
      <c r="M3491" s="7">
        <v>1.02863909</v>
      </c>
      <c r="N3491" s="26">
        <v>0.5</v>
      </c>
      <c r="O3491" s="27" t="s">
        <v>22</v>
      </c>
      <c r="P3491" s="8">
        <v>0.51392086650000002</v>
      </c>
      <c r="Q3491" s="24">
        <v>0.39</v>
      </c>
      <c r="R3491" t="str">
        <f>IF($Q3491*100&gt;=VLOOKUP($O3491,margin_ranges!$A$5:$C$10,2,FALSE),IF($Q3491*100&lt;=VLOOKUP($O3491,margin_ranges!$A$5:$C$10,3,FALSE)+10,"IN RANGE","ABOVE RANGE"),"BELOW RANGE")</f>
        <v>IN RANGE</v>
      </c>
      <c r="S3491">
        <f>MIN(VLOOKUP($O3491,margin_ranges!$A$5:$D$10,4,FALSE),$P3491*100)</f>
        <v>29.75</v>
      </c>
      <c r="T3491" s="29">
        <f>(1-$S3491/100)/(1-$F3491)-1</f>
        <v>0.15163934426229519</v>
      </c>
      <c r="U3491" s="19" t="str">
        <f>IF(ABS(IFERROR(T3491,0))&gt;0.05,INDEX(margin_ranges!$C$13:$C$16,MATCH($F3491*100,margin_ranges!$B$13:$B$16,1)),"")</f>
        <v>Margin Over Fill (Type C)</v>
      </c>
      <c r="V3491">
        <f>MIN(VLOOKUP($U3491,margin_ranges!$A$5:$D$10,4,FALSE),$P3491*100)</f>
        <v>43</v>
      </c>
      <c r="Y3491" s="29">
        <f t="shared" si="54"/>
        <v>-6.5573770491803129E-2</v>
      </c>
    </row>
    <row r="3492" spans="1:25" x14ac:dyDescent="0.3">
      <c r="A3492" s="8" t="s">
        <v>17</v>
      </c>
      <c r="B3492" s="8" t="s">
        <v>6162</v>
      </c>
      <c r="C3492" s="8" t="s">
        <v>6163</v>
      </c>
      <c r="D3492" s="8" t="s">
        <v>6214</v>
      </c>
      <c r="E3492" s="8" t="s">
        <v>6215</v>
      </c>
      <c r="F3492" s="24">
        <v>0.39</v>
      </c>
      <c r="G3492" s="24">
        <v>1</v>
      </c>
      <c r="H3492" s="25">
        <v>286.27210000000002</v>
      </c>
      <c r="I3492" s="25">
        <v>21.075600000000001</v>
      </c>
      <c r="J3492" s="15">
        <v>628</v>
      </c>
      <c r="K3492" s="15">
        <v>224</v>
      </c>
      <c r="L3492" s="13">
        <v>7.3599999999999999E-2</v>
      </c>
      <c r="M3492" s="7">
        <v>0.99399711000000002</v>
      </c>
      <c r="N3492" s="26">
        <v>0.5</v>
      </c>
      <c r="O3492" s="27" t="s">
        <v>22</v>
      </c>
      <c r="P3492" s="8">
        <v>0.49698043009999998</v>
      </c>
      <c r="Q3492" s="24">
        <v>0.39</v>
      </c>
      <c r="R3492" t="str">
        <f>IF($Q3492*100&gt;=VLOOKUP($O3492,margin_ranges!$A$5:$C$10,2,FALSE),IF($Q3492*100&lt;=VLOOKUP($O3492,margin_ranges!$A$5:$C$10,3,FALSE)+10,"IN RANGE","ABOVE RANGE"),"BELOW RANGE")</f>
        <v>IN RANGE</v>
      </c>
      <c r="S3492">
        <f>MIN(VLOOKUP($O3492,margin_ranges!$A$5:$D$10,4,FALSE),$P3492*100)</f>
        <v>29.75</v>
      </c>
      <c r="T3492" s="29">
        <f>(1-$S3492/100)/(1-$F3492)-1</f>
        <v>0.15163934426229519</v>
      </c>
      <c r="U3492" s="19" t="str">
        <f>IF(ABS(IFERROR(T3492,0))&gt;0.05,INDEX(margin_ranges!$C$13:$C$16,MATCH($F3492*100,margin_ranges!$B$13:$B$16,1)),"")</f>
        <v>Margin Over Fill (Type C)</v>
      </c>
      <c r="V3492">
        <f>MIN(VLOOKUP($U3492,margin_ranges!$A$5:$D$10,4,FALSE),$P3492*100)</f>
        <v>43</v>
      </c>
      <c r="Y3492" s="29">
        <f t="shared" si="54"/>
        <v>-6.5573770491803129E-2</v>
      </c>
    </row>
    <row r="3493" spans="1:25" x14ac:dyDescent="0.3">
      <c r="A3493" s="8" t="s">
        <v>17</v>
      </c>
      <c r="B3493" s="8" t="s">
        <v>6162</v>
      </c>
      <c r="C3493" s="8" t="s">
        <v>6163</v>
      </c>
      <c r="D3493" s="8" t="s">
        <v>6232</v>
      </c>
      <c r="E3493" s="8" t="s">
        <v>6233</v>
      </c>
      <c r="F3493" s="24">
        <v>0.39</v>
      </c>
      <c r="G3493" s="24">
        <v>1</v>
      </c>
      <c r="H3493" s="25">
        <v>309.2867</v>
      </c>
      <c r="I3493" s="25">
        <v>44.267600000000002</v>
      </c>
      <c r="J3493" s="15">
        <v>1195</v>
      </c>
      <c r="K3493" s="15">
        <v>428</v>
      </c>
      <c r="L3493" s="13">
        <v>0.1431</v>
      </c>
      <c r="M3493" s="7">
        <v>0.89979103999999999</v>
      </c>
      <c r="N3493" s="26">
        <v>0.5</v>
      </c>
      <c r="O3493" s="27" t="s">
        <v>22</v>
      </c>
      <c r="P3493" s="8">
        <v>0.4443154292</v>
      </c>
      <c r="Q3493" s="24">
        <v>0.39</v>
      </c>
      <c r="R3493" t="str">
        <f>IF($Q3493*100&gt;=VLOOKUP($O3493,margin_ranges!$A$5:$C$10,2,FALSE),IF($Q3493*100&lt;=VLOOKUP($O3493,margin_ranges!$A$5:$C$10,3,FALSE)+10,"IN RANGE","ABOVE RANGE"),"BELOW RANGE")</f>
        <v>IN RANGE</v>
      </c>
      <c r="S3493">
        <f>MIN(VLOOKUP($O3493,margin_ranges!$A$5:$D$10,4,FALSE),$P3493*100)</f>
        <v>29.75</v>
      </c>
      <c r="T3493" s="29">
        <f>(1-$S3493/100)/(1-$F3493)-1</f>
        <v>0.15163934426229519</v>
      </c>
      <c r="U3493" s="19" t="str">
        <f>IF(ABS(IFERROR(T3493,0))&gt;0.05,INDEX(margin_ranges!$C$13:$C$16,MATCH($F3493*100,margin_ranges!$B$13:$B$16,1)),"")</f>
        <v>Margin Over Fill (Type C)</v>
      </c>
      <c r="V3493">
        <f>MIN(VLOOKUP($U3493,margin_ranges!$A$5:$D$10,4,FALSE),$P3493*100)</f>
        <v>43</v>
      </c>
      <c r="Y3493" s="29">
        <f t="shared" si="54"/>
        <v>-6.5573770491803129E-2</v>
      </c>
    </row>
    <row r="3494" spans="1:25" x14ac:dyDescent="0.3">
      <c r="A3494" s="8" t="s">
        <v>17</v>
      </c>
      <c r="B3494" s="8" t="s">
        <v>6162</v>
      </c>
      <c r="C3494" s="8" t="s">
        <v>6163</v>
      </c>
      <c r="D3494" s="8" t="s">
        <v>6252</v>
      </c>
      <c r="E3494" s="8" t="s">
        <v>6253</v>
      </c>
      <c r="F3494" s="24">
        <v>0.39</v>
      </c>
      <c r="G3494" s="24">
        <v>1</v>
      </c>
      <c r="H3494" s="25">
        <v>188.1679</v>
      </c>
      <c r="I3494" s="25">
        <v>8.8963999999999999</v>
      </c>
      <c r="J3494" s="15">
        <v>265</v>
      </c>
      <c r="K3494" s="15">
        <v>94</v>
      </c>
      <c r="L3494" s="13">
        <v>4.7300000000000002E-2</v>
      </c>
      <c r="M3494" s="7">
        <v>0.99132878000000002</v>
      </c>
      <c r="N3494" s="26">
        <v>0.5</v>
      </c>
      <c r="O3494" s="27" t="s">
        <v>22</v>
      </c>
      <c r="P3494" s="8">
        <v>0.49562646799999999</v>
      </c>
      <c r="Q3494" s="24">
        <v>0.39</v>
      </c>
      <c r="R3494" t="str">
        <f>IF($Q3494*100&gt;=VLOOKUP($O3494,margin_ranges!$A$5:$C$10,2,FALSE),IF($Q3494*100&lt;=VLOOKUP($O3494,margin_ranges!$A$5:$C$10,3,FALSE)+10,"IN RANGE","ABOVE RANGE"),"BELOW RANGE")</f>
        <v>IN RANGE</v>
      </c>
      <c r="S3494">
        <f>MIN(VLOOKUP($O3494,margin_ranges!$A$5:$D$10,4,FALSE),$P3494*100)</f>
        <v>29.75</v>
      </c>
      <c r="T3494" s="29">
        <f>(1-$S3494/100)/(1-$F3494)-1</f>
        <v>0.15163934426229519</v>
      </c>
      <c r="U3494" s="19" t="str">
        <f>IF(ABS(IFERROR(T3494,0))&gt;0.05,INDEX(margin_ranges!$C$13:$C$16,MATCH($F3494*100,margin_ranges!$B$13:$B$16,1)),"")</f>
        <v>Margin Over Fill (Type C)</v>
      </c>
      <c r="V3494">
        <f>MIN(VLOOKUP($U3494,margin_ranges!$A$5:$D$10,4,FALSE),$P3494*100)</f>
        <v>43</v>
      </c>
      <c r="Y3494" s="29">
        <f t="shared" si="54"/>
        <v>-6.5573770491803129E-2</v>
      </c>
    </row>
    <row r="3495" spans="1:25" x14ac:dyDescent="0.3">
      <c r="A3495" s="8" t="s">
        <v>17</v>
      </c>
      <c r="B3495" s="8" t="s">
        <v>6162</v>
      </c>
      <c r="C3495" s="8" t="s">
        <v>6163</v>
      </c>
      <c r="D3495" s="8" t="s">
        <v>6172</v>
      </c>
      <c r="E3495" s="8" t="s">
        <v>6173</v>
      </c>
      <c r="F3495" s="24">
        <v>0.34</v>
      </c>
      <c r="G3495" s="24">
        <v>0</v>
      </c>
      <c r="H3495" s="25">
        <v>270.06889999999999</v>
      </c>
      <c r="I3495" s="25">
        <v>2.4369999999999998</v>
      </c>
      <c r="J3495" s="15">
        <v>30</v>
      </c>
      <c r="K3495" s="15">
        <v>9</v>
      </c>
      <c r="L3495" s="13">
        <v>8.9999999999999993E-3</v>
      </c>
      <c r="M3495" s="7">
        <v>0.41291987000000002</v>
      </c>
      <c r="N3495" s="26">
        <v>0.2</v>
      </c>
      <c r="O3495" s="27" t="s">
        <v>22</v>
      </c>
      <c r="P3495" s="8">
        <v>0.51564452019999996</v>
      </c>
      <c r="Q3495" s="24">
        <v>0.34</v>
      </c>
      <c r="R3495" t="str">
        <f>IF($Q3495*100&gt;=VLOOKUP($O3495,margin_ranges!$A$5:$C$10,2,FALSE),IF($Q3495*100&lt;=VLOOKUP($O3495,margin_ranges!$A$5:$C$10,3,FALSE)+10,"IN RANGE","ABOVE RANGE"),"BELOW RANGE")</f>
        <v>IN RANGE</v>
      </c>
      <c r="S3495">
        <f>MIN(VLOOKUP($O3495,margin_ranges!$A$5:$D$10,4,FALSE),$P3495*100)</f>
        <v>29.75</v>
      </c>
      <c r="T3495" s="29">
        <f>(1-$S3495/100)/(1-$F3495)-1</f>
        <v>6.4393939393939448E-2</v>
      </c>
      <c r="U3495" s="19" t="str">
        <f>IF(ABS(IFERROR(T3495,0))&gt;0.05,INDEX(margin_ranges!$C$13:$C$16,MATCH($F3495*100,margin_ranges!$B$13:$B$16,1)),"")</f>
        <v>Balanced (Type B)</v>
      </c>
      <c r="V3495">
        <f>MIN(VLOOKUP($U3495,margin_ranges!$A$5:$D$10,4,FALSE),$P3495*100)</f>
        <v>29.75</v>
      </c>
      <c r="Y3495" s="29">
        <f t="shared" si="54"/>
        <v>6.4393939393939448E-2</v>
      </c>
    </row>
    <row r="3496" spans="1:25" x14ac:dyDescent="0.3">
      <c r="A3496" s="8" t="s">
        <v>17</v>
      </c>
      <c r="B3496" s="8" t="s">
        <v>6162</v>
      </c>
      <c r="C3496" s="8" t="s">
        <v>6163</v>
      </c>
      <c r="D3496" s="8" t="s">
        <v>6178</v>
      </c>
      <c r="E3496" s="8" t="s">
        <v>6179</v>
      </c>
      <c r="F3496" s="24">
        <v>0.34</v>
      </c>
      <c r="G3496" s="24">
        <v>0</v>
      </c>
      <c r="H3496" s="25">
        <v>4.2563000000000004</v>
      </c>
      <c r="I3496" s="25">
        <v>0.439</v>
      </c>
      <c r="J3496" s="15">
        <v>12</v>
      </c>
      <c r="K3496" s="15">
        <v>4</v>
      </c>
      <c r="L3496" s="13">
        <v>0.1031</v>
      </c>
      <c r="M3496" s="7">
        <v>0.94292222999999997</v>
      </c>
      <c r="N3496" s="26">
        <v>0.5</v>
      </c>
      <c r="O3496" s="27" t="s">
        <v>22</v>
      </c>
      <c r="P3496" s="8">
        <v>0.46973357259999998</v>
      </c>
      <c r="Q3496" s="24">
        <v>0.34</v>
      </c>
      <c r="R3496" t="str">
        <f>IF($Q3496*100&gt;=VLOOKUP($O3496,margin_ranges!$A$5:$C$10,2,FALSE),IF($Q3496*100&lt;=VLOOKUP($O3496,margin_ranges!$A$5:$C$10,3,FALSE)+10,"IN RANGE","ABOVE RANGE"),"BELOW RANGE")</f>
        <v>IN RANGE</v>
      </c>
      <c r="S3496">
        <f>MIN(VLOOKUP($O3496,margin_ranges!$A$5:$D$10,4,FALSE),$P3496*100)</f>
        <v>29.75</v>
      </c>
      <c r="T3496" s="29">
        <f>(1-$S3496/100)/(1-$F3496)-1</f>
        <v>6.4393939393939448E-2</v>
      </c>
      <c r="U3496" s="19" t="str">
        <f>IF(ABS(IFERROR(T3496,0))&gt;0.05,INDEX(margin_ranges!$C$13:$C$16,MATCH($F3496*100,margin_ranges!$B$13:$B$16,1)),"")</f>
        <v>Balanced (Type B)</v>
      </c>
      <c r="V3496">
        <f>MIN(VLOOKUP($U3496,margin_ranges!$A$5:$D$10,4,FALSE),$P3496*100)</f>
        <v>29.75</v>
      </c>
      <c r="Y3496" s="29">
        <f t="shared" si="54"/>
        <v>6.4393939393939448E-2</v>
      </c>
    </row>
    <row r="3497" spans="1:25" x14ac:dyDescent="0.3">
      <c r="A3497" s="8" t="s">
        <v>17</v>
      </c>
      <c r="B3497" s="8" t="s">
        <v>6162</v>
      </c>
      <c r="C3497" s="8" t="s">
        <v>6163</v>
      </c>
      <c r="D3497" s="8" t="s">
        <v>6188</v>
      </c>
      <c r="E3497" s="8" t="s">
        <v>6189</v>
      </c>
      <c r="F3497" s="24">
        <v>0.34</v>
      </c>
      <c r="G3497" s="24">
        <v>0</v>
      </c>
      <c r="H3497" s="25">
        <v>245.143</v>
      </c>
      <c r="I3497" s="25">
        <v>1.5913999999999999</v>
      </c>
      <c r="J3497" s="15">
        <v>44</v>
      </c>
      <c r="K3497" s="15">
        <v>13</v>
      </c>
      <c r="L3497" s="13">
        <v>6.4999999999999997E-3</v>
      </c>
      <c r="M3497" s="7">
        <v>0.92075404000000005</v>
      </c>
      <c r="N3497" s="26">
        <v>0.5</v>
      </c>
      <c r="O3497" s="27" t="s">
        <v>22</v>
      </c>
      <c r="P3497" s="8">
        <v>0.45696681360000002</v>
      </c>
      <c r="Q3497" s="24">
        <v>0.34</v>
      </c>
      <c r="R3497" t="str">
        <f>IF($Q3497*100&gt;=VLOOKUP($O3497,margin_ranges!$A$5:$C$10,2,FALSE),IF($Q3497*100&lt;=VLOOKUP($O3497,margin_ranges!$A$5:$C$10,3,FALSE)+10,"IN RANGE","ABOVE RANGE"),"BELOW RANGE")</f>
        <v>IN RANGE</v>
      </c>
      <c r="S3497">
        <f>MIN(VLOOKUP($O3497,margin_ranges!$A$5:$D$10,4,FALSE),$P3497*100)</f>
        <v>29.75</v>
      </c>
      <c r="T3497" s="29">
        <f>(1-$S3497/100)/(1-$F3497)-1</f>
        <v>6.4393939393939448E-2</v>
      </c>
      <c r="U3497" s="19" t="str">
        <f>IF(ABS(IFERROR(T3497,0))&gt;0.05,INDEX(margin_ranges!$C$13:$C$16,MATCH($F3497*100,margin_ranges!$B$13:$B$16,1)),"")</f>
        <v>Balanced (Type B)</v>
      </c>
      <c r="V3497">
        <f>MIN(VLOOKUP($U3497,margin_ranges!$A$5:$D$10,4,FALSE),$P3497*100)</f>
        <v>29.75</v>
      </c>
      <c r="Y3497" s="29">
        <f t="shared" si="54"/>
        <v>6.4393939393939448E-2</v>
      </c>
    </row>
    <row r="3498" spans="1:25" x14ac:dyDescent="0.3">
      <c r="A3498" s="8" t="s">
        <v>17</v>
      </c>
      <c r="B3498" s="8" t="s">
        <v>6162</v>
      </c>
      <c r="C3498" s="8" t="s">
        <v>6163</v>
      </c>
      <c r="D3498" s="28" t="s">
        <v>6196</v>
      </c>
      <c r="E3498" s="8" t="s">
        <v>6197</v>
      </c>
      <c r="F3498" s="24">
        <v>0.34</v>
      </c>
      <c r="G3498" s="24">
        <v>0</v>
      </c>
      <c r="H3498" s="25">
        <v>262.09129999999999</v>
      </c>
      <c r="I3498" s="25">
        <v>0.6714</v>
      </c>
      <c r="J3498" s="15">
        <v>7</v>
      </c>
      <c r="K3498" s="15">
        <v>2</v>
      </c>
      <c r="L3498" s="13">
        <v>2.5999999999999999E-3</v>
      </c>
      <c r="M3498" s="7">
        <v>0.34148936000000002</v>
      </c>
      <c r="N3498" s="26">
        <v>0.2</v>
      </c>
      <c r="O3498" s="27" t="s">
        <v>22</v>
      </c>
      <c r="P3498" s="8">
        <v>0.41433021809999998</v>
      </c>
      <c r="Q3498" s="24">
        <v>0.34</v>
      </c>
      <c r="R3498" t="str">
        <f>IF($Q3498*100&gt;=VLOOKUP($O3498,margin_ranges!$A$5:$C$10,2,FALSE),IF($Q3498*100&lt;=VLOOKUP($O3498,margin_ranges!$A$5:$C$10,3,FALSE)+10,"IN RANGE","ABOVE RANGE"),"BELOW RANGE")</f>
        <v>IN RANGE</v>
      </c>
      <c r="S3498">
        <f>MIN(VLOOKUP($O3498,margin_ranges!$A$5:$D$10,4,FALSE),$P3498*100)</f>
        <v>29.75</v>
      </c>
      <c r="T3498" s="29">
        <f>(1-$S3498/100)/(1-$F3498)-1</f>
        <v>6.4393939393939448E-2</v>
      </c>
      <c r="U3498" s="19" t="str">
        <f>IF(ABS(IFERROR(T3498,0))&gt;0.05,INDEX(margin_ranges!$C$13:$C$16,MATCH($F3498*100,margin_ranges!$B$13:$B$16,1)),"")</f>
        <v>Balanced (Type B)</v>
      </c>
      <c r="V3498">
        <f>MIN(VLOOKUP($U3498,margin_ranges!$A$5:$D$10,4,FALSE),$P3498*100)</f>
        <v>29.75</v>
      </c>
      <c r="Y3498" s="29">
        <f t="shared" si="54"/>
        <v>6.4393939393939448E-2</v>
      </c>
    </row>
    <row r="3499" spans="1:25" x14ac:dyDescent="0.3">
      <c r="A3499" s="8" t="s">
        <v>17</v>
      </c>
      <c r="B3499" s="8" t="s">
        <v>6162</v>
      </c>
      <c r="C3499" s="8" t="s">
        <v>6163</v>
      </c>
      <c r="D3499" s="8" t="s">
        <v>6202</v>
      </c>
      <c r="E3499" s="8" t="s">
        <v>6203</v>
      </c>
      <c r="F3499" s="24">
        <v>0.34</v>
      </c>
      <c r="G3499" s="24">
        <v>0</v>
      </c>
      <c r="H3499" s="25">
        <v>264.83269999999999</v>
      </c>
      <c r="I3499" s="25">
        <v>1.5621</v>
      </c>
      <c r="J3499" s="15">
        <v>27</v>
      </c>
      <c r="K3499" s="15">
        <v>8</v>
      </c>
      <c r="L3499" s="13">
        <v>5.8999999999999999E-3</v>
      </c>
      <c r="M3499" s="7">
        <v>0.56660264999999999</v>
      </c>
      <c r="N3499" s="26">
        <v>0.2</v>
      </c>
      <c r="O3499" s="27" t="s">
        <v>22</v>
      </c>
      <c r="P3499" s="8">
        <v>0.64701894829999995</v>
      </c>
      <c r="Q3499" s="24">
        <v>0.34</v>
      </c>
      <c r="R3499" t="str">
        <f>IF($Q3499*100&gt;=VLOOKUP($O3499,margin_ranges!$A$5:$C$10,2,FALSE),IF($Q3499*100&lt;=VLOOKUP($O3499,margin_ranges!$A$5:$C$10,3,FALSE)+10,"IN RANGE","ABOVE RANGE"),"BELOW RANGE")</f>
        <v>IN RANGE</v>
      </c>
      <c r="S3499">
        <f>MIN(VLOOKUP($O3499,margin_ranges!$A$5:$D$10,4,FALSE),$P3499*100)</f>
        <v>29.75</v>
      </c>
      <c r="T3499" s="29">
        <f>(1-$S3499/100)/(1-$F3499)-1</f>
        <v>6.4393939393939448E-2</v>
      </c>
      <c r="U3499" s="19" t="str">
        <f>IF(ABS(IFERROR(T3499,0))&gt;0.05,INDEX(margin_ranges!$C$13:$C$16,MATCH($F3499*100,margin_ranges!$B$13:$B$16,1)),"")</f>
        <v>Balanced (Type B)</v>
      </c>
      <c r="V3499">
        <f>MIN(VLOOKUP($U3499,margin_ranges!$A$5:$D$10,4,FALSE),$P3499*100)</f>
        <v>29.75</v>
      </c>
      <c r="Y3499" s="29">
        <f t="shared" si="54"/>
        <v>6.4393939393939448E-2</v>
      </c>
    </row>
    <row r="3500" spans="1:25" x14ac:dyDescent="0.3">
      <c r="A3500" s="8" t="s">
        <v>17</v>
      </c>
      <c r="B3500" s="8" t="s">
        <v>6162</v>
      </c>
      <c r="C3500" s="8" t="s">
        <v>6163</v>
      </c>
      <c r="D3500" s="8" t="s">
        <v>6204</v>
      </c>
      <c r="E3500" s="8" t="s">
        <v>6205</v>
      </c>
      <c r="F3500" s="24">
        <v>0.34</v>
      </c>
      <c r="G3500" s="24">
        <v>1</v>
      </c>
      <c r="H3500" s="25">
        <v>231.54560000000001</v>
      </c>
      <c r="I3500" s="25">
        <v>22.771000000000001</v>
      </c>
      <c r="J3500" s="15">
        <v>584</v>
      </c>
      <c r="K3500" s="15">
        <v>180</v>
      </c>
      <c r="L3500" s="13">
        <v>9.8299999999999998E-2</v>
      </c>
      <c r="M3500" s="7">
        <v>0.85538122000000005</v>
      </c>
      <c r="N3500" s="26">
        <v>0.5</v>
      </c>
      <c r="O3500" s="27" t="s">
        <v>22</v>
      </c>
      <c r="P3500" s="8">
        <v>0.4154653042</v>
      </c>
      <c r="Q3500" s="24">
        <v>0.34</v>
      </c>
      <c r="R3500" t="str">
        <f>IF($Q3500*100&gt;=VLOOKUP($O3500,margin_ranges!$A$5:$C$10,2,FALSE),IF($Q3500*100&lt;=VLOOKUP($O3500,margin_ranges!$A$5:$C$10,3,FALSE)+10,"IN RANGE","ABOVE RANGE"),"BELOW RANGE")</f>
        <v>IN RANGE</v>
      </c>
      <c r="S3500">
        <f>MIN(VLOOKUP($O3500,margin_ranges!$A$5:$D$10,4,FALSE),$P3500*100)</f>
        <v>29.75</v>
      </c>
      <c r="T3500" s="29">
        <f>(1-$S3500/100)/(1-$F3500)-1</f>
        <v>6.4393939393939448E-2</v>
      </c>
      <c r="U3500" s="19" t="str">
        <f>IF(ABS(IFERROR(T3500,0))&gt;0.05,INDEX(margin_ranges!$C$13:$C$16,MATCH($F3500*100,margin_ranges!$B$13:$B$16,1)),"")</f>
        <v>Balanced (Type B)</v>
      </c>
      <c r="V3500">
        <f>MIN(VLOOKUP($U3500,margin_ranges!$A$5:$D$10,4,FALSE),$P3500*100)</f>
        <v>29.75</v>
      </c>
      <c r="Y3500" s="29">
        <f t="shared" si="54"/>
        <v>6.4393939393939448E-2</v>
      </c>
    </row>
    <row r="3501" spans="1:25" x14ac:dyDescent="0.3">
      <c r="A3501" s="8" t="s">
        <v>17</v>
      </c>
      <c r="B3501" s="8" t="s">
        <v>6162</v>
      </c>
      <c r="C3501" s="8" t="s">
        <v>6163</v>
      </c>
      <c r="D3501" s="8" t="s">
        <v>6222</v>
      </c>
      <c r="E3501" s="8" t="s">
        <v>6223</v>
      </c>
      <c r="F3501" s="24">
        <v>0.34</v>
      </c>
      <c r="G3501" s="24">
        <v>0</v>
      </c>
      <c r="H3501" s="25">
        <v>263.8168</v>
      </c>
      <c r="I3501" s="25">
        <v>3.0526</v>
      </c>
      <c r="J3501" s="15">
        <v>38</v>
      </c>
      <c r="K3501" s="15">
        <v>11</v>
      </c>
      <c r="L3501" s="13">
        <v>1.1599999999999999E-2</v>
      </c>
      <c r="M3501" s="7">
        <v>0.40977629999999998</v>
      </c>
      <c r="N3501" s="26">
        <v>0.2</v>
      </c>
      <c r="O3501" s="27" t="s">
        <v>22</v>
      </c>
      <c r="P3501" s="8">
        <v>0.51192882679999996</v>
      </c>
      <c r="Q3501" s="24">
        <v>0.34</v>
      </c>
      <c r="R3501" t="str">
        <f>IF($Q3501*100&gt;=VLOOKUP($O3501,margin_ranges!$A$5:$C$10,2,FALSE),IF($Q3501*100&lt;=VLOOKUP($O3501,margin_ranges!$A$5:$C$10,3,FALSE)+10,"IN RANGE","ABOVE RANGE"),"BELOW RANGE")</f>
        <v>IN RANGE</v>
      </c>
      <c r="S3501">
        <f>MIN(VLOOKUP($O3501,margin_ranges!$A$5:$D$10,4,FALSE),$P3501*100)</f>
        <v>29.75</v>
      </c>
      <c r="T3501" s="29">
        <f>(1-$S3501/100)/(1-$F3501)-1</f>
        <v>6.4393939393939448E-2</v>
      </c>
      <c r="U3501" s="19" t="str">
        <f>IF(ABS(IFERROR(T3501,0))&gt;0.05,INDEX(margin_ranges!$C$13:$C$16,MATCH($F3501*100,margin_ranges!$B$13:$B$16,1)),"")</f>
        <v>Balanced (Type B)</v>
      </c>
      <c r="V3501">
        <f>MIN(VLOOKUP($U3501,margin_ranges!$A$5:$D$10,4,FALSE),$P3501*100)</f>
        <v>29.75</v>
      </c>
      <c r="Y3501" s="29">
        <f t="shared" si="54"/>
        <v>6.4393939393939448E-2</v>
      </c>
    </row>
    <row r="3502" spans="1:25" x14ac:dyDescent="0.3">
      <c r="A3502" s="8" t="s">
        <v>17</v>
      </c>
      <c r="B3502" s="8" t="s">
        <v>6162</v>
      </c>
      <c r="C3502" s="8" t="s">
        <v>6163</v>
      </c>
      <c r="D3502" s="8" t="s">
        <v>6224</v>
      </c>
      <c r="E3502" s="8" t="s">
        <v>6225</v>
      </c>
      <c r="F3502" s="24">
        <v>0.34</v>
      </c>
      <c r="G3502" s="24">
        <v>1</v>
      </c>
      <c r="H3502" s="25">
        <v>194.28190000000001</v>
      </c>
      <c r="I3502" s="25">
        <v>7.4757999999999996</v>
      </c>
      <c r="J3502" s="15">
        <v>232</v>
      </c>
      <c r="K3502" s="15">
        <v>71</v>
      </c>
      <c r="L3502" s="13">
        <v>3.85E-2</v>
      </c>
      <c r="M3502" s="7">
        <v>1.03362284</v>
      </c>
      <c r="N3502" s="26">
        <v>0.5</v>
      </c>
      <c r="O3502" s="27" t="s">
        <v>22</v>
      </c>
      <c r="P3502" s="8">
        <v>0.51626455910000002</v>
      </c>
      <c r="Q3502" s="24">
        <v>0.34</v>
      </c>
      <c r="R3502" t="str">
        <f>IF($Q3502*100&gt;=VLOOKUP($O3502,margin_ranges!$A$5:$C$10,2,FALSE),IF($Q3502*100&lt;=VLOOKUP($O3502,margin_ranges!$A$5:$C$10,3,FALSE)+10,"IN RANGE","ABOVE RANGE"),"BELOW RANGE")</f>
        <v>IN RANGE</v>
      </c>
      <c r="S3502">
        <f>MIN(VLOOKUP($O3502,margin_ranges!$A$5:$D$10,4,FALSE),$P3502*100)</f>
        <v>29.75</v>
      </c>
      <c r="T3502" s="29">
        <f>(1-$S3502/100)/(1-$F3502)-1</f>
        <v>6.4393939393939448E-2</v>
      </c>
      <c r="U3502" s="19" t="str">
        <f>IF(ABS(IFERROR(T3502,0))&gt;0.05,INDEX(margin_ranges!$C$13:$C$16,MATCH($F3502*100,margin_ranges!$B$13:$B$16,1)),"")</f>
        <v>Balanced (Type B)</v>
      </c>
      <c r="V3502">
        <f>MIN(VLOOKUP($U3502,margin_ranges!$A$5:$D$10,4,FALSE),$P3502*100)</f>
        <v>29.75</v>
      </c>
      <c r="Y3502" s="29">
        <f t="shared" si="54"/>
        <v>6.4393939393939448E-2</v>
      </c>
    </row>
    <row r="3503" spans="1:25" x14ac:dyDescent="0.3">
      <c r="A3503" s="8" t="s">
        <v>17</v>
      </c>
      <c r="B3503" s="8" t="s">
        <v>6162</v>
      </c>
      <c r="C3503" s="8" t="s">
        <v>6163</v>
      </c>
      <c r="D3503" s="28" t="s">
        <v>6226</v>
      </c>
      <c r="E3503" s="8" t="s">
        <v>6227</v>
      </c>
      <c r="F3503" s="24">
        <v>0.34</v>
      </c>
      <c r="G3503" s="24">
        <v>0</v>
      </c>
      <c r="H3503" s="25">
        <v>531.98350000000005</v>
      </c>
      <c r="I3503" s="25">
        <v>2.6726000000000001</v>
      </c>
      <c r="J3503" s="15">
        <v>34</v>
      </c>
      <c r="K3503" s="15">
        <v>10</v>
      </c>
      <c r="L3503" s="13">
        <v>5.0000000000000001E-3</v>
      </c>
      <c r="M3503" s="7">
        <v>0.42388282999999999</v>
      </c>
      <c r="N3503" s="26">
        <v>0.2</v>
      </c>
      <c r="O3503" s="27" t="s">
        <v>22</v>
      </c>
      <c r="P3503" s="8">
        <v>0.52817150059999995</v>
      </c>
      <c r="Q3503" s="24">
        <v>0.34</v>
      </c>
      <c r="R3503" t="str">
        <f>IF($Q3503*100&gt;=VLOOKUP($O3503,margin_ranges!$A$5:$C$10,2,FALSE),IF($Q3503*100&lt;=VLOOKUP($O3503,margin_ranges!$A$5:$C$10,3,FALSE)+10,"IN RANGE","ABOVE RANGE"),"BELOW RANGE")</f>
        <v>IN RANGE</v>
      </c>
      <c r="S3503">
        <f>MIN(VLOOKUP($O3503,margin_ranges!$A$5:$D$10,4,FALSE),$P3503*100)</f>
        <v>29.75</v>
      </c>
      <c r="T3503" s="29">
        <f>(1-$S3503/100)/(1-$F3503)-1</f>
        <v>6.4393939393939448E-2</v>
      </c>
      <c r="U3503" s="19" t="str">
        <f>IF(ABS(IFERROR(T3503,0))&gt;0.05,INDEX(margin_ranges!$C$13:$C$16,MATCH($F3503*100,margin_ranges!$B$13:$B$16,1)),"")</f>
        <v>Balanced (Type B)</v>
      </c>
      <c r="V3503">
        <f>MIN(VLOOKUP($U3503,margin_ranges!$A$5:$D$10,4,FALSE),$P3503*100)</f>
        <v>29.75</v>
      </c>
      <c r="Y3503" s="29">
        <f t="shared" si="54"/>
        <v>6.4393939393939448E-2</v>
      </c>
    </row>
    <row r="3504" spans="1:25" x14ac:dyDescent="0.3">
      <c r="A3504" s="8" t="s">
        <v>17</v>
      </c>
      <c r="B3504" s="8" t="s">
        <v>6162</v>
      </c>
      <c r="C3504" s="8" t="s">
        <v>6163</v>
      </c>
      <c r="D3504" s="8" t="s">
        <v>6244</v>
      </c>
      <c r="E3504" s="8" t="s">
        <v>6245</v>
      </c>
      <c r="F3504" s="24">
        <v>0.34</v>
      </c>
      <c r="G3504" s="24">
        <v>1</v>
      </c>
      <c r="H3504" s="25">
        <v>214.43770000000001</v>
      </c>
      <c r="I3504" s="25">
        <v>8.3719999999999999</v>
      </c>
      <c r="J3504" s="15">
        <v>304</v>
      </c>
      <c r="K3504" s="15">
        <v>93</v>
      </c>
      <c r="L3504" s="13">
        <v>3.9E-2</v>
      </c>
      <c r="M3504" s="7">
        <v>1.21048734</v>
      </c>
      <c r="N3504" s="26">
        <v>0.5</v>
      </c>
      <c r="O3504" s="27" t="s">
        <v>22</v>
      </c>
      <c r="P3504" s="8">
        <v>0.58694322200000004</v>
      </c>
      <c r="Q3504" s="24">
        <v>0.34</v>
      </c>
      <c r="R3504" t="str">
        <f>IF($Q3504*100&gt;=VLOOKUP($O3504,margin_ranges!$A$5:$C$10,2,FALSE),IF($Q3504*100&lt;=VLOOKUP($O3504,margin_ranges!$A$5:$C$10,3,FALSE)+10,"IN RANGE","ABOVE RANGE"),"BELOW RANGE")</f>
        <v>IN RANGE</v>
      </c>
      <c r="S3504">
        <f>MIN(VLOOKUP($O3504,margin_ranges!$A$5:$D$10,4,FALSE),$P3504*100)</f>
        <v>29.75</v>
      </c>
      <c r="T3504" s="29">
        <f>(1-$S3504/100)/(1-$F3504)-1</f>
        <v>6.4393939393939448E-2</v>
      </c>
      <c r="U3504" s="19" t="str">
        <f>IF(ABS(IFERROR(T3504,0))&gt;0.05,INDEX(margin_ranges!$C$13:$C$16,MATCH($F3504*100,margin_ranges!$B$13:$B$16,1)),"")</f>
        <v>Balanced (Type B)</v>
      </c>
      <c r="V3504">
        <f>MIN(VLOOKUP($U3504,margin_ranges!$A$5:$D$10,4,FALSE),$P3504*100)</f>
        <v>29.75</v>
      </c>
      <c r="Y3504" s="29">
        <f t="shared" si="54"/>
        <v>6.4393939393939448E-2</v>
      </c>
    </row>
    <row r="3505" spans="1:25" x14ac:dyDescent="0.3">
      <c r="A3505" s="8" t="s">
        <v>17</v>
      </c>
      <c r="B3505" s="8" t="s">
        <v>6162</v>
      </c>
      <c r="C3505" s="8" t="s">
        <v>6163</v>
      </c>
      <c r="D3505" s="8" t="s">
        <v>6246</v>
      </c>
      <c r="E3505" s="8" t="s">
        <v>6247</v>
      </c>
      <c r="F3505" s="24">
        <v>0.34</v>
      </c>
      <c r="G3505" s="24">
        <v>0</v>
      </c>
      <c r="H3505" s="25">
        <v>511.78390000000002</v>
      </c>
      <c r="I3505" s="25">
        <v>5.5740999999999996</v>
      </c>
      <c r="J3505" s="15">
        <v>84</v>
      </c>
      <c r="K3505" s="15">
        <v>25</v>
      </c>
      <c r="L3505" s="13">
        <v>1.09E-2</v>
      </c>
      <c r="M3505" s="7">
        <v>0.50122633999999999</v>
      </c>
      <c r="N3505" s="26">
        <v>0.2</v>
      </c>
      <c r="O3505" s="27" t="s">
        <v>22</v>
      </c>
      <c r="P3505" s="8">
        <v>0.60097867270000005</v>
      </c>
      <c r="Q3505" s="24">
        <v>0.34</v>
      </c>
      <c r="R3505" t="str">
        <f>IF($Q3505*100&gt;=VLOOKUP($O3505,margin_ranges!$A$5:$C$10,2,FALSE),IF($Q3505*100&lt;=VLOOKUP($O3505,margin_ranges!$A$5:$C$10,3,FALSE)+10,"IN RANGE","ABOVE RANGE"),"BELOW RANGE")</f>
        <v>IN RANGE</v>
      </c>
      <c r="S3505">
        <f>MIN(VLOOKUP($O3505,margin_ranges!$A$5:$D$10,4,FALSE),$P3505*100)</f>
        <v>29.75</v>
      </c>
      <c r="T3505" s="29">
        <f>(1-$S3505/100)/(1-$F3505)-1</f>
        <v>6.4393939393939448E-2</v>
      </c>
      <c r="U3505" s="19" t="str">
        <f>IF(ABS(IFERROR(T3505,0))&gt;0.05,INDEX(margin_ranges!$C$13:$C$16,MATCH($F3505*100,margin_ranges!$B$13:$B$16,1)),"")</f>
        <v>Balanced (Type B)</v>
      </c>
      <c r="V3505">
        <f>MIN(VLOOKUP($U3505,margin_ranges!$A$5:$D$10,4,FALSE),$P3505*100)</f>
        <v>29.75</v>
      </c>
      <c r="Y3505" s="29">
        <f t="shared" si="54"/>
        <v>6.4393939393939448E-2</v>
      </c>
    </row>
    <row r="3506" spans="1:25" x14ac:dyDescent="0.3">
      <c r="A3506" s="8" t="s">
        <v>17</v>
      </c>
      <c r="B3506" s="8" t="s">
        <v>6162</v>
      </c>
      <c r="C3506" s="8" t="s">
        <v>6163</v>
      </c>
      <c r="D3506" s="8" t="s">
        <v>6256</v>
      </c>
      <c r="E3506" s="8" t="s">
        <v>6257</v>
      </c>
      <c r="F3506" s="24">
        <v>0.34</v>
      </c>
      <c r="G3506" s="24">
        <v>1</v>
      </c>
      <c r="H3506" s="25">
        <v>217.3904</v>
      </c>
      <c r="I3506" s="25">
        <v>11.651</v>
      </c>
      <c r="J3506" s="15">
        <v>343</v>
      </c>
      <c r="K3506" s="15">
        <v>105</v>
      </c>
      <c r="L3506" s="13">
        <v>5.3600000000000002E-2</v>
      </c>
      <c r="M3506" s="7">
        <v>0.98172811999999998</v>
      </c>
      <c r="N3506" s="26">
        <v>0.5</v>
      </c>
      <c r="O3506" s="27" t="s">
        <v>22</v>
      </c>
      <c r="P3506" s="8">
        <v>0.49069402049999999</v>
      </c>
      <c r="Q3506" s="24">
        <v>0.34</v>
      </c>
      <c r="R3506" t="str">
        <f>IF($Q3506*100&gt;=VLOOKUP($O3506,margin_ranges!$A$5:$C$10,2,FALSE),IF($Q3506*100&lt;=VLOOKUP($O3506,margin_ranges!$A$5:$C$10,3,FALSE)+10,"IN RANGE","ABOVE RANGE"),"BELOW RANGE")</f>
        <v>IN RANGE</v>
      </c>
      <c r="S3506">
        <f>MIN(VLOOKUP($O3506,margin_ranges!$A$5:$D$10,4,FALSE),$P3506*100)</f>
        <v>29.75</v>
      </c>
      <c r="T3506" s="29">
        <f>(1-$S3506/100)/(1-$F3506)-1</f>
        <v>6.4393939393939448E-2</v>
      </c>
      <c r="U3506" s="19" t="str">
        <f>IF(ABS(IFERROR(T3506,0))&gt;0.05,INDEX(margin_ranges!$C$13:$C$16,MATCH($F3506*100,margin_ranges!$B$13:$B$16,1)),"")</f>
        <v>Balanced (Type B)</v>
      </c>
      <c r="V3506">
        <f>MIN(VLOOKUP($U3506,margin_ranges!$A$5:$D$10,4,FALSE),$P3506*100)</f>
        <v>29.75</v>
      </c>
      <c r="Y3506" s="29">
        <f t="shared" si="54"/>
        <v>6.4393939393939448E-2</v>
      </c>
    </row>
    <row r="3507" spans="1:25" x14ac:dyDescent="0.3">
      <c r="A3507" s="8" t="s">
        <v>17</v>
      </c>
      <c r="B3507" s="8" t="s">
        <v>6162</v>
      </c>
      <c r="C3507" s="8" t="s">
        <v>6163</v>
      </c>
      <c r="D3507" s="8" t="s">
        <v>6276</v>
      </c>
      <c r="E3507" s="8" t="s">
        <v>6277</v>
      </c>
      <c r="F3507" s="24">
        <v>0.34</v>
      </c>
      <c r="G3507" s="24">
        <v>1</v>
      </c>
      <c r="H3507" s="25">
        <v>216.98589999999999</v>
      </c>
      <c r="I3507" s="25">
        <v>8.3229000000000006</v>
      </c>
      <c r="J3507" s="15">
        <v>243</v>
      </c>
      <c r="K3507" s="15">
        <v>75</v>
      </c>
      <c r="L3507" s="13">
        <v>3.8399999999999997E-2</v>
      </c>
      <c r="M3507" s="7">
        <v>0.97147466999999998</v>
      </c>
      <c r="N3507" s="26">
        <v>0.5</v>
      </c>
      <c r="O3507" s="27" t="s">
        <v>22</v>
      </c>
      <c r="P3507" s="8">
        <v>0.48531854140000003</v>
      </c>
      <c r="Q3507" s="24">
        <v>0.34</v>
      </c>
      <c r="R3507" t="str">
        <f>IF($Q3507*100&gt;=VLOOKUP($O3507,margin_ranges!$A$5:$C$10,2,FALSE),IF($Q3507*100&lt;=VLOOKUP($O3507,margin_ranges!$A$5:$C$10,3,FALSE)+10,"IN RANGE","ABOVE RANGE"),"BELOW RANGE")</f>
        <v>IN RANGE</v>
      </c>
      <c r="S3507">
        <f>MIN(VLOOKUP($O3507,margin_ranges!$A$5:$D$10,4,FALSE),$P3507*100)</f>
        <v>29.75</v>
      </c>
      <c r="T3507" s="29">
        <f>(1-$S3507/100)/(1-$F3507)-1</f>
        <v>6.4393939393939448E-2</v>
      </c>
      <c r="U3507" s="19" t="str">
        <f>IF(ABS(IFERROR(T3507,0))&gt;0.05,INDEX(margin_ranges!$C$13:$C$16,MATCH($F3507*100,margin_ranges!$B$13:$B$16,1)),"")</f>
        <v>Balanced (Type B)</v>
      </c>
      <c r="V3507">
        <f>MIN(VLOOKUP($U3507,margin_ranges!$A$5:$D$10,4,FALSE),$P3507*100)</f>
        <v>29.75</v>
      </c>
      <c r="Y3507" s="29">
        <f t="shared" si="54"/>
        <v>6.4393939393939448E-2</v>
      </c>
    </row>
    <row r="3508" spans="1:25" x14ac:dyDescent="0.3">
      <c r="A3508" s="8" t="s">
        <v>17</v>
      </c>
      <c r="B3508" s="8" t="s">
        <v>6162</v>
      </c>
      <c r="C3508" s="8" t="s">
        <v>6163</v>
      </c>
      <c r="D3508" s="8" t="s">
        <v>6168</v>
      </c>
      <c r="E3508" s="8" t="s">
        <v>6169</v>
      </c>
      <c r="F3508" s="24">
        <v>0.33999999999999903</v>
      </c>
      <c r="G3508" s="24">
        <v>0</v>
      </c>
      <c r="H3508" s="25">
        <v>263.60449999999997</v>
      </c>
      <c r="I3508" s="25">
        <v>2.4556</v>
      </c>
      <c r="J3508" s="15">
        <v>35</v>
      </c>
      <c r="K3508" s="15">
        <v>10</v>
      </c>
      <c r="L3508" s="13">
        <v>9.2999999999999992E-3</v>
      </c>
      <c r="M3508" s="7">
        <v>0.47113852000000001</v>
      </c>
      <c r="N3508" s="26">
        <v>0.2</v>
      </c>
      <c r="O3508" s="27" t="s">
        <v>22</v>
      </c>
      <c r="P3508" s="8">
        <v>0.57549639429999999</v>
      </c>
      <c r="Q3508" s="24">
        <v>0.34</v>
      </c>
      <c r="R3508" t="str">
        <f>IF($Q3508*100&gt;=VLOOKUP($O3508,margin_ranges!$A$5:$C$10,2,FALSE),IF($Q3508*100&lt;=VLOOKUP($O3508,margin_ranges!$A$5:$C$10,3,FALSE)+10,"IN RANGE","ABOVE RANGE"),"BELOW RANGE")</f>
        <v>IN RANGE</v>
      </c>
      <c r="S3508">
        <f>MIN(VLOOKUP($O3508,margin_ranges!$A$5:$D$10,4,FALSE),$P3508*100)</f>
        <v>29.75</v>
      </c>
      <c r="T3508" s="29">
        <f>(1-$S3508/100)/(1-$F3508)-1</f>
        <v>6.4393939393937671E-2</v>
      </c>
      <c r="U3508" s="19" t="str">
        <f>IF(ABS(IFERROR(T3508,0))&gt;0.05,INDEX(margin_ranges!$C$13:$C$16,MATCH($F3508*100,margin_ranges!$B$13:$B$16,1)),"")</f>
        <v>Balanced (Type B)</v>
      </c>
      <c r="V3508">
        <f>MIN(VLOOKUP($U3508,margin_ranges!$A$5:$D$10,4,FALSE),$P3508*100)</f>
        <v>29.75</v>
      </c>
      <c r="Y3508" s="29">
        <f t="shared" si="54"/>
        <v>6.4393939393937671E-2</v>
      </c>
    </row>
    <row r="3509" spans="1:25" x14ac:dyDescent="0.3">
      <c r="A3509" s="8" t="s">
        <v>17</v>
      </c>
      <c r="B3509" s="8" t="s">
        <v>6162</v>
      </c>
      <c r="C3509" s="8" t="s">
        <v>6163</v>
      </c>
      <c r="D3509" s="8" t="s">
        <v>6176</v>
      </c>
      <c r="E3509" s="8" t="s">
        <v>6177</v>
      </c>
      <c r="F3509" s="24">
        <v>0.33999999999999903</v>
      </c>
      <c r="G3509" s="24">
        <v>0</v>
      </c>
      <c r="H3509" s="25">
        <v>250.44720000000001</v>
      </c>
      <c r="I3509" s="25">
        <v>2.5916000000000001</v>
      </c>
      <c r="J3509" s="15">
        <v>39</v>
      </c>
      <c r="K3509" s="15">
        <v>12</v>
      </c>
      <c r="L3509" s="13">
        <v>1.03E-2</v>
      </c>
      <c r="M3509" s="7">
        <v>0.50100876000000005</v>
      </c>
      <c r="N3509" s="26">
        <v>0.2</v>
      </c>
      <c r="O3509" s="27" t="s">
        <v>22</v>
      </c>
      <c r="P3509" s="8">
        <v>0.60080538679999995</v>
      </c>
      <c r="Q3509" s="24">
        <v>0.34</v>
      </c>
      <c r="R3509" t="str">
        <f>IF($Q3509*100&gt;=VLOOKUP($O3509,margin_ranges!$A$5:$C$10,2,FALSE),IF($Q3509*100&lt;=VLOOKUP($O3509,margin_ranges!$A$5:$C$10,3,FALSE)+10,"IN RANGE","ABOVE RANGE"),"BELOW RANGE")</f>
        <v>IN RANGE</v>
      </c>
      <c r="S3509">
        <f>MIN(VLOOKUP($O3509,margin_ranges!$A$5:$D$10,4,FALSE),$P3509*100)</f>
        <v>29.75</v>
      </c>
      <c r="T3509" s="29">
        <f>(1-$S3509/100)/(1-$F3509)-1</f>
        <v>6.4393939393937671E-2</v>
      </c>
      <c r="U3509" s="19" t="str">
        <f>IF(ABS(IFERROR(T3509,0))&gt;0.05,INDEX(margin_ranges!$C$13:$C$16,MATCH($F3509*100,margin_ranges!$B$13:$B$16,1)),"")</f>
        <v>Balanced (Type B)</v>
      </c>
      <c r="V3509">
        <f>MIN(VLOOKUP($U3509,margin_ranges!$A$5:$D$10,4,FALSE),$P3509*100)</f>
        <v>29.75</v>
      </c>
      <c r="Y3509" s="29">
        <f t="shared" si="54"/>
        <v>6.4393939393937671E-2</v>
      </c>
    </row>
    <row r="3510" spans="1:25" x14ac:dyDescent="0.3">
      <c r="A3510" s="8" t="s">
        <v>17</v>
      </c>
      <c r="B3510" s="8" t="s">
        <v>6162</v>
      </c>
      <c r="C3510" s="8" t="s">
        <v>6163</v>
      </c>
      <c r="D3510" s="8" t="s">
        <v>6186</v>
      </c>
      <c r="E3510" s="8" t="s">
        <v>6187</v>
      </c>
      <c r="F3510" s="24">
        <v>0.33999999999999903</v>
      </c>
      <c r="G3510" s="24">
        <v>0</v>
      </c>
      <c r="H3510" s="25">
        <v>248.91749999999999</v>
      </c>
      <c r="I3510" s="25">
        <v>2.4592999999999998</v>
      </c>
      <c r="J3510" s="15">
        <v>37</v>
      </c>
      <c r="K3510" s="15">
        <v>11</v>
      </c>
      <c r="L3510" s="13">
        <v>9.9000000000000008E-3</v>
      </c>
      <c r="M3510" s="7">
        <v>0.50193436000000002</v>
      </c>
      <c r="N3510" s="26">
        <v>0.2</v>
      </c>
      <c r="O3510" s="27" t="s">
        <v>22</v>
      </c>
      <c r="P3510" s="8">
        <v>0.60154152390000004</v>
      </c>
      <c r="Q3510" s="24">
        <v>0.34</v>
      </c>
      <c r="R3510" t="str">
        <f>IF($Q3510*100&gt;=VLOOKUP($O3510,margin_ranges!$A$5:$C$10,2,FALSE),IF($Q3510*100&lt;=VLOOKUP($O3510,margin_ranges!$A$5:$C$10,3,FALSE)+10,"IN RANGE","ABOVE RANGE"),"BELOW RANGE")</f>
        <v>IN RANGE</v>
      </c>
      <c r="S3510">
        <f>MIN(VLOOKUP($O3510,margin_ranges!$A$5:$D$10,4,FALSE),$P3510*100)</f>
        <v>29.75</v>
      </c>
      <c r="T3510" s="29">
        <f>(1-$S3510/100)/(1-$F3510)-1</f>
        <v>6.4393939393937671E-2</v>
      </c>
      <c r="U3510" s="19" t="str">
        <f>IF(ABS(IFERROR(T3510,0))&gt;0.05,INDEX(margin_ranges!$C$13:$C$16,MATCH($F3510*100,margin_ranges!$B$13:$B$16,1)),"")</f>
        <v>Balanced (Type B)</v>
      </c>
      <c r="V3510">
        <f>MIN(VLOOKUP($U3510,margin_ranges!$A$5:$D$10,4,FALSE),$P3510*100)</f>
        <v>29.75</v>
      </c>
      <c r="Y3510" s="29">
        <f t="shared" si="54"/>
        <v>6.4393939393937671E-2</v>
      </c>
    </row>
    <row r="3511" spans="1:25" x14ac:dyDescent="0.3">
      <c r="A3511" s="8" t="s">
        <v>17</v>
      </c>
      <c r="B3511" s="8" t="s">
        <v>6162</v>
      </c>
      <c r="C3511" s="8" t="s">
        <v>6163</v>
      </c>
      <c r="D3511" s="8" t="s">
        <v>6206</v>
      </c>
      <c r="E3511" s="8" t="s">
        <v>6207</v>
      </c>
      <c r="F3511" s="24">
        <v>0.33999999999999903</v>
      </c>
      <c r="G3511" s="24">
        <v>1</v>
      </c>
      <c r="H3511" s="25">
        <v>193.19909999999999</v>
      </c>
      <c r="I3511" s="25">
        <v>24.511800000000001</v>
      </c>
      <c r="J3511" s="15">
        <v>653</v>
      </c>
      <c r="K3511" s="15">
        <v>200</v>
      </c>
      <c r="L3511" s="13">
        <v>0.12690000000000001</v>
      </c>
      <c r="M3511" s="7">
        <v>0.88858128999999997</v>
      </c>
      <c r="N3511" s="26">
        <v>0.5</v>
      </c>
      <c r="O3511" s="27" t="s">
        <v>22</v>
      </c>
      <c r="P3511" s="8">
        <v>0.43730528320000001</v>
      </c>
      <c r="Q3511" s="24">
        <v>0.34</v>
      </c>
      <c r="R3511" t="str">
        <f>IF($Q3511*100&gt;=VLOOKUP($O3511,margin_ranges!$A$5:$C$10,2,FALSE),IF($Q3511*100&lt;=VLOOKUP($O3511,margin_ranges!$A$5:$C$10,3,FALSE)+10,"IN RANGE","ABOVE RANGE"),"BELOW RANGE")</f>
        <v>IN RANGE</v>
      </c>
      <c r="S3511">
        <f>MIN(VLOOKUP($O3511,margin_ranges!$A$5:$D$10,4,FALSE),$P3511*100)</f>
        <v>29.75</v>
      </c>
      <c r="T3511" s="29">
        <f>(1-$S3511/100)/(1-$F3511)-1</f>
        <v>6.4393939393937671E-2</v>
      </c>
      <c r="U3511" s="19" t="str">
        <f>IF(ABS(IFERROR(T3511,0))&gt;0.05,INDEX(margin_ranges!$C$13:$C$16,MATCH($F3511*100,margin_ranges!$B$13:$B$16,1)),"")</f>
        <v>Balanced (Type B)</v>
      </c>
      <c r="V3511">
        <f>MIN(VLOOKUP($U3511,margin_ranges!$A$5:$D$10,4,FALSE),$P3511*100)</f>
        <v>29.75</v>
      </c>
      <c r="Y3511" s="29">
        <f t="shared" si="54"/>
        <v>6.4393939393937671E-2</v>
      </c>
    </row>
    <row r="3512" spans="1:25" x14ac:dyDescent="0.3">
      <c r="A3512" s="8" t="s">
        <v>17</v>
      </c>
      <c r="B3512" s="8" t="s">
        <v>6162</v>
      </c>
      <c r="C3512" s="8" t="s">
        <v>6163</v>
      </c>
      <c r="D3512" s="8" t="s">
        <v>6208</v>
      </c>
      <c r="E3512" s="8" t="s">
        <v>6209</v>
      </c>
      <c r="F3512" s="24">
        <v>0.33999999999999903</v>
      </c>
      <c r="G3512" s="24">
        <v>0</v>
      </c>
      <c r="H3512" s="25">
        <v>270.91309999999999</v>
      </c>
      <c r="I3512" s="25">
        <v>1.8261000000000001</v>
      </c>
      <c r="J3512" s="15">
        <v>29</v>
      </c>
      <c r="K3512" s="15">
        <v>9</v>
      </c>
      <c r="L3512" s="13">
        <v>6.7000000000000002E-3</v>
      </c>
      <c r="M3512" s="7">
        <v>0.53177390999999996</v>
      </c>
      <c r="N3512" s="26">
        <v>0.2</v>
      </c>
      <c r="O3512" s="27" t="s">
        <v>22</v>
      </c>
      <c r="P3512" s="8">
        <v>0.62390031479999997</v>
      </c>
      <c r="Q3512" s="24">
        <v>0.34</v>
      </c>
      <c r="R3512" t="str">
        <f>IF($Q3512*100&gt;=VLOOKUP($O3512,margin_ranges!$A$5:$C$10,2,FALSE),IF($Q3512*100&lt;=VLOOKUP($O3512,margin_ranges!$A$5:$C$10,3,FALSE)+10,"IN RANGE","ABOVE RANGE"),"BELOW RANGE")</f>
        <v>IN RANGE</v>
      </c>
      <c r="S3512">
        <f>MIN(VLOOKUP($O3512,margin_ranges!$A$5:$D$10,4,FALSE),$P3512*100)</f>
        <v>29.75</v>
      </c>
      <c r="T3512" s="29">
        <f>(1-$S3512/100)/(1-$F3512)-1</f>
        <v>6.4393939393937671E-2</v>
      </c>
      <c r="U3512" s="19" t="str">
        <f>IF(ABS(IFERROR(T3512,0))&gt;0.05,INDEX(margin_ranges!$C$13:$C$16,MATCH($F3512*100,margin_ranges!$B$13:$B$16,1)),"")</f>
        <v>Balanced (Type B)</v>
      </c>
      <c r="V3512">
        <f>MIN(VLOOKUP($U3512,margin_ranges!$A$5:$D$10,4,FALSE),$P3512*100)</f>
        <v>29.75</v>
      </c>
      <c r="Y3512" s="29">
        <f t="shared" si="54"/>
        <v>6.4393939393937671E-2</v>
      </c>
    </row>
    <row r="3513" spans="1:25" x14ac:dyDescent="0.3">
      <c r="A3513" s="8" t="s">
        <v>17</v>
      </c>
      <c r="B3513" s="8" t="s">
        <v>6162</v>
      </c>
      <c r="C3513" s="8" t="s">
        <v>6163</v>
      </c>
      <c r="D3513" s="8" t="s">
        <v>6210</v>
      </c>
      <c r="E3513" s="8" t="s">
        <v>6211</v>
      </c>
      <c r="F3513" s="24">
        <v>0.33999999999999903</v>
      </c>
      <c r="G3513" s="24">
        <v>0</v>
      </c>
      <c r="H3513" s="25">
        <v>522.23879999999997</v>
      </c>
      <c r="I3513" s="25">
        <v>5.4339000000000004</v>
      </c>
      <c r="J3513" s="15">
        <v>83</v>
      </c>
      <c r="K3513" s="15">
        <v>25</v>
      </c>
      <c r="L3513" s="13">
        <v>1.04E-2</v>
      </c>
      <c r="M3513" s="7">
        <v>0.51134948000000002</v>
      </c>
      <c r="N3513" s="26">
        <v>0.2</v>
      </c>
      <c r="O3513" s="27" t="s">
        <v>22</v>
      </c>
      <c r="P3513" s="8">
        <v>0.60887805780000004</v>
      </c>
      <c r="Q3513" s="24">
        <v>0.34</v>
      </c>
      <c r="R3513" t="str">
        <f>IF($Q3513*100&gt;=VLOOKUP($O3513,margin_ranges!$A$5:$C$10,2,FALSE),IF($Q3513*100&lt;=VLOOKUP($O3513,margin_ranges!$A$5:$C$10,3,FALSE)+10,"IN RANGE","ABOVE RANGE"),"BELOW RANGE")</f>
        <v>IN RANGE</v>
      </c>
      <c r="S3513">
        <f>MIN(VLOOKUP($O3513,margin_ranges!$A$5:$D$10,4,FALSE),$P3513*100)</f>
        <v>29.75</v>
      </c>
      <c r="T3513" s="29">
        <f>(1-$S3513/100)/(1-$F3513)-1</f>
        <v>6.4393939393937671E-2</v>
      </c>
      <c r="U3513" s="19" t="str">
        <f>IF(ABS(IFERROR(T3513,0))&gt;0.05,INDEX(margin_ranges!$C$13:$C$16,MATCH($F3513*100,margin_ranges!$B$13:$B$16,1)),"")</f>
        <v>Balanced (Type B)</v>
      </c>
      <c r="V3513">
        <f>MIN(VLOOKUP($U3513,margin_ranges!$A$5:$D$10,4,FALSE),$P3513*100)</f>
        <v>29.75</v>
      </c>
      <c r="Y3513" s="29">
        <f t="shared" si="54"/>
        <v>6.4393939393937671E-2</v>
      </c>
    </row>
    <row r="3514" spans="1:25" x14ac:dyDescent="0.3">
      <c r="A3514" s="8" t="s">
        <v>17</v>
      </c>
      <c r="B3514" s="8" t="s">
        <v>6162</v>
      </c>
      <c r="C3514" s="8" t="s">
        <v>6163</v>
      </c>
      <c r="D3514" s="28" t="s">
        <v>6230</v>
      </c>
      <c r="E3514" s="8" t="s">
        <v>6231</v>
      </c>
      <c r="F3514" s="24">
        <v>0.33999999999999903</v>
      </c>
      <c r="G3514" s="24">
        <v>0</v>
      </c>
      <c r="H3514" s="25">
        <v>263.40890000000002</v>
      </c>
      <c r="I3514" s="25">
        <v>2.3915000000000002</v>
      </c>
      <c r="J3514" s="15">
        <v>34</v>
      </c>
      <c r="K3514" s="15">
        <v>10</v>
      </c>
      <c r="L3514" s="13">
        <v>9.1000000000000004E-3</v>
      </c>
      <c r="M3514" s="7">
        <v>0.48049939000000003</v>
      </c>
      <c r="N3514" s="26">
        <v>0.2</v>
      </c>
      <c r="O3514" s="27" t="s">
        <v>22</v>
      </c>
      <c r="P3514" s="8">
        <v>0.58376637909999995</v>
      </c>
      <c r="Q3514" s="24">
        <v>0.34</v>
      </c>
      <c r="R3514" t="str">
        <f>IF($Q3514*100&gt;=VLOOKUP($O3514,margin_ranges!$A$5:$C$10,2,FALSE),IF($Q3514*100&lt;=VLOOKUP($O3514,margin_ranges!$A$5:$C$10,3,FALSE)+10,"IN RANGE","ABOVE RANGE"),"BELOW RANGE")</f>
        <v>IN RANGE</v>
      </c>
      <c r="S3514">
        <f>MIN(VLOOKUP($O3514,margin_ranges!$A$5:$D$10,4,FALSE),$P3514*100)</f>
        <v>29.75</v>
      </c>
      <c r="T3514" s="29">
        <f>(1-$S3514/100)/(1-$F3514)-1</f>
        <v>6.4393939393937671E-2</v>
      </c>
      <c r="U3514" s="19" t="str">
        <f>IF(ABS(IFERROR(T3514,0))&gt;0.05,INDEX(margin_ranges!$C$13:$C$16,MATCH($F3514*100,margin_ranges!$B$13:$B$16,1)),"")</f>
        <v>Balanced (Type B)</v>
      </c>
      <c r="V3514">
        <f>MIN(VLOOKUP($U3514,margin_ranges!$A$5:$D$10,4,FALSE),$P3514*100)</f>
        <v>29.75</v>
      </c>
      <c r="Y3514" s="29">
        <f t="shared" si="54"/>
        <v>6.4393939393937671E-2</v>
      </c>
    </row>
    <row r="3515" spans="1:25" x14ac:dyDescent="0.3">
      <c r="A3515" s="8" t="s">
        <v>17</v>
      </c>
      <c r="B3515" s="8" t="s">
        <v>6162</v>
      </c>
      <c r="C3515" s="8" t="s">
        <v>6163</v>
      </c>
      <c r="D3515" s="8" t="s">
        <v>6238</v>
      </c>
      <c r="E3515" s="8" t="s">
        <v>6239</v>
      </c>
      <c r="F3515" s="24">
        <v>0.33999999999999903</v>
      </c>
      <c r="G3515" s="24">
        <v>0</v>
      </c>
      <c r="H3515" s="25">
        <v>240.9691</v>
      </c>
      <c r="I3515" s="25">
        <v>2.2023999999999999</v>
      </c>
      <c r="J3515" s="15">
        <v>62</v>
      </c>
      <c r="K3515" s="15">
        <v>19</v>
      </c>
      <c r="L3515" s="13">
        <v>9.1000000000000004E-3</v>
      </c>
      <c r="M3515" s="7">
        <v>0.94144585000000003</v>
      </c>
      <c r="N3515" s="26">
        <v>0.5</v>
      </c>
      <c r="O3515" s="27" t="s">
        <v>22</v>
      </c>
      <c r="P3515" s="8">
        <v>0.46890201050000002</v>
      </c>
      <c r="Q3515" s="24">
        <v>0.34</v>
      </c>
      <c r="R3515" t="str">
        <f>IF($Q3515*100&gt;=VLOOKUP($O3515,margin_ranges!$A$5:$C$10,2,FALSE),IF($Q3515*100&lt;=VLOOKUP($O3515,margin_ranges!$A$5:$C$10,3,FALSE)+10,"IN RANGE","ABOVE RANGE"),"BELOW RANGE")</f>
        <v>IN RANGE</v>
      </c>
      <c r="S3515">
        <f>MIN(VLOOKUP($O3515,margin_ranges!$A$5:$D$10,4,FALSE),$P3515*100)</f>
        <v>29.75</v>
      </c>
      <c r="T3515" s="29">
        <f>(1-$S3515/100)/(1-$F3515)-1</f>
        <v>6.4393939393937671E-2</v>
      </c>
      <c r="U3515" s="19" t="str">
        <f>IF(ABS(IFERROR(T3515,0))&gt;0.05,INDEX(margin_ranges!$C$13:$C$16,MATCH($F3515*100,margin_ranges!$B$13:$B$16,1)),"")</f>
        <v>Balanced (Type B)</v>
      </c>
      <c r="V3515">
        <f>MIN(VLOOKUP($U3515,margin_ranges!$A$5:$D$10,4,FALSE),$P3515*100)</f>
        <v>29.75</v>
      </c>
      <c r="Y3515" s="29">
        <f t="shared" si="54"/>
        <v>6.4393939393937671E-2</v>
      </c>
    </row>
    <row r="3516" spans="1:25" x14ac:dyDescent="0.3">
      <c r="A3516" s="8" t="s">
        <v>17</v>
      </c>
      <c r="B3516" s="8" t="s">
        <v>6162</v>
      </c>
      <c r="C3516" s="8" t="s">
        <v>6163</v>
      </c>
      <c r="D3516" s="8" t="s">
        <v>6242</v>
      </c>
      <c r="E3516" s="8" t="s">
        <v>6243</v>
      </c>
      <c r="F3516" s="24">
        <v>0.33999999999999903</v>
      </c>
      <c r="G3516" s="24">
        <v>0</v>
      </c>
      <c r="H3516" s="25">
        <v>258.87060000000002</v>
      </c>
      <c r="I3516" s="25">
        <v>2.8332000000000002</v>
      </c>
      <c r="J3516" s="15">
        <v>40</v>
      </c>
      <c r="K3516" s="15">
        <v>12</v>
      </c>
      <c r="L3516" s="13">
        <v>1.09E-2</v>
      </c>
      <c r="M3516" s="7">
        <v>0.47522501</v>
      </c>
      <c r="N3516" s="26">
        <v>0.2</v>
      </c>
      <c r="O3516" s="27" t="s">
        <v>22</v>
      </c>
      <c r="P3516" s="8">
        <v>0.57914672830000002</v>
      </c>
      <c r="Q3516" s="24">
        <v>0.34</v>
      </c>
      <c r="R3516" t="str">
        <f>IF($Q3516*100&gt;=VLOOKUP($O3516,margin_ranges!$A$5:$C$10,2,FALSE),IF($Q3516*100&lt;=VLOOKUP($O3516,margin_ranges!$A$5:$C$10,3,FALSE)+10,"IN RANGE","ABOVE RANGE"),"BELOW RANGE")</f>
        <v>IN RANGE</v>
      </c>
      <c r="S3516">
        <f>MIN(VLOOKUP($O3516,margin_ranges!$A$5:$D$10,4,FALSE),$P3516*100)</f>
        <v>29.75</v>
      </c>
      <c r="T3516" s="29">
        <f>(1-$S3516/100)/(1-$F3516)-1</f>
        <v>6.4393939393937671E-2</v>
      </c>
      <c r="U3516" s="19" t="str">
        <f>IF(ABS(IFERROR(T3516,0))&gt;0.05,INDEX(margin_ranges!$C$13:$C$16,MATCH($F3516*100,margin_ranges!$B$13:$B$16,1)),"")</f>
        <v>Balanced (Type B)</v>
      </c>
      <c r="V3516">
        <f>MIN(VLOOKUP($U3516,margin_ranges!$A$5:$D$10,4,FALSE),$P3516*100)</f>
        <v>29.75</v>
      </c>
      <c r="Y3516" s="29">
        <f t="shared" si="54"/>
        <v>6.4393939393937671E-2</v>
      </c>
    </row>
    <row r="3517" spans="1:25" x14ac:dyDescent="0.3">
      <c r="A3517" s="8" t="s">
        <v>17</v>
      </c>
      <c r="B3517" s="8" t="s">
        <v>6162</v>
      </c>
      <c r="C3517" s="8" t="s">
        <v>6163</v>
      </c>
      <c r="D3517" s="8" t="s">
        <v>6254</v>
      </c>
      <c r="E3517" s="8" t="s">
        <v>6255</v>
      </c>
      <c r="F3517" s="24">
        <v>0.33999999999999903</v>
      </c>
      <c r="G3517" s="24">
        <v>1</v>
      </c>
      <c r="H3517" s="25">
        <v>189.70869999999999</v>
      </c>
      <c r="I3517" s="25">
        <v>8.6384000000000007</v>
      </c>
      <c r="J3517" s="15">
        <v>269</v>
      </c>
      <c r="K3517" s="15">
        <v>82</v>
      </c>
      <c r="L3517" s="13">
        <v>4.5499999999999999E-2</v>
      </c>
      <c r="M3517" s="7">
        <v>1.0380525599999999</v>
      </c>
      <c r="N3517" s="26">
        <v>0.5</v>
      </c>
      <c r="O3517" s="27" t="s">
        <v>22</v>
      </c>
      <c r="P3517" s="8">
        <v>0.51832881949999998</v>
      </c>
      <c r="Q3517" s="24">
        <v>0.34</v>
      </c>
      <c r="R3517" t="str">
        <f>IF($Q3517*100&gt;=VLOOKUP($O3517,margin_ranges!$A$5:$C$10,2,FALSE),IF($Q3517*100&lt;=VLOOKUP($O3517,margin_ranges!$A$5:$C$10,3,FALSE)+10,"IN RANGE","ABOVE RANGE"),"BELOW RANGE")</f>
        <v>IN RANGE</v>
      </c>
      <c r="S3517">
        <f>MIN(VLOOKUP($O3517,margin_ranges!$A$5:$D$10,4,FALSE),$P3517*100)</f>
        <v>29.75</v>
      </c>
      <c r="T3517" s="29">
        <f>(1-$S3517/100)/(1-$F3517)-1</f>
        <v>6.4393939393937671E-2</v>
      </c>
      <c r="U3517" s="19" t="str">
        <f>IF(ABS(IFERROR(T3517,0))&gt;0.05,INDEX(margin_ranges!$C$13:$C$16,MATCH($F3517*100,margin_ranges!$B$13:$B$16,1)),"")</f>
        <v>Balanced (Type B)</v>
      </c>
      <c r="V3517">
        <f>MIN(VLOOKUP($U3517,margin_ranges!$A$5:$D$10,4,FALSE),$P3517*100)</f>
        <v>29.75</v>
      </c>
      <c r="Y3517" s="29">
        <f t="shared" si="54"/>
        <v>6.4393939393937671E-2</v>
      </c>
    </row>
    <row r="3518" spans="1:25" x14ac:dyDescent="0.3">
      <c r="A3518" s="8" t="s">
        <v>17</v>
      </c>
      <c r="B3518" s="8" t="s">
        <v>6162</v>
      </c>
      <c r="C3518" s="8" t="s">
        <v>6163</v>
      </c>
      <c r="D3518" s="8" t="s">
        <v>6264</v>
      </c>
      <c r="E3518" s="8" t="s">
        <v>6265</v>
      </c>
      <c r="F3518" s="24">
        <v>0.33999999999999903</v>
      </c>
      <c r="G3518" s="24">
        <v>0</v>
      </c>
      <c r="H3518" s="25">
        <v>254.5789</v>
      </c>
      <c r="I3518" s="25">
        <v>0.66010000000000002</v>
      </c>
      <c r="J3518" s="15">
        <v>7</v>
      </c>
      <c r="K3518" s="15">
        <v>2</v>
      </c>
      <c r="L3518" s="13">
        <v>2.5999999999999999E-3</v>
      </c>
      <c r="M3518" s="7">
        <v>0.34520074000000001</v>
      </c>
      <c r="N3518" s="26">
        <v>0.2</v>
      </c>
      <c r="O3518" s="27" t="s">
        <v>22</v>
      </c>
      <c r="P3518" s="8">
        <v>0.42062695919999998</v>
      </c>
      <c r="Q3518" s="24">
        <v>0.34</v>
      </c>
      <c r="R3518" t="str">
        <f>IF($Q3518*100&gt;=VLOOKUP($O3518,margin_ranges!$A$5:$C$10,2,FALSE),IF($Q3518*100&lt;=VLOOKUP($O3518,margin_ranges!$A$5:$C$10,3,FALSE)+10,"IN RANGE","ABOVE RANGE"),"BELOW RANGE")</f>
        <v>IN RANGE</v>
      </c>
      <c r="S3518">
        <f>MIN(VLOOKUP($O3518,margin_ranges!$A$5:$D$10,4,FALSE),$P3518*100)</f>
        <v>29.75</v>
      </c>
      <c r="T3518" s="29">
        <f>(1-$S3518/100)/(1-$F3518)-1</f>
        <v>6.4393939393937671E-2</v>
      </c>
      <c r="U3518" s="19" t="str">
        <f>IF(ABS(IFERROR(T3518,0))&gt;0.05,INDEX(margin_ranges!$C$13:$C$16,MATCH($F3518*100,margin_ranges!$B$13:$B$16,1)),"")</f>
        <v>Balanced (Type B)</v>
      </c>
      <c r="V3518">
        <f>MIN(VLOOKUP($U3518,margin_ranges!$A$5:$D$10,4,FALSE),$P3518*100)</f>
        <v>29.75</v>
      </c>
      <c r="Y3518" s="29">
        <f t="shared" si="54"/>
        <v>6.4393939393937671E-2</v>
      </c>
    </row>
    <row r="3519" spans="1:25" x14ac:dyDescent="0.3">
      <c r="A3519" s="8" t="s">
        <v>17</v>
      </c>
      <c r="B3519" s="8" t="s">
        <v>6162</v>
      </c>
      <c r="C3519" s="8" t="s">
        <v>6163</v>
      </c>
      <c r="D3519" s="28" t="s">
        <v>6270</v>
      </c>
      <c r="E3519" s="8" t="s">
        <v>6271</v>
      </c>
      <c r="F3519" s="24">
        <v>0.33999999999999903</v>
      </c>
      <c r="G3519" s="24">
        <v>0</v>
      </c>
      <c r="H3519" s="25">
        <v>160.7989</v>
      </c>
      <c r="I3519" s="25">
        <v>1.0206999999999999</v>
      </c>
      <c r="J3519" s="15">
        <v>29</v>
      </c>
      <c r="K3519" s="15">
        <v>9</v>
      </c>
      <c r="L3519" s="13">
        <v>6.3E-3</v>
      </c>
      <c r="M3519" s="7">
        <v>0.94953114000000005</v>
      </c>
      <c r="N3519" s="26">
        <v>0.5</v>
      </c>
      <c r="O3519" s="27" t="s">
        <v>22</v>
      </c>
      <c r="P3519" s="8">
        <v>0.47342432639999998</v>
      </c>
      <c r="Q3519" s="24">
        <v>0.34</v>
      </c>
      <c r="R3519" t="str">
        <f>IF($Q3519*100&gt;=VLOOKUP($O3519,margin_ranges!$A$5:$C$10,2,FALSE),IF($Q3519*100&lt;=VLOOKUP($O3519,margin_ranges!$A$5:$C$10,3,FALSE)+10,"IN RANGE","ABOVE RANGE"),"BELOW RANGE")</f>
        <v>IN RANGE</v>
      </c>
      <c r="S3519">
        <f>MIN(VLOOKUP($O3519,margin_ranges!$A$5:$D$10,4,FALSE),$P3519*100)</f>
        <v>29.75</v>
      </c>
      <c r="T3519" s="29">
        <f>(1-$S3519/100)/(1-$F3519)-1</f>
        <v>6.4393939393937671E-2</v>
      </c>
      <c r="U3519" s="19" t="str">
        <f>IF(ABS(IFERROR(T3519,0))&gt;0.05,INDEX(margin_ranges!$C$13:$C$16,MATCH($F3519*100,margin_ranges!$B$13:$B$16,1)),"")</f>
        <v>Balanced (Type B)</v>
      </c>
      <c r="V3519">
        <f>MIN(VLOOKUP($U3519,margin_ranges!$A$5:$D$10,4,FALSE),$P3519*100)</f>
        <v>29.75</v>
      </c>
      <c r="Y3519" s="29">
        <f t="shared" si="54"/>
        <v>6.4393939393937671E-2</v>
      </c>
    </row>
    <row r="3520" spans="1:25" x14ac:dyDescent="0.3">
      <c r="A3520" s="8" t="s">
        <v>17</v>
      </c>
      <c r="B3520" s="8" t="s">
        <v>6162</v>
      </c>
      <c r="C3520" s="8" t="s">
        <v>6163</v>
      </c>
      <c r="D3520" s="8" t="s">
        <v>6274</v>
      </c>
      <c r="E3520" s="8" t="s">
        <v>6275</v>
      </c>
      <c r="F3520" s="24">
        <v>0.33999999999999903</v>
      </c>
      <c r="G3520" s="24">
        <v>0</v>
      </c>
      <c r="H3520" s="25">
        <v>521.12509999999997</v>
      </c>
      <c r="I3520" s="25">
        <v>7.6189999999999998</v>
      </c>
      <c r="J3520" s="15">
        <v>95</v>
      </c>
      <c r="K3520" s="15">
        <v>29</v>
      </c>
      <c r="L3520" s="13">
        <v>1.46E-2</v>
      </c>
      <c r="M3520" s="7">
        <v>0.41612135</v>
      </c>
      <c r="N3520" s="26">
        <v>0.2</v>
      </c>
      <c r="O3520" s="27" t="s">
        <v>22</v>
      </c>
      <c r="P3520" s="8">
        <v>0.5193709728</v>
      </c>
      <c r="Q3520" s="24">
        <v>0.34</v>
      </c>
      <c r="R3520" t="str">
        <f>IF($Q3520*100&gt;=VLOOKUP($O3520,margin_ranges!$A$5:$C$10,2,FALSE),IF($Q3520*100&lt;=VLOOKUP($O3520,margin_ranges!$A$5:$C$10,3,FALSE)+10,"IN RANGE","ABOVE RANGE"),"BELOW RANGE")</f>
        <v>IN RANGE</v>
      </c>
      <c r="S3520">
        <f>MIN(VLOOKUP($O3520,margin_ranges!$A$5:$D$10,4,FALSE),$P3520*100)</f>
        <v>29.75</v>
      </c>
      <c r="T3520" s="29">
        <f>(1-$S3520/100)/(1-$F3520)-1</f>
        <v>6.4393939393937671E-2</v>
      </c>
      <c r="U3520" s="19" t="str">
        <f>IF(ABS(IFERROR(T3520,0))&gt;0.05,INDEX(margin_ranges!$C$13:$C$16,MATCH($F3520*100,margin_ranges!$B$13:$B$16,1)),"")</f>
        <v>Balanced (Type B)</v>
      </c>
      <c r="V3520">
        <f>MIN(VLOOKUP($U3520,margin_ranges!$A$5:$D$10,4,FALSE),$P3520*100)</f>
        <v>29.75</v>
      </c>
      <c r="Y3520" s="29">
        <f t="shared" si="54"/>
        <v>6.4393939393937671E-2</v>
      </c>
    </row>
    <row r="3521" spans="1:25" x14ac:dyDescent="0.3">
      <c r="A3521" s="8" t="s">
        <v>17</v>
      </c>
      <c r="B3521" s="8" t="s">
        <v>6162</v>
      </c>
      <c r="C3521" s="8" t="s">
        <v>6163</v>
      </c>
      <c r="D3521" s="8" t="s">
        <v>6198</v>
      </c>
      <c r="E3521" s="8" t="s">
        <v>6199</v>
      </c>
      <c r="F3521" s="24">
        <v>0.33587607282923698</v>
      </c>
      <c r="G3521" s="24">
        <v>0</v>
      </c>
      <c r="H3521" s="25">
        <v>253.27449999999999</v>
      </c>
      <c r="I3521" s="25">
        <v>4.0061</v>
      </c>
      <c r="J3521" s="15">
        <v>90</v>
      </c>
      <c r="K3521" s="15">
        <v>29</v>
      </c>
      <c r="L3521" s="13">
        <v>1.5800000000000002E-2</v>
      </c>
      <c r="M3521" s="7">
        <v>0.75287152999999996</v>
      </c>
      <c r="N3521" s="26">
        <v>0.5</v>
      </c>
      <c r="O3521" s="27" t="s">
        <v>22</v>
      </c>
      <c r="P3521" s="8">
        <v>0.33587607279999998</v>
      </c>
      <c r="Q3521" s="24">
        <v>0.37</v>
      </c>
      <c r="R3521" t="str">
        <f>IF($Q3521*100&gt;=VLOOKUP($O3521,margin_ranges!$A$5:$C$10,2,FALSE),IF($Q3521*100&lt;=VLOOKUP($O3521,margin_ranges!$A$5:$C$10,3,FALSE)+10,"IN RANGE","ABOVE RANGE"),"BELOW RANGE")</f>
        <v>IN RANGE</v>
      </c>
      <c r="S3521">
        <f>MIN(VLOOKUP($O3521,margin_ranges!$A$5:$D$10,4,FALSE),$P3521*100)</f>
        <v>29.75</v>
      </c>
      <c r="T3521" s="29">
        <f>(1-$S3521/100)/(1-$F3521)-1</f>
        <v>5.7784505661048868E-2</v>
      </c>
      <c r="U3521" s="19" t="str">
        <f>IF(ABS(IFERROR(T3521,0))&gt;0.05,INDEX(margin_ranges!$C$13:$C$16,MATCH($F3521*100,margin_ranges!$B$13:$B$16,1)),"")</f>
        <v>Balanced (Type B)</v>
      </c>
      <c r="V3521">
        <f>MIN(VLOOKUP($U3521,margin_ranges!$A$5:$D$10,4,FALSE),$P3521*100)</f>
        <v>29.75</v>
      </c>
      <c r="Y3521" s="29">
        <f t="shared" si="54"/>
        <v>5.7784505661048868E-2</v>
      </c>
    </row>
    <row r="3522" spans="1:25" x14ac:dyDescent="0.3">
      <c r="A3522" s="8" t="s">
        <v>17</v>
      </c>
      <c r="B3522" s="8" t="s">
        <v>6162</v>
      </c>
      <c r="C3522" s="8" t="s">
        <v>6163</v>
      </c>
      <c r="D3522" s="8" t="s">
        <v>6174</v>
      </c>
      <c r="E3522" s="8" t="s">
        <v>6175</v>
      </c>
      <c r="F3522" s="24">
        <v>0.218762651821862</v>
      </c>
      <c r="G3522" s="24">
        <v>1</v>
      </c>
      <c r="H3522" s="25">
        <v>127.4374</v>
      </c>
      <c r="I3522" s="25">
        <v>7.3510999999999997</v>
      </c>
      <c r="J3522" s="15">
        <v>85</v>
      </c>
      <c r="K3522" s="15">
        <v>19</v>
      </c>
      <c r="L3522" s="13">
        <v>5.7700000000000001E-2</v>
      </c>
      <c r="M3522" s="7">
        <v>0.38400622000000001</v>
      </c>
      <c r="N3522" s="26">
        <v>0.3</v>
      </c>
      <c r="O3522" s="27" t="s">
        <v>92</v>
      </c>
      <c r="P3522" s="8">
        <v>0.21876265180000001</v>
      </c>
      <c r="Q3522" s="24">
        <v>0.25</v>
      </c>
      <c r="R3522" t="str">
        <f>IF($Q3522*100&gt;=VLOOKUP($O3522,margin_ranges!$A$5:$C$10,2,FALSE),IF($Q3522*100&lt;=VLOOKUP($O3522,margin_ranges!$A$5:$C$10,3,FALSE)+10,"IN RANGE","ABOVE RANGE"),"BELOW RANGE")</f>
        <v>IN RANGE</v>
      </c>
      <c r="S3522">
        <f>MIN(VLOOKUP($O3522,margin_ranges!$A$5:$D$10,4,FALSE),$P3522*100)</f>
        <v>21.876265180000001</v>
      </c>
      <c r="T3522" s="29">
        <f>(1-$S3522/100)/(1-$F3522)-1</f>
        <v>2.7983837469491846E-11</v>
      </c>
      <c r="U3522" s="19" t="str">
        <f>IF(ABS(IFERROR(T3522,0))&gt;0.05,INDEX(margin_ranges!$C$13:$C$16,MATCH($F3522*100,margin_ranges!$B$13:$B$16,1)),"")</f>
        <v/>
      </c>
      <c r="V3522" t="e">
        <f>MIN(VLOOKUP($U3522,margin_ranges!$A$5:$D$10,4,FALSE),$P3522*100)</f>
        <v>#N/A</v>
      </c>
      <c r="Y3522" s="29" t="e">
        <f t="shared" si="54"/>
        <v>#N/A</v>
      </c>
    </row>
    <row r="3523" spans="1:25" x14ac:dyDescent="0.3">
      <c r="A3523" s="8" t="s">
        <v>17</v>
      </c>
      <c r="B3523" s="8" t="s">
        <v>6162</v>
      </c>
      <c r="C3523" s="8" t="s">
        <v>6163</v>
      </c>
      <c r="D3523" s="28" t="s">
        <v>6166</v>
      </c>
      <c r="E3523" s="8" t="s">
        <v>6167</v>
      </c>
      <c r="F3523" s="24">
        <v>0.28999999999999998</v>
      </c>
      <c r="G3523" s="24">
        <v>0</v>
      </c>
      <c r="H3523" s="25">
        <v>262.18579999999997</v>
      </c>
      <c r="I3523" s="25">
        <v>1.9921</v>
      </c>
      <c r="J3523" s="15">
        <v>36</v>
      </c>
      <c r="K3523" s="15">
        <v>9</v>
      </c>
      <c r="L3523" s="13">
        <v>7.6E-3</v>
      </c>
      <c r="M3523" s="7">
        <v>0.59561132999999999</v>
      </c>
      <c r="N3523" s="26">
        <v>0.2</v>
      </c>
      <c r="O3523" s="27" t="s">
        <v>22</v>
      </c>
      <c r="P3523" s="8">
        <v>0.66421055169999998</v>
      </c>
      <c r="Q3523" s="24">
        <v>0.28999999999999998</v>
      </c>
      <c r="R3523" t="str">
        <f>IF($Q3523*100&gt;=VLOOKUP($O3523,margin_ranges!$A$5:$C$10,2,FALSE),IF($Q3523*100&lt;=VLOOKUP($O3523,margin_ranges!$A$5:$C$10,3,FALSE)+10,"IN RANGE","ABOVE RANGE"),"BELOW RANGE")</f>
        <v>IN RANGE</v>
      </c>
      <c r="S3523">
        <f>MIN(VLOOKUP($O3523,margin_ranges!$A$5:$D$10,4,FALSE),$P3523*100)</f>
        <v>29.75</v>
      </c>
      <c r="T3523" s="29">
        <f>(1-$S3523/100)/(1-$F3523)-1</f>
        <v>-1.0563380281690127E-2</v>
      </c>
      <c r="U3523" s="19" t="str">
        <f>IF(ABS(IFERROR(T3523,0))&gt;0.05,INDEX(margin_ranges!$C$13:$C$16,MATCH($F3523*100,margin_ranges!$B$13:$B$16,1)),"")</f>
        <v/>
      </c>
      <c r="V3523" t="e">
        <f>MIN(VLOOKUP($U3523,margin_ranges!$A$5:$D$10,4,FALSE),$P3523*100)</f>
        <v>#N/A</v>
      </c>
      <c r="Y3523" s="29" t="e">
        <f t="shared" si="54"/>
        <v>#N/A</v>
      </c>
    </row>
    <row r="3524" spans="1:25" x14ac:dyDescent="0.3">
      <c r="A3524" s="8" t="s">
        <v>17</v>
      </c>
      <c r="B3524" s="8" t="s">
        <v>6162</v>
      </c>
      <c r="C3524" s="8" t="s">
        <v>6163</v>
      </c>
      <c r="D3524" s="8" t="s">
        <v>6180</v>
      </c>
      <c r="E3524" s="8" t="s">
        <v>6181</v>
      </c>
      <c r="F3524" s="24">
        <v>0.28999999999999998</v>
      </c>
      <c r="G3524" s="24">
        <v>0</v>
      </c>
      <c r="H3524" s="25">
        <v>261.78590000000003</v>
      </c>
      <c r="I3524" s="25">
        <v>2.0931999999999999</v>
      </c>
      <c r="J3524" s="15">
        <v>34</v>
      </c>
      <c r="K3524" s="15">
        <v>9</v>
      </c>
      <c r="L3524" s="13">
        <v>8.0000000000000002E-3</v>
      </c>
      <c r="M3524" s="7">
        <v>0.54348405</v>
      </c>
      <c r="N3524" s="26">
        <v>0.2</v>
      </c>
      <c r="O3524" s="27" t="s">
        <v>22</v>
      </c>
      <c r="P3524" s="8">
        <v>0.63200391789999999</v>
      </c>
      <c r="Q3524" s="24">
        <v>0.28999999999999998</v>
      </c>
      <c r="R3524" t="str">
        <f>IF($Q3524*100&gt;=VLOOKUP($O3524,margin_ranges!$A$5:$C$10,2,FALSE),IF($Q3524*100&lt;=VLOOKUP($O3524,margin_ranges!$A$5:$C$10,3,FALSE)+10,"IN RANGE","ABOVE RANGE"),"BELOW RANGE")</f>
        <v>IN RANGE</v>
      </c>
      <c r="S3524">
        <f>MIN(VLOOKUP($O3524,margin_ranges!$A$5:$D$10,4,FALSE),$P3524*100)</f>
        <v>29.75</v>
      </c>
      <c r="T3524" s="29">
        <f>(1-$S3524/100)/(1-$F3524)-1</f>
        <v>-1.0563380281690127E-2</v>
      </c>
      <c r="U3524" s="19" t="str">
        <f>IF(ABS(IFERROR(T3524,0))&gt;0.05,INDEX(margin_ranges!$C$13:$C$16,MATCH($F3524*100,margin_ranges!$B$13:$B$16,1)),"")</f>
        <v/>
      </c>
      <c r="V3524" t="e">
        <f>MIN(VLOOKUP($U3524,margin_ranges!$A$5:$D$10,4,FALSE),$P3524*100)</f>
        <v>#N/A</v>
      </c>
      <c r="Y3524" s="29" t="e">
        <f t="shared" si="54"/>
        <v>#N/A</v>
      </c>
    </row>
    <row r="3525" spans="1:25" x14ac:dyDescent="0.3">
      <c r="A3525" s="8" t="s">
        <v>17</v>
      </c>
      <c r="B3525" s="8" t="s">
        <v>6162</v>
      </c>
      <c r="C3525" s="8" t="s">
        <v>6163</v>
      </c>
      <c r="D3525" s="8" t="s">
        <v>6184</v>
      </c>
      <c r="E3525" s="8" t="s">
        <v>6185</v>
      </c>
      <c r="F3525" s="24">
        <v>0.28999999999999998</v>
      </c>
      <c r="G3525" s="24">
        <v>1</v>
      </c>
      <c r="H3525" s="25">
        <v>294.8186</v>
      </c>
      <c r="I3525" s="25">
        <v>20.269500000000001</v>
      </c>
      <c r="J3525" s="15">
        <v>501</v>
      </c>
      <c r="K3525" s="15">
        <v>128</v>
      </c>
      <c r="L3525" s="13">
        <v>6.88E-2</v>
      </c>
      <c r="M3525" s="7">
        <v>0.82312834999999995</v>
      </c>
      <c r="N3525" s="26">
        <v>0.5</v>
      </c>
      <c r="O3525" s="27" t="s">
        <v>22</v>
      </c>
      <c r="P3525" s="8">
        <v>0.39256131480000001</v>
      </c>
      <c r="Q3525" s="24">
        <v>0.28999999999999998</v>
      </c>
      <c r="R3525" t="str">
        <f>IF($Q3525*100&gt;=VLOOKUP($O3525,margin_ranges!$A$5:$C$10,2,FALSE),IF($Q3525*100&lt;=VLOOKUP($O3525,margin_ranges!$A$5:$C$10,3,FALSE)+10,"IN RANGE","ABOVE RANGE"),"BELOW RANGE")</f>
        <v>IN RANGE</v>
      </c>
      <c r="S3525">
        <f>MIN(VLOOKUP($O3525,margin_ranges!$A$5:$D$10,4,FALSE),$P3525*100)</f>
        <v>29.75</v>
      </c>
      <c r="T3525" s="29">
        <f>(1-$S3525/100)/(1-$F3525)-1</f>
        <v>-1.0563380281690127E-2</v>
      </c>
      <c r="U3525" s="19" t="str">
        <f>IF(ABS(IFERROR(T3525,0))&gt;0.05,INDEX(margin_ranges!$C$13:$C$16,MATCH($F3525*100,margin_ranges!$B$13:$B$16,1)),"")</f>
        <v/>
      </c>
      <c r="V3525" t="e">
        <f>MIN(VLOOKUP($U3525,margin_ranges!$A$5:$D$10,4,FALSE),$P3525*100)</f>
        <v>#N/A</v>
      </c>
      <c r="Y3525" s="29" t="e">
        <f t="shared" si="54"/>
        <v>#N/A</v>
      </c>
    </row>
    <row r="3526" spans="1:25" x14ac:dyDescent="0.3">
      <c r="A3526" s="8" t="s">
        <v>17</v>
      </c>
      <c r="B3526" s="8" t="s">
        <v>6162</v>
      </c>
      <c r="C3526" s="8" t="s">
        <v>6163</v>
      </c>
      <c r="D3526" s="8" t="s">
        <v>6190</v>
      </c>
      <c r="E3526" s="8" t="s">
        <v>6191</v>
      </c>
      <c r="F3526" s="24">
        <v>0.28999999999999998</v>
      </c>
      <c r="G3526" s="24">
        <v>0</v>
      </c>
      <c r="H3526" s="25">
        <v>279.67540000000002</v>
      </c>
      <c r="I3526" s="25">
        <v>1.9543999999999999</v>
      </c>
      <c r="J3526" s="15">
        <v>36</v>
      </c>
      <c r="K3526" s="15">
        <v>9</v>
      </c>
      <c r="L3526" s="13">
        <v>7.0000000000000001E-3</v>
      </c>
      <c r="M3526" s="7">
        <v>0.62062715000000002</v>
      </c>
      <c r="N3526" s="26">
        <v>0.2</v>
      </c>
      <c r="O3526" s="27" t="s">
        <v>22</v>
      </c>
      <c r="P3526" s="8">
        <v>0.67774532440000002</v>
      </c>
      <c r="Q3526" s="24">
        <v>0.28999999999999998</v>
      </c>
      <c r="R3526" t="str">
        <f>IF($Q3526*100&gt;=VLOOKUP($O3526,margin_ranges!$A$5:$C$10,2,FALSE),IF($Q3526*100&lt;=VLOOKUP($O3526,margin_ranges!$A$5:$C$10,3,FALSE)+10,"IN RANGE","ABOVE RANGE"),"BELOW RANGE")</f>
        <v>IN RANGE</v>
      </c>
      <c r="S3526">
        <f>MIN(VLOOKUP($O3526,margin_ranges!$A$5:$D$10,4,FALSE),$P3526*100)</f>
        <v>29.75</v>
      </c>
      <c r="T3526" s="29">
        <f>(1-$S3526/100)/(1-$F3526)-1</f>
        <v>-1.0563380281690127E-2</v>
      </c>
      <c r="U3526" s="19" t="str">
        <f>IF(ABS(IFERROR(T3526,0))&gt;0.05,INDEX(margin_ranges!$C$13:$C$16,MATCH($F3526*100,margin_ranges!$B$13:$B$16,1)),"")</f>
        <v/>
      </c>
      <c r="V3526" t="e">
        <f>MIN(VLOOKUP($U3526,margin_ranges!$A$5:$D$10,4,FALSE),$P3526*100)</f>
        <v>#N/A</v>
      </c>
      <c r="Y3526" s="29" t="e">
        <f t="shared" si="54"/>
        <v>#N/A</v>
      </c>
    </row>
    <row r="3527" spans="1:25" x14ac:dyDescent="0.3">
      <c r="A3527" s="8" t="s">
        <v>17</v>
      </c>
      <c r="B3527" s="8" t="s">
        <v>6162</v>
      </c>
      <c r="C3527" s="8" t="s">
        <v>6163</v>
      </c>
      <c r="D3527" s="8" t="s">
        <v>6192</v>
      </c>
      <c r="E3527" s="8" t="s">
        <v>6193</v>
      </c>
      <c r="F3527" s="24">
        <v>0.28999999999999998</v>
      </c>
      <c r="G3527" s="24">
        <v>0</v>
      </c>
      <c r="H3527" s="25">
        <v>261.70589999999999</v>
      </c>
      <c r="I3527" s="25">
        <v>1.5108999999999999</v>
      </c>
      <c r="J3527" s="15">
        <v>25</v>
      </c>
      <c r="K3527" s="15">
        <v>6</v>
      </c>
      <c r="L3527" s="13">
        <v>5.7999999999999996E-3</v>
      </c>
      <c r="M3527" s="7">
        <v>0.55484115000000001</v>
      </c>
      <c r="N3527" s="26">
        <v>0.2</v>
      </c>
      <c r="O3527" s="27" t="s">
        <v>22</v>
      </c>
      <c r="P3527" s="8">
        <v>0.63953646900000005</v>
      </c>
      <c r="Q3527" s="24">
        <v>0.28999999999999998</v>
      </c>
      <c r="R3527" t="str">
        <f>IF($Q3527*100&gt;=VLOOKUP($O3527,margin_ranges!$A$5:$C$10,2,FALSE),IF($Q3527*100&lt;=VLOOKUP($O3527,margin_ranges!$A$5:$C$10,3,FALSE)+10,"IN RANGE","ABOVE RANGE"),"BELOW RANGE")</f>
        <v>IN RANGE</v>
      </c>
      <c r="S3527">
        <f>MIN(VLOOKUP($O3527,margin_ranges!$A$5:$D$10,4,FALSE),$P3527*100)</f>
        <v>29.75</v>
      </c>
      <c r="T3527" s="29">
        <f>(1-$S3527/100)/(1-$F3527)-1</f>
        <v>-1.0563380281690127E-2</v>
      </c>
      <c r="U3527" s="19" t="str">
        <f>IF(ABS(IFERROR(T3527,0))&gt;0.05,INDEX(margin_ranges!$C$13:$C$16,MATCH($F3527*100,margin_ranges!$B$13:$B$16,1)),"")</f>
        <v/>
      </c>
      <c r="V3527" t="e">
        <f>MIN(VLOOKUP($U3527,margin_ranges!$A$5:$D$10,4,FALSE),$P3527*100)</f>
        <v>#N/A</v>
      </c>
      <c r="Y3527" s="29" t="e">
        <f t="shared" si="54"/>
        <v>#N/A</v>
      </c>
    </row>
    <row r="3528" spans="1:25" x14ac:dyDescent="0.3">
      <c r="A3528" s="8" t="s">
        <v>17</v>
      </c>
      <c r="B3528" s="8" t="s">
        <v>6162</v>
      </c>
      <c r="C3528" s="8" t="s">
        <v>6163</v>
      </c>
      <c r="D3528" s="8" t="s">
        <v>6200</v>
      </c>
      <c r="E3528" s="8" t="s">
        <v>6201</v>
      </c>
      <c r="F3528" s="24">
        <v>0.28999999999999998</v>
      </c>
      <c r="G3528" s="24">
        <v>0</v>
      </c>
      <c r="H3528" s="25">
        <v>527.25360000000001</v>
      </c>
      <c r="I3528" s="25">
        <v>7.6558000000000002</v>
      </c>
      <c r="J3528" s="15">
        <v>79</v>
      </c>
      <c r="K3528" s="15">
        <v>20</v>
      </c>
      <c r="L3528" s="13">
        <v>1.4500000000000001E-2</v>
      </c>
      <c r="M3528" s="7">
        <v>0.34224723000000001</v>
      </c>
      <c r="N3528" s="26">
        <v>0.2</v>
      </c>
      <c r="O3528" s="27" t="s">
        <v>22</v>
      </c>
      <c r="P3528" s="8">
        <v>0.41562711270000002</v>
      </c>
      <c r="Q3528" s="24">
        <v>0.28999999999999998</v>
      </c>
      <c r="R3528" t="str">
        <f>IF($Q3528*100&gt;=VLOOKUP($O3528,margin_ranges!$A$5:$C$10,2,FALSE),IF($Q3528*100&lt;=VLOOKUP($O3528,margin_ranges!$A$5:$C$10,3,FALSE)+10,"IN RANGE","ABOVE RANGE"),"BELOW RANGE")</f>
        <v>IN RANGE</v>
      </c>
      <c r="S3528">
        <f>MIN(VLOOKUP($O3528,margin_ranges!$A$5:$D$10,4,FALSE),$P3528*100)</f>
        <v>29.75</v>
      </c>
      <c r="T3528" s="29">
        <f>(1-$S3528/100)/(1-$F3528)-1</f>
        <v>-1.0563380281690127E-2</v>
      </c>
      <c r="U3528" s="19" t="str">
        <f>IF(ABS(IFERROR(T3528,0))&gt;0.05,INDEX(margin_ranges!$C$13:$C$16,MATCH($F3528*100,margin_ranges!$B$13:$B$16,1)),"")</f>
        <v/>
      </c>
      <c r="V3528" t="e">
        <f>MIN(VLOOKUP($U3528,margin_ranges!$A$5:$D$10,4,FALSE),$P3528*100)</f>
        <v>#N/A</v>
      </c>
      <c r="Y3528" s="29" t="e">
        <f t="shared" si="54"/>
        <v>#N/A</v>
      </c>
    </row>
    <row r="3529" spans="1:25" x14ac:dyDescent="0.3">
      <c r="A3529" s="8" t="s">
        <v>17</v>
      </c>
      <c r="B3529" s="8" t="s">
        <v>6162</v>
      </c>
      <c r="C3529" s="8" t="s">
        <v>6163</v>
      </c>
      <c r="D3529" s="8" t="s">
        <v>6212</v>
      </c>
      <c r="E3529" s="8" t="s">
        <v>6213</v>
      </c>
      <c r="F3529" s="24">
        <v>0.28999999999999998</v>
      </c>
      <c r="G3529" s="24">
        <v>0</v>
      </c>
      <c r="H3529" s="25">
        <v>271.65789999999998</v>
      </c>
      <c r="I3529" s="25">
        <v>1.4685999999999999</v>
      </c>
      <c r="J3529" s="15">
        <v>25</v>
      </c>
      <c r="K3529" s="15">
        <v>6</v>
      </c>
      <c r="L3529" s="13">
        <v>5.4000000000000003E-3</v>
      </c>
      <c r="M3529" s="7">
        <v>0.57734545999999998</v>
      </c>
      <c r="N3529" s="26">
        <v>0.2</v>
      </c>
      <c r="O3529" s="27" t="s">
        <v>22</v>
      </c>
      <c r="P3529" s="8">
        <v>0.65358695290000002</v>
      </c>
      <c r="Q3529" s="24">
        <v>0.28999999999999998</v>
      </c>
      <c r="R3529" t="str">
        <f>IF($Q3529*100&gt;=VLOOKUP($O3529,margin_ranges!$A$5:$C$10,2,FALSE),IF($Q3529*100&lt;=VLOOKUP($O3529,margin_ranges!$A$5:$C$10,3,FALSE)+10,"IN RANGE","ABOVE RANGE"),"BELOW RANGE")</f>
        <v>IN RANGE</v>
      </c>
      <c r="S3529">
        <f>MIN(VLOOKUP($O3529,margin_ranges!$A$5:$D$10,4,FALSE),$P3529*100)</f>
        <v>29.75</v>
      </c>
      <c r="T3529" s="29">
        <f>(1-$S3529/100)/(1-$F3529)-1</f>
        <v>-1.0563380281690127E-2</v>
      </c>
      <c r="U3529" s="19" t="str">
        <f>IF(ABS(IFERROR(T3529,0))&gt;0.05,INDEX(margin_ranges!$C$13:$C$16,MATCH($F3529*100,margin_ranges!$B$13:$B$16,1)),"")</f>
        <v/>
      </c>
      <c r="V3529" t="e">
        <f>MIN(VLOOKUP($U3529,margin_ranges!$A$5:$D$10,4,FALSE),$P3529*100)</f>
        <v>#N/A</v>
      </c>
      <c r="Y3529" s="29" t="e">
        <f t="shared" si="54"/>
        <v>#N/A</v>
      </c>
    </row>
    <row r="3530" spans="1:25" x14ac:dyDescent="0.3">
      <c r="A3530" s="8" t="s">
        <v>17</v>
      </c>
      <c r="B3530" s="8" t="s">
        <v>6162</v>
      </c>
      <c r="C3530" s="8" t="s">
        <v>6163</v>
      </c>
      <c r="D3530" s="8" t="s">
        <v>6216</v>
      </c>
      <c r="E3530" s="8" t="s">
        <v>6217</v>
      </c>
      <c r="F3530" s="24">
        <v>0.28999999999999998</v>
      </c>
      <c r="G3530" s="24">
        <v>0</v>
      </c>
      <c r="H3530" s="25">
        <v>267.8698</v>
      </c>
      <c r="I3530" s="25">
        <v>1.8754999999999999</v>
      </c>
      <c r="J3530" s="15">
        <v>32</v>
      </c>
      <c r="K3530" s="15">
        <v>8</v>
      </c>
      <c r="L3530" s="13">
        <v>7.0000000000000001E-3</v>
      </c>
      <c r="M3530" s="7">
        <v>0.56978329999999999</v>
      </c>
      <c r="N3530" s="26">
        <v>0.2</v>
      </c>
      <c r="O3530" s="27" t="s">
        <v>22</v>
      </c>
      <c r="P3530" s="8">
        <v>0.64898935889999998</v>
      </c>
      <c r="Q3530" s="24">
        <v>0.28999999999999998</v>
      </c>
      <c r="R3530" t="str">
        <f>IF($Q3530*100&gt;=VLOOKUP($O3530,margin_ranges!$A$5:$C$10,2,FALSE),IF($Q3530*100&lt;=VLOOKUP($O3530,margin_ranges!$A$5:$C$10,3,FALSE)+10,"IN RANGE","ABOVE RANGE"),"BELOW RANGE")</f>
        <v>IN RANGE</v>
      </c>
      <c r="S3530">
        <f>MIN(VLOOKUP($O3530,margin_ranges!$A$5:$D$10,4,FALSE),$P3530*100)</f>
        <v>29.75</v>
      </c>
      <c r="T3530" s="29">
        <f>(1-$S3530/100)/(1-$F3530)-1</f>
        <v>-1.0563380281690127E-2</v>
      </c>
      <c r="U3530" s="19" t="str">
        <f>IF(ABS(IFERROR(T3530,0))&gt;0.05,INDEX(margin_ranges!$C$13:$C$16,MATCH($F3530*100,margin_ranges!$B$13:$B$16,1)),"")</f>
        <v/>
      </c>
      <c r="V3530" t="e">
        <f>MIN(VLOOKUP($U3530,margin_ranges!$A$5:$D$10,4,FALSE),$P3530*100)</f>
        <v>#N/A</v>
      </c>
      <c r="Y3530" s="29" t="e">
        <f t="shared" si="54"/>
        <v>#N/A</v>
      </c>
    </row>
    <row r="3531" spans="1:25" x14ac:dyDescent="0.3">
      <c r="A3531" s="8" t="s">
        <v>17</v>
      </c>
      <c r="B3531" s="8" t="s">
        <v>6162</v>
      </c>
      <c r="C3531" s="8" t="s">
        <v>6163</v>
      </c>
      <c r="D3531" s="8" t="s">
        <v>6218</v>
      </c>
      <c r="E3531" s="8" t="s">
        <v>6219</v>
      </c>
      <c r="F3531" s="24">
        <v>0.28999999999999998</v>
      </c>
      <c r="G3531" s="24">
        <v>0</v>
      </c>
      <c r="H3531" s="25">
        <v>243.5813</v>
      </c>
      <c r="I3531" s="25">
        <v>1.6093999999999999</v>
      </c>
      <c r="J3531" s="15">
        <v>32</v>
      </c>
      <c r="K3531" s="15">
        <v>8</v>
      </c>
      <c r="L3531" s="13">
        <v>6.6E-3</v>
      </c>
      <c r="M3531" s="7">
        <v>0.66696253999999999</v>
      </c>
      <c r="N3531" s="26">
        <v>0.2</v>
      </c>
      <c r="O3531" s="27" t="s">
        <v>22</v>
      </c>
      <c r="P3531" s="8">
        <v>0.70013308490000004</v>
      </c>
      <c r="Q3531" s="24">
        <v>0.28999999999999998</v>
      </c>
      <c r="R3531" t="str">
        <f>IF($Q3531*100&gt;=VLOOKUP($O3531,margin_ranges!$A$5:$C$10,2,FALSE),IF($Q3531*100&lt;=VLOOKUP($O3531,margin_ranges!$A$5:$C$10,3,FALSE)+10,"IN RANGE","ABOVE RANGE"),"BELOW RANGE")</f>
        <v>IN RANGE</v>
      </c>
      <c r="S3531">
        <f>MIN(VLOOKUP($O3531,margin_ranges!$A$5:$D$10,4,FALSE),$P3531*100)</f>
        <v>29.75</v>
      </c>
      <c r="T3531" s="29">
        <f>(1-$S3531/100)/(1-$F3531)-1</f>
        <v>-1.0563380281690127E-2</v>
      </c>
      <c r="U3531" s="19" t="str">
        <f>IF(ABS(IFERROR(T3531,0))&gt;0.05,INDEX(margin_ranges!$C$13:$C$16,MATCH($F3531*100,margin_ranges!$B$13:$B$16,1)),"")</f>
        <v/>
      </c>
      <c r="V3531" t="e">
        <f>MIN(VLOOKUP($U3531,margin_ranges!$A$5:$D$10,4,FALSE),$P3531*100)</f>
        <v>#N/A</v>
      </c>
      <c r="Y3531" s="29" t="e">
        <f t="shared" si="54"/>
        <v>#N/A</v>
      </c>
    </row>
    <row r="3532" spans="1:25" x14ac:dyDescent="0.3">
      <c r="A3532" s="8" t="s">
        <v>17</v>
      </c>
      <c r="B3532" s="8" t="s">
        <v>6162</v>
      </c>
      <c r="C3532" s="8" t="s">
        <v>6163</v>
      </c>
      <c r="D3532" s="8" t="s">
        <v>6234</v>
      </c>
      <c r="E3532" s="8" t="s">
        <v>6235</v>
      </c>
      <c r="F3532" s="24">
        <v>0.28999999999999998</v>
      </c>
      <c r="G3532" s="24">
        <v>0</v>
      </c>
      <c r="H3532" s="25">
        <v>273.60759999999999</v>
      </c>
      <c r="I3532" s="25">
        <v>3.9998999999999998</v>
      </c>
      <c r="J3532" s="15">
        <v>63</v>
      </c>
      <c r="K3532" s="15">
        <v>16</v>
      </c>
      <c r="L3532" s="13">
        <v>1.46E-2</v>
      </c>
      <c r="M3532" s="7">
        <v>0.52546652999999999</v>
      </c>
      <c r="N3532" s="26">
        <v>0.2</v>
      </c>
      <c r="O3532" s="27" t="s">
        <v>22</v>
      </c>
      <c r="P3532" s="8">
        <v>0.61938584090000004</v>
      </c>
      <c r="Q3532" s="24">
        <v>0.28999999999999998</v>
      </c>
      <c r="R3532" t="str">
        <f>IF($Q3532*100&gt;=VLOOKUP($O3532,margin_ranges!$A$5:$C$10,2,FALSE),IF($Q3532*100&lt;=VLOOKUP($O3532,margin_ranges!$A$5:$C$10,3,FALSE)+10,"IN RANGE","ABOVE RANGE"),"BELOW RANGE")</f>
        <v>IN RANGE</v>
      </c>
      <c r="S3532">
        <f>MIN(VLOOKUP($O3532,margin_ranges!$A$5:$D$10,4,FALSE),$P3532*100)</f>
        <v>29.75</v>
      </c>
      <c r="T3532" s="29">
        <f>(1-$S3532/100)/(1-$F3532)-1</f>
        <v>-1.0563380281690127E-2</v>
      </c>
      <c r="U3532" s="19" t="str">
        <f>IF(ABS(IFERROR(T3532,0))&gt;0.05,INDEX(margin_ranges!$C$13:$C$16,MATCH($F3532*100,margin_ranges!$B$13:$B$16,1)),"")</f>
        <v/>
      </c>
      <c r="V3532" t="e">
        <f>MIN(VLOOKUP($U3532,margin_ranges!$A$5:$D$10,4,FALSE),$P3532*100)</f>
        <v>#N/A</v>
      </c>
      <c r="Y3532" s="29" t="e">
        <f t="shared" si="54"/>
        <v>#N/A</v>
      </c>
    </row>
    <row r="3533" spans="1:25" x14ac:dyDescent="0.3">
      <c r="A3533" s="8" t="s">
        <v>17</v>
      </c>
      <c r="B3533" s="8" t="s">
        <v>6162</v>
      </c>
      <c r="C3533" s="8" t="s">
        <v>6163</v>
      </c>
      <c r="D3533" s="8" t="s">
        <v>6236</v>
      </c>
      <c r="E3533" s="8" t="s">
        <v>6237</v>
      </c>
      <c r="F3533" s="24">
        <v>0.28999999999999998</v>
      </c>
      <c r="G3533" s="24">
        <v>0</v>
      </c>
      <c r="H3533" s="25">
        <v>246.6516</v>
      </c>
      <c r="I3533" s="25">
        <v>2.0253000000000001</v>
      </c>
      <c r="J3533" s="15">
        <v>37</v>
      </c>
      <c r="K3533" s="15">
        <v>9</v>
      </c>
      <c r="L3533" s="13">
        <v>8.2000000000000007E-3</v>
      </c>
      <c r="M3533" s="7">
        <v>0.61127178000000004</v>
      </c>
      <c r="N3533" s="26">
        <v>0.2</v>
      </c>
      <c r="O3533" s="27" t="s">
        <v>22</v>
      </c>
      <c r="P3533" s="8">
        <v>0.67281329329999995</v>
      </c>
      <c r="Q3533" s="24">
        <v>0.28999999999999998</v>
      </c>
      <c r="R3533" t="str">
        <f>IF($Q3533*100&gt;=VLOOKUP($O3533,margin_ranges!$A$5:$C$10,2,FALSE),IF($Q3533*100&lt;=VLOOKUP($O3533,margin_ranges!$A$5:$C$10,3,FALSE)+10,"IN RANGE","ABOVE RANGE"),"BELOW RANGE")</f>
        <v>IN RANGE</v>
      </c>
      <c r="S3533">
        <f>MIN(VLOOKUP($O3533,margin_ranges!$A$5:$D$10,4,FALSE),$P3533*100)</f>
        <v>29.75</v>
      </c>
      <c r="T3533" s="29">
        <f>(1-$S3533/100)/(1-$F3533)-1</f>
        <v>-1.0563380281690127E-2</v>
      </c>
      <c r="U3533" s="19" t="str">
        <f>IF(ABS(IFERROR(T3533,0))&gt;0.05,INDEX(margin_ranges!$C$13:$C$16,MATCH($F3533*100,margin_ranges!$B$13:$B$16,1)),"")</f>
        <v/>
      </c>
      <c r="V3533" t="e">
        <f>MIN(VLOOKUP($U3533,margin_ranges!$A$5:$D$10,4,FALSE),$P3533*100)</f>
        <v>#N/A</v>
      </c>
      <c r="Y3533" s="29" t="e">
        <f t="shared" si="54"/>
        <v>#N/A</v>
      </c>
    </row>
    <row r="3534" spans="1:25" x14ac:dyDescent="0.3">
      <c r="A3534" s="8" t="s">
        <v>17</v>
      </c>
      <c r="B3534" s="8" t="s">
        <v>6162</v>
      </c>
      <c r="C3534" s="8" t="s">
        <v>6163</v>
      </c>
      <c r="D3534" s="8" t="s">
        <v>6240</v>
      </c>
      <c r="E3534" s="8" t="s">
        <v>6241</v>
      </c>
      <c r="F3534" s="24">
        <v>0.28999999999999998</v>
      </c>
      <c r="G3534" s="24">
        <v>0</v>
      </c>
      <c r="H3534" s="25">
        <v>503.78410000000002</v>
      </c>
      <c r="I3534" s="25">
        <v>7.2538999999999998</v>
      </c>
      <c r="J3534" s="15">
        <v>146</v>
      </c>
      <c r="K3534" s="15">
        <v>37</v>
      </c>
      <c r="L3534" s="13">
        <v>1.44E-2</v>
      </c>
      <c r="M3534" s="7">
        <v>0.67305006999999994</v>
      </c>
      <c r="N3534" s="26">
        <v>0.2</v>
      </c>
      <c r="O3534" s="27" t="s">
        <v>22</v>
      </c>
      <c r="P3534" s="8">
        <v>0.70284528820000003</v>
      </c>
      <c r="Q3534" s="24">
        <v>0.28999999999999998</v>
      </c>
      <c r="R3534" t="str">
        <f>IF($Q3534*100&gt;=VLOOKUP($O3534,margin_ranges!$A$5:$C$10,2,FALSE),IF($Q3534*100&lt;=VLOOKUP($O3534,margin_ranges!$A$5:$C$10,3,FALSE)+10,"IN RANGE","ABOVE RANGE"),"BELOW RANGE")</f>
        <v>IN RANGE</v>
      </c>
      <c r="S3534">
        <f>MIN(VLOOKUP($O3534,margin_ranges!$A$5:$D$10,4,FALSE),$P3534*100)</f>
        <v>29.75</v>
      </c>
      <c r="T3534" s="29">
        <f>(1-$S3534/100)/(1-$F3534)-1</f>
        <v>-1.0563380281690127E-2</v>
      </c>
      <c r="U3534" s="19" t="str">
        <f>IF(ABS(IFERROR(T3534,0))&gt;0.05,INDEX(margin_ranges!$C$13:$C$16,MATCH($F3534*100,margin_ranges!$B$13:$B$16,1)),"")</f>
        <v/>
      </c>
      <c r="V3534" t="e">
        <f>MIN(VLOOKUP($U3534,margin_ranges!$A$5:$D$10,4,FALSE),$P3534*100)</f>
        <v>#N/A</v>
      </c>
      <c r="Y3534" s="29" t="e">
        <f t="shared" ref="Y3534:Y3597" si="55">(1-$V3534/100)/(1-$F3534)-1</f>
        <v>#N/A</v>
      </c>
    </row>
    <row r="3535" spans="1:25" x14ac:dyDescent="0.3">
      <c r="A3535" s="8" t="s">
        <v>17</v>
      </c>
      <c r="B3535" s="8" t="s">
        <v>6162</v>
      </c>
      <c r="C3535" s="8" t="s">
        <v>6163</v>
      </c>
      <c r="D3535" s="8" t="s">
        <v>6250</v>
      </c>
      <c r="E3535" s="8" t="s">
        <v>6251</v>
      </c>
      <c r="F3535" s="24">
        <v>0.28999999999999998</v>
      </c>
      <c r="G3535" s="24">
        <v>0</v>
      </c>
      <c r="H3535" s="25">
        <v>255.1927</v>
      </c>
      <c r="I3535" s="25">
        <v>1.4967999999999999</v>
      </c>
      <c r="J3535" s="15">
        <v>28</v>
      </c>
      <c r="K3535" s="15">
        <v>7</v>
      </c>
      <c r="L3535" s="13">
        <v>5.8999999999999999E-3</v>
      </c>
      <c r="M3535" s="7">
        <v>0.62066332999999996</v>
      </c>
      <c r="N3535" s="26">
        <v>0.2</v>
      </c>
      <c r="O3535" s="27" t="s">
        <v>22</v>
      </c>
      <c r="P3535" s="8">
        <v>0.67776410890000005</v>
      </c>
      <c r="Q3535" s="24">
        <v>0.28999999999999998</v>
      </c>
      <c r="R3535" t="str">
        <f>IF($Q3535*100&gt;=VLOOKUP($O3535,margin_ranges!$A$5:$C$10,2,FALSE),IF($Q3535*100&lt;=VLOOKUP($O3535,margin_ranges!$A$5:$C$10,3,FALSE)+10,"IN RANGE","ABOVE RANGE"),"BELOW RANGE")</f>
        <v>IN RANGE</v>
      </c>
      <c r="S3535">
        <f>MIN(VLOOKUP($O3535,margin_ranges!$A$5:$D$10,4,FALSE),$P3535*100)</f>
        <v>29.75</v>
      </c>
      <c r="T3535" s="29">
        <f>(1-$S3535/100)/(1-$F3535)-1</f>
        <v>-1.0563380281690127E-2</v>
      </c>
      <c r="U3535" s="19" t="str">
        <f>IF(ABS(IFERROR(T3535,0))&gt;0.05,INDEX(margin_ranges!$C$13:$C$16,MATCH($F3535*100,margin_ranges!$B$13:$B$16,1)),"")</f>
        <v/>
      </c>
      <c r="V3535" t="e">
        <f>MIN(VLOOKUP($U3535,margin_ranges!$A$5:$D$10,4,FALSE),$P3535*100)</f>
        <v>#N/A</v>
      </c>
      <c r="Y3535" s="29" t="e">
        <f t="shared" si="55"/>
        <v>#N/A</v>
      </c>
    </row>
    <row r="3536" spans="1:25" x14ac:dyDescent="0.3">
      <c r="A3536" s="8" t="s">
        <v>17</v>
      </c>
      <c r="B3536" s="8" t="s">
        <v>6162</v>
      </c>
      <c r="C3536" s="8" t="s">
        <v>6163</v>
      </c>
      <c r="D3536" s="8" t="s">
        <v>6260</v>
      </c>
      <c r="E3536" s="8" t="s">
        <v>6261</v>
      </c>
      <c r="F3536" s="24">
        <v>0.28999999999999998</v>
      </c>
      <c r="G3536" s="24">
        <v>0</v>
      </c>
      <c r="H3536" s="25">
        <v>531.13930000000005</v>
      </c>
      <c r="I3536" s="25">
        <v>7.1143999999999998</v>
      </c>
      <c r="J3536" s="15">
        <v>86</v>
      </c>
      <c r="K3536" s="15">
        <v>22</v>
      </c>
      <c r="L3536" s="13">
        <v>1.34E-2</v>
      </c>
      <c r="M3536" s="7">
        <v>0.40412847000000002</v>
      </c>
      <c r="N3536" s="26">
        <v>0.2</v>
      </c>
      <c r="O3536" s="27" t="s">
        <v>22</v>
      </c>
      <c r="P3536" s="8">
        <v>0.50510787150000003</v>
      </c>
      <c r="Q3536" s="24">
        <v>0.28999999999999998</v>
      </c>
      <c r="R3536" t="str">
        <f>IF($Q3536*100&gt;=VLOOKUP($O3536,margin_ranges!$A$5:$C$10,2,FALSE),IF($Q3536*100&lt;=VLOOKUP($O3536,margin_ranges!$A$5:$C$10,3,FALSE)+10,"IN RANGE","ABOVE RANGE"),"BELOW RANGE")</f>
        <v>IN RANGE</v>
      </c>
      <c r="S3536">
        <f>MIN(VLOOKUP($O3536,margin_ranges!$A$5:$D$10,4,FALSE),$P3536*100)</f>
        <v>29.75</v>
      </c>
      <c r="T3536" s="29">
        <f>(1-$S3536/100)/(1-$F3536)-1</f>
        <v>-1.0563380281690127E-2</v>
      </c>
      <c r="U3536" s="19" t="str">
        <f>IF(ABS(IFERROR(T3536,0))&gt;0.05,INDEX(margin_ranges!$C$13:$C$16,MATCH($F3536*100,margin_ranges!$B$13:$B$16,1)),"")</f>
        <v/>
      </c>
      <c r="V3536" t="e">
        <f>MIN(VLOOKUP($U3536,margin_ranges!$A$5:$D$10,4,FALSE),$P3536*100)</f>
        <v>#N/A</v>
      </c>
      <c r="Y3536" s="29" t="e">
        <f t="shared" si="55"/>
        <v>#N/A</v>
      </c>
    </row>
    <row r="3537" spans="1:25" x14ac:dyDescent="0.3">
      <c r="A3537" s="8" t="s">
        <v>17</v>
      </c>
      <c r="B3537" s="8" t="s">
        <v>6162</v>
      </c>
      <c r="C3537" s="8" t="s">
        <v>6163</v>
      </c>
      <c r="D3537" s="8" t="s">
        <v>6262</v>
      </c>
      <c r="E3537" s="8" t="s">
        <v>6263</v>
      </c>
      <c r="F3537" s="24">
        <v>0.28999999999999998</v>
      </c>
      <c r="G3537" s="24">
        <v>0</v>
      </c>
      <c r="H3537" s="25">
        <v>276.35239999999999</v>
      </c>
      <c r="I3537" s="25">
        <v>2.1932</v>
      </c>
      <c r="J3537" s="15">
        <v>43</v>
      </c>
      <c r="K3537" s="15">
        <v>11</v>
      </c>
      <c r="L3537" s="13">
        <v>7.9000000000000008E-3</v>
      </c>
      <c r="M3537" s="7">
        <v>0.65700049000000005</v>
      </c>
      <c r="N3537" s="26">
        <v>0.2</v>
      </c>
      <c r="O3537" s="27" t="s">
        <v>22</v>
      </c>
      <c r="P3537" s="8">
        <v>0.69558622329999997</v>
      </c>
      <c r="Q3537" s="24">
        <v>0.28999999999999998</v>
      </c>
      <c r="R3537" t="str">
        <f>IF($Q3537*100&gt;=VLOOKUP($O3537,margin_ranges!$A$5:$C$10,2,FALSE),IF($Q3537*100&lt;=VLOOKUP($O3537,margin_ranges!$A$5:$C$10,3,FALSE)+10,"IN RANGE","ABOVE RANGE"),"BELOW RANGE")</f>
        <v>IN RANGE</v>
      </c>
      <c r="S3537">
        <f>MIN(VLOOKUP($O3537,margin_ranges!$A$5:$D$10,4,FALSE),$P3537*100)</f>
        <v>29.75</v>
      </c>
      <c r="T3537" s="29">
        <f>(1-$S3537/100)/(1-$F3537)-1</f>
        <v>-1.0563380281690127E-2</v>
      </c>
      <c r="U3537" s="19" t="str">
        <f>IF(ABS(IFERROR(T3537,0))&gt;0.05,INDEX(margin_ranges!$C$13:$C$16,MATCH($F3537*100,margin_ranges!$B$13:$B$16,1)),"")</f>
        <v/>
      </c>
      <c r="V3537" t="e">
        <f>MIN(VLOOKUP($U3537,margin_ranges!$A$5:$D$10,4,FALSE),$P3537*100)</f>
        <v>#N/A</v>
      </c>
      <c r="Y3537" s="29" t="e">
        <f t="shared" si="55"/>
        <v>#N/A</v>
      </c>
    </row>
    <row r="3538" spans="1:25" x14ac:dyDescent="0.3">
      <c r="A3538" s="8" t="s">
        <v>17</v>
      </c>
      <c r="B3538" s="8" t="s">
        <v>6162</v>
      </c>
      <c r="C3538" s="8" t="s">
        <v>6163</v>
      </c>
      <c r="D3538" s="8" t="s">
        <v>6266</v>
      </c>
      <c r="E3538" s="8" t="s">
        <v>6267</v>
      </c>
      <c r="F3538" s="24">
        <v>0.28999999999999998</v>
      </c>
      <c r="G3538" s="24">
        <v>0</v>
      </c>
      <c r="H3538" s="25">
        <v>262.42340000000002</v>
      </c>
      <c r="I3538" s="25">
        <v>1.3989</v>
      </c>
      <c r="J3538" s="15">
        <v>28</v>
      </c>
      <c r="K3538" s="15">
        <v>7</v>
      </c>
      <c r="L3538" s="13">
        <v>5.3E-3</v>
      </c>
      <c r="M3538" s="7">
        <v>0.66227533000000005</v>
      </c>
      <c r="N3538" s="26">
        <v>0.2</v>
      </c>
      <c r="O3538" s="27" t="s">
        <v>22</v>
      </c>
      <c r="P3538" s="8">
        <v>0.6980107941</v>
      </c>
      <c r="Q3538" s="24">
        <v>0.28999999999999998</v>
      </c>
      <c r="R3538" t="str">
        <f>IF($Q3538*100&gt;=VLOOKUP($O3538,margin_ranges!$A$5:$C$10,2,FALSE),IF($Q3538*100&lt;=VLOOKUP($O3538,margin_ranges!$A$5:$C$10,3,FALSE)+10,"IN RANGE","ABOVE RANGE"),"BELOW RANGE")</f>
        <v>IN RANGE</v>
      </c>
      <c r="S3538">
        <f>MIN(VLOOKUP($O3538,margin_ranges!$A$5:$D$10,4,FALSE),$P3538*100)</f>
        <v>29.75</v>
      </c>
      <c r="T3538" s="29">
        <f>(1-$S3538/100)/(1-$F3538)-1</f>
        <v>-1.0563380281690127E-2</v>
      </c>
      <c r="U3538" s="19" t="str">
        <f>IF(ABS(IFERROR(T3538,0))&gt;0.05,INDEX(margin_ranges!$C$13:$C$16,MATCH($F3538*100,margin_ranges!$B$13:$B$16,1)),"")</f>
        <v/>
      </c>
      <c r="V3538" t="e">
        <f>MIN(VLOOKUP($U3538,margin_ranges!$A$5:$D$10,4,FALSE),$P3538*100)</f>
        <v>#N/A</v>
      </c>
      <c r="Y3538" s="29" t="e">
        <f t="shared" si="55"/>
        <v>#N/A</v>
      </c>
    </row>
    <row r="3539" spans="1:25" x14ac:dyDescent="0.3">
      <c r="A3539" s="8" t="s">
        <v>17</v>
      </c>
      <c r="B3539" s="8" t="s">
        <v>6162</v>
      </c>
      <c r="C3539" s="8" t="s">
        <v>6163</v>
      </c>
      <c r="D3539" s="8" t="s">
        <v>6272</v>
      </c>
      <c r="E3539" s="8" t="s">
        <v>6273</v>
      </c>
      <c r="F3539" s="24">
        <v>0.28999999999999998</v>
      </c>
      <c r="G3539" s="24">
        <v>0</v>
      </c>
      <c r="H3539" s="25">
        <v>552.45140000000004</v>
      </c>
      <c r="I3539" s="25">
        <v>7.4901</v>
      </c>
      <c r="J3539" s="15">
        <v>108</v>
      </c>
      <c r="K3539" s="15">
        <v>27</v>
      </c>
      <c r="L3539" s="13">
        <v>1.3599999999999999E-2</v>
      </c>
      <c r="M3539" s="7">
        <v>0.48035018000000002</v>
      </c>
      <c r="N3539" s="26">
        <v>0.2</v>
      </c>
      <c r="O3539" s="27" t="s">
        <v>22</v>
      </c>
      <c r="P3539" s="8">
        <v>0.58363708560000005</v>
      </c>
      <c r="Q3539" s="24">
        <v>0.28999999999999998</v>
      </c>
      <c r="R3539" t="str">
        <f>IF($Q3539*100&gt;=VLOOKUP($O3539,margin_ranges!$A$5:$C$10,2,FALSE),IF($Q3539*100&lt;=VLOOKUP($O3539,margin_ranges!$A$5:$C$10,3,FALSE)+10,"IN RANGE","ABOVE RANGE"),"BELOW RANGE")</f>
        <v>IN RANGE</v>
      </c>
      <c r="S3539">
        <f>MIN(VLOOKUP($O3539,margin_ranges!$A$5:$D$10,4,FALSE),$P3539*100)</f>
        <v>29.75</v>
      </c>
      <c r="T3539" s="29">
        <f>(1-$S3539/100)/(1-$F3539)-1</f>
        <v>-1.0563380281690127E-2</v>
      </c>
      <c r="U3539" s="19" t="str">
        <f>IF(ABS(IFERROR(T3539,0))&gt;0.05,INDEX(margin_ranges!$C$13:$C$16,MATCH($F3539*100,margin_ranges!$B$13:$B$16,1)),"")</f>
        <v/>
      </c>
      <c r="V3539" t="e">
        <f>MIN(VLOOKUP($U3539,margin_ranges!$A$5:$D$10,4,FALSE),$P3539*100)</f>
        <v>#N/A</v>
      </c>
      <c r="Y3539" s="29" t="e">
        <f t="shared" si="55"/>
        <v>#N/A</v>
      </c>
    </row>
    <row r="3540" spans="1:25" x14ac:dyDescent="0.3">
      <c r="A3540" s="8" t="s">
        <v>17</v>
      </c>
      <c r="B3540" s="8" t="s">
        <v>6162</v>
      </c>
      <c r="C3540" s="8" t="s">
        <v>6163</v>
      </c>
      <c r="D3540" s="8" t="s">
        <v>6164</v>
      </c>
      <c r="E3540" s="8" t="s">
        <v>6165</v>
      </c>
      <c r="F3540" s="24">
        <v>0.39999999999999902</v>
      </c>
      <c r="G3540" s="24">
        <v>1</v>
      </c>
      <c r="H3540" s="25">
        <v>67.0565</v>
      </c>
      <c r="I3540" s="25">
        <v>4.2796000000000003</v>
      </c>
      <c r="J3540" s="15">
        <v>107</v>
      </c>
      <c r="K3540" s="15">
        <v>43</v>
      </c>
      <c r="L3540" s="13">
        <v>6.3799999999999996E-2</v>
      </c>
      <c r="M3540" s="7">
        <v>0.83191241000000005</v>
      </c>
      <c r="N3540" s="26">
        <v>0.4</v>
      </c>
      <c r="O3540" s="27" t="s">
        <v>479</v>
      </c>
      <c r="P3540" s="8">
        <v>0.51918014889999997</v>
      </c>
      <c r="Q3540" s="24">
        <v>0.4</v>
      </c>
      <c r="R3540" t="str">
        <f>IF($Q3540*100&gt;=VLOOKUP($O3540,margin_ranges!$A$5:$C$10,2,FALSE),IF($Q3540*100&lt;=VLOOKUP($O3540,margin_ranges!$A$5:$C$10,3,FALSE)+10,"IN RANGE","ABOVE RANGE"),"BELOW RANGE")</f>
        <v>IN RANGE</v>
      </c>
      <c r="S3540">
        <f>MIN(VLOOKUP($O3540,margin_ranges!$A$5:$D$10,4,FALSE),$P3540*100)</f>
        <v>43</v>
      </c>
      <c r="T3540" s="29">
        <f>(1-$S3540/100)/(1-$F3540)-1</f>
        <v>-5.0000000000001488E-2</v>
      </c>
      <c r="U3540" s="19" t="str">
        <f>IF(ABS(IFERROR(T3540,0))&gt;0.05,INDEX(margin_ranges!$C$13:$C$16,MATCH($F3540*100,margin_ranges!$B$13:$B$16,1)),"")</f>
        <v>Margin Over Fill (Type C)</v>
      </c>
      <c r="V3540">
        <f>MIN(VLOOKUP($U3540,margin_ranges!$A$5:$D$10,4,FALSE),$P3540*100)</f>
        <v>43</v>
      </c>
      <c r="Y3540" s="29">
        <f t="shared" si="55"/>
        <v>-5.0000000000001488E-2</v>
      </c>
    </row>
    <row r="3541" spans="1:25" x14ac:dyDescent="0.3">
      <c r="A3541" s="8" t="s">
        <v>17</v>
      </c>
      <c r="B3541" s="8" t="s">
        <v>6162</v>
      </c>
      <c r="C3541" s="8" t="s">
        <v>6163</v>
      </c>
      <c r="D3541" s="8" t="s">
        <v>6194</v>
      </c>
      <c r="E3541" s="8" t="s">
        <v>6195</v>
      </c>
      <c r="F3541" s="24">
        <v>0.39999999999999902</v>
      </c>
      <c r="G3541" s="24">
        <v>0</v>
      </c>
      <c r="H3541" s="25">
        <v>7.5084</v>
      </c>
      <c r="I3541" s="25">
        <v>0.31630000000000003</v>
      </c>
      <c r="J3541" s="15">
        <v>8</v>
      </c>
      <c r="K3541" s="15">
        <v>3</v>
      </c>
      <c r="L3541" s="13">
        <v>4.2099999999999999E-2</v>
      </c>
      <c r="M3541" s="7">
        <v>0.83794038000000004</v>
      </c>
      <c r="N3541" s="26">
        <v>0.35</v>
      </c>
      <c r="O3541" s="27" t="s">
        <v>479</v>
      </c>
      <c r="P3541" s="8">
        <v>0.58230918499999995</v>
      </c>
      <c r="Q3541" s="24">
        <v>0.4</v>
      </c>
      <c r="R3541" t="str">
        <f>IF($Q3541*100&gt;=VLOOKUP($O3541,margin_ranges!$A$5:$C$10,2,FALSE),IF($Q3541*100&lt;=VLOOKUP($O3541,margin_ranges!$A$5:$C$10,3,FALSE)+10,"IN RANGE","ABOVE RANGE"),"BELOW RANGE")</f>
        <v>IN RANGE</v>
      </c>
      <c r="S3541">
        <f>MIN(VLOOKUP($O3541,margin_ranges!$A$5:$D$10,4,FALSE),$P3541*100)</f>
        <v>43</v>
      </c>
      <c r="T3541" s="29">
        <f>(1-$S3541/100)/(1-$F3541)-1</f>
        <v>-5.0000000000001488E-2</v>
      </c>
      <c r="U3541" s="19" t="str">
        <f>IF(ABS(IFERROR(T3541,0))&gt;0.05,INDEX(margin_ranges!$C$13:$C$16,MATCH($F3541*100,margin_ranges!$B$13:$B$16,1)),"")</f>
        <v>Margin Over Fill (Type C)</v>
      </c>
      <c r="V3541">
        <f>MIN(VLOOKUP($U3541,margin_ranges!$A$5:$D$10,4,FALSE),$P3541*100)</f>
        <v>43</v>
      </c>
      <c r="Y3541" s="29">
        <f t="shared" si="55"/>
        <v>-5.0000000000001488E-2</v>
      </c>
    </row>
    <row r="3542" spans="1:25" x14ac:dyDescent="0.3">
      <c r="A3542" s="8" t="s">
        <v>17</v>
      </c>
      <c r="B3542" s="8" t="s">
        <v>6162</v>
      </c>
      <c r="C3542" s="8" t="s">
        <v>6163</v>
      </c>
      <c r="D3542" s="8" t="s">
        <v>6258</v>
      </c>
      <c r="E3542" s="8" t="s">
        <v>6259</v>
      </c>
      <c r="F3542" s="24">
        <v>0.39999999999999902</v>
      </c>
      <c r="G3542" s="24">
        <v>1</v>
      </c>
      <c r="H3542" s="25">
        <v>182.1474</v>
      </c>
      <c r="I3542" s="25">
        <v>16.5108</v>
      </c>
      <c r="J3542" s="15">
        <v>376</v>
      </c>
      <c r="K3542" s="15">
        <v>150</v>
      </c>
      <c r="L3542" s="13">
        <v>9.06E-2</v>
      </c>
      <c r="M3542" s="7">
        <v>0.75809318999999997</v>
      </c>
      <c r="N3542" s="26">
        <v>0.4</v>
      </c>
      <c r="O3542" s="27" t="s">
        <v>479</v>
      </c>
      <c r="P3542" s="8">
        <v>0.47236038670000002</v>
      </c>
      <c r="Q3542" s="24">
        <v>0.4</v>
      </c>
      <c r="R3542" t="str">
        <f>IF($Q3542*100&gt;=VLOOKUP($O3542,margin_ranges!$A$5:$C$10,2,FALSE),IF($Q3542*100&lt;=VLOOKUP($O3542,margin_ranges!$A$5:$C$10,3,FALSE)+10,"IN RANGE","ABOVE RANGE"),"BELOW RANGE")</f>
        <v>IN RANGE</v>
      </c>
      <c r="S3542">
        <f>MIN(VLOOKUP($O3542,margin_ranges!$A$5:$D$10,4,FALSE),$P3542*100)</f>
        <v>43</v>
      </c>
      <c r="T3542" s="29">
        <f>(1-$S3542/100)/(1-$F3542)-1</f>
        <v>-5.0000000000001488E-2</v>
      </c>
      <c r="U3542" s="19" t="str">
        <f>IF(ABS(IFERROR(T3542,0))&gt;0.05,INDEX(margin_ranges!$C$13:$C$16,MATCH($F3542*100,margin_ranges!$B$13:$B$16,1)),"")</f>
        <v>Margin Over Fill (Type C)</v>
      </c>
      <c r="V3542">
        <f>MIN(VLOOKUP($U3542,margin_ranges!$A$5:$D$10,4,FALSE),$P3542*100)</f>
        <v>43</v>
      </c>
      <c r="Y3542" s="29">
        <f t="shared" si="55"/>
        <v>-5.0000000000001488E-2</v>
      </c>
    </row>
    <row r="3543" spans="1:25" x14ac:dyDescent="0.3">
      <c r="A3543" s="8" t="s">
        <v>17</v>
      </c>
      <c r="B3543" s="8" t="s">
        <v>6162</v>
      </c>
      <c r="C3543" s="8" t="s">
        <v>6163</v>
      </c>
      <c r="D3543" s="8" t="s">
        <v>6248</v>
      </c>
      <c r="E3543" s="8" t="s">
        <v>6249</v>
      </c>
      <c r="F3543" s="24">
        <v>0.25</v>
      </c>
      <c r="G3543" s="24">
        <v>1</v>
      </c>
      <c r="H3543" s="25">
        <v>127.34820000000001</v>
      </c>
      <c r="I3543" s="25">
        <v>6.5297000000000001</v>
      </c>
      <c r="J3543" s="15">
        <v>83</v>
      </c>
      <c r="K3543" s="15">
        <v>24</v>
      </c>
      <c r="L3543" s="13">
        <v>5.1299999999999998E-2</v>
      </c>
      <c r="M3543" s="7">
        <v>0.42410519000000002</v>
      </c>
      <c r="N3543" s="26">
        <v>0.3</v>
      </c>
      <c r="O3543" s="27" t="s">
        <v>92</v>
      </c>
      <c r="P3543" s="8">
        <v>0.29262832090000002</v>
      </c>
      <c r="Q3543" s="24">
        <v>0.25</v>
      </c>
      <c r="R3543" t="str">
        <f>IF($Q3543*100&gt;=VLOOKUP($O3543,margin_ranges!$A$5:$C$10,2,FALSE),IF($Q3543*100&lt;=VLOOKUP($O3543,margin_ranges!$A$5:$C$10,3,FALSE)+10,"IN RANGE","ABOVE RANGE"),"BELOW RANGE")</f>
        <v>IN RANGE</v>
      </c>
      <c r="S3543">
        <f>MIN(VLOOKUP($O3543,margin_ranges!$A$5:$D$10,4,FALSE),$P3543*100)</f>
        <v>29.262832090000003</v>
      </c>
      <c r="T3543" s="29">
        <f>(1-$S3543/100)/(1-$F3543)-1</f>
        <v>-5.6837761200000059E-2</v>
      </c>
      <c r="U3543" s="19" t="str">
        <f>IF(ABS(IFERROR(T3543,0))&gt;0.05,INDEX(margin_ranges!$C$13:$C$16,MATCH($F3543*100,margin_ranges!$B$13:$B$16,1)),"")</f>
        <v>Balanced (Type B)</v>
      </c>
      <c r="V3543">
        <f>MIN(VLOOKUP($U3543,margin_ranges!$A$5:$D$10,4,FALSE),$P3543*100)</f>
        <v>29.262832090000003</v>
      </c>
      <c r="Y3543" s="29">
        <f t="shared" si="55"/>
        <v>-5.6837761200000059E-2</v>
      </c>
    </row>
    <row r="3544" spans="1:25" x14ac:dyDescent="0.3">
      <c r="A3544" s="8" t="s">
        <v>17</v>
      </c>
      <c r="B3544" s="8" t="s">
        <v>6162</v>
      </c>
      <c r="C3544" s="8" t="s">
        <v>6163</v>
      </c>
      <c r="D3544" s="8" t="s">
        <v>6182</v>
      </c>
      <c r="E3544" s="8" t="s">
        <v>6183</v>
      </c>
      <c r="F3544" s="24">
        <v>0.25</v>
      </c>
      <c r="G3544" s="24">
        <v>1</v>
      </c>
      <c r="H3544" s="25">
        <v>113.70180000000001</v>
      </c>
      <c r="I3544" s="25">
        <v>5.3696000000000002</v>
      </c>
      <c r="J3544" s="15">
        <v>70</v>
      </c>
      <c r="K3544" s="15">
        <v>21</v>
      </c>
      <c r="L3544" s="13">
        <v>4.7199999999999999E-2</v>
      </c>
      <c r="M3544" s="7">
        <v>0.43233032999999998</v>
      </c>
      <c r="N3544" s="26">
        <v>0.3</v>
      </c>
      <c r="O3544" s="27" t="s">
        <v>92</v>
      </c>
      <c r="P3544" s="8">
        <v>0.30608615379999998</v>
      </c>
      <c r="Q3544" s="24">
        <v>0.25</v>
      </c>
      <c r="R3544" t="str">
        <f>IF($Q3544*100&gt;=VLOOKUP($O3544,margin_ranges!$A$5:$C$10,2,FALSE),IF($Q3544*100&lt;=VLOOKUP($O3544,margin_ranges!$A$5:$C$10,3,FALSE)+10,"IN RANGE","ABOVE RANGE"),"BELOW RANGE")</f>
        <v>IN RANGE</v>
      </c>
      <c r="S3544">
        <f>MIN(VLOOKUP($O3544,margin_ranges!$A$5:$D$10,4,FALSE),$P3544*100)</f>
        <v>29.75</v>
      </c>
      <c r="T3544" s="29">
        <f>(1-$S3544/100)/(1-$F3544)-1</f>
        <v>-6.3333333333333353E-2</v>
      </c>
      <c r="U3544" s="19" t="str">
        <f>IF(ABS(IFERROR(T3544,0))&gt;0.05,INDEX(margin_ranges!$C$13:$C$16,MATCH($F3544*100,margin_ranges!$B$13:$B$16,1)),"")</f>
        <v>Balanced (Type B)</v>
      </c>
      <c r="V3544">
        <f>MIN(VLOOKUP($U3544,margin_ranges!$A$5:$D$10,4,FALSE),$P3544*100)</f>
        <v>29.75</v>
      </c>
      <c r="Y3544" s="29">
        <f t="shared" si="55"/>
        <v>-6.3333333333333353E-2</v>
      </c>
    </row>
    <row r="3545" spans="1:25" x14ac:dyDescent="0.3">
      <c r="A3545" s="8" t="s">
        <v>17</v>
      </c>
      <c r="B3545" s="8" t="s">
        <v>6162</v>
      </c>
      <c r="C3545" s="8" t="s">
        <v>6163</v>
      </c>
      <c r="D3545" s="8" t="s">
        <v>6278</v>
      </c>
      <c r="E3545" s="8" t="s">
        <v>6279</v>
      </c>
      <c r="F3545" s="24">
        <v>0.35</v>
      </c>
      <c r="G3545" s="24">
        <v>0</v>
      </c>
      <c r="H3545" s="25">
        <v>13.8744</v>
      </c>
      <c r="I3545" s="25">
        <v>0.66679999999999995</v>
      </c>
      <c r="J3545" s="15">
        <v>18</v>
      </c>
      <c r="K3545" s="15">
        <v>6</v>
      </c>
      <c r="L3545" s="13">
        <v>4.8099999999999997E-2</v>
      </c>
      <c r="M3545" s="7">
        <v>0.87532940999999997</v>
      </c>
      <c r="N3545" s="26">
        <v>0.35</v>
      </c>
      <c r="O3545" s="27" t="s">
        <v>479</v>
      </c>
      <c r="P3545" s="8">
        <v>0.60015052869999996</v>
      </c>
      <c r="Q3545" s="24">
        <v>0.35</v>
      </c>
      <c r="R3545" t="str">
        <f>IF($Q3545*100&gt;=VLOOKUP($O3545,margin_ranges!$A$5:$C$10,2,FALSE),IF($Q3545*100&lt;=VLOOKUP($O3545,margin_ranges!$A$5:$C$10,3,FALSE)+10,"IN RANGE","ABOVE RANGE"),"BELOW RANGE")</f>
        <v>IN RANGE</v>
      </c>
      <c r="S3545">
        <f>MIN(VLOOKUP($O3545,margin_ranges!$A$5:$D$10,4,FALSE),$P3545*100)</f>
        <v>43</v>
      </c>
      <c r="T3545" s="29">
        <f>(1-$S3545/100)/(1-$F3545)-1</f>
        <v>-0.12307692307692297</v>
      </c>
      <c r="U3545" s="19" t="str">
        <f>IF(ABS(IFERROR(T3545,0))&gt;0.05,INDEX(margin_ranges!$C$13:$C$16,MATCH($F3545*100,margin_ranges!$B$13:$B$16,1)),"")</f>
        <v>Margin Over Fill (Type C)</v>
      </c>
      <c r="V3545">
        <f>MIN(VLOOKUP($U3545,margin_ranges!$A$5:$D$10,4,FALSE),$P3545*100)</f>
        <v>43</v>
      </c>
      <c r="Y3545" s="29">
        <f t="shared" si="55"/>
        <v>-0.12307692307692297</v>
      </c>
    </row>
    <row r="3546" spans="1:25" x14ac:dyDescent="0.3">
      <c r="A3546" s="8" t="s">
        <v>17</v>
      </c>
      <c r="B3546" s="8" t="s">
        <v>6162</v>
      </c>
      <c r="C3546" s="8" t="s">
        <v>6163</v>
      </c>
      <c r="D3546" s="8" t="s">
        <v>6220</v>
      </c>
      <c r="E3546" s="8" t="s">
        <v>6221</v>
      </c>
      <c r="F3546" s="24">
        <v>0.3</v>
      </c>
      <c r="G3546" s="24">
        <v>1</v>
      </c>
      <c r="H3546" s="25">
        <v>122.00960000000001</v>
      </c>
      <c r="I3546" s="25">
        <v>4.0778999999999996</v>
      </c>
      <c r="J3546" s="15">
        <v>91</v>
      </c>
      <c r="K3546" s="15">
        <v>27</v>
      </c>
      <c r="L3546" s="13">
        <v>3.3399999999999999E-2</v>
      </c>
      <c r="M3546" s="7">
        <v>0.74636539000000002</v>
      </c>
      <c r="N3546" s="26">
        <v>0.3</v>
      </c>
      <c r="O3546" s="27" t="s">
        <v>162</v>
      </c>
      <c r="P3546" s="8">
        <v>0.59805210040000001</v>
      </c>
      <c r="Q3546" s="24">
        <v>0.3</v>
      </c>
      <c r="R3546" t="str">
        <f>IF($Q3546*100&gt;=VLOOKUP($O3546,margin_ranges!$A$5:$C$10,2,FALSE),IF($Q3546*100&lt;=VLOOKUP($O3546,margin_ranges!$A$5:$C$10,3,FALSE)+10,"IN RANGE","ABOVE RANGE"),"BELOW RANGE")</f>
        <v>IN RANGE</v>
      </c>
      <c r="S3546">
        <f>MIN(VLOOKUP($O3546,margin_ranges!$A$5:$D$10,4,FALSE),$P3546*100)</f>
        <v>43</v>
      </c>
      <c r="T3546" s="29">
        <f>(1-$S3546/100)/(1-$F3546)-1</f>
        <v>-0.18571428571428561</v>
      </c>
      <c r="U3546" s="19" t="str">
        <f>IF(ABS(IFERROR(T3546,0))&gt;0.05,INDEX(margin_ranges!$C$13:$C$16,MATCH($F3546*100,margin_ranges!$B$13:$B$16,1)),"")</f>
        <v>Balanced (Type B)</v>
      </c>
      <c r="V3546">
        <f>MIN(VLOOKUP($U3546,margin_ranges!$A$5:$D$10,4,FALSE),$P3546*100)</f>
        <v>29.75</v>
      </c>
      <c r="Y3546" s="29">
        <f t="shared" si="55"/>
        <v>3.5714285714285587E-3</v>
      </c>
    </row>
    <row r="3547" spans="1:25" x14ac:dyDescent="0.3">
      <c r="A3547" s="8" t="s">
        <v>17</v>
      </c>
      <c r="B3547" s="8" t="s">
        <v>6162</v>
      </c>
      <c r="C3547" s="8" t="s">
        <v>6163</v>
      </c>
      <c r="D3547" s="8" t="s">
        <v>6228</v>
      </c>
      <c r="E3547" s="8" t="s">
        <v>6229</v>
      </c>
      <c r="F3547" s="24">
        <v>0.3</v>
      </c>
      <c r="G3547" s="24">
        <v>1</v>
      </c>
      <c r="H3547" s="25">
        <v>76.926400000000001</v>
      </c>
      <c r="I3547" s="25">
        <v>5.7819000000000003</v>
      </c>
      <c r="J3547" s="15">
        <v>164</v>
      </c>
      <c r="K3547" s="15">
        <v>57</v>
      </c>
      <c r="L3547" s="13">
        <v>7.5200000000000003E-2</v>
      </c>
      <c r="M3547" s="7">
        <v>0.94628336999999996</v>
      </c>
      <c r="N3547" s="26">
        <v>0.4</v>
      </c>
      <c r="O3547" s="27" t="s">
        <v>479</v>
      </c>
      <c r="P3547" s="8">
        <v>0.57729363909999998</v>
      </c>
      <c r="Q3547" s="24">
        <v>0.3</v>
      </c>
      <c r="R3547" t="str">
        <f>IF($Q3547*100&gt;=VLOOKUP($O3547,margin_ranges!$A$5:$C$10,2,FALSE),IF($Q3547*100&lt;=VLOOKUP($O3547,margin_ranges!$A$5:$C$10,3,FALSE)+10,"IN RANGE","ABOVE RANGE"),"BELOW RANGE")</f>
        <v>IN RANGE</v>
      </c>
      <c r="S3547">
        <f>MIN(VLOOKUP($O3547,margin_ranges!$A$5:$D$10,4,FALSE),$P3547*100)</f>
        <v>43</v>
      </c>
      <c r="T3547" s="29">
        <f>(1-$S3547/100)/(1-$F3547)-1</f>
        <v>-0.18571428571428561</v>
      </c>
      <c r="U3547" s="19" t="str">
        <f>IF(ABS(IFERROR(T3547,0))&gt;0.05,INDEX(margin_ranges!$C$13:$C$16,MATCH($F3547*100,margin_ranges!$B$13:$B$16,1)),"")</f>
        <v>Balanced (Type B)</v>
      </c>
      <c r="V3547">
        <f>MIN(VLOOKUP($U3547,margin_ranges!$A$5:$D$10,4,FALSE),$P3547*100)</f>
        <v>29.75</v>
      </c>
      <c r="Y3547" s="29">
        <f t="shared" si="55"/>
        <v>3.5714285714285587E-3</v>
      </c>
    </row>
    <row r="3548" spans="1:25" x14ac:dyDescent="0.3">
      <c r="A3548" s="8" t="s">
        <v>17</v>
      </c>
      <c r="B3548" s="8" t="s">
        <v>6162</v>
      </c>
      <c r="C3548" s="8" t="s">
        <v>6163</v>
      </c>
      <c r="D3548" s="8" t="s">
        <v>6268</v>
      </c>
      <c r="E3548" s="8" t="s">
        <v>6269</v>
      </c>
      <c r="F3548" s="24">
        <v>0.25</v>
      </c>
      <c r="G3548" s="24">
        <v>1</v>
      </c>
      <c r="H3548" s="25">
        <v>59.8155</v>
      </c>
      <c r="I3548" s="25">
        <v>1.9976</v>
      </c>
      <c r="J3548" s="15">
        <v>49</v>
      </c>
      <c r="K3548" s="15">
        <v>17</v>
      </c>
      <c r="L3548" s="13">
        <v>3.3399999999999999E-2</v>
      </c>
      <c r="M3548" s="7">
        <v>0.81649145000000001</v>
      </c>
      <c r="N3548" s="26">
        <v>0.4</v>
      </c>
      <c r="O3548" s="27" t="s">
        <v>479</v>
      </c>
      <c r="P3548" s="8">
        <v>0.51009897520000003</v>
      </c>
      <c r="Q3548" s="24">
        <v>0.25</v>
      </c>
      <c r="R3548" t="str">
        <f>IF($Q3548*100&gt;=VLOOKUP($O3548,margin_ranges!$A$5:$C$10,2,FALSE),IF($Q3548*100&lt;=VLOOKUP($O3548,margin_ranges!$A$5:$C$10,3,FALSE)+10,"IN RANGE","ABOVE RANGE"),"BELOW RANGE")</f>
        <v>BELOW RANGE</v>
      </c>
      <c r="S3548">
        <f>MIN(VLOOKUP($O3548,margin_ranges!$A$5:$D$10,4,FALSE),$P3548*100)</f>
        <v>43</v>
      </c>
      <c r="T3548" s="29">
        <f>(1-$S3548/100)/(1-$F3548)-1</f>
        <v>-0.23999999999999988</v>
      </c>
      <c r="U3548" s="19" t="str">
        <f>IF(ABS(IFERROR(T3548,0))&gt;0.05,INDEX(margin_ranges!$C$13:$C$16,MATCH($F3548*100,margin_ranges!$B$13:$B$16,1)),"")</f>
        <v>Balanced (Type B)</v>
      </c>
      <c r="V3548">
        <f>MIN(VLOOKUP($U3548,margin_ranges!$A$5:$D$10,4,FALSE),$P3548*100)</f>
        <v>29.75</v>
      </c>
      <c r="Y3548" s="29">
        <f t="shared" si="55"/>
        <v>-6.3333333333333353E-2</v>
      </c>
    </row>
    <row r="3549" spans="1:25" x14ac:dyDescent="0.3">
      <c r="A3549" s="8" t="s">
        <v>35</v>
      </c>
      <c r="B3549" s="8" t="s">
        <v>6280</v>
      </c>
      <c r="C3549" s="8" t="s">
        <v>34</v>
      </c>
      <c r="D3549" s="28" t="s">
        <v>34</v>
      </c>
      <c r="E3549" s="8"/>
      <c r="F3549" s="24">
        <v>0.28331636095537099</v>
      </c>
      <c r="G3549" s="24">
        <v>0</v>
      </c>
      <c r="H3549" s="25">
        <v>3412.3802999999998</v>
      </c>
      <c r="I3549" s="25">
        <v>300.33460000000002</v>
      </c>
      <c r="J3549" s="15">
        <v>10055</v>
      </c>
      <c r="K3549" s="15">
        <v>2582</v>
      </c>
      <c r="L3549" s="13">
        <v>8.7999999999999995E-2</v>
      </c>
      <c r="M3549" s="7">
        <v>1.1159999599999999</v>
      </c>
      <c r="N3549" s="26">
        <v>0.77191600000000005</v>
      </c>
      <c r="O3549" s="27"/>
      <c r="P3549" s="8">
        <v>0.30831897279999998</v>
      </c>
      <c r="Q3549" s="24">
        <v>0.2833</v>
      </c>
      <c r="R3549" t="e">
        <f>IF($Q3549*100&gt;=VLOOKUP($O3549,margin_ranges!$A$5:$C$10,2,FALSE),IF($Q3549*100&lt;=VLOOKUP($O3549,margin_ranges!$A$5:$C$10,3,FALSE)+10,"IN RANGE","ABOVE RANGE"),"BELOW RANGE")</f>
        <v>#N/A</v>
      </c>
      <c r="S3549" t="e">
        <f>MIN(VLOOKUP($O3549,margin_ranges!$A$5:$D$10,4,FALSE),$P3549*100)</f>
        <v>#N/A</v>
      </c>
      <c r="T3549" s="29" t="e">
        <f>(1-$S3549/100)/(1-$F3549)-1</f>
        <v>#N/A</v>
      </c>
      <c r="U3549" s="19" t="str">
        <f>IF(ABS(IFERROR(T3549,0))&gt;0.05,INDEX(margin_ranges!$C$13:$C$16,MATCH($F3549*100,margin_ranges!$B$13:$B$16,1)),"")</f>
        <v/>
      </c>
      <c r="V3549" t="e">
        <f>MIN(VLOOKUP($U3549,margin_ranges!$A$5:$D$10,4,FALSE),$P3549*100)</f>
        <v>#N/A</v>
      </c>
      <c r="Y3549" s="29" t="e">
        <f t="shared" si="55"/>
        <v>#N/A</v>
      </c>
    </row>
    <row r="3550" spans="1:25" x14ac:dyDescent="0.3">
      <c r="A3550" s="8" t="s">
        <v>33</v>
      </c>
      <c r="B3550" s="8" t="s">
        <v>6280</v>
      </c>
      <c r="C3550" s="8" t="s">
        <v>6281</v>
      </c>
      <c r="D3550" s="8" t="s">
        <v>34</v>
      </c>
      <c r="E3550" s="8"/>
      <c r="F3550" s="24">
        <v>0.28331636095537099</v>
      </c>
      <c r="G3550" s="24">
        <v>0</v>
      </c>
      <c r="H3550" s="25">
        <v>3412.3802999999998</v>
      </c>
      <c r="I3550" s="25">
        <v>300.33460000000002</v>
      </c>
      <c r="J3550" s="15">
        <v>10055</v>
      </c>
      <c r="K3550" s="15">
        <v>2582</v>
      </c>
      <c r="L3550" s="13">
        <v>8.7999999999999995E-2</v>
      </c>
      <c r="M3550" s="7">
        <v>1.1159999599999999</v>
      </c>
      <c r="N3550" s="26">
        <v>0.77191600000000005</v>
      </c>
      <c r="O3550" s="27"/>
      <c r="P3550" s="8">
        <v>0.30831897279999998</v>
      </c>
      <c r="Q3550" s="24">
        <v>0.2833</v>
      </c>
      <c r="R3550" t="e">
        <f>IF($Q3550*100&gt;=VLOOKUP($O3550,margin_ranges!$A$5:$C$10,2,FALSE),IF($Q3550*100&lt;=VLOOKUP($O3550,margin_ranges!$A$5:$C$10,3,FALSE)+10,"IN RANGE","ABOVE RANGE"),"BELOW RANGE")</f>
        <v>#N/A</v>
      </c>
      <c r="S3550" t="e">
        <f>MIN(VLOOKUP($O3550,margin_ranges!$A$5:$D$10,4,FALSE),$P3550*100)</f>
        <v>#N/A</v>
      </c>
      <c r="T3550" s="29" t="e">
        <f>(1-$S3550/100)/(1-$F3550)-1</f>
        <v>#N/A</v>
      </c>
      <c r="U3550" s="19" t="str">
        <f>IF(ABS(IFERROR(T3550,0))&gt;0.05,INDEX(margin_ranges!$C$13:$C$16,MATCH($F3550*100,margin_ranges!$B$13:$B$16,1)),"")</f>
        <v/>
      </c>
      <c r="V3550" t="e">
        <f>MIN(VLOOKUP($U3550,margin_ranges!$A$5:$D$10,4,FALSE),$P3550*100)</f>
        <v>#N/A</v>
      </c>
      <c r="Y3550" s="29" t="e">
        <f t="shared" si="55"/>
        <v>#N/A</v>
      </c>
    </row>
    <row r="3551" spans="1:25" x14ac:dyDescent="0.3">
      <c r="A3551" s="8" t="s">
        <v>17</v>
      </c>
      <c r="B3551" s="8" t="s">
        <v>6280</v>
      </c>
      <c r="C3551" s="8" t="s">
        <v>6281</v>
      </c>
      <c r="D3551" s="8" t="s">
        <v>6282</v>
      </c>
      <c r="E3551" s="8" t="s">
        <v>6283</v>
      </c>
      <c r="F3551" s="24">
        <v>0.4</v>
      </c>
      <c r="G3551" s="24">
        <v>0</v>
      </c>
      <c r="H3551" s="25">
        <v>160.1131</v>
      </c>
      <c r="I3551" s="25">
        <v>56.951599999999999</v>
      </c>
      <c r="J3551" s="15">
        <v>872</v>
      </c>
      <c r="K3551" s="15">
        <v>349</v>
      </c>
      <c r="L3551" s="13">
        <v>0.35570000000000002</v>
      </c>
      <c r="M3551" s="7">
        <v>0.51065678999999997</v>
      </c>
      <c r="N3551" s="26">
        <v>0.25</v>
      </c>
      <c r="O3551" s="27" t="s">
        <v>22</v>
      </c>
      <c r="P3551" s="8">
        <v>0.5104343911</v>
      </c>
      <c r="Q3551" s="24">
        <v>0.4</v>
      </c>
      <c r="R3551" t="str">
        <f>IF($Q3551*100&gt;=VLOOKUP($O3551,margin_ranges!$A$5:$C$10,2,FALSE),IF($Q3551*100&lt;=VLOOKUP($O3551,margin_ranges!$A$5:$C$10,3,FALSE)+10,"IN RANGE","ABOVE RANGE"),"BELOW RANGE")</f>
        <v>IN RANGE</v>
      </c>
      <c r="S3551">
        <f>MIN(VLOOKUP($O3551,margin_ranges!$A$5:$D$10,4,FALSE),$P3551*100)</f>
        <v>29.75</v>
      </c>
      <c r="T3551" s="29">
        <f>(1-$S3551/100)/(1-$F3551)-1</f>
        <v>0.17083333333333339</v>
      </c>
      <c r="U3551" s="19" t="str">
        <f>IF(ABS(IFERROR(T3551,0))&gt;0.05,INDEX(margin_ranges!$C$13:$C$16,MATCH($F3551*100,margin_ranges!$B$13:$B$16,1)),"")</f>
        <v>Margin Over Fill (Type C)</v>
      </c>
      <c r="V3551">
        <f>MIN(VLOOKUP($U3551,margin_ranges!$A$5:$D$10,4,FALSE),$P3551*100)</f>
        <v>43</v>
      </c>
      <c r="Y3551" s="29">
        <f t="shared" si="55"/>
        <v>-4.9999999999999822E-2</v>
      </c>
    </row>
    <row r="3552" spans="1:25" x14ac:dyDescent="0.3">
      <c r="A3552" s="8" t="s">
        <v>17</v>
      </c>
      <c r="B3552" s="8" t="s">
        <v>6280</v>
      </c>
      <c r="C3552" s="8" t="s">
        <v>6281</v>
      </c>
      <c r="D3552" s="8" t="s">
        <v>6294</v>
      </c>
      <c r="E3552" s="8" t="s">
        <v>6295</v>
      </c>
      <c r="F3552" s="24">
        <v>0.39999999999999902</v>
      </c>
      <c r="G3552" s="24">
        <v>0</v>
      </c>
      <c r="H3552" s="25">
        <v>127.92489999999999</v>
      </c>
      <c r="I3552" s="25">
        <v>58.522599999999997</v>
      </c>
      <c r="J3552" s="15">
        <v>777</v>
      </c>
      <c r="K3552" s="15">
        <v>295</v>
      </c>
      <c r="L3552" s="13">
        <v>0.45750000000000002</v>
      </c>
      <c r="M3552" s="7">
        <v>0.44244381999999999</v>
      </c>
      <c r="N3552" s="26">
        <v>0.25</v>
      </c>
      <c r="O3552" s="27" t="s">
        <v>22</v>
      </c>
      <c r="P3552" s="8">
        <v>0.4349565091</v>
      </c>
      <c r="Q3552" s="24">
        <v>0.4</v>
      </c>
      <c r="R3552" t="str">
        <f>IF($Q3552*100&gt;=VLOOKUP($O3552,margin_ranges!$A$5:$C$10,2,FALSE),IF($Q3552*100&lt;=VLOOKUP($O3552,margin_ranges!$A$5:$C$10,3,FALSE)+10,"IN RANGE","ABOVE RANGE"),"BELOW RANGE")</f>
        <v>IN RANGE</v>
      </c>
      <c r="S3552">
        <f>MIN(VLOOKUP($O3552,margin_ranges!$A$5:$D$10,4,FALSE),$P3552*100)</f>
        <v>29.75</v>
      </c>
      <c r="T3552" s="29">
        <f>(1-$S3552/100)/(1-$F3552)-1</f>
        <v>0.17083333333333139</v>
      </c>
      <c r="U3552" s="19" t="str">
        <f>IF(ABS(IFERROR(T3552,0))&gt;0.05,INDEX(margin_ranges!$C$13:$C$16,MATCH($F3552*100,margin_ranges!$B$13:$B$16,1)),"")</f>
        <v>Margin Over Fill (Type C)</v>
      </c>
      <c r="V3552">
        <f>MIN(VLOOKUP($U3552,margin_ranges!$A$5:$D$10,4,FALSE),$P3552*100)</f>
        <v>43</v>
      </c>
      <c r="Y3552" s="29">
        <f t="shared" si="55"/>
        <v>-5.0000000000001488E-2</v>
      </c>
    </row>
    <row r="3553" spans="1:25" x14ac:dyDescent="0.3">
      <c r="A3553" s="8" t="s">
        <v>17</v>
      </c>
      <c r="B3553" s="8" t="s">
        <v>6280</v>
      </c>
      <c r="C3553" s="8" t="s">
        <v>6281</v>
      </c>
      <c r="D3553" s="8" t="s">
        <v>6292</v>
      </c>
      <c r="E3553" s="8" t="s">
        <v>6293</v>
      </c>
      <c r="F3553" s="24">
        <v>0.34</v>
      </c>
      <c r="G3553" s="24">
        <v>0</v>
      </c>
      <c r="H3553" s="25">
        <v>435.9436</v>
      </c>
      <c r="I3553" s="25">
        <v>31.8291</v>
      </c>
      <c r="J3553" s="15">
        <v>741</v>
      </c>
      <c r="K3553" s="15">
        <v>222</v>
      </c>
      <c r="L3553" s="13">
        <v>7.2999999999999995E-2</v>
      </c>
      <c r="M3553" s="7">
        <v>0.77598332000000003</v>
      </c>
      <c r="N3553" s="26">
        <v>0.5</v>
      </c>
      <c r="O3553" s="27" t="s">
        <v>22</v>
      </c>
      <c r="P3553" s="8">
        <v>0.35565625439999998</v>
      </c>
      <c r="Q3553" s="24">
        <v>0.34</v>
      </c>
      <c r="R3553" t="str">
        <f>IF($Q3553*100&gt;=VLOOKUP($O3553,margin_ranges!$A$5:$C$10,2,FALSE),IF($Q3553*100&lt;=VLOOKUP($O3553,margin_ranges!$A$5:$C$10,3,FALSE)+10,"IN RANGE","ABOVE RANGE"),"BELOW RANGE")</f>
        <v>IN RANGE</v>
      </c>
      <c r="S3553">
        <f>MIN(VLOOKUP($O3553,margin_ranges!$A$5:$D$10,4,FALSE),$P3553*100)</f>
        <v>29.75</v>
      </c>
      <c r="T3553" s="29">
        <f>(1-$S3553/100)/(1-$F3553)-1</f>
        <v>6.4393939393939448E-2</v>
      </c>
      <c r="U3553" s="19" t="str">
        <f>IF(ABS(IFERROR(T3553,0))&gt;0.05,INDEX(margin_ranges!$C$13:$C$16,MATCH($F3553*100,margin_ranges!$B$13:$B$16,1)),"")</f>
        <v>Balanced (Type B)</v>
      </c>
      <c r="V3553">
        <f>MIN(VLOOKUP($U3553,margin_ranges!$A$5:$D$10,4,FALSE),$P3553*100)</f>
        <v>29.75</v>
      </c>
      <c r="Y3553" s="29">
        <f t="shared" si="55"/>
        <v>6.4393939393939448E-2</v>
      </c>
    </row>
    <row r="3554" spans="1:25" x14ac:dyDescent="0.3">
      <c r="A3554" s="8" t="s">
        <v>17</v>
      </c>
      <c r="B3554" s="8" t="s">
        <v>6280</v>
      </c>
      <c r="C3554" s="8" t="s">
        <v>6281</v>
      </c>
      <c r="D3554" s="8" t="s">
        <v>6302</v>
      </c>
      <c r="E3554" s="8" t="s">
        <v>6303</v>
      </c>
      <c r="F3554" s="24">
        <v>0.34</v>
      </c>
      <c r="G3554" s="24">
        <v>0</v>
      </c>
      <c r="H3554" s="25">
        <v>185.54839999999999</v>
      </c>
      <c r="I3554" s="25">
        <v>13.938599999999999</v>
      </c>
      <c r="J3554" s="15">
        <v>323</v>
      </c>
      <c r="K3554" s="15">
        <v>97</v>
      </c>
      <c r="L3554" s="13">
        <v>7.51E-2</v>
      </c>
      <c r="M3554" s="7">
        <v>0.77267193000000001</v>
      </c>
      <c r="N3554" s="26">
        <v>0.5</v>
      </c>
      <c r="O3554" s="27" t="s">
        <v>22</v>
      </c>
      <c r="P3554" s="8">
        <v>0.35289482900000002</v>
      </c>
      <c r="Q3554" s="24">
        <v>0.34</v>
      </c>
      <c r="R3554" t="str">
        <f>IF($Q3554*100&gt;=VLOOKUP($O3554,margin_ranges!$A$5:$C$10,2,FALSE),IF($Q3554*100&lt;=VLOOKUP($O3554,margin_ranges!$A$5:$C$10,3,FALSE)+10,"IN RANGE","ABOVE RANGE"),"BELOW RANGE")</f>
        <v>IN RANGE</v>
      </c>
      <c r="S3554">
        <f>MIN(VLOOKUP($O3554,margin_ranges!$A$5:$D$10,4,FALSE),$P3554*100)</f>
        <v>29.75</v>
      </c>
      <c r="T3554" s="29">
        <f>(1-$S3554/100)/(1-$F3554)-1</f>
        <v>6.4393939393939448E-2</v>
      </c>
      <c r="U3554" s="19" t="str">
        <f>IF(ABS(IFERROR(T3554,0))&gt;0.05,INDEX(margin_ranges!$C$13:$C$16,MATCH($F3554*100,margin_ranges!$B$13:$B$16,1)),"")</f>
        <v>Balanced (Type B)</v>
      </c>
      <c r="V3554">
        <f>MIN(VLOOKUP($U3554,margin_ranges!$A$5:$D$10,4,FALSE),$P3554*100)</f>
        <v>29.75</v>
      </c>
      <c r="Y3554" s="29">
        <f t="shared" si="55"/>
        <v>6.4393939393939448E-2</v>
      </c>
    </row>
    <row r="3555" spans="1:25" x14ac:dyDescent="0.3">
      <c r="A3555" s="8" t="s">
        <v>17</v>
      </c>
      <c r="B3555" s="8" t="s">
        <v>6280</v>
      </c>
      <c r="C3555" s="8" t="s">
        <v>6281</v>
      </c>
      <c r="D3555" s="8" t="s">
        <v>6306</v>
      </c>
      <c r="E3555" s="8" t="s">
        <v>6307</v>
      </c>
      <c r="F3555" s="24">
        <v>0.309999999999999</v>
      </c>
      <c r="G3555" s="24">
        <v>0</v>
      </c>
      <c r="H3555" s="25">
        <v>209.0926</v>
      </c>
      <c r="I3555" s="25">
        <v>8.2870000000000008</v>
      </c>
      <c r="J3555" s="15">
        <v>390</v>
      </c>
      <c r="K3555" s="15">
        <v>105</v>
      </c>
      <c r="L3555" s="13">
        <v>3.9600000000000003E-2</v>
      </c>
      <c r="M3555" s="7">
        <v>1.56920478</v>
      </c>
      <c r="N3555" s="26">
        <v>1</v>
      </c>
      <c r="O3555" s="27" t="s">
        <v>22</v>
      </c>
      <c r="P3555" s="8">
        <v>0.36273454319999998</v>
      </c>
      <c r="Q3555" s="24">
        <v>0.31</v>
      </c>
      <c r="R3555" t="str">
        <f>IF($Q3555*100&gt;=VLOOKUP($O3555,margin_ranges!$A$5:$C$10,2,FALSE),IF($Q3555*100&lt;=VLOOKUP($O3555,margin_ranges!$A$5:$C$10,3,FALSE)+10,"IN RANGE","ABOVE RANGE"),"BELOW RANGE")</f>
        <v>IN RANGE</v>
      </c>
      <c r="S3555">
        <f>MIN(VLOOKUP($O3555,margin_ranges!$A$5:$D$10,4,FALSE),$P3555*100)</f>
        <v>29.75</v>
      </c>
      <c r="T3555" s="29">
        <f>(1-$S3555/100)/(1-$F3555)-1</f>
        <v>1.8115942028984033E-2</v>
      </c>
      <c r="U3555" s="19" t="str">
        <f>IF(ABS(IFERROR(T3555,0))&gt;0.05,INDEX(margin_ranges!$C$13:$C$16,MATCH($F3555*100,margin_ranges!$B$13:$B$16,1)),"")</f>
        <v/>
      </c>
      <c r="V3555" t="e">
        <f>MIN(VLOOKUP($U3555,margin_ranges!$A$5:$D$10,4,FALSE),$P3555*100)</f>
        <v>#N/A</v>
      </c>
      <c r="Y3555" s="29" t="e">
        <f t="shared" si="55"/>
        <v>#N/A</v>
      </c>
    </row>
    <row r="3556" spans="1:25" x14ac:dyDescent="0.3">
      <c r="A3556" s="8" t="s">
        <v>17</v>
      </c>
      <c r="B3556" s="8" t="s">
        <v>6280</v>
      </c>
      <c r="C3556" s="8" t="s">
        <v>6281</v>
      </c>
      <c r="D3556" s="8" t="s">
        <v>6308</v>
      </c>
      <c r="E3556" s="8" t="s">
        <v>6309</v>
      </c>
      <c r="F3556" s="24">
        <v>0.169557992328006</v>
      </c>
      <c r="G3556" s="24">
        <v>0</v>
      </c>
      <c r="H3556" s="25">
        <v>268.72210000000001</v>
      </c>
      <c r="I3556" s="25">
        <v>9.4758999999999993</v>
      </c>
      <c r="J3556" s="15">
        <v>513</v>
      </c>
      <c r="K3556" s="15">
        <v>87</v>
      </c>
      <c r="L3556" s="13">
        <v>3.5299999999999998E-2</v>
      </c>
      <c r="M3556" s="7">
        <v>1.80626701</v>
      </c>
      <c r="N3556" s="26">
        <v>1.5</v>
      </c>
      <c r="O3556" s="27" t="s">
        <v>162</v>
      </c>
      <c r="P3556" s="8">
        <v>0.16955799229999999</v>
      </c>
      <c r="Q3556" s="24">
        <v>0.25</v>
      </c>
      <c r="R3556" t="str">
        <f>IF($Q3556*100&gt;=VLOOKUP($O3556,margin_ranges!$A$5:$C$10,2,FALSE),IF($Q3556*100&lt;=VLOOKUP($O3556,margin_ranges!$A$5:$C$10,3,FALSE)+10,"IN RANGE","ABOVE RANGE"),"BELOW RANGE")</f>
        <v>BELOW RANGE</v>
      </c>
      <c r="S3556">
        <f>MIN(VLOOKUP($O3556,margin_ranges!$A$5:$D$10,4,FALSE),$P3556*100)</f>
        <v>16.95579923</v>
      </c>
      <c r="T3556" s="29">
        <f>(1-$S3556/100)/(1-$F3556)-1</f>
        <v>3.3724134596013755E-11</v>
      </c>
      <c r="U3556" s="19" t="str">
        <f>IF(ABS(IFERROR(T3556,0))&gt;0.05,INDEX(margin_ranges!$C$13:$C$16,MATCH($F3556*100,margin_ranges!$B$13:$B$16,1)),"")</f>
        <v/>
      </c>
      <c r="V3556" t="e">
        <f>MIN(VLOOKUP($U3556,margin_ranges!$A$5:$D$10,4,FALSE),$P3556*100)</f>
        <v>#N/A</v>
      </c>
      <c r="Y3556" s="29" t="e">
        <f t="shared" si="55"/>
        <v>#N/A</v>
      </c>
    </row>
    <row r="3557" spans="1:25" x14ac:dyDescent="0.3">
      <c r="A3557" s="8" t="s">
        <v>17</v>
      </c>
      <c r="B3557" s="8" t="s">
        <v>6280</v>
      </c>
      <c r="C3557" s="8" t="s">
        <v>6281</v>
      </c>
      <c r="D3557" s="8" t="s">
        <v>6290</v>
      </c>
      <c r="E3557" s="8" t="s">
        <v>6291</v>
      </c>
      <c r="F3557" s="24">
        <v>0.238243713994016</v>
      </c>
      <c r="G3557" s="24">
        <v>0</v>
      </c>
      <c r="H3557" s="25">
        <v>321.37569999999999</v>
      </c>
      <c r="I3557" s="25">
        <v>7.6147999999999998</v>
      </c>
      <c r="J3557" s="15">
        <v>750</v>
      </c>
      <c r="K3557" s="15">
        <v>179</v>
      </c>
      <c r="L3557" s="13">
        <v>2.3699999999999999E-2</v>
      </c>
      <c r="M3557" s="7">
        <v>3.2818895600000002</v>
      </c>
      <c r="N3557" s="26">
        <v>2.5</v>
      </c>
      <c r="O3557" s="27" t="s">
        <v>162</v>
      </c>
      <c r="P3557" s="8">
        <v>0.238243714</v>
      </c>
      <c r="Q3557" s="24">
        <v>0.25</v>
      </c>
      <c r="R3557" t="str">
        <f>IF($Q3557*100&gt;=VLOOKUP($O3557,margin_ranges!$A$5:$C$10,2,FALSE),IF($Q3557*100&lt;=VLOOKUP($O3557,margin_ranges!$A$5:$C$10,3,FALSE)+10,"IN RANGE","ABOVE RANGE"),"BELOW RANGE")</f>
        <v>BELOW RANGE</v>
      </c>
      <c r="S3557">
        <f>MIN(VLOOKUP($O3557,margin_ranges!$A$5:$D$10,4,FALSE),$P3557*100)</f>
        <v>23.8243714</v>
      </c>
      <c r="T3557" s="29">
        <f>(1-$S3557/100)/(1-$F3557)-1</f>
        <v>-7.8554940330377576E-12</v>
      </c>
      <c r="U3557" s="19" t="str">
        <f>IF(ABS(IFERROR(T3557,0))&gt;0.05,INDEX(margin_ranges!$C$13:$C$16,MATCH($F3557*100,margin_ranges!$B$13:$B$16,1)),"")</f>
        <v/>
      </c>
      <c r="V3557" t="e">
        <f>MIN(VLOOKUP($U3557,margin_ranges!$A$5:$D$10,4,FALSE),$P3557*100)</f>
        <v>#N/A</v>
      </c>
      <c r="Y3557" s="29" t="e">
        <f t="shared" si="55"/>
        <v>#N/A</v>
      </c>
    </row>
    <row r="3558" spans="1:25" x14ac:dyDescent="0.3">
      <c r="A3558" s="8" t="s">
        <v>17</v>
      </c>
      <c r="B3558" s="8" t="s">
        <v>6280</v>
      </c>
      <c r="C3558" s="8" t="s">
        <v>6281</v>
      </c>
      <c r="D3558" s="8" t="s">
        <v>6304</v>
      </c>
      <c r="E3558" s="8" t="s">
        <v>6305</v>
      </c>
      <c r="F3558" s="24">
        <v>0.21661758037280501</v>
      </c>
      <c r="G3558" s="24">
        <v>0</v>
      </c>
      <c r="H3558" s="25">
        <v>352.20870000000002</v>
      </c>
      <c r="I3558" s="25">
        <v>13.366300000000001</v>
      </c>
      <c r="J3558" s="15">
        <v>1280</v>
      </c>
      <c r="K3558" s="15">
        <v>277</v>
      </c>
      <c r="L3558" s="13">
        <v>3.7900000000000003E-2</v>
      </c>
      <c r="M3558" s="7">
        <v>3.1912893800000002</v>
      </c>
      <c r="N3558" s="26">
        <v>2.5</v>
      </c>
      <c r="O3558" s="27" t="s">
        <v>162</v>
      </c>
      <c r="P3558" s="8">
        <v>0.21661758040000001</v>
      </c>
      <c r="Q3558" s="24">
        <v>0.25</v>
      </c>
      <c r="R3558" t="str">
        <f>IF($Q3558*100&gt;=VLOOKUP($O3558,margin_ranges!$A$5:$C$10,2,FALSE),IF($Q3558*100&lt;=VLOOKUP($O3558,margin_ranges!$A$5:$C$10,3,FALSE)+10,"IN RANGE","ABOVE RANGE"),"BELOW RANGE")</f>
        <v>BELOW RANGE</v>
      </c>
      <c r="S3558">
        <f>MIN(VLOOKUP($O3558,margin_ranges!$A$5:$D$10,4,FALSE),$P3558*100)</f>
        <v>21.661758040000002</v>
      </c>
      <c r="T3558" s="29">
        <f>(1-$S3558/100)/(1-$F3558)-1</f>
        <v>-3.4714897623189245E-11</v>
      </c>
      <c r="U3558" s="19" t="str">
        <f>IF(ABS(IFERROR(T3558,0))&gt;0.05,INDEX(margin_ranges!$C$13:$C$16,MATCH($F3558*100,margin_ranges!$B$13:$B$16,1)),"")</f>
        <v/>
      </c>
      <c r="V3558" t="e">
        <f>MIN(VLOOKUP($U3558,margin_ranges!$A$5:$D$10,4,FALSE),$P3558*100)</f>
        <v>#N/A</v>
      </c>
      <c r="Y3558" s="29" t="e">
        <f t="shared" si="55"/>
        <v>#N/A</v>
      </c>
    </row>
    <row r="3559" spans="1:25" x14ac:dyDescent="0.3">
      <c r="A3559" s="8" t="s">
        <v>17</v>
      </c>
      <c r="B3559" s="8" t="s">
        <v>6280</v>
      </c>
      <c r="C3559" s="8" t="s">
        <v>6281</v>
      </c>
      <c r="D3559" s="8" t="s">
        <v>6286</v>
      </c>
      <c r="E3559" s="8" t="s">
        <v>6287</v>
      </c>
      <c r="F3559" s="24">
        <v>0.22447929416388801</v>
      </c>
      <c r="G3559" s="24">
        <v>0</v>
      </c>
      <c r="H3559" s="25">
        <v>276.4898</v>
      </c>
      <c r="I3559" s="25">
        <v>12.853199999999999</v>
      </c>
      <c r="J3559" s="15">
        <v>746</v>
      </c>
      <c r="K3559" s="15">
        <v>165</v>
      </c>
      <c r="L3559" s="13">
        <v>4.65E-2</v>
      </c>
      <c r="M3559" s="7">
        <v>1.9341843299999999</v>
      </c>
      <c r="N3559" s="26">
        <v>1.5</v>
      </c>
      <c r="O3559" s="27" t="s">
        <v>162</v>
      </c>
      <c r="P3559" s="8">
        <v>0.22447929420000001</v>
      </c>
      <c r="Q3559" s="24">
        <v>0.25</v>
      </c>
      <c r="R3559" t="str">
        <f>IF($Q3559*100&gt;=VLOOKUP($O3559,margin_ranges!$A$5:$C$10,2,FALSE),IF($Q3559*100&lt;=VLOOKUP($O3559,margin_ranges!$A$5:$C$10,3,FALSE)+10,"IN RANGE","ABOVE RANGE"),"BELOW RANGE")</f>
        <v>BELOW RANGE</v>
      </c>
      <c r="S3559">
        <f>MIN(VLOOKUP($O3559,margin_ranges!$A$5:$D$10,4,FALSE),$P3559*100)</f>
        <v>22.447929420000001</v>
      </c>
      <c r="T3559" s="29">
        <f>(1-$S3559/100)/(1-$F3559)-1</f>
        <v>-4.6564863076525853E-11</v>
      </c>
      <c r="U3559" s="19" t="str">
        <f>IF(ABS(IFERROR(T3559,0))&gt;0.05,INDEX(margin_ranges!$C$13:$C$16,MATCH($F3559*100,margin_ranges!$B$13:$B$16,1)),"")</f>
        <v/>
      </c>
      <c r="V3559" t="e">
        <f>MIN(VLOOKUP($U3559,margin_ranges!$A$5:$D$10,4,FALSE),$P3559*100)</f>
        <v>#N/A</v>
      </c>
      <c r="Y3559" s="29" t="e">
        <f t="shared" si="55"/>
        <v>#N/A</v>
      </c>
    </row>
    <row r="3560" spans="1:25" x14ac:dyDescent="0.3">
      <c r="A3560" s="8" t="s">
        <v>17</v>
      </c>
      <c r="B3560" s="8" t="s">
        <v>6280</v>
      </c>
      <c r="C3560" s="8" t="s">
        <v>6281</v>
      </c>
      <c r="D3560" s="8" t="s">
        <v>6284</v>
      </c>
      <c r="E3560" s="8" t="s">
        <v>6285</v>
      </c>
      <c r="F3560" s="24">
        <v>0.13</v>
      </c>
      <c r="G3560" s="24">
        <v>0</v>
      </c>
      <c r="H3560" s="25">
        <v>66.412899999999993</v>
      </c>
      <c r="I3560" s="25">
        <v>12.437799999999999</v>
      </c>
      <c r="J3560" s="15">
        <v>644</v>
      </c>
      <c r="K3560" s="15">
        <v>85</v>
      </c>
      <c r="L3560" s="13">
        <v>0.18729999999999999</v>
      </c>
      <c r="M3560" s="7">
        <v>1.7265590500000001</v>
      </c>
      <c r="N3560" s="26">
        <v>1.5</v>
      </c>
      <c r="O3560" s="27" t="s">
        <v>92</v>
      </c>
      <c r="P3560" s="8">
        <v>0.13121998109999999</v>
      </c>
      <c r="Q3560" s="24">
        <v>0.13</v>
      </c>
      <c r="R3560" t="str">
        <f>IF($Q3560*100&gt;=VLOOKUP($O3560,margin_ranges!$A$5:$C$10,2,FALSE),IF($Q3560*100&lt;=VLOOKUP($O3560,margin_ranges!$A$5:$C$10,3,FALSE)+10,"IN RANGE","ABOVE RANGE"),"BELOW RANGE")</f>
        <v>BELOW RANGE</v>
      </c>
      <c r="S3560">
        <f>MIN(VLOOKUP($O3560,margin_ranges!$A$5:$D$10,4,FALSE),$P3560*100)</f>
        <v>13.12199811</v>
      </c>
      <c r="T3560" s="29">
        <f>(1-$S3560/100)/(1-$F3560)-1</f>
        <v>-1.4022771264368128E-3</v>
      </c>
      <c r="U3560" s="19" t="str">
        <f>IF(ABS(IFERROR(T3560,0))&gt;0.05,INDEX(margin_ranges!$C$13:$C$16,MATCH($F3560*100,margin_ranges!$B$13:$B$16,1)),"")</f>
        <v/>
      </c>
      <c r="V3560" t="e">
        <f>MIN(VLOOKUP($U3560,margin_ranges!$A$5:$D$10,4,FALSE),$P3560*100)</f>
        <v>#N/A</v>
      </c>
      <c r="Y3560" s="29" t="e">
        <f t="shared" si="55"/>
        <v>#N/A</v>
      </c>
    </row>
    <row r="3561" spans="1:25" x14ac:dyDescent="0.3">
      <c r="A3561" s="8" t="s">
        <v>17</v>
      </c>
      <c r="B3561" s="8" t="s">
        <v>6280</v>
      </c>
      <c r="C3561" s="8" t="s">
        <v>6281</v>
      </c>
      <c r="D3561" s="8" t="s">
        <v>6288</v>
      </c>
      <c r="E3561" s="8" t="s">
        <v>6289</v>
      </c>
      <c r="F3561" s="24">
        <v>0.28999999999999998</v>
      </c>
      <c r="G3561" s="24">
        <v>0</v>
      </c>
      <c r="H3561" s="25">
        <v>145.01689999999999</v>
      </c>
      <c r="I3561" s="25">
        <v>13.8759</v>
      </c>
      <c r="J3561" s="15">
        <v>305</v>
      </c>
      <c r="K3561" s="15">
        <v>76</v>
      </c>
      <c r="L3561" s="13">
        <v>9.5699999999999993E-2</v>
      </c>
      <c r="M3561" s="7">
        <v>0.73271973000000001</v>
      </c>
      <c r="N3561" s="26">
        <v>0.35</v>
      </c>
      <c r="O3561" s="27" t="s">
        <v>22</v>
      </c>
      <c r="P3561" s="8">
        <v>0.52232758840000004</v>
      </c>
      <c r="Q3561" s="24">
        <v>0.28999999999999998</v>
      </c>
      <c r="R3561" t="str">
        <f>IF($Q3561*100&gt;=VLOOKUP($O3561,margin_ranges!$A$5:$C$10,2,FALSE),IF($Q3561*100&lt;=VLOOKUP($O3561,margin_ranges!$A$5:$C$10,3,FALSE)+10,"IN RANGE","ABOVE RANGE"),"BELOW RANGE")</f>
        <v>IN RANGE</v>
      </c>
      <c r="S3561">
        <f>MIN(VLOOKUP($O3561,margin_ranges!$A$5:$D$10,4,FALSE),$P3561*100)</f>
        <v>29.75</v>
      </c>
      <c r="T3561" s="29">
        <f>(1-$S3561/100)/(1-$F3561)-1</f>
        <v>-1.0563380281690127E-2</v>
      </c>
      <c r="U3561" s="19" t="str">
        <f>IF(ABS(IFERROR(T3561,0))&gt;0.05,INDEX(margin_ranges!$C$13:$C$16,MATCH($F3561*100,margin_ranges!$B$13:$B$16,1)),"")</f>
        <v/>
      </c>
      <c r="V3561" t="e">
        <f>MIN(VLOOKUP($U3561,margin_ranges!$A$5:$D$10,4,FALSE),$P3561*100)</f>
        <v>#N/A</v>
      </c>
      <c r="Y3561" s="29" t="e">
        <f t="shared" si="55"/>
        <v>#N/A</v>
      </c>
    </row>
    <row r="3562" spans="1:25" x14ac:dyDescent="0.3">
      <c r="A3562" s="8" t="s">
        <v>17</v>
      </c>
      <c r="B3562" s="8" t="s">
        <v>6280</v>
      </c>
      <c r="C3562" s="8" t="s">
        <v>6281</v>
      </c>
      <c r="D3562" s="8" t="s">
        <v>6296</v>
      </c>
      <c r="E3562" s="8" t="s">
        <v>6297</v>
      </c>
      <c r="F3562" s="24">
        <v>0.28999999999999998</v>
      </c>
      <c r="G3562" s="24">
        <v>0</v>
      </c>
      <c r="H3562" s="25">
        <v>488.50760000000002</v>
      </c>
      <c r="I3562" s="25">
        <v>19.4146</v>
      </c>
      <c r="J3562" s="15">
        <v>947</v>
      </c>
      <c r="K3562" s="15">
        <v>237</v>
      </c>
      <c r="L3562" s="13">
        <v>3.9699999999999999E-2</v>
      </c>
      <c r="M3562" s="7">
        <v>1.62575091</v>
      </c>
      <c r="N3562" s="26">
        <v>1</v>
      </c>
      <c r="O3562" s="27" t="s">
        <v>22</v>
      </c>
      <c r="P3562" s="8">
        <v>0.38489962109999998</v>
      </c>
      <c r="Q3562" s="24">
        <v>0.28999999999999998</v>
      </c>
      <c r="R3562" t="str">
        <f>IF($Q3562*100&gt;=VLOOKUP($O3562,margin_ranges!$A$5:$C$10,2,FALSE),IF($Q3562*100&lt;=VLOOKUP($O3562,margin_ranges!$A$5:$C$10,3,FALSE)+10,"IN RANGE","ABOVE RANGE"),"BELOW RANGE")</f>
        <v>IN RANGE</v>
      </c>
      <c r="S3562">
        <f>MIN(VLOOKUP($O3562,margin_ranges!$A$5:$D$10,4,FALSE),$P3562*100)</f>
        <v>29.75</v>
      </c>
      <c r="T3562" s="29">
        <f>(1-$S3562/100)/(1-$F3562)-1</f>
        <v>-1.0563380281690127E-2</v>
      </c>
      <c r="U3562" s="19" t="str">
        <f>IF(ABS(IFERROR(T3562,0))&gt;0.05,INDEX(margin_ranges!$C$13:$C$16,MATCH($F3562*100,margin_ranges!$B$13:$B$16,1)),"")</f>
        <v/>
      </c>
      <c r="V3562" t="e">
        <f>MIN(VLOOKUP($U3562,margin_ranges!$A$5:$D$10,4,FALSE),$P3562*100)</f>
        <v>#N/A</v>
      </c>
      <c r="Y3562" s="29" t="e">
        <f t="shared" si="55"/>
        <v>#N/A</v>
      </c>
    </row>
    <row r="3563" spans="1:25" x14ac:dyDescent="0.3">
      <c r="A3563" s="8" t="s">
        <v>17</v>
      </c>
      <c r="B3563" s="8" t="s">
        <v>6280</v>
      </c>
      <c r="C3563" s="8" t="s">
        <v>6281</v>
      </c>
      <c r="D3563" s="8" t="s">
        <v>6298</v>
      </c>
      <c r="E3563" s="8" t="s">
        <v>6299</v>
      </c>
      <c r="F3563" s="24">
        <v>0.28999999999999998</v>
      </c>
      <c r="G3563" s="24">
        <v>0</v>
      </c>
      <c r="H3563" s="25">
        <v>189.11539999999999</v>
      </c>
      <c r="I3563" s="25">
        <v>15.458600000000001</v>
      </c>
      <c r="J3563" s="15">
        <v>1017</v>
      </c>
      <c r="K3563" s="15">
        <v>254</v>
      </c>
      <c r="L3563" s="13">
        <v>8.1699999999999995E-2</v>
      </c>
      <c r="M3563" s="7">
        <v>2.1926513299999999</v>
      </c>
      <c r="N3563" s="26">
        <v>1.5</v>
      </c>
      <c r="O3563" s="27" t="s">
        <v>22</v>
      </c>
      <c r="P3563" s="8">
        <v>0.3158967036</v>
      </c>
      <c r="Q3563" s="24">
        <v>0.28999999999999998</v>
      </c>
      <c r="R3563" t="str">
        <f>IF($Q3563*100&gt;=VLOOKUP($O3563,margin_ranges!$A$5:$C$10,2,FALSE),IF($Q3563*100&lt;=VLOOKUP($O3563,margin_ranges!$A$5:$C$10,3,FALSE)+10,"IN RANGE","ABOVE RANGE"),"BELOW RANGE")</f>
        <v>IN RANGE</v>
      </c>
      <c r="S3563">
        <f>MIN(VLOOKUP($O3563,margin_ranges!$A$5:$D$10,4,FALSE),$P3563*100)</f>
        <v>29.75</v>
      </c>
      <c r="T3563" s="29">
        <f>(1-$S3563/100)/(1-$F3563)-1</f>
        <v>-1.0563380281690127E-2</v>
      </c>
      <c r="U3563" s="19" t="str">
        <f>IF(ABS(IFERROR(T3563,0))&gt;0.05,INDEX(margin_ranges!$C$13:$C$16,MATCH($F3563*100,margin_ranges!$B$13:$B$16,1)),"")</f>
        <v/>
      </c>
      <c r="V3563" t="e">
        <f>MIN(VLOOKUP($U3563,margin_ranges!$A$5:$D$10,4,FALSE),$P3563*100)</f>
        <v>#N/A</v>
      </c>
      <c r="Y3563" s="29" t="e">
        <f t="shared" si="55"/>
        <v>#N/A</v>
      </c>
    </row>
    <row r="3564" spans="1:25" x14ac:dyDescent="0.3">
      <c r="A3564" s="8" t="s">
        <v>17</v>
      </c>
      <c r="B3564" s="8" t="s">
        <v>6280</v>
      </c>
      <c r="C3564" s="8" t="s">
        <v>6281</v>
      </c>
      <c r="D3564" s="8" t="s">
        <v>6300</v>
      </c>
      <c r="E3564" s="8" t="s">
        <v>6301</v>
      </c>
      <c r="F3564" s="24">
        <v>0.189999999999999</v>
      </c>
      <c r="G3564" s="24">
        <v>0</v>
      </c>
      <c r="H3564" s="25">
        <v>183.8261</v>
      </c>
      <c r="I3564" s="25">
        <v>26.308800000000002</v>
      </c>
      <c r="J3564" s="15">
        <v>750</v>
      </c>
      <c r="K3564" s="15">
        <v>154</v>
      </c>
      <c r="L3564" s="13">
        <v>0.1431</v>
      </c>
      <c r="M3564" s="7">
        <v>0.95031642999999999</v>
      </c>
      <c r="N3564" s="26">
        <v>0.75</v>
      </c>
      <c r="O3564" s="27" t="s">
        <v>92</v>
      </c>
      <c r="P3564" s="8">
        <v>0.21078919300000001</v>
      </c>
      <c r="Q3564" s="24">
        <v>0.19</v>
      </c>
      <c r="R3564" t="str">
        <f>IF($Q3564*100&gt;=VLOOKUP($O3564,margin_ranges!$A$5:$C$10,2,FALSE),IF($Q3564*100&lt;=VLOOKUP($O3564,margin_ranges!$A$5:$C$10,3,FALSE)+10,"IN RANGE","ABOVE RANGE"),"BELOW RANGE")</f>
        <v>BELOW RANGE</v>
      </c>
      <c r="S3564">
        <f>MIN(VLOOKUP($O3564,margin_ranges!$A$5:$D$10,4,FALSE),$P3564*100)</f>
        <v>21.078919300000003</v>
      </c>
      <c r="T3564" s="29">
        <f>(1-$S3564/100)/(1-$F3564)-1</f>
        <v>-2.5665670370371485E-2</v>
      </c>
      <c r="U3564" s="19" t="str">
        <f>IF(ABS(IFERROR(T3564,0))&gt;0.05,INDEX(margin_ranges!$C$13:$C$16,MATCH($F3564*100,margin_ranges!$B$13:$B$16,1)),"")</f>
        <v/>
      </c>
      <c r="V3564" t="e">
        <f>MIN(VLOOKUP($U3564,margin_ranges!$A$5:$D$10,4,FALSE),$P3564*100)</f>
        <v>#N/A</v>
      </c>
      <c r="Y3564" s="29" t="e">
        <f t="shared" si="55"/>
        <v>#N/A</v>
      </c>
    </row>
    <row r="3565" spans="1:25" x14ac:dyDescent="0.3">
      <c r="A3565" s="8" t="s">
        <v>35</v>
      </c>
      <c r="B3565" s="8" t="s">
        <v>6310</v>
      </c>
      <c r="C3565" s="8" t="s">
        <v>34</v>
      </c>
      <c r="D3565" s="8" t="s">
        <v>34</v>
      </c>
      <c r="E3565" s="8"/>
      <c r="F3565" s="24">
        <v>0.39126272343736102</v>
      </c>
      <c r="G3565" s="24">
        <v>0.99786041000000003</v>
      </c>
      <c r="H3565" s="25">
        <v>60893.727500000001</v>
      </c>
      <c r="I3565" s="25">
        <v>11645.021699999999</v>
      </c>
      <c r="J3565" s="15">
        <v>19196</v>
      </c>
      <c r="K3565" s="15">
        <v>7385</v>
      </c>
      <c r="L3565" s="13">
        <v>0.19120000000000001</v>
      </c>
      <c r="M3565" s="7">
        <v>5.4948980000000001E-2</v>
      </c>
      <c r="N3565" s="26">
        <v>1.0000999999999999E-2</v>
      </c>
      <c r="O3565" s="27"/>
      <c r="P3565" s="8">
        <v>0.81799481569999999</v>
      </c>
      <c r="Q3565" s="24">
        <v>0.39129999999999998</v>
      </c>
      <c r="R3565" t="e">
        <f>IF($Q3565*100&gt;=VLOOKUP($O3565,margin_ranges!$A$5:$C$10,2,FALSE),IF($Q3565*100&lt;=VLOOKUP($O3565,margin_ranges!$A$5:$C$10,3,FALSE)+10,"IN RANGE","ABOVE RANGE"),"BELOW RANGE")</f>
        <v>#N/A</v>
      </c>
      <c r="S3565" t="e">
        <f>MIN(VLOOKUP($O3565,margin_ranges!$A$5:$D$10,4,FALSE),$P3565*100)</f>
        <v>#N/A</v>
      </c>
      <c r="T3565" s="29" t="e">
        <f>(1-$S3565/100)/(1-$F3565)-1</f>
        <v>#N/A</v>
      </c>
      <c r="U3565" s="19" t="str">
        <f>IF(ABS(IFERROR(T3565,0))&gt;0.05,INDEX(margin_ranges!$C$13:$C$16,MATCH($F3565*100,margin_ranges!$B$13:$B$16,1)),"")</f>
        <v/>
      </c>
      <c r="V3565" t="e">
        <f>MIN(VLOOKUP($U3565,margin_ranges!$A$5:$D$10,4,FALSE),$P3565*100)</f>
        <v>#N/A</v>
      </c>
      <c r="Y3565" s="29" t="e">
        <f t="shared" si="55"/>
        <v>#N/A</v>
      </c>
    </row>
    <row r="3566" spans="1:25" x14ac:dyDescent="0.3">
      <c r="A3566" s="8" t="s">
        <v>33</v>
      </c>
      <c r="B3566" s="8" t="s">
        <v>6310</v>
      </c>
      <c r="C3566" s="8" t="s">
        <v>6311</v>
      </c>
      <c r="D3566" s="8" t="s">
        <v>34</v>
      </c>
      <c r="E3566" s="8"/>
      <c r="F3566" s="24">
        <v>0.39126272343736102</v>
      </c>
      <c r="G3566" s="24">
        <v>0.99786041000000003</v>
      </c>
      <c r="H3566" s="25">
        <v>60893.727500000001</v>
      </c>
      <c r="I3566" s="25">
        <v>11645.021699999999</v>
      </c>
      <c r="J3566" s="15">
        <v>19196</v>
      </c>
      <c r="K3566" s="15">
        <v>7385</v>
      </c>
      <c r="L3566" s="13">
        <v>0.19120000000000001</v>
      </c>
      <c r="M3566" s="7">
        <v>5.4948980000000001E-2</v>
      </c>
      <c r="N3566" s="26">
        <v>1.0000999999999999E-2</v>
      </c>
      <c r="O3566" s="27"/>
      <c r="P3566" s="8">
        <v>0.81799481569999999</v>
      </c>
      <c r="Q3566" s="24">
        <v>0.39129999999999998</v>
      </c>
      <c r="R3566" t="e">
        <f>IF($Q3566*100&gt;=VLOOKUP($O3566,margin_ranges!$A$5:$C$10,2,FALSE),IF($Q3566*100&lt;=VLOOKUP($O3566,margin_ranges!$A$5:$C$10,3,FALSE)+10,"IN RANGE","ABOVE RANGE"),"BELOW RANGE")</f>
        <v>#N/A</v>
      </c>
      <c r="S3566" t="e">
        <f>MIN(VLOOKUP($O3566,margin_ranges!$A$5:$D$10,4,FALSE),$P3566*100)</f>
        <v>#N/A</v>
      </c>
      <c r="T3566" s="29" t="e">
        <f>(1-$S3566/100)/(1-$F3566)-1</f>
        <v>#N/A</v>
      </c>
      <c r="U3566" s="19" t="str">
        <f>IF(ABS(IFERROR(T3566,0))&gt;0.05,INDEX(margin_ranges!$C$13:$C$16,MATCH($F3566*100,margin_ranges!$B$13:$B$16,1)),"")</f>
        <v/>
      </c>
      <c r="V3566" t="e">
        <f>MIN(VLOOKUP($U3566,margin_ranges!$A$5:$D$10,4,FALSE),$P3566*100)</f>
        <v>#N/A</v>
      </c>
      <c r="Y3566" s="29" t="e">
        <f t="shared" si="55"/>
        <v>#N/A</v>
      </c>
    </row>
    <row r="3567" spans="1:25" x14ac:dyDescent="0.3">
      <c r="A3567" s="8" t="s">
        <v>17</v>
      </c>
      <c r="B3567" s="8" t="s">
        <v>6310</v>
      </c>
      <c r="C3567" s="8" t="s">
        <v>6311</v>
      </c>
      <c r="D3567" s="8" t="s">
        <v>6326</v>
      </c>
      <c r="E3567" s="8" t="s">
        <v>6327</v>
      </c>
      <c r="F3567" s="24">
        <v>0.4</v>
      </c>
      <c r="G3567" s="24">
        <v>1</v>
      </c>
      <c r="H3567" s="25">
        <v>11456.799199999999</v>
      </c>
      <c r="I3567" s="25">
        <v>3179.0801000000001</v>
      </c>
      <c r="J3567" s="15">
        <v>6707</v>
      </c>
      <c r="K3567" s="15">
        <v>2683</v>
      </c>
      <c r="L3567" s="13">
        <v>0.27750000000000002</v>
      </c>
      <c r="M3567" s="7">
        <v>7.032824E-2</v>
      </c>
      <c r="N3567" s="26">
        <v>0.01</v>
      </c>
      <c r="O3567" s="27" t="s">
        <v>22</v>
      </c>
      <c r="P3567" s="8">
        <v>0.85780961010000001</v>
      </c>
      <c r="Q3567" s="24">
        <v>0.4</v>
      </c>
      <c r="R3567" t="str">
        <f>IF($Q3567*100&gt;=VLOOKUP($O3567,margin_ranges!$A$5:$C$10,2,FALSE),IF($Q3567*100&lt;=VLOOKUP($O3567,margin_ranges!$A$5:$C$10,3,FALSE)+10,"IN RANGE","ABOVE RANGE"),"BELOW RANGE")</f>
        <v>IN RANGE</v>
      </c>
      <c r="S3567">
        <f>MIN(VLOOKUP($O3567,margin_ranges!$A$5:$D$10,4,FALSE),$P3567*100)</f>
        <v>29.75</v>
      </c>
      <c r="T3567" s="29">
        <f>(1-$S3567/100)/(1-$F3567)-1</f>
        <v>0.17083333333333339</v>
      </c>
      <c r="U3567" s="19" t="str">
        <f>IF(ABS(IFERROR(T3567,0))&gt;0.05,INDEX(margin_ranges!$C$13:$C$16,MATCH($F3567*100,margin_ranges!$B$13:$B$16,1)),"")</f>
        <v>Margin Over Fill (Type C)</v>
      </c>
      <c r="V3567">
        <f>MIN(VLOOKUP($U3567,margin_ranges!$A$5:$D$10,4,FALSE),$P3567*100)</f>
        <v>43</v>
      </c>
      <c r="Y3567" s="29">
        <f t="shared" si="55"/>
        <v>-4.9999999999999822E-2</v>
      </c>
    </row>
    <row r="3568" spans="1:25" x14ac:dyDescent="0.3">
      <c r="A3568" s="8" t="s">
        <v>17</v>
      </c>
      <c r="B3568" s="8" t="s">
        <v>6310</v>
      </c>
      <c r="C3568" s="8" t="s">
        <v>6311</v>
      </c>
      <c r="D3568" s="8" t="s">
        <v>6336</v>
      </c>
      <c r="E3568" s="8" t="s">
        <v>6337</v>
      </c>
      <c r="F3568" s="24">
        <v>0.4</v>
      </c>
      <c r="G3568" s="24">
        <v>1</v>
      </c>
      <c r="H3568" s="25">
        <v>16519.16</v>
      </c>
      <c r="I3568" s="25">
        <v>2282.9169999999999</v>
      </c>
      <c r="J3568" s="15">
        <v>2292</v>
      </c>
      <c r="K3568" s="15">
        <v>917</v>
      </c>
      <c r="L3568" s="13">
        <v>0.13819999999999999</v>
      </c>
      <c r="M3568" s="7">
        <v>3.3466070000000001E-2</v>
      </c>
      <c r="N3568" s="26">
        <v>0.01</v>
      </c>
      <c r="O3568" s="27" t="s">
        <v>92</v>
      </c>
      <c r="P3568" s="8">
        <v>0.70118993590000001</v>
      </c>
      <c r="Q3568" s="24">
        <v>0.4</v>
      </c>
      <c r="R3568" t="str">
        <f>IF($Q3568*100&gt;=VLOOKUP($O3568,margin_ranges!$A$5:$C$10,2,FALSE),IF($Q3568*100&lt;=VLOOKUP($O3568,margin_ranges!$A$5:$C$10,3,FALSE)+10,"IN RANGE","ABOVE RANGE"),"BELOW RANGE")</f>
        <v>IN RANGE</v>
      </c>
      <c r="S3568">
        <f>MIN(VLOOKUP($O3568,margin_ranges!$A$5:$D$10,4,FALSE),$P3568*100)</f>
        <v>29.75</v>
      </c>
      <c r="T3568" s="29">
        <f>(1-$S3568/100)/(1-$F3568)-1</f>
        <v>0.17083333333333339</v>
      </c>
      <c r="U3568" s="19" t="str">
        <f>IF(ABS(IFERROR(T3568,0))&gt;0.05,INDEX(margin_ranges!$C$13:$C$16,MATCH($F3568*100,margin_ranges!$B$13:$B$16,1)),"")</f>
        <v>Margin Over Fill (Type C)</v>
      </c>
      <c r="V3568">
        <f>MIN(VLOOKUP($U3568,margin_ranges!$A$5:$D$10,4,FALSE),$P3568*100)</f>
        <v>43</v>
      </c>
      <c r="Y3568" s="29">
        <f t="shared" si="55"/>
        <v>-4.9999999999999822E-2</v>
      </c>
    </row>
    <row r="3569" spans="1:25" x14ac:dyDescent="0.3">
      <c r="A3569" s="8" t="s">
        <v>17</v>
      </c>
      <c r="B3569" s="8" t="s">
        <v>6310</v>
      </c>
      <c r="C3569" s="8" t="s">
        <v>6311</v>
      </c>
      <c r="D3569" s="8" t="s">
        <v>6330</v>
      </c>
      <c r="E3569" s="8" t="s">
        <v>6331</v>
      </c>
      <c r="F3569" s="24">
        <v>0.39999999999999902</v>
      </c>
      <c r="G3569" s="24">
        <v>1</v>
      </c>
      <c r="H3569" s="25">
        <v>18341.224600000001</v>
      </c>
      <c r="I3569" s="25">
        <v>3114.3049999999998</v>
      </c>
      <c r="J3569" s="15">
        <v>6907</v>
      </c>
      <c r="K3569" s="15">
        <v>2641</v>
      </c>
      <c r="L3569" s="13">
        <v>0.16980000000000001</v>
      </c>
      <c r="M3569" s="7">
        <v>7.3927789999999993E-2</v>
      </c>
      <c r="N3569" s="26">
        <v>0.01</v>
      </c>
      <c r="O3569" s="27" t="s">
        <v>22</v>
      </c>
      <c r="P3569" s="8">
        <v>0.86473286120000004</v>
      </c>
      <c r="Q3569" s="24">
        <v>0.4</v>
      </c>
      <c r="R3569" t="str">
        <f>IF($Q3569*100&gt;=VLOOKUP($O3569,margin_ranges!$A$5:$C$10,2,FALSE),IF($Q3569*100&lt;=VLOOKUP($O3569,margin_ranges!$A$5:$C$10,3,FALSE)+10,"IN RANGE","ABOVE RANGE"),"BELOW RANGE")</f>
        <v>IN RANGE</v>
      </c>
      <c r="S3569">
        <f>MIN(VLOOKUP($O3569,margin_ranges!$A$5:$D$10,4,FALSE),$P3569*100)</f>
        <v>29.75</v>
      </c>
      <c r="T3569" s="29">
        <f>(1-$S3569/100)/(1-$F3569)-1</f>
        <v>0.17083333333333139</v>
      </c>
      <c r="U3569" s="19" t="str">
        <f>IF(ABS(IFERROR(T3569,0))&gt;0.05,INDEX(margin_ranges!$C$13:$C$16,MATCH($F3569*100,margin_ranges!$B$13:$B$16,1)),"")</f>
        <v>Margin Over Fill (Type C)</v>
      </c>
      <c r="V3569">
        <f>MIN(VLOOKUP($U3569,margin_ranges!$A$5:$D$10,4,FALSE),$P3569*100)</f>
        <v>43</v>
      </c>
      <c r="Y3569" s="29">
        <f t="shared" si="55"/>
        <v>-5.0000000000001488E-2</v>
      </c>
    </row>
    <row r="3570" spans="1:25" x14ac:dyDescent="0.3">
      <c r="A3570" s="8" t="s">
        <v>17</v>
      </c>
      <c r="B3570" s="8" t="s">
        <v>6310</v>
      </c>
      <c r="C3570" s="8" t="s">
        <v>6311</v>
      </c>
      <c r="D3570" s="8" t="s">
        <v>6344</v>
      </c>
      <c r="E3570" s="8" t="s">
        <v>6321</v>
      </c>
      <c r="F3570" s="24">
        <v>0.39</v>
      </c>
      <c r="G3570" s="24">
        <v>0</v>
      </c>
      <c r="H3570" s="25">
        <v>5.1379999999999999</v>
      </c>
      <c r="I3570" s="25">
        <v>0.44990000000000002</v>
      </c>
      <c r="J3570" s="15">
        <v>7</v>
      </c>
      <c r="K3570" s="15">
        <v>2</v>
      </c>
      <c r="L3570" s="13">
        <v>8.7599999999999997E-2</v>
      </c>
      <c r="M3570" s="7">
        <v>0.48504287000000001</v>
      </c>
      <c r="N3570" s="26">
        <v>0.01</v>
      </c>
      <c r="O3570" s="27" t="s">
        <v>22</v>
      </c>
      <c r="P3570" s="8">
        <v>0.97938326570000001</v>
      </c>
      <c r="Q3570" s="24">
        <v>0.39</v>
      </c>
      <c r="R3570" t="str">
        <f>IF($Q3570*100&gt;=VLOOKUP($O3570,margin_ranges!$A$5:$C$10,2,FALSE),IF($Q3570*100&lt;=VLOOKUP($O3570,margin_ranges!$A$5:$C$10,3,FALSE)+10,"IN RANGE","ABOVE RANGE"),"BELOW RANGE")</f>
        <v>IN RANGE</v>
      </c>
      <c r="S3570">
        <f>MIN(VLOOKUP($O3570,margin_ranges!$A$5:$D$10,4,FALSE),$P3570*100)</f>
        <v>29.75</v>
      </c>
      <c r="T3570" s="29">
        <f>(1-$S3570/100)/(1-$F3570)-1</f>
        <v>0.15163934426229519</v>
      </c>
      <c r="U3570" s="19" t="str">
        <f>IF(ABS(IFERROR(T3570,0))&gt;0.05,INDEX(margin_ranges!$C$13:$C$16,MATCH($F3570*100,margin_ranges!$B$13:$B$16,1)),"")</f>
        <v>Margin Over Fill (Type C)</v>
      </c>
      <c r="V3570">
        <f>MIN(VLOOKUP($U3570,margin_ranges!$A$5:$D$10,4,FALSE),$P3570*100)</f>
        <v>43</v>
      </c>
      <c r="Y3570" s="29">
        <f t="shared" si="55"/>
        <v>-6.5573770491803129E-2</v>
      </c>
    </row>
    <row r="3571" spans="1:25" x14ac:dyDescent="0.3">
      <c r="A3571" s="8" t="s">
        <v>17</v>
      </c>
      <c r="B3571" s="8" t="s">
        <v>6310</v>
      </c>
      <c r="C3571" s="8" t="s">
        <v>6311</v>
      </c>
      <c r="D3571" s="8" t="s">
        <v>6320</v>
      </c>
      <c r="E3571" s="8" t="s">
        <v>6321</v>
      </c>
      <c r="F3571" s="24">
        <v>0.38999999999999901</v>
      </c>
      <c r="G3571" s="24">
        <v>0</v>
      </c>
      <c r="H3571" s="25">
        <v>23.416</v>
      </c>
      <c r="I3571" s="25">
        <v>1.3320000000000001</v>
      </c>
      <c r="J3571" s="15">
        <v>16</v>
      </c>
      <c r="K3571" s="15">
        <v>5</v>
      </c>
      <c r="L3571" s="13">
        <v>5.6899999999999999E-2</v>
      </c>
      <c r="M3571" s="7">
        <v>0.38818103999999998</v>
      </c>
      <c r="N3571" s="26">
        <v>0.01</v>
      </c>
      <c r="O3571" s="27" t="s">
        <v>22</v>
      </c>
      <c r="P3571" s="8">
        <v>0.97423882409999996</v>
      </c>
      <c r="Q3571" s="24">
        <v>0.39</v>
      </c>
      <c r="R3571" t="str">
        <f>IF($Q3571*100&gt;=VLOOKUP($O3571,margin_ranges!$A$5:$C$10,2,FALSE),IF($Q3571*100&lt;=VLOOKUP($O3571,margin_ranges!$A$5:$C$10,3,FALSE)+10,"IN RANGE","ABOVE RANGE"),"BELOW RANGE")</f>
        <v>IN RANGE</v>
      </c>
      <c r="S3571">
        <f>MIN(VLOOKUP($O3571,margin_ranges!$A$5:$D$10,4,FALSE),$P3571*100)</f>
        <v>29.75</v>
      </c>
      <c r="T3571" s="29">
        <f>(1-$S3571/100)/(1-$F3571)-1</f>
        <v>0.1516393442622932</v>
      </c>
      <c r="U3571" s="19" t="str">
        <f>IF(ABS(IFERROR(T3571,0))&gt;0.05,INDEX(margin_ranges!$C$13:$C$16,MATCH($F3571*100,margin_ranges!$B$13:$B$16,1)),"")</f>
        <v>Margin Over Fill (Type C)</v>
      </c>
      <c r="V3571">
        <f>MIN(VLOOKUP($U3571,margin_ranges!$A$5:$D$10,4,FALSE),$P3571*100)</f>
        <v>43</v>
      </c>
      <c r="Y3571" s="29">
        <f t="shared" si="55"/>
        <v>-6.5573770491804684E-2</v>
      </c>
    </row>
    <row r="3572" spans="1:25" x14ac:dyDescent="0.3">
      <c r="A3572" s="8" t="s">
        <v>17</v>
      </c>
      <c r="B3572" s="8" t="s">
        <v>6310</v>
      </c>
      <c r="C3572" s="8" t="s">
        <v>6311</v>
      </c>
      <c r="D3572" s="8" t="s">
        <v>6328</v>
      </c>
      <c r="E3572" s="8" t="s">
        <v>6329</v>
      </c>
      <c r="F3572" s="24">
        <v>0.38999999999999901</v>
      </c>
      <c r="G3572" s="24">
        <v>1</v>
      </c>
      <c r="H3572" s="25">
        <v>51.599899999999998</v>
      </c>
      <c r="I3572" s="25">
        <v>6.6889000000000003</v>
      </c>
      <c r="J3572" s="15">
        <v>40</v>
      </c>
      <c r="K3572" s="15">
        <v>14</v>
      </c>
      <c r="L3572" s="13">
        <v>0.12959999999999999</v>
      </c>
      <c r="M3572" s="7">
        <v>0.19873351</v>
      </c>
      <c r="N3572" s="26">
        <v>0.01</v>
      </c>
      <c r="O3572" s="27" t="s">
        <v>22</v>
      </c>
      <c r="P3572" s="8">
        <v>0.949681361</v>
      </c>
      <c r="Q3572" s="24">
        <v>0.39</v>
      </c>
      <c r="R3572" t="str">
        <f>IF($Q3572*100&gt;=VLOOKUP($O3572,margin_ranges!$A$5:$C$10,2,FALSE),IF($Q3572*100&lt;=VLOOKUP($O3572,margin_ranges!$A$5:$C$10,3,FALSE)+10,"IN RANGE","ABOVE RANGE"),"BELOW RANGE")</f>
        <v>IN RANGE</v>
      </c>
      <c r="S3572">
        <f>MIN(VLOOKUP($O3572,margin_ranges!$A$5:$D$10,4,FALSE),$P3572*100)</f>
        <v>29.75</v>
      </c>
      <c r="T3572" s="29">
        <f>(1-$S3572/100)/(1-$F3572)-1</f>
        <v>0.1516393442622932</v>
      </c>
      <c r="U3572" s="19" t="str">
        <f>IF(ABS(IFERROR(T3572,0))&gt;0.05,INDEX(margin_ranges!$C$13:$C$16,MATCH($F3572*100,margin_ranges!$B$13:$B$16,1)),"")</f>
        <v>Margin Over Fill (Type C)</v>
      </c>
      <c r="V3572">
        <f>MIN(VLOOKUP($U3572,margin_ranges!$A$5:$D$10,4,FALSE),$P3572*100)</f>
        <v>43</v>
      </c>
      <c r="Y3572" s="29">
        <f t="shared" si="55"/>
        <v>-6.5573770491804684E-2</v>
      </c>
    </row>
    <row r="3573" spans="1:25" x14ac:dyDescent="0.3">
      <c r="A3573" s="8" t="s">
        <v>17</v>
      </c>
      <c r="B3573" s="8" t="s">
        <v>6310</v>
      </c>
      <c r="C3573" s="8" t="s">
        <v>6311</v>
      </c>
      <c r="D3573" s="8" t="s">
        <v>6312</v>
      </c>
      <c r="E3573" s="8" t="s">
        <v>6313</v>
      </c>
      <c r="F3573" s="24">
        <v>0.35</v>
      </c>
      <c r="G3573" s="24">
        <v>1</v>
      </c>
      <c r="H3573" s="25">
        <v>4235.4958999999999</v>
      </c>
      <c r="I3573" s="25">
        <v>612.62159999999994</v>
      </c>
      <c r="J3573" s="15">
        <v>679</v>
      </c>
      <c r="K3573" s="15">
        <v>238</v>
      </c>
      <c r="L3573" s="13">
        <v>0.14460000000000001</v>
      </c>
      <c r="M3573" s="7">
        <v>3.6958119999999997E-2</v>
      </c>
      <c r="N3573" s="26">
        <v>0.01</v>
      </c>
      <c r="O3573" s="27" t="s">
        <v>92</v>
      </c>
      <c r="P3573" s="8">
        <v>0.72942348189999995</v>
      </c>
      <c r="Q3573" s="24">
        <v>0.35</v>
      </c>
      <c r="R3573" t="str">
        <f>IF($Q3573*100&gt;=VLOOKUP($O3573,margin_ranges!$A$5:$C$10,2,FALSE),IF($Q3573*100&lt;=VLOOKUP($O3573,margin_ranges!$A$5:$C$10,3,FALSE)+10,"IN RANGE","ABOVE RANGE"),"BELOW RANGE")</f>
        <v>IN RANGE</v>
      </c>
      <c r="S3573">
        <f>MIN(VLOOKUP($O3573,margin_ranges!$A$5:$D$10,4,FALSE),$P3573*100)</f>
        <v>29.75</v>
      </c>
      <c r="T3573" s="29">
        <f>(1-$S3573/100)/(1-$F3573)-1</f>
        <v>8.0769230769230704E-2</v>
      </c>
      <c r="U3573" s="19" t="str">
        <f>IF(ABS(IFERROR(T3573,0))&gt;0.05,INDEX(margin_ranges!$C$13:$C$16,MATCH($F3573*100,margin_ranges!$B$13:$B$16,1)),"")</f>
        <v>Margin Over Fill (Type C)</v>
      </c>
      <c r="V3573">
        <f>MIN(VLOOKUP($U3573,margin_ranges!$A$5:$D$10,4,FALSE),$P3573*100)</f>
        <v>43</v>
      </c>
      <c r="Y3573" s="29">
        <f t="shared" si="55"/>
        <v>-0.12307692307692297</v>
      </c>
    </row>
    <row r="3574" spans="1:25" x14ac:dyDescent="0.3">
      <c r="A3574" s="8" t="s">
        <v>17</v>
      </c>
      <c r="B3574" s="8" t="s">
        <v>6310</v>
      </c>
      <c r="C3574" s="8" t="s">
        <v>6311</v>
      </c>
      <c r="D3574" s="8" t="s">
        <v>6314</v>
      </c>
      <c r="E3574" s="8" t="s">
        <v>6315</v>
      </c>
      <c r="F3574" s="24">
        <v>0.35</v>
      </c>
      <c r="G3574" s="24">
        <v>1</v>
      </c>
      <c r="H3574" s="25">
        <v>79.9392</v>
      </c>
      <c r="I3574" s="25">
        <v>18.5472</v>
      </c>
      <c r="J3574" s="15">
        <v>71</v>
      </c>
      <c r="K3574" s="15">
        <v>25</v>
      </c>
      <c r="L3574" s="13">
        <v>0.23200000000000001</v>
      </c>
      <c r="M3574" s="7">
        <v>0.12704025999999999</v>
      </c>
      <c r="N3574" s="26">
        <v>0.01</v>
      </c>
      <c r="O3574" s="27" t="s">
        <v>92</v>
      </c>
      <c r="P3574" s="8">
        <v>0.92128479360000004</v>
      </c>
      <c r="Q3574" s="24">
        <v>0.35</v>
      </c>
      <c r="R3574" t="str">
        <f>IF($Q3574*100&gt;=VLOOKUP($O3574,margin_ranges!$A$5:$C$10,2,FALSE),IF($Q3574*100&lt;=VLOOKUP($O3574,margin_ranges!$A$5:$C$10,3,FALSE)+10,"IN RANGE","ABOVE RANGE"),"BELOW RANGE")</f>
        <v>IN RANGE</v>
      </c>
      <c r="S3574">
        <f>MIN(VLOOKUP($O3574,margin_ranges!$A$5:$D$10,4,FALSE),$P3574*100)</f>
        <v>29.75</v>
      </c>
      <c r="T3574" s="29">
        <f>(1-$S3574/100)/(1-$F3574)-1</f>
        <v>8.0769230769230704E-2</v>
      </c>
      <c r="U3574" s="19" t="str">
        <f>IF(ABS(IFERROR(T3574,0))&gt;0.05,INDEX(margin_ranges!$C$13:$C$16,MATCH($F3574*100,margin_ranges!$B$13:$B$16,1)),"")</f>
        <v>Margin Over Fill (Type C)</v>
      </c>
      <c r="V3574">
        <f>MIN(VLOOKUP($U3574,margin_ranges!$A$5:$D$10,4,FALSE),$P3574*100)</f>
        <v>43</v>
      </c>
      <c r="Y3574" s="29">
        <f t="shared" si="55"/>
        <v>-0.12307692307692297</v>
      </c>
    </row>
    <row r="3575" spans="1:25" x14ac:dyDescent="0.3">
      <c r="A3575" s="8" t="s">
        <v>17</v>
      </c>
      <c r="B3575" s="8" t="s">
        <v>6310</v>
      </c>
      <c r="C3575" s="8" t="s">
        <v>6311</v>
      </c>
      <c r="D3575" s="8" t="s">
        <v>6324</v>
      </c>
      <c r="E3575" s="8" t="s">
        <v>6325</v>
      </c>
      <c r="F3575" s="24">
        <v>0.35</v>
      </c>
      <c r="G3575" s="24">
        <v>1</v>
      </c>
      <c r="H3575" s="25">
        <v>3401.3643999999999</v>
      </c>
      <c r="I3575" s="25">
        <v>878.24990000000003</v>
      </c>
      <c r="J3575" s="15">
        <v>529</v>
      </c>
      <c r="K3575" s="15">
        <v>185</v>
      </c>
      <c r="L3575" s="13">
        <v>0.25819999999999999</v>
      </c>
      <c r="M3575" s="7">
        <v>2.0066319999999999E-2</v>
      </c>
      <c r="N3575" s="26">
        <v>0.01</v>
      </c>
      <c r="O3575" s="27" t="s">
        <v>92</v>
      </c>
      <c r="P3575" s="8">
        <v>0.50165252540000005</v>
      </c>
      <c r="Q3575" s="24">
        <v>0.35</v>
      </c>
      <c r="R3575" t="str">
        <f>IF($Q3575*100&gt;=VLOOKUP($O3575,margin_ranges!$A$5:$C$10,2,FALSE),IF($Q3575*100&lt;=VLOOKUP($O3575,margin_ranges!$A$5:$C$10,3,FALSE)+10,"IN RANGE","ABOVE RANGE"),"BELOW RANGE")</f>
        <v>IN RANGE</v>
      </c>
      <c r="S3575">
        <f>MIN(VLOOKUP($O3575,margin_ranges!$A$5:$D$10,4,FALSE),$P3575*100)</f>
        <v>29.75</v>
      </c>
      <c r="T3575" s="29">
        <f>(1-$S3575/100)/(1-$F3575)-1</f>
        <v>8.0769230769230704E-2</v>
      </c>
      <c r="U3575" s="19" t="str">
        <f>IF(ABS(IFERROR(T3575,0))&gt;0.05,INDEX(margin_ranges!$C$13:$C$16,MATCH($F3575*100,margin_ranges!$B$13:$B$16,1)),"")</f>
        <v>Margin Over Fill (Type C)</v>
      </c>
      <c r="V3575">
        <f>MIN(VLOOKUP($U3575,margin_ranges!$A$5:$D$10,4,FALSE),$P3575*100)</f>
        <v>43</v>
      </c>
      <c r="Y3575" s="29">
        <f t="shared" si="55"/>
        <v>-0.12307692307692297</v>
      </c>
    </row>
    <row r="3576" spans="1:25" x14ac:dyDescent="0.3">
      <c r="A3576" s="8" t="s">
        <v>17</v>
      </c>
      <c r="B3576" s="8" t="s">
        <v>6310</v>
      </c>
      <c r="C3576" s="8" t="s">
        <v>6311</v>
      </c>
      <c r="D3576" s="8" t="s">
        <v>6338</v>
      </c>
      <c r="E3576" s="8" t="s">
        <v>6339</v>
      </c>
      <c r="F3576" s="24">
        <v>0.35</v>
      </c>
      <c r="G3576" s="24">
        <v>1</v>
      </c>
      <c r="H3576" s="25">
        <v>94.887500000000003</v>
      </c>
      <c r="I3576" s="25">
        <v>6.4421999999999997</v>
      </c>
      <c r="J3576" s="15">
        <v>15</v>
      </c>
      <c r="K3576" s="15">
        <v>5</v>
      </c>
      <c r="L3576" s="13">
        <v>6.7900000000000002E-2</v>
      </c>
      <c r="M3576" s="7">
        <v>7.9333860000000006E-2</v>
      </c>
      <c r="N3576" s="26">
        <v>0.01</v>
      </c>
      <c r="O3576" s="27" t="s">
        <v>92</v>
      </c>
      <c r="P3576" s="8">
        <v>0.87395041370000004</v>
      </c>
      <c r="Q3576" s="24">
        <v>0.35</v>
      </c>
      <c r="R3576" t="str">
        <f>IF($Q3576*100&gt;=VLOOKUP($O3576,margin_ranges!$A$5:$C$10,2,FALSE),IF($Q3576*100&lt;=VLOOKUP($O3576,margin_ranges!$A$5:$C$10,3,FALSE)+10,"IN RANGE","ABOVE RANGE"),"BELOW RANGE")</f>
        <v>IN RANGE</v>
      </c>
      <c r="S3576">
        <f>MIN(VLOOKUP($O3576,margin_ranges!$A$5:$D$10,4,FALSE),$P3576*100)</f>
        <v>29.75</v>
      </c>
      <c r="T3576" s="29">
        <f>(1-$S3576/100)/(1-$F3576)-1</f>
        <v>8.0769230769230704E-2</v>
      </c>
      <c r="U3576" s="19" t="str">
        <f>IF(ABS(IFERROR(T3576,0))&gt;0.05,INDEX(margin_ranges!$C$13:$C$16,MATCH($F3576*100,margin_ranges!$B$13:$B$16,1)),"")</f>
        <v>Margin Over Fill (Type C)</v>
      </c>
      <c r="V3576">
        <f>MIN(VLOOKUP($U3576,margin_ranges!$A$5:$D$10,4,FALSE),$P3576*100)</f>
        <v>43</v>
      </c>
      <c r="Y3576" s="29">
        <f t="shared" si="55"/>
        <v>-0.12307692307692297</v>
      </c>
    </row>
    <row r="3577" spans="1:25" x14ac:dyDescent="0.3">
      <c r="A3577" s="8" t="s">
        <v>17</v>
      </c>
      <c r="B3577" s="8" t="s">
        <v>6310</v>
      </c>
      <c r="C3577" s="8" t="s">
        <v>6311</v>
      </c>
      <c r="D3577" s="8" t="s">
        <v>6340</v>
      </c>
      <c r="E3577" s="8" t="s">
        <v>6341</v>
      </c>
      <c r="F3577" s="24">
        <v>0.35</v>
      </c>
      <c r="G3577" s="24">
        <v>1</v>
      </c>
      <c r="H3577" s="25">
        <v>61.717500000000001</v>
      </c>
      <c r="I3577" s="25">
        <v>19.186599999999999</v>
      </c>
      <c r="J3577" s="15">
        <v>16</v>
      </c>
      <c r="K3577" s="15">
        <v>6</v>
      </c>
      <c r="L3577" s="13">
        <v>0.31090000000000001</v>
      </c>
      <c r="M3577" s="7">
        <v>2.7723899999999999E-2</v>
      </c>
      <c r="N3577" s="26">
        <v>0.01</v>
      </c>
      <c r="O3577" s="27" t="s">
        <v>92</v>
      </c>
      <c r="P3577" s="8">
        <v>0.6393003894</v>
      </c>
      <c r="Q3577" s="24">
        <v>0.35</v>
      </c>
      <c r="R3577" t="str">
        <f>IF($Q3577*100&gt;=VLOOKUP($O3577,margin_ranges!$A$5:$C$10,2,FALSE),IF($Q3577*100&lt;=VLOOKUP($O3577,margin_ranges!$A$5:$C$10,3,FALSE)+10,"IN RANGE","ABOVE RANGE"),"BELOW RANGE")</f>
        <v>IN RANGE</v>
      </c>
      <c r="S3577">
        <f>MIN(VLOOKUP($O3577,margin_ranges!$A$5:$D$10,4,FALSE),$P3577*100)</f>
        <v>29.75</v>
      </c>
      <c r="T3577" s="29">
        <f>(1-$S3577/100)/(1-$F3577)-1</f>
        <v>8.0769230769230704E-2</v>
      </c>
      <c r="U3577" s="19" t="str">
        <f>IF(ABS(IFERROR(T3577,0))&gt;0.05,INDEX(margin_ranges!$C$13:$C$16,MATCH($F3577*100,margin_ranges!$B$13:$B$16,1)),"")</f>
        <v>Margin Over Fill (Type C)</v>
      </c>
      <c r="V3577">
        <f>MIN(VLOOKUP($U3577,margin_ranges!$A$5:$D$10,4,FALSE),$P3577*100)</f>
        <v>43</v>
      </c>
      <c r="Y3577" s="29">
        <f t="shared" si="55"/>
        <v>-0.12307692307692297</v>
      </c>
    </row>
    <row r="3578" spans="1:25" x14ac:dyDescent="0.3">
      <c r="A3578" s="8" t="s">
        <v>17</v>
      </c>
      <c r="B3578" s="8" t="s">
        <v>6310</v>
      </c>
      <c r="C3578" s="8" t="s">
        <v>6311</v>
      </c>
      <c r="D3578" s="8" t="s">
        <v>6342</v>
      </c>
      <c r="E3578" s="8" t="s">
        <v>6343</v>
      </c>
      <c r="F3578" s="24">
        <v>0.35</v>
      </c>
      <c r="G3578" s="24">
        <v>1</v>
      </c>
      <c r="H3578" s="25">
        <v>6263.2132000000001</v>
      </c>
      <c r="I3578" s="25">
        <v>1468.3614</v>
      </c>
      <c r="J3578" s="15">
        <v>1853</v>
      </c>
      <c r="K3578" s="15">
        <v>649</v>
      </c>
      <c r="L3578" s="13">
        <v>0.2344</v>
      </c>
      <c r="M3578" s="7">
        <v>4.207267E-2</v>
      </c>
      <c r="N3578" s="26">
        <v>0.01</v>
      </c>
      <c r="O3578" s="27" t="s">
        <v>92</v>
      </c>
      <c r="P3578" s="8">
        <v>0.7623160229</v>
      </c>
      <c r="Q3578" s="24">
        <v>0.35</v>
      </c>
      <c r="R3578" t="str">
        <f>IF($Q3578*100&gt;=VLOOKUP($O3578,margin_ranges!$A$5:$C$10,2,FALSE),IF($Q3578*100&lt;=VLOOKUP($O3578,margin_ranges!$A$5:$C$10,3,FALSE)+10,"IN RANGE","ABOVE RANGE"),"BELOW RANGE")</f>
        <v>IN RANGE</v>
      </c>
      <c r="S3578">
        <f>MIN(VLOOKUP($O3578,margin_ranges!$A$5:$D$10,4,FALSE),$P3578*100)</f>
        <v>29.75</v>
      </c>
      <c r="T3578" s="29">
        <f>(1-$S3578/100)/(1-$F3578)-1</f>
        <v>8.0769230769230704E-2</v>
      </c>
      <c r="U3578" s="19" t="str">
        <f>IF(ABS(IFERROR(T3578,0))&gt;0.05,INDEX(margin_ranges!$C$13:$C$16,MATCH($F3578*100,margin_ranges!$B$13:$B$16,1)),"")</f>
        <v>Margin Over Fill (Type C)</v>
      </c>
      <c r="V3578">
        <f>MIN(VLOOKUP($U3578,margin_ranges!$A$5:$D$10,4,FALSE),$P3578*100)</f>
        <v>43</v>
      </c>
      <c r="Y3578" s="29">
        <f t="shared" si="55"/>
        <v>-0.12307692307692297</v>
      </c>
    </row>
    <row r="3579" spans="1:25" x14ac:dyDescent="0.3">
      <c r="A3579" s="8" t="s">
        <v>17</v>
      </c>
      <c r="B3579" s="8" t="s">
        <v>6310</v>
      </c>
      <c r="C3579" s="8" t="s">
        <v>6311</v>
      </c>
      <c r="D3579" s="8" t="s">
        <v>6316</v>
      </c>
      <c r="E3579" s="8" t="s">
        <v>6317</v>
      </c>
      <c r="F3579" s="24">
        <v>0.34</v>
      </c>
      <c r="G3579" s="24">
        <v>0</v>
      </c>
      <c r="H3579" s="25">
        <v>8.0050000000000008</v>
      </c>
      <c r="I3579" s="25">
        <v>0.54879999999999995</v>
      </c>
      <c r="J3579" s="15">
        <v>9</v>
      </c>
      <c r="K3579" s="15">
        <v>3</v>
      </c>
      <c r="L3579" s="13">
        <v>6.8599999999999994E-2</v>
      </c>
      <c r="M3579" s="7">
        <v>0.55093062999999998</v>
      </c>
      <c r="N3579" s="26">
        <v>0.03</v>
      </c>
      <c r="O3579" s="27" t="s">
        <v>22</v>
      </c>
      <c r="P3579" s="8">
        <v>0.945546683</v>
      </c>
      <c r="Q3579" s="24">
        <v>0.34</v>
      </c>
      <c r="R3579" t="str">
        <f>IF($Q3579*100&gt;=VLOOKUP($O3579,margin_ranges!$A$5:$C$10,2,FALSE),IF($Q3579*100&lt;=VLOOKUP($O3579,margin_ranges!$A$5:$C$10,3,FALSE)+10,"IN RANGE","ABOVE RANGE"),"BELOW RANGE")</f>
        <v>IN RANGE</v>
      </c>
      <c r="S3579">
        <f>MIN(VLOOKUP($O3579,margin_ranges!$A$5:$D$10,4,FALSE),$P3579*100)</f>
        <v>29.75</v>
      </c>
      <c r="T3579" s="29">
        <f>(1-$S3579/100)/(1-$F3579)-1</f>
        <v>6.4393939393939448E-2</v>
      </c>
      <c r="U3579" s="19" t="str">
        <f>IF(ABS(IFERROR(T3579,0))&gt;0.05,INDEX(margin_ranges!$C$13:$C$16,MATCH($F3579*100,margin_ranges!$B$13:$B$16,1)),"")</f>
        <v>Balanced (Type B)</v>
      </c>
      <c r="V3579">
        <f>MIN(VLOOKUP($U3579,margin_ranges!$A$5:$D$10,4,FALSE),$P3579*100)</f>
        <v>29.75</v>
      </c>
      <c r="Y3579" s="29">
        <f t="shared" si="55"/>
        <v>6.4393939393939448E-2</v>
      </c>
    </row>
    <row r="3580" spans="1:25" x14ac:dyDescent="0.3">
      <c r="A3580" s="8" t="s">
        <v>17</v>
      </c>
      <c r="B3580" s="8" t="s">
        <v>6310</v>
      </c>
      <c r="C3580" s="8" t="s">
        <v>6311</v>
      </c>
      <c r="D3580" s="8" t="s">
        <v>6318</v>
      </c>
      <c r="E3580" s="8" t="s">
        <v>6319</v>
      </c>
      <c r="F3580" s="24">
        <v>0.3</v>
      </c>
      <c r="G3580" s="24">
        <v>1</v>
      </c>
      <c r="H3580" s="25">
        <v>189.88509999999999</v>
      </c>
      <c r="I3580" s="25">
        <v>39.730400000000003</v>
      </c>
      <c r="J3580" s="15">
        <v>26</v>
      </c>
      <c r="K3580" s="15">
        <v>8</v>
      </c>
      <c r="L3580" s="13">
        <v>0.2092</v>
      </c>
      <c r="M3580" s="7">
        <v>2.1955100000000002E-2</v>
      </c>
      <c r="N3580" s="26">
        <v>0.01</v>
      </c>
      <c r="O3580" s="27" t="s">
        <v>92</v>
      </c>
      <c r="P3580" s="8">
        <v>0.5445250573</v>
      </c>
      <c r="Q3580" s="24">
        <v>0.3</v>
      </c>
      <c r="R3580" t="str">
        <f>IF($Q3580*100&gt;=VLOOKUP($O3580,margin_ranges!$A$5:$C$10,2,FALSE),IF($Q3580*100&lt;=VLOOKUP($O3580,margin_ranges!$A$5:$C$10,3,FALSE)+10,"IN RANGE","ABOVE RANGE"),"BELOW RANGE")</f>
        <v>IN RANGE</v>
      </c>
      <c r="S3580">
        <f>MIN(VLOOKUP($O3580,margin_ranges!$A$5:$D$10,4,FALSE),$P3580*100)</f>
        <v>29.75</v>
      </c>
      <c r="T3580" s="29">
        <f>(1-$S3580/100)/(1-$F3580)-1</f>
        <v>3.5714285714285587E-3</v>
      </c>
      <c r="U3580" s="19" t="str">
        <f>IF(ABS(IFERROR(T3580,0))&gt;0.05,INDEX(margin_ranges!$C$13:$C$16,MATCH($F3580*100,margin_ranges!$B$13:$B$16,1)),"")</f>
        <v/>
      </c>
      <c r="V3580" t="e">
        <f>MIN(VLOOKUP($U3580,margin_ranges!$A$5:$D$10,4,FALSE),$P3580*100)</f>
        <v>#N/A</v>
      </c>
      <c r="Y3580" s="29" t="e">
        <f t="shared" si="55"/>
        <v>#N/A</v>
      </c>
    </row>
    <row r="3581" spans="1:25" x14ac:dyDescent="0.3">
      <c r="A3581" s="8" t="s">
        <v>17</v>
      </c>
      <c r="B3581" s="8" t="s">
        <v>6310</v>
      </c>
      <c r="C3581" s="8" t="s">
        <v>6311</v>
      </c>
      <c r="D3581" s="8" t="s">
        <v>6334</v>
      </c>
      <c r="E3581" s="8" t="s">
        <v>6335</v>
      </c>
      <c r="F3581" s="24">
        <v>0.29999999999999899</v>
      </c>
      <c r="G3581" s="24">
        <v>1</v>
      </c>
      <c r="H3581" s="25">
        <v>34.0931</v>
      </c>
      <c r="I3581" s="25">
        <v>9.2683999999999997</v>
      </c>
      <c r="J3581" s="15">
        <v>9</v>
      </c>
      <c r="K3581" s="15">
        <v>3</v>
      </c>
      <c r="L3581" s="13">
        <v>0.27189999999999998</v>
      </c>
      <c r="M3581" s="7">
        <v>3.3069250000000001E-2</v>
      </c>
      <c r="N3581" s="26">
        <v>0.01</v>
      </c>
      <c r="O3581" s="27" t="s">
        <v>92</v>
      </c>
      <c r="P3581" s="8">
        <v>0.69760428799999996</v>
      </c>
      <c r="Q3581" s="24">
        <v>0.3</v>
      </c>
      <c r="R3581" t="str">
        <f>IF($Q3581*100&gt;=VLOOKUP($O3581,margin_ranges!$A$5:$C$10,2,FALSE),IF($Q3581*100&lt;=VLOOKUP($O3581,margin_ranges!$A$5:$C$10,3,FALSE)+10,"IN RANGE","ABOVE RANGE"),"BELOW RANGE")</f>
        <v>IN RANGE</v>
      </c>
      <c r="S3581">
        <f>MIN(VLOOKUP($O3581,margin_ranges!$A$5:$D$10,4,FALSE),$P3581*100)</f>
        <v>29.75</v>
      </c>
      <c r="T3581" s="29">
        <f>(1-$S3581/100)/(1-$F3581)-1</f>
        <v>3.5714285714270044E-3</v>
      </c>
      <c r="U3581" s="19" t="str">
        <f>IF(ABS(IFERROR(T3581,0))&gt;0.05,INDEX(margin_ranges!$C$13:$C$16,MATCH($F3581*100,margin_ranges!$B$13:$B$16,1)),"")</f>
        <v/>
      </c>
      <c r="V3581" t="e">
        <f>MIN(VLOOKUP($U3581,margin_ranges!$A$5:$D$10,4,FALSE),$P3581*100)</f>
        <v>#N/A</v>
      </c>
      <c r="Y3581" s="29" t="e">
        <f t="shared" si="55"/>
        <v>#N/A</v>
      </c>
    </row>
    <row r="3582" spans="1:25" x14ac:dyDescent="0.3">
      <c r="A3582" s="8" t="s">
        <v>17</v>
      </c>
      <c r="B3582" s="8" t="s">
        <v>6310</v>
      </c>
      <c r="C3582" s="8" t="s">
        <v>6311</v>
      </c>
      <c r="D3582" s="8" t="s">
        <v>6332</v>
      </c>
      <c r="E3582" s="8" t="s">
        <v>6333</v>
      </c>
      <c r="F3582" s="24">
        <v>0.15</v>
      </c>
      <c r="G3582" s="24">
        <v>1</v>
      </c>
      <c r="H3582" s="25">
        <v>83.867500000000007</v>
      </c>
      <c r="I3582" s="25">
        <v>4.5065</v>
      </c>
      <c r="J3582" s="15">
        <v>11</v>
      </c>
      <c r="K3582" s="15">
        <v>1</v>
      </c>
      <c r="L3582" s="13">
        <v>5.3699999999999998E-2</v>
      </c>
      <c r="M3582" s="7">
        <v>7.7697290000000002E-2</v>
      </c>
      <c r="N3582" s="26">
        <v>0.01</v>
      </c>
      <c r="O3582" s="27" t="s">
        <v>95</v>
      </c>
      <c r="P3582" s="8">
        <v>0.87129538959999997</v>
      </c>
      <c r="Q3582" s="24">
        <v>0.15</v>
      </c>
      <c r="R3582" t="str">
        <f>IF($Q3582*100&gt;=VLOOKUP($O3582,margin_ranges!$A$5:$C$10,2,FALSE),IF($Q3582*100&lt;=VLOOKUP($O3582,margin_ranges!$A$5:$C$10,3,FALSE)+10,"IN RANGE","ABOVE RANGE"),"BELOW RANGE")</f>
        <v>IN RANGE</v>
      </c>
      <c r="S3582">
        <f>MIN(VLOOKUP($O3582,margin_ranges!$A$5:$D$10,4,FALSE),$P3582*100)</f>
        <v>19.75</v>
      </c>
      <c r="T3582" s="29">
        <f>(1-$S3582/100)/(1-$F3582)-1</f>
        <v>-5.5882352941176494E-2</v>
      </c>
      <c r="U3582" s="19" t="str">
        <f>IF(ABS(IFERROR(T3582,0))&gt;0.05,INDEX(margin_ranges!$C$13:$C$16,MATCH($F3582*100,margin_ranges!$B$13:$B$16,1)),"")</f>
        <v>Maximize Fill (Type A+)</v>
      </c>
      <c r="V3582">
        <f>MIN(VLOOKUP($U3582,margin_ranges!$A$5:$D$10,4,FALSE),$P3582*100)</f>
        <v>19.75</v>
      </c>
      <c r="Y3582" s="29">
        <f t="shared" si="55"/>
        <v>-5.5882352941176494E-2</v>
      </c>
    </row>
    <row r="3583" spans="1:25" x14ac:dyDescent="0.3">
      <c r="A3583" s="8" t="s">
        <v>17</v>
      </c>
      <c r="B3583" s="8" t="s">
        <v>6310</v>
      </c>
      <c r="C3583" s="8" t="s">
        <v>6311</v>
      </c>
      <c r="D3583" s="8" t="s">
        <v>6322</v>
      </c>
      <c r="E3583" s="8" t="s">
        <v>6323</v>
      </c>
      <c r="F3583" s="24">
        <v>0.149999999999999</v>
      </c>
      <c r="G3583" s="24">
        <v>0</v>
      </c>
      <c r="H3583" s="25">
        <v>32.013399999999997</v>
      </c>
      <c r="I3583" s="25">
        <v>2.0693999999999999</v>
      </c>
      <c r="J3583" s="15">
        <v>7</v>
      </c>
      <c r="K3583" s="15">
        <v>1</v>
      </c>
      <c r="L3583" s="13">
        <v>6.4600000000000005E-2</v>
      </c>
      <c r="M3583" s="7">
        <v>0.11992682</v>
      </c>
      <c r="N3583" s="26">
        <v>0.01</v>
      </c>
      <c r="O3583" s="27" t="s">
        <v>95</v>
      </c>
      <c r="P3583" s="8">
        <v>0.91661581859999997</v>
      </c>
      <c r="Q3583" s="24">
        <v>0.15</v>
      </c>
      <c r="R3583" t="str">
        <f>IF($Q3583*100&gt;=VLOOKUP($O3583,margin_ranges!$A$5:$C$10,2,FALSE),IF($Q3583*100&lt;=VLOOKUP($O3583,margin_ranges!$A$5:$C$10,3,FALSE)+10,"IN RANGE","ABOVE RANGE"),"BELOW RANGE")</f>
        <v>IN RANGE</v>
      </c>
      <c r="S3583">
        <f>MIN(VLOOKUP($O3583,margin_ranges!$A$5:$D$10,4,FALSE),$P3583*100)</f>
        <v>19.75</v>
      </c>
      <c r="T3583" s="29">
        <f>(1-$S3583/100)/(1-$F3583)-1</f>
        <v>-5.5882352941177604E-2</v>
      </c>
      <c r="U3583" s="19" t="str">
        <f>IF(ABS(IFERROR(T3583,0))&gt;0.05,INDEX(margin_ranges!$C$13:$C$16,MATCH($F3583*100,margin_ranges!$B$13:$B$16,1)),"")</f>
        <v>Maximize Fill (Type A+)</v>
      </c>
      <c r="V3583">
        <f>MIN(VLOOKUP($U3583,margin_ranges!$A$5:$D$10,4,FALSE),$P3583*100)</f>
        <v>19.75</v>
      </c>
      <c r="Y3583" s="29">
        <f t="shared" si="55"/>
        <v>-5.5882352941177604E-2</v>
      </c>
    </row>
    <row r="3584" spans="1:25" x14ac:dyDescent="0.3">
      <c r="A3584" s="8" t="s">
        <v>35</v>
      </c>
      <c r="B3584" s="8" t="s">
        <v>6345</v>
      </c>
      <c r="C3584" s="8" t="s">
        <v>34</v>
      </c>
      <c r="D3584" s="8" t="s">
        <v>34</v>
      </c>
      <c r="E3584" s="8"/>
      <c r="F3584" s="24">
        <v>0.33981121855601998</v>
      </c>
      <c r="G3584" s="24">
        <v>0.99790243000000001</v>
      </c>
      <c r="H3584" s="25">
        <v>597.77549999999997</v>
      </c>
      <c r="I3584" s="25">
        <v>86.946100000000001</v>
      </c>
      <c r="J3584" s="15">
        <v>1285</v>
      </c>
      <c r="K3584" s="15">
        <v>392</v>
      </c>
      <c r="L3584" s="13">
        <v>0.1454</v>
      </c>
      <c r="M3584" s="7">
        <v>0.49262498999999998</v>
      </c>
      <c r="N3584" s="26">
        <v>0.01</v>
      </c>
      <c r="O3584" s="27"/>
      <c r="P3584" s="8">
        <v>0.97970058319999997</v>
      </c>
      <c r="Q3584" s="24">
        <v>0.33979999999999999</v>
      </c>
      <c r="R3584" t="e">
        <f>IF($Q3584*100&gt;=VLOOKUP($O3584,margin_ranges!$A$5:$C$10,2,FALSE),IF($Q3584*100&lt;=VLOOKUP($O3584,margin_ranges!$A$5:$C$10,3,FALSE)+10,"IN RANGE","ABOVE RANGE"),"BELOW RANGE")</f>
        <v>#N/A</v>
      </c>
      <c r="S3584" t="e">
        <f>MIN(VLOOKUP($O3584,margin_ranges!$A$5:$D$10,4,FALSE),$P3584*100)</f>
        <v>#N/A</v>
      </c>
      <c r="T3584" s="29" t="e">
        <f>(1-$S3584/100)/(1-$F3584)-1</f>
        <v>#N/A</v>
      </c>
      <c r="U3584" s="19" t="str">
        <f>IF(ABS(IFERROR(T3584,0))&gt;0.05,INDEX(margin_ranges!$C$13:$C$16,MATCH($F3584*100,margin_ranges!$B$13:$B$16,1)),"")</f>
        <v/>
      </c>
      <c r="V3584" t="e">
        <f>MIN(VLOOKUP($U3584,margin_ranges!$A$5:$D$10,4,FALSE),$P3584*100)</f>
        <v>#N/A</v>
      </c>
      <c r="Y3584" s="29" t="e">
        <f t="shared" si="55"/>
        <v>#N/A</v>
      </c>
    </row>
    <row r="3585" spans="1:25" x14ac:dyDescent="0.3">
      <c r="A3585" s="8" t="s">
        <v>33</v>
      </c>
      <c r="B3585" s="8" t="s">
        <v>6345</v>
      </c>
      <c r="C3585" s="8" t="s">
        <v>6346</v>
      </c>
      <c r="D3585" s="8" t="s">
        <v>34</v>
      </c>
      <c r="E3585" s="8"/>
      <c r="F3585" s="24">
        <v>0.33981121855601998</v>
      </c>
      <c r="G3585" s="24">
        <v>0.99790243000000001</v>
      </c>
      <c r="H3585" s="25">
        <v>597.77549999999997</v>
      </c>
      <c r="I3585" s="25">
        <v>86.946100000000001</v>
      </c>
      <c r="J3585" s="15">
        <v>1285</v>
      </c>
      <c r="K3585" s="15">
        <v>392</v>
      </c>
      <c r="L3585" s="13">
        <v>0.1454</v>
      </c>
      <c r="M3585" s="7">
        <v>0.49262498999999998</v>
      </c>
      <c r="N3585" s="26">
        <v>0.01</v>
      </c>
      <c r="O3585" s="27"/>
      <c r="P3585" s="8">
        <v>0.97970058319999997</v>
      </c>
      <c r="Q3585" s="24">
        <v>0.33979999999999999</v>
      </c>
      <c r="R3585" t="e">
        <f>IF($Q3585*100&gt;=VLOOKUP($O3585,margin_ranges!$A$5:$C$10,2,FALSE),IF($Q3585*100&lt;=VLOOKUP($O3585,margin_ranges!$A$5:$C$10,3,FALSE)+10,"IN RANGE","ABOVE RANGE"),"BELOW RANGE")</f>
        <v>#N/A</v>
      </c>
      <c r="S3585" t="e">
        <f>MIN(VLOOKUP($O3585,margin_ranges!$A$5:$D$10,4,FALSE),$P3585*100)</f>
        <v>#N/A</v>
      </c>
      <c r="T3585" s="29" t="e">
        <f>(1-$S3585/100)/(1-$F3585)-1</f>
        <v>#N/A</v>
      </c>
      <c r="U3585" s="19" t="str">
        <f>IF(ABS(IFERROR(T3585,0))&gt;0.05,INDEX(margin_ranges!$C$13:$C$16,MATCH($F3585*100,margin_ranges!$B$13:$B$16,1)),"")</f>
        <v/>
      </c>
      <c r="V3585" t="e">
        <f>MIN(VLOOKUP($U3585,margin_ranges!$A$5:$D$10,4,FALSE),$P3585*100)</f>
        <v>#N/A</v>
      </c>
      <c r="Y3585" s="29" t="e">
        <f t="shared" si="55"/>
        <v>#N/A</v>
      </c>
    </row>
    <row r="3586" spans="1:25" x14ac:dyDescent="0.3">
      <c r="A3586" s="8" t="s">
        <v>17</v>
      </c>
      <c r="B3586" s="8" t="s">
        <v>6345</v>
      </c>
      <c r="C3586" s="8" t="s">
        <v>6346</v>
      </c>
      <c r="D3586" s="8" t="s">
        <v>6347</v>
      </c>
      <c r="E3586" s="8" t="s">
        <v>6348</v>
      </c>
      <c r="F3586" s="24">
        <v>0.33999999999999903</v>
      </c>
      <c r="G3586" s="24">
        <v>1</v>
      </c>
      <c r="H3586" s="25">
        <v>183.9504</v>
      </c>
      <c r="I3586" s="25">
        <v>29.636399999999998</v>
      </c>
      <c r="J3586" s="15">
        <v>298</v>
      </c>
      <c r="K3586" s="15">
        <v>91</v>
      </c>
      <c r="L3586" s="13">
        <v>0.16109999999999999</v>
      </c>
      <c r="M3586" s="7">
        <v>0.33526307</v>
      </c>
      <c r="N3586" s="26">
        <v>0.01</v>
      </c>
      <c r="O3586" s="27" t="s">
        <v>22</v>
      </c>
      <c r="P3586" s="8">
        <v>0.97017267659999995</v>
      </c>
      <c r="Q3586" s="24">
        <v>0.34</v>
      </c>
      <c r="R3586" t="str">
        <f>IF($Q3586*100&gt;=VLOOKUP($O3586,margin_ranges!$A$5:$C$10,2,FALSE),IF($Q3586*100&lt;=VLOOKUP($O3586,margin_ranges!$A$5:$C$10,3,FALSE)+10,"IN RANGE","ABOVE RANGE"),"BELOW RANGE")</f>
        <v>IN RANGE</v>
      </c>
      <c r="S3586">
        <f>MIN(VLOOKUP($O3586,margin_ranges!$A$5:$D$10,4,FALSE),$P3586*100)</f>
        <v>29.75</v>
      </c>
      <c r="T3586" s="29">
        <f>(1-$S3586/100)/(1-$F3586)-1</f>
        <v>6.4393939393937671E-2</v>
      </c>
      <c r="U3586" s="19" t="str">
        <f>IF(ABS(IFERROR(T3586,0))&gt;0.05,INDEX(margin_ranges!$C$13:$C$16,MATCH($F3586*100,margin_ranges!$B$13:$B$16,1)),"")</f>
        <v>Balanced (Type B)</v>
      </c>
      <c r="V3586">
        <f>MIN(VLOOKUP($U3586,margin_ranges!$A$5:$D$10,4,FALSE),$P3586*100)</f>
        <v>29.75</v>
      </c>
      <c r="Y3586" s="29">
        <f t="shared" si="55"/>
        <v>6.4393939393937671E-2</v>
      </c>
    </row>
    <row r="3587" spans="1:25" x14ac:dyDescent="0.3">
      <c r="A3587" s="8" t="s">
        <v>17</v>
      </c>
      <c r="B3587" s="8" t="s">
        <v>6345</v>
      </c>
      <c r="C3587" s="8" t="s">
        <v>6346</v>
      </c>
      <c r="D3587" s="8" t="s">
        <v>6349</v>
      </c>
      <c r="E3587" s="8" t="s">
        <v>6350</v>
      </c>
      <c r="F3587" s="24">
        <v>0.33999999999999903</v>
      </c>
      <c r="G3587" s="24">
        <v>1</v>
      </c>
      <c r="H3587" s="25">
        <v>181.5668</v>
      </c>
      <c r="I3587" s="25">
        <v>33.054099999999998</v>
      </c>
      <c r="J3587" s="15">
        <v>544</v>
      </c>
      <c r="K3587" s="15">
        <v>166</v>
      </c>
      <c r="L3587" s="13">
        <v>0.182</v>
      </c>
      <c r="M3587" s="7">
        <v>0.54883588999999999</v>
      </c>
      <c r="N3587" s="26">
        <v>0.01</v>
      </c>
      <c r="O3587" s="27" t="s">
        <v>22</v>
      </c>
      <c r="P3587" s="8">
        <v>0.98177961729999996</v>
      </c>
      <c r="Q3587" s="24">
        <v>0.34</v>
      </c>
      <c r="R3587" t="str">
        <f>IF($Q3587*100&gt;=VLOOKUP($O3587,margin_ranges!$A$5:$C$10,2,FALSE),IF($Q3587*100&lt;=VLOOKUP($O3587,margin_ranges!$A$5:$C$10,3,FALSE)+10,"IN RANGE","ABOVE RANGE"),"BELOW RANGE")</f>
        <v>IN RANGE</v>
      </c>
      <c r="S3587">
        <f>MIN(VLOOKUP($O3587,margin_ranges!$A$5:$D$10,4,FALSE),$P3587*100)</f>
        <v>29.75</v>
      </c>
      <c r="T3587" s="29">
        <f>(1-$S3587/100)/(1-$F3587)-1</f>
        <v>6.4393939393937671E-2</v>
      </c>
      <c r="U3587" s="19" t="str">
        <f>IF(ABS(IFERROR(T3587,0))&gt;0.05,INDEX(margin_ranges!$C$13:$C$16,MATCH($F3587*100,margin_ranges!$B$13:$B$16,1)),"")</f>
        <v>Balanced (Type B)</v>
      </c>
      <c r="V3587">
        <f>MIN(VLOOKUP($U3587,margin_ranges!$A$5:$D$10,4,FALSE),$P3587*100)</f>
        <v>29.75</v>
      </c>
      <c r="Y3587" s="29">
        <f t="shared" si="55"/>
        <v>6.4393939393937671E-2</v>
      </c>
    </row>
    <row r="3588" spans="1:25" x14ac:dyDescent="0.3">
      <c r="A3588" s="8" t="s">
        <v>17</v>
      </c>
      <c r="B3588" s="8" t="s">
        <v>6345</v>
      </c>
      <c r="C3588" s="8" t="s">
        <v>6346</v>
      </c>
      <c r="D3588" s="8" t="s">
        <v>6351</v>
      </c>
      <c r="E3588" s="8" t="s">
        <v>6352</v>
      </c>
      <c r="F3588" s="24">
        <v>0.33999999999999903</v>
      </c>
      <c r="G3588" s="24">
        <v>1</v>
      </c>
      <c r="H3588" s="25">
        <v>173.55959999999999</v>
      </c>
      <c r="I3588" s="25">
        <v>22.819900000000001</v>
      </c>
      <c r="J3588" s="15">
        <v>440</v>
      </c>
      <c r="K3588" s="15">
        <v>134</v>
      </c>
      <c r="L3588" s="13">
        <v>0.13150000000000001</v>
      </c>
      <c r="M3588" s="7">
        <v>0.6426269</v>
      </c>
      <c r="N3588" s="26">
        <v>0.01</v>
      </c>
      <c r="O3588" s="27" t="s">
        <v>22</v>
      </c>
      <c r="P3588" s="8">
        <v>0.98443887119999995</v>
      </c>
      <c r="Q3588" s="24">
        <v>0.34</v>
      </c>
      <c r="R3588" t="str">
        <f>IF($Q3588*100&gt;=VLOOKUP($O3588,margin_ranges!$A$5:$C$10,2,FALSE),IF($Q3588*100&lt;=VLOOKUP($O3588,margin_ranges!$A$5:$C$10,3,FALSE)+10,"IN RANGE","ABOVE RANGE"),"BELOW RANGE")</f>
        <v>IN RANGE</v>
      </c>
      <c r="S3588">
        <f>MIN(VLOOKUP($O3588,margin_ranges!$A$5:$D$10,4,FALSE),$P3588*100)</f>
        <v>29.75</v>
      </c>
      <c r="T3588" s="29">
        <f>(1-$S3588/100)/(1-$F3588)-1</f>
        <v>6.4393939393937671E-2</v>
      </c>
      <c r="U3588" s="19" t="str">
        <f>IF(ABS(IFERROR(T3588,0))&gt;0.05,INDEX(margin_ranges!$C$13:$C$16,MATCH($F3588*100,margin_ranges!$B$13:$B$16,1)),"")</f>
        <v>Balanced (Type B)</v>
      </c>
      <c r="V3588">
        <f>MIN(VLOOKUP($U3588,margin_ranges!$A$5:$D$10,4,FALSE),$P3588*100)</f>
        <v>29.75</v>
      </c>
      <c r="Y3588" s="29">
        <f t="shared" si="55"/>
        <v>6.4393939393937671E-2</v>
      </c>
    </row>
    <row r="3589" spans="1:25" x14ac:dyDescent="0.3">
      <c r="A3589" s="8" t="s">
        <v>35</v>
      </c>
      <c r="B3589" s="8" t="s">
        <v>6353</v>
      </c>
      <c r="C3589" s="8" t="s">
        <v>34</v>
      </c>
      <c r="D3589" s="28" t="s">
        <v>34</v>
      </c>
      <c r="E3589" s="8"/>
      <c r="F3589" s="24">
        <v>0.31320628831157998</v>
      </c>
      <c r="G3589" s="24">
        <v>0</v>
      </c>
      <c r="H3589" s="25">
        <v>9.0828000000000007</v>
      </c>
      <c r="I3589" s="25">
        <v>2.1175999999999999</v>
      </c>
      <c r="J3589" s="15">
        <v>139</v>
      </c>
      <c r="K3589" s="15">
        <v>39</v>
      </c>
      <c r="L3589" s="13">
        <v>0.2331</v>
      </c>
      <c r="M3589" s="7">
        <v>2.1840619299999999</v>
      </c>
      <c r="N3589" s="26">
        <v>1.5</v>
      </c>
      <c r="O3589" s="27"/>
      <c r="P3589" s="8">
        <v>0.31320628830000002</v>
      </c>
      <c r="Q3589" s="24">
        <v>0.31659999999999999</v>
      </c>
      <c r="R3589" t="e">
        <f>IF($Q3589*100&gt;=VLOOKUP($O3589,margin_ranges!$A$5:$C$10,2,FALSE),IF($Q3589*100&lt;=VLOOKUP($O3589,margin_ranges!$A$5:$C$10,3,FALSE)+10,"IN RANGE","ABOVE RANGE"),"BELOW RANGE")</f>
        <v>#N/A</v>
      </c>
      <c r="S3589" t="e">
        <f>MIN(VLOOKUP($O3589,margin_ranges!$A$5:$D$10,4,FALSE),$P3589*100)</f>
        <v>#N/A</v>
      </c>
      <c r="T3589" s="29" t="e">
        <f>(1-$S3589/100)/(1-$F3589)-1</f>
        <v>#N/A</v>
      </c>
      <c r="U3589" s="19" t="str">
        <f>IF(ABS(IFERROR(T3589,0))&gt;0.05,INDEX(margin_ranges!$C$13:$C$16,MATCH($F3589*100,margin_ranges!$B$13:$B$16,1)),"")</f>
        <v/>
      </c>
      <c r="V3589" t="e">
        <f>MIN(VLOOKUP($U3589,margin_ranges!$A$5:$D$10,4,FALSE),$P3589*100)</f>
        <v>#N/A</v>
      </c>
      <c r="Y3589" s="29" t="e">
        <f t="shared" si="55"/>
        <v>#N/A</v>
      </c>
    </row>
    <row r="3590" spans="1:25" x14ac:dyDescent="0.3">
      <c r="A3590" s="8" t="s">
        <v>33</v>
      </c>
      <c r="B3590" s="8" t="s">
        <v>6353</v>
      </c>
      <c r="C3590" s="8" t="s">
        <v>6354</v>
      </c>
      <c r="D3590" s="8" t="s">
        <v>34</v>
      </c>
      <c r="E3590" s="8"/>
      <c r="F3590" s="24">
        <v>0.31320628831157998</v>
      </c>
      <c r="G3590" s="24">
        <v>0</v>
      </c>
      <c r="H3590" s="25">
        <v>9.0828000000000007</v>
      </c>
      <c r="I3590" s="25">
        <v>2.1175999999999999</v>
      </c>
      <c r="J3590" s="15">
        <v>139</v>
      </c>
      <c r="K3590" s="15">
        <v>39</v>
      </c>
      <c r="L3590" s="13">
        <v>0.2331</v>
      </c>
      <c r="M3590" s="7">
        <v>2.1840619299999999</v>
      </c>
      <c r="N3590" s="26">
        <v>1.5</v>
      </c>
      <c r="O3590" s="27"/>
      <c r="P3590" s="8">
        <v>0.31320628830000002</v>
      </c>
      <c r="Q3590" s="24">
        <v>0.31659999999999999</v>
      </c>
      <c r="R3590" t="e">
        <f>IF($Q3590*100&gt;=VLOOKUP($O3590,margin_ranges!$A$5:$C$10,2,FALSE),IF($Q3590*100&lt;=VLOOKUP($O3590,margin_ranges!$A$5:$C$10,3,FALSE)+10,"IN RANGE","ABOVE RANGE"),"BELOW RANGE")</f>
        <v>#N/A</v>
      </c>
      <c r="S3590" t="e">
        <f>MIN(VLOOKUP($O3590,margin_ranges!$A$5:$D$10,4,FALSE),$P3590*100)</f>
        <v>#N/A</v>
      </c>
      <c r="T3590" s="29" t="e">
        <f>(1-$S3590/100)/(1-$F3590)-1</f>
        <v>#N/A</v>
      </c>
      <c r="U3590" s="19" t="str">
        <f>IF(ABS(IFERROR(T3590,0))&gt;0.05,INDEX(margin_ranges!$C$13:$C$16,MATCH($F3590*100,margin_ranges!$B$13:$B$16,1)),"")</f>
        <v/>
      </c>
      <c r="V3590" t="e">
        <f>MIN(VLOOKUP($U3590,margin_ranges!$A$5:$D$10,4,FALSE),$P3590*100)</f>
        <v>#N/A</v>
      </c>
      <c r="Y3590" s="29" t="e">
        <f t="shared" si="55"/>
        <v>#N/A</v>
      </c>
    </row>
    <row r="3591" spans="1:25" x14ac:dyDescent="0.3">
      <c r="A3591" s="8" t="s">
        <v>17</v>
      </c>
      <c r="B3591" s="8" t="s">
        <v>6353</v>
      </c>
      <c r="C3591" s="8" t="s">
        <v>6354</v>
      </c>
      <c r="D3591" s="8" t="s">
        <v>6357</v>
      </c>
      <c r="E3591" s="8" t="s">
        <v>6358</v>
      </c>
      <c r="F3591" s="24">
        <v>0.32755187761940702</v>
      </c>
      <c r="G3591" s="24">
        <v>0</v>
      </c>
      <c r="H3591" s="25">
        <v>2.8689</v>
      </c>
      <c r="I3591" s="25">
        <v>0.68989999999999996</v>
      </c>
      <c r="J3591" s="15">
        <v>46</v>
      </c>
      <c r="K3591" s="15">
        <v>15</v>
      </c>
      <c r="L3591" s="13">
        <v>0.24049999999999999</v>
      </c>
      <c r="M3591" s="7">
        <v>2.2306553500000001</v>
      </c>
      <c r="N3591" s="26">
        <v>1.5</v>
      </c>
      <c r="O3591" s="27" t="s">
        <v>22</v>
      </c>
      <c r="P3591" s="8">
        <v>0.32755187759999999</v>
      </c>
      <c r="Q3591" s="24">
        <v>0.37</v>
      </c>
      <c r="R3591" t="str">
        <f>IF($Q3591*100&gt;=VLOOKUP($O3591,margin_ranges!$A$5:$C$10,2,FALSE),IF($Q3591*100&lt;=VLOOKUP($O3591,margin_ranges!$A$5:$C$10,3,FALSE)+10,"IN RANGE","ABOVE RANGE"),"BELOW RANGE")</f>
        <v>IN RANGE</v>
      </c>
      <c r="S3591">
        <f>MIN(VLOOKUP($O3591,margin_ranges!$A$5:$D$10,4,FALSE),$P3591*100)</f>
        <v>29.75</v>
      </c>
      <c r="T3591" s="29">
        <f>(1-$S3591/100)/(1-$F3591)-1</f>
        <v>4.4690254339647462E-2</v>
      </c>
      <c r="U3591" s="19" t="str">
        <f>IF(ABS(IFERROR(T3591,0))&gt;0.05,INDEX(margin_ranges!$C$13:$C$16,MATCH($F3591*100,margin_ranges!$B$13:$B$16,1)),"")</f>
        <v/>
      </c>
      <c r="V3591" t="e">
        <f>MIN(VLOOKUP($U3591,margin_ranges!$A$5:$D$10,4,FALSE),$P3591*100)</f>
        <v>#N/A</v>
      </c>
      <c r="Y3591" s="29" t="e">
        <f t="shared" si="55"/>
        <v>#N/A</v>
      </c>
    </row>
    <row r="3592" spans="1:25" x14ac:dyDescent="0.3">
      <c r="A3592" s="8" t="s">
        <v>17</v>
      </c>
      <c r="B3592" s="8" t="s">
        <v>6353</v>
      </c>
      <c r="C3592" s="8" t="s">
        <v>6354</v>
      </c>
      <c r="D3592" s="8" t="s">
        <v>6355</v>
      </c>
      <c r="E3592" s="8" t="s">
        <v>6356</v>
      </c>
      <c r="F3592" s="24">
        <v>0.28999999999999998</v>
      </c>
      <c r="G3592" s="24">
        <v>0</v>
      </c>
      <c r="H3592" s="25">
        <v>1.972</v>
      </c>
      <c r="I3592" s="25">
        <v>0.4289</v>
      </c>
      <c r="J3592" s="15">
        <v>27</v>
      </c>
      <c r="K3592" s="15">
        <v>7</v>
      </c>
      <c r="L3592" s="13">
        <v>0.2175</v>
      </c>
      <c r="M3592" s="7">
        <v>2.12742714</v>
      </c>
      <c r="N3592" s="26">
        <v>1.5</v>
      </c>
      <c r="O3592" s="27" t="s">
        <v>22</v>
      </c>
      <c r="P3592" s="8">
        <v>0.29492297579999999</v>
      </c>
      <c r="Q3592" s="24">
        <v>0.28999999999999998</v>
      </c>
      <c r="R3592" t="str">
        <f>IF($Q3592*100&gt;=VLOOKUP($O3592,margin_ranges!$A$5:$C$10,2,FALSE),IF($Q3592*100&lt;=VLOOKUP($O3592,margin_ranges!$A$5:$C$10,3,FALSE)+10,"IN RANGE","ABOVE RANGE"),"BELOW RANGE")</f>
        <v>IN RANGE</v>
      </c>
      <c r="S3592">
        <f>MIN(VLOOKUP($O3592,margin_ranges!$A$5:$D$10,4,FALSE),$P3592*100)</f>
        <v>29.492297579999999</v>
      </c>
      <c r="T3592" s="29">
        <f>(1-$S3592/100)/(1-$F3592)-1</f>
        <v>-6.9337687323943742E-3</v>
      </c>
      <c r="U3592" s="19" t="str">
        <f>IF(ABS(IFERROR(T3592,0))&gt;0.05,INDEX(margin_ranges!$C$13:$C$16,MATCH($F3592*100,margin_ranges!$B$13:$B$16,1)),"")</f>
        <v/>
      </c>
      <c r="V3592" t="e">
        <f>MIN(VLOOKUP($U3592,margin_ranges!$A$5:$D$10,4,FALSE),$P3592*100)</f>
        <v>#N/A</v>
      </c>
      <c r="Y3592" s="29" t="e">
        <f t="shared" si="55"/>
        <v>#N/A</v>
      </c>
    </row>
    <row r="3593" spans="1:25" x14ac:dyDescent="0.3">
      <c r="A3593" s="8" t="s">
        <v>17</v>
      </c>
      <c r="B3593" s="8" t="s">
        <v>6353</v>
      </c>
      <c r="C3593" s="8" t="s">
        <v>6354</v>
      </c>
      <c r="D3593" s="8" t="s">
        <v>6359</v>
      </c>
      <c r="E3593" s="8" t="s">
        <v>6360</v>
      </c>
      <c r="F3593" s="24">
        <v>0.28999999999999898</v>
      </c>
      <c r="G3593" s="24">
        <v>0</v>
      </c>
      <c r="H3593" s="25">
        <v>4.2419000000000002</v>
      </c>
      <c r="I3593" s="25">
        <v>0.99870000000000003</v>
      </c>
      <c r="J3593" s="15">
        <v>65</v>
      </c>
      <c r="K3593" s="15">
        <v>17</v>
      </c>
      <c r="L3593" s="13">
        <v>0.2354</v>
      </c>
      <c r="M3593" s="7">
        <v>2.17619797</v>
      </c>
      <c r="N3593" s="26">
        <v>1.5</v>
      </c>
      <c r="O3593" s="27" t="s">
        <v>22</v>
      </c>
      <c r="P3593" s="8">
        <v>0.31072447380000001</v>
      </c>
      <c r="Q3593" s="24">
        <v>0.28999999999999998</v>
      </c>
      <c r="R3593" t="str">
        <f>IF($Q3593*100&gt;=VLOOKUP($O3593,margin_ranges!$A$5:$C$10,2,FALSE),IF($Q3593*100&lt;=VLOOKUP($O3593,margin_ranges!$A$5:$C$10,3,FALSE)+10,"IN RANGE","ABOVE RANGE"),"BELOW RANGE")</f>
        <v>IN RANGE</v>
      </c>
      <c r="S3593">
        <f>MIN(VLOOKUP($O3593,margin_ranges!$A$5:$D$10,4,FALSE),$P3593*100)</f>
        <v>29.75</v>
      </c>
      <c r="T3593" s="29">
        <f>(1-$S3593/100)/(1-$F3593)-1</f>
        <v>-1.056338028169157E-2</v>
      </c>
      <c r="U3593" s="19" t="str">
        <f>IF(ABS(IFERROR(T3593,0))&gt;0.05,INDEX(margin_ranges!$C$13:$C$16,MATCH($F3593*100,margin_ranges!$B$13:$B$16,1)),"")</f>
        <v/>
      </c>
      <c r="V3593" t="e">
        <f>MIN(VLOOKUP($U3593,margin_ranges!$A$5:$D$10,4,FALSE),$P3593*100)</f>
        <v>#N/A</v>
      </c>
      <c r="Y3593" s="29" t="e">
        <f t="shared" si="55"/>
        <v>#N/A</v>
      </c>
    </row>
    <row r="3594" spans="1:25" x14ac:dyDescent="0.3">
      <c r="A3594" s="8" t="s">
        <v>35</v>
      </c>
      <c r="B3594" s="8" t="s">
        <v>6361</v>
      </c>
      <c r="C3594" s="8" t="s">
        <v>34</v>
      </c>
      <c r="D3594" s="8" t="s">
        <v>34</v>
      </c>
      <c r="E3594" s="8"/>
      <c r="F3594" s="24">
        <v>0.30992932459107397</v>
      </c>
      <c r="G3594" s="24">
        <v>0</v>
      </c>
      <c r="H3594" s="25">
        <v>92.098500000000001</v>
      </c>
      <c r="I3594" s="25">
        <v>11.294499999999999</v>
      </c>
      <c r="J3594" s="15">
        <v>173</v>
      </c>
      <c r="K3594" s="15">
        <v>47</v>
      </c>
      <c r="L3594" s="13">
        <v>0.1226</v>
      </c>
      <c r="M3594" s="7">
        <v>0.51004850999999995</v>
      </c>
      <c r="N3594" s="26">
        <v>0.11730699999999999</v>
      </c>
      <c r="O3594" s="27"/>
      <c r="P3594" s="8">
        <v>0.77000814920000005</v>
      </c>
      <c r="Q3594" s="24">
        <v>0.30990000000000001</v>
      </c>
      <c r="R3594" t="e">
        <f>IF($Q3594*100&gt;=VLOOKUP($O3594,margin_ranges!$A$5:$C$10,2,FALSE),IF($Q3594*100&lt;=VLOOKUP($O3594,margin_ranges!$A$5:$C$10,3,FALSE)+10,"IN RANGE","ABOVE RANGE"),"BELOW RANGE")</f>
        <v>#N/A</v>
      </c>
      <c r="S3594" t="e">
        <f>MIN(VLOOKUP($O3594,margin_ranges!$A$5:$D$10,4,FALSE),$P3594*100)</f>
        <v>#N/A</v>
      </c>
      <c r="T3594" s="29" t="e">
        <f>(1-$S3594/100)/(1-$F3594)-1</f>
        <v>#N/A</v>
      </c>
      <c r="U3594" s="19" t="str">
        <f>IF(ABS(IFERROR(T3594,0))&gt;0.05,INDEX(margin_ranges!$C$13:$C$16,MATCH($F3594*100,margin_ranges!$B$13:$B$16,1)),"")</f>
        <v/>
      </c>
      <c r="V3594" t="e">
        <f>MIN(VLOOKUP($U3594,margin_ranges!$A$5:$D$10,4,FALSE),$P3594*100)</f>
        <v>#N/A</v>
      </c>
      <c r="Y3594" s="29" t="e">
        <f t="shared" si="55"/>
        <v>#N/A</v>
      </c>
    </row>
    <row r="3595" spans="1:25" x14ac:dyDescent="0.3">
      <c r="A3595" s="8" t="s">
        <v>33</v>
      </c>
      <c r="B3595" s="8" t="s">
        <v>6361</v>
      </c>
      <c r="C3595" s="8" t="s">
        <v>6362</v>
      </c>
      <c r="D3595" s="28" t="s">
        <v>34</v>
      </c>
      <c r="E3595" s="8"/>
      <c r="F3595" s="24">
        <v>0.30992932459107397</v>
      </c>
      <c r="G3595" s="24">
        <v>0</v>
      </c>
      <c r="H3595" s="25">
        <v>92.098500000000001</v>
      </c>
      <c r="I3595" s="25">
        <v>11.294499999999999</v>
      </c>
      <c r="J3595" s="15">
        <v>173</v>
      </c>
      <c r="K3595" s="15">
        <v>47</v>
      </c>
      <c r="L3595" s="13">
        <v>0.1226</v>
      </c>
      <c r="M3595" s="7">
        <v>0.51004850999999995</v>
      </c>
      <c r="N3595" s="26">
        <v>0.11730699999999999</v>
      </c>
      <c r="O3595" s="27"/>
      <c r="P3595" s="8">
        <v>0.77000814920000005</v>
      </c>
      <c r="Q3595" s="24">
        <v>0.30990000000000001</v>
      </c>
      <c r="R3595" t="e">
        <f>IF($Q3595*100&gt;=VLOOKUP($O3595,margin_ranges!$A$5:$C$10,2,FALSE),IF($Q3595*100&lt;=VLOOKUP($O3595,margin_ranges!$A$5:$C$10,3,FALSE)+10,"IN RANGE","ABOVE RANGE"),"BELOW RANGE")</f>
        <v>#N/A</v>
      </c>
      <c r="S3595" t="e">
        <f>MIN(VLOOKUP($O3595,margin_ranges!$A$5:$D$10,4,FALSE),$P3595*100)</f>
        <v>#N/A</v>
      </c>
      <c r="T3595" s="29" t="e">
        <f>(1-$S3595/100)/(1-$F3595)-1</f>
        <v>#N/A</v>
      </c>
      <c r="U3595" s="19" t="str">
        <f>IF(ABS(IFERROR(T3595,0))&gt;0.05,INDEX(margin_ranges!$C$13:$C$16,MATCH($F3595*100,margin_ranges!$B$13:$B$16,1)),"")</f>
        <v/>
      </c>
      <c r="V3595" t="e">
        <f>MIN(VLOOKUP($U3595,margin_ranges!$A$5:$D$10,4,FALSE),$P3595*100)</f>
        <v>#N/A</v>
      </c>
      <c r="Y3595" s="29" t="e">
        <f t="shared" si="55"/>
        <v>#N/A</v>
      </c>
    </row>
    <row r="3596" spans="1:25" x14ac:dyDescent="0.3">
      <c r="A3596" s="8" t="s">
        <v>17</v>
      </c>
      <c r="B3596" s="8" t="s">
        <v>6361</v>
      </c>
      <c r="C3596" s="8" t="s">
        <v>6362</v>
      </c>
      <c r="D3596" s="8" t="s">
        <v>6369</v>
      </c>
      <c r="E3596" s="8" t="s">
        <v>6370</v>
      </c>
      <c r="F3596" s="24">
        <v>0.34</v>
      </c>
      <c r="G3596" s="24">
        <v>0</v>
      </c>
      <c r="H3596" s="25">
        <v>9.8762000000000008</v>
      </c>
      <c r="I3596" s="25">
        <v>1.2847</v>
      </c>
      <c r="J3596" s="15">
        <v>17</v>
      </c>
      <c r="K3596" s="15">
        <v>5</v>
      </c>
      <c r="L3596" s="13">
        <v>0.13009999999999999</v>
      </c>
      <c r="M3596" s="7">
        <v>0.45268542000000001</v>
      </c>
      <c r="N3596" s="26">
        <v>0.1</v>
      </c>
      <c r="O3596" s="27" t="s">
        <v>22</v>
      </c>
      <c r="P3596" s="8">
        <v>0.77909604519999998</v>
      </c>
      <c r="Q3596" s="24">
        <v>0.34</v>
      </c>
      <c r="R3596" t="str">
        <f>IF($Q3596*100&gt;=VLOOKUP($O3596,margin_ranges!$A$5:$C$10,2,FALSE),IF($Q3596*100&lt;=VLOOKUP($O3596,margin_ranges!$A$5:$C$10,3,FALSE)+10,"IN RANGE","ABOVE RANGE"),"BELOW RANGE")</f>
        <v>IN RANGE</v>
      </c>
      <c r="S3596">
        <f>MIN(VLOOKUP($O3596,margin_ranges!$A$5:$D$10,4,FALSE),$P3596*100)</f>
        <v>29.75</v>
      </c>
      <c r="T3596" s="29">
        <f>(1-$S3596/100)/(1-$F3596)-1</f>
        <v>6.4393939393939448E-2</v>
      </c>
      <c r="U3596" s="19" t="str">
        <f>IF(ABS(IFERROR(T3596,0))&gt;0.05,INDEX(margin_ranges!$C$13:$C$16,MATCH($F3596*100,margin_ranges!$B$13:$B$16,1)),"")</f>
        <v>Balanced (Type B)</v>
      </c>
      <c r="V3596">
        <f>MIN(VLOOKUP($U3596,margin_ranges!$A$5:$D$10,4,FALSE),$P3596*100)</f>
        <v>29.75</v>
      </c>
      <c r="Y3596" s="29">
        <f t="shared" si="55"/>
        <v>6.4393939393939448E-2</v>
      </c>
    </row>
    <row r="3597" spans="1:25" x14ac:dyDescent="0.3">
      <c r="A3597" s="8" t="s">
        <v>17</v>
      </c>
      <c r="B3597" s="8" t="s">
        <v>6361</v>
      </c>
      <c r="C3597" s="8" t="s">
        <v>6362</v>
      </c>
      <c r="D3597" s="8" t="s">
        <v>6375</v>
      </c>
      <c r="E3597" s="8" t="s">
        <v>6376</v>
      </c>
      <c r="F3597" s="24">
        <v>0.34</v>
      </c>
      <c r="G3597" s="24">
        <v>0</v>
      </c>
      <c r="H3597" s="25">
        <v>9.9036000000000008</v>
      </c>
      <c r="I3597" s="25">
        <v>1.0688</v>
      </c>
      <c r="J3597" s="15">
        <v>17</v>
      </c>
      <c r="K3597" s="15">
        <v>5</v>
      </c>
      <c r="L3597" s="13">
        <v>0.1079</v>
      </c>
      <c r="M3597" s="7">
        <v>0.52406602999999996</v>
      </c>
      <c r="N3597" s="26">
        <v>0.1</v>
      </c>
      <c r="O3597" s="27" t="s">
        <v>22</v>
      </c>
      <c r="P3597" s="8">
        <v>0.8091843501</v>
      </c>
      <c r="Q3597" s="24">
        <v>0.34</v>
      </c>
      <c r="R3597" t="str">
        <f>IF($Q3597*100&gt;=VLOOKUP($O3597,margin_ranges!$A$5:$C$10,2,FALSE),IF($Q3597*100&lt;=VLOOKUP($O3597,margin_ranges!$A$5:$C$10,3,FALSE)+10,"IN RANGE","ABOVE RANGE"),"BELOW RANGE")</f>
        <v>IN RANGE</v>
      </c>
      <c r="S3597">
        <f>MIN(VLOOKUP($O3597,margin_ranges!$A$5:$D$10,4,FALSE),$P3597*100)</f>
        <v>29.75</v>
      </c>
      <c r="T3597" s="29">
        <f>(1-$S3597/100)/(1-$F3597)-1</f>
        <v>6.4393939393939448E-2</v>
      </c>
      <c r="U3597" s="19" t="str">
        <f>IF(ABS(IFERROR(T3597,0))&gt;0.05,INDEX(margin_ranges!$C$13:$C$16,MATCH($F3597*100,margin_ranges!$B$13:$B$16,1)),"")</f>
        <v>Balanced (Type B)</v>
      </c>
      <c r="V3597">
        <f>MIN(VLOOKUP($U3597,margin_ranges!$A$5:$D$10,4,FALSE),$P3597*100)</f>
        <v>29.75</v>
      </c>
      <c r="Y3597" s="29">
        <f t="shared" si="55"/>
        <v>6.4393939393939448E-2</v>
      </c>
    </row>
    <row r="3598" spans="1:25" x14ac:dyDescent="0.3">
      <c r="A3598" s="8" t="s">
        <v>17</v>
      </c>
      <c r="B3598" s="8" t="s">
        <v>6361</v>
      </c>
      <c r="C3598" s="8" t="s">
        <v>6362</v>
      </c>
      <c r="D3598" s="8" t="s">
        <v>6377</v>
      </c>
      <c r="E3598" s="8" t="s">
        <v>6378</v>
      </c>
      <c r="F3598" s="24">
        <v>0.34</v>
      </c>
      <c r="G3598" s="24">
        <v>0</v>
      </c>
      <c r="H3598" s="25">
        <v>9.9548000000000005</v>
      </c>
      <c r="I3598" s="25">
        <v>1.0925</v>
      </c>
      <c r="J3598" s="15">
        <v>18</v>
      </c>
      <c r="K3598" s="15">
        <v>5</v>
      </c>
      <c r="L3598" s="13">
        <v>0.10970000000000001</v>
      </c>
      <c r="M3598" s="7">
        <v>0.54135338</v>
      </c>
      <c r="N3598" s="26">
        <v>0.1</v>
      </c>
      <c r="O3598" s="27" t="s">
        <v>22</v>
      </c>
      <c r="P3598" s="8">
        <v>0.81527777779999999</v>
      </c>
      <c r="Q3598" s="24">
        <v>0.34</v>
      </c>
      <c r="R3598" t="str">
        <f>IF($Q3598*100&gt;=VLOOKUP($O3598,margin_ranges!$A$5:$C$10,2,FALSE),IF($Q3598*100&lt;=VLOOKUP($O3598,margin_ranges!$A$5:$C$10,3,FALSE)+10,"IN RANGE","ABOVE RANGE"),"BELOW RANGE")</f>
        <v>IN RANGE</v>
      </c>
      <c r="S3598">
        <f>MIN(VLOOKUP($O3598,margin_ranges!$A$5:$D$10,4,FALSE),$P3598*100)</f>
        <v>29.75</v>
      </c>
      <c r="T3598" s="29">
        <f>(1-$S3598/100)/(1-$F3598)-1</f>
        <v>6.4393939393939448E-2</v>
      </c>
      <c r="U3598" s="19" t="str">
        <f>IF(ABS(IFERROR(T3598,0))&gt;0.05,INDEX(margin_ranges!$C$13:$C$16,MATCH($F3598*100,margin_ranges!$B$13:$B$16,1)),"")</f>
        <v>Balanced (Type B)</v>
      </c>
      <c r="V3598">
        <f>MIN(VLOOKUP($U3598,margin_ranges!$A$5:$D$10,4,FALSE),$P3598*100)</f>
        <v>29.75</v>
      </c>
      <c r="Y3598" s="29">
        <f t="shared" ref="Y3598:Y3661" si="56">(1-$V3598/100)/(1-$F3598)-1</f>
        <v>6.4393939393939448E-2</v>
      </c>
    </row>
    <row r="3599" spans="1:25" x14ac:dyDescent="0.3">
      <c r="A3599" s="8" t="s">
        <v>17</v>
      </c>
      <c r="B3599" s="8" t="s">
        <v>6361</v>
      </c>
      <c r="C3599" s="8" t="s">
        <v>6362</v>
      </c>
      <c r="D3599" s="8" t="s">
        <v>6365</v>
      </c>
      <c r="E3599" s="8" t="s">
        <v>6366</v>
      </c>
      <c r="F3599" s="24">
        <v>0.33999999999999903</v>
      </c>
      <c r="G3599" s="24">
        <v>0</v>
      </c>
      <c r="H3599" s="25">
        <v>9.9855999999999998</v>
      </c>
      <c r="I3599" s="25">
        <v>1.3329</v>
      </c>
      <c r="J3599" s="15">
        <v>18</v>
      </c>
      <c r="K3599" s="15">
        <v>5</v>
      </c>
      <c r="L3599" s="13">
        <v>0.13350000000000001</v>
      </c>
      <c r="M3599" s="7">
        <v>0.45556269999999999</v>
      </c>
      <c r="N3599" s="26">
        <v>0.1</v>
      </c>
      <c r="O3599" s="27" t="s">
        <v>22</v>
      </c>
      <c r="P3599" s="8">
        <v>0.78049124790000002</v>
      </c>
      <c r="Q3599" s="24">
        <v>0.34</v>
      </c>
      <c r="R3599" t="str">
        <f>IF($Q3599*100&gt;=VLOOKUP($O3599,margin_ranges!$A$5:$C$10,2,FALSE),IF($Q3599*100&lt;=VLOOKUP($O3599,margin_ranges!$A$5:$C$10,3,FALSE)+10,"IN RANGE","ABOVE RANGE"),"BELOW RANGE")</f>
        <v>IN RANGE</v>
      </c>
      <c r="S3599">
        <f>MIN(VLOOKUP($O3599,margin_ranges!$A$5:$D$10,4,FALSE),$P3599*100)</f>
        <v>29.75</v>
      </c>
      <c r="T3599" s="29">
        <f>(1-$S3599/100)/(1-$F3599)-1</f>
        <v>6.4393939393937671E-2</v>
      </c>
      <c r="U3599" s="19" t="str">
        <f>IF(ABS(IFERROR(T3599,0))&gt;0.05,INDEX(margin_ranges!$C$13:$C$16,MATCH($F3599*100,margin_ranges!$B$13:$B$16,1)),"")</f>
        <v>Balanced (Type B)</v>
      </c>
      <c r="V3599">
        <f>MIN(VLOOKUP($U3599,margin_ranges!$A$5:$D$10,4,FALSE),$P3599*100)</f>
        <v>29.75</v>
      </c>
      <c r="Y3599" s="29">
        <f t="shared" si="56"/>
        <v>6.4393939393937671E-2</v>
      </c>
    </row>
    <row r="3600" spans="1:25" x14ac:dyDescent="0.3">
      <c r="A3600" s="8" t="s">
        <v>17</v>
      </c>
      <c r="B3600" s="8" t="s">
        <v>6361</v>
      </c>
      <c r="C3600" s="8" t="s">
        <v>6362</v>
      </c>
      <c r="D3600" s="8" t="s">
        <v>6363</v>
      </c>
      <c r="E3600" s="8" t="s">
        <v>6364</v>
      </c>
      <c r="F3600" s="24">
        <v>0.28999999999999998</v>
      </c>
      <c r="G3600" s="24">
        <v>0</v>
      </c>
      <c r="H3600" s="25">
        <v>12.6418</v>
      </c>
      <c r="I3600" s="25">
        <v>1.9496</v>
      </c>
      <c r="J3600" s="15">
        <v>27</v>
      </c>
      <c r="K3600" s="15">
        <v>7</v>
      </c>
      <c r="L3600" s="13">
        <v>0.1542</v>
      </c>
      <c r="M3600" s="7">
        <v>0.45772486000000001</v>
      </c>
      <c r="N3600" s="26">
        <v>0.13</v>
      </c>
      <c r="O3600" s="27" t="s">
        <v>22</v>
      </c>
      <c r="P3600" s="8">
        <v>0.71598658510000002</v>
      </c>
      <c r="Q3600" s="24">
        <v>0.28999999999999998</v>
      </c>
      <c r="R3600" t="str">
        <f>IF($Q3600*100&gt;=VLOOKUP($O3600,margin_ranges!$A$5:$C$10,2,FALSE),IF($Q3600*100&lt;=VLOOKUP($O3600,margin_ranges!$A$5:$C$10,3,FALSE)+10,"IN RANGE","ABOVE RANGE"),"BELOW RANGE")</f>
        <v>IN RANGE</v>
      </c>
      <c r="S3600">
        <f>MIN(VLOOKUP($O3600,margin_ranges!$A$5:$D$10,4,FALSE),$P3600*100)</f>
        <v>29.75</v>
      </c>
      <c r="T3600" s="29">
        <f>(1-$S3600/100)/(1-$F3600)-1</f>
        <v>-1.0563380281690127E-2</v>
      </c>
      <c r="U3600" s="19" t="str">
        <f>IF(ABS(IFERROR(T3600,0))&gt;0.05,INDEX(margin_ranges!$C$13:$C$16,MATCH($F3600*100,margin_ranges!$B$13:$B$16,1)),"")</f>
        <v/>
      </c>
      <c r="V3600" t="e">
        <f>MIN(VLOOKUP($U3600,margin_ranges!$A$5:$D$10,4,FALSE),$P3600*100)</f>
        <v>#N/A</v>
      </c>
      <c r="Y3600" s="29" t="e">
        <f t="shared" si="56"/>
        <v>#N/A</v>
      </c>
    </row>
    <row r="3601" spans="1:25" x14ac:dyDescent="0.3">
      <c r="A3601" s="8" t="s">
        <v>17</v>
      </c>
      <c r="B3601" s="8" t="s">
        <v>6361</v>
      </c>
      <c r="C3601" s="8" t="s">
        <v>6362</v>
      </c>
      <c r="D3601" s="8" t="s">
        <v>6367</v>
      </c>
      <c r="E3601" s="8" t="s">
        <v>6368</v>
      </c>
      <c r="F3601" s="24">
        <v>0.28999999999999998</v>
      </c>
      <c r="G3601" s="24">
        <v>0</v>
      </c>
      <c r="H3601" s="25">
        <v>12.6907</v>
      </c>
      <c r="I3601" s="25">
        <v>1.4890000000000001</v>
      </c>
      <c r="J3601" s="15">
        <v>25</v>
      </c>
      <c r="K3601" s="15">
        <v>6</v>
      </c>
      <c r="L3601" s="13">
        <v>0.1173</v>
      </c>
      <c r="M3601" s="7">
        <v>0.56225654999999997</v>
      </c>
      <c r="N3601" s="26">
        <v>0.13</v>
      </c>
      <c r="O3601" s="27" t="s">
        <v>22</v>
      </c>
      <c r="P3601" s="8">
        <v>0.76878881990000003</v>
      </c>
      <c r="Q3601" s="24">
        <v>0.28999999999999998</v>
      </c>
      <c r="R3601" t="str">
        <f>IF($Q3601*100&gt;=VLOOKUP($O3601,margin_ranges!$A$5:$C$10,2,FALSE),IF($Q3601*100&lt;=VLOOKUP($O3601,margin_ranges!$A$5:$C$10,3,FALSE)+10,"IN RANGE","ABOVE RANGE"),"BELOW RANGE")</f>
        <v>IN RANGE</v>
      </c>
      <c r="S3601">
        <f>MIN(VLOOKUP($O3601,margin_ranges!$A$5:$D$10,4,FALSE),$P3601*100)</f>
        <v>29.75</v>
      </c>
      <c r="T3601" s="29">
        <f>(1-$S3601/100)/(1-$F3601)-1</f>
        <v>-1.0563380281690127E-2</v>
      </c>
      <c r="U3601" s="19" t="str">
        <f>IF(ABS(IFERROR(T3601,0))&gt;0.05,INDEX(margin_ranges!$C$13:$C$16,MATCH($F3601*100,margin_ranges!$B$13:$B$16,1)),"")</f>
        <v/>
      </c>
      <c r="V3601" t="e">
        <f>MIN(VLOOKUP($U3601,margin_ranges!$A$5:$D$10,4,FALSE),$P3601*100)</f>
        <v>#N/A</v>
      </c>
      <c r="Y3601" s="29" t="e">
        <f t="shared" si="56"/>
        <v>#N/A</v>
      </c>
    </row>
    <row r="3602" spans="1:25" x14ac:dyDescent="0.3">
      <c r="A3602" s="8" t="s">
        <v>17</v>
      </c>
      <c r="B3602" s="8" t="s">
        <v>6361</v>
      </c>
      <c r="C3602" s="8" t="s">
        <v>6362</v>
      </c>
      <c r="D3602" s="8" t="s">
        <v>6371</v>
      </c>
      <c r="E3602" s="8" t="s">
        <v>6372</v>
      </c>
      <c r="F3602" s="24">
        <v>0.28999999999999998</v>
      </c>
      <c r="G3602" s="24">
        <v>0</v>
      </c>
      <c r="H3602" s="25">
        <v>12.653700000000001</v>
      </c>
      <c r="I3602" s="25">
        <v>1.4811000000000001</v>
      </c>
      <c r="J3602" s="15">
        <v>24</v>
      </c>
      <c r="K3602" s="15">
        <v>6</v>
      </c>
      <c r="L3602" s="13">
        <v>0.11700000000000001</v>
      </c>
      <c r="M3602" s="7">
        <v>0.55062454999999999</v>
      </c>
      <c r="N3602" s="26">
        <v>0.13</v>
      </c>
      <c r="O3602" s="27" t="s">
        <v>22</v>
      </c>
      <c r="P3602" s="8">
        <v>0.7639044599</v>
      </c>
      <c r="Q3602" s="24">
        <v>0.28999999999999998</v>
      </c>
      <c r="R3602" t="str">
        <f>IF($Q3602*100&gt;=VLOOKUP($O3602,margin_ranges!$A$5:$C$10,2,FALSE),IF($Q3602*100&lt;=VLOOKUP($O3602,margin_ranges!$A$5:$C$10,3,FALSE)+10,"IN RANGE","ABOVE RANGE"),"BELOW RANGE")</f>
        <v>IN RANGE</v>
      </c>
      <c r="S3602">
        <f>MIN(VLOOKUP($O3602,margin_ranges!$A$5:$D$10,4,FALSE),$P3602*100)</f>
        <v>29.75</v>
      </c>
      <c r="T3602" s="29">
        <f>(1-$S3602/100)/(1-$F3602)-1</f>
        <v>-1.0563380281690127E-2</v>
      </c>
      <c r="U3602" s="19" t="str">
        <f>IF(ABS(IFERROR(T3602,0))&gt;0.05,INDEX(margin_ranges!$C$13:$C$16,MATCH($F3602*100,margin_ranges!$B$13:$B$16,1)),"")</f>
        <v/>
      </c>
      <c r="V3602" t="e">
        <f>MIN(VLOOKUP($U3602,margin_ranges!$A$5:$D$10,4,FALSE),$P3602*100)</f>
        <v>#N/A</v>
      </c>
      <c r="Y3602" s="29" t="e">
        <f t="shared" si="56"/>
        <v>#N/A</v>
      </c>
    </row>
    <row r="3603" spans="1:25" x14ac:dyDescent="0.3">
      <c r="A3603" s="8" t="s">
        <v>17</v>
      </c>
      <c r="B3603" s="8" t="s">
        <v>6361</v>
      </c>
      <c r="C3603" s="8" t="s">
        <v>6362</v>
      </c>
      <c r="D3603" s="8" t="s">
        <v>6373</v>
      </c>
      <c r="E3603" s="8" t="s">
        <v>6374</v>
      </c>
      <c r="F3603" s="24">
        <v>0.28999999999999898</v>
      </c>
      <c r="G3603" s="24">
        <v>0</v>
      </c>
      <c r="H3603" s="25">
        <v>12.6373</v>
      </c>
      <c r="I3603" s="25">
        <v>1.4764999999999999</v>
      </c>
      <c r="J3603" s="15">
        <v>25</v>
      </c>
      <c r="K3603" s="15">
        <v>6</v>
      </c>
      <c r="L3603" s="13">
        <v>0.1168</v>
      </c>
      <c r="M3603" s="7">
        <v>0.55544483</v>
      </c>
      <c r="N3603" s="26">
        <v>0.13</v>
      </c>
      <c r="O3603" s="27" t="s">
        <v>22</v>
      </c>
      <c r="P3603" s="8">
        <v>0.76595335139999998</v>
      </c>
      <c r="Q3603" s="24">
        <v>0.28999999999999998</v>
      </c>
      <c r="R3603" t="str">
        <f>IF($Q3603*100&gt;=VLOOKUP($O3603,margin_ranges!$A$5:$C$10,2,FALSE),IF($Q3603*100&lt;=VLOOKUP($O3603,margin_ranges!$A$5:$C$10,3,FALSE)+10,"IN RANGE","ABOVE RANGE"),"BELOW RANGE")</f>
        <v>IN RANGE</v>
      </c>
      <c r="S3603">
        <f>MIN(VLOOKUP($O3603,margin_ranges!$A$5:$D$10,4,FALSE),$P3603*100)</f>
        <v>29.75</v>
      </c>
      <c r="T3603" s="29">
        <f>(1-$S3603/100)/(1-$F3603)-1</f>
        <v>-1.056338028169157E-2</v>
      </c>
      <c r="U3603" s="19" t="str">
        <f>IF(ABS(IFERROR(T3603,0))&gt;0.05,INDEX(margin_ranges!$C$13:$C$16,MATCH($F3603*100,margin_ranges!$B$13:$B$16,1)),"")</f>
        <v/>
      </c>
      <c r="V3603" t="e">
        <f>MIN(VLOOKUP($U3603,margin_ranges!$A$5:$D$10,4,FALSE),$P3603*100)</f>
        <v>#N/A</v>
      </c>
      <c r="Y3603" s="29" t="e">
        <f t="shared" si="56"/>
        <v>#N/A</v>
      </c>
    </row>
    <row r="3604" spans="1:25" x14ac:dyDescent="0.3">
      <c r="A3604" s="8" t="s">
        <v>35</v>
      </c>
      <c r="B3604" s="8" t="s">
        <v>6379</v>
      </c>
      <c r="C3604" s="8" t="s">
        <v>34</v>
      </c>
      <c r="D3604" s="8" t="s">
        <v>34</v>
      </c>
      <c r="E3604" s="8"/>
      <c r="F3604" s="24">
        <v>0.351775155261141</v>
      </c>
      <c r="G3604" s="24">
        <v>0.86543316000000003</v>
      </c>
      <c r="H3604" s="25">
        <v>2065.143</v>
      </c>
      <c r="I3604" s="25">
        <v>173.32140000000001</v>
      </c>
      <c r="J3604" s="15">
        <v>6016</v>
      </c>
      <c r="K3604" s="15">
        <v>1867</v>
      </c>
      <c r="L3604" s="13">
        <v>8.3900000000000002E-2</v>
      </c>
      <c r="M3604" s="7">
        <v>1.15706099</v>
      </c>
      <c r="N3604" s="26">
        <v>0.72623700000000002</v>
      </c>
      <c r="O3604" s="27"/>
      <c r="P3604" s="8">
        <v>0.37234337319999999</v>
      </c>
      <c r="Q3604" s="24">
        <v>0.3518</v>
      </c>
      <c r="R3604" t="e">
        <f>IF($Q3604*100&gt;=VLOOKUP($O3604,margin_ranges!$A$5:$C$10,2,FALSE),IF($Q3604*100&lt;=VLOOKUP($O3604,margin_ranges!$A$5:$C$10,3,FALSE)+10,"IN RANGE","ABOVE RANGE"),"BELOW RANGE")</f>
        <v>#N/A</v>
      </c>
      <c r="S3604" t="e">
        <f>MIN(VLOOKUP($O3604,margin_ranges!$A$5:$D$10,4,FALSE),$P3604*100)</f>
        <v>#N/A</v>
      </c>
      <c r="T3604" s="29" t="e">
        <f>(1-$S3604/100)/(1-$F3604)-1</f>
        <v>#N/A</v>
      </c>
      <c r="U3604" s="19" t="str">
        <f>IF(ABS(IFERROR(T3604,0))&gt;0.05,INDEX(margin_ranges!$C$13:$C$16,MATCH($F3604*100,margin_ranges!$B$13:$B$16,1)),"")</f>
        <v/>
      </c>
      <c r="V3604" t="e">
        <f>MIN(VLOOKUP($U3604,margin_ranges!$A$5:$D$10,4,FALSE),$P3604*100)</f>
        <v>#N/A</v>
      </c>
      <c r="Y3604" s="29" t="e">
        <f t="shared" si="56"/>
        <v>#N/A</v>
      </c>
    </row>
    <row r="3605" spans="1:25" x14ac:dyDescent="0.3">
      <c r="A3605" s="8" t="s">
        <v>33</v>
      </c>
      <c r="B3605" s="8" t="s">
        <v>6379</v>
      </c>
      <c r="C3605" s="8" t="s">
        <v>6380</v>
      </c>
      <c r="D3605" s="8" t="s">
        <v>34</v>
      </c>
      <c r="E3605" s="8"/>
      <c r="F3605" s="24">
        <v>0.351775155261141</v>
      </c>
      <c r="G3605" s="24">
        <v>0.86543316000000003</v>
      </c>
      <c r="H3605" s="25">
        <v>2065.143</v>
      </c>
      <c r="I3605" s="25">
        <v>173.32140000000001</v>
      </c>
      <c r="J3605" s="15">
        <v>6016</v>
      </c>
      <c r="K3605" s="15">
        <v>1867</v>
      </c>
      <c r="L3605" s="13">
        <v>8.3900000000000002E-2</v>
      </c>
      <c r="M3605" s="7">
        <v>1.15706099</v>
      </c>
      <c r="N3605" s="26">
        <v>0.72623700000000002</v>
      </c>
      <c r="O3605" s="27"/>
      <c r="P3605" s="8">
        <v>0.37234337319999999</v>
      </c>
      <c r="Q3605" s="24">
        <v>0.3518</v>
      </c>
      <c r="R3605" t="e">
        <f>IF($Q3605*100&gt;=VLOOKUP($O3605,margin_ranges!$A$5:$C$10,2,FALSE),IF($Q3605*100&lt;=VLOOKUP($O3605,margin_ranges!$A$5:$C$10,3,FALSE)+10,"IN RANGE","ABOVE RANGE"),"BELOW RANGE")</f>
        <v>#N/A</v>
      </c>
      <c r="S3605" t="e">
        <f>MIN(VLOOKUP($O3605,margin_ranges!$A$5:$D$10,4,FALSE),$P3605*100)</f>
        <v>#N/A</v>
      </c>
      <c r="T3605" s="29" t="e">
        <f>(1-$S3605/100)/(1-$F3605)-1</f>
        <v>#N/A</v>
      </c>
      <c r="U3605" s="19" t="str">
        <f>IF(ABS(IFERROR(T3605,0))&gt;0.05,INDEX(margin_ranges!$C$13:$C$16,MATCH($F3605*100,margin_ranges!$B$13:$B$16,1)),"")</f>
        <v/>
      </c>
      <c r="V3605" t="e">
        <f>MIN(VLOOKUP($U3605,margin_ranges!$A$5:$D$10,4,FALSE),$P3605*100)</f>
        <v>#N/A</v>
      </c>
      <c r="Y3605" s="29" t="e">
        <f t="shared" si="56"/>
        <v>#N/A</v>
      </c>
    </row>
    <row r="3606" spans="1:25" x14ac:dyDescent="0.3">
      <c r="A3606" s="8" t="s">
        <v>17</v>
      </c>
      <c r="B3606" s="8" t="s">
        <v>6379</v>
      </c>
      <c r="C3606" s="8" t="s">
        <v>6380</v>
      </c>
      <c r="D3606" s="8" t="s">
        <v>6381</v>
      </c>
      <c r="E3606" s="8" t="s">
        <v>6382</v>
      </c>
      <c r="F3606" s="24">
        <v>0.39</v>
      </c>
      <c r="G3606" s="24">
        <v>1</v>
      </c>
      <c r="H3606" s="25">
        <v>509.99560000000002</v>
      </c>
      <c r="I3606" s="25">
        <v>36.871600000000001</v>
      </c>
      <c r="J3606" s="15">
        <v>947</v>
      </c>
      <c r="K3606" s="15">
        <v>332</v>
      </c>
      <c r="L3606" s="13">
        <v>7.2300000000000003E-2</v>
      </c>
      <c r="M3606" s="7">
        <v>0.85640892999999996</v>
      </c>
      <c r="N3606" s="26">
        <v>0.5</v>
      </c>
      <c r="O3606" s="27" t="s">
        <v>22</v>
      </c>
      <c r="P3606" s="8">
        <v>0.41616675710000001</v>
      </c>
      <c r="Q3606" s="24">
        <v>0.39</v>
      </c>
      <c r="R3606" t="str">
        <f>IF($Q3606*100&gt;=VLOOKUP($O3606,margin_ranges!$A$5:$C$10,2,FALSE),IF($Q3606*100&lt;=VLOOKUP($O3606,margin_ranges!$A$5:$C$10,3,FALSE)+10,"IN RANGE","ABOVE RANGE"),"BELOW RANGE")</f>
        <v>IN RANGE</v>
      </c>
      <c r="S3606">
        <f>MIN(VLOOKUP($O3606,margin_ranges!$A$5:$D$10,4,FALSE),$P3606*100)</f>
        <v>29.75</v>
      </c>
      <c r="T3606" s="29">
        <f>(1-$S3606/100)/(1-$F3606)-1</f>
        <v>0.15163934426229519</v>
      </c>
      <c r="U3606" s="19" t="str">
        <f>IF(ABS(IFERROR(T3606,0))&gt;0.05,INDEX(margin_ranges!$C$13:$C$16,MATCH($F3606*100,margin_ranges!$B$13:$B$16,1)),"")</f>
        <v>Margin Over Fill (Type C)</v>
      </c>
      <c r="V3606">
        <f>MIN(VLOOKUP($U3606,margin_ranges!$A$5:$D$10,4,FALSE),$P3606*100)</f>
        <v>41.616675710000003</v>
      </c>
      <c r="Y3606" s="29">
        <f t="shared" si="56"/>
        <v>-4.289632311475422E-2</v>
      </c>
    </row>
    <row r="3607" spans="1:25" x14ac:dyDescent="0.3">
      <c r="A3607" s="8" t="s">
        <v>17</v>
      </c>
      <c r="B3607" s="8" t="s">
        <v>6379</v>
      </c>
      <c r="C3607" s="8" t="s">
        <v>6380</v>
      </c>
      <c r="D3607" s="8" t="s">
        <v>6393</v>
      </c>
      <c r="E3607" s="8" t="s">
        <v>6394</v>
      </c>
      <c r="F3607" s="24">
        <v>0.32</v>
      </c>
      <c r="G3607" s="24">
        <v>1</v>
      </c>
      <c r="H3607" s="25">
        <v>242.78550000000001</v>
      </c>
      <c r="I3607" s="25">
        <v>17.037400000000002</v>
      </c>
      <c r="J3607" s="15">
        <v>422</v>
      </c>
      <c r="K3607" s="15">
        <v>118</v>
      </c>
      <c r="L3607" s="13">
        <v>7.0199999999999999E-2</v>
      </c>
      <c r="M3607" s="7">
        <v>0.82626319000000004</v>
      </c>
      <c r="N3607" s="26">
        <v>0.5</v>
      </c>
      <c r="O3607" s="27" t="s">
        <v>22</v>
      </c>
      <c r="P3607" s="8">
        <v>0.39486593510000001</v>
      </c>
      <c r="Q3607" s="24">
        <v>0.32</v>
      </c>
      <c r="R3607" t="str">
        <f>IF($Q3607*100&gt;=VLOOKUP($O3607,margin_ranges!$A$5:$C$10,2,FALSE),IF($Q3607*100&lt;=VLOOKUP($O3607,margin_ranges!$A$5:$C$10,3,FALSE)+10,"IN RANGE","ABOVE RANGE"),"BELOW RANGE")</f>
        <v>IN RANGE</v>
      </c>
      <c r="S3607">
        <f>MIN(VLOOKUP($O3607,margin_ranges!$A$5:$D$10,4,FALSE),$P3607*100)</f>
        <v>29.75</v>
      </c>
      <c r="T3607" s="29">
        <f>(1-$S3607/100)/(1-$F3607)-1</f>
        <v>3.3088235294117752E-2</v>
      </c>
      <c r="U3607" s="19" t="str">
        <f>IF(ABS(IFERROR(T3607,0))&gt;0.05,INDEX(margin_ranges!$C$13:$C$16,MATCH($F3607*100,margin_ranges!$B$13:$B$16,1)),"")</f>
        <v/>
      </c>
      <c r="V3607" t="e">
        <f>MIN(VLOOKUP($U3607,margin_ranges!$A$5:$D$10,4,FALSE),$P3607*100)</f>
        <v>#N/A</v>
      </c>
      <c r="Y3607" s="29" t="e">
        <f t="shared" si="56"/>
        <v>#N/A</v>
      </c>
    </row>
    <row r="3608" spans="1:25" x14ac:dyDescent="0.3">
      <c r="A3608" s="8" t="s">
        <v>17</v>
      </c>
      <c r="B3608" s="8" t="s">
        <v>6379</v>
      </c>
      <c r="C3608" s="8" t="s">
        <v>6380</v>
      </c>
      <c r="D3608" s="8" t="s">
        <v>6397</v>
      </c>
      <c r="E3608" s="8" t="s">
        <v>6398</v>
      </c>
      <c r="F3608" s="24">
        <v>0.32</v>
      </c>
      <c r="G3608" s="24">
        <v>1</v>
      </c>
      <c r="H3608" s="25">
        <v>308.46690000000001</v>
      </c>
      <c r="I3608" s="25">
        <v>26.517099999999999</v>
      </c>
      <c r="J3608" s="15">
        <v>1295</v>
      </c>
      <c r="K3608" s="15">
        <v>363</v>
      </c>
      <c r="L3608" s="13">
        <v>8.5999999999999993E-2</v>
      </c>
      <c r="M3608" s="7">
        <v>1.6274894900000001</v>
      </c>
      <c r="N3608" s="26">
        <v>1</v>
      </c>
      <c r="O3608" s="27" t="s">
        <v>22</v>
      </c>
      <c r="P3608" s="8">
        <v>0.3855567097</v>
      </c>
      <c r="Q3608" s="24">
        <v>0.32</v>
      </c>
      <c r="R3608" t="str">
        <f>IF($Q3608*100&gt;=VLOOKUP($O3608,margin_ranges!$A$5:$C$10,2,FALSE),IF($Q3608*100&lt;=VLOOKUP($O3608,margin_ranges!$A$5:$C$10,3,FALSE)+10,"IN RANGE","ABOVE RANGE"),"BELOW RANGE")</f>
        <v>IN RANGE</v>
      </c>
      <c r="S3608">
        <f>MIN(VLOOKUP($O3608,margin_ranges!$A$5:$D$10,4,FALSE),$P3608*100)</f>
        <v>29.75</v>
      </c>
      <c r="T3608" s="29">
        <f>(1-$S3608/100)/(1-$F3608)-1</f>
        <v>3.3088235294117752E-2</v>
      </c>
      <c r="U3608" s="19" t="str">
        <f>IF(ABS(IFERROR(T3608,0))&gt;0.05,INDEX(margin_ranges!$C$13:$C$16,MATCH($F3608*100,margin_ranges!$B$13:$B$16,1)),"")</f>
        <v/>
      </c>
      <c r="V3608" t="e">
        <f>MIN(VLOOKUP($U3608,margin_ranges!$A$5:$D$10,4,FALSE),$P3608*100)</f>
        <v>#N/A</v>
      </c>
      <c r="Y3608" s="29" t="e">
        <f t="shared" si="56"/>
        <v>#N/A</v>
      </c>
    </row>
    <row r="3609" spans="1:25" x14ac:dyDescent="0.3">
      <c r="A3609" s="8" t="s">
        <v>17</v>
      </c>
      <c r="B3609" s="8" t="s">
        <v>6379</v>
      </c>
      <c r="C3609" s="8" t="s">
        <v>6380</v>
      </c>
      <c r="D3609" s="8" t="s">
        <v>6389</v>
      </c>
      <c r="E3609" s="8" t="s">
        <v>6390</v>
      </c>
      <c r="F3609" s="24">
        <v>0.36144431683445999</v>
      </c>
      <c r="G3609" s="24">
        <v>1</v>
      </c>
      <c r="H3609" s="25">
        <v>507.54610000000002</v>
      </c>
      <c r="I3609" s="25">
        <v>50.044899999999998</v>
      </c>
      <c r="J3609" s="15">
        <v>1763</v>
      </c>
      <c r="K3609" s="15">
        <v>623</v>
      </c>
      <c r="L3609" s="13">
        <v>9.8599999999999993E-2</v>
      </c>
      <c r="M3609" s="7">
        <v>1.1745255999999999</v>
      </c>
      <c r="N3609" s="26">
        <v>0.75</v>
      </c>
      <c r="O3609" s="27" t="s">
        <v>479</v>
      </c>
      <c r="P3609" s="8">
        <v>0.3614443168</v>
      </c>
      <c r="Q3609" s="24">
        <v>0.4</v>
      </c>
      <c r="R3609" t="str">
        <f>IF($Q3609*100&gt;=VLOOKUP($O3609,margin_ranges!$A$5:$C$10,2,FALSE),IF($Q3609*100&lt;=VLOOKUP($O3609,margin_ranges!$A$5:$C$10,3,FALSE)+10,"IN RANGE","ABOVE RANGE"),"BELOW RANGE")</f>
        <v>IN RANGE</v>
      </c>
      <c r="S3609">
        <f>MIN(VLOOKUP($O3609,margin_ranges!$A$5:$D$10,4,FALSE),$P3609*100)</f>
        <v>36.144431679999997</v>
      </c>
      <c r="T3609" s="29">
        <f>(1-$S3609/100)/(1-$F3609)-1</f>
        <v>5.3965720780979609E-11</v>
      </c>
      <c r="U3609" s="19" t="str">
        <f>IF(ABS(IFERROR(T3609,0))&gt;0.05,INDEX(margin_ranges!$C$13:$C$16,MATCH($F3609*100,margin_ranges!$B$13:$B$16,1)),"")</f>
        <v/>
      </c>
      <c r="V3609" t="e">
        <f>MIN(VLOOKUP($U3609,margin_ranges!$A$5:$D$10,4,FALSE),$P3609*100)</f>
        <v>#N/A</v>
      </c>
      <c r="Y3609" s="29" t="e">
        <f t="shared" si="56"/>
        <v>#N/A</v>
      </c>
    </row>
    <row r="3610" spans="1:25" x14ac:dyDescent="0.3">
      <c r="A3610" s="8" t="s">
        <v>17</v>
      </c>
      <c r="B3610" s="8" t="s">
        <v>6379</v>
      </c>
      <c r="C3610" s="8" t="s">
        <v>6380</v>
      </c>
      <c r="D3610" s="8" t="s">
        <v>6391</v>
      </c>
      <c r="E3610" s="8" t="s">
        <v>6392</v>
      </c>
      <c r="F3610" s="24">
        <v>0.3611605203705</v>
      </c>
      <c r="G3610" s="24">
        <v>0</v>
      </c>
      <c r="H3610" s="25">
        <v>47.331899999999997</v>
      </c>
      <c r="I3610" s="25">
        <v>7.5217000000000001</v>
      </c>
      <c r="J3610" s="15">
        <v>265</v>
      </c>
      <c r="K3610" s="15">
        <v>96</v>
      </c>
      <c r="L3610" s="13">
        <v>0.15890000000000001</v>
      </c>
      <c r="M3610" s="7">
        <v>1.1740038399999999</v>
      </c>
      <c r="N3610" s="26">
        <v>0.75</v>
      </c>
      <c r="O3610" s="27" t="s">
        <v>479</v>
      </c>
      <c r="P3610" s="8">
        <v>0.36116052040000002</v>
      </c>
      <c r="Q3610" s="24">
        <v>0.4</v>
      </c>
      <c r="R3610" t="str">
        <f>IF($Q3610*100&gt;=VLOOKUP($O3610,margin_ranges!$A$5:$C$10,2,FALSE),IF($Q3610*100&lt;=VLOOKUP($O3610,margin_ranges!$A$5:$C$10,3,FALSE)+10,"IN RANGE","ABOVE RANGE"),"BELOW RANGE")</f>
        <v>IN RANGE</v>
      </c>
      <c r="S3610">
        <f>MIN(VLOOKUP($O3610,margin_ranges!$A$5:$D$10,4,FALSE),$P3610*100)</f>
        <v>36.11605204</v>
      </c>
      <c r="T3610" s="29">
        <f>(1-$S3610/100)/(1-$F3610)-1</f>
        <v>-4.6177617285536599E-11</v>
      </c>
      <c r="U3610" s="19" t="str">
        <f>IF(ABS(IFERROR(T3610,0))&gt;0.05,INDEX(margin_ranges!$C$13:$C$16,MATCH($F3610*100,margin_ranges!$B$13:$B$16,1)),"")</f>
        <v/>
      </c>
      <c r="V3610" t="e">
        <f>MIN(VLOOKUP($U3610,margin_ranges!$A$5:$D$10,4,FALSE),$P3610*100)</f>
        <v>#N/A</v>
      </c>
      <c r="Y3610" s="29" t="e">
        <f t="shared" si="56"/>
        <v>#N/A</v>
      </c>
    </row>
    <row r="3611" spans="1:25" x14ac:dyDescent="0.3">
      <c r="A3611" s="8" t="s">
        <v>17</v>
      </c>
      <c r="B3611" s="8" t="s">
        <v>6379</v>
      </c>
      <c r="C3611" s="8" t="s">
        <v>6380</v>
      </c>
      <c r="D3611" s="8" t="s">
        <v>6385</v>
      </c>
      <c r="E3611" s="8" t="s">
        <v>6386</v>
      </c>
      <c r="F3611" s="24">
        <v>0.28999999999999998</v>
      </c>
      <c r="G3611" s="24">
        <v>1</v>
      </c>
      <c r="H3611" s="25">
        <v>97.2166</v>
      </c>
      <c r="I3611" s="25">
        <v>8.4689999999999994</v>
      </c>
      <c r="J3611" s="15">
        <v>217</v>
      </c>
      <c r="K3611" s="15">
        <v>54</v>
      </c>
      <c r="L3611" s="13">
        <v>8.7099999999999997E-2</v>
      </c>
      <c r="M3611" s="7">
        <v>0.85415043000000002</v>
      </c>
      <c r="N3611" s="26">
        <v>0.5</v>
      </c>
      <c r="O3611" s="27" t="s">
        <v>22</v>
      </c>
      <c r="P3611" s="8">
        <v>0.41462301969999998</v>
      </c>
      <c r="Q3611" s="24">
        <v>0.28999999999999998</v>
      </c>
      <c r="R3611" t="str">
        <f>IF($Q3611*100&gt;=VLOOKUP($O3611,margin_ranges!$A$5:$C$10,2,FALSE),IF($Q3611*100&lt;=VLOOKUP($O3611,margin_ranges!$A$5:$C$10,3,FALSE)+10,"IN RANGE","ABOVE RANGE"),"BELOW RANGE")</f>
        <v>IN RANGE</v>
      </c>
      <c r="S3611">
        <f>MIN(VLOOKUP($O3611,margin_ranges!$A$5:$D$10,4,FALSE),$P3611*100)</f>
        <v>29.75</v>
      </c>
      <c r="T3611" s="29">
        <f>(1-$S3611/100)/(1-$F3611)-1</f>
        <v>-1.0563380281690127E-2</v>
      </c>
      <c r="U3611" s="19" t="str">
        <f>IF(ABS(IFERROR(T3611,0))&gt;0.05,INDEX(margin_ranges!$C$13:$C$16,MATCH($F3611*100,margin_ranges!$B$13:$B$16,1)),"")</f>
        <v/>
      </c>
      <c r="V3611" t="e">
        <f>MIN(VLOOKUP($U3611,margin_ranges!$A$5:$D$10,4,FALSE),$P3611*100)</f>
        <v>#N/A</v>
      </c>
      <c r="Y3611" s="29" t="e">
        <f t="shared" si="56"/>
        <v>#N/A</v>
      </c>
    </row>
    <row r="3612" spans="1:25" x14ac:dyDescent="0.3">
      <c r="A3612" s="8" t="s">
        <v>17</v>
      </c>
      <c r="B3612" s="8" t="s">
        <v>6379</v>
      </c>
      <c r="C3612" s="8" t="s">
        <v>6380</v>
      </c>
      <c r="D3612" s="8" t="s">
        <v>6387</v>
      </c>
      <c r="E3612" s="8" t="s">
        <v>6388</v>
      </c>
      <c r="F3612" s="24">
        <v>0.28999999999999998</v>
      </c>
      <c r="G3612" s="24">
        <v>1</v>
      </c>
      <c r="H3612" s="25">
        <v>160.50280000000001</v>
      </c>
      <c r="I3612" s="25">
        <v>12.7544</v>
      </c>
      <c r="J3612" s="15">
        <v>562</v>
      </c>
      <c r="K3612" s="15">
        <v>140</v>
      </c>
      <c r="L3612" s="13">
        <v>7.9500000000000001E-2</v>
      </c>
      <c r="M3612" s="7">
        <v>1.4687686600000001</v>
      </c>
      <c r="N3612" s="26">
        <v>1</v>
      </c>
      <c r="O3612" s="27" t="s">
        <v>22</v>
      </c>
      <c r="P3612" s="8">
        <v>0.31915758420000001</v>
      </c>
      <c r="Q3612" s="24">
        <v>0.28999999999999998</v>
      </c>
      <c r="R3612" t="str">
        <f>IF($Q3612*100&gt;=VLOOKUP($O3612,margin_ranges!$A$5:$C$10,2,FALSE),IF($Q3612*100&lt;=VLOOKUP($O3612,margin_ranges!$A$5:$C$10,3,FALSE)+10,"IN RANGE","ABOVE RANGE"),"BELOW RANGE")</f>
        <v>IN RANGE</v>
      </c>
      <c r="S3612">
        <f>MIN(VLOOKUP($O3612,margin_ranges!$A$5:$D$10,4,FALSE),$P3612*100)</f>
        <v>29.75</v>
      </c>
      <c r="T3612" s="29">
        <f>(1-$S3612/100)/(1-$F3612)-1</f>
        <v>-1.0563380281690127E-2</v>
      </c>
      <c r="U3612" s="19" t="str">
        <f>IF(ABS(IFERROR(T3612,0))&gt;0.05,INDEX(margin_ranges!$C$13:$C$16,MATCH($F3612*100,margin_ranges!$B$13:$B$16,1)),"")</f>
        <v/>
      </c>
      <c r="V3612" t="e">
        <f>MIN(VLOOKUP($U3612,margin_ranges!$A$5:$D$10,4,FALSE),$P3612*100)</f>
        <v>#N/A</v>
      </c>
      <c r="Y3612" s="29" t="e">
        <f t="shared" si="56"/>
        <v>#N/A</v>
      </c>
    </row>
    <row r="3613" spans="1:25" x14ac:dyDescent="0.3">
      <c r="A3613" s="8" t="s">
        <v>17</v>
      </c>
      <c r="B3613" s="8" t="s">
        <v>6379</v>
      </c>
      <c r="C3613" s="8" t="s">
        <v>6380</v>
      </c>
      <c r="D3613" s="8" t="s">
        <v>6395</v>
      </c>
      <c r="E3613" s="8" t="s">
        <v>6396</v>
      </c>
      <c r="F3613" s="24">
        <v>0.28999999999999998</v>
      </c>
      <c r="G3613" s="24">
        <v>0</v>
      </c>
      <c r="H3613" s="25">
        <v>111.2666</v>
      </c>
      <c r="I3613" s="25">
        <v>6.6681999999999997</v>
      </c>
      <c r="J3613" s="15">
        <v>294</v>
      </c>
      <c r="K3613" s="15">
        <v>74</v>
      </c>
      <c r="L3613" s="13">
        <v>5.9900000000000002E-2</v>
      </c>
      <c r="M3613" s="7">
        <v>1.4704172200000001</v>
      </c>
      <c r="N3613" s="26">
        <v>1</v>
      </c>
      <c r="O3613" s="27" t="s">
        <v>22</v>
      </c>
      <c r="P3613" s="8">
        <v>0.31992091540000001</v>
      </c>
      <c r="Q3613" s="24">
        <v>0.28999999999999998</v>
      </c>
      <c r="R3613" t="str">
        <f>IF($Q3613*100&gt;=VLOOKUP($O3613,margin_ranges!$A$5:$C$10,2,FALSE),IF($Q3613*100&lt;=VLOOKUP($O3613,margin_ranges!$A$5:$C$10,3,FALSE)+10,"IN RANGE","ABOVE RANGE"),"BELOW RANGE")</f>
        <v>IN RANGE</v>
      </c>
      <c r="S3613">
        <f>MIN(VLOOKUP($O3613,margin_ranges!$A$5:$D$10,4,FALSE),$P3613*100)</f>
        <v>29.75</v>
      </c>
      <c r="T3613" s="29">
        <f>(1-$S3613/100)/(1-$F3613)-1</f>
        <v>-1.0563380281690127E-2</v>
      </c>
      <c r="U3613" s="19" t="str">
        <f>IF(ABS(IFERROR(T3613,0))&gt;0.05,INDEX(margin_ranges!$C$13:$C$16,MATCH($F3613*100,margin_ranges!$B$13:$B$16,1)),"")</f>
        <v/>
      </c>
      <c r="V3613" t="e">
        <f>MIN(VLOOKUP($U3613,margin_ranges!$A$5:$D$10,4,FALSE),$P3613*100)</f>
        <v>#N/A</v>
      </c>
      <c r="Y3613" s="29" t="e">
        <f t="shared" si="56"/>
        <v>#N/A</v>
      </c>
    </row>
    <row r="3614" spans="1:25" x14ac:dyDescent="0.3">
      <c r="A3614" s="8" t="s">
        <v>17</v>
      </c>
      <c r="B3614" s="8" t="s">
        <v>6379</v>
      </c>
      <c r="C3614" s="8" t="s">
        <v>6380</v>
      </c>
      <c r="D3614" s="8" t="s">
        <v>6383</v>
      </c>
      <c r="E3614" s="8" t="s">
        <v>6384</v>
      </c>
      <c r="F3614" s="24">
        <v>0.3</v>
      </c>
      <c r="G3614" s="24">
        <v>0</v>
      </c>
      <c r="H3614" s="25">
        <v>47.088000000000001</v>
      </c>
      <c r="I3614" s="25">
        <v>7.2275999999999998</v>
      </c>
      <c r="J3614" s="15">
        <v>245</v>
      </c>
      <c r="K3614" s="15">
        <v>67</v>
      </c>
      <c r="L3614" s="13">
        <v>0.1535</v>
      </c>
      <c r="M3614" s="7">
        <v>1.13070553</v>
      </c>
      <c r="N3614" s="26">
        <v>0.75</v>
      </c>
      <c r="O3614" s="27" t="s">
        <v>162</v>
      </c>
      <c r="P3614" s="8">
        <v>0.33669732470000002</v>
      </c>
      <c r="Q3614" s="24">
        <v>0.3</v>
      </c>
      <c r="R3614" t="str">
        <f>IF($Q3614*100&gt;=VLOOKUP($O3614,margin_ranges!$A$5:$C$10,2,FALSE),IF($Q3614*100&lt;=VLOOKUP($O3614,margin_ranges!$A$5:$C$10,3,FALSE)+10,"IN RANGE","ABOVE RANGE"),"BELOW RANGE")</f>
        <v>IN RANGE</v>
      </c>
      <c r="S3614">
        <f>MIN(VLOOKUP($O3614,margin_ranges!$A$5:$D$10,4,FALSE),$P3614*100)</f>
        <v>33.66973247</v>
      </c>
      <c r="T3614" s="29">
        <f>(1-$S3614/100)/(1-$F3614)-1</f>
        <v>-5.2424749571428508E-2</v>
      </c>
      <c r="U3614" s="19" t="str">
        <f>IF(ABS(IFERROR(T3614,0))&gt;0.05,INDEX(margin_ranges!$C$13:$C$16,MATCH($F3614*100,margin_ranges!$B$13:$B$16,1)),"")</f>
        <v>Balanced (Type B)</v>
      </c>
      <c r="V3614">
        <f>MIN(VLOOKUP($U3614,margin_ranges!$A$5:$D$10,4,FALSE),$P3614*100)</f>
        <v>29.75</v>
      </c>
      <c r="Y3614" s="29">
        <f t="shared" si="56"/>
        <v>3.5714285714285587E-3</v>
      </c>
    </row>
    <row r="3615" spans="1:25" x14ac:dyDescent="0.3">
      <c r="A3615" s="8" t="s">
        <v>35</v>
      </c>
      <c r="B3615" s="8" t="s">
        <v>6403</v>
      </c>
      <c r="C3615" s="8" t="s">
        <v>34</v>
      </c>
      <c r="D3615" s="8" t="s">
        <v>34</v>
      </c>
      <c r="E3615" s="8"/>
      <c r="F3615" s="24">
        <v>0.26271458985740098</v>
      </c>
      <c r="G3615" s="24">
        <v>0.19070323</v>
      </c>
      <c r="H3615" s="25">
        <v>607.81790000000001</v>
      </c>
      <c r="I3615" s="25">
        <v>159.71700000000001</v>
      </c>
      <c r="J3615" s="15">
        <v>4303</v>
      </c>
      <c r="K3615" s="15">
        <v>1026</v>
      </c>
      <c r="L3615" s="13">
        <v>0.26279999999999998</v>
      </c>
      <c r="M3615" s="7">
        <v>0.89805146000000002</v>
      </c>
      <c r="N3615" s="26">
        <v>0.44173800000000002</v>
      </c>
      <c r="O3615" s="27"/>
      <c r="P3615" s="8">
        <v>0.50811504949999997</v>
      </c>
      <c r="Q3615" s="24">
        <v>0.26269999999999999</v>
      </c>
      <c r="R3615" t="e">
        <f>IF($Q3615*100&gt;=VLOOKUP($O3615,margin_ranges!$A$5:$C$10,2,FALSE),IF($Q3615*100&lt;=VLOOKUP($O3615,margin_ranges!$A$5:$C$10,3,FALSE)+10,"IN RANGE","ABOVE RANGE"),"BELOW RANGE")</f>
        <v>#N/A</v>
      </c>
      <c r="S3615" t="e">
        <f>MIN(VLOOKUP($O3615,margin_ranges!$A$5:$D$10,4,FALSE),$P3615*100)</f>
        <v>#N/A</v>
      </c>
      <c r="T3615" s="29" t="e">
        <f>(1-$S3615/100)/(1-$F3615)-1</f>
        <v>#N/A</v>
      </c>
      <c r="U3615" s="19" t="str">
        <f>IF(ABS(IFERROR(T3615,0))&gt;0.05,INDEX(margin_ranges!$C$13:$C$16,MATCH($F3615*100,margin_ranges!$B$13:$B$16,1)),"")</f>
        <v/>
      </c>
      <c r="V3615" t="e">
        <f>MIN(VLOOKUP($U3615,margin_ranges!$A$5:$D$10,4,FALSE),$P3615*100)</f>
        <v>#N/A</v>
      </c>
      <c r="Y3615" s="29" t="e">
        <f t="shared" si="56"/>
        <v>#N/A</v>
      </c>
    </row>
    <row r="3616" spans="1:25" x14ac:dyDescent="0.3">
      <c r="A3616" s="8" t="s">
        <v>33</v>
      </c>
      <c r="B3616" s="8" t="s">
        <v>6403</v>
      </c>
      <c r="C3616" s="8" t="s">
        <v>6404</v>
      </c>
      <c r="D3616" s="8" t="s">
        <v>34</v>
      </c>
      <c r="E3616" s="8"/>
      <c r="F3616" s="24">
        <v>0.26271458985740098</v>
      </c>
      <c r="G3616" s="24">
        <v>0.19070323</v>
      </c>
      <c r="H3616" s="25">
        <v>607.81790000000001</v>
      </c>
      <c r="I3616" s="25">
        <v>159.71700000000001</v>
      </c>
      <c r="J3616" s="15">
        <v>4303</v>
      </c>
      <c r="K3616" s="15">
        <v>1026</v>
      </c>
      <c r="L3616" s="13">
        <v>0.26279999999999998</v>
      </c>
      <c r="M3616" s="7">
        <v>0.89805146000000002</v>
      </c>
      <c r="N3616" s="26">
        <v>0.44173800000000002</v>
      </c>
      <c r="O3616" s="27"/>
      <c r="P3616" s="8">
        <v>0.50811504949999997</v>
      </c>
      <c r="Q3616" s="24">
        <v>0.26269999999999999</v>
      </c>
      <c r="R3616" t="e">
        <f>IF($Q3616*100&gt;=VLOOKUP($O3616,margin_ranges!$A$5:$C$10,2,FALSE),IF($Q3616*100&lt;=VLOOKUP($O3616,margin_ranges!$A$5:$C$10,3,FALSE)+10,"IN RANGE","ABOVE RANGE"),"BELOW RANGE")</f>
        <v>#N/A</v>
      </c>
      <c r="S3616" t="e">
        <f>MIN(VLOOKUP($O3616,margin_ranges!$A$5:$D$10,4,FALSE),$P3616*100)</f>
        <v>#N/A</v>
      </c>
      <c r="T3616" s="29" t="e">
        <f>(1-$S3616/100)/(1-$F3616)-1</f>
        <v>#N/A</v>
      </c>
      <c r="U3616" s="19" t="str">
        <f>IF(ABS(IFERROR(T3616,0))&gt;0.05,INDEX(margin_ranges!$C$13:$C$16,MATCH($F3616*100,margin_ranges!$B$13:$B$16,1)),"")</f>
        <v/>
      </c>
      <c r="V3616" t="e">
        <f>MIN(VLOOKUP($U3616,margin_ranges!$A$5:$D$10,4,FALSE),$P3616*100)</f>
        <v>#N/A</v>
      </c>
      <c r="Y3616" s="29" t="e">
        <f t="shared" si="56"/>
        <v>#N/A</v>
      </c>
    </row>
    <row r="3617" spans="1:25" x14ac:dyDescent="0.3">
      <c r="A3617" s="8" t="s">
        <v>17</v>
      </c>
      <c r="B3617" s="8" t="s">
        <v>6403</v>
      </c>
      <c r="C3617" s="8" t="s">
        <v>6404</v>
      </c>
      <c r="D3617" s="8" t="s">
        <v>6405</v>
      </c>
      <c r="E3617" s="8" t="s">
        <v>6406</v>
      </c>
      <c r="F3617" s="24">
        <v>0.33999999999999903</v>
      </c>
      <c r="G3617" s="24">
        <v>0</v>
      </c>
      <c r="H3617" s="25">
        <v>142.57570000000001</v>
      </c>
      <c r="I3617" s="25">
        <v>40.694800000000001</v>
      </c>
      <c r="J3617" s="15">
        <v>1171</v>
      </c>
      <c r="K3617" s="15">
        <v>351</v>
      </c>
      <c r="L3617" s="13">
        <v>0.28539999999999999</v>
      </c>
      <c r="M3617" s="7">
        <v>0.95886521000000002</v>
      </c>
      <c r="N3617" s="26">
        <v>0.3</v>
      </c>
      <c r="O3617" s="27" t="s">
        <v>22</v>
      </c>
      <c r="P3617" s="8">
        <v>0.68713016530000004</v>
      </c>
      <c r="Q3617" s="24">
        <v>0.34</v>
      </c>
      <c r="R3617" t="str">
        <f>IF($Q3617*100&gt;=VLOOKUP($O3617,margin_ranges!$A$5:$C$10,2,FALSE),IF($Q3617*100&lt;=VLOOKUP($O3617,margin_ranges!$A$5:$C$10,3,FALSE)+10,"IN RANGE","ABOVE RANGE"),"BELOW RANGE")</f>
        <v>IN RANGE</v>
      </c>
      <c r="S3617">
        <f>MIN(VLOOKUP($O3617,margin_ranges!$A$5:$D$10,4,FALSE),$P3617*100)</f>
        <v>29.75</v>
      </c>
      <c r="T3617" s="29">
        <f>(1-$S3617/100)/(1-$F3617)-1</f>
        <v>6.4393939393937671E-2</v>
      </c>
      <c r="U3617" s="19" t="str">
        <f>IF(ABS(IFERROR(T3617,0))&gt;0.05,INDEX(margin_ranges!$C$13:$C$16,MATCH($F3617*100,margin_ranges!$B$13:$B$16,1)),"")</f>
        <v>Balanced (Type B)</v>
      </c>
      <c r="V3617">
        <f>MIN(VLOOKUP($U3617,margin_ranges!$A$5:$D$10,4,FALSE),$P3617*100)</f>
        <v>29.75</v>
      </c>
      <c r="Y3617" s="29">
        <f t="shared" si="56"/>
        <v>6.4393939393937671E-2</v>
      </c>
    </row>
    <row r="3618" spans="1:25" x14ac:dyDescent="0.3">
      <c r="A3618" s="8" t="s">
        <v>17</v>
      </c>
      <c r="B3618" s="8" t="s">
        <v>6403</v>
      </c>
      <c r="C3618" s="8" t="s">
        <v>6404</v>
      </c>
      <c r="D3618" s="8" t="s">
        <v>6409</v>
      </c>
      <c r="E3618" s="8" t="s">
        <v>6410</v>
      </c>
      <c r="F3618" s="24">
        <v>0.28999999999999998</v>
      </c>
      <c r="G3618" s="24">
        <v>0</v>
      </c>
      <c r="H3618" s="25">
        <v>106.2744</v>
      </c>
      <c r="I3618" s="25">
        <v>14.2462</v>
      </c>
      <c r="J3618" s="15">
        <v>613</v>
      </c>
      <c r="K3618" s="15">
        <v>153</v>
      </c>
      <c r="L3618" s="13">
        <v>0.1341</v>
      </c>
      <c r="M3618" s="7">
        <v>1.4348172699999999</v>
      </c>
      <c r="N3618" s="26">
        <v>1</v>
      </c>
      <c r="O3618" s="27" t="s">
        <v>22</v>
      </c>
      <c r="P3618" s="8">
        <v>0.30304713979999998</v>
      </c>
      <c r="Q3618" s="24">
        <v>0.28999999999999998</v>
      </c>
      <c r="R3618" t="str">
        <f>IF($Q3618*100&gt;=VLOOKUP($O3618,margin_ranges!$A$5:$C$10,2,FALSE),IF($Q3618*100&lt;=VLOOKUP($O3618,margin_ranges!$A$5:$C$10,3,FALSE)+10,"IN RANGE","ABOVE RANGE"),"BELOW RANGE")</f>
        <v>IN RANGE</v>
      </c>
      <c r="S3618">
        <f>MIN(VLOOKUP($O3618,margin_ranges!$A$5:$D$10,4,FALSE),$P3618*100)</f>
        <v>29.75</v>
      </c>
      <c r="T3618" s="29">
        <f>(1-$S3618/100)/(1-$F3618)-1</f>
        <v>-1.0563380281690127E-2</v>
      </c>
      <c r="U3618" s="19" t="str">
        <f>IF(ABS(IFERROR(T3618,0))&gt;0.05,INDEX(margin_ranges!$C$13:$C$16,MATCH($F3618*100,margin_ranges!$B$13:$B$16,1)),"")</f>
        <v/>
      </c>
      <c r="V3618" t="e">
        <f>MIN(VLOOKUP($U3618,margin_ranges!$A$5:$D$10,4,FALSE),$P3618*100)</f>
        <v>#N/A</v>
      </c>
      <c r="Y3618" s="29" t="e">
        <f t="shared" si="56"/>
        <v>#N/A</v>
      </c>
    </row>
    <row r="3619" spans="1:25" x14ac:dyDescent="0.3">
      <c r="A3619" s="8" t="s">
        <v>17</v>
      </c>
      <c r="B3619" s="8" t="s">
        <v>6403</v>
      </c>
      <c r="C3619" s="8" t="s">
        <v>6404</v>
      </c>
      <c r="D3619" s="8" t="s">
        <v>6411</v>
      </c>
      <c r="E3619" s="8" t="s">
        <v>6412</v>
      </c>
      <c r="F3619" s="24">
        <v>0.28999999999999998</v>
      </c>
      <c r="G3619" s="24">
        <v>1</v>
      </c>
      <c r="H3619" s="25">
        <v>149.75909999999999</v>
      </c>
      <c r="I3619" s="25">
        <v>18.093599999999999</v>
      </c>
      <c r="J3619" s="15">
        <v>821</v>
      </c>
      <c r="K3619" s="15">
        <v>205</v>
      </c>
      <c r="L3619" s="13">
        <v>0.1208</v>
      </c>
      <c r="M3619" s="7">
        <v>1.5117653799999999</v>
      </c>
      <c r="N3619" s="26">
        <v>1</v>
      </c>
      <c r="O3619" s="27" t="s">
        <v>22</v>
      </c>
      <c r="P3619" s="8">
        <v>0.33852169539999999</v>
      </c>
      <c r="Q3619" s="24">
        <v>0.28999999999999998</v>
      </c>
      <c r="R3619" t="str">
        <f>IF($Q3619*100&gt;=VLOOKUP($O3619,margin_ranges!$A$5:$C$10,2,FALSE),IF($Q3619*100&lt;=VLOOKUP($O3619,margin_ranges!$A$5:$C$10,3,FALSE)+10,"IN RANGE","ABOVE RANGE"),"BELOW RANGE")</f>
        <v>IN RANGE</v>
      </c>
      <c r="S3619">
        <f>MIN(VLOOKUP($O3619,margin_ranges!$A$5:$D$10,4,FALSE),$P3619*100)</f>
        <v>29.75</v>
      </c>
      <c r="T3619" s="29">
        <f>(1-$S3619/100)/(1-$F3619)-1</f>
        <v>-1.0563380281690127E-2</v>
      </c>
      <c r="U3619" s="19" t="str">
        <f>IF(ABS(IFERROR(T3619,0))&gt;0.05,INDEX(margin_ranges!$C$13:$C$16,MATCH($F3619*100,margin_ranges!$B$13:$B$16,1)),"")</f>
        <v/>
      </c>
      <c r="V3619" t="e">
        <f>MIN(VLOOKUP($U3619,margin_ranges!$A$5:$D$10,4,FALSE),$P3619*100)</f>
        <v>#N/A</v>
      </c>
      <c r="Y3619" s="29" t="e">
        <f t="shared" si="56"/>
        <v>#N/A</v>
      </c>
    </row>
    <row r="3620" spans="1:25" x14ac:dyDescent="0.3">
      <c r="A3620" s="8" t="s">
        <v>17</v>
      </c>
      <c r="B3620" s="8" t="s">
        <v>6403</v>
      </c>
      <c r="C3620" s="8" t="s">
        <v>6404</v>
      </c>
      <c r="D3620" s="28" t="s">
        <v>6407</v>
      </c>
      <c r="E3620" s="8" t="s">
        <v>6408</v>
      </c>
      <c r="F3620" s="24">
        <v>0.19999999999999901</v>
      </c>
      <c r="G3620" s="24">
        <v>0</v>
      </c>
      <c r="H3620" s="25">
        <v>146.21979999999999</v>
      </c>
      <c r="I3620" s="25">
        <v>59.765799999999999</v>
      </c>
      <c r="J3620" s="15">
        <v>1237</v>
      </c>
      <c r="K3620" s="15">
        <v>247</v>
      </c>
      <c r="L3620" s="13">
        <v>0.40870000000000001</v>
      </c>
      <c r="M3620" s="7">
        <v>0.69002403000000001</v>
      </c>
      <c r="N3620" s="26">
        <v>0.3</v>
      </c>
      <c r="O3620" s="27" t="s">
        <v>92</v>
      </c>
      <c r="P3620" s="8">
        <v>0.56523253529999995</v>
      </c>
      <c r="Q3620" s="24">
        <v>0.2</v>
      </c>
      <c r="R3620" t="str">
        <f>IF($Q3620*100&gt;=VLOOKUP($O3620,margin_ranges!$A$5:$C$10,2,FALSE),IF($Q3620*100&lt;=VLOOKUP($O3620,margin_ranges!$A$5:$C$10,3,FALSE)+10,"IN RANGE","ABOVE RANGE"),"BELOW RANGE")</f>
        <v>IN RANGE</v>
      </c>
      <c r="S3620">
        <f>MIN(VLOOKUP($O3620,margin_ranges!$A$5:$D$10,4,FALSE),$P3620*100)</f>
        <v>29.75</v>
      </c>
      <c r="T3620" s="29">
        <f>(1-$S3620/100)/(1-$F3620)-1</f>
        <v>-0.12187500000000095</v>
      </c>
      <c r="U3620" s="19" t="str">
        <f>IF(ABS(IFERROR(T3620,0))&gt;0.05,INDEX(margin_ranges!$C$13:$C$16,MATCH($F3620*100,margin_ranges!$B$13:$B$16,1)),"")</f>
        <v>Maximize Fill (Type A+)</v>
      </c>
      <c r="V3620">
        <f>MIN(VLOOKUP($U3620,margin_ranges!$A$5:$D$10,4,FALSE),$P3620*100)</f>
        <v>19.75</v>
      </c>
      <c r="Y3620" s="29">
        <f t="shared" si="56"/>
        <v>3.1249999999987121E-3</v>
      </c>
    </row>
    <row r="3621" spans="1:25" x14ac:dyDescent="0.3">
      <c r="A3621" s="8" t="s">
        <v>17</v>
      </c>
      <c r="B3621" s="8" t="s">
        <v>6403</v>
      </c>
      <c r="C3621" s="8" t="s">
        <v>6404</v>
      </c>
      <c r="D3621" s="8" t="s">
        <v>6413</v>
      </c>
      <c r="E3621" s="8" t="s">
        <v>6414</v>
      </c>
      <c r="F3621" s="24">
        <v>0.15</v>
      </c>
      <c r="G3621" s="24">
        <v>0</v>
      </c>
      <c r="H3621" s="25">
        <v>62.988799999999998</v>
      </c>
      <c r="I3621" s="25">
        <v>26.916599999999999</v>
      </c>
      <c r="J3621" s="15">
        <v>461</v>
      </c>
      <c r="K3621" s="15">
        <v>69</v>
      </c>
      <c r="L3621" s="13">
        <v>0.42730000000000001</v>
      </c>
      <c r="M3621" s="7">
        <v>0.57137238999999995</v>
      </c>
      <c r="N3621" s="26">
        <v>0.3</v>
      </c>
      <c r="O3621" s="27" t="s">
        <v>92</v>
      </c>
      <c r="P3621" s="8">
        <v>0.47494837709999999</v>
      </c>
      <c r="Q3621" s="24">
        <v>0.15</v>
      </c>
      <c r="R3621" t="str">
        <f>IF($Q3621*100&gt;=VLOOKUP($O3621,margin_ranges!$A$5:$C$10,2,FALSE),IF($Q3621*100&lt;=VLOOKUP($O3621,margin_ranges!$A$5:$C$10,3,FALSE)+10,"IN RANGE","ABOVE RANGE"),"BELOW RANGE")</f>
        <v>BELOW RANGE</v>
      </c>
      <c r="S3621">
        <f>MIN(VLOOKUP($O3621,margin_ranges!$A$5:$D$10,4,FALSE),$P3621*100)</f>
        <v>29.75</v>
      </c>
      <c r="T3621" s="29">
        <f>(1-$S3621/100)/(1-$F3621)-1</f>
        <v>-0.17352941176470582</v>
      </c>
      <c r="U3621" s="19" t="str">
        <f>IF(ABS(IFERROR(T3621,0))&gt;0.05,INDEX(margin_ranges!$C$13:$C$16,MATCH($F3621*100,margin_ranges!$B$13:$B$16,1)),"")</f>
        <v>Maximize Fill (Type A+)</v>
      </c>
      <c r="V3621">
        <f>MIN(VLOOKUP($U3621,margin_ranges!$A$5:$D$10,4,FALSE),$P3621*100)</f>
        <v>19.75</v>
      </c>
      <c r="Y3621" s="29">
        <f t="shared" si="56"/>
        <v>-5.5882352941176494E-2</v>
      </c>
    </row>
    <row r="3622" spans="1:25" x14ac:dyDescent="0.3">
      <c r="A3622" s="8" t="s">
        <v>35</v>
      </c>
      <c r="B3622" s="8" t="s">
        <v>6415</v>
      </c>
      <c r="C3622" s="8" t="s">
        <v>34</v>
      </c>
      <c r="D3622" s="8" t="s">
        <v>34</v>
      </c>
      <c r="E3622" s="8"/>
      <c r="F3622" s="24">
        <v>0.249999999999999</v>
      </c>
      <c r="G3622" s="24">
        <v>1</v>
      </c>
      <c r="H3622" s="25">
        <v>174.81780000000001</v>
      </c>
      <c r="I3622" s="25">
        <v>27.0608</v>
      </c>
      <c r="J3622" s="15">
        <v>384</v>
      </c>
      <c r="K3622" s="15">
        <v>82</v>
      </c>
      <c r="L3622" s="13">
        <v>0.15479999999999999</v>
      </c>
      <c r="M3622" s="7">
        <v>0.47321718000000002</v>
      </c>
      <c r="N3622" s="26">
        <v>0.35167700000000002</v>
      </c>
      <c r="O3622" s="27"/>
      <c r="P3622" s="8">
        <v>0.25683804710000002</v>
      </c>
      <c r="Q3622" s="24">
        <v>0.25</v>
      </c>
      <c r="R3622" t="e">
        <f>IF($Q3622*100&gt;=VLOOKUP($O3622,margin_ranges!$A$5:$C$10,2,FALSE),IF($Q3622*100&lt;=VLOOKUP($O3622,margin_ranges!$A$5:$C$10,3,FALSE)+10,"IN RANGE","ABOVE RANGE"),"BELOW RANGE")</f>
        <v>#N/A</v>
      </c>
      <c r="S3622" t="e">
        <f>MIN(VLOOKUP($O3622,margin_ranges!$A$5:$D$10,4,FALSE),$P3622*100)</f>
        <v>#N/A</v>
      </c>
      <c r="T3622" s="29" t="e">
        <f>(1-$S3622/100)/(1-$F3622)-1</f>
        <v>#N/A</v>
      </c>
      <c r="U3622" s="19" t="str">
        <f>IF(ABS(IFERROR(T3622,0))&gt;0.05,INDEX(margin_ranges!$C$13:$C$16,MATCH($F3622*100,margin_ranges!$B$13:$B$16,1)),"")</f>
        <v/>
      </c>
      <c r="V3622" t="e">
        <f>MIN(VLOOKUP($U3622,margin_ranges!$A$5:$D$10,4,FALSE),$P3622*100)</f>
        <v>#N/A</v>
      </c>
      <c r="Y3622" s="29" t="e">
        <f t="shared" si="56"/>
        <v>#N/A</v>
      </c>
    </row>
    <row r="3623" spans="1:25" x14ac:dyDescent="0.3">
      <c r="A3623" s="8" t="s">
        <v>33</v>
      </c>
      <c r="B3623" s="8" t="s">
        <v>6415</v>
      </c>
      <c r="C3623" s="8" t="s">
        <v>6416</v>
      </c>
      <c r="D3623" s="8" t="s">
        <v>34</v>
      </c>
      <c r="E3623" s="8"/>
      <c r="F3623" s="24">
        <v>0.249999999999999</v>
      </c>
      <c r="G3623" s="24">
        <v>1</v>
      </c>
      <c r="H3623" s="25">
        <v>174.81780000000001</v>
      </c>
      <c r="I3623" s="25">
        <v>27.0608</v>
      </c>
      <c r="J3623" s="15">
        <v>384</v>
      </c>
      <c r="K3623" s="15">
        <v>82</v>
      </c>
      <c r="L3623" s="13">
        <v>0.15479999999999999</v>
      </c>
      <c r="M3623" s="7">
        <v>0.47321718000000002</v>
      </c>
      <c r="N3623" s="26">
        <v>0.35167700000000002</v>
      </c>
      <c r="O3623" s="27"/>
      <c r="P3623" s="8">
        <v>0.25683804710000002</v>
      </c>
      <c r="Q3623" s="24">
        <v>0.25</v>
      </c>
      <c r="R3623" t="e">
        <f>IF($Q3623*100&gt;=VLOOKUP($O3623,margin_ranges!$A$5:$C$10,2,FALSE),IF($Q3623*100&lt;=VLOOKUP($O3623,margin_ranges!$A$5:$C$10,3,FALSE)+10,"IN RANGE","ABOVE RANGE"),"BELOW RANGE")</f>
        <v>#N/A</v>
      </c>
      <c r="S3623" t="e">
        <f>MIN(VLOOKUP($O3623,margin_ranges!$A$5:$D$10,4,FALSE),$P3623*100)</f>
        <v>#N/A</v>
      </c>
      <c r="T3623" s="29" t="e">
        <f>(1-$S3623/100)/(1-$F3623)-1</f>
        <v>#N/A</v>
      </c>
      <c r="U3623" s="19" t="str">
        <f>IF(ABS(IFERROR(T3623,0))&gt;0.05,INDEX(margin_ranges!$C$13:$C$16,MATCH($F3623*100,margin_ranges!$B$13:$B$16,1)),"")</f>
        <v/>
      </c>
      <c r="V3623" t="e">
        <f>MIN(VLOOKUP($U3623,margin_ranges!$A$5:$D$10,4,FALSE),$P3623*100)</f>
        <v>#N/A</v>
      </c>
      <c r="Y3623" s="29" t="e">
        <f t="shared" si="56"/>
        <v>#N/A</v>
      </c>
    </row>
    <row r="3624" spans="1:25" x14ac:dyDescent="0.3">
      <c r="A3624" s="8" t="s">
        <v>17</v>
      </c>
      <c r="B3624" s="8" t="s">
        <v>6415</v>
      </c>
      <c r="C3624" s="8" t="s">
        <v>6416</v>
      </c>
      <c r="D3624" s="8" t="s">
        <v>6419</v>
      </c>
      <c r="E3624" s="8" t="s">
        <v>6420</v>
      </c>
      <c r="F3624" s="24">
        <v>0.21238159986505001</v>
      </c>
      <c r="G3624" s="24">
        <v>1</v>
      </c>
      <c r="H3624" s="25">
        <v>73.146100000000004</v>
      </c>
      <c r="I3624" s="25">
        <v>11.005800000000001</v>
      </c>
      <c r="J3624" s="15">
        <v>210</v>
      </c>
      <c r="K3624" s="15">
        <v>44</v>
      </c>
      <c r="L3624" s="13">
        <v>0.15049999999999999</v>
      </c>
      <c r="M3624" s="7">
        <v>0.63482519000000004</v>
      </c>
      <c r="N3624" s="26">
        <v>0.5</v>
      </c>
      <c r="O3624" s="27" t="s">
        <v>92</v>
      </c>
      <c r="P3624" s="8">
        <v>0.2123815999</v>
      </c>
      <c r="Q3624" s="24">
        <v>0.25</v>
      </c>
      <c r="R3624" t="str">
        <f>IF($Q3624*100&gt;=VLOOKUP($O3624,margin_ranges!$A$5:$C$10,2,FALSE),IF($Q3624*100&lt;=VLOOKUP($O3624,margin_ranges!$A$5:$C$10,3,FALSE)+10,"IN RANGE","ABOVE RANGE"),"BELOW RANGE")</f>
        <v>IN RANGE</v>
      </c>
      <c r="S3624">
        <f>MIN(VLOOKUP($O3624,margin_ranges!$A$5:$D$10,4,FALSE),$P3624*100)</f>
        <v>21.23815999</v>
      </c>
      <c r="T3624" s="29">
        <f>(1-$S3624/100)/(1-$F3624)-1</f>
        <v>-4.4374282026637957E-11</v>
      </c>
      <c r="U3624" s="19" t="str">
        <f>IF(ABS(IFERROR(T3624,0))&gt;0.05,INDEX(margin_ranges!$C$13:$C$16,MATCH($F3624*100,margin_ranges!$B$13:$B$16,1)),"")</f>
        <v/>
      </c>
      <c r="V3624" t="e">
        <f>MIN(VLOOKUP($U3624,margin_ranges!$A$5:$D$10,4,FALSE),$P3624*100)</f>
        <v>#N/A</v>
      </c>
      <c r="Y3624" s="29" t="e">
        <f t="shared" si="56"/>
        <v>#N/A</v>
      </c>
    </row>
    <row r="3625" spans="1:25" x14ac:dyDescent="0.3">
      <c r="A3625" s="8" t="s">
        <v>17</v>
      </c>
      <c r="B3625" s="8" t="s">
        <v>6415</v>
      </c>
      <c r="C3625" s="8" t="s">
        <v>6416</v>
      </c>
      <c r="D3625" s="8" t="s">
        <v>6421</v>
      </c>
      <c r="E3625" s="8" t="s">
        <v>6422</v>
      </c>
      <c r="F3625" s="24">
        <v>0.249999999999999</v>
      </c>
      <c r="G3625" s="24">
        <v>1</v>
      </c>
      <c r="H3625" s="25">
        <v>55.707299999999996</v>
      </c>
      <c r="I3625" s="25">
        <v>12.7056</v>
      </c>
      <c r="J3625" s="15">
        <v>130</v>
      </c>
      <c r="K3625" s="15">
        <v>27</v>
      </c>
      <c r="L3625" s="13">
        <v>0.2281</v>
      </c>
      <c r="M3625" s="7">
        <v>0.34196785000000002</v>
      </c>
      <c r="N3625" s="26">
        <v>0.25</v>
      </c>
      <c r="O3625" s="27" t="s">
        <v>92</v>
      </c>
      <c r="P3625" s="8">
        <v>0.26893713349999998</v>
      </c>
      <c r="Q3625" s="24">
        <v>0.25</v>
      </c>
      <c r="R3625" t="str">
        <f>IF($Q3625*100&gt;=VLOOKUP($O3625,margin_ranges!$A$5:$C$10,2,FALSE),IF($Q3625*100&lt;=VLOOKUP($O3625,margin_ranges!$A$5:$C$10,3,FALSE)+10,"IN RANGE","ABOVE RANGE"),"BELOW RANGE")</f>
        <v>IN RANGE</v>
      </c>
      <c r="S3625">
        <f>MIN(VLOOKUP($O3625,margin_ranges!$A$5:$D$10,4,FALSE),$P3625*100)</f>
        <v>26.893713349999999</v>
      </c>
      <c r="T3625" s="29">
        <f>(1-$S3625/100)/(1-$F3625)-1</f>
        <v>-2.5249511333334529E-2</v>
      </c>
      <c r="U3625" s="19" t="str">
        <f>IF(ABS(IFERROR(T3625,0))&gt;0.05,INDEX(margin_ranges!$C$13:$C$16,MATCH($F3625*100,margin_ranges!$B$13:$B$16,1)),"")</f>
        <v/>
      </c>
      <c r="V3625" t="e">
        <f>MIN(VLOOKUP($U3625,margin_ranges!$A$5:$D$10,4,FALSE),$P3625*100)</f>
        <v>#N/A</v>
      </c>
      <c r="Y3625" s="29" t="e">
        <f t="shared" si="56"/>
        <v>#N/A</v>
      </c>
    </row>
    <row r="3626" spans="1:25" x14ac:dyDescent="0.3">
      <c r="A3626" s="8" t="s">
        <v>17</v>
      </c>
      <c r="B3626" s="8" t="s">
        <v>6415</v>
      </c>
      <c r="C3626" s="8" t="s">
        <v>6416</v>
      </c>
      <c r="D3626" s="8" t="s">
        <v>6417</v>
      </c>
      <c r="E3626" s="8" t="s">
        <v>6418</v>
      </c>
      <c r="F3626" s="24">
        <v>0.25</v>
      </c>
      <c r="G3626" s="24">
        <v>1</v>
      </c>
      <c r="H3626" s="25">
        <v>45.964399999999998</v>
      </c>
      <c r="I3626" s="25">
        <v>3.3494000000000002</v>
      </c>
      <c r="J3626" s="15">
        <v>44</v>
      </c>
      <c r="K3626" s="15">
        <v>11</v>
      </c>
      <c r="L3626" s="13">
        <v>7.2900000000000006E-2</v>
      </c>
      <c r="M3626" s="7">
        <v>0.44007165999999998</v>
      </c>
      <c r="N3626" s="26">
        <v>0.25</v>
      </c>
      <c r="O3626" s="27" t="s">
        <v>92</v>
      </c>
      <c r="P3626" s="8">
        <v>0.43191069720000003</v>
      </c>
      <c r="Q3626" s="24">
        <v>0.25</v>
      </c>
      <c r="R3626" t="str">
        <f>IF($Q3626*100&gt;=VLOOKUP($O3626,margin_ranges!$A$5:$C$10,2,FALSE),IF($Q3626*100&lt;=VLOOKUP($O3626,margin_ranges!$A$5:$C$10,3,FALSE)+10,"IN RANGE","ABOVE RANGE"),"BELOW RANGE")</f>
        <v>IN RANGE</v>
      </c>
      <c r="S3626">
        <f>MIN(VLOOKUP($O3626,margin_ranges!$A$5:$D$10,4,FALSE),$P3626*100)</f>
        <v>29.75</v>
      </c>
      <c r="T3626" s="29">
        <f>(1-$S3626/100)/(1-$F3626)-1</f>
        <v>-6.3333333333333353E-2</v>
      </c>
      <c r="U3626" s="19" t="str">
        <f>IF(ABS(IFERROR(T3626,0))&gt;0.05,INDEX(margin_ranges!$C$13:$C$16,MATCH($F3626*100,margin_ranges!$B$13:$B$16,1)),"")</f>
        <v>Balanced (Type B)</v>
      </c>
      <c r="V3626">
        <f>MIN(VLOOKUP($U3626,margin_ranges!$A$5:$D$10,4,FALSE),$P3626*100)</f>
        <v>29.75</v>
      </c>
      <c r="Y3626" s="29">
        <f t="shared" si="56"/>
        <v>-6.3333333333333353E-2</v>
      </c>
    </row>
    <row r="3627" spans="1:25" x14ac:dyDescent="0.3">
      <c r="A3627" s="8" t="s">
        <v>35</v>
      </c>
      <c r="B3627" s="8" t="s">
        <v>6423</v>
      </c>
      <c r="C3627" s="8" t="s">
        <v>34</v>
      </c>
      <c r="D3627" s="8" t="s">
        <v>34</v>
      </c>
      <c r="E3627" s="8"/>
      <c r="F3627" s="24">
        <v>0.25</v>
      </c>
      <c r="G3627" s="24">
        <v>0</v>
      </c>
      <c r="H3627" s="25">
        <v>22.163699999999999</v>
      </c>
      <c r="I3627" s="25">
        <v>3.6629</v>
      </c>
      <c r="J3627" s="15">
        <v>149</v>
      </c>
      <c r="K3627" s="15">
        <v>37</v>
      </c>
      <c r="L3627" s="13">
        <v>0.1653</v>
      </c>
      <c r="M3627" s="7">
        <v>1.3575351</v>
      </c>
      <c r="N3627" s="26">
        <v>0.96145899999999995</v>
      </c>
      <c r="O3627" s="27"/>
      <c r="P3627" s="8">
        <v>0.29176122300000001</v>
      </c>
      <c r="Q3627" s="24">
        <v>0.25</v>
      </c>
      <c r="R3627" t="e">
        <f>IF($Q3627*100&gt;=VLOOKUP($O3627,margin_ranges!$A$5:$C$10,2,FALSE),IF($Q3627*100&lt;=VLOOKUP($O3627,margin_ranges!$A$5:$C$10,3,FALSE)+10,"IN RANGE","ABOVE RANGE"),"BELOW RANGE")</f>
        <v>#N/A</v>
      </c>
      <c r="S3627" t="e">
        <f>MIN(VLOOKUP($O3627,margin_ranges!$A$5:$D$10,4,FALSE),$P3627*100)</f>
        <v>#N/A</v>
      </c>
      <c r="T3627" s="29" t="e">
        <f>(1-$S3627/100)/(1-$F3627)-1</f>
        <v>#N/A</v>
      </c>
      <c r="U3627" s="19" t="str">
        <f>IF(ABS(IFERROR(T3627,0))&gt;0.05,INDEX(margin_ranges!$C$13:$C$16,MATCH($F3627*100,margin_ranges!$B$13:$B$16,1)),"")</f>
        <v/>
      </c>
      <c r="V3627" t="e">
        <f>MIN(VLOOKUP($U3627,margin_ranges!$A$5:$D$10,4,FALSE),$P3627*100)</f>
        <v>#N/A</v>
      </c>
      <c r="Y3627" s="29" t="e">
        <f t="shared" si="56"/>
        <v>#N/A</v>
      </c>
    </row>
    <row r="3628" spans="1:25" x14ac:dyDescent="0.3">
      <c r="A3628" s="8" t="s">
        <v>33</v>
      </c>
      <c r="B3628" s="8" t="s">
        <v>6423</v>
      </c>
      <c r="C3628" s="8" t="s">
        <v>6424</v>
      </c>
      <c r="D3628" s="8" t="s">
        <v>34</v>
      </c>
      <c r="E3628" s="8"/>
      <c r="F3628" s="24">
        <v>0.25</v>
      </c>
      <c r="G3628" s="24">
        <v>0</v>
      </c>
      <c r="H3628" s="25">
        <v>22.163699999999999</v>
      </c>
      <c r="I3628" s="25">
        <v>3.6629</v>
      </c>
      <c r="J3628" s="15">
        <v>149</v>
      </c>
      <c r="K3628" s="15">
        <v>37</v>
      </c>
      <c r="L3628" s="13">
        <v>0.1653</v>
      </c>
      <c r="M3628" s="7">
        <v>1.3575351</v>
      </c>
      <c r="N3628" s="26">
        <v>0.96145899999999995</v>
      </c>
      <c r="O3628" s="27"/>
      <c r="P3628" s="8">
        <v>0.29176122300000001</v>
      </c>
      <c r="Q3628" s="24">
        <v>0.25</v>
      </c>
      <c r="R3628" t="e">
        <f>IF($Q3628*100&gt;=VLOOKUP($O3628,margin_ranges!$A$5:$C$10,2,FALSE),IF($Q3628*100&lt;=VLOOKUP($O3628,margin_ranges!$A$5:$C$10,3,FALSE)+10,"IN RANGE","ABOVE RANGE"),"BELOW RANGE")</f>
        <v>#N/A</v>
      </c>
      <c r="S3628" t="e">
        <f>MIN(VLOOKUP($O3628,margin_ranges!$A$5:$D$10,4,FALSE),$P3628*100)</f>
        <v>#N/A</v>
      </c>
      <c r="T3628" s="29" t="e">
        <f>(1-$S3628/100)/(1-$F3628)-1</f>
        <v>#N/A</v>
      </c>
      <c r="U3628" s="19" t="str">
        <f>IF(ABS(IFERROR(T3628,0))&gt;0.05,INDEX(margin_ranges!$C$13:$C$16,MATCH($F3628*100,margin_ranges!$B$13:$B$16,1)),"")</f>
        <v/>
      </c>
      <c r="V3628" t="e">
        <f>MIN(VLOOKUP($U3628,margin_ranges!$A$5:$D$10,4,FALSE),$P3628*100)</f>
        <v>#N/A</v>
      </c>
      <c r="Y3628" s="29" t="e">
        <f t="shared" si="56"/>
        <v>#N/A</v>
      </c>
    </row>
    <row r="3629" spans="1:25" x14ac:dyDescent="0.3">
      <c r="A3629" s="8" t="s">
        <v>17</v>
      </c>
      <c r="B3629" s="8" t="s">
        <v>6423</v>
      </c>
      <c r="C3629" s="8" t="s">
        <v>6424</v>
      </c>
      <c r="D3629" s="8" t="s">
        <v>6425</v>
      </c>
      <c r="E3629" s="8" t="s">
        <v>6426</v>
      </c>
      <c r="F3629" s="24">
        <v>0.25</v>
      </c>
      <c r="G3629" s="24">
        <v>0</v>
      </c>
      <c r="H3629" s="25">
        <v>10.8071</v>
      </c>
      <c r="I3629" s="25">
        <v>2.2547000000000001</v>
      </c>
      <c r="J3629" s="15">
        <v>95</v>
      </c>
      <c r="K3629" s="15">
        <v>24</v>
      </c>
      <c r="L3629" s="13">
        <v>0.20860000000000001</v>
      </c>
      <c r="M3629" s="7">
        <v>1.4037635399999999</v>
      </c>
      <c r="N3629" s="26">
        <v>1</v>
      </c>
      <c r="O3629" s="27" t="s">
        <v>92</v>
      </c>
      <c r="P3629" s="8">
        <v>0.28762931269999997</v>
      </c>
      <c r="Q3629" s="24">
        <v>0.25</v>
      </c>
      <c r="R3629" t="str">
        <f>IF($Q3629*100&gt;=VLOOKUP($O3629,margin_ranges!$A$5:$C$10,2,FALSE),IF($Q3629*100&lt;=VLOOKUP($O3629,margin_ranges!$A$5:$C$10,3,FALSE)+10,"IN RANGE","ABOVE RANGE"),"BELOW RANGE")</f>
        <v>IN RANGE</v>
      </c>
      <c r="S3629">
        <f>MIN(VLOOKUP($O3629,margin_ranges!$A$5:$D$10,4,FALSE),$P3629*100)</f>
        <v>28.762931269999996</v>
      </c>
      <c r="T3629" s="29">
        <f>(1-$S3629/100)/(1-$F3629)-1</f>
        <v>-5.0172416933333408E-2</v>
      </c>
      <c r="U3629" s="19" t="str">
        <f>IF(ABS(IFERROR(T3629,0))&gt;0.05,INDEX(margin_ranges!$C$13:$C$16,MATCH($F3629*100,margin_ranges!$B$13:$B$16,1)),"")</f>
        <v>Balanced (Type B)</v>
      </c>
      <c r="V3629">
        <f>MIN(VLOOKUP($U3629,margin_ranges!$A$5:$D$10,4,FALSE),$P3629*100)</f>
        <v>28.762931269999996</v>
      </c>
      <c r="Y3629" s="29">
        <f t="shared" si="56"/>
        <v>-5.0172416933333408E-2</v>
      </c>
    </row>
    <row r="3630" spans="1:25" x14ac:dyDescent="0.3">
      <c r="A3630" s="8" t="s">
        <v>17</v>
      </c>
      <c r="B3630" s="8" t="s">
        <v>6423</v>
      </c>
      <c r="C3630" s="8" t="s">
        <v>6424</v>
      </c>
      <c r="D3630" s="8" t="s">
        <v>6427</v>
      </c>
      <c r="E3630" s="8" t="s">
        <v>6428</v>
      </c>
      <c r="F3630" s="24">
        <v>0.249999999999999</v>
      </c>
      <c r="G3630" s="24">
        <v>0</v>
      </c>
      <c r="H3630" s="25">
        <v>11.3443</v>
      </c>
      <c r="I3630" s="25">
        <v>1.4064000000000001</v>
      </c>
      <c r="J3630" s="15">
        <v>54</v>
      </c>
      <c r="K3630" s="15">
        <v>14</v>
      </c>
      <c r="L3630" s="13">
        <v>0.124</v>
      </c>
      <c r="M3630" s="7">
        <v>1.28463609</v>
      </c>
      <c r="N3630" s="26">
        <v>0.9</v>
      </c>
      <c r="O3630" s="27" t="s">
        <v>92</v>
      </c>
      <c r="P3630" s="8">
        <v>0.2994124903</v>
      </c>
      <c r="Q3630" s="24">
        <v>0.25</v>
      </c>
      <c r="R3630" t="str">
        <f>IF($Q3630*100&gt;=VLOOKUP($O3630,margin_ranges!$A$5:$C$10,2,FALSE),IF($Q3630*100&lt;=VLOOKUP($O3630,margin_ranges!$A$5:$C$10,3,FALSE)+10,"IN RANGE","ABOVE RANGE"),"BELOW RANGE")</f>
        <v>IN RANGE</v>
      </c>
      <c r="S3630">
        <f>MIN(VLOOKUP($O3630,margin_ranges!$A$5:$D$10,4,FALSE),$P3630*100)</f>
        <v>29.75</v>
      </c>
      <c r="T3630" s="29">
        <f>(1-$S3630/100)/(1-$F3630)-1</f>
        <v>-6.3333333333334574E-2</v>
      </c>
      <c r="U3630" s="19" t="str">
        <f>IF(ABS(IFERROR(T3630,0))&gt;0.05,INDEX(margin_ranges!$C$13:$C$16,MATCH($F3630*100,margin_ranges!$B$13:$B$16,1)),"")</f>
        <v>Maximize Fill (Type A+)</v>
      </c>
      <c r="V3630">
        <f>MIN(VLOOKUP($U3630,margin_ranges!$A$5:$D$10,4,FALSE),$P3630*100)</f>
        <v>19.75</v>
      </c>
      <c r="Y3630" s="29">
        <f t="shared" si="56"/>
        <v>6.9999999999998508E-2</v>
      </c>
    </row>
    <row r="3631" spans="1:25" x14ac:dyDescent="0.3">
      <c r="A3631" s="8" t="s">
        <v>35</v>
      </c>
      <c r="B3631" s="8" t="s">
        <v>6429</v>
      </c>
      <c r="C3631" s="8" t="s">
        <v>34</v>
      </c>
      <c r="D3631" s="8" t="s">
        <v>34</v>
      </c>
      <c r="E3631" s="8"/>
      <c r="F3631" s="24">
        <v>0.21480456824181801</v>
      </c>
      <c r="G3631" s="24">
        <v>0</v>
      </c>
      <c r="H3631" s="25">
        <v>93.843500000000006</v>
      </c>
      <c r="I3631" s="25">
        <v>18.637899999999998</v>
      </c>
      <c r="J3631" s="15">
        <v>1029</v>
      </c>
      <c r="K3631" s="15">
        <v>208</v>
      </c>
      <c r="L3631" s="13">
        <v>0.1986</v>
      </c>
      <c r="M3631" s="7">
        <v>1.8401355100000001</v>
      </c>
      <c r="N3631" s="26">
        <v>1.444866</v>
      </c>
      <c r="O3631" s="27"/>
      <c r="P3631" s="8">
        <v>0.21480456819999999</v>
      </c>
      <c r="Q3631" s="24">
        <v>0.2515</v>
      </c>
      <c r="R3631" t="e">
        <f>IF($Q3631*100&gt;=VLOOKUP($O3631,margin_ranges!$A$5:$C$10,2,FALSE),IF($Q3631*100&lt;=VLOOKUP($O3631,margin_ranges!$A$5:$C$10,3,FALSE)+10,"IN RANGE","ABOVE RANGE"),"BELOW RANGE")</f>
        <v>#N/A</v>
      </c>
      <c r="S3631" t="e">
        <f>MIN(VLOOKUP($O3631,margin_ranges!$A$5:$D$10,4,FALSE),$P3631*100)</f>
        <v>#N/A</v>
      </c>
      <c r="T3631" s="29" t="e">
        <f>(1-$S3631/100)/(1-$F3631)-1</f>
        <v>#N/A</v>
      </c>
      <c r="U3631" s="19" t="str">
        <f>IF(ABS(IFERROR(T3631,0))&gt;0.05,INDEX(margin_ranges!$C$13:$C$16,MATCH($F3631*100,margin_ranges!$B$13:$B$16,1)),"")</f>
        <v/>
      </c>
      <c r="V3631" t="e">
        <f>MIN(VLOOKUP($U3631,margin_ranges!$A$5:$D$10,4,FALSE),$P3631*100)</f>
        <v>#N/A</v>
      </c>
      <c r="Y3631" s="29" t="e">
        <f t="shared" si="56"/>
        <v>#N/A</v>
      </c>
    </row>
    <row r="3632" spans="1:25" x14ac:dyDescent="0.3">
      <c r="A3632" s="8" t="s">
        <v>33</v>
      </c>
      <c r="B3632" s="8" t="s">
        <v>6429</v>
      </c>
      <c r="C3632" s="8" t="s">
        <v>6430</v>
      </c>
      <c r="D3632" s="8" t="s">
        <v>34</v>
      </c>
      <c r="E3632" s="8"/>
      <c r="F3632" s="24">
        <v>0.21480456824181801</v>
      </c>
      <c r="G3632" s="24">
        <v>0</v>
      </c>
      <c r="H3632" s="25">
        <v>93.843500000000006</v>
      </c>
      <c r="I3632" s="25">
        <v>18.637899999999998</v>
      </c>
      <c r="J3632" s="15">
        <v>1029</v>
      </c>
      <c r="K3632" s="15">
        <v>208</v>
      </c>
      <c r="L3632" s="13">
        <v>0.1986</v>
      </c>
      <c r="M3632" s="7">
        <v>1.8401355100000001</v>
      </c>
      <c r="N3632" s="26">
        <v>1.444866</v>
      </c>
      <c r="O3632" s="27"/>
      <c r="P3632" s="8">
        <v>0.21480456819999999</v>
      </c>
      <c r="Q3632" s="24">
        <v>0.2515</v>
      </c>
      <c r="R3632" t="e">
        <f>IF($Q3632*100&gt;=VLOOKUP($O3632,margin_ranges!$A$5:$C$10,2,FALSE),IF($Q3632*100&lt;=VLOOKUP($O3632,margin_ranges!$A$5:$C$10,3,FALSE)+10,"IN RANGE","ABOVE RANGE"),"BELOW RANGE")</f>
        <v>#N/A</v>
      </c>
      <c r="S3632" t="e">
        <f>MIN(VLOOKUP($O3632,margin_ranges!$A$5:$D$10,4,FALSE),$P3632*100)</f>
        <v>#N/A</v>
      </c>
      <c r="T3632" s="29" t="e">
        <f>(1-$S3632/100)/(1-$F3632)-1</f>
        <v>#N/A</v>
      </c>
      <c r="U3632" s="19" t="str">
        <f>IF(ABS(IFERROR(T3632,0))&gt;0.05,INDEX(margin_ranges!$C$13:$C$16,MATCH($F3632*100,margin_ranges!$B$13:$B$16,1)),"")</f>
        <v/>
      </c>
      <c r="V3632" t="e">
        <f>MIN(VLOOKUP($U3632,margin_ranges!$A$5:$D$10,4,FALSE),$P3632*100)</f>
        <v>#N/A</v>
      </c>
      <c r="Y3632" s="29" t="e">
        <f t="shared" si="56"/>
        <v>#N/A</v>
      </c>
    </row>
    <row r="3633" spans="1:25" x14ac:dyDescent="0.3">
      <c r="A3633" s="8" t="s">
        <v>17</v>
      </c>
      <c r="B3633" s="8" t="s">
        <v>6429</v>
      </c>
      <c r="C3633" s="8" t="s">
        <v>6430</v>
      </c>
      <c r="D3633" s="8" t="s">
        <v>6447</v>
      </c>
      <c r="E3633" s="8" t="s">
        <v>6448</v>
      </c>
      <c r="F3633" s="24">
        <v>0.22373345743669701</v>
      </c>
      <c r="G3633" s="24">
        <v>0</v>
      </c>
      <c r="H3633" s="25">
        <v>7.6163999999999996</v>
      </c>
      <c r="I3633" s="25">
        <v>2.1147999999999998</v>
      </c>
      <c r="J3633" s="15">
        <v>131</v>
      </c>
      <c r="K3633" s="15">
        <v>29</v>
      </c>
      <c r="L3633" s="13">
        <v>0.2777</v>
      </c>
      <c r="M3633" s="7">
        <v>2.0611476999999998</v>
      </c>
      <c r="N3633" s="26">
        <v>1.6</v>
      </c>
      <c r="O3633" s="27" t="s">
        <v>22</v>
      </c>
      <c r="P3633" s="8">
        <v>0.2237334574</v>
      </c>
      <c r="Q3633" s="24">
        <v>0.25</v>
      </c>
      <c r="R3633" t="str">
        <f>IF($Q3633*100&gt;=VLOOKUP($O3633,margin_ranges!$A$5:$C$10,2,FALSE),IF($Q3633*100&lt;=VLOOKUP($O3633,margin_ranges!$A$5:$C$10,3,FALSE)+10,"IN RANGE","ABOVE RANGE"),"BELOW RANGE")</f>
        <v>IN RANGE</v>
      </c>
      <c r="S3633">
        <f>MIN(VLOOKUP($O3633,margin_ranges!$A$5:$D$10,4,FALSE),$P3633*100)</f>
        <v>22.373345740000001</v>
      </c>
      <c r="T3633" s="29">
        <f>(1-$S3633/100)/(1-$F3633)-1</f>
        <v>4.7273740477749016E-11</v>
      </c>
      <c r="U3633" s="19" t="str">
        <f>IF(ABS(IFERROR(T3633,0))&gt;0.05,INDEX(margin_ranges!$C$13:$C$16,MATCH($F3633*100,margin_ranges!$B$13:$B$16,1)),"")</f>
        <v/>
      </c>
      <c r="V3633" t="e">
        <f>MIN(VLOOKUP($U3633,margin_ranges!$A$5:$D$10,4,FALSE),$P3633*100)</f>
        <v>#N/A</v>
      </c>
      <c r="Y3633" s="29" t="e">
        <f t="shared" si="56"/>
        <v>#N/A</v>
      </c>
    </row>
    <row r="3634" spans="1:25" x14ac:dyDescent="0.3">
      <c r="A3634" s="8" t="s">
        <v>17</v>
      </c>
      <c r="B3634" s="8" t="s">
        <v>6429</v>
      </c>
      <c r="C3634" s="8" t="s">
        <v>6430</v>
      </c>
      <c r="D3634" s="8" t="s">
        <v>6433</v>
      </c>
      <c r="E3634" s="8" t="s">
        <v>6434</v>
      </c>
      <c r="F3634" s="24">
        <v>0.200123502531801</v>
      </c>
      <c r="G3634" s="24">
        <v>0</v>
      </c>
      <c r="H3634" s="25">
        <v>0.92659999999999998</v>
      </c>
      <c r="I3634" s="25">
        <v>0.1779</v>
      </c>
      <c r="J3634" s="15">
        <v>9</v>
      </c>
      <c r="K3634" s="15">
        <v>2</v>
      </c>
      <c r="L3634" s="13">
        <v>0.192</v>
      </c>
      <c r="M3634" s="7">
        <v>1.6252508999999999</v>
      </c>
      <c r="N3634" s="26">
        <v>1.3</v>
      </c>
      <c r="O3634" s="27" t="s">
        <v>22</v>
      </c>
      <c r="P3634" s="8">
        <v>0.20012350249999999</v>
      </c>
      <c r="Q3634" s="24">
        <v>0.25</v>
      </c>
      <c r="R3634" t="str">
        <f>IF($Q3634*100&gt;=VLOOKUP($O3634,margin_ranges!$A$5:$C$10,2,FALSE),IF($Q3634*100&lt;=VLOOKUP($O3634,margin_ranges!$A$5:$C$10,3,FALSE)+10,"IN RANGE","ABOVE RANGE"),"BELOW RANGE")</f>
        <v>IN RANGE</v>
      </c>
      <c r="S3634">
        <f>MIN(VLOOKUP($O3634,margin_ranges!$A$5:$D$10,4,FALSE),$P3634*100)</f>
        <v>20.012350250000001</v>
      </c>
      <c r="T3634" s="29">
        <f>(1-$S3634/100)/(1-$F3634)-1</f>
        <v>3.9757308556431781E-11</v>
      </c>
      <c r="U3634" s="19" t="str">
        <f>IF(ABS(IFERROR(T3634,0))&gt;0.05,INDEX(margin_ranges!$C$13:$C$16,MATCH($F3634*100,margin_ranges!$B$13:$B$16,1)),"")</f>
        <v/>
      </c>
      <c r="V3634" t="e">
        <f>MIN(VLOOKUP($U3634,margin_ranges!$A$5:$D$10,4,FALSE),$P3634*100)</f>
        <v>#N/A</v>
      </c>
      <c r="Y3634" s="29" t="e">
        <f t="shared" si="56"/>
        <v>#N/A</v>
      </c>
    </row>
    <row r="3635" spans="1:25" x14ac:dyDescent="0.3">
      <c r="A3635" s="8" t="s">
        <v>17</v>
      </c>
      <c r="B3635" s="8" t="s">
        <v>6429</v>
      </c>
      <c r="C3635" s="8" t="s">
        <v>6430</v>
      </c>
      <c r="D3635" s="8" t="s">
        <v>6441</v>
      </c>
      <c r="E3635" s="8" t="s">
        <v>6442</v>
      </c>
      <c r="F3635" s="24">
        <v>0.27520398912057997</v>
      </c>
      <c r="G3635" s="24">
        <v>0</v>
      </c>
      <c r="H3635" s="25">
        <v>5.9066000000000001</v>
      </c>
      <c r="I3635" s="25">
        <v>0.56140000000000001</v>
      </c>
      <c r="J3635" s="15">
        <v>14</v>
      </c>
      <c r="K3635" s="15">
        <v>3</v>
      </c>
      <c r="L3635" s="13">
        <v>9.5000000000000001E-2</v>
      </c>
      <c r="M3635" s="7">
        <v>0.81402213999999995</v>
      </c>
      <c r="N3635" s="26">
        <v>0.59</v>
      </c>
      <c r="O3635" s="27" t="s">
        <v>22</v>
      </c>
      <c r="P3635" s="8">
        <v>0.27520398909999999</v>
      </c>
      <c r="Q3635" s="24">
        <v>0.28999999999999998</v>
      </c>
      <c r="R3635" t="str">
        <f>IF($Q3635*100&gt;=VLOOKUP($O3635,margin_ranges!$A$5:$C$10,2,FALSE),IF($Q3635*100&lt;=VLOOKUP($O3635,margin_ranges!$A$5:$C$10,3,FALSE)+10,"IN RANGE","ABOVE RANGE"),"BELOW RANGE")</f>
        <v>IN RANGE</v>
      </c>
      <c r="S3635">
        <f>MIN(VLOOKUP($O3635,margin_ranges!$A$5:$D$10,4,FALSE),$P3635*100)</f>
        <v>27.520398909999997</v>
      </c>
      <c r="T3635" s="29">
        <f>(1-$S3635/100)/(1-$F3635)-1</f>
        <v>2.8394175899393304E-11</v>
      </c>
      <c r="U3635" s="19" t="str">
        <f>IF(ABS(IFERROR(T3635,0))&gt;0.05,INDEX(margin_ranges!$C$13:$C$16,MATCH($F3635*100,margin_ranges!$B$13:$B$16,1)),"")</f>
        <v/>
      </c>
      <c r="V3635" t="e">
        <f>MIN(VLOOKUP($U3635,margin_ranges!$A$5:$D$10,4,FALSE),$P3635*100)</f>
        <v>#N/A</v>
      </c>
      <c r="Y3635" s="29" t="e">
        <f t="shared" si="56"/>
        <v>#N/A</v>
      </c>
    </row>
    <row r="3636" spans="1:25" x14ac:dyDescent="0.3">
      <c r="A3636" s="8" t="s">
        <v>17</v>
      </c>
      <c r="B3636" s="8" t="s">
        <v>6429</v>
      </c>
      <c r="C3636" s="8" t="s">
        <v>6430</v>
      </c>
      <c r="D3636" s="8" t="s">
        <v>6449</v>
      </c>
      <c r="E3636" s="8" t="s">
        <v>6450</v>
      </c>
      <c r="F3636" s="24">
        <v>0.17597535261828001</v>
      </c>
      <c r="G3636" s="24">
        <v>0</v>
      </c>
      <c r="H3636" s="25">
        <v>13.3832</v>
      </c>
      <c r="I3636" s="25">
        <v>2.9205999999999999</v>
      </c>
      <c r="J3636" s="15">
        <v>170</v>
      </c>
      <c r="K3636" s="15">
        <v>30</v>
      </c>
      <c r="L3636" s="13">
        <v>0.21820000000000001</v>
      </c>
      <c r="M3636" s="7">
        <v>1.9416894899999999</v>
      </c>
      <c r="N3636" s="26">
        <v>1.6</v>
      </c>
      <c r="O3636" s="27" t="s">
        <v>22</v>
      </c>
      <c r="P3636" s="8">
        <v>0.1759753526</v>
      </c>
      <c r="Q3636" s="24">
        <v>0.23</v>
      </c>
      <c r="R3636" t="str">
        <f>IF($Q3636*100&gt;=VLOOKUP($O3636,margin_ranges!$A$5:$C$10,2,FALSE),IF($Q3636*100&lt;=VLOOKUP($O3636,margin_ranges!$A$5:$C$10,3,FALSE)+10,"IN RANGE","ABOVE RANGE"),"BELOW RANGE")</f>
        <v>IN RANGE</v>
      </c>
      <c r="S3636">
        <f>MIN(VLOOKUP($O3636,margin_ranges!$A$5:$D$10,4,FALSE),$P3636*100)</f>
        <v>17.597535260000001</v>
      </c>
      <c r="T3636" s="29">
        <f>(1-$S3636/100)/(1-$F3636)-1</f>
        <v>2.2183810344245103E-11</v>
      </c>
      <c r="U3636" s="19" t="str">
        <f>IF(ABS(IFERROR(T3636,0))&gt;0.05,INDEX(margin_ranges!$C$13:$C$16,MATCH($F3636*100,margin_ranges!$B$13:$B$16,1)),"")</f>
        <v/>
      </c>
      <c r="V3636" t="e">
        <f>MIN(VLOOKUP($U3636,margin_ranges!$A$5:$D$10,4,FALSE),$P3636*100)</f>
        <v>#N/A</v>
      </c>
      <c r="Y3636" s="29" t="e">
        <f t="shared" si="56"/>
        <v>#N/A</v>
      </c>
    </row>
    <row r="3637" spans="1:25" x14ac:dyDescent="0.3">
      <c r="A3637" s="8" t="s">
        <v>17</v>
      </c>
      <c r="B3637" s="8" t="s">
        <v>6429</v>
      </c>
      <c r="C3637" s="8" t="s">
        <v>6430</v>
      </c>
      <c r="D3637" s="8" t="s">
        <v>6453</v>
      </c>
      <c r="E3637" s="8" t="s">
        <v>6454</v>
      </c>
      <c r="F3637" s="24">
        <v>0.19124222481752901</v>
      </c>
      <c r="G3637" s="24">
        <v>0</v>
      </c>
      <c r="H3637" s="25">
        <v>12.9961</v>
      </c>
      <c r="I3637" s="25">
        <v>3.6417999999999999</v>
      </c>
      <c r="J3637" s="15">
        <v>216</v>
      </c>
      <c r="K3637" s="15">
        <v>41</v>
      </c>
      <c r="L3637" s="13">
        <v>0.2802</v>
      </c>
      <c r="M3637" s="7">
        <v>1.9783426500000001</v>
      </c>
      <c r="N3637" s="26">
        <v>1.6</v>
      </c>
      <c r="O3637" s="27" t="s">
        <v>22</v>
      </c>
      <c r="P3637" s="8">
        <v>0.1912422248</v>
      </c>
      <c r="Q3637" s="24">
        <v>0.26</v>
      </c>
      <c r="R3637" t="str">
        <f>IF($Q3637*100&gt;=VLOOKUP($O3637,margin_ranges!$A$5:$C$10,2,FALSE),IF($Q3637*100&lt;=VLOOKUP($O3637,margin_ranges!$A$5:$C$10,3,FALSE)+10,"IN RANGE","ABOVE RANGE"),"BELOW RANGE")</f>
        <v>IN RANGE</v>
      </c>
      <c r="S3637">
        <f>MIN(VLOOKUP($O3637,margin_ranges!$A$5:$D$10,4,FALSE),$P3637*100)</f>
        <v>19.12422248</v>
      </c>
      <c r="T3637" s="29">
        <f>(1-$S3637/100)/(1-$F3637)-1</f>
        <v>2.1673995931337231E-11</v>
      </c>
      <c r="U3637" s="19" t="str">
        <f>IF(ABS(IFERROR(T3637,0))&gt;0.05,INDEX(margin_ranges!$C$13:$C$16,MATCH($F3637*100,margin_ranges!$B$13:$B$16,1)),"")</f>
        <v/>
      </c>
      <c r="V3637" t="e">
        <f>MIN(VLOOKUP($U3637,margin_ranges!$A$5:$D$10,4,FALSE),$P3637*100)</f>
        <v>#N/A</v>
      </c>
      <c r="Y3637" s="29" t="e">
        <f t="shared" si="56"/>
        <v>#N/A</v>
      </c>
    </row>
    <row r="3638" spans="1:25" x14ac:dyDescent="0.3">
      <c r="A3638" s="8" t="s">
        <v>17</v>
      </c>
      <c r="B3638" s="8" t="s">
        <v>6429</v>
      </c>
      <c r="C3638" s="8" t="s">
        <v>6430</v>
      </c>
      <c r="D3638" s="8" t="s">
        <v>6443</v>
      </c>
      <c r="E3638" s="8" t="s">
        <v>6444</v>
      </c>
      <c r="F3638" s="24">
        <v>0.18722351051320901</v>
      </c>
      <c r="G3638" s="24">
        <v>0</v>
      </c>
      <c r="H3638" s="25">
        <v>11.9917</v>
      </c>
      <c r="I3638" s="25">
        <v>2.8822000000000001</v>
      </c>
      <c r="J3638" s="15">
        <v>170</v>
      </c>
      <c r="K3638" s="15">
        <v>32</v>
      </c>
      <c r="L3638" s="13">
        <v>0.2404</v>
      </c>
      <c r="M3638" s="7">
        <v>1.9685608800000001</v>
      </c>
      <c r="N3638" s="26">
        <v>1.6</v>
      </c>
      <c r="O3638" s="27" t="s">
        <v>22</v>
      </c>
      <c r="P3638" s="8">
        <v>0.1872235105</v>
      </c>
      <c r="Q3638" s="24">
        <v>0.25</v>
      </c>
      <c r="R3638" t="str">
        <f>IF($Q3638*100&gt;=VLOOKUP($O3638,margin_ranges!$A$5:$C$10,2,FALSE),IF($Q3638*100&lt;=VLOOKUP($O3638,margin_ranges!$A$5:$C$10,3,FALSE)+10,"IN RANGE","ABOVE RANGE"),"BELOW RANGE")</f>
        <v>IN RANGE</v>
      </c>
      <c r="S3638">
        <f>MIN(VLOOKUP($O3638,margin_ranges!$A$5:$D$10,4,FALSE),$P3638*100)</f>
        <v>18.72235105</v>
      </c>
      <c r="T3638" s="29">
        <f>(1-$S3638/100)/(1-$F3638)-1</f>
        <v>1.6251666679067966E-11</v>
      </c>
      <c r="U3638" s="19" t="str">
        <f>IF(ABS(IFERROR(T3638,0))&gt;0.05,INDEX(margin_ranges!$C$13:$C$16,MATCH($F3638*100,margin_ranges!$B$13:$B$16,1)),"")</f>
        <v/>
      </c>
      <c r="V3638" t="e">
        <f>MIN(VLOOKUP($U3638,margin_ranges!$A$5:$D$10,4,FALSE),$P3638*100)</f>
        <v>#N/A</v>
      </c>
      <c r="Y3638" s="29" t="e">
        <f t="shared" si="56"/>
        <v>#N/A</v>
      </c>
    </row>
    <row r="3639" spans="1:25" x14ac:dyDescent="0.3">
      <c r="A3639" s="8" t="s">
        <v>17</v>
      </c>
      <c r="B3639" s="8" t="s">
        <v>6429</v>
      </c>
      <c r="C3639" s="8" t="s">
        <v>6430</v>
      </c>
      <c r="D3639" s="8" t="s">
        <v>6431</v>
      </c>
      <c r="E3639" s="8" t="s">
        <v>6432</v>
      </c>
      <c r="F3639" s="24">
        <v>0.218079128605596</v>
      </c>
      <c r="G3639" s="24">
        <v>0</v>
      </c>
      <c r="H3639" s="25">
        <v>7.8414999999999999</v>
      </c>
      <c r="I3639" s="25">
        <v>1.9381999999999999</v>
      </c>
      <c r="J3639" s="15">
        <v>119</v>
      </c>
      <c r="K3639" s="15">
        <v>26</v>
      </c>
      <c r="L3639" s="13">
        <v>0.2472</v>
      </c>
      <c r="M3639" s="7">
        <v>2.04624286</v>
      </c>
      <c r="N3639" s="26">
        <v>1.6</v>
      </c>
      <c r="O3639" s="27" t="s">
        <v>22</v>
      </c>
      <c r="P3639" s="8">
        <v>0.21807912860000001</v>
      </c>
      <c r="Q3639" s="24">
        <v>0.25</v>
      </c>
      <c r="R3639" t="str">
        <f>IF($Q3639*100&gt;=VLOOKUP($O3639,margin_ranges!$A$5:$C$10,2,FALSE),IF($Q3639*100&lt;=VLOOKUP($O3639,margin_ranges!$A$5:$C$10,3,FALSE)+10,"IN RANGE","ABOVE RANGE"),"BELOW RANGE")</f>
        <v>IN RANGE</v>
      </c>
      <c r="S3639">
        <f>MIN(VLOOKUP($O3639,margin_ranges!$A$5:$D$10,4,FALSE),$P3639*100)</f>
        <v>21.807912860000002</v>
      </c>
      <c r="T3639" s="29">
        <f>(1-$S3639/100)/(1-$F3639)-1</f>
        <v>7.1567196613386841E-12</v>
      </c>
      <c r="U3639" s="19" t="str">
        <f>IF(ABS(IFERROR(T3639,0))&gt;0.05,INDEX(margin_ranges!$C$13:$C$16,MATCH($F3639*100,margin_ranges!$B$13:$B$16,1)),"")</f>
        <v/>
      </c>
      <c r="V3639" t="e">
        <f>MIN(VLOOKUP($U3639,margin_ranges!$A$5:$D$10,4,FALSE),$P3639*100)</f>
        <v>#N/A</v>
      </c>
      <c r="Y3639" s="29" t="e">
        <f t="shared" si="56"/>
        <v>#N/A</v>
      </c>
    </row>
    <row r="3640" spans="1:25" x14ac:dyDescent="0.3">
      <c r="A3640" s="8" t="s">
        <v>17</v>
      </c>
      <c r="B3640" s="8" t="s">
        <v>6429</v>
      </c>
      <c r="C3640" s="8" t="s">
        <v>6430</v>
      </c>
      <c r="D3640" s="8" t="s">
        <v>6439</v>
      </c>
      <c r="E3640" s="8" t="s">
        <v>6440</v>
      </c>
      <c r="F3640" s="24">
        <v>0.210858194460249</v>
      </c>
      <c r="G3640" s="24">
        <v>0</v>
      </c>
      <c r="H3640" s="25">
        <v>6.6032000000000002</v>
      </c>
      <c r="I3640" s="25">
        <v>1.7956000000000001</v>
      </c>
      <c r="J3640" s="15">
        <v>109</v>
      </c>
      <c r="K3640" s="15">
        <v>23</v>
      </c>
      <c r="L3640" s="13">
        <v>0.27189999999999998</v>
      </c>
      <c r="M3640" s="7">
        <v>2.0275189899999999</v>
      </c>
      <c r="N3640" s="26">
        <v>1.6</v>
      </c>
      <c r="O3640" s="27" t="s">
        <v>22</v>
      </c>
      <c r="P3640" s="8">
        <v>0.21085819450000001</v>
      </c>
      <c r="Q3640" s="24">
        <v>0.24</v>
      </c>
      <c r="R3640" t="str">
        <f>IF($Q3640*100&gt;=VLOOKUP($O3640,margin_ranges!$A$5:$C$10,2,FALSE),IF($Q3640*100&lt;=VLOOKUP($O3640,margin_ranges!$A$5:$C$10,3,FALSE)+10,"IN RANGE","ABOVE RANGE"),"BELOW RANGE")</f>
        <v>IN RANGE</v>
      </c>
      <c r="S3640">
        <f>MIN(VLOOKUP($O3640,margin_ranges!$A$5:$D$10,4,FALSE),$P3640*100)</f>
        <v>21.085819450000002</v>
      </c>
      <c r="T3640" s="29">
        <f>(1-$S3640/100)/(1-$F3640)-1</f>
        <v>-5.0372372939477827E-11</v>
      </c>
      <c r="U3640" s="19" t="str">
        <f>IF(ABS(IFERROR(T3640,0))&gt;0.05,INDEX(margin_ranges!$C$13:$C$16,MATCH($F3640*100,margin_ranges!$B$13:$B$16,1)),"")</f>
        <v/>
      </c>
      <c r="V3640" t="e">
        <f>MIN(VLOOKUP($U3640,margin_ranges!$A$5:$D$10,4,FALSE),$P3640*100)</f>
        <v>#N/A</v>
      </c>
      <c r="Y3640" s="29" t="e">
        <f t="shared" si="56"/>
        <v>#N/A</v>
      </c>
    </row>
    <row r="3641" spans="1:25" x14ac:dyDescent="0.3">
      <c r="A3641" s="8" t="s">
        <v>17</v>
      </c>
      <c r="B3641" s="8" t="s">
        <v>6429</v>
      </c>
      <c r="C3641" s="8" t="s">
        <v>6430</v>
      </c>
      <c r="D3641" s="8" t="s">
        <v>6435</v>
      </c>
      <c r="E3641" s="8" t="s">
        <v>6436</v>
      </c>
      <c r="F3641" s="24">
        <v>0.28999999999999998</v>
      </c>
      <c r="G3641" s="24">
        <v>0</v>
      </c>
      <c r="H3641" s="25">
        <v>6.7709000000000001</v>
      </c>
      <c r="I3641" s="25">
        <v>0.51470000000000005</v>
      </c>
      <c r="J3641" s="15">
        <v>20</v>
      </c>
      <c r="K3641" s="15">
        <v>5</v>
      </c>
      <c r="L3641" s="13">
        <v>7.5999999999999998E-2</v>
      </c>
      <c r="M3641" s="7">
        <v>1.2788787100000001</v>
      </c>
      <c r="N3641" s="26">
        <v>0.75</v>
      </c>
      <c r="O3641" s="27" t="s">
        <v>22</v>
      </c>
      <c r="P3641" s="8">
        <v>0.41354876509999999</v>
      </c>
      <c r="Q3641" s="24">
        <v>0.28999999999999998</v>
      </c>
      <c r="R3641" t="str">
        <f>IF($Q3641*100&gt;=VLOOKUP($O3641,margin_ranges!$A$5:$C$10,2,FALSE),IF($Q3641*100&lt;=VLOOKUP($O3641,margin_ranges!$A$5:$C$10,3,FALSE)+10,"IN RANGE","ABOVE RANGE"),"BELOW RANGE")</f>
        <v>IN RANGE</v>
      </c>
      <c r="S3641">
        <f>MIN(VLOOKUP($O3641,margin_ranges!$A$5:$D$10,4,FALSE),$P3641*100)</f>
        <v>29.75</v>
      </c>
      <c r="T3641" s="29">
        <f>(1-$S3641/100)/(1-$F3641)-1</f>
        <v>-1.0563380281690127E-2</v>
      </c>
      <c r="U3641" s="19" t="str">
        <f>IF(ABS(IFERROR(T3641,0))&gt;0.05,INDEX(margin_ranges!$C$13:$C$16,MATCH($F3641*100,margin_ranges!$B$13:$B$16,1)),"")</f>
        <v/>
      </c>
      <c r="V3641" t="e">
        <f>MIN(VLOOKUP($U3641,margin_ranges!$A$5:$D$10,4,FALSE),$P3641*100)</f>
        <v>#N/A</v>
      </c>
      <c r="Y3641" s="29" t="e">
        <f t="shared" si="56"/>
        <v>#N/A</v>
      </c>
    </row>
    <row r="3642" spans="1:25" x14ac:dyDescent="0.3">
      <c r="A3642" s="8" t="s">
        <v>17</v>
      </c>
      <c r="B3642" s="8" t="s">
        <v>6429</v>
      </c>
      <c r="C3642" s="8" t="s">
        <v>6430</v>
      </c>
      <c r="D3642" s="8" t="s">
        <v>6437</v>
      </c>
      <c r="E3642" s="8" t="s">
        <v>6438</v>
      </c>
      <c r="F3642" s="24">
        <v>0.28999999999999998</v>
      </c>
      <c r="G3642" s="24">
        <v>0</v>
      </c>
      <c r="H3642" s="25">
        <v>6.2088999999999999</v>
      </c>
      <c r="I3642" s="25">
        <v>0.67120000000000002</v>
      </c>
      <c r="J3642" s="15">
        <v>22</v>
      </c>
      <c r="K3642" s="15">
        <v>6</v>
      </c>
      <c r="L3642" s="13">
        <v>0.1081</v>
      </c>
      <c r="M3642" s="7">
        <v>1.1022666800000001</v>
      </c>
      <c r="N3642" s="26">
        <v>0.65</v>
      </c>
      <c r="O3642" s="27" t="s">
        <v>22</v>
      </c>
      <c r="P3642" s="8">
        <v>0.4103060436</v>
      </c>
      <c r="Q3642" s="24">
        <v>0.28999999999999998</v>
      </c>
      <c r="R3642" t="str">
        <f>IF($Q3642*100&gt;=VLOOKUP($O3642,margin_ranges!$A$5:$C$10,2,FALSE),IF($Q3642*100&lt;=VLOOKUP($O3642,margin_ranges!$A$5:$C$10,3,FALSE)+10,"IN RANGE","ABOVE RANGE"),"BELOW RANGE")</f>
        <v>IN RANGE</v>
      </c>
      <c r="S3642">
        <f>MIN(VLOOKUP($O3642,margin_ranges!$A$5:$D$10,4,FALSE),$P3642*100)</f>
        <v>29.75</v>
      </c>
      <c r="T3642" s="29">
        <f>(1-$S3642/100)/(1-$F3642)-1</f>
        <v>-1.0563380281690127E-2</v>
      </c>
      <c r="U3642" s="19" t="str">
        <f>IF(ABS(IFERROR(T3642,0))&gt;0.05,INDEX(margin_ranges!$C$13:$C$16,MATCH($F3642*100,margin_ranges!$B$13:$B$16,1)),"")</f>
        <v/>
      </c>
      <c r="V3642" t="e">
        <f>MIN(VLOOKUP($U3642,margin_ranges!$A$5:$D$10,4,FALSE),$P3642*100)</f>
        <v>#N/A</v>
      </c>
      <c r="Y3642" s="29" t="e">
        <f t="shared" si="56"/>
        <v>#N/A</v>
      </c>
    </row>
    <row r="3643" spans="1:25" x14ac:dyDescent="0.3">
      <c r="A3643" s="8" t="s">
        <v>17</v>
      </c>
      <c r="B3643" s="8" t="s">
        <v>6429</v>
      </c>
      <c r="C3643" s="8" t="s">
        <v>6430</v>
      </c>
      <c r="D3643" s="8" t="s">
        <v>6445</v>
      </c>
      <c r="E3643" s="8" t="s">
        <v>6446</v>
      </c>
      <c r="F3643" s="24">
        <v>0.28999999999999998</v>
      </c>
      <c r="G3643" s="24">
        <v>0</v>
      </c>
      <c r="H3643" s="25">
        <v>5.2469000000000001</v>
      </c>
      <c r="I3643" s="25">
        <v>0.77500000000000002</v>
      </c>
      <c r="J3643" s="15">
        <v>27</v>
      </c>
      <c r="K3643" s="15">
        <v>7</v>
      </c>
      <c r="L3643" s="13">
        <v>0.1477</v>
      </c>
      <c r="M3643" s="7">
        <v>1.1726451600000001</v>
      </c>
      <c r="N3643" s="26">
        <v>0.79</v>
      </c>
      <c r="O3643" s="27" t="s">
        <v>22</v>
      </c>
      <c r="P3643" s="8">
        <v>0.32630941899999999</v>
      </c>
      <c r="Q3643" s="24">
        <v>0.28999999999999998</v>
      </c>
      <c r="R3643" t="str">
        <f>IF($Q3643*100&gt;=VLOOKUP($O3643,margin_ranges!$A$5:$C$10,2,FALSE),IF($Q3643*100&lt;=VLOOKUP($O3643,margin_ranges!$A$5:$C$10,3,FALSE)+10,"IN RANGE","ABOVE RANGE"),"BELOW RANGE")</f>
        <v>IN RANGE</v>
      </c>
      <c r="S3643">
        <f>MIN(VLOOKUP($O3643,margin_ranges!$A$5:$D$10,4,FALSE),$P3643*100)</f>
        <v>29.75</v>
      </c>
      <c r="T3643" s="29">
        <f>(1-$S3643/100)/(1-$F3643)-1</f>
        <v>-1.0563380281690127E-2</v>
      </c>
      <c r="U3643" s="19" t="str">
        <f>IF(ABS(IFERROR(T3643,0))&gt;0.05,INDEX(margin_ranges!$C$13:$C$16,MATCH($F3643*100,margin_ranges!$B$13:$B$16,1)),"")</f>
        <v/>
      </c>
      <c r="V3643" t="e">
        <f>MIN(VLOOKUP($U3643,margin_ranges!$A$5:$D$10,4,FALSE),$P3643*100)</f>
        <v>#N/A</v>
      </c>
      <c r="Y3643" s="29" t="e">
        <f t="shared" si="56"/>
        <v>#N/A</v>
      </c>
    </row>
    <row r="3644" spans="1:25" x14ac:dyDescent="0.3">
      <c r="A3644" s="8" t="s">
        <v>17</v>
      </c>
      <c r="B3644" s="8" t="s">
        <v>6429</v>
      </c>
      <c r="C3644" s="8" t="s">
        <v>6430</v>
      </c>
      <c r="D3644" s="8" t="s">
        <v>6451</v>
      </c>
      <c r="E3644" s="8" t="s">
        <v>6452</v>
      </c>
      <c r="F3644" s="24">
        <v>0.28999999999999998</v>
      </c>
      <c r="G3644" s="24">
        <v>0</v>
      </c>
      <c r="H3644" s="25">
        <v>5.3578999999999999</v>
      </c>
      <c r="I3644" s="25">
        <v>0.32600000000000001</v>
      </c>
      <c r="J3644" s="15">
        <v>14</v>
      </c>
      <c r="K3644" s="15">
        <v>4</v>
      </c>
      <c r="L3644" s="13">
        <v>6.08E-2</v>
      </c>
      <c r="M3644" s="7">
        <v>1.4362839599999999</v>
      </c>
      <c r="N3644" s="26">
        <v>0.89</v>
      </c>
      <c r="O3644" s="27" t="s">
        <v>22</v>
      </c>
      <c r="P3644" s="8">
        <v>0.38034537470000002</v>
      </c>
      <c r="Q3644" s="24">
        <v>0.28999999999999998</v>
      </c>
      <c r="R3644" t="str">
        <f>IF($Q3644*100&gt;=VLOOKUP($O3644,margin_ranges!$A$5:$C$10,2,FALSE),IF($Q3644*100&lt;=VLOOKUP($O3644,margin_ranges!$A$5:$C$10,3,FALSE)+10,"IN RANGE","ABOVE RANGE"),"BELOW RANGE")</f>
        <v>IN RANGE</v>
      </c>
      <c r="S3644">
        <f>MIN(VLOOKUP($O3644,margin_ranges!$A$5:$D$10,4,FALSE),$P3644*100)</f>
        <v>29.75</v>
      </c>
      <c r="T3644" s="29">
        <f>(1-$S3644/100)/(1-$F3644)-1</f>
        <v>-1.0563380281690127E-2</v>
      </c>
      <c r="U3644" s="19" t="str">
        <f>IF(ABS(IFERROR(T3644,0))&gt;0.05,INDEX(margin_ranges!$C$13:$C$16,MATCH($F3644*100,margin_ranges!$B$13:$B$16,1)),"")</f>
        <v/>
      </c>
      <c r="V3644" t="e">
        <f>MIN(VLOOKUP($U3644,margin_ranges!$A$5:$D$10,4,FALSE),$P3644*100)</f>
        <v>#N/A</v>
      </c>
      <c r="Y3644" s="29" t="e">
        <f t="shared" si="56"/>
        <v>#N/A</v>
      </c>
    </row>
    <row r="3645" spans="1:25" x14ac:dyDescent="0.3">
      <c r="A3645" s="8" t="s">
        <v>35</v>
      </c>
      <c r="B3645" s="8" t="s">
        <v>6455</v>
      </c>
      <c r="C3645" s="8" t="s">
        <v>34</v>
      </c>
      <c r="D3645" s="8" t="s">
        <v>34</v>
      </c>
      <c r="E3645" s="8"/>
      <c r="F3645" s="24">
        <v>0.29704804356325398</v>
      </c>
      <c r="G3645" s="24">
        <v>0</v>
      </c>
      <c r="H3645" s="25">
        <v>5543.4039000000002</v>
      </c>
      <c r="I3645" s="25">
        <v>511.02789999999999</v>
      </c>
      <c r="J3645" s="15">
        <v>18064</v>
      </c>
      <c r="K3645" s="15">
        <v>4716</v>
      </c>
      <c r="L3645" s="13">
        <v>9.2200000000000004E-2</v>
      </c>
      <c r="M3645" s="7">
        <v>1.1782723900000001</v>
      </c>
      <c r="N3645" s="26">
        <v>0.76792899999999997</v>
      </c>
      <c r="O3645" s="27"/>
      <c r="P3645" s="8">
        <v>0.34825851229999999</v>
      </c>
      <c r="Q3645" s="24">
        <v>0.29699999999999999</v>
      </c>
      <c r="R3645" t="e">
        <f>IF($Q3645*100&gt;=VLOOKUP($O3645,margin_ranges!$A$5:$C$10,2,FALSE),IF($Q3645*100&lt;=VLOOKUP($O3645,margin_ranges!$A$5:$C$10,3,FALSE)+10,"IN RANGE","ABOVE RANGE"),"BELOW RANGE")</f>
        <v>#N/A</v>
      </c>
      <c r="S3645" t="e">
        <f>MIN(VLOOKUP($O3645,margin_ranges!$A$5:$D$10,4,FALSE),$P3645*100)</f>
        <v>#N/A</v>
      </c>
      <c r="T3645" s="29" t="e">
        <f>(1-$S3645/100)/(1-$F3645)-1</f>
        <v>#N/A</v>
      </c>
      <c r="U3645" s="19" t="str">
        <f>IF(ABS(IFERROR(T3645,0))&gt;0.05,INDEX(margin_ranges!$C$13:$C$16,MATCH($F3645*100,margin_ranges!$B$13:$B$16,1)),"")</f>
        <v/>
      </c>
      <c r="V3645" t="e">
        <f>MIN(VLOOKUP($U3645,margin_ranges!$A$5:$D$10,4,FALSE),$P3645*100)</f>
        <v>#N/A</v>
      </c>
      <c r="Y3645" s="29" t="e">
        <f t="shared" si="56"/>
        <v>#N/A</v>
      </c>
    </row>
    <row r="3646" spans="1:25" x14ac:dyDescent="0.3">
      <c r="A3646" s="8" t="s">
        <v>33</v>
      </c>
      <c r="B3646" s="8" t="s">
        <v>6455</v>
      </c>
      <c r="C3646" s="8" t="s">
        <v>6456</v>
      </c>
      <c r="D3646" s="8" t="s">
        <v>34</v>
      </c>
      <c r="E3646" s="8"/>
      <c r="F3646" s="24">
        <v>0.29704804356325398</v>
      </c>
      <c r="G3646" s="24">
        <v>0</v>
      </c>
      <c r="H3646" s="25">
        <v>5543.4039000000002</v>
      </c>
      <c r="I3646" s="25">
        <v>511.02789999999999</v>
      </c>
      <c r="J3646" s="15">
        <v>18064</v>
      </c>
      <c r="K3646" s="15">
        <v>4716</v>
      </c>
      <c r="L3646" s="13">
        <v>9.2200000000000004E-2</v>
      </c>
      <c r="M3646" s="7">
        <v>1.1782723900000001</v>
      </c>
      <c r="N3646" s="26">
        <v>0.76792899999999997</v>
      </c>
      <c r="O3646" s="27"/>
      <c r="P3646" s="8">
        <v>0.34825851229999999</v>
      </c>
      <c r="Q3646" s="24">
        <v>0.29699999999999999</v>
      </c>
      <c r="R3646" t="e">
        <f>IF($Q3646*100&gt;=VLOOKUP($O3646,margin_ranges!$A$5:$C$10,2,FALSE),IF($Q3646*100&lt;=VLOOKUP($O3646,margin_ranges!$A$5:$C$10,3,FALSE)+10,"IN RANGE","ABOVE RANGE"),"BELOW RANGE")</f>
        <v>#N/A</v>
      </c>
      <c r="S3646" t="e">
        <f>MIN(VLOOKUP($O3646,margin_ranges!$A$5:$D$10,4,FALSE),$P3646*100)</f>
        <v>#N/A</v>
      </c>
      <c r="T3646" s="29" t="e">
        <f>(1-$S3646/100)/(1-$F3646)-1</f>
        <v>#N/A</v>
      </c>
      <c r="U3646" s="19" t="str">
        <f>IF(ABS(IFERROR(T3646,0))&gt;0.05,INDEX(margin_ranges!$C$13:$C$16,MATCH($F3646*100,margin_ranges!$B$13:$B$16,1)),"")</f>
        <v/>
      </c>
      <c r="V3646" t="e">
        <f>MIN(VLOOKUP($U3646,margin_ranges!$A$5:$D$10,4,FALSE),$P3646*100)</f>
        <v>#N/A</v>
      </c>
      <c r="Y3646" s="29" t="e">
        <f t="shared" si="56"/>
        <v>#N/A</v>
      </c>
    </row>
    <row r="3647" spans="1:25" x14ac:dyDescent="0.3">
      <c r="A3647" s="8" t="s">
        <v>17</v>
      </c>
      <c r="B3647" s="8" t="s">
        <v>6455</v>
      </c>
      <c r="C3647" s="8" t="s">
        <v>6456</v>
      </c>
      <c r="D3647" s="8" t="s">
        <v>6461</v>
      </c>
      <c r="E3647" s="8" t="s">
        <v>6462</v>
      </c>
      <c r="F3647" s="24">
        <v>0.38999999999999901</v>
      </c>
      <c r="G3647" s="24">
        <v>0</v>
      </c>
      <c r="H3647" s="25">
        <v>306.85210000000001</v>
      </c>
      <c r="I3647" s="25">
        <v>41.379899999999999</v>
      </c>
      <c r="J3647" s="15">
        <v>1026</v>
      </c>
      <c r="K3647" s="15">
        <v>359</v>
      </c>
      <c r="L3647" s="13">
        <v>0.13489999999999999</v>
      </c>
      <c r="M3647" s="7">
        <v>0.82614449000000001</v>
      </c>
      <c r="N3647" s="26">
        <v>0.5</v>
      </c>
      <c r="O3647" s="27" t="s">
        <v>22</v>
      </c>
      <c r="P3647" s="8">
        <v>0.39477899350000001</v>
      </c>
      <c r="Q3647" s="24">
        <v>0.39</v>
      </c>
      <c r="R3647" t="str">
        <f>IF($Q3647*100&gt;=VLOOKUP($O3647,margin_ranges!$A$5:$C$10,2,FALSE),IF($Q3647*100&lt;=VLOOKUP($O3647,margin_ranges!$A$5:$C$10,3,FALSE)+10,"IN RANGE","ABOVE RANGE"),"BELOW RANGE")</f>
        <v>IN RANGE</v>
      </c>
      <c r="S3647">
        <f>MIN(VLOOKUP($O3647,margin_ranges!$A$5:$D$10,4,FALSE),$P3647*100)</f>
        <v>29.75</v>
      </c>
      <c r="T3647" s="29">
        <f>(1-$S3647/100)/(1-$F3647)-1</f>
        <v>0.1516393442622932</v>
      </c>
      <c r="U3647" s="19" t="str">
        <f>IF(ABS(IFERROR(T3647,0))&gt;0.05,INDEX(margin_ranges!$C$13:$C$16,MATCH($F3647*100,margin_ranges!$B$13:$B$16,1)),"")</f>
        <v>Margin Over Fill (Type C)</v>
      </c>
      <c r="V3647">
        <f>MIN(VLOOKUP($U3647,margin_ranges!$A$5:$D$10,4,FALSE),$P3647*100)</f>
        <v>39.477899350000001</v>
      </c>
      <c r="Y3647" s="29">
        <f t="shared" si="56"/>
        <v>-7.8344155737720689E-3</v>
      </c>
    </row>
    <row r="3648" spans="1:25" x14ac:dyDescent="0.3">
      <c r="A3648" s="8" t="s">
        <v>17</v>
      </c>
      <c r="B3648" s="8" t="s">
        <v>6455</v>
      </c>
      <c r="C3648" s="8" t="s">
        <v>6456</v>
      </c>
      <c r="D3648" s="8" t="s">
        <v>6503</v>
      </c>
      <c r="E3648" s="8" t="s">
        <v>6504</v>
      </c>
      <c r="F3648" s="24">
        <v>0.35</v>
      </c>
      <c r="G3648" s="24">
        <v>0</v>
      </c>
      <c r="H3648" s="25">
        <v>141.08920000000001</v>
      </c>
      <c r="I3648" s="25">
        <v>18.3431</v>
      </c>
      <c r="J3648" s="15">
        <v>427</v>
      </c>
      <c r="K3648" s="15">
        <v>132</v>
      </c>
      <c r="L3648" s="13">
        <v>0.13</v>
      </c>
      <c r="M3648" s="7">
        <v>0.77648945999999996</v>
      </c>
      <c r="N3648" s="26">
        <v>0.5</v>
      </c>
      <c r="O3648" s="27" t="s">
        <v>22</v>
      </c>
      <c r="P3648" s="8">
        <v>0.35607625859999997</v>
      </c>
      <c r="Q3648" s="24">
        <v>0.35</v>
      </c>
      <c r="R3648" t="str">
        <f>IF($Q3648*100&gt;=VLOOKUP($O3648,margin_ranges!$A$5:$C$10,2,FALSE),IF($Q3648*100&lt;=VLOOKUP($O3648,margin_ranges!$A$5:$C$10,3,FALSE)+10,"IN RANGE","ABOVE RANGE"),"BELOW RANGE")</f>
        <v>IN RANGE</v>
      </c>
      <c r="S3648">
        <f>MIN(VLOOKUP($O3648,margin_ranges!$A$5:$D$10,4,FALSE),$P3648*100)</f>
        <v>29.75</v>
      </c>
      <c r="T3648" s="29">
        <f>(1-$S3648/100)/(1-$F3648)-1</f>
        <v>8.0769230769230704E-2</v>
      </c>
      <c r="U3648" s="19" t="str">
        <f>IF(ABS(IFERROR(T3648,0))&gt;0.05,INDEX(margin_ranges!$C$13:$C$16,MATCH($F3648*100,margin_ranges!$B$13:$B$16,1)),"")</f>
        <v>Margin Over Fill (Type C)</v>
      </c>
      <c r="V3648">
        <f>MIN(VLOOKUP($U3648,margin_ranges!$A$5:$D$10,4,FALSE),$P3648*100)</f>
        <v>35.607625859999999</v>
      </c>
      <c r="Y3648" s="29">
        <f t="shared" si="56"/>
        <v>-9.3480901538460781E-3</v>
      </c>
    </row>
    <row r="3649" spans="1:25" x14ac:dyDescent="0.3">
      <c r="A3649" s="8" t="s">
        <v>17</v>
      </c>
      <c r="B3649" s="8" t="s">
        <v>6455</v>
      </c>
      <c r="C3649" s="8" t="s">
        <v>6456</v>
      </c>
      <c r="D3649" s="8" t="s">
        <v>6469</v>
      </c>
      <c r="E3649" s="8" t="s">
        <v>6470</v>
      </c>
      <c r="F3649" s="24">
        <v>0.33999999999999903</v>
      </c>
      <c r="G3649" s="24">
        <v>0</v>
      </c>
      <c r="H3649" s="25">
        <v>162.37909999999999</v>
      </c>
      <c r="I3649" s="25">
        <v>21.2559</v>
      </c>
      <c r="J3649" s="15">
        <v>512</v>
      </c>
      <c r="K3649" s="15">
        <v>154</v>
      </c>
      <c r="L3649" s="13">
        <v>0.13089999999999999</v>
      </c>
      <c r="M3649" s="7">
        <v>0.80280258000000004</v>
      </c>
      <c r="N3649" s="26">
        <v>0.5</v>
      </c>
      <c r="O3649" s="27" t="s">
        <v>22</v>
      </c>
      <c r="P3649" s="8">
        <v>0.3771818716</v>
      </c>
      <c r="Q3649" s="24">
        <v>0.34</v>
      </c>
      <c r="R3649" t="str">
        <f>IF($Q3649*100&gt;=VLOOKUP($O3649,margin_ranges!$A$5:$C$10,2,FALSE),IF($Q3649*100&lt;=VLOOKUP($O3649,margin_ranges!$A$5:$C$10,3,FALSE)+10,"IN RANGE","ABOVE RANGE"),"BELOW RANGE")</f>
        <v>IN RANGE</v>
      </c>
      <c r="S3649">
        <f>MIN(VLOOKUP($O3649,margin_ranges!$A$5:$D$10,4,FALSE),$P3649*100)</f>
        <v>29.75</v>
      </c>
      <c r="T3649" s="29">
        <f>(1-$S3649/100)/(1-$F3649)-1</f>
        <v>6.4393939393937671E-2</v>
      </c>
      <c r="U3649" s="19" t="str">
        <f>IF(ABS(IFERROR(T3649,0))&gt;0.05,INDEX(margin_ranges!$C$13:$C$16,MATCH($F3649*100,margin_ranges!$B$13:$B$16,1)),"")</f>
        <v>Balanced (Type B)</v>
      </c>
      <c r="V3649">
        <f>MIN(VLOOKUP($U3649,margin_ranges!$A$5:$D$10,4,FALSE),$P3649*100)</f>
        <v>29.75</v>
      </c>
      <c r="Y3649" s="29">
        <f t="shared" si="56"/>
        <v>6.4393939393937671E-2</v>
      </c>
    </row>
    <row r="3650" spans="1:25" x14ac:dyDescent="0.3">
      <c r="A3650" s="8" t="s">
        <v>17</v>
      </c>
      <c r="B3650" s="8" t="s">
        <v>6455</v>
      </c>
      <c r="C3650" s="8" t="s">
        <v>6456</v>
      </c>
      <c r="D3650" s="8" t="s">
        <v>6505</v>
      </c>
      <c r="E3650" s="8" t="s">
        <v>6506</v>
      </c>
      <c r="F3650" s="24">
        <v>0.334035221352739</v>
      </c>
      <c r="G3650" s="24">
        <v>0</v>
      </c>
      <c r="H3650" s="25">
        <v>363.50740000000002</v>
      </c>
      <c r="I3650" s="25">
        <v>62.500100000000003</v>
      </c>
      <c r="J3650" s="15">
        <v>1408</v>
      </c>
      <c r="K3650" s="15">
        <v>470</v>
      </c>
      <c r="L3650" s="13">
        <v>0.1719</v>
      </c>
      <c r="M3650" s="7">
        <v>0.75079046000000005</v>
      </c>
      <c r="N3650" s="26">
        <v>0.5</v>
      </c>
      <c r="O3650" s="27" t="s">
        <v>22</v>
      </c>
      <c r="P3650" s="8">
        <v>0.33403522140000003</v>
      </c>
      <c r="Q3650" s="24">
        <v>0.39</v>
      </c>
      <c r="R3650" t="str">
        <f>IF($Q3650*100&gt;=VLOOKUP($O3650,margin_ranges!$A$5:$C$10,2,FALSE),IF($Q3650*100&lt;=VLOOKUP($O3650,margin_ranges!$A$5:$C$10,3,FALSE)+10,"IN RANGE","ABOVE RANGE"),"BELOW RANGE")</f>
        <v>IN RANGE</v>
      </c>
      <c r="S3650">
        <f>MIN(VLOOKUP($O3650,margin_ranges!$A$5:$D$10,4,FALSE),$P3650*100)</f>
        <v>29.75</v>
      </c>
      <c r="T3650" s="29">
        <f>(1-$S3650/100)/(1-$F3650)-1</f>
        <v>5.4860591016466564E-2</v>
      </c>
      <c r="U3650" s="19" t="str">
        <f>IF(ABS(IFERROR(T3650,0))&gt;0.05,INDEX(margin_ranges!$C$13:$C$16,MATCH($F3650*100,margin_ranges!$B$13:$B$16,1)),"")</f>
        <v>Balanced (Type B)</v>
      </c>
      <c r="V3650">
        <f>MIN(VLOOKUP($U3650,margin_ranges!$A$5:$D$10,4,FALSE),$P3650*100)</f>
        <v>29.75</v>
      </c>
      <c r="Y3650" s="29">
        <f t="shared" si="56"/>
        <v>5.4860591016466564E-2</v>
      </c>
    </row>
    <row r="3651" spans="1:25" x14ac:dyDescent="0.3">
      <c r="A3651" s="8" t="s">
        <v>17</v>
      </c>
      <c r="B3651" s="8" t="s">
        <v>6455</v>
      </c>
      <c r="C3651" s="8" t="s">
        <v>6456</v>
      </c>
      <c r="D3651" s="8" t="s">
        <v>6501</v>
      </c>
      <c r="E3651" s="8" t="s">
        <v>6502</v>
      </c>
      <c r="F3651" s="24">
        <v>0.25015087963509902</v>
      </c>
      <c r="G3651" s="24">
        <v>0</v>
      </c>
      <c r="H3651" s="25">
        <v>322.81909999999999</v>
      </c>
      <c r="I3651" s="25">
        <v>30.9681</v>
      </c>
      <c r="J3651" s="15">
        <v>1177</v>
      </c>
      <c r="K3651" s="15">
        <v>290</v>
      </c>
      <c r="L3651" s="13">
        <v>9.5899999999999999E-2</v>
      </c>
      <c r="M3651" s="7">
        <v>1.26692154</v>
      </c>
      <c r="N3651" s="26">
        <v>0.95</v>
      </c>
      <c r="O3651" s="27" t="s">
        <v>22</v>
      </c>
      <c r="P3651" s="8">
        <v>0.25015087959999999</v>
      </c>
      <c r="Q3651" s="24">
        <v>0.28999999999999998</v>
      </c>
      <c r="R3651" t="str">
        <f>IF($Q3651*100&gt;=VLOOKUP($O3651,margin_ranges!$A$5:$C$10,2,FALSE),IF($Q3651*100&lt;=VLOOKUP($O3651,margin_ranges!$A$5:$C$10,3,FALSE)+10,"IN RANGE","ABOVE RANGE"),"BELOW RANGE")</f>
        <v>IN RANGE</v>
      </c>
      <c r="S3651">
        <f>MIN(VLOOKUP($O3651,margin_ranges!$A$5:$D$10,4,FALSE),$P3651*100)</f>
        <v>25.015087959999999</v>
      </c>
      <c r="T3651" s="29">
        <f>(1-$S3651/100)/(1-$F3651)-1</f>
        <v>4.6808112941221225E-11</v>
      </c>
      <c r="U3651" s="19" t="str">
        <f>IF(ABS(IFERROR(T3651,0))&gt;0.05,INDEX(margin_ranges!$C$13:$C$16,MATCH($F3651*100,margin_ranges!$B$13:$B$16,1)),"")</f>
        <v/>
      </c>
      <c r="V3651" t="e">
        <f>MIN(VLOOKUP($U3651,margin_ranges!$A$5:$D$10,4,FALSE),$P3651*100)</f>
        <v>#N/A</v>
      </c>
      <c r="Y3651" s="29" t="e">
        <f t="shared" si="56"/>
        <v>#N/A</v>
      </c>
    </row>
    <row r="3652" spans="1:25" x14ac:dyDescent="0.3">
      <c r="A3652" s="8" t="s">
        <v>17</v>
      </c>
      <c r="B3652" s="8" t="s">
        <v>6455</v>
      </c>
      <c r="C3652" s="8" t="s">
        <v>6456</v>
      </c>
      <c r="D3652" s="8" t="s">
        <v>6471</v>
      </c>
      <c r="E3652" s="8" t="s">
        <v>6472</v>
      </c>
      <c r="F3652" s="24">
        <v>0.28417908272922598</v>
      </c>
      <c r="G3652" s="24">
        <v>0</v>
      </c>
      <c r="H3652" s="25">
        <v>7.8582000000000001</v>
      </c>
      <c r="I3652" s="25">
        <v>0.56140000000000001</v>
      </c>
      <c r="J3652" s="15">
        <v>24</v>
      </c>
      <c r="K3652" s="15">
        <v>6</v>
      </c>
      <c r="L3652" s="13">
        <v>7.1400000000000005E-2</v>
      </c>
      <c r="M3652" s="7">
        <v>1.3969974599999999</v>
      </c>
      <c r="N3652" s="26">
        <v>1</v>
      </c>
      <c r="O3652" s="27" t="s">
        <v>92</v>
      </c>
      <c r="P3652" s="8">
        <v>0.28417908269999997</v>
      </c>
      <c r="Q3652" s="24">
        <v>0.28999999999999998</v>
      </c>
      <c r="R3652" t="str">
        <f>IF($Q3652*100&gt;=VLOOKUP($O3652,margin_ranges!$A$5:$C$10,2,FALSE),IF($Q3652*100&lt;=VLOOKUP($O3652,margin_ranges!$A$5:$C$10,3,FALSE)+10,"IN RANGE","ABOVE RANGE"),"BELOW RANGE")</f>
        <v>IN RANGE</v>
      </c>
      <c r="S3652">
        <f>MIN(VLOOKUP($O3652,margin_ranges!$A$5:$D$10,4,FALSE),$P3652*100)</f>
        <v>28.417908269999998</v>
      </c>
      <c r="T3652" s="29">
        <f>(1-$S3652/100)/(1-$F3652)-1</f>
        <v>4.0828673775195057E-11</v>
      </c>
      <c r="U3652" s="19" t="str">
        <f>IF(ABS(IFERROR(T3652,0))&gt;0.05,INDEX(margin_ranges!$C$13:$C$16,MATCH($F3652*100,margin_ranges!$B$13:$B$16,1)),"")</f>
        <v/>
      </c>
      <c r="V3652" t="e">
        <f>MIN(VLOOKUP($U3652,margin_ranges!$A$5:$D$10,4,FALSE),$P3652*100)</f>
        <v>#N/A</v>
      </c>
      <c r="Y3652" s="29" t="e">
        <f t="shared" si="56"/>
        <v>#N/A</v>
      </c>
    </row>
    <row r="3653" spans="1:25" x14ac:dyDescent="0.3">
      <c r="A3653" s="8" t="s">
        <v>17</v>
      </c>
      <c r="B3653" s="8" t="s">
        <v>6455</v>
      </c>
      <c r="C3653" s="8" t="s">
        <v>6456</v>
      </c>
      <c r="D3653" s="8" t="s">
        <v>6493</v>
      </c>
      <c r="E3653" s="8" t="s">
        <v>6494</v>
      </c>
      <c r="F3653" s="24">
        <v>0.25264381910213601</v>
      </c>
      <c r="G3653" s="24">
        <v>0</v>
      </c>
      <c r="H3653" s="25">
        <v>161.67359999999999</v>
      </c>
      <c r="I3653" s="25">
        <v>11.7041</v>
      </c>
      <c r="J3653" s="15">
        <v>446</v>
      </c>
      <c r="K3653" s="15">
        <v>110</v>
      </c>
      <c r="L3653" s="13">
        <v>7.2400000000000006E-2</v>
      </c>
      <c r="M3653" s="7">
        <v>1.2711475800000001</v>
      </c>
      <c r="N3653" s="26">
        <v>0.95</v>
      </c>
      <c r="O3653" s="27" t="s">
        <v>22</v>
      </c>
      <c r="P3653" s="8">
        <v>0.2526438191</v>
      </c>
      <c r="Q3653" s="24">
        <v>0.28999999999999998</v>
      </c>
      <c r="R3653" t="str">
        <f>IF($Q3653*100&gt;=VLOOKUP($O3653,margin_ranges!$A$5:$C$10,2,FALSE),IF($Q3653*100&lt;=VLOOKUP($O3653,margin_ranges!$A$5:$C$10,3,FALSE)+10,"IN RANGE","ABOVE RANGE"),"BELOW RANGE")</f>
        <v>IN RANGE</v>
      </c>
      <c r="S3653">
        <f>MIN(VLOOKUP($O3653,margin_ranges!$A$5:$D$10,4,FALSE),$P3653*100)</f>
        <v>25.264381910000001</v>
      </c>
      <c r="T3653" s="29">
        <f>(1-$S3653/100)/(1-$F3653)-1</f>
        <v>2.858158154595003E-12</v>
      </c>
      <c r="U3653" s="19" t="str">
        <f>IF(ABS(IFERROR(T3653,0))&gt;0.05,INDEX(margin_ranges!$C$13:$C$16,MATCH($F3653*100,margin_ranges!$B$13:$B$16,1)),"")</f>
        <v/>
      </c>
      <c r="V3653" t="e">
        <f>MIN(VLOOKUP($U3653,margin_ranges!$A$5:$D$10,4,FALSE),$P3653*100)</f>
        <v>#N/A</v>
      </c>
      <c r="Y3653" s="29" t="e">
        <f t="shared" si="56"/>
        <v>#N/A</v>
      </c>
    </row>
    <row r="3654" spans="1:25" x14ac:dyDescent="0.3">
      <c r="A3654" s="8" t="s">
        <v>17</v>
      </c>
      <c r="B3654" s="8" t="s">
        <v>6455</v>
      </c>
      <c r="C3654" s="8" t="s">
        <v>6456</v>
      </c>
      <c r="D3654" s="8" t="s">
        <v>6463</v>
      </c>
      <c r="E3654" s="8" t="s">
        <v>6464</v>
      </c>
      <c r="F3654" s="24">
        <v>0.24993120299501301</v>
      </c>
      <c r="G3654" s="24">
        <v>0</v>
      </c>
      <c r="H3654" s="25">
        <v>145.9973</v>
      </c>
      <c r="I3654" s="25">
        <v>7.0867000000000004</v>
      </c>
      <c r="J3654" s="15">
        <v>496</v>
      </c>
      <c r="K3654" s="15">
        <v>121</v>
      </c>
      <c r="L3654" s="13">
        <v>4.8500000000000001E-2</v>
      </c>
      <c r="M3654" s="7">
        <v>2.3331193200000002</v>
      </c>
      <c r="N3654" s="26">
        <v>1.75</v>
      </c>
      <c r="O3654" s="27" t="s">
        <v>22</v>
      </c>
      <c r="P3654" s="8">
        <v>0.24993120299999999</v>
      </c>
      <c r="Q3654" s="24">
        <v>0.28999999999999998</v>
      </c>
      <c r="R3654" t="str">
        <f>IF($Q3654*100&gt;=VLOOKUP($O3654,margin_ranges!$A$5:$C$10,2,FALSE),IF($Q3654*100&lt;=VLOOKUP($O3654,margin_ranges!$A$5:$C$10,3,FALSE)+10,"IN RANGE","ABOVE RANGE"),"BELOW RANGE")</f>
        <v>IN RANGE</v>
      </c>
      <c r="S3654">
        <f>MIN(VLOOKUP($O3654,margin_ranges!$A$5:$D$10,4,FALSE),$P3654*100)</f>
        <v>24.993120299999998</v>
      </c>
      <c r="T3654" s="29">
        <f>(1-$S3654/100)/(1-$F3654)-1</f>
        <v>-6.6485705829677499E-12</v>
      </c>
      <c r="U3654" s="19" t="str">
        <f>IF(ABS(IFERROR(T3654,0))&gt;0.05,INDEX(margin_ranges!$C$13:$C$16,MATCH($F3654*100,margin_ranges!$B$13:$B$16,1)),"")</f>
        <v/>
      </c>
      <c r="V3654" t="e">
        <f>MIN(VLOOKUP($U3654,margin_ranges!$A$5:$D$10,4,FALSE),$P3654*100)</f>
        <v>#N/A</v>
      </c>
      <c r="Y3654" s="29" t="e">
        <f t="shared" si="56"/>
        <v>#N/A</v>
      </c>
    </row>
    <row r="3655" spans="1:25" x14ac:dyDescent="0.3">
      <c r="A3655" s="8" t="s">
        <v>17</v>
      </c>
      <c r="B3655" s="8" t="s">
        <v>6455</v>
      </c>
      <c r="C3655" s="8" t="s">
        <v>6456</v>
      </c>
      <c r="D3655" s="8" t="s">
        <v>6487</v>
      </c>
      <c r="E3655" s="8" t="s">
        <v>6488</v>
      </c>
      <c r="F3655" s="24">
        <v>0.18636000886523199</v>
      </c>
      <c r="G3655" s="24">
        <v>0</v>
      </c>
      <c r="H3655" s="25">
        <v>206.46090000000001</v>
      </c>
      <c r="I3655" s="25">
        <v>15.7653</v>
      </c>
      <c r="J3655" s="15">
        <v>959</v>
      </c>
      <c r="K3655" s="15">
        <v>179</v>
      </c>
      <c r="L3655" s="13">
        <v>7.6399999999999996E-2</v>
      </c>
      <c r="M3655" s="7">
        <v>2.0279239200000001</v>
      </c>
      <c r="N3655" s="26">
        <v>1.65</v>
      </c>
      <c r="O3655" s="27" t="s">
        <v>22</v>
      </c>
      <c r="P3655" s="8">
        <v>0.18636000890000001</v>
      </c>
      <c r="Q3655" s="24">
        <v>0.25</v>
      </c>
      <c r="R3655" t="str">
        <f>IF($Q3655*100&gt;=VLOOKUP($O3655,margin_ranges!$A$5:$C$10,2,FALSE),IF($Q3655*100&lt;=VLOOKUP($O3655,margin_ranges!$A$5:$C$10,3,FALSE)+10,"IN RANGE","ABOVE RANGE"),"BELOW RANGE")</f>
        <v>IN RANGE</v>
      </c>
      <c r="S3655">
        <f>MIN(VLOOKUP($O3655,margin_ranges!$A$5:$D$10,4,FALSE),$P3655*100)</f>
        <v>18.636000890000002</v>
      </c>
      <c r="T3655" s="29">
        <f>(1-$S3655/100)/(1-$F3655)-1</f>
        <v>-4.2731485017100113E-11</v>
      </c>
      <c r="U3655" s="19" t="str">
        <f>IF(ABS(IFERROR(T3655,0))&gt;0.05,INDEX(margin_ranges!$C$13:$C$16,MATCH($F3655*100,margin_ranges!$B$13:$B$16,1)),"")</f>
        <v/>
      </c>
      <c r="V3655" t="e">
        <f>MIN(VLOOKUP($U3655,margin_ranges!$A$5:$D$10,4,FALSE),$P3655*100)</f>
        <v>#N/A</v>
      </c>
      <c r="Y3655" s="29" t="e">
        <f t="shared" si="56"/>
        <v>#N/A</v>
      </c>
    </row>
    <row r="3656" spans="1:25" x14ac:dyDescent="0.3">
      <c r="A3656" s="8" t="s">
        <v>17</v>
      </c>
      <c r="B3656" s="8" t="s">
        <v>6455</v>
      </c>
      <c r="C3656" s="8" t="s">
        <v>6456</v>
      </c>
      <c r="D3656" s="8" t="s">
        <v>6477</v>
      </c>
      <c r="E3656" s="8" t="s">
        <v>6478</v>
      </c>
      <c r="F3656" s="24">
        <v>0.28999999999999998</v>
      </c>
      <c r="G3656" s="24">
        <v>0</v>
      </c>
      <c r="H3656" s="25">
        <v>510.30860000000001</v>
      </c>
      <c r="I3656" s="25">
        <v>23.914000000000001</v>
      </c>
      <c r="J3656" s="15">
        <v>1526</v>
      </c>
      <c r="K3656" s="15">
        <v>381</v>
      </c>
      <c r="L3656" s="13">
        <v>4.6899999999999997E-2</v>
      </c>
      <c r="M3656" s="7">
        <v>2.1267267200000002</v>
      </c>
      <c r="N3656" s="26">
        <v>1.5</v>
      </c>
      <c r="O3656" s="27" t="s">
        <v>22</v>
      </c>
      <c r="P3656" s="8">
        <v>0.2946907641</v>
      </c>
      <c r="Q3656" s="24">
        <v>0.28999999999999998</v>
      </c>
      <c r="R3656" t="str">
        <f>IF($Q3656*100&gt;=VLOOKUP($O3656,margin_ranges!$A$5:$C$10,2,FALSE),IF($Q3656*100&lt;=VLOOKUP($O3656,margin_ranges!$A$5:$C$10,3,FALSE)+10,"IN RANGE","ABOVE RANGE"),"BELOW RANGE")</f>
        <v>IN RANGE</v>
      </c>
      <c r="S3656">
        <f>MIN(VLOOKUP($O3656,margin_ranges!$A$5:$D$10,4,FALSE),$P3656*100)</f>
        <v>29.46907641</v>
      </c>
      <c r="T3656" s="29">
        <f>(1-$S3656/100)/(1-$F3656)-1</f>
        <v>-6.6067100000000156E-3</v>
      </c>
      <c r="U3656" s="19" t="str">
        <f>IF(ABS(IFERROR(T3656,0))&gt;0.05,INDEX(margin_ranges!$C$13:$C$16,MATCH($F3656*100,margin_ranges!$B$13:$B$16,1)),"")</f>
        <v/>
      </c>
      <c r="V3656" t="e">
        <f>MIN(VLOOKUP($U3656,margin_ranges!$A$5:$D$10,4,FALSE),$P3656*100)</f>
        <v>#N/A</v>
      </c>
      <c r="Y3656" s="29" t="e">
        <f t="shared" si="56"/>
        <v>#N/A</v>
      </c>
    </row>
    <row r="3657" spans="1:25" x14ac:dyDescent="0.3">
      <c r="A3657" s="8" t="s">
        <v>17</v>
      </c>
      <c r="B3657" s="8" t="s">
        <v>6455</v>
      </c>
      <c r="C3657" s="8" t="s">
        <v>6456</v>
      </c>
      <c r="D3657" s="8" t="s">
        <v>6459</v>
      </c>
      <c r="E3657" s="8" t="s">
        <v>6460</v>
      </c>
      <c r="F3657" s="24">
        <v>0.28999999999999998</v>
      </c>
      <c r="G3657" s="24">
        <v>0</v>
      </c>
      <c r="H3657" s="25">
        <v>125.58110000000001</v>
      </c>
      <c r="I3657" s="25">
        <v>4.1913999999999998</v>
      </c>
      <c r="J3657" s="15">
        <v>298</v>
      </c>
      <c r="K3657" s="15">
        <v>74</v>
      </c>
      <c r="L3657" s="13">
        <v>3.3399999999999999E-2</v>
      </c>
      <c r="M3657" s="7">
        <v>2.3685287800000001</v>
      </c>
      <c r="N3657" s="26">
        <v>1.65</v>
      </c>
      <c r="O3657" s="27" t="s">
        <v>22</v>
      </c>
      <c r="P3657" s="8">
        <v>0.30336501830000001</v>
      </c>
      <c r="Q3657" s="24">
        <v>0.28999999999999998</v>
      </c>
      <c r="R3657" t="str">
        <f>IF($Q3657*100&gt;=VLOOKUP($O3657,margin_ranges!$A$5:$C$10,2,FALSE),IF($Q3657*100&lt;=VLOOKUP($O3657,margin_ranges!$A$5:$C$10,3,FALSE)+10,"IN RANGE","ABOVE RANGE"),"BELOW RANGE")</f>
        <v>IN RANGE</v>
      </c>
      <c r="S3657">
        <f>MIN(VLOOKUP($O3657,margin_ranges!$A$5:$D$10,4,FALSE),$P3657*100)</f>
        <v>29.75</v>
      </c>
      <c r="T3657" s="29">
        <f>(1-$S3657/100)/(1-$F3657)-1</f>
        <v>-1.0563380281690127E-2</v>
      </c>
      <c r="U3657" s="19" t="str">
        <f>IF(ABS(IFERROR(T3657,0))&gt;0.05,INDEX(margin_ranges!$C$13:$C$16,MATCH($F3657*100,margin_ranges!$B$13:$B$16,1)),"")</f>
        <v/>
      </c>
      <c r="V3657" t="e">
        <f>MIN(VLOOKUP($U3657,margin_ranges!$A$5:$D$10,4,FALSE),$P3657*100)</f>
        <v>#N/A</v>
      </c>
      <c r="Y3657" s="29" t="e">
        <f t="shared" si="56"/>
        <v>#N/A</v>
      </c>
    </row>
    <row r="3658" spans="1:25" x14ac:dyDescent="0.3">
      <c r="A3658" s="8" t="s">
        <v>17</v>
      </c>
      <c r="B3658" s="8" t="s">
        <v>6455</v>
      </c>
      <c r="C3658" s="8" t="s">
        <v>6456</v>
      </c>
      <c r="D3658" s="8" t="s">
        <v>6467</v>
      </c>
      <c r="E3658" s="8" t="s">
        <v>6468</v>
      </c>
      <c r="F3658" s="24">
        <v>0.28999999999999998</v>
      </c>
      <c r="G3658" s="24">
        <v>0</v>
      </c>
      <c r="H3658" s="25">
        <v>113.1917</v>
      </c>
      <c r="I3658" s="25">
        <v>12.017799999999999</v>
      </c>
      <c r="J3658" s="15">
        <v>332</v>
      </c>
      <c r="K3658" s="15">
        <v>83</v>
      </c>
      <c r="L3658" s="13">
        <v>0.1062</v>
      </c>
      <c r="M3658" s="7">
        <v>0.92083756999999999</v>
      </c>
      <c r="N3658" s="26">
        <v>0.5</v>
      </c>
      <c r="O3658" s="27" t="s">
        <v>22</v>
      </c>
      <c r="P3658" s="8">
        <v>0.45701607179999998</v>
      </c>
      <c r="Q3658" s="24">
        <v>0.28999999999999998</v>
      </c>
      <c r="R3658" t="str">
        <f>IF($Q3658*100&gt;=VLOOKUP($O3658,margin_ranges!$A$5:$C$10,2,FALSE),IF($Q3658*100&lt;=VLOOKUP($O3658,margin_ranges!$A$5:$C$10,3,FALSE)+10,"IN RANGE","ABOVE RANGE"),"BELOW RANGE")</f>
        <v>IN RANGE</v>
      </c>
      <c r="S3658">
        <f>MIN(VLOOKUP($O3658,margin_ranges!$A$5:$D$10,4,FALSE),$P3658*100)</f>
        <v>29.75</v>
      </c>
      <c r="T3658" s="29">
        <f>(1-$S3658/100)/(1-$F3658)-1</f>
        <v>-1.0563380281690127E-2</v>
      </c>
      <c r="U3658" s="19" t="str">
        <f>IF(ABS(IFERROR(T3658,0))&gt;0.05,INDEX(margin_ranges!$C$13:$C$16,MATCH($F3658*100,margin_ranges!$B$13:$B$16,1)),"")</f>
        <v/>
      </c>
      <c r="V3658" t="e">
        <f>MIN(VLOOKUP($U3658,margin_ranges!$A$5:$D$10,4,FALSE),$P3658*100)</f>
        <v>#N/A</v>
      </c>
      <c r="Y3658" s="29" t="e">
        <f t="shared" si="56"/>
        <v>#N/A</v>
      </c>
    </row>
    <row r="3659" spans="1:25" x14ac:dyDescent="0.3">
      <c r="A3659" s="8" t="s">
        <v>17</v>
      </c>
      <c r="B3659" s="8" t="s">
        <v>6455</v>
      </c>
      <c r="C3659" s="8" t="s">
        <v>6456</v>
      </c>
      <c r="D3659" s="8" t="s">
        <v>6473</v>
      </c>
      <c r="E3659" s="8" t="s">
        <v>6474</v>
      </c>
      <c r="F3659" s="24">
        <v>0.28999999999999998</v>
      </c>
      <c r="G3659" s="24">
        <v>0</v>
      </c>
      <c r="H3659" s="25">
        <v>418.8261</v>
      </c>
      <c r="I3659" s="25">
        <v>21.0352</v>
      </c>
      <c r="J3659" s="15">
        <v>1801</v>
      </c>
      <c r="K3659" s="15">
        <v>450</v>
      </c>
      <c r="L3659" s="13">
        <v>5.0200000000000002E-2</v>
      </c>
      <c r="M3659" s="7">
        <v>2.8532481199999999</v>
      </c>
      <c r="N3659" s="26">
        <v>1.65</v>
      </c>
      <c r="O3659" s="27" t="s">
        <v>22</v>
      </c>
      <c r="P3659" s="8">
        <v>0.42171170260000002</v>
      </c>
      <c r="Q3659" s="24">
        <v>0.28999999999999998</v>
      </c>
      <c r="R3659" t="str">
        <f>IF($Q3659*100&gt;=VLOOKUP($O3659,margin_ranges!$A$5:$C$10,2,FALSE),IF($Q3659*100&lt;=VLOOKUP($O3659,margin_ranges!$A$5:$C$10,3,FALSE)+10,"IN RANGE","ABOVE RANGE"),"BELOW RANGE")</f>
        <v>IN RANGE</v>
      </c>
      <c r="S3659">
        <f>MIN(VLOOKUP($O3659,margin_ranges!$A$5:$D$10,4,FALSE),$P3659*100)</f>
        <v>29.75</v>
      </c>
      <c r="T3659" s="29">
        <f>(1-$S3659/100)/(1-$F3659)-1</f>
        <v>-1.0563380281690127E-2</v>
      </c>
      <c r="U3659" s="19" t="str">
        <f>IF(ABS(IFERROR(T3659,0))&gt;0.05,INDEX(margin_ranges!$C$13:$C$16,MATCH($F3659*100,margin_ranges!$B$13:$B$16,1)),"")</f>
        <v/>
      </c>
      <c r="V3659" t="e">
        <f>MIN(VLOOKUP($U3659,margin_ranges!$A$5:$D$10,4,FALSE),$P3659*100)</f>
        <v>#N/A</v>
      </c>
      <c r="Y3659" s="29" t="e">
        <f t="shared" si="56"/>
        <v>#N/A</v>
      </c>
    </row>
    <row r="3660" spans="1:25" x14ac:dyDescent="0.3">
      <c r="A3660" s="8" t="s">
        <v>17</v>
      </c>
      <c r="B3660" s="8" t="s">
        <v>6455</v>
      </c>
      <c r="C3660" s="8" t="s">
        <v>6456</v>
      </c>
      <c r="D3660" s="8" t="s">
        <v>6475</v>
      </c>
      <c r="E3660" s="8" t="s">
        <v>6476</v>
      </c>
      <c r="F3660" s="24">
        <v>0.28999999999999998</v>
      </c>
      <c r="G3660" s="24">
        <v>0</v>
      </c>
      <c r="H3660" s="25">
        <v>87.501800000000003</v>
      </c>
      <c r="I3660" s="25">
        <v>7.6182999999999996</v>
      </c>
      <c r="J3660" s="15">
        <v>223</v>
      </c>
      <c r="K3660" s="15">
        <v>56</v>
      </c>
      <c r="L3660" s="13">
        <v>8.7099999999999997E-2</v>
      </c>
      <c r="M3660" s="7">
        <v>0.97616636999999995</v>
      </c>
      <c r="N3660" s="26">
        <v>0.5</v>
      </c>
      <c r="O3660" s="27" t="s">
        <v>22</v>
      </c>
      <c r="P3660" s="8">
        <v>0.48779222779999998</v>
      </c>
      <c r="Q3660" s="24">
        <v>0.28999999999999998</v>
      </c>
      <c r="R3660" t="str">
        <f>IF($Q3660*100&gt;=VLOOKUP($O3660,margin_ranges!$A$5:$C$10,2,FALSE),IF($Q3660*100&lt;=VLOOKUP($O3660,margin_ranges!$A$5:$C$10,3,FALSE)+10,"IN RANGE","ABOVE RANGE"),"BELOW RANGE")</f>
        <v>IN RANGE</v>
      </c>
      <c r="S3660">
        <f>MIN(VLOOKUP($O3660,margin_ranges!$A$5:$D$10,4,FALSE),$P3660*100)</f>
        <v>29.75</v>
      </c>
      <c r="T3660" s="29">
        <f>(1-$S3660/100)/(1-$F3660)-1</f>
        <v>-1.0563380281690127E-2</v>
      </c>
      <c r="U3660" s="19" t="str">
        <f>IF(ABS(IFERROR(T3660,0))&gt;0.05,INDEX(margin_ranges!$C$13:$C$16,MATCH($F3660*100,margin_ranges!$B$13:$B$16,1)),"")</f>
        <v/>
      </c>
      <c r="V3660" t="e">
        <f>MIN(VLOOKUP($U3660,margin_ranges!$A$5:$D$10,4,FALSE),$P3660*100)</f>
        <v>#N/A</v>
      </c>
      <c r="Y3660" s="29" t="e">
        <f t="shared" si="56"/>
        <v>#N/A</v>
      </c>
    </row>
    <row r="3661" spans="1:25" x14ac:dyDescent="0.3">
      <c r="A3661" s="8" t="s">
        <v>17</v>
      </c>
      <c r="B3661" s="8" t="s">
        <v>6455</v>
      </c>
      <c r="C3661" s="8" t="s">
        <v>6456</v>
      </c>
      <c r="D3661" s="8" t="s">
        <v>6479</v>
      </c>
      <c r="E3661" s="8" t="s">
        <v>6480</v>
      </c>
      <c r="F3661" s="24">
        <v>0.28999999999999998</v>
      </c>
      <c r="G3661" s="24">
        <v>0</v>
      </c>
      <c r="H3661" s="25">
        <v>144.81569999999999</v>
      </c>
      <c r="I3661" s="25">
        <v>27.503499999999999</v>
      </c>
      <c r="J3661" s="15">
        <v>540</v>
      </c>
      <c r="K3661" s="15">
        <v>135</v>
      </c>
      <c r="L3661" s="13">
        <v>0.18990000000000001</v>
      </c>
      <c r="M3661" s="7">
        <v>0.65422842000000003</v>
      </c>
      <c r="N3661" s="26">
        <v>0.38</v>
      </c>
      <c r="O3661" s="27" t="s">
        <v>22</v>
      </c>
      <c r="P3661" s="8">
        <v>0.41916311379999999</v>
      </c>
      <c r="Q3661" s="24">
        <v>0.28999999999999998</v>
      </c>
      <c r="R3661" t="str">
        <f>IF($Q3661*100&gt;=VLOOKUP($O3661,margin_ranges!$A$5:$C$10,2,FALSE),IF($Q3661*100&lt;=VLOOKUP($O3661,margin_ranges!$A$5:$C$10,3,FALSE)+10,"IN RANGE","ABOVE RANGE"),"BELOW RANGE")</f>
        <v>IN RANGE</v>
      </c>
      <c r="S3661">
        <f>MIN(VLOOKUP($O3661,margin_ranges!$A$5:$D$10,4,FALSE),$P3661*100)</f>
        <v>29.75</v>
      </c>
      <c r="T3661" s="29">
        <f>(1-$S3661/100)/(1-$F3661)-1</f>
        <v>-1.0563380281690127E-2</v>
      </c>
      <c r="U3661" s="19" t="str">
        <f>IF(ABS(IFERROR(T3661,0))&gt;0.05,INDEX(margin_ranges!$C$13:$C$16,MATCH($F3661*100,margin_ranges!$B$13:$B$16,1)),"")</f>
        <v/>
      </c>
      <c r="V3661" t="e">
        <f>MIN(VLOOKUP($U3661,margin_ranges!$A$5:$D$10,4,FALSE),$P3661*100)</f>
        <v>#N/A</v>
      </c>
      <c r="Y3661" s="29" t="e">
        <f t="shared" si="56"/>
        <v>#N/A</v>
      </c>
    </row>
    <row r="3662" spans="1:25" x14ac:dyDescent="0.3">
      <c r="A3662" s="8" t="s">
        <v>17</v>
      </c>
      <c r="B3662" s="8" t="s">
        <v>6455</v>
      </c>
      <c r="C3662" s="8" t="s">
        <v>6456</v>
      </c>
      <c r="D3662" s="8" t="s">
        <v>6481</v>
      </c>
      <c r="E3662" s="8" t="s">
        <v>6482</v>
      </c>
      <c r="F3662" s="24">
        <v>0.28999999999999998</v>
      </c>
      <c r="G3662" s="24">
        <v>0</v>
      </c>
      <c r="H3662" s="25">
        <v>94.608999999999995</v>
      </c>
      <c r="I3662" s="25">
        <v>2.0286</v>
      </c>
      <c r="J3662" s="15">
        <v>134</v>
      </c>
      <c r="K3662" s="15">
        <v>34</v>
      </c>
      <c r="L3662" s="13">
        <v>2.1399999999999999E-2</v>
      </c>
      <c r="M3662" s="7">
        <v>2.20845745</v>
      </c>
      <c r="N3662" s="26">
        <v>1.5</v>
      </c>
      <c r="O3662" s="27" t="s">
        <v>22</v>
      </c>
      <c r="P3662" s="8">
        <v>0.32079289059999999</v>
      </c>
      <c r="Q3662" s="24">
        <v>0.28999999999999998</v>
      </c>
      <c r="R3662" t="str">
        <f>IF($Q3662*100&gt;=VLOOKUP($O3662,margin_ranges!$A$5:$C$10,2,FALSE),IF($Q3662*100&lt;=VLOOKUP($O3662,margin_ranges!$A$5:$C$10,3,FALSE)+10,"IN RANGE","ABOVE RANGE"),"BELOW RANGE")</f>
        <v>IN RANGE</v>
      </c>
      <c r="S3662">
        <f>MIN(VLOOKUP($O3662,margin_ranges!$A$5:$D$10,4,FALSE),$P3662*100)</f>
        <v>29.75</v>
      </c>
      <c r="T3662" s="29">
        <f>(1-$S3662/100)/(1-$F3662)-1</f>
        <v>-1.0563380281690127E-2</v>
      </c>
      <c r="U3662" s="19" t="str">
        <f>IF(ABS(IFERROR(T3662,0))&gt;0.05,INDEX(margin_ranges!$C$13:$C$16,MATCH($F3662*100,margin_ranges!$B$13:$B$16,1)),"")</f>
        <v/>
      </c>
      <c r="V3662" t="e">
        <f>MIN(VLOOKUP($U3662,margin_ranges!$A$5:$D$10,4,FALSE),$P3662*100)</f>
        <v>#N/A</v>
      </c>
      <c r="Y3662" s="29" t="e">
        <f t="shared" ref="Y3662:Y3725" si="57">(1-$V3662/100)/(1-$F3662)-1</f>
        <v>#N/A</v>
      </c>
    </row>
    <row r="3663" spans="1:25" x14ac:dyDescent="0.3">
      <c r="A3663" s="8" t="s">
        <v>17</v>
      </c>
      <c r="B3663" s="8" t="s">
        <v>6455</v>
      </c>
      <c r="C3663" s="8" t="s">
        <v>6456</v>
      </c>
      <c r="D3663" s="8" t="s">
        <v>6485</v>
      </c>
      <c r="E3663" s="8" t="s">
        <v>6486</v>
      </c>
      <c r="F3663" s="24">
        <v>0.28999999999999998</v>
      </c>
      <c r="G3663" s="24">
        <v>0</v>
      </c>
      <c r="H3663" s="25">
        <v>266.99939999999998</v>
      </c>
      <c r="I3663" s="25">
        <v>45.276200000000003</v>
      </c>
      <c r="J3663" s="15">
        <v>969</v>
      </c>
      <c r="K3663" s="15">
        <v>242</v>
      </c>
      <c r="L3663" s="13">
        <v>0.1696</v>
      </c>
      <c r="M3663" s="7">
        <v>0.71343294000000002</v>
      </c>
      <c r="N3663" s="26">
        <v>0.45</v>
      </c>
      <c r="O3663" s="27" t="s">
        <v>22</v>
      </c>
      <c r="P3663" s="8">
        <v>0.36924695769999999</v>
      </c>
      <c r="Q3663" s="24">
        <v>0.28999999999999998</v>
      </c>
      <c r="R3663" t="str">
        <f>IF($Q3663*100&gt;=VLOOKUP($O3663,margin_ranges!$A$5:$C$10,2,FALSE),IF($Q3663*100&lt;=VLOOKUP($O3663,margin_ranges!$A$5:$C$10,3,FALSE)+10,"IN RANGE","ABOVE RANGE"),"BELOW RANGE")</f>
        <v>IN RANGE</v>
      </c>
      <c r="S3663">
        <f>MIN(VLOOKUP($O3663,margin_ranges!$A$5:$D$10,4,FALSE),$P3663*100)</f>
        <v>29.75</v>
      </c>
      <c r="T3663" s="29">
        <f>(1-$S3663/100)/(1-$F3663)-1</f>
        <v>-1.0563380281690127E-2</v>
      </c>
      <c r="U3663" s="19" t="str">
        <f>IF(ABS(IFERROR(T3663,0))&gt;0.05,INDEX(margin_ranges!$C$13:$C$16,MATCH($F3663*100,margin_ranges!$B$13:$B$16,1)),"")</f>
        <v/>
      </c>
      <c r="V3663" t="e">
        <f>MIN(VLOOKUP($U3663,margin_ranges!$A$5:$D$10,4,FALSE),$P3663*100)</f>
        <v>#N/A</v>
      </c>
      <c r="Y3663" s="29" t="e">
        <f t="shared" si="57"/>
        <v>#N/A</v>
      </c>
    </row>
    <row r="3664" spans="1:25" x14ac:dyDescent="0.3">
      <c r="A3664" s="8" t="s">
        <v>17</v>
      </c>
      <c r="B3664" s="8" t="s">
        <v>6455</v>
      </c>
      <c r="C3664" s="8" t="s">
        <v>6456</v>
      </c>
      <c r="D3664" s="8" t="s">
        <v>6489</v>
      </c>
      <c r="E3664" s="8" t="s">
        <v>6490</v>
      </c>
      <c r="F3664" s="24">
        <v>0.28999999999999998</v>
      </c>
      <c r="G3664" s="24">
        <v>0</v>
      </c>
      <c r="H3664" s="25">
        <v>184.7595</v>
      </c>
      <c r="I3664" s="25">
        <v>6.9439000000000002</v>
      </c>
      <c r="J3664" s="15">
        <v>459</v>
      </c>
      <c r="K3664" s="15">
        <v>115</v>
      </c>
      <c r="L3664" s="13">
        <v>3.7600000000000001E-2</v>
      </c>
      <c r="M3664" s="7">
        <v>2.2043264900000001</v>
      </c>
      <c r="N3664" s="26">
        <v>1.5</v>
      </c>
      <c r="O3664" s="27" t="s">
        <v>22</v>
      </c>
      <c r="P3664" s="8">
        <v>0.31952004169999998</v>
      </c>
      <c r="Q3664" s="24">
        <v>0.28999999999999998</v>
      </c>
      <c r="R3664" t="str">
        <f>IF($Q3664*100&gt;=VLOOKUP($O3664,margin_ranges!$A$5:$C$10,2,FALSE),IF($Q3664*100&lt;=VLOOKUP($O3664,margin_ranges!$A$5:$C$10,3,FALSE)+10,"IN RANGE","ABOVE RANGE"),"BELOW RANGE")</f>
        <v>IN RANGE</v>
      </c>
      <c r="S3664">
        <f>MIN(VLOOKUP($O3664,margin_ranges!$A$5:$D$10,4,FALSE),$P3664*100)</f>
        <v>29.75</v>
      </c>
      <c r="T3664" s="29">
        <f>(1-$S3664/100)/(1-$F3664)-1</f>
        <v>-1.0563380281690127E-2</v>
      </c>
      <c r="U3664" s="19" t="str">
        <f>IF(ABS(IFERROR(T3664,0))&gt;0.05,INDEX(margin_ranges!$C$13:$C$16,MATCH($F3664*100,margin_ranges!$B$13:$B$16,1)),"")</f>
        <v/>
      </c>
      <c r="V3664" t="e">
        <f>MIN(VLOOKUP($U3664,margin_ranges!$A$5:$D$10,4,FALSE),$P3664*100)</f>
        <v>#N/A</v>
      </c>
      <c r="Y3664" s="29" t="e">
        <f t="shared" si="57"/>
        <v>#N/A</v>
      </c>
    </row>
    <row r="3665" spans="1:25" x14ac:dyDescent="0.3">
      <c r="A3665" s="8" t="s">
        <v>17</v>
      </c>
      <c r="B3665" s="8" t="s">
        <v>6455</v>
      </c>
      <c r="C3665" s="8" t="s">
        <v>6456</v>
      </c>
      <c r="D3665" s="8" t="s">
        <v>6495</v>
      </c>
      <c r="E3665" s="8" t="s">
        <v>6496</v>
      </c>
      <c r="F3665" s="24">
        <v>0.28999999999999998</v>
      </c>
      <c r="G3665" s="24">
        <v>0</v>
      </c>
      <c r="H3665" s="25">
        <v>136.8432</v>
      </c>
      <c r="I3665" s="25">
        <v>15.367599999999999</v>
      </c>
      <c r="J3665" s="15">
        <v>364</v>
      </c>
      <c r="K3665" s="15">
        <v>91</v>
      </c>
      <c r="L3665" s="13">
        <v>0.1123</v>
      </c>
      <c r="M3665" s="7">
        <v>0.79031912999999998</v>
      </c>
      <c r="N3665" s="26">
        <v>0.45</v>
      </c>
      <c r="O3665" s="27" t="s">
        <v>22</v>
      </c>
      <c r="P3665" s="8">
        <v>0.43060976039999999</v>
      </c>
      <c r="Q3665" s="24">
        <v>0.28999999999999998</v>
      </c>
      <c r="R3665" t="str">
        <f>IF($Q3665*100&gt;=VLOOKUP($O3665,margin_ranges!$A$5:$C$10,2,FALSE),IF($Q3665*100&lt;=VLOOKUP($O3665,margin_ranges!$A$5:$C$10,3,FALSE)+10,"IN RANGE","ABOVE RANGE"),"BELOW RANGE")</f>
        <v>IN RANGE</v>
      </c>
      <c r="S3665">
        <f>MIN(VLOOKUP($O3665,margin_ranges!$A$5:$D$10,4,FALSE),$P3665*100)</f>
        <v>29.75</v>
      </c>
      <c r="T3665" s="29">
        <f>(1-$S3665/100)/(1-$F3665)-1</f>
        <v>-1.0563380281690127E-2</v>
      </c>
      <c r="U3665" s="19" t="str">
        <f>IF(ABS(IFERROR(T3665,0))&gt;0.05,INDEX(margin_ranges!$C$13:$C$16,MATCH($F3665*100,margin_ranges!$B$13:$B$16,1)),"")</f>
        <v/>
      </c>
      <c r="V3665" t="e">
        <f>MIN(VLOOKUP($U3665,margin_ranges!$A$5:$D$10,4,FALSE),$P3665*100)</f>
        <v>#N/A</v>
      </c>
      <c r="Y3665" s="29" t="e">
        <f t="shared" si="57"/>
        <v>#N/A</v>
      </c>
    </row>
    <row r="3666" spans="1:25" x14ac:dyDescent="0.3">
      <c r="A3666" s="8" t="s">
        <v>17</v>
      </c>
      <c r="B3666" s="8" t="s">
        <v>6455</v>
      </c>
      <c r="C3666" s="8" t="s">
        <v>6456</v>
      </c>
      <c r="D3666" s="8" t="s">
        <v>6497</v>
      </c>
      <c r="E3666" s="8" t="s">
        <v>6498</v>
      </c>
      <c r="F3666" s="24">
        <v>0.28999999999999998</v>
      </c>
      <c r="G3666" s="24">
        <v>0</v>
      </c>
      <c r="H3666" s="25">
        <v>104.7094</v>
      </c>
      <c r="I3666" s="25">
        <v>8.6661000000000001</v>
      </c>
      <c r="J3666" s="15">
        <v>261</v>
      </c>
      <c r="K3666" s="15">
        <v>65</v>
      </c>
      <c r="L3666" s="13">
        <v>8.2799999999999999E-2</v>
      </c>
      <c r="M3666" s="7">
        <v>1.0021100199999999</v>
      </c>
      <c r="N3666" s="26">
        <v>0.5</v>
      </c>
      <c r="O3666" s="27" t="s">
        <v>22</v>
      </c>
      <c r="P3666" s="8">
        <v>0.50105278740000003</v>
      </c>
      <c r="Q3666" s="24">
        <v>0.28999999999999998</v>
      </c>
      <c r="R3666" t="str">
        <f>IF($Q3666*100&gt;=VLOOKUP($O3666,margin_ranges!$A$5:$C$10,2,FALSE),IF($Q3666*100&lt;=VLOOKUP($O3666,margin_ranges!$A$5:$C$10,3,FALSE)+10,"IN RANGE","ABOVE RANGE"),"BELOW RANGE")</f>
        <v>IN RANGE</v>
      </c>
      <c r="S3666">
        <f>MIN(VLOOKUP($O3666,margin_ranges!$A$5:$D$10,4,FALSE),$P3666*100)</f>
        <v>29.75</v>
      </c>
      <c r="T3666" s="29">
        <f>(1-$S3666/100)/(1-$F3666)-1</f>
        <v>-1.0563380281690127E-2</v>
      </c>
      <c r="U3666" s="19" t="str">
        <f>IF(ABS(IFERROR(T3666,0))&gt;0.05,INDEX(margin_ranges!$C$13:$C$16,MATCH($F3666*100,margin_ranges!$B$13:$B$16,1)),"")</f>
        <v/>
      </c>
      <c r="V3666" t="e">
        <f>MIN(VLOOKUP($U3666,margin_ranges!$A$5:$D$10,4,FALSE),$P3666*100)</f>
        <v>#N/A</v>
      </c>
      <c r="Y3666" s="29" t="e">
        <f t="shared" si="57"/>
        <v>#N/A</v>
      </c>
    </row>
    <row r="3667" spans="1:25" x14ac:dyDescent="0.3">
      <c r="A3667" s="8" t="s">
        <v>17</v>
      </c>
      <c r="B3667" s="8" t="s">
        <v>6455</v>
      </c>
      <c r="C3667" s="8" t="s">
        <v>6456</v>
      </c>
      <c r="D3667" s="8" t="s">
        <v>6499</v>
      </c>
      <c r="E3667" s="8" t="s">
        <v>6500</v>
      </c>
      <c r="F3667" s="24">
        <v>0.28999999999999998</v>
      </c>
      <c r="G3667" s="24">
        <v>0</v>
      </c>
      <c r="H3667" s="25">
        <v>6.1501000000000001</v>
      </c>
      <c r="I3667" s="25">
        <v>0.92</v>
      </c>
      <c r="J3667" s="15">
        <v>21</v>
      </c>
      <c r="K3667" s="15">
        <v>5</v>
      </c>
      <c r="L3667" s="13">
        <v>0.14960000000000001</v>
      </c>
      <c r="M3667" s="7">
        <v>0.76757763999999995</v>
      </c>
      <c r="N3667" s="26">
        <v>0.5</v>
      </c>
      <c r="O3667" s="27" t="s">
        <v>92</v>
      </c>
      <c r="P3667" s="8">
        <v>0.34860009710000001</v>
      </c>
      <c r="Q3667" s="24">
        <v>0.28999999999999998</v>
      </c>
      <c r="R3667" t="str">
        <f>IF($Q3667*100&gt;=VLOOKUP($O3667,margin_ranges!$A$5:$C$10,2,FALSE),IF($Q3667*100&lt;=VLOOKUP($O3667,margin_ranges!$A$5:$C$10,3,FALSE)+10,"IN RANGE","ABOVE RANGE"),"BELOW RANGE")</f>
        <v>IN RANGE</v>
      </c>
      <c r="S3667">
        <f>MIN(VLOOKUP($O3667,margin_ranges!$A$5:$D$10,4,FALSE),$P3667*100)</f>
        <v>29.75</v>
      </c>
      <c r="T3667" s="29">
        <f>(1-$S3667/100)/(1-$F3667)-1</f>
        <v>-1.0563380281690127E-2</v>
      </c>
      <c r="U3667" s="19" t="str">
        <f>IF(ABS(IFERROR(T3667,0))&gt;0.05,INDEX(margin_ranges!$C$13:$C$16,MATCH($F3667*100,margin_ranges!$B$13:$B$16,1)),"")</f>
        <v/>
      </c>
      <c r="V3667" t="e">
        <f>MIN(VLOOKUP($U3667,margin_ranges!$A$5:$D$10,4,FALSE),$P3667*100)</f>
        <v>#N/A</v>
      </c>
      <c r="Y3667" s="29" t="e">
        <f t="shared" si="57"/>
        <v>#N/A</v>
      </c>
    </row>
    <row r="3668" spans="1:25" x14ac:dyDescent="0.3">
      <c r="A3668" s="8" t="s">
        <v>17</v>
      </c>
      <c r="B3668" s="8" t="s">
        <v>6455</v>
      </c>
      <c r="C3668" s="8" t="s">
        <v>6456</v>
      </c>
      <c r="D3668" s="8" t="s">
        <v>6507</v>
      </c>
      <c r="E3668" s="8" t="s">
        <v>6508</v>
      </c>
      <c r="F3668" s="24">
        <v>0.28999999999999998</v>
      </c>
      <c r="G3668" s="24">
        <v>0</v>
      </c>
      <c r="H3668" s="25">
        <v>393.21510000000001</v>
      </c>
      <c r="I3668" s="25">
        <v>74.736000000000004</v>
      </c>
      <c r="J3668" s="15">
        <v>1432</v>
      </c>
      <c r="K3668" s="15">
        <v>358</v>
      </c>
      <c r="L3668" s="13">
        <v>0.19009999999999999</v>
      </c>
      <c r="M3668" s="7">
        <v>0.63860139999999999</v>
      </c>
      <c r="N3668" s="26">
        <v>0.38</v>
      </c>
      <c r="O3668" s="27" t="s">
        <v>22</v>
      </c>
      <c r="P3668" s="8">
        <v>0.40494962969999998</v>
      </c>
      <c r="Q3668" s="24">
        <v>0.28999999999999998</v>
      </c>
      <c r="R3668" t="str">
        <f>IF($Q3668*100&gt;=VLOOKUP($O3668,margin_ranges!$A$5:$C$10,2,FALSE),IF($Q3668*100&lt;=VLOOKUP($O3668,margin_ranges!$A$5:$C$10,3,FALSE)+10,"IN RANGE","ABOVE RANGE"),"BELOW RANGE")</f>
        <v>IN RANGE</v>
      </c>
      <c r="S3668">
        <f>MIN(VLOOKUP($O3668,margin_ranges!$A$5:$D$10,4,FALSE),$P3668*100)</f>
        <v>29.75</v>
      </c>
      <c r="T3668" s="29">
        <f>(1-$S3668/100)/(1-$F3668)-1</f>
        <v>-1.0563380281690127E-2</v>
      </c>
      <c r="U3668" s="19" t="str">
        <f>IF(ABS(IFERROR(T3668,0))&gt;0.05,INDEX(margin_ranges!$C$13:$C$16,MATCH($F3668*100,margin_ranges!$B$13:$B$16,1)),"")</f>
        <v/>
      </c>
      <c r="V3668" t="e">
        <f>MIN(VLOOKUP($U3668,margin_ranges!$A$5:$D$10,4,FALSE),$P3668*100)</f>
        <v>#N/A</v>
      </c>
      <c r="Y3668" s="29" t="e">
        <f t="shared" si="57"/>
        <v>#N/A</v>
      </c>
    </row>
    <row r="3669" spans="1:25" x14ac:dyDescent="0.3">
      <c r="A3669" s="8" t="s">
        <v>17</v>
      </c>
      <c r="B3669" s="8" t="s">
        <v>6455</v>
      </c>
      <c r="C3669" s="8" t="s">
        <v>6456</v>
      </c>
      <c r="D3669" s="8" t="s">
        <v>6491</v>
      </c>
      <c r="E3669" s="8" t="s">
        <v>6492</v>
      </c>
      <c r="F3669" s="24">
        <v>0.25</v>
      </c>
      <c r="G3669" s="24">
        <v>0</v>
      </c>
      <c r="H3669" s="25">
        <v>189.6729</v>
      </c>
      <c r="I3669" s="25">
        <v>9.6610999999999994</v>
      </c>
      <c r="J3669" s="15">
        <v>517</v>
      </c>
      <c r="K3669" s="15">
        <v>129</v>
      </c>
      <c r="L3669" s="13">
        <v>5.0900000000000001E-2</v>
      </c>
      <c r="M3669" s="7">
        <v>1.7835791700000001</v>
      </c>
      <c r="N3669" s="26">
        <v>1.25</v>
      </c>
      <c r="O3669" s="27" t="s">
        <v>162</v>
      </c>
      <c r="P3669" s="8">
        <v>0.29916203089999999</v>
      </c>
      <c r="Q3669" s="24">
        <v>0.25</v>
      </c>
      <c r="R3669" t="str">
        <f>IF($Q3669*100&gt;=VLOOKUP($O3669,margin_ranges!$A$5:$C$10,2,FALSE),IF($Q3669*100&lt;=VLOOKUP($O3669,margin_ranges!$A$5:$C$10,3,FALSE)+10,"IN RANGE","ABOVE RANGE"),"BELOW RANGE")</f>
        <v>BELOW RANGE</v>
      </c>
      <c r="S3669">
        <f>MIN(VLOOKUP($O3669,margin_ranges!$A$5:$D$10,4,FALSE),$P3669*100)</f>
        <v>29.91620309</v>
      </c>
      <c r="T3669" s="29">
        <f>(1-$S3669/100)/(1-$F3669)-1</f>
        <v>-6.5549374533333427E-2</v>
      </c>
      <c r="U3669" s="19" t="str">
        <f>IF(ABS(IFERROR(T3669,0))&gt;0.05,INDEX(margin_ranges!$C$13:$C$16,MATCH($F3669*100,margin_ranges!$B$13:$B$16,1)),"")</f>
        <v>Balanced (Type B)</v>
      </c>
      <c r="V3669">
        <f>MIN(VLOOKUP($U3669,margin_ranges!$A$5:$D$10,4,FALSE),$P3669*100)</f>
        <v>29.75</v>
      </c>
      <c r="Y3669" s="29">
        <f t="shared" si="57"/>
        <v>-6.3333333333333353E-2</v>
      </c>
    </row>
    <row r="3670" spans="1:25" x14ac:dyDescent="0.3">
      <c r="A3670" s="8" t="s">
        <v>17</v>
      </c>
      <c r="B3670" s="8" t="s">
        <v>6455</v>
      </c>
      <c r="C3670" s="8" t="s">
        <v>6456</v>
      </c>
      <c r="D3670" s="8" t="s">
        <v>6465</v>
      </c>
      <c r="E3670" s="8" t="s">
        <v>6466</v>
      </c>
      <c r="F3670" s="24">
        <v>0.25</v>
      </c>
      <c r="G3670" s="24">
        <v>0</v>
      </c>
      <c r="H3670" s="25">
        <v>161.96780000000001</v>
      </c>
      <c r="I3670" s="25">
        <v>5.2981999999999996</v>
      </c>
      <c r="J3670" s="15">
        <v>348</v>
      </c>
      <c r="K3670" s="15">
        <v>87</v>
      </c>
      <c r="L3670" s="13">
        <v>3.27E-2</v>
      </c>
      <c r="M3670" s="7">
        <v>2.18983755</v>
      </c>
      <c r="N3670" s="26">
        <v>1.5</v>
      </c>
      <c r="O3670" s="27" t="s">
        <v>162</v>
      </c>
      <c r="P3670" s="8">
        <v>0.31501768130000002</v>
      </c>
      <c r="Q3670" s="24">
        <v>0.25</v>
      </c>
      <c r="R3670" t="str">
        <f>IF($Q3670*100&gt;=VLOOKUP($O3670,margin_ranges!$A$5:$C$10,2,FALSE),IF($Q3670*100&lt;=VLOOKUP($O3670,margin_ranges!$A$5:$C$10,3,FALSE)+10,"IN RANGE","ABOVE RANGE"),"BELOW RANGE")</f>
        <v>BELOW RANGE</v>
      </c>
      <c r="S3670">
        <f>MIN(VLOOKUP($O3670,margin_ranges!$A$5:$D$10,4,FALSE),$P3670*100)</f>
        <v>31.501768130000002</v>
      </c>
      <c r="T3670" s="29">
        <f>(1-$S3670/100)/(1-$F3670)-1</f>
        <v>-8.6690241733333395E-2</v>
      </c>
      <c r="U3670" s="19" t="str">
        <f>IF(ABS(IFERROR(T3670,0))&gt;0.05,INDEX(margin_ranges!$C$13:$C$16,MATCH($F3670*100,margin_ranges!$B$13:$B$16,1)),"")</f>
        <v>Balanced (Type B)</v>
      </c>
      <c r="V3670">
        <f>MIN(VLOOKUP($U3670,margin_ranges!$A$5:$D$10,4,FALSE),$P3670*100)</f>
        <v>29.75</v>
      </c>
      <c r="Y3670" s="29">
        <f t="shared" si="57"/>
        <v>-6.3333333333333353E-2</v>
      </c>
    </row>
    <row r="3671" spans="1:25" x14ac:dyDescent="0.3">
      <c r="A3671" s="8" t="s">
        <v>17</v>
      </c>
      <c r="B3671" s="8" t="s">
        <v>6455</v>
      </c>
      <c r="C3671" s="8" t="s">
        <v>6456</v>
      </c>
      <c r="D3671" s="8" t="s">
        <v>6457</v>
      </c>
      <c r="E3671" s="8" t="s">
        <v>6458</v>
      </c>
      <c r="F3671" s="24">
        <v>0.249999999999999</v>
      </c>
      <c r="G3671" s="24">
        <v>0</v>
      </c>
      <c r="H3671" s="25">
        <v>421.9341</v>
      </c>
      <c r="I3671" s="25">
        <v>16.909400000000002</v>
      </c>
      <c r="J3671" s="15">
        <v>1212</v>
      </c>
      <c r="K3671" s="15">
        <v>303</v>
      </c>
      <c r="L3671" s="13">
        <v>4.0099999999999997E-2</v>
      </c>
      <c r="M3671" s="7">
        <v>2.3883378199999998</v>
      </c>
      <c r="N3671" s="26">
        <v>1.5</v>
      </c>
      <c r="O3671" s="27" t="s">
        <v>162</v>
      </c>
      <c r="P3671" s="8">
        <v>0.37194814370000001</v>
      </c>
      <c r="Q3671" s="24">
        <v>0.25</v>
      </c>
      <c r="R3671" t="str">
        <f>IF($Q3671*100&gt;=VLOOKUP($O3671,margin_ranges!$A$5:$C$10,2,FALSE),IF($Q3671*100&lt;=VLOOKUP($O3671,margin_ranges!$A$5:$C$10,3,FALSE)+10,"IN RANGE","ABOVE RANGE"),"BELOW RANGE")</f>
        <v>BELOW RANGE</v>
      </c>
      <c r="S3671">
        <f>MIN(VLOOKUP($O3671,margin_ranges!$A$5:$D$10,4,FALSE),$P3671*100)</f>
        <v>37.194814370000003</v>
      </c>
      <c r="T3671" s="29">
        <f>(1-$S3671/100)/(1-$F3671)-1</f>
        <v>-0.16259752493333457</v>
      </c>
      <c r="U3671" s="19" t="str">
        <f>IF(ABS(IFERROR(T3671,0))&gt;0.05,INDEX(margin_ranges!$C$13:$C$16,MATCH($F3671*100,margin_ranges!$B$13:$B$16,1)),"")</f>
        <v>Maximize Fill (Type A+)</v>
      </c>
      <c r="V3671">
        <f>MIN(VLOOKUP($U3671,margin_ranges!$A$5:$D$10,4,FALSE),$P3671*100)</f>
        <v>19.75</v>
      </c>
      <c r="Y3671" s="29">
        <f t="shared" si="57"/>
        <v>6.9999999999998508E-2</v>
      </c>
    </row>
    <row r="3672" spans="1:25" x14ac:dyDescent="0.3">
      <c r="A3672" s="8" t="s">
        <v>17</v>
      </c>
      <c r="B3672" s="8" t="s">
        <v>6455</v>
      </c>
      <c r="C3672" s="8" t="s">
        <v>6456</v>
      </c>
      <c r="D3672" s="8" t="s">
        <v>6483</v>
      </c>
      <c r="E3672" s="8" t="s">
        <v>6484</v>
      </c>
      <c r="F3672" s="24">
        <v>0.25</v>
      </c>
      <c r="G3672" s="24">
        <v>0</v>
      </c>
      <c r="H3672" s="25">
        <v>360.48489999999998</v>
      </c>
      <c r="I3672" s="25">
        <v>19.1251</v>
      </c>
      <c r="J3672" s="15">
        <v>1146</v>
      </c>
      <c r="K3672" s="15">
        <v>286</v>
      </c>
      <c r="L3672" s="13">
        <v>5.3100000000000001E-2</v>
      </c>
      <c r="M3672" s="7">
        <v>1.99661402</v>
      </c>
      <c r="N3672" s="26">
        <v>1.25</v>
      </c>
      <c r="O3672" s="27" t="s">
        <v>162</v>
      </c>
      <c r="P3672" s="8">
        <v>0.37394008629999997</v>
      </c>
      <c r="Q3672" s="24">
        <v>0.25</v>
      </c>
      <c r="R3672" t="str">
        <f>IF($Q3672*100&gt;=VLOOKUP($O3672,margin_ranges!$A$5:$C$10,2,FALSE),IF($Q3672*100&lt;=VLOOKUP($O3672,margin_ranges!$A$5:$C$10,3,FALSE)+10,"IN RANGE","ABOVE RANGE"),"BELOW RANGE")</f>
        <v>BELOW RANGE</v>
      </c>
      <c r="S3672">
        <f>MIN(VLOOKUP($O3672,margin_ranges!$A$5:$D$10,4,FALSE),$P3672*100)</f>
        <v>37.394008629999995</v>
      </c>
      <c r="T3672" s="29">
        <f>(1-$S3672/100)/(1-$F3672)-1</f>
        <v>-0.1652534484</v>
      </c>
      <c r="U3672" s="19" t="str">
        <f>IF(ABS(IFERROR(T3672,0))&gt;0.05,INDEX(margin_ranges!$C$13:$C$16,MATCH($F3672*100,margin_ranges!$B$13:$B$16,1)),"")</f>
        <v>Balanced (Type B)</v>
      </c>
      <c r="V3672">
        <f>MIN(VLOOKUP($U3672,margin_ranges!$A$5:$D$10,4,FALSE),$P3672*100)</f>
        <v>29.75</v>
      </c>
      <c r="Y3672" s="29">
        <f t="shared" si="57"/>
        <v>-6.3333333333333353E-2</v>
      </c>
    </row>
    <row r="3673" spans="1:25" x14ac:dyDescent="0.3">
      <c r="A3673" s="8" t="s">
        <v>35</v>
      </c>
      <c r="B3673" s="8" t="s">
        <v>6509</v>
      </c>
      <c r="C3673" s="8" t="s">
        <v>34</v>
      </c>
      <c r="D3673" s="8" t="s">
        <v>34</v>
      </c>
      <c r="E3673" s="8"/>
      <c r="F3673" s="24">
        <v>0.262569043054318</v>
      </c>
      <c r="G3673" s="24">
        <v>0</v>
      </c>
      <c r="H3673" s="25">
        <v>1340.1679999999999</v>
      </c>
      <c r="I3673" s="25">
        <v>72.940399999999997</v>
      </c>
      <c r="J3673" s="15">
        <v>3132</v>
      </c>
      <c r="K3673" s="15">
        <v>820</v>
      </c>
      <c r="L3673" s="13">
        <v>5.4399999999999997E-2</v>
      </c>
      <c r="M3673" s="7">
        <v>1.4314294000000001</v>
      </c>
      <c r="N3673" s="26">
        <v>1.031755</v>
      </c>
      <c r="O3673" s="27"/>
      <c r="P3673" s="8">
        <v>0.27921348950000002</v>
      </c>
      <c r="Q3673" s="24">
        <v>0.2626</v>
      </c>
      <c r="R3673" t="e">
        <f>IF($Q3673*100&gt;=VLOOKUP($O3673,margin_ranges!$A$5:$C$10,2,FALSE),IF($Q3673*100&lt;=VLOOKUP($O3673,margin_ranges!$A$5:$C$10,3,FALSE)+10,"IN RANGE","ABOVE RANGE"),"BELOW RANGE")</f>
        <v>#N/A</v>
      </c>
      <c r="S3673" t="e">
        <f>MIN(VLOOKUP($O3673,margin_ranges!$A$5:$D$10,4,FALSE),$P3673*100)</f>
        <v>#N/A</v>
      </c>
      <c r="T3673" s="29" t="e">
        <f>(1-$S3673/100)/(1-$F3673)-1</f>
        <v>#N/A</v>
      </c>
      <c r="U3673" s="19" t="str">
        <f>IF(ABS(IFERROR(T3673,0))&gt;0.05,INDEX(margin_ranges!$C$13:$C$16,MATCH($F3673*100,margin_ranges!$B$13:$B$16,1)),"")</f>
        <v/>
      </c>
      <c r="V3673" t="e">
        <f>MIN(VLOOKUP($U3673,margin_ranges!$A$5:$D$10,4,FALSE),$P3673*100)</f>
        <v>#N/A</v>
      </c>
      <c r="Y3673" s="29" t="e">
        <f t="shared" si="57"/>
        <v>#N/A</v>
      </c>
    </row>
    <row r="3674" spans="1:25" x14ac:dyDescent="0.3">
      <c r="A3674" s="8" t="s">
        <v>33</v>
      </c>
      <c r="B3674" s="8" t="s">
        <v>6509</v>
      </c>
      <c r="C3674" s="8" t="s">
        <v>6510</v>
      </c>
      <c r="D3674" s="8" t="s">
        <v>34</v>
      </c>
      <c r="E3674" s="8"/>
      <c r="F3674" s="24">
        <v>0.262569043054318</v>
      </c>
      <c r="G3674" s="24">
        <v>0</v>
      </c>
      <c r="H3674" s="25">
        <v>1340.1679999999999</v>
      </c>
      <c r="I3674" s="25">
        <v>72.940399999999997</v>
      </c>
      <c r="J3674" s="15">
        <v>3132</v>
      </c>
      <c r="K3674" s="15">
        <v>820</v>
      </c>
      <c r="L3674" s="13">
        <v>5.4399999999999997E-2</v>
      </c>
      <c r="M3674" s="7">
        <v>1.4314294000000001</v>
      </c>
      <c r="N3674" s="26">
        <v>1.031755</v>
      </c>
      <c r="O3674" s="27"/>
      <c r="P3674" s="8">
        <v>0.27921348950000002</v>
      </c>
      <c r="Q3674" s="24">
        <v>0.2626</v>
      </c>
      <c r="R3674" t="e">
        <f>IF($Q3674*100&gt;=VLOOKUP($O3674,margin_ranges!$A$5:$C$10,2,FALSE),IF($Q3674*100&lt;=VLOOKUP($O3674,margin_ranges!$A$5:$C$10,3,FALSE)+10,"IN RANGE","ABOVE RANGE"),"BELOW RANGE")</f>
        <v>#N/A</v>
      </c>
      <c r="S3674" t="e">
        <f>MIN(VLOOKUP($O3674,margin_ranges!$A$5:$D$10,4,FALSE),$P3674*100)</f>
        <v>#N/A</v>
      </c>
      <c r="T3674" s="29" t="e">
        <f>(1-$S3674/100)/(1-$F3674)-1</f>
        <v>#N/A</v>
      </c>
      <c r="U3674" s="19" t="str">
        <f>IF(ABS(IFERROR(T3674,0))&gt;0.05,INDEX(margin_ranges!$C$13:$C$16,MATCH($F3674*100,margin_ranges!$B$13:$B$16,1)),"")</f>
        <v/>
      </c>
      <c r="V3674" t="e">
        <f>MIN(VLOOKUP($U3674,margin_ranges!$A$5:$D$10,4,FALSE),$P3674*100)</f>
        <v>#N/A</v>
      </c>
      <c r="Y3674" s="29" t="e">
        <f t="shared" si="57"/>
        <v>#N/A</v>
      </c>
    </row>
    <row r="3675" spans="1:25" x14ac:dyDescent="0.3">
      <c r="A3675" s="8" t="s">
        <v>17</v>
      </c>
      <c r="B3675" s="8" t="s">
        <v>6509</v>
      </c>
      <c r="C3675" s="8" t="s">
        <v>6510</v>
      </c>
      <c r="D3675" s="8" t="s">
        <v>6511</v>
      </c>
      <c r="E3675" s="8" t="s">
        <v>6512</v>
      </c>
      <c r="F3675" s="24">
        <v>0.3</v>
      </c>
      <c r="G3675" s="24">
        <v>0</v>
      </c>
      <c r="H3675" s="25">
        <v>76.682900000000004</v>
      </c>
      <c r="I3675" s="25">
        <v>7.0618999999999996</v>
      </c>
      <c r="J3675" s="15">
        <v>158</v>
      </c>
      <c r="K3675" s="15">
        <v>47</v>
      </c>
      <c r="L3675" s="13">
        <v>9.2100000000000001E-2</v>
      </c>
      <c r="M3675" s="7">
        <v>0.74625048000000005</v>
      </c>
      <c r="N3675" s="26">
        <v>0.5</v>
      </c>
      <c r="O3675" s="27" t="s">
        <v>92</v>
      </c>
      <c r="P3675" s="8">
        <v>0.32998368090000002</v>
      </c>
      <c r="Q3675" s="24">
        <v>0.3</v>
      </c>
      <c r="R3675" t="str">
        <f>IF($Q3675*100&gt;=VLOOKUP($O3675,margin_ranges!$A$5:$C$10,2,FALSE),IF($Q3675*100&lt;=VLOOKUP($O3675,margin_ranges!$A$5:$C$10,3,FALSE)+10,"IN RANGE","ABOVE RANGE"),"BELOW RANGE")</f>
        <v>IN RANGE</v>
      </c>
      <c r="S3675">
        <f>MIN(VLOOKUP($O3675,margin_ranges!$A$5:$D$10,4,FALSE),$P3675*100)</f>
        <v>29.75</v>
      </c>
      <c r="T3675" s="29">
        <f>(1-$S3675/100)/(1-$F3675)-1</f>
        <v>3.5714285714285587E-3</v>
      </c>
      <c r="U3675" s="19" t="str">
        <f>IF(ABS(IFERROR(T3675,0))&gt;0.05,INDEX(margin_ranges!$C$13:$C$16,MATCH($F3675*100,margin_ranges!$B$13:$B$16,1)),"")</f>
        <v/>
      </c>
      <c r="V3675" t="e">
        <f>MIN(VLOOKUP($U3675,margin_ranges!$A$5:$D$10,4,FALSE),$P3675*100)</f>
        <v>#N/A</v>
      </c>
      <c r="Y3675" s="29" t="e">
        <f t="shared" si="57"/>
        <v>#N/A</v>
      </c>
    </row>
    <row r="3676" spans="1:25" x14ac:dyDescent="0.3">
      <c r="A3676" s="8" t="s">
        <v>17</v>
      </c>
      <c r="B3676" s="8" t="s">
        <v>6509</v>
      </c>
      <c r="C3676" s="8" t="s">
        <v>6510</v>
      </c>
      <c r="D3676" s="8" t="s">
        <v>6519</v>
      </c>
      <c r="E3676" s="8" t="s">
        <v>6520</v>
      </c>
      <c r="F3676" s="24">
        <v>0.3</v>
      </c>
      <c r="G3676" s="24">
        <v>0</v>
      </c>
      <c r="H3676" s="25">
        <v>298.49540000000002</v>
      </c>
      <c r="I3676" s="25">
        <v>23.855599999999999</v>
      </c>
      <c r="J3676" s="15">
        <v>575</v>
      </c>
      <c r="K3676" s="15">
        <v>172</v>
      </c>
      <c r="L3676" s="13">
        <v>7.9899999999999999E-2</v>
      </c>
      <c r="M3676" s="7">
        <v>0.80342537999999997</v>
      </c>
      <c r="N3676" s="26">
        <v>0.5</v>
      </c>
      <c r="O3676" s="27" t="s">
        <v>92</v>
      </c>
      <c r="P3676" s="8">
        <v>0.37766466510000002</v>
      </c>
      <c r="Q3676" s="24">
        <v>0.3</v>
      </c>
      <c r="R3676" t="str">
        <f>IF($Q3676*100&gt;=VLOOKUP($O3676,margin_ranges!$A$5:$C$10,2,FALSE),IF($Q3676*100&lt;=VLOOKUP($O3676,margin_ranges!$A$5:$C$10,3,FALSE)+10,"IN RANGE","ABOVE RANGE"),"BELOW RANGE")</f>
        <v>IN RANGE</v>
      </c>
      <c r="S3676">
        <f>MIN(VLOOKUP($O3676,margin_ranges!$A$5:$D$10,4,FALSE),$P3676*100)</f>
        <v>29.75</v>
      </c>
      <c r="T3676" s="29">
        <f>(1-$S3676/100)/(1-$F3676)-1</f>
        <v>3.5714285714285587E-3</v>
      </c>
      <c r="U3676" s="19" t="str">
        <f>IF(ABS(IFERROR(T3676,0))&gt;0.05,INDEX(margin_ranges!$C$13:$C$16,MATCH($F3676*100,margin_ranges!$B$13:$B$16,1)),"")</f>
        <v/>
      </c>
      <c r="V3676" t="e">
        <f>MIN(VLOOKUP($U3676,margin_ranges!$A$5:$D$10,4,FALSE),$P3676*100)</f>
        <v>#N/A</v>
      </c>
      <c r="Y3676" s="29" t="e">
        <f t="shared" si="57"/>
        <v>#N/A</v>
      </c>
    </row>
    <row r="3677" spans="1:25" x14ac:dyDescent="0.3">
      <c r="A3677" s="8" t="s">
        <v>17</v>
      </c>
      <c r="B3677" s="8" t="s">
        <v>6509</v>
      </c>
      <c r="C3677" s="8" t="s">
        <v>6510</v>
      </c>
      <c r="D3677" s="8" t="s">
        <v>6515</v>
      </c>
      <c r="E3677" s="8" t="s">
        <v>6516</v>
      </c>
      <c r="F3677" s="24">
        <v>0.24342636664379999</v>
      </c>
      <c r="G3677" s="24">
        <v>0</v>
      </c>
      <c r="H3677" s="25">
        <v>417.0686</v>
      </c>
      <c r="I3677" s="25">
        <v>13.849299999999999</v>
      </c>
      <c r="J3677" s="15">
        <v>1098</v>
      </c>
      <c r="K3677" s="15">
        <v>267</v>
      </c>
      <c r="L3677" s="13">
        <v>3.32E-2</v>
      </c>
      <c r="M3677" s="7">
        <v>2.6434968300000001</v>
      </c>
      <c r="N3677" s="26">
        <v>2</v>
      </c>
      <c r="O3677" s="27" t="s">
        <v>92</v>
      </c>
      <c r="P3677" s="8">
        <v>0.2434263666</v>
      </c>
      <c r="Q3677" s="24">
        <v>0.25</v>
      </c>
      <c r="R3677" t="str">
        <f>IF($Q3677*100&gt;=VLOOKUP($O3677,margin_ranges!$A$5:$C$10,2,FALSE),IF($Q3677*100&lt;=VLOOKUP($O3677,margin_ranges!$A$5:$C$10,3,FALSE)+10,"IN RANGE","ABOVE RANGE"),"BELOW RANGE")</f>
        <v>IN RANGE</v>
      </c>
      <c r="S3677">
        <f>MIN(VLOOKUP($O3677,margin_ranges!$A$5:$D$10,4,FALSE),$P3677*100)</f>
        <v>24.34263666</v>
      </c>
      <c r="T3677" s="29">
        <f>(1-$S3677/100)/(1-$F3677)-1</f>
        <v>5.7892579619078788E-11</v>
      </c>
      <c r="U3677" s="19" t="str">
        <f>IF(ABS(IFERROR(T3677,0))&gt;0.05,INDEX(margin_ranges!$C$13:$C$16,MATCH($F3677*100,margin_ranges!$B$13:$B$16,1)),"")</f>
        <v/>
      </c>
      <c r="V3677" t="e">
        <f>MIN(VLOOKUP($U3677,margin_ranges!$A$5:$D$10,4,FALSE),$P3677*100)</f>
        <v>#N/A</v>
      </c>
      <c r="Y3677" s="29" t="e">
        <f t="shared" si="57"/>
        <v>#N/A</v>
      </c>
    </row>
    <row r="3678" spans="1:25" x14ac:dyDescent="0.3">
      <c r="A3678" s="8" t="s">
        <v>17</v>
      </c>
      <c r="B3678" s="8" t="s">
        <v>6509</v>
      </c>
      <c r="C3678" s="8" t="s">
        <v>6510</v>
      </c>
      <c r="D3678" s="8" t="s">
        <v>6523</v>
      </c>
      <c r="E3678" s="8" t="s">
        <v>6524</v>
      </c>
      <c r="F3678" s="24">
        <v>0.196438467506557</v>
      </c>
      <c r="G3678" s="24">
        <v>0</v>
      </c>
      <c r="H3678" s="25">
        <v>3.2686000000000002</v>
      </c>
      <c r="I3678" s="25">
        <v>0.62139999999999995</v>
      </c>
      <c r="J3678" s="15">
        <v>17</v>
      </c>
      <c r="K3678" s="15">
        <v>3</v>
      </c>
      <c r="L3678" s="13">
        <v>0.19009999999999999</v>
      </c>
      <c r="M3678" s="7">
        <v>0.93334483000000001</v>
      </c>
      <c r="N3678" s="26">
        <v>0.75</v>
      </c>
      <c r="O3678" s="27" t="s">
        <v>92</v>
      </c>
      <c r="P3678" s="8">
        <v>0.19643846749999999</v>
      </c>
      <c r="Q3678" s="24">
        <v>0.33</v>
      </c>
      <c r="R3678" t="str">
        <f>IF($Q3678*100&gt;=VLOOKUP($O3678,margin_ranges!$A$5:$C$10,2,FALSE),IF($Q3678*100&lt;=VLOOKUP($O3678,margin_ranges!$A$5:$C$10,3,FALSE)+10,"IN RANGE","ABOVE RANGE"),"BELOW RANGE")</f>
        <v>IN RANGE</v>
      </c>
      <c r="S3678">
        <f>MIN(VLOOKUP($O3678,margin_ranges!$A$5:$D$10,4,FALSE),$P3678*100)</f>
        <v>19.643846749999998</v>
      </c>
      <c r="T3678" s="29">
        <f>(1-$S3678/100)/(1-$F3678)-1</f>
        <v>8.1601392309949006E-12</v>
      </c>
      <c r="U3678" s="19" t="str">
        <f>IF(ABS(IFERROR(T3678,0))&gt;0.05,INDEX(margin_ranges!$C$13:$C$16,MATCH($F3678*100,margin_ranges!$B$13:$B$16,1)),"")</f>
        <v/>
      </c>
      <c r="V3678" t="e">
        <f>MIN(VLOOKUP($U3678,margin_ranges!$A$5:$D$10,4,FALSE),$P3678*100)</f>
        <v>#N/A</v>
      </c>
      <c r="Y3678" s="29" t="e">
        <f t="shared" si="57"/>
        <v>#N/A</v>
      </c>
    </row>
    <row r="3679" spans="1:25" x14ac:dyDescent="0.3">
      <c r="A3679" s="8" t="s">
        <v>17</v>
      </c>
      <c r="B3679" s="8" t="s">
        <v>6509</v>
      </c>
      <c r="C3679" s="8" t="s">
        <v>6510</v>
      </c>
      <c r="D3679" s="8" t="s">
        <v>6517</v>
      </c>
      <c r="E3679" s="8" t="s">
        <v>6518</v>
      </c>
      <c r="F3679" s="24">
        <v>0.19870664729693499</v>
      </c>
      <c r="G3679" s="24">
        <v>0</v>
      </c>
      <c r="H3679" s="25">
        <v>4.1359000000000004</v>
      </c>
      <c r="I3679" s="25">
        <v>0.54110000000000003</v>
      </c>
      <c r="J3679" s="15">
        <v>15</v>
      </c>
      <c r="K3679" s="15">
        <v>3</v>
      </c>
      <c r="L3679" s="13">
        <v>0.1308</v>
      </c>
      <c r="M3679" s="7">
        <v>0.93598680000000001</v>
      </c>
      <c r="N3679" s="26">
        <v>0.75</v>
      </c>
      <c r="O3679" s="27" t="s">
        <v>92</v>
      </c>
      <c r="P3679" s="8">
        <v>0.19870664730000001</v>
      </c>
      <c r="Q3679" s="24">
        <v>0.33</v>
      </c>
      <c r="R3679" t="str">
        <f>IF($Q3679*100&gt;=VLOOKUP($O3679,margin_ranges!$A$5:$C$10,2,FALSE),IF($Q3679*100&lt;=VLOOKUP($O3679,margin_ranges!$A$5:$C$10,3,FALSE)+10,"IN RANGE","ABOVE RANGE"),"BELOW RANGE")</f>
        <v>IN RANGE</v>
      </c>
      <c r="S3679">
        <f>MIN(VLOOKUP($O3679,margin_ranges!$A$5:$D$10,4,FALSE),$P3679*100)</f>
        <v>19.870664730000001</v>
      </c>
      <c r="T3679" s="29">
        <f>(1-$S3679/100)/(1-$F3679)-1</f>
        <v>-3.8250513867410518E-12</v>
      </c>
      <c r="U3679" s="19" t="str">
        <f>IF(ABS(IFERROR(T3679,0))&gt;0.05,INDEX(margin_ranges!$C$13:$C$16,MATCH($F3679*100,margin_ranges!$B$13:$B$16,1)),"")</f>
        <v/>
      </c>
      <c r="V3679" t="e">
        <f>MIN(VLOOKUP($U3679,margin_ranges!$A$5:$D$10,4,FALSE),$P3679*100)</f>
        <v>#N/A</v>
      </c>
      <c r="Y3679" s="29" t="e">
        <f t="shared" si="57"/>
        <v>#N/A</v>
      </c>
    </row>
    <row r="3680" spans="1:25" x14ac:dyDescent="0.3">
      <c r="A3680" s="8" t="s">
        <v>17</v>
      </c>
      <c r="B3680" s="8" t="s">
        <v>6509</v>
      </c>
      <c r="C3680" s="8" t="s">
        <v>6510</v>
      </c>
      <c r="D3680" s="8" t="s">
        <v>6525</v>
      </c>
      <c r="E3680" s="8" t="s">
        <v>6526</v>
      </c>
      <c r="F3680" s="24">
        <v>0.145106293290371</v>
      </c>
      <c r="G3680" s="24">
        <v>0</v>
      </c>
      <c r="H3680" s="25">
        <v>105.3826</v>
      </c>
      <c r="I3680" s="25">
        <v>4.2298999999999998</v>
      </c>
      <c r="J3680" s="15">
        <v>297</v>
      </c>
      <c r="K3680" s="15">
        <v>43</v>
      </c>
      <c r="L3680" s="13">
        <v>4.0099999999999997E-2</v>
      </c>
      <c r="M3680" s="7">
        <v>2.3394721299999999</v>
      </c>
      <c r="N3680" s="26">
        <v>2</v>
      </c>
      <c r="O3680" s="27" t="s">
        <v>92</v>
      </c>
      <c r="P3680" s="8">
        <v>0.14510629329999999</v>
      </c>
      <c r="Q3680" s="24">
        <v>0.25</v>
      </c>
      <c r="R3680" t="str">
        <f>IF($Q3680*100&gt;=VLOOKUP($O3680,margin_ranges!$A$5:$C$10,2,FALSE),IF($Q3680*100&lt;=VLOOKUP($O3680,margin_ranges!$A$5:$C$10,3,FALSE)+10,"IN RANGE","ABOVE RANGE"),"BELOW RANGE")</f>
        <v>IN RANGE</v>
      </c>
      <c r="S3680">
        <f>MIN(VLOOKUP($O3680,margin_ranges!$A$5:$D$10,4,FALSE),$P3680*100)</f>
        <v>14.510629329999999</v>
      </c>
      <c r="T3680" s="29">
        <f>(1-$S3680/100)/(1-$F3680)-1</f>
        <v>-1.1263323607124676E-11</v>
      </c>
      <c r="U3680" s="19" t="str">
        <f>IF(ABS(IFERROR(T3680,0))&gt;0.05,INDEX(margin_ranges!$C$13:$C$16,MATCH($F3680*100,margin_ranges!$B$13:$B$16,1)),"")</f>
        <v/>
      </c>
      <c r="V3680" t="e">
        <f>MIN(VLOOKUP($U3680,margin_ranges!$A$5:$D$10,4,FALSE),$P3680*100)</f>
        <v>#N/A</v>
      </c>
      <c r="Y3680" s="29" t="e">
        <f t="shared" si="57"/>
        <v>#N/A</v>
      </c>
    </row>
    <row r="3681" spans="1:25" x14ac:dyDescent="0.3">
      <c r="A3681" s="8" t="s">
        <v>17</v>
      </c>
      <c r="B3681" s="8" t="s">
        <v>6509</v>
      </c>
      <c r="C3681" s="8" t="s">
        <v>6510</v>
      </c>
      <c r="D3681" s="8" t="s">
        <v>6513</v>
      </c>
      <c r="E3681" s="8" t="s">
        <v>6514</v>
      </c>
      <c r="F3681" s="24">
        <v>0.25</v>
      </c>
      <c r="G3681" s="24">
        <v>0</v>
      </c>
      <c r="H3681" s="25">
        <v>89.041399999999996</v>
      </c>
      <c r="I3681" s="25">
        <v>4.8056999999999999</v>
      </c>
      <c r="J3681" s="15">
        <v>199</v>
      </c>
      <c r="K3681" s="15">
        <v>55</v>
      </c>
      <c r="L3681" s="13">
        <v>5.3999999999999999E-2</v>
      </c>
      <c r="M3681" s="7">
        <v>1.3801248500000001</v>
      </c>
      <c r="N3681" s="26">
        <v>1</v>
      </c>
      <c r="O3681" s="27" t="s">
        <v>92</v>
      </c>
      <c r="P3681" s="8">
        <v>0.27542787229999999</v>
      </c>
      <c r="Q3681" s="24">
        <v>0.25</v>
      </c>
      <c r="R3681" t="str">
        <f>IF($Q3681*100&gt;=VLOOKUP($O3681,margin_ranges!$A$5:$C$10,2,FALSE),IF($Q3681*100&lt;=VLOOKUP($O3681,margin_ranges!$A$5:$C$10,3,FALSE)+10,"IN RANGE","ABOVE RANGE"),"BELOW RANGE")</f>
        <v>IN RANGE</v>
      </c>
      <c r="S3681">
        <f>MIN(VLOOKUP($O3681,margin_ranges!$A$5:$D$10,4,FALSE),$P3681*100)</f>
        <v>27.542787229999998</v>
      </c>
      <c r="T3681" s="29">
        <f>(1-$S3681/100)/(1-$F3681)-1</f>
        <v>-3.3903829733333279E-2</v>
      </c>
      <c r="U3681" s="19" t="str">
        <f>IF(ABS(IFERROR(T3681,0))&gt;0.05,INDEX(margin_ranges!$C$13:$C$16,MATCH($F3681*100,margin_ranges!$B$13:$B$16,1)),"")</f>
        <v/>
      </c>
      <c r="V3681" t="e">
        <f>MIN(VLOOKUP($U3681,margin_ranges!$A$5:$D$10,4,FALSE),$P3681*100)</f>
        <v>#N/A</v>
      </c>
      <c r="Y3681" s="29" t="e">
        <f t="shared" si="57"/>
        <v>#N/A</v>
      </c>
    </row>
    <row r="3682" spans="1:25" x14ac:dyDescent="0.3">
      <c r="A3682" s="8" t="s">
        <v>17</v>
      </c>
      <c r="B3682" s="8" t="s">
        <v>6509</v>
      </c>
      <c r="C3682" s="8" t="s">
        <v>6510</v>
      </c>
      <c r="D3682" s="8" t="s">
        <v>6521</v>
      </c>
      <c r="E3682" s="8" t="s">
        <v>6522</v>
      </c>
      <c r="F3682" s="24">
        <v>0.25</v>
      </c>
      <c r="G3682" s="24">
        <v>0</v>
      </c>
      <c r="H3682" s="25">
        <v>345.68619999999999</v>
      </c>
      <c r="I3682" s="25">
        <v>17.9209</v>
      </c>
      <c r="J3682" s="15">
        <v>771</v>
      </c>
      <c r="K3682" s="15">
        <v>228</v>
      </c>
      <c r="L3682" s="13">
        <v>5.1799999999999999E-2</v>
      </c>
      <c r="M3682" s="7">
        <v>1.43422256</v>
      </c>
      <c r="N3682" s="26">
        <v>1</v>
      </c>
      <c r="O3682" s="27" t="s">
        <v>92</v>
      </c>
      <c r="P3682" s="8">
        <v>0.30275814229999998</v>
      </c>
      <c r="Q3682" s="24">
        <v>0.25</v>
      </c>
      <c r="R3682" t="str">
        <f>IF($Q3682*100&gt;=VLOOKUP($O3682,margin_ranges!$A$5:$C$10,2,FALSE),IF($Q3682*100&lt;=VLOOKUP($O3682,margin_ranges!$A$5:$C$10,3,FALSE)+10,"IN RANGE","ABOVE RANGE"),"BELOW RANGE")</f>
        <v>IN RANGE</v>
      </c>
      <c r="S3682">
        <f>MIN(VLOOKUP($O3682,margin_ranges!$A$5:$D$10,4,FALSE),$P3682*100)</f>
        <v>29.75</v>
      </c>
      <c r="T3682" s="29">
        <f>(1-$S3682/100)/(1-$F3682)-1</f>
        <v>-6.3333333333333353E-2</v>
      </c>
      <c r="U3682" s="19" t="str">
        <f>IF(ABS(IFERROR(T3682,0))&gt;0.05,INDEX(margin_ranges!$C$13:$C$16,MATCH($F3682*100,margin_ranges!$B$13:$B$16,1)),"")</f>
        <v>Balanced (Type B)</v>
      </c>
      <c r="V3682">
        <f>MIN(VLOOKUP($U3682,margin_ranges!$A$5:$D$10,4,FALSE),$P3682*100)</f>
        <v>29.75</v>
      </c>
      <c r="Y3682" s="29">
        <f t="shared" si="57"/>
        <v>-6.3333333333333353E-2</v>
      </c>
    </row>
    <row r="3683" spans="1:25" x14ac:dyDescent="0.3">
      <c r="A3683" s="8" t="s">
        <v>35</v>
      </c>
      <c r="B3683" s="8" t="s">
        <v>12069</v>
      </c>
      <c r="C3683" s="8" t="s">
        <v>34</v>
      </c>
      <c r="D3683" s="8" t="s">
        <v>34</v>
      </c>
      <c r="E3683" s="8"/>
      <c r="F3683" s="24">
        <v>0.25</v>
      </c>
      <c r="G3683" s="24">
        <v>0</v>
      </c>
      <c r="H3683" s="25">
        <v>12.1676</v>
      </c>
      <c r="I3683" s="25">
        <v>0.27279999999999999</v>
      </c>
      <c r="J3683" s="15">
        <v>8</v>
      </c>
      <c r="K3683" s="15">
        <v>2</v>
      </c>
      <c r="L3683" s="13">
        <v>2.24E-2</v>
      </c>
      <c r="M3683" s="7">
        <v>0.97323906999999998</v>
      </c>
      <c r="N3683" s="26">
        <v>0.20047100000000001</v>
      </c>
      <c r="O3683" s="27"/>
      <c r="P3683" s="8">
        <v>0.79401669470000003</v>
      </c>
      <c r="Q3683" s="24">
        <v>0.25</v>
      </c>
      <c r="R3683" t="e">
        <f>IF($Q3683*100&gt;=VLOOKUP($O3683,margin_ranges!$A$5:$C$10,2,FALSE),IF($Q3683*100&lt;=VLOOKUP($O3683,margin_ranges!$A$5:$C$10,3,FALSE)+10,"IN RANGE","ABOVE RANGE"),"BELOW RANGE")</f>
        <v>#N/A</v>
      </c>
      <c r="S3683" t="e">
        <f>MIN(VLOOKUP($O3683,margin_ranges!$A$5:$D$10,4,FALSE),$P3683*100)</f>
        <v>#N/A</v>
      </c>
      <c r="T3683" s="29" t="e">
        <f>(1-$S3683/100)/(1-$F3683)-1</f>
        <v>#N/A</v>
      </c>
      <c r="U3683" s="19" t="str">
        <f>IF(ABS(IFERROR(T3683,0))&gt;0.05,INDEX(margin_ranges!$C$13:$C$16,MATCH($F3683*100,margin_ranges!$B$13:$B$16,1)),"")</f>
        <v/>
      </c>
      <c r="V3683" t="e">
        <f>MIN(VLOOKUP($U3683,margin_ranges!$A$5:$D$10,4,FALSE),$P3683*100)</f>
        <v>#N/A</v>
      </c>
      <c r="Y3683" s="29" t="e">
        <f t="shared" si="57"/>
        <v>#N/A</v>
      </c>
    </row>
    <row r="3684" spans="1:25" x14ac:dyDescent="0.3">
      <c r="A3684" s="8" t="s">
        <v>33</v>
      </c>
      <c r="B3684" s="8" t="s">
        <v>12069</v>
      </c>
      <c r="C3684" s="8" t="s">
        <v>12070</v>
      </c>
      <c r="D3684" s="28" t="s">
        <v>34</v>
      </c>
      <c r="E3684" s="8"/>
      <c r="F3684" s="24">
        <v>0.25</v>
      </c>
      <c r="G3684" s="24">
        <v>0</v>
      </c>
      <c r="H3684" s="25">
        <v>12.1676</v>
      </c>
      <c r="I3684" s="25">
        <v>0.27279999999999999</v>
      </c>
      <c r="J3684" s="15">
        <v>8</v>
      </c>
      <c r="K3684" s="15">
        <v>2</v>
      </c>
      <c r="L3684" s="13">
        <v>2.24E-2</v>
      </c>
      <c r="M3684" s="7">
        <v>0.97323906999999998</v>
      </c>
      <c r="N3684" s="26">
        <v>0.20047100000000001</v>
      </c>
      <c r="O3684" s="27"/>
      <c r="P3684" s="8">
        <v>0.79401669470000003</v>
      </c>
      <c r="Q3684" s="24">
        <v>0.25</v>
      </c>
      <c r="R3684" t="e">
        <f>IF($Q3684*100&gt;=VLOOKUP($O3684,margin_ranges!$A$5:$C$10,2,FALSE),IF($Q3684*100&lt;=VLOOKUP($O3684,margin_ranges!$A$5:$C$10,3,FALSE)+10,"IN RANGE","ABOVE RANGE"),"BELOW RANGE")</f>
        <v>#N/A</v>
      </c>
      <c r="S3684" t="e">
        <f>MIN(VLOOKUP($O3684,margin_ranges!$A$5:$D$10,4,FALSE),$P3684*100)</f>
        <v>#N/A</v>
      </c>
      <c r="T3684" s="29" t="e">
        <f>(1-$S3684/100)/(1-$F3684)-1</f>
        <v>#N/A</v>
      </c>
      <c r="U3684" s="19" t="str">
        <f>IF(ABS(IFERROR(T3684,0))&gt;0.05,INDEX(margin_ranges!$C$13:$C$16,MATCH($F3684*100,margin_ranges!$B$13:$B$16,1)),"")</f>
        <v/>
      </c>
      <c r="V3684" t="e">
        <f>MIN(VLOOKUP($U3684,margin_ranges!$A$5:$D$10,4,FALSE),$P3684*100)</f>
        <v>#N/A</v>
      </c>
      <c r="Y3684" s="29" t="e">
        <f t="shared" si="57"/>
        <v>#N/A</v>
      </c>
    </row>
    <row r="3685" spans="1:25" x14ac:dyDescent="0.3">
      <c r="A3685" s="8" t="s">
        <v>35</v>
      </c>
      <c r="B3685" s="8" t="s">
        <v>6527</v>
      </c>
      <c r="C3685" s="8" t="s">
        <v>34</v>
      </c>
      <c r="D3685" s="8" t="s">
        <v>34</v>
      </c>
      <c r="E3685" s="8"/>
      <c r="F3685" s="24">
        <v>0.275317061311251</v>
      </c>
      <c r="G3685" s="24">
        <v>0</v>
      </c>
      <c r="H3685" s="25">
        <v>19.562799999999999</v>
      </c>
      <c r="I3685" s="25">
        <v>4.5015999999999998</v>
      </c>
      <c r="J3685" s="15">
        <v>522</v>
      </c>
      <c r="K3685" s="15">
        <v>130</v>
      </c>
      <c r="L3685" s="13">
        <v>0.2301</v>
      </c>
      <c r="M3685" s="7">
        <v>3.8637586900000001</v>
      </c>
      <c r="N3685" s="26">
        <v>2.8</v>
      </c>
      <c r="O3685" s="27"/>
      <c r="P3685" s="8">
        <v>0.2753170613</v>
      </c>
      <c r="Q3685" s="24">
        <v>0.28999999999999998</v>
      </c>
      <c r="R3685" t="e">
        <f>IF($Q3685*100&gt;=VLOOKUP($O3685,margin_ranges!$A$5:$C$10,2,FALSE),IF($Q3685*100&lt;=VLOOKUP($O3685,margin_ranges!$A$5:$C$10,3,FALSE)+10,"IN RANGE","ABOVE RANGE"),"BELOW RANGE")</f>
        <v>#N/A</v>
      </c>
      <c r="S3685" t="e">
        <f>MIN(VLOOKUP($O3685,margin_ranges!$A$5:$D$10,4,FALSE),$P3685*100)</f>
        <v>#N/A</v>
      </c>
      <c r="T3685" s="29" t="e">
        <f>(1-$S3685/100)/(1-$F3685)-1</f>
        <v>#N/A</v>
      </c>
      <c r="U3685" s="19" t="str">
        <f>IF(ABS(IFERROR(T3685,0))&gt;0.05,INDEX(margin_ranges!$C$13:$C$16,MATCH($F3685*100,margin_ranges!$B$13:$B$16,1)),"")</f>
        <v/>
      </c>
      <c r="V3685" t="e">
        <f>MIN(VLOOKUP($U3685,margin_ranges!$A$5:$D$10,4,FALSE),$P3685*100)</f>
        <v>#N/A</v>
      </c>
      <c r="Y3685" s="29" t="e">
        <f t="shared" si="57"/>
        <v>#N/A</v>
      </c>
    </row>
    <row r="3686" spans="1:25" x14ac:dyDescent="0.3">
      <c r="A3686" s="8" t="s">
        <v>33</v>
      </c>
      <c r="B3686" s="8" t="s">
        <v>6527</v>
      </c>
      <c r="C3686" s="8" t="s">
        <v>6528</v>
      </c>
      <c r="D3686" s="8" t="s">
        <v>34</v>
      </c>
      <c r="E3686" s="8"/>
      <c r="F3686" s="24">
        <v>0.275317061311251</v>
      </c>
      <c r="G3686" s="24">
        <v>0</v>
      </c>
      <c r="H3686" s="25">
        <v>19.562799999999999</v>
      </c>
      <c r="I3686" s="25">
        <v>4.5015999999999998</v>
      </c>
      <c r="J3686" s="15">
        <v>522</v>
      </c>
      <c r="K3686" s="15">
        <v>130</v>
      </c>
      <c r="L3686" s="13">
        <v>0.2301</v>
      </c>
      <c r="M3686" s="7">
        <v>3.8637586900000001</v>
      </c>
      <c r="N3686" s="26">
        <v>2.8</v>
      </c>
      <c r="O3686" s="27"/>
      <c r="P3686" s="8">
        <v>0.2753170613</v>
      </c>
      <c r="Q3686" s="24">
        <v>0.28999999999999998</v>
      </c>
      <c r="R3686" t="e">
        <f>IF($Q3686*100&gt;=VLOOKUP($O3686,margin_ranges!$A$5:$C$10,2,FALSE),IF($Q3686*100&lt;=VLOOKUP($O3686,margin_ranges!$A$5:$C$10,3,FALSE)+10,"IN RANGE","ABOVE RANGE"),"BELOW RANGE")</f>
        <v>#N/A</v>
      </c>
      <c r="S3686" t="e">
        <f>MIN(VLOOKUP($O3686,margin_ranges!$A$5:$D$10,4,FALSE),$P3686*100)</f>
        <v>#N/A</v>
      </c>
      <c r="T3686" s="29" t="e">
        <f>(1-$S3686/100)/(1-$F3686)-1</f>
        <v>#N/A</v>
      </c>
      <c r="U3686" s="19" t="str">
        <f>IF(ABS(IFERROR(T3686,0))&gt;0.05,INDEX(margin_ranges!$C$13:$C$16,MATCH($F3686*100,margin_ranges!$B$13:$B$16,1)),"")</f>
        <v/>
      </c>
      <c r="V3686" t="e">
        <f>MIN(VLOOKUP($U3686,margin_ranges!$A$5:$D$10,4,FALSE),$P3686*100)</f>
        <v>#N/A</v>
      </c>
      <c r="Y3686" s="29" t="e">
        <f t="shared" si="57"/>
        <v>#N/A</v>
      </c>
    </row>
    <row r="3687" spans="1:25" x14ac:dyDescent="0.3">
      <c r="A3687" s="8" t="s">
        <v>17</v>
      </c>
      <c r="B3687" s="8" t="s">
        <v>6527</v>
      </c>
      <c r="C3687" s="8" t="s">
        <v>6528</v>
      </c>
      <c r="D3687" s="8" t="s">
        <v>6529</v>
      </c>
      <c r="E3687" s="8" t="s">
        <v>6530</v>
      </c>
      <c r="F3687" s="24">
        <v>0.27140660924155702</v>
      </c>
      <c r="G3687" s="24">
        <v>0</v>
      </c>
      <c r="H3687" s="25">
        <v>9.3714999999999993</v>
      </c>
      <c r="I3687" s="25">
        <v>2.0251000000000001</v>
      </c>
      <c r="J3687" s="15">
        <v>233</v>
      </c>
      <c r="K3687" s="15">
        <v>58</v>
      </c>
      <c r="L3687" s="13">
        <v>0.21609999999999999</v>
      </c>
      <c r="M3687" s="7">
        <v>3.84302141</v>
      </c>
      <c r="N3687" s="26">
        <v>2.8</v>
      </c>
      <c r="O3687" s="27" t="s">
        <v>22</v>
      </c>
      <c r="P3687" s="8">
        <v>0.27140660919999998</v>
      </c>
      <c r="Q3687" s="24">
        <v>0.28999999999999998</v>
      </c>
      <c r="R3687" t="str">
        <f>IF($Q3687*100&gt;=VLOOKUP($O3687,margin_ranges!$A$5:$C$10,2,FALSE),IF($Q3687*100&lt;=VLOOKUP($O3687,margin_ranges!$A$5:$C$10,3,FALSE)+10,"IN RANGE","ABOVE RANGE"),"BELOW RANGE")</f>
        <v>IN RANGE</v>
      </c>
      <c r="S3687">
        <f>MIN(VLOOKUP($O3687,margin_ranges!$A$5:$D$10,4,FALSE),$P3687*100)</f>
        <v>27.140660919999998</v>
      </c>
      <c r="T3687" s="29">
        <f>(1-$S3687/100)/(1-$F3687)-1</f>
        <v>5.7037263800907567E-11</v>
      </c>
      <c r="U3687" s="19" t="str">
        <f>IF(ABS(IFERROR(T3687,0))&gt;0.05,INDEX(margin_ranges!$C$13:$C$16,MATCH($F3687*100,margin_ranges!$B$13:$B$16,1)),"")</f>
        <v/>
      </c>
      <c r="V3687" t="e">
        <f>MIN(VLOOKUP($U3687,margin_ranges!$A$5:$D$10,4,FALSE),$P3687*100)</f>
        <v>#N/A</v>
      </c>
      <c r="Y3687" s="29" t="e">
        <f t="shared" si="57"/>
        <v>#N/A</v>
      </c>
    </row>
    <row r="3688" spans="1:25" x14ac:dyDescent="0.3">
      <c r="A3688" s="8" t="s">
        <v>17</v>
      </c>
      <c r="B3688" s="8" t="s">
        <v>6527</v>
      </c>
      <c r="C3688" s="8" t="s">
        <v>6528</v>
      </c>
      <c r="D3688" s="8" t="s">
        <v>6531</v>
      </c>
      <c r="E3688" s="8" t="s">
        <v>6532</v>
      </c>
      <c r="F3688" s="24">
        <v>0.27848363747442301</v>
      </c>
      <c r="G3688" s="24">
        <v>0</v>
      </c>
      <c r="H3688" s="25">
        <v>10.1913</v>
      </c>
      <c r="I3688" s="25">
        <v>2.4765000000000001</v>
      </c>
      <c r="J3688" s="15">
        <v>288</v>
      </c>
      <c r="K3688" s="15">
        <v>72</v>
      </c>
      <c r="L3688" s="13">
        <v>0.24299999999999999</v>
      </c>
      <c r="M3688" s="7">
        <v>3.88071587</v>
      </c>
      <c r="N3688" s="26">
        <v>2.8</v>
      </c>
      <c r="O3688" s="27" t="s">
        <v>22</v>
      </c>
      <c r="P3688" s="8">
        <v>0.27848363749999999</v>
      </c>
      <c r="Q3688" s="24">
        <v>0.28999999999999998</v>
      </c>
      <c r="R3688" t="str">
        <f>IF($Q3688*100&gt;=VLOOKUP($O3688,margin_ranges!$A$5:$C$10,2,FALSE),IF($Q3688*100&lt;=VLOOKUP($O3688,margin_ranges!$A$5:$C$10,3,FALSE)+10,"IN RANGE","ABOVE RANGE"),"BELOW RANGE")</f>
        <v>IN RANGE</v>
      </c>
      <c r="S3688">
        <f>MIN(VLOOKUP($O3688,margin_ranges!$A$5:$D$10,4,FALSE),$P3688*100)</f>
        <v>27.848363750000001</v>
      </c>
      <c r="T3688" s="29">
        <f>(1-$S3688/100)/(1-$F3688)-1</f>
        <v>-3.5448755042466473E-11</v>
      </c>
      <c r="U3688" s="19" t="str">
        <f>IF(ABS(IFERROR(T3688,0))&gt;0.05,INDEX(margin_ranges!$C$13:$C$16,MATCH($F3688*100,margin_ranges!$B$13:$B$16,1)),"")</f>
        <v/>
      </c>
      <c r="V3688" t="e">
        <f>MIN(VLOOKUP($U3688,margin_ranges!$A$5:$D$10,4,FALSE),$P3688*100)</f>
        <v>#N/A</v>
      </c>
      <c r="Y3688" s="29" t="e">
        <f t="shared" si="57"/>
        <v>#N/A</v>
      </c>
    </row>
    <row r="3689" spans="1:25" x14ac:dyDescent="0.3">
      <c r="A3689" s="8" t="s">
        <v>35</v>
      </c>
      <c r="B3689" s="8" t="s">
        <v>6533</v>
      </c>
      <c r="C3689" s="8" t="s">
        <v>34</v>
      </c>
      <c r="D3689" s="8" t="s">
        <v>34</v>
      </c>
      <c r="E3689" s="8"/>
      <c r="F3689" s="24">
        <v>0.3</v>
      </c>
      <c r="G3689" s="24">
        <v>0</v>
      </c>
      <c r="H3689" s="25">
        <v>7.3331</v>
      </c>
      <c r="I3689" s="25">
        <v>1.3593999999999999</v>
      </c>
      <c r="J3689" s="15">
        <v>21</v>
      </c>
      <c r="K3689" s="15">
        <v>6</v>
      </c>
      <c r="L3689" s="13">
        <v>0.18540000000000001</v>
      </c>
      <c r="M3689" s="7">
        <v>0.51478639999999998</v>
      </c>
      <c r="N3689" s="26">
        <v>0.3</v>
      </c>
      <c r="O3689" s="27"/>
      <c r="P3689" s="8">
        <v>0.41723402300000001</v>
      </c>
      <c r="Q3689" s="24">
        <v>0.3</v>
      </c>
      <c r="R3689" t="e">
        <f>IF($Q3689*100&gt;=VLOOKUP($O3689,margin_ranges!$A$5:$C$10,2,FALSE),IF($Q3689*100&lt;=VLOOKUP($O3689,margin_ranges!$A$5:$C$10,3,FALSE)+10,"IN RANGE","ABOVE RANGE"),"BELOW RANGE")</f>
        <v>#N/A</v>
      </c>
      <c r="S3689" t="e">
        <f>MIN(VLOOKUP($O3689,margin_ranges!$A$5:$D$10,4,FALSE),$P3689*100)</f>
        <v>#N/A</v>
      </c>
      <c r="T3689" s="29" t="e">
        <f>(1-$S3689/100)/(1-$F3689)-1</f>
        <v>#N/A</v>
      </c>
      <c r="U3689" s="19" t="str">
        <f>IF(ABS(IFERROR(T3689,0))&gt;0.05,INDEX(margin_ranges!$C$13:$C$16,MATCH($F3689*100,margin_ranges!$B$13:$B$16,1)),"")</f>
        <v/>
      </c>
      <c r="V3689" t="e">
        <f>MIN(VLOOKUP($U3689,margin_ranges!$A$5:$D$10,4,FALSE),$P3689*100)</f>
        <v>#N/A</v>
      </c>
      <c r="Y3689" s="29" t="e">
        <f t="shared" si="57"/>
        <v>#N/A</v>
      </c>
    </row>
    <row r="3690" spans="1:25" x14ac:dyDescent="0.3">
      <c r="A3690" s="8" t="s">
        <v>33</v>
      </c>
      <c r="B3690" s="8" t="s">
        <v>6533</v>
      </c>
      <c r="C3690" s="8" t="s">
        <v>6534</v>
      </c>
      <c r="D3690" s="8" t="s">
        <v>34</v>
      </c>
      <c r="E3690" s="8"/>
      <c r="F3690" s="24">
        <v>0.3</v>
      </c>
      <c r="G3690" s="24">
        <v>0</v>
      </c>
      <c r="H3690" s="25">
        <v>7.3331</v>
      </c>
      <c r="I3690" s="25">
        <v>1.3593999999999999</v>
      </c>
      <c r="J3690" s="15">
        <v>21</v>
      </c>
      <c r="K3690" s="15">
        <v>6</v>
      </c>
      <c r="L3690" s="13">
        <v>0.18540000000000001</v>
      </c>
      <c r="M3690" s="7">
        <v>0.51478639999999998</v>
      </c>
      <c r="N3690" s="26">
        <v>0.3</v>
      </c>
      <c r="O3690" s="27"/>
      <c r="P3690" s="8">
        <v>0.41723402300000001</v>
      </c>
      <c r="Q3690" s="24">
        <v>0.3</v>
      </c>
      <c r="R3690" t="e">
        <f>IF($Q3690*100&gt;=VLOOKUP($O3690,margin_ranges!$A$5:$C$10,2,FALSE),IF($Q3690*100&lt;=VLOOKUP($O3690,margin_ranges!$A$5:$C$10,3,FALSE)+10,"IN RANGE","ABOVE RANGE"),"BELOW RANGE")</f>
        <v>#N/A</v>
      </c>
      <c r="S3690" t="e">
        <f>MIN(VLOOKUP($O3690,margin_ranges!$A$5:$D$10,4,FALSE),$P3690*100)</f>
        <v>#N/A</v>
      </c>
      <c r="T3690" s="29" t="e">
        <f>(1-$S3690/100)/(1-$F3690)-1</f>
        <v>#N/A</v>
      </c>
      <c r="U3690" s="19" t="str">
        <f>IF(ABS(IFERROR(T3690,0))&gt;0.05,INDEX(margin_ranges!$C$13:$C$16,MATCH($F3690*100,margin_ranges!$B$13:$B$16,1)),"")</f>
        <v/>
      </c>
      <c r="V3690" t="e">
        <f>MIN(VLOOKUP($U3690,margin_ranges!$A$5:$D$10,4,FALSE),$P3690*100)</f>
        <v>#N/A</v>
      </c>
      <c r="Y3690" s="29" t="e">
        <f t="shared" si="57"/>
        <v>#N/A</v>
      </c>
    </row>
    <row r="3691" spans="1:25" x14ac:dyDescent="0.3">
      <c r="A3691" s="8" t="s">
        <v>17</v>
      </c>
      <c r="B3691" s="8" t="s">
        <v>6533</v>
      </c>
      <c r="C3691" s="8" t="s">
        <v>6534</v>
      </c>
      <c r="D3691" s="8" t="s">
        <v>6535</v>
      </c>
      <c r="E3691" s="8" t="s">
        <v>6536</v>
      </c>
      <c r="F3691" s="24">
        <v>0.3</v>
      </c>
      <c r="G3691" s="24">
        <v>0</v>
      </c>
      <c r="H3691" s="25">
        <v>7.3331</v>
      </c>
      <c r="I3691" s="25">
        <v>1.3593999999999999</v>
      </c>
      <c r="J3691" s="15">
        <v>21</v>
      </c>
      <c r="K3691" s="15">
        <v>6</v>
      </c>
      <c r="L3691" s="13">
        <v>0.18540000000000001</v>
      </c>
      <c r="M3691" s="7">
        <v>0.51478639999999998</v>
      </c>
      <c r="N3691" s="26">
        <v>0.3</v>
      </c>
      <c r="O3691" s="27" t="s">
        <v>92</v>
      </c>
      <c r="P3691" s="8">
        <v>0.41723402300000001</v>
      </c>
      <c r="Q3691" s="24">
        <v>0.3</v>
      </c>
      <c r="R3691" t="str">
        <f>IF($Q3691*100&gt;=VLOOKUP($O3691,margin_ranges!$A$5:$C$10,2,FALSE),IF($Q3691*100&lt;=VLOOKUP($O3691,margin_ranges!$A$5:$C$10,3,FALSE)+10,"IN RANGE","ABOVE RANGE"),"BELOW RANGE")</f>
        <v>IN RANGE</v>
      </c>
      <c r="S3691">
        <f>MIN(VLOOKUP($O3691,margin_ranges!$A$5:$D$10,4,FALSE),$P3691*100)</f>
        <v>29.75</v>
      </c>
      <c r="T3691" s="29">
        <f>(1-$S3691/100)/(1-$F3691)-1</f>
        <v>3.5714285714285587E-3</v>
      </c>
      <c r="U3691" s="19" t="str">
        <f>IF(ABS(IFERROR(T3691,0))&gt;0.05,INDEX(margin_ranges!$C$13:$C$16,MATCH($F3691*100,margin_ranges!$B$13:$B$16,1)),"")</f>
        <v/>
      </c>
      <c r="V3691" t="e">
        <f>MIN(VLOOKUP($U3691,margin_ranges!$A$5:$D$10,4,FALSE),$P3691*100)</f>
        <v>#N/A</v>
      </c>
      <c r="Y3691" s="29" t="e">
        <f t="shared" si="57"/>
        <v>#N/A</v>
      </c>
    </row>
    <row r="3692" spans="1:25" x14ac:dyDescent="0.3">
      <c r="A3692" s="8" t="s">
        <v>35</v>
      </c>
      <c r="B3692" s="8" t="s">
        <v>6537</v>
      </c>
      <c r="C3692" s="8" t="s">
        <v>34</v>
      </c>
      <c r="D3692" s="8" t="s">
        <v>34</v>
      </c>
      <c r="E3692" s="8"/>
      <c r="F3692" s="24">
        <v>0.20047877585702201</v>
      </c>
      <c r="G3692" s="24">
        <v>1</v>
      </c>
      <c r="H3692" s="25">
        <v>2974.3775000000001</v>
      </c>
      <c r="I3692" s="25">
        <v>247.3329</v>
      </c>
      <c r="J3692" s="15">
        <v>6032</v>
      </c>
      <c r="K3692" s="15">
        <v>1210</v>
      </c>
      <c r="L3692" s="13">
        <v>8.3199999999999996E-2</v>
      </c>
      <c r="M3692" s="7">
        <v>0.81298654999999997</v>
      </c>
      <c r="N3692" s="26">
        <v>0.65</v>
      </c>
      <c r="O3692" s="27"/>
      <c r="P3692" s="8">
        <v>0.20047877589999999</v>
      </c>
      <c r="Q3692" s="24">
        <v>0.25829999999999997</v>
      </c>
      <c r="R3692" t="e">
        <f>IF($Q3692*100&gt;=VLOOKUP($O3692,margin_ranges!$A$5:$C$10,2,FALSE),IF($Q3692*100&lt;=VLOOKUP($O3692,margin_ranges!$A$5:$C$10,3,FALSE)+10,"IN RANGE","ABOVE RANGE"),"BELOW RANGE")</f>
        <v>#N/A</v>
      </c>
      <c r="S3692" t="e">
        <f>MIN(VLOOKUP($O3692,margin_ranges!$A$5:$D$10,4,FALSE),$P3692*100)</f>
        <v>#N/A</v>
      </c>
      <c r="T3692" s="29" t="e">
        <f>(1-$S3692/100)/(1-$F3692)-1</f>
        <v>#N/A</v>
      </c>
      <c r="U3692" s="19" t="str">
        <f>IF(ABS(IFERROR(T3692,0))&gt;0.05,INDEX(margin_ranges!$C$13:$C$16,MATCH($F3692*100,margin_ranges!$B$13:$B$16,1)),"")</f>
        <v/>
      </c>
      <c r="V3692" t="e">
        <f>MIN(VLOOKUP($U3692,margin_ranges!$A$5:$D$10,4,FALSE),$P3692*100)</f>
        <v>#N/A</v>
      </c>
      <c r="Y3692" s="29" t="e">
        <f t="shared" si="57"/>
        <v>#N/A</v>
      </c>
    </row>
    <row r="3693" spans="1:25" x14ac:dyDescent="0.3">
      <c r="A3693" s="8" t="s">
        <v>33</v>
      </c>
      <c r="B3693" s="8" t="s">
        <v>6537</v>
      </c>
      <c r="C3693" s="8" t="s">
        <v>6538</v>
      </c>
      <c r="D3693" s="28" t="s">
        <v>34</v>
      </c>
      <c r="E3693" s="8"/>
      <c r="F3693" s="24">
        <v>0.20047877585702201</v>
      </c>
      <c r="G3693" s="24">
        <v>1</v>
      </c>
      <c r="H3693" s="25">
        <v>2974.3775000000001</v>
      </c>
      <c r="I3693" s="25">
        <v>247.3329</v>
      </c>
      <c r="J3693" s="15">
        <v>6032</v>
      </c>
      <c r="K3693" s="15">
        <v>1210</v>
      </c>
      <c r="L3693" s="13">
        <v>8.3199999999999996E-2</v>
      </c>
      <c r="M3693" s="7">
        <v>0.81298654999999997</v>
      </c>
      <c r="N3693" s="26">
        <v>0.65</v>
      </c>
      <c r="O3693" s="27"/>
      <c r="P3693" s="8">
        <v>0.20047877589999999</v>
      </c>
      <c r="Q3693" s="24">
        <v>0.25829999999999997</v>
      </c>
      <c r="R3693" t="e">
        <f>IF($Q3693*100&gt;=VLOOKUP($O3693,margin_ranges!$A$5:$C$10,2,FALSE),IF($Q3693*100&lt;=VLOOKUP($O3693,margin_ranges!$A$5:$C$10,3,FALSE)+10,"IN RANGE","ABOVE RANGE"),"BELOW RANGE")</f>
        <v>#N/A</v>
      </c>
      <c r="S3693" t="e">
        <f>MIN(VLOOKUP($O3693,margin_ranges!$A$5:$D$10,4,FALSE),$P3693*100)</f>
        <v>#N/A</v>
      </c>
      <c r="T3693" s="29" t="e">
        <f>(1-$S3693/100)/(1-$F3693)-1</f>
        <v>#N/A</v>
      </c>
      <c r="U3693" s="19" t="str">
        <f>IF(ABS(IFERROR(T3693,0))&gt;0.05,INDEX(margin_ranges!$C$13:$C$16,MATCH($F3693*100,margin_ranges!$B$13:$B$16,1)),"")</f>
        <v/>
      </c>
      <c r="V3693" t="e">
        <f>MIN(VLOOKUP($U3693,margin_ranges!$A$5:$D$10,4,FALSE),$P3693*100)</f>
        <v>#N/A</v>
      </c>
      <c r="Y3693" s="29" t="e">
        <f t="shared" si="57"/>
        <v>#N/A</v>
      </c>
    </row>
    <row r="3694" spans="1:25" x14ac:dyDescent="0.3">
      <c r="A3694" s="8" t="s">
        <v>17</v>
      </c>
      <c r="B3694" s="8" t="s">
        <v>6537</v>
      </c>
      <c r="C3694" s="8" t="s">
        <v>6538</v>
      </c>
      <c r="D3694" s="8" t="s">
        <v>6541</v>
      </c>
      <c r="E3694" s="8" t="s">
        <v>6542</v>
      </c>
      <c r="F3694" s="24">
        <v>0.202516704633452</v>
      </c>
      <c r="G3694" s="24">
        <v>1</v>
      </c>
      <c r="H3694" s="25">
        <v>1768.1485</v>
      </c>
      <c r="I3694" s="25">
        <v>203.87309999999999</v>
      </c>
      <c r="J3694" s="15">
        <v>4985</v>
      </c>
      <c r="K3694" s="15">
        <v>1010</v>
      </c>
      <c r="L3694" s="13">
        <v>0.1153</v>
      </c>
      <c r="M3694" s="7">
        <v>0.81506409000000002</v>
      </c>
      <c r="N3694" s="26">
        <v>0.65</v>
      </c>
      <c r="O3694" s="27" t="s">
        <v>162</v>
      </c>
      <c r="P3694" s="8">
        <v>0.20251670460000001</v>
      </c>
      <c r="Q3694" s="24">
        <v>0.26</v>
      </c>
      <c r="R3694" t="str">
        <f>IF($Q3694*100&gt;=VLOOKUP($O3694,margin_ranges!$A$5:$C$10,2,FALSE),IF($Q3694*100&lt;=VLOOKUP($O3694,margin_ranges!$A$5:$C$10,3,FALSE)+10,"IN RANGE","ABOVE RANGE"),"BELOW RANGE")</f>
        <v>BELOW RANGE</v>
      </c>
      <c r="S3694">
        <f>MIN(VLOOKUP($O3694,margin_ranges!$A$5:$D$10,4,FALSE),$P3694*100)</f>
        <v>20.25167046</v>
      </c>
      <c r="T3694" s="29">
        <f>(1-$S3694/100)/(1-$F3694)-1</f>
        <v>4.1946890405597514E-11</v>
      </c>
      <c r="U3694" s="19" t="str">
        <f>IF(ABS(IFERROR(T3694,0))&gt;0.05,INDEX(margin_ranges!$C$13:$C$16,MATCH($F3694*100,margin_ranges!$B$13:$B$16,1)),"")</f>
        <v/>
      </c>
      <c r="V3694" t="e">
        <f>MIN(VLOOKUP($U3694,margin_ranges!$A$5:$D$10,4,FALSE),$P3694*100)</f>
        <v>#N/A</v>
      </c>
      <c r="Y3694" s="29" t="e">
        <f t="shared" si="57"/>
        <v>#N/A</v>
      </c>
    </row>
    <row r="3695" spans="1:25" x14ac:dyDescent="0.3">
      <c r="A3695" s="8" t="s">
        <v>17</v>
      </c>
      <c r="B3695" s="8" t="s">
        <v>6537</v>
      </c>
      <c r="C3695" s="8" t="s">
        <v>6538</v>
      </c>
      <c r="D3695" s="8" t="s">
        <v>6539</v>
      </c>
      <c r="E3695" s="8" t="s">
        <v>6540</v>
      </c>
      <c r="F3695" s="24">
        <v>0.19077795999963101</v>
      </c>
      <c r="G3695" s="24">
        <v>1</v>
      </c>
      <c r="H3695" s="25">
        <v>1206.2275</v>
      </c>
      <c r="I3695" s="25">
        <v>43.459699999999998</v>
      </c>
      <c r="J3695" s="15">
        <v>1047</v>
      </c>
      <c r="K3695" s="15">
        <v>200</v>
      </c>
      <c r="L3695" s="13">
        <v>3.5999999999999997E-2</v>
      </c>
      <c r="M3695" s="7">
        <v>0.80324059999999997</v>
      </c>
      <c r="N3695" s="26">
        <v>0.65</v>
      </c>
      <c r="O3695" s="27" t="s">
        <v>162</v>
      </c>
      <c r="P3695" s="8">
        <v>0.19077796</v>
      </c>
      <c r="Q3695" s="24">
        <v>0.25</v>
      </c>
      <c r="R3695" t="str">
        <f>IF($Q3695*100&gt;=VLOOKUP($O3695,margin_ranges!$A$5:$C$10,2,FALSE),IF($Q3695*100&lt;=VLOOKUP($O3695,margin_ranges!$A$5:$C$10,3,FALSE)+10,"IN RANGE","ABOVE RANGE"),"BELOW RANGE")</f>
        <v>BELOW RANGE</v>
      </c>
      <c r="S3695">
        <f>MIN(VLOOKUP($O3695,margin_ranges!$A$5:$D$10,4,FALSE),$P3695*100)</f>
        <v>19.077795999999999</v>
      </c>
      <c r="T3695" s="29">
        <f>(1-$S3695/100)/(1-$F3695)-1</f>
        <v>-4.5607961851601431E-13</v>
      </c>
      <c r="U3695" s="19" t="str">
        <f>IF(ABS(IFERROR(T3695,0))&gt;0.05,INDEX(margin_ranges!$C$13:$C$16,MATCH($F3695*100,margin_ranges!$B$13:$B$16,1)),"")</f>
        <v/>
      </c>
      <c r="V3695" t="e">
        <f>MIN(VLOOKUP($U3695,margin_ranges!$A$5:$D$10,4,FALSE),$P3695*100)</f>
        <v>#N/A</v>
      </c>
      <c r="Y3695" s="29" t="e">
        <f t="shared" si="57"/>
        <v>#N/A</v>
      </c>
    </row>
    <row r="3696" spans="1:25" x14ac:dyDescent="0.3">
      <c r="A3696" s="8" t="s">
        <v>35</v>
      </c>
      <c r="B3696" s="8" t="s">
        <v>12071</v>
      </c>
      <c r="C3696" s="8" t="s">
        <v>34</v>
      </c>
      <c r="D3696" s="8" t="s">
        <v>34</v>
      </c>
      <c r="E3696" s="8"/>
      <c r="F3696" s="24">
        <v>0.174661063981606</v>
      </c>
      <c r="G3696" s="24">
        <v>1</v>
      </c>
      <c r="H3696" s="25">
        <v>68.013599999999997</v>
      </c>
      <c r="I3696" s="25">
        <v>0.2974</v>
      </c>
      <c r="J3696" s="15">
        <v>16</v>
      </c>
      <c r="K3696" s="15">
        <v>4</v>
      </c>
      <c r="L3696" s="13">
        <v>4.4000000000000003E-3</v>
      </c>
      <c r="M3696" s="7">
        <v>1.81743516</v>
      </c>
      <c r="N3696" s="26">
        <v>1.5</v>
      </c>
      <c r="O3696" s="27"/>
      <c r="P3696" s="8">
        <v>0.174661064</v>
      </c>
      <c r="Q3696" s="24">
        <v>0.25</v>
      </c>
      <c r="R3696" t="e">
        <f>IF($Q3696*100&gt;=VLOOKUP($O3696,margin_ranges!$A$5:$C$10,2,FALSE),IF($Q3696*100&lt;=VLOOKUP($O3696,margin_ranges!$A$5:$C$10,3,FALSE)+10,"IN RANGE","ABOVE RANGE"),"BELOW RANGE")</f>
        <v>#N/A</v>
      </c>
      <c r="S3696" t="e">
        <f>MIN(VLOOKUP($O3696,margin_ranges!$A$5:$D$10,4,FALSE),$P3696*100)</f>
        <v>#N/A</v>
      </c>
      <c r="T3696" s="29" t="e">
        <f>(1-$S3696/100)/(1-$F3696)-1</f>
        <v>#N/A</v>
      </c>
      <c r="U3696" s="19" t="str">
        <f>IF(ABS(IFERROR(T3696,0))&gt;0.05,INDEX(margin_ranges!$C$13:$C$16,MATCH($F3696*100,margin_ranges!$B$13:$B$16,1)),"")</f>
        <v/>
      </c>
      <c r="V3696" t="e">
        <f>MIN(VLOOKUP($U3696,margin_ranges!$A$5:$D$10,4,FALSE),$P3696*100)</f>
        <v>#N/A</v>
      </c>
      <c r="Y3696" s="29" t="e">
        <f t="shared" si="57"/>
        <v>#N/A</v>
      </c>
    </row>
    <row r="3697" spans="1:25" x14ac:dyDescent="0.3">
      <c r="A3697" s="8" t="s">
        <v>33</v>
      </c>
      <c r="B3697" s="8" t="s">
        <v>12071</v>
      </c>
      <c r="C3697" s="8" t="s">
        <v>12072</v>
      </c>
      <c r="D3697" s="8" t="s">
        <v>34</v>
      </c>
      <c r="E3697" s="8"/>
      <c r="F3697" s="24">
        <v>0.174661063981606</v>
      </c>
      <c r="G3697" s="24">
        <v>1</v>
      </c>
      <c r="H3697" s="25">
        <v>68.013599999999997</v>
      </c>
      <c r="I3697" s="25">
        <v>0.2974</v>
      </c>
      <c r="J3697" s="15">
        <v>16</v>
      </c>
      <c r="K3697" s="15">
        <v>4</v>
      </c>
      <c r="L3697" s="13">
        <v>4.4000000000000003E-3</v>
      </c>
      <c r="M3697" s="7">
        <v>1.81743516</v>
      </c>
      <c r="N3697" s="26">
        <v>1.5</v>
      </c>
      <c r="O3697" s="27"/>
      <c r="P3697" s="8">
        <v>0.174661064</v>
      </c>
      <c r="Q3697" s="24">
        <v>0.25</v>
      </c>
      <c r="R3697" t="e">
        <f>IF($Q3697*100&gt;=VLOOKUP($O3697,margin_ranges!$A$5:$C$10,2,FALSE),IF($Q3697*100&lt;=VLOOKUP($O3697,margin_ranges!$A$5:$C$10,3,FALSE)+10,"IN RANGE","ABOVE RANGE"),"BELOW RANGE")</f>
        <v>#N/A</v>
      </c>
      <c r="S3697" t="e">
        <f>MIN(VLOOKUP($O3697,margin_ranges!$A$5:$D$10,4,FALSE),$P3697*100)</f>
        <v>#N/A</v>
      </c>
      <c r="T3697" s="29" t="e">
        <f>(1-$S3697/100)/(1-$F3697)-1</f>
        <v>#N/A</v>
      </c>
      <c r="U3697" s="19" t="str">
        <f>IF(ABS(IFERROR(T3697,0))&gt;0.05,INDEX(margin_ranges!$C$13:$C$16,MATCH($F3697*100,margin_ranges!$B$13:$B$16,1)),"")</f>
        <v/>
      </c>
      <c r="V3697" t="e">
        <f>MIN(VLOOKUP($U3697,margin_ranges!$A$5:$D$10,4,FALSE),$P3697*100)</f>
        <v>#N/A</v>
      </c>
      <c r="Y3697" s="29" t="e">
        <f t="shared" si="57"/>
        <v>#N/A</v>
      </c>
    </row>
    <row r="3698" spans="1:25" x14ac:dyDescent="0.3">
      <c r="A3698" s="8" t="s">
        <v>17</v>
      </c>
      <c r="B3698" s="8" t="s">
        <v>12071</v>
      </c>
      <c r="C3698" s="8" t="s">
        <v>12072</v>
      </c>
      <c r="D3698" s="8" t="s">
        <v>12073</v>
      </c>
      <c r="E3698" s="8" t="s">
        <v>12074</v>
      </c>
      <c r="F3698" s="24">
        <v>0.174661063981606</v>
      </c>
      <c r="G3698" s="24">
        <v>1</v>
      </c>
      <c r="H3698" s="25">
        <v>68.011399999999995</v>
      </c>
      <c r="I3698" s="25">
        <v>0.2974</v>
      </c>
      <c r="J3698" s="15">
        <v>16</v>
      </c>
      <c r="K3698" s="15">
        <v>4</v>
      </c>
      <c r="L3698" s="13">
        <v>4.4000000000000003E-3</v>
      </c>
      <c r="M3698" s="7">
        <v>1.81743516</v>
      </c>
      <c r="N3698" s="26">
        <v>1.5</v>
      </c>
      <c r="O3698" s="27" t="s">
        <v>22</v>
      </c>
      <c r="P3698" s="8">
        <v>0.174661064</v>
      </c>
      <c r="Q3698" s="24">
        <v>0.25</v>
      </c>
      <c r="R3698" t="str">
        <f>IF($Q3698*100&gt;=VLOOKUP($O3698,margin_ranges!$A$5:$C$10,2,FALSE),IF($Q3698*100&lt;=VLOOKUP($O3698,margin_ranges!$A$5:$C$10,3,FALSE)+10,"IN RANGE","ABOVE RANGE"),"BELOW RANGE")</f>
        <v>IN RANGE</v>
      </c>
      <c r="S3698">
        <f>MIN(VLOOKUP($O3698,margin_ranges!$A$5:$D$10,4,FALSE),$P3698*100)</f>
        <v>17.466106400000001</v>
      </c>
      <c r="T3698" s="29">
        <f>(1-$S3698/100)/(1-$F3698)-1</f>
        <v>-2.2286728018627855E-11</v>
      </c>
      <c r="U3698" s="19" t="str">
        <f>IF(ABS(IFERROR(T3698,0))&gt;0.05,INDEX(margin_ranges!$C$13:$C$16,MATCH($F3698*100,margin_ranges!$B$13:$B$16,1)),"")</f>
        <v/>
      </c>
      <c r="V3698" t="e">
        <f>MIN(VLOOKUP($U3698,margin_ranges!$A$5:$D$10,4,FALSE),$P3698*100)</f>
        <v>#N/A</v>
      </c>
      <c r="Y3698" s="29" t="e">
        <f t="shared" si="57"/>
        <v>#N/A</v>
      </c>
    </row>
    <row r="3699" spans="1:25" x14ac:dyDescent="0.3">
      <c r="A3699" s="8" t="s">
        <v>35</v>
      </c>
      <c r="B3699" s="8" t="s">
        <v>6543</v>
      </c>
      <c r="C3699" s="8" t="s">
        <v>34</v>
      </c>
      <c r="D3699" s="8" t="s">
        <v>34</v>
      </c>
      <c r="E3699" s="8"/>
      <c r="F3699" s="24">
        <v>0.28587197909862799</v>
      </c>
      <c r="G3699" s="24">
        <v>0</v>
      </c>
      <c r="H3699" s="25">
        <v>28.960599999999999</v>
      </c>
      <c r="I3699" s="25">
        <v>15.4123</v>
      </c>
      <c r="J3699" s="15">
        <v>70</v>
      </c>
      <c r="K3699" s="15">
        <v>18</v>
      </c>
      <c r="L3699" s="13">
        <v>0.53220000000000001</v>
      </c>
      <c r="M3699" s="7">
        <v>0.15042359999999999</v>
      </c>
      <c r="N3699" s="26">
        <v>0.01</v>
      </c>
      <c r="O3699" s="27"/>
      <c r="P3699" s="8">
        <v>0.93352106769999998</v>
      </c>
      <c r="Q3699" s="24">
        <v>0.28589999999999999</v>
      </c>
      <c r="R3699" t="e">
        <f>IF($Q3699*100&gt;=VLOOKUP($O3699,margin_ranges!$A$5:$C$10,2,FALSE),IF($Q3699*100&lt;=VLOOKUP($O3699,margin_ranges!$A$5:$C$10,3,FALSE)+10,"IN RANGE","ABOVE RANGE"),"BELOW RANGE")</f>
        <v>#N/A</v>
      </c>
      <c r="S3699" t="e">
        <f>MIN(VLOOKUP($O3699,margin_ranges!$A$5:$D$10,4,FALSE),$P3699*100)</f>
        <v>#N/A</v>
      </c>
      <c r="T3699" s="29" t="e">
        <f>(1-$S3699/100)/(1-$F3699)-1</f>
        <v>#N/A</v>
      </c>
      <c r="U3699" s="19" t="str">
        <f>IF(ABS(IFERROR(T3699,0))&gt;0.05,INDEX(margin_ranges!$C$13:$C$16,MATCH($F3699*100,margin_ranges!$B$13:$B$16,1)),"")</f>
        <v/>
      </c>
      <c r="V3699" t="e">
        <f>MIN(VLOOKUP($U3699,margin_ranges!$A$5:$D$10,4,FALSE),$P3699*100)</f>
        <v>#N/A</v>
      </c>
      <c r="Y3699" s="29" t="e">
        <f t="shared" si="57"/>
        <v>#N/A</v>
      </c>
    </row>
    <row r="3700" spans="1:25" x14ac:dyDescent="0.3">
      <c r="A3700" s="8" t="s">
        <v>33</v>
      </c>
      <c r="B3700" s="8" t="s">
        <v>6543</v>
      </c>
      <c r="C3700" s="8" t="s">
        <v>6544</v>
      </c>
      <c r="D3700" s="8" t="s">
        <v>34</v>
      </c>
      <c r="E3700" s="8"/>
      <c r="F3700" s="24">
        <v>0.28587197909862799</v>
      </c>
      <c r="G3700" s="24">
        <v>0</v>
      </c>
      <c r="H3700" s="25">
        <v>28.960599999999999</v>
      </c>
      <c r="I3700" s="25">
        <v>15.4123</v>
      </c>
      <c r="J3700" s="15">
        <v>70</v>
      </c>
      <c r="K3700" s="15">
        <v>18</v>
      </c>
      <c r="L3700" s="13">
        <v>0.53220000000000001</v>
      </c>
      <c r="M3700" s="7">
        <v>0.15042359999999999</v>
      </c>
      <c r="N3700" s="26">
        <v>0.01</v>
      </c>
      <c r="O3700" s="27"/>
      <c r="P3700" s="8">
        <v>0.93352106769999998</v>
      </c>
      <c r="Q3700" s="24">
        <v>0.28589999999999999</v>
      </c>
      <c r="R3700" t="e">
        <f>IF($Q3700*100&gt;=VLOOKUP($O3700,margin_ranges!$A$5:$C$10,2,FALSE),IF($Q3700*100&lt;=VLOOKUP($O3700,margin_ranges!$A$5:$C$10,3,FALSE)+10,"IN RANGE","ABOVE RANGE"),"BELOW RANGE")</f>
        <v>#N/A</v>
      </c>
      <c r="S3700" t="e">
        <f>MIN(VLOOKUP($O3700,margin_ranges!$A$5:$D$10,4,FALSE),$P3700*100)</f>
        <v>#N/A</v>
      </c>
      <c r="T3700" s="29" t="e">
        <f>(1-$S3700/100)/(1-$F3700)-1</f>
        <v>#N/A</v>
      </c>
      <c r="U3700" s="19" t="str">
        <f>IF(ABS(IFERROR(T3700,0))&gt;0.05,INDEX(margin_ranges!$C$13:$C$16,MATCH($F3700*100,margin_ranges!$B$13:$B$16,1)),"")</f>
        <v/>
      </c>
      <c r="V3700" t="e">
        <f>MIN(VLOOKUP($U3700,margin_ranges!$A$5:$D$10,4,FALSE),$P3700*100)</f>
        <v>#N/A</v>
      </c>
      <c r="Y3700" s="29" t="e">
        <f t="shared" si="57"/>
        <v>#N/A</v>
      </c>
    </row>
    <row r="3701" spans="1:25" x14ac:dyDescent="0.3">
      <c r="A3701" s="8" t="s">
        <v>17</v>
      </c>
      <c r="B3701" s="8" t="s">
        <v>6543</v>
      </c>
      <c r="C3701" s="8" t="s">
        <v>6544</v>
      </c>
      <c r="D3701" s="8" t="s">
        <v>12075</v>
      </c>
      <c r="E3701" s="8" t="s">
        <v>12076</v>
      </c>
      <c r="F3701" s="24">
        <v>0.25</v>
      </c>
      <c r="G3701" s="24">
        <v>0</v>
      </c>
      <c r="H3701" s="25">
        <v>3.3679999999999999</v>
      </c>
      <c r="I3701" s="25">
        <v>1.2833000000000001</v>
      </c>
      <c r="J3701" s="15">
        <v>7</v>
      </c>
      <c r="K3701" s="15">
        <v>1</v>
      </c>
      <c r="L3701" s="13">
        <v>0.38100000000000001</v>
      </c>
      <c r="M3701" s="7">
        <v>0.18644105999999999</v>
      </c>
      <c r="N3701" s="26">
        <v>0.01</v>
      </c>
      <c r="O3701" s="27" t="s">
        <v>95</v>
      </c>
      <c r="P3701" s="8">
        <v>0.94636374489999997</v>
      </c>
      <c r="Q3701" s="24">
        <v>0.25</v>
      </c>
      <c r="R3701" t="str">
        <f>IF($Q3701*100&gt;=VLOOKUP($O3701,margin_ranges!$A$5:$C$10,2,FALSE),IF($Q3701*100&lt;=VLOOKUP($O3701,margin_ranges!$A$5:$C$10,3,FALSE)+10,"IN RANGE","ABOVE RANGE"),"BELOW RANGE")</f>
        <v>IN RANGE</v>
      </c>
      <c r="S3701">
        <f>MIN(VLOOKUP($O3701,margin_ranges!$A$5:$D$10,4,FALSE),$P3701*100)</f>
        <v>19.75</v>
      </c>
      <c r="T3701" s="29">
        <f>(1-$S3701/100)/(1-$F3701)-1</f>
        <v>7.0000000000000062E-2</v>
      </c>
      <c r="U3701" s="19" t="str">
        <f>IF(ABS(IFERROR(T3701,0))&gt;0.05,INDEX(margin_ranges!$C$13:$C$16,MATCH($F3701*100,margin_ranges!$B$13:$B$16,1)),"")</f>
        <v>Balanced (Type B)</v>
      </c>
      <c r="V3701">
        <f>MIN(VLOOKUP($U3701,margin_ranges!$A$5:$D$10,4,FALSE),$P3701*100)</f>
        <v>29.75</v>
      </c>
      <c r="Y3701" s="29">
        <f t="shared" si="57"/>
        <v>-6.3333333333333353E-2</v>
      </c>
    </row>
    <row r="3702" spans="1:25" x14ac:dyDescent="0.3">
      <c r="A3702" s="8" t="s">
        <v>17</v>
      </c>
      <c r="B3702" s="8" t="s">
        <v>6543</v>
      </c>
      <c r="C3702" s="8" t="s">
        <v>6544</v>
      </c>
      <c r="D3702" s="8" t="s">
        <v>6545</v>
      </c>
      <c r="E3702" s="8" t="s">
        <v>6546</v>
      </c>
      <c r="F3702" s="24">
        <v>0.28999999999999998</v>
      </c>
      <c r="G3702" s="24">
        <v>0</v>
      </c>
      <c r="H3702" s="25">
        <v>12.234999999999999</v>
      </c>
      <c r="I3702" s="25">
        <v>6.4310999999999998</v>
      </c>
      <c r="J3702" s="15">
        <v>29</v>
      </c>
      <c r="K3702" s="15">
        <v>8</v>
      </c>
      <c r="L3702" s="13">
        <v>0.52559999999999996</v>
      </c>
      <c r="M3702" s="7">
        <v>0.14929139</v>
      </c>
      <c r="N3702" s="26">
        <v>0.01</v>
      </c>
      <c r="O3702" s="27" t="s">
        <v>22</v>
      </c>
      <c r="P3702" s="8">
        <v>0.93301690270000004</v>
      </c>
      <c r="Q3702" s="24">
        <v>0.28999999999999998</v>
      </c>
      <c r="R3702" t="str">
        <f>IF($Q3702*100&gt;=VLOOKUP($O3702,margin_ranges!$A$5:$C$10,2,FALSE),IF($Q3702*100&lt;=VLOOKUP($O3702,margin_ranges!$A$5:$C$10,3,FALSE)+10,"IN RANGE","ABOVE RANGE"),"BELOW RANGE")</f>
        <v>IN RANGE</v>
      </c>
      <c r="S3702">
        <f>MIN(VLOOKUP($O3702,margin_ranges!$A$5:$D$10,4,FALSE),$P3702*100)</f>
        <v>29.75</v>
      </c>
      <c r="T3702" s="29">
        <f>(1-$S3702/100)/(1-$F3702)-1</f>
        <v>-1.0563380281690127E-2</v>
      </c>
      <c r="U3702" s="19" t="str">
        <f>IF(ABS(IFERROR(T3702,0))&gt;0.05,INDEX(margin_ranges!$C$13:$C$16,MATCH($F3702*100,margin_ranges!$B$13:$B$16,1)),"")</f>
        <v/>
      </c>
      <c r="V3702" t="e">
        <f>MIN(VLOOKUP($U3702,margin_ranges!$A$5:$D$10,4,FALSE),$P3702*100)</f>
        <v>#N/A</v>
      </c>
      <c r="Y3702" s="29" t="e">
        <f t="shared" si="57"/>
        <v>#N/A</v>
      </c>
    </row>
    <row r="3703" spans="1:25" x14ac:dyDescent="0.3">
      <c r="A3703" s="8" t="s">
        <v>17</v>
      </c>
      <c r="B3703" s="8" t="s">
        <v>6543</v>
      </c>
      <c r="C3703" s="8" t="s">
        <v>6544</v>
      </c>
      <c r="D3703" s="8" t="s">
        <v>6547</v>
      </c>
      <c r="E3703" s="8" t="s">
        <v>6548</v>
      </c>
      <c r="F3703" s="24">
        <v>0.28999999999999998</v>
      </c>
      <c r="G3703" s="24">
        <v>0</v>
      </c>
      <c r="H3703" s="25">
        <v>13.3576</v>
      </c>
      <c r="I3703" s="25">
        <v>7.6978999999999997</v>
      </c>
      <c r="J3703" s="15">
        <v>34</v>
      </c>
      <c r="K3703" s="15">
        <v>9</v>
      </c>
      <c r="L3703" s="13">
        <v>0.57630000000000003</v>
      </c>
      <c r="M3703" s="7">
        <v>0.14536513000000001</v>
      </c>
      <c r="N3703" s="26">
        <v>0.01</v>
      </c>
      <c r="O3703" s="27" t="s">
        <v>22</v>
      </c>
      <c r="P3703" s="8">
        <v>0.93120771099999999</v>
      </c>
      <c r="Q3703" s="24">
        <v>0.28999999999999998</v>
      </c>
      <c r="R3703" t="str">
        <f>IF($Q3703*100&gt;=VLOOKUP($O3703,margin_ranges!$A$5:$C$10,2,FALSE),IF($Q3703*100&lt;=VLOOKUP($O3703,margin_ranges!$A$5:$C$10,3,FALSE)+10,"IN RANGE","ABOVE RANGE"),"BELOW RANGE")</f>
        <v>IN RANGE</v>
      </c>
      <c r="S3703">
        <f>MIN(VLOOKUP($O3703,margin_ranges!$A$5:$D$10,4,FALSE),$P3703*100)</f>
        <v>29.75</v>
      </c>
      <c r="T3703" s="29">
        <f>(1-$S3703/100)/(1-$F3703)-1</f>
        <v>-1.0563380281690127E-2</v>
      </c>
      <c r="U3703" s="19" t="str">
        <f>IF(ABS(IFERROR(T3703,0))&gt;0.05,INDEX(margin_ranges!$C$13:$C$16,MATCH($F3703*100,margin_ranges!$B$13:$B$16,1)),"")</f>
        <v/>
      </c>
      <c r="V3703" t="e">
        <f>MIN(VLOOKUP($U3703,margin_ranges!$A$5:$D$10,4,FALSE),$P3703*100)</f>
        <v>#N/A</v>
      </c>
      <c r="Y3703" s="29" t="e">
        <f t="shared" si="57"/>
        <v>#N/A</v>
      </c>
    </row>
    <row r="3704" spans="1:25" x14ac:dyDescent="0.3">
      <c r="A3704" s="8" t="s">
        <v>35</v>
      </c>
      <c r="B3704" s="8" t="s">
        <v>6549</v>
      </c>
      <c r="C3704" s="8" t="s">
        <v>34</v>
      </c>
      <c r="D3704" s="8" t="s">
        <v>34</v>
      </c>
      <c r="E3704" s="8"/>
      <c r="F3704" s="24">
        <v>0.28257351292009403</v>
      </c>
      <c r="G3704" s="24">
        <v>0</v>
      </c>
      <c r="H3704" s="25">
        <v>8.2088999999999999</v>
      </c>
      <c r="I3704" s="25">
        <v>2.0009000000000001</v>
      </c>
      <c r="J3704" s="15">
        <v>73</v>
      </c>
      <c r="K3704" s="15">
        <v>18</v>
      </c>
      <c r="L3704" s="13">
        <v>0.2437</v>
      </c>
      <c r="M3704" s="7">
        <v>1.2096672900000001</v>
      </c>
      <c r="N3704" s="26">
        <v>0.45512999999999998</v>
      </c>
      <c r="O3704" s="27"/>
      <c r="P3704" s="8">
        <v>0.62375604809999996</v>
      </c>
      <c r="Q3704" s="24">
        <v>0.28260000000000002</v>
      </c>
      <c r="R3704" t="e">
        <f>IF($Q3704*100&gt;=VLOOKUP($O3704,margin_ranges!$A$5:$C$10,2,FALSE),IF($Q3704*100&lt;=VLOOKUP($O3704,margin_ranges!$A$5:$C$10,3,FALSE)+10,"IN RANGE","ABOVE RANGE"),"BELOW RANGE")</f>
        <v>#N/A</v>
      </c>
      <c r="S3704" t="e">
        <f>MIN(VLOOKUP($O3704,margin_ranges!$A$5:$D$10,4,FALSE),$P3704*100)</f>
        <v>#N/A</v>
      </c>
      <c r="T3704" s="29" t="e">
        <f>(1-$S3704/100)/(1-$F3704)-1</f>
        <v>#N/A</v>
      </c>
      <c r="U3704" s="19" t="str">
        <f>IF(ABS(IFERROR(T3704,0))&gt;0.05,INDEX(margin_ranges!$C$13:$C$16,MATCH($F3704*100,margin_ranges!$B$13:$B$16,1)),"")</f>
        <v/>
      </c>
      <c r="V3704" t="e">
        <f>MIN(VLOOKUP($U3704,margin_ranges!$A$5:$D$10,4,FALSE),$P3704*100)</f>
        <v>#N/A</v>
      </c>
      <c r="Y3704" s="29" t="e">
        <f t="shared" si="57"/>
        <v>#N/A</v>
      </c>
    </row>
    <row r="3705" spans="1:25" x14ac:dyDescent="0.3">
      <c r="A3705" s="8" t="s">
        <v>33</v>
      </c>
      <c r="B3705" s="8" t="s">
        <v>6549</v>
      </c>
      <c r="C3705" s="8" t="s">
        <v>6550</v>
      </c>
      <c r="D3705" s="8" t="s">
        <v>34</v>
      </c>
      <c r="E3705" s="8"/>
      <c r="F3705" s="24">
        <v>0.28257351292009403</v>
      </c>
      <c r="G3705" s="24">
        <v>0</v>
      </c>
      <c r="H3705" s="25">
        <v>8.2088999999999999</v>
      </c>
      <c r="I3705" s="25">
        <v>2.0009000000000001</v>
      </c>
      <c r="J3705" s="15">
        <v>73</v>
      </c>
      <c r="K3705" s="15">
        <v>18</v>
      </c>
      <c r="L3705" s="13">
        <v>0.2437</v>
      </c>
      <c r="M3705" s="7">
        <v>1.2096672900000001</v>
      </c>
      <c r="N3705" s="26">
        <v>0.45512999999999998</v>
      </c>
      <c r="O3705" s="27"/>
      <c r="P3705" s="8">
        <v>0.62375604809999996</v>
      </c>
      <c r="Q3705" s="24">
        <v>0.28260000000000002</v>
      </c>
      <c r="R3705" t="e">
        <f>IF($Q3705*100&gt;=VLOOKUP($O3705,margin_ranges!$A$5:$C$10,2,FALSE),IF($Q3705*100&lt;=VLOOKUP($O3705,margin_ranges!$A$5:$C$10,3,FALSE)+10,"IN RANGE","ABOVE RANGE"),"BELOW RANGE")</f>
        <v>#N/A</v>
      </c>
      <c r="S3705" t="e">
        <f>MIN(VLOOKUP($O3705,margin_ranges!$A$5:$D$10,4,FALSE),$P3705*100)</f>
        <v>#N/A</v>
      </c>
      <c r="T3705" s="29" t="e">
        <f>(1-$S3705/100)/(1-$F3705)-1</f>
        <v>#N/A</v>
      </c>
      <c r="U3705" s="19" t="str">
        <f>IF(ABS(IFERROR(T3705,0))&gt;0.05,INDEX(margin_ranges!$C$13:$C$16,MATCH($F3705*100,margin_ranges!$B$13:$B$16,1)),"")</f>
        <v/>
      </c>
      <c r="V3705" t="e">
        <f>MIN(VLOOKUP($U3705,margin_ranges!$A$5:$D$10,4,FALSE),$P3705*100)</f>
        <v>#N/A</v>
      </c>
      <c r="Y3705" s="29" t="e">
        <f t="shared" si="57"/>
        <v>#N/A</v>
      </c>
    </row>
    <row r="3706" spans="1:25" x14ac:dyDescent="0.3">
      <c r="A3706" s="8" t="s">
        <v>17</v>
      </c>
      <c r="B3706" s="8" t="s">
        <v>6549</v>
      </c>
      <c r="C3706" s="8" t="s">
        <v>6550</v>
      </c>
      <c r="D3706" s="8" t="s">
        <v>6551</v>
      </c>
      <c r="E3706" s="8" t="s">
        <v>6552</v>
      </c>
      <c r="F3706" s="24">
        <v>0.28999999999999998</v>
      </c>
      <c r="G3706" s="24">
        <v>0</v>
      </c>
      <c r="H3706" s="25">
        <v>2.5253999999999999</v>
      </c>
      <c r="I3706" s="25">
        <v>0.98299999999999998</v>
      </c>
      <c r="J3706" s="15">
        <v>43</v>
      </c>
      <c r="K3706" s="15">
        <v>11</v>
      </c>
      <c r="L3706" s="13">
        <v>0.38929999999999998</v>
      </c>
      <c r="M3706" s="7">
        <v>1.4674320599999999</v>
      </c>
      <c r="N3706" s="26">
        <v>0.8</v>
      </c>
      <c r="O3706" s="27" t="s">
        <v>22</v>
      </c>
      <c r="P3706" s="8">
        <v>0.4548299562</v>
      </c>
      <c r="Q3706" s="24">
        <v>0.28999999999999998</v>
      </c>
      <c r="R3706" t="str">
        <f>IF($Q3706*100&gt;=VLOOKUP($O3706,margin_ranges!$A$5:$C$10,2,FALSE),IF($Q3706*100&lt;=VLOOKUP($O3706,margin_ranges!$A$5:$C$10,3,FALSE)+10,"IN RANGE","ABOVE RANGE"),"BELOW RANGE")</f>
        <v>IN RANGE</v>
      </c>
      <c r="S3706">
        <f>MIN(VLOOKUP($O3706,margin_ranges!$A$5:$D$10,4,FALSE),$P3706*100)</f>
        <v>29.75</v>
      </c>
      <c r="T3706" s="29">
        <f>(1-$S3706/100)/(1-$F3706)-1</f>
        <v>-1.0563380281690127E-2</v>
      </c>
      <c r="U3706" s="19" t="str">
        <f>IF(ABS(IFERROR(T3706,0))&gt;0.05,INDEX(margin_ranges!$C$13:$C$16,MATCH($F3706*100,margin_ranges!$B$13:$B$16,1)),"")</f>
        <v/>
      </c>
      <c r="V3706" t="e">
        <f>MIN(VLOOKUP($U3706,margin_ranges!$A$5:$D$10,4,FALSE),$P3706*100)</f>
        <v>#N/A</v>
      </c>
      <c r="Y3706" s="29" t="e">
        <f t="shared" si="57"/>
        <v>#N/A</v>
      </c>
    </row>
    <row r="3707" spans="1:25" x14ac:dyDescent="0.3">
      <c r="A3707" s="8" t="s">
        <v>17</v>
      </c>
      <c r="B3707" s="8" t="s">
        <v>6549</v>
      </c>
      <c r="C3707" s="8" t="s">
        <v>6550</v>
      </c>
      <c r="D3707" s="8" t="s">
        <v>6553</v>
      </c>
      <c r="E3707" s="8" t="s">
        <v>6554</v>
      </c>
      <c r="F3707" s="24">
        <v>0.28999999999999998</v>
      </c>
      <c r="G3707" s="24">
        <v>0</v>
      </c>
      <c r="H3707" s="25">
        <v>0.93279999999999996</v>
      </c>
      <c r="I3707" s="25">
        <v>0.40289999999999998</v>
      </c>
      <c r="J3707" s="15">
        <v>16</v>
      </c>
      <c r="K3707" s="15">
        <v>4</v>
      </c>
      <c r="L3707" s="13">
        <v>0.43190000000000001</v>
      </c>
      <c r="M3707" s="7">
        <v>1.3119148899999999</v>
      </c>
      <c r="N3707" s="26">
        <v>0.21</v>
      </c>
      <c r="O3707" s="27" t="s">
        <v>22</v>
      </c>
      <c r="P3707" s="8">
        <v>0.83992864089999997</v>
      </c>
      <c r="Q3707" s="24">
        <v>0.28999999999999998</v>
      </c>
      <c r="R3707" t="str">
        <f>IF($Q3707*100&gt;=VLOOKUP($O3707,margin_ranges!$A$5:$C$10,2,FALSE),IF($Q3707*100&lt;=VLOOKUP($O3707,margin_ranges!$A$5:$C$10,3,FALSE)+10,"IN RANGE","ABOVE RANGE"),"BELOW RANGE")</f>
        <v>IN RANGE</v>
      </c>
      <c r="S3707">
        <f>MIN(VLOOKUP($O3707,margin_ranges!$A$5:$D$10,4,FALSE),$P3707*100)</f>
        <v>29.75</v>
      </c>
      <c r="T3707" s="29">
        <f>(1-$S3707/100)/(1-$F3707)-1</f>
        <v>-1.0563380281690127E-2</v>
      </c>
      <c r="U3707" s="19" t="str">
        <f>IF(ABS(IFERROR(T3707,0))&gt;0.05,INDEX(margin_ranges!$C$13:$C$16,MATCH($F3707*100,margin_ranges!$B$13:$B$16,1)),"")</f>
        <v/>
      </c>
      <c r="V3707" t="e">
        <f>MIN(VLOOKUP($U3707,margin_ranges!$A$5:$D$10,4,FALSE),$P3707*100)</f>
        <v>#N/A</v>
      </c>
      <c r="Y3707" s="29" t="e">
        <f t="shared" si="57"/>
        <v>#N/A</v>
      </c>
    </row>
    <row r="3708" spans="1:25" x14ac:dyDescent="0.3">
      <c r="A3708" s="8" t="s">
        <v>17</v>
      </c>
      <c r="B3708" s="8" t="s">
        <v>6549</v>
      </c>
      <c r="C3708" s="8" t="s">
        <v>6550</v>
      </c>
      <c r="D3708" s="8" t="s">
        <v>12077</v>
      </c>
      <c r="E3708" s="8" t="s">
        <v>12078</v>
      </c>
      <c r="F3708" s="24">
        <v>0.25</v>
      </c>
      <c r="G3708" s="24">
        <v>0</v>
      </c>
      <c r="H3708" s="25">
        <v>3.3552</v>
      </c>
      <c r="I3708" s="25">
        <v>0.437</v>
      </c>
      <c r="J3708" s="15">
        <v>8</v>
      </c>
      <c r="K3708" s="15">
        <v>2</v>
      </c>
      <c r="L3708" s="13">
        <v>0.13020000000000001</v>
      </c>
      <c r="M3708" s="7">
        <v>0.63282117999999998</v>
      </c>
      <c r="N3708" s="26">
        <v>0.05</v>
      </c>
      <c r="O3708" s="27" t="s">
        <v>22</v>
      </c>
      <c r="P3708" s="8">
        <v>0.92098873849999996</v>
      </c>
      <c r="Q3708" s="24">
        <v>0.25</v>
      </c>
      <c r="R3708" t="str">
        <f>IF($Q3708*100&gt;=VLOOKUP($O3708,margin_ranges!$A$5:$C$10,2,FALSE),IF($Q3708*100&lt;=VLOOKUP($O3708,margin_ranges!$A$5:$C$10,3,FALSE)+10,"IN RANGE","ABOVE RANGE"),"BELOW RANGE")</f>
        <v>IN RANGE</v>
      </c>
      <c r="S3708">
        <f>MIN(VLOOKUP($O3708,margin_ranges!$A$5:$D$10,4,FALSE),$P3708*100)</f>
        <v>29.75</v>
      </c>
      <c r="T3708" s="29">
        <f>(1-$S3708/100)/(1-$F3708)-1</f>
        <v>-6.3333333333333353E-2</v>
      </c>
      <c r="U3708" s="19" t="str">
        <f>IF(ABS(IFERROR(T3708,0))&gt;0.05,INDEX(margin_ranges!$C$13:$C$16,MATCH($F3708*100,margin_ranges!$B$13:$B$16,1)),"")</f>
        <v>Balanced (Type B)</v>
      </c>
      <c r="V3708">
        <f>MIN(VLOOKUP($U3708,margin_ranges!$A$5:$D$10,4,FALSE),$P3708*100)</f>
        <v>29.75</v>
      </c>
      <c r="Y3708" s="29">
        <f t="shared" si="57"/>
        <v>-6.3333333333333353E-2</v>
      </c>
    </row>
    <row r="3709" spans="1:25" x14ac:dyDescent="0.3">
      <c r="A3709" s="8" t="s">
        <v>35</v>
      </c>
      <c r="B3709" s="8" t="s">
        <v>6557</v>
      </c>
      <c r="C3709" s="8" t="s">
        <v>34</v>
      </c>
      <c r="D3709" s="8" t="s">
        <v>34</v>
      </c>
      <c r="E3709" s="8"/>
      <c r="F3709" s="24">
        <v>0.3</v>
      </c>
      <c r="G3709" s="24">
        <v>0</v>
      </c>
      <c r="H3709" s="25">
        <v>18.403700000000001</v>
      </c>
      <c r="I3709" s="25">
        <v>5.1291000000000002</v>
      </c>
      <c r="J3709" s="15">
        <v>48</v>
      </c>
      <c r="K3709" s="15">
        <v>14</v>
      </c>
      <c r="L3709" s="13">
        <v>0.2787</v>
      </c>
      <c r="M3709" s="7">
        <v>0.30917168</v>
      </c>
      <c r="N3709" s="26">
        <v>0.03</v>
      </c>
      <c r="O3709" s="27"/>
      <c r="P3709" s="8">
        <v>0.90296653299999996</v>
      </c>
      <c r="Q3709" s="24">
        <v>0.3</v>
      </c>
      <c r="R3709" t="e">
        <f>IF($Q3709*100&gt;=VLOOKUP($O3709,margin_ranges!$A$5:$C$10,2,FALSE),IF($Q3709*100&lt;=VLOOKUP($O3709,margin_ranges!$A$5:$C$10,3,FALSE)+10,"IN RANGE","ABOVE RANGE"),"BELOW RANGE")</f>
        <v>#N/A</v>
      </c>
      <c r="S3709" t="e">
        <f>MIN(VLOOKUP($O3709,margin_ranges!$A$5:$D$10,4,FALSE),$P3709*100)</f>
        <v>#N/A</v>
      </c>
      <c r="T3709" s="29" t="e">
        <f>(1-$S3709/100)/(1-$F3709)-1</f>
        <v>#N/A</v>
      </c>
      <c r="U3709" s="19" t="str">
        <f>IF(ABS(IFERROR(T3709,0))&gt;0.05,INDEX(margin_ranges!$C$13:$C$16,MATCH($F3709*100,margin_ranges!$B$13:$B$16,1)),"")</f>
        <v/>
      </c>
      <c r="V3709" t="e">
        <f>MIN(VLOOKUP($U3709,margin_ranges!$A$5:$D$10,4,FALSE),$P3709*100)</f>
        <v>#N/A</v>
      </c>
      <c r="Y3709" s="29" t="e">
        <f t="shared" si="57"/>
        <v>#N/A</v>
      </c>
    </row>
    <row r="3710" spans="1:25" x14ac:dyDescent="0.3">
      <c r="A3710" s="8" t="s">
        <v>33</v>
      </c>
      <c r="B3710" s="8" t="s">
        <v>6557</v>
      </c>
      <c r="C3710" s="8" t="s">
        <v>6558</v>
      </c>
      <c r="D3710" s="8" t="s">
        <v>34</v>
      </c>
      <c r="E3710" s="8"/>
      <c r="F3710" s="24">
        <v>0.3</v>
      </c>
      <c r="G3710" s="24">
        <v>0</v>
      </c>
      <c r="H3710" s="25">
        <v>18.403700000000001</v>
      </c>
      <c r="I3710" s="25">
        <v>5.1291000000000002</v>
      </c>
      <c r="J3710" s="15">
        <v>48</v>
      </c>
      <c r="K3710" s="15">
        <v>14</v>
      </c>
      <c r="L3710" s="13">
        <v>0.2787</v>
      </c>
      <c r="M3710" s="7">
        <v>0.30917168</v>
      </c>
      <c r="N3710" s="26">
        <v>0.03</v>
      </c>
      <c r="O3710" s="27"/>
      <c r="P3710" s="8">
        <v>0.90296653299999996</v>
      </c>
      <c r="Q3710" s="24">
        <v>0.3</v>
      </c>
      <c r="R3710" t="e">
        <f>IF($Q3710*100&gt;=VLOOKUP($O3710,margin_ranges!$A$5:$C$10,2,FALSE),IF($Q3710*100&lt;=VLOOKUP($O3710,margin_ranges!$A$5:$C$10,3,FALSE)+10,"IN RANGE","ABOVE RANGE"),"BELOW RANGE")</f>
        <v>#N/A</v>
      </c>
      <c r="S3710" t="e">
        <f>MIN(VLOOKUP($O3710,margin_ranges!$A$5:$D$10,4,FALSE),$P3710*100)</f>
        <v>#N/A</v>
      </c>
      <c r="T3710" s="29" t="e">
        <f>(1-$S3710/100)/(1-$F3710)-1</f>
        <v>#N/A</v>
      </c>
      <c r="U3710" s="19" t="str">
        <f>IF(ABS(IFERROR(T3710,0))&gt;0.05,INDEX(margin_ranges!$C$13:$C$16,MATCH($F3710*100,margin_ranges!$B$13:$B$16,1)),"")</f>
        <v/>
      </c>
      <c r="V3710" t="e">
        <f>MIN(VLOOKUP($U3710,margin_ranges!$A$5:$D$10,4,FALSE),$P3710*100)</f>
        <v>#N/A</v>
      </c>
      <c r="Y3710" s="29" t="e">
        <f t="shared" si="57"/>
        <v>#N/A</v>
      </c>
    </row>
    <row r="3711" spans="1:25" x14ac:dyDescent="0.3">
      <c r="A3711" s="8" t="s">
        <v>17</v>
      </c>
      <c r="B3711" s="8" t="s">
        <v>6557</v>
      </c>
      <c r="C3711" s="8" t="s">
        <v>6558</v>
      </c>
      <c r="D3711" s="8" t="s">
        <v>6561</v>
      </c>
      <c r="E3711" s="8" t="s">
        <v>6562</v>
      </c>
      <c r="F3711" s="24">
        <v>0.3</v>
      </c>
      <c r="G3711" s="24">
        <v>0</v>
      </c>
      <c r="H3711" s="25">
        <v>7.5964</v>
      </c>
      <c r="I3711" s="25">
        <v>1.6558999999999999</v>
      </c>
      <c r="J3711" s="15">
        <v>16</v>
      </c>
      <c r="K3711" s="15">
        <v>5</v>
      </c>
      <c r="L3711" s="13">
        <v>0.218</v>
      </c>
      <c r="M3711" s="7">
        <v>0.32497951000000003</v>
      </c>
      <c r="N3711" s="26">
        <v>0.03</v>
      </c>
      <c r="O3711" s="27" t="s">
        <v>92</v>
      </c>
      <c r="P3711" s="8">
        <v>0.90768648789999995</v>
      </c>
      <c r="Q3711" s="24">
        <v>0.3</v>
      </c>
      <c r="R3711" t="str">
        <f>IF($Q3711*100&gt;=VLOOKUP($O3711,margin_ranges!$A$5:$C$10,2,FALSE),IF($Q3711*100&lt;=VLOOKUP($O3711,margin_ranges!$A$5:$C$10,3,FALSE)+10,"IN RANGE","ABOVE RANGE"),"BELOW RANGE")</f>
        <v>IN RANGE</v>
      </c>
      <c r="S3711">
        <f>MIN(VLOOKUP($O3711,margin_ranges!$A$5:$D$10,4,FALSE),$P3711*100)</f>
        <v>29.75</v>
      </c>
      <c r="T3711" s="29">
        <f>(1-$S3711/100)/(1-$F3711)-1</f>
        <v>3.5714285714285587E-3</v>
      </c>
      <c r="U3711" s="19" t="str">
        <f>IF(ABS(IFERROR(T3711,0))&gt;0.05,INDEX(margin_ranges!$C$13:$C$16,MATCH($F3711*100,margin_ranges!$B$13:$B$16,1)),"")</f>
        <v/>
      </c>
      <c r="V3711" t="e">
        <f>MIN(VLOOKUP($U3711,margin_ranges!$A$5:$D$10,4,FALSE),$P3711*100)</f>
        <v>#N/A</v>
      </c>
      <c r="Y3711" s="29" t="e">
        <f t="shared" si="57"/>
        <v>#N/A</v>
      </c>
    </row>
    <row r="3712" spans="1:25" x14ac:dyDescent="0.3">
      <c r="A3712" s="8" t="s">
        <v>17</v>
      </c>
      <c r="B3712" s="8" t="s">
        <v>6557</v>
      </c>
      <c r="C3712" s="8" t="s">
        <v>6558</v>
      </c>
      <c r="D3712" s="8" t="s">
        <v>6559</v>
      </c>
      <c r="E3712" s="8" t="s">
        <v>6560</v>
      </c>
      <c r="F3712" s="24">
        <v>0.29999999999999899</v>
      </c>
      <c r="G3712" s="24">
        <v>0</v>
      </c>
      <c r="H3712" s="25">
        <v>10.807399999999999</v>
      </c>
      <c r="I3712" s="25">
        <v>3.4731999999999998</v>
      </c>
      <c r="J3712" s="15">
        <v>31</v>
      </c>
      <c r="K3712" s="15">
        <v>9</v>
      </c>
      <c r="L3712" s="13">
        <v>0.32140000000000002</v>
      </c>
      <c r="M3712" s="7">
        <v>0.30163496000000001</v>
      </c>
      <c r="N3712" s="26">
        <v>0.03</v>
      </c>
      <c r="O3712" s="27" t="s">
        <v>92</v>
      </c>
      <c r="P3712" s="8">
        <v>0.90054203310000003</v>
      </c>
      <c r="Q3712" s="24">
        <v>0.3</v>
      </c>
      <c r="R3712" t="str">
        <f>IF($Q3712*100&gt;=VLOOKUP($O3712,margin_ranges!$A$5:$C$10,2,FALSE),IF($Q3712*100&lt;=VLOOKUP($O3712,margin_ranges!$A$5:$C$10,3,FALSE)+10,"IN RANGE","ABOVE RANGE"),"BELOW RANGE")</f>
        <v>IN RANGE</v>
      </c>
      <c r="S3712">
        <f>MIN(VLOOKUP($O3712,margin_ranges!$A$5:$D$10,4,FALSE),$P3712*100)</f>
        <v>29.75</v>
      </c>
      <c r="T3712" s="29">
        <f>(1-$S3712/100)/(1-$F3712)-1</f>
        <v>3.5714285714270044E-3</v>
      </c>
      <c r="U3712" s="19" t="str">
        <f>IF(ABS(IFERROR(T3712,0))&gt;0.05,INDEX(margin_ranges!$C$13:$C$16,MATCH($F3712*100,margin_ranges!$B$13:$B$16,1)),"")</f>
        <v/>
      </c>
      <c r="V3712" t="e">
        <f>MIN(VLOOKUP($U3712,margin_ranges!$A$5:$D$10,4,FALSE),$P3712*100)</f>
        <v>#N/A</v>
      </c>
      <c r="Y3712" s="29" t="e">
        <f t="shared" si="57"/>
        <v>#N/A</v>
      </c>
    </row>
    <row r="3713" spans="1:25" x14ac:dyDescent="0.3">
      <c r="A3713" s="8" t="s">
        <v>35</v>
      </c>
      <c r="B3713" s="8" t="s">
        <v>6563</v>
      </c>
      <c r="C3713" s="8" t="s">
        <v>34</v>
      </c>
      <c r="D3713" s="8" t="s">
        <v>34</v>
      </c>
      <c r="E3713" s="8"/>
      <c r="F3713" s="24">
        <v>0.33279310204222801</v>
      </c>
      <c r="G3713" s="24">
        <v>0.76647730999999997</v>
      </c>
      <c r="H3713" s="25">
        <v>230095.0459</v>
      </c>
      <c r="I3713" s="25">
        <v>29961.534899999999</v>
      </c>
      <c r="J3713" s="15">
        <v>29934</v>
      </c>
      <c r="K3713" s="15">
        <v>9957</v>
      </c>
      <c r="L3713" s="13">
        <v>0.13020000000000001</v>
      </c>
      <c r="M3713" s="7">
        <v>3.3302739999999997E-2</v>
      </c>
      <c r="N3713" s="26">
        <v>1.1821999999999999E-2</v>
      </c>
      <c r="O3713" s="27"/>
      <c r="P3713" s="8">
        <v>0.64501423790000001</v>
      </c>
      <c r="Q3713" s="24">
        <v>0.33279999999999998</v>
      </c>
      <c r="R3713" t="e">
        <f>IF($Q3713*100&gt;=VLOOKUP($O3713,margin_ranges!$A$5:$C$10,2,FALSE),IF($Q3713*100&lt;=VLOOKUP($O3713,margin_ranges!$A$5:$C$10,3,FALSE)+10,"IN RANGE","ABOVE RANGE"),"BELOW RANGE")</f>
        <v>#N/A</v>
      </c>
      <c r="S3713" t="e">
        <f>MIN(VLOOKUP($O3713,margin_ranges!$A$5:$D$10,4,FALSE),$P3713*100)</f>
        <v>#N/A</v>
      </c>
      <c r="T3713" s="29" t="e">
        <f>(1-$S3713/100)/(1-$F3713)-1</f>
        <v>#N/A</v>
      </c>
      <c r="U3713" s="19" t="str">
        <f>IF(ABS(IFERROR(T3713,0))&gt;0.05,INDEX(margin_ranges!$C$13:$C$16,MATCH($F3713*100,margin_ranges!$B$13:$B$16,1)),"")</f>
        <v/>
      </c>
      <c r="V3713" t="e">
        <f>MIN(VLOOKUP($U3713,margin_ranges!$A$5:$D$10,4,FALSE),$P3713*100)</f>
        <v>#N/A</v>
      </c>
      <c r="Y3713" s="29" t="e">
        <f t="shared" si="57"/>
        <v>#N/A</v>
      </c>
    </row>
    <row r="3714" spans="1:25" x14ac:dyDescent="0.3">
      <c r="A3714" s="8" t="s">
        <v>33</v>
      </c>
      <c r="B3714" s="8" t="s">
        <v>6563</v>
      </c>
      <c r="C3714" s="8" t="s">
        <v>6564</v>
      </c>
      <c r="D3714" s="8" t="s">
        <v>34</v>
      </c>
      <c r="E3714" s="8"/>
      <c r="F3714" s="24">
        <v>0.33279310204222801</v>
      </c>
      <c r="G3714" s="24">
        <v>0.76647730999999997</v>
      </c>
      <c r="H3714" s="25">
        <v>230095.0459</v>
      </c>
      <c r="I3714" s="25">
        <v>29961.534899999999</v>
      </c>
      <c r="J3714" s="15">
        <v>29934</v>
      </c>
      <c r="K3714" s="15">
        <v>9957</v>
      </c>
      <c r="L3714" s="13">
        <v>0.13020000000000001</v>
      </c>
      <c r="M3714" s="7">
        <v>3.3302739999999997E-2</v>
      </c>
      <c r="N3714" s="26">
        <v>1.1821999999999999E-2</v>
      </c>
      <c r="O3714" s="27"/>
      <c r="P3714" s="8">
        <v>0.64501423790000001</v>
      </c>
      <c r="Q3714" s="24">
        <v>0.33279999999999998</v>
      </c>
      <c r="R3714" t="e">
        <f>IF($Q3714*100&gt;=VLOOKUP($O3714,margin_ranges!$A$5:$C$10,2,FALSE),IF($Q3714*100&lt;=VLOOKUP($O3714,margin_ranges!$A$5:$C$10,3,FALSE)+10,"IN RANGE","ABOVE RANGE"),"BELOW RANGE")</f>
        <v>#N/A</v>
      </c>
      <c r="S3714" t="e">
        <f>MIN(VLOOKUP($O3714,margin_ranges!$A$5:$D$10,4,FALSE),$P3714*100)</f>
        <v>#N/A</v>
      </c>
      <c r="T3714" s="29" t="e">
        <f>(1-$S3714/100)/(1-$F3714)-1</f>
        <v>#N/A</v>
      </c>
      <c r="U3714" s="19" t="str">
        <f>IF(ABS(IFERROR(T3714,0))&gt;0.05,INDEX(margin_ranges!$C$13:$C$16,MATCH($F3714*100,margin_ranges!$B$13:$B$16,1)),"")</f>
        <v/>
      </c>
      <c r="V3714" t="e">
        <f>MIN(VLOOKUP($U3714,margin_ranges!$A$5:$D$10,4,FALSE),$P3714*100)</f>
        <v>#N/A</v>
      </c>
      <c r="Y3714" s="29" t="e">
        <f t="shared" si="57"/>
        <v>#N/A</v>
      </c>
    </row>
    <row r="3715" spans="1:25" x14ac:dyDescent="0.3">
      <c r="A3715" s="8" t="s">
        <v>17</v>
      </c>
      <c r="B3715" s="8" t="s">
        <v>6563</v>
      </c>
      <c r="C3715" s="8" t="s">
        <v>6564</v>
      </c>
      <c r="D3715" s="28" t="s">
        <v>6569</v>
      </c>
      <c r="E3715" s="8" t="s">
        <v>6570</v>
      </c>
      <c r="F3715" s="24">
        <v>0.4</v>
      </c>
      <c r="G3715" s="24">
        <v>1</v>
      </c>
      <c r="H3715" s="25">
        <v>14246.866099999999</v>
      </c>
      <c r="I3715" s="25">
        <v>5040.3069999999998</v>
      </c>
      <c r="J3715" s="15">
        <v>4162</v>
      </c>
      <c r="K3715" s="15">
        <v>1665</v>
      </c>
      <c r="L3715" s="13">
        <v>0.3538</v>
      </c>
      <c r="M3715" s="7">
        <v>2.752305E-2</v>
      </c>
      <c r="N3715" s="26">
        <v>0.01</v>
      </c>
      <c r="O3715" s="27" t="s">
        <v>92</v>
      </c>
      <c r="P3715" s="8">
        <v>0.63666821149999997</v>
      </c>
      <c r="Q3715" s="24">
        <v>0.4</v>
      </c>
      <c r="R3715" t="str">
        <f>IF($Q3715*100&gt;=VLOOKUP($O3715,margin_ranges!$A$5:$C$10,2,FALSE),IF($Q3715*100&lt;=VLOOKUP($O3715,margin_ranges!$A$5:$C$10,3,FALSE)+10,"IN RANGE","ABOVE RANGE"),"BELOW RANGE")</f>
        <v>IN RANGE</v>
      </c>
      <c r="S3715">
        <f>MIN(VLOOKUP($O3715,margin_ranges!$A$5:$D$10,4,FALSE),$P3715*100)</f>
        <v>29.75</v>
      </c>
      <c r="T3715" s="29">
        <f>(1-$S3715/100)/(1-$F3715)-1</f>
        <v>0.17083333333333339</v>
      </c>
      <c r="U3715" s="19" t="str">
        <f>IF(ABS(IFERROR(T3715,0))&gt;0.05,INDEX(margin_ranges!$C$13:$C$16,MATCH($F3715*100,margin_ranges!$B$13:$B$16,1)),"")</f>
        <v>Margin Over Fill (Type C)</v>
      </c>
      <c r="V3715">
        <f>MIN(VLOOKUP($U3715,margin_ranges!$A$5:$D$10,4,FALSE),$P3715*100)</f>
        <v>43</v>
      </c>
      <c r="Y3715" s="29">
        <f t="shared" si="57"/>
        <v>-4.9999999999999822E-2</v>
      </c>
    </row>
    <row r="3716" spans="1:25" x14ac:dyDescent="0.3">
      <c r="A3716" s="8" t="s">
        <v>17</v>
      </c>
      <c r="B3716" s="8" t="s">
        <v>6563</v>
      </c>
      <c r="C3716" s="8" t="s">
        <v>6564</v>
      </c>
      <c r="D3716" s="8" t="s">
        <v>6581</v>
      </c>
      <c r="E3716" s="8" t="s">
        <v>6582</v>
      </c>
      <c r="F3716" s="24">
        <v>0.4</v>
      </c>
      <c r="G3716" s="24">
        <v>0</v>
      </c>
      <c r="H3716" s="25">
        <v>9559.8335999999999</v>
      </c>
      <c r="I3716" s="25">
        <v>747.96749999999997</v>
      </c>
      <c r="J3716" s="15">
        <v>897</v>
      </c>
      <c r="K3716" s="15">
        <v>359</v>
      </c>
      <c r="L3716" s="13">
        <v>7.8200000000000006E-2</v>
      </c>
      <c r="M3716" s="7">
        <v>3.9968900000000002E-2</v>
      </c>
      <c r="N3716" s="26">
        <v>0.01</v>
      </c>
      <c r="O3716" s="27" t="s">
        <v>92</v>
      </c>
      <c r="P3716" s="8">
        <v>0.7498054529</v>
      </c>
      <c r="Q3716" s="24">
        <v>0.4</v>
      </c>
      <c r="R3716" t="str">
        <f>IF($Q3716*100&gt;=VLOOKUP($O3716,margin_ranges!$A$5:$C$10,2,FALSE),IF($Q3716*100&lt;=VLOOKUP($O3716,margin_ranges!$A$5:$C$10,3,FALSE)+10,"IN RANGE","ABOVE RANGE"),"BELOW RANGE")</f>
        <v>IN RANGE</v>
      </c>
      <c r="S3716">
        <f>MIN(VLOOKUP($O3716,margin_ranges!$A$5:$D$10,4,FALSE),$P3716*100)</f>
        <v>29.75</v>
      </c>
      <c r="T3716" s="29">
        <f>(1-$S3716/100)/(1-$F3716)-1</f>
        <v>0.17083333333333339</v>
      </c>
      <c r="U3716" s="19" t="str">
        <f>IF(ABS(IFERROR(T3716,0))&gt;0.05,INDEX(margin_ranges!$C$13:$C$16,MATCH($F3716*100,margin_ranges!$B$13:$B$16,1)),"")</f>
        <v>Margin Over Fill (Type C)</v>
      </c>
      <c r="V3716">
        <f>MIN(VLOOKUP($U3716,margin_ranges!$A$5:$D$10,4,FALSE),$P3716*100)</f>
        <v>43</v>
      </c>
      <c r="Y3716" s="29">
        <f t="shared" si="57"/>
        <v>-4.9999999999999822E-2</v>
      </c>
    </row>
    <row r="3717" spans="1:25" x14ac:dyDescent="0.3">
      <c r="A3717" s="8" t="s">
        <v>17</v>
      </c>
      <c r="B3717" s="8" t="s">
        <v>6563</v>
      </c>
      <c r="C3717" s="8" t="s">
        <v>6564</v>
      </c>
      <c r="D3717" s="8" t="s">
        <v>6585</v>
      </c>
      <c r="E3717" s="8" t="s">
        <v>6586</v>
      </c>
      <c r="F3717" s="24">
        <v>0.4</v>
      </c>
      <c r="G3717" s="24">
        <v>0</v>
      </c>
      <c r="H3717" s="25">
        <v>24284.9539</v>
      </c>
      <c r="I3717" s="25">
        <v>2529.3580999999999</v>
      </c>
      <c r="J3717" s="15">
        <v>2697</v>
      </c>
      <c r="K3717" s="15">
        <v>1079</v>
      </c>
      <c r="L3717" s="13">
        <v>0.1042</v>
      </c>
      <c r="M3717" s="7">
        <v>3.5544689999999997E-2</v>
      </c>
      <c r="N3717" s="26">
        <v>0.01</v>
      </c>
      <c r="O3717" s="27" t="s">
        <v>92</v>
      </c>
      <c r="P3717" s="8">
        <v>0.71866404439999998</v>
      </c>
      <c r="Q3717" s="24">
        <v>0.4</v>
      </c>
      <c r="R3717" t="str">
        <f>IF($Q3717*100&gt;=VLOOKUP($O3717,margin_ranges!$A$5:$C$10,2,FALSE),IF($Q3717*100&lt;=VLOOKUP($O3717,margin_ranges!$A$5:$C$10,3,FALSE)+10,"IN RANGE","ABOVE RANGE"),"BELOW RANGE")</f>
        <v>IN RANGE</v>
      </c>
      <c r="S3717">
        <f>MIN(VLOOKUP($O3717,margin_ranges!$A$5:$D$10,4,FALSE),$P3717*100)</f>
        <v>29.75</v>
      </c>
      <c r="T3717" s="29">
        <f>(1-$S3717/100)/(1-$F3717)-1</f>
        <v>0.17083333333333339</v>
      </c>
      <c r="U3717" s="19" t="str">
        <f>IF(ABS(IFERROR(T3717,0))&gt;0.05,INDEX(margin_ranges!$C$13:$C$16,MATCH($F3717*100,margin_ranges!$B$13:$B$16,1)),"")</f>
        <v>Margin Over Fill (Type C)</v>
      </c>
      <c r="V3717">
        <f>MIN(VLOOKUP($U3717,margin_ranges!$A$5:$D$10,4,FALSE),$P3717*100)</f>
        <v>43</v>
      </c>
      <c r="Y3717" s="29">
        <f t="shared" si="57"/>
        <v>-4.9999999999999822E-2</v>
      </c>
    </row>
    <row r="3718" spans="1:25" x14ac:dyDescent="0.3">
      <c r="A3718" s="8" t="s">
        <v>17</v>
      </c>
      <c r="B3718" s="8" t="s">
        <v>6563</v>
      </c>
      <c r="C3718" s="8" t="s">
        <v>6564</v>
      </c>
      <c r="D3718" s="8" t="s">
        <v>6595</v>
      </c>
      <c r="E3718" s="8" t="s">
        <v>6596</v>
      </c>
      <c r="F3718" s="24">
        <v>0.4</v>
      </c>
      <c r="G3718" s="24">
        <v>0</v>
      </c>
      <c r="H3718" s="25">
        <v>23639.651099999999</v>
      </c>
      <c r="I3718" s="25">
        <v>2487.5844999999999</v>
      </c>
      <c r="J3718" s="15">
        <v>2298</v>
      </c>
      <c r="K3718" s="15">
        <v>919</v>
      </c>
      <c r="L3718" s="13">
        <v>0.1052</v>
      </c>
      <c r="M3718" s="7">
        <v>3.079061E-2</v>
      </c>
      <c r="N3718" s="26">
        <v>0.01</v>
      </c>
      <c r="O3718" s="27" t="s">
        <v>92</v>
      </c>
      <c r="P3718" s="8">
        <v>0.67522562539999997</v>
      </c>
      <c r="Q3718" s="24">
        <v>0.4</v>
      </c>
      <c r="R3718" t="str">
        <f>IF($Q3718*100&gt;=VLOOKUP($O3718,margin_ranges!$A$5:$C$10,2,FALSE),IF($Q3718*100&lt;=VLOOKUP($O3718,margin_ranges!$A$5:$C$10,3,FALSE)+10,"IN RANGE","ABOVE RANGE"),"BELOW RANGE")</f>
        <v>IN RANGE</v>
      </c>
      <c r="S3718">
        <f>MIN(VLOOKUP($O3718,margin_ranges!$A$5:$D$10,4,FALSE),$P3718*100)</f>
        <v>29.75</v>
      </c>
      <c r="T3718" s="29">
        <f>(1-$S3718/100)/(1-$F3718)-1</f>
        <v>0.17083333333333339</v>
      </c>
      <c r="U3718" s="19" t="str">
        <f>IF(ABS(IFERROR(T3718,0))&gt;0.05,INDEX(margin_ranges!$C$13:$C$16,MATCH($F3718*100,margin_ranges!$B$13:$B$16,1)),"")</f>
        <v>Margin Over Fill (Type C)</v>
      </c>
      <c r="V3718">
        <f>MIN(VLOOKUP($U3718,margin_ranges!$A$5:$D$10,4,FALSE),$P3718*100)</f>
        <v>43</v>
      </c>
      <c r="Y3718" s="29">
        <f t="shared" si="57"/>
        <v>-4.9999999999999822E-2</v>
      </c>
    </row>
    <row r="3719" spans="1:25" x14ac:dyDescent="0.3">
      <c r="A3719" s="8" t="s">
        <v>17</v>
      </c>
      <c r="B3719" s="8" t="s">
        <v>6563</v>
      </c>
      <c r="C3719" s="8" t="s">
        <v>6564</v>
      </c>
      <c r="D3719" s="8" t="s">
        <v>6575</v>
      </c>
      <c r="E3719" s="8" t="s">
        <v>6576</v>
      </c>
      <c r="F3719" s="24">
        <v>0.3</v>
      </c>
      <c r="G3719" s="24">
        <v>1</v>
      </c>
      <c r="H3719" s="25">
        <v>33932.2909</v>
      </c>
      <c r="I3719" s="25">
        <v>3398.8166999999999</v>
      </c>
      <c r="J3719" s="15">
        <v>4137</v>
      </c>
      <c r="K3719" s="15">
        <v>1241</v>
      </c>
      <c r="L3719" s="13">
        <v>0.1002</v>
      </c>
      <c r="M3719" s="7">
        <v>4.0577729999999999E-2</v>
      </c>
      <c r="N3719" s="26">
        <v>0.01</v>
      </c>
      <c r="O3719" s="27" t="s">
        <v>95</v>
      </c>
      <c r="P3719" s="8">
        <v>0.75355942389999997</v>
      </c>
      <c r="Q3719" s="24">
        <v>0.3</v>
      </c>
      <c r="R3719" t="str">
        <f>IF($Q3719*100&gt;=VLOOKUP($O3719,margin_ranges!$A$5:$C$10,2,FALSE),IF($Q3719*100&lt;=VLOOKUP($O3719,margin_ranges!$A$5:$C$10,3,FALSE)+10,"IN RANGE","ABOVE RANGE"),"BELOW RANGE")</f>
        <v>IN RANGE</v>
      </c>
      <c r="S3719">
        <f>MIN(VLOOKUP($O3719,margin_ranges!$A$5:$D$10,4,FALSE),$P3719*100)</f>
        <v>19.75</v>
      </c>
      <c r="T3719" s="29">
        <f>(1-$S3719/100)/(1-$F3719)-1</f>
        <v>0.14642857142857157</v>
      </c>
      <c r="U3719" s="19" t="str">
        <f>IF(ABS(IFERROR(T3719,0))&gt;0.05,INDEX(margin_ranges!$C$13:$C$16,MATCH($F3719*100,margin_ranges!$B$13:$B$16,1)),"")</f>
        <v>Balanced (Type B)</v>
      </c>
      <c r="V3719">
        <f>MIN(VLOOKUP($U3719,margin_ranges!$A$5:$D$10,4,FALSE),$P3719*100)</f>
        <v>29.75</v>
      </c>
      <c r="Y3719" s="29">
        <f t="shared" si="57"/>
        <v>3.5714285714285587E-3</v>
      </c>
    </row>
    <row r="3720" spans="1:25" x14ac:dyDescent="0.3">
      <c r="A3720" s="8" t="s">
        <v>17</v>
      </c>
      <c r="B3720" s="8" t="s">
        <v>6563</v>
      </c>
      <c r="C3720" s="8" t="s">
        <v>6564</v>
      </c>
      <c r="D3720" s="8" t="s">
        <v>6593</v>
      </c>
      <c r="E3720" s="8" t="s">
        <v>6594</v>
      </c>
      <c r="F3720" s="24">
        <v>0.3</v>
      </c>
      <c r="G3720" s="24">
        <v>1</v>
      </c>
      <c r="H3720" s="25">
        <v>18503.173900000002</v>
      </c>
      <c r="I3720" s="25">
        <v>2721.2665000000002</v>
      </c>
      <c r="J3720" s="15">
        <v>4329</v>
      </c>
      <c r="K3720" s="15">
        <v>1299</v>
      </c>
      <c r="L3720" s="13">
        <v>0.14710000000000001</v>
      </c>
      <c r="M3720" s="7">
        <v>5.3027129999999999E-2</v>
      </c>
      <c r="N3720" s="26">
        <v>0.03</v>
      </c>
      <c r="O3720" s="27" t="s">
        <v>95</v>
      </c>
      <c r="P3720" s="8">
        <v>0.43425188149999999</v>
      </c>
      <c r="Q3720" s="24">
        <v>0.3</v>
      </c>
      <c r="R3720" t="str">
        <f>IF($Q3720*100&gt;=VLOOKUP($O3720,margin_ranges!$A$5:$C$10,2,FALSE),IF($Q3720*100&lt;=VLOOKUP($O3720,margin_ranges!$A$5:$C$10,3,FALSE)+10,"IN RANGE","ABOVE RANGE"),"BELOW RANGE")</f>
        <v>IN RANGE</v>
      </c>
      <c r="S3720">
        <f>MIN(VLOOKUP($O3720,margin_ranges!$A$5:$D$10,4,FALSE),$P3720*100)</f>
        <v>19.75</v>
      </c>
      <c r="T3720" s="29">
        <f>(1-$S3720/100)/(1-$F3720)-1</f>
        <v>0.14642857142857157</v>
      </c>
      <c r="U3720" s="19" t="str">
        <f>IF(ABS(IFERROR(T3720,0))&gt;0.05,INDEX(margin_ranges!$C$13:$C$16,MATCH($F3720*100,margin_ranges!$B$13:$B$16,1)),"")</f>
        <v>Balanced (Type B)</v>
      </c>
      <c r="V3720">
        <f>MIN(VLOOKUP($U3720,margin_ranges!$A$5:$D$10,4,FALSE),$P3720*100)</f>
        <v>29.75</v>
      </c>
      <c r="Y3720" s="29">
        <f t="shared" si="57"/>
        <v>3.5714285714285587E-3</v>
      </c>
    </row>
    <row r="3721" spans="1:25" x14ac:dyDescent="0.3">
      <c r="A3721" s="8" t="s">
        <v>17</v>
      </c>
      <c r="B3721" s="8" t="s">
        <v>6563</v>
      </c>
      <c r="C3721" s="8" t="s">
        <v>6564</v>
      </c>
      <c r="D3721" s="8" t="s">
        <v>6571</v>
      </c>
      <c r="E3721" s="8" t="s">
        <v>6572</v>
      </c>
      <c r="F3721" s="24">
        <v>0.35</v>
      </c>
      <c r="G3721" s="24">
        <v>0</v>
      </c>
      <c r="H3721" s="25">
        <v>9549.6344000000008</v>
      </c>
      <c r="I3721" s="25">
        <v>367.17239999999998</v>
      </c>
      <c r="J3721" s="15">
        <v>1003</v>
      </c>
      <c r="K3721" s="15">
        <v>351</v>
      </c>
      <c r="L3721" s="13">
        <v>3.8399999999999997E-2</v>
      </c>
      <c r="M3721" s="7">
        <v>9.1092060000000002E-2</v>
      </c>
      <c r="N3721" s="26">
        <v>0.01</v>
      </c>
      <c r="O3721" s="27" t="s">
        <v>92</v>
      </c>
      <c r="P3721" s="8">
        <v>0.89022094780000005</v>
      </c>
      <c r="Q3721" s="24">
        <v>0.35</v>
      </c>
      <c r="R3721" t="str">
        <f>IF($Q3721*100&gt;=VLOOKUP($O3721,margin_ranges!$A$5:$C$10,2,FALSE),IF($Q3721*100&lt;=VLOOKUP($O3721,margin_ranges!$A$5:$C$10,3,FALSE)+10,"IN RANGE","ABOVE RANGE"),"BELOW RANGE")</f>
        <v>IN RANGE</v>
      </c>
      <c r="S3721">
        <f>MIN(VLOOKUP($O3721,margin_ranges!$A$5:$D$10,4,FALSE),$P3721*100)</f>
        <v>29.75</v>
      </c>
      <c r="T3721" s="29">
        <f>(1-$S3721/100)/(1-$F3721)-1</f>
        <v>8.0769230769230704E-2</v>
      </c>
      <c r="U3721" s="19" t="str">
        <f>IF(ABS(IFERROR(T3721,0))&gt;0.05,INDEX(margin_ranges!$C$13:$C$16,MATCH($F3721*100,margin_ranges!$B$13:$B$16,1)),"")</f>
        <v>Margin Over Fill (Type C)</v>
      </c>
      <c r="V3721">
        <f>MIN(VLOOKUP($U3721,margin_ranges!$A$5:$D$10,4,FALSE),$P3721*100)</f>
        <v>43</v>
      </c>
      <c r="Y3721" s="29">
        <f t="shared" si="57"/>
        <v>-0.12307692307692297</v>
      </c>
    </row>
    <row r="3722" spans="1:25" x14ac:dyDescent="0.3">
      <c r="A3722" s="8" t="s">
        <v>17</v>
      </c>
      <c r="B3722" s="8" t="s">
        <v>6563</v>
      </c>
      <c r="C3722" s="8" t="s">
        <v>6564</v>
      </c>
      <c r="D3722" s="8" t="s">
        <v>6573</v>
      </c>
      <c r="E3722" s="8" t="s">
        <v>6574</v>
      </c>
      <c r="F3722" s="24">
        <v>0.35</v>
      </c>
      <c r="G3722" s="24">
        <v>0</v>
      </c>
      <c r="H3722" s="25">
        <v>167.10589999999999</v>
      </c>
      <c r="I3722" s="25">
        <v>8.7631999999999994</v>
      </c>
      <c r="J3722" s="15">
        <v>52</v>
      </c>
      <c r="K3722" s="15">
        <v>18</v>
      </c>
      <c r="L3722" s="13">
        <v>5.2400000000000002E-2</v>
      </c>
      <c r="M3722" s="7">
        <v>0.19783837000000001</v>
      </c>
      <c r="N3722" s="26">
        <v>0.01</v>
      </c>
      <c r="O3722" s="27" t="s">
        <v>92</v>
      </c>
      <c r="P3722" s="8">
        <v>0.94945368699999999</v>
      </c>
      <c r="Q3722" s="24">
        <v>0.35</v>
      </c>
      <c r="R3722" t="str">
        <f>IF($Q3722*100&gt;=VLOOKUP($O3722,margin_ranges!$A$5:$C$10,2,FALSE),IF($Q3722*100&lt;=VLOOKUP($O3722,margin_ranges!$A$5:$C$10,3,FALSE)+10,"IN RANGE","ABOVE RANGE"),"BELOW RANGE")</f>
        <v>IN RANGE</v>
      </c>
      <c r="S3722">
        <f>MIN(VLOOKUP($O3722,margin_ranges!$A$5:$D$10,4,FALSE),$P3722*100)</f>
        <v>29.75</v>
      </c>
      <c r="T3722" s="29">
        <f>(1-$S3722/100)/(1-$F3722)-1</f>
        <v>8.0769230769230704E-2</v>
      </c>
      <c r="U3722" s="19" t="str">
        <f>IF(ABS(IFERROR(T3722,0))&gt;0.05,INDEX(margin_ranges!$C$13:$C$16,MATCH($F3722*100,margin_ranges!$B$13:$B$16,1)),"")</f>
        <v>Margin Over Fill (Type C)</v>
      </c>
      <c r="V3722">
        <f>MIN(VLOOKUP($U3722,margin_ranges!$A$5:$D$10,4,FALSE),$P3722*100)</f>
        <v>43</v>
      </c>
      <c r="Y3722" s="29">
        <f t="shared" si="57"/>
        <v>-0.12307692307692297</v>
      </c>
    </row>
    <row r="3723" spans="1:25" x14ac:dyDescent="0.3">
      <c r="A3723" s="8" t="s">
        <v>17</v>
      </c>
      <c r="B3723" s="8" t="s">
        <v>6563</v>
      </c>
      <c r="C3723" s="8" t="s">
        <v>6564</v>
      </c>
      <c r="D3723" s="8" t="s">
        <v>6577</v>
      </c>
      <c r="E3723" s="8" t="s">
        <v>6578</v>
      </c>
      <c r="F3723" s="24">
        <v>0.35</v>
      </c>
      <c r="G3723" s="24">
        <v>1</v>
      </c>
      <c r="H3723" s="25">
        <v>14753.902099999999</v>
      </c>
      <c r="I3723" s="25">
        <v>5232.1559999999999</v>
      </c>
      <c r="J3723" s="15">
        <v>3700</v>
      </c>
      <c r="K3723" s="15">
        <v>1295</v>
      </c>
      <c r="L3723" s="13">
        <v>0.35460000000000003</v>
      </c>
      <c r="M3723" s="7">
        <v>2.35753E-2</v>
      </c>
      <c r="N3723" s="26">
        <v>0.01</v>
      </c>
      <c r="O3723" s="27" t="s">
        <v>92</v>
      </c>
      <c r="P3723" s="8">
        <v>0.57582717839999997</v>
      </c>
      <c r="Q3723" s="24">
        <v>0.35</v>
      </c>
      <c r="R3723" t="str">
        <f>IF($Q3723*100&gt;=VLOOKUP($O3723,margin_ranges!$A$5:$C$10,2,FALSE),IF($Q3723*100&lt;=VLOOKUP($O3723,margin_ranges!$A$5:$C$10,3,FALSE)+10,"IN RANGE","ABOVE RANGE"),"BELOW RANGE")</f>
        <v>IN RANGE</v>
      </c>
      <c r="S3723">
        <f>MIN(VLOOKUP($O3723,margin_ranges!$A$5:$D$10,4,FALSE),$P3723*100)</f>
        <v>29.75</v>
      </c>
      <c r="T3723" s="29">
        <f>(1-$S3723/100)/(1-$F3723)-1</f>
        <v>8.0769230769230704E-2</v>
      </c>
      <c r="U3723" s="19" t="str">
        <f>IF(ABS(IFERROR(T3723,0))&gt;0.05,INDEX(margin_ranges!$C$13:$C$16,MATCH($F3723*100,margin_ranges!$B$13:$B$16,1)),"")</f>
        <v>Margin Over Fill (Type C)</v>
      </c>
      <c r="V3723">
        <f>MIN(VLOOKUP($U3723,margin_ranges!$A$5:$D$10,4,FALSE),$P3723*100)</f>
        <v>43</v>
      </c>
      <c r="Y3723" s="29">
        <f t="shared" si="57"/>
        <v>-0.12307692307692297</v>
      </c>
    </row>
    <row r="3724" spans="1:25" x14ac:dyDescent="0.3">
      <c r="A3724" s="8" t="s">
        <v>17</v>
      </c>
      <c r="B3724" s="8" t="s">
        <v>6563</v>
      </c>
      <c r="C3724" s="8" t="s">
        <v>6564</v>
      </c>
      <c r="D3724" s="8" t="s">
        <v>6579</v>
      </c>
      <c r="E3724" s="8" t="s">
        <v>6580</v>
      </c>
      <c r="F3724" s="24">
        <v>0.35</v>
      </c>
      <c r="G3724" s="24">
        <v>1</v>
      </c>
      <c r="H3724" s="25">
        <v>5122.9134999999997</v>
      </c>
      <c r="I3724" s="25">
        <v>1359.7448999999999</v>
      </c>
      <c r="J3724" s="15">
        <v>1052</v>
      </c>
      <c r="K3724" s="15">
        <v>368</v>
      </c>
      <c r="L3724" s="13">
        <v>0.26540000000000002</v>
      </c>
      <c r="M3724" s="7">
        <v>2.5793719999999999E-2</v>
      </c>
      <c r="N3724" s="26">
        <v>0.01</v>
      </c>
      <c r="O3724" s="27" t="s">
        <v>92</v>
      </c>
      <c r="P3724" s="8">
        <v>0.61230873750000003</v>
      </c>
      <c r="Q3724" s="24">
        <v>0.35</v>
      </c>
      <c r="R3724" t="str">
        <f>IF($Q3724*100&gt;=VLOOKUP($O3724,margin_ranges!$A$5:$C$10,2,FALSE),IF($Q3724*100&lt;=VLOOKUP($O3724,margin_ranges!$A$5:$C$10,3,FALSE)+10,"IN RANGE","ABOVE RANGE"),"BELOW RANGE")</f>
        <v>IN RANGE</v>
      </c>
      <c r="S3724">
        <f>MIN(VLOOKUP($O3724,margin_ranges!$A$5:$D$10,4,FALSE),$P3724*100)</f>
        <v>29.75</v>
      </c>
      <c r="T3724" s="29">
        <f>(1-$S3724/100)/(1-$F3724)-1</f>
        <v>8.0769230769230704E-2</v>
      </c>
      <c r="U3724" s="19" t="str">
        <f>IF(ABS(IFERROR(T3724,0))&gt;0.05,INDEX(margin_ranges!$C$13:$C$16,MATCH($F3724*100,margin_ranges!$B$13:$B$16,1)),"")</f>
        <v>Margin Over Fill (Type C)</v>
      </c>
      <c r="V3724">
        <f>MIN(VLOOKUP($U3724,margin_ranges!$A$5:$D$10,4,FALSE),$P3724*100)</f>
        <v>43</v>
      </c>
      <c r="Y3724" s="29">
        <f t="shared" si="57"/>
        <v>-0.12307692307692297</v>
      </c>
    </row>
    <row r="3725" spans="1:25" x14ac:dyDescent="0.3">
      <c r="A3725" s="8" t="s">
        <v>17</v>
      </c>
      <c r="B3725" s="8" t="s">
        <v>6563</v>
      </c>
      <c r="C3725" s="8" t="s">
        <v>6564</v>
      </c>
      <c r="D3725" s="8" t="s">
        <v>6587</v>
      </c>
      <c r="E3725" s="8" t="s">
        <v>6588</v>
      </c>
      <c r="F3725" s="24">
        <v>0.25</v>
      </c>
      <c r="G3725" s="24">
        <v>1</v>
      </c>
      <c r="H3725" s="25">
        <v>10628.4308</v>
      </c>
      <c r="I3725" s="25">
        <v>354.41120000000001</v>
      </c>
      <c r="J3725" s="15">
        <v>653</v>
      </c>
      <c r="K3725" s="15">
        <v>163</v>
      </c>
      <c r="L3725" s="13">
        <v>3.3300000000000003E-2</v>
      </c>
      <c r="M3725" s="7">
        <v>6.1394320000000002E-2</v>
      </c>
      <c r="N3725" s="26">
        <v>0.01</v>
      </c>
      <c r="O3725" s="27" t="s">
        <v>95</v>
      </c>
      <c r="P3725" s="8">
        <v>0.83711848420000001</v>
      </c>
      <c r="Q3725" s="24">
        <v>0.25</v>
      </c>
      <c r="R3725" t="str">
        <f>IF($Q3725*100&gt;=VLOOKUP($O3725,margin_ranges!$A$5:$C$10,2,FALSE),IF($Q3725*100&lt;=VLOOKUP($O3725,margin_ranges!$A$5:$C$10,3,FALSE)+10,"IN RANGE","ABOVE RANGE"),"BELOW RANGE")</f>
        <v>IN RANGE</v>
      </c>
      <c r="S3725">
        <f>MIN(VLOOKUP($O3725,margin_ranges!$A$5:$D$10,4,FALSE),$P3725*100)</f>
        <v>19.75</v>
      </c>
      <c r="T3725" s="29">
        <f>(1-$S3725/100)/(1-$F3725)-1</f>
        <v>7.0000000000000062E-2</v>
      </c>
      <c r="U3725" s="19" t="str">
        <f>IF(ABS(IFERROR(T3725,0))&gt;0.05,INDEX(margin_ranges!$C$13:$C$16,MATCH($F3725*100,margin_ranges!$B$13:$B$16,1)),"")</f>
        <v>Balanced (Type B)</v>
      </c>
      <c r="V3725">
        <f>MIN(VLOOKUP($U3725,margin_ranges!$A$5:$D$10,4,FALSE),$P3725*100)</f>
        <v>29.75</v>
      </c>
      <c r="Y3725" s="29">
        <f t="shared" si="57"/>
        <v>-6.3333333333333353E-2</v>
      </c>
    </row>
    <row r="3726" spans="1:25" x14ac:dyDescent="0.3">
      <c r="A3726" s="8" t="s">
        <v>17</v>
      </c>
      <c r="B3726" s="8" t="s">
        <v>6563</v>
      </c>
      <c r="C3726" s="8" t="s">
        <v>6564</v>
      </c>
      <c r="D3726" s="8" t="s">
        <v>6599</v>
      </c>
      <c r="E3726" s="8" t="s">
        <v>6600</v>
      </c>
      <c r="F3726" s="24">
        <v>0.25</v>
      </c>
      <c r="G3726" s="24">
        <v>1</v>
      </c>
      <c r="H3726" s="25">
        <v>23569.633300000001</v>
      </c>
      <c r="I3726" s="25">
        <v>1057.3476000000001</v>
      </c>
      <c r="J3726" s="15">
        <v>1106</v>
      </c>
      <c r="K3726" s="15">
        <v>276</v>
      </c>
      <c r="L3726" s="13">
        <v>4.4900000000000002E-2</v>
      </c>
      <c r="M3726" s="7">
        <v>3.4860479999999999E-2</v>
      </c>
      <c r="N3726" s="26">
        <v>0.01</v>
      </c>
      <c r="O3726" s="27" t="s">
        <v>95</v>
      </c>
      <c r="P3726" s="8">
        <v>0.71314224559999995</v>
      </c>
      <c r="Q3726" s="24">
        <v>0.25</v>
      </c>
      <c r="R3726" t="str">
        <f>IF($Q3726*100&gt;=VLOOKUP($O3726,margin_ranges!$A$5:$C$10,2,FALSE),IF($Q3726*100&lt;=VLOOKUP($O3726,margin_ranges!$A$5:$C$10,3,FALSE)+10,"IN RANGE","ABOVE RANGE"),"BELOW RANGE")</f>
        <v>IN RANGE</v>
      </c>
      <c r="S3726">
        <f>MIN(VLOOKUP($O3726,margin_ranges!$A$5:$D$10,4,FALSE),$P3726*100)</f>
        <v>19.75</v>
      </c>
      <c r="T3726" s="29">
        <f>(1-$S3726/100)/(1-$F3726)-1</f>
        <v>7.0000000000000062E-2</v>
      </c>
      <c r="U3726" s="19" t="str">
        <f>IF(ABS(IFERROR(T3726,0))&gt;0.05,INDEX(margin_ranges!$C$13:$C$16,MATCH($F3726*100,margin_ranges!$B$13:$B$16,1)),"")</f>
        <v>Balanced (Type B)</v>
      </c>
      <c r="V3726">
        <f>MIN(VLOOKUP($U3726,margin_ranges!$A$5:$D$10,4,FALSE),$P3726*100)</f>
        <v>29.75</v>
      </c>
      <c r="Y3726" s="29">
        <f t="shared" ref="Y3726:Y3789" si="58">(1-$V3726/100)/(1-$F3726)-1</f>
        <v>-6.3333333333333353E-2</v>
      </c>
    </row>
    <row r="3727" spans="1:25" x14ac:dyDescent="0.3">
      <c r="A3727" s="8" t="s">
        <v>17</v>
      </c>
      <c r="B3727" s="8" t="s">
        <v>6563</v>
      </c>
      <c r="C3727" s="8" t="s">
        <v>6564</v>
      </c>
      <c r="D3727" s="8" t="s">
        <v>6591</v>
      </c>
      <c r="E3727" s="8" t="s">
        <v>6592</v>
      </c>
      <c r="F3727" s="24">
        <v>0.22</v>
      </c>
      <c r="G3727" s="24">
        <v>1</v>
      </c>
      <c r="H3727" s="25">
        <v>34931.908499999998</v>
      </c>
      <c r="I3727" s="25">
        <v>3363.3422999999998</v>
      </c>
      <c r="J3727" s="15">
        <v>2685</v>
      </c>
      <c r="K3727" s="15">
        <v>591</v>
      </c>
      <c r="L3727" s="13">
        <v>9.6299999999999997E-2</v>
      </c>
      <c r="M3727" s="7">
        <v>2.661059E-2</v>
      </c>
      <c r="N3727" s="26">
        <v>0.01</v>
      </c>
      <c r="O3727" s="27" t="s">
        <v>95</v>
      </c>
      <c r="P3727" s="8">
        <v>0.62420981519999996</v>
      </c>
      <c r="Q3727" s="24">
        <v>0.22</v>
      </c>
      <c r="R3727" t="str">
        <f>IF($Q3727*100&gt;=VLOOKUP($O3727,margin_ranges!$A$5:$C$10,2,FALSE),IF($Q3727*100&lt;=VLOOKUP($O3727,margin_ranges!$A$5:$C$10,3,FALSE)+10,"IN RANGE","ABOVE RANGE"),"BELOW RANGE")</f>
        <v>IN RANGE</v>
      </c>
      <c r="S3727">
        <f>MIN(VLOOKUP($O3727,margin_ranges!$A$5:$D$10,4,FALSE),$P3727*100)</f>
        <v>19.75</v>
      </c>
      <c r="T3727" s="29">
        <f>(1-$S3727/100)/(1-$F3727)-1</f>
        <v>2.8846153846153744E-2</v>
      </c>
      <c r="U3727" s="19" t="str">
        <f>IF(ABS(IFERROR(T3727,0))&gt;0.05,INDEX(margin_ranges!$C$13:$C$16,MATCH($F3727*100,margin_ranges!$B$13:$B$16,1)),"")</f>
        <v/>
      </c>
      <c r="V3727" t="e">
        <f>MIN(VLOOKUP($U3727,margin_ranges!$A$5:$D$10,4,FALSE),$P3727*100)</f>
        <v>#N/A</v>
      </c>
      <c r="Y3727" s="29" t="e">
        <f t="shared" si="58"/>
        <v>#N/A</v>
      </c>
    </row>
    <row r="3728" spans="1:25" x14ac:dyDescent="0.3">
      <c r="A3728" s="8" t="s">
        <v>17</v>
      </c>
      <c r="B3728" s="8" t="s">
        <v>6563</v>
      </c>
      <c r="C3728" s="8" t="s">
        <v>6564</v>
      </c>
      <c r="D3728" s="8" t="s">
        <v>6583</v>
      </c>
      <c r="E3728" s="8" t="s">
        <v>6584</v>
      </c>
      <c r="F3728" s="24">
        <v>0.3</v>
      </c>
      <c r="G3728" s="24">
        <v>1</v>
      </c>
      <c r="H3728" s="25">
        <v>4861.5789999999997</v>
      </c>
      <c r="I3728" s="25">
        <v>1247.9223999999999</v>
      </c>
      <c r="J3728" s="15">
        <v>1031</v>
      </c>
      <c r="K3728" s="15">
        <v>309</v>
      </c>
      <c r="L3728" s="13">
        <v>0.25669999999999998</v>
      </c>
      <c r="M3728" s="7">
        <v>2.7542759999999999E-2</v>
      </c>
      <c r="N3728" s="26">
        <v>0.01</v>
      </c>
      <c r="O3728" s="27" t="s">
        <v>92</v>
      </c>
      <c r="P3728" s="8">
        <v>0.63692818659999995</v>
      </c>
      <c r="Q3728" s="24">
        <v>0.3</v>
      </c>
      <c r="R3728" t="str">
        <f>IF($Q3728*100&gt;=VLOOKUP($O3728,margin_ranges!$A$5:$C$10,2,FALSE),IF($Q3728*100&lt;=VLOOKUP($O3728,margin_ranges!$A$5:$C$10,3,FALSE)+10,"IN RANGE","ABOVE RANGE"),"BELOW RANGE")</f>
        <v>IN RANGE</v>
      </c>
      <c r="S3728">
        <f>MIN(VLOOKUP($O3728,margin_ranges!$A$5:$D$10,4,FALSE),$P3728*100)</f>
        <v>29.75</v>
      </c>
      <c r="T3728" s="29">
        <f>(1-$S3728/100)/(1-$F3728)-1</f>
        <v>3.5714285714285587E-3</v>
      </c>
      <c r="U3728" s="19" t="str">
        <f>IF(ABS(IFERROR(T3728,0))&gt;0.05,INDEX(margin_ranges!$C$13:$C$16,MATCH($F3728*100,margin_ranges!$B$13:$B$16,1)),"")</f>
        <v/>
      </c>
      <c r="V3728" t="e">
        <f>MIN(VLOOKUP($U3728,margin_ranges!$A$5:$D$10,4,FALSE),$P3728*100)</f>
        <v>#N/A</v>
      </c>
      <c r="Y3728" s="29" t="e">
        <f t="shared" si="58"/>
        <v>#N/A</v>
      </c>
    </row>
    <row r="3729" spans="1:25" x14ac:dyDescent="0.3">
      <c r="A3729" s="8" t="s">
        <v>17</v>
      </c>
      <c r="B3729" s="8" t="s">
        <v>6563</v>
      </c>
      <c r="C3729" s="8" t="s">
        <v>6564</v>
      </c>
      <c r="D3729" s="8" t="s">
        <v>6589</v>
      </c>
      <c r="E3729" s="8" t="s">
        <v>6590</v>
      </c>
      <c r="F3729" s="24">
        <v>0.28999999999999998</v>
      </c>
      <c r="G3729" s="24">
        <v>1</v>
      </c>
      <c r="H3729" s="25">
        <v>30.304600000000001</v>
      </c>
      <c r="I3729" s="25">
        <v>5.8373999999999997</v>
      </c>
      <c r="J3729" s="15">
        <v>56</v>
      </c>
      <c r="K3729" s="15">
        <v>14</v>
      </c>
      <c r="L3729" s="13">
        <v>0.19259999999999999</v>
      </c>
      <c r="M3729" s="7">
        <v>0.32164017</v>
      </c>
      <c r="N3729" s="26">
        <v>0.01</v>
      </c>
      <c r="O3729" s="27" t="s">
        <v>92</v>
      </c>
      <c r="P3729" s="8">
        <v>0.96890935649999999</v>
      </c>
      <c r="Q3729" s="24">
        <v>0.28999999999999998</v>
      </c>
      <c r="R3729" t="str">
        <f>IF($Q3729*100&gt;=VLOOKUP($O3729,margin_ranges!$A$5:$C$10,2,FALSE),IF($Q3729*100&lt;=VLOOKUP($O3729,margin_ranges!$A$5:$C$10,3,FALSE)+10,"IN RANGE","ABOVE RANGE"),"BELOW RANGE")</f>
        <v>IN RANGE</v>
      </c>
      <c r="S3729">
        <f>MIN(VLOOKUP($O3729,margin_ranges!$A$5:$D$10,4,FALSE),$P3729*100)</f>
        <v>29.75</v>
      </c>
      <c r="T3729" s="29">
        <f>(1-$S3729/100)/(1-$F3729)-1</f>
        <v>-1.0563380281690127E-2</v>
      </c>
      <c r="U3729" s="19" t="str">
        <f>IF(ABS(IFERROR(T3729,0))&gt;0.05,INDEX(margin_ranges!$C$13:$C$16,MATCH($F3729*100,margin_ranges!$B$13:$B$16,1)),"")</f>
        <v/>
      </c>
      <c r="V3729" t="e">
        <f>MIN(VLOOKUP($U3729,margin_ranges!$A$5:$D$10,4,FALSE),$P3729*100)</f>
        <v>#N/A</v>
      </c>
      <c r="Y3729" s="29" t="e">
        <f t="shared" si="58"/>
        <v>#N/A</v>
      </c>
    </row>
    <row r="3730" spans="1:25" x14ac:dyDescent="0.3">
      <c r="A3730" s="8" t="s">
        <v>17</v>
      </c>
      <c r="B3730" s="8" t="s">
        <v>6563</v>
      </c>
      <c r="C3730" s="8" t="s">
        <v>6564</v>
      </c>
      <c r="D3730" s="8" t="s">
        <v>6567</v>
      </c>
      <c r="E3730" s="8" t="s">
        <v>6568</v>
      </c>
      <c r="F3730" s="24">
        <v>0.15</v>
      </c>
      <c r="G3730" s="24">
        <v>0</v>
      </c>
      <c r="H3730" s="25">
        <v>615.68899999999996</v>
      </c>
      <c r="I3730" s="25">
        <v>2.0055999999999998</v>
      </c>
      <c r="J3730" s="15">
        <v>11</v>
      </c>
      <c r="K3730" s="15">
        <v>1</v>
      </c>
      <c r="L3730" s="13">
        <v>3.3E-3</v>
      </c>
      <c r="M3730" s="7">
        <v>0.18257772999999999</v>
      </c>
      <c r="N3730" s="26">
        <v>0.03</v>
      </c>
      <c r="O3730" s="27" t="s">
        <v>95</v>
      </c>
      <c r="P3730" s="8">
        <v>0.83568641980000002</v>
      </c>
      <c r="Q3730" s="24">
        <v>0.15</v>
      </c>
      <c r="R3730" t="str">
        <f>IF($Q3730*100&gt;=VLOOKUP($O3730,margin_ranges!$A$5:$C$10,2,FALSE),IF($Q3730*100&lt;=VLOOKUP($O3730,margin_ranges!$A$5:$C$10,3,FALSE)+10,"IN RANGE","ABOVE RANGE"),"BELOW RANGE")</f>
        <v>IN RANGE</v>
      </c>
      <c r="S3730">
        <f>MIN(VLOOKUP($O3730,margin_ranges!$A$5:$D$10,4,FALSE),$P3730*100)</f>
        <v>19.75</v>
      </c>
      <c r="T3730" s="29">
        <f>(1-$S3730/100)/(1-$F3730)-1</f>
        <v>-5.5882352941176494E-2</v>
      </c>
      <c r="U3730" s="19" t="str">
        <f>IF(ABS(IFERROR(T3730,0))&gt;0.05,INDEX(margin_ranges!$C$13:$C$16,MATCH($F3730*100,margin_ranges!$B$13:$B$16,1)),"")</f>
        <v>Maximize Fill (Type A+)</v>
      </c>
      <c r="V3730">
        <f>MIN(VLOOKUP($U3730,margin_ranges!$A$5:$D$10,4,FALSE),$P3730*100)</f>
        <v>19.75</v>
      </c>
      <c r="Y3730" s="29">
        <f t="shared" si="58"/>
        <v>-5.5882352941176494E-2</v>
      </c>
    </row>
    <row r="3731" spans="1:25" x14ac:dyDescent="0.3">
      <c r="A3731" s="8" t="s">
        <v>17</v>
      </c>
      <c r="B3731" s="8" t="s">
        <v>6563</v>
      </c>
      <c r="C3731" s="8" t="s">
        <v>6564</v>
      </c>
      <c r="D3731" s="8" t="s">
        <v>6601</v>
      </c>
      <c r="E3731" s="8" t="s">
        <v>6602</v>
      </c>
      <c r="F3731" s="24">
        <v>0.15</v>
      </c>
      <c r="G3731" s="24">
        <v>0</v>
      </c>
      <c r="H3731" s="25">
        <v>616.0444</v>
      </c>
      <c r="I3731" s="25">
        <v>3.1957</v>
      </c>
      <c r="J3731" s="15">
        <v>19</v>
      </c>
      <c r="K3731" s="15">
        <v>2</v>
      </c>
      <c r="L3731" s="13">
        <v>5.1999999999999998E-3</v>
      </c>
      <c r="M3731" s="7">
        <v>0.19805543</v>
      </c>
      <c r="N3731" s="26">
        <v>0.03</v>
      </c>
      <c r="O3731" s="27" t="s">
        <v>95</v>
      </c>
      <c r="P3731" s="8">
        <v>0.84852725429999998</v>
      </c>
      <c r="Q3731" s="24">
        <v>0.15</v>
      </c>
      <c r="R3731" t="str">
        <f>IF($Q3731*100&gt;=VLOOKUP($O3731,margin_ranges!$A$5:$C$10,2,FALSE),IF($Q3731*100&lt;=VLOOKUP($O3731,margin_ranges!$A$5:$C$10,3,FALSE)+10,"IN RANGE","ABOVE RANGE"),"BELOW RANGE")</f>
        <v>IN RANGE</v>
      </c>
      <c r="S3731">
        <f>MIN(VLOOKUP($O3731,margin_ranges!$A$5:$D$10,4,FALSE),$P3731*100)</f>
        <v>19.75</v>
      </c>
      <c r="T3731" s="29">
        <f>(1-$S3731/100)/(1-$F3731)-1</f>
        <v>-5.5882352941176494E-2</v>
      </c>
      <c r="U3731" s="19" t="str">
        <f>IF(ABS(IFERROR(T3731,0))&gt;0.05,INDEX(margin_ranges!$C$13:$C$16,MATCH($F3731*100,margin_ranges!$B$13:$B$16,1)),"")</f>
        <v>Maximize Fill (Type A+)</v>
      </c>
      <c r="V3731">
        <f>MIN(VLOOKUP($U3731,margin_ranges!$A$5:$D$10,4,FALSE),$P3731*100)</f>
        <v>19.75</v>
      </c>
      <c r="Y3731" s="29">
        <f t="shared" si="58"/>
        <v>-5.5882352941176494E-2</v>
      </c>
    </row>
    <row r="3732" spans="1:25" x14ac:dyDescent="0.3">
      <c r="A3732" s="8" t="s">
        <v>17</v>
      </c>
      <c r="B3732" s="8" t="s">
        <v>6563</v>
      </c>
      <c r="C3732" s="8" t="s">
        <v>6564</v>
      </c>
      <c r="D3732" s="8" t="s">
        <v>6565</v>
      </c>
      <c r="E3732" s="8" t="s">
        <v>6566</v>
      </c>
      <c r="F3732" s="24">
        <v>0.149999999999999</v>
      </c>
      <c r="G3732" s="24">
        <v>0</v>
      </c>
      <c r="H3732" s="25">
        <v>614.35059999999999</v>
      </c>
      <c r="I3732" s="25">
        <v>1.972</v>
      </c>
      <c r="J3732" s="15">
        <v>10</v>
      </c>
      <c r="K3732" s="15">
        <v>1</v>
      </c>
      <c r="L3732" s="13">
        <v>3.2000000000000002E-3</v>
      </c>
      <c r="M3732" s="7">
        <v>0.17591277999999999</v>
      </c>
      <c r="N3732" s="26">
        <v>0.03</v>
      </c>
      <c r="O3732" s="27" t="s">
        <v>95</v>
      </c>
      <c r="P3732" s="8">
        <v>0.82946093980000002</v>
      </c>
      <c r="Q3732" s="24">
        <v>0.15</v>
      </c>
      <c r="R3732" t="str">
        <f>IF($Q3732*100&gt;=VLOOKUP($O3732,margin_ranges!$A$5:$C$10,2,FALSE),IF($Q3732*100&lt;=VLOOKUP($O3732,margin_ranges!$A$5:$C$10,3,FALSE)+10,"IN RANGE","ABOVE RANGE"),"BELOW RANGE")</f>
        <v>IN RANGE</v>
      </c>
      <c r="S3732">
        <f>MIN(VLOOKUP($O3732,margin_ranges!$A$5:$D$10,4,FALSE),$P3732*100)</f>
        <v>19.75</v>
      </c>
      <c r="T3732" s="29">
        <f>(1-$S3732/100)/(1-$F3732)-1</f>
        <v>-5.5882352941177604E-2</v>
      </c>
      <c r="U3732" s="19" t="str">
        <f>IF(ABS(IFERROR(T3732,0))&gt;0.05,INDEX(margin_ranges!$C$13:$C$16,MATCH($F3732*100,margin_ranges!$B$13:$B$16,1)),"")</f>
        <v>Maximize Fill (Type A+)</v>
      </c>
      <c r="V3732">
        <f>MIN(VLOOKUP($U3732,margin_ranges!$A$5:$D$10,4,FALSE),$P3732*100)</f>
        <v>19.75</v>
      </c>
      <c r="Y3732" s="29">
        <f t="shared" si="58"/>
        <v>-5.5882352941177604E-2</v>
      </c>
    </row>
    <row r="3733" spans="1:25" x14ac:dyDescent="0.3">
      <c r="A3733" s="8" t="s">
        <v>17</v>
      </c>
      <c r="B3733" s="8" t="s">
        <v>6563</v>
      </c>
      <c r="C3733" s="8" t="s">
        <v>6564</v>
      </c>
      <c r="D3733" s="8" t="s">
        <v>6597</v>
      </c>
      <c r="E3733" s="8" t="s">
        <v>6598</v>
      </c>
      <c r="F3733" s="24">
        <v>0.149999999999999</v>
      </c>
      <c r="G3733" s="24">
        <v>1</v>
      </c>
      <c r="H3733" s="25">
        <v>425.76440000000002</v>
      </c>
      <c r="I3733" s="25">
        <v>32.046599999999998</v>
      </c>
      <c r="J3733" s="15">
        <v>32</v>
      </c>
      <c r="K3733" s="15">
        <v>3</v>
      </c>
      <c r="L3733" s="13">
        <v>7.5300000000000006E-2</v>
      </c>
      <c r="M3733" s="7">
        <v>3.3074340000000001E-2</v>
      </c>
      <c r="N3733" s="26">
        <v>0.01</v>
      </c>
      <c r="O3733" s="27" t="s">
        <v>95</v>
      </c>
      <c r="P3733" s="8">
        <v>0.69765076930000003</v>
      </c>
      <c r="Q3733" s="24">
        <v>0.15</v>
      </c>
      <c r="R3733" t="str">
        <f>IF($Q3733*100&gt;=VLOOKUP($O3733,margin_ranges!$A$5:$C$10,2,FALSE),IF($Q3733*100&lt;=VLOOKUP($O3733,margin_ranges!$A$5:$C$10,3,FALSE)+10,"IN RANGE","ABOVE RANGE"),"BELOW RANGE")</f>
        <v>IN RANGE</v>
      </c>
      <c r="S3733">
        <f>MIN(VLOOKUP($O3733,margin_ranges!$A$5:$D$10,4,FALSE),$P3733*100)</f>
        <v>19.75</v>
      </c>
      <c r="T3733" s="29">
        <f>(1-$S3733/100)/(1-$F3733)-1</f>
        <v>-5.5882352941177604E-2</v>
      </c>
      <c r="U3733" s="19" t="str">
        <f>IF(ABS(IFERROR(T3733,0))&gt;0.05,INDEX(margin_ranges!$C$13:$C$16,MATCH($F3733*100,margin_ranges!$B$13:$B$16,1)),"")</f>
        <v>Maximize Fill (Type A+)</v>
      </c>
      <c r="V3733">
        <f>MIN(VLOOKUP($U3733,margin_ranges!$A$5:$D$10,4,FALSE),$P3733*100)</f>
        <v>19.75</v>
      </c>
      <c r="Y3733" s="29">
        <f t="shared" si="58"/>
        <v>-5.5882352941177604E-2</v>
      </c>
    </row>
    <row r="3734" spans="1:25" x14ac:dyDescent="0.3">
      <c r="A3734" s="8" t="s">
        <v>35</v>
      </c>
      <c r="B3734" s="8" t="s">
        <v>12079</v>
      </c>
      <c r="C3734" s="8" t="s">
        <v>34</v>
      </c>
      <c r="D3734" s="8" t="s">
        <v>34</v>
      </c>
      <c r="E3734" s="8"/>
      <c r="F3734" s="24">
        <v>0.25</v>
      </c>
      <c r="G3734" s="24">
        <v>0.59405733999999999</v>
      </c>
      <c r="H3734" s="25">
        <v>25.4984</v>
      </c>
      <c r="I3734" s="25">
        <v>8.2074999999999996</v>
      </c>
      <c r="J3734" s="15">
        <v>261</v>
      </c>
      <c r="K3734" s="15">
        <v>61</v>
      </c>
      <c r="L3734" s="13">
        <v>0.32190000000000002</v>
      </c>
      <c r="M3734" s="7">
        <v>1.05974849</v>
      </c>
      <c r="N3734" s="26">
        <v>0.78179200000000004</v>
      </c>
      <c r="O3734" s="27"/>
      <c r="P3734" s="8">
        <v>0.26228533570000001</v>
      </c>
      <c r="Q3734" s="24">
        <v>0.25</v>
      </c>
      <c r="R3734" t="e">
        <f>IF($Q3734*100&gt;=VLOOKUP($O3734,margin_ranges!$A$5:$C$10,2,FALSE),IF($Q3734*100&lt;=VLOOKUP($O3734,margin_ranges!$A$5:$C$10,3,FALSE)+10,"IN RANGE","ABOVE RANGE"),"BELOW RANGE")</f>
        <v>#N/A</v>
      </c>
      <c r="S3734" t="e">
        <f>MIN(VLOOKUP($O3734,margin_ranges!$A$5:$D$10,4,FALSE),$P3734*100)</f>
        <v>#N/A</v>
      </c>
      <c r="T3734" s="29" t="e">
        <f>(1-$S3734/100)/(1-$F3734)-1</f>
        <v>#N/A</v>
      </c>
      <c r="U3734" s="19" t="str">
        <f>IF(ABS(IFERROR(T3734,0))&gt;0.05,INDEX(margin_ranges!$C$13:$C$16,MATCH($F3734*100,margin_ranges!$B$13:$B$16,1)),"")</f>
        <v/>
      </c>
      <c r="V3734" t="e">
        <f>MIN(VLOOKUP($U3734,margin_ranges!$A$5:$D$10,4,FALSE),$P3734*100)</f>
        <v>#N/A</v>
      </c>
      <c r="Y3734" s="29" t="e">
        <f t="shared" si="58"/>
        <v>#N/A</v>
      </c>
    </row>
    <row r="3735" spans="1:25" x14ac:dyDescent="0.3">
      <c r="A3735" s="8" t="s">
        <v>33</v>
      </c>
      <c r="B3735" s="8" t="s">
        <v>12079</v>
      </c>
      <c r="C3735" s="8" t="s">
        <v>12080</v>
      </c>
      <c r="D3735" s="8" t="s">
        <v>34</v>
      </c>
      <c r="E3735" s="8"/>
      <c r="F3735" s="24">
        <v>0.25</v>
      </c>
      <c r="G3735" s="24">
        <v>0.59405733999999999</v>
      </c>
      <c r="H3735" s="25">
        <v>25.4984</v>
      </c>
      <c r="I3735" s="25">
        <v>8.2074999999999996</v>
      </c>
      <c r="J3735" s="15">
        <v>261</v>
      </c>
      <c r="K3735" s="15">
        <v>61</v>
      </c>
      <c r="L3735" s="13">
        <v>0.32190000000000002</v>
      </c>
      <c r="M3735" s="7">
        <v>1.05974849</v>
      </c>
      <c r="N3735" s="26">
        <v>0.78179200000000004</v>
      </c>
      <c r="O3735" s="27"/>
      <c r="P3735" s="8">
        <v>0.26228533570000001</v>
      </c>
      <c r="Q3735" s="24">
        <v>0.25</v>
      </c>
      <c r="R3735" t="e">
        <f>IF($Q3735*100&gt;=VLOOKUP($O3735,margin_ranges!$A$5:$C$10,2,FALSE),IF($Q3735*100&lt;=VLOOKUP($O3735,margin_ranges!$A$5:$C$10,3,FALSE)+10,"IN RANGE","ABOVE RANGE"),"BELOW RANGE")</f>
        <v>#N/A</v>
      </c>
      <c r="S3735" t="e">
        <f>MIN(VLOOKUP($O3735,margin_ranges!$A$5:$D$10,4,FALSE),$P3735*100)</f>
        <v>#N/A</v>
      </c>
      <c r="T3735" s="29" t="e">
        <f>(1-$S3735/100)/(1-$F3735)-1</f>
        <v>#N/A</v>
      </c>
      <c r="U3735" s="19" t="str">
        <f>IF(ABS(IFERROR(T3735,0))&gt;0.05,INDEX(margin_ranges!$C$13:$C$16,MATCH($F3735*100,margin_ranges!$B$13:$B$16,1)),"")</f>
        <v/>
      </c>
      <c r="V3735" t="e">
        <f>MIN(VLOOKUP($U3735,margin_ranges!$A$5:$D$10,4,FALSE),$P3735*100)</f>
        <v>#N/A</v>
      </c>
      <c r="Y3735" s="29" t="e">
        <f t="shared" si="58"/>
        <v>#N/A</v>
      </c>
    </row>
    <row r="3736" spans="1:25" x14ac:dyDescent="0.3">
      <c r="A3736" s="8" t="s">
        <v>17</v>
      </c>
      <c r="B3736" s="8" t="s">
        <v>12079</v>
      </c>
      <c r="C3736" s="8" t="s">
        <v>12080</v>
      </c>
      <c r="D3736" s="8" t="s">
        <v>12085</v>
      </c>
      <c r="E3736" s="8" t="s">
        <v>12086</v>
      </c>
      <c r="F3736" s="24">
        <v>0.24912011014866101</v>
      </c>
      <c r="G3736" s="24">
        <v>1</v>
      </c>
      <c r="H3736" s="25">
        <v>11.588699999999999</v>
      </c>
      <c r="I3736" s="25">
        <v>4.8498000000000001</v>
      </c>
      <c r="J3736" s="15">
        <v>155</v>
      </c>
      <c r="K3736" s="15">
        <v>36</v>
      </c>
      <c r="L3736" s="13">
        <v>0.41849999999999998</v>
      </c>
      <c r="M3736" s="7">
        <v>1.0654167299999999</v>
      </c>
      <c r="N3736" s="26">
        <v>0.8</v>
      </c>
      <c r="O3736" s="27" t="s">
        <v>22</v>
      </c>
      <c r="P3736" s="8">
        <v>0.24912011009999999</v>
      </c>
      <c r="Q3736" s="24">
        <v>0.25</v>
      </c>
      <c r="R3736" t="str">
        <f>IF($Q3736*100&gt;=VLOOKUP($O3736,margin_ranges!$A$5:$C$10,2,FALSE),IF($Q3736*100&lt;=VLOOKUP($O3736,margin_ranges!$A$5:$C$10,3,FALSE)+10,"IN RANGE","ABOVE RANGE"),"BELOW RANGE")</f>
        <v>IN RANGE</v>
      </c>
      <c r="S3736">
        <f>MIN(VLOOKUP($O3736,margin_ranges!$A$5:$D$10,4,FALSE),$P3736*100)</f>
        <v>24.912011009999997</v>
      </c>
      <c r="T3736" s="29">
        <f>(1-$S3736/100)/(1-$F3736)-1</f>
        <v>6.4805272259604862E-11</v>
      </c>
      <c r="U3736" s="19" t="str">
        <f>IF(ABS(IFERROR(T3736,0))&gt;0.05,INDEX(margin_ranges!$C$13:$C$16,MATCH($F3736*100,margin_ranges!$B$13:$B$16,1)),"")</f>
        <v/>
      </c>
      <c r="V3736" t="e">
        <f>MIN(VLOOKUP($U3736,margin_ranges!$A$5:$D$10,4,FALSE),$P3736*100)</f>
        <v>#N/A</v>
      </c>
      <c r="Y3736" s="29" t="e">
        <f t="shared" si="58"/>
        <v>#N/A</v>
      </c>
    </row>
    <row r="3737" spans="1:25" x14ac:dyDescent="0.3">
      <c r="A3737" s="8" t="s">
        <v>17</v>
      </c>
      <c r="B3737" s="8" t="s">
        <v>12079</v>
      </c>
      <c r="C3737" s="8" t="s">
        <v>12080</v>
      </c>
      <c r="D3737" s="8" t="s">
        <v>12083</v>
      </c>
      <c r="E3737" s="8" t="s">
        <v>12084</v>
      </c>
      <c r="F3737" s="24">
        <v>0.25</v>
      </c>
      <c r="G3737" s="24">
        <v>0</v>
      </c>
      <c r="H3737" s="25">
        <v>7.5148999999999999</v>
      </c>
      <c r="I3737" s="25">
        <v>2.8595999999999999</v>
      </c>
      <c r="J3737" s="15">
        <v>94</v>
      </c>
      <c r="K3737" s="15">
        <v>22</v>
      </c>
      <c r="L3737" s="13">
        <v>0.3805</v>
      </c>
      <c r="M3737" s="7">
        <v>1.09224659</v>
      </c>
      <c r="N3737" s="26">
        <v>0.8</v>
      </c>
      <c r="O3737" s="27" t="s">
        <v>22</v>
      </c>
      <c r="P3737" s="8">
        <v>0.2675646626</v>
      </c>
      <c r="Q3737" s="24">
        <v>0.25</v>
      </c>
      <c r="R3737" t="str">
        <f>IF($Q3737*100&gt;=VLOOKUP($O3737,margin_ranges!$A$5:$C$10,2,FALSE),IF($Q3737*100&lt;=VLOOKUP($O3737,margin_ranges!$A$5:$C$10,3,FALSE)+10,"IN RANGE","ABOVE RANGE"),"BELOW RANGE")</f>
        <v>IN RANGE</v>
      </c>
      <c r="S3737">
        <f>MIN(VLOOKUP($O3737,margin_ranges!$A$5:$D$10,4,FALSE),$P3737*100)</f>
        <v>26.75646626</v>
      </c>
      <c r="T3737" s="29">
        <f>(1-$S3737/100)/(1-$F3737)-1</f>
        <v>-2.34195501333333E-2</v>
      </c>
      <c r="U3737" s="19" t="str">
        <f>IF(ABS(IFERROR(T3737,0))&gt;0.05,INDEX(margin_ranges!$C$13:$C$16,MATCH($F3737*100,margin_ranges!$B$13:$B$16,1)),"")</f>
        <v/>
      </c>
      <c r="V3737" t="e">
        <f>MIN(VLOOKUP($U3737,margin_ranges!$A$5:$D$10,4,FALSE),$P3737*100)</f>
        <v>#N/A</v>
      </c>
      <c r="Y3737" s="29" t="e">
        <f t="shared" si="58"/>
        <v>#N/A</v>
      </c>
    </row>
    <row r="3738" spans="1:25" x14ac:dyDescent="0.3">
      <c r="A3738" s="8" t="s">
        <v>17</v>
      </c>
      <c r="B3738" s="8" t="s">
        <v>12079</v>
      </c>
      <c r="C3738" s="8" t="s">
        <v>12080</v>
      </c>
      <c r="D3738" s="8" t="s">
        <v>12081</v>
      </c>
      <c r="E3738" s="8" t="s">
        <v>12082</v>
      </c>
      <c r="F3738" s="24">
        <v>0.249999999999999</v>
      </c>
      <c r="G3738" s="24">
        <v>0</v>
      </c>
      <c r="H3738" s="25">
        <v>6.3948</v>
      </c>
      <c r="I3738" s="25">
        <v>0.49809999999999999</v>
      </c>
      <c r="J3738" s="15">
        <v>12</v>
      </c>
      <c r="K3738" s="15">
        <v>3</v>
      </c>
      <c r="L3738" s="13">
        <v>7.7899999999999997E-2</v>
      </c>
      <c r="M3738" s="7">
        <v>0.81800974999999998</v>
      </c>
      <c r="N3738" s="26">
        <v>0.5</v>
      </c>
      <c r="O3738" s="27" t="s">
        <v>22</v>
      </c>
      <c r="P3738" s="8">
        <v>0.3887603422</v>
      </c>
      <c r="Q3738" s="24">
        <v>0.25</v>
      </c>
      <c r="R3738" t="str">
        <f>IF($Q3738*100&gt;=VLOOKUP($O3738,margin_ranges!$A$5:$C$10,2,FALSE),IF($Q3738*100&lt;=VLOOKUP($O3738,margin_ranges!$A$5:$C$10,3,FALSE)+10,"IN RANGE","ABOVE RANGE"),"BELOW RANGE")</f>
        <v>IN RANGE</v>
      </c>
      <c r="S3738">
        <f>MIN(VLOOKUP($O3738,margin_ranges!$A$5:$D$10,4,FALSE),$P3738*100)</f>
        <v>29.75</v>
      </c>
      <c r="T3738" s="29">
        <f>(1-$S3738/100)/(1-$F3738)-1</f>
        <v>-6.3333333333334574E-2</v>
      </c>
      <c r="U3738" s="19" t="str">
        <f>IF(ABS(IFERROR(T3738,0))&gt;0.05,INDEX(margin_ranges!$C$13:$C$16,MATCH($F3738*100,margin_ranges!$B$13:$B$16,1)),"")</f>
        <v>Maximize Fill (Type A+)</v>
      </c>
      <c r="V3738">
        <f>MIN(VLOOKUP($U3738,margin_ranges!$A$5:$D$10,4,FALSE),$P3738*100)</f>
        <v>19.75</v>
      </c>
      <c r="Y3738" s="29">
        <f t="shared" si="58"/>
        <v>6.9999999999998508E-2</v>
      </c>
    </row>
    <row r="3739" spans="1:25" x14ac:dyDescent="0.3">
      <c r="A3739" s="8" t="s">
        <v>35</v>
      </c>
      <c r="B3739" s="8" t="s">
        <v>6603</v>
      </c>
      <c r="C3739" s="8" t="s">
        <v>34</v>
      </c>
      <c r="D3739" s="8" t="s">
        <v>34</v>
      </c>
      <c r="E3739" s="8"/>
      <c r="F3739" s="24">
        <v>0.26052555501904101</v>
      </c>
      <c r="G3739" s="24">
        <v>0.92118091999999996</v>
      </c>
      <c r="H3739" s="25">
        <v>231.93209999999999</v>
      </c>
      <c r="I3739" s="25">
        <v>68.034999999999997</v>
      </c>
      <c r="J3739" s="15">
        <v>2057</v>
      </c>
      <c r="K3739" s="15">
        <v>536</v>
      </c>
      <c r="L3739" s="13">
        <v>0.29330000000000001</v>
      </c>
      <c r="M3739" s="7">
        <v>1.0077790799999999</v>
      </c>
      <c r="N3739" s="26">
        <v>0.65</v>
      </c>
      <c r="O3739" s="27"/>
      <c r="P3739" s="8">
        <v>0.35501737420000001</v>
      </c>
      <c r="Q3739" s="24">
        <v>0.26050000000000001</v>
      </c>
      <c r="R3739" t="e">
        <f>IF($Q3739*100&gt;=VLOOKUP($O3739,margin_ranges!$A$5:$C$10,2,FALSE),IF($Q3739*100&lt;=VLOOKUP($O3739,margin_ranges!$A$5:$C$10,3,FALSE)+10,"IN RANGE","ABOVE RANGE"),"BELOW RANGE")</f>
        <v>#N/A</v>
      </c>
      <c r="S3739" t="e">
        <f>MIN(VLOOKUP($O3739,margin_ranges!$A$5:$D$10,4,FALSE),$P3739*100)</f>
        <v>#N/A</v>
      </c>
      <c r="T3739" s="29" t="e">
        <f>(1-$S3739/100)/(1-$F3739)-1</f>
        <v>#N/A</v>
      </c>
      <c r="U3739" s="19" t="str">
        <f>IF(ABS(IFERROR(T3739,0))&gt;0.05,INDEX(margin_ranges!$C$13:$C$16,MATCH($F3739*100,margin_ranges!$B$13:$B$16,1)),"")</f>
        <v/>
      </c>
      <c r="V3739" t="e">
        <f>MIN(VLOOKUP($U3739,margin_ranges!$A$5:$D$10,4,FALSE),$P3739*100)</f>
        <v>#N/A</v>
      </c>
      <c r="Y3739" s="29" t="e">
        <f t="shared" si="58"/>
        <v>#N/A</v>
      </c>
    </row>
    <row r="3740" spans="1:25" x14ac:dyDescent="0.3">
      <c r="A3740" s="8" t="s">
        <v>33</v>
      </c>
      <c r="B3740" s="8" t="s">
        <v>6603</v>
      </c>
      <c r="C3740" s="8" t="s">
        <v>6604</v>
      </c>
      <c r="D3740" s="8" t="s">
        <v>34</v>
      </c>
      <c r="E3740" s="8"/>
      <c r="F3740" s="24">
        <v>0.26052555501904101</v>
      </c>
      <c r="G3740" s="24">
        <v>0.92118091999999996</v>
      </c>
      <c r="H3740" s="25">
        <v>231.93209999999999</v>
      </c>
      <c r="I3740" s="25">
        <v>68.034999999999997</v>
      </c>
      <c r="J3740" s="15">
        <v>2057</v>
      </c>
      <c r="K3740" s="15">
        <v>536</v>
      </c>
      <c r="L3740" s="13">
        <v>0.29330000000000001</v>
      </c>
      <c r="M3740" s="7">
        <v>1.0077790799999999</v>
      </c>
      <c r="N3740" s="26">
        <v>0.65</v>
      </c>
      <c r="O3740" s="27"/>
      <c r="P3740" s="8">
        <v>0.35501737420000001</v>
      </c>
      <c r="Q3740" s="24">
        <v>0.26050000000000001</v>
      </c>
      <c r="R3740" t="e">
        <f>IF($Q3740*100&gt;=VLOOKUP($O3740,margin_ranges!$A$5:$C$10,2,FALSE),IF($Q3740*100&lt;=VLOOKUP($O3740,margin_ranges!$A$5:$C$10,3,FALSE)+10,"IN RANGE","ABOVE RANGE"),"BELOW RANGE")</f>
        <v>#N/A</v>
      </c>
      <c r="S3740" t="e">
        <f>MIN(VLOOKUP($O3740,margin_ranges!$A$5:$D$10,4,FALSE),$P3740*100)</f>
        <v>#N/A</v>
      </c>
      <c r="T3740" s="29" t="e">
        <f>(1-$S3740/100)/(1-$F3740)-1</f>
        <v>#N/A</v>
      </c>
      <c r="U3740" s="19" t="str">
        <f>IF(ABS(IFERROR(T3740,0))&gt;0.05,INDEX(margin_ranges!$C$13:$C$16,MATCH($F3740*100,margin_ranges!$B$13:$B$16,1)),"")</f>
        <v/>
      </c>
      <c r="V3740" t="e">
        <f>MIN(VLOOKUP($U3740,margin_ranges!$A$5:$D$10,4,FALSE),$P3740*100)</f>
        <v>#N/A</v>
      </c>
      <c r="Y3740" s="29" t="e">
        <f t="shared" si="58"/>
        <v>#N/A</v>
      </c>
    </row>
    <row r="3741" spans="1:25" x14ac:dyDescent="0.3">
      <c r="A3741" s="8" t="s">
        <v>17</v>
      </c>
      <c r="B3741" s="8" t="s">
        <v>6603</v>
      </c>
      <c r="C3741" s="8" t="s">
        <v>6604</v>
      </c>
      <c r="D3741" s="8" t="s">
        <v>6609</v>
      </c>
      <c r="E3741" s="8" t="s">
        <v>6610</v>
      </c>
      <c r="F3741" s="24">
        <v>0.3</v>
      </c>
      <c r="G3741" s="24">
        <v>1</v>
      </c>
      <c r="H3741" s="25">
        <v>43.811599999999999</v>
      </c>
      <c r="I3741" s="25">
        <v>14.428599999999999</v>
      </c>
      <c r="J3741" s="15">
        <v>433</v>
      </c>
      <c r="K3741" s="15">
        <v>130</v>
      </c>
      <c r="L3741" s="13">
        <v>0.32929999999999998</v>
      </c>
      <c r="M3741" s="7">
        <v>1.00034406</v>
      </c>
      <c r="N3741" s="26">
        <v>0.65</v>
      </c>
      <c r="O3741" s="27" t="s">
        <v>92</v>
      </c>
      <c r="P3741" s="8">
        <v>0.35022356170000002</v>
      </c>
      <c r="Q3741" s="24">
        <v>0.3</v>
      </c>
      <c r="R3741" t="str">
        <f>IF($Q3741*100&gt;=VLOOKUP($O3741,margin_ranges!$A$5:$C$10,2,FALSE),IF($Q3741*100&lt;=VLOOKUP($O3741,margin_ranges!$A$5:$C$10,3,FALSE)+10,"IN RANGE","ABOVE RANGE"),"BELOW RANGE")</f>
        <v>IN RANGE</v>
      </c>
      <c r="S3741">
        <f>MIN(VLOOKUP($O3741,margin_ranges!$A$5:$D$10,4,FALSE),$P3741*100)</f>
        <v>29.75</v>
      </c>
      <c r="T3741" s="29">
        <f>(1-$S3741/100)/(1-$F3741)-1</f>
        <v>3.5714285714285587E-3</v>
      </c>
      <c r="U3741" s="19" t="str">
        <f>IF(ABS(IFERROR(T3741,0))&gt;0.05,INDEX(margin_ranges!$C$13:$C$16,MATCH($F3741*100,margin_ranges!$B$13:$B$16,1)),"")</f>
        <v/>
      </c>
      <c r="V3741" t="e">
        <f>MIN(VLOOKUP($U3741,margin_ranges!$A$5:$D$10,4,FALSE),$P3741*100)</f>
        <v>#N/A</v>
      </c>
      <c r="Y3741" s="29" t="e">
        <f t="shared" si="58"/>
        <v>#N/A</v>
      </c>
    </row>
    <row r="3742" spans="1:25" x14ac:dyDescent="0.3">
      <c r="A3742" s="8" t="s">
        <v>17</v>
      </c>
      <c r="B3742" s="8" t="s">
        <v>6603</v>
      </c>
      <c r="C3742" s="8" t="s">
        <v>6604</v>
      </c>
      <c r="D3742" s="8" t="s">
        <v>6605</v>
      </c>
      <c r="E3742" s="8" t="s">
        <v>6606</v>
      </c>
      <c r="F3742" s="24">
        <v>0.25</v>
      </c>
      <c r="G3742" s="24">
        <v>1</v>
      </c>
      <c r="H3742" s="25">
        <v>90.358599999999996</v>
      </c>
      <c r="I3742" s="25">
        <v>28.566800000000001</v>
      </c>
      <c r="J3742" s="15">
        <v>867</v>
      </c>
      <c r="K3742" s="15">
        <v>217</v>
      </c>
      <c r="L3742" s="13">
        <v>0.31609999999999999</v>
      </c>
      <c r="M3742" s="7">
        <v>1.01119907</v>
      </c>
      <c r="N3742" s="26">
        <v>0.65</v>
      </c>
      <c r="O3742" s="27" t="s">
        <v>92</v>
      </c>
      <c r="P3742" s="8">
        <v>0.35719877579999998</v>
      </c>
      <c r="Q3742" s="24">
        <v>0.25</v>
      </c>
      <c r="R3742" t="str">
        <f>IF($Q3742*100&gt;=VLOOKUP($O3742,margin_ranges!$A$5:$C$10,2,FALSE),IF($Q3742*100&lt;=VLOOKUP($O3742,margin_ranges!$A$5:$C$10,3,FALSE)+10,"IN RANGE","ABOVE RANGE"),"BELOW RANGE")</f>
        <v>IN RANGE</v>
      </c>
      <c r="S3742">
        <f>MIN(VLOOKUP($O3742,margin_ranges!$A$5:$D$10,4,FALSE),$P3742*100)</f>
        <v>29.75</v>
      </c>
      <c r="T3742" s="29">
        <f>(1-$S3742/100)/(1-$F3742)-1</f>
        <v>-6.3333333333333353E-2</v>
      </c>
      <c r="U3742" s="19" t="str">
        <f>IF(ABS(IFERROR(T3742,0))&gt;0.05,INDEX(margin_ranges!$C$13:$C$16,MATCH($F3742*100,margin_ranges!$B$13:$B$16,1)),"")</f>
        <v>Balanced (Type B)</v>
      </c>
      <c r="V3742">
        <f>MIN(VLOOKUP($U3742,margin_ranges!$A$5:$D$10,4,FALSE),$P3742*100)</f>
        <v>29.75</v>
      </c>
      <c r="Y3742" s="29">
        <f t="shared" si="58"/>
        <v>-6.3333333333333353E-2</v>
      </c>
    </row>
    <row r="3743" spans="1:25" x14ac:dyDescent="0.3">
      <c r="A3743" s="8" t="s">
        <v>17</v>
      </c>
      <c r="B3743" s="8" t="s">
        <v>6603</v>
      </c>
      <c r="C3743" s="8" t="s">
        <v>6604</v>
      </c>
      <c r="D3743" s="28" t="s">
        <v>6607</v>
      </c>
      <c r="E3743" s="8" t="s">
        <v>6608</v>
      </c>
      <c r="F3743" s="24">
        <v>0.249999999999999</v>
      </c>
      <c r="G3743" s="24">
        <v>0</v>
      </c>
      <c r="H3743" s="25">
        <v>21.467600000000001</v>
      </c>
      <c r="I3743" s="25">
        <v>5.1801000000000004</v>
      </c>
      <c r="J3743" s="15">
        <v>162</v>
      </c>
      <c r="K3743" s="15">
        <v>41</v>
      </c>
      <c r="L3743" s="13">
        <v>0.24129999999999999</v>
      </c>
      <c r="M3743" s="7">
        <v>1.0432475699999999</v>
      </c>
      <c r="N3743" s="26">
        <v>0.65</v>
      </c>
      <c r="O3743" s="27" t="s">
        <v>92</v>
      </c>
      <c r="P3743" s="8">
        <v>0.37694558700000003</v>
      </c>
      <c r="Q3743" s="24">
        <v>0.25</v>
      </c>
      <c r="R3743" t="str">
        <f>IF($Q3743*100&gt;=VLOOKUP($O3743,margin_ranges!$A$5:$C$10,2,FALSE),IF($Q3743*100&lt;=VLOOKUP($O3743,margin_ranges!$A$5:$C$10,3,FALSE)+10,"IN RANGE","ABOVE RANGE"),"BELOW RANGE")</f>
        <v>IN RANGE</v>
      </c>
      <c r="S3743">
        <f>MIN(VLOOKUP($O3743,margin_ranges!$A$5:$D$10,4,FALSE),$P3743*100)</f>
        <v>29.75</v>
      </c>
      <c r="T3743" s="29">
        <f>(1-$S3743/100)/(1-$F3743)-1</f>
        <v>-6.3333333333334574E-2</v>
      </c>
      <c r="U3743" s="19" t="str">
        <f>IF(ABS(IFERROR(T3743,0))&gt;0.05,INDEX(margin_ranges!$C$13:$C$16,MATCH($F3743*100,margin_ranges!$B$13:$B$16,1)),"")</f>
        <v>Maximize Fill (Type A+)</v>
      </c>
      <c r="V3743">
        <f>MIN(VLOOKUP($U3743,margin_ranges!$A$5:$D$10,4,FALSE),$P3743*100)</f>
        <v>19.75</v>
      </c>
      <c r="Y3743" s="29">
        <f t="shared" si="58"/>
        <v>6.9999999999998508E-2</v>
      </c>
    </row>
    <row r="3744" spans="1:25" x14ac:dyDescent="0.3">
      <c r="A3744" s="8" t="s">
        <v>17</v>
      </c>
      <c r="B3744" s="8" t="s">
        <v>6603</v>
      </c>
      <c r="C3744" s="8" t="s">
        <v>6604</v>
      </c>
      <c r="D3744" s="8" t="s">
        <v>6611</v>
      </c>
      <c r="E3744" s="8" t="s">
        <v>6612</v>
      </c>
      <c r="F3744" s="24">
        <v>0.249999999999999</v>
      </c>
      <c r="G3744" s="24">
        <v>1</v>
      </c>
      <c r="H3744" s="25">
        <v>76.292599999999993</v>
      </c>
      <c r="I3744" s="25">
        <v>19.859500000000001</v>
      </c>
      <c r="J3744" s="15">
        <v>595</v>
      </c>
      <c r="K3744" s="15">
        <v>149</v>
      </c>
      <c r="L3744" s="13">
        <v>0.26029999999999998</v>
      </c>
      <c r="M3744" s="7">
        <v>0.99900982999999999</v>
      </c>
      <c r="N3744" s="26">
        <v>0.65</v>
      </c>
      <c r="O3744" s="27" t="s">
        <v>92</v>
      </c>
      <c r="P3744" s="8">
        <v>0.34935575140000003</v>
      </c>
      <c r="Q3744" s="24">
        <v>0.25</v>
      </c>
      <c r="R3744" t="str">
        <f>IF($Q3744*100&gt;=VLOOKUP($O3744,margin_ranges!$A$5:$C$10,2,FALSE),IF($Q3744*100&lt;=VLOOKUP($O3744,margin_ranges!$A$5:$C$10,3,FALSE)+10,"IN RANGE","ABOVE RANGE"),"BELOW RANGE")</f>
        <v>IN RANGE</v>
      </c>
      <c r="S3744">
        <f>MIN(VLOOKUP($O3744,margin_ranges!$A$5:$D$10,4,FALSE),$P3744*100)</f>
        <v>29.75</v>
      </c>
      <c r="T3744" s="29">
        <f>(1-$S3744/100)/(1-$F3744)-1</f>
        <v>-6.3333333333334574E-2</v>
      </c>
      <c r="U3744" s="19" t="str">
        <f>IF(ABS(IFERROR(T3744,0))&gt;0.05,INDEX(margin_ranges!$C$13:$C$16,MATCH($F3744*100,margin_ranges!$B$13:$B$16,1)),"")</f>
        <v>Maximize Fill (Type A+)</v>
      </c>
      <c r="V3744">
        <f>MIN(VLOOKUP($U3744,margin_ranges!$A$5:$D$10,4,FALSE),$P3744*100)</f>
        <v>19.75</v>
      </c>
      <c r="Y3744" s="29">
        <f t="shared" si="58"/>
        <v>6.9999999999998508E-2</v>
      </c>
    </row>
    <row r="3745" spans="1:25" x14ac:dyDescent="0.3">
      <c r="A3745" s="8" t="s">
        <v>35</v>
      </c>
      <c r="B3745" s="8" t="s">
        <v>6613</v>
      </c>
      <c r="C3745" s="8" t="s">
        <v>34</v>
      </c>
      <c r="D3745" s="8" t="s">
        <v>34</v>
      </c>
      <c r="E3745" s="8"/>
      <c r="F3745" s="24">
        <v>0.30398131909706699</v>
      </c>
      <c r="G3745" s="24">
        <v>0.92375172000000005</v>
      </c>
      <c r="H3745" s="25">
        <v>1695.0489</v>
      </c>
      <c r="I3745" s="25">
        <v>495.52569999999997</v>
      </c>
      <c r="J3745" s="15">
        <v>7558</v>
      </c>
      <c r="K3745" s="15">
        <v>1930</v>
      </c>
      <c r="L3745" s="13">
        <v>0.2923</v>
      </c>
      <c r="M3745" s="7">
        <v>0.50841634000000002</v>
      </c>
      <c r="N3745" s="26">
        <v>0.31039800000000001</v>
      </c>
      <c r="O3745" s="27"/>
      <c r="P3745" s="8">
        <v>0.38948067980000001</v>
      </c>
      <c r="Q3745" s="24">
        <v>0.30399999999999999</v>
      </c>
      <c r="R3745" t="e">
        <f>IF($Q3745*100&gt;=VLOOKUP($O3745,margin_ranges!$A$5:$C$10,2,FALSE),IF($Q3745*100&lt;=VLOOKUP($O3745,margin_ranges!$A$5:$C$10,3,FALSE)+10,"IN RANGE","ABOVE RANGE"),"BELOW RANGE")</f>
        <v>#N/A</v>
      </c>
      <c r="S3745" t="e">
        <f>MIN(VLOOKUP($O3745,margin_ranges!$A$5:$D$10,4,FALSE),$P3745*100)</f>
        <v>#N/A</v>
      </c>
      <c r="T3745" s="29" t="e">
        <f>(1-$S3745/100)/(1-$F3745)-1</f>
        <v>#N/A</v>
      </c>
      <c r="U3745" s="19" t="str">
        <f>IF(ABS(IFERROR(T3745,0))&gt;0.05,INDEX(margin_ranges!$C$13:$C$16,MATCH($F3745*100,margin_ranges!$B$13:$B$16,1)),"")</f>
        <v/>
      </c>
      <c r="V3745" t="e">
        <f>MIN(VLOOKUP($U3745,margin_ranges!$A$5:$D$10,4,FALSE),$P3745*100)</f>
        <v>#N/A</v>
      </c>
      <c r="Y3745" s="29" t="e">
        <f t="shared" si="58"/>
        <v>#N/A</v>
      </c>
    </row>
    <row r="3746" spans="1:25" x14ac:dyDescent="0.3">
      <c r="A3746" s="8" t="s">
        <v>33</v>
      </c>
      <c r="B3746" s="8" t="s">
        <v>6613</v>
      </c>
      <c r="C3746" s="8" t="s">
        <v>6614</v>
      </c>
      <c r="D3746" s="8" t="s">
        <v>34</v>
      </c>
      <c r="E3746" s="8"/>
      <c r="F3746" s="24">
        <v>0.30398131909706699</v>
      </c>
      <c r="G3746" s="24">
        <v>0.92375172000000005</v>
      </c>
      <c r="H3746" s="25">
        <v>1695.0489</v>
      </c>
      <c r="I3746" s="25">
        <v>495.52569999999997</v>
      </c>
      <c r="J3746" s="15">
        <v>7558</v>
      </c>
      <c r="K3746" s="15">
        <v>1930</v>
      </c>
      <c r="L3746" s="13">
        <v>0.2923</v>
      </c>
      <c r="M3746" s="7">
        <v>0.50841634000000002</v>
      </c>
      <c r="N3746" s="26">
        <v>0.31039800000000001</v>
      </c>
      <c r="O3746" s="27"/>
      <c r="P3746" s="8">
        <v>0.38948067980000001</v>
      </c>
      <c r="Q3746" s="24">
        <v>0.30399999999999999</v>
      </c>
      <c r="R3746" t="e">
        <f>IF($Q3746*100&gt;=VLOOKUP($O3746,margin_ranges!$A$5:$C$10,2,FALSE),IF($Q3746*100&lt;=VLOOKUP($O3746,margin_ranges!$A$5:$C$10,3,FALSE)+10,"IN RANGE","ABOVE RANGE"),"BELOW RANGE")</f>
        <v>#N/A</v>
      </c>
      <c r="S3746" t="e">
        <f>MIN(VLOOKUP($O3746,margin_ranges!$A$5:$D$10,4,FALSE),$P3746*100)</f>
        <v>#N/A</v>
      </c>
      <c r="T3746" s="29" t="e">
        <f>(1-$S3746/100)/(1-$F3746)-1</f>
        <v>#N/A</v>
      </c>
      <c r="U3746" s="19" t="str">
        <f>IF(ABS(IFERROR(T3746,0))&gt;0.05,INDEX(margin_ranges!$C$13:$C$16,MATCH($F3746*100,margin_ranges!$B$13:$B$16,1)),"")</f>
        <v/>
      </c>
      <c r="V3746" t="e">
        <f>MIN(VLOOKUP($U3746,margin_ranges!$A$5:$D$10,4,FALSE),$P3746*100)</f>
        <v>#N/A</v>
      </c>
      <c r="Y3746" s="29" t="e">
        <f t="shared" si="58"/>
        <v>#N/A</v>
      </c>
    </row>
    <row r="3747" spans="1:25" x14ac:dyDescent="0.3">
      <c r="A3747" s="8" t="s">
        <v>17</v>
      </c>
      <c r="B3747" s="8" t="s">
        <v>6613</v>
      </c>
      <c r="C3747" s="8" t="s">
        <v>6614</v>
      </c>
      <c r="D3747" s="8" t="s">
        <v>6615</v>
      </c>
      <c r="E3747" s="8" t="s">
        <v>6616</v>
      </c>
      <c r="F3747" s="24">
        <v>0.34</v>
      </c>
      <c r="G3747" s="24">
        <v>0</v>
      </c>
      <c r="H3747" s="25">
        <v>72.676000000000002</v>
      </c>
      <c r="I3747" s="25">
        <v>13.293900000000001</v>
      </c>
      <c r="J3747" s="15">
        <v>250</v>
      </c>
      <c r="K3747" s="15">
        <v>74</v>
      </c>
      <c r="L3747" s="13">
        <v>0.18290000000000001</v>
      </c>
      <c r="M3747" s="7">
        <v>0.62689748999999995</v>
      </c>
      <c r="N3747" s="26">
        <v>0.4</v>
      </c>
      <c r="O3747" s="27" t="s">
        <v>22</v>
      </c>
      <c r="P3747" s="8">
        <v>0.36193715160000001</v>
      </c>
      <c r="Q3747" s="24">
        <v>0.34</v>
      </c>
      <c r="R3747" t="str">
        <f>IF($Q3747*100&gt;=VLOOKUP($O3747,margin_ranges!$A$5:$C$10,2,FALSE),IF($Q3747*100&lt;=VLOOKUP($O3747,margin_ranges!$A$5:$C$10,3,FALSE)+10,"IN RANGE","ABOVE RANGE"),"BELOW RANGE")</f>
        <v>IN RANGE</v>
      </c>
      <c r="S3747">
        <f>MIN(VLOOKUP($O3747,margin_ranges!$A$5:$D$10,4,FALSE),$P3747*100)</f>
        <v>29.75</v>
      </c>
      <c r="T3747" s="29">
        <f>(1-$S3747/100)/(1-$F3747)-1</f>
        <v>6.4393939393939448E-2</v>
      </c>
      <c r="U3747" s="19" t="str">
        <f>IF(ABS(IFERROR(T3747,0))&gt;0.05,INDEX(margin_ranges!$C$13:$C$16,MATCH($F3747*100,margin_ranges!$B$13:$B$16,1)),"")</f>
        <v>Balanced (Type B)</v>
      </c>
      <c r="V3747">
        <f>MIN(VLOOKUP($U3747,margin_ranges!$A$5:$D$10,4,FALSE),$P3747*100)</f>
        <v>29.75</v>
      </c>
      <c r="Y3747" s="29">
        <f t="shared" si="58"/>
        <v>6.4393939393939448E-2</v>
      </c>
    </row>
    <row r="3748" spans="1:25" x14ac:dyDescent="0.3">
      <c r="A3748" s="8" t="s">
        <v>17</v>
      </c>
      <c r="B3748" s="8" t="s">
        <v>6613</v>
      </c>
      <c r="C3748" s="8" t="s">
        <v>6614</v>
      </c>
      <c r="D3748" s="8" t="s">
        <v>6625</v>
      </c>
      <c r="E3748" s="8" t="s">
        <v>6626</v>
      </c>
      <c r="F3748" s="24">
        <v>0.34</v>
      </c>
      <c r="G3748" s="24">
        <v>1</v>
      </c>
      <c r="H3748" s="25">
        <v>276.30290000000002</v>
      </c>
      <c r="I3748" s="25">
        <v>88.474599999999995</v>
      </c>
      <c r="J3748" s="15">
        <v>1177</v>
      </c>
      <c r="K3748" s="15">
        <v>357</v>
      </c>
      <c r="L3748" s="13">
        <v>0.32019999999999998</v>
      </c>
      <c r="M3748" s="7">
        <v>0.44327261000000001</v>
      </c>
      <c r="N3748" s="26">
        <v>0.25</v>
      </c>
      <c r="O3748" s="27" t="s">
        <v>22</v>
      </c>
      <c r="P3748" s="8">
        <v>0.43601297420000001</v>
      </c>
      <c r="Q3748" s="24">
        <v>0.34</v>
      </c>
      <c r="R3748" t="str">
        <f>IF($Q3748*100&gt;=VLOOKUP($O3748,margin_ranges!$A$5:$C$10,2,FALSE),IF($Q3748*100&lt;=VLOOKUP($O3748,margin_ranges!$A$5:$C$10,3,FALSE)+10,"IN RANGE","ABOVE RANGE"),"BELOW RANGE")</f>
        <v>IN RANGE</v>
      </c>
      <c r="S3748">
        <f>MIN(VLOOKUP($O3748,margin_ranges!$A$5:$D$10,4,FALSE),$P3748*100)</f>
        <v>29.75</v>
      </c>
      <c r="T3748" s="29">
        <f>(1-$S3748/100)/(1-$F3748)-1</f>
        <v>6.4393939393939448E-2</v>
      </c>
      <c r="U3748" s="19" t="str">
        <f>IF(ABS(IFERROR(T3748,0))&gt;0.05,INDEX(margin_ranges!$C$13:$C$16,MATCH($F3748*100,margin_ranges!$B$13:$B$16,1)),"")</f>
        <v>Balanced (Type B)</v>
      </c>
      <c r="V3748">
        <f>MIN(VLOOKUP($U3748,margin_ranges!$A$5:$D$10,4,FALSE),$P3748*100)</f>
        <v>29.75</v>
      </c>
      <c r="Y3748" s="29">
        <f t="shared" si="58"/>
        <v>6.4393939393939448E-2</v>
      </c>
    </row>
    <row r="3749" spans="1:25" x14ac:dyDescent="0.3">
      <c r="A3749" s="8" t="s">
        <v>17</v>
      </c>
      <c r="B3749" s="8" t="s">
        <v>6613</v>
      </c>
      <c r="C3749" s="8" t="s">
        <v>6614</v>
      </c>
      <c r="D3749" s="8" t="s">
        <v>6623</v>
      </c>
      <c r="E3749" s="8" t="s">
        <v>6624</v>
      </c>
      <c r="F3749" s="24">
        <v>0.33999999999999903</v>
      </c>
      <c r="G3749" s="24">
        <v>0</v>
      </c>
      <c r="H3749" s="25">
        <v>97.667400000000001</v>
      </c>
      <c r="I3749" s="25">
        <v>17.285</v>
      </c>
      <c r="J3749" s="15">
        <v>326</v>
      </c>
      <c r="K3749" s="15">
        <v>96</v>
      </c>
      <c r="L3749" s="13">
        <v>0.17699999999999999</v>
      </c>
      <c r="M3749" s="7">
        <v>0.62832018000000001</v>
      </c>
      <c r="N3749" s="26">
        <v>0.4</v>
      </c>
      <c r="O3749" s="27" t="s">
        <v>22</v>
      </c>
      <c r="P3749" s="8">
        <v>0.36338189720000003</v>
      </c>
      <c r="Q3749" s="24">
        <v>0.34</v>
      </c>
      <c r="R3749" t="str">
        <f>IF($Q3749*100&gt;=VLOOKUP($O3749,margin_ranges!$A$5:$C$10,2,FALSE),IF($Q3749*100&lt;=VLOOKUP($O3749,margin_ranges!$A$5:$C$10,3,FALSE)+10,"IN RANGE","ABOVE RANGE"),"BELOW RANGE")</f>
        <v>IN RANGE</v>
      </c>
      <c r="S3749">
        <f>MIN(VLOOKUP($O3749,margin_ranges!$A$5:$D$10,4,FALSE),$P3749*100)</f>
        <v>29.75</v>
      </c>
      <c r="T3749" s="29">
        <f>(1-$S3749/100)/(1-$F3749)-1</f>
        <v>6.4393939393937671E-2</v>
      </c>
      <c r="U3749" s="19" t="str">
        <f>IF(ABS(IFERROR(T3749,0))&gt;0.05,INDEX(margin_ranges!$C$13:$C$16,MATCH($F3749*100,margin_ranges!$B$13:$B$16,1)),"")</f>
        <v>Balanced (Type B)</v>
      </c>
      <c r="V3749">
        <f>MIN(VLOOKUP($U3749,margin_ranges!$A$5:$D$10,4,FALSE),$P3749*100)</f>
        <v>29.75</v>
      </c>
      <c r="Y3749" s="29">
        <f t="shared" si="58"/>
        <v>6.4393939393937671E-2</v>
      </c>
    </row>
    <row r="3750" spans="1:25" x14ac:dyDescent="0.3">
      <c r="A3750" s="8" t="s">
        <v>17</v>
      </c>
      <c r="B3750" s="8" t="s">
        <v>6613</v>
      </c>
      <c r="C3750" s="8" t="s">
        <v>6614</v>
      </c>
      <c r="D3750" s="8" t="s">
        <v>6621</v>
      </c>
      <c r="E3750" s="8" t="s">
        <v>6622</v>
      </c>
      <c r="F3750" s="24">
        <v>0.29502382532736698</v>
      </c>
      <c r="G3750" s="24">
        <v>1</v>
      </c>
      <c r="H3750" s="25">
        <v>244.54570000000001</v>
      </c>
      <c r="I3750" s="25">
        <v>98.321200000000005</v>
      </c>
      <c r="J3750" s="15">
        <v>1046</v>
      </c>
      <c r="K3750" s="15">
        <v>283</v>
      </c>
      <c r="L3750" s="13">
        <v>0.40210000000000001</v>
      </c>
      <c r="M3750" s="7">
        <v>0.35462190999999998</v>
      </c>
      <c r="N3750" s="26">
        <v>0.25</v>
      </c>
      <c r="O3750" s="27" t="s">
        <v>22</v>
      </c>
      <c r="P3750" s="8">
        <v>0.29502382529999999</v>
      </c>
      <c r="Q3750" s="24">
        <v>0.34</v>
      </c>
      <c r="R3750" t="str">
        <f>IF($Q3750*100&gt;=VLOOKUP($O3750,margin_ranges!$A$5:$C$10,2,FALSE),IF($Q3750*100&lt;=VLOOKUP($O3750,margin_ranges!$A$5:$C$10,3,FALSE)+10,"IN RANGE","ABOVE RANGE"),"BELOW RANGE")</f>
        <v>IN RANGE</v>
      </c>
      <c r="S3750">
        <f>MIN(VLOOKUP($O3750,margin_ranges!$A$5:$D$10,4,FALSE),$P3750*100)</f>
        <v>29.502382529999998</v>
      </c>
      <c r="T3750" s="29">
        <f>(1-$S3750/100)/(1-$F3750)-1</f>
        <v>3.8819836234438299E-11</v>
      </c>
      <c r="U3750" s="19" t="str">
        <f>IF(ABS(IFERROR(T3750,0))&gt;0.05,INDEX(margin_ranges!$C$13:$C$16,MATCH($F3750*100,margin_ranges!$B$13:$B$16,1)),"")</f>
        <v/>
      </c>
      <c r="V3750" t="e">
        <f>MIN(VLOOKUP($U3750,margin_ranges!$A$5:$D$10,4,FALSE),$P3750*100)</f>
        <v>#N/A</v>
      </c>
      <c r="Y3750" s="29" t="e">
        <f t="shared" si="58"/>
        <v>#N/A</v>
      </c>
    </row>
    <row r="3751" spans="1:25" x14ac:dyDescent="0.3">
      <c r="A3751" s="8" t="s">
        <v>17</v>
      </c>
      <c r="B3751" s="8" t="s">
        <v>6613</v>
      </c>
      <c r="C3751" s="8" t="s">
        <v>6614</v>
      </c>
      <c r="D3751" s="8" t="s">
        <v>6627</v>
      </c>
      <c r="E3751" s="8" t="s">
        <v>6628</v>
      </c>
      <c r="F3751" s="24">
        <v>0.15947415371613599</v>
      </c>
      <c r="G3751" s="24">
        <v>1</v>
      </c>
      <c r="H3751" s="25">
        <v>89.995500000000007</v>
      </c>
      <c r="I3751" s="25">
        <v>31.968499999999999</v>
      </c>
      <c r="J3751" s="15">
        <v>342</v>
      </c>
      <c r="K3751" s="15">
        <v>53</v>
      </c>
      <c r="L3751" s="13">
        <v>0.35520000000000002</v>
      </c>
      <c r="M3751" s="7">
        <v>0.35691941999999999</v>
      </c>
      <c r="N3751" s="26">
        <v>0.3</v>
      </c>
      <c r="O3751" s="27" t="s">
        <v>22</v>
      </c>
      <c r="P3751" s="8">
        <v>0.15947415370000001</v>
      </c>
      <c r="Q3751" s="24">
        <v>0.19</v>
      </c>
      <c r="R3751" t="str">
        <f>IF($Q3751*100&gt;=VLOOKUP($O3751,margin_ranges!$A$5:$C$10,2,FALSE),IF($Q3751*100&lt;=VLOOKUP($O3751,margin_ranges!$A$5:$C$10,3,FALSE)+10,"IN RANGE","ABOVE RANGE"),"BELOW RANGE")</f>
        <v>BELOW RANGE</v>
      </c>
      <c r="S3751">
        <f>MIN(VLOOKUP($O3751,margin_ranges!$A$5:$D$10,4,FALSE),$P3751*100)</f>
        <v>15.947415370000002</v>
      </c>
      <c r="T3751" s="29">
        <f>(1-$S3751/100)/(1-$F3751)-1</f>
        <v>1.9197532452608357E-11</v>
      </c>
      <c r="U3751" s="19" t="str">
        <f>IF(ABS(IFERROR(T3751,0))&gt;0.05,INDEX(margin_ranges!$C$13:$C$16,MATCH($F3751*100,margin_ranges!$B$13:$B$16,1)),"")</f>
        <v/>
      </c>
      <c r="V3751" t="e">
        <f>MIN(VLOOKUP($U3751,margin_ranges!$A$5:$D$10,4,FALSE),$P3751*100)</f>
        <v>#N/A</v>
      </c>
      <c r="Y3751" s="29" t="e">
        <f t="shared" si="58"/>
        <v>#N/A</v>
      </c>
    </row>
    <row r="3752" spans="1:25" x14ac:dyDescent="0.3">
      <c r="A3752" s="8" t="s">
        <v>17</v>
      </c>
      <c r="B3752" s="8" t="s">
        <v>6613</v>
      </c>
      <c r="C3752" s="8" t="s">
        <v>6614</v>
      </c>
      <c r="D3752" s="8" t="s">
        <v>6617</v>
      </c>
      <c r="E3752" s="8" t="s">
        <v>6618</v>
      </c>
      <c r="F3752" s="24">
        <v>0.28999999999999998</v>
      </c>
      <c r="G3752" s="24">
        <v>1</v>
      </c>
      <c r="H3752" s="25">
        <v>324.63029999999998</v>
      </c>
      <c r="I3752" s="25">
        <v>87.933899999999994</v>
      </c>
      <c r="J3752" s="15">
        <v>1242</v>
      </c>
      <c r="K3752" s="15">
        <v>317</v>
      </c>
      <c r="L3752" s="13">
        <v>0.27089999999999997</v>
      </c>
      <c r="M3752" s="7">
        <v>0.47083912</v>
      </c>
      <c r="N3752" s="26">
        <v>0.25</v>
      </c>
      <c r="O3752" s="27" t="s">
        <v>22</v>
      </c>
      <c r="P3752" s="8">
        <v>0.46903307550000001</v>
      </c>
      <c r="Q3752" s="24">
        <v>0.28999999999999998</v>
      </c>
      <c r="R3752" t="str">
        <f>IF($Q3752*100&gt;=VLOOKUP($O3752,margin_ranges!$A$5:$C$10,2,FALSE),IF($Q3752*100&lt;=VLOOKUP($O3752,margin_ranges!$A$5:$C$10,3,FALSE)+10,"IN RANGE","ABOVE RANGE"),"BELOW RANGE")</f>
        <v>IN RANGE</v>
      </c>
      <c r="S3752">
        <f>MIN(VLOOKUP($O3752,margin_ranges!$A$5:$D$10,4,FALSE),$P3752*100)</f>
        <v>29.75</v>
      </c>
      <c r="T3752" s="29">
        <f>(1-$S3752/100)/(1-$F3752)-1</f>
        <v>-1.0563380281690127E-2</v>
      </c>
      <c r="U3752" s="19" t="str">
        <f>IF(ABS(IFERROR(T3752,0))&gt;0.05,INDEX(margin_ranges!$C$13:$C$16,MATCH($F3752*100,margin_ranges!$B$13:$B$16,1)),"")</f>
        <v/>
      </c>
      <c r="V3752" t="e">
        <f>MIN(VLOOKUP($U3752,margin_ranges!$A$5:$D$10,4,FALSE),$P3752*100)</f>
        <v>#N/A</v>
      </c>
      <c r="Y3752" s="29" t="e">
        <f t="shared" si="58"/>
        <v>#N/A</v>
      </c>
    </row>
    <row r="3753" spans="1:25" x14ac:dyDescent="0.3">
      <c r="A3753" s="8" t="s">
        <v>17</v>
      </c>
      <c r="B3753" s="8" t="s">
        <v>6613</v>
      </c>
      <c r="C3753" s="8" t="s">
        <v>6614</v>
      </c>
      <c r="D3753" s="8" t="s">
        <v>6619</v>
      </c>
      <c r="E3753" s="8" t="s">
        <v>6620</v>
      </c>
      <c r="F3753" s="24">
        <v>0.28999999999999998</v>
      </c>
      <c r="G3753" s="24">
        <v>1</v>
      </c>
      <c r="H3753" s="25">
        <v>588.56489999999997</v>
      </c>
      <c r="I3753" s="25">
        <v>158.2336</v>
      </c>
      <c r="J3753" s="15">
        <v>3175</v>
      </c>
      <c r="K3753" s="15">
        <v>750</v>
      </c>
      <c r="L3753" s="13">
        <v>0.26879999999999998</v>
      </c>
      <c r="M3753" s="7">
        <v>0.66879434000000004</v>
      </c>
      <c r="N3753" s="26">
        <v>0.4</v>
      </c>
      <c r="O3753" s="27" t="s">
        <v>22</v>
      </c>
      <c r="P3753" s="8">
        <v>0.40190881140000001</v>
      </c>
      <c r="Q3753" s="24">
        <v>0.28999999999999998</v>
      </c>
      <c r="R3753" t="str">
        <f>IF($Q3753*100&gt;=VLOOKUP($O3753,margin_ranges!$A$5:$C$10,2,FALSE),IF($Q3753*100&lt;=VLOOKUP($O3753,margin_ranges!$A$5:$C$10,3,FALSE)+10,"IN RANGE","ABOVE RANGE"),"BELOW RANGE")</f>
        <v>IN RANGE</v>
      </c>
      <c r="S3753">
        <f>MIN(VLOOKUP($O3753,margin_ranges!$A$5:$D$10,4,FALSE),$P3753*100)</f>
        <v>29.75</v>
      </c>
      <c r="T3753" s="29">
        <f>(1-$S3753/100)/(1-$F3753)-1</f>
        <v>-1.0563380281690127E-2</v>
      </c>
      <c r="U3753" s="19" t="str">
        <f>IF(ABS(IFERROR(T3753,0))&gt;0.05,INDEX(margin_ranges!$C$13:$C$16,MATCH($F3753*100,margin_ranges!$B$13:$B$16,1)),"")</f>
        <v/>
      </c>
      <c r="V3753" t="e">
        <f>MIN(VLOOKUP($U3753,margin_ranges!$A$5:$D$10,4,FALSE),$P3753*100)</f>
        <v>#N/A</v>
      </c>
      <c r="Y3753" s="29" t="e">
        <f t="shared" si="58"/>
        <v>#N/A</v>
      </c>
    </row>
    <row r="3754" spans="1:25" x14ac:dyDescent="0.3">
      <c r="A3754" s="8" t="s">
        <v>35</v>
      </c>
      <c r="B3754" s="8" t="s">
        <v>6629</v>
      </c>
      <c r="C3754" s="8" t="s">
        <v>34</v>
      </c>
      <c r="D3754" s="8" t="s">
        <v>34</v>
      </c>
      <c r="E3754" s="8"/>
      <c r="F3754" s="24">
        <v>0.32648859426788801</v>
      </c>
      <c r="G3754" s="24">
        <v>0</v>
      </c>
      <c r="H3754" s="25">
        <v>89.589399999999998</v>
      </c>
      <c r="I3754" s="25">
        <v>5.9988999999999999</v>
      </c>
      <c r="J3754" s="15">
        <v>75</v>
      </c>
      <c r="K3754" s="15">
        <v>24</v>
      </c>
      <c r="L3754" s="13">
        <v>6.7000000000000004E-2</v>
      </c>
      <c r="M3754" s="7">
        <v>0.41528386</v>
      </c>
      <c r="N3754" s="26">
        <v>0.12430099999999999</v>
      </c>
      <c r="O3754" s="27"/>
      <c r="P3754" s="8">
        <v>0.7006842526</v>
      </c>
      <c r="Q3754" s="24">
        <v>0.32650000000000001</v>
      </c>
      <c r="R3754" t="e">
        <f>IF($Q3754*100&gt;=VLOOKUP($O3754,margin_ranges!$A$5:$C$10,2,FALSE),IF($Q3754*100&lt;=VLOOKUP($O3754,margin_ranges!$A$5:$C$10,3,FALSE)+10,"IN RANGE","ABOVE RANGE"),"BELOW RANGE")</f>
        <v>#N/A</v>
      </c>
      <c r="S3754" t="e">
        <f>MIN(VLOOKUP($O3754,margin_ranges!$A$5:$D$10,4,FALSE),$P3754*100)</f>
        <v>#N/A</v>
      </c>
      <c r="T3754" s="29" t="e">
        <f>(1-$S3754/100)/(1-$F3754)-1</f>
        <v>#N/A</v>
      </c>
      <c r="U3754" s="19" t="str">
        <f>IF(ABS(IFERROR(T3754,0))&gt;0.05,INDEX(margin_ranges!$C$13:$C$16,MATCH($F3754*100,margin_ranges!$B$13:$B$16,1)),"")</f>
        <v/>
      </c>
      <c r="V3754" t="e">
        <f>MIN(VLOOKUP($U3754,margin_ranges!$A$5:$D$10,4,FALSE),$P3754*100)</f>
        <v>#N/A</v>
      </c>
      <c r="Y3754" s="29" t="e">
        <f t="shared" si="58"/>
        <v>#N/A</v>
      </c>
    </row>
    <row r="3755" spans="1:25" x14ac:dyDescent="0.3">
      <c r="A3755" s="8" t="s">
        <v>33</v>
      </c>
      <c r="B3755" s="8" t="s">
        <v>6629</v>
      </c>
      <c r="C3755" s="8" t="s">
        <v>6630</v>
      </c>
      <c r="D3755" s="28" t="s">
        <v>34</v>
      </c>
      <c r="E3755" s="8"/>
      <c r="F3755" s="24">
        <v>0.32648859426788801</v>
      </c>
      <c r="G3755" s="24">
        <v>0</v>
      </c>
      <c r="H3755" s="25">
        <v>89.589399999999998</v>
      </c>
      <c r="I3755" s="25">
        <v>5.9988999999999999</v>
      </c>
      <c r="J3755" s="15">
        <v>75</v>
      </c>
      <c r="K3755" s="15">
        <v>24</v>
      </c>
      <c r="L3755" s="13">
        <v>6.7000000000000004E-2</v>
      </c>
      <c r="M3755" s="7">
        <v>0.41528386</v>
      </c>
      <c r="N3755" s="26">
        <v>0.12430099999999999</v>
      </c>
      <c r="O3755" s="27"/>
      <c r="P3755" s="8">
        <v>0.7006842526</v>
      </c>
      <c r="Q3755" s="24">
        <v>0.32650000000000001</v>
      </c>
      <c r="R3755" t="e">
        <f>IF($Q3755*100&gt;=VLOOKUP($O3755,margin_ranges!$A$5:$C$10,2,FALSE),IF($Q3755*100&lt;=VLOOKUP($O3755,margin_ranges!$A$5:$C$10,3,FALSE)+10,"IN RANGE","ABOVE RANGE"),"BELOW RANGE")</f>
        <v>#N/A</v>
      </c>
      <c r="S3755" t="e">
        <f>MIN(VLOOKUP($O3755,margin_ranges!$A$5:$D$10,4,FALSE),$P3755*100)</f>
        <v>#N/A</v>
      </c>
      <c r="T3755" s="29" t="e">
        <f>(1-$S3755/100)/(1-$F3755)-1</f>
        <v>#N/A</v>
      </c>
      <c r="U3755" s="19" t="str">
        <f>IF(ABS(IFERROR(T3755,0))&gt;0.05,INDEX(margin_ranges!$C$13:$C$16,MATCH($F3755*100,margin_ranges!$B$13:$B$16,1)),"")</f>
        <v/>
      </c>
      <c r="V3755" t="e">
        <f>MIN(VLOOKUP($U3755,margin_ranges!$A$5:$D$10,4,FALSE),$P3755*100)</f>
        <v>#N/A</v>
      </c>
      <c r="Y3755" s="29" t="e">
        <f t="shared" si="58"/>
        <v>#N/A</v>
      </c>
    </row>
    <row r="3756" spans="1:25" x14ac:dyDescent="0.3">
      <c r="A3756" s="8" t="s">
        <v>17</v>
      </c>
      <c r="B3756" s="8" t="s">
        <v>6629</v>
      </c>
      <c r="C3756" s="8" t="s">
        <v>6630</v>
      </c>
      <c r="D3756" s="8" t="s">
        <v>6633</v>
      </c>
      <c r="E3756" s="8" t="s">
        <v>6634</v>
      </c>
      <c r="F3756" s="24">
        <v>0.34</v>
      </c>
      <c r="G3756" s="24">
        <v>0</v>
      </c>
      <c r="H3756" s="25">
        <v>2.8978999999999999</v>
      </c>
      <c r="I3756" s="25">
        <v>0.49919999999999998</v>
      </c>
      <c r="J3756" s="15">
        <v>6</v>
      </c>
      <c r="K3756" s="15">
        <v>2</v>
      </c>
      <c r="L3756" s="13">
        <v>0.17230000000000001</v>
      </c>
      <c r="M3756" s="7">
        <v>0.42941765999999998</v>
      </c>
      <c r="N3756" s="26">
        <v>0.1</v>
      </c>
      <c r="O3756" s="27" t="s">
        <v>22</v>
      </c>
      <c r="P3756" s="8">
        <v>0.76712648269999995</v>
      </c>
      <c r="Q3756" s="24">
        <v>0.34</v>
      </c>
      <c r="R3756" t="str">
        <f>IF($Q3756*100&gt;=VLOOKUP($O3756,margin_ranges!$A$5:$C$10,2,FALSE),IF($Q3756*100&lt;=VLOOKUP($O3756,margin_ranges!$A$5:$C$10,3,FALSE)+10,"IN RANGE","ABOVE RANGE"),"BELOW RANGE")</f>
        <v>IN RANGE</v>
      </c>
      <c r="S3756">
        <f>MIN(VLOOKUP($O3756,margin_ranges!$A$5:$D$10,4,FALSE),$P3756*100)</f>
        <v>29.75</v>
      </c>
      <c r="T3756" s="29">
        <f>(1-$S3756/100)/(1-$F3756)-1</f>
        <v>6.4393939393939448E-2</v>
      </c>
      <c r="U3756" s="19" t="str">
        <f>IF(ABS(IFERROR(T3756,0))&gt;0.05,INDEX(margin_ranges!$C$13:$C$16,MATCH($F3756*100,margin_ranges!$B$13:$B$16,1)),"")</f>
        <v>Balanced (Type B)</v>
      </c>
      <c r="V3756">
        <f>MIN(VLOOKUP($U3756,margin_ranges!$A$5:$D$10,4,FALSE),$P3756*100)</f>
        <v>29.75</v>
      </c>
      <c r="Y3756" s="29">
        <f t="shared" si="58"/>
        <v>6.4393939393939448E-2</v>
      </c>
    </row>
    <row r="3757" spans="1:25" x14ac:dyDescent="0.3">
      <c r="A3757" s="8" t="s">
        <v>17</v>
      </c>
      <c r="B3757" s="8" t="s">
        <v>6629</v>
      </c>
      <c r="C3757" s="8" t="s">
        <v>6630</v>
      </c>
      <c r="D3757" s="8" t="s">
        <v>6631</v>
      </c>
      <c r="E3757" s="8" t="s">
        <v>6632</v>
      </c>
      <c r="F3757" s="24">
        <v>0.25</v>
      </c>
      <c r="G3757" s="24">
        <v>0</v>
      </c>
      <c r="H3757" s="25">
        <v>43.362000000000002</v>
      </c>
      <c r="I3757" s="25">
        <v>4.0419</v>
      </c>
      <c r="J3757" s="15">
        <v>17</v>
      </c>
      <c r="K3757" s="15">
        <v>4</v>
      </c>
      <c r="L3757" s="13">
        <v>9.3200000000000005E-2</v>
      </c>
      <c r="M3757" s="7">
        <v>0.1396105</v>
      </c>
      <c r="N3757" s="26">
        <v>0.1</v>
      </c>
      <c r="O3757" s="27" t="s">
        <v>92</v>
      </c>
      <c r="P3757" s="8">
        <v>0.28372151899999998</v>
      </c>
      <c r="Q3757" s="24">
        <v>0.25</v>
      </c>
      <c r="R3757" t="str">
        <f>IF($Q3757*100&gt;=VLOOKUP($O3757,margin_ranges!$A$5:$C$10,2,FALSE),IF($Q3757*100&lt;=VLOOKUP($O3757,margin_ranges!$A$5:$C$10,3,FALSE)+10,"IN RANGE","ABOVE RANGE"),"BELOW RANGE")</f>
        <v>IN RANGE</v>
      </c>
      <c r="S3757">
        <f>MIN(VLOOKUP($O3757,margin_ranges!$A$5:$D$10,4,FALSE),$P3757*100)</f>
        <v>28.372151899999999</v>
      </c>
      <c r="T3757" s="29">
        <f>(1-$S3757/100)/(1-$F3757)-1</f>
        <v>-4.4962025333333266E-2</v>
      </c>
      <c r="U3757" s="19" t="str">
        <f>IF(ABS(IFERROR(T3757,0))&gt;0.05,INDEX(margin_ranges!$C$13:$C$16,MATCH($F3757*100,margin_ranges!$B$13:$B$16,1)),"")</f>
        <v/>
      </c>
      <c r="V3757" t="e">
        <f>MIN(VLOOKUP($U3757,margin_ranges!$A$5:$D$10,4,FALSE),$P3757*100)</f>
        <v>#N/A</v>
      </c>
      <c r="Y3757" s="29" t="e">
        <f t="shared" si="58"/>
        <v>#N/A</v>
      </c>
    </row>
    <row r="3758" spans="1:25" x14ac:dyDescent="0.3">
      <c r="A3758" s="8" t="s">
        <v>17</v>
      </c>
      <c r="B3758" s="8" t="s">
        <v>6629</v>
      </c>
      <c r="C3758" s="8" t="s">
        <v>6630</v>
      </c>
      <c r="D3758" s="8" t="s">
        <v>6635</v>
      </c>
      <c r="E3758" s="8" t="s">
        <v>6636</v>
      </c>
      <c r="F3758" s="24">
        <v>0.35</v>
      </c>
      <c r="G3758" s="24">
        <v>0</v>
      </c>
      <c r="H3758" s="25">
        <v>43.042400000000001</v>
      </c>
      <c r="I3758" s="25">
        <v>1.4578</v>
      </c>
      <c r="J3758" s="15">
        <v>51</v>
      </c>
      <c r="K3758" s="15">
        <v>18</v>
      </c>
      <c r="L3758" s="13">
        <v>3.39E-2</v>
      </c>
      <c r="M3758" s="7">
        <v>1.17477583</v>
      </c>
      <c r="N3758" s="26">
        <v>0.2</v>
      </c>
      <c r="O3758" s="27" t="s">
        <v>479</v>
      </c>
      <c r="P3758" s="8">
        <v>0.82975475480000005</v>
      </c>
      <c r="Q3758" s="24">
        <v>0.35</v>
      </c>
      <c r="R3758" t="str">
        <f>IF($Q3758*100&gt;=VLOOKUP($O3758,margin_ranges!$A$5:$C$10,2,FALSE),IF($Q3758*100&lt;=VLOOKUP($O3758,margin_ranges!$A$5:$C$10,3,FALSE)+10,"IN RANGE","ABOVE RANGE"),"BELOW RANGE")</f>
        <v>IN RANGE</v>
      </c>
      <c r="S3758">
        <f>MIN(VLOOKUP($O3758,margin_ranges!$A$5:$D$10,4,FALSE),$P3758*100)</f>
        <v>43</v>
      </c>
      <c r="T3758" s="29">
        <f>(1-$S3758/100)/(1-$F3758)-1</f>
        <v>-0.12307692307692297</v>
      </c>
      <c r="U3758" s="19" t="str">
        <f>IF(ABS(IFERROR(T3758,0))&gt;0.05,INDEX(margin_ranges!$C$13:$C$16,MATCH($F3758*100,margin_ranges!$B$13:$B$16,1)),"")</f>
        <v>Margin Over Fill (Type C)</v>
      </c>
      <c r="V3758">
        <f>MIN(VLOOKUP($U3758,margin_ranges!$A$5:$D$10,4,FALSE),$P3758*100)</f>
        <v>43</v>
      </c>
      <c r="Y3758" s="29">
        <f t="shared" si="58"/>
        <v>-0.12307692307692297</v>
      </c>
    </row>
    <row r="3759" spans="1:25" x14ac:dyDescent="0.3">
      <c r="A3759" s="8" t="s">
        <v>35</v>
      </c>
      <c r="B3759" s="8" t="s">
        <v>6637</v>
      </c>
      <c r="C3759" s="8" t="s">
        <v>34</v>
      </c>
      <c r="D3759" s="8" t="s">
        <v>34</v>
      </c>
      <c r="E3759" s="8"/>
      <c r="F3759" s="24">
        <v>0.3</v>
      </c>
      <c r="G3759" s="24">
        <v>1</v>
      </c>
      <c r="H3759" s="25">
        <v>2210.7352000000001</v>
      </c>
      <c r="I3759" s="25">
        <v>58.587600000000002</v>
      </c>
      <c r="J3759" s="15">
        <v>293</v>
      </c>
      <c r="K3759" s="15">
        <v>88</v>
      </c>
      <c r="L3759" s="13">
        <v>2.6499999999999999E-2</v>
      </c>
      <c r="M3759" s="7">
        <v>0.16657506999999999</v>
      </c>
      <c r="N3759" s="26">
        <v>0.01</v>
      </c>
      <c r="O3759" s="27"/>
      <c r="P3759" s="8">
        <v>0.93996700560000002</v>
      </c>
      <c r="Q3759" s="24">
        <v>0.3</v>
      </c>
      <c r="R3759" t="e">
        <f>IF($Q3759*100&gt;=VLOOKUP($O3759,margin_ranges!$A$5:$C$10,2,FALSE),IF($Q3759*100&lt;=VLOOKUP($O3759,margin_ranges!$A$5:$C$10,3,FALSE)+10,"IN RANGE","ABOVE RANGE"),"BELOW RANGE")</f>
        <v>#N/A</v>
      </c>
      <c r="S3759" t="e">
        <f>MIN(VLOOKUP($O3759,margin_ranges!$A$5:$D$10,4,FALSE),$P3759*100)</f>
        <v>#N/A</v>
      </c>
      <c r="T3759" s="29" t="e">
        <f>(1-$S3759/100)/(1-$F3759)-1</f>
        <v>#N/A</v>
      </c>
      <c r="U3759" s="19" t="str">
        <f>IF(ABS(IFERROR(T3759,0))&gt;0.05,INDEX(margin_ranges!$C$13:$C$16,MATCH($F3759*100,margin_ranges!$B$13:$B$16,1)),"")</f>
        <v/>
      </c>
      <c r="V3759" t="e">
        <f>MIN(VLOOKUP($U3759,margin_ranges!$A$5:$D$10,4,FALSE),$P3759*100)</f>
        <v>#N/A</v>
      </c>
      <c r="Y3759" s="29" t="e">
        <f t="shared" si="58"/>
        <v>#N/A</v>
      </c>
    </row>
    <row r="3760" spans="1:25" x14ac:dyDescent="0.3">
      <c r="A3760" s="8" t="s">
        <v>33</v>
      </c>
      <c r="B3760" s="8" t="s">
        <v>6637</v>
      </c>
      <c r="C3760" s="8" t="s">
        <v>6638</v>
      </c>
      <c r="D3760" s="8" t="s">
        <v>34</v>
      </c>
      <c r="E3760" s="8"/>
      <c r="F3760" s="24">
        <v>0.3</v>
      </c>
      <c r="G3760" s="24">
        <v>1</v>
      </c>
      <c r="H3760" s="25">
        <v>2210.7352000000001</v>
      </c>
      <c r="I3760" s="25">
        <v>58.587600000000002</v>
      </c>
      <c r="J3760" s="15">
        <v>293</v>
      </c>
      <c r="K3760" s="15">
        <v>88</v>
      </c>
      <c r="L3760" s="13">
        <v>2.6499999999999999E-2</v>
      </c>
      <c r="M3760" s="7">
        <v>0.16657506999999999</v>
      </c>
      <c r="N3760" s="26">
        <v>0.01</v>
      </c>
      <c r="O3760" s="27"/>
      <c r="P3760" s="8">
        <v>0.93996700560000002</v>
      </c>
      <c r="Q3760" s="24">
        <v>0.3</v>
      </c>
      <c r="R3760" t="e">
        <f>IF($Q3760*100&gt;=VLOOKUP($O3760,margin_ranges!$A$5:$C$10,2,FALSE),IF($Q3760*100&lt;=VLOOKUP($O3760,margin_ranges!$A$5:$C$10,3,FALSE)+10,"IN RANGE","ABOVE RANGE"),"BELOW RANGE")</f>
        <v>#N/A</v>
      </c>
      <c r="S3760" t="e">
        <f>MIN(VLOOKUP($O3760,margin_ranges!$A$5:$D$10,4,FALSE),$P3760*100)</f>
        <v>#N/A</v>
      </c>
      <c r="T3760" s="29" t="e">
        <f>(1-$S3760/100)/(1-$F3760)-1</f>
        <v>#N/A</v>
      </c>
      <c r="U3760" s="19" t="str">
        <f>IF(ABS(IFERROR(T3760,0))&gt;0.05,INDEX(margin_ranges!$C$13:$C$16,MATCH($F3760*100,margin_ranges!$B$13:$B$16,1)),"")</f>
        <v/>
      </c>
      <c r="V3760" t="e">
        <f>MIN(VLOOKUP($U3760,margin_ranges!$A$5:$D$10,4,FALSE),$P3760*100)</f>
        <v>#N/A</v>
      </c>
      <c r="Y3760" s="29" t="e">
        <f t="shared" si="58"/>
        <v>#N/A</v>
      </c>
    </row>
    <row r="3761" spans="1:25" x14ac:dyDescent="0.3">
      <c r="A3761" s="8" t="s">
        <v>17</v>
      </c>
      <c r="B3761" s="8" t="s">
        <v>6637</v>
      </c>
      <c r="C3761" s="8" t="s">
        <v>6638</v>
      </c>
      <c r="D3761" s="8" t="s">
        <v>6639</v>
      </c>
      <c r="E3761" s="8" t="s">
        <v>6640</v>
      </c>
      <c r="F3761" s="24">
        <v>0.3</v>
      </c>
      <c r="G3761" s="24">
        <v>1</v>
      </c>
      <c r="H3761" s="25">
        <v>257.57870000000003</v>
      </c>
      <c r="I3761" s="25">
        <v>5.9396000000000004</v>
      </c>
      <c r="J3761" s="15">
        <v>37</v>
      </c>
      <c r="K3761" s="15">
        <v>11</v>
      </c>
      <c r="L3761" s="13">
        <v>2.3099999999999999E-2</v>
      </c>
      <c r="M3761" s="7">
        <v>0.20733578999999999</v>
      </c>
      <c r="N3761" s="26">
        <v>0.01</v>
      </c>
      <c r="O3761" s="27" t="s">
        <v>95</v>
      </c>
      <c r="P3761" s="8">
        <v>0.95176905940000001</v>
      </c>
      <c r="Q3761" s="24">
        <v>0.3</v>
      </c>
      <c r="R3761" t="str">
        <f>IF($Q3761*100&gt;=VLOOKUP($O3761,margin_ranges!$A$5:$C$10,2,FALSE),IF($Q3761*100&lt;=VLOOKUP($O3761,margin_ranges!$A$5:$C$10,3,FALSE)+10,"IN RANGE","ABOVE RANGE"),"BELOW RANGE")</f>
        <v>IN RANGE</v>
      </c>
      <c r="S3761">
        <f>MIN(VLOOKUP($O3761,margin_ranges!$A$5:$D$10,4,FALSE),$P3761*100)</f>
        <v>19.75</v>
      </c>
      <c r="T3761" s="29">
        <f>(1-$S3761/100)/(1-$F3761)-1</f>
        <v>0.14642857142857157</v>
      </c>
      <c r="U3761" s="19" t="str">
        <f>IF(ABS(IFERROR(T3761,0))&gt;0.05,INDEX(margin_ranges!$C$13:$C$16,MATCH($F3761*100,margin_ranges!$B$13:$B$16,1)),"")</f>
        <v>Balanced (Type B)</v>
      </c>
      <c r="V3761">
        <f>MIN(VLOOKUP($U3761,margin_ranges!$A$5:$D$10,4,FALSE),$P3761*100)</f>
        <v>29.75</v>
      </c>
      <c r="Y3761" s="29">
        <f t="shared" si="58"/>
        <v>3.5714285714285587E-3</v>
      </c>
    </row>
    <row r="3762" spans="1:25" x14ac:dyDescent="0.3">
      <c r="A3762" s="8" t="s">
        <v>17</v>
      </c>
      <c r="B3762" s="8" t="s">
        <v>6637</v>
      </c>
      <c r="C3762" s="8" t="s">
        <v>6638</v>
      </c>
      <c r="D3762" s="8" t="s">
        <v>6641</v>
      </c>
      <c r="E3762" s="8" t="s">
        <v>6642</v>
      </c>
      <c r="F3762" s="24">
        <v>0.3</v>
      </c>
      <c r="G3762" s="24">
        <v>1</v>
      </c>
      <c r="H3762" s="25">
        <v>740.05499999999995</v>
      </c>
      <c r="I3762" s="25">
        <v>30.028099999999998</v>
      </c>
      <c r="J3762" s="15">
        <v>142</v>
      </c>
      <c r="K3762" s="15">
        <v>42</v>
      </c>
      <c r="L3762" s="13">
        <v>4.0599999999999997E-2</v>
      </c>
      <c r="M3762" s="7">
        <v>0.15719482000000001</v>
      </c>
      <c r="N3762" s="26">
        <v>0.01</v>
      </c>
      <c r="O3762" s="27" t="s">
        <v>95</v>
      </c>
      <c r="P3762" s="8">
        <v>0.93638467030000005</v>
      </c>
      <c r="Q3762" s="24">
        <v>0.3</v>
      </c>
      <c r="R3762" t="str">
        <f>IF($Q3762*100&gt;=VLOOKUP($O3762,margin_ranges!$A$5:$C$10,2,FALSE),IF($Q3762*100&lt;=VLOOKUP($O3762,margin_ranges!$A$5:$C$10,3,FALSE)+10,"IN RANGE","ABOVE RANGE"),"BELOW RANGE")</f>
        <v>IN RANGE</v>
      </c>
      <c r="S3762">
        <f>MIN(VLOOKUP($O3762,margin_ranges!$A$5:$D$10,4,FALSE),$P3762*100)</f>
        <v>19.75</v>
      </c>
      <c r="T3762" s="29">
        <f>(1-$S3762/100)/(1-$F3762)-1</f>
        <v>0.14642857142857157</v>
      </c>
      <c r="U3762" s="19" t="str">
        <f>IF(ABS(IFERROR(T3762,0))&gt;0.05,INDEX(margin_ranges!$C$13:$C$16,MATCH($F3762*100,margin_ranges!$B$13:$B$16,1)),"")</f>
        <v>Balanced (Type B)</v>
      </c>
      <c r="V3762">
        <f>MIN(VLOOKUP($U3762,margin_ranges!$A$5:$D$10,4,FALSE),$P3762*100)</f>
        <v>29.75</v>
      </c>
      <c r="Y3762" s="29">
        <f t="shared" si="58"/>
        <v>3.5714285714285587E-3</v>
      </c>
    </row>
    <row r="3763" spans="1:25" x14ac:dyDescent="0.3">
      <c r="A3763" s="8" t="s">
        <v>17</v>
      </c>
      <c r="B3763" s="8" t="s">
        <v>6637</v>
      </c>
      <c r="C3763" s="8" t="s">
        <v>6638</v>
      </c>
      <c r="D3763" s="8" t="s">
        <v>6643</v>
      </c>
      <c r="E3763" s="8" t="s">
        <v>6644</v>
      </c>
      <c r="F3763" s="24">
        <v>0.3</v>
      </c>
      <c r="G3763" s="24">
        <v>1</v>
      </c>
      <c r="H3763" s="25">
        <v>1213.1015</v>
      </c>
      <c r="I3763" s="25">
        <v>22.619900000000001</v>
      </c>
      <c r="J3763" s="15">
        <v>114</v>
      </c>
      <c r="K3763" s="15">
        <v>34</v>
      </c>
      <c r="L3763" s="13">
        <v>1.8599999999999998E-2</v>
      </c>
      <c r="M3763" s="7">
        <v>0.16832438999999999</v>
      </c>
      <c r="N3763" s="26">
        <v>0.01</v>
      </c>
      <c r="O3763" s="27" t="s">
        <v>95</v>
      </c>
      <c r="P3763" s="8">
        <v>0.94059090359999997</v>
      </c>
      <c r="Q3763" s="24">
        <v>0.3</v>
      </c>
      <c r="R3763" t="str">
        <f>IF($Q3763*100&gt;=VLOOKUP($O3763,margin_ranges!$A$5:$C$10,2,FALSE),IF($Q3763*100&lt;=VLOOKUP($O3763,margin_ranges!$A$5:$C$10,3,FALSE)+10,"IN RANGE","ABOVE RANGE"),"BELOW RANGE")</f>
        <v>IN RANGE</v>
      </c>
      <c r="S3763">
        <f>MIN(VLOOKUP($O3763,margin_ranges!$A$5:$D$10,4,FALSE),$P3763*100)</f>
        <v>19.75</v>
      </c>
      <c r="T3763" s="29">
        <f>(1-$S3763/100)/(1-$F3763)-1</f>
        <v>0.14642857142857157</v>
      </c>
      <c r="U3763" s="19" t="str">
        <f>IF(ABS(IFERROR(T3763,0))&gt;0.05,INDEX(margin_ranges!$C$13:$C$16,MATCH($F3763*100,margin_ranges!$B$13:$B$16,1)),"")</f>
        <v>Balanced (Type B)</v>
      </c>
      <c r="V3763">
        <f>MIN(VLOOKUP($U3763,margin_ranges!$A$5:$D$10,4,FALSE),$P3763*100)</f>
        <v>29.75</v>
      </c>
      <c r="Y3763" s="29">
        <f t="shared" si="58"/>
        <v>3.5714285714285587E-3</v>
      </c>
    </row>
    <row r="3764" spans="1:25" x14ac:dyDescent="0.3">
      <c r="A3764" s="8" t="s">
        <v>35</v>
      </c>
      <c r="B3764" s="8" t="s">
        <v>6645</v>
      </c>
      <c r="C3764" s="8" t="s">
        <v>34</v>
      </c>
      <c r="D3764" s="8" t="s">
        <v>34</v>
      </c>
      <c r="E3764" s="8"/>
      <c r="F3764" s="24">
        <v>0.28999999999999998</v>
      </c>
      <c r="G3764" s="24">
        <v>0</v>
      </c>
      <c r="H3764" s="25">
        <v>23.787099999999999</v>
      </c>
      <c r="I3764" s="25">
        <v>2.2502</v>
      </c>
      <c r="J3764" s="15">
        <v>126</v>
      </c>
      <c r="K3764" s="15">
        <v>31</v>
      </c>
      <c r="L3764" s="13">
        <v>9.4600000000000004E-2</v>
      </c>
      <c r="M3764" s="7">
        <v>1.8596832000000001</v>
      </c>
      <c r="N3764" s="26">
        <v>1.0829059999999999</v>
      </c>
      <c r="O3764" s="27"/>
      <c r="P3764" s="8">
        <v>0.41769329459999999</v>
      </c>
      <c r="Q3764" s="24">
        <v>0.28999999999999998</v>
      </c>
      <c r="R3764" t="e">
        <f>IF($Q3764*100&gt;=VLOOKUP($O3764,margin_ranges!$A$5:$C$10,2,FALSE),IF($Q3764*100&lt;=VLOOKUP($O3764,margin_ranges!$A$5:$C$10,3,FALSE)+10,"IN RANGE","ABOVE RANGE"),"BELOW RANGE")</f>
        <v>#N/A</v>
      </c>
      <c r="S3764" t="e">
        <f>MIN(VLOOKUP($O3764,margin_ranges!$A$5:$D$10,4,FALSE),$P3764*100)</f>
        <v>#N/A</v>
      </c>
      <c r="T3764" s="29" t="e">
        <f>(1-$S3764/100)/(1-$F3764)-1</f>
        <v>#N/A</v>
      </c>
      <c r="U3764" s="19" t="str">
        <f>IF(ABS(IFERROR(T3764,0))&gt;0.05,INDEX(margin_ranges!$C$13:$C$16,MATCH($F3764*100,margin_ranges!$B$13:$B$16,1)),"")</f>
        <v/>
      </c>
      <c r="V3764" t="e">
        <f>MIN(VLOOKUP($U3764,margin_ranges!$A$5:$D$10,4,FALSE),$P3764*100)</f>
        <v>#N/A</v>
      </c>
      <c r="Y3764" s="29" t="e">
        <f t="shared" si="58"/>
        <v>#N/A</v>
      </c>
    </row>
    <row r="3765" spans="1:25" x14ac:dyDescent="0.3">
      <c r="A3765" s="8" t="s">
        <v>33</v>
      </c>
      <c r="B3765" s="8" t="s">
        <v>6645</v>
      </c>
      <c r="C3765" s="8" t="s">
        <v>6646</v>
      </c>
      <c r="D3765" s="8" t="s">
        <v>34</v>
      </c>
      <c r="E3765" s="8"/>
      <c r="F3765" s="24">
        <v>0.28999999999999998</v>
      </c>
      <c r="G3765" s="24">
        <v>0</v>
      </c>
      <c r="H3765" s="25">
        <v>23.787099999999999</v>
      </c>
      <c r="I3765" s="25">
        <v>2.2502</v>
      </c>
      <c r="J3765" s="15">
        <v>126</v>
      </c>
      <c r="K3765" s="15">
        <v>31</v>
      </c>
      <c r="L3765" s="13">
        <v>9.4600000000000004E-2</v>
      </c>
      <c r="M3765" s="7">
        <v>1.8596832000000001</v>
      </c>
      <c r="N3765" s="26">
        <v>1.0829059999999999</v>
      </c>
      <c r="O3765" s="27"/>
      <c r="P3765" s="8">
        <v>0.41769329459999999</v>
      </c>
      <c r="Q3765" s="24">
        <v>0.28999999999999998</v>
      </c>
      <c r="R3765" t="e">
        <f>IF($Q3765*100&gt;=VLOOKUP($O3765,margin_ranges!$A$5:$C$10,2,FALSE),IF($Q3765*100&lt;=VLOOKUP($O3765,margin_ranges!$A$5:$C$10,3,FALSE)+10,"IN RANGE","ABOVE RANGE"),"BELOW RANGE")</f>
        <v>#N/A</v>
      </c>
      <c r="S3765" t="e">
        <f>MIN(VLOOKUP($O3765,margin_ranges!$A$5:$D$10,4,FALSE),$P3765*100)</f>
        <v>#N/A</v>
      </c>
      <c r="T3765" s="29" t="e">
        <f>(1-$S3765/100)/(1-$F3765)-1</f>
        <v>#N/A</v>
      </c>
      <c r="U3765" s="19" t="str">
        <f>IF(ABS(IFERROR(T3765,0))&gt;0.05,INDEX(margin_ranges!$C$13:$C$16,MATCH($F3765*100,margin_ranges!$B$13:$B$16,1)),"")</f>
        <v/>
      </c>
      <c r="V3765" t="e">
        <f>MIN(VLOOKUP($U3765,margin_ranges!$A$5:$D$10,4,FALSE),$P3765*100)</f>
        <v>#N/A</v>
      </c>
      <c r="Y3765" s="29" t="e">
        <f t="shared" si="58"/>
        <v>#N/A</v>
      </c>
    </row>
    <row r="3766" spans="1:25" x14ac:dyDescent="0.3">
      <c r="A3766" s="8" t="s">
        <v>17</v>
      </c>
      <c r="B3766" s="8" t="s">
        <v>6645</v>
      </c>
      <c r="C3766" s="8" t="s">
        <v>6646</v>
      </c>
      <c r="D3766" s="8" t="s">
        <v>6647</v>
      </c>
      <c r="E3766" s="8" t="s">
        <v>6648</v>
      </c>
      <c r="F3766" s="24">
        <v>0.28999999999999998</v>
      </c>
      <c r="G3766" s="24">
        <v>0</v>
      </c>
      <c r="H3766" s="25">
        <v>13.108499999999999</v>
      </c>
      <c r="I3766" s="25">
        <v>1.3408</v>
      </c>
      <c r="J3766" s="15">
        <v>61</v>
      </c>
      <c r="K3766" s="15">
        <v>15</v>
      </c>
      <c r="L3766" s="13">
        <v>0.1023</v>
      </c>
      <c r="M3766" s="7">
        <v>1.5120132100000001</v>
      </c>
      <c r="N3766" s="26">
        <v>0.8</v>
      </c>
      <c r="O3766" s="27" t="s">
        <v>22</v>
      </c>
      <c r="P3766" s="8">
        <v>0.4709040941</v>
      </c>
      <c r="Q3766" s="24">
        <v>0.28999999999999998</v>
      </c>
      <c r="R3766" t="str">
        <f>IF($Q3766*100&gt;=VLOOKUP($O3766,margin_ranges!$A$5:$C$10,2,FALSE),IF($Q3766*100&lt;=VLOOKUP($O3766,margin_ranges!$A$5:$C$10,3,FALSE)+10,"IN RANGE","ABOVE RANGE"),"BELOW RANGE")</f>
        <v>IN RANGE</v>
      </c>
      <c r="S3766">
        <f>MIN(VLOOKUP($O3766,margin_ranges!$A$5:$D$10,4,FALSE),$P3766*100)</f>
        <v>29.75</v>
      </c>
      <c r="T3766" s="29">
        <f>(1-$S3766/100)/(1-$F3766)-1</f>
        <v>-1.0563380281690127E-2</v>
      </c>
      <c r="U3766" s="19" t="str">
        <f>IF(ABS(IFERROR(T3766,0))&gt;0.05,INDEX(margin_ranges!$C$13:$C$16,MATCH($F3766*100,margin_ranges!$B$13:$B$16,1)),"")</f>
        <v/>
      </c>
      <c r="V3766" t="e">
        <f>MIN(VLOOKUP($U3766,margin_ranges!$A$5:$D$10,4,FALSE),$P3766*100)</f>
        <v>#N/A</v>
      </c>
      <c r="Y3766" s="29" t="e">
        <f t="shared" si="58"/>
        <v>#N/A</v>
      </c>
    </row>
    <row r="3767" spans="1:25" x14ac:dyDescent="0.3">
      <c r="A3767" s="8" t="s">
        <v>17</v>
      </c>
      <c r="B3767" s="8" t="s">
        <v>6645</v>
      </c>
      <c r="C3767" s="8" t="s">
        <v>6646</v>
      </c>
      <c r="D3767" s="8" t="s">
        <v>6649</v>
      </c>
      <c r="E3767" s="8" t="s">
        <v>6650</v>
      </c>
      <c r="F3767" s="24">
        <v>0.28999999999999998</v>
      </c>
      <c r="G3767" s="24">
        <v>0</v>
      </c>
      <c r="H3767" s="25">
        <v>10.675000000000001</v>
      </c>
      <c r="I3767" s="25">
        <v>0.90939999999999999</v>
      </c>
      <c r="J3767" s="15">
        <v>65</v>
      </c>
      <c r="K3767" s="15">
        <v>16</v>
      </c>
      <c r="L3767" s="13">
        <v>8.5199999999999998E-2</v>
      </c>
      <c r="M3767" s="7">
        <v>2.37225888</v>
      </c>
      <c r="N3767" s="26">
        <v>1.5</v>
      </c>
      <c r="O3767" s="27" t="s">
        <v>22</v>
      </c>
      <c r="P3767" s="8">
        <v>0.36769126860000001</v>
      </c>
      <c r="Q3767" s="24">
        <v>0.28999999999999998</v>
      </c>
      <c r="R3767" t="str">
        <f>IF($Q3767*100&gt;=VLOOKUP($O3767,margin_ranges!$A$5:$C$10,2,FALSE),IF($Q3767*100&lt;=VLOOKUP($O3767,margin_ranges!$A$5:$C$10,3,FALSE)+10,"IN RANGE","ABOVE RANGE"),"BELOW RANGE")</f>
        <v>IN RANGE</v>
      </c>
      <c r="S3767">
        <f>MIN(VLOOKUP($O3767,margin_ranges!$A$5:$D$10,4,FALSE),$P3767*100)</f>
        <v>29.75</v>
      </c>
      <c r="T3767" s="29">
        <f>(1-$S3767/100)/(1-$F3767)-1</f>
        <v>-1.0563380281690127E-2</v>
      </c>
      <c r="U3767" s="19" t="str">
        <f>IF(ABS(IFERROR(T3767,0))&gt;0.05,INDEX(margin_ranges!$C$13:$C$16,MATCH($F3767*100,margin_ranges!$B$13:$B$16,1)),"")</f>
        <v/>
      </c>
      <c r="V3767" t="e">
        <f>MIN(VLOOKUP($U3767,margin_ranges!$A$5:$D$10,4,FALSE),$P3767*100)</f>
        <v>#N/A</v>
      </c>
      <c r="Y3767" s="29" t="e">
        <f t="shared" si="58"/>
        <v>#N/A</v>
      </c>
    </row>
    <row r="3768" spans="1:25" x14ac:dyDescent="0.3">
      <c r="A3768" s="8" t="s">
        <v>35</v>
      </c>
      <c r="B3768" s="8" t="s">
        <v>6651</v>
      </c>
      <c r="C3768" s="8" t="s">
        <v>34</v>
      </c>
      <c r="D3768" s="8" t="s">
        <v>34</v>
      </c>
      <c r="E3768" s="8"/>
      <c r="F3768" s="24">
        <v>0.27212496207528403</v>
      </c>
      <c r="G3768" s="24">
        <v>0</v>
      </c>
      <c r="H3768" s="25">
        <v>19.1633</v>
      </c>
      <c r="I3768" s="25">
        <v>4.9229000000000003</v>
      </c>
      <c r="J3768" s="15">
        <v>193</v>
      </c>
      <c r="K3768" s="15">
        <v>50</v>
      </c>
      <c r="L3768" s="13">
        <v>0.25690000000000002</v>
      </c>
      <c r="M3768" s="7">
        <v>1.3055657899999999</v>
      </c>
      <c r="N3768" s="26">
        <v>0.72955899999999996</v>
      </c>
      <c r="O3768" s="27"/>
      <c r="P3768" s="8">
        <v>0.4411932328</v>
      </c>
      <c r="Q3768" s="24">
        <v>0.27210000000000001</v>
      </c>
      <c r="R3768" t="e">
        <f>IF($Q3768*100&gt;=VLOOKUP($O3768,margin_ranges!$A$5:$C$10,2,FALSE),IF($Q3768*100&lt;=VLOOKUP($O3768,margin_ranges!$A$5:$C$10,3,FALSE)+10,"IN RANGE","ABOVE RANGE"),"BELOW RANGE")</f>
        <v>#N/A</v>
      </c>
      <c r="S3768" t="e">
        <f>MIN(VLOOKUP($O3768,margin_ranges!$A$5:$D$10,4,FALSE),$P3768*100)</f>
        <v>#N/A</v>
      </c>
      <c r="T3768" s="29" t="e">
        <f>(1-$S3768/100)/(1-$F3768)-1</f>
        <v>#N/A</v>
      </c>
      <c r="U3768" s="19" t="str">
        <f>IF(ABS(IFERROR(T3768,0))&gt;0.05,INDEX(margin_ranges!$C$13:$C$16,MATCH($F3768*100,margin_ranges!$B$13:$B$16,1)),"")</f>
        <v/>
      </c>
      <c r="V3768" t="e">
        <f>MIN(VLOOKUP($U3768,margin_ranges!$A$5:$D$10,4,FALSE),$P3768*100)</f>
        <v>#N/A</v>
      </c>
      <c r="Y3768" s="29" t="e">
        <f t="shared" si="58"/>
        <v>#N/A</v>
      </c>
    </row>
    <row r="3769" spans="1:25" x14ac:dyDescent="0.3">
      <c r="A3769" s="8" t="s">
        <v>33</v>
      </c>
      <c r="B3769" s="8" t="s">
        <v>6651</v>
      </c>
      <c r="C3769" s="8" t="s">
        <v>6652</v>
      </c>
      <c r="D3769" s="8" t="s">
        <v>34</v>
      </c>
      <c r="E3769" s="8"/>
      <c r="F3769" s="24">
        <v>0.27212496207528403</v>
      </c>
      <c r="G3769" s="24">
        <v>0</v>
      </c>
      <c r="H3769" s="25">
        <v>19.1633</v>
      </c>
      <c r="I3769" s="25">
        <v>4.9229000000000003</v>
      </c>
      <c r="J3769" s="15">
        <v>193</v>
      </c>
      <c r="K3769" s="15">
        <v>50</v>
      </c>
      <c r="L3769" s="13">
        <v>0.25690000000000002</v>
      </c>
      <c r="M3769" s="7">
        <v>1.3055657899999999</v>
      </c>
      <c r="N3769" s="26">
        <v>0.72955899999999996</v>
      </c>
      <c r="O3769" s="27"/>
      <c r="P3769" s="8">
        <v>0.4411932328</v>
      </c>
      <c r="Q3769" s="24">
        <v>0.27210000000000001</v>
      </c>
      <c r="R3769" t="e">
        <f>IF($Q3769*100&gt;=VLOOKUP($O3769,margin_ranges!$A$5:$C$10,2,FALSE),IF($Q3769*100&lt;=VLOOKUP($O3769,margin_ranges!$A$5:$C$10,3,FALSE)+10,"IN RANGE","ABOVE RANGE"),"BELOW RANGE")</f>
        <v>#N/A</v>
      </c>
      <c r="S3769" t="e">
        <f>MIN(VLOOKUP($O3769,margin_ranges!$A$5:$D$10,4,FALSE),$P3769*100)</f>
        <v>#N/A</v>
      </c>
      <c r="T3769" s="29" t="e">
        <f>(1-$S3769/100)/(1-$F3769)-1</f>
        <v>#N/A</v>
      </c>
      <c r="U3769" s="19" t="str">
        <f>IF(ABS(IFERROR(T3769,0))&gt;0.05,INDEX(margin_ranges!$C$13:$C$16,MATCH($F3769*100,margin_ranges!$B$13:$B$16,1)),"")</f>
        <v/>
      </c>
      <c r="V3769" t="e">
        <f>MIN(VLOOKUP($U3769,margin_ranges!$A$5:$D$10,4,FALSE),$P3769*100)</f>
        <v>#N/A</v>
      </c>
      <c r="Y3769" s="29" t="e">
        <f t="shared" si="58"/>
        <v>#N/A</v>
      </c>
    </row>
    <row r="3770" spans="1:25" x14ac:dyDescent="0.3">
      <c r="A3770" s="8" t="s">
        <v>17</v>
      </c>
      <c r="B3770" s="8" t="s">
        <v>6651</v>
      </c>
      <c r="C3770" s="8" t="s">
        <v>6652</v>
      </c>
      <c r="D3770" s="8" t="s">
        <v>6653</v>
      </c>
      <c r="E3770" s="8" t="s">
        <v>6654</v>
      </c>
      <c r="F3770" s="24">
        <v>0.28999999999999998</v>
      </c>
      <c r="G3770" s="24">
        <v>0</v>
      </c>
      <c r="H3770" s="25">
        <v>6.4809000000000001</v>
      </c>
      <c r="I3770" s="25">
        <v>1.8637999999999999</v>
      </c>
      <c r="J3770" s="15">
        <v>76</v>
      </c>
      <c r="K3770" s="15">
        <v>20</v>
      </c>
      <c r="L3770" s="13">
        <v>0.28760000000000002</v>
      </c>
      <c r="M3770" s="7">
        <v>1.35279577</v>
      </c>
      <c r="N3770" s="26">
        <v>0.75</v>
      </c>
      <c r="O3770" s="27" t="s">
        <v>22</v>
      </c>
      <c r="P3770" s="8">
        <v>0.44559258889999998</v>
      </c>
      <c r="Q3770" s="24">
        <v>0.28999999999999998</v>
      </c>
      <c r="R3770" t="str">
        <f>IF($Q3770*100&gt;=VLOOKUP($O3770,margin_ranges!$A$5:$C$10,2,FALSE),IF($Q3770*100&lt;=VLOOKUP($O3770,margin_ranges!$A$5:$C$10,3,FALSE)+10,"IN RANGE","ABOVE RANGE"),"BELOW RANGE")</f>
        <v>IN RANGE</v>
      </c>
      <c r="S3770">
        <f>MIN(VLOOKUP($O3770,margin_ranges!$A$5:$D$10,4,FALSE),$P3770*100)</f>
        <v>29.75</v>
      </c>
      <c r="T3770" s="29">
        <f>(1-$S3770/100)/(1-$F3770)-1</f>
        <v>-1.0563380281690127E-2</v>
      </c>
      <c r="U3770" s="19" t="str">
        <f>IF(ABS(IFERROR(T3770,0))&gt;0.05,INDEX(margin_ranges!$C$13:$C$16,MATCH($F3770*100,margin_ranges!$B$13:$B$16,1)),"")</f>
        <v/>
      </c>
      <c r="V3770" t="e">
        <f>MIN(VLOOKUP($U3770,margin_ranges!$A$5:$D$10,4,FALSE),$P3770*100)</f>
        <v>#N/A</v>
      </c>
      <c r="Y3770" s="29" t="e">
        <f t="shared" si="58"/>
        <v>#N/A</v>
      </c>
    </row>
    <row r="3771" spans="1:25" x14ac:dyDescent="0.3">
      <c r="A3771" s="8" t="s">
        <v>17</v>
      </c>
      <c r="B3771" s="8" t="s">
        <v>6651</v>
      </c>
      <c r="C3771" s="8" t="s">
        <v>6652</v>
      </c>
      <c r="D3771" s="8" t="s">
        <v>6655</v>
      </c>
      <c r="E3771" s="8" t="s">
        <v>6656</v>
      </c>
      <c r="F3771" s="24">
        <v>0.28999999999999998</v>
      </c>
      <c r="G3771" s="24">
        <v>0</v>
      </c>
      <c r="H3771" s="25">
        <v>2.0840999999999998</v>
      </c>
      <c r="I3771" s="25">
        <v>0.57299999999999995</v>
      </c>
      <c r="J3771" s="15">
        <v>25</v>
      </c>
      <c r="K3771" s="15">
        <v>7</v>
      </c>
      <c r="L3771" s="13">
        <v>0.27489999999999998</v>
      </c>
      <c r="M3771" s="7">
        <v>1.4483295899999999</v>
      </c>
      <c r="N3771" s="26">
        <v>0.9</v>
      </c>
      <c r="O3771" s="27" t="s">
        <v>22</v>
      </c>
      <c r="P3771" s="8">
        <v>0.37859448289999997</v>
      </c>
      <c r="Q3771" s="24">
        <v>0.28999999999999998</v>
      </c>
      <c r="R3771" t="str">
        <f>IF($Q3771*100&gt;=VLOOKUP($O3771,margin_ranges!$A$5:$C$10,2,FALSE),IF($Q3771*100&lt;=VLOOKUP($O3771,margin_ranges!$A$5:$C$10,3,FALSE)+10,"IN RANGE","ABOVE RANGE"),"BELOW RANGE")</f>
        <v>IN RANGE</v>
      </c>
      <c r="S3771">
        <f>MIN(VLOOKUP($O3771,margin_ranges!$A$5:$D$10,4,FALSE),$P3771*100)</f>
        <v>29.75</v>
      </c>
      <c r="T3771" s="29">
        <f>(1-$S3771/100)/(1-$F3771)-1</f>
        <v>-1.0563380281690127E-2</v>
      </c>
      <c r="U3771" s="19" t="str">
        <f>IF(ABS(IFERROR(T3771,0))&gt;0.05,INDEX(margin_ranges!$C$13:$C$16,MATCH($F3771*100,margin_ranges!$B$13:$B$16,1)),"")</f>
        <v/>
      </c>
      <c r="V3771" t="e">
        <f>MIN(VLOOKUP($U3771,margin_ranges!$A$5:$D$10,4,FALSE),$P3771*100)</f>
        <v>#N/A</v>
      </c>
      <c r="Y3771" s="29" t="e">
        <f t="shared" si="58"/>
        <v>#N/A</v>
      </c>
    </row>
    <row r="3772" spans="1:25" x14ac:dyDescent="0.3">
      <c r="A3772" s="8" t="s">
        <v>17</v>
      </c>
      <c r="B3772" s="8" t="s">
        <v>6651</v>
      </c>
      <c r="C3772" s="8" t="s">
        <v>6652</v>
      </c>
      <c r="D3772" s="8" t="s">
        <v>12087</v>
      </c>
      <c r="E3772" s="8" t="s">
        <v>12088</v>
      </c>
      <c r="F3772" s="24">
        <v>0.25</v>
      </c>
      <c r="G3772" s="24">
        <v>0</v>
      </c>
      <c r="H3772" s="25">
        <v>5.4599000000000002</v>
      </c>
      <c r="I3772" s="25">
        <v>1.1046</v>
      </c>
      <c r="J3772" s="15">
        <v>32</v>
      </c>
      <c r="K3772" s="15">
        <v>8</v>
      </c>
      <c r="L3772" s="13">
        <v>0.20230000000000001</v>
      </c>
      <c r="M3772" s="7">
        <v>0.95974135000000005</v>
      </c>
      <c r="N3772" s="26">
        <v>0.4</v>
      </c>
      <c r="O3772" s="27" t="s">
        <v>22</v>
      </c>
      <c r="P3772" s="8">
        <v>0.58322104239999994</v>
      </c>
      <c r="Q3772" s="24">
        <v>0.25</v>
      </c>
      <c r="R3772" t="str">
        <f>IF($Q3772*100&gt;=VLOOKUP($O3772,margin_ranges!$A$5:$C$10,2,FALSE),IF($Q3772*100&lt;=VLOOKUP($O3772,margin_ranges!$A$5:$C$10,3,FALSE)+10,"IN RANGE","ABOVE RANGE"),"BELOW RANGE")</f>
        <v>IN RANGE</v>
      </c>
      <c r="S3772">
        <f>MIN(VLOOKUP($O3772,margin_ranges!$A$5:$D$10,4,FALSE),$P3772*100)</f>
        <v>29.75</v>
      </c>
      <c r="T3772" s="29">
        <f>(1-$S3772/100)/(1-$F3772)-1</f>
        <v>-6.3333333333333353E-2</v>
      </c>
      <c r="U3772" s="19" t="str">
        <f>IF(ABS(IFERROR(T3772,0))&gt;0.05,INDEX(margin_ranges!$C$13:$C$16,MATCH($F3772*100,margin_ranges!$B$13:$B$16,1)),"")</f>
        <v>Balanced (Type B)</v>
      </c>
      <c r="V3772">
        <f>MIN(VLOOKUP($U3772,margin_ranges!$A$5:$D$10,4,FALSE),$P3772*100)</f>
        <v>29.75</v>
      </c>
      <c r="Y3772" s="29">
        <f t="shared" si="58"/>
        <v>-6.3333333333333353E-2</v>
      </c>
    </row>
    <row r="3773" spans="1:25" x14ac:dyDescent="0.3">
      <c r="A3773" s="8" t="s">
        <v>17</v>
      </c>
      <c r="B3773" s="8" t="s">
        <v>6651</v>
      </c>
      <c r="C3773" s="8" t="s">
        <v>6652</v>
      </c>
      <c r="D3773" s="8" t="s">
        <v>12089</v>
      </c>
      <c r="E3773" s="8" t="s">
        <v>12090</v>
      </c>
      <c r="F3773" s="24">
        <v>0.25</v>
      </c>
      <c r="G3773" s="24">
        <v>0</v>
      </c>
      <c r="H3773" s="25">
        <v>3.1280999999999999</v>
      </c>
      <c r="I3773" s="25">
        <v>0.68810000000000004</v>
      </c>
      <c r="J3773" s="15">
        <v>29</v>
      </c>
      <c r="K3773" s="15">
        <v>7</v>
      </c>
      <c r="L3773" s="13">
        <v>0.22</v>
      </c>
      <c r="M3773" s="7">
        <v>1.4063421199999999</v>
      </c>
      <c r="N3773" s="26">
        <v>0.9</v>
      </c>
      <c r="O3773" s="27" t="s">
        <v>22</v>
      </c>
      <c r="P3773" s="8">
        <v>0.36004192280000002</v>
      </c>
      <c r="Q3773" s="24">
        <v>0.25</v>
      </c>
      <c r="R3773" t="str">
        <f>IF($Q3773*100&gt;=VLOOKUP($O3773,margin_ranges!$A$5:$C$10,2,FALSE),IF($Q3773*100&lt;=VLOOKUP($O3773,margin_ranges!$A$5:$C$10,3,FALSE)+10,"IN RANGE","ABOVE RANGE"),"BELOW RANGE")</f>
        <v>IN RANGE</v>
      </c>
      <c r="S3773">
        <f>MIN(VLOOKUP($O3773,margin_ranges!$A$5:$D$10,4,FALSE),$P3773*100)</f>
        <v>29.75</v>
      </c>
      <c r="T3773" s="29">
        <f>(1-$S3773/100)/(1-$F3773)-1</f>
        <v>-6.3333333333333353E-2</v>
      </c>
      <c r="U3773" s="19" t="str">
        <f>IF(ABS(IFERROR(T3773,0))&gt;0.05,INDEX(margin_ranges!$C$13:$C$16,MATCH($F3773*100,margin_ranges!$B$13:$B$16,1)),"")</f>
        <v>Balanced (Type B)</v>
      </c>
      <c r="V3773">
        <f>MIN(VLOOKUP($U3773,margin_ranges!$A$5:$D$10,4,FALSE),$P3773*100)</f>
        <v>29.75</v>
      </c>
      <c r="Y3773" s="29">
        <f t="shared" si="58"/>
        <v>-6.3333333333333353E-2</v>
      </c>
    </row>
    <row r="3774" spans="1:25" x14ac:dyDescent="0.3">
      <c r="A3774" s="8" t="s">
        <v>17</v>
      </c>
      <c r="B3774" s="8" t="s">
        <v>6651</v>
      </c>
      <c r="C3774" s="8" t="s">
        <v>6652</v>
      </c>
      <c r="D3774" s="8" t="s">
        <v>12091</v>
      </c>
      <c r="E3774" s="8" t="s">
        <v>12092</v>
      </c>
      <c r="F3774" s="24">
        <v>0.25</v>
      </c>
      <c r="G3774" s="24">
        <v>0</v>
      </c>
      <c r="H3774" s="25">
        <v>1.3163</v>
      </c>
      <c r="I3774" s="25">
        <v>0.53239999999999998</v>
      </c>
      <c r="J3774" s="15">
        <v>24</v>
      </c>
      <c r="K3774" s="15">
        <v>6</v>
      </c>
      <c r="L3774" s="13">
        <v>0.40450000000000003</v>
      </c>
      <c r="M3774" s="7">
        <v>1.4814327899999999</v>
      </c>
      <c r="N3774" s="26">
        <v>0.9</v>
      </c>
      <c r="O3774" s="27" t="s">
        <v>22</v>
      </c>
      <c r="P3774" s="8">
        <v>0.39248003190000003</v>
      </c>
      <c r="Q3774" s="24">
        <v>0.25</v>
      </c>
      <c r="R3774" t="str">
        <f>IF($Q3774*100&gt;=VLOOKUP($O3774,margin_ranges!$A$5:$C$10,2,FALSE),IF($Q3774*100&lt;=VLOOKUP($O3774,margin_ranges!$A$5:$C$10,3,FALSE)+10,"IN RANGE","ABOVE RANGE"),"BELOW RANGE")</f>
        <v>IN RANGE</v>
      </c>
      <c r="S3774">
        <f>MIN(VLOOKUP($O3774,margin_ranges!$A$5:$D$10,4,FALSE),$P3774*100)</f>
        <v>29.75</v>
      </c>
      <c r="T3774" s="29">
        <f>(1-$S3774/100)/(1-$F3774)-1</f>
        <v>-6.3333333333333353E-2</v>
      </c>
      <c r="U3774" s="19" t="str">
        <f>IF(ABS(IFERROR(T3774,0))&gt;0.05,INDEX(margin_ranges!$C$13:$C$16,MATCH($F3774*100,margin_ranges!$B$13:$B$16,1)),"")</f>
        <v>Balanced (Type B)</v>
      </c>
      <c r="V3774">
        <f>MIN(VLOOKUP($U3774,margin_ranges!$A$5:$D$10,4,FALSE),$P3774*100)</f>
        <v>29.75</v>
      </c>
      <c r="Y3774" s="29">
        <f t="shared" si="58"/>
        <v>-6.3333333333333353E-2</v>
      </c>
    </row>
    <row r="3775" spans="1:25" x14ac:dyDescent="0.3">
      <c r="A3775" s="8" t="s">
        <v>35</v>
      </c>
      <c r="B3775" s="8" t="s">
        <v>6657</v>
      </c>
      <c r="C3775" s="8" t="s">
        <v>34</v>
      </c>
      <c r="D3775" s="8" t="s">
        <v>34</v>
      </c>
      <c r="E3775" s="8"/>
      <c r="F3775" s="24">
        <v>0.28999999999999998</v>
      </c>
      <c r="G3775" s="24">
        <v>0</v>
      </c>
      <c r="H3775" s="25">
        <v>4.8228999999999997</v>
      </c>
      <c r="I3775" s="25">
        <v>1.0948</v>
      </c>
      <c r="J3775" s="15">
        <v>47</v>
      </c>
      <c r="K3775" s="15">
        <v>12</v>
      </c>
      <c r="L3775" s="13">
        <v>0.22700000000000001</v>
      </c>
      <c r="M3775" s="7">
        <v>1.4307561799999999</v>
      </c>
      <c r="N3775" s="26">
        <v>0.6</v>
      </c>
      <c r="O3775" s="27"/>
      <c r="P3775" s="8">
        <v>0.58064133669999995</v>
      </c>
      <c r="Q3775" s="24">
        <v>0.28999999999999998</v>
      </c>
      <c r="R3775" t="e">
        <f>IF($Q3775*100&gt;=VLOOKUP($O3775,margin_ranges!$A$5:$C$10,2,FALSE),IF($Q3775*100&lt;=VLOOKUP($O3775,margin_ranges!$A$5:$C$10,3,FALSE)+10,"IN RANGE","ABOVE RANGE"),"BELOW RANGE")</f>
        <v>#N/A</v>
      </c>
      <c r="S3775" t="e">
        <f>MIN(VLOOKUP($O3775,margin_ranges!$A$5:$D$10,4,FALSE),$P3775*100)</f>
        <v>#N/A</v>
      </c>
      <c r="T3775" s="29" t="e">
        <f>(1-$S3775/100)/(1-$F3775)-1</f>
        <v>#N/A</v>
      </c>
      <c r="U3775" s="19" t="str">
        <f>IF(ABS(IFERROR(T3775,0))&gt;0.05,INDEX(margin_ranges!$C$13:$C$16,MATCH($F3775*100,margin_ranges!$B$13:$B$16,1)),"")</f>
        <v/>
      </c>
      <c r="V3775" t="e">
        <f>MIN(VLOOKUP($U3775,margin_ranges!$A$5:$D$10,4,FALSE),$P3775*100)</f>
        <v>#N/A</v>
      </c>
      <c r="Y3775" s="29" t="e">
        <f t="shared" si="58"/>
        <v>#N/A</v>
      </c>
    </row>
    <row r="3776" spans="1:25" x14ac:dyDescent="0.3">
      <c r="A3776" s="8" t="s">
        <v>33</v>
      </c>
      <c r="B3776" s="8" t="s">
        <v>6657</v>
      </c>
      <c r="C3776" s="8" t="s">
        <v>6658</v>
      </c>
      <c r="D3776" s="8" t="s">
        <v>34</v>
      </c>
      <c r="E3776" s="8"/>
      <c r="F3776" s="24">
        <v>0.28999999999999998</v>
      </c>
      <c r="G3776" s="24">
        <v>0</v>
      </c>
      <c r="H3776" s="25">
        <v>4.8228999999999997</v>
      </c>
      <c r="I3776" s="25">
        <v>1.0948</v>
      </c>
      <c r="J3776" s="15">
        <v>47</v>
      </c>
      <c r="K3776" s="15">
        <v>12</v>
      </c>
      <c r="L3776" s="13">
        <v>0.22700000000000001</v>
      </c>
      <c r="M3776" s="7">
        <v>1.4307561799999999</v>
      </c>
      <c r="N3776" s="26">
        <v>0.6</v>
      </c>
      <c r="O3776" s="27"/>
      <c r="P3776" s="8">
        <v>0.58064133669999995</v>
      </c>
      <c r="Q3776" s="24">
        <v>0.28999999999999998</v>
      </c>
      <c r="R3776" t="e">
        <f>IF($Q3776*100&gt;=VLOOKUP($O3776,margin_ranges!$A$5:$C$10,2,FALSE),IF($Q3776*100&lt;=VLOOKUP($O3776,margin_ranges!$A$5:$C$10,3,FALSE)+10,"IN RANGE","ABOVE RANGE"),"BELOW RANGE")</f>
        <v>#N/A</v>
      </c>
      <c r="S3776" t="e">
        <f>MIN(VLOOKUP($O3776,margin_ranges!$A$5:$D$10,4,FALSE),$P3776*100)</f>
        <v>#N/A</v>
      </c>
      <c r="T3776" s="29" t="e">
        <f>(1-$S3776/100)/(1-$F3776)-1</f>
        <v>#N/A</v>
      </c>
      <c r="U3776" s="19" t="str">
        <f>IF(ABS(IFERROR(T3776,0))&gt;0.05,INDEX(margin_ranges!$C$13:$C$16,MATCH($F3776*100,margin_ranges!$B$13:$B$16,1)),"")</f>
        <v/>
      </c>
      <c r="V3776" t="e">
        <f>MIN(VLOOKUP($U3776,margin_ranges!$A$5:$D$10,4,FALSE),$P3776*100)</f>
        <v>#N/A</v>
      </c>
      <c r="Y3776" s="29" t="e">
        <f t="shared" si="58"/>
        <v>#N/A</v>
      </c>
    </row>
    <row r="3777" spans="1:25" x14ac:dyDescent="0.3">
      <c r="A3777" s="8" t="s">
        <v>17</v>
      </c>
      <c r="B3777" s="8" t="s">
        <v>6657</v>
      </c>
      <c r="C3777" s="8" t="s">
        <v>6658</v>
      </c>
      <c r="D3777" s="8" t="s">
        <v>6659</v>
      </c>
      <c r="E3777" s="8" t="s">
        <v>6660</v>
      </c>
      <c r="F3777" s="24">
        <v>0.28999999999999998</v>
      </c>
      <c r="G3777" s="24">
        <v>0</v>
      </c>
      <c r="H3777" s="25">
        <v>4.8228999999999997</v>
      </c>
      <c r="I3777" s="25">
        <v>1.0948</v>
      </c>
      <c r="J3777" s="15">
        <v>47</v>
      </c>
      <c r="K3777" s="15">
        <v>12</v>
      </c>
      <c r="L3777" s="13">
        <v>0.22700000000000001</v>
      </c>
      <c r="M3777" s="7">
        <v>1.4307561799999999</v>
      </c>
      <c r="N3777" s="26">
        <v>0.6</v>
      </c>
      <c r="O3777" s="27" t="s">
        <v>22</v>
      </c>
      <c r="P3777" s="8">
        <v>0.58064133669999995</v>
      </c>
      <c r="Q3777" s="24">
        <v>0.28999999999999998</v>
      </c>
      <c r="R3777" t="str">
        <f>IF($Q3777*100&gt;=VLOOKUP($O3777,margin_ranges!$A$5:$C$10,2,FALSE),IF($Q3777*100&lt;=VLOOKUP($O3777,margin_ranges!$A$5:$C$10,3,FALSE)+10,"IN RANGE","ABOVE RANGE"),"BELOW RANGE")</f>
        <v>IN RANGE</v>
      </c>
      <c r="S3777">
        <f>MIN(VLOOKUP($O3777,margin_ranges!$A$5:$D$10,4,FALSE),$P3777*100)</f>
        <v>29.75</v>
      </c>
      <c r="T3777" s="29">
        <f>(1-$S3777/100)/(1-$F3777)-1</f>
        <v>-1.0563380281690127E-2</v>
      </c>
      <c r="U3777" s="19" t="str">
        <f>IF(ABS(IFERROR(T3777,0))&gt;0.05,INDEX(margin_ranges!$C$13:$C$16,MATCH($F3777*100,margin_ranges!$B$13:$B$16,1)),"")</f>
        <v/>
      </c>
      <c r="V3777" t="e">
        <f>MIN(VLOOKUP($U3777,margin_ranges!$A$5:$D$10,4,FALSE),$P3777*100)</f>
        <v>#N/A</v>
      </c>
      <c r="Y3777" s="29" t="e">
        <f t="shared" si="58"/>
        <v>#N/A</v>
      </c>
    </row>
    <row r="3778" spans="1:25" x14ac:dyDescent="0.3">
      <c r="A3778" s="8" t="s">
        <v>35</v>
      </c>
      <c r="B3778" s="8" t="s">
        <v>6661</v>
      </c>
      <c r="C3778" s="8" t="s">
        <v>34</v>
      </c>
      <c r="D3778" s="8" t="s">
        <v>34</v>
      </c>
      <c r="E3778" s="8"/>
      <c r="F3778" s="24">
        <v>0.29665390668534702</v>
      </c>
      <c r="G3778" s="24">
        <v>0</v>
      </c>
      <c r="H3778" s="25">
        <v>138.45859999999999</v>
      </c>
      <c r="I3778" s="25">
        <v>22.0991</v>
      </c>
      <c r="J3778" s="15">
        <v>298</v>
      </c>
      <c r="K3778" s="15">
        <v>86</v>
      </c>
      <c r="L3778" s="13">
        <v>0.15959999999999999</v>
      </c>
      <c r="M3778" s="7">
        <v>0.44894517</v>
      </c>
      <c r="N3778" s="26">
        <v>0.203518</v>
      </c>
      <c r="O3778" s="27"/>
      <c r="P3778" s="8">
        <v>0.54667515639999997</v>
      </c>
      <c r="Q3778" s="24">
        <v>0.29670000000000002</v>
      </c>
      <c r="R3778" t="e">
        <f>IF($Q3778*100&gt;=VLOOKUP($O3778,margin_ranges!$A$5:$C$10,2,FALSE),IF($Q3778*100&lt;=VLOOKUP($O3778,margin_ranges!$A$5:$C$10,3,FALSE)+10,"IN RANGE","ABOVE RANGE"),"BELOW RANGE")</f>
        <v>#N/A</v>
      </c>
      <c r="S3778" t="e">
        <f>MIN(VLOOKUP($O3778,margin_ranges!$A$5:$D$10,4,FALSE),$P3778*100)</f>
        <v>#N/A</v>
      </c>
      <c r="T3778" s="29" t="e">
        <f>(1-$S3778/100)/(1-$F3778)-1</f>
        <v>#N/A</v>
      </c>
      <c r="U3778" s="19" t="str">
        <f>IF(ABS(IFERROR(T3778,0))&gt;0.05,INDEX(margin_ranges!$C$13:$C$16,MATCH($F3778*100,margin_ranges!$B$13:$B$16,1)),"")</f>
        <v/>
      </c>
      <c r="V3778" t="e">
        <f>MIN(VLOOKUP($U3778,margin_ranges!$A$5:$D$10,4,FALSE),$P3778*100)</f>
        <v>#N/A</v>
      </c>
      <c r="Y3778" s="29" t="e">
        <f t="shared" si="58"/>
        <v>#N/A</v>
      </c>
    </row>
    <row r="3779" spans="1:25" x14ac:dyDescent="0.3">
      <c r="A3779" s="8" t="s">
        <v>33</v>
      </c>
      <c r="B3779" s="8" t="s">
        <v>6661</v>
      </c>
      <c r="C3779" s="8" t="s">
        <v>6662</v>
      </c>
      <c r="D3779" s="8" t="s">
        <v>34</v>
      </c>
      <c r="E3779" s="8"/>
      <c r="F3779" s="24">
        <v>0.29665390668534702</v>
      </c>
      <c r="G3779" s="24">
        <v>0</v>
      </c>
      <c r="H3779" s="25">
        <v>138.45859999999999</v>
      </c>
      <c r="I3779" s="25">
        <v>22.0991</v>
      </c>
      <c r="J3779" s="15">
        <v>298</v>
      </c>
      <c r="K3779" s="15">
        <v>86</v>
      </c>
      <c r="L3779" s="13">
        <v>0.15959999999999999</v>
      </c>
      <c r="M3779" s="7">
        <v>0.44894517</v>
      </c>
      <c r="N3779" s="26">
        <v>0.203518</v>
      </c>
      <c r="O3779" s="27"/>
      <c r="P3779" s="8">
        <v>0.54667515639999997</v>
      </c>
      <c r="Q3779" s="24">
        <v>0.29670000000000002</v>
      </c>
      <c r="R3779" t="e">
        <f>IF($Q3779*100&gt;=VLOOKUP($O3779,margin_ranges!$A$5:$C$10,2,FALSE),IF($Q3779*100&lt;=VLOOKUP($O3779,margin_ranges!$A$5:$C$10,3,FALSE)+10,"IN RANGE","ABOVE RANGE"),"BELOW RANGE")</f>
        <v>#N/A</v>
      </c>
      <c r="S3779" t="e">
        <f>MIN(VLOOKUP($O3779,margin_ranges!$A$5:$D$10,4,FALSE),$P3779*100)</f>
        <v>#N/A</v>
      </c>
      <c r="T3779" s="29" t="e">
        <f>(1-$S3779/100)/(1-$F3779)-1</f>
        <v>#N/A</v>
      </c>
      <c r="U3779" s="19" t="str">
        <f>IF(ABS(IFERROR(T3779,0))&gt;0.05,INDEX(margin_ranges!$C$13:$C$16,MATCH($F3779*100,margin_ranges!$B$13:$B$16,1)),"")</f>
        <v/>
      </c>
      <c r="V3779" t="e">
        <f>MIN(VLOOKUP($U3779,margin_ranges!$A$5:$D$10,4,FALSE),$P3779*100)</f>
        <v>#N/A</v>
      </c>
      <c r="Y3779" s="29" t="e">
        <f t="shared" si="58"/>
        <v>#N/A</v>
      </c>
    </row>
    <row r="3780" spans="1:25" x14ac:dyDescent="0.3">
      <c r="A3780" s="8" t="s">
        <v>17</v>
      </c>
      <c r="B3780" s="8" t="s">
        <v>6661</v>
      </c>
      <c r="C3780" s="8" t="s">
        <v>6662</v>
      </c>
      <c r="D3780" s="8" t="s">
        <v>6669</v>
      </c>
      <c r="E3780" s="8" t="s">
        <v>6670</v>
      </c>
      <c r="F3780" s="24">
        <v>0.3</v>
      </c>
      <c r="G3780" s="24">
        <v>0</v>
      </c>
      <c r="H3780" s="25">
        <v>14.986000000000001</v>
      </c>
      <c r="I3780" s="25">
        <v>1.4000999999999999</v>
      </c>
      <c r="J3780" s="15">
        <v>29</v>
      </c>
      <c r="K3780" s="15">
        <v>9</v>
      </c>
      <c r="L3780" s="13">
        <v>9.3399999999999997E-2</v>
      </c>
      <c r="M3780" s="7">
        <v>0.69912253999999996</v>
      </c>
      <c r="N3780" s="26">
        <v>0.4</v>
      </c>
      <c r="O3780" s="27" t="s">
        <v>92</v>
      </c>
      <c r="P3780" s="8">
        <v>0.42785423449999999</v>
      </c>
      <c r="Q3780" s="24">
        <v>0.3</v>
      </c>
      <c r="R3780" t="str">
        <f>IF($Q3780*100&gt;=VLOOKUP($O3780,margin_ranges!$A$5:$C$10,2,FALSE),IF($Q3780*100&lt;=VLOOKUP($O3780,margin_ranges!$A$5:$C$10,3,FALSE)+10,"IN RANGE","ABOVE RANGE"),"BELOW RANGE")</f>
        <v>IN RANGE</v>
      </c>
      <c r="S3780">
        <f>MIN(VLOOKUP($O3780,margin_ranges!$A$5:$D$10,4,FALSE),$P3780*100)</f>
        <v>29.75</v>
      </c>
      <c r="T3780" s="29">
        <f>(1-$S3780/100)/(1-$F3780)-1</f>
        <v>3.5714285714285587E-3</v>
      </c>
      <c r="U3780" s="19" t="str">
        <f>IF(ABS(IFERROR(T3780,0))&gt;0.05,INDEX(margin_ranges!$C$13:$C$16,MATCH($F3780*100,margin_ranges!$B$13:$B$16,1)),"")</f>
        <v/>
      </c>
      <c r="V3780" t="e">
        <f>MIN(VLOOKUP($U3780,margin_ranges!$A$5:$D$10,4,FALSE),$P3780*100)</f>
        <v>#N/A</v>
      </c>
      <c r="Y3780" s="29" t="e">
        <f t="shared" si="58"/>
        <v>#N/A</v>
      </c>
    </row>
    <row r="3781" spans="1:25" x14ac:dyDescent="0.3">
      <c r="A3781" s="8" t="s">
        <v>17</v>
      </c>
      <c r="B3781" s="8" t="s">
        <v>6661</v>
      </c>
      <c r="C3781" s="8" t="s">
        <v>6662</v>
      </c>
      <c r="D3781" s="8" t="s">
        <v>6671</v>
      </c>
      <c r="E3781" s="8" t="s">
        <v>6672</v>
      </c>
      <c r="F3781" s="24">
        <v>0.3</v>
      </c>
      <c r="G3781" s="24">
        <v>0</v>
      </c>
      <c r="H3781" s="25">
        <v>2.5697000000000001</v>
      </c>
      <c r="I3781" s="25">
        <v>0.86009999999999998</v>
      </c>
      <c r="J3781" s="15">
        <v>7</v>
      </c>
      <c r="K3781" s="15">
        <v>2</v>
      </c>
      <c r="L3781" s="13">
        <v>0.3347</v>
      </c>
      <c r="M3781" s="7">
        <v>0.28520055999999999</v>
      </c>
      <c r="N3781" s="26">
        <v>0.1</v>
      </c>
      <c r="O3781" s="27" t="s">
        <v>92</v>
      </c>
      <c r="P3781" s="8">
        <v>0.64936955829999998</v>
      </c>
      <c r="Q3781" s="24">
        <v>0.3</v>
      </c>
      <c r="R3781" t="str">
        <f>IF($Q3781*100&gt;=VLOOKUP($O3781,margin_ranges!$A$5:$C$10,2,FALSE),IF($Q3781*100&lt;=VLOOKUP($O3781,margin_ranges!$A$5:$C$10,3,FALSE)+10,"IN RANGE","ABOVE RANGE"),"BELOW RANGE")</f>
        <v>IN RANGE</v>
      </c>
      <c r="S3781">
        <f>MIN(VLOOKUP($O3781,margin_ranges!$A$5:$D$10,4,FALSE),$P3781*100)</f>
        <v>29.75</v>
      </c>
      <c r="T3781" s="29">
        <f>(1-$S3781/100)/(1-$F3781)-1</f>
        <v>3.5714285714285587E-3</v>
      </c>
      <c r="U3781" s="19" t="str">
        <f>IF(ABS(IFERROR(T3781,0))&gt;0.05,INDEX(margin_ranges!$C$13:$C$16,MATCH($F3781*100,margin_ranges!$B$13:$B$16,1)),"")</f>
        <v/>
      </c>
      <c r="V3781" t="e">
        <f>MIN(VLOOKUP($U3781,margin_ranges!$A$5:$D$10,4,FALSE),$P3781*100)</f>
        <v>#N/A</v>
      </c>
      <c r="Y3781" s="29" t="e">
        <f t="shared" si="58"/>
        <v>#N/A</v>
      </c>
    </row>
    <row r="3782" spans="1:25" x14ac:dyDescent="0.3">
      <c r="A3782" s="8" t="s">
        <v>17</v>
      </c>
      <c r="B3782" s="8" t="s">
        <v>6661</v>
      </c>
      <c r="C3782" s="8" t="s">
        <v>6662</v>
      </c>
      <c r="D3782" s="8" t="s">
        <v>6675</v>
      </c>
      <c r="E3782" s="8" t="s">
        <v>6676</v>
      </c>
      <c r="F3782" s="24">
        <v>0.3</v>
      </c>
      <c r="G3782" s="24">
        <v>0</v>
      </c>
      <c r="H3782" s="25">
        <v>38.271999999999998</v>
      </c>
      <c r="I3782" s="25">
        <v>8.4465000000000003</v>
      </c>
      <c r="J3782" s="15">
        <v>93</v>
      </c>
      <c r="K3782" s="15">
        <v>28</v>
      </c>
      <c r="L3782" s="13">
        <v>0.22070000000000001</v>
      </c>
      <c r="M3782" s="7">
        <v>0.36702860999999998</v>
      </c>
      <c r="N3782" s="26">
        <v>0.1</v>
      </c>
      <c r="O3782" s="27" t="s">
        <v>92</v>
      </c>
      <c r="P3782" s="8">
        <v>0.72754167479999998</v>
      </c>
      <c r="Q3782" s="24">
        <v>0.3</v>
      </c>
      <c r="R3782" t="str">
        <f>IF($Q3782*100&gt;=VLOOKUP($O3782,margin_ranges!$A$5:$C$10,2,FALSE),IF($Q3782*100&lt;=VLOOKUP($O3782,margin_ranges!$A$5:$C$10,3,FALSE)+10,"IN RANGE","ABOVE RANGE"),"BELOW RANGE")</f>
        <v>IN RANGE</v>
      </c>
      <c r="S3782">
        <f>MIN(VLOOKUP($O3782,margin_ranges!$A$5:$D$10,4,FALSE),$P3782*100)</f>
        <v>29.75</v>
      </c>
      <c r="T3782" s="29">
        <f>(1-$S3782/100)/(1-$F3782)-1</f>
        <v>3.5714285714285587E-3</v>
      </c>
      <c r="U3782" s="19" t="str">
        <f>IF(ABS(IFERROR(T3782,0))&gt;0.05,INDEX(margin_ranges!$C$13:$C$16,MATCH($F3782*100,margin_ranges!$B$13:$B$16,1)),"")</f>
        <v/>
      </c>
      <c r="V3782" t="e">
        <f>MIN(VLOOKUP($U3782,margin_ranges!$A$5:$D$10,4,FALSE),$P3782*100)</f>
        <v>#N/A</v>
      </c>
      <c r="Y3782" s="29" t="e">
        <f t="shared" si="58"/>
        <v>#N/A</v>
      </c>
    </row>
    <row r="3783" spans="1:25" x14ac:dyDescent="0.3">
      <c r="A3783" s="8" t="s">
        <v>17</v>
      </c>
      <c r="B3783" s="8" t="s">
        <v>6661</v>
      </c>
      <c r="C3783" s="8" t="s">
        <v>6662</v>
      </c>
      <c r="D3783" s="8" t="s">
        <v>6665</v>
      </c>
      <c r="E3783" s="8" t="s">
        <v>6666</v>
      </c>
      <c r="F3783" s="24">
        <v>0.29999999999999899</v>
      </c>
      <c r="G3783" s="24">
        <v>0</v>
      </c>
      <c r="H3783" s="25">
        <v>12.521599999999999</v>
      </c>
      <c r="I3783" s="25">
        <v>1.1194</v>
      </c>
      <c r="J3783" s="15">
        <v>23</v>
      </c>
      <c r="K3783" s="15">
        <v>7</v>
      </c>
      <c r="L3783" s="13">
        <v>8.9399999999999993E-2</v>
      </c>
      <c r="M3783" s="7">
        <v>0.69019907999999996</v>
      </c>
      <c r="N3783" s="26">
        <v>0.4</v>
      </c>
      <c r="O3783" s="27" t="s">
        <v>92</v>
      </c>
      <c r="P3783" s="8">
        <v>0.4204570668</v>
      </c>
      <c r="Q3783" s="24">
        <v>0.3</v>
      </c>
      <c r="R3783" t="str">
        <f>IF($Q3783*100&gt;=VLOOKUP($O3783,margin_ranges!$A$5:$C$10,2,FALSE),IF($Q3783*100&lt;=VLOOKUP($O3783,margin_ranges!$A$5:$C$10,3,FALSE)+10,"IN RANGE","ABOVE RANGE"),"BELOW RANGE")</f>
        <v>IN RANGE</v>
      </c>
      <c r="S3783">
        <f>MIN(VLOOKUP($O3783,margin_ranges!$A$5:$D$10,4,FALSE),$P3783*100)</f>
        <v>29.75</v>
      </c>
      <c r="T3783" s="29">
        <f>(1-$S3783/100)/(1-$F3783)-1</f>
        <v>3.5714285714270044E-3</v>
      </c>
      <c r="U3783" s="19" t="str">
        <f>IF(ABS(IFERROR(T3783,0))&gt;0.05,INDEX(margin_ranges!$C$13:$C$16,MATCH($F3783*100,margin_ranges!$B$13:$B$16,1)),"")</f>
        <v/>
      </c>
      <c r="V3783" t="e">
        <f>MIN(VLOOKUP($U3783,margin_ranges!$A$5:$D$10,4,FALSE),$P3783*100)</f>
        <v>#N/A</v>
      </c>
      <c r="Y3783" s="29" t="e">
        <f t="shared" si="58"/>
        <v>#N/A</v>
      </c>
    </row>
    <row r="3784" spans="1:25" x14ac:dyDescent="0.3">
      <c r="A3784" s="8" t="s">
        <v>17</v>
      </c>
      <c r="B3784" s="8" t="s">
        <v>6661</v>
      </c>
      <c r="C3784" s="8" t="s">
        <v>6662</v>
      </c>
      <c r="D3784" s="8" t="s">
        <v>6667</v>
      </c>
      <c r="E3784" s="8" t="s">
        <v>6668</v>
      </c>
      <c r="F3784" s="24">
        <v>0.29999999999999899</v>
      </c>
      <c r="G3784" s="24">
        <v>0</v>
      </c>
      <c r="H3784" s="25">
        <v>11.6271</v>
      </c>
      <c r="I3784" s="25">
        <v>5.4881000000000002</v>
      </c>
      <c r="J3784" s="15">
        <v>59</v>
      </c>
      <c r="K3784" s="15">
        <v>18</v>
      </c>
      <c r="L3784" s="13">
        <v>0.47199999999999998</v>
      </c>
      <c r="M3784" s="7">
        <v>0.35707443</v>
      </c>
      <c r="N3784" s="26">
        <v>0.1</v>
      </c>
      <c r="O3784" s="27" t="s">
        <v>92</v>
      </c>
      <c r="P3784" s="8">
        <v>0.71994634609999997</v>
      </c>
      <c r="Q3784" s="24">
        <v>0.3</v>
      </c>
      <c r="R3784" t="str">
        <f>IF($Q3784*100&gt;=VLOOKUP($O3784,margin_ranges!$A$5:$C$10,2,FALSE),IF($Q3784*100&lt;=VLOOKUP($O3784,margin_ranges!$A$5:$C$10,3,FALSE)+10,"IN RANGE","ABOVE RANGE"),"BELOW RANGE")</f>
        <v>IN RANGE</v>
      </c>
      <c r="S3784">
        <f>MIN(VLOOKUP($O3784,margin_ranges!$A$5:$D$10,4,FALSE),$P3784*100)</f>
        <v>29.75</v>
      </c>
      <c r="T3784" s="29">
        <f>(1-$S3784/100)/(1-$F3784)-1</f>
        <v>3.5714285714270044E-3</v>
      </c>
      <c r="U3784" s="19" t="str">
        <f>IF(ABS(IFERROR(T3784,0))&gt;0.05,INDEX(margin_ranges!$C$13:$C$16,MATCH($F3784*100,margin_ranges!$B$13:$B$16,1)),"")</f>
        <v/>
      </c>
      <c r="V3784" t="e">
        <f>MIN(VLOOKUP($U3784,margin_ranges!$A$5:$D$10,4,FALSE),$P3784*100)</f>
        <v>#N/A</v>
      </c>
      <c r="Y3784" s="29" t="e">
        <f t="shared" si="58"/>
        <v>#N/A</v>
      </c>
    </row>
    <row r="3785" spans="1:25" x14ac:dyDescent="0.3">
      <c r="A3785" s="8" t="s">
        <v>17</v>
      </c>
      <c r="B3785" s="8" t="s">
        <v>6661</v>
      </c>
      <c r="C3785" s="8" t="s">
        <v>6662</v>
      </c>
      <c r="D3785" s="8" t="s">
        <v>6663</v>
      </c>
      <c r="E3785" s="8" t="s">
        <v>6664</v>
      </c>
      <c r="F3785" s="24">
        <v>0.27953653813072599</v>
      </c>
      <c r="G3785" s="24">
        <v>0</v>
      </c>
      <c r="H3785" s="25">
        <v>8.7162000000000006</v>
      </c>
      <c r="I3785" s="25">
        <v>1.5456000000000001</v>
      </c>
      <c r="J3785" s="15">
        <v>39</v>
      </c>
      <c r="K3785" s="15">
        <v>11</v>
      </c>
      <c r="L3785" s="13">
        <v>0.17730000000000001</v>
      </c>
      <c r="M3785" s="7">
        <v>0.83279725999999998</v>
      </c>
      <c r="N3785" s="26">
        <v>0.6</v>
      </c>
      <c r="O3785" s="27" t="s">
        <v>92</v>
      </c>
      <c r="P3785" s="8">
        <v>0.27953653810000001</v>
      </c>
      <c r="Q3785" s="24">
        <v>0.3</v>
      </c>
      <c r="R3785" t="str">
        <f>IF($Q3785*100&gt;=VLOOKUP($O3785,margin_ranges!$A$5:$C$10,2,FALSE),IF($Q3785*100&lt;=VLOOKUP($O3785,margin_ranges!$A$5:$C$10,3,FALSE)+10,"IN RANGE","ABOVE RANGE"),"BELOW RANGE")</f>
        <v>IN RANGE</v>
      </c>
      <c r="S3785">
        <f>MIN(VLOOKUP($O3785,margin_ranges!$A$5:$D$10,4,FALSE),$P3785*100)</f>
        <v>27.953653810000002</v>
      </c>
      <c r="T3785" s="29">
        <f>(1-$S3785/100)/(1-$F3785)-1</f>
        <v>4.2647441134135988E-11</v>
      </c>
      <c r="U3785" s="19" t="str">
        <f>IF(ABS(IFERROR(T3785,0))&gt;0.05,INDEX(margin_ranges!$C$13:$C$16,MATCH($F3785*100,margin_ranges!$B$13:$B$16,1)),"")</f>
        <v/>
      </c>
      <c r="V3785" t="e">
        <f>MIN(VLOOKUP($U3785,margin_ranges!$A$5:$D$10,4,FALSE),$P3785*100)</f>
        <v>#N/A</v>
      </c>
      <c r="Y3785" s="29" t="e">
        <f t="shared" si="58"/>
        <v>#N/A</v>
      </c>
    </row>
    <row r="3786" spans="1:25" x14ac:dyDescent="0.3">
      <c r="A3786" s="8" t="s">
        <v>17</v>
      </c>
      <c r="B3786" s="8" t="s">
        <v>6661</v>
      </c>
      <c r="C3786" s="8" t="s">
        <v>6662</v>
      </c>
      <c r="D3786" s="8" t="s">
        <v>6673</v>
      </c>
      <c r="E3786" s="8" t="s">
        <v>6674</v>
      </c>
      <c r="F3786" s="24">
        <v>0.25</v>
      </c>
      <c r="G3786" s="24">
        <v>0</v>
      </c>
      <c r="H3786" s="25">
        <v>15.4681</v>
      </c>
      <c r="I3786" s="25">
        <v>1.0633999999999999</v>
      </c>
      <c r="J3786" s="15">
        <v>19</v>
      </c>
      <c r="K3786" s="15">
        <v>5</v>
      </c>
      <c r="L3786" s="13">
        <v>6.8699999999999997E-2</v>
      </c>
      <c r="M3786" s="7">
        <v>0.58508194999999996</v>
      </c>
      <c r="N3786" s="26">
        <v>0.4</v>
      </c>
      <c r="O3786" s="27" t="s">
        <v>92</v>
      </c>
      <c r="P3786" s="8">
        <v>0.3163350821</v>
      </c>
      <c r="Q3786" s="24">
        <v>0.25</v>
      </c>
      <c r="R3786" t="str">
        <f>IF($Q3786*100&gt;=VLOOKUP($O3786,margin_ranges!$A$5:$C$10,2,FALSE),IF($Q3786*100&lt;=VLOOKUP($O3786,margin_ranges!$A$5:$C$10,3,FALSE)+10,"IN RANGE","ABOVE RANGE"),"BELOW RANGE")</f>
        <v>IN RANGE</v>
      </c>
      <c r="S3786">
        <f>MIN(VLOOKUP($O3786,margin_ranges!$A$5:$D$10,4,FALSE),$P3786*100)</f>
        <v>29.75</v>
      </c>
      <c r="T3786" s="29">
        <f>(1-$S3786/100)/(1-$F3786)-1</f>
        <v>-6.3333333333333353E-2</v>
      </c>
      <c r="U3786" s="19" t="str">
        <f>IF(ABS(IFERROR(T3786,0))&gt;0.05,INDEX(margin_ranges!$C$13:$C$16,MATCH($F3786*100,margin_ranges!$B$13:$B$16,1)),"")</f>
        <v>Balanced (Type B)</v>
      </c>
      <c r="V3786">
        <f>MIN(VLOOKUP($U3786,margin_ranges!$A$5:$D$10,4,FALSE),$P3786*100)</f>
        <v>29.75</v>
      </c>
      <c r="Y3786" s="29">
        <f t="shared" si="58"/>
        <v>-6.3333333333333353E-2</v>
      </c>
    </row>
    <row r="3787" spans="1:25" x14ac:dyDescent="0.3">
      <c r="A3787" s="8" t="s">
        <v>35</v>
      </c>
      <c r="B3787" s="8" t="s">
        <v>12093</v>
      </c>
      <c r="C3787" s="8" t="s">
        <v>34</v>
      </c>
      <c r="D3787" s="8" t="s">
        <v>34</v>
      </c>
      <c r="E3787" s="8"/>
      <c r="F3787" s="24">
        <v>0.25</v>
      </c>
      <c r="G3787" s="24">
        <v>0.55500503000000001</v>
      </c>
      <c r="H3787" s="25">
        <v>51.153599999999997</v>
      </c>
      <c r="I3787" s="25">
        <v>19.540800000000001</v>
      </c>
      <c r="J3787" s="15">
        <v>255</v>
      </c>
      <c r="K3787" s="15">
        <v>64</v>
      </c>
      <c r="L3787" s="13">
        <v>0.38200000000000001</v>
      </c>
      <c r="M3787" s="7">
        <v>0.43438960999999998</v>
      </c>
      <c r="N3787" s="26">
        <v>0.16101799999999999</v>
      </c>
      <c r="O3787" s="27"/>
      <c r="P3787" s="8">
        <v>0.62932354670000001</v>
      </c>
      <c r="Q3787" s="24">
        <v>0.25</v>
      </c>
      <c r="R3787" t="e">
        <f>IF($Q3787*100&gt;=VLOOKUP($O3787,margin_ranges!$A$5:$C$10,2,FALSE),IF($Q3787*100&lt;=VLOOKUP($O3787,margin_ranges!$A$5:$C$10,3,FALSE)+10,"IN RANGE","ABOVE RANGE"),"BELOW RANGE")</f>
        <v>#N/A</v>
      </c>
      <c r="S3787" t="e">
        <f>MIN(VLOOKUP($O3787,margin_ranges!$A$5:$D$10,4,FALSE),$P3787*100)</f>
        <v>#N/A</v>
      </c>
      <c r="T3787" s="29" t="e">
        <f>(1-$S3787/100)/(1-$F3787)-1</f>
        <v>#N/A</v>
      </c>
      <c r="U3787" s="19" t="str">
        <f>IF(ABS(IFERROR(T3787,0))&gt;0.05,INDEX(margin_ranges!$C$13:$C$16,MATCH($F3787*100,margin_ranges!$B$13:$B$16,1)),"")</f>
        <v/>
      </c>
      <c r="V3787" t="e">
        <f>MIN(VLOOKUP($U3787,margin_ranges!$A$5:$D$10,4,FALSE),$P3787*100)</f>
        <v>#N/A</v>
      </c>
      <c r="Y3787" s="29" t="e">
        <f t="shared" si="58"/>
        <v>#N/A</v>
      </c>
    </row>
    <row r="3788" spans="1:25" x14ac:dyDescent="0.3">
      <c r="A3788" s="8" t="s">
        <v>33</v>
      </c>
      <c r="B3788" s="8" t="s">
        <v>12093</v>
      </c>
      <c r="C3788" s="8" t="s">
        <v>12094</v>
      </c>
      <c r="D3788" s="8" t="s">
        <v>34</v>
      </c>
      <c r="E3788" s="8"/>
      <c r="F3788" s="24">
        <v>0.25</v>
      </c>
      <c r="G3788" s="24">
        <v>0.55500503000000001</v>
      </c>
      <c r="H3788" s="25">
        <v>51.153599999999997</v>
      </c>
      <c r="I3788" s="25">
        <v>19.540800000000001</v>
      </c>
      <c r="J3788" s="15">
        <v>255</v>
      </c>
      <c r="K3788" s="15">
        <v>64</v>
      </c>
      <c r="L3788" s="13">
        <v>0.38200000000000001</v>
      </c>
      <c r="M3788" s="7">
        <v>0.43438960999999998</v>
      </c>
      <c r="N3788" s="26">
        <v>0.16101799999999999</v>
      </c>
      <c r="O3788" s="27"/>
      <c r="P3788" s="8">
        <v>0.62932354670000001</v>
      </c>
      <c r="Q3788" s="24">
        <v>0.25</v>
      </c>
      <c r="R3788" t="e">
        <f>IF($Q3788*100&gt;=VLOOKUP($O3788,margin_ranges!$A$5:$C$10,2,FALSE),IF($Q3788*100&lt;=VLOOKUP($O3788,margin_ranges!$A$5:$C$10,3,FALSE)+10,"IN RANGE","ABOVE RANGE"),"BELOW RANGE")</f>
        <v>#N/A</v>
      </c>
      <c r="S3788" t="e">
        <f>MIN(VLOOKUP($O3788,margin_ranges!$A$5:$D$10,4,FALSE),$P3788*100)</f>
        <v>#N/A</v>
      </c>
      <c r="T3788" s="29" t="e">
        <f>(1-$S3788/100)/(1-$F3788)-1</f>
        <v>#N/A</v>
      </c>
      <c r="U3788" s="19" t="str">
        <f>IF(ABS(IFERROR(T3788,0))&gt;0.05,INDEX(margin_ranges!$C$13:$C$16,MATCH($F3788*100,margin_ranges!$B$13:$B$16,1)),"")</f>
        <v/>
      </c>
      <c r="V3788" t="e">
        <f>MIN(VLOOKUP($U3788,margin_ranges!$A$5:$D$10,4,FALSE),$P3788*100)</f>
        <v>#N/A</v>
      </c>
      <c r="Y3788" s="29" t="e">
        <f t="shared" si="58"/>
        <v>#N/A</v>
      </c>
    </row>
    <row r="3789" spans="1:25" x14ac:dyDescent="0.3">
      <c r="A3789" s="8" t="s">
        <v>17</v>
      </c>
      <c r="B3789" s="8" t="s">
        <v>12093</v>
      </c>
      <c r="C3789" s="8" t="s">
        <v>12094</v>
      </c>
      <c r="D3789" s="8" t="s">
        <v>12095</v>
      </c>
      <c r="E3789" s="8" t="s">
        <v>12096</v>
      </c>
      <c r="F3789" s="24">
        <v>0.25</v>
      </c>
      <c r="G3789" s="24">
        <v>0</v>
      </c>
      <c r="H3789" s="25">
        <v>30.147099999999998</v>
      </c>
      <c r="I3789" s="25">
        <v>11.9741</v>
      </c>
      <c r="J3789" s="15">
        <v>113</v>
      </c>
      <c r="K3789" s="15">
        <v>28</v>
      </c>
      <c r="L3789" s="13">
        <v>0.3972</v>
      </c>
      <c r="M3789" s="7">
        <v>0.31545303000000002</v>
      </c>
      <c r="N3789" s="26">
        <v>0.01</v>
      </c>
      <c r="O3789" s="27" t="s">
        <v>22</v>
      </c>
      <c r="P3789" s="8">
        <v>0.96829955980000004</v>
      </c>
      <c r="Q3789" s="24">
        <v>0.25</v>
      </c>
      <c r="R3789" t="str">
        <f>IF($Q3789*100&gt;=VLOOKUP($O3789,margin_ranges!$A$5:$C$10,2,FALSE),IF($Q3789*100&lt;=VLOOKUP($O3789,margin_ranges!$A$5:$C$10,3,FALSE)+10,"IN RANGE","ABOVE RANGE"),"BELOW RANGE")</f>
        <v>IN RANGE</v>
      </c>
      <c r="S3789">
        <f>MIN(VLOOKUP($O3789,margin_ranges!$A$5:$D$10,4,FALSE),$P3789*100)</f>
        <v>29.75</v>
      </c>
      <c r="T3789" s="29">
        <f>(1-$S3789/100)/(1-$F3789)-1</f>
        <v>-6.3333333333333353E-2</v>
      </c>
      <c r="U3789" s="19" t="str">
        <f>IF(ABS(IFERROR(T3789,0))&gt;0.05,INDEX(margin_ranges!$C$13:$C$16,MATCH($F3789*100,margin_ranges!$B$13:$B$16,1)),"")</f>
        <v>Balanced (Type B)</v>
      </c>
      <c r="V3789">
        <f>MIN(VLOOKUP($U3789,margin_ranges!$A$5:$D$10,4,FALSE),$P3789*100)</f>
        <v>29.75</v>
      </c>
      <c r="Y3789" s="29">
        <f t="shared" si="58"/>
        <v>-6.3333333333333353E-2</v>
      </c>
    </row>
    <row r="3790" spans="1:25" x14ac:dyDescent="0.3">
      <c r="A3790" s="8" t="s">
        <v>17</v>
      </c>
      <c r="B3790" s="8" t="s">
        <v>12093</v>
      </c>
      <c r="C3790" s="8" t="s">
        <v>12094</v>
      </c>
      <c r="D3790" s="8" t="s">
        <v>12097</v>
      </c>
      <c r="E3790" s="8" t="s">
        <v>12098</v>
      </c>
      <c r="F3790" s="24">
        <v>0.25</v>
      </c>
      <c r="G3790" s="24">
        <v>1</v>
      </c>
      <c r="H3790" s="25">
        <v>21.005199999999999</v>
      </c>
      <c r="I3790" s="25">
        <v>7.5667</v>
      </c>
      <c r="J3790" s="15">
        <v>141</v>
      </c>
      <c r="K3790" s="15">
        <v>35</v>
      </c>
      <c r="L3790" s="13">
        <v>0.36020000000000002</v>
      </c>
      <c r="M3790" s="7">
        <v>0.62260274999999998</v>
      </c>
      <c r="N3790" s="26">
        <v>0.4</v>
      </c>
      <c r="O3790" s="27" t="s">
        <v>22</v>
      </c>
      <c r="P3790" s="8">
        <v>0.3575357669</v>
      </c>
      <c r="Q3790" s="24">
        <v>0.25</v>
      </c>
      <c r="R3790" t="str">
        <f>IF($Q3790*100&gt;=VLOOKUP($O3790,margin_ranges!$A$5:$C$10,2,FALSE),IF($Q3790*100&lt;=VLOOKUP($O3790,margin_ranges!$A$5:$C$10,3,FALSE)+10,"IN RANGE","ABOVE RANGE"),"BELOW RANGE")</f>
        <v>IN RANGE</v>
      </c>
      <c r="S3790">
        <f>MIN(VLOOKUP($O3790,margin_ranges!$A$5:$D$10,4,FALSE),$P3790*100)</f>
        <v>29.75</v>
      </c>
      <c r="T3790" s="29">
        <f>(1-$S3790/100)/(1-$F3790)-1</f>
        <v>-6.3333333333333353E-2</v>
      </c>
      <c r="U3790" s="19" t="str">
        <f>IF(ABS(IFERROR(T3790,0))&gt;0.05,INDEX(margin_ranges!$C$13:$C$16,MATCH($F3790*100,margin_ranges!$B$13:$B$16,1)),"")</f>
        <v>Balanced (Type B)</v>
      </c>
      <c r="V3790">
        <f>MIN(VLOOKUP($U3790,margin_ranges!$A$5:$D$10,4,FALSE),$P3790*100)</f>
        <v>29.75</v>
      </c>
      <c r="Y3790" s="29">
        <f t="shared" ref="Y3790:Y3853" si="59">(1-$V3790/100)/(1-$F3790)-1</f>
        <v>-6.3333333333333353E-2</v>
      </c>
    </row>
    <row r="3791" spans="1:25" x14ac:dyDescent="0.3">
      <c r="A3791" s="8" t="s">
        <v>35</v>
      </c>
      <c r="B3791" s="8" t="s">
        <v>6677</v>
      </c>
      <c r="C3791" s="8" t="s">
        <v>34</v>
      </c>
      <c r="D3791" s="8" t="s">
        <v>34</v>
      </c>
      <c r="E3791" s="8"/>
      <c r="F3791" s="24">
        <v>0.321101421359482</v>
      </c>
      <c r="G3791" s="24">
        <v>0.69797244000000003</v>
      </c>
      <c r="H3791" s="25">
        <v>3016.2154</v>
      </c>
      <c r="I3791" s="25">
        <v>427.35399999999998</v>
      </c>
      <c r="J3791" s="15">
        <v>1641</v>
      </c>
      <c r="K3791" s="15">
        <v>498</v>
      </c>
      <c r="L3791" s="13">
        <v>0.14169999999999999</v>
      </c>
      <c r="M3791" s="7">
        <v>0.12797258</v>
      </c>
      <c r="N3791" s="26">
        <v>5.6037999999999998E-2</v>
      </c>
      <c r="O3791" s="27"/>
      <c r="P3791" s="8">
        <v>0.56210931180000001</v>
      </c>
      <c r="Q3791" s="24">
        <v>0.3211</v>
      </c>
      <c r="R3791" t="e">
        <f>IF($Q3791*100&gt;=VLOOKUP($O3791,margin_ranges!$A$5:$C$10,2,FALSE),IF($Q3791*100&lt;=VLOOKUP($O3791,margin_ranges!$A$5:$C$10,3,FALSE)+10,"IN RANGE","ABOVE RANGE"),"BELOW RANGE")</f>
        <v>#N/A</v>
      </c>
      <c r="S3791" t="e">
        <f>MIN(VLOOKUP($O3791,margin_ranges!$A$5:$D$10,4,FALSE),$P3791*100)</f>
        <v>#N/A</v>
      </c>
      <c r="T3791" s="29" t="e">
        <f>(1-$S3791/100)/(1-$F3791)-1</f>
        <v>#N/A</v>
      </c>
      <c r="U3791" s="19" t="str">
        <f>IF(ABS(IFERROR(T3791,0))&gt;0.05,INDEX(margin_ranges!$C$13:$C$16,MATCH($F3791*100,margin_ranges!$B$13:$B$16,1)),"")</f>
        <v/>
      </c>
      <c r="V3791" t="e">
        <f>MIN(VLOOKUP($U3791,margin_ranges!$A$5:$D$10,4,FALSE),$P3791*100)</f>
        <v>#N/A</v>
      </c>
      <c r="Y3791" s="29" t="e">
        <f t="shared" si="59"/>
        <v>#N/A</v>
      </c>
    </row>
    <row r="3792" spans="1:25" x14ac:dyDescent="0.3">
      <c r="A3792" s="8" t="s">
        <v>33</v>
      </c>
      <c r="B3792" s="8" t="s">
        <v>6677</v>
      </c>
      <c r="C3792" s="8" t="s">
        <v>6678</v>
      </c>
      <c r="D3792" s="8" t="s">
        <v>34</v>
      </c>
      <c r="E3792" s="8"/>
      <c r="F3792" s="24">
        <v>0.321101421359482</v>
      </c>
      <c r="G3792" s="24">
        <v>0.69797244000000003</v>
      </c>
      <c r="H3792" s="25">
        <v>3016.2154</v>
      </c>
      <c r="I3792" s="25">
        <v>427.35399999999998</v>
      </c>
      <c r="J3792" s="15">
        <v>1641</v>
      </c>
      <c r="K3792" s="15">
        <v>498</v>
      </c>
      <c r="L3792" s="13">
        <v>0.14169999999999999</v>
      </c>
      <c r="M3792" s="7">
        <v>0.12797258</v>
      </c>
      <c r="N3792" s="26">
        <v>5.6037999999999998E-2</v>
      </c>
      <c r="O3792" s="27"/>
      <c r="P3792" s="8">
        <v>0.56210931180000001</v>
      </c>
      <c r="Q3792" s="24">
        <v>0.3211</v>
      </c>
      <c r="R3792" t="e">
        <f>IF($Q3792*100&gt;=VLOOKUP($O3792,margin_ranges!$A$5:$C$10,2,FALSE),IF($Q3792*100&lt;=VLOOKUP($O3792,margin_ranges!$A$5:$C$10,3,FALSE)+10,"IN RANGE","ABOVE RANGE"),"BELOW RANGE")</f>
        <v>#N/A</v>
      </c>
      <c r="S3792" t="e">
        <f>MIN(VLOOKUP($O3792,margin_ranges!$A$5:$D$10,4,FALSE),$P3792*100)</f>
        <v>#N/A</v>
      </c>
      <c r="T3792" s="29" t="e">
        <f>(1-$S3792/100)/(1-$F3792)-1</f>
        <v>#N/A</v>
      </c>
      <c r="U3792" s="19" t="str">
        <f>IF(ABS(IFERROR(T3792,0))&gt;0.05,INDEX(margin_ranges!$C$13:$C$16,MATCH($F3792*100,margin_ranges!$B$13:$B$16,1)),"")</f>
        <v/>
      </c>
      <c r="V3792" t="e">
        <f>MIN(VLOOKUP($U3792,margin_ranges!$A$5:$D$10,4,FALSE),$P3792*100)</f>
        <v>#N/A</v>
      </c>
      <c r="Y3792" s="29" t="e">
        <f t="shared" si="59"/>
        <v>#N/A</v>
      </c>
    </row>
    <row r="3793" spans="1:25" x14ac:dyDescent="0.3">
      <c r="A3793" s="8" t="s">
        <v>17</v>
      </c>
      <c r="B3793" s="8" t="s">
        <v>6677</v>
      </c>
      <c r="C3793" s="8" t="s">
        <v>6678</v>
      </c>
      <c r="D3793" s="8" t="s">
        <v>6679</v>
      </c>
      <c r="E3793" s="8" t="s">
        <v>6680</v>
      </c>
      <c r="F3793" s="24">
        <v>0.35</v>
      </c>
      <c r="G3793" s="24">
        <v>1</v>
      </c>
      <c r="H3793" s="25">
        <v>101.1016</v>
      </c>
      <c r="I3793" s="25">
        <v>22.9116</v>
      </c>
      <c r="J3793" s="15">
        <v>61</v>
      </c>
      <c r="K3793" s="15">
        <v>21</v>
      </c>
      <c r="L3793" s="13">
        <v>0.2266</v>
      </c>
      <c r="M3793" s="7">
        <v>8.8297589999999995E-2</v>
      </c>
      <c r="N3793" s="26">
        <v>0.01</v>
      </c>
      <c r="O3793" s="27" t="s">
        <v>92</v>
      </c>
      <c r="P3793" s="8">
        <v>0.88674662640000002</v>
      </c>
      <c r="Q3793" s="24">
        <v>0.35</v>
      </c>
      <c r="R3793" t="str">
        <f>IF($Q3793*100&gt;=VLOOKUP($O3793,margin_ranges!$A$5:$C$10,2,FALSE),IF($Q3793*100&lt;=VLOOKUP($O3793,margin_ranges!$A$5:$C$10,3,FALSE)+10,"IN RANGE","ABOVE RANGE"),"BELOW RANGE")</f>
        <v>IN RANGE</v>
      </c>
      <c r="S3793">
        <f>MIN(VLOOKUP($O3793,margin_ranges!$A$5:$D$10,4,FALSE),$P3793*100)</f>
        <v>29.75</v>
      </c>
      <c r="T3793" s="29">
        <f>(1-$S3793/100)/(1-$F3793)-1</f>
        <v>8.0769230769230704E-2</v>
      </c>
      <c r="U3793" s="19" t="str">
        <f>IF(ABS(IFERROR(T3793,0))&gt;0.05,INDEX(margin_ranges!$C$13:$C$16,MATCH($F3793*100,margin_ranges!$B$13:$B$16,1)),"")</f>
        <v>Margin Over Fill (Type C)</v>
      </c>
      <c r="V3793">
        <f>MIN(VLOOKUP($U3793,margin_ranges!$A$5:$D$10,4,FALSE),$P3793*100)</f>
        <v>43</v>
      </c>
      <c r="Y3793" s="29">
        <f t="shared" si="59"/>
        <v>-0.12307692307692297</v>
      </c>
    </row>
    <row r="3794" spans="1:25" x14ac:dyDescent="0.3">
      <c r="A3794" s="8" t="s">
        <v>17</v>
      </c>
      <c r="B3794" s="8" t="s">
        <v>6677</v>
      </c>
      <c r="C3794" s="8" t="s">
        <v>6678</v>
      </c>
      <c r="D3794" s="8" t="s">
        <v>6687</v>
      </c>
      <c r="E3794" s="8" t="s">
        <v>6688</v>
      </c>
      <c r="F3794" s="24">
        <v>0.35</v>
      </c>
      <c r="G3794" s="24">
        <v>1</v>
      </c>
      <c r="H3794" s="25">
        <v>101.1463</v>
      </c>
      <c r="I3794" s="25">
        <v>24.0928</v>
      </c>
      <c r="J3794" s="15">
        <v>22</v>
      </c>
      <c r="K3794" s="15">
        <v>8</v>
      </c>
      <c r="L3794" s="13">
        <v>0.2382</v>
      </c>
      <c r="M3794" s="7">
        <v>3.1077469999999999E-2</v>
      </c>
      <c r="N3794" s="26">
        <v>0.01</v>
      </c>
      <c r="O3794" s="27" t="s">
        <v>92</v>
      </c>
      <c r="P3794" s="8">
        <v>0.67822349839999996</v>
      </c>
      <c r="Q3794" s="24">
        <v>0.35</v>
      </c>
      <c r="R3794" t="str">
        <f>IF($Q3794*100&gt;=VLOOKUP($O3794,margin_ranges!$A$5:$C$10,2,FALSE),IF($Q3794*100&lt;=VLOOKUP($O3794,margin_ranges!$A$5:$C$10,3,FALSE)+10,"IN RANGE","ABOVE RANGE"),"BELOW RANGE")</f>
        <v>IN RANGE</v>
      </c>
      <c r="S3794">
        <f>MIN(VLOOKUP($O3794,margin_ranges!$A$5:$D$10,4,FALSE),$P3794*100)</f>
        <v>29.75</v>
      </c>
      <c r="T3794" s="29">
        <f>(1-$S3794/100)/(1-$F3794)-1</f>
        <v>8.0769230769230704E-2</v>
      </c>
      <c r="U3794" s="19" t="str">
        <f>IF(ABS(IFERROR(T3794,0))&gt;0.05,INDEX(margin_ranges!$C$13:$C$16,MATCH($F3794*100,margin_ranges!$B$13:$B$16,1)),"")</f>
        <v>Margin Over Fill (Type C)</v>
      </c>
      <c r="V3794">
        <f>MIN(VLOOKUP($U3794,margin_ranges!$A$5:$D$10,4,FALSE),$P3794*100)</f>
        <v>43</v>
      </c>
      <c r="Y3794" s="29">
        <f t="shared" si="59"/>
        <v>-0.12307692307692297</v>
      </c>
    </row>
    <row r="3795" spans="1:25" x14ac:dyDescent="0.3">
      <c r="A3795" s="8" t="s">
        <v>17</v>
      </c>
      <c r="B3795" s="8" t="s">
        <v>6677</v>
      </c>
      <c r="C3795" s="8" t="s">
        <v>6678</v>
      </c>
      <c r="D3795" s="8" t="s">
        <v>6691</v>
      </c>
      <c r="E3795" s="8" t="s">
        <v>6692</v>
      </c>
      <c r="F3795" s="24">
        <v>0.35</v>
      </c>
      <c r="G3795" s="24">
        <v>1</v>
      </c>
      <c r="H3795" s="25">
        <v>101.36320000000001</v>
      </c>
      <c r="I3795" s="25">
        <v>23.320900000000002</v>
      </c>
      <c r="J3795" s="15">
        <v>22</v>
      </c>
      <c r="K3795" s="15">
        <v>8</v>
      </c>
      <c r="L3795" s="13">
        <v>0.2301</v>
      </c>
      <c r="M3795" s="7">
        <v>3.1877040000000002E-2</v>
      </c>
      <c r="N3795" s="26">
        <v>0.01</v>
      </c>
      <c r="O3795" s="27" t="s">
        <v>92</v>
      </c>
      <c r="P3795" s="8">
        <v>0.68629463079999997</v>
      </c>
      <c r="Q3795" s="24">
        <v>0.35</v>
      </c>
      <c r="R3795" t="str">
        <f>IF($Q3795*100&gt;=VLOOKUP($O3795,margin_ranges!$A$5:$C$10,2,FALSE),IF($Q3795*100&lt;=VLOOKUP($O3795,margin_ranges!$A$5:$C$10,3,FALSE)+10,"IN RANGE","ABOVE RANGE"),"BELOW RANGE")</f>
        <v>IN RANGE</v>
      </c>
      <c r="S3795">
        <f>MIN(VLOOKUP($O3795,margin_ranges!$A$5:$D$10,4,FALSE),$P3795*100)</f>
        <v>29.75</v>
      </c>
      <c r="T3795" s="29">
        <f>(1-$S3795/100)/(1-$F3795)-1</f>
        <v>8.0769230769230704E-2</v>
      </c>
      <c r="U3795" s="19" t="str">
        <f>IF(ABS(IFERROR(T3795,0))&gt;0.05,INDEX(margin_ranges!$C$13:$C$16,MATCH($F3795*100,margin_ranges!$B$13:$B$16,1)),"")</f>
        <v>Margin Over Fill (Type C)</v>
      </c>
      <c r="V3795">
        <f>MIN(VLOOKUP($U3795,margin_ranges!$A$5:$D$10,4,FALSE),$P3795*100)</f>
        <v>43</v>
      </c>
      <c r="Y3795" s="29">
        <f t="shared" si="59"/>
        <v>-0.12307692307692297</v>
      </c>
    </row>
    <row r="3796" spans="1:25" x14ac:dyDescent="0.3">
      <c r="A3796" s="8" t="s">
        <v>17</v>
      </c>
      <c r="B3796" s="8" t="s">
        <v>6677</v>
      </c>
      <c r="C3796" s="8" t="s">
        <v>6678</v>
      </c>
      <c r="D3796" s="8" t="s">
        <v>6699</v>
      </c>
      <c r="E3796" s="8" t="s">
        <v>6700</v>
      </c>
      <c r="F3796" s="24">
        <v>0.35</v>
      </c>
      <c r="G3796" s="24">
        <v>1</v>
      </c>
      <c r="H3796" s="25">
        <v>31.306899999999999</v>
      </c>
      <c r="I3796" s="25">
        <v>2.089</v>
      </c>
      <c r="J3796" s="15">
        <v>35</v>
      </c>
      <c r="K3796" s="15">
        <v>12</v>
      </c>
      <c r="L3796" s="13">
        <v>6.6699999999999995E-2</v>
      </c>
      <c r="M3796" s="7">
        <v>0.55118648999999997</v>
      </c>
      <c r="N3796" s="26">
        <v>0.25</v>
      </c>
      <c r="O3796" s="27" t="s">
        <v>92</v>
      </c>
      <c r="P3796" s="8">
        <v>0.54643300250000004</v>
      </c>
      <c r="Q3796" s="24">
        <v>0.35</v>
      </c>
      <c r="R3796" t="str">
        <f>IF($Q3796*100&gt;=VLOOKUP($O3796,margin_ranges!$A$5:$C$10,2,FALSE),IF($Q3796*100&lt;=VLOOKUP($O3796,margin_ranges!$A$5:$C$10,3,FALSE)+10,"IN RANGE","ABOVE RANGE"),"BELOW RANGE")</f>
        <v>IN RANGE</v>
      </c>
      <c r="S3796">
        <f>MIN(VLOOKUP($O3796,margin_ranges!$A$5:$D$10,4,FALSE),$P3796*100)</f>
        <v>29.75</v>
      </c>
      <c r="T3796" s="29">
        <f>(1-$S3796/100)/(1-$F3796)-1</f>
        <v>8.0769230769230704E-2</v>
      </c>
      <c r="U3796" s="19" t="str">
        <f>IF(ABS(IFERROR(T3796,0))&gt;0.05,INDEX(margin_ranges!$C$13:$C$16,MATCH($F3796*100,margin_ranges!$B$13:$B$16,1)),"")</f>
        <v>Margin Over Fill (Type C)</v>
      </c>
      <c r="V3796">
        <f>MIN(VLOOKUP($U3796,margin_ranges!$A$5:$D$10,4,FALSE),$P3796*100)</f>
        <v>43</v>
      </c>
      <c r="Y3796" s="29">
        <f t="shared" si="59"/>
        <v>-0.12307692307692297</v>
      </c>
    </row>
    <row r="3797" spans="1:25" x14ac:dyDescent="0.3">
      <c r="A3797" s="8" t="s">
        <v>17</v>
      </c>
      <c r="B3797" s="8" t="s">
        <v>6677</v>
      </c>
      <c r="C3797" s="8" t="s">
        <v>6678</v>
      </c>
      <c r="D3797" s="8" t="s">
        <v>6705</v>
      </c>
      <c r="E3797" s="8" t="s">
        <v>6706</v>
      </c>
      <c r="F3797" s="24">
        <v>0.35</v>
      </c>
      <c r="G3797" s="24">
        <v>1</v>
      </c>
      <c r="H3797" s="25">
        <v>68.101500000000001</v>
      </c>
      <c r="I3797" s="25">
        <v>14.3804</v>
      </c>
      <c r="J3797" s="15">
        <v>16</v>
      </c>
      <c r="K3797" s="15">
        <v>6</v>
      </c>
      <c r="L3797" s="13">
        <v>0.2112</v>
      </c>
      <c r="M3797" s="7">
        <v>3.8100580000000002E-2</v>
      </c>
      <c r="N3797" s="26">
        <v>0.01</v>
      </c>
      <c r="O3797" s="27" t="s">
        <v>92</v>
      </c>
      <c r="P3797" s="8">
        <v>0.73753682890000005</v>
      </c>
      <c r="Q3797" s="24">
        <v>0.35</v>
      </c>
      <c r="R3797" t="str">
        <f>IF($Q3797*100&gt;=VLOOKUP($O3797,margin_ranges!$A$5:$C$10,2,FALSE),IF($Q3797*100&lt;=VLOOKUP($O3797,margin_ranges!$A$5:$C$10,3,FALSE)+10,"IN RANGE","ABOVE RANGE"),"BELOW RANGE")</f>
        <v>IN RANGE</v>
      </c>
      <c r="S3797">
        <f>MIN(VLOOKUP($O3797,margin_ranges!$A$5:$D$10,4,FALSE),$P3797*100)</f>
        <v>29.75</v>
      </c>
      <c r="T3797" s="29">
        <f>(1-$S3797/100)/(1-$F3797)-1</f>
        <v>8.0769230769230704E-2</v>
      </c>
      <c r="U3797" s="19" t="str">
        <f>IF(ABS(IFERROR(T3797,0))&gt;0.05,INDEX(margin_ranges!$C$13:$C$16,MATCH($F3797*100,margin_ranges!$B$13:$B$16,1)),"")</f>
        <v>Margin Over Fill (Type C)</v>
      </c>
      <c r="V3797">
        <f>MIN(VLOOKUP($U3797,margin_ranges!$A$5:$D$10,4,FALSE),$P3797*100)</f>
        <v>43</v>
      </c>
      <c r="Y3797" s="29">
        <f t="shared" si="59"/>
        <v>-0.12307692307692297</v>
      </c>
    </row>
    <row r="3798" spans="1:25" x14ac:dyDescent="0.3">
      <c r="A3798" s="8" t="s">
        <v>17</v>
      </c>
      <c r="B3798" s="8" t="s">
        <v>6677</v>
      </c>
      <c r="C3798" s="8" t="s">
        <v>6678</v>
      </c>
      <c r="D3798" s="8" t="s">
        <v>6713</v>
      </c>
      <c r="E3798" s="8" t="s">
        <v>6714</v>
      </c>
      <c r="F3798" s="24">
        <v>0.35</v>
      </c>
      <c r="G3798" s="24">
        <v>0</v>
      </c>
      <c r="H3798" s="25">
        <v>20.312799999999999</v>
      </c>
      <c r="I3798" s="25">
        <v>4.2835000000000001</v>
      </c>
      <c r="J3798" s="15">
        <v>13</v>
      </c>
      <c r="K3798" s="15">
        <v>4</v>
      </c>
      <c r="L3798" s="13">
        <v>0.2109</v>
      </c>
      <c r="M3798" s="7">
        <v>9.9051180000000003E-2</v>
      </c>
      <c r="N3798" s="26">
        <v>0.01</v>
      </c>
      <c r="O3798" s="27" t="s">
        <v>92</v>
      </c>
      <c r="P3798" s="8">
        <v>0.89904208750000003</v>
      </c>
      <c r="Q3798" s="24">
        <v>0.35</v>
      </c>
      <c r="R3798" t="str">
        <f>IF($Q3798*100&gt;=VLOOKUP($O3798,margin_ranges!$A$5:$C$10,2,FALSE),IF($Q3798*100&lt;=VLOOKUP($O3798,margin_ranges!$A$5:$C$10,3,FALSE)+10,"IN RANGE","ABOVE RANGE"),"BELOW RANGE")</f>
        <v>IN RANGE</v>
      </c>
      <c r="S3798">
        <f>MIN(VLOOKUP($O3798,margin_ranges!$A$5:$D$10,4,FALSE),$P3798*100)</f>
        <v>29.75</v>
      </c>
      <c r="T3798" s="29">
        <f>(1-$S3798/100)/(1-$F3798)-1</f>
        <v>8.0769230769230704E-2</v>
      </c>
      <c r="U3798" s="19" t="str">
        <f>IF(ABS(IFERROR(T3798,0))&gt;0.05,INDEX(margin_ranges!$C$13:$C$16,MATCH($F3798*100,margin_ranges!$B$13:$B$16,1)),"")</f>
        <v>Margin Over Fill (Type C)</v>
      </c>
      <c r="V3798">
        <f>MIN(VLOOKUP($U3798,margin_ranges!$A$5:$D$10,4,FALSE),$P3798*100)</f>
        <v>43</v>
      </c>
      <c r="Y3798" s="29">
        <f t="shared" si="59"/>
        <v>-0.12307692307692297</v>
      </c>
    </row>
    <row r="3799" spans="1:25" x14ac:dyDescent="0.3">
      <c r="A3799" s="8" t="s">
        <v>17</v>
      </c>
      <c r="B3799" s="8" t="s">
        <v>6677</v>
      </c>
      <c r="C3799" s="8" t="s">
        <v>6678</v>
      </c>
      <c r="D3799" s="8" t="s">
        <v>6715</v>
      </c>
      <c r="E3799" s="8" t="s">
        <v>6716</v>
      </c>
      <c r="F3799" s="24">
        <v>0.35</v>
      </c>
      <c r="G3799" s="24">
        <v>1</v>
      </c>
      <c r="H3799" s="25">
        <v>101.6519</v>
      </c>
      <c r="I3799" s="25">
        <v>23.060300000000002</v>
      </c>
      <c r="J3799" s="15">
        <v>21</v>
      </c>
      <c r="K3799" s="15">
        <v>7</v>
      </c>
      <c r="L3799" s="13">
        <v>0.22689999999999999</v>
      </c>
      <c r="M3799" s="7">
        <v>3.0236889999999999E-2</v>
      </c>
      <c r="N3799" s="26">
        <v>0.01</v>
      </c>
      <c r="O3799" s="27" t="s">
        <v>92</v>
      </c>
      <c r="P3799" s="8">
        <v>0.66927820689999995</v>
      </c>
      <c r="Q3799" s="24">
        <v>0.35</v>
      </c>
      <c r="R3799" t="str">
        <f>IF($Q3799*100&gt;=VLOOKUP($O3799,margin_ranges!$A$5:$C$10,2,FALSE),IF($Q3799*100&lt;=VLOOKUP($O3799,margin_ranges!$A$5:$C$10,3,FALSE)+10,"IN RANGE","ABOVE RANGE"),"BELOW RANGE")</f>
        <v>IN RANGE</v>
      </c>
      <c r="S3799">
        <f>MIN(VLOOKUP($O3799,margin_ranges!$A$5:$D$10,4,FALSE),$P3799*100)</f>
        <v>29.75</v>
      </c>
      <c r="T3799" s="29">
        <f>(1-$S3799/100)/(1-$F3799)-1</f>
        <v>8.0769230769230704E-2</v>
      </c>
      <c r="U3799" s="19" t="str">
        <f>IF(ABS(IFERROR(T3799,0))&gt;0.05,INDEX(margin_ranges!$C$13:$C$16,MATCH($F3799*100,margin_ranges!$B$13:$B$16,1)),"")</f>
        <v>Margin Over Fill (Type C)</v>
      </c>
      <c r="V3799">
        <f>MIN(VLOOKUP($U3799,margin_ranges!$A$5:$D$10,4,FALSE),$P3799*100)</f>
        <v>43</v>
      </c>
      <c r="Y3799" s="29">
        <f t="shared" si="59"/>
        <v>-0.12307692307692297</v>
      </c>
    </row>
    <row r="3800" spans="1:25" x14ac:dyDescent="0.3">
      <c r="A3800" s="8" t="s">
        <v>17</v>
      </c>
      <c r="B3800" s="8" t="s">
        <v>6677</v>
      </c>
      <c r="C3800" s="8" t="s">
        <v>6678</v>
      </c>
      <c r="D3800" s="8" t="s">
        <v>6723</v>
      </c>
      <c r="E3800" s="8" t="s">
        <v>6724</v>
      </c>
      <c r="F3800" s="24">
        <v>0.35</v>
      </c>
      <c r="G3800" s="24">
        <v>1</v>
      </c>
      <c r="H3800" s="25">
        <v>31.317599999999999</v>
      </c>
      <c r="I3800" s="25">
        <v>7.8041</v>
      </c>
      <c r="J3800" s="15">
        <v>17</v>
      </c>
      <c r="K3800" s="15">
        <v>6</v>
      </c>
      <c r="L3800" s="13">
        <v>0.2492</v>
      </c>
      <c r="M3800" s="7">
        <v>7.2672689999999998E-2</v>
      </c>
      <c r="N3800" s="26">
        <v>0.01</v>
      </c>
      <c r="O3800" s="27" t="s">
        <v>92</v>
      </c>
      <c r="P3800" s="8">
        <v>0.86239672540000001</v>
      </c>
      <c r="Q3800" s="24">
        <v>0.35</v>
      </c>
      <c r="R3800" t="str">
        <f>IF($Q3800*100&gt;=VLOOKUP($O3800,margin_ranges!$A$5:$C$10,2,FALSE),IF($Q3800*100&lt;=VLOOKUP($O3800,margin_ranges!$A$5:$C$10,3,FALSE)+10,"IN RANGE","ABOVE RANGE"),"BELOW RANGE")</f>
        <v>IN RANGE</v>
      </c>
      <c r="S3800">
        <f>MIN(VLOOKUP($O3800,margin_ranges!$A$5:$D$10,4,FALSE),$P3800*100)</f>
        <v>29.75</v>
      </c>
      <c r="T3800" s="29">
        <f>(1-$S3800/100)/(1-$F3800)-1</f>
        <v>8.0769230769230704E-2</v>
      </c>
      <c r="U3800" s="19" t="str">
        <f>IF(ABS(IFERROR(T3800,0))&gt;0.05,INDEX(margin_ranges!$C$13:$C$16,MATCH($F3800*100,margin_ranges!$B$13:$B$16,1)),"")</f>
        <v>Margin Over Fill (Type C)</v>
      </c>
      <c r="V3800">
        <f>MIN(VLOOKUP($U3800,margin_ranges!$A$5:$D$10,4,FALSE),$P3800*100)</f>
        <v>43</v>
      </c>
      <c r="Y3800" s="29">
        <f t="shared" si="59"/>
        <v>-0.12307692307692297</v>
      </c>
    </row>
    <row r="3801" spans="1:25" x14ac:dyDescent="0.3">
      <c r="A3801" s="8" t="s">
        <v>17</v>
      </c>
      <c r="B3801" s="8" t="s">
        <v>6677</v>
      </c>
      <c r="C3801" s="8" t="s">
        <v>6678</v>
      </c>
      <c r="D3801" s="28" t="s">
        <v>6727</v>
      </c>
      <c r="E3801" s="8" t="s">
        <v>6728</v>
      </c>
      <c r="F3801" s="24">
        <v>0.35</v>
      </c>
      <c r="G3801" s="24">
        <v>1</v>
      </c>
      <c r="H3801" s="25">
        <v>101.1484</v>
      </c>
      <c r="I3801" s="25">
        <v>4.2328000000000001</v>
      </c>
      <c r="J3801" s="15">
        <v>60</v>
      </c>
      <c r="K3801" s="15">
        <v>21</v>
      </c>
      <c r="L3801" s="13">
        <v>4.1799999999999997E-2</v>
      </c>
      <c r="M3801" s="7">
        <v>0.46863093</v>
      </c>
      <c r="N3801" s="26">
        <v>0.25</v>
      </c>
      <c r="O3801" s="27" t="s">
        <v>92</v>
      </c>
      <c r="P3801" s="8">
        <v>0.46653115160000003</v>
      </c>
      <c r="Q3801" s="24">
        <v>0.35</v>
      </c>
      <c r="R3801" t="str">
        <f>IF($Q3801*100&gt;=VLOOKUP($O3801,margin_ranges!$A$5:$C$10,2,FALSE),IF($Q3801*100&lt;=VLOOKUP($O3801,margin_ranges!$A$5:$C$10,3,FALSE)+10,"IN RANGE","ABOVE RANGE"),"BELOW RANGE")</f>
        <v>IN RANGE</v>
      </c>
      <c r="S3801">
        <f>MIN(VLOOKUP($O3801,margin_ranges!$A$5:$D$10,4,FALSE),$P3801*100)</f>
        <v>29.75</v>
      </c>
      <c r="T3801" s="29">
        <f>(1-$S3801/100)/(1-$F3801)-1</f>
        <v>8.0769230769230704E-2</v>
      </c>
      <c r="U3801" s="19" t="str">
        <f>IF(ABS(IFERROR(T3801,0))&gt;0.05,INDEX(margin_ranges!$C$13:$C$16,MATCH($F3801*100,margin_ranges!$B$13:$B$16,1)),"")</f>
        <v>Margin Over Fill (Type C)</v>
      </c>
      <c r="V3801">
        <f>MIN(VLOOKUP($U3801,margin_ranges!$A$5:$D$10,4,FALSE),$P3801*100)</f>
        <v>43</v>
      </c>
      <c r="Y3801" s="29">
        <f t="shared" si="59"/>
        <v>-0.12307692307692297</v>
      </c>
    </row>
    <row r="3802" spans="1:25" x14ac:dyDescent="0.3">
      <c r="A3802" s="8" t="s">
        <v>17</v>
      </c>
      <c r="B3802" s="8" t="s">
        <v>6677</v>
      </c>
      <c r="C3802" s="8" t="s">
        <v>6678</v>
      </c>
      <c r="D3802" s="8" t="s">
        <v>6763</v>
      </c>
      <c r="E3802" s="8" t="s">
        <v>6764</v>
      </c>
      <c r="F3802" s="24">
        <v>0.35</v>
      </c>
      <c r="G3802" s="24">
        <v>1</v>
      </c>
      <c r="H3802" s="25">
        <v>68.157399999999996</v>
      </c>
      <c r="I3802" s="25">
        <v>15.130100000000001</v>
      </c>
      <c r="J3802" s="15">
        <v>19</v>
      </c>
      <c r="K3802" s="15">
        <v>7</v>
      </c>
      <c r="L3802" s="13">
        <v>0.222</v>
      </c>
      <c r="M3802" s="7">
        <v>4.1184579999999998E-2</v>
      </c>
      <c r="N3802" s="26">
        <v>0.01</v>
      </c>
      <c r="O3802" s="27" t="s">
        <v>92</v>
      </c>
      <c r="P3802" s="8">
        <v>0.75719067380000005</v>
      </c>
      <c r="Q3802" s="24">
        <v>0.35</v>
      </c>
      <c r="R3802" t="str">
        <f>IF($Q3802*100&gt;=VLOOKUP($O3802,margin_ranges!$A$5:$C$10,2,FALSE),IF($Q3802*100&lt;=VLOOKUP($O3802,margin_ranges!$A$5:$C$10,3,FALSE)+10,"IN RANGE","ABOVE RANGE"),"BELOW RANGE")</f>
        <v>IN RANGE</v>
      </c>
      <c r="S3802">
        <f>MIN(VLOOKUP($O3802,margin_ranges!$A$5:$D$10,4,FALSE),$P3802*100)</f>
        <v>29.75</v>
      </c>
      <c r="T3802" s="29">
        <f>(1-$S3802/100)/(1-$F3802)-1</f>
        <v>8.0769230769230704E-2</v>
      </c>
      <c r="U3802" s="19" t="str">
        <f>IF(ABS(IFERROR(T3802,0))&gt;0.05,INDEX(margin_ranges!$C$13:$C$16,MATCH($F3802*100,margin_ranges!$B$13:$B$16,1)),"")</f>
        <v>Margin Over Fill (Type C)</v>
      </c>
      <c r="V3802">
        <f>MIN(VLOOKUP($U3802,margin_ranges!$A$5:$D$10,4,FALSE),$P3802*100)</f>
        <v>43</v>
      </c>
      <c r="Y3802" s="29">
        <f t="shared" si="59"/>
        <v>-0.12307692307692297</v>
      </c>
    </row>
    <row r="3803" spans="1:25" x14ac:dyDescent="0.3">
      <c r="A3803" s="8" t="s">
        <v>17</v>
      </c>
      <c r="B3803" s="8" t="s">
        <v>6677</v>
      </c>
      <c r="C3803" s="8" t="s">
        <v>6678</v>
      </c>
      <c r="D3803" s="8" t="s">
        <v>6767</v>
      </c>
      <c r="E3803" s="8" t="s">
        <v>6768</v>
      </c>
      <c r="F3803" s="24">
        <v>0.35</v>
      </c>
      <c r="G3803" s="24">
        <v>1</v>
      </c>
      <c r="H3803" s="25">
        <v>68.271600000000007</v>
      </c>
      <c r="I3803" s="25">
        <v>3.1549</v>
      </c>
      <c r="J3803" s="15">
        <v>49</v>
      </c>
      <c r="K3803" s="15">
        <v>17</v>
      </c>
      <c r="L3803" s="13">
        <v>4.6199999999999998E-2</v>
      </c>
      <c r="M3803" s="7">
        <v>0.51442867000000003</v>
      </c>
      <c r="N3803" s="26">
        <v>0.25</v>
      </c>
      <c r="O3803" s="27" t="s">
        <v>92</v>
      </c>
      <c r="P3803" s="8">
        <v>0.51402397700000002</v>
      </c>
      <c r="Q3803" s="24">
        <v>0.35</v>
      </c>
      <c r="R3803" t="str">
        <f>IF($Q3803*100&gt;=VLOOKUP($O3803,margin_ranges!$A$5:$C$10,2,FALSE),IF($Q3803*100&lt;=VLOOKUP($O3803,margin_ranges!$A$5:$C$10,3,FALSE)+10,"IN RANGE","ABOVE RANGE"),"BELOW RANGE")</f>
        <v>IN RANGE</v>
      </c>
      <c r="S3803">
        <f>MIN(VLOOKUP($O3803,margin_ranges!$A$5:$D$10,4,FALSE),$P3803*100)</f>
        <v>29.75</v>
      </c>
      <c r="T3803" s="29">
        <f>(1-$S3803/100)/(1-$F3803)-1</f>
        <v>8.0769230769230704E-2</v>
      </c>
      <c r="U3803" s="19" t="str">
        <f>IF(ABS(IFERROR(T3803,0))&gt;0.05,INDEX(margin_ranges!$C$13:$C$16,MATCH($F3803*100,margin_ranges!$B$13:$B$16,1)),"")</f>
        <v>Margin Over Fill (Type C)</v>
      </c>
      <c r="V3803">
        <f>MIN(VLOOKUP($U3803,margin_ranges!$A$5:$D$10,4,FALSE),$P3803*100)</f>
        <v>43</v>
      </c>
      <c r="Y3803" s="29">
        <f t="shared" si="59"/>
        <v>-0.12307692307692297</v>
      </c>
    </row>
    <row r="3804" spans="1:25" x14ac:dyDescent="0.3">
      <c r="A3804" s="8" t="s">
        <v>17</v>
      </c>
      <c r="B3804" s="8" t="s">
        <v>6677</v>
      </c>
      <c r="C3804" s="8" t="s">
        <v>6678</v>
      </c>
      <c r="D3804" s="8" t="s">
        <v>6795</v>
      </c>
      <c r="E3804" s="8" t="s">
        <v>6796</v>
      </c>
      <c r="F3804" s="24">
        <v>0.35</v>
      </c>
      <c r="G3804" s="24">
        <v>1</v>
      </c>
      <c r="H3804" s="25">
        <v>68.024900000000002</v>
      </c>
      <c r="I3804" s="25">
        <v>3.0386000000000002</v>
      </c>
      <c r="J3804" s="15">
        <v>36</v>
      </c>
      <c r="K3804" s="15">
        <v>12</v>
      </c>
      <c r="L3804" s="13">
        <v>4.4699999999999997E-2</v>
      </c>
      <c r="M3804" s="7">
        <v>0.39567945999999998</v>
      </c>
      <c r="N3804" s="26">
        <v>0.25</v>
      </c>
      <c r="O3804" s="27" t="s">
        <v>92</v>
      </c>
      <c r="P3804" s="8">
        <v>0.36817544530000001</v>
      </c>
      <c r="Q3804" s="24">
        <v>0.35</v>
      </c>
      <c r="R3804" t="str">
        <f>IF($Q3804*100&gt;=VLOOKUP($O3804,margin_ranges!$A$5:$C$10,2,FALSE),IF($Q3804*100&lt;=VLOOKUP($O3804,margin_ranges!$A$5:$C$10,3,FALSE)+10,"IN RANGE","ABOVE RANGE"),"BELOW RANGE")</f>
        <v>IN RANGE</v>
      </c>
      <c r="S3804">
        <f>MIN(VLOOKUP($O3804,margin_ranges!$A$5:$D$10,4,FALSE),$P3804*100)</f>
        <v>29.75</v>
      </c>
      <c r="T3804" s="29">
        <f>(1-$S3804/100)/(1-$F3804)-1</f>
        <v>8.0769230769230704E-2</v>
      </c>
      <c r="U3804" s="19" t="str">
        <f>IF(ABS(IFERROR(T3804,0))&gt;0.05,INDEX(margin_ranges!$C$13:$C$16,MATCH($F3804*100,margin_ranges!$B$13:$B$16,1)),"")</f>
        <v>Margin Over Fill (Type C)</v>
      </c>
      <c r="V3804">
        <f>MIN(VLOOKUP($U3804,margin_ranges!$A$5:$D$10,4,FALSE),$P3804*100)</f>
        <v>36.817544529999999</v>
      </c>
      <c r="Y3804" s="29">
        <f t="shared" si="59"/>
        <v>-2.7962223538461561E-2</v>
      </c>
    </row>
    <row r="3805" spans="1:25" x14ac:dyDescent="0.3">
      <c r="A3805" s="8" t="s">
        <v>17</v>
      </c>
      <c r="B3805" s="8" t="s">
        <v>6677</v>
      </c>
      <c r="C3805" s="8" t="s">
        <v>6678</v>
      </c>
      <c r="D3805" s="8" t="s">
        <v>6707</v>
      </c>
      <c r="E3805" s="8" t="s">
        <v>6708</v>
      </c>
      <c r="F3805" s="24">
        <v>0.34999999999999898</v>
      </c>
      <c r="G3805" s="24">
        <v>1</v>
      </c>
      <c r="H3805" s="25">
        <v>101.43559999999999</v>
      </c>
      <c r="I3805" s="25">
        <v>19.935400000000001</v>
      </c>
      <c r="J3805" s="15">
        <v>35</v>
      </c>
      <c r="K3805" s="15">
        <v>12</v>
      </c>
      <c r="L3805" s="13">
        <v>0.19650000000000001</v>
      </c>
      <c r="M3805" s="7">
        <v>5.7960699999999997E-2</v>
      </c>
      <c r="N3805" s="26">
        <v>0.01</v>
      </c>
      <c r="O3805" s="27" t="s">
        <v>92</v>
      </c>
      <c r="P3805" s="8">
        <v>0.82746930750000003</v>
      </c>
      <c r="Q3805" s="24">
        <v>0.35</v>
      </c>
      <c r="R3805" t="str">
        <f>IF($Q3805*100&gt;=VLOOKUP($O3805,margin_ranges!$A$5:$C$10,2,FALSE),IF($Q3805*100&lt;=VLOOKUP($O3805,margin_ranges!$A$5:$C$10,3,FALSE)+10,"IN RANGE","ABOVE RANGE"),"BELOW RANGE")</f>
        <v>IN RANGE</v>
      </c>
      <c r="S3805">
        <f>MIN(VLOOKUP($O3805,margin_ranges!$A$5:$D$10,4,FALSE),$P3805*100)</f>
        <v>29.75</v>
      </c>
      <c r="T3805" s="29">
        <f>(1-$S3805/100)/(1-$F3805)-1</f>
        <v>8.076923076922915E-2</v>
      </c>
      <c r="U3805" s="19" t="str">
        <f>IF(ABS(IFERROR(T3805,0))&gt;0.05,INDEX(margin_ranges!$C$13:$C$16,MATCH($F3805*100,margin_ranges!$B$13:$B$16,1)),"")</f>
        <v>Balanced (Type B)</v>
      </c>
      <c r="V3805">
        <f>MIN(VLOOKUP($U3805,margin_ranges!$A$5:$D$10,4,FALSE),$P3805*100)</f>
        <v>29.75</v>
      </c>
      <c r="Y3805" s="29">
        <f t="shared" si="59"/>
        <v>8.076923076922915E-2</v>
      </c>
    </row>
    <row r="3806" spans="1:25" x14ac:dyDescent="0.3">
      <c r="A3806" s="8" t="s">
        <v>17</v>
      </c>
      <c r="B3806" s="8" t="s">
        <v>6677</v>
      </c>
      <c r="C3806" s="8" t="s">
        <v>6678</v>
      </c>
      <c r="D3806" s="8" t="s">
        <v>6721</v>
      </c>
      <c r="E3806" s="8" t="s">
        <v>6722</v>
      </c>
      <c r="F3806" s="24">
        <v>0.34999999999999898</v>
      </c>
      <c r="G3806" s="24">
        <v>1</v>
      </c>
      <c r="H3806" s="25">
        <v>101.1469</v>
      </c>
      <c r="I3806" s="25">
        <v>22.999400000000001</v>
      </c>
      <c r="J3806" s="15">
        <v>24</v>
      </c>
      <c r="K3806" s="15">
        <v>9</v>
      </c>
      <c r="L3806" s="13">
        <v>0.22739999999999999</v>
      </c>
      <c r="M3806" s="7">
        <v>3.5385970000000003E-2</v>
      </c>
      <c r="N3806" s="26">
        <v>0.01</v>
      </c>
      <c r="O3806" s="27" t="s">
        <v>92</v>
      </c>
      <c r="P3806" s="8">
        <v>0.71740214150000003</v>
      </c>
      <c r="Q3806" s="24">
        <v>0.35</v>
      </c>
      <c r="R3806" t="str">
        <f>IF($Q3806*100&gt;=VLOOKUP($O3806,margin_ranges!$A$5:$C$10,2,FALSE),IF($Q3806*100&lt;=VLOOKUP($O3806,margin_ranges!$A$5:$C$10,3,FALSE)+10,"IN RANGE","ABOVE RANGE"),"BELOW RANGE")</f>
        <v>IN RANGE</v>
      </c>
      <c r="S3806">
        <f>MIN(VLOOKUP($O3806,margin_ranges!$A$5:$D$10,4,FALSE),$P3806*100)</f>
        <v>29.75</v>
      </c>
      <c r="T3806" s="29">
        <f>(1-$S3806/100)/(1-$F3806)-1</f>
        <v>8.076923076922915E-2</v>
      </c>
      <c r="U3806" s="19" t="str">
        <f>IF(ABS(IFERROR(T3806,0))&gt;0.05,INDEX(margin_ranges!$C$13:$C$16,MATCH($F3806*100,margin_ranges!$B$13:$B$16,1)),"")</f>
        <v>Balanced (Type B)</v>
      </c>
      <c r="V3806">
        <f>MIN(VLOOKUP($U3806,margin_ranges!$A$5:$D$10,4,FALSE),$P3806*100)</f>
        <v>29.75</v>
      </c>
      <c r="Y3806" s="29">
        <f t="shared" si="59"/>
        <v>8.076923076922915E-2</v>
      </c>
    </row>
    <row r="3807" spans="1:25" x14ac:dyDescent="0.3">
      <c r="A3807" s="8" t="s">
        <v>17</v>
      </c>
      <c r="B3807" s="8" t="s">
        <v>6677</v>
      </c>
      <c r="C3807" s="8" t="s">
        <v>6678</v>
      </c>
      <c r="D3807" s="28" t="s">
        <v>6739</v>
      </c>
      <c r="E3807" s="8" t="s">
        <v>6740</v>
      </c>
      <c r="F3807" s="24">
        <v>0.34999999999999898</v>
      </c>
      <c r="G3807" s="24">
        <v>1</v>
      </c>
      <c r="H3807" s="25">
        <v>68.0488</v>
      </c>
      <c r="I3807" s="25">
        <v>11.396599999999999</v>
      </c>
      <c r="J3807" s="15">
        <v>21</v>
      </c>
      <c r="K3807" s="15">
        <v>7</v>
      </c>
      <c r="L3807" s="13">
        <v>0.16750000000000001</v>
      </c>
      <c r="M3807" s="7">
        <v>6.22464E-2</v>
      </c>
      <c r="N3807" s="26">
        <v>0.01</v>
      </c>
      <c r="O3807" s="27" t="s">
        <v>92</v>
      </c>
      <c r="P3807" s="8">
        <v>0.83934814130000002</v>
      </c>
      <c r="Q3807" s="24">
        <v>0.35</v>
      </c>
      <c r="R3807" t="str">
        <f>IF($Q3807*100&gt;=VLOOKUP($O3807,margin_ranges!$A$5:$C$10,2,FALSE),IF($Q3807*100&lt;=VLOOKUP($O3807,margin_ranges!$A$5:$C$10,3,FALSE)+10,"IN RANGE","ABOVE RANGE"),"BELOW RANGE")</f>
        <v>IN RANGE</v>
      </c>
      <c r="S3807">
        <f>MIN(VLOOKUP($O3807,margin_ranges!$A$5:$D$10,4,FALSE),$P3807*100)</f>
        <v>29.75</v>
      </c>
      <c r="T3807" s="29">
        <f>(1-$S3807/100)/(1-$F3807)-1</f>
        <v>8.076923076922915E-2</v>
      </c>
      <c r="U3807" s="19" t="str">
        <f>IF(ABS(IFERROR(T3807,0))&gt;0.05,INDEX(margin_ranges!$C$13:$C$16,MATCH($F3807*100,margin_ranges!$B$13:$B$16,1)),"")</f>
        <v>Balanced (Type B)</v>
      </c>
      <c r="V3807">
        <f>MIN(VLOOKUP($U3807,margin_ranges!$A$5:$D$10,4,FALSE),$P3807*100)</f>
        <v>29.75</v>
      </c>
      <c r="Y3807" s="29">
        <f t="shared" si="59"/>
        <v>8.076923076922915E-2</v>
      </c>
    </row>
    <row r="3808" spans="1:25" x14ac:dyDescent="0.3">
      <c r="A3808" s="8" t="s">
        <v>17</v>
      </c>
      <c r="B3808" s="8" t="s">
        <v>6677</v>
      </c>
      <c r="C3808" s="8" t="s">
        <v>6678</v>
      </c>
      <c r="D3808" s="8" t="s">
        <v>6749</v>
      </c>
      <c r="E3808" s="8" t="s">
        <v>6750</v>
      </c>
      <c r="F3808" s="24">
        <v>0.34999999999999898</v>
      </c>
      <c r="G3808" s="24">
        <v>1</v>
      </c>
      <c r="H3808" s="25">
        <v>101.3678</v>
      </c>
      <c r="I3808" s="25">
        <v>4.8887999999999998</v>
      </c>
      <c r="J3808" s="15">
        <v>59</v>
      </c>
      <c r="K3808" s="15">
        <v>20</v>
      </c>
      <c r="L3808" s="13">
        <v>4.82E-2</v>
      </c>
      <c r="M3808" s="7">
        <v>0.39986558</v>
      </c>
      <c r="N3808" s="26">
        <v>0.25</v>
      </c>
      <c r="O3808" s="27" t="s">
        <v>92</v>
      </c>
      <c r="P3808" s="8">
        <v>0.3747899006</v>
      </c>
      <c r="Q3808" s="24">
        <v>0.35</v>
      </c>
      <c r="R3808" t="str">
        <f>IF($Q3808*100&gt;=VLOOKUP($O3808,margin_ranges!$A$5:$C$10,2,FALSE),IF($Q3808*100&lt;=VLOOKUP($O3808,margin_ranges!$A$5:$C$10,3,FALSE)+10,"IN RANGE","ABOVE RANGE"),"BELOW RANGE")</f>
        <v>IN RANGE</v>
      </c>
      <c r="S3808">
        <f>MIN(VLOOKUP($O3808,margin_ranges!$A$5:$D$10,4,FALSE),$P3808*100)</f>
        <v>29.75</v>
      </c>
      <c r="T3808" s="29">
        <f>(1-$S3808/100)/(1-$F3808)-1</f>
        <v>8.076923076922915E-2</v>
      </c>
      <c r="U3808" s="19" t="str">
        <f>IF(ABS(IFERROR(T3808,0))&gt;0.05,INDEX(margin_ranges!$C$13:$C$16,MATCH($F3808*100,margin_ranges!$B$13:$B$16,1)),"")</f>
        <v>Balanced (Type B)</v>
      </c>
      <c r="V3808">
        <f>MIN(VLOOKUP($U3808,margin_ranges!$A$5:$D$10,4,FALSE),$P3808*100)</f>
        <v>29.75</v>
      </c>
      <c r="Y3808" s="29">
        <f t="shared" si="59"/>
        <v>8.076923076922915E-2</v>
      </c>
    </row>
    <row r="3809" spans="1:25" x14ac:dyDescent="0.3">
      <c r="A3809" s="8" t="s">
        <v>17</v>
      </c>
      <c r="B3809" s="8" t="s">
        <v>6677</v>
      </c>
      <c r="C3809" s="8" t="s">
        <v>6678</v>
      </c>
      <c r="D3809" s="8" t="s">
        <v>6777</v>
      </c>
      <c r="E3809" s="8" t="s">
        <v>6778</v>
      </c>
      <c r="F3809" s="24">
        <v>0.34442444647872</v>
      </c>
      <c r="G3809" s="24">
        <v>1</v>
      </c>
      <c r="H3809" s="25">
        <v>31.377800000000001</v>
      </c>
      <c r="I3809" s="25">
        <v>2.4144000000000001</v>
      </c>
      <c r="J3809" s="15">
        <v>28</v>
      </c>
      <c r="K3809" s="15">
        <v>9</v>
      </c>
      <c r="L3809" s="13">
        <v>7.6899999999999996E-2</v>
      </c>
      <c r="M3809" s="7">
        <v>0.38134430000000002</v>
      </c>
      <c r="N3809" s="26">
        <v>0.25</v>
      </c>
      <c r="O3809" s="27" t="s">
        <v>92</v>
      </c>
      <c r="P3809" s="8">
        <v>0.34442444649999998</v>
      </c>
      <c r="Q3809" s="24">
        <v>0.35</v>
      </c>
      <c r="R3809" t="str">
        <f>IF($Q3809*100&gt;=VLOOKUP($O3809,margin_ranges!$A$5:$C$10,2,FALSE),IF($Q3809*100&lt;=VLOOKUP($O3809,margin_ranges!$A$5:$C$10,3,FALSE)+10,"IN RANGE","ABOVE RANGE"),"BELOW RANGE")</f>
        <v>IN RANGE</v>
      </c>
      <c r="S3809">
        <f>MIN(VLOOKUP($O3809,margin_ranges!$A$5:$D$10,4,FALSE),$P3809*100)</f>
        <v>29.75</v>
      </c>
      <c r="T3809" s="29">
        <f>(1-$S3809/100)/(1-$F3809)-1</f>
        <v>7.1577480622448064E-2</v>
      </c>
      <c r="U3809" s="19" t="str">
        <f>IF(ABS(IFERROR(T3809,0))&gt;0.05,INDEX(margin_ranges!$C$13:$C$16,MATCH($F3809*100,margin_ranges!$B$13:$B$16,1)),"")</f>
        <v>Balanced (Type B)</v>
      </c>
      <c r="V3809">
        <f>MIN(VLOOKUP($U3809,margin_ranges!$A$5:$D$10,4,FALSE),$P3809*100)</f>
        <v>29.75</v>
      </c>
      <c r="Y3809" s="29">
        <f t="shared" si="59"/>
        <v>7.1577480622448064E-2</v>
      </c>
    </row>
    <row r="3810" spans="1:25" x14ac:dyDescent="0.3">
      <c r="A3810" s="8" t="s">
        <v>17</v>
      </c>
      <c r="B3810" s="8" t="s">
        <v>6677</v>
      </c>
      <c r="C3810" s="8" t="s">
        <v>6678</v>
      </c>
      <c r="D3810" s="8" t="s">
        <v>6765</v>
      </c>
      <c r="E3810" s="8" t="s">
        <v>6766</v>
      </c>
      <c r="F3810" s="24">
        <v>0.34</v>
      </c>
      <c r="G3810" s="24">
        <v>0</v>
      </c>
      <c r="H3810" s="25">
        <v>16.681999999999999</v>
      </c>
      <c r="I3810" s="25">
        <v>0.55549999999999999</v>
      </c>
      <c r="J3810" s="15">
        <v>6</v>
      </c>
      <c r="K3810" s="15">
        <v>2</v>
      </c>
      <c r="L3810" s="13">
        <v>3.3300000000000003E-2</v>
      </c>
      <c r="M3810" s="7">
        <v>0.38832454999999999</v>
      </c>
      <c r="N3810" s="26">
        <v>0.25</v>
      </c>
      <c r="O3810" s="27" t="s">
        <v>22</v>
      </c>
      <c r="P3810" s="8">
        <v>0.35620860929999998</v>
      </c>
      <c r="Q3810" s="24">
        <v>0.34</v>
      </c>
      <c r="R3810" t="str">
        <f>IF($Q3810*100&gt;=VLOOKUP($O3810,margin_ranges!$A$5:$C$10,2,FALSE),IF($Q3810*100&lt;=VLOOKUP($O3810,margin_ranges!$A$5:$C$10,3,FALSE)+10,"IN RANGE","ABOVE RANGE"),"BELOW RANGE")</f>
        <v>IN RANGE</v>
      </c>
      <c r="S3810">
        <f>MIN(VLOOKUP($O3810,margin_ranges!$A$5:$D$10,4,FALSE),$P3810*100)</f>
        <v>29.75</v>
      </c>
      <c r="T3810" s="29">
        <f>(1-$S3810/100)/(1-$F3810)-1</f>
        <v>6.4393939393939448E-2</v>
      </c>
      <c r="U3810" s="19" t="str">
        <f>IF(ABS(IFERROR(T3810,0))&gt;0.05,INDEX(margin_ranges!$C$13:$C$16,MATCH($F3810*100,margin_ranges!$B$13:$B$16,1)),"")</f>
        <v>Balanced (Type B)</v>
      </c>
      <c r="V3810">
        <f>MIN(VLOOKUP($U3810,margin_ranges!$A$5:$D$10,4,FALSE),$P3810*100)</f>
        <v>29.75</v>
      </c>
      <c r="Y3810" s="29">
        <f t="shared" si="59"/>
        <v>6.4393939393939448E-2</v>
      </c>
    </row>
    <row r="3811" spans="1:25" x14ac:dyDescent="0.3">
      <c r="A3811" s="8" t="s">
        <v>17</v>
      </c>
      <c r="B3811" s="8" t="s">
        <v>6677</v>
      </c>
      <c r="C3811" s="8" t="s">
        <v>6678</v>
      </c>
      <c r="D3811" s="8" t="s">
        <v>6769</v>
      </c>
      <c r="E3811" s="8" t="s">
        <v>6770</v>
      </c>
      <c r="F3811" s="24">
        <v>0.34</v>
      </c>
      <c r="G3811" s="24">
        <v>0</v>
      </c>
      <c r="H3811" s="25">
        <v>16.7454</v>
      </c>
      <c r="I3811" s="25">
        <v>3.9815999999999998</v>
      </c>
      <c r="J3811" s="15">
        <v>7</v>
      </c>
      <c r="K3811" s="15">
        <v>2</v>
      </c>
      <c r="L3811" s="13">
        <v>0.23780000000000001</v>
      </c>
      <c r="M3811" s="7">
        <v>6.2609880000000007E-2</v>
      </c>
      <c r="N3811" s="26">
        <v>0.01</v>
      </c>
      <c r="O3811" s="27" t="s">
        <v>22</v>
      </c>
      <c r="P3811" s="8">
        <v>0.84028080230000002</v>
      </c>
      <c r="Q3811" s="24">
        <v>0.34</v>
      </c>
      <c r="R3811" t="str">
        <f>IF($Q3811*100&gt;=VLOOKUP($O3811,margin_ranges!$A$5:$C$10,2,FALSE),IF($Q3811*100&lt;=VLOOKUP($O3811,margin_ranges!$A$5:$C$10,3,FALSE)+10,"IN RANGE","ABOVE RANGE"),"BELOW RANGE")</f>
        <v>IN RANGE</v>
      </c>
      <c r="S3811">
        <f>MIN(VLOOKUP($O3811,margin_ranges!$A$5:$D$10,4,FALSE),$P3811*100)</f>
        <v>29.75</v>
      </c>
      <c r="T3811" s="29">
        <f>(1-$S3811/100)/(1-$F3811)-1</f>
        <v>6.4393939393939448E-2</v>
      </c>
      <c r="U3811" s="19" t="str">
        <f>IF(ABS(IFERROR(T3811,0))&gt;0.05,INDEX(margin_ranges!$C$13:$C$16,MATCH($F3811*100,margin_ranges!$B$13:$B$16,1)),"")</f>
        <v>Balanced (Type B)</v>
      </c>
      <c r="V3811">
        <f>MIN(VLOOKUP($U3811,margin_ranges!$A$5:$D$10,4,FALSE),$P3811*100)</f>
        <v>29.75</v>
      </c>
      <c r="Y3811" s="29">
        <f t="shared" si="59"/>
        <v>6.4393939393939448E-2</v>
      </c>
    </row>
    <row r="3812" spans="1:25" x14ac:dyDescent="0.3">
      <c r="A3812" s="8" t="s">
        <v>17</v>
      </c>
      <c r="B3812" s="8" t="s">
        <v>6677</v>
      </c>
      <c r="C3812" s="8" t="s">
        <v>6678</v>
      </c>
      <c r="D3812" s="8" t="s">
        <v>6793</v>
      </c>
      <c r="E3812" s="8" t="s">
        <v>6794</v>
      </c>
      <c r="F3812" s="24">
        <v>0.34</v>
      </c>
      <c r="G3812" s="24">
        <v>0</v>
      </c>
      <c r="H3812" s="25">
        <v>16.7378</v>
      </c>
      <c r="I3812" s="25">
        <v>3.2307000000000001</v>
      </c>
      <c r="J3812" s="15">
        <v>11</v>
      </c>
      <c r="K3812" s="15">
        <v>3</v>
      </c>
      <c r="L3812" s="13">
        <v>0.193</v>
      </c>
      <c r="M3812" s="7">
        <v>0.10988282000000001</v>
      </c>
      <c r="N3812" s="26">
        <v>0.01</v>
      </c>
      <c r="O3812" s="27" t="s">
        <v>22</v>
      </c>
      <c r="P3812" s="8">
        <v>0.90899396379999997</v>
      </c>
      <c r="Q3812" s="24">
        <v>0.34</v>
      </c>
      <c r="R3812" t="str">
        <f>IF($Q3812*100&gt;=VLOOKUP($O3812,margin_ranges!$A$5:$C$10,2,FALSE),IF($Q3812*100&lt;=VLOOKUP($O3812,margin_ranges!$A$5:$C$10,3,FALSE)+10,"IN RANGE","ABOVE RANGE"),"BELOW RANGE")</f>
        <v>IN RANGE</v>
      </c>
      <c r="S3812">
        <f>MIN(VLOOKUP($O3812,margin_ranges!$A$5:$D$10,4,FALSE),$P3812*100)</f>
        <v>29.75</v>
      </c>
      <c r="T3812" s="29">
        <f>(1-$S3812/100)/(1-$F3812)-1</f>
        <v>6.4393939393939448E-2</v>
      </c>
      <c r="U3812" s="19" t="str">
        <f>IF(ABS(IFERROR(T3812,0))&gt;0.05,INDEX(margin_ranges!$C$13:$C$16,MATCH($F3812*100,margin_ranges!$B$13:$B$16,1)),"")</f>
        <v>Balanced (Type B)</v>
      </c>
      <c r="V3812">
        <f>MIN(VLOOKUP($U3812,margin_ranges!$A$5:$D$10,4,FALSE),$P3812*100)</f>
        <v>29.75</v>
      </c>
      <c r="Y3812" s="29">
        <f t="shared" si="59"/>
        <v>6.4393939393939448E-2</v>
      </c>
    </row>
    <row r="3813" spans="1:25" x14ac:dyDescent="0.3">
      <c r="A3813" s="8" t="s">
        <v>17</v>
      </c>
      <c r="B3813" s="8" t="s">
        <v>6677</v>
      </c>
      <c r="C3813" s="8" t="s">
        <v>6678</v>
      </c>
      <c r="D3813" s="8" t="s">
        <v>6685</v>
      </c>
      <c r="E3813" s="8" t="s">
        <v>6686</v>
      </c>
      <c r="F3813" s="24">
        <v>0.33999999999999903</v>
      </c>
      <c r="G3813" s="24">
        <v>0</v>
      </c>
      <c r="H3813" s="25">
        <v>16.705100000000002</v>
      </c>
      <c r="I3813" s="25">
        <v>3.7378</v>
      </c>
      <c r="J3813" s="15">
        <v>7</v>
      </c>
      <c r="K3813" s="15">
        <v>2</v>
      </c>
      <c r="L3813" s="13">
        <v>0.2238</v>
      </c>
      <c r="M3813" s="7">
        <v>6.6693420000000003E-2</v>
      </c>
      <c r="N3813" s="26">
        <v>0.01</v>
      </c>
      <c r="O3813" s="27" t="s">
        <v>22</v>
      </c>
      <c r="P3813" s="8">
        <v>0.85006017190000005</v>
      </c>
      <c r="Q3813" s="24">
        <v>0.34</v>
      </c>
      <c r="R3813" t="str">
        <f>IF($Q3813*100&gt;=VLOOKUP($O3813,margin_ranges!$A$5:$C$10,2,FALSE),IF($Q3813*100&lt;=VLOOKUP($O3813,margin_ranges!$A$5:$C$10,3,FALSE)+10,"IN RANGE","ABOVE RANGE"),"BELOW RANGE")</f>
        <v>IN RANGE</v>
      </c>
      <c r="S3813">
        <f>MIN(VLOOKUP($O3813,margin_ranges!$A$5:$D$10,4,FALSE),$P3813*100)</f>
        <v>29.75</v>
      </c>
      <c r="T3813" s="29">
        <f>(1-$S3813/100)/(1-$F3813)-1</f>
        <v>6.4393939393937671E-2</v>
      </c>
      <c r="U3813" s="19" t="str">
        <f>IF(ABS(IFERROR(T3813,0))&gt;0.05,INDEX(margin_ranges!$C$13:$C$16,MATCH($F3813*100,margin_ranges!$B$13:$B$16,1)),"")</f>
        <v>Balanced (Type B)</v>
      </c>
      <c r="V3813">
        <f>MIN(VLOOKUP($U3813,margin_ranges!$A$5:$D$10,4,FALSE),$P3813*100)</f>
        <v>29.75</v>
      </c>
      <c r="Y3813" s="29">
        <f t="shared" si="59"/>
        <v>6.4393939393937671E-2</v>
      </c>
    </row>
    <row r="3814" spans="1:25" x14ac:dyDescent="0.3">
      <c r="A3814" s="8" t="s">
        <v>17</v>
      </c>
      <c r="B3814" s="8" t="s">
        <v>6677</v>
      </c>
      <c r="C3814" s="8" t="s">
        <v>6678</v>
      </c>
      <c r="D3814" s="28" t="s">
        <v>6693</v>
      </c>
      <c r="E3814" s="8" t="s">
        <v>6694</v>
      </c>
      <c r="F3814" s="24">
        <v>0.33999999999999903</v>
      </c>
      <c r="G3814" s="24">
        <v>0</v>
      </c>
      <c r="H3814" s="25">
        <v>15.003</v>
      </c>
      <c r="I3814" s="25">
        <v>2.7545999999999999</v>
      </c>
      <c r="J3814" s="15">
        <v>9</v>
      </c>
      <c r="K3814" s="15">
        <v>3</v>
      </c>
      <c r="L3814" s="13">
        <v>0.18360000000000001</v>
      </c>
      <c r="M3814" s="7">
        <v>0.10320506</v>
      </c>
      <c r="N3814" s="26">
        <v>0.01</v>
      </c>
      <c r="O3814" s="27" t="s">
        <v>22</v>
      </c>
      <c r="P3814" s="8">
        <v>0.90310552759999996</v>
      </c>
      <c r="Q3814" s="24">
        <v>0.34</v>
      </c>
      <c r="R3814" t="str">
        <f>IF($Q3814*100&gt;=VLOOKUP($O3814,margin_ranges!$A$5:$C$10,2,FALSE),IF($Q3814*100&lt;=VLOOKUP($O3814,margin_ranges!$A$5:$C$10,3,FALSE)+10,"IN RANGE","ABOVE RANGE"),"BELOW RANGE")</f>
        <v>IN RANGE</v>
      </c>
      <c r="S3814">
        <f>MIN(VLOOKUP($O3814,margin_ranges!$A$5:$D$10,4,FALSE),$P3814*100)</f>
        <v>29.75</v>
      </c>
      <c r="T3814" s="29">
        <f>(1-$S3814/100)/(1-$F3814)-1</f>
        <v>6.4393939393937671E-2</v>
      </c>
      <c r="U3814" s="19" t="str">
        <f>IF(ABS(IFERROR(T3814,0))&gt;0.05,INDEX(margin_ranges!$C$13:$C$16,MATCH($F3814*100,margin_ranges!$B$13:$B$16,1)),"")</f>
        <v>Balanced (Type B)</v>
      </c>
      <c r="V3814">
        <f>MIN(VLOOKUP($U3814,margin_ranges!$A$5:$D$10,4,FALSE),$P3814*100)</f>
        <v>29.75</v>
      </c>
      <c r="Y3814" s="29">
        <f t="shared" si="59"/>
        <v>6.4393939393937671E-2</v>
      </c>
    </row>
    <row r="3815" spans="1:25" x14ac:dyDescent="0.3">
      <c r="A3815" s="8" t="s">
        <v>17</v>
      </c>
      <c r="B3815" s="8" t="s">
        <v>6677</v>
      </c>
      <c r="C3815" s="8" t="s">
        <v>6678</v>
      </c>
      <c r="D3815" s="8" t="s">
        <v>6759</v>
      </c>
      <c r="E3815" s="8" t="s">
        <v>6760</v>
      </c>
      <c r="F3815" s="24">
        <v>0.33999999999999903</v>
      </c>
      <c r="G3815" s="24">
        <v>0</v>
      </c>
      <c r="H3815" s="25">
        <v>20.221699999999998</v>
      </c>
      <c r="I3815" s="25">
        <v>3.9174000000000002</v>
      </c>
      <c r="J3815" s="15">
        <v>7</v>
      </c>
      <c r="K3815" s="15">
        <v>2</v>
      </c>
      <c r="L3815" s="13">
        <v>0.19370000000000001</v>
      </c>
      <c r="M3815" s="7">
        <v>6.3635040000000004E-2</v>
      </c>
      <c r="N3815" s="26">
        <v>0.01</v>
      </c>
      <c r="O3815" s="27" t="s">
        <v>22</v>
      </c>
      <c r="P3815" s="8">
        <v>0.84285386819999997</v>
      </c>
      <c r="Q3815" s="24">
        <v>0.34</v>
      </c>
      <c r="R3815" t="str">
        <f>IF($Q3815*100&gt;=VLOOKUP($O3815,margin_ranges!$A$5:$C$10,2,FALSE),IF($Q3815*100&lt;=VLOOKUP($O3815,margin_ranges!$A$5:$C$10,3,FALSE)+10,"IN RANGE","ABOVE RANGE"),"BELOW RANGE")</f>
        <v>IN RANGE</v>
      </c>
      <c r="S3815">
        <f>MIN(VLOOKUP($O3815,margin_ranges!$A$5:$D$10,4,FALSE),$P3815*100)</f>
        <v>29.75</v>
      </c>
      <c r="T3815" s="29">
        <f>(1-$S3815/100)/(1-$F3815)-1</f>
        <v>6.4393939393937671E-2</v>
      </c>
      <c r="U3815" s="19" t="str">
        <f>IF(ABS(IFERROR(T3815,0))&gt;0.05,INDEX(margin_ranges!$C$13:$C$16,MATCH($F3815*100,margin_ranges!$B$13:$B$16,1)),"")</f>
        <v>Balanced (Type B)</v>
      </c>
      <c r="V3815">
        <f>MIN(VLOOKUP($U3815,margin_ranges!$A$5:$D$10,4,FALSE),$P3815*100)</f>
        <v>29.75</v>
      </c>
      <c r="Y3815" s="29">
        <f t="shared" si="59"/>
        <v>6.4393939393937671E-2</v>
      </c>
    </row>
    <row r="3816" spans="1:25" x14ac:dyDescent="0.3">
      <c r="A3816" s="8" t="s">
        <v>17</v>
      </c>
      <c r="B3816" s="8" t="s">
        <v>6677</v>
      </c>
      <c r="C3816" s="8" t="s">
        <v>6678</v>
      </c>
      <c r="D3816" s="8" t="s">
        <v>6771</v>
      </c>
      <c r="E3816" s="8" t="s">
        <v>6772</v>
      </c>
      <c r="F3816" s="24">
        <v>0.33999999999999903</v>
      </c>
      <c r="G3816" s="24">
        <v>0</v>
      </c>
      <c r="H3816" s="25">
        <v>14.981</v>
      </c>
      <c r="I3816" s="25">
        <v>0.94510000000000005</v>
      </c>
      <c r="J3816" s="15">
        <v>11</v>
      </c>
      <c r="K3816" s="15">
        <v>3</v>
      </c>
      <c r="L3816" s="13">
        <v>6.3100000000000003E-2</v>
      </c>
      <c r="M3816" s="7">
        <v>0.38167939000000001</v>
      </c>
      <c r="N3816" s="26">
        <v>0.25</v>
      </c>
      <c r="O3816" s="27" t="s">
        <v>22</v>
      </c>
      <c r="P3816" s="8">
        <v>0.34499999999999997</v>
      </c>
      <c r="Q3816" s="24">
        <v>0.34</v>
      </c>
      <c r="R3816" t="str">
        <f>IF($Q3816*100&gt;=VLOOKUP($O3816,margin_ranges!$A$5:$C$10,2,FALSE),IF($Q3816*100&lt;=VLOOKUP($O3816,margin_ranges!$A$5:$C$10,3,FALSE)+10,"IN RANGE","ABOVE RANGE"),"BELOW RANGE")</f>
        <v>IN RANGE</v>
      </c>
      <c r="S3816">
        <f>MIN(VLOOKUP($O3816,margin_ranges!$A$5:$D$10,4,FALSE),$P3816*100)</f>
        <v>29.75</v>
      </c>
      <c r="T3816" s="29">
        <f>(1-$S3816/100)/(1-$F3816)-1</f>
        <v>6.4393939393937671E-2</v>
      </c>
      <c r="U3816" s="19" t="str">
        <f>IF(ABS(IFERROR(T3816,0))&gt;0.05,INDEX(margin_ranges!$C$13:$C$16,MATCH($F3816*100,margin_ranges!$B$13:$B$16,1)),"")</f>
        <v>Balanced (Type B)</v>
      </c>
      <c r="V3816">
        <f>MIN(VLOOKUP($U3816,margin_ranges!$A$5:$D$10,4,FALSE),$P3816*100)</f>
        <v>29.75</v>
      </c>
      <c r="Y3816" s="29">
        <f t="shared" si="59"/>
        <v>6.4393939393937671E-2</v>
      </c>
    </row>
    <row r="3817" spans="1:25" x14ac:dyDescent="0.3">
      <c r="A3817" s="8" t="s">
        <v>17</v>
      </c>
      <c r="B3817" s="8" t="s">
        <v>6677</v>
      </c>
      <c r="C3817" s="8" t="s">
        <v>6678</v>
      </c>
      <c r="D3817" s="8" t="s">
        <v>6801</v>
      </c>
      <c r="E3817" s="8" t="s">
        <v>6802</v>
      </c>
      <c r="F3817" s="24">
        <v>0.33999999999999903</v>
      </c>
      <c r="G3817" s="24">
        <v>0</v>
      </c>
      <c r="H3817" s="25">
        <v>14.917299999999999</v>
      </c>
      <c r="I3817" s="25">
        <v>2.7084000000000001</v>
      </c>
      <c r="J3817" s="15">
        <v>9</v>
      </c>
      <c r="K3817" s="15">
        <v>3</v>
      </c>
      <c r="L3817" s="13">
        <v>0.18160000000000001</v>
      </c>
      <c r="M3817" s="7">
        <v>0.10496611</v>
      </c>
      <c r="N3817" s="26">
        <v>0.01</v>
      </c>
      <c r="O3817" s="27" t="s">
        <v>22</v>
      </c>
      <c r="P3817" s="8">
        <v>0.90473115579999996</v>
      </c>
      <c r="Q3817" s="24">
        <v>0.34</v>
      </c>
      <c r="R3817" t="str">
        <f>IF($Q3817*100&gt;=VLOOKUP($O3817,margin_ranges!$A$5:$C$10,2,FALSE),IF($Q3817*100&lt;=VLOOKUP($O3817,margin_ranges!$A$5:$C$10,3,FALSE)+10,"IN RANGE","ABOVE RANGE"),"BELOW RANGE")</f>
        <v>IN RANGE</v>
      </c>
      <c r="S3817">
        <f>MIN(VLOOKUP($O3817,margin_ranges!$A$5:$D$10,4,FALSE),$P3817*100)</f>
        <v>29.75</v>
      </c>
      <c r="T3817" s="29">
        <f>(1-$S3817/100)/(1-$F3817)-1</f>
        <v>6.4393939393937671E-2</v>
      </c>
      <c r="U3817" s="19" t="str">
        <f>IF(ABS(IFERROR(T3817,0))&gt;0.05,INDEX(margin_ranges!$C$13:$C$16,MATCH($F3817*100,margin_ranges!$B$13:$B$16,1)),"")</f>
        <v>Balanced (Type B)</v>
      </c>
      <c r="V3817">
        <f>MIN(VLOOKUP($U3817,margin_ranges!$A$5:$D$10,4,FALSE),$P3817*100)</f>
        <v>29.75</v>
      </c>
      <c r="Y3817" s="29">
        <f t="shared" si="59"/>
        <v>6.4393939393937671E-2</v>
      </c>
    </row>
    <row r="3818" spans="1:25" x14ac:dyDescent="0.3">
      <c r="A3818" s="8" t="s">
        <v>17</v>
      </c>
      <c r="B3818" s="8" t="s">
        <v>6677</v>
      </c>
      <c r="C3818" s="8" t="s">
        <v>6678</v>
      </c>
      <c r="D3818" s="8" t="s">
        <v>6709</v>
      </c>
      <c r="E3818" s="8" t="s">
        <v>6710</v>
      </c>
      <c r="F3818" s="24">
        <v>0.33823529411764702</v>
      </c>
      <c r="G3818" s="24">
        <v>0</v>
      </c>
      <c r="H3818" s="25">
        <v>14.939399999999999</v>
      </c>
      <c r="I3818" s="25">
        <v>0.9</v>
      </c>
      <c r="J3818" s="15">
        <v>10</v>
      </c>
      <c r="K3818" s="15">
        <v>3</v>
      </c>
      <c r="L3818" s="13">
        <v>6.0199999999999997E-2</v>
      </c>
      <c r="M3818" s="7">
        <v>0.37777778000000001</v>
      </c>
      <c r="N3818" s="26">
        <v>0.25</v>
      </c>
      <c r="O3818" s="27" t="s">
        <v>22</v>
      </c>
      <c r="P3818" s="8">
        <v>0.33823529409999997</v>
      </c>
      <c r="Q3818" s="24">
        <v>0.34</v>
      </c>
      <c r="R3818" t="str">
        <f>IF($Q3818*100&gt;=VLOOKUP($O3818,margin_ranges!$A$5:$C$10,2,FALSE),IF($Q3818*100&lt;=VLOOKUP($O3818,margin_ranges!$A$5:$C$10,3,FALSE)+10,"IN RANGE","ABOVE RANGE"),"BELOW RANGE")</f>
        <v>IN RANGE</v>
      </c>
      <c r="S3818">
        <f>MIN(VLOOKUP($O3818,margin_ranges!$A$5:$D$10,4,FALSE),$P3818*100)</f>
        <v>29.75</v>
      </c>
      <c r="T3818" s="29">
        <f>(1-$S3818/100)/(1-$F3818)-1</f>
        <v>6.1555555555555364E-2</v>
      </c>
      <c r="U3818" s="19" t="str">
        <f>IF(ABS(IFERROR(T3818,0))&gt;0.05,INDEX(margin_ranges!$C$13:$C$16,MATCH($F3818*100,margin_ranges!$B$13:$B$16,1)),"")</f>
        <v>Balanced (Type B)</v>
      </c>
      <c r="V3818">
        <f>MIN(VLOOKUP($U3818,margin_ranges!$A$5:$D$10,4,FALSE),$P3818*100)</f>
        <v>29.75</v>
      </c>
      <c r="Y3818" s="29">
        <f t="shared" si="59"/>
        <v>6.1555555555555364E-2</v>
      </c>
    </row>
    <row r="3819" spans="1:25" x14ac:dyDescent="0.3">
      <c r="A3819" s="8" t="s">
        <v>17</v>
      </c>
      <c r="B3819" s="8" t="s">
        <v>6677</v>
      </c>
      <c r="C3819" s="8" t="s">
        <v>6678</v>
      </c>
      <c r="D3819" s="8" t="s">
        <v>6743</v>
      </c>
      <c r="E3819" s="8" t="s">
        <v>6744</v>
      </c>
      <c r="F3819" s="24">
        <v>0.30341401054084499</v>
      </c>
      <c r="G3819" s="24">
        <v>1</v>
      </c>
      <c r="H3819" s="25">
        <v>31.302900000000001</v>
      </c>
      <c r="I3819" s="25">
        <v>2.5375999999999999</v>
      </c>
      <c r="J3819" s="15">
        <v>27</v>
      </c>
      <c r="K3819" s="15">
        <v>8</v>
      </c>
      <c r="L3819" s="13">
        <v>8.1100000000000005E-2</v>
      </c>
      <c r="M3819" s="7">
        <v>0.35889324</v>
      </c>
      <c r="N3819" s="26">
        <v>0.25</v>
      </c>
      <c r="O3819" s="27" t="s">
        <v>92</v>
      </c>
      <c r="P3819" s="8">
        <v>0.3034140105</v>
      </c>
      <c r="Q3819" s="24">
        <v>0.35</v>
      </c>
      <c r="R3819" t="str">
        <f>IF($Q3819*100&gt;=VLOOKUP($O3819,margin_ranges!$A$5:$C$10,2,FALSE),IF($Q3819*100&lt;=VLOOKUP($O3819,margin_ranges!$A$5:$C$10,3,FALSE)+10,"IN RANGE","ABOVE RANGE"),"BELOW RANGE")</f>
        <v>IN RANGE</v>
      </c>
      <c r="S3819">
        <f>MIN(VLOOKUP($O3819,margin_ranges!$A$5:$D$10,4,FALSE),$P3819*100)</f>
        <v>29.75</v>
      </c>
      <c r="T3819" s="29">
        <f>(1-$S3819/100)/(1-$F3819)-1</f>
        <v>8.4899935260493997E-3</v>
      </c>
      <c r="U3819" s="19" t="str">
        <f>IF(ABS(IFERROR(T3819,0))&gt;0.05,INDEX(margin_ranges!$C$13:$C$16,MATCH($F3819*100,margin_ranges!$B$13:$B$16,1)),"")</f>
        <v/>
      </c>
      <c r="V3819" t="e">
        <f>MIN(VLOOKUP($U3819,margin_ranges!$A$5:$D$10,4,FALSE),$P3819*100)</f>
        <v>#N/A</v>
      </c>
      <c r="Y3819" s="29" t="e">
        <f t="shared" si="59"/>
        <v>#N/A</v>
      </c>
    </row>
    <row r="3820" spans="1:25" x14ac:dyDescent="0.3">
      <c r="A3820" s="8" t="s">
        <v>17</v>
      </c>
      <c r="B3820" s="8" t="s">
        <v>6677</v>
      </c>
      <c r="C3820" s="8" t="s">
        <v>6678</v>
      </c>
      <c r="D3820" s="8" t="s">
        <v>6681</v>
      </c>
      <c r="E3820" s="8" t="s">
        <v>6682</v>
      </c>
      <c r="F3820" s="24">
        <v>0.30211670248570599</v>
      </c>
      <c r="G3820" s="24">
        <v>1</v>
      </c>
      <c r="H3820" s="25">
        <v>31.3965</v>
      </c>
      <c r="I3820" s="25">
        <v>2.4586000000000001</v>
      </c>
      <c r="J3820" s="15">
        <v>26</v>
      </c>
      <c r="K3820" s="15">
        <v>8</v>
      </c>
      <c r="L3820" s="13">
        <v>7.8299999999999995E-2</v>
      </c>
      <c r="M3820" s="7">
        <v>0.35822608</v>
      </c>
      <c r="N3820" s="26">
        <v>0.25</v>
      </c>
      <c r="O3820" s="27" t="s">
        <v>92</v>
      </c>
      <c r="P3820" s="8">
        <v>0.3021167025</v>
      </c>
      <c r="Q3820" s="24">
        <v>0.35</v>
      </c>
      <c r="R3820" t="str">
        <f>IF($Q3820*100&gt;=VLOOKUP($O3820,margin_ranges!$A$5:$C$10,2,FALSE),IF($Q3820*100&lt;=VLOOKUP($O3820,margin_ranges!$A$5:$C$10,3,FALSE)+10,"IN RANGE","ABOVE RANGE"),"BELOW RANGE")</f>
        <v>IN RANGE</v>
      </c>
      <c r="S3820">
        <f>MIN(VLOOKUP($O3820,margin_ranges!$A$5:$D$10,4,FALSE),$P3820*100)</f>
        <v>29.75</v>
      </c>
      <c r="T3820" s="29">
        <f>(1-$S3820/100)/(1-$F3820)-1</f>
        <v>6.6152929897442814E-3</v>
      </c>
      <c r="U3820" s="19" t="str">
        <f>IF(ABS(IFERROR(T3820,0))&gt;0.05,INDEX(margin_ranges!$C$13:$C$16,MATCH($F3820*100,margin_ranges!$B$13:$B$16,1)),"")</f>
        <v/>
      </c>
      <c r="V3820" t="e">
        <f>MIN(VLOOKUP($U3820,margin_ranges!$A$5:$D$10,4,FALSE),$P3820*100)</f>
        <v>#N/A</v>
      </c>
      <c r="Y3820" s="29" t="e">
        <f t="shared" si="59"/>
        <v>#N/A</v>
      </c>
    </row>
    <row r="3821" spans="1:25" x14ac:dyDescent="0.3">
      <c r="A3821" s="8" t="s">
        <v>17</v>
      </c>
      <c r="B3821" s="8" t="s">
        <v>6677</v>
      </c>
      <c r="C3821" s="8" t="s">
        <v>6678</v>
      </c>
      <c r="D3821" s="8" t="s">
        <v>6695</v>
      </c>
      <c r="E3821" s="8" t="s">
        <v>6696</v>
      </c>
      <c r="F3821" s="24">
        <v>0.3</v>
      </c>
      <c r="G3821" s="24">
        <v>1</v>
      </c>
      <c r="H3821" s="25">
        <v>95.051100000000005</v>
      </c>
      <c r="I3821" s="25">
        <v>21.0776</v>
      </c>
      <c r="J3821" s="15">
        <v>11</v>
      </c>
      <c r="K3821" s="15">
        <v>3</v>
      </c>
      <c r="L3821" s="13">
        <v>0.22170000000000001</v>
      </c>
      <c r="M3821" s="7">
        <v>1.7011990000000001E-2</v>
      </c>
      <c r="N3821" s="26">
        <v>0.01</v>
      </c>
      <c r="O3821" s="27" t="s">
        <v>92</v>
      </c>
      <c r="P3821" s="8">
        <v>0.4121792829</v>
      </c>
      <c r="Q3821" s="24">
        <v>0.3</v>
      </c>
      <c r="R3821" t="str">
        <f>IF($Q3821*100&gt;=VLOOKUP($O3821,margin_ranges!$A$5:$C$10,2,FALSE),IF($Q3821*100&lt;=VLOOKUP($O3821,margin_ranges!$A$5:$C$10,3,FALSE)+10,"IN RANGE","ABOVE RANGE"),"BELOW RANGE")</f>
        <v>IN RANGE</v>
      </c>
      <c r="S3821">
        <f>MIN(VLOOKUP($O3821,margin_ranges!$A$5:$D$10,4,FALSE),$P3821*100)</f>
        <v>29.75</v>
      </c>
      <c r="T3821" s="29">
        <f>(1-$S3821/100)/(1-$F3821)-1</f>
        <v>3.5714285714285587E-3</v>
      </c>
      <c r="U3821" s="19" t="str">
        <f>IF(ABS(IFERROR(T3821,0))&gt;0.05,INDEX(margin_ranges!$C$13:$C$16,MATCH($F3821*100,margin_ranges!$B$13:$B$16,1)),"")</f>
        <v/>
      </c>
      <c r="V3821" t="e">
        <f>MIN(VLOOKUP($U3821,margin_ranges!$A$5:$D$10,4,FALSE),$P3821*100)</f>
        <v>#N/A</v>
      </c>
      <c r="Y3821" s="29" t="e">
        <f t="shared" si="59"/>
        <v>#N/A</v>
      </c>
    </row>
    <row r="3822" spans="1:25" x14ac:dyDescent="0.3">
      <c r="A3822" s="8" t="s">
        <v>17</v>
      </c>
      <c r="B3822" s="8" t="s">
        <v>6677</v>
      </c>
      <c r="C3822" s="8" t="s">
        <v>6678</v>
      </c>
      <c r="D3822" s="8" t="s">
        <v>6697</v>
      </c>
      <c r="E3822" s="8" t="s">
        <v>6698</v>
      </c>
      <c r="F3822" s="24">
        <v>0.3</v>
      </c>
      <c r="G3822" s="24">
        <v>1</v>
      </c>
      <c r="H3822" s="25">
        <v>31.392600000000002</v>
      </c>
      <c r="I3822" s="25">
        <v>8.0206</v>
      </c>
      <c r="J3822" s="15">
        <v>11</v>
      </c>
      <c r="K3822" s="15">
        <v>3</v>
      </c>
      <c r="L3822" s="13">
        <v>0.2555</v>
      </c>
      <c r="M3822" s="7">
        <v>4.6665720000000001E-2</v>
      </c>
      <c r="N3822" s="26">
        <v>0.01</v>
      </c>
      <c r="O3822" s="27" t="s">
        <v>92</v>
      </c>
      <c r="P3822" s="8">
        <v>0.78570992370000003</v>
      </c>
      <c r="Q3822" s="24">
        <v>0.3</v>
      </c>
      <c r="R3822" t="str">
        <f>IF($Q3822*100&gt;=VLOOKUP($O3822,margin_ranges!$A$5:$C$10,2,FALSE),IF($Q3822*100&lt;=VLOOKUP($O3822,margin_ranges!$A$5:$C$10,3,FALSE)+10,"IN RANGE","ABOVE RANGE"),"BELOW RANGE")</f>
        <v>IN RANGE</v>
      </c>
      <c r="S3822">
        <f>MIN(VLOOKUP($O3822,margin_ranges!$A$5:$D$10,4,FALSE),$P3822*100)</f>
        <v>29.75</v>
      </c>
      <c r="T3822" s="29">
        <f>(1-$S3822/100)/(1-$F3822)-1</f>
        <v>3.5714285714285587E-3</v>
      </c>
      <c r="U3822" s="19" t="str">
        <f>IF(ABS(IFERROR(T3822,0))&gt;0.05,INDEX(margin_ranges!$C$13:$C$16,MATCH($F3822*100,margin_ranges!$B$13:$B$16,1)),"")</f>
        <v/>
      </c>
      <c r="V3822" t="e">
        <f>MIN(VLOOKUP($U3822,margin_ranges!$A$5:$D$10,4,FALSE),$P3822*100)</f>
        <v>#N/A</v>
      </c>
      <c r="Y3822" s="29" t="e">
        <f t="shared" si="59"/>
        <v>#N/A</v>
      </c>
    </row>
    <row r="3823" spans="1:25" x14ac:dyDescent="0.3">
      <c r="A3823" s="8" t="s">
        <v>17</v>
      </c>
      <c r="B3823" s="8" t="s">
        <v>6677</v>
      </c>
      <c r="C3823" s="8" t="s">
        <v>6678</v>
      </c>
      <c r="D3823" s="8" t="s">
        <v>6701</v>
      </c>
      <c r="E3823" s="8" t="s">
        <v>6702</v>
      </c>
      <c r="F3823" s="24">
        <v>0.3</v>
      </c>
      <c r="G3823" s="24">
        <v>0</v>
      </c>
      <c r="H3823" s="25">
        <v>20.3536</v>
      </c>
      <c r="I3823" s="25">
        <v>3.6484000000000001</v>
      </c>
      <c r="J3823" s="15">
        <v>8</v>
      </c>
      <c r="K3823" s="15">
        <v>2</v>
      </c>
      <c r="L3823" s="13">
        <v>0.17929999999999999</v>
      </c>
      <c r="M3823" s="7">
        <v>7.3612910000000004E-2</v>
      </c>
      <c r="N3823" s="26">
        <v>0.01</v>
      </c>
      <c r="O3823" s="27" t="s">
        <v>92</v>
      </c>
      <c r="P3823" s="8">
        <v>0.86415425530000001</v>
      </c>
      <c r="Q3823" s="24">
        <v>0.3</v>
      </c>
      <c r="R3823" t="str">
        <f>IF($Q3823*100&gt;=VLOOKUP($O3823,margin_ranges!$A$5:$C$10,2,FALSE),IF($Q3823*100&lt;=VLOOKUP($O3823,margin_ranges!$A$5:$C$10,3,FALSE)+10,"IN RANGE","ABOVE RANGE"),"BELOW RANGE")</f>
        <v>IN RANGE</v>
      </c>
      <c r="S3823">
        <f>MIN(VLOOKUP($O3823,margin_ranges!$A$5:$D$10,4,FALSE),$P3823*100)</f>
        <v>29.75</v>
      </c>
      <c r="T3823" s="29">
        <f>(1-$S3823/100)/(1-$F3823)-1</f>
        <v>3.5714285714285587E-3</v>
      </c>
      <c r="U3823" s="19" t="str">
        <f>IF(ABS(IFERROR(T3823,0))&gt;0.05,INDEX(margin_ranges!$C$13:$C$16,MATCH($F3823*100,margin_ranges!$B$13:$B$16,1)),"")</f>
        <v/>
      </c>
      <c r="V3823" t="e">
        <f>MIN(VLOOKUP($U3823,margin_ranges!$A$5:$D$10,4,FALSE),$P3823*100)</f>
        <v>#N/A</v>
      </c>
      <c r="Y3823" s="29" t="e">
        <f t="shared" si="59"/>
        <v>#N/A</v>
      </c>
    </row>
    <row r="3824" spans="1:25" x14ac:dyDescent="0.3">
      <c r="A3824" s="8" t="s">
        <v>17</v>
      </c>
      <c r="B3824" s="8" t="s">
        <v>6677</v>
      </c>
      <c r="C3824" s="8" t="s">
        <v>6678</v>
      </c>
      <c r="D3824" s="28" t="s">
        <v>6725</v>
      </c>
      <c r="E3824" s="8" t="s">
        <v>6726</v>
      </c>
      <c r="F3824" s="24">
        <v>0.3</v>
      </c>
      <c r="G3824" s="24">
        <v>0</v>
      </c>
      <c r="H3824" s="25">
        <v>20.433399999999999</v>
      </c>
      <c r="I3824" s="25">
        <v>4.5423999999999998</v>
      </c>
      <c r="J3824" s="15">
        <v>9</v>
      </c>
      <c r="K3824" s="15">
        <v>3</v>
      </c>
      <c r="L3824" s="13">
        <v>0.2223</v>
      </c>
      <c r="M3824" s="7">
        <v>6.5729469999999998E-2</v>
      </c>
      <c r="N3824" s="26">
        <v>0.01</v>
      </c>
      <c r="O3824" s="27" t="s">
        <v>92</v>
      </c>
      <c r="P3824" s="8">
        <v>0.84786124399999996</v>
      </c>
      <c r="Q3824" s="24">
        <v>0.3</v>
      </c>
      <c r="R3824" t="str">
        <f>IF($Q3824*100&gt;=VLOOKUP($O3824,margin_ranges!$A$5:$C$10,2,FALSE),IF($Q3824*100&lt;=VLOOKUP($O3824,margin_ranges!$A$5:$C$10,3,FALSE)+10,"IN RANGE","ABOVE RANGE"),"BELOW RANGE")</f>
        <v>IN RANGE</v>
      </c>
      <c r="S3824">
        <f>MIN(VLOOKUP($O3824,margin_ranges!$A$5:$D$10,4,FALSE),$P3824*100)</f>
        <v>29.75</v>
      </c>
      <c r="T3824" s="29">
        <f>(1-$S3824/100)/(1-$F3824)-1</f>
        <v>3.5714285714285587E-3</v>
      </c>
      <c r="U3824" s="19" t="str">
        <f>IF(ABS(IFERROR(T3824,0))&gt;0.05,INDEX(margin_ranges!$C$13:$C$16,MATCH($F3824*100,margin_ranges!$B$13:$B$16,1)),"")</f>
        <v/>
      </c>
      <c r="V3824" t="e">
        <f>MIN(VLOOKUP($U3824,margin_ranges!$A$5:$D$10,4,FALSE),$P3824*100)</f>
        <v>#N/A</v>
      </c>
      <c r="Y3824" s="29" t="e">
        <f t="shared" si="59"/>
        <v>#N/A</v>
      </c>
    </row>
    <row r="3825" spans="1:25" x14ac:dyDescent="0.3">
      <c r="A3825" s="8" t="s">
        <v>17</v>
      </c>
      <c r="B3825" s="8" t="s">
        <v>6677</v>
      </c>
      <c r="C3825" s="8" t="s">
        <v>6678</v>
      </c>
      <c r="D3825" s="8" t="s">
        <v>6735</v>
      </c>
      <c r="E3825" s="8" t="s">
        <v>6736</v>
      </c>
      <c r="F3825" s="24">
        <v>0.3</v>
      </c>
      <c r="G3825" s="24">
        <v>0</v>
      </c>
      <c r="H3825" s="25">
        <v>20.2514</v>
      </c>
      <c r="I3825" s="25">
        <v>3.3929</v>
      </c>
      <c r="J3825" s="15">
        <v>12</v>
      </c>
      <c r="K3825" s="15">
        <v>3</v>
      </c>
      <c r="L3825" s="13">
        <v>0.16750000000000001</v>
      </c>
      <c r="M3825" s="7">
        <v>0.1145239</v>
      </c>
      <c r="N3825" s="26">
        <v>0.01</v>
      </c>
      <c r="O3825" s="27" t="s">
        <v>92</v>
      </c>
      <c r="P3825" s="8">
        <v>0.9126819853</v>
      </c>
      <c r="Q3825" s="24">
        <v>0.3</v>
      </c>
      <c r="R3825" t="str">
        <f>IF($Q3825*100&gt;=VLOOKUP($O3825,margin_ranges!$A$5:$C$10,2,FALSE),IF($Q3825*100&lt;=VLOOKUP($O3825,margin_ranges!$A$5:$C$10,3,FALSE)+10,"IN RANGE","ABOVE RANGE"),"BELOW RANGE")</f>
        <v>IN RANGE</v>
      </c>
      <c r="S3825">
        <f>MIN(VLOOKUP($O3825,margin_ranges!$A$5:$D$10,4,FALSE),$P3825*100)</f>
        <v>29.75</v>
      </c>
      <c r="T3825" s="29">
        <f>(1-$S3825/100)/(1-$F3825)-1</f>
        <v>3.5714285714285587E-3</v>
      </c>
      <c r="U3825" s="19" t="str">
        <f>IF(ABS(IFERROR(T3825,0))&gt;0.05,INDEX(margin_ranges!$C$13:$C$16,MATCH($F3825*100,margin_ranges!$B$13:$B$16,1)),"")</f>
        <v/>
      </c>
      <c r="V3825" t="e">
        <f>MIN(VLOOKUP($U3825,margin_ranges!$A$5:$D$10,4,FALSE),$P3825*100)</f>
        <v>#N/A</v>
      </c>
      <c r="Y3825" s="29" t="e">
        <f t="shared" si="59"/>
        <v>#N/A</v>
      </c>
    </row>
    <row r="3826" spans="1:25" x14ac:dyDescent="0.3">
      <c r="A3826" s="8" t="s">
        <v>17</v>
      </c>
      <c r="B3826" s="8" t="s">
        <v>6677</v>
      </c>
      <c r="C3826" s="8" t="s">
        <v>6678</v>
      </c>
      <c r="D3826" s="8" t="s">
        <v>6745</v>
      </c>
      <c r="E3826" s="8" t="s">
        <v>6746</v>
      </c>
      <c r="F3826" s="24">
        <v>0.3</v>
      </c>
      <c r="G3826" s="24">
        <v>1</v>
      </c>
      <c r="H3826" s="25">
        <v>31.513200000000001</v>
      </c>
      <c r="I3826" s="25">
        <v>7.8246000000000002</v>
      </c>
      <c r="J3826" s="15">
        <v>8</v>
      </c>
      <c r="K3826" s="15">
        <v>2</v>
      </c>
      <c r="L3826" s="13">
        <v>0.24829999999999999</v>
      </c>
      <c r="M3826" s="7">
        <v>3.4780230000000002E-2</v>
      </c>
      <c r="N3826" s="26">
        <v>0.01</v>
      </c>
      <c r="O3826" s="27" t="s">
        <v>92</v>
      </c>
      <c r="P3826" s="8">
        <v>0.71248031499999998</v>
      </c>
      <c r="Q3826" s="24">
        <v>0.3</v>
      </c>
      <c r="R3826" t="str">
        <f>IF($Q3826*100&gt;=VLOOKUP($O3826,margin_ranges!$A$5:$C$10,2,FALSE),IF($Q3826*100&lt;=VLOOKUP($O3826,margin_ranges!$A$5:$C$10,3,FALSE)+10,"IN RANGE","ABOVE RANGE"),"BELOW RANGE")</f>
        <v>IN RANGE</v>
      </c>
      <c r="S3826">
        <f>MIN(VLOOKUP($O3826,margin_ranges!$A$5:$D$10,4,FALSE),$P3826*100)</f>
        <v>29.75</v>
      </c>
      <c r="T3826" s="29">
        <f>(1-$S3826/100)/(1-$F3826)-1</f>
        <v>3.5714285714285587E-3</v>
      </c>
      <c r="U3826" s="19" t="str">
        <f>IF(ABS(IFERROR(T3826,0))&gt;0.05,INDEX(margin_ranges!$C$13:$C$16,MATCH($F3826*100,margin_ranges!$B$13:$B$16,1)),"")</f>
        <v/>
      </c>
      <c r="V3826" t="e">
        <f>MIN(VLOOKUP($U3826,margin_ranges!$A$5:$D$10,4,FALSE),$P3826*100)</f>
        <v>#N/A</v>
      </c>
      <c r="Y3826" s="29" t="e">
        <f t="shared" si="59"/>
        <v>#N/A</v>
      </c>
    </row>
    <row r="3827" spans="1:25" x14ac:dyDescent="0.3">
      <c r="A3827" s="8" t="s">
        <v>17</v>
      </c>
      <c r="B3827" s="8" t="s">
        <v>6677</v>
      </c>
      <c r="C3827" s="8" t="s">
        <v>6678</v>
      </c>
      <c r="D3827" s="8" t="s">
        <v>6751</v>
      </c>
      <c r="E3827" s="8" t="s">
        <v>6752</v>
      </c>
      <c r="F3827" s="24">
        <v>0.3</v>
      </c>
      <c r="G3827" s="24">
        <v>1</v>
      </c>
      <c r="H3827" s="25">
        <v>30.739599999999999</v>
      </c>
      <c r="I3827" s="25">
        <v>2.0127999999999999</v>
      </c>
      <c r="J3827" s="15">
        <v>24</v>
      </c>
      <c r="K3827" s="15">
        <v>7</v>
      </c>
      <c r="L3827" s="13">
        <v>6.5500000000000003E-2</v>
      </c>
      <c r="M3827" s="7">
        <v>0.39107136999999997</v>
      </c>
      <c r="N3827" s="26">
        <v>0.25</v>
      </c>
      <c r="O3827" s="27" t="s">
        <v>92</v>
      </c>
      <c r="P3827" s="8">
        <v>0.36073049000000001</v>
      </c>
      <c r="Q3827" s="24">
        <v>0.3</v>
      </c>
      <c r="R3827" t="str">
        <f>IF($Q3827*100&gt;=VLOOKUP($O3827,margin_ranges!$A$5:$C$10,2,FALSE),IF($Q3827*100&lt;=VLOOKUP($O3827,margin_ranges!$A$5:$C$10,3,FALSE)+10,"IN RANGE","ABOVE RANGE"),"BELOW RANGE")</f>
        <v>IN RANGE</v>
      </c>
      <c r="S3827">
        <f>MIN(VLOOKUP($O3827,margin_ranges!$A$5:$D$10,4,FALSE),$P3827*100)</f>
        <v>29.75</v>
      </c>
      <c r="T3827" s="29">
        <f>(1-$S3827/100)/(1-$F3827)-1</f>
        <v>3.5714285714285587E-3</v>
      </c>
      <c r="U3827" s="19" t="str">
        <f>IF(ABS(IFERROR(T3827,0))&gt;0.05,INDEX(margin_ranges!$C$13:$C$16,MATCH($F3827*100,margin_ranges!$B$13:$B$16,1)),"")</f>
        <v/>
      </c>
      <c r="V3827" t="e">
        <f>MIN(VLOOKUP($U3827,margin_ranges!$A$5:$D$10,4,FALSE),$P3827*100)</f>
        <v>#N/A</v>
      </c>
      <c r="Y3827" s="29" t="e">
        <f t="shared" si="59"/>
        <v>#N/A</v>
      </c>
    </row>
    <row r="3828" spans="1:25" x14ac:dyDescent="0.3">
      <c r="A3828" s="8" t="s">
        <v>17</v>
      </c>
      <c r="B3828" s="8" t="s">
        <v>6677</v>
      </c>
      <c r="C3828" s="8" t="s">
        <v>6678</v>
      </c>
      <c r="D3828" s="8" t="s">
        <v>6761</v>
      </c>
      <c r="E3828" s="8" t="s">
        <v>6762</v>
      </c>
      <c r="F3828" s="24">
        <v>0.3</v>
      </c>
      <c r="G3828" s="24">
        <v>0</v>
      </c>
      <c r="H3828" s="25">
        <v>30.685099999999998</v>
      </c>
      <c r="I3828" s="25">
        <v>2.0398999999999998</v>
      </c>
      <c r="J3828" s="15">
        <v>29</v>
      </c>
      <c r="K3828" s="15">
        <v>9</v>
      </c>
      <c r="L3828" s="13">
        <v>6.6500000000000004E-2</v>
      </c>
      <c r="M3828" s="7">
        <v>0.46711954999999999</v>
      </c>
      <c r="N3828" s="26">
        <v>0.25</v>
      </c>
      <c r="O3828" s="27" t="s">
        <v>92</v>
      </c>
      <c r="P3828" s="8">
        <v>0.46480509749999999</v>
      </c>
      <c r="Q3828" s="24">
        <v>0.3</v>
      </c>
      <c r="R3828" t="str">
        <f>IF($Q3828*100&gt;=VLOOKUP($O3828,margin_ranges!$A$5:$C$10,2,FALSE),IF($Q3828*100&lt;=VLOOKUP($O3828,margin_ranges!$A$5:$C$10,3,FALSE)+10,"IN RANGE","ABOVE RANGE"),"BELOW RANGE")</f>
        <v>IN RANGE</v>
      </c>
      <c r="S3828">
        <f>MIN(VLOOKUP($O3828,margin_ranges!$A$5:$D$10,4,FALSE),$P3828*100)</f>
        <v>29.75</v>
      </c>
      <c r="T3828" s="29">
        <f>(1-$S3828/100)/(1-$F3828)-1</f>
        <v>3.5714285714285587E-3</v>
      </c>
      <c r="U3828" s="19" t="str">
        <f>IF(ABS(IFERROR(T3828,0))&gt;0.05,INDEX(margin_ranges!$C$13:$C$16,MATCH($F3828*100,margin_ranges!$B$13:$B$16,1)),"")</f>
        <v/>
      </c>
      <c r="V3828" t="e">
        <f>MIN(VLOOKUP($U3828,margin_ranges!$A$5:$D$10,4,FALSE),$P3828*100)</f>
        <v>#N/A</v>
      </c>
      <c r="Y3828" s="29" t="e">
        <f t="shared" si="59"/>
        <v>#N/A</v>
      </c>
    </row>
    <row r="3829" spans="1:25" x14ac:dyDescent="0.3">
      <c r="A3829" s="8" t="s">
        <v>17</v>
      </c>
      <c r="B3829" s="8" t="s">
        <v>6677</v>
      </c>
      <c r="C3829" s="8" t="s">
        <v>6678</v>
      </c>
      <c r="D3829" s="8" t="s">
        <v>6775</v>
      </c>
      <c r="E3829" s="8" t="s">
        <v>6776</v>
      </c>
      <c r="F3829" s="24">
        <v>0.3</v>
      </c>
      <c r="G3829" s="24">
        <v>1</v>
      </c>
      <c r="H3829" s="25">
        <v>31.302399999999999</v>
      </c>
      <c r="I3829" s="25">
        <v>7.7599</v>
      </c>
      <c r="J3829" s="15">
        <v>10</v>
      </c>
      <c r="K3829" s="15">
        <v>3</v>
      </c>
      <c r="L3829" s="13">
        <v>0.24790000000000001</v>
      </c>
      <c r="M3829" s="7">
        <v>4.3723190000000002E-2</v>
      </c>
      <c r="N3829" s="26">
        <v>0.01</v>
      </c>
      <c r="O3829" s="27" t="s">
        <v>92</v>
      </c>
      <c r="P3829" s="8">
        <v>0.77128842109999995</v>
      </c>
      <c r="Q3829" s="24">
        <v>0.3</v>
      </c>
      <c r="R3829" t="str">
        <f>IF($Q3829*100&gt;=VLOOKUP($O3829,margin_ranges!$A$5:$C$10,2,FALSE),IF($Q3829*100&lt;=VLOOKUP($O3829,margin_ranges!$A$5:$C$10,3,FALSE)+10,"IN RANGE","ABOVE RANGE"),"BELOW RANGE")</f>
        <v>IN RANGE</v>
      </c>
      <c r="S3829">
        <f>MIN(VLOOKUP($O3829,margin_ranges!$A$5:$D$10,4,FALSE),$P3829*100)</f>
        <v>29.75</v>
      </c>
      <c r="T3829" s="29">
        <f>(1-$S3829/100)/(1-$F3829)-1</f>
        <v>3.5714285714285587E-3</v>
      </c>
      <c r="U3829" s="19" t="str">
        <f>IF(ABS(IFERROR(T3829,0))&gt;0.05,INDEX(margin_ranges!$C$13:$C$16,MATCH($F3829*100,margin_ranges!$B$13:$B$16,1)),"")</f>
        <v/>
      </c>
      <c r="V3829" t="e">
        <f>MIN(VLOOKUP($U3829,margin_ranges!$A$5:$D$10,4,FALSE),$P3829*100)</f>
        <v>#N/A</v>
      </c>
      <c r="Y3829" s="29" t="e">
        <f t="shared" si="59"/>
        <v>#N/A</v>
      </c>
    </row>
    <row r="3830" spans="1:25" x14ac:dyDescent="0.3">
      <c r="A3830" s="8" t="s">
        <v>17</v>
      </c>
      <c r="B3830" s="8" t="s">
        <v>6677</v>
      </c>
      <c r="C3830" s="8" t="s">
        <v>6678</v>
      </c>
      <c r="D3830" s="8" t="s">
        <v>6781</v>
      </c>
      <c r="E3830" s="8" t="s">
        <v>6782</v>
      </c>
      <c r="F3830" s="24">
        <v>0.3</v>
      </c>
      <c r="G3830" s="24">
        <v>0</v>
      </c>
      <c r="H3830" s="25">
        <v>30.788599999999999</v>
      </c>
      <c r="I3830" s="25">
        <v>6.3958000000000004</v>
      </c>
      <c r="J3830" s="15">
        <v>7</v>
      </c>
      <c r="K3830" s="15">
        <v>2</v>
      </c>
      <c r="L3830" s="13">
        <v>0.2077</v>
      </c>
      <c r="M3830" s="7">
        <v>3.7748070000000002E-2</v>
      </c>
      <c r="N3830" s="26">
        <v>0.01</v>
      </c>
      <c r="O3830" s="27" t="s">
        <v>92</v>
      </c>
      <c r="P3830" s="8">
        <v>0.73508579880000002</v>
      </c>
      <c r="Q3830" s="24">
        <v>0.3</v>
      </c>
      <c r="R3830" t="str">
        <f>IF($Q3830*100&gt;=VLOOKUP($O3830,margin_ranges!$A$5:$C$10,2,FALSE),IF($Q3830*100&lt;=VLOOKUP($O3830,margin_ranges!$A$5:$C$10,3,FALSE)+10,"IN RANGE","ABOVE RANGE"),"BELOW RANGE")</f>
        <v>IN RANGE</v>
      </c>
      <c r="S3830">
        <f>MIN(VLOOKUP($O3830,margin_ranges!$A$5:$D$10,4,FALSE),$P3830*100)</f>
        <v>29.75</v>
      </c>
      <c r="T3830" s="29">
        <f>(1-$S3830/100)/(1-$F3830)-1</f>
        <v>3.5714285714285587E-3</v>
      </c>
      <c r="U3830" s="19" t="str">
        <f>IF(ABS(IFERROR(T3830,0))&gt;0.05,INDEX(margin_ranges!$C$13:$C$16,MATCH($F3830*100,margin_ranges!$B$13:$B$16,1)),"")</f>
        <v/>
      </c>
      <c r="V3830" t="e">
        <f>MIN(VLOOKUP($U3830,margin_ranges!$A$5:$D$10,4,FALSE),$P3830*100)</f>
        <v>#N/A</v>
      </c>
      <c r="Y3830" s="29" t="e">
        <f t="shared" si="59"/>
        <v>#N/A</v>
      </c>
    </row>
    <row r="3831" spans="1:25" x14ac:dyDescent="0.3">
      <c r="A3831" s="8" t="s">
        <v>17</v>
      </c>
      <c r="B3831" s="8" t="s">
        <v>6677</v>
      </c>
      <c r="C3831" s="8" t="s">
        <v>6678</v>
      </c>
      <c r="D3831" s="8" t="s">
        <v>6783</v>
      </c>
      <c r="E3831" s="8" t="s">
        <v>6784</v>
      </c>
      <c r="F3831" s="24">
        <v>0.3</v>
      </c>
      <c r="G3831" s="24">
        <v>0</v>
      </c>
      <c r="H3831" s="25">
        <v>30.733599999999999</v>
      </c>
      <c r="I3831" s="25">
        <v>1.5689</v>
      </c>
      <c r="J3831" s="15">
        <v>18</v>
      </c>
      <c r="K3831" s="15">
        <v>5</v>
      </c>
      <c r="L3831" s="13">
        <v>5.0999999999999997E-2</v>
      </c>
      <c r="M3831" s="7">
        <v>0.38470293999999999</v>
      </c>
      <c r="N3831" s="26">
        <v>0.25</v>
      </c>
      <c r="O3831" s="27" t="s">
        <v>92</v>
      </c>
      <c r="P3831" s="8">
        <v>0.35014792900000002</v>
      </c>
      <c r="Q3831" s="24">
        <v>0.3</v>
      </c>
      <c r="R3831" t="str">
        <f>IF($Q3831*100&gt;=VLOOKUP($O3831,margin_ranges!$A$5:$C$10,2,FALSE),IF($Q3831*100&lt;=VLOOKUP($O3831,margin_ranges!$A$5:$C$10,3,FALSE)+10,"IN RANGE","ABOVE RANGE"),"BELOW RANGE")</f>
        <v>IN RANGE</v>
      </c>
      <c r="S3831">
        <f>MIN(VLOOKUP($O3831,margin_ranges!$A$5:$D$10,4,FALSE),$P3831*100)</f>
        <v>29.75</v>
      </c>
      <c r="T3831" s="29">
        <f>(1-$S3831/100)/(1-$F3831)-1</f>
        <v>3.5714285714285587E-3</v>
      </c>
      <c r="U3831" s="19" t="str">
        <f>IF(ABS(IFERROR(T3831,0))&gt;0.05,INDEX(margin_ranges!$C$13:$C$16,MATCH($F3831*100,margin_ranges!$B$13:$B$16,1)),"")</f>
        <v/>
      </c>
      <c r="V3831" t="e">
        <f>MIN(VLOOKUP($U3831,margin_ranges!$A$5:$D$10,4,FALSE),$P3831*100)</f>
        <v>#N/A</v>
      </c>
      <c r="Y3831" s="29" t="e">
        <f t="shared" si="59"/>
        <v>#N/A</v>
      </c>
    </row>
    <row r="3832" spans="1:25" x14ac:dyDescent="0.3">
      <c r="A3832" s="8" t="s">
        <v>17</v>
      </c>
      <c r="B3832" s="8" t="s">
        <v>6677</v>
      </c>
      <c r="C3832" s="8" t="s">
        <v>6678</v>
      </c>
      <c r="D3832" s="8" t="s">
        <v>6785</v>
      </c>
      <c r="E3832" s="8" t="s">
        <v>6786</v>
      </c>
      <c r="F3832" s="24">
        <v>0.3</v>
      </c>
      <c r="G3832" s="24">
        <v>0</v>
      </c>
      <c r="H3832" s="25">
        <v>20.370100000000001</v>
      </c>
      <c r="I3832" s="25">
        <v>4.9002999999999997</v>
      </c>
      <c r="J3832" s="15">
        <v>15</v>
      </c>
      <c r="K3832" s="15">
        <v>5</v>
      </c>
      <c r="L3832" s="13">
        <v>0.24060000000000001</v>
      </c>
      <c r="M3832" s="7">
        <v>0.10378403999999999</v>
      </c>
      <c r="N3832" s="26">
        <v>0.01</v>
      </c>
      <c r="O3832" s="27" t="s">
        <v>92</v>
      </c>
      <c r="P3832" s="8">
        <v>0.90364606739999997</v>
      </c>
      <c r="Q3832" s="24">
        <v>0.3</v>
      </c>
      <c r="R3832" t="str">
        <f>IF($Q3832*100&gt;=VLOOKUP($O3832,margin_ranges!$A$5:$C$10,2,FALSE),IF($Q3832*100&lt;=VLOOKUP($O3832,margin_ranges!$A$5:$C$10,3,FALSE)+10,"IN RANGE","ABOVE RANGE"),"BELOW RANGE")</f>
        <v>IN RANGE</v>
      </c>
      <c r="S3832">
        <f>MIN(VLOOKUP($O3832,margin_ranges!$A$5:$D$10,4,FALSE),$P3832*100)</f>
        <v>29.75</v>
      </c>
      <c r="T3832" s="29">
        <f>(1-$S3832/100)/(1-$F3832)-1</f>
        <v>3.5714285714285587E-3</v>
      </c>
      <c r="U3832" s="19" t="str">
        <f>IF(ABS(IFERROR(T3832,0))&gt;0.05,INDEX(margin_ranges!$C$13:$C$16,MATCH($F3832*100,margin_ranges!$B$13:$B$16,1)),"")</f>
        <v/>
      </c>
      <c r="V3832" t="e">
        <f>MIN(VLOOKUP($U3832,margin_ranges!$A$5:$D$10,4,FALSE),$P3832*100)</f>
        <v>#N/A</v>
      </c>
      <c r="Y3832" s="29" t="e">
        <f t="shared" si="59"/>
        <v>#N/A</v>
      </c>
    </row>
    <row r="3833" spans="1:25" x14ac:dyDescent="0.3">
      <c r="A3833" s="8" t="s">
        <v>17</v>
      </c>
      <c r="B3833" s="8" t="s">
        <v>6677</v>
      </c>
      <c r="C3833" s="8" t="s">
        <v>6678</v>
      </c>
      <c r="D3833" s="8" t="s">
        <v>6787</v>
      </c>
      <c r="E3833" s="8" t="s">
        <v>6788</v>
      </c>
      <c r="F3833" s="24">
        <v>0.3</v>
      </c>
      <c r="G3833" s="24">
        <v>0</v>
      </c>
      <c r="H3833" s="25">
        <v>30.660799999999998</v>
      </c>
      <c r="I3833" s="25">
        <v>7.4412000000000003</v>
      </c>
      <c r="J3833" s="15">
        <v>13</v>
      </c>
      <c r="K3833" s="15">
        <v>4</v>
      </c>
      <c r="L3833" s="13">
        <v>0.2427</v>
      </c>
      <c r="M3833" s="7">
        <v>5.9418110000000003E-2</v>
      </c>
      <c r="N3833" s="26">
        <v>0.01</v>
      </c>
      <c r="O3833" s="27" t="s">
        <v>92</v>
      </c>
      <c r="P3833" s="8">
        <v>0.83170113089999997</v>
      </c>
      <c r="Q3833" s="24">
        <v>0.3</v>
      </c>
      <c r="R3833" t="str">
        <f>IF($Q3833*100&gt;=VLOOKUP($O3833,margin_ranges!$A$5:$C$10,2,FALSE),IF($Q3833*100&lt;=VLOOKUP($O3833,margin_ranges!$A$5:$C$10,3,FALSE)+10,"IN RANGE","ABOVE RANGE"),"BELOW RANGE")</f>
        <v>IN RANGE</v>
      </c>
      <c r="S3833">
        <f>MIN(VLOOKUP($O3833,margin_ranges!$A$5:$D$10,4,FALSE),$P3833*100)</f>
        <v>29.75</v>
      </c>
      <c r="T3833" s="29">
        <f>(1-$S3833/100)/(1-$F3833)-1</f>
        <v>3.5714285714285587E-3</v>
      </c>
      <c r="U3833" s="19" t="str">
        <f>IF(ABS(IFERROR(T3833,0))&gt;0.05,INDEX(margin_ranges!$C$13:$C$16,MATCH($F3833*100,margin_ranges!$B$13:$B$16,1)),"")</f>
        <v/>
      </c>
      <c r="V3833" t="e">
        <f>MIN(VLOOKUP($U3833,margin_ranges!$A$5:$D$10,4,FALSE),$P3833*100)</f>
        <v>#N/A</v>
      </c>
      <c r="Y3833" s="29" t="e">
        <f t="shared" si="59"/>
        <v>#N/A</v>
      </c>
    </row>
    <row r="3834" spans="1:25" x14ac:dyDescent="0.3">
      <c r="A3834" s="8" t="s">
        <v>17</v>
      </c>
      <c r="B3834" s="8" t="s">
        <v>6677</v>
      </c>
      <c r="C3834" s="8" t="s">
        <v>6678</v>
      </c>
      <c r="D3834" s="8" t="s">
        <v>6799</v>
      </c>
      <c r="E3834" s="8" t="s">
        <v>6800</v>
      </c>
      <c r="F3834" s="24">
        <v>0.3</v>
      </c>
      <c r="G3834" s="24">
        <v>0</v>
      </c>
      <c r="H3834" s="25">
        <v>20.3856</v>
      </c>
      <c r="I3834" s="25">
        <v>4.7013999999999996</v>
      </c>
      <c r="J3834" s="15">
        <v>14</v>
      </c>
      <c r="K3834" s="15">
        <v>4</v>
      </c>
      <c r="L3834" s="13">
        <v>0.2306</v>
      </c>
      <c r="M3834" s="7">
        <v>9.7082950000000001E-2</v>
      </c>
      <c r="N3834" s="26">
        <v>0.01</v>
      </c>
      <c r="O3834" s="27" t="s">
        <v>92</v>
      </c>
      <c r="P3834" s="8">
        <v>0.89699530520000004</v>
      </c>
      <c r="Q3834" s="24">
        <v>0.3</v>
      </c>
      <c r="R3834" t="str">
        <f>IF($Q3834*100&gt;=VLOOKUP($O3834,margin_ranges!$A$5:$C$10,2,FALSE),IF($Q3834*100&lt;=VLOOKUP($O3834,margin_ranges!$A$5:$C$10,3,FALSE)+10,"IN RANGE","ABOVE RANGE"),"BELOW RANGE")</f>
        <v>IN RANGE</v>
      </c>
      <c r="S3834">
        <f>MIN(VLOOKUP($O3834,margin_ranges!$A$5:$D$10,4,FALSE),$P3834*100)</f>
        <v>29.75</v>
      </c>
      <c r="T3834" s="29">
        <f>(1-$S3834/100)/(1-$F3834)-1</f>
        <v>3.5714285714285587E-3</v>
      </c>
      <c r="U3834" s="19" t="str">
        <f>IF(ABS(IFERROR(T3834,0))&gt;0.05,INDEX(margin_ranges!$C$13:$C$16,MATCH($F3834*100,margin_ranges!$B$13:$B$16,1)),"")</f>
        <v/>
      </c>
      <c r="V3834" t="e">
        <f>MIN(VLOOKUP($U3834,margin_ranges!$A$5:$D$10,4,FALSE),$P3834*100)</f>
        <v>#N/A</v>
      </c>
      <c r="Y3834" s="29" t="e">
        <f t="shared" si="59"/>
        <v>#N/A</v>
      </c>
    </row>
    <row r="3835" spans="1:25" x14ac:dyDescent="0.3">
      <c r="A3835" s="8" t="s">
        <v>17</v>
      </c>
      <c r="B3835" s="8" t="s">
        <v>6677</v>
      </c>
      <c r="C3835" s="8" t="s">
        <v>6678</v>
      </c>
      <c r="D3835" s="28" t="s">
        <v>6703</v>
      </c>
      <c r="E3835" s="8" t="s">
        <v>6704</v>
      </c>
      <c r="F3835" s="24">
        <v>0.29999999999999899</v>
      </c>
      <c r="G3835" s="24">
        <v>0</v>
      </c>
      <c r="H3835" s="25">
        <v>20.32</v>
      </c>
      <c r="I3835" s="25">
        <v>4.5971000000000002</v>
      </c>
      <c r="J3835" s="15">
        <v>9</v>
      </c>
      <c r="K3835" s="15">
        <v>3</v>
      </c>
      <c r="L3835" s="13">
        <v>0.22620000000000001</v>
      </c>
      <c r="M3835" s="7">
        <v>6.1995990000000001E-2</v>
      </c>
      <c r="N3835" s="26">
        <v>0.01</v>
      </c>
      <c r="O3835" s="27" t="s">
        <v>92</v>
      </c>
      <c r="P3835" s="8">
        <v>0.83869924809999996</v>
      </c>
      <c r="Q3835" s="24">
        <v>0.3</v>
      </c>
      <c r="R3835" t="str">
        <f>IF($Q3835*100&gt;=VLOOKUP($O3835,margin_ranges!$A$5:$C$10,2,FALSE),IF($Q3835*100&lt;=VLOOKUP($O3835,margin_ranges!$A$5:$C$10,3,FALSE)+10,"IN RANGE","ABOVE RANGE"),"BELOW RANGE")</f>
        <v>IN RANGE</v>
      </c>
      <c r="S3835">
        <f>MIN(VLOOKUP($O3835,margin_ranges!$A$5:$D$10,4,FALSE),$P3835*100)</f>
        <v>29.75</v>
      </c>
      <c r="T3835" s="29">
        <f>(1-$S3835/100)/(1-$F3835)-1</f>
        <v>3.5714285714270044E-3</v>
      </c>
      <c r="U3835" s="19" t="str">
        <f>IF(ABS(IFERROR(T3835,0))&gt;0.05,INDEX(margin_ranges!$C$13:$C$16,MATCH($F3835*100,margin_ranges!$B$13:$B$16,1)),"")</f>
        <v/>
      </c>
      <c r="V3835" t="e">
        <f>MIN(VLOOKUP($U3835,margin_ranges!$A$5:$D$10,4,FALSE),$P3835*100)</f>
        <v>#N/A</v>
      </c>
      <c r="Y3835" s="29" t="e">
        <f t="shared" si="59"/>
        <v>#N/A</v>
      </c>
    </row>
    <row r="3836" spans="1:25" x14ac:dyDescent="0.3">
      <c r="A3836" s="8" t="s">
        <v>17</v>
      </c>
      <c r="B3836" s="8" t="s">
        <v>6677</v>
      </c>
      <c r="C3836" s="8" t="s">
        <v>6678</v>
      </c>
      <c r="D3836" s="8" t="s">
        <v>6717</v>
      </c>
      <c r="E3836" s="8" t="s">
        <v>6718</v>
      </c>
      <c r="F3836" s="24">
        <v>0.29999999999999899</v>
      </c>
      <c r="G3836" s="24">
        <v>0</v>
      </c>
      <c r="H3836" s="25">
        <v>20.354900000000001</v>
      </c>
      <c r="I3836" s="25">
        <v>0.55259999999999998</v>
      </c>
      <c r="J3836" s="15">
        <v>7</v>
      </c>
      <c r="K3836" s="15">
        <v>2</v>
      </c>
      <c r="L3836" s="13">
        <v>2.7099999999999999E-2</v>
      </c>
      <c r="M3836" s="7">
        <v>0.39296794000000002</v>
      </c>
      <c r="N3836" s="26">
        <v>0.25</v>
      </c>
      <c r="O3836" s="27" t="s">
        <v>92</v>
      </c>
      <c r="P3836" s="8">
        <v>0.36381578949999999</v>
      </c>
      <c r="Q3836" s="24">
        <v>0.3</v>
      </c>
      <c r="R3836" t="str">
        <f>IF($Q3836*100&gt;=VLOOKUP($O3836,margin_ranges!$A$5:$C$10,2,FALSE),IF($Q3836*100&lt;=VLOOKUP($O3836,margin_ranges!$A$5:$C$10,3,FALSE)+10,"IN RANGE","ABOVE RANGE"),"BELOW RANGE")</f>
        <v>IN RANGE</v>
      </c>
      <c r="S3836">
        <f>MIN(VLOOKUP($O3836,margin_ranges!$A$5:$D$10,4,FALSE),$P3836*100)</f>
        <v>29.75</v>
      </c>
      <c r="T3836" s="29">
        <f>(1-$S3836/100)/(1-$F3836)-1</f>
        <v>3.5714285714270044E-3</v>
      </c>
      <c r="U3836" s="19" t="str">
        <f>IF(ABS(IFERROR(T3836,0))&gt;0.05,INDEX(margin_ranges!$C$13:$C$16,MATCH($F3836*100,margin_ranges!$B$13:$B$16,1)),"")</f>
        <v/>
      </c>
      <c r="V3836" t="e">
        <f>MIN(VLOOKUP($U3836,margin_ranges!$A$5:$D$10,4,FALSE),$P3836*100)</f>
        <v>#N/A</v>
      </c>
      <c r="Y3836" s="29" t="e">
        <f t="shared" si="59"/>
        <v>#N/A</v>
      </c>
    </row>
    <row r="3837" spans="1:25" x14ac:dyDescent="0.3">
      <c r="A3837" s="8" t="s">
        <v>17</v>
      </c>
      <c r="B3837" s="8" t="s">
        <v>6677</v>
      </c>
      <c r="C3837" s="8" t="s">
        <v>6678</v>
      </c>
      <c r="D3837" s="8" t="s">
        <v>6747</v>
      </c>
      <c r="E3837" s="8" t="s">
        <v>6748</v>
      </c>
      <c r="F3837" s="24">
        <v>0.29999999999999899</v>
      </c>
      <c r="G3837" s="24">
        <v>1</v>
      </c>
      <c r="H3837" s="25">
        <v>31.433399999999999</v>
      </c>
      <c r="I3837" s="25">
        <v>7.6036000000000001</v>
      </c>
      <c r="J3837" s="15">
        <v>15</v>
      </c>
      <c r="K3837" s="15">
        <v>4</v>
      </c>
      <c r="L3837" s="13">
        <v>0.2419</v>
      </c>
      <c r="M3837" s="7">
        <v>6.5757949999999996E-2</v>
      </c>
      <c r="N3837" s="26">
        <v>0.01</v>
      </c>
      <c r="O3837" s="27" t="s">
        <v>92</v>
      </c>
      <c r="P3837" s="8">
        <v>0.84792714290000004</v>
      </c>
      <c r="Q3837" s="24">
        <v>0.3</v>
      </c>
      <c r="R3837" t="str">
        <f>IF($Q3837*100&gt;=VLOOKUP($O3837,margin_ranges!$A$5:$C$10,2,FALSE),IF($Q3837*100&lt;=VLOOKUP($O3837,margin_ranges!$A$5:$C$10,3,FALSE)+10,"IN RANGE","ABOVE RANGE"),"BELOW RANGE")</f>
        <v>IN RANGE</v>
      </c>
      <c r="S3837">
        <f>MIN(VLOOKUP($O3837,margin_ranges!$A$5:$D$10,4,FALSE),$P3837*100)</f>
        <v>29.75</v>
      </c>
      <c r="T3837" s="29">
        <f>(1-$S3837/100)/(1-$F3837)-1</f>
        <v>3.5714285714270044E-3</v>
      </c>
      <c r="U3837" s="19" t="str">
        <f>IF(ABS(IFERROR(T3837,0))&gt;0.05,INDEX(margin_ranges!$C$13:$C$16,MATCH($F3837*100,margin_ranges!$B$13:$B$16,1)),"")</f>
        <v/>
      </c>
      <c r="V3837" t="e">
        <f>MIN(VLOOKUP($U3837,margin_ranges!$A$5:$D$10,4,FALSE),$P3837*100)</f>
        <v>#N/A</v>
      </c>
      <c r="Y3837" s="29" t="e">
        <f t="shared" si="59"/>
        <v>#N/A</v>
      </c>
    </row>
    <row r="3838" spans="1:25" x14ac:dyDescent="0.3">
      <c r="A3838" s="8" t="s">
        <v>17</v>
      </c>
      <c r="B3838" s="8" t="s">
        <v>6677</v>
      </c>
      <c r="C3838" s="8" t="s">
        <v>6678</v>
      </c>
      <c r="D3838" s="8" t="s">
        <v>6757</v>
      </c>
      <c r="E3838" s="8" t="s">
        <v>6758</v>
      </c>
      <c r="F3838" s="24">
        <v>0.29999999999999899</v>
      </c>
      <c r="G3838" s="24">
        <v>0</v>
      </c>
      <c r="H3838" s="25">
        <v>30.6966</v>
      </c>
      <c r="I3838" s="25">
        <v>7.3613</v>
      </c>
      <c r="J3838" s="15">
        <v>18</v>
      </c>
      <c r="K3838" s="15">
        <v>5</v>
      </c>
      <c r="L3838" s="13">
        <v>0.23980000000000001</v>
      </c>
      <c r="M3838" s="7">
        <v>8.218673E-2</v>
      </c>
      <c r="N3838" s="26">
        <v>0.01</v>
      </c>
      <c r="O3838" s="27" t="s">
        <v>92</v>
      </c>
      <c r="P3838" s="8">
        <v>0.87832585600000002</v>
      </c>
      <c r="Q3838" s="24">
        <v>0.3</v>
      </c>
      <c r="R3838" t="str">
        <f>IF($Q3838*100&gt;=VLOOKUP($O3838,margin_ranges!$A$5:$C$10,2,FALSE),IF($Q3838*100&lt;=VLOOKUP($O3838,margin_ranges!$A$5:$C$10,3,FALSE)+10,"IN RANGE","ABOVE RANGE"),"BELOW RANGE")</f>
        <v>IN RANGE</v>
      </c>
      <c r="S3838">
        <f>MIN(VLOOKUP($O3838,margin_ranges!$A$5:$D$10,4,FALSE),$P3838*100)</f>
        <v>29.75</v>
      </c>
      <c r="T3838" s="29">
        <f>(1-$S3838/100)/(1-$F3838)-1</f>
        <v>3.5714285714270044E-3</v>
      </c>
      <c r="U3838" s="19" t="str">
        <f>IF(ABS(IFERROR(T3838,0))&gt;0.05,INDEX(margin_ranges!$C$13:$C$16,MATCH($F3838*100,margin_ranges!$B$13:$B$16,1)),"")</f>
        <v/>
      </c>
      <c r="V3838" t="e">
        <f>MIN(VLOOKUP($U3838,margin_ranges!$A$5:$D$10,4,FALSE),$P3838*100)</f>
        <v>#N/A</v>
      </c>
      <c r="Y3838" s="29" t="e">
        <f t="shared" si="59"/>
        <v>#N/A</v>
      </c>
    </row>
    <row r="3839" spans="1:25" x14ac:dyDescent="0.3">
      <c r="A3839" s="8" t="s">
        <v>17</v>
      </c>
      <c r="B3839" s="8" t="s">
        <v>6677</v>
      </c>
      <c r="C3839" s="8" t="s">
        <v>6678</v>
      </c>
      <c r="D3839" s="8" t="s">
        <v>6789</v>
      </c>
      <c r="E3839" s="8" t="s">
        <v>6790</v>
      </c>
      <c r="F3839" s="24">
        <v>0.29999999999999899</v>
      </c>
      <c r="G3839" s="24">
        <v>1</v>
      </c>
      <c r="H3839" s="25">
        <v>30.764700000000001</v>
      </c>
      <c r="I3839" s="25">
        <v>7.5517000000000003</v>
      </c>
      <c r="J3839" s="15">
        <v>7</v>
      </c>
      <c r="K3839" s="15">
        <v>2</v>
      </c>
      <c r="L3839" s="13">
        <v>0.2455</v>
      </c>
      <c r="M3839" s="7">
        <v>3.0740420000000001E-2</v>
      </c>
      <c r="N3839" s="26">
        <v>0.01</v>
      </c>
      <c r="O3839" s="27" t="s">
        <v>92</v>
      </c>
      <c r="P3839" s="8">
        <v>0.6746953846</v>
      </c>
      <c r="Q3839" s="24">
        <v>0.3</v>
      </c>
      <c r="R3839" t="str">
        <f>IF($Q3839*100&gt;=VLOOKUP($O3839,margin_ranges!$A$5:$C$10,2,FALSE),IF($Q3839*100&lt;=VLOOKUP($O3839,margin_ranges!$A$5:$C$10,3,FALSE)+10,"IN RANGE","ABOVE RANGE"),"BELOW RANGE")</f>
        <v>IN RANGE</v>
      </c>
      <c r="S3839">
        <f>MIN(VLOOKUP($O3839,margin_ranges!$A$5:$D$10,4,FALSE),$P3839*100)</f>
        <v>29.75</v>
      </c>
      <c r="T3839" s="29">
        <f>(1-$S3839/100)/(1-$F3839)-1</f>
        <v>3.5714285714270044E-3</v>
      </c>
      <c r="U3839" s="19" t="str">
        <f>IF(ABS(IFERROR(T3839,0))&gt;0.05,INDEX(margin_ranges!$C$13:$C$16,MATCH($F3839*100,margin_ranges!$B$13:$B$16,1)),"")</f>
        <v/>
      </c>
      <c r="V3839" t="e">
        <f>MIN(VLOOKUP($U3839,margin_ranges!$A$5:$D$10,4,FALSE),$P3839*100)</f>
        <v>#N/A</v>
      </c>
      <c r="Y3839" s="29" t="e">
        <f t="shared" si="59"/>
        <v>#N/A</v>
      </c>
    </row>
    <row r="3840" spans="1:25" x14ac:dyDescent="0.3">
      <c r="A3840" s="8" t="s">
        <v>17</v>
      </c>
      <c r="B3840" s="8" t="s">
        <v>6677</v>
      </c>
      <c r="C3840" s="8" t="s">
        <v>6678</v>
      </c>
      <c r="D3840" s="8" t="s">
        <v>6741</v>
      </c>
      <c r="E3840" s="8" t="s">
        <v>6742</v>
      </c>
      <c r="F3840" s="24">
        <v>0.28391050754297698</v>
      </c>
      <c r="G3840" s="24">
        <v>1</v>
      </c>
      <c r="H3840" s="25">
        <v>100.98350000000001</v>
      </c>
      <c r="I3840" s="25">
        <v>8.3976000000000006</v>
      </c>
      <c r="J3840" s="15">
        <v>88</v>
      </c>
      <c r="K3840" s="15">
        <v>24</v>
      </c>
      <c r="L3840" s="13">
        <v>8.3199999999999996E-2</v>
      </c>
      <c r="M3840" s="7">
        <v>0.34911838000000001</v>
      </c>
      <c r="N3840" s="26">
        <v>0.25</v>
      </c>
      <c r="O3840" s="27" t="s">
        <v>92</v>
      </c>
      <c r="P3840" s="8">
        <v>0.28391050750000002</v>
      </c>
      <c r="Q3840" s="24">
        <v>0.3</v>
      </c>
      <c r="R3840" t="str">
        <f>IF($Q3840*100&gt;=VLOOKUP($O3840,margin_ranges!$A$5:$C$10,2,FALSE),IF($Q3840*100&lt;=VLOOKUP($O3840,margin_ranges!$A$5:$C$10,3,FALSE)+10,"IN RANGE","ABOVE RANGE"),"BELOW RANGE")</f>
        <v>IN RANGE</v>
      </c>
      <c r="S3840">
        <f>MIN(VLOOKUP($O3840,margin_ranges!$A$5:$D$10,4,FALSE),$P3840*100)</f>
        <v>28.391050750000002</v>
      </c>
      <c r="T3840" s="29">
        <f>(1-$S3840/100)/(1-$F3840)-1</f>
        <v>6.0016214220581787E-11</v>
      </c>
      <c r="U3840" s="19" t="str">
        <f>IF(ABS(IFERROR(T3840,0))&gt;0.05,INDEX(margin_ranges!$C$13:$C$16,MATCH($F3840*100,margin_ranges!$B$13:$B$16,1)),"")</f>
        <v/>
      </c>
      <c r="V3840" t="e">
        <f>MIN(VLOOKUP($U3840,margin_ranges!$A$5:$D$10,4,FALSE),$P3840*100)</f>
        <v>#N/A</v>
      </c>
      <c r="Y3840" s="29" t="e">
        <f t="shared" si="59"/>
        <v>#N/A</v>
      </c>
    </row>
    <row r="3841" spans="1:25" x14ac:dyDescent="0.3">
      <c r="A3841" s="8" t="s">
        <v>17</v>
      </c>
      <c r="B3841" s="8" t="s">
        <v>6677</v>
      </c>
      <c r="C3841" s="8" t="s">
        <v>6678</v>
      </c>
      <c r="D3841" s="8" t="s">
        <v>6773</v>
      </c>
      <c r="E3841" s="8" t="s">
        <v>6774</v>
      </c>
      <c r="F3841" s="24">
        <v>0.25800327974047199</v>
      </c>
      <c r="G3841" s="24">
        <v>1</v>
      </c>
      <c r="H3841" s="25">
        <v>30.792200000000001</v>
      </c>
      <c r="I3841" s="25">
        <v>2.3786999999999998</v>
      </c>
      <c r="J3841" s="15">
        <v>24</v>
      </c>
      <c r="K3841" s="15">
        <v>6</v>
      </c>
      <c r="L3841" s="13">
        <v>7.7299999999999994E-2</v>
      </c>
      <c r="M3841" s="7">
        <v>0.33692871000000002</v>
      </c>
      <c r="N3841" s="26">
        <v>0.25</v>
      </c>
      <c r="O3841" s="27" t="s">
        <v>92</v>
      </c>
      <c r="P3841" s="8">
        <v>0.25800327969999998</v>
      </c>
      <c r="Q3841" s="24">
        <v>0.3</v>
      </c>
      <c r="R3841" t="str">
        <f>IF($Q3841*100&gt;=VLOOKUP($O3841,margin_ranges!$A$5:$C$10,2,FALSE),IF($Q3841*100&lt;=VLOOKUP($O3841,margin_ranges!$A$5:$C$10,3,FALSE)+10,"IN RANGE","ABOVE RANGE"),"BELOW RANGE")</f>
        <v>IN RANGE</v>
      </c>
      <c r="S3841">
        <f>MIN(VLOOKUP($O3841,margin_ranges!$A$5:$D$10,4,FALSE),$P3841*100)</f>
        <v>25.800327969999998</v>
      </c>
      <c r="T3841" s="29">
        <f>(1-$S3841/100)/(1-$F3841)-1</f>
        <v>5.4544591066019166E-11</v>
      </c>
      <c r="U3841" s="19" t="str">
        <f>IF(ABS(IFERROR(T3841,0))&gt;0.05,INDEX(margin_ranges!$C$13:$C$16,MATCH($F3841*100,margin_ranges!$B$13:$B$16,1)),"")</f>
        <v/>
      </c>
      <c r="V3841" t="e">
        <f>MIN(VLOOKUP($U3841,margin_ranges!$A$5:$D$10,4,FALSE),$P3841*100)</f>
        <v>#N/A</v>
      </c>
      <c r="Y3841" s="29" t="e">
        <f t="shared" si="59"/>
        <v>#N/A</v>
      </c>
    </row>
    <row r="3842" spans="1:25" x14ac:dyDescent="0.3">
      <c r="A3842" s="8" t="s">
        <v>17</v>
      </c>
      <c r="B3842" s="8" t="s">
        <v>6677</v>
      </c>
      <c r="C3842" s="8" t="s">
        <v>6678</v>
      </c>
      <c r="D3842" s="8" t="s">
        <v>6753</v>
      </c>
      <c r="E3842" s="8" t="s">
        <v>6754</v>
      </c>
      <c r="F3842" s="24">
        <v>0.27449183332787702</v>
      </c>
      <c r="G3842" s="24">
        <v>0</v>
      </c>
      <c r="H3842" s="25">
        <v>20.389900000000001</v>
      </c>
      <c r="I3842" s="25">
        <v>1.2665999999999999</v>
      </c>
      <c r="J3842" s="15">
        <v>13</v>
      </c>
      <c r="K3842" s="15">
        <v>4</v>
      </c>
      <c r="L3842" s="13">
        <v>6.2100000000000002E-2</v>
      </c>
      <c r="M3842" s="7">
        <v>0.34458606000000003</v>
      </c>
      <c r="N3842" s="26">
        <v>0.25</v>
      </c>
      <c r="O3842" s="27" t="s">
        <v>92</v>
      </c>
      <c r="P3842" s="8">
        <v>0.27449183329999999</v>
      </c>
      <c r="Q3842" s="24">
        <v>0.3</v>
      </c>
      <c r="R3842" t="str">
        <f>IF($Q3842*100&gt;=VLOOKUP($O3842,margin_ranges!$A$5:$C$10,2,FALSE),IF($Q3842*100&lt;=VLOOKUP($O3842,margin_ranges!$A$5:$C$10,3,FALSE)+10,"IN RANGE","ABOVE RANGE"),"BELOW RANGE")</f>
        <v>IN RANGE</v>
      </c>
      <c r="S3842">
        <f>MIN(VLOOKUP($O3842,margin_ranges!$A$5:$D$10,4,FALSE),$P3842*100)</f>
        <v>27.44918333</v>
      </c>
      <c r="T3842" s="29">
        <f>(1-$S3842/100)/(1-$F3842)-1</f>
        <v>3.8424152748461893E-11</v>
      </c>
      <c r="U3842" s="19" t="str">
        <f>IF(ABS(IFERROR(T3842,0))&gt;0.05,INDEX(margin_ranges!$C$13:$C$16,MATCH($F3842*100,margin_ranges!$B$13:$B$16,1)),"")</f>
        <v/>
      </c>
      <c r="V3842" t="e">
        <f>MIN(VLOOKUP($U3842,margin_ranges!$A$5:$D$10,4,FALSE),$P3842*100)</f>
        <v>#N/A</v>
      </c>
      <c r="Y3842" s="29" t="e">
        <f t="shared" si="59"/>
        <v>#N/A</v>
      </c>
    </row>
    <row r="3843" spans="1:25" x14ac:dyDescent="0.3">
      <c r="A3843" s="8" t="s">
        <v>17</v>
      </c>
      <c r="B3843" s="8" t="s">
        <v>6677</v>
      </c>
      <c r="C3843" s="8" t="s">
        <v>6678</v>
      </c>
      <c r="D3843" s="8" t="s">
        <v>6755</v>
      </c>
      <c r="E3843" s="8" t="s">
        <v>6756</v>
      </c>
      <c r="F3843" s="24">
        <v>0.267657874714684</v>
      </c>
      <c r="G3843" s="24">
        <v>1</v>
      </c>
      <c r="H3843" s="25">
        <v>101.3681</v>
      </c>
      <c r="I3843" s="25">
        <v>8.2504000000000008</v>
      </c>
      <c r="J3843" s="15">
        <v>84</v>
      </c>
      <c r="K3843" s="15">
        <v>23</v>
      </c>
      <c r="L3843" s="13">
        <v>8.14E-2</v>
      </c>
      <c r="M3843" s="7">
        <v>0.34137050000000002</v>
      </c>
      <c r="N3843" s="26">
        <v>0.25</v>
      </c>
      <c r="O3843" s="27" t="s">
        <v>92</v>
      </c>
      <c r="P3843" s="8">
        <v>0.26765787470000002</v>
      </c>
      <c r="Q3843" s="24">
        <v>0.35</v>
      </c>
      <c r="R3843" t="str">
        <f>IF($Q3843*100&gt;=VLOOKUP($O3843,margin_ranges!$A$5:$C$10,2,FALSE),IF($Q3843*100&lt;=VLOOKUP($O3843,margin_ranges!$A$5:$C$10,3,FALSE)+10,"IN RANGE","ABOVE RANGE"),"BELOW RANGE")</f>
        <v>IN RANGE</v>
      </c>
      <c r="S3843">
        <f>MIN(VLOOKUP($O3843,margin_ranges!$A$5:$D$10,4,FALSE),$P3843*100)</f>
        <v>26.765787470000003</v>
      </c>
      <c r="T3843" s="29">
        <f>(1-$S3843/100)/(1-$F3843)-1</f>
        <v>2.0050849869335252E-11</v>
      </c>
      <c r="U3843" s="19" t="str">
        <f>IF(ABS(IFERROR(T3843,0))&gt;0.05,INDEX(margin_ranges!$C$13:$C$16,MATCH($F3843*100,margin_ranges!$B$13:$B$16,1)),"")</f>
        <v/>
      </c>
      <c r="V3843" t="e">
        <f>MIN(VLOOKUP($U3843,margin_ranges!$A$5:$D$10,4,FALSE),$P3843*100)</f>
        <v>#N/A</v>
      </c>
      <c r="Y3843" s="29" t="e">
        <f t="shared" si="59"/>
        <v>#N/A</v>
      </c>
    </row>
    <row r="3844" spans="1:25" x14ac:dyDescent="0.3">
      <c r="A3844" s="8" t="s">
        <v>17</v>
      </c>
      <c r="B3844" s="8" t="s">
        <v>6677</v>
      </c>
      <c r="C3844" s="8" t="s">
        <v>6678</v>
      </c>
      <c r="D3844" s="8" t="s">
        <v>6779</v>
      </c>
      <c r="E3844" s="8" t="s">
        <v>6780</v>
      </c>
      <c r="F3844" s="24">
        <v>0.23789325319788299</v>
      </c>
      <c r="G3844" s="24">
        <v>0</v>
      </c>
      <c r="H3844" s="25">
        <v>14.889900000000001</v>
      </c>
      <c r="I3844" s="25">
        <v>0.81879999999999997</v>
      </c>
      <c r="J3844" s="15">
        <v>8</v>
      </c>
      <c r="K3844" s="15">
        <v>2</v>
      </c>
      <c r="L3844" s="13">
        <v>5.5E-2</v>
      </c>
      <c r="M3844" s="7">
        <v>0.32803803999999998</v>
      </c>
      <c r="N3844" s="26">
        <v>0.25</v>
      </c>
      <c r="O3844" s="27" t="s">
        <v>22</v>
      </c>
      <c r="P3844" s="8">
        <v>0.23789325319999999</v>
      </c>
      <c r="Q3844" s="24">
        <v>0.28999999999999998</v>
      </c>
      <c r="R3844" t="str">
        <f>IF($Q3844*100&gt;=VLOOKUP($O3844,margin_ranges!$A$5:$C$10,2,FALSE),IF($Q3844*100&lt;=VLOOKUP($O3844,margin_ranges!$A$5:$C$10,3,FALSE)+10,"IN RANGE","ABOVE RANGE"),"BELOW RANGE")</f>
        <v>IN RANGE</v>
      </c>
      <c r="S3844">
        <f>MIN(VLOOKUP($O3844,margin_ranges!$A$5:$D$10,4,FALSE),$P3844*100)</f>
        <v>23.78932532</v>
      </c>
      <c r="T3844" s="29">
        <f>(1-$S3844/100)/(1-$F3844)-1</f>
        <v>-2.7777780076121417E-12</v>
      </c>
      <c r="U3844" s="19" t="str">
        <f>IF(ABS(IFERROR(T3844,0))&gt;0.05,INDEX(margin_ranges!$C$13:$C$16,MATCH($F3844*100,margin_ranges!$B$13:$B$16,1)),"")</f>
        <v/>
      </c>
      <c r="V3844" t="e">
        <f>MIN(VLOOKUP($U3844,margin_ranges!$A$5:$D$10,4,FALSE),$P3844*100)</f>
        <v>#N/A</v>
      </c>
      <c r="Y3844" s="29" t="e">
        <f t="shared" si="59"/>
        <v>#N/A</v>
      </c>
    </row>
    <row r="3845" spans="1:25" x14ac:dyDescent="0.3">
      <c r="A3845" s="8" t="s">
        <v>17</v>
      </c>
      <c r="B3845" s="8" t="s">
        <v>6677</v>
      </c>
      <c r="C3845" s="8" t="s">
        <v>6678</v>
      </c>
      <c r="D3845" s="8" t="s">
        <v>6689</v>
      </c>
      <c r="E3845" s="8" t="s">
        <v>6690</v>
      </c>
      <c r="F3845" s="24">
        <v>0.23329436569734599</v>
      </c>
      <c r="G3845" s="24">
        <v>0</v>
      </c>
      <c r="H3845" s="25">
        <v>16.729700000000001</v>
      </c>
      <c r="I3845" s="25">
        <v>1.0494000000000001</v>
      </c>
      <c r="J3845" s="15">
        <v>10</v>
      </c>
      <c r="K3845" s="15">
        <v>2</v>
      </c>
      <c r="L3845" s="13">
        <v>6.2700000000000006E-2</v>
      </c>
      <c r="M3845" s="7">
        <v>0.32607037999999999</v>
      </c>
      <c r="N3845" s="26">
        <v>0.25</v>
      </c>
      <c r="O3845" s="27" t="s">
        <v>22</v>
      </c>
      <c r="P3845" s="8">
        <v>0.23329436570000001</v>
      </c>
      <c r="Q3845" s="24">
        <v>0.3</v>
      </c>
      <c r="R3845" t="str">
        <f>IF($Q3845*100&gt;=VLOOKUP($O3845,margin_ranges!$A$5:$C$10,2,FALSE),IF($Q3845*100&lt;=VLOOKUP($O3845,margin_ranges!$A$5:$C$10,3,FALSE)+10,"IN RANGE","ABOVE RANGE"),"BELOW RANGE")</f>
        <v>IN RANGE</v>
      </c>
      <c r="S3845">
        <f>MIN(VLOOKUP($O3845,margin_ranges!$A$5:$D$10,4,FALSE),$P3845*100)</f>
        <v>23.329436570000002</v>
      </c>
      <c r="T3845" s="29">
        <f>(1-$S3845/100)/(1-$F3845)-1</f>
        <v>-3.4616753907812381E-12</v>
      </c>
      <c r="U3845" s="19" t="str">
        <f>IF(ABS(IFERROR(T3845,0))&gt;0.05,INDEX(margin_ranges!$C$13:$C$16,MATCH($F3845*100,margin_ranges!$B$13:$B$16,1)),"")</f>
        <v/>
      </c>
      <c r="V3845" t="e">
        <f>MIN(VLOOKUP($U3845,margin_ranges!$A$5:$D$10,4,FALSE),$P3845*100)</f>
        <v>#N/A</v>
      </c>
      <c r="Y3845" s="29" t="e">
        <f t="shared" si="59"/>
        <v>#N/A</v>
      </c>
    </row>
    <row r="3846" spans="1:25" x14ac:dyDescent="0.3">
      <c r="A3846" s="8" t="s">
        <v>17</v>
      </c>
      <c r="B3846" s="8" t="s">
        <v>6677</v>
      </c>
      <c r="C3846" s="8" t="s">
        <v>6678</v>
      </c>
      <c r="D3846" s="8" t="s">
        <v>6737</v>
      </c>
      <c r="E3846" s="8" t="s">
        <v>6738</v>
      </c>
      <c r="F3846" s="24">
        <v>0.196943160295704</v>
      </c>
      <c r="G3846" s="24">
        <v>0</v>
      </c>
      <c r="H3846" s="25">
        <v>20.264399999999998</v>
      </c>
      <c r="I3846" s="25">
        <v>1.1266</v>
      </c>
      <c r="J3846" s="15">
        <v>11</v>
      </c>
      <c r="K3846" s="15">
        <v>2</v>
      </c>
      <c r="L3846" s="13">
        <v>5.5599999999999997E-2</v>
      </c>
      <c r="M3846" s="7">
        <v>0.31131047000000001</v>
      </c>
      <c r="N3846" s="26">
        <v>0.25</v>
      </c>
      <c r="O3846" s="27" t="s">
        <v>92</v>
      </c>
      <c r="P3846" s="8">
        <v>0.1969431603</v>
      </c>
      <c r="Q3846" s="24">
        <v>0.2</v>
      </c>
      <c r="R3846" t="str">
        <f>IF($Q3846*100&gt;=VLOOKUP($O3846,margin_ranges!$A$5:$C$10,2,FALSE),IF($Q3846*100&lt;=VLOOKUP($O3846,margin_ranges!$A$5:$C$10,3,FALSE)+10,"IN RANGE","ABOVE RANGE"),"BELOW RANGE")</f>
        <v>IN RANGE</v>
      </c>
      <c r="S3846">
        <f>MIN(VLOOKUP($O3846,margin_ranges!$A$5:$D$10,4,FALSE),$P3846*100)</f>
        <v>19.69431603</v>
      </c>
      <c r="T3846" s="29">
        <f>(1-$S3846/100)/(1-$F3846)-1</f>
        <v>-5.3496096441563168E-12</v>
      </c>
      <c r="U3846" s="19" t="str">
        <f>IF(ABS(IFERROR(T3846,0))&gt;0.05,INDEX(margin_ranges!$C$13:$C$16,MATCH($F3846*100,margin_ranges!$B$13:$B$16,1)),"")</f>
        <v/>
      </c>
      <c r="V3846" t="e">
        <f>MIN(VLOOKUP($U3846,margin_ranges!$A$5:$D$10,4,FALSE),$P3846*100)</f>
        <v>#N/A</v>
      </c>
      <c r="Y3846" s="29" t="e">
        <f t="shared" si="59"/>
        <v>#N/A</v>
      </c>
    </row>
    <row r="3847" spans="1:25" x14ac:dyDescent="0.3">
      <c r="A3847" s="8" t="s">
        <v>17</v>
      </c>
      <c r="B3847" s="8" t="s">
        <v>6677</v>
      </c>
      <c r="C3847" s="8" t="s">
        <v>6678</v>
      </c>
      <c r="D3847" s="8" t="s">
        <v>6683</v>
      </c>
      <c r="E3847" s="8" t="s">
        <v>6684</v>
      </c>
      <c r="F3847" s="24">
        <v>0.27007992188630098</v>
      </c>
      <c r="G3847" s="24">
        <v>0</v>
      </c>
      <c r="H3847" s="25">
        <v>16.664100000000001</v>
      </c>
      <c r="I3847" s="25">
        <v>1.1534</v>
      </c>
      <c r="J3847" s="15">
        <v>12</v>
      </c>
      <c r="K3847" s="15">
        <v>3</v>
      </c>
      <c r="L3847" s="13">
        <v>6.9199999999999998E-2</v>
      </c>
      <c r="M3847" s="7">
        <v>0.34250324999999998</v>
      </c>
      <c r="N3847" s="26">
        <v>0.25</v>
      </c>
      <c r="O3847" s="27" t="s">
        <v>22</v>
      </c>
      <c r="P3847" s="8">
        <v>0.27007992190000002</v>
      </c>
      <c r="Q3847" s="24">
        <v>0.32</v>
      </c>
      <c r="R3847" t="str">
        <f>IF($Q3847*100&gt;=VLOOKUP($O3847,margin_ranges!$A$5:$C$10,2,FALSE),IF($Q3847*100&lt;=VLOOKUP($O3847,margin_ranges!$A$5:$C$10,3,FALSE)+10,"IN RANGE","ABOVE RANGE"),"BELOW RANGE")</f>
        <v>IN RANGE</v>
      </c>
      <c r="S3847">
        <f>MIN(VLOOKUP($O3847,margin_ranges!$A$5:$D$10,4,FALSE),$P3847*100)</f>
        <v>27.007992190000003</v>
      </c>
      <c r="T3847" s="29">
        <f>(1-$S3847/100)/(1-$F3847)-1</f>
        <v>-1.8767876142078421E-11</v>
      </c>
      <c r="U3847" s="19" t="str">
        <f>IF(ABS(IFERROR(T3847,0))&gt;0.05,INDEX(margin_ranges!$C$13:$C$16,MATCH($F3847*100,margin_ranges!$B$13:$B$16,1)),"")</f>
        <v/>
      </c>
      <c r="V3847" t="e">
        <f>MIN(VLOOKUP($U3847,margin_ranges!$A$5:$D$10,4,FALSE),$P3847*100)</f>
        <v>#N/A</v>
      </c>
      <c r="Y3847" s="29" t="e">
        <f t="shared" si="59"/>
        <v>#N/A</v>
      </c>
    </row>
    <row r="3848" spans="1:25" x14ac:dyDescent="0.3">
      <c r="A3848" s="8" t="s">
        <v>17</v>
      </c>
      <c r="B3848" s="8" t="s">
        <v>6677</v>
      </c>
      <c r="C3848" s="8" t="s">
        <v>6678</v>
      </c>
      <c r="D3848" s="8" t="s">
        <v>6797</v>
      </c>
      <c r="E3848" s="8" t="s">
        <v>6798</v>
      </c>
      <c r="F3848" s="24">
        <v>0.2406983811773</v>
      </c>
      <c r="G3848" s="24">
        <v>1</v>
      </c>
      <c r="H3848" s="25">
        <v>68.047399999999996</v>
      </c>
      <c r="I3848" s="25">
        <v>4.6757</v>
      </c>
      <c r="J3848" s="15">
        <v>46</v>
      </c>
      <c r="K3848" s="15">
        <v>11</v>
      </c>
      <c r="L3848" s="13">
        <v>6.8699999999999997E-2</v>
      </c>
      <c r="M3848" s="7">
        <v>0.32924991999999997</v>
      </c>
      <c r="N3848" s="26">
        <v>0.25</v>
      </c>
      <c r="O3848" s="27" t="s">
        <v>92</v>
      </c>
      <c r="P3848" s="8">
        <v>0.24069838120000001</v>
      </c>
      <c r="Q3848" s="24">
        <v>0.3</v>
      </c>
      <c r="R3848" t="str">
        <f>IF($Q3848*100&gt;=VLOOKUP($O3848,margin_ranges!$A$5:$C$10,2,FALSE),IF($Q3848*100&lt;=VLOOKUP($O3848,margin_ranges!$A$5:$C$10,3,FALSE)+10,"IN RANGE","ABOVE RANGE"),"BELOW RANGE")</f>
        <v>IN RANGE</v>
      </c>
      <c r="S3848">
        <f>MIN(VLOOKUP($O3848,margin_ranges!$A$5:$D$10,4,FALSE),$P3848*100)</f>
        <v>24.06983812</v>
      </c>
      <c r="T3848" s="29">
        <f>(1-$S3848/100)/(1-$F3848)-1</f>
        <v>-2.989586356250129E-11</v>
      </c>
      <c r="U3848" s="19" t="str">
        <f>IF(ABS(IFERROR(T3848,0))&gt;0.05,INDEX(margin_ranges!$C$13:$C$16,MATCH($F3848*100,margin_ranges!$B$13:$B$16,1)),"")</f>
        <v/>
      </c>
      <c r="V3848" t="e">
        <f>MIN(VLOOKUP($U3848,margin_ranges!$A$5:$D$10,4,FALSE),$P3848*100)</f>
        <v>#N/A</v>
      </c>
      <c r="Y3848" s="29" t="e">
        <f t="shared" si="59"/>
        <v>#N/A</v>
      </c>
    </row>
    <row r="3849" spans="1:25" x14ac:dyDescent="0.3">
      <c r="A3849" s="8" t="s">
        <v>17</v>
      </c>
      <c r="B3849" s="8" t="s">
        <v>6677</v>
      </c>
      <c r="C3849" s="8" t="s">
        <v>6678</v>
      </c>
      <c r="D3849" s="8" t="s">
        <v>6719</v>
      </c>
      <c r="E3849" s="8" t="s">
        <v>6720</v>
      </c>
      <c r="F3849" s="24">
        <v>0.26189835977413201</v>
      </c>
      <c r="G3849" s="24">
        <v>0</v>
      </c>
      <c r="H3849" s="25">
        <v>20.337199999999999</v>
      </c>
      <c r="I3849" s="25">
        <v>1.2548999999999999</v>
      </c>
      <c r="J3849" s="15">
        <v>13</v>
      </c>
      <c r="K3849" s="15">
        <v>3</v>
      </c>
      <c r="L3849" s="13">
        <v>6.1699999999999998E-2</v>
      </c>
      <c r="M3849" s="7">
        <v>0.33870674000000001</v>
      </c>
      <c r="N3849" s="26">
        <v>0.25</v>
      </c>
      <c r="O3849" s="27" t="s">
        <v>92</v>
      </c>
      <c r="P3849" s="8">
        <v>0.26189835979999998</v>
      </c>
      <c r="Q3849" s="24">
        <v>0.3</v>
      </c>
      <c r="R3849" t="str">
        <f>IF($Q3849*100&gt;=VLOOKUP($O3849,margin_ranges!$A$5:$C$10,2,FALSE),IF($Q3849*100&lt;=VLOOKUP($O3849,margin_ranges!$A$5:$C$10,3,FALSE)+10,"IN RANGE","ABOVE RANGE"),"BELOW RANGE")</f>
        <v>IN RANGE</v>
      </c>
      <c r="S3849">
        <f>MIN(VLOOKUP($O3849,margin_ranges!$A$5:$D$10,4,FALSE),$P3849*100)</f>
        <v>26.189835979999998</v>
      </c>
      <c r="T3849" s="29">
        <f>(1-$S3849/100)/(1-$F3849)-1</f>
        <v>-3.5046632262947242E-11</v>
      </c>
      <c r="U3849" s="19" t="str">
        <f>IF(ABS(IFERROR(T3849,0))&gt;0.05,INDEX(margin_ranges!$C$13:$C$16,MATCH($F3849*100,margin_ranges!$B$13:$B$16,1)),"")</f>
        <v/>
      </c>
      <c r="V3849" t="e">
        <f>MIN(VLOOKUP($U3849,margin_ranges!$A$5:$D$10,4,FALSE),$P3849*100)</f>
        <v>#N/A</v>
      </c>
      <c r="Y3849" s="29" t="e">
        <f t="shared" si="59"/>
        <v>#N/A</v>
      </c>
    </row>
    <row r="3850" spans="1:25" x14ac:dyDescent="0.3">
      <c r="A3850" s="8" t="s">
        <v>17</v>
      </c>
      <c r="B3850" s="8" t="s">
        <v>6677</v>
      </c>
      <c r="C3850" s="8" t="s">
        <v>6678</v>
      </c>
      <c r="D3850" s="8" t="s">
        <v>6711</v>
      </c>
      <c r="E3850" s="8" t="s">
        <v>6712</v>
      </c>
      <c r="F3850" s="24">
        <v>0.15043775956897501</v>
      </c>
      <c r="G3850" s="24">
        <v>1</v>
      </c>
      <c r="H3850" s="25">
        <v>30.854099999999999</v>
      </c>
      <c r="I3850" s="25">
        <v>2.5950000000000002</v>
      </c>
      <c r="J3850" s="15">
        <v>23</v>
      </c>
      <c r="K3850" s="15">
        <v>3</v>
      </c>
      <c r="L3850" s="13">
        <v>8.4099999999999994E-2</v>
      </c>
      <c r="M3850" s="7">
        <v>0.29426920000000001</v>
      </c>
      <c r="N3850" s="26">
        <v>0.25</v>
      </c>
      <c r="O3850" s="27" t="s">
        <v>92</v>
      </c>
      <c r="P3850" s="8">
        <v>0.1504377596</v>
      </c>
      <c r="Q3850" s="24">
        <v>0.25</v>
      </c>
      <c r="R3850" t="str">
        <f>IF($Q3850*100&gt;=VLOOKUP($O3850,margin_ranges!$A$5:$C$10,2,FALSE),IF($Q3850*100&lt;=VLOOKUP($O3850,margin_ranges!$A$5:$C$10,3,FALSE)+10,"IN RANGE","ABOVE RANGE"),"BELOW RANGE")</f>
        <v>IN RANGE</v>
      </c>
      <c r="S3850">
        <f>MIN(VLOOKUP($O3850,margin_ranges!$A$5:$D$10,4,FALSE),$P3850*100)</f>
        <v>15.04377596</v>
      </c>
      <c r="T3850" s="29">
        <f>(1-$S3850/100)/(1-$F3850)-1</f>
        <v>-3.6518787993600199E-11</v>
      </c>
      <c r="U3850" s="19" t="str">
        <f>IF(ABS(IFERROR(T3850,0))&gt;0.05,INDEX(margin_ranges!$C$13:$C$16,MATCH($F3850*100,margin_ranges!$B$13:$B$16,1)),"")</f>
        <v/>
      </c>
      <c r="V3850" t="e">
        <f>MIN(VLOOKUP($U3850,margin_ranges!$A$5:$D$10,4,FALSE),$P3850*100)</f>
        <v>#N/A</v>
      </c>
      <c r="Y3850" s="29" t="e">
        <f t="shared" si="59"/>
        <v>#N/A</v>
      </c>
    </row>
    <row r="3851" spans="1:25" x14ac:dyDescent="0.3">
      <c r="A3851" s="8" t="s">
        <v>17</v>
      </c>
      <c r="B3851" s="8" t="s">
        <v>6677</v>
      </c>
      <c r="C3851" s="8" t="s">
        <v>6678</v>
      </c>
      <c r="D3851" s="8" t="s">
        <v>6733</v>
      </c>
      <c r="E3851" s="8" t="s">
        <v>6734</v>
      </c>
      <c r="F3851" s="24">
        <v>0.15</v>
      </c>
      <c r="G3851" s="24">
        <v>0</v>
      </c>
      <c r="H3851" s="25">
        <v>16.7865</v>
      </c>
      <c r="I3851" s="25">
        <v>1.1711</v>
      </c>
      <c r="J3851" s="15">
        <v>12</v>
      </c>
      <c r="K3851" s="15">
        <v>2</v>
      </c>
      <c r="L3851" s="13">
        <v>6.9800000000000001E-2</v>
      </c>
      <c r="M3851" s="7">
        <v>0.33910709999999999</v>
      </c>
      <c r="N3851" s="26">
        <v>0.25</v>
      </c>
      <c r="O3851" s="27" t="s">
        <v>92</v>
      </c>
      <c r="P3851" s="8">
        <v>0.26276978420000002</v>
      </c>
      <c r="Q3851" s="24">
        <v>0.15</v>
      </c>
      <c r="R3851" t="str">
        <f>IF($Q3851*100&gt;=VLOOKUP($O3851,margin_ranges!$A$5:$C$10,2,FALSE),IF($Q3851*100&lt;=VLOOKUP($O3851,margin_ranges!$A$5:$C$10,3,FALSE)+10,"IN RANGE","ABOVE RANGE"),"BELOW RANGE")</f>
        <v>BELOW RANGE</v>
      </c>
      <c r="S3851">
        <f>MIN(VLOOKUP($O3851,margin_ranges!$A$5:$D$10,4,FALSE),$P3851*100)</f>
        <v>26.276978420000003</v>
      </c>
      <c r="T3851" s="29">
        <f>(1-$S3851/100)/(1-$F3851)-1</f>
        <v>-0.13267033435294129</v>
      </c>
      <c r="U3851" s="19" t="str">
        <f>IF(ABS(IFERROR(T3851,0))&gt;0.05,INDEX(margin_ranges!$C$13:$C$16,MATCH($F3851*100,margin_ranges!$B$13:$B$16,1)),"")</f>
        <v>Maximize Fill (Type A+)</v>
      </c>
      <c r="V3851">
        <f>MIN(VLOOKUP($U3851,margin_ranges!$A$5:$D$10,4,FALSE),$P3851*100)</f>
        <v>19.75</v>
      </c>
      <c r="Y3851" s="29">
        <f t="shared" si="59"/>
        <v>-5.5882352941176494E-2</v>
      </c>
    </row>
    <row r="3852" spans="1:25" x14ac:dyDescent="0.3">
      <c r="A3852" s="8" t="s">
        <v>17</v>
      </c>
      <c r="B3852" s="8" t="s">
        <v>6677</v>
      </c>
      <c r="C3852" s="8" t="s">
        <v>6678</v>
      </c>
      <c r="D3852" s="8" t="s">
        <v>6729</v>
      </c>
      <c r="E3852" s="8" t="s">
        <v>6730</v>
      </c>
      <c r="F3852" s="24">
        <v>0.3</v>
      </c>
      <c r="G3852" s="24">
        <v>1</v>
      </c>
      <c r="H3852" s="25">
        <v>31.466799999999999</v>
      </c>
      <c r="I3852" s="25">
        <v>1.3911</v>
      </c>
      <c r="J3852" s="15">
        <v>34</v>
      </c>
      <c r="K3852" s="15">
        <v>10</v>
      </c>
      <c r="L3852" s="13">
        <v>4.4200000000000003E-2</v>
      </c>
      <c r="M3852" s="7">
        <v>0.81330868999999995</v>
      </c>
      <c r="N3852" s="26">
        <v>0.25</v>
      </c>
      <c r="O3852" s="27" t="s">
        <v>162</v>
      </c>
      <c r="P3852" s="8">
        <v>0.69261363639999995</v>
      </c>
      <c r="Q3852" s="24">
        <v>0.3</v>
      </c>
      <c r="R3852" t="str">
        <f>IF($Q3852*100&gt;=VLOOKUP($O3852,margin_ranges!$A$5:$C$10,2,FALSE),IF($Q3852*100&lt;=VLOOKUP($O3852,margin_ranges!$A$5:$C$10,3,FALSE)+10,"IN RANGE","ABOVE RANGE"),"BELOW RANGE")</f>
        <v>IN RANGE</v>
      </c>
      <c r="S3852">
        <f>MIN(VLOOKUP($O3852,margin_ranges!$A$5:$D$10,4,FALSE),$P3852*100)</f>
        <v>43</v>
      </c>
      <c r="T3852" s="29">
        <f>(1-$S3852/100)/(1-$F3852)-1</f>
        <v>-0.18571428571428561</v>
      </c>
      <c r="U3852" s="19" t="str">
        <f>IF(ABS(IFERROR(T3852,0))&gt;0.05,INDEX(margin_ranges!$C$13:$C$16,MATCH($F3852*100,margin_ranges!$B$13:$B$16,1)),"")</f>
        <v>Balanced (Type B)</v>
      </c>
      <c r="V3852">
        <f>MIN(VLOOKUP($U3852,margin_ranges!$A$5:$D$10,4,FALSE),$P3852*100)</f>
        <v>29.75</v>
      </c>
      <c r="Y3852" s="29">
        <f t="shared" si="59"/>
        <v>3.5714285714285587E-3</v>
      </c>
    </row>
    <row r="3853" spans="1:25" x14ac:dyDescent="0.3">
      <c r="A3853" s="8" t="s">
        <v>17</v>
      </c>
      <c r="B3853" s="8" t="s">
        <v>6677</v>
      </c>
      <c r="C3853" s="8" t="s">
        <v>6678</v>
      </c>
      <c r="D3853" s="8" t="s">
        <v>6731</v>
      </c>
      <c r="E3853" s="8" t="s">
        <v>6732</v>
      </c>
      <c r="F3853" s="24">
        <v>0.3</v>
      </c>
      <c r="G3853" s="24">
        <v>1</v>
      </c>
      <c r="H3853" s="25">
        <v>101.4799</v>
      </c>
      <c r="I3853" s="25">
        <v>3.3304</v>
      </c>
      <c r="J3853" s="15">
        <v>84</v>
      </c>
      <c r="K3853" s="15">
        <v>25</v>
      </c>
      <c r="L3853" s="13">
        <v>3.2800000000000003E-2</v>
      </c>
      <c r="M3853" s="7">
        <v>0.84422949000000003</v>
      </c>
      <c r="N3853" s="26">
        <v>0.25</v>
      </c>
      <c r="O3853" s="27" t="s">
        <v>162</v>
      </c>
      <c r="P3853" s="8">
        <v>0.70387198890000002</v>
      </c>
      <c r="Q3853" s="24">
        <v>0.3</v>
      </c>
      <c r="R3853" t="str">
        <f>IF($Q3853*100&gt;=VLOOKUP($O3853,margin_ranges!$A$5:$C$10,2,FALSE),IF($Q3853*100&lt;=VLOOKUP($O3853,margin_ranges!$A$5:$C$10,3,FALSE)+10,"IN RANGE","ABOVE RANGE"),"BELOW RANGE")</f>
        <v>IN RANGE</v>
      </c>
      <c r="S3853">
        <f>MIN(VLOOKUP($O3853,margin_ranges!$A$5:$D$10,4,FALSE),$P3853*100)</f>
        <v>43</v>
      </c>
      <c r="T3853" s="29">
        <f>(1-$S3853/100)/(1-$F3853)-1</f>
        <v>-0.18571428571428561</v>
      </c>
      <c r="U3853" s="19" t="str">
        <f>IF(ABS(IFERROR(T3853,0))&gt;0.05,INDEX(margin_ranges!$C$13:$C$16,MATCH($F3853*100,margin_ranges!$B$13:$B$16,1)),"")</f>
        <v>Balanced (Type B)</v>
      </c>
      <c r="V3853">
        <f>MIN(VLOOKUP($U3853,margin_ranges!$A$5:$D$10,4,FALSE),$P3853*100)</f>
        <v>29.75</v>
      </c>
      <c r="Y3853" s="29">
        <f t="shared" si="59"/>
        <v>3.5714285714285587E-3</v>
      </c>
    </row>
    <row r="3854" spans="1:25" x14ac:dyDescent="0.3">
      <c r="A3854" s="8" t="s">
        <v>17</v>
      </c>
      <c r="B3854" s="8" t="s">
        <v>6677</v>
      </c>
      <c r="C3854" s="8" t="s">
        <v>6678</v>
      </c>
      <c r="D3854" s="8" t="s">
        <v>6791</v>
      </c>
      <c r="E3854" s="8" t="s">
        <v>6792</v>
      </c>
      <c r="F3854" s="24">
        <v>0.29999999999999899</v>
      </c>
      <c r="G3854" s="24">
        <v>1</v>
      </c>
      <c r="H3854" s="25">
        <v>101.27760000000001</v>
      </c>
      <c r="I3854" s="25">
        <v>4.3711000000000002</v>
      </c>
      <c r="J3854" s="15">
        <v>98</v>
      </c>
      <c r="K3854" s="15">
        <v>29</v>
      </c>
      <c r="L3854" s="13">
        <v>4.3200000000000002E-2</v>
      </c>
      <c r="M3854" s="7">
        <v>0.74481339000000002</v>
      </c>
      <c r="N3854" s="26">
        <v>0.25</v>
      </c>
      <c r="O3854" s="27" t="s">
        <v>162</v>
      </c>
      <c r="P3854" s="8">
        <v>0.66434545280000001</v>
      </c>
      <c r="Q3854" s="24">
        <v>0.3</v>
      </c>
      <c r="R3854" t="str">
        <f>IF($Q3854*100&gt;=VLOOKUP($O3854,margin_ranges!$A$5:$C$10,2,FALSE),IF($Q3854*100&lt;=VLOOKUP($O3854,margin_ranges!$A$5:$C$10,3,FALSE)+10,"IN RANGE","ABOVE RANGE"),"BELOW RANGE")</f>
        <v>IN RANGE</v>
      </c>
      <c r="S3854">
        <f>MIN(VLOOKUP($O3854,margin_ranges!$A$5:$D$10,4,FALSE),$P3854*100)</f>
        <v>43</v>
      </c>
      <c r="T3854" s="29">
        <f>(1-$S3854/100)/(1-$F3854)-1</f>
        <v>-0.18571428571428683</v>
      </c>
      <c r="U3854" s="19" t="str">
        <f>IF(ABS(IFERROR(T3854,0))&gt;0.05,INDEX(margin_ranges!$C$13:$C$16,MATCH($F3854*100,margin_ranges!$B$13:$B$16,1)),"")</f>
        <v>Balanced (Type B)</v>
      </c>
      <c r="V3854">
        <f>MIN(VLOOKUP($U3854,margin_ranges!$A$5:$D$10,4,FALSE),$P3854*100)</f>
        <v>29.75</v>
      </c>
      <c r="Y3854" s="29">
        <f t="shared" ref="Y3854:Y3917" si="60">(1-$V3854/100)/(1-$F3854)-1</f>
        <v>3.5714285714270044E-3</v>
      </c>
    </row>
    <row r="3855" spans="1:25" x14ac:dyDescent="0.3">
      <c r="A3855" s="8" t="s">
        <v>35</v>
      </c>
      <c r="B3855" s="8" t="s">
        <v>6803</v>
      </c>
      <c r="C3855" s="8" t="s">
        <v>34</v>
      </c>
      <c r="D3855" s="8" t="s">
        <v>34</v>
      </c>
      <c r="E3855" s="8"/>
      <c r="F3855" s="24">
        <v>0.24868931257195701</v>
      </c>
      <c r="G3855" s="24">
        <v>0.68071539000000003</v>
      </c>
      <c r="H3855" s="25">
        <v>357.55369999999999</v>
      </c>
      <c r="I3855" s="25">
        <v>69.083799999999997</v>
      </c>
      <c r="J3855" s="15">
        <v>3029</v>
      </c>
      <c r="K3855" s="15">
        <v>689</v>
      </c>
      <c r="L3855" s="13">
        <v>0.19320000000000001</v>
      </c>
      <c r="M3855" s="7">
        <v>1.4614855899999999</v>
      </c>
      <c r="N3855" s="26">
        <v>1</v>
      </c>
      <c r="O3855" s="27"/>
      <c r="P3855" s="8">
        <v>0.31576472010000001</v>
      </c>
      <c r="Q3855" s="24">
        <v>0.2487</v>
      </c>
      <c r="R3855" t="e">
        <f>IF($Q3855*100&gt;=VLOOKUP($O3855,margin_ranges!$A$5:$C$10,2,FALSE),IF($Q3855*100&lt;=VLOOKUP($O3855,margin_ranges!$A$5:$C$10,3,FALSE)+10,"IN RANGE","ABOVE RANGE"),"BELOW RANGE")</f>
        <v>#N/A</v>
      </c>
      <c r="S3855" t="e">
        <f>MIN(VLOOKUP($O3855,margin_ranges!$A$5:$D$10,4,FALSE),$P3855*100)</f>
        <v>#N/A</v>
      </c>
      <c r="T3855" s="29" t="e">
        <f>(1-$S3855/100)/(1-$F3855)-1</f>
        <v>#N/A</v>
      </c>
      <c r="U3855" s="19" t="str">
        <f>IF(ABS(IFERROR(T3855,0))&gt;0.05,INDEX(margin_ranges!$C$13:$C$16,MATCH($F3855*100,margin_ranges!$B$13:$B$16,1)),"")</f>
        <v/>
      </c>
      <c r="V3855" t="e">
        <f>MIN(VLOOKUP($U3855,margin_ranges!$A$5:$D$10,4,FALSE),$P3855*100)</f>
        <v>#N/A</v>
      </c>
      <c r="Y3855" s="29" t="e">
        <f t="shared" si="60"/>
        <v>#N/A</v>
      </c>
    </row>
    <row r="3856" spans="1:25" x14ac:dyDescent="0.3">
      <c r="A3856" s="8" t="s">
        <v>33</v>
      </c>
      <c r="B3856" s="8" t="s">
        <v>6803</v>
      </c>
      <c r="C3856" s="8" t="s">
        <v>6804</v>
      </c>
      <c r="D3856" s="8" t="s">
        <v>34</v>
      </c>
      <c r="E3856" s="8"/>
      <c r="F3856" s="24">
        <v>0.24868931257195701</v>
      </c>
      <c r="G3856" s="24">
        <v>0.68071539000000003</v>
      </c>
      <c r="H3856" s="25">
        <v>357.55369999999999</v>
      </c>
      <c r="I3856" s="25">
        <v>69.083799999999997</v>
      </c>
      <c r="J3856" s="15">
        <v>3029</v>
      </c>
      <c r="K3856" s="15">
        <v>689</v>
      </c>
      <c r="L3856" s="13">
        <v>0.19320000000000001</v>
      </c>
      <c r="M3856" s="7">
        <v>1.4614855899999999</v>
      </c>
      <c r="N3856" s="26">
        <v>1</v>
      </c>
      <c r="O3856" s="27"/>
      <c r="P3856" s="8">
        <v>0.31576472010000001</v>
      </c>
      <c r="Q3856" s="24">
        <v>0.2487</v>
      </c>
      <c r="R3856" t="e">
        <f>IF($Q3856*100&gt;=VLOOKUP($O3856,margin_ranges!$A$5:$C$10,2,FALSE),IF($Q3856*100&lt;=VLOOKUP($O3856,margin_ranges!$A$5:$C$10,3,FALSE)+10,"IN RANGE","ABOVE RANGE"),"BELOW RANGE")</f>
        <v>#N/A</v>
      </c>
      <c r="S3856" t="e">
        <f>MIN(VLOOKUP($O3856,margin_ranges!$A$5:$D$10,4,FALSE),$P3856*100)</f>
        <v>#N/A</v>
      </c>
      <c r="T3856" s="29" t="e">
        <f>(1-$S3856/100)/(1-$F3856)-1</f>
        <v>#N/A</v>
      </c>
      <c r="U3856" s="19" t="str">
        <f>IF(ABS(IFERROR(T3856,0))&gt;0.05,INDEX(margin_ranges!$C$13:$C$16,MATCH($F3856*100,margin_ranges!$B$13:$B$16,1)),"")</f>
        <v/>
      </c>
      <c r="V3856" t="e">
        <f>MIN(VLOOKUP($U3856,margin_ranges!$A$5:$D$10,4,FALSE),$P3856*100)</f>
        <v>#N/A</v>
      </c>
      <c r="Y3856" s="29" t="e">
        <f t="shared" si="60"/>
        <v>#N/A</v>
      </c>
    </row>
    <row r="3857" spans="1:25" x14ac:dyDescent="0.3">
      <c r="A3857" s="8" t="s">
        <v>17</v>
      </c>
      <c r="B3857" s="8" t="s">
        <v>6803</v>
      </c>
      <c r="C3857" s="8" t="s">
        <v>6804</v>
      </c>
      <c r="D3857" s="8" t="s">
        <v>6817</v>
      </c>
      <c r="E3857" s="8" t="s">
        <v>6818</v>
      </c>
      <c r="F3857" s="24">
        <v>0.30420500247920201</v>
      </c>
      <c r="G3857" s="24">
        <v>0</v>
      </c>
      <c r="H3857" s="25">
        <v>9.4242000000000008</v>
      </c>
      <c r="I3857" s="25">
        <v>2.8866999999999998</v>
      </c>
      <c r="J3857" s="15">
        <v>124</v>
      </c>
      <c r="K3857" s="15">
        <v>37</v>
      </c>
      <c r="L3857" s="13">
        <v>0.30630000000000002</v>
      </c>
      <c r="M3857" s="7">
        <v>1.43720493</v>
      </c>
      <c r="N3857" s="26">
        <v>1</v>
      </c>
      <c r="O3857" s="27" t="s">
        <v>22</v>
      </c>
      <c r="P3857" s="8">
        <v>0.30420500249999999</v>
      </c>
      <c r="Q3857" s="24">
        <v>0.34</v>
      </c>
      <c r="R3857" t="str">
        <f>IF($Q3857*100&gt;=VLOOKUP($O3857,margin_ranges!$A$5:$C$10,2,FALSE),IF($Q3857*100&lt;=VLOOKUP($O3857,margin_ranges!$A$5:$C$10,3,FALSE)+10,"IN RANGE","ABOVE RANGE"),"BELOW RANGE")</f>
        <v>IN RANGE</v>
      </c>
      <c r="S3857">
        <f>MIN(VLOOKUP($O3857,margin_ranges!$A$5:$D$10,4,FALSE),$P3857*100)</f>
        <v>29.75</v>
      </c>
      <c r="T3857" s="29">
        <f>(1-$S3857/100)/(1-$F3857)-1</f>
        <v>9.6364626119658237E-3</v>
      </c>
      <c r="U3857" s="19" t="str">
        <f>IF(ABS(IFERROR(T3857,0))&gt;0.05,INDEX(margin_ranges!$C$13:$C$16,MATCH($F3857*100,margin_ranges!$B$13:$B$16,1)),"")</f>
        <v/>
      </c>
      <c r="V3857" t="e">
        <f>MIN(VLOOKUP($U3857,margin_ranges!$A$5:$D$10,4,FALSE),$P3857*100)</f>
        <v>#N/A</v>
      </c>
      <c r="Y3857" s="29" t="e">
        <f t="shared" si="60"/>
        <v>#N/A</v>
      </c>
    </row>
    <row r="3858" spans="1:25" x14ac:dyDescent="0.3">
      <c r="A3858" s="8" t="s">
        <v>17</v>
      </c>
      <c r="B3858" s="8" t="s">
        <v>6803</v>
      </c>
      <c r="C3858" s="8" t="s">
        <v>6804</v>
      </c>
      <c r="D3858" s="28" t="s">
        <v>12099</v>
      </c>
      <c r="E3858" s="8" t="s">
        <v>12100</v>
      </c>
      <c r="F3858" s="24">
        <v>0.3</v>
      </c>
      <c r="G3858" s="24">
        <v>0</v>
      </c>
      <c r="H3858" s="25">
        <v>1.5506</v>
      </c>
      <c r="I3858" s="25">
        <v>0.20449999999999999</v>
      </c>
      <c r="J3858" s="15">
        <v>10</v>
      </c>
      <c r="K3858" s="15">
        <v>3</v>
      </c>
      <c r="L3858" s="13">
        <v>0.13189999999999999</v>
      </c>
      <c r="M3858" s="7">
        <v>1.6099196600000001</v>
      </c>
      <c r="N3858" s="26">
        <v>1</v>
      </c>
      <c r="O3858" s="27" t="s">
        <v>22</v>
      </c>
      <c r="P3858" s="8">
        <v>0.37885099370000003</v>
      </c>
      <c r="Q3858" s="24">
        <v>0.3</v>
      </c>
      <c r="R3858" t="str">
        <f>IF($Q3858*100&gt;=VLOOKUP($O3858,margin_ranges!$A$5:$C$10,2,FALSE),IF($Q3858*100&lt;=VLOOKUP($O3858,margin_ranges!$A$5:$C$10,3,FALSE)+10,"IN RANGE","ABOVE RANGE"),"BELOW RANGE")</f>
        <v>IN RANGE</v>
      </c>
      <c r="S3858">
        <f>MIN(VLOOKUP($O3858,margin_ranges!$A$5:$D$10,4,FALSE),$P3858*100)</f>
        <v>29.75</v>
      </c>
      <c r="T3858" s="29">
        <f>(1-$S3858/100)/(1-$F3858)-1</f>
        <v>3.5714285714285587E-3</v>
      </c>
      <c r="U3858" s="19" t="str">
        <f>IF(ABS(IFERROR(T3858,0))&gt;0.05,INDEX(margin_ranges!$C$13:$C$16,MATCH($F3858*100,margin_ranges!$B$13:$B$16,1)),"")</f>
        <v/>
      </c>
      <c r="V3858" t="e">
        <f>MIN(VLOOKUP($U3858,margin_ranges!$A$5:$D$10,4,FALSE),$P3858*100)</f>
        <v>#N/A</v>
      </c>
      <c r="Y3858" s="29" t="e">
        <f t="shared" si="60"/>
        <v>#N/A</v>
      </c>
    </row>
    <row r="3859" spans="1:25" x14ac:dyDescent="0.3">
      <c r="A3859" s="8" t="s">
        <v>17</v>
      </c>
      <c r="B3859" s="8" t="s">
        <v>6803</v>
      </c>
      <c r="C3859" s="8" t="s">
        <v>6804</v>
      </c>
      <c r="D3859" s="8" t="s">
        <v>12103</v>
      </c>
      <c r="E3859" s="8" t="s">
        <v>12104</v>
      </c>
      <c r="F3859" s="24">
        <v>0.3</v>
      </c>
      <c r="G3859" s="24">
        <v>0</v>
      </c>
      <c r="H3859" s="25">
        <v>1.5455000000000001</v>
      </c>
      <c r="I3859" s="25">
        <v>0.16689999999999999</v>
      </c>
      <c r="J3859" s="15">
        <v>8</v>
      </c>
      <c r="K3859" s="15">
        <v>2</v>
      </c>
      <c r="L3859" s="13">
        <v>0.108</v>
      </c>
      <c r="M3859" s="7">
        <v>1.5234916599999999</v>
      </c>
      <c r="N3859" s="26">
        <v>1</v>
      </c>
      <c r="O3859" s="27" t="s">
        <v>22</v>
      </c>
      <c r="P3859" s="8">
        <v>0.34361307720000001</v>
      </c>
      <c r="Q3859" s="24">
        <v>0.3</v>
      </c>
      <c r="R3859" t="str">
        <f>IF($Q3859*100&gt;=VLOOKUP($O3859,margin_ranges!$A$5:$C$10,2,FALSE),IF($Q3859*100&lt;=VLOOKUP($O3859,margin_ranges!$A$5:$C$10,3,FALSE)+10,"IN RANGE","ABOVE RANGE"),"BELOW RANGE")</f>
        <v>IN RANGE</v>
      </c>
      <c r="S3859">
        <f>MIN(VLOOKUP($O3859,margin_ranges!$A$5:$D$10,4,FALSE),$P3859*100)</f>
        <v>29.75</v>
      </c>
      <c r="T3859" s="29">
        <f>(1-$S3859/100)/(1-$F3859)-1</f>
        <v>3.5714285714285587E-3</v>
      </c>
      <c r="U3859" s="19" t="str">
        <f>IF(ABS(IFERROR(T3859,0))&gt;0.05,INDEX(margin_ranges!$C$13:$C$16,MATCH($F3859*100,margin_ranges!$B$13:$B$16,1)),"")</f>
        <v/>
      </c>
      <c r="V3859" t="e">
        <f>MIN(VLOOKUP($U3859,margin_ranges!$A$5:$D$10,4,FALSE),$P3859*100)</f>
        <v>#N/A</v>
      </c>
      <c r="Y3859" s="29" t="e">
        <f t="shared" si="60"/>
        <v>#N/A</v>
      </c>
    </row>
    <row r="3860" spans="1:25" x14ac:dyDescent="0.3">
      <c r="A3860" s="8" t="s">
        <v>17</v>
      </c>
      <c r="B3860" s="8" t="s">
        <v>6803</v>
      </c>
      <c r="C3860" s="8" t="s">
        <v>6804</v>
      </c>
      <c r="D3860" s="8" t="s">
        <v>12105</v>
      </c>
      <c r="E3860" s="8" t="s">
        <v>12106</v>
      </c>
      <c r="F3860" s="24">
        <v>0.3</v>
      </c>
      <c r="G3860" s="24">
        <v>0</v>
      </c>
      <c r="H3860" s="25">
        <v>1.5537000000000001</v>
      </c>
      <c r="I3860" s="25">
        <v>0.16189999999999999</v>
      </c>
      <c r="J3860" s="15">
        <v>8</v>
      </c>
      <c r="K3860" s="15">
        <v>2</v>
      </c>
      <c r="L3860" s="13">
        <v>0.1042</v>
      </c>
      <c r="M3860" s="7">
        <v>1.56241729</v>
      </c>
      <c r="N3860" s="26">
        <v>1</v>
      </c>
      <c r="O3860" s="27" t="s">
        <v>22</v>
      </c>
      <c r="P3860" s="8">
        <v>0.35996612080000001</v>
      </c>
      <c r="Q3860" s="24">
        <v>0.3</v>
      </c>
      <c r="R3860" t="str">
        <f>IF($Q3860*100&gt;=VLOOKUP($O3860,margin_ranges!$A$5:$C$10,2,FALSE),IF($Q3860*100&lt;=VLOOKUP($O3860,margin_ranges!$A$5:$C$10,3,FALSE)+10,"IN RANGE","ABOVE RANGE"),"BELOW RANGE")</f>
        <v>IN RANGE</v>
      </c>
      <c r="S3860">
        <f>MIN(VLOOKUP($O3860,margin_ranges!$A$5:$D$10,4,FALSE),$P3860*100)</f>
        <v>29.75</v>
      </c>
      <c r="T3860" s="29">
        <f>(1-$S3860/100)/(1-$F3860)-1</f>
        <v>3.5714285714285587E-3</v>
      </c>
      <c r="U3860" s="19" t="str">
        <f>IF(ABS(IFERROR(T3860,0))&gt;0.05,INDEX(margin_ranges!$C$13:$C$16,MATCH($F3860*100,margin_ranges!$B$13:$B$16,1)),"")</f>
        <v/>
      </c>
      <c r="V3860" t="e">
        <f>MIN(VLOOKUP($U3860,margin_ranges!$A$5:$D$10,4,FALSE),$P3860*100)</f>
        <v>#N/A</v>
      </c>
      <c r="Y3860" s="29" t="e">
        <f t="shared" si="60"/>
        <v>#N/A</v>
      </c>
    </row>
    <row r="3861" spans="1:25" x14ac:dyDescent="0.3">
      <c r="A3861" s="8" t="s">
        <v>17</v>
      </c>
      <c r="B3861" s="8" t="s">
        <v>6803</v>
      </c>
      <c r="C3861" s="8" t="s">
        <v>6804</v>
      </c>
      <c r="D3861" s="8" t="s">
        <v>6853</v>
      </c>
      <c r="E3861" s="8" t="s">
        <v>6854</v>
      </c>
      <c r="F3861" s="24">
        <v>0.3</v>
      </c>
      <c r="G3861" s="24">
        <v>0</v>
      </c>
      <c r="H3861" s="25">
        <v>9.2949000000000002</v>
      </c>
      <c r="I3861" s="25">
        <v>2.8580999999999999</v>
      </c>
      <c r="J3861" s="15">
        <v>123</v>
      </c>
      <c r="K3861" s="15">
        <v>37</v>
      </c>
      <c r="L3861" s="13">
        <v>0.3075</v>
      </c>
      <c r="M3861" s="7">
        <v>1.43235618</v>
      </c>
      <c r="N3861" s="26">
        <v>1</v>
      </c>
      <c r="O3861" s="27" t="s">
        <v>92</v>
      </c>
      <c r="P3861" s="8">
        <v>0.30184962570000001</v>
      </c>
      <c r="Q3861" s="24">
        <v>0.3</v>
      </c>
      <c r="R3861" t="str">
        <f>IF($Q3861*100&gt;=VLOOKUP($O3861,margin_ranges!$A$5:$C$10,2,FALSE),IF($Q3861*100&lt;=VLOOKUP($O3861,margin_ranges!$A$5:$C$10,3,FALSE)+10,"IN RANGE","ABOVE RANGE"),"BELOW RANGE")</f>
        <v>IN RANGE</v>
      </c>
      <c r="S3861">
        <f>MIN(VLOOKUP($O3861,margin_ranges!$A$5:$D$10,4,FALSE),$P3861*100)</f>
        <v>29.75</v>
      </c>
      <c r="T3861" s="29">
        <f>(1-$S3861/100)/(1-$F3861)-1</f>
        <v>3.5714285714285587E-3</v>
      </c>
      <c r="U3861" s="19" t="str">
        <f>IF(ABS(IFERROR(T3861,0))&gt;0.05,INDEX(margin_ranges!$C$13:$C$16,MATCH($F3861*100,margin_ranges!$B$13:$B$16,1)),"")</f>
        <v/>
      </c>
      <c r="V3861" t="e">
        <f>MIN(VLOOKUP($U3861,margin_ranges!$A$5:$D$10,4,FALSE),$P3861*100)</f>
        <v>#N/A</v>
      </c>
      <c r="Y3861" s="29" t="e">
        <f t="shared" si="60"/>
        <v>#N/A</v>
      </c>
    </row>
    <row r="3862" spans="1:25" x14ac:dyDescent="0.3">
      <c r="A3862" s="8" t="s">
        <v>17</v>
      </c>
      <c r="B3862" s="8" t="s">
        <v>6803</v>
      </c>
      <c r="C3862" s="8" t="s">
        <v>6804</v>
      </c>
      <c r="D3862" s="8" t="s">
        <v>6855</v>
      </c>
      <c r="E3862" s="8" t="s">
        <v>6856</v>
      </c>
      <c r="F3862" s="24">
        <v>0.3</v>
      </c>
      <c r="G3862" s="24">
        <v>0</v>
      </c>
      <c r="H3862" s="25">
        <v>9.4657999999999998</v>
      </c>
      <c r="I3862" s="25">
        <v>2.9485999999999999</v>
      </c>
      <c r="J3862" s="15">
        <v>128</v>
      </c>
      <c r="K3862" s="15">
        <v>38</v>
      </c>
      <c r="L3862" s="13">
        <v>0.3115</v>
      </c>
      <c r="M3862" s="7">
        <v>1.4447542499999999</v>
      </c>
      <c r="N3862" s="26">
        <v>1</v>
      </c>
      <c r="O3862" s="27" t="s">
        <v>92</v>
      </c>
      <c r="P3862" s="8">
        <v>0.30784076030000002</v>
      </c>
      <c r="Q3862" s="24">
        <v>0.3</v>
      </c>
      <c r="R3862" t="str">
        <f>IF($Q3862*100&gt;=VLOOKUP($O3862,margin_ranges!$A$5:$C$10,2,FALSE),IF($Q3862*100&lt;=VLOOKUP($O3862,margin_ranges!$A$5:$C$10,3,FALSE)+10,"IN RANGE","ABOVE RANGE"),"BELOW RANGE")</f>
        <v>IN RANGE</v>
      </c>
      <c r="S3862">
        <f>MIN(VLOOKUP($O3862,margin_ranges!$A$5:$D$10,4,FALSE),$P3862*100)</f>
        <v>29.75</v>
      </c>
      <c r="T3862" s="29">
        <f>(1-$S3862/100)/(1-$F3862)-1</f>
        <v>3.5714285714285587E-3</v>
      </c>
      <c r="U3862" s="19" t="str">
        <f>IF(ABS(IFERROR(T3862,0))&gt;0.05,INDEX(margin_ranges!$C$13:$C$16,MATCH($F3862*100,margin_ranges!$B$13:$B$16,1)),"")</f>
        <v/>
      </c>
      <c r="V3862" t="e">
        <f>MIN(VLOOKUP($U3862,margin_ranges!$A$5:$D$10,4,FALSE),$P3862*100)</f>
        <v>#N/A</v>
      </c>
      <c r="Y3862" s="29" t="e">
        <f t="shared" si="60"/>
        <v>#N/A</v>
      </c>
    </row>
    <row r="3863" spans="1:25" x14ac:dyDescent="0.3">
      <c r="A3863" s="8" t="s">
        <v>17</v>
      </c>
      <c r="B3863" s="8" t="s">
        <v>6803</v>
      </c>
      <c r="C3863" s="8" t="s">
        <v>6804</v>
      </c>
      <c r="D3863" s="8" t="s">
        <v>6847</v>
      </c>
      <c r="E3863" s="8" t="s">
        <v>6848</v>
      </c>
      <c r="F3863" s="24">
        <v>0.28525733624994798</v>
      </c>
      <c r="G3863" s="24">
        <v>0</v>
      </c>
      <c r="H3863" s="25">
        <v>6.3323</v>
      </c>
      <c r="I3863" s="25">
        <v>0.98960000000000004</v>
      </c>
      <c r="J3863" s="15">
        <v>42</v>
      </c>
      <c r="K3863" s="15">
        <v>12</v>
      </c>
      <c r="L3863" s="13">
        <v>0.15629999999999999</v>
      </c>
      <c r="M3863" s="7">
        <v>1.3991049499999999</v>
      </c>
      <c r="N3863" s="26">
        <v>1</v>
      </c>
      <c r="O3863" s="27" t="s">
        <v>22</v>
      </c>
      <c r="P3863" s="8">
        <v>0.28525733619999999</v>
      </c>
      <c r="Q3863" s="24">
        <v>0.31</v>
      </c>
      <c r="R3863" t="str">
        <f>IF($Q3863*100&gt;=VLOOKUP($O3863,margin_ranges!$A$5:$C$10,2,FALSE),IF($Q3863*100&lt;=VLOOKUP($O3863,margin_ranges!$A$5:$C$10,3,FALSE)+10,"IN RANGE","ABOVE RANGE"),"BELOW RANGE")</f>
        <v>IN RANGE</v>
      </c>
      <c r="S3863">
        <f>MIN(VLOOKUP($O3863,margin_ranges!$A$5:$D$10,4,FALSE),$P3863*100)</f>
        <v>28.52573362</v>
      </c>
      <c r="T3863" s="29">
        <f>(1-$S3863/100)/(1-$F3863)-1</f>
        <v>6.9882544195820628E-11</v>
      </c>
      <c r="U3863" s="19" t="str">
        <f>IF(ABS(IFERROR(T3863,0))&gt;0.05,INDEX(margin_ranges!$C$13:$C$16,MATCH($F3863*100,margin_ranges!$B$13:$B$16,1)),"")</f>
        <v/>
      </c>
      <c r="V3863" t="e">
        <f>MIN(VLOOKUP($U3863,margin_ranges!$A$5:$D$10,4,FALSE),$P3863*100)</f>
        <v>#N/A</v>
      </c>
      <c r="Y3863" s="29" t="e">
        <f t="shared" si="60"/>
        <v>#N/A</v>
      </c>
    </row>
    <row r="3864" spans="1:25" x14ac:dyDescent="0.3">
      <c r="A3864" s="8" t="s">
        <v>17</v>
      </c>
      <c r="B3864" s="8" t="s">
        <v>6803</v>
      </c>
      <c r="C3864" s="8" t="s">
        <v>6804</v>
      </c>
      <c r="D3864" s="8" t="s">
        <v>6835</v>
      </c>
      <c r="E3864" s="8" t="s">
        <v>6836</v>
      </c>
      <c r="F3864" s="24">
        <v>0.28253376804843899</v>
      </c>
      <c r="G3864" s="24">
        <v>0</v>
      </c>
      <c r="H3864" s="25">
        <v>0.90410000000000001</v>
      </c>
      <c r="I3864" s="25">
        <v>0.27510000000000001</v>
      </c>
      <c r="J3864" s="15">
        <v>12</v>
      </c>
      <c r="K3864" s="15">
        <v>3</v>
      </c>
      <c r="L3864" s="13">
        <v>0.30430000000000001</v>
      </c>
      <c r="M3864" s="7">
        <v>1.39379382</v>
      </c>
      <c r="N3864" s="26">
        <v>1</v>
      </c>
      <c r="O3864" s="27" t="s">
        <v>479</v>
      </c>
      <c r="P3864" s="8">
        <v>0.28253376800000002</v>
      </c>
      <c r="Q3864" s="24">
        <v>0.33</v>
      </c>
      <c r="R3864" t="str">
        <f>IF($Q3864*100&gt;=VLOOKUP($O3864,margin_ranges!$A$5:$C$10,2,FALSE),IF($Q3864*100&lt;=VLOOKUP($O3864,margin_ranges!$A$5:$C$10,3,FALSE)+10,"IN RANGE","ABOVE RANGE"),"BELOW RANGE")</f>
        <v>IN RANGE</v>
      </c>
      <c r="S3864">
        <f>MIN(VLOOKUP($O3864,margin_ranges!$A$5:$D$10,4,FALSE),$P3864*100)</f>
        <v>28.253376800000002</v>
      </c>
      <c r="T3864" s="29">
        <f>(1-$S3864/100)/(1-$F3864)-1</f>
        <v>6.7513994395085319E-11</v>
      </c>
      <c r="U3864" s="19" t="str">
        <f>IF(ABS(IFERROR(T3864,0))&gt;0.05,INDEX(margin_ranges!$C$13:$C$16,MATCH($F3864*100,margin_ranges!$B$13:$B$16,1)),"")</f>
        <v/>
      </c>
      <c r="V3864" t="e">
        <f>MIN(VLOOKUP($U3864,margin_ranges!$A$5:$D$10,4,FALSE),$P3864*100)</f>
        <v>#N/A</v>
      </c>
      <c r="Y3864" s="29" t="e">
        <f t="shared" si="60"/>
        <v>#N/A</v>
      </c>
    </row>
    <row r="3865" spans="1:25" x14ac:dyDescent="0.3">
      <c r="A3865" s="8" t="s">
        <v>17</v>
      </c>
      <c r="B3865" s="8" t="s">
        <v>6803</v>
      </c>
      <c r="C3865" s="8" t="s">
        <v>6804</v>
      </c>
      <c r="D3865" s="8" t="s">
        <v>6811</v>
      </c>
      <c r="E3865" s="8" t="s">
        <v>6812</v>
      </c>
      <c r="F3865" s="24">
        <v>0.255650684931506</v>
      </c>
      <c r="G3865" s="24">
        <v>0</v>
      </c>
      <c r="H3865" s="25">
        <v>1.6400999999999999</v>
      </c>
      <c r="I3865" s="25">
        <v>0.3105</v>
      </c>
      <c r="J3865" s="15">
        <v>13</v>
      </c>
      <c r="K3865" s="15">
        <v>3</v>
      </c>
      <c r="L3865" s="13">
        <v>0.1893</v>
      </c>
      <c r="M3865" s="7">
        <v>1.34345526</v>
      </c>
      <c r="N3865" s="26">
        <v>1</v>
      </c>
      <c r="O3865" s="27" t="s">
        <v>22</v>
      </c>
      <c r="P3865" s="8">
        <v>0.25565068489999998</v>
      </c>
      <c r="Q3865" s="24">
        <v>0.28999999999999998</v>
      </c>
      <c r="R3865" t="str">
        <f>IF($Q3865*100&gt;=VLOOKUP($O3865,margin_ranges!$A$5:$C$10,2,FALSE),IF($Q3865*100&lt;=VLOOKUP($O3865,margin_ranges!$A$5:$C$10,3,FALSE)+10,"IN RANGE","ABOVE RANGE"),"BELOW RANGE")</f>
        <v>IN RANGE</v>
      </c>
      <c r="S3865">
        <f>MIN(VLOOKUP($O3865,margin_ranges!$A$5:$D$10,4,FALSE),$P3865*100)</f>
        <v>25.565068489999998</v>
      </c>
      <c r="T3865" s="29">
        <f>(1-$S3865/100)/(1-$F3865)-1</f>
        <v>4.2327030769229168E-11</v>
      </c>
      <c r="U3865" s="19" t="str">
        <f>IF(ABS(IFERROR(T3865,0))&gt;0.05,INDEX(margin_ranges!$C$13:$C$16,MATCH($F3865*100,margin_ranges!$B$13:$B$16,1)),"")</f>
        <v/>
      </c>
      <c r="V3865" t="e">
        <f>MIN(VLOOKUP($U3865,margin_ranges!$A$5:$D$10,4,FALSE),$P3865*100)</f>
        <v>#N/A</v>
      </c>
      <c r="Y3865" s="29" t="e">
        <f t="shared" si="60"/>
        <v>#N/A</v>
      </c>
    </row>
    <row r="3866" spans="1:25" x14ac:dyDescent="0.3">
      <c r="A3866" s="8" t="s">
        <v>17</v>
      </c>
      <c r="B3866" s="8" t="s">
        <v>6803</v>
      </c>
      <c r="C3866" s="8" t="s">
        <v>6804</v>
      </c>
      <c r="D3866" s="8" t="s">
        <v>6819</v>
      </c>
      <c r="E3866" s="8" t="s">
        <v>6820</v>
      </c>
      <c r="F3866" s="24">
        <v>0.27492394911504398</v>
      </c>
      <c r="G3866" s="24">
        <v>0</v>
      </c>
      <c r="H3866" s="25">
        <v>1.5048999999999999</v>
      </c>
      <c r="I3866" s="25">
        <v>0.29959999999999998</v>
      </c>
      <c r="J3866" s="15">
        <v>12</v>
      </c>
      <c r="K3866" s="15">
        <v>3</v>
      </c>
      <c r="L3866" s="13">
        <v>0.1991</v>
      </c>
      <c r="M3866" s="7">
        <v>1.3791656699999999</v>
      </c>
      <c r="N3866" s="26">
        <v>1</v>
      </c>
      <c r="O3866" s="27" t="s">
        <v>92</v>
      </c>
      <c r="P3866" s="8">
        <v>0.27492394910000001</v>
      </c>
      <c r="Q3866" s="24">
        <v>0.33</v>
      </c>
      <c r="R3866" t="str">
        <f>IF($Q3866*100&gt;=VLOOKUP($O3866,margin_ranges!$A$5:$C$10,2,FALSE),IF($Q3866*100&lt;=VLOOKUP($O3866,margin_ranges!$A$5:$C$10,3,FALSE)+10,"IN RANGE","ABOVE RANGE"),"BELOW RANGE")</f>
        <v>IN RANGE</v>
      </c>
      <c r="S3866">
        <f>MIN(VLOOKUP($O3866,margin_ranges!$A$5:$D$10,4,FALSE),$P3866*100)</f>
        <v>27.492394910000002</v>
      </c>
      <c r="T3866" s="29">
        <f>(1-$S3866/100)/(1-$F3866)-1</f>
        <v>2.074806992879985E-11</v>
      </c>
      <c r="U3866" s="19" t="str">
        <f>IF(ABS(IFERROR(T3866,0))&gt;0.05,INDEX(margin_ranges!$C$13:$C$16,MATCH($F3866*100,margin_ranges!$B$13:$B$16,1)),"")</f>
        <v/>
      </c>
      <c r="V3866" t="e">
        <f>MIN(VLOOKUP($U3866,margin_ranges!$A$5:$D$10,4,FALSE),$P3866*100)</f>
        <v>#N/A</v>
      </c>
      <c r="Y3866" s="29" t="e">
        <f t="shared" si="60"/>
        <v>#N/A</v>
      </c>
    </row>
    <row r="3867" spans="1:25" x14ac:dyDescent="0.3">
      <c r="A3867" s="8" t="s">
        <v>17</v>
      </c>
      <c r="B3867" s="8" t="s">
        <v>6803</v>
      </c>
      <c r="C3867" s="8" t="s">
        <v>6804</v>
      </c>
      <c r="D3867" s="28" t="s">
        <v>6837</v>
      </c>
      <c r="E3867" s="8" t="s">
        <v>6838</v>
      </c>
      <c r="F3867" s="24">
        <v>0.26651725351460398</v>
      </c>
      <c r="G3867" s="24">
        <v>0</v>
      </c>
      <c r="H3867" s="25">
        <v>0.90669999999999995</v>
      </c>
      <c r="I3867" s="25">
        <v>0.28289999999999998</v>
      </c>
      <c r="J3867" s="15">
        <v>12</v>
      </c>
      <c r="K3867" s="15">
        <v>3</v>
      </c>
      <c r="L3867" s="13">
        <v>0.312</v>
      </c>
      <c r="M3867" s="7">
        <v>1.36335859</v>
      </c>
      <c r="N3867" s="26">
        <v>1</v>
      </c>
      <c r="O3867" s="27" t="s">
        <v>22</v>
      </c>
      <c r="P3867" s="8">
        <v>0.2665172535</v>
      </c>
      <c r="Q3867" s="24">
        <v>0.28999999999999998</v>
      </c>
      <c r="R3867" t="str">
        <f>IF($Q3867*100&gt;=VLOOKUP($O3867,margin_ranges!$A$5:$C$10,2,FALSE),IF($Q3867*100&lt;=VLOOKUP($O3867,margin_ranges!$A$5:$C$10,3,FALSE)+10,"IN RANGE","ABOVE RANGE"),"BELOW RANGE")</f>
        <v>IN RANGE</v>
      </c>
      <c r="S3867">
        <f>MIN(VLOOKUP($O3867,margin_ranges!$A$5:$D$10,4,FALSE),$P3867*100)</f>
        <v>26.65172535</v>
      </c>
      <c r="T3867" s="29">
        <f>(1-$S3867/100)/(1-$F3867)-1</f>
        <v>1.9910517679022632E-11</v>
      </c>
      <c r="U3867" s="19" t="str">
        <f>IF(ABS(IFERROR(T3867,0))&gt;0.05,INDEX(margin_ranges!$C$13:$C$16,MATCH($F3867*100,margin_ranges!$B$13:$B$16,1)),"")</f>
        <v/>
      </c>
      <c r="V3867" t="e">
        <f>MIN(VLOOKUP($U3867,margin_ranges!$A$5:$D$10,4,FALSE),$P3867*100)</f>
        <v>#N/A</v>
      </c>
      <c r="Y3867" s="29" t="e">
        <f t="shared" si="60"/>
        <v>#N/A</v>
      </c>
    </row>
    <row r="3868" spans="1:25" x14ac:dyDescent="0.3">
      <c r="A3868" s="8" t="s">
        <v>17</v>
      </c>
      <c r="B3868" s="8" t="s">
        <v>6803</v>
      </c>
      <c r="C3868" s="8" t="s">
        <v>6804</v>
      </c>
      <c r="D3868" s="8" t="s">
        <v>6843</v>
      </c>
      <c r="E3868" s="8" t="s">
        <v>6844</v>
      </c>
      <c r="F3868" s="24">
        <v>0.2548828125</v>
      </c>
      <c r="G3868" s="24">
        <v>0</v>
      </c>
      <c r="H3868" s="25">
        <v>1.6564000000000001</v>
      </c>
      <c r="I3868" s="25">
        <v>0.27250000000000002</v>
      </c>
      <c r="J3868" s="15">
        <v>11</v>
      </c>
      <c r="K3868" s="15">
        <v>3</v>
      </c>
      <c r="L3868" s="13">
        <v>0.16450000000000001</v>
      </c>
      <c r="M3868" s="7">
        <v>1.3420707700000001</v>
      </c>
      <c r="N3868" s="26">
        <v>1</v>
      </c>
      <c r="O3868" s="27" t="s">
        <v>22</v>
      </c>
      <c r="P3868" s="8">
        <v>0.2548828125</v>
      </c>
      <c r="Q3868" s="24">
        <v>0.32</v>
      </c>
      <c r="R3868" t="str">
        <f>IF($Q3868*100&gt;=VLOOKUP($O3868,margin_ranges!$A$5:$C$10,2,FALSE),IF($Q3868*100&lt;=VLOOKUP($O3868,margin_ranges!$A$5:$C$10,3,FALSE)+10,"IN RANGE","ABOVE RANGE"),"BELOW RANGE")</f>
        <v>IN RANGE</v>
      </c>
      <c r="S3868">
        <f>MIN(VLOOKUP($O3868,margin_ranges!$A$5:$D$10,4,FALSE),$P3868*100)</f>
        <v>25.48828125</v>
      </c>
      <c r="T3868" s="29">
        <f>(1-$S3868/100)/(1-$F3868)-1</f>
        <v>0</v>
      </c>
      <c r="U3868" s="19" t="str">
        <f>IF(ABS(IFERROR(T3868,0))&gt;0.05,INDEX(margin_ranges!$C$13:$C$16,MATCH($F3868*100,margin_ranges!$B$13:$B$16,1)),"")</f>
        <v/>
      </c>
      <c r="V3868" t="e">
        <f>MIN(VLOOKUP($U3868,margin_ranges!$A$5:$D$10,4,FALSE),$P3868*100)</f>
        <v>#N/A</v>
      </c>
      <c r="Y3868" s="29" t="e">
        <f t="shared" si="60"/>
        <v>#N/A</v>
      </c>
    </row>
    <row r="3869" spans="1:25" x14ac:dyDescent="0.3">
      <c r="A3869" s="8" t="s">
        <v>17</v>
      </c>
      <c r="B3869" s="8" t="s">
        <v>6803</v>
      </c>
      <c r="C3869" s="8" t="s">
        <v>6804</v>
      </c>
      <c r="D3869" s="8" t="s">
        <v>6807</v>
      </c>
      <c r="E3869" s="8" t="s">
        <v>6808</v>
      </c>
      <c r="F3869" s="24">
        <v>0.29004378668808201</v>
      </c>
      <c r="G3869" s="24">
        <v>0</v>
      </c>
      <c r="H3869" s="25">
        <v>0.90639999999999998</v>
      </c>
      <c r="I3869" s="25">
        <v>0.26519999999999999</v>
      </c>
      <c r="J3869" s="15">
        <v>11</v>
      </c>
      <c r="K3869" s="15">
        <v>3</v>
      </c>
      <c r="L3869" s="13">
        <v>0.29260000000000003</v>
      </c>
      <c r="M3869" s="7">
        <v>1.40853757</v>
      </c>
      <c r="N3869" s="26">
        <v>1</v>
      </c>
      <c r="O3869" s="27" t="s">
        <v>22</v>
      </c>
      <c r="P3869" s="8">
        <v>0.29004378669999997</v>
      </c>
      <c r="Q3869" s="24">
        <v>0.33</v>
      </c>
      <c r="R3869" t="str">
        <f>IF($Q3869*100&gt;=VLOOKUP($O3869,margin_ranges!$A$5:$C$10,2,FALSE),IF($Q3869*100&lt;=VLOOKUP($O3869,margin_ranges!$A$5:$C$10,3,FALSE)+10,"IN RANGE","ABOVE RANGE"),"BELOW RANGE")</f>
        <v>IN RANGE</v>
      </c>
      <c r="S3869">
        <f>MIN(VLOOKUP($O3869,margin_ranges!$A$5:$D$10,4,FALSE),$P3869*100)</f>
        <v>29.004378669999998</v>
      </c>
      <c r="T3869" s="29">
        <f>(1-$S3869/100)/(1-$F3869)-1</f>
        <v>-1.6786794176937292E-11</v>
      </c>
      <c r="U3869" s="19" t="str">
        <f>IF(ABS(IFERROR(T3869,0))&gt;0.05,INDEX(margin_ranges!$C$13:$C$16,MATCH($F3869*100,margin_ranges!$B$13:$B$16,1)),"")</f>
        <v/>
      </c>
      <c r="V3869" t="e">
        <f>MIN(VLOOKUP($U3869,margin_ranges!$A$5:$D$10,4,FALSE),$P3869*100)</f>
        <v>#N/A</v>
      </c>
      <c r="Y3869" s="29" t="e">
        <f t="shared" si="60"/>
        <v>#N/A</v>
      </c>
    </row>
    <row r="3870" spans="1:25" x14ac:dyDescent="0.3">
      <c r="A3870" s="8" t="s">
        <v>17</v>
      </c>
      <c r="B3870" s="8" t="s">
        <v>6803</v>
      </c>
      <c r="C3870" s="8" t="s">
        <v>6804</v>
      </c>
      <c r="D3870" s="8" t="s">
        <v>6823</v>
      </c>
      <c r="E3870" s="8" t="s">
        <v>6824</v>
      </c>
      <c r="F3870" s="24">
        <v>0.27757914768467701</v>
      </c>
      <c r="G3870" s="24">
        <v>0</v>
      </c>
      <c r="H3870" s="25">
        <v>0.90920000000000001</v>
      </c>
      <c r="I3870" s="25">
        <v>0.3579</v>
      </c>
      <c r="J3870" s="15">
        <v>15</v>
      </c>
      <c r="K3870" s="15">
        <v>4</v>
      </c>
      <c r="L3870" s="13">
        <v>0.39369999999999999</v>
      </c>
      <c r="M3870" s="7">
        <v>1.3842346800000001</v>
      </c>
      <c r="N3870" s="26">
        <v>1</v>
      </c>
      <c r="O3870" s="27" t="s">
        <v>479</v>
      </c>
      <c r="P3870" s="8">
        <v>0.27757914769999997</v>
      </c>
      <c r="Q3870" s="24">
        <v>0.33</v>
      </c>
      <c r="R3870" t="str">
        <f>IF($Q3870*100&gt;=VLOOKUP($O3870,margin_ranges!$A$5:$C$10,2,FALSE),IF($Q3870*100&lt;=VLOOKUP($O3870,margin_ranges!$A$5:$C$10,3,FALSE)+10,"IN RANGE","ABOVE RANGE"),"BELOW RANGE")</f>
        <v>IN RANGE</v>
      </c>
      <c r="S3870">
        <f>MIN(VLOOKUP($O3870,margin_ranges!$A$5:$D$10,4,FALSE),$P3870*100)</f>
        <v>27.757914769999996</v>
      </c>
      <c r="T3870" s="29">
        <f>(1-$S3870/100)/(1-$F3870)-1</f>
        <v>-2.1210699863161153E-11</v>
      </c>
      <c r="U3870" s="19" t="str">
        <f>IF(ABS(IFERROR(T3870,0))&gt;0.05,INDEX(margin_ranges!$C$13:$C$16,MATCH($F3870*100,margin_ranges!$B$13:$B$16,1)),"")</f>
        <v/>
      </c>
      <c r="V3870" t="e">
        <f>MIN(VLOOKUP($U3870,margin_ranges!$A$5:$D$10,4,FALSE),$P3870*100)</f>
        <v>#N/A</v>
      </c>
      <c r="Y3870" s="29" t="e">
        <f t="shared" si="60"/>
        <v>#N/A</v>
      </c>
    </row>
    <row r="3871" spans="1:25" x14ac:dyDescent="0.3">
      <c r="A3871" s="8" t="s">
        <v>17</v>
      </c>
      <c r="B3871" s="8" t="s">
        <v>6803</v>
      </c>
      <c r="C3871" s="8" t="s">
        <v>6804</v>
      </c>
      <c r="D3871" s="8" t="s">
        <v>6825</v>
      </c>
      <c r="E3871" s="8" t="s">
        <v>6826</v>
      </c>
      <c r="F3871" s="24">
        <v>0.256717384266753</v>
      </c>
      <c r="G3871" s="24">
        <v>0</v>
      </c>
      <c r="H3871" s="25">
        <v>1.5102</v>
      </c>
      <c r="I3871" s="25">
        <v>0.32800000000000001</v>
      </c>
      <c r="J3871" s="15">
        <v>13</v>
      </c>
      <c r="K3871" s="15">
        <v>3</v>
      </c>
      <c r="L3871" s="13">
        <v>0.2172</v>
      </c>
      <c r="M3871" s="7">
        <v>1.3453832800000001</v>
      </c>
      <c r="N3871" s="26">
        <v>1</v>
      </c>
      <c r="O3871" s="27" t="s">
        <v>92</v>
      </c>
      <c r="P3871" s="8">
        <v>0.25671738430000002</v>
      </c>
      <c r="Q3871" s="24">
        <v>0.33</v>
      </c>
      <c r="R3871" t="str">
        <f>IF($Q3871*100&gt;=VLOOKUP($O3871,margin_ranges!$A$5:$C$10,2,FALSE),IF($Q3871*100&lt;=VLOOKUP($O3871,margin_ranges!$A$5:$C$10,3,FALSE)+10,"IN RANGE","ABOVE RANGE"),"BELOW RANGE")</f>
        <v>IN RANGE</v>
      </c>
      <c r="S3871">
        <f>MIN(VLOOKUP($O3871,margin_ranges!$A$5:$D$10,4,FALSE),$P3871*100)</f>
        <v>25.671738430000001</v>
      </c>
      <c r="T3871" s="29">
        <f>(1-$S3871/100)/(1-$F3871)-1</f>
        <v>-4.4730108506030319E-11</v>
      </c>
      <c r="U3871" s="19" t="str">
        <f>IF(ABS(IFERROR(T3871,0))&gt;0.05,INDEX(margin_ranges!$C$13:$C$16,MATCH($F3871*100,margin_ranges!$B$13:$B$16,1)),"")</f>
        <v/>
      </c>
      <c r="V3871" t="e">
        <f>MIN(VLOOKUP($U3871,margin_ranges!$A$5:$D$10,4,FALSE),$P3871*100)</f>
        <v>#N/A</v>
      </c>
      <c r="Y3871" s="29" t="e">
        <f t="shared" si="60"/>
        <v>#N/A</v>
      </c>
    </row>
    <row r="3872" spans="1:25" x14ac:dyDescent="0.3">
      <c r="A3872" s="8" t="s">
        <v>17</v>
      </c>
      <c r="B3872" s="8" t="s">
        <v>6803</v>
      </c>
      <c r="C3872" s="8" t="s">
        <v>6804</v>
      </c>
      <c r="D3872" s="8" t="s">
        <v>6857</v>
      </c>
      <c r="E3872" s="8" t="s">
        <v>6858</v>
      </c>
      <c r="F3872" s="24">
        <v>0.20789889415481799</v>
      </c>
      <c r="G3872" s="24">
        <v>0</v>
      </c>
      <c r="H3872" s="25">
        <v>1.6577999999999999</v>
      </c>
      <c r="I3872" s="25">
        <v>0.35809999999999997</v>
      </c>
      <c r="J3872" s="15">
        <v>14</v>
      </c>
      <c r="K3872" s="15">
        <v>3</v>
      </c>
      <c r="L3872" s="13">
        <v>0.216</v>
      </c>
      <c r="M3872" s="7">
        <v>1.2624651</v>
      </c>
      <c r="N3872" s="26">
        <v>1</v>
      </c>
      <c r="O3872" s="27" t="s">
        <v>22</v>
      </c>
      <c r="P3872" s="8">
        <v>0.20789889419999999</v>
      </c>
      <c r="Q3872" s="24">
        <v>0.31</v>
      </c>
      <c r="R3872" t="str">
        <f>IF($Q3872*100&gt;=VLOOKUP($O3872,margin_ranges!$A$5:$C$10,2,FALSE),IF($Q3872*100&lt;=VLOOKUP($O3872,margin_ranges!$A$5:$C$10,3,FALSE)+10,"IN RANGE","ABOVE RANGE"),"BELOW RANGE")</f>
        <v>IN RANGE</v>
      </c>
      <c r="S3872">
        <f>MIN(VLOOKUP($O3872,margin_ranges!$A$5:$D$10,4,FALSE),$P3872*100)</f>
        <v>20.789889419999998</v>
      </c>
      <c r="T3872" s="29">
        <f>(1-$S3872/100)/(1-$F3872)-1</f>
        <v>-5.7040705492283905E-11</v>
      </c>
      <c r="U3872" s="19" t="str">
        <f>IF(ABS(IFERROR(T3872,0))&gt;0.05,INDEX(margin_ranges!$C$13:$C$16,MATCH($F3872*100,margin_ranges!$B$13:$B$16,1)),"")</f>
        <v/>
      </c>
      <c r="V3872" t="e">
        <f>MIN(VLOOKUP($U3872,margin_ranges!$A$5:$D$10,4,FALSE),$P3872*100)</f>
        <v>#N/A</v>
      </c>
      <c r="Y3872" s="29" t="e">
        <f t="shared" si="60"/>
        <v>#N/A</v>
      </c>
    </row>
    <row r="3873" spans="1:25" x14ac:dyDescent="0.3">
      <c r="A3873" s="8" t="s">
        <v>17</v>
      </c>
      <c r="B3873" s="8" t="s">
        <v>6803</v>
      </c>
      <c r="C3873" s="8" t="s">
        <v>6804</v>
      </c>
      <c r="D3873" s="8" t="s">
        <v>6851</v>
      </c>
      <c r="E3873" s="8" t="s">
        <v>6852</v>
      </c>
      <c r="F3873" s="24">
        <v>0.25</v>
      </c>
      <c r="G3873" s="24">
        <v>0</v>
      </c>
      <c r="H3873" s="25">
        <v>1.4887999999999999</v>
      </c>
      <c r="I3873" s="25">
        <v>0.2742</v>
      </c>
      <c r="J3873" s="15">
        <v>11</v>
      </c>
      <c r="K3873" s="15">
        <v>3</v>
      </c>
      <c r="L3873" s="13">
        <v>0.1842</v>
      </c>
      <c r="M3873" s="7">
        <v>1.3421203399999999</v>
      </c>
      <c r="N3873" s="26">
        <v>1</v>
      </c>
      <c r="O3873" s="27" t="s">
        <v>92</v>
      </c>
      <c r="P3873" s="8">
        <v>0.25491033299999999</v>
      </c>
      <c r="Q3873" s="24">
        <v>0.25</v>
      </c>
      <c r="R3873" t="str">
        <f>IF($Q3873*100&gt;=VLOOKUP($O3873,margin_ranges!$A$5:$C$10,2,FALSE),IF($Q3873*100&lt;=VLOOKUP($O3873,margin_ranges!$A$5:$C$10,3,FALSE)+10,"IN RANGE","ABOVE RANGE"),"BELOW RANGE")</f>
        <v>IN RANGE</v>
      </c>
      <c r="S3873">
        <f>MIN(VLOOKUP($O3873,margin_ranges!$A$5:$D$10,4,FALSE),$P3873*100)</f>
        <v>25.491033299999998</v>
      </c>
      <c r="T3873" s="29">
        <f>(1-$S3873/100)/(1-$F3873)-1</f>
        <v>-6.5471106666666889E-3</v>
      </c>
      <c r="U3873" s="19" t="str">
        <f>IF(ABS(IFERROR(T3873,0))&gt;0.05,INDEX(margin_ranges!$C$13:$C$16,MATCH($F3873*100,margin_ranges!$B$13:$B$16,1)),"")</f>
        <v/>
      </c>
      <c r="V3873" t="e">
        <f>MIN(VLOOKUP($U3873,margin_ranges!$A$5:$D$10,4,FALSE),$P3873*100)</f>
        <v>#N/A</v>
      </c>
      <c r="Y3873" s="29" t="e">
        <f t="shared" si="60"/>
        <v>#N/A</v>
      </c>
    </row>
    <row r="3874" spans="1:25" x14ac:dyDescent="0.3">
      <c r="A3874" s="8" t="s">
        <v>17</v>
      </c>
      <c r="B3874" s="8" t="s">
        <v>6803</v>
      </c>
      <c r="C3874" s="8" t="s">
        <v>6804</v>
      </c>
      <c r="D3874" s="8" t="s">
        <v>6845</v>
      </c>
      <c r="E3874" s="8" t="s">
        <v>6846</v>
      </c>
      <c r="F3874" s="24">
        <v>0.25</v>
      </c>
      <c r="G3874" s="24">
        <v>0</v>
      </c>
      <c r="H3874" s="25">
        <v>1.5076000000000001</v>
      </c>
      <c r="I3874" s="25">
        <v>0.26529999999999998</v>
      </c>
      <c r="J3874" s="15">
        <v>11</v>
      </c>
      <c r="K3874" s="15">
        <v>3</v>
      </c>
      <c r="L3874" s="13">
        <v>0.17599999999999999</v>
      </c>
      <c r="M3874" s="7">
        <v>1.3639203</v>
      </c>
      <c r="N3874" s="26">
        <v>1</v>
      </c>
      <c r="O3874" s="27" t="s">
        <v>92</v>
      </c>
      <c r="P3874" s="8">
        <v>0.2668193304</v>
      </c>
      <c r="Q3874" s="24">
        <v>0.25</v>
      </c>
      <c r="R3874" t="str">
        <f>IF($Q3874*100&gt;=VLOOKUP($O3874,margin_ranges!$A$5:$C$10,2,FALSE),IF($Q3874*100&lt;=VLOOKUP($O3874,margin_ranges!$A$5:$C$10,3,FALSE)+10,"IN RANGE","ABOVE RANGE"),"BELOW RANGE")</f>
        <v>IN RANGE</v>
      </c>
      <c r="S3874">
        <f>MIN(VLOOKUP($O3874,margin_ranges!$A$5:$D$10,4,FALSE),$P3874*100)</f>
        <v>26.681933040000001</v>
      </c>
      <c r="T3874" s="29">
        <f>(1-$S3874/100)/(1-$F3874)-1</f>
        <v>-2.2425773866666554E-2</v>
      </c>
      <c r="U3874" s="19" t="str">
        <f>IF(ABS(IFERROR(T3874,0))&gt;0.05,INDEX(margin_ranges!$C$13:$C$16,MATCH($F3874*100,margin_ranges!$B$13:$B$16,1)),"")</f>
        <v/>
      </c>
      <c r="V3874" t="e">
        <f>MIN(VLOOKUP($U3874,margin_ranges!$A$5:$D$10,4,FALSE),$P3874*100)</f>
        <v>#N/A</v>
      </c>
      <c r="Y3874" s="29" t="e">
        <f t="shared" si="60"/>
        <v>#N/A</v>
      </c>
    </row>
    <row r="3875" spans="1:25" x14ac:dyDescent="0.3">
      <c r="A3875" s="8" t="s">
        <v>17</v>
      </c>
      <c r="B3875" s="8" t="s">
        <v>6803</v>
      </c>
      <c r="C3875" s="8" t="s">
        <v>6804</v>
      </c>
      <c r="D3875" s="8" t="s">
        <v>6831</v>
      </c>
      <c r="E3875" s="8" t="s">
        <v>6832</v>
      </c>
      <c r="F3875" s="24">
        <v>0.25</v>
      </c>
      <c r="G3875" s="24">
        <v>0</v>
      </c>
      <c r="H3875" s="25">
        <v>7.0183999999999997</v>
      </c>
      <c r="I3875" s="25">
        <v>1.3501000000000001</v>
      </c>
      <c r="J3875" s="15">
        <v>56</v>
      </c>
      <c r="K3875" s="15">
        <v>14</v>
      </c>
      <c r="L3875" s="13">
        <v>0.19239999999999999</v>
      </c>
      <c r="M3875" s="7">
        <v>1.3821923599999999</v>
      </c>
      <c r="N3875" s="26">
        <v>1</v>
      </c>
      <c r="O3875" s="27" t="s">
        <v>92</v>
      </c>
      <c r="P3875" s="8">
        <v>0.27651170089999999</v>
      </c>
      <c r="Q3875" s="24">
        <v>0.25</v>
      </c>
      <c r="R3875" t="str">
        <f>IF($Q3875*100&gt;=VLOOKUP($O3875,margin_ranges!$A$5:$C$10,2,FALSE),IF($Q3875*100&lt;=VLOOKUP($O3875,margin_ranges!$A$5:$C$10,3,FALSE)+10,"IN RANGE","ABOVE RANGE"),"BELOW RANGE")</f>
        <v>IN RANGE</v>
      </c>
      <c r="S3875">
        <f>MIN(VLOOKUP($O3875,margin_ranges!$A$5:$D$10,4,FALSE),$P3875*100)</f>
        <v>27.651170090000001</v>
      </c>
      <c r="T3875" s="29">
        <f>(1-$S3875/100)/(1-$F3875)-1</f>
        <v>-3.534893453333332E-2</v>
      </c>
      <c r="U3875" s="19" t="str">
        <f>IF(ABS(IFERROR(T3875,0))&gt;0.05,INDEX(margin_ranges!$C$13:$C$16,MATCH($F3875*100,margin_ranges!$B$13:$B$16,1)),"")</f>
        <v/>
      </c>
      <c r="V3875" t="e">
        <f>MIN(VLOOKUP($U3875,margin_ranges!$A$5:$D$10,4,FALSE),$P3875*100)</f>
        <v>#N/A</v>
      </c>
      <c r="Y3875" s="29" t="e">
        <f t="shared" si="60"/>
        <v>#N/A</v>
      </c>
    </row>
    <row r="3876" spans="1:25" x14ac:dyDescent="0.3">
      <c r="A3876" s="8" t="s">
        <v>17</v>
      </c>
      <c r="B3876" s="8" t="s">
        <v>6803</v>
      </c>
      <c r="C3876" s="8" t="s">
        <v>6804</v>
      </c>
      <c r="D3876" s="8" t="s">
        <v>6841</v>
      </c>
      <c r="E3876" s="8" t="s">
        <v>6842</v>
      </c>
      <c r="F3876" s="24">
        <v>0.25</v>
      </c>
      <c r="G3876" s="24">
        <v>0</v>
      </c>
      <c r="H3876" s="25">
        <v>6.3691000000000004</v>
      </c>
      <c r="I3876" s="25">
        <v>1.0323</v>
      </c>
      <c r="J3876" s="15">
        <v>43</v>
      </c>
      <c r="K3876" s="15">
        <v>11</v>
      </c>
      <c r="L3876" s="13">
        <v>0.16209999999999999</v>
      </c>
      <c r="M3876" s="7">
        <v>1.3955715500000001</v>
      </c>
      <c r="N3876" s="26">
        <v>1</v>
      </c>
      <c r="O3876" s="27" t="s">
        <v>92</v>
      </c>
      <c r="P3876" s="8">
        <v>0.28344770139999997</v>
      </c>
      <c r="Q3876" s="24">
        <v>0.25</v>
      </c>
      <c r="R3876" t="str">
        <f>IF($Q3876*100&gt;=VLOOKUP($O3876,margin_ranges!$A$5:$C$10,2,FALSE),IF($Q3876*100&lt;=VLOOKUP($O3876,margin_ranges!$A$5:$C$10,3,FALSE)+10,"IN RANGE","ABOVE RANGE"),"BELOW RANGE")</f>
        <v>IN RANGE</v>
      </c>
      <c r="S3876">
        <f>MIN(VLOOKUP($O3876,margin_ranges!$A$5:$D$10,4,FALSE),$P3876*100)</f>
        <v>28.344770139999998</v>
      </c>
      <c r="T3876" s="29">
        <f>(1-$S3876/100)/(1-$F3876)-1</f>
        <v>-4.4596935199999965E-2</v>
      </c>
      <c r="U3876" s="19" t="str">
        <f>IF(ABS(IFERROR(T3876,0))&gt;0.05,INDEX(margin_ranges!$C$13:$C$16,MATCH($F3876*100,margin_ranges!$B$13:$B$16,1)),"")</f>
        <v/>
      </c>
      <c r="V3876" t="e">
        <f>MIN(VLOOKUP($U3876,margin_ranges!$A$5:$D$10,4,FALSE),$P3876*100)</f>
        <v>#N/A</v>
      </c>
      <c r="Y3876" s="29" t="e">
        <f t="shared" si="60"/>
        <v>#N/A</v>
      </c>
    </row>
    <row r="3877" spans="1:25" x14ac:dyDescent="0.3">
      <c r="A3877" s="8" t="s">
        <v>17</v>
      </c>
      <c r="B3877" s="8" t="s">
        <v>6803</v>
      </c>
      <c r="C3877" s="8" t="s">
        <v>6804</v>
      </c>
      <c r="D3877" s="8" t="s">
        <v>6827</v>
      </c>
      <c r="E3877" s="8" t="s">
        <v>6828</v>
      </c>
      <c r="F3877" s="24">
        <v>0.25</v>
      </c>
      <c r="G3877" s="24">
        <v>0</v>
      </c>
      <c r="H3877" s="25">
        <v>6.4568000000000003</v>
      </c>
      <c r="I3877" s="25">
        <v>0.83479999999999999</v>
      </c>
      <c r="J3877" s="15">
        <v>35</v>
      </c>
      <c r="K3877" s="15">
        <v>9</v>
      </c>
      <c r="L3877" s="13">
        <v>0.1293</v>
      </c>
      <c r="M3877" s="7">
        <v>1.3989218800000001</v>
      </c>
      <c r="N3877" s="26">
        <v>1</v>
      </c>
      <c r="O3877" s="27" t="s">
        <v>92</v>
      </c>
      <c r="P3877" s="8">
        <v>0.28516380009999998</v>
      </c>
      <c r="Q3877" s="24">
        <v>0.25</v>
      </c>
      <c r="R3877" t="str">
        <f>IF($Q3877*100&gt;=VLOOKUP($O3877,margin_ranges!$A$5:$C$10,2,FALSE),IF($Q3877*100&lt;=VLOOKUP($O3877,margin_ranges!$A$5:$C$10,3,FALSE)+10,"IN RANGE","ABOVE RANGE"),"BELOW RANGE")</f>
        <v>IN RANGE</v>
      </c>
      <c r="S3877">
        <f>MIN(VLOOKUP($O3877,margin_ranges!$A$5:$D$10,4,FALSE),$P3877*100)</f>
        <v>28.516380009999999</v>
      </c>
      <c r="T3877" s="29">
        <f>(1-$S3877/100)/(1-$F3877)-1</f>
        <v>-4.688506679999993E-2</v>
      </c>
      <c r="U3877" s="19" t="str">
        <f>IF(ABS(IFERROR(T3877,0))&gt;0.05,INDEX(margin_ranges!$C$13:$C$16,MATCH($F3877*100,margin_ranges!$B$13:$B$16,1)),"")</f>
        <v/>
      </c>
      <c r="V3877" t="e">
        <f>MIN(VLOOKUP($U3877,margin_ranges!$A$5:$D$10,4,FALSE),$P3877*100)</f>
        <v>#N/A</v>
      </c>
      <c r="Y3877" s="29" t="e">
        <f t="shared" si="60"/>
        <v>#N/A</v>
      </c>
    </row>
    <row r="3878" spans="1:25" x14ac:dyDescent="0.3">
      <c r="A3878" s="8" t="s">
        <v>17</v>
      </c>
      <c r="B3878" s="8" t="s">
        <v>6803</v>
      </c>
      <c r="C3878" s="8" t="s">
        <v>6804</v>
      </c>
      <c r="D3878" s="8" t="s">
        <v>6839</v>
      </c>
      <c r="E3878" s="8" t="s">
        <v>6840</v>
      </c>
      <c r="F3878" s="24">
        <v>0.249999999999999</v>
      </c>
      <c r="G3878" s="24">
        <v>0</v>
      </c>
      <c r="H3878" s="25">
        <v>0.74109999999999998</v>
      </c>
      <c r="I3878" s="25">
        <v>0.22570000000000001</v>
      </c>
      <c r="J3878" s="15">
        <v>10</v>
      </c>
      <c r="K3878" s="15">
        <v>2</v>
      </c>
      <c r="L3878" s="13">
        <v>0.30449999999999999</v>
      </c>
      <c r="M3878" s="7">
        <v>1.40810127</v>
      </c>
      <c r="N3878" s="26">
        <v>1</v>
      </c>
      <c r="O3878" s="27" t="s">
        <v>92</v>
      </c>
      <c r="P3878" s="8">
        <v>0.2898238044</v>
      </c>
      <c r="Q3878" s="24">
        <v>0.25</v>
      </c>
      <c r="R3878" t="str">
        <f>IF($Q3878*100&gt;=VLOOKUP($O3878,margin_ranges!$A$5:$C$10,2,FALSE),IF($Q3878*100&lt;=VLOOKUP($O3878,margin_ranges!$A$5:$C$10,3,FALSE)+10,"IN RANGE","ABOVE RANGE"),"BELOW RANGE")</f>
        <v>IN RANGE</v>
      </c>
      <c r="S3878">
        <f>MIN(VLOOKUP($O3878,margin_ranges!$A$5:$D$10,4,FALSE),$P3878*100)</f>
        <v>28.98238044</v>
      </c>
      <c r="T3878" s="29">
        <f>(1-$S3878/100)/(1-$F3878)-1</f>
        <v>-5.3098405866667919E-2</v>
      </c>
      <c r="U3878" s="19" t="str">
        <f>IF(ABS(IFERROR(T3878,0))&gt;0.05,INDEX(margin_ranges!$C$13:$C$16,MATCH($F3878*100,margin_ranges!$B$13:$B$16,1)),"")</f>
        <v>Maximize Fill (Type A+)</v>
      </c>
      <c r="V3878">
        <f>MIN(VLOOKUP($U3878,margin_ranges!$A$5:$D$10,4,FALSE),$P3878*100)</f>
        <v>19.75</v>
      </c>
      <c r="Y3878" s="29">
        <f t="shared" si="60"/>
        <v>6.9999999999998508E-2</v>
      </c>
    </row>
    <row r="3879" spans="1:25" x14ac:dyDescent="0.3">
      <c r="A3879" s="8" t="s">
        <v>17</v>
      </c>
      <c r="B3879" s="8" t="s">
        <v>6803</v>
      </c>
      <c r="C3879" s="8" t="s">
        <v>6804</v>
      </c>
      <c r="D3879" s="8" t="s">
        <v>6829</v>
      </c>
      <c r="E3879" s="8" t="s">
        <v>6830</v>
      </c>
      <c r="F3879" s="24">
        <v>0.249999999999999</v>
      </c>
      <c r="G3879" s="24">
        <v>1</v>
      </c>
      <c r="H3879" s="25">
        <v>65.200599999999994</v>
      </c>
      <c r="I3879" s="25">
        <v>10.1433</v>
      </c>
      <c r="J3879" s="15">
        <v>433</v>
      </c>
      <c r="K3879" s="15">
        <v>91</v>
      </c>
      <c r="L3879" s="13">
        <v>0.15559999999999999</v>
      </c>
      <c r="M3879" s="7">
        <v>1.4229229800000001</v>
      </c>
      <c r="N3879" s="26">
        <v>1</v>
      </c>
      <c r="O3879" s="27" t="s">
        <v>92</v>
      </c>
      <c r="P3879" s="8">
        <v>0.2972212709</v>
      </c>
      <c r="Q3879" s="24">
        <v>0.25</v>
      </c>
      <c r="R3879" t="str">
        <f>IF($Q3879*100&gt;=VLOOKUP($O3879,margin_ranges!$A$5:$C$10,2,FALSE),IF($Q3879*100&lt;=VLOOKUP($O3879,margin_ranges!$A$5:$C$10,3,FALSE)+10,"IN RANGE","ABOVE RANGE"),"BELOW RANGE")</f>
        <v>IN RANGE</v>
      </c>
      <c r="S3879">
        <f>MIN(VLOOKUP($O3879,margin_ranges!$A$5:$D$10,4,FALSE),$P3879*100)</f>
        <v>29.722127090000001</v>
      </c>
      <c r="T3879" s="29">
        <f>(1-$S3879/100)/(1-$F3879)-1</f>
        <v>-6.2961694533334556E-2</v>
      </c>
      <c r="U3879" s="19" t="str">
        <f>IF(ABS(IFERROR(T3879,0))&gt;0.05,INDEX(margin_ranges!$C$13:$C$16,MATCH($F3879*100,margin_ranges!$B$13:$B$16,1)),"")</f>
        <v>Maximize Fill (Type A+)</v>
      </c>
      <c r="V3879">
        <f>MIN(VLOOKUP($U3879,margin_ranges!$A$5:$D$10,4,FALSE),$P3879*100)</f>
        <v>19.75</v>
      </c>
      <c r="Y3879" s="29">
        <f t="shared" si="60"/>
        <v>6.9999999999998508E-2</v>
      </c>
    </row>
    <row r="3880" spans="1:25" x14ac:dyDescent="0.3">
      <c r="A3880" s="8" t="s">
        <v>17</v>
      </c>
      <c r="B3880" s="8" t="s">
        <v>6803</v>
      </c>
      <c r="C3880" s="8" t="s">
        <v>6804</v>
      </c>
      <c r="D3880" s="8" t="s">
        <v>12101</v>
      </c>
      <c r="E3880" s="8" t="s">
        <v>12102</v>
      </c>
      <c r="F3880" s="24">
        <v>0.25</v>
      </c>
      <c r="G3880" s="24">
        <v>0</v>
      </c>
      <c r="H3880" s="25">
        <v>1.5497000000000001</v>
      </c>
      <c r="I3880" s="25">
        <v>0.17760000000000001</v>
      </c>
      <c r="J3880" s="15">
        <v>8</v>
      </c>
      <c r="K3880" s="15">
        <v>2</v>
      </c>
      <c r="L3880" s="13">
        <v>0.11459999999999999</v>
      </c>
      <c r="M3880" s="7">
        <v>1.5425814200000001</v>
      </c>
      <c r="N3880" s="26">
        <v>1</v>
      </c>
      <c r="O3880" s="27" t="s">
        <v>22</v>
      </c>
      <c r="P3880" s="8">
        <v>0.35173600249999998</v>
      </c>
      <c r="Q3880" s="24">
        <v>0.25</v>
      </c>
      <c r="R3880" t="str">
        <f>IF($Q3880*100&gt;=VLOOKUP($O3880,margin_ranges!$A$5:$C$10,2,FALSE),IF($Q3880*100&lt;=VLOOKUP($O3880,margin_ranges!$A$5:$C$10,3,FALSE)+10,"IN RANGE","ABOVE RANGE"),"BELOW RANGE")</f>
        <v>IN RANGE</v>
      </c>
      <c r="S3880">
        <f>MIN(VLOOKUP($O3880,margin_ranges!$A$5:$D$10,4,FALSE),$P3880*100)</f>
        <v>29.75</v>
      </c>
      <c r="T3880" s="29">
        <f>(1-$S3880/100)/(1-$F3880)-1</f>
        <v>-6.3333333333333353E-2</v>
      </c>
      <c r="U3880" s="19" t="str">
        <f>IF(ABS(IFERROR(T3880,0))&gt;0.05,INDEX(margin_ranges!$C$13:$C$16,MATCH($F3880*100,margin_ranges!$B$13:$B$16,1)),"")</f>
        <v>Balanced (Type B)</v>
      </c>
      <c r="V3880">
        <f>MIN(VLOOKUP($U3880,margin_ranges!$A$5:$D$10,4,FALSE),$P3880*100)</f>
        <v>29.75</v>
      </c>
      <c r="Y3880" s="29">
        <f t="shared" si="60"/>
        <v>-6.3333333333333353E-2</v>
      </c>
    </row>
    <row r="3881" spans="1:25" x14ac:dyDescent="0.3">
      <c r="A3881" s="8" t="s">
        <v>17</v>
      </c>
      <c r="B3881" s="8" t="s">
        <v>6803</v>
      </c>
      <c r="C3881" s="8" t="s">
        <v>6804</v>
      </c>
      <c r="D3881" s="8" t="s">
        <v>6833</v>
      </c>
      <c r="E3881" s="8" t="s">
        <v>6834</v>
      </c>
      <c r="F3881" s="24">
        <v>0.25</v>
      </c>
      <c r="G3881" s="24">
        <v>0</v>
      </c>
      <c r="H3881" s="25">
        <v>9.4765999999999995</v>
      </c>
      <c r="I3881" s="25">
        <v>3.6970999999999998</v>
      </c>
      <c r="J3881" s="15">
        <v>162</v>
      </c>
      <c r="K3881" s="15">
        <v>40</v>
      </c>
      <c r="L3881" s="13">
        <v>0.3901</v>
      </c>
      <c r="M3881" s="7">
        <v>1.4570586800000001</v>
      </c>
      <c r="N3881" s="26">
        <v>1</v>
      </c>
      <c r="O3881" s="27" t="s">
        <v>92</v>
      </c>
      <c r="P3881" s="8">
        <v>0.3136858408</v>
      </c>
      <c r="Q3881" s="24">
        <v>0.25</v>
      </c>
      <c r="R3881" t="str">
        <f>IF($Q3881*100&gt;=VLOOKUP($O3881,margin_ranges!$A$5:$C$10,2,FALSE),IF($Q3881*100&lt;=VLOOKUP($O3881,margin_ranges!$A$5:$C$10,3,FALSE)+10,"IN RANGE","ABOVE RANGE"),"BELOW RANGE")</f>
        <v>IN RANGE</v>
      </c>
      <c r="S3881">
        <f>MIN(VLOOKUP($O3881,margin_ranges!$A$5:$D$10,4,FALSE),$P3881*100)</f>
        <v>29.75</v>
      </c>
      <c r="T3881" s="29">
        <f>(1-$S3881/100)/(1-$F3881)-1</f>
        <v>-6.3333333333333353E-2</v>
      </c>
      <c r="U3881" s="19" t="str">
        <f>IF(ABS(IFERROR(T3881,0))&gt;0.05,INDEX(margin_ranges!$C$13:$C$16,MATCH($F3881*100,margin_ranges!$B$13:$B$16,1)),"")</f>
        <v>Balanced (Type B)</v>
      </c>
      <c r="V3881">
        <f>MIN(VLOOKUP($U3881,margin_ranges!$A$5:$D$10,4,FALSE),$P3881*100)</f>
        <v>29.75</v>
      </c>
      <c r="Y3881" s="29">
        <f t="shared" si="60"/>
        <v>-6.3333333333333353E-2</v>
      </c>
    </row>
    <row r="3882" spans="1:25" x14ac:dyDescent="0.3">
      <c r="A3882" s="8" t="s">
        <v>17</v>
      </c>
      <c r="B3882" s="8" t="s">
        <v>6803</v>
      </c>
      <c r="C3882" s="8" t="s">
        <v>6804</v>
      </c>
      <c r="D3882" s="8" t="s">
        <v>6805</v>
      </c>
      <c r="E3882" s="8" t="s">
        <v>6806</v>
      </c>
      <c r="F3882" s="24">
        <v>0.249999999999999</v>
      </c>
      <c r="G3882" s="24">
        <v>1</v>
      </c>
      <c r="H3882" s="25">
        <v>65.858099999999993</v>
      </c>
      <c r="I3882" s="25">
        <v>9.2485999999999997</v>
      </c>
      <c r="J3882" s="15">
        <v>407</v>
      </c>
      <c r="K3882" s="15">
        <v>86</v>
      </c>
      <c r="L3882" s="13">
        <v>0.1404</v>
      </c>
      <c r="M3882" s="7">
        <v>1.46666461</v>
      </c>
      <c r="N3882" s="26">
        <v>1</v>
      </c>
      <c r="O3882" s="27" t="s">
        <v>92</v>
      </c>
      <c r="P3882" s="8">
        <v>0.31818086080000002</v>
      </c>
      <c r="Q3882" s="24">
        <v>0.25</v>
      </c>
      <c r="R3882" t="str">
        <f>IF($Q3882*100&gt;=VLOOKUP($O3882,margin_ranges!$A$5:$C$10,2,FALSE),IF($Q3882*100&lt;=VLOOKUP($O3882,margin_ranges!$A$5:$C$10,3,FALSE)+10,"IN RANGE","ABOVE RANGE"),"BELOW RANGE")</f>
        <v>IN RANGE</v>
      </c>
      <c r="S3882">
        <f>MIN(VLOOKUP($O3882,margin_ranges!$A$5:$D$10,4,FALSE),$P3882*100)</f>
        <v>29.75</v>
      </c>
      <c r="T3882" s="29">
        <f>(1-$S3882/100)/(1-$F3882)-1</f>
        <v>-6.3333333333334574E-2</v>
      </c>
      <c r="U3882" s="19" t="str">
        <f>IF(ABS(IFERROR(T3882,0))&gt;0.05,INDEX(margin_ranges!$C$13:$C$16,MATCH($F3882*100,margin_ranges!$B$13:$B$16,1)),"")</f>
        <v>Maximize Fill (Type A+)</v>
      </c>
      <c r="V3882">
        <f>MIN(VLOOKUP($U3882,margin_ranges!$A$5:$D$10,4,FALSE),$P3882*100)</f>
        <v>19.75</v>
      </c>
      <c r="Y3882" s="29">
        <f t="shared" si="60"/>
        <v>6.9999999999998508E-2</v>
      </c>
    </row>
    <row r="3883" spans="1:25" x14ac:dyDescent="0.3">
      <c r="A3883" s="8" t="s">
        <v>17</v>
      </c>
      <c r="B3883" s="8" t="s">
        <v>6803</v>
      </c>
      <c r="C3883" s="8" t="s">
        <v>6804</v>
      </c>
      <c r="D3883" s="8" t="s">
        <v>6821</v>
      </c>
      <c r="E3883" s="8" t="s">
        <v>6822</v>
      </c>
      <c r="F3883" s="24">
        <v>0.249999999999999</v>
      </c>
      <c r="G3883" s="24">
        <v>1</v>
      </c>
      <c r="H3883" s="25">
        <v>65.804100000000005</v>
      </c>
      <c r="I3883" s="25">
        <v>10.8835</v>
      </c>
      <c r="J3883" s="15">
        <v>466</v>
      </c>
      <c r="K3883" s="15">
        <v>98</v>
      </c>
      <c r="L3883" s="13">
        <v>0.16539999999999999</v>
      </c>
      <c r="M3883" s="7">
        <v>1.42780749</v>
      </c>
      <c r="N3883" s="26">
        <v>1</v>
      </c>
      <c r="O3883" s="27" t="s">
        <v>92</v>
      </c>
      <c r="P3883" s="8">
        <v>0.29962547160000003</v>
      </c>
      <c r="Q3883" s="24">
        <v>0.25</v>
      </c>
      <c r="R3883" t="str">
        <f>IF($Q3883*100&gt;=VLOOKUP($O3883,margin_ranges!$A$5:$C$10,2,FALSE),IF($Q3883*100&lt;=VLOOKUP($O3883,margin_ranges!$A$5:$C$10,3,FALSE)+10,"IN RANGE","ABOVE RANGE"),"BELOW RANGE")</f>
        <v>IN RANGE</v>
      </c>
      <c r="S3883">
        <f>MIN(VLOOKUP($O3883,margin_ranges!$A$5:$D$10,4,FALSE),$P3883*100)</f>
        <v>29.75</v>
      </c>
      <c r="T3883" s="29">
        <f>(1-$S3883/100)/(1-$F3883)-1</f>
        <v>-6.3333333333334574E-2</v>
      </c>
      <c r="U3883" s="19" t="str">
        <f>IF(ABS(IFERROR(T3883,0))&gt;0.05,INDEX(margin_ranges!$C$13:$C$16,MATCH($F3883*100,margin_ranges!$B$13:$B$16,1)),"")</f>
        <v>Maximize Fill (Type A+)</v>
      </c>
      <c r="V3883">
        <f>MIN(VLOOKUP($U3883,margin_ranges!$A$5:$D$10,4,FALSE),$P3883*100)</f>
        <v>19.75</v>
      </c>
      <c r="Y3883" s="29">
        <f t="shared" si="60"/>
        <v>6.9999999999998508E-2</v>
      </c>
    </row>
    <row r="3884" spans="1:25" x14ac:dyDescent="0.3">
      <c r="A3884" s="8" t="s">
        <v>17</v>
      </c>
      <c r="B3884" s="8" t="s">
        <v>6803</v>
      </c>
      <c r="C3884" s="8" t="s">
        <v>6804</v>
      </c>
      <c r="D3884" s="8" t="s">
        <v>6815</v>
      </c>
      <c r="E3884" s="8" t="s">
        <v>6816</v>
      </c>
      <c r="F3884" s="24">
        <v>0.19999999999999901</v>
      </c>
      <c r="G3884" s="24">
        <v>0</v>
      </c>
      <c r="H3884" s="25">
        <v>0.73619999999999997</v>
      </c>
      <c r="I3884" s="25">
        <v>0.2344</v>
      </c>
      <c r="J3884" s="15">
        <v>10</v>
      </c>
      <c r="K3884" s="15">
        <v>2</v>
      </c>
      <c r="L3884" s="13">
        <v>0.31840000000000002</v>
      </c>
      <c r="M3884" s="7">
        <v>1.36319317</v>
      </c>
      <c r="N3884" s="26">
        <v>1</v>
      </c>
      <c r="O3884" s="27" t="s">
        <v>92</v>
      </c>
      <c r="P3884" s="8">
        <v>0.26642825209999998</v>
      </c>
      <c r="Q3884" s="24">
        <v>0.2</v>
      </c>
      <c r="R3884" t="str">
        <f>IF($Q3884*100&gt;=VLOOKUP($O3884,margin_ranges!$A$5:$C$10,2,FALSE),IF($Q3884*100&lt;=VLOOKUP($O3884,margin_ranges!$A$5:$C$10,3,FALSE)+10,"IN RANGE","ABOVE RANGE"),"BELOW RANGE")</f>
        <v>IN RANGE</v>
      </c>
      <c r="S3884">
        <f>MIN(VLOOKUP($O3884,margin_ranges!$A$5:$D$10,4,FALSE),$P3884*100)</f>
        <v>26.642825209999998</v>
      </c>
      <c r="T3884" s="29">
        <f>(1-$S3884/100)/(1-$F3884)-1</f>
        <v>-8.3035315125001063E-2</v>
      </c>
      <c r="U3884" s="19" t="str">
        <f>IF(ABS(IFERROR(T3884,0))&gt;0.05,INDEX(margin_ranges!$C$13:$C$16,MATCH($F3884*100,margin_ranges!$B$13:$B$16,1)),"")</f>
        <v>Maximize Fill (Type A+)</v>
      </c>
      <c r="V3884">
        <f>MIN(VLOOKUP($U3884,margin_ranges!$A$5:$D$10,4,FALSE),$P3884*100)</f>
        <v>19.75</v>
      </c>
      <c r="Y3884" s="29">
        <f t="shared" si="60"/>
        <v>3.1249999999987121E-3</v>
      </c>
    </row>
    <row r="3885" spans="1:25" x14ac:dyDescent="0.3">
      <c r="A3885" s="8" t="s">
        <v>17</v>
      </c>
      <c r="B3885" s="8" t="s">
        <v>6803</v>
      </c>
      <c r="C3885" s="8" t="s">
        <v>6804</v>
      </c>
      <c r="D3885" s="8" t="s">
        <v>6849</v>
      </c>
      <c r="E3885" s="8" t="s">
        <v>6850</v>
      </c>
      <c r="F3885" s="24">
        <v>0.2</v>
      </c>
      <c r="G3885" s="24">
        <v>0</v>
      </c>
      <c r="H3885" s="25">
        <v>0.74099999999999999</v>
      </c>
      <c r="I3885" s="25">
        <v>0.19389999999999999</v>
      </c>
      <c r="J3885" s="15">
        <v>8</v>
      </c>
      <c r="K3885" s="15">
        <v>2</v>
      </c>
      <c r="L3885" s="13">
        <v>0.26169999999999999</v>
      </c>
      <c r="M3885" s="7">
        <v>1.3960957599999999</v>
      </c>
      <c r="N3885" s="26">
        <v>1</v>
      </c>
      <c r="O3885" s="27" t="s">
        <v>92</v>
      </c>
      <c r="P3885" s="8">
        <v>0.28371675810000002</v>
      </c>
      <c r="Q3885" s="24">
        <v>0.2</v>
      </c>
      <c r="R3885" t="str">
        <f>IF($Q3885*100&gt;=VLOOKUP($O3885,margin_ranges!$A$5:$C$10,2,FALSE),IF($Q3885*100&lt;=VLOOKUP($O3885,margin_ranges!$A$5:$C$10,3,FALSE)+10,"IN RANGE","ABOVE RANGE"),"BELOW RANGE")</f>
        <v>IN RANGE</v>
      </c>
      <c r="S3885">
        <f>MIN(VLOOKUP($O3885,margin_ranges!$A$5:$D$10,4,FALSE),$P3885*100)</f>
        <v>28.371675810000003</v>
      </c>
      <c r="T3885" s="29">
        <f>(1-$S3885/100)/(1-$F3885)-1</f>
        <v>-0.10464594762500001</v>
      </c>
      <c r="U3885" s="19" t="str">
        <f>IF(ABS(IFERROR(T3885,0))&gt;0.05,INDEX(margin_ranges!$C$13:$C$16,MATCH($F3885*100,margin_ranges!$B$13:$B$16,1)),"")</f>
        <v>Maximize Fill (Type A+)</v>
      </c>
      <c r="V3885">
        <f>MIN(VLOOKUP($U3885,margin_ranges!$A$5:$D$10,4,FALSE),$P3885*100)</f>
        <v>19.75</v>
      </c>
      <c r="Y3885" s="29">
        <f t="shared" si="60"/>
        <v>3.1249999999998224E-3</v>
      </c>
    </row>
    <row r="3886" spans="1:25" x14ac:dyDescent="0.3">
      <c r="A3886" s="8" t="s">
        <v>17</v>
      </c>
      <c r="B3886" s="8" t="s">
        <v>6803</v>
      </c>
      <c r="C3886" s="8" t="s">
        <v>6804</v>
      </c>
      <c r="D3886" s="28" t="s">
        <v>6813</v>
      </c>
      <c r="E3886" s="8" t="s">
        <v>6814</v>
      </c>
      <c r="F3886" s="24">
        <v>0.19999999999999901</v>
      </c>
      <c r="G3886" s="24">
        <v>0</v>
      </c>
      <c r="H3886" s="25">
        <v>0.74139999999999995</v>
      </c>
      <c r="I3886" s="25">
        <v>0.22869999999999999</v>
      </c>
      <c r="J3886" s="15">
        <v>10</v>
      </c>
      <c r="K3886" s="15">
        <v>2</v>
      </c>
      <c r="L3886" s="13">
        <v>0.3085</v>
      </c>
      <c r="M3886" s="7">
        <v>1.3998750799999999</v>
      </c>
      <c r="N3886" s="26">
        <v>1</v>
      </c>
      <c r="O3886" s="27" t="s">
        <v>92</v>
      </c>
      <c r="P3886" s="8">
        <v>0.28565054439999998</v>
      </c>
      <c r="Q3886" s="24">
        <v>0.2</v>
      </c>
      <c r="R3886" t="str">
        <f>IF($Q3886*100&gt;=VLOOKUP($O3886,margin_ranges!$A$5:$C$10,2,FALSE),IF($Q3886*100&lt;=VLOOKUP($O3886,margin_ranges!$A$5:$C$10,3,FALSE)+10,"IN RANGE","ABOVE RANGE"),"BELOW RANGE")</f>
        <v>IN RANGE</v>
      </c>
      <c r="S3886">
        <f>MIN(VLOOKUP($O3886,margin_ranges!$A$5:$D$10,4,FALSE),$P3886*100)</f>
        <v>28.565054439999997</v>
      </c>
      <c r="T3886" s="29">
        <f>(1-$S3886/100)/(1-$F3886)-1</f>
        <v>-0.10706318050000097</v>
      </c>
      <c r="U3886" s="19" t="str">
        <f>IF(ABS(IFERROR(T3886,0))&gt;0.05,INDEX(margin_ranges!$C$13:$C$16,MATCH($F3886*100,margin_ranges!$B$13:$B$16,1)),"")</f>
        <v>Maximize Fill (Type A+)</v>
      </c>
      <c r="V3886">
        <f>MIN(VLOOKUP($U3886,margin_ranges!$A$5:$D$10,4,FALSE),$P3886*100)</f>
        <v>19.75</v>
      </c>
      <c r="Y3886" s="29">
        <f t="shared" si="60"/>
        <v>3.1249999999987121E-3</v>
      </c>
    </row>
    <row r="3887" spans="1:25" x14ac:dyDescent="0.3">
      <c r="A3887" s="8" t="s">
        <v>17</v>
      </c>
      <c r="B3887" s="8" t="s">
        <v>6803</v>
      </c>
      <c r="C3887" s="8" t="s">
        <v>6804</v>
      </c>
      <c r="D3887" s="8" t="s">
        <v>6809</v>
      </c>
      <c r="E3887" s="8" t="s">
        <v>6810</v>
      </c>
      <c r="F3887" s="24">
        <v>0.2</v>
      </c>
      <c r="G3887" s="24">
        <v>1</v>
      </c>
      <c r="H3887" s="25">
        <v>65.898300000000006</v>
      </c>
      <c r="I3887" s="25">
        <v>16.0806</v>
      </c>
      <c r="J3887" s="15">
        <v>756</v>
      </c>
      <c r="K3887" s="15">
        <v>151</v>
      </c>
      <c r="L3887" s="13">
        <v>0.24399999999999999</v>
      </c>
      <c r="M3887" s="7">
        <v>1.56655414</v>
      </c>
      <c r="N3887" s="26">
        <v>1</v>
      </c>
      <c r="O3887" s="27" t="s">
        <v>92</v>
      </c>
      <c r="P3887" s="8">
        <v>0.36165627750000001</v>
      </c>
      <c r="Q3887" s="24">
        <v>0.2</v>
      </c>
      <c r="R3887" t="str">
        <f>IF($Q3887*100&gt;=VLOOKUP($O3887,margin_ranges!$A$5:$C$10,2,FALSE),IF($Q3887*100&lt;=VLOOKUP($O3887,margin_ranges!$A$5:$C$10,3,FALSE)+10,"IN RANGE","ABOVE RANGE"),"BELOW RANGE")</f>
        <v>IN RANGE</v>
      </c>
      <c r="S3887">
        <f>MIN(VLOOKUP($O3887,margin_ranges!$A$5:$D$10,4,FALSE),$P3887*100)</f>
        <v>29.75</v>
      </c>
      <c r="T3887" s="29">
        <f>(1-$S3887/100)/(1-$F3887)-1</f>
        <v>-0.12187500000000007</v>
      </c>
      <c r="U3887" s="19" t="str">
        <f>IF(ABS(IFERROR(T3887,0))&gt;0.05,INDEX(margin_ranges!$C$13:$C$16,MATCH($F3887*100,margin_ranges!$B$13:$B$16,1)),"")</f>
        <v>Maximize Fill (Type A+)</v>
      </c>
      <c r="V3887">
        <f>MIN(VLOOKUP($U3887,margin_ranges!$A$5:$D$10,4,FALSE),$P3887*100)</f>
        <v>19.75</v>
      </c>
      <c r="Y3887" s="29">
        <f t="shared" si="60"/>
        <v>3.1249999999998224E-3</v>
      </c>
    </row>
    <row r="3888" spans="1:25" x14ac:dyDescent="0.3">
      <c r="A3888" s="8" t="s">
        <v>35</v>
      </c>
      <c r="B3888" s="8" t="s">
        <v>6859</v>
      </c>
      <c r="C3888" s="8" t="s">
        <v>34</v>
      </c>
      <c r="D3888" s="8" t="s">
        <v>34</v>
      </c>
      <c r="E3888" s="8"/>
      <c r="F3888" s="24">
        <v>0.29028878195186397</v>
      </c>
      <c r="G3888" s="24">
        <v>0.59733155999999998</v>
      </c>
      <c r="H3888" s="25">
        <v>282.20690000000002</v>
      </c>
      <c r="I3888" s="25">
        <v>19.868600000000001</v>
      </c>
      <c r="J3888" s="15">
        <v>495</v>
      </c>
      <c r="K3888" s="15">
        <v>133</v>
      </c>
      <c r="L3888" s="13">
        <v>7.0400000000000004E-2</v>
      </c>
      <c r="M3888" s="7">
        <v>0.82985187999999999</v>
      </c>
      <c r="N3888" s="26">
        <v>0.5</v>
      </c>
      <c r="O3888" s="27"/>
      <c r="P3888" s="8">
        <v>0.39748284029999997</v>
      </c>
      <c r="Q3888" s="24">
        <v>0.2903</v>
      </c>
      <c r="R3888" t="e">
        <f>IF($Q3888*100&gt;=VLOOKUP($O3888,margin_ranges!$A$5:$C$10,2,FALSE),IF($Q3888*100&lt;=VLOOKUP($O3888,margin_ranges!$A$5:$C$10,3,FALSE)+10,"IN RANGE","ABOVE RANGE"),"BELOW RANGE")</f>
        <v>#N/A</v>
      </c>
      <c r="S3888" t="e">
        <f>MIN(VLOOKUP($O3888,margin_ranges!$A$5:$D$10,4,FALSE),$P3888*100)</f>
        <v>#N/A</v>
      </c>
      <c r="T3888" s="29" t="e">
        <f>(1-$S3888/100)/(1-$F3888)-1</f>
        <v>#N/A</v>
      </c>
      <c r="U3888" s="19" t="str">
        <f>IF(ABS(IFERROR(T3888,0))&gt;0.05,INDEX(margin_ranges!$C$13:$C$16,MATCH($F3888*100,margin_ranges!$B$13:$B$16,1)),"")</f>
        <v/>
      </c>
      <c r="V3888" t="e">
        <f>MIN(VLOOKUP($U3888,margin_ranges!$A$5:$D$10,4,FALSE),$P3888*100)</f>
        <v>#N/A</v>
      </c>
      <c r="Y3888" s="29" t="e">
        <f t="shared" si="60"/>
        <v>#N/A</v>
      </c>
    </row>
    <row r="3889" spans="1:25" x14ac:dyDescent="0.3">
      <c r="A3889" s="8" t="s">
        <v>33</v>
      </c>
      <c r="B3889" s="8" t="s">
        <v>6859</v>
      </c>
      <c r="C3889" s="8" t="s">
        <v>6860</v>
      </c>
      <c r="D3889" s="8" t="s">
        <v>34</v>
      </c>
      <c r="E3889" s="8"/>
      <c r="F3889" s="24">
        <v>0.29028878195186397</v>
      </c>
      <c r="G3889" s="24">
        <v>0.59733155999999998</v>
      </c>
      <c r="H3889" s="25">
        <v>282.20690000000002</v>
      </c>
      <c r="I3889" s="25">
        <v>19.868600000000001</v>
      </c>
      <c r="J3889" s="15">
        <v>495</v>
      </c>
      <c r="K3889" s="15">
        <v>133</v>
      </c>
      <c r="L3889" s="13">
        <v>7.0400000000000004E-2</v>
      </c>
      <c r="M3889" s="7">
        <v>0.82985187999999999</v>
      </c>
      <c r="N3889" s="26">
        <v>0.5</v>
      </c>
      <c r="O3889" s="27"/>
      <c r="P3889" s="8">
        <v>0.39748284029999997</v>
      </c>
      <c r="Q3889" s="24">
        <v>0.2903</v>
      </c>
      <c r="R3889" t="e">
        <f>IF($Q3889*100&gt;=VLOOKUP($O3889,margin_ranges!$A$5:$C$10,2,FALSE),IF($Q3889*100&lt;=VLOOKUP($O3889,margin_ranges!$A$5:$C$10,3,FALSE)+10,"IN RANGE","ABOVE RANGE"),"BELOW RANGE")</f>
        <v>#N/A</v>
      </c>
      <c r="S3889" t="e">
        <f>MIN(VLOOKUP($O3889,margin_ranges!$A$5:$D$10,4,FALSE),$P3889*100)</f>
        <v>#N/A</v>
      </c>
      <c r="T3889" s="29" t="e">
        <f>(1-$S3889/100)/(1-$F3889)-1</f>
        <v>#N/A</v>
      </c>
      <c r="U3889" s="19" t="str">
        <f>IF(ABS(IFERROR(T3889,0))&gt;0.05,INDEX(margin_ranges!$C$13:$C$16,MATCH($F3889*100,margin_ranges!$B$13:$B$16,1)),"")</f>
        <v/>
      </c>
      <c r="V3889" t="e">
        <f>MIN(VLOOKUP($U3889,margin_ranges!$A$5:$D$10,4,FALSE),$P3889*100)</f>
        <v>#N/A</v>
      </c>
      <c r="Y3889" s="29" t="e">
        <f t="shared" si="60"/>
        <v>#N/A</v>
      </c>
    </row>
    <row r="3890" spans="1:25" x14ac:dyDescent="0.3">
      <c r="A3890" s="8" t="s">
        <v>17</v>
      </c>
      <c r="B3890" s="8" t="s">
        <v>6859</v>
      </c>
      <c r="C3890" s="8" t="s">
        <v>6860</v>
      </c>
      <c r="D3890" s="8" t="s">
        <v>6871</v>
      </c>
      <c r="E3890" s="8" t="s">
        <v>6872</v>
      </c>
      <c r="F3890" s="24">
        <v>0.3</v>
      </c>
      <c r="G3890" s="24">
        <v>1</v>
      </c>
      <c r="H3890" s="25">
        <v>106.44970000000001</v>
      </c>
      <c r="I3890" s="25">
        <v>7.2836999999999996</v>
      </c>
      <c r="J3890" s="15">
        <v>182</v>
      </c>
      <c r="K3890" s="15">
        <v>54</v>
      </c>
      <c r="L3890" s="13">
        <v>6.8400000000000002E-2</v>
      </c>
      <c r="M3890" s="7">
        <v>0.83097125000000005</v>
      </c>
      <c r="N3890" s="26">
        <v>0.5</v>
      </c>
      <c r="O3890" s="27" t="s">
        <v>95</v>
      </c>
      <c r="P3890" s="8">
        <v>0.39829446349999997</v>
      </c>
      <c r="Q3890" s="24">
        <v>0.3</v>
      </c>
      <c r="R3890" t="str">
        <f>IF($Q3890*100&gt;=VLOOKUP($O3890,margin_ranges!$A$5:$C$10,2,FALSE),IF($Q3890*100&lt;=VLOOKUP($O3890,margin_ranges!$A$5:$C$10,3,FALSE)+10,"IN RANGE","ABOVE RANGE"),"BELOW RANGE")</f>
        <v>IN RANGE</v>
      </c>
      <c r="S3890">
        <f>MIN(VLOOKUP($O3890,margin_ranges!$A$5:$D$10,4,FALSE),$P3890*100)</f>
        <v>19.75</v>
      </c>
      <c r="T3890" s="29">
        <f>(1-$S3890/100)/(1-$F3890)-1</f>
        <v>0.14642857142857157</v>
      </c>
      <c r="U3890" s="19" t="str">
        <f>IF(ABS(IFERROR(T3890,0))&gt;0.05,INDEX(margin_ranges!$C$13:$C$16,MATCH($F3890*100,margin_ranges!$B$13:$B$16,1)),"")</f>
        <v>Balanced (Type B)</v>
      </c>
      <c r="V3890">
        <f>MIN(VLOOKUP($U3890,margin_ranges!$A$5:$D$10,4,FALSE),$P3890*100)</f>
        <v>29.75</v>
      </c>
      <c r="Y3890" s="29">
        <f t="shared" si="60"/>
        <v>3.5714285714285587E-3</v>
      </c>
    </row>
    <row r="3891" spans="1:25" x14ac:dyDescent="0.3">
      <c r="A3891" s="8" t="s">
        <v>17</v>
      </c>
      <c r="B3891" s="8" t="s">
        <v>6859</v>
      </c>
      <c r="C3891" s="8" t="s">
        <v>6860</v>
      </c>
      <c r="D3891" s="8" t="s">
        <v>6869</v>
      </c>
      <c r="E3891" s="8" t="s">
        <v>6870</v>
      </c>
      <c r="F3891" s="24">
        <v>0.33999999999999903</v>
      </c>
      <c r="G3891" s="24">
        <v>0</v>
      </c>
      <c r="H3891" s="25">
        <v>36.543199999999999</v>
      </c>
      <c r="I3891" s="25">
        <v>0.57809999999999995</v>
      </c>
      <c r="J3891" s="15">
        <v>25</v>
      </c>
      <c r="K3891" s="15">
        <v>7</v>
      </c>
      <c r="L3891" s="13">
        <v>1.5800000000000002E-2</v>
      </c>
      <c r="M3891" s="7">
        <v>1.43103917</v>
      </c>
      <c r="N3891" s="26">
        <v>0.5</v>
      </c>
      <c r="O3891" s="27" t="s">
        <v>22</v>
      </c>
      <c r="P3891" s="8">
        <v>0.65060355400000003</v>
      </c>
      <c r="Q3891" s="24">
        <v>0.34</v>
      </c>
      <c r="R3891" t="str">
        <f>IF($Q3891*100&gt;=VLOOKUP($O3891,margin_ranges!$A$5:$C$10,2,FALSE),IF($Q3891*100&lt;=VLOOKUP($O3891,margin_ranges!$A$5:$C$10,3,FALSE)+10,"IN RANGE","ABOVE RANGE"),"BELOW RANGE")</f>
        <v>IN RANGE</v>
      </c>
      <c r="S3891">
        <f>MIN(VLOOKUP($O3891,margin_ranges!$A$5:$D$10,4,FALSE),$P3891*100)</f>
        <v>29.75</v>
      </c>
      <c r="T3891" s="29">
        <f>(1-$S3891/100)/(1-$F3891)-1</f>
        <v>6.4393939393937671E-2</v>
      </c>
      <c r="U3891" s="19" t="str">
        <f>IF(ABS(IFERROR(T3891,0))&gt;0.05,INDEX(margin_ranges!$C$13:$C$16,MATCH($F3891*100,margin_ranges!$B$13:$B$16,1)),"")</f>
        <v>Balanced (Type B)</v>
      </c>
      <c r="V3891">
        <f>MIN(VLOOKUP($U3891,margin_ranges!$A$5:$D$10,4,FALSE),$P3891*100)</f>
        <v>29.75</v>
      </c>
      <c r="Y3891" s="29">
        <f t="shared" si="60"/>
        <v>6.4393939393937671E-2</v>
      </c>
    </row>
    <row r="3892" spans="1:25" x14ac:dyDescent="0.3">
      <c r="A3892" s="8" t="s">
        <v>17</v>
      </c>
      <c r="B3892" s="8" t="s">
        <v>6859</v>
      </c>
      <c r="C3892" s="8" t="s">
        <v>6860</v>
      </c>
      <c r="D3892" s="8" t="s">
        <v>6861</v>
      </c>
      <c r="E3892" s="8" t="s">
        <v>6862</v>
      </c>
      <c r="F3892" s="24">
        <v>0.3</v>
      </c>
      <c r="G3892" s="24">
        <v>0</v>
      </c>
      <c r="H3892" s="25">
        <v>40.686199999999999</v>
      </c>
      <c r="I3892" s="25">
        <v>2.6187</v>
      </c>
      <c r="J3892" s="15">
        <v>68</v>
      </c>
      <c r="K3892" s="15">
        <v>17</v>
      </c>
      <c r="L3892" s="13">
        <v>6.4399999999999999E-2</v>
      </c>
      <c r="M3892" s="7">
        <v>0.86046588000000002</v>
      </c>
      <c r="N3892" s="26">
        <v>0.5</v>
      </c>
      <c r="O3892" s="27" t="s">
        <v>92</v>
      </c>
      <c r="P3892" s="8">
        <v>0.41891943300000001</v>
      </c>
      <c r="Q3892" s="24">
        <v>0.3</v>
      </c>
      <c r="R3892" t="str">
        <f>IF($Q3892*100&gt;=VLOOKUP($O3892,margin_ranges!$A$5:$C$10,2,FALSE),IF($Q3892*100&lt;=VLOOKUP($O3892,margin_ranges!$A$5:$C$10,3,FALSE)+10,"IN RANGE","ABOVE RANGE"),"BELOW RANGE")</f>
        <v>IN RANGE</v>
      </c>
      <c r="S3892">
        <f>MIN(VLOOKUP($O3892,margin_ranges!$A$5:$D$10,4,FALSE),$P3892*100)</f>
        <v>29.75</v>
      </c>
      <c r="T3892" s="29">
        <f>(1-$S3892/100)/(1-$F3892)-1</f>
        <v>3.5714285714285587E-3</v>
      </c>
      <c r="U3892" s="19" t="str">
        <f>IF(ABS(IFERROR(T3892,0))&gt;0.05,INDEX(margin_ranges!$C$13:$C$16,MATCH($F3892*100,margin_ranges!$B$13:$B$16,1)),"")</f>
        <v/>
      </c>
      <c r="V3892" t="e">
        <f>MIN(VLOOKUP($U3892,margin_ranges!$A$5:$D$10,4,FALSE),$P3892*100)</f>
        <v>#N/A</v>
      </c>
      <c r="Y3892" s="29" t="e">
        <f t="shared" si="60"/>
        <v>#N/A</v>
      </c>
    </row>
    <row r="3893" spans="1:25" x14ac:dyDescent="0.3">
      <c r="A3893" s="8" t="s">
        <v>17</v>
      </c>
      <c r="B3893" s="8" t="s">
        <v>6859</v>
      </c>
      <c r="C3893" s="8" t="s">
        <v>6860</v>
      </c>
      <c r="D3893" s="8" t="s">
        <v>6867</v>
      </c>
      <c r="E3893" s="8" t="s">
        <v>6868</v>
      </c>
      <c r="F3893" s="24">
        <v>0.3</v>
      </c>
      <c r="G3893" s="24">
        <v>0</v>
      </c>
      <c r="H3893" s="25">
        <v>40.6616</v>
      </c>
      <c r="I3893" s="25">
        <v>3.7269000000000001</v>
      </c>
      <c r="J3893" s="15">
        <v>97</v>
      </c>
      <c r="K3893" s="15">
        <v>24</v>
      </c>
      <c r="L3893" s="13">
        <v>9.1700000000000004E-2</v>
      </c>
      <c r="M3893" s="7">
        <v>0.86372278000000002</v>
      </c>
      <c r="N3893" s="26">
        <v>0.5</v>
      </c>
      <c r="O3893" s="27" t="s">
        <v>92</v>
      </c>
      <c r="P3893" s="8">
        <v>0.42111055879999998</v>
      </c>
      <c r="Q3893" s="24">
        <v>0.3</v>
      </c>
      <c r="R3893" t="str">
        <f>IF($Q3893*100&gt;=VLOOKUP($O3893,margin_ranges!$A$5:$C$10,2,FALSE),IF($Q3893*100&lt;=VLOOKUP($O3893,margin_ranges!$A$5:$C$10,3,FALSE)+10,"IN RANGE","ABOVE RANGE"),"BELOW RANGE")</f>
        <v>IN RANGE</v>
      </c>
      <c r="S3893">
        <f>MIN(VLOOKUP($O3893,margin_ranges!$A$5:$D$10,4,FALSE),$P3893*100)</f>
        <v>29.75</v>
      </c>
      <c r="T3893" s="29">
        <f>(1-$S3893/100)/(1-$F3893)-1</f>
        <v>3.5714285714285587E-3</v>
      </c>
      <c r="U3893" s="19" t="str">
        <f>IF(ABS(IFERROR(T3893,0))&gt;0.05,INDEX(margin_ranges!$C$13:$C$16,MATCH($F3893*100,margin_ranges!$B$13:$B$16,1)),"")</f>
        <v/>
      </c>
      <c r="V3893" t="e">
        <f>MIN(VLOOKUP($U3893,margin_ranges!$A$5:$D$10,4,FALSE),$P3893*100)</f>
        <v>#N/A</v>
      </c>
      <c r="Y3893" s="29" t="e">
        <f t="shared" si="60"/>
        <v>#N/A</v>
      </c>
    </row>
    <row r="3894" spans="1:25" x14ac:dyDescent="0.3">
      <c r="A3894" s="8" t="s">
        <v>17</v>
      </c>
      <c r="B3894" s="8" t="s">
        <v>6859</v>
      </c>
      <c r="C3894" s="8" t="s">
        <v>6860</v>
      </c>
      <c r="D3894" s="8" t="s">
        <v>6863</v>
      </c>
      <c r="E3894" s="8" t="s">
        <v>6864</v>
      </c>
      <c r="F3894" s="24">
        <v>0.28999999999999998</v>
      </c>
      <c r="G3894" s="24">
        <v>0</v>
      </c>
      <c r="H3894" s="25">
        <v>5.5164</v>
      </c>
      <c r="I3894" s="25">
        <v>0.41920000000000002</v>
      </c>
      <c r="J3894" s="15">
        <v>10</v>
      </c>
      <c r="K3894" s="15">
        <v>3</v>
      </c>
      <c r="L3894" s="13">
        <v>7.5999999999999998E-2</v>
      </c>
      <c r="M3894" s="7">
        <v>0.81022320999999997</v>
      </c>
      <c r="N3894" s="26">
        <v>0.5</v>
      </c>
      <c r="O3894" s="27" t="s">
        <v>22</v>
      </c>
      <c r="P3894" s="8">
        <v>0.38288610360000003</v>
      </c>
      <c r="Q3894" s="24">
        <v>0.28999999999999998</v>
      </c>
      <c r="R3894" t="str">
        <f>IF($Q3894*100&gt;=VLOOKUP($O3894,margin_ranges!$A$5:$C$10,2,FALSE),IF($Q3894*100&lt;=VLOOKUP($O3894,margin_ranges!$A$5:$C$10,3,FALSE)+10,"IN RANGE","ABOVE RANGE"),"BELOW RANGE")</f>
        <v>IN RANGE</v>
      </c>
      <c r="S3894">
        <f>MIN(VLOOKUP($O3894,margin_ranges!$A$5:$D$10,4,FALSE),$P3894*100)</f>
        <v>29.75</v>
      </c>
      <c r="T3894" s="29">
        <f>(1-$S3894/100)/(1-$F3894)-1</f>
        <v>-1.0563380281690127E-2</v>
      </c>
      <c r="U3894" s="19" t="str">
        <f>IF(ABS(IFERROR(T3894,0))&gt;0.05,INDEX(margin_ranges!$C$13:$C$16,MATCH($F3894*100,margin_ranges!$B$13:$B$16,1)),"")</f>
        <v/>
      </c>
      <c r="V3894" t="e">
        <f>MIN(VLOOKUP($U3894,margin_ranges!$A$5:$D$10,4,FALSE),$P3894*100)</f>
        <v>#N/A</v>
      </c>
      <c r="Y3894" s="29" t="e">
        <f t="shared" si="60"/>
        <v>#N/A</v>
      </c>
    </row>
    <row r="3895" spans="1:25" x14ac:dyDescent="0.3">
      <c r="A3895" s="8" t="s">
        <v>17</v>
      </c>
      <c r="B3895" s="8" t="s">
        <v>6859</v>
      </c>
      <c r="C3895" s="8" t="s">
        <v>6860</v>
      </c>
      <c r="D3895" s="8" t="s">
        <v>6865</v>
      </c>
      <c r="E3895" s="8" t="s">
        <v>6866</v>
      </c>
      <c r="F3895" s="24">
        <v>0.25</v>
      </c>
      <c r="G3895" s="24">
        <v>1</v>
      </c>
      <c r="H3895" s="25">
        <v>52.349400000000003</v>
      </c>
      <c r="I3895" s="25">
        <v>5.242</v>
      </c>
      <c r="J3895" s="15">
        <v>114</v>
      </c>
      <c r="K3895" s="15">
        <v>28</v>
      </c>
      <c r="L3895" s="13">
        <v>0.10009999999999999</v>
      </c>
      <c r="M3895" s="7">
        <v>0.72419469000000003</v>
      </c>
      <c r="N3895" s="26">
        <v>0.5</v>
      </c>
      <c r="O3895" s="27" t="s">
        <v>92</v>
      </c>
      <c r="P3895" s="8">
        <v>0.30957792699999997</v>
      </c>
      <c r="Q3895" s="24">
        <v>0.25</v>
      </c>
      <c r="R3895" t="str">
        <f>IF($Q3895*100&gt;=VLOOKUP($O3895,margin_ranges!$A$5:$C$10,2,FALSE),IF($Q3895*100&lt;=VLOOKUP($O3895,margin_ranges!$A$5:$C$10,3,FALSE)+10,"IN RANGE","ABOVE RANGE"),"BELOW RANGE")</f>
        <v>IN RANGE</v>
      </c>
      <c r="S3895">
        <f>MIN(VLOOKUP($O3895,margin_ranges!$A$5:$D$10,4,FALSE),$P3895*100)</f>
        <v>29.75</v>
      </c>
      <c r="T3895" s="29">
        <f>(1-$S3895/100)/(1-$F3895)-1</f>
        <v>-6.3333333333333353E-2</v>
      </c>
      <c r="U3895" s="19" t="str">
        <f>IF(ABS(IFERROR(T3895,0))&gt;0.05,INDEX(margin_ranges!$C$13:$C$16,MATCH($F3895*100,margin_ranges!$B$13:$B$16,1)),"")</f>
        <v>Balanced (Type B)</v>
      </c>
      <c r="V3895">
        <f>MIN(VLOOKUP($U3895,margin_ranges!$A$5:$D$10,4,FALSE),$P3895*100)</f>
        <v>29.75</v>
      </c>
      <c r="Y3895" s="29">
        <f t="shared" si="60"/>
        <v>-6.3333333333333353E-2</v>
      </c>
    </row>
    <row r="3896" spans="1:25" x14ac:dyDescent="0.3">
      <c r="A3896" s="8" t="s">
        <v>35</v>
      </c>
      <c r="B3896" s="8" t="s">
        <v>6873</v>
      </c>
      <c r="C3896" s="8" t="s">
        <v>34</v>
      </c>
      <c r="D3896" s="8" t="s">
        <v>34</v>
      </c>
      <c r="E3896" s="8"/>
      <c r="F3896" s="24">
        <v>0.27595166305964702</v>
      </c>
      <c r="G3896" s="24">
        <v>0.78185386000000001</v>
      </c>
      <c r="H3896" s="25">
        <v>575.02009999999996</v>
      </c>
      <c r="I3896" s="25">
        <v>43.802</v>
      </c>
      <c r="J3896" s="15">
        <v>1215</v>
      </c>
      <c r="K3896" s="15">
        <v>293</v>
      </c>
      <c r="L3896" s="13">
        <v>7.6200000000000004E-2</v>
      </c>
      <c r="M3896" s="7">
        <v>0.92445860000000002</v>
      </c>
      <c r="N3896" s="26">
        <v>0.62843499999999997</v>
      </c>
      <c r="O3896" s="27"/>
      <c r="P3896" s="8">
        <v>0.32021293519999999</v>
      </c>
      <c r="Q3896" s="24">
        <v>0.27600000000000002</v>
      </c>
      <c r="R3896" t="e">
        <f>IF($Q3896*100&gt;=VLOOKUP($O3896,margin_ranges!$A$5:$C$10,2,FALSE),IF($Q3896*100&lt;=VLOOKUP($O3896,margin_ranges!$A$5:$C$10,3,FALSE)+10,"IN RANGE","ABOVE RANGE"),"BELOW RANGE")</f>
        <v>#N/A</v>
      </c>
      <c r="S3896" t="e">
        <f>MIN(VLOOKUP($O3896,margin_ranges!$A$5:$D$10,4,FALSE),$P3896*100)</f>
        <v>#N/A</v>
      </c>
      <c r="T3896" s="29" t="e">
        <f>(1-$S3896/100)/(1-$F3896)-1</f>
        <v>#N/A</v>
      </c>
      <c r="U3896" s="19" t="str">
        <f>IF(ABS(IFERROR(T3896,0))&gt;0.05,INDEX(margin_ranges!$C$13:$C$16,MATCH($F3896*100,margin_ranges!$B$13:$B$16,1)),"")</f>
        <v/>
      </c>
      <c r="V3896" t="e">
        <f>MIN(VLOOKUP($U3896,margin_ranges!$A$5:$D$10,4,FALSE),$P3896*100)</f>
        <v>#N/A</v>
      </c>
      <c r="Y3896" s="29" t="e">
        <f t="shared" si="60"/>
        <v>#N/A</v>
      </c>
    </row>
    <row r="3897" spans="1:25" x14ac:dyDescent="0.3">
      <c r="A3897" s="8" t="s">
        <v>33</v>
      </c>
      <c r="B3897" s="8" t="s">
        <v>6873</v>
      </c>
      <c r="C3897" s="8" t="s">
        <v>6874</v>
      </c>
      <c r="D3897" s="8" t="s">
        <v>34</v>
      </c>
      <c r="E3897" s="8"/>
      <c r="F3897" s="24">
        <v>0.27595166305964702</v>
      </c>
      <c r="G3897" s="24">
        <v>0.78185386000000001</v>
      </c>
      <c r="H3897" s="25">
        <v>575.02009999999996</v>
      </c>
      <c r="I3897" s="25">
        <v>43.802</v>
      </c>
      <c r="J3897" s="15">
        <v>1215</v>
      </c>
      <c r="K3897" s="15">
        <v>293</v>
      </c>
      <c r="L3897" s="13">
        <v>7.6200000000000004E-2</v>
      </c>
      <c r="M3897" s="7">
        <v>0.92445860000000002</v>
      </c>
      <c r="N3897" s="26">
        <v>0.62843499999999997</v>
      </c>
      <c r="O3897" s="27"/>
      <c r="P3897" s="8">
        <v>0.32021293519999999</v>
      </c>
      <c r="Q3897" s="24">
        <v>0.27600000000000002</v>
      </c>
      <c r="R3897" t="e">
        <f>IF($Q3897*100&gt;=VLOOKUP($O3897,margin_ranges!$A$5:$C$10,2,FALSE),IF($Q3897*100&lt;=VLOOKUP($O3897,margin_ranges!$A$5:$C$10,3,FALSE)+10,"IN RANGE","ABOVE RANGE"),"BELOW RANGE")</f>
        <v>#N/A</v>
      </c>
      <c r="S3897" t="e">
        <f>MIN(VLOOKUP($O3897,margin_ranges!$A$5:$D$10,4,FALSE),$P3897*100)</f>
        <v>#N/A</v>
      </c>
      <c r="T3897" s="29" t="e">
        <f>(1-$S3897/100)/(1-$F3897)-1</f>
        <v>#N/A</v>
      </c>
      <c r="U3897" s="19" t="str">
        <f>IF(ABS(IFERROR(T3897,0))&gt;0.05,INDEX(margin_ranges!$C$13:$C$16,MATCH($F3897*100,margin_ranges!$B$13:$B$16,1)),"")</f>
        <v/>
      </c>
      <c r="V3897" t="e">
        <f>MIN(VLOOKUP($U3897,margin_ranges!$A$5:$D$10,4,FALSE),$P3897*100)</f>
        <v>#N/A</v>
      </c>
      <c r="Y3897" s="29" t="e">
        <f t="shared" si="60"/>
        <v>#N/A</v>
      </c>
    </row>
    <row r="3898" spans="1:25" x14ac:dyDescent="0.3">
      <c r="A3898" s="8" t="s">
        <v>17</v>
      </c>
      <c r="B3898" s="8" t="s">
        <v>6873</v>
      </c>
      <c r="C3898" s="8" t="s">
        <v>6874</v>
      </c>
      <c r="D3898" s="8" t="s">
        <v>6881</v>
      </c>
      <c r="E3898" s="8" t="s">
        <v>6882</v>
      </c>
      <c r="F3898" s="24">
        <v>0.23992921343081999</v>
      </c>
      <c r="G3898" s="24">
        <v>0</v>
      </c>
      <c r="H3898" s="25">
        <v>19.8629</v>
      </c>
      <c r="I3898" s="25">
        <v>2.3315999999999999</v>
      </c>
      <c r="J3898" s="15">
        <v>55</v>
      </c>
      <c r="K3898" s="15">
        <v>13</v>
      </c>
      <c r="L3898" s="13">
        <v>0.1174</v>
      </c>
      <c r="M3898" s="7">
        <v>0.78940016000000002</v>
      </c>
      <c r="N3898" s="26">
        <v>0.6</v>
      </c>
      <c r="O3898" s="27" t="s">
        <v>92</v>
      </c>
      <c r="P3898" s="8">
        <v>0.23992921340000001</v>
      </c>
      <c r="Q3898" s="24">
        <v>0.25</v>
      </c>
      <c r="R3898" t="str">
        <f>IF($Q3898*100&gt;=VLOOKUP($O3898,margin_ranges!$A$5:$C$10,2,FALSE),IF($Q3898*100&lt;=VLOOKUP($O3898,margin_ranges!$A$5:$C$10,3,FALSE)+10,"IN RANGE","ABOVE RANGE"),"BELOW RANGE")</f>
        <v>IN RANGE</v>
      </c>
      <c r="S3898">
        <f>MIN(VLOOKUP($O3898,margin_ranges!$A$5:$D$10,4,FALSE),$P3898*100)</f>
        <v>23.992921340000002</v>
      </c>
      <c r="T3898" s="29">
        <f>(1-$S3898/100)/(1-$F3898)-1</f>
        <v>4.0548675528384592E-11</v>
      </c>
      <c r="U3898" s="19" t="str">
        <f>IF(ABS(IFERROR(T3898,0))&gt;0.05,INDEX(margin_ranges!$C$13:$C$16,MATCH($F3898*100,margin_ranges!$B$13:$B$16,1)),"")</f>
        <v/>
      </c>
      <c r="V3898" t="e">
        <f>MIN(VLOOKUP($U3898,margin_ranges!$A$5:$D$10,4,FALSE),$P3898*100)</f>
        <v>#N/A</v>
      </c>
      <c r="Y3898" s="29" t="e">
        <f t="shared" si="60"/>
        <v>#N/A</v>
      </c>
    </row>
    <row r="3899" spans="1:25" x14ac:dyDescent="0.3">
      <c r="A3899" s="8" t="s">
        <v>17</v>
      </c>
      <c r="B3899" s="8" t="s">
        <v>6873</v>
      </c>
      <c r="C3899" s="8" t="s">
        <v>6874</v>
      </c>
      <c r="D3899" s="8" t="s">
        <v>6875</v>
      </c>
      <c r="E3899" s="8" t="s">
        <v>6876</v>
      </c>
      <c r="F3899" s="24">
        <v>0.20328729141413701</v>
      </c>
      <c r="G3899" s="24">
        <v>1</v>
      </c>
      <c r="H3899" s="25">
        <v>109.85809999999999</v>
      </c>
      <c r="I3899" s="25">
        <v>5.2268999999999997</v>
      </c>
      <c r="J3899" s="15">
        <v>118</v>
      </c>
      <c r="K3899" s="15">
        <v>24</v>
      </c>
      <c r="L3899" s="13">
        <v>4.7600000000000003E-2</v>
      </c>
      <c r="M3899" s="7">
        <v>0.75309455000000003</v>
      </c>
      <c r="N3899" s="26">
        <v>0.6</v>
      </c>
      <c r="O3899" s="27" t="s">
        <v>22</v>
      </c>
      <c r="P3899" s="8">
        <v>0.20328729139999999</v>
      </c>
      <c r="Q3899" s="24">
        <v>0.24</v>
      </c>
      <c r="R3899" t="str">
        <f>IF($Q3899*100&gt;=VLOOKUP($O3899,margin_ranges!$A$5:$C$10,2,FALSE),IF($Q3899*100&lt;=VLOOKUP($O3899,margin_ranges!$A$5:$C$10,3,FALSE)+10,"IN RANGE","ABOVE RANGE"),"BELOW RANGE")</f>
        <v>IN RANGE</v>
      </c>
      <c r="S3899">
        <f>MIN(VLOOKUP($O3899,margin_ranges!$A$5:$D$10,4,FALSE),$P3899*100)</f>
        <v>20.32872914</v>
      </c>
      <c r="T3899" s="29">
        <f>(1-$S3899/100)/(1-$F3899)-1</f>
        <v>1.7744250513374027E-11</v>
      </c>
      <c r="U3899" s="19" t="str">
        <f>IF(ABS(IFERROR(T3899,0))&gt;0.05,INDEX(margin_ranges!$C$13:$C$16,MATCH($F3899*100,margin_ranges!$B$13:$B$16,1)),"")</f>
        <v/>
      </c>
      <c r="V3899" t="e">
        <f>MIN(VLOOKUP($U3899,margin_ranges!$A$5:$D$10,4,FALSE),$P3899*100)</f>
        <v>#N/A</v>
      </c>
      <c r="Y3899" s="29" t="e">
        <f t="shared" si="60"/>
        <v>#N/A</v>
      </c>
    </row>
    <row r="3900" spans="1:25" x14ac:dyDescent="0.3">
      <c r="A3900" s="8" t="s">
        <v>17</v>
      </c>
      <c r="B3900" s="8" t="s">
        <v>6873</v>
      </c>
      <c r="C3900" s="8" t="s">
        <v>6874</v>
      </c>
      <c r="D3900" s="8" t="s">
        <v>6883</v>
      </c>
      <c r="E3900" s="8" t="s">
        <v>6884</v>
      </c>
      <c r="F3900" s="24">
        <v>0.24076351650514</v>
      </c>
      <c r="G3900" s="24">
        <v>1</v>
      </c>
      <c r="H3900" s="25">
        <v>46.739800000000002</v>
      </c>
      <c r="I3900" s="25">
        <v>2.2046999999999999</v>
      </c>
      <c r="J3900" s="15">
        <v>52</v>
      </c>
      <c r="K3900" s="15">
        <v>13</v>
      </c>
      <c r="L3900" s="13">
        <v>4.7199999999999999E-2</v>
      </c>
      <c r="M3900" s="7">
        <v>0.79026761000000001</v>
      </c>
      <c r="N3900" s="26">
        <v>0.6</v>
      </c>
      <c r="O3900" s="27" t="s">
        <v>479</v>
      </c>
      <c r="P3900" s="8">
        <v>0.2407635165</v>
      </c>
      <c r="Q3900" s="24">
        <v>0.33</v>
      </c>
      <c r="R3900" t="str">
        <f>IF($Q3900*100&gt;=VLOOKUP($O3900,margin_ranges!$A$5:$C$10,2,FALSE),IF($Q3900*100&lt;=VLOOKUP($O3900,margin_ranges!$A$5:$C$10,3,FALSE)+10,"IN RANGE","ABOVE RANGE"),"BELOW RANGE")</f>
        <v>IN RANGE</v>
      </c>
      <c r="S3900">
        <f>MIN(VLOOKUP($O3900,margin_ranges!$A$5:$D$10,4,FALSE),$P3900*100)</f>
        <v>24.076351649999999</v>
      </c>
      <c r="T3900" s="29">
        <f>(1-$S3900/100)/(1-$F3900)-1</f>
        <v>6.7701400041642046E-12</v>
      </c>
      <c r="U3900" s="19" t="str">
        <f>IF(ABS(IFERROR(T3900,0))&gt;0.05,INDEX(margin_ranges!$C$13:$C$16,MATCH($F3900*100,margin_ranges!$B$13:$B$16,1)),"")</f>
        <v/>
      </c>
      <c r="V3900" t="e">
        <f>MIN(VLOOKUP($U3900,margin_ranges!$A$5:$D$10,4,FALSE),$P3900*100)</f>
        <v>#N/A</v>
      </c>
      <c r="Y3900" s="29" t="e">
        <f t="shared" si="60"/>
        <v>#N/A</v>
      </c>
    </row>
    <row r="3901" spans="1:25" x14ac:dyDescent="0.3">
      <c r="A3901" s="8" t="s">
        <v>17</v>
      </c>
      <c r="B3901" s="8" t="s">
        <v>6873</v>
      </c>
      <c r="C3901" s="8" t="s">
        <v>6874</v>
      </c>
      <c r="D3901" s="8" t="s">
        <v>6885</v>
      </c>
      <c r="E3901" s="8" t="s">
        <v>6886</v>
      </c>
      <c r="F3901" s="24">
        <v>0.18754960819513999</v>
      </c>
      <c r="G3901" s="24">
        <v>1</v>
      </c>
      <c r="H3901" s="25">
        <v>37.052599999999998</v>
      </c>
      <c r="I3901" s="25">
        <v>1.8156000000000001</v>
      </c>
      <c r="J3901" s="15">
        <v>40</v>
      </c>
      <c r="K3901" s="15">
        <v>8</v>
      </c>
      <c r="L3901" s="13">
        <v>4.9000000000000002E-2</v>
      </c>
      <c r="M3901" s="7">
        <v>0.73850663000000005</v>
      </c>
      <c r="N3901" s="26">
        <v>0.6</v>
      </c>
      <c r="O3901" s="27" t="s">
        <v>92</v>
      </c>
      <c r="P3901" s="8">
        <v>0.1875496082</v>
      </c>
      <c r="Q3901" s="24">
        <v>0.25</v>
      </c>
      <c r="R3901" t="str">
        <f>IF($Q3901*100&gt;=VLOOKUP($O3901,margin_ranges!$A$5:$C$10,2,FALSE),IF($Q3901*100&lt;=VLOOKUP($O3901,margin_ranges!$A$5:$C$10,3,FALSE)+10,"IN RANGE","ABOVE RANGE"),"BELOW RANGE")</f>
        <v>IN RANGE</v>
      </c>
      <c r="S3901">
        <f>MIN(VLOOKUP($O3901,margin_ranges!$A$5:$D$10,4,FALSE),$P3901*100)</f>
        <v>18.754960820000001</v>
      </c>
      <c r="T3901" s="29">
        <f>(1-$S3901/100)/(1-$F3901)-1</f>
        <v>-5.9818816566803434E-12</v>
      </c>
      <c r="U3901" s="19" t="str">
        <f>IF(ABS(IFERROR(T3901,0))&gt;0.05,INDEX(margin_ranges!$C$13:$C$16,MATCH($F3901*100,margin_ranges!$B$13:$B$16,1)),"")</f>
        <v/>
      </c>
      <c r="V3901" t="e">
        <f>MIN(VLOOKUP($U3901,margin_ranges!$A$5:$D$10,4,FALSE),$P3901*100)</f>
        <v>#N/A</v>
      </c>
      <c r="Y3901" s="29" t="e">
        <f t="shared" si="60"/>
        <v>#N/A</v>
      </c>
    </row>
    <row r="3902" spans="1:25" x14ac:dyDescent="0.3">
      <c r="A3902" s="8" t="s">
        <v>17</v>
      </c>
      <c r="B3902" s="8" t="s">
        <v>6873</v>
      </c>
      <c r="C3902" s="8" t="s">
        <v>6874</v>
      </c>
      <c r="D3902" s="8" t="s">
        <v>6887</v>
      </c>
      <c r="E3902" s="8" t="s">
        <v>6888</v>
      </c>
      <c r="F3902" s="24">
        <v>0.229511751761967</v>
      </c>
      <c r="G3902" s="24">
        <v>1</v>
      </c>
      <c r="H3902" s="25">
        <v>106.9135</v>
      </c>
      <c r="I3902" s="25">
        <v>11.504899999999999</v>
      </c>
      <c r="J3902" s="15">
        <v>269</v>
      </c>
      <c r="K3902" s="15">
        <v>57</v>
      </c>
      <c r="L3902" s="13">
        <v>0.1076</v>
      </c>
      <c r="M3902" s="7">
        <v>0.77872699999999995</v>
      </c>
      <c r="N3902" s="26">
        <v>0.6</v>
      </c>
      <c r="O3902" s="27" t="s">
        <v>92</v>
      </c>
      <c r="P3902" s="8">
        <v>0.2295117518</v>
      </c>
      <c r="Q3902" s="24">
        <v>0.25</v>
      </c>
      <c r="R3902" t="str">
        <f>IF($Q3902*100&gt;=VLOOKUP($O3902,margin_ranges!$A$5:$C$10,2,FALSE),IF($Q3902*100&lt;=VLOOKUP($O3902,margin_ranges!$A$5:$C$10,3,FALSE)+10,"IN RANGE","ABOVE RANGE"),"BELOW RANGE")</f>
        <v>IN RANGE</v>
      </c>
      <c r="S3902">
        <f>MIN(VLOOKUP($O3902,margin_ranges!$A$5:$D$10,4,FALSE),$P3902*100)</f>
        <v>22.95117518</v>
      </c>
      <c r="T3902" s="29">
        <f>(1-$S3902/100)/(1-$F3902)-1</f>
        <v>-4.9362181009371398E-11</v>
      </c>
      <c r="U3902" s="19" t="str">
        <f>IF(ABS(IFERROR(T3902,0))&gt;0.05,INDEX(margin_ranges!$C$13:$C$16,MATCH($F3902*100,margin_ranges!$B$13:$B$16,1)),"")</f>
        <v/>
      </c>
      <c r="V3902" t="e">
        <f>MIN(VLOOKUP($U3902,margin_ranges!$A$5:$D$10,4,FALSE),$P3902*100)</f>
        <v>#N/A</v>
      </c>
      <c r="Y3902" s="29" t="e">
        <f t="shared" si="60"/>
        <v>#N/A</v>
      </c>
    </row>
    <row r="3903" spans="1:25" x14ac:dyDescent="0.3">
      <c r="A3903" s="8" t="s">
        <v>17</v>
      </c>
      <c r="B3903" s="8" t="s">
        <v>6873</v>
      </c>
      <c r="C3903" s="8" t="s">
        <v>6874</v>
      </c>
      <c r="D3903" s="8" t="s">
        <v>6889</v>
      </c>
      <c r="E3903" s="8" t="s">
        <v>6890</v>
      </c>
      <c r="F3903" s="24">
        <v>0.28999999999999998</v>
      </c>
      <c r="G3903" s="24">
        <v>1</v>
      </c>
      <c r="H3903" s="25">
        <v>64.446200000000005</v>
      </c>
      <c r="I3903" s="25">
        <v>3.6730999999999998</v>
      </c>
      <c r="J3903" s="15">
        <v>127</v>
      </c>
      <c r="K3903" s="15">
        <v>32</v>
      </c>
      <c r="L3903" s="13">
        <v>5.7000000000000002E-2</v>
      </c>
      <c r="M3903" s="7">
        <v>1.15089452</v>
      </c>
      <c r="N3903" s="26">
        <v>0.6</v>
      </c>
      <c r="O3903" s="27" t="s">
        <v>22</v>
      </c>
      <c r="P3903" s="8">
        <v>0.4786663873</v>
      </c>
      <c r="Q3903" s="24">
        <v>0.28999999999999998</v>
      </c>
      <c r="R3903" t="str">
        <f>IF($Q3903*100&gt;=VLOOKUP($O3903,margin_ranges!$A$5:$C$10,2,FALSE),IF($Q3903*100&lt;=VLOOKUP($O3903,margin_ranges!$A$5:$C$10,3,FALSE)+10,"IN RANGE","ABOVE RANGE"),"BELOW RANGE")</f>
        <v>IN RANGE</v>
      </c>
      <c r="S3903">
        <f>MIN(VLOOKUP($O3903,margin_ranges!$A$5:$D$10,4,FALSE),$P3903*100)</f>
        <v>29.75</v>
      </c>
      <c r="T3903" s="29">
        <f>(1-$S3903/100)/(1-$F3903)-1</f>
        <v>-1.0563380281690127E-2</v>
      </c>
      <c r="U3903" s="19" t="str">
        <f>IF(ABS(IFERROR(T3903,0))&gt;0.05,INDEX(margin_ranges!$C$13:$C$16,MATCH($F3903*100,margin_ranges!$B$13:$B$16,1)),"")</f>
        <v/>
      </c>
      <c r="V3903" t="e">
        <f>MIN(VLOOKUP($U3903,margin_ranges!$A$5:$D$10,4,FALSE),$P3903*100)</f>
        <v>#N/A</v>
      </c>
      <c r="Y3903" s="29" t="e">
        <f t="shared" si="60"/>
        <v>#N/A</v>
      </c>
    </row>
    <row r="3904" spans="1:25" x14ac:dyDescent="0.3">
      <c r="A3904" s="8" t="s">
        <v>17</v>
      </c>
      <c r="B3904" s="8" t="s">
        <v>6873</v>
      </c>
      <c r="C3904" s="8" t="s">
        <v>6874</v>
      </c>
      <c r="D3904" s="8" t="s">
        <v>6891</v>
      </c>
      <c r="E3904" s="8" t="s">
        <v>79</v>
      </c>
      <c r="F3904" s="24">
        <v>0.28999999999999998</v>
      </c>
      <c r="G3904" s="24">
        <v>0</v>
      </c>
      <c r="H3904" s="25">
        <v>33.697899999999997</v>
      </c>
      <c r="I3904" s="25">
        <v>3.1128999999999998</v>
      </c>
      <c r="J3904" s="15">
        <v>157</v>
      </c>
      <c r="K3904" s="15">
        <v>40</v>
      </c>
      <c r="L3904" s="13">
        <v>9.2399999999999996E-2</v>
      </c>
      <c r="M3904" s="7">
        <v>1.6788692300000001</v>
      </c>
      <c r="N3904" s="26">
        <v>1</v>
      </c>
      <c r="O3904" s="27" t="s">
        <v>22</v>
      </c>
      <c r="P3904" s="8">
        <v>0.4043609943</v>
      </c>
      <c r="Q3904" s="24">
        <v>0.28999999999999998</v>
      </c>
      <c r="R3904" t="str">
        <f>IF($Q3904*100&gt;=VLOOKUP($O3904,margin_ranges!$A$5:$C$10,2,FALSE),IF($Q3904*100&lt;=VLOOKUP($O3904,margin_ranges!$A$5:$C$10,3,FALSE)+10,"IN RANGE","ABOVE RANGE"),"BELOW RANGE")</f>
        <v>IN RANGE</v>
      </c>
      <c r="S3904">
        <f>MIN(VLOOKUP($O3904,margin_ranges!$A$5:$D$10,4,FALSE),$P3904*100)</f>
        <v>29.75</v>
      </c>
      <c r="T3904" s="29">
        <f>(1-$S3904/100)/(1-$F3904)-1</f>
        <v>-1.0563380281690127E-2</v>
      </c>
      <c r="U3904" s="19" t="str">
        <f>IF(ABS(IFERROR(T3904,0))&gt;0.05,INDEX(margin_ranges!$C$13:$C$16,MATCH($F3904*100,margin_ranges!$B$13:$B$16,1)),"")</f>
        <v/>
      </c>
      <c r="V3904" t="e">
        <f>MIN(VLOOKUP($U3904,margin_ranges!$A$5:$D$10,4,FALSE),$P3904*100)</f>
        <v>#N/A</v>
      </c>
      <c r="Y3904" s="29" t="e">
        <f t="shared" si="60"/>
        <v>#N/A</v>
      </c>
    </row>
    <row r="3905" spans="1:25" x14ac:dyDescent="0.3">
      <c r="A3905" s="8" t="s">
        <v>17</v>
      </c>
      <c r="B3905" s="8" t="s">
        <v>6873</v>
      </c>
      <c r="C3905" s="8" t="s">
        <v>6874</v>
      </c>
      <c r="D3905" s="8" t="s">
        <v>6877</v>
      </c>
      <c r="E3905" s="8" t="s">
        <v>6878</v>
      </c>
      <c r="F3905" s="24">
        <v>0.25</v>
      </c>
      <c r="G3905" s="24">
        <v>0</v>
      </c>
      <c r="H3905" s="25">
        <v>30.084299999999999</v>
      </c>
      <c r="I3905" s="25">
        <v>2.1549</v>
      </c>
      <c r="J3905" s="15">
        <v>53</v>
      </c>
      <c r="K3905" s="15">
        <v>13</v>
      </c>
      <c r="L3905" s="13">
        <v>7.1599999999999997E-2</v>
      </c>
      <c r="M3905" s="7">
        <v>0.81975602999999997</v>
      </c>
      <c r="N3905" s="26">
        <v>0.6</v>
      </c>
      <c r="O3905" s="27" t="s">
        <v>92</v>
      </c>
      <c r="P3905" s="8">
        <v>0.26807491989999999</v>
      </c>
      <c r="Q3905" s="24">
        <v>0.25</v>
      </c>
      <c r="R3905" t="str">
        <f>IF($Q3905*100&gt;=VLOOKUP($O3905,margin_ranges!$A$5:$C$10,2,FALSE),IF($Q3905*100&lt;=VLOOKUP($O3905,margin_ranges!$A$5:$C$10,3,FALSE)+10,"IN RANGE","ABOVE RANGE"),"BELOW RANGE")</f>
        <v>IN RANGE</v>
      </c>
      <c r="S3905">
        <f>MIN(VLOOKUP($O3905,margin_ranges!$A$5:$D$10,4,FALSE),$P3905*100)</f>
        <v>26.807491989999999</v>
      </c>
      <c r="T3905" s="29">
        <f>(1-$S3905/100)/(1-$F3905)-1</f>
        <v>-2.4099893199999944E-2</v>
      </c>
      <c r="U3905" s="19" t="str">
        <f>IF(ABS(IFERROR(T3905,0))&gt;0.05,INDEX(margin_ranges!$C$13:$C$16,MATCH($F3905*100,margin_ranges!$B$13:$B$16,1)),"")</f>
        <v/>
      </c>
      <c r="V3905" t="e">
        <f>MIN(VLOOKUP($U3905,margin_ranges!$A$5:$D$10,4,FALSE),$P3905*100)</f>
        <v>#N/A</v>
      </c>
      <c r="Y3905" s="29" t="e">
        <f t="shared" si="60"/>
        <v>#N/A</v>
      </c>
    </row>
    <row r="3906" spans="1:25" x14ac:dyDescent="0.3">
      <c r="A3906" s="8" t="s">
        <v>17</v>
      </c>
      <c r="B3906" s="8" t="s">
        <v>6873</v>
      </c>
      <c r="C3906" s="8" t="s">
        <v>6874</v>
      </c>
      <c r="D3906" s="8" t="s">
        <v>6879</v>
      </c>
      <c r="E3906" s="8" t="s">
        <v>6880</v>
      </c>
      <c r="F3906" s="24">
        <v>0.3</v>
      </c>
      <c r="G3906" s="24">
        <v>1</v>
      </c>
      <c r="H3906" s="25">
        <v>126.3617</v>
      </c>
      <c r="I3906" s="25">
        <v>11.777100000000001</v>
      </c>
      <c r="J3906" s="15">
        <v>344</v>
      </c>
      <c r="K3906" s="15">
        <v>95</v>
      </c>
      <c r="L3906" s="13">
        <v>9.3200000000000005E-2</v>
      </c>
      <c r="M3906" s="7">
        <v>0.97253562000000005</v>
      </c>
      <c r="N3906" s="26">
        <v>0.6</v>
      </c>
      <c r="O3906" s="27" t="s">
        <v>162</v>
      </c>
      <c r="P3906" s="8">
        <v>0.38305601410000001</v>
      </c>
      <c r="Q3906" s="24">
        <v>0.3</v>
      </c>
      <c r="R3906" t="str">
        <f>IF($Q3906*100&gt;=VLOOKUP($O3906,margin_ranges!$A$5:$C$10,2,FALSE),IF($Q3906*100&lt;=VLOOKUP($O3906,margin_ranges!$A$5:$C$10,3,FALSE)+10,"IN RANGE","ABOVE RANGE"),"BELOW RANGE")</f>
        <v>IN RANGE</v>
      </c>
      <c r="S3906">
        <f>MIN(VLOOKUP($O3906,margin_ranges!$A$5:$D$10,4,FALSE),$P3906*100)</f>
        <v>38.305601410000001</v>
      </c>
      <c r="T3906" s="29">
        <f>(1-$S3906/100)/(1-$F3906)-1</f>
        <v>-0.11865144871428568</v>
      </c>
      <c r="U3906" s="19" t="str">
        <f>IF(ABS(IFERROR(T3906,0))&gt;0.05,INDEX(margin_ranges!$C$13:$C$16,MATCH($F3906*100,margin_ranges!$B$13:$B$16,1)),"")</f>
        <v>Balanced (Type B)</v>
      </c>
      <c r="V3906">
        <f>MIN(VLOOKUP($U3906,margin_ranges!$A$5:$D$10,4,FALSE),$P3906*100)</f>
        <v>29.75</v>
      </c>
      <c r="Y3906" s="29">
        <f t="shared" si="60"/>
        <v>3.5714285714285587E-3</v>
      </c>
    </row>
    <row r="3907" spans="1:25" x14ac:dyDescent="0.3">
      <c r="A3907" s="8" t="s">
        <v>35</v>
      </c>
      <c r="B3907" s="8" t="s">
        <v>6892</v>
      </c>
      <c r="C3907" s="8" t="s">
        <v>34</v>
      </c>
      <c r="D3907" s="8" t="s">
        <v>34</v>
      </c>
      <c r="E3907" s="8"/>
      <c r="F3907" s="24">
        <v>0.27712863649288699</v>
      </c>
      <c r="G3907" s="24">
        <v>0.86995299000000004</v>
      </c>
      <c r="H3907" s="25">
        <v>1667.3275000000001</v>
      </c>
      <c r="I3907" s="25">
        <v>276.76339999999999</v>
      </c>
      <c r="J3907" s="15">
        <v>8652</v>
      </c>
      <c r="K3907" s="15">
        <v>2266</v>
      </c>
      <c r="L3907" s="13">
        <v>0.16600000000000001</v>
      </c>
      <c r="M3907" s="7">
        <v>1.04204786</v>
      </c>
      <c r="N3907" s="26">
        <v>0.492562</v>
      </c>
      <c r="O3907" s="27"/>
      <c r="P3907" s="8">
        <v>0.52731345799999996</v>
      </c>
      <c r="Q3907" s="24">
        <v>0.27710000000000001</v>
      </c>
      <c r="R3907" t="e">
        <f>IF($Q3907*100&gt;=VLOOKUP($O3907,margin_ranges!$A$5:$C$10,2,FALSE),IF($Q3907*100&lt;=VLOOKUP($O3907,margin_ranges!$A$5:$C$10,3,FALSE)+10,"IN RANGE","ABOVE RANGE"),"BELOW RANGE")</f>
        <v>#N/A</v>
      </c>
      <c r="S3907" t="e">
        <f>MIN(VLOOKUP($O3907,margin_ranges!$A$5:$D$10,4,FALSE),$P3907*100)</f>
        <v>#N/A</v>
      </c>
      <c r="T3907" s="29" t="e">
        <f>(1-$S3907/100)/(1-$F3907)-1</f>
        <v>#N/A</v>
      </c>
      <c r="U3907" s="19" t="str">
        <f>IF(ABS(IFERROR(T3907,0))&gt;0.05,INDEX(margin_ranges!$C$13:$C$16,MATCH($F3907*100,margin_ranges!$B$13:$B$16,1)),"")</f>
        <v/>
      </c>
      <c r="V3907" t="e">
        <f>MIN(VLOOKUP($U3907,margin_ranges!$A$5:$D$10,4,FALSE),$P3907*100)</f>
        <v>#N/A</v>
      </c>
      <c r="Y3907" s="29" t="e">
        <f t="shared" si="60"/>
        <v>#N/A</v>
      </c>
    </row>
    <row r="3908" spans="1:25" x14ac:dyDescent="0.3">
      <c r="A3908" s="8" t="s">
        <v>33</v>
      </c>
      <c r="B3908" s="8" t="s">
        <v>6892</v>
      </c>
      <c r="C3908" s="8" t="s">
        <v>6893</v>
      </c>
      <c r="D3908" s="8" t="s">
        <v>34</v>
      </c>
      <c r="E3908" s="8"/>
      <c r="F3908" s="24">
        <v>0.27712863649288699</v>
      </c>
      <c r="G3908" s="24">
        <v>0.86995299000000004</v>
      </c>
      <c r="H3908" s="25">
        <v>1667.3275000000001</v>
      </c>
      <c r="I3908" s="25">
        <v>276.76339999999999</v>
      </c>
      <c r="J3908" s="15">
        <v>8652</v>
      </c>
      <c r="K3908" s="15">
        <v>2266</v>
      </c>
      <c r="L3908" s="13">
        <v>0.16600000000000001</v>
      </c>
      <c r="M3908" s="7">
        <v>1.04204786</v>
      </c>
      <c r="N3908" s="26">
        <v>0.492562</v>
      </c>
      <c r="O3908" s="27"/>
      <c r="P3908" s="8">
        <v>0.52731345799999996</v>
      </c>
      <c r="Q3908" s="24">
        <v>0.27710000000000001</v>
      </c>
      <c r="R3908" t="e">
        <f>IF($Q3908*100&gt;=VLOOKUP($O3908,margin_ranges!$A$5:$C$10,2,FALSE),IF($Q3908*100&lt;=VLOOKUP($O3908,margin_ranges!$A$5:$C$10,3,FALSE)+10,"IN RANGE","ABOVE RANGE"),"BELOW RANGE")</f>
        <v>#N/A</v>
      </c>
      <c r="S3908" t="e">
        <f>MIN(VLOOKUP($O3908,margin_ranges!$A$5:$D$10,4,FALSE),$P3908*100)</f>
        <v>#N/A</v>
      </c>
      <c r="T3908" s="29" t="e">
        <f>(1-$S3908/100)/(1-$F3908)-1</f>
        <v>#N/A</v>
      </c>
      <c r="U3908" s="19" t="str">
        <f>IF(ABS(IFERROR(T3908,0))&gt;0.05,INDEX(margin_ranges!$C$13:$C$16,MATCH($F3908*100,margin_ranges!$B$13:$B$16,1)),"")</f>
        <v/>
      </c>
      <c r="V3908" t="e">
        <f>MIN(VLOOKUP($U3908,margin_ranges!$A$5:$D$10,4,FALSE),$P3908*100)</f>
        <v>#N/A</v>
      </c>
      <c r="Y3908" s="29" t="e">
        <f t="shared" si="60"/>
        <v>#N/A</v>
      </c>
    </row>
    <row r="3909" spans="1:25" x14ac:dyDescent="0.3">
      <c r="A3909" s="8" t="s">
        <v>17</v>
      </c>
      <c r="B3909" s="8" t="s">
        <v>6892</v>
      </c>
      <c r="C3909" s="8" t="s">
        <v>6893</v>
      </c>
      <c r="D3909" s="8" t="s">
        <v>6928</v>
      </c>
      <c r="E3909" s="8" t="s">
        <v>6929</v>
      </c>
      <c r="F3909" s="24">
        <v>0.38999999999999901</v>
      </c>
      <c r="G3909" s="24">
        <v>1</v>
      </c>
      <c r="H3909" s="25">
        <v>41.759300000000003</v>
      </c>
      <c r="I3909" s="25">
        <v>27.91</v>
      </c>
      <c r="J3909" s="15">
        <v>486</v>
      </c>
      <c r="K3909" s="15">
        <v>171</v>
      </c>
      <c r="L3909" s="13">
        <v>0.66839999999999999</v>
      </c>
      <c r="M3909" s="7">
        <v>0.58094922000000004</v>
      </c>
      <c r="N3909" s="26">
        <v>0.2</v>
      </c>
      <c r="O3909" s="27" t="s">
        <v>22</v>
      </c>
      <c r="P3909" s="8">
        <v>0.65573583449999995</v>
      </c>
      <c r="Q3909" s="24">
        <v>0.39</v>
      </c>
      <c r="R3909" t="str">
        <f>IF($Q3909*100&gt;=VLOOKUP($O3909,margin_ranges!$A$5:$C$10,2,FALSE),IF($Q3909*100&lt;=VLOOKUP($O3909,margin_ranges!$A$5:$C$10,3,FALSE)+10,"IN RANGE","ABOVE RANGE"),"BELOW RANGE")</f>
        <v>IN RANGE</v>
      </c>
      <c r="S3909">
        <f>MIN(VLOOKUP($O3909,margin_ranges!$A$5:$D$10,4,FALSE),$P3909*100)</f>
        <v>29.75</v>
      </c>
      <c r="T3909" s="29">
        <f>(1-$S3909/100)/(1-$F3909)-1</f>
        <v>0.1516393442622932</v>
      </c>
      <c r="U3909" s="19" t="str">
        <f>IF(ABS(IFERROR(T3909,0))&gt;0.05,INDEX(margin_ranges!$C$13:$C$16,MATCH($F3909*100,margin_ranges!$B$13:$B$16,1)),"")</f>
        <v>Margin Over Fill (Type C)</v>
      </c>
      <c r="V3909">
        <f>MIN(VLOOKUP($U3909,margin_ranges!$A$5:$D$10,4,FALSE),$P3909*100)</f>
        <v>43</v>
      </c>
      <c r="Y3909" s="29">
        <f t="shared" si="60"/>
        <v>-6.5573770491804684E-2</v>
      </c>
    </row>
    <row r="3910" spans="1:25" x14ac:dyDescent="0.3">
      <c r="A3910" s="8" t="s">
        <v>17</v>
      </c>
      <c r="B3910" s="8" t="s">
        <v>6892</v>
      </c>
      <c r="C3910" s="8" t="s">
        <v>6893</v>
      </c>
      <c r="D3910" s="8" t="s">
        <v>6894</v>
      </c>
      <c r="E3910" s="8" t="s">
        <v>6895</v>
      </c>
      <c r="F3910" s="24">
        <v>0.35</v>
      </c>
      <c r="G3910" s="24">
        <v>0</v>
      </c>
      <c r="H3910" s="25">
        <v>5.6070000000000002</v>
      </c>
      <c r="I3910" s="25">
        <v>1.0448999999999999</v>
      </c>
      <c r="J3910" s="15">
        <v>38</v>
      </c>
      <c r="K3910" s="15">
        <v>13</v>
      </c>
      <c r="L3910" s="13">
        <v>0.18629999999999999</v>
      </c>
      <c r="M3910" s="7">
        <v>1.22707137</v>
      </c>
      <c r="N3910" s="26">
        <v>0.25</v>
      </c>
      <c r="O3910" s="27" t="s">
        <v>92</v>
      </c>
      <c r="P3910" s="8">
        <v>0.79626286940000002</v>
      </c>
      <c r="Q3910" s="24">
        <v>0.35</v>
      </c>
      <c r="R3910" t="str">
        <f>IF($Q3910*100&gt;=VLOOKUP($O3910,margin_ranges!$A$5:$C$10,2,FALSE),IF($Q3910*100&lt;=VLOOKUP($O3910,margin_ranges!$A$5:$C$10,3,FALSE)+10,"IN RANGE","ABOVE RANGE"),"BELOW RANGE")</f>
        <v>IN RANGE</v>
      </c>
      <c r="S3910">
        <f>MIN(VLOOKUP($O3910,margin_ranges!$A$5:$D$10,4,FALSE),$P3910*100)</f>
        <v>29.75</v>
      </c>
      <c r="T3910" s="29">
        <f>(1-$S3910/100)/(1-$F3910)-1</f>
        <v>8.0769230769230704E-2</v>
      </c>
      <c r="U3910" s="19" t="str">
        <f>IF(ABS(IFERROR(T3910,0))&gt;0.05,INDEX(margin_ranges!$C$13:$C$16,MATCH($F3910*100,margin_ranges!$B$13:$B$16,1)),"")</f>
        <v>Margin Over Fill (Type C)</v>
      </c>
      <c r="V3910">
        <f>MIN(VLOOKUP($U3910,margin_ranges!$A$5:$D$10,4,FALSE),$P3910*100)</f>
        <v>43</v>
      </c>
      <c r="Y3910" s="29">
        <f t="shared" si="60"/>
        <v>-0.12307692307692297</v>
      </c>
    </row>
    <row r="3911" spans="1:25" x14ac:dyDescent="0.3">
      <c r="A3911" s="8" t="s">
        <v>17</v>
      </c>
      <c r="B3911" s="8" t="s">
        <v>6892</v>
      </c>
      <c r="C3911" s="8" t="s">
        <v>6893</v>
      </c>
      <c r="D3911" s="8" t="s">
        <v>6896</v>
      </c>
      <c r="E3911" s="8" t="s">
        <v>6897</v>
      </c>
      <c r="F3911" s="24">
        <v>0.35</v>
      </c>
      <c r="G3911" s="24">
        <v>0</v>
      </c>
      <c r="H3911" s="25">
        <v>7.2343999999999999</v>
      </c>
      <c r="I3911" s="25">
        <v>3.2989000000000002</v>
      </c>
      <c r="J3911" s="15">
        <v>79</v>
      </c>
      <c r="K3911" s="15">
        <v>28</v>
      </c>
      <c r="L3911" s="13">
        <v>0.45600000000000002</v>
      </c>
      <c r="M3911" s="7">
        <v>0.80237305999999997</v>
      </c>
      <c r="N3911" s="26">
        <v>0.03</v>
      </c>
      <c r="O3911" s="27" t="s">
        <v>92</v>
      </c>
      <c r="P3911" s="8">
        <v>0.96261090839999996</v>
      </c>
      <c r="Q3911" s="24">
        <v>0.35</v>
      </c>
      <c r="R3911" t="str">
        <f>IF($Q3911*100&gt;=VLOOKUP($O3911,margin_ranges!$A$5:$C$10,2,FALSE),IF($Q3911*100&lt;=VLOOKUP($O3911,margin_ranges!$A$5:$C$10,3,FALSE)+10,"IN RANGE","ABOVE RANGE"),"BELOW RANGE")</f>
        <v>IN RANGE</v>
      </c>
      <c r="S3911">
        <f>MIN(VLOOKUP($O3911,margin_ranges!$A$5:$D$10,4,FALSE),$P3911*100)</f>
        <v>29.75</v>
      </c>
      <c r="T3911" s="29">
        <f>(1-$S3911/100)/(1-$F3911)-1</f>
        <v>8.0769230769230704E-2</v>
      </c>
      <c r="U3911" s="19" t="str">
        <f>IF(ABS(IFERROR(T3911,0))&gt;0.05,INDEX(margin_ranges!$C$13:$C$16,MATCH($F3911*100,margin_ranges!$B$13:$B$16,1)),"")</f>
        <v>Margin Over Fill (Type C)</v>
      </c>
      <c r="V3911">
        <f>MIN(VLOOKUP($U3911,margin_ranges!$A$5:$D$10,4,FALSE),$P3911*100)</f>
        <v>43</v>
      </c>
      <c r="Y3911" s="29">
        <f t="shared" si="60"/>
        <v>-0.12307692307692297</v>
      </c>
    </row>
    <row r="3912" spans="1:25" x14ac:dyDescent="0.3">
      <c r="A3912" s="8" t="s">
        <v>17</v>
      </c>
      <c r="B3912" s="8" t="s">
        <v>6892</v>
      </c>
      <c r="C3912" s="8" t="s">
        <v>6893</v>
      </c>
      <c r="D3912" s="8" t="s">
        <v>6898</v>
      </c>
      <c r="E3912" s="8" t="s">
        <v>6899</v>
      </c>
      <c r="F3912" s="24">
        <v>0.35</v>
      </c>
      <c r="G3912" s="24">
        <v>0</v>
      </c>
      <c r="H3912" s="25">
        <v>8.2187000000000001</v>
      </c>
      <c r="I3912" s="25">
        <v>3.6080999999999999</v>
      </c>
      <c r="J3912" s="15">
        <v>52</v>
      </c>
      <c r="K3912" s="15">
        <v>18</v>
      </c>
      <c r="L3912" s="13">
        <v>0.439</v>
      </c>
      <c r="M3912" s="7">
        <v>0.48082671999999999</v>
      </c>
      <c r="N3912" s="26">
        <v>0.03</v>
      </c>
      <c r="O3912" s="27" t="s">
        <v>92</v>
      </c>
      <c r="P3912" s="8">
        <v>0.93760746049999999</v>
      </c>
      <c r="Q3912" s="24">
        <v>0.35</v>
      </c>
      <c r="R3912" t="str">
        <f>IF($Q3912*100&gt;=VLOOKUP($O3912,margin_ranges!$A$5:$C$10,2,FALSE),IF($Q3912*100&lt;=VLOOKUP($O3912,margin_ranges!$A$5:$C$10,3,FALSE)+10,"IN RANGE","ABOVE RANGE"),"BELOW RANGE")</f>
        <v>IN RANGE</v>
      </c>
      <c r="S3912">
        <f>MIN(VLOOKUP($O3912,margin_ranges!$A$5:$D$10,4,FALSE),$P3912*100)</f>
        <v>29.75</v>
      </c>
      <c r="T3912" s="29">
        <f>(1-$S3912/100)/(1-$F3912)-1</f>
        <v>8.0769230769230704E-2</v>
      </c>
      <c r="U3912" s="19" t="str">
        <f>IF(ABS(IFERROR(T3912,0))&gt;0.05,INDEX(margin_ranges!$C$13:$C$16,MATCH($F3912*100,margin_ranges!$B$13:$B$16,1)),"")</f>
        <v>Margin Over Fill (Type C)</v>
      </c>
      <c r="V3912">
        <f>MIN(VLOOKUP($U3912,margin_ranges!$A$5:$D$10,4,FALSE),$P3912*100)</f>
        <v>43</v>
      </c>
      <c r="Y3912" s="29">
        <f t="shared" si="60"/>
        <v>-0.12307692307692297</v>
      </c>
    </row>
    <row r="3913" spans="1:25" x14ac:dyDescent="0.3">
      <c r="A3913" s="8" t="s">
        <v>17</v>
      </c>
      <c r="B3913" s="8" t="s">
        <v>6892</v>
      </c>
      <c r="C3913" s="8" t="s">
        <v>6893</v>
      </c>
      <c r="D3913" s="8" t="s">
        <v>6900</v>
      </c>
      <c r="E3913" s="8" t="s">
        <v>6901</v>
      </c>
      <c r="F3913" s="24">
        <v>0.35</v>
      </c>
      <c r="G3913" s="24">
        <v>0</v>
      </c>
      <c r="H3913" s="25">
        <v>7.9493999999999998</v>
      </c>
      <c r="I3913" s="25">
        <v>3.2642000000000002</v>
      </c>
      <c r="J3913" s="15">
        <v>62</v>
      </c>
      <c r="K3913" s="15">
        <v>22</v>
      </c>
      <c r="L3913" s="13">
        <v>0.41060000000000002</v>
      </c>
      <c r="M3913" s="7">
        <v>0.62816254000000005</v>
      </c>
      <c r="N3913" s="26">
        <v>0.03</v>
      </c>
      <c r="O3913" s="27" t="s">
        <v>92</v>
      </c>
      <c r="P3913" s="8">
        <v>0.95224166040000002</v>
      </c>
      <c r="Q3913" s="24">
        <v>0.35</v>
      </c>
      <c r="R3913" t="str">
        <f>IF($Q3913*100&gt;=VLOOKUP($O3913,margin_ranges!$A$5:$C$10,2,FALSE),IF($Q3913*100&lt;=VLOOKUP($O3913,margin_ranges!$A$5:$C$10,3,FALSE)+10,"IN RANGE","ABOVE RANGE"),"BELOW RANGE")</f>
        <v>IN RANGE</v>
      </c>
      <c r="S3913">
        <f>MIN(VLOOKUP($O3913,margin_ranges!$A$5:$D$10,4,FALSE),$P3913*100)</f>
        <v>29.75</v>
      </c>
      <c r="T3913" s="29">
        <f>(1-$S3913/100)/(1-$F3913)-1</f>
        <v>8.0769230769230704E-2</v>
      </c>
      <c r="U3913" s="19" t="str">
        <f>IF(ABS(IFERROR(T3913,0))&gt;0.05,INDEX(margin_ranges!$C$13:$C$16,MATCH($F3913*100,margin_ranges!$B$13:$B$16,1)),"")</f>
        <v>Margin Over Fill (Type C)</v>
      </c>
      <c r="V3913">
        <f>MIN(VLOOKUP($U3913,margin_ranges!$A$5:$D$10,4,FALSE),$P3913*100)</f>
        <v>43</v>
      </c>
      <c r="Y3913" s="29">
        <f t="shared" si="60"/>
        <v>-0.12307692307692297</v>
      </c>
    </row>
    <row r="3914" spans="1:25" x14ac:dyDescent="0.3">
      <c r="A3914" s="8" t="s">
        <v>17</v>
      </c>
      <c r="B3914" s="8" t="s">
        <v>6892</v>
      </c>
      <c r="C3914" s="8" t="s">
        <v>6893</v>
      </c>
      <c r="D3914" s="8" t="s">
        <v>6910</v>
      </c>
      <c r="E3914" s="8" t="s">
        <v>6911</v>
      </c>
      <c r="F3914" s="24">
        <v>0.35</v>
      </c>
      <c r="G3914" s="24">
        <v>1</v>
      </c>
      <c r="H3914" s="25">
        <v>80.990799999999993</v>
      </c>
      <c r="I3914" s="25">
        <v>25.1051</v>
      </c>
      <c r="J3914" s="15">
        <v>838</v>
      </c>
      <c r="K3914" s="15">
        <v>293</v>
      </c>
      <c r="L3914" s="13">
        <v>0.31</v>
      </c>
      <c r="M3914" s="7">
        <v>1.1128306100000001</v>
      </c>
      <c r="N3914" s="26">
        <v>0.25</v>
      </c>
      <c r="O3914" s="27" t="s">
        <v>92</v>
      </c>
      <c r="P3914" s="8">
        <v>0.77534766040000003</v>
      </c>
      <c r="Q3914" s="24">
        <v>0.35</v>
      </c>
      <c r="R3914" t="str">
        <f>IF($Q3914*100&gt;=VLOOKUP($O3914,margin_ranges!$A$5:$C$10,2,FALSE),IF($Q3914*100&lt;=VLOOKUP($O3914,margin_ranges!$A$5:$C$10,3,FALSE)+10,"IN RANGE","ABOVE RANGE"),"BELOW RANGE")</f>
        <v>IN RANGE</v>
      </c>
      <c r="S3914">
        <f>MIN(VLOOKUP($O3914,margin_ranges!$A$5:$D$10,4,FALSE),$P3914*100)</f>
        <v>29.75</v>
      </c>
      <c r="T3914" s="29">
        <f>(1-$S3914/100)/(1-$F3914)-1</f>
        <v>8.0769230769230704E-2</v>
      </c>
      <c r="U3914" s="19" t="str">
        <f>IF(ABS(IFERROR(T3914,0))&gt;0.05,INDEX(margin_ranges!$C$13:$C$16,MATCH($F3914*100,margin_ranges!$B$13:$B$16,1)),"")</f>
        <v>Margin Over Fill (Type C)</v>
      </c>
      <c r="V3914">
        <f>MIN(VLOOKUP($U3914,margin_ranges!$A$5:$D$10,4,FALSE),$P3914*100)</f>
        <v>43</v>
      </c>
      <c r="Y3914" s="29">
        <f t="shared" si="60"/>
        <v>-0.12307692307692297</v>
      </c>
    </row>
    <row r="3915" spans="1:25" x14ac:dyDescent="0.3">
      <c r="A3915" s="8" t="s">
        <v>17</v>
      </c>
      <c r="B3915" s="8" t="s">
        <v>6892</v>
      </c>
      <c r="C3915" s="8" t="s">
        <v>6893</v>
      </c>
      <c r="D3915" s="8" t="s">
        <v>6924</v>
      </c>
      <c r="E3915" s="8" t="s">
        <v>6925</v>
      </c>
      <c r="F3915" s="24">
        <v>0.35</v>
      </c>
      <c r="G3915" s="24">
        <v>1</v>
      </c>
      <c r="H3915" s="25">
        <v>175.2534</v>
      </c>
      <c r="I3915" s="25">
        <v>47.544899999999998</v>
      </c>
      <c r="J3915" s="15">
        <v>1726</v>
      </c>
      <c r="K3915" s="15">
        <v>604</v>
      </c>
      <c r="L3915" s="13">
        <v>0.27129999999999999</v>
      </c>
      <c r="M3915" s="7">
        <v>1.2101840500000001</v>
      </c>
      <c r="N3915" s="26">
        <v>0.25</v>
      </c>
      <c r="O3915" s="27" t="s">
        <v>92</v>
      </c>
      <c r="P3915" s="8">
        <v>0.79341985240000001</v>
      </c>
      <c r="Q3915" s="24">
        <v>0.35</v>
      </c>
      <c r="R3915" t="str">
        <f>IF($Q3915*100&gt;=VLOOKUP($O3915,margin_ranges!$A$5:$C$10,2,FALSE),IF($Q3915*100&lt;=VLOOKUP($O3915,margin_ranges!$A$5:$C$10,3,FALSE)+10,"IN RANGE","ABOVE RANGE"),"BELOW RANGE")</f>
        <v>IN RANGE</v>
      </c>
      <c r="S3915">
        <f>MIN(VLOOKUP($O3915,margin_ranges!$A$5:$D$10,4,FALSE),$P3915*100)</f>
        <v>29.75</v>
      </c>
      <c r="T3915" s="29">
        <f>(1-$S3915/100)/(1-$F3915)-1</f>
        <v>8.0769230769230704E-2</v>
      </c>
      <c r="U3915" s="19" t="str">
        <f>IF(ABS(IFERROR(T3915,0))&gt;0.05,INDEX(margin_ranges!$C$13:$C$16,MATCH($F3915*100,margin_ranges!$B$13:$B$16,1)),"")</f>
        <v>Margin Over Fill (Type C)</v>
      </c>
      <c r="V3915">
        <f>MIN(VLOOKUP($U3915,margin_ranges!$A$5:$D$10,4,FALSE),$P3915*100)</f>
        <v>43</v>
      </c>
      <c r="Y3915" s="29">
        <f t="shared" si="60"/>
        <v>-0.12307692307692297</v>
      </c>
    </row>
    <row r="3916" spans="1:25" x14ac:dyDescent="0.3">
      <c r="A3916" s="8" t="s">
        <v>17</v>
      </c>
      <c r="B3916" s="8" t="s">
        <v>6892</v>
      </c>
      <c r="C3916" s="8" t="s">
        <v>6893</v>
      </c>
      <c r="D3916" s="8" t="s">
        <v>6926</v>
      </c>
      <c r="E3916" s="8" t="s">
        <v>6927</v>
      </c>
      <c r="F3916" s="24">
        <v>0.35</v>
      </c>
      <c r="G3916" s="24">
        <v>0</v>
      </c>
      <c r="H3916" s="25">
        <v>5.2426000000000004</v>
      </c>
      <c r="I3916" s="25">
        <v>3.6400999999999999</v>
      </c>
      <c r="J3916" s="15">
        <v>22</v>
      </c>
      <c r="K3916" s="15">
        <v>8</v>
      </c>
      <c r="L3916" s="13">
        <v>0.69430000000000003</v>
      </c>
      <c r="M3916" s="7">
        <v>0.20031397000000001</v>
      </c>
      <c r="N3916" s="26">
        <v>0.03</v>
      </c>
      <c r="O3916" s="27" t="s">
        <v>92</v>
      </c>
      <c r="P3916" s="8">
        <v>0.8502351051</v>
      </c>
      <c r="Q3916" s="24">
        <v>0.35</v>
      </c>
      <c r="R3916" t="str">
        <f>IF($Q3916*100&gt;=VLOOKUP($O3916,margin_ranges!$A$5:$C$10,2,FALSE),IF($Q3916*100&lt;=VLOOKUP($O3916,margin_ranges!$A$5:$C$10,3,FALSE)+10,"IN RANGE","ABOVE RANGE"),"BELOW RANGE")</f>
        <v>IN RANGE</v>
      </c>
      <c r="S3916">
        <f>MIN(VLOOKUP($O3916,margin_ranges!$A$5:$D$10,4,FALSE),$P3916*100)</f>
        <v>29.75</v>
      </c>
      <c r="T3916" s="29">
        <f>(1-$S3916/100)/(1-$F3916)-1</f>
        <v>8.0769230769230704E-2</v>
      </c>
      <c r="U3916" s="19" t="str">
        <f>IF(ABS(IFERROR(T3916,0))&gt;0.05,INDEX(margin_ranges!$C$13:$C$16,MATCH($F3916*100,margin_ranges!$B$13:$B$16,1)),"")</f>
        <v>Margin Over Fill (Type C)</v>
      </c>
      <c r="V3916">
        <f>MIN(VLOOKUP($U3916,margin_ranges!$A$5:$D$10,4,FALSE),$P3916*100)</f>
        <v>43</v>
      </c>
      <c r="Y3916" s="29">
        <f t="shared" si="60"/>
        <v>-0.12307692307692297</v>
      </c>
    </row>
    <row r="3917" spans="1:25" x14ac:dyDescent="0.3">
      <c r="A3917" s="8" t="s">
        <v>17</v>
      </c>
      <c r="B3917" s="8" t="s">
        <v>6892</v>
      </c>
      <c r="C3917" s="8" t="s">
        <v>6893</v>
      </c>
      <c r="D3917" s="8" t="s">
        <v>6930</v>
      </c>
      <c r="E3917" s="8" t="s">
        <v>6931</v>
      </c>
      <c r="F3917" s="24">
        <v>0.35</v>
      </c>
      <c r="G3917" s="24">
        <v>0</v>
      </c>
      <c r="H3917" s="25">
        <v>6.5724999999999998</v>
      </c>
      <c r="I3917" s="25">
        <v>1.6928000000000001</v>
      </c>
      <c r="J3917" s="15">
        <v>59</v>
      </c>
      <c r="K3917" s="15">
        <v>21</v>
      </c>
      <c r="L3917" s="13">
        <v>0.2576</v>
      </c>
      <c r="M3917" s="7">
        <v>1.15723026</v>
      </c>
      <c r="N3917" s="26">
        <v>0.25</v>
      </c>
      <c r="O3917" s="27" t="s">
        <v>92</v>
      </c>
      <c r="P3917" s="8">
        <v>0.78396693549999996</v>
      </c>
      <c r="Q3917" s="24">
        <v>0.35</v>
      </c>
      <c r="R3917" t="str">
        <f>IF($Q3917*100&gt;=VLOOKUP($O3917,margin_ranges!$A$5:$C$10,2,FALSE),IF($Q3917*100&lt;=VLOOKUP($O3917,margin_ranges!$A$5:$C$10,3,FALSE)+10,"IN RANGE","ABOVE RANGE"),"BELOW RANGE")</f>
        <v>IN RANGE</v>
      </c>
      <c r="S3917">
        <f>MIN(VLOOKUP($O3917,margin_ranges!$A$5:$D$10,4,FALSE),$P3917*100)</f>
        <v>29.75</v>
      </c>
      <c r="T3917" s="29">
        <f>(1-$S3917/100)/(1-$F3917)-1</f>
        <v>8.0769230769230704E-2</v>
      </c>
      <c r="U3917" s="19" t="str">
        <f>IF(ABS(IFERROR(T3917,0))&gt;0.05,INDEX(margin_ranges!$C$13:$C$16,MATCH($F3917*100,margin_ranges!$B$13:$B$16,1)),"")</f>
        <v>Margin Over Fill (Type C)</v>
      </c>
      <c r="V3917">
        <f>MIN(VLOOKUP($U3917,margin_ranges!$A$5:$D$10,4,FALSE),$P3917*100)</f>
        <v>43</v>
      </c>
      <c r="Y3917" s="29">
        <f t="shared" si="60"/>
        <v>-0.12307692307692297</v>
      </c>
    </row>
    <row r="3918" spans="1:25" x14ac:dyDescent="0.3">
      <c r="A3918" s="8" t="s">
        <v>17</v>
      </c>
      <c r="B3918" s="8" t="s">
        <v>6892</v>
      </c>
      <c r="C3918" s="8" t="s">
        <v>6893</v>
      </c>
      <c r="D3918" s="8" t="s">
        <v>6936</v>
      </c>
      <c r="E3918" s="8" t="s">
        <v>6937</v>
      </c>
      <c r="F3918" s="24">
        <v>0.35</v>
      </c>
      <c r="G3918" s="24">
        <v>0</v>
      </c>
      <c r="H3918" s="25">
        <v>13.3208</v>
      </c>
      <c r="I3918" s="25">
        <v>3.6779000000000002</v>
      </c>
      <c r="J3918" s="15">
        <v>83</v>
      </c>
      <c r="K3918" s="15">
        <v>29</v>
      </c>
      <c r="L3918" s="13">
        <v>0.27610000000000001</v>
      </c>
      <c r="M3918" s="7">
        <v>0.74936493000000004</v>
      </c>
      <c r="N3918" s="26">
        <v>0.25</v>
      </c>
      <c r="O3918" s="27" t="s">
        <v>92</v>
      </c>
      <c r="P3918" s="8">
        <v>0.666384172</v>
      </c>
      <c r="Q3918" s="24">
        <v>0.35</v>
      </c>
      <c r="R3918" t="str">
        <f>IF($Q3918*100&gt;=VLOOKUP($O3918,margin_ranges!$A$5:$C$10,2,FALSE),IF($Q3918*100&lt;=VLOOKUP($O3918,margin_ranges!$A$5:$C$10,3,FALSE)+10,"IN RANGE","ABOVE RANGE"),"BELOW RANGE")</f>
        <v>IN RANGE</v>
      </c>
      <c r="S3918">
        <f>MIN(VLOOKUP($O3918,margin_ranges!$A$5:$D$10,4,FALSE),$P3918*100)</f>
        <v>29.75</v>
      </c>
      <c r="T3918" s="29">
        <f>(1-$S3918/100)/(1-$F3918)-1</f>
        <v>8.0769230769230704E-2</v>
      </c>
      <c r="U3918" s="19" t="str">
        <f>IF(ABS(IFERROR(T3918,0))&gt;0.05,INDEX(margin_ranges!$C$13:$C$16,MATCH($F3918*100,margin_ranges!$B$13:$B$16,1)),"")</f>
        <v>Margin Over Fill (Type C)</v>
      </c>
      <c r="V3918">
        <f>MIN(VLOOKUP($U3918,margin_ranges!$A$5:$D$10,4,FALSE),$P3918*100)</f>
        <v>43</v>
      </c>
      <c r="Y3918" s="29">
        <f t="shared" ref="Y3918:Y3981" si="61">(1-$V3918/100)/(1-$F3918)-1</f>
        <v>-0.12307692307692297</v>
      </c>
    </row>
    <row r="3919" spans="1:25" x14ac:dyDescent="0.3">
      <c r="A3919" s="8" t="s">
        <v>17</v>
      </c>
      <c r="B3919" s="8" t="s">
        <v>6892</v>
      </c>
      <c r="C3919" s="8" t="s">
        <v>6893</v>
      </c>
      <c r="D3919" s="8" t="s">
        <v>6950</v>
      </c>
      <c r="E3919" s="8" t="s">
        <v>6951</v>
      </c>
      <c r="F3919" s="24">
        <v>0.35</v>
      </c>
      <c r="G3919" s="24">
        <v>0</v>
      </c>
      <c r="H3919" s="25">
        <v>6.5388999999999999</v>
      </c>
      <c r="I3919" s="25">
        <v>3.4998999999999998</v>
      </c>
      <c r="J3919" s="15">
        <v>48</v>
      </c>
      <c r="K3919" s="15">
        <v>17</v>
      </c>
      <c r="L3919" s="13">
        <v>0.5353</v>
      </c>
      <c r="M3919" s="7">
        <v>0.45599094000000001</v>
      </c>
      <c r="N3919" s="26">
        <v>0.03</v>
      </c>
      <c r="O3919" s="27" t="s">
        <v>92</v>
      </c>
      <c r="P3919" s="8">
        <v>0.93420921899999998</v>
      </c>
      <c r="Q3919" s="24">
        <v>0.35</v>
      </c>
      <c r="R3919" t="str">
        <f>IF($Q3919*100&gt;=VLOOKUP($O3919,margin_ranges!$A$5:$C$10,2,FALSE),IF($Q3919*100&lt;=VLOOKUP($O3919,margin_ranges!$A$5:$C$10,3,FALSE)+10,"IN RANGE","ABOVE RANGE"),"BELOW RANGE")</f>
        <v>IN RANGE</v>
      </c>
      <c r="S3919">
        <f>MIN(VLOOKUP($O3919,margin_ranges!$A$5:$D$10,4,FALSE),$P3919*100)</f>
        <v>29.75</v>
      </c>
      <c r="T3919" s="29">
        <f>(1-$S3919/100)/(1-$F3919)-1</f>
        <v>8.0769230769230704E-2</v>
      </c>
      <c r="U3919" s="19" t="str">
        <f>IF(ABS(IFERROR(T3919,0))&gt;0.05,INDEX(margin_ranges!$C$13:$C$16,MATCH($F3919*100,margin_ranges!$B$13:$B$16,1)),"")</f>
        <v>Margin Over Fill (Type C)</v>
      </c>
      <c r="V3919">
        <f>MIN(VLOOKUP($U3919,margin_ranges!$A$5:$D$10,4,FALSE),$P3919*100)</f>
        <v>43</v>
      </c>
      <c r="Y3919" s="29">
        <f t="shared" si="61"/>
        <v>-0.12307692307692297</v>
      </c>
    </row>
    <row r="3920" spans="1:25" x14ac:dyDescent="0.3">
      <c r="A3920" s="8" t="s">
        <v>17</v>
      </c>
      <c r="B3920" s="8" t="s">
        <v>6892</v>
      </c>
      <c r="C3920" s="8" t="s">
        <v>6893</v>
      </c>
      <c r="D3920" s="8" t="s">
        <v>6906</v>
      </c>
      <c r="E3920" s="8" t="s">
        <v>6907</v>
      </c>
      <c r="F3920" s="24">
        <v>0.34999999999999898</v>
      </c>
      <c r="G3920" s="24">
        <v>0</v>
      </c>
      <c r="H3920" s="25">
        <v>7.1355000000000004</v>
      </c>
      <c r="I3920" s="25">
        <v>1.3834</v>
      </c>
      <c r="J3920" s="15">
        <v>50</v>
      </c>
      <c r="K3920" s="15">
        <v>17</v>
      </c>
      <c r="L3920" s="13">
        <v>0.19389999999999999</v>
      </c>
      <c r="M3920" s="7">
        <v>1.1972737099999999</v>
      </c>
      <c r="N3920" s="26">
        <v>0.25</v>
      </c>
      <c r="O3920" s="27" t="s">
        <v>92</v>
      </c>
      <c r="P3920" s="8">
        <v>0.79119227520000002</v>
      </c>
      <c r="Q3920" s="24">
        <v>0.35</v>
      </c>
      <c r="R3920" t="str">
        <f>IF($Q3920*100&gt;=VLOOKUP($O3920,margin_ranges!$A$5:$C$10,2,FALSE),IF($Q3920*100&lt;=VLOOKUP($O3920,margin_ranges!$A$5:$C$10,3,FALSE)+10,"IN RANGE","ABOVE RANGE"),"BELOW RANGE")</f>
        <v>IN RANGE</v>
      </c>
      <c r="S3920">
        <f>MIN(VLOOKUP($O3920,margin_ranges!$A$5:$D$10,4,FALSE),$P3920*100)</f>
        <v>29.75</v>
      </c>
      <c r="T3920" s="29">
        <f>(1-$S3920/100)/(1-$F3920)-1</f>
        <v>8.076923076922915E-2</v>
      </c>
      <c r="U3920" s="19" t="str">
        <f>IF(ABS(IFERROR(T3920,0))&gt;0.05,INDEX(margin_ranges!$C$13:$C$16,MATCH($F3920*100,margin_ranges!$B$13:$B$16,1)),"")</f>
        <v>Balanced (Type B)</v>
      </c>
      <c r="V3920">
        <f>MIN(VLOOKUP($U3920,margin_ranges!$A$5:$D$10,4,FALSE),$P3920*100)</f>
        <v>29.75</v>
      </c>
      <c r="Y3920" s="29">
        <f t="shared" si="61"/>
        <v>8.076923076922915E-2</v>
      </c>
    </row>
    <row r="3921" spans="1:25" x14ac:dyDescent="0.3">
      <c r="A3921" s="8" t="s">
        <v>17</v>
      </c>
      <c r="B3921" s="8" t="s">
        <v>6892</v>
      </c>
      <c r="C3921" s="8" t="s">
        <v>6893</v>
      </c>
      <c r="D3921" s="8" t="s">
        <v>6916</v>
      </c>
      <c r="E3921" s="8" t="s">
        <v>6917</v>
      </c>
      <c r="F3921" s="24">
        <v>0.3</v>
      </c>
      <c r="G3921" s="24">
        <v>0</v>
      </c>
      <c r="H3921" s="25">
        <v>14.9457</v>
      </c>
      <c r="I3921" s="25">
        <v>3.3704000000000001</v>
      </c>
      <c r="J3921" s="15">
        <v>99</v>
      </c>
      <c r="K3921" s="15">
        <v>29</v>
      </c>
      <c r="L3921" s="13">
        <v>0.22550000000000001</v>
      </c>
      <c r="M3921" s="7">
        <v>0.98150086999999997</v>
      </c>
      <c r="N3921" s="26">
        <v>0.6</v>
      </c>
      <c r="O3921" s="27" t="s">
        <v>92</v>
      </c>
      <c r="P3921" s="8">
        <v>0.3886913206</v>
      </c>
      <c r="Q3921" s="24">
        <v>0.3</v>
      </c>
      <c r="R3921" t="str">
        <f>IF($Q3921*100&gt;=VLOOKUP($O3921,margin_ranges!$A$5:$C$10,2,FALSE),IF($Q3921*100&lt;=VLOOKUP($O3921,margin_ranges!$A$5:$C$10,3,FALSE)+10,"IN RANGE","ABOVE RANGE"),"BELOW RANGE")</f>
        <v>IN RANGE</v>
      </c>
      <c r="S3921">
        <f>MIN(VLOOKUP($O3921,margin_ranges!$A$5:$D$10,4,FALSE),$P3921*100)</f>
        <v>29.75</v>
      </c>
      <c r="T3921" s="29">
        <f>(1-$S3921/100)/(1-$F3921)-1</f>
        <v>3.5714285714285587E-3</v>
      </c>
      <c r="U3921" s="19" t="str">
        <f>IF(ABS(IFERROR(T3921,0))&gt;0.05,INDEX(margin_ranges!$C$13:$C$16,MATCH($F3921*100,margin_ranges!$B$13:$B$16,1)),"")</f>
        <v/>
      </c>
      <c r="V3921" t="e">
        <f>MIN(VLOOKUP($U3921,margin_ranges!$A$5:$D$10,4,FALSE),$P3921*100)</f>
        <v>#N/A</v>
      </c>
      <c r="Y3921" s="29" t="e">
        <f t="shared" si="61"/>
        <v>#N/A</v>
      </c>
    </row>
    <row r="3922" spans="1:25" x14ac:dyDescent="0.3">
      <c r="A3922" s="8" t="s">
        <v>17</v>
      </c>
      <c r="B3922" s="8" t="s">
        <v>6892</v>
      </c>
      <c r="C3922" s="8" t="s">
        <v>6893</v>
      </c>
      <c r="D3922" s="8" t="s">
        <v>6918</v>
      </c>
      <c r="E3922" s="8" t="s">
        <v>6919</v>
      </c>
      <c r="F3922" s="24">
        <v>0.3</v>
      </c>
      <c r="G3922" s="24">
        <v>1</v>
      </c>
      <c r="H3922" s="25">
        <v>98.723799999999997</v>
      </c>
      <c r="I3922" s="25">
        <v>47.4848</v>
      </c>
      <c r="J3922" s="15">
        <v>796</v>
      </c>
      <c r="K3922" s="15">
        <v>239</v>
      </c>
      <c r="L3922" s="13">
        <v>0.48099999999999998</v>
      </c>
      <c r="M3922" s="7">
        <v>0.55899949999999998</v>
      </c>
      <c r="N3922" s="26">
        <v>0.03</v>
      </c>
      <c r="O3922" s="27" t="s">
        <v>92</v>
      </c>
      <c r="P3922" s="8">
        <v>0.9463326889</v>
      </c>
      <c r="Q3922" s="24">
        <v>0.3</v>
      </c>
      <c r="R3922" t="str">
        <f>IF($Q3922*100&gt;=VLOOKUP($O3922,margin_ranges!$A$5:$C$10,2,FALSE),IF($Q3922*100&lt;=VLOOKUP($O3922,margin_ranges!$A$5:$C$10,3,FALSE)+10,"IN RANGE","ABOVE RANGE"),"BELOW RANGE")</f>
        <v>IN RANGE</v>
      </c>
      <c r="S3922">
        <f>MIN(VLOOKUP($O3922,margin_ranges!$A$5:$D$10,4,FALSE),$P3922*100)</f>
        <v>29.75</v>
      </c>
      <c r="T3922" s="29">
        <f>(1-$S3922/100)/(1-$F3922)-1</f>
        <v>3.5714285714285587E-3</v>
      </c>
      <c r="U3922" s="19" t="str">
        <f>IF(ABS(IFERROR(T3922,0))&gt;0.05,INDEX(margin_ranges!$C$13:$C$16,MATCH($F3922*100,margin_ranges!$B$13:$B$16,1)),"")</f>
        <v/>
      </c>
      <c r="V3922" t="e">
        <f>MIN(VLOOKUP($U3922,margin_ranges!$A$5:$D$10,4,FALSE),$P3922*100)</f>
        <v>#N/A</v>
      </c>
      <c r="Y3922" s="29" t="e">
        <f t="shared" si="61"/>
        <v>#N/A</v>
      </c>
    </row>
    <row r="3923" spans="1:25" x14ac:dyDescent="0.3">
      <c r="A3923" s="8" t="s">
        <v>17</v>
      </c>
      <c r="B3923" s="8" t="s">
        <v>6892</v>
      </c>
      <c r="C3923" s="8" t="s">
        <v>6893</v>
      </c>
      <c r="D3923" s="8" t="s">
        <v>6952</v>
      </c>
      <c r="E3923" s="8" t="s">
        <v>6953</v>
      </c>
      <c r="F3923" s="24">
        <v>0.3</v>
      </c>
      <c r="G3923" s="24">
        <v>0</v>
      </c>
      <c r="H3923" s="25">
        <v>5.9051999999999998</v>
      </c>
      <c r="I3923" s="25">
        <v>2.5024000000000002</v>
      </c>
      <c r="J3923" s="15">
        <v>34</v>
      </c>
      <c r="K3923" s="15">
        <v>10</v>
      </c>
      <c r="L3923" s="13">
        <v>0.42380000000000001</v>
      </c>
      <c r="M3923" s="7">
        <v>0.45044814</v>
      </c>
      <c r="N3923" s="26">
        <v>0.25</v>
      </c>
      <c r="O3923" s="27" t="s">
        <v>92</v>
      </c>
      <c r="P3923" s="8">
        <v>0.44499714849999999</v>
      </c>
      <c r="Q3923" s="24">
        <v>0.3</v>
      </c>
      <c r="R3923" t="str">
        <f>IF($Q3923*100&gt;=VLOOKUP($O3923,margin_ranges!$A$5:$C$10,2,FALSE),IF($Q3923*100&lt;=VLOOKUP($O3923,margin_ranges!$A$5:$C$10,3,FALSE)+10,"IN RANGE","ABOVE RANGE"),"BELOW RANGE")</f>
        <v>IN RANGE</v>
      </c>
      <c r="S3923">
        <f>MIN(VLOOKUP($O3923,margin_ranges!$A$5:$D$10,4,FALSE),$P3923*100)</f>
        <v>29.75</v>
      </c>
      <c r="T3923" s="29">
        <f>(1-$S3923/100)/(1-$F3923)-1</f>
        <v>3.5714285714285587E-3</v>
      </c>
      <c r="U3923" s="19" t="str">
        <f>IF(ABS(IFERROR(T3923,0))&gt;0.05,INDEX(margin_ranges!$C$13:$C$16,MATCH($F3923*100,margin_ranges!$B$13:$B$16,1)),"")</f>
        <v/>
      </c>
      <c r="V3923" t="e">
        <f>MIN(VLOOKUP($U3923,margin_ranges!$A$5:$D$10,4,FALSE),$P3923*100)</f>
        <v>#N/A</v>
      </c>
      <c r="Y3923" s="29" t="e">
        <f t="shared" si="61"/>
        <v>#N/A</v>
      </c>
    </row>
    <row r="3924" spans="1:25" x14ac:dyDescent="0.3">
      <c r="A3924" s="8" t="s">
        <v>17</v>
      </c>
      <c r="B3924" s="8" t="s">
        <v>6892</v>
      </c>
      <c r="C3924" s="8" t="s">
        <v>6893</v>
      </c>
      <c r="D3924" s="8" t="s">
        <v>6904</v>
      </c>
      <c r="E3924" s="8" t="s">
        <v>6905</v>
      </c>
      <c r="F3924" s="24">
        <v>0.12076030153077701</v>
      </c>
      <c r="G3924" s="24">
        <v>0</v>
      </c>
      <c r="H3924" s="25">
        <v>29.229700000000001</v>
      </c>
      <c r="I3924" s="25">
        <v>2.3616999999999999</v>
      </c>
      <c r="J3924" s="15">
        <v>93</v>
      </c>
      <c r="K3924" s="15">
        <v>11</v>
      </c>
      <c r="L3924" s="13">
        <v>8.0799999999999997E-2</v>
      </c>
      <c r="M3924" s="7">
        <v>1.3079482200000001</v>
      </c>
      <c r="N3924" s="26">
        <v>1.1499999999999999</v>
      </c>
      <c r="O3924" s="27" t="s">
        <v>92</v>
      </c>
      <c r="P3924" s="8">
        <v>0.1207603015</v>
      </c>
      <c r="Q3924" s="24">
        <v>0.15</v>
      </c>
      <c r="R3924" t="str">
        <f>IF($Q3924*100&gt;=VLOOKUP($O3924,margin_ranges!$A$5:$C$10,2,FALSE),IF($Q3924*100&lt;=VLOOKUP($O3924,margin_ranges!$A$5:$C$10,3,FALSE)+10,"IN RANGE","ABOVE RANGE"),"BELOW RANGE")</f>
        <v>BELOW RANGE</v>
      </c>
      <c r="S3924">
        <f>MIN(VLOOKUP($O3924,margin_ranges!$A$5:$D$10,4,FALSE),$P3924*100)</f>
        <v>12.076030149999999</v>
      </c>
      <c r="T3924" s="29">
        <f>(1-$S3924/100)/(1-$F3924)-1</f>
        <v>3.5003999698801636E-11</v>
      </c>
      <c r="U3924" s="19" t="str">
        <f>IF(ABS(IFERROR(T3924,0))&gt;0.05,INDEX(margin_ranges!$C$13:$C$16,MATCH($F3924*100,margin_ranges!$B$13:$B$16,1)),"")</f>
        <v/>
      </c>
      <c r="V3924" t="e">
        <f>MIN(VLOOKUP($U3924,margin_ranges!$A$5:$D$10,4,FALSE),$P3924*100)</f>
        <v>#N/A</v>
      </c>
      <c r="Y3924" s="29" t="e">
        <f t="shared" si="61"/>
        <v>#N/A</v>
      </c>
    </row>
    <row r="3925" spans="1:25" x14ac:dyDescent="0.3">
      <c r="A3925" s="8" t="s">
        <v>17</v>
      </c>
      <c r="B3925" s="8" t="s">
        <v>6892</v>
      </c>
      <c r="C3925" s="8" t="s">
        <v>6893</v>
      </c>
      <c r="D3925" s="8" t="s">
        <v>6934</v>
      </c>
      <c r="E3925" s="8" t="s">
        <v>6935</v>
      </c>
      <c r="F3925" s="24">
        <v>0.15934583762156401</v>
      </c>
      <c r="G3925" s="24">
        <v>0</v>
      </c>
      <c r="H3925" s="25">
        <v>16.543800000000001</v>
      </c>
      <c r="I3925" s="25">
        <v>0.90310000000000001</v>
      </c>
      <c r="J3925" s="15">
        <v>37</v>
      </c>
      <c r="K3925" s="15">
        <v>6</v>
      </c>
      <c r="L3925" s="13">
        <v>5.4600000000000003E-2</v>
      </c>
      <c r="M3925" s="7">
        <v>1.3679822800000001</v>
      </c>
      <c r="N3925" s="26">
        <v>1.1499999999999999</v>
      </c>
      <c r="O3925" s="27" t="s">
        <v>22</v>
      </c>
      <c r="P3925" s="8">
        <v>0.15934583760000001</v>
      </c>
      <c r="Q3925" s="24">
        <v>0.17</v>
      </c>
      <c r="R3925" t="str">
        <f>IF($Q3925*100&gt;=VLOOKUP($O3925,margin_ranges!$A$5:$C$10,2,FALSE),IF($Q3925*100&lt;=VLOOKUP($O3925,margin_ranges!$A$5:$C$10,3,FALSE)+10,"IN RANGE","ABOVE RANGE"),"BELOW RANGE")</f>
        <v>BELOW RANGE</v>
      </c>
      <c r="S3925">
        <f>MIN(VLOOKUP($O3925,margin_ranges!$A$5:$D$10,4,FALSE),$P3925*100)</f>
        <v>15.934583760000001</v>
      </c>
      <c r="T3925" s="29">
        <f>(1-$S3925/100)/(1-$F3925)-1</f>
        <v>2.5651480939359317E-11</v>
      </c>
      <c r="U3925" s="19" t="str">
        <f>IF(ABS(IFERROR(T3925,0))&gt;0.05,INDEX(margin_ranges!$C$13:$C$16,MATCH($F3925*100,margin_ranges!$B$13:$B$16,1)),"")</f>
        <v/>
      </c>
      <c r="V3925" t="e">
        <f>MIN(VLOOKUP($U3925,margin_ranges!$A$5:$D$10,4,FALSE),$P3925*100)</f>
        <v>#N/A</v>
      </c>
      <c r="Y3925" s="29" t="e">
        <f t="shared" si="61"/>
        <v>#N/A</v>
      </c>
    </row>
    <row r="3926" spans="1:25" x14ac:dyDescent="0.3">
      <c r="A3926" s="8" t="s">
        <v>17</v>
      </c>
      <c r="B3926" s="8" t="s">
        <v>6892</v>
      </c>
      <c r="C3926" s="8" t="s">
        <v>6893</v>
      </c>
      <c r="D3926" s="8" t="s">
        <v>6932</v>
      </c>
      <c r="E3926" s="8" t="s">
        <v>6933</v>
      </c>
      <c r="F3926" s="24">
        <v>0.26538858321870701</v>
      </c>
      <c r="G3926" s="24">
        <v>0</v>
      </c>
      <c r="H3926" s="25">
        <v>8.4024999999999999</v>
      </c>
      <c r="I3926" s="25">
        <v>1.0986</v>
      </c>
      <c r="J3926" s="15">
        <v>34</v>
      </c>
      <c r="K3926" s="15">
        <v>8</v>
      </c>
      <c r="L3926" s="13">
        <v>0.1308</v>
      </c>
      <c r="M3926" s="7">
        <v>1.02094792</v>
      </c>
      <c r="N3926" s="26">
        <v>0.75</v>
      </c>
      <c r="O3926" s="27" t="s">
        <v>22</v>
      </c>
      <c r="P3926" s="8">
        <v>0.26538858320000003</v>
      </c>
      <c r="Q3926" s="24">
        <v>0.28999999999999998</v>
      </c>
      <c r="R3926" t="str">
        <f>IF($Q3926*100&gt;=VLOOKUP($O3926,margin_ranges!$A$5:$C$10,2,FALSE),IF($Q3926*100&lt;=VLOOKUP($O3926,margin_ranges!$A$5:$C$10,3,FALSE)+10,"IN RANGE","ABOVE RANGE"),"BELOW RANGE")</f>
        <v>IN RANGE</v>
      </c>
      <c r="S3926">
        <f>MIN(VLOOKUP($O3926,margin_ranges!$A$5:$D$10,4,FALSE),$P3926*100)</f>
        <v>26.538858320000003</v>
      </c>
      <c r="T3926" s="29">
        <f>(1-$S3926/100)/(1-$F3926)-1</f>
        <v>2.5465185515827216E-11</v>
      </c>
      <c r="U3926" s="19" t="str">
        <f>IF(ABS(IFERROR(T3926,0))&gt;0.05,INDEX(margin_ranges!$C$13:$C$16,MATCH($F3926*100,margin_ranges!$B$13:$B$16,1)),"")</f>
        <v/>
      </c>
      <c r="V3926" t="e">
        <f>MIN(VLOOKUP($U3926,margin_ranges!$A$5:$D$10,4,FALSE),$P3926*100)</f>
        <v>#N/A</v>
      </c>
      <c r="Y3926" s="29" t="e">
        <f t="shared" si="61"/>
        <v>#N/A</v>
      </c>
    </row>
    <row r="3927" spans="1:25" x14ac:dyDescent="0.3">
      <c r="A3927" s="8" t="s">
        <v>17</v>
      </c>
      <c r="B3927" s="8" t="s">
        <v>6892</v>
      </c>
      <c r="C3927" s="8" t="s">
        <v>6893</v>
      </c>
      <c r="D3927" s="28" t="s">
        <v>6914</v>
      </c>
      <c r="E3927" s="8" t="s">
        <v>6915</v>
      </c>
      <c r="F3927" s="24">
        <v>0.2107624381895</v>
      </c>
      <c r="G3927" s="24">
        <v>0</v>
      </c>
      <c r="H3927" s="25">
        <v>5.1792999999999996</v>
      </c>
      <c r="I3927" s="25">
        <v>1.4261999999999999</v>
      </c>
      <c r="J3927" s="15">
        <v>54</v>
      </c>
      <c r="K3927" s="15">
        <v>11</v>
      </c>
      <c r="L3927" s="13">
        <v>0.27539999999999998</v>
      </c>
      <c r="M3927" s="7">
        <v>1.2670456299999999</v>
      </c>
      <c r="N3927" s="26">
        <v>1</v>
      </c>
      <c r="O3927" s="27" t="s">
        <v>92</v>
      </c>
      <c r="P3927" s="8">
        <v>0.21076243820000001</v>
      </c>
      <c r="Q3927" s="24">
        <v>0.25</v>
      </c>
      <c r="R3927" t="str">
        <f>IF($Q3927*100&gt;=VLOOKUP($O3927,margin_ranges!$A$5:$C$10,2,FALSE),IF($Q3927*100&lt;=VLOOKUP($O3927,margin_ranges!$A$5:$C$10,3,FALSE)+10,"IN RANGE","ABOVE RANGE"),"BELOW RANGE")</f>
        <v>IN RANGE</v>
      </c>
      <c r="S3927">
        <f>MIN(VLOOKUP($O3927,margin_ranges!$A$5:$D$10,4,FALSE),$P3927*100)</f>
        <v>21.076243820000002</v>
      </c>
      <c r="T3927" s="29">
        <f>(1-$S3927/100)/(1-$F3927)-1</f>
        <v>-1.3303913526385713E-11</v>
      </c>
      <c r="U3927" s="19" t="str">
        <f>IF(ABS(IFERROR(T3927,0))&gt;0.05,INDEX(margin_ranges!$C$13:$C$16,MATCH($F3927*100,margin_ranges!$B$13:$B$16,1)),"")</f>
        <v/>
      </c>
      <c r="V3927" t="e">
        <f>MIN(VLOOKUP($U3927,margin_ranges!$A$5:$D$10,4,FALSE),$P3927*100)</f>
        <v>#N/A</v>
      </c>
      <c r="Y3927" s="29" t="e">
        <f t="shared" si="61"/>
        <v>#N/A</v>
      </c>
    </row>
    <row r="3928" spans="1:25" x14ac:dyDescent="0.3">
      <c r="A3928" s="8" t="s">
        <v>17</v>
      </c>
      <c r="B3928" s="8" t="s">
        <v>6892</v>
      </c>
      <c r="C3928" s="8" t="s">
        <v>6893</v>
      </c>
      <c r="D3928" s="8" t="s">
        <v>6912</v>
      </c>
      <c r="E3928" s="8" t="s">
        <v>6913</v>
      </c>
      <c r="F3928" s="24">
        <v>0.11094866758592201</v>
      </c>
      <c r="G3928" s="24">
        <v>0</v>
      </c>
      <c r="H3928" s="25">
        <v>24.246099999999998</v>
      </c>
      <c r="I3928" s="25">
        <v>2.3588</v>
      </c>
      <c r="J3928" s="15">
        <v>92</v>
      </c>
      <c r="K3928" s="15">
        <v>10</v>
      </c>
      <c r="L3928" s="13">
        <v>9.7299999999999998E-2</v>
      </c>
      <c r="M3928" s="7">
        <v>1.29351361</v>
      </c>
      <c r="N3928" s="26">
        <v>1.1499999999999999</v>
      </c>
      <c r="O3928" s="27" t="s">
        <v>22</v>
      </c>
      <c r="P3928" s="8">
        <v>0.11094866759999999</v>
      </c>
      <c r="Q3928" s="24">
        <v>0.14000000000000001</v>
      </c>
      <c r="R3928" t="str">
        <f>IF($Q3928*100&gt;=VLOOKUP($O3928,margin_ranges!$A$5:$C$10,2,FALSE),IF($Q3928*100&lt;=VLOOKUP($O3928,margin_ranges!$A$5:$C$10,3,FALSE)+10,"IN RANGE","ABOVE RANGE"),"BELOW RANGE")</f>
        <v>BELOW RANGE</v>
      </c>
      <c r="S3928">
        <f>MIN(VLOOKUP($O3928,margin_ranges!$A$5:$D$10,4,FALSE),$P3928*100)</f>
        <v>11.094866759999999</v>
      </c>
      <c r="T3928" s="29">
        <f>(1-$S3928/100)/(1-$F3928)-1</f>
        <v>-1.583477793332122E-11</v>
      </c>
      <c r="U3928" s="19" t="str">
        <f>IF(ABS(IFERROR(T3928,0))&gt;0.05,INDEX(margin_ranges!$C$13:$C$16,MATCH($F3928*100,margin_ranges!$B$13:$B$16,1)),"")</f>
        <v/>
      </c>
      <c r="V3928" t="e">
        <f>MIN(VLOOKUP($U3928,margin_ranges!$A$5:$D$10,4,FALSE),$P3928*100)</f>
        <v>#N/A</v>
      </c>
      <c r="Y3928" s="29" t="e">
        <f t="shared" si="61"/>
        <v>#N/A</v>
      </c>
    </row>
    <row r="3929" spans="1:25" x14ac:dyDescent="0.3">
      <c r="A3929" s="8" t="s">
        <v>17</v>
      </c>
      <c r="B3929" s="8" t="s">
        <v>6892</v>
      </c>
      <c r="C3929" s="8" t="s">
        <v>6893</v>
      </c>
      <c r="D3929" s="8" t="s">
        <v>6954</v>
      </c>
      <c r="E3929" s="8" t="s">
        <v>6955</v>
      </c>
      <c r="F3929" s="24">
        <v>0.226799721958369</v>
      </c>
      <c r="G3929" s="24">
        <v>1</v>
      </c>
      <c r="H3929" s="25">
        <v>91.908699999999996</v>
      </c>
      <c r="I3929" s="25">
        <v>9.1614000000000004</v>
      </c>
      <c r="J3929" s="15">
        <v>409</v>
      </c>
      <c r="K3929" s="15">
        <v>82</v>
      </c>
      <c r="L3929" s="13">
        <v>9.9699999999999997E-2</v>
      </c>
      <c r="M3929" s="7">
        <v>1.4873248699999999</v>
      </c>
      <c r="N3929" s="26">
        <v>1.1499999999999999</v>
      </c>
      <c r="O3929" s="27" t="s">
        <v>22</v>
      </c>
      <c r="P3929" s="8">
        <v>0.22679972200000001</v>
      </c>
      <c r="Q3929" s="24">
        <v>0.24</v>
      </c>
      <c r="R3929" t="str">
        <f>IF($Q3929*100&gt;=VLOOKUP($O3929,margin_ranges!$A$5:$C$10,2,FALSE),IF($Q3929*100&lt;=VLOOKUP($O3929,margin_ranges!$A$5:$C$10,3,FALSE)+10,"IN RANGE","ABOVE RANGE"),"BELOW RANGE")</f>
        <v>IN RANGE</v>
      </c>
      <c r="S3929">
        <f>MIN(VLOOKUP($O3929,margin_ranges!$A$5:$D$10,4,FALSE),$P3929*100)</f>
        <v>22.679972200000002</v>
      </c>
      <c r="T3929" s="29">
        <f>(1-$S3929/100)/(1-$F3929)-1</f>
        <v>-5.3842375002943754E-11</v>
      </c>
      <c r="U3929" s="19" t="str">
        <f>IF(ABS(IFERROR(T3929,0))&gt;0.05,INDEX(margin_ranges!$C$13:$C$16,MATCH($F3929*100,margin_ranges!$B$13:$B$16,1)),"")</f>
        <v/>
      </c>
      <c r="V3929" t="e">
        <f>MIN(VLOOKUP($U3929,margin_ranges!$A$5:$D$10,4,FALSE),$P3929*100)</f>
        <v>#N/A</v>
      </c>
      <c r="Y3929" s="29" t="e">
        <f t="shared" si="61"/>
        <v>#N/A</v>
      </c>
    </row>
    <row r="3930" spans="1:25" x14ac:dyDescent="0.3">
      <c r="A3930" s="8" t="s">
        <v>17</v>
      </c>
      <c r="B3930" s="8" t="s">
        <v>6892</v>
      </c>
      <c r="C3930" s="8" t="s">
        <v>6893</v>
      </c>
      <c r="D3930" s="28" t="s">
        <v>6920</v>
      </c>
      <c r="E3930" s="8" t="s">
        <v>6921</v>
      </c>
      <c r="F3930" s="24">
        <v>0.25</v>
      </c>
      <c r="G3930" s="24">
        <v>1</v>
      </c>
      <c r="H3930" s="25">
        <v>36.889899999999997</v>
      </c>
      <c r="I3930" s="25">
        <v>6.3357999999999999</v>
      </c>
      <c r="J3930" s="15">
        <v>191</v>
      </c>
      <c r="K3930" s="15">
        <v>46</v>
      </c>
      <c r="L3930" s="13">
        <v>0.17169999999999999</v>
      </c>
      <c r="M3930" s="7">
        <v>1.00689958</v>
      </c>
      <c r="N3930" s="26">
        <v>0.75</v>
      </c>
      <c r="O3930" s="27" t="s">
        <v>92</v>
      </c>
      <c r="P3930" s="8">
        <v>0.25513922950000001</v>
      </c>
      <c r="Q3930" s="24">
        <v>0.25</v>
      </c>
      <c r="R3930" t="str">
        <f>IF($Q3930*100&gt;=VLOOKUP($O3930,margin_ranges!$A$5:$C$10,2,FALSE),IF($Q3930*100&lt;=VLOOKUP($O3930,margin_ranges!$A$5:$C$10,3,FALSE)+10,"IN RANGE","ABOVE RANGE"),"BELOW RANGE")</f>
        <v>IN RANGE</v>
      </c>
      <c r="S3930">
        <f>MIN(VLOOKUP($O3930,margin_ranges!$A$5:$D$10,4,FALSE),$P3930*100)</f>
        <v>25.513922950000001</v>
      </c>
      <c r="T3930" s="29">
        <f>(1-$S3930/100)/(1-$F3930)-1</f>
        <v>-6.8523059999999747E-3</v>
      </c>
      <c r="U3930" s="19" t="str">
        <f>IF(ABS(IFERROR(T3930,0))&gt;0.05,INDEX(margin_ranges!$C$13:$C$16,MATCH($F3930*100,margin_ranges!$B$13:$B$16,1)),"")</f>
        <v/>
      </c>
      <c r="V3930" t="e">
        <f>MIN(VLOOKUP($U3930,margin_ranges!$A$5:$D$10,4,FALSE),$P3930*100)</f>
        <v>#N/A</v>
      </c>
      <c r="Y3930" s="29" t="e">
        <f t="shared" si="61"/>
        <v>#N/A</v>
      </c>
    </row>
    <row r="3931" spans="1:25" x14ac:dyDescent="0.3">
      <c r="A3931" s="8" t="s">
        <v>17</v>
      </c>
      <c r="B3931" s="8" t="s">
        <v>6892</v>
      </c>
      <c r="C3931" s="8" t="s">
        <v>6893</v>
      </c>
      <c r="D3931" s="8" t="s">
        <v>6946</v>
      </c>
      <c r="E3931" s="8" t="s">
        <v>6947</v>
      </c>
      <c r="F3931" s="24">
        <v>0.25</v>
      </c>
      <c r="G3931" s="24">
        <v>1</v>
      </c>
      <c r="H3931" s="25">
        <v>104.4868</v>
      </c>
      <c r="I3931" s="25">
        <v>9.3354999999999997</v>
      </c>
      <c r="J3931" s="15">
        <v>434</v>
      </c>
      <c r="K3931" s="15">
        <v>43</v>
      </c>
      <c r="L3931" s="13">
        <v>8.9300000000000004E-2</v>
      </c>
      <c r="M3931" s="7">
        <v>1.54805696</v>
      </c>
      <c r="N3931" s="26">
        <v>1.1499999999999999</v>
      </c>
      <c r="O3931" s="27" t="s">
        <v>92</v>
      </c>
      <c r="P3931" s="8">
        <v>0.2571332757</v>
      </c>
      <c r="Q3931" s="24">
        <v>0.25</v>
      </c>
      <c r="R3931" t="str">
        <f>IF($Q3931*100&gt;=VLOOKUP($O3931,margin_ranges!$A$5:$C$10,2,FALSE),IF($Q3931*100&lt;=VLOOKUP($O3931,margin_ranges!$A$5:$C$10,3,FALSE)+10,"IN RANGE","ABOVE RANGE"),"BELOW RANGE")</f>
        <v>IN RANGE</v>
      </c>
      <c r="S3931">
        <f>MIN(VLOOKUP($O3931,margin_ranges!$A$5:$D$10,4,FALSE),$P3931*100)</f>
        <v>25.713327570000001</v>
      </c>
      <c r="T3931" s="29">
        <f>(1-$S3931/100)/(1-$F3931)-1</f>
        <v>-9.5110342666666625E-3</v>
      </c>
      <c r="U3931" s="19" t="str">
        <f>IF(ABS(IFERROR(T3931,0))&gt;0.05,INDEX(margin_ranges!$C$13:$C$16,MATCH($F3931*100,margin_ranges!$B$13:$B$16,1)),"")</f>
        <v/>
      </c>
      <c r="V3931" t="e">
        <f>MIN(VLOOKUP($U3931,margin_ranges!$A$5:$D$10,4,FALSE),$P3931*100)</f>
        <v>#N/A</v>
      </c>
      <c r="Y3931" s="29" t="e">
        <f t="shared" si="61"/>
        <v>#N/A</v>
      </c>
    </row>
    <row r="3932" spans="1:25" x14ac:dyDescent="0.3">
      <c r="A3932" s="8" t="s">
        <v>17</v>
      </c>
      <c r="B3932" s="8" t="s">
        <v>6892</v>
      </c>
      <c r="C3932" s="8" t="s">
        <v>6893</v>
      </c>
      <c r="D3932" s="8" t="s">
        <v>6908</v>
      </c>
      <c r="E3932" s="8" t="s">
        <v>6909</v>
      </c>
      <c r="F3932" s="24">
        <v>0.2</v>
      </c>
      <c r="G3932" s="24">
        <v>1</v>
      </c>
      <c r="H3932" s="25">
        <v>265.63319999999999</v>
      </c>
      <c r="I3932" s="25">
        <v>29.660299999999999</v>
      </c>
      <c r="J3932" s="15">
        <v>1312</v>
      </c>
      <c r="K3932" s="15">
        <v>262</v>
      </c>
      <c r="L3932" s="13">
        <v>0.11169999999999999</v>
      </c>
      <c r="M3932" s="7">
        <v>1.474062</v>
      </c>
      <c r="N3932" s="26">
        <v>1.1499999999999999</v>
      </c>
      <c r="O3932" s="27" t="s">
        <v>92</v>
      </c>
      <c r="P3932" s="8">
        <v>0.2198428546</v>
      </c>
      <c r="Q3932" s="24">
        <v>0.2</v>
      </c>
      <c r="R3932" t="str">
        <f>IF($Q3932*100&gt;=VLOOKUP($O3932,margin_ranges!$A$5:$C$10,2,FALSE),IF($Q3932*100&lt;=VLOOKUP($O3932,margin_ranges!$A$5:$C$10,3,FALSE)+10,"IN RANGE","ABOVE RANGE"),"BELOW RANGE")</f>
        <v>IN RANGE</v>
      </c>
      <c r="S3932">
        <f>MIN(VLOOKUP($O3932,margin_ranges!$A$5:$D$10,4,FALSE),$P3932*100)</f>
        <v>21.984285459999999</v>
      </c>
      <c r="T3932" s="29">
        <f>(1-$S3932/100)/(1-$F3932)-1</f>
        <v>-2.4803568249999963E-2</v>
      </c>
      <c r="U3932" s="19" t="str">
        <f>IF(ABS(IFERROR(T3932,0))&gt;0.05,INDEX(margin_ranges!$C$13:$C$16,MATCH($F3932*100,margin_ranges!$B$13:$B$16,1)),"")</f>
        <v/>
      </c>
      <c r="V3932" t="e">
        <f>MIN(VLOOKUP($U3932,margin_ranges!$A$5:$D$10,4,FALSE),$P3932*100)</f>
        <v>#N/A</v>
      </c>
      <c r="Y3932" s="29" t="e">
        <f t="shared" si="61"/>
        <v>#N/A</v>
      </c>
    </row>
    <row r="3933" spans="1:25" x14ac:dyDescent="0.3">
      <c r="A3933" s="8" t="s">
        <v>17</v>
      </c>
      <c r="B3933" s="8" t="s">
        <v>6892</v>
      </c>
      <c r="C3933" s="8" t="s">
        <v>6893</v>
      </c>
      <c r="D3933" s="8" t="s">
        <v>6938</v>
      </c>
      <c r="E3933" s="8" t="s">
        <v>6939</v>
      </c>
      <c r="F3933" s="24">
        <v>0.2</v>
      </c>
      <c r="G3933" s="24">
        <v>0</v>
      </c>
      <c r="H3933" s="25">
        <v>3.1873</v>
      </c>
      <c r="I3933" s="25">
        <v>0.99550000000000005</v>
      </c>
      <c r="J3933" s="15">
        <v>43</v>
      </c>
      <c r="K3933" s="15">
        <v>9</v>
      </c>
      <c r="L3933" s="13">
        <v>0.31230000000000002</v>
      </c>
      <c r="M3933" s="7">
        <v>1.44825285</v>
      </c>
      <c r="N3933" s="26">
        <v>1.1000000000000001</v>
      </c>
      <c r="O3933" s="27" t="s">
        <v>92</v>
      </c>
      <c r="P3933" s="8">
        <v>0.24046412310000001</v>
      </c>
      <c r="Q3933" s="24">
        <v>0.2</v>
      </c>
      <c r="R3933" t="str">
        <f>IF($Q3933*100&gt;=VLOOKUP($O3933,margin_ranges!$A$5:$C$10,2,FALSE),IF($Q3933*100&lt;=VLOOKUP($O3933,margin_ranges!$A$5:$C$10,3,FALSE)+10,"IN RANGE","ABOVE RANGE"),"BELOW RANGE")</f>
        <v>IN RANGE</v>
      </c>
      <c r="S3933">
        <f>MIN(VLOOKUP($O3933,margin_ranges!$A$5:$D$10,4,FALSE),$P3933*100)</f>
        <v>24.046412310000001</v>
      </c>
      <c r="T3933" s="29">
        <f>(1-$S3933/100)/(1-$F3933)-1</f>
        <v>-5.0580153875000033E-2</v>
      </c>
      <c r="U3933" s="19" t="str">
        <f>IF(ABS(IFERROR(T3933,0))&gt;0.05,INDEX(margin_ranges!$C$13:$C$16,MATCH($F3933*100,margin_ranges!$B$13:$B$16,1)),"")</f>
        <v>Maximize Fill (Type A+)</v>
      </c>
      <c r="V3933">
        <f>MIN(VLOOKUP($U3933,margin_ranges!$A$5:$D$10,4,FALSE),$P3933*100)</f>
        <v>19.75</v>
      </c>
      <c r="Y3933" s="29">
        <f t="shared" si="61"/>
        <v>3.1249999999998224E-3</v>
      </c>
    </row>
    <row r="3934" spans="1:25" x14ac:dyDescent="0.3">
      <c r="A3934" s="8" t="s">
        <v>17</v>
      </c>
      <c r="B3934" s="8" t="s">
        <v>6892</v>
      </c>
      <c r="C3934" s="8" t="s">
        <v>6893</v>
      </c>
      <c r="D3934" s="8" t="s">
        <v>6944</v>
      </c>
      <c r="E3934" s="8" t="s">
        <v>6945</v>
      </c>
      <c r="F3934" s="24">
        <v>0.24</v>
      </c>
      <c r="G3934" s="24">
        <v>1</v>
      </c>
      <c r="H3934" s="25">
        <v>114.7906</v>
      </c>
      <c r="I3934" s="25">
        <v>9.3696000000000002</v>
      </c>
      <c r="J3934" s="15">
        <v>454</v>
      </c>
      <c r="K3934" s="15">
        <v>91</v>
      </c>
      <c r="L3934" s="13">
        <v>8.1600000000000006E-2</v>
      </c>
      <c r="M3934" s="7">
        <v>1.61516295</v>
      </c>
      <c r="N3934" s="26">
        <v>1.1499999999999999</v>
      </c>
      <c r="O3934" s="27" t="s">
        <v>22</v>
      </c>
      <c r="P3934" s="8">
        <v>0.28799753620000001</v>
      </c>
      <c r="Q3934" s="24">
        <v>0.24</v>
      </c>
      <c r="R3934" t="str">
        <f>IF($Q3934*100&gt;=VLOOKUP($O3934,margin_ranges!$A$5:$C$10,2,FALSE),IF($Q3934*100&lt;=VLOOKUP($O3934,margin_ranges!$A$5:$C$10,3,FALSE)+10,"IN RANGE","ABOVE RANGE"),"BELOW RANGE")</f>
        <v>IN RANGE</v>
      </c>
      <c r="S3934">
        <f>MIN(VLOOKUP($O3934,margin_ranges!$A$5:$D$10,4,FALSE),$P3934*100)</f>
        <v>28.799753620000001</v>
      </c>
      <c r="T3934" s="29">
        <f>(1-$S3934/100)/(1-$F3934)-1</f>
        <v>-6.3154652894736873E-2</v>
      </c>
      <c r="U3934" s="19" t="str">
        <f>IF(ABS(IFERROR(T3934,0))&gt;0.05,INDEX(margin_ranges!$C$13:$C$16,MATCH($F3934*100,margin_ranges!$B$13:$B$16,1)),"")</f>
        <v>Maximize Fill (Type A+)</v>
      </c>
      <c r="V3934">
        <f>MIN(VLOOKUP($U3934,margin_ranges!$A$5:$D$10,4,FALSE),$P3934*100)</f>
        <v>19.75</v>
      </c>
      <c r="Y3934" s="29">
        <f t="shared" si="61"/>
        <v>5.5921052631578982E-2</v>
      </c>
    </row>
    <row r="3935" spans="1:25" x14ac:dyDescent="0.3">
      <c r="A3935" s="8" t="s">
        <v>17</v>
      </c>
      <c r="B3935" s="8" t="s">
        <v>6892</v>
      </c>
      <c r="C3935" s="8" t="s">
        <v>6893</v>
      </c>
      <c r="D3935" s="8" t="s">
        <v>6922</v>
      </c>
      <c r="E3935" s="8" t="s">
        <v>6923</v>
      </c>
      <c r="F3935" s="24">
        <v>0.25</v>
      </c>
      <c r="G3935" s="24">
        <v>0</v>
      </c>
      <c r="H3935" s="25">
        <v>9.4471000000000007</v>
      </c>
      <c r="I3935" s="25">
        <v>1.2899</v>
      </c>
      <c r="J3935" s="15">
        <v>42</v>
      </c>
      <c r="K3935" s="15">
        <v>11</v>
      </c>
      <c r="L3935" s="13">
        <v>0.13650000000000001</v>
      </c>
      <c r="M3935" s="7">
        <v>1.0915499200000001</v>
      </c>
      <c r="N3935" s="26">
        <v>0.75</v>
      </c>
      <c r="O3935" s="27" t="s">
        <v>92</v>
      </c>
      <c r="P3935" s="8">
        <v>0.31290361859999999</v>
      </c>
      <c r="Q3935" s="24">
        <v>0.25</v>
      </c>
      <c r="R3935" t="str">
        <f>IF($Q3935*100&gt;=VLOOKUP($O3935,margin_ranges!$A$5:$C$10,2,FALSE),IF($Q3935*100&lt;=VLOOKUP($O3935,margin_ranges!$A$5:$C$10,3,FALSE)+10,"IN RANGE","ABOVE RANGE"),"BELOW RANGE")</f>
        <v>IN RANGE</v>
      </c>
      <c r="S3935">
        <f>MIN(VLOOKUP($O3935,margin_ranges!$A$5:$D$10,4,FALSE),$P3935*100)</f>
        <v>29.75</v>
      </c>
      <c r="T3935" s="29">
        <f>(1-$S3935/100)/(1-$F3935)-1</f>
        <v>-6.3333333333333353E-2</v>
      </c>
      <c r="U3935" s="19" t="str">
        <f>IF(ABS(IFERROR(T3935,0))&gt;0.05,INDEX(margin_ranges!$C$13:$C$16,MATCH($F3935*100,margin_ranges!$B$13:$B$16,1)),"")</f>
        <v>Balanced (Type B)</v>
      </c>
      <c r="V3935">
        <f>MIN(VLOOKUP($U3935,margin_ranges!$A$5:$D$10,4,FALSE),$P3935*100)</f>
        <v>29.75</v>
      </c>
      <c r="Y3935" s="29">
        <f t="shared" si="61"/>
        <v>-6.3333333333333353E-2</v>
      </c>
    </row>
    <row r="3936" spans="1:25" x14ac:dyDescent="0.3">
      <c r="A3936" s="8" t="s">
        <v>17</v>
      </c>
      <c r="B3936" s="8" t="s">
        <v>6892</v>
      </c>
      <c r="C3936" s="8" t="s">
        <v>6893</v>
      </c>
      <c r="D3936" s="8" t="s">
        <v>6902</v>
      </c>
      <c r="E3936" s="8" t="s">
        <v>6903</v>
      </c>
      <c r="F3936" s="24">
        <v>0.249999999999999</v>
      </c>
      <c r="G3936" s="24">
        <v>0</v>
      </c>
      <c r="H3936" s="25">
        <v>3.7252000000000001</v>
      </c>
      <c r="I3936" s="25">
        <v>0.83589999999999998</v>
      </c>
      <c r="J3936" s="15">
        <v>22</v>
      </c>
      <c r="K3936" s="15">
        <v>6</v>
      </c>
      <c r="L3936" s="13">
        <v>0.22439999999999999</v>
      </c>
      <c r="M3936" s="7">
        <v>0.89277046999999998</v>
      </c>
      <c r="N3936" s="26">
        <v>0.6</v>
      </c>
      <c r="O3936" s="27" t="s">
        <v>92</v>
      </c>
      <c r="P3936" s="8">
        <v>0.32793475760000002</v>
      </c>
      <c r="Q3936" s="24">
        <v>0.25</v>
      </c>
      <c r="R3936" t="str">
        <f>IF($Q3936*100&gt;=VLOOKUP($O3936,margin_ranges!$A$5:$C$10,2,FALSE),IF($Q3936*100&lt;=VLOOKUP($O3936,margin_ranges!$A$5:$C$10,3,FALSE)+10,"IN RANGE","ABOVE RANGE"),"BELOW RANGE")</f>
        <v>IN RANGE</v>
      </c>
      <c r="S3936">
        <f>MIN(VLOOKUP($O3936,margin_ranges!$A$5:$D$10,4,FALSE),$P3936*100)</f>
        <v>29.75</v>
      </c>
      <c r="T3936" s="29">
        <f>(1-$S3936/100)/(1-$F3936)-1</f>
        <v>-6.3333333333334574E-2</v>
      </c>
      <c r="U3936" s="19" t="str">
        <f>IF(ABS(IFERROR(T3936,0))&gt;0.05,INDEX(margin_ranges!$C$13:$C$16,MATCH($F3936*100,margin_ranges!$B$13:$B$16,1)),"")</f>
        <v>Maximize Fill (Type A+)</v>
      </c>
      <c r="V3936">
        <f>MIN(VLOOKUP($U3936,margin_ranges!$A$5:$D$10,4,FALSE),$P3936*100)</f>
        <v>19.75</v>
      </c>
      <c r="Y3936" s="29">
        <f t="shared" si="61"/>
        <v>6.9999999999998508E-2</v>
      </c>
    </row>
    <row r="3937" spans="1:25" x14ac:dyDescent="0.3">
      <c r="A3937" s="8" t="s">
        <v>17</v>
      </c>
      <c r="B3937" s="8" t="s">
        <v>6892</v>
      </c>
      <c r="C3937" s="8" t="s">
        <v>6893</v>
      </c>
      <c r="D3937" s="8" t="s">
        <v>12107</v>
      </c>
      <c r="E3937" s="8" t="s">
        <v>489</v>
      </c>
      <c r="F3937" s="24">
        <v>0.249999999999999</v>
      </c>
      <c r="G3937" s="24">
        <v>0</v>
      </c>
      <c r="H3937" s="25">
        <v>1.3076000000000001</v>
      </c>
      <c r="I3937" s="25">
        <v>0.37380000000000002</v>
      </c>
      <c r="J3937" s="15">
        <v>11</v>
      </c>
      <c r="K3937" s="15">
        <v>3</v>
      </c>
      <c r="L3937" s="13">
        <v>0.2858</v>
      </c>
      <c r="M3937" s="7">
        <v>1.01941525</v>
      </c>
      <c r="N3937" s="26">
        <v>0.4</v>
      </c>
      <c r="O3937" s="27" t="s">
        <v>92</v>
      </c>
      <c r="P3937" s="8">
        <v>0.6076181907</v>
      </c>
      <c r="Q3937" s="24">
        <v>0.25</v>
      </c>
      <c r="R3937" t="str">
        <f>IF($Q3937*100&gt;=VLOOKUP($O3937,margin_ranges!$A$5:$C$10,2,FALSE),IF($Q3937*100&lt;=VLOOKUP($O3937,margin_ranges!$A$5:$C$10,3,FALSE)+10,"IN RANGE","ABOVE RANGE"),"BELOW RANGE")</f>
        <v>IN RANGE</v>
      </c>
      <c r="S3937">
        <f>MIN(VLOOKUP($O3937,margin_ranges!$A$5:$D$10,4,FALSE),$P3937*100)</f>
        <v>29.75</v>
      </c>
      <c r="T3937" s="29">
        <f>(1-$S3937/100)/(1-$F3937)-1</f>
        <v>-6.3333333333334574E-2</v>
      </c>
      <c r="U3937" s="19" t="str">
        <f>IF(ABS(IFERROR(T3937,0))&gt;0.05,INDEX(margin_ranges!$C$13:$C$16,MATCH($F3937*100,margin_ranges!$B$13:$B$16,1)),"")</f>
        <v>Maximize Fill (Type A+)</v>
      </c>
      <c r="V3937">
        <f>MIN(VLOOKUP($U3937,margin_ranges!$A$5:$D$10,4,FALSE),$P3937*100)</f>
        <v>19.75</v>
      </c>
      <c r="Y3937" s="29">
        <f t="shared" si="61"/>
        <v>6.9999999999998508E-2</v>
      </c>
    </row>
    <row r="3938" spans="1:25" x14ac:dyDescent="0.3">
      <c r="A3938" s="8" t="s">
        <v>17</v>
      </c>
      <c r="B3938" s="8" t="s">
        <v>6892</v>
      </c>
      <c r="C3938" s="8" t="s">
        <v>6893</v>
      </c>
      <c r="D3938" s="8" t="s">
        <v>12108</v>
      </c>
      <c r="E3938" s="8" t="s">
        <v>464</v>
      </c>
      <c r="F3938" s="24">
        <v>0.249999999999999</v>
      </c>
      <c r="G3938" s="24">
        <v>0</v>
      </c>
      <c r="H3938" s="25">
        <v>1.2039</v>
      </c>
      <c r="I3938" s="25">
        <v>0.28449999999999998</v>
      </c>
      <c r="J3938" s="15">
        <v>9</v>
      </c>
      <c r="K3938" s="15">
        <v>2</v>
      </c>
      <c r="L3938" s="13">
        <v>0.23630000000000001</v>
      </c>
      <c r="M3938" s="7">
        <v>1.0249058499999999</v>
      </c>
      <c r="N3938" s="26">
        <v>0.4</v>
      </c>
      <c r="O3938" s="27" t="s">
        <v>92</v>
      </c>
      <c r="P3938" s="8">
        <v>0.60972024889999998</v>
      </c>
      <c r="Q3938" s="24">
        <v>0.25</v>
      </c>
      <c r="R3938" t="str">
        <f>IF($Q3938*100&gt;=VLOOKUP($O3938,margin_ranges!$A$5:$C$10,2,FALSE),IF($Q3938*100&lt;=VLOOKUP($O3938,margin_ranges!$A$5:$C$10,3,FALSE)+10,"IN RANGE","ABOVE RANGE"),"BELOW RANGE")</f>
        <v>IN RANGE</v>
      </c>
      <c r="S3938">
        <f>MIN(VLOOKUP($O3938,margin_ranges!$A$5:$D$10,4,FALSE),$P3938*100)</f>
        <v>29.75</v>
      </c>
      <c r="T3938" s="29">
        <f>(1-$S3938/100)/(1-$F3938)-1</f>
        <v>-6.3333333333334574E-2</v>
      </c>
      <c r="U3938" s="19" t="str">
        <f>IF(ABS(IFERROR(T3938,0))&gt;0.05,INDEX(margin_ranges!$C$13:$C$16,MATCH($F3938*100,margin_ranges!$B$13:$B$16,1)),"")</f>
        <v>Maximize Fill (Type A+)</v>
      </c>
      <c r="V3938">
        <f>MIN(VLOOKUP($U3938,margin_ranges!$A$5:$D$10,4,FALSE),$P3938*100)</f>
        <v>19.75</v>
      </c>
      <c r="Y3938" s="29">
        <f t="shared" si="61"/>
        <v>6.9999999999998508E-2</v>
      </c>
    </row>
    <row r="3939" spans="1:25" x14ac:dyDescent="0.3">
      <c r="A3939" s="8" t="s">
        <v>17</v>
      </c>
      <c r="B3939" s="8" t="s">
        <v>6892</v>
      </c>
      <c r="C3939" s="8" t="s">
        <v>6893</v>
      </c>
      <c r="D3939" s="8" t="s">
        <v>6942</v>
      </c>
      <c r="E3939" s="8" t="s">
        <v>6943</v>
      </c>
      <c r="F3939" s="24">
        <v>0.2</v>
      </c>
      <c r="G3939" s="24">
        <v>0</v>
      </c>
      <c r="H3939" s="25">
        <v>1.7523</v>
      </c>
      <c r="I3939" s="25">
        <v>0.45150000000000001</v>
      </c>
      <c r="J3939" s="15">
        <v>20</v>
      </c>
      <c r="K3939" s="15">
        <v>4</v>
      </c>
      <c r="L3939" s="13">
        <v>0.25769999999999998</v>
      </c>
      <c r="M3939" s="7">
        <v>1.4988292999999999</v>
      </c>
      <c r="N3939" s="26">
        <v>1.1000000000000001</v>
      </c>
      <c r="O3939" s="27" t="s">
        <v>92</v>
      </c>
      <c r="P3939" s="8">
        <v>0.26609387699999998</v>
      </c>
      <c r="Q3939" s="24">
        <v>0.2</v>
      </c>
      <c r="R3939" t="str">
        <f>IF($Q3939*100&gt;=VLOOKUP($O3939,margin_ranges!$A$5:$C$10,2,FALSE),IF($Q3939*100&lt;=VLOOKUP($O3939,margin_ranges!$A$5:$C$10,3,FALSE)+10,"IN RANGE","ABOVE RANGE"),"BELOW RANGE")</f>
        <v>IN RANGE</v>
      </c>
      <c r="S3939">
        <f>MIN(VLOOKUP($O3939,margin_ranges!$A$5:$D$10,4,FALSE),$P3939*100)</f>
        <v>26.609387699999999</v>
      </c>
      <c r="T3939" s="29">
        <f>(1-$S3939/100)/(1-$F3939)-1</f>
        <v>-8.2617346250000057E-2</v>
      </c>
      <c r="U3939" s="19" t="str">
        <f>IF(ABS(IFERROR(T3939,0))&gt;0.05,INDEX(margin_ranges!$C$13:$C$16,MATCH($F3939*100,margin_ranges!$B$13:$B$16,1)),"")</f>
        <v>Maximize Fill (Type A+)</v>
      </c>
      <c r="V3939">
        <f>MIN(VLOOKUP($U3939,margin_ranges!$A$5:$D$10,4,FALSE),$P3939*100)</f>
        <v>19.75</v>
      </c>
      <c r="Y3939" s="29">
        <f t="shared" si="61"/>
        <v>3.1249999999998224E-3</v>
      </c>
    </row>
    <row r="3940" spans="1:25" x14ac:dyDescent="0.3">
      <c r="A3940" s="8" t="s">
        <v>17</v>
      </c>
      <c r="B3940" s="8" t="s">
        <v>6892</v>
      </c>
      <c r="C3940" s="8" t="s">
        <v>6893</v>
      </c>
      <c r="D3940" s="8" t="s">
        <v>6940</v>
      </c>
      <c r="E3940" s="8" t="s">
        <v>6941</v>
      </c>
      <c r="F3940" s="24">
        <v>0.15</v>
      </c>
      <c r="G3940" s="24">
        <v>1</v>
      </c>
      <c r="H3940" s="25">
        <v>174.85040000000001</v>
      </c>
      <c r="I3940" s="25">
        <v>13.988899999999999</v>
      </c>
      <c r="J3940" s="15">
        <v>620</v>
      </c>
      <c r="K3940" s="15">
        <v>93</v>
      </c>
      <c r="L3940" s="13">
        <v>0.08</v>
      </c>
      <c r="M3940" s="7">
        <v>1.47700619</v>
      </c>
      <c r="N3940" s="26">
        <v>1.1499999999999999</v>
      </c>
      <c r="O3940" s="27" t="s">
        <v>92</v>
      </c>
      <c r="P3940" s="8">
        <v>0.2213979814</v>
      </c>
      <c r="Q3940" s="24">
        <v>0.15</v>
      </c>
      <c r="R3940" t="str">
        <f>IF($Q3940*100&gt;=VLOOKUP($O3940,margin_ranges!$A$5:$C$10,2,FALSE),IF($Q3940*100&lt;=VLOOKUP($O3940,margin_ranges!$A$5:$C$10,3,FALSE)+10,"IN RANGE","ABOVE RANGE"),"BELOW RANGE")</f>
        <v>BELOW RANGE</v>
      </c>
      <c r="S3940">
        <f>MIN(VLOOKUP($O3940,margin_ranges!$A$5:$D$10,4,FALSE),$P3940*100)</f>
        <v>22.13979814</v>
      </c>
      <c r="T3940" s="29">
        <f>(1-$S3940/100)/(1-$F3940)-1</f>
        <v>-8.3997625176470581E-2</v>
      </c>
      <c r="U3940" s="19" t="str">
        <f>IF(ABS(IFERROR(T3940,0))&gt;0.05,INDEX(margin_ranges!$C$13:$C$16,MATCH($F3940*100,margin_ranges!$B$13:$B$16,1)),"")</f>
        <v>Maximize Fill (Type A+)</v>
      </c>
      <c r="V3940">
        <f>MIN(VLOOKUP($U3940,margin_ranges!$A$5:$D$10,4,FALSE),$P3940*100)</f>
        <v>19.75</v>
      </c>
      <c r="Y3940" s="29">
        <f t="shared" si="61"/>
        <v>-5.5882352941176494E-2</v>
      </c>
    </row>
    <row r="3941" spans="1:25" x14ac:dyDescent="0.3">
      <c r="A3941" s="8" t="s">
        <v>17</v>
      </c>
      <c r="B3941" s="8" t="s">
        <v>6892</v>
      </c>
      <c r="C3941" s="8" t="s">
        <v>6893</v>
      </c>
      <c r="D3941" s="8" t="s">
        <v>6948</v>
      </c>
      <c r="E3941" s="8" t="s">
        <v>6949</v>
      </c>
      <c r="F3941" s="24">
        <v>0.15</v>
      </c>
      <c r="G3941" s="24">
        <v>1</v>
      </c>
      <c r="H3941" s="25">
        <v>89.164400000000001</v>
      </c>
      <c r="I3941" s="25">
        <v>5.4511000000000003</v>
      </c>
      <c r="J3941" s="15">
        <v>261</v>
      </c>
      <c r="K3941" s="15">
        <v>39</v>
      </c>
      <c r="L3941" s="13">
        <v>6.1100000000000002E-2</v>
      </c>
      <c r="M3941" s="7">
        <v>1.5936945600000001</v>
      </c>
      <c r="N3941" s="26">
        <v>1.1499999999999999</v>
      </c>
      <c r="O3941" s="27" t="s">
        <v>92</v>
      </c>
      <c r="P3941" s="8">
        <v>0.2784062692</v>
      </c>
      <c r="Q3941" s="24">
        <v>0.15</v>
      </c>
      <c r="R3941" t="str">
        <f>IF($Q3941*100&gt;=VLOOKUP($O3941,margin_ranges!$A$5:$C$10,2,FALSE),IF($Q3941*100&lt;=VLOOKUP($O3941,margin_ranges!$A$5:$C$10,3,FALSE)+10,"IN RANGE","ABOVE RANGE"),"BELOW RANGE")</f>
        <v>BELOW RANGE</v>
      </c>
      <c r="S3941">
        <f>MIN(VLOOKUP($O3941,margin_ranges!$A$5:$D$10,4,FALSE),$P3941*100)</f>
        <v>27.840626919999998</v>
      </c>
      <c r="T3941" s="29">
        <f>(1-$S3941/100)/(1-$F3941)-1</f>
        <v>-0.15106619905882346</v>
      </c>
      <c r="U3941" s="19" t="str">
        <f>IF(ABS(IFERROR(T3941,0))&gt;0.05,INDEX(margin_ranges!$C$13:$C$16,MATCH($F3941*100,margin_ranges!$B$13:$B$16,1)),"")</f>
        <v>Maximize Fill (Type A+)</v>
      </c>
      <c r="V3941">
        <f>MIN(VLOOKUP($U3941,margin_ranges!$A$5:$D$10,4,FALSE),$P3941*100)</f>
        <v>19.75</v>
      </c>
      <c r="Y3941" s="29">
        <f t="shared" si="61"/>
        <v>-5.5882352941176494E-2</v>
      </c>
    </row>
    <row r="3942" spans="1:25" x14ac:dyDescent="0.3">
      <c r="A3942" s="8" t="s">
        <v>35</v>
      </c>
      <c r="B3942" s="8" t="s">
        <v>6956</v>
      </c>
      <c r="C3942" s="8" t="s">
        <v>34</v>
      </c>
      <c r="D3942" s="8" t="s">
        <v>34</v>
      </c>
      <c r="E3942" s="8"/>
      <c r="F3942" s="24">
        <v>0.30231703411039301</v>
      </c>
      <c r="G3942" s="24">
        <v>0</v>
      </c>
      <c r="H3942" s="25">
        <v>2005.8574000000001</v>
      </c>
      <c r="I3942" s="25">
        <v>179.70349999999999</v>
      </c>
      <c r="J3942" s="15">
        <v>6319</v>
      </c>
      <c r="K3942" s="15">
        <v>1804</v>
      </c>
      <c r="L3942" s="13">
        <v>8.9599999999999999E-2</v>
      </c>
      <c r="M3942" s="7">
        <v>1.1721077499999999</v>
      </c>
      <c r="N3942" s="26">
        <v>0.69911100000000004</v>
      </c>
      <c r="O3942" s="27"/>
      <c r="P3942" s="8">
        <v>0.40354374199999998</v>
      </c>
      <c r="Q3942" s="24">
        <v>0.30230000000000001</v>
      </c>
      <c r="R3942" t="e">
        <f>IF($Q3942*100&gt;=VLOOKUP($O3942,margin_ranges!$A$5:$C$10,2,FALSE),IF($Q3942*100&lt;=VLOOKUP($O3942,margin_ranges!$A$5:$C$10,3,FALSE)+10,"IN RANGE","ABOVE RANGE"),"BELOW RANGE")</f>
        <v>#N/A</v>
      </c>
      <c r="S3942" t="e">
        <f>MIN(VLOOKUP($O3942,margin_ranges!$A$5:$D$10,4,FALSE),$P3942*100)</f>
        <v>#N/A</v>
      </c>
      <c r="T3942" s="29" t="e">
        <f>(1-$S3942/100)/(1-$F3942)-1</f>
        <v>#N/A</v>
      </c>
      <c r="U3942" s="19" t="str">
        <f>IF(ABS(IFERROR(T3942,0))&gt;0.05,INDEX(margin_ranges!$C$13:$C$16,MATCH($F3942*100,margin_ranges!$B$13:$B$16,1)),"")</f>
        <v/>
      </c>
      <c r="V3942" t="e">
        <f>MIN(VLOOKUP($U3942,margin_ranges!$A$5:$D$10,4,FALSE),$P3942*100)</f>
        <v>#N/A</v>
      </c>
      <c r="Y3942" s="29" t="e">
        <f t="shared" si="61"/>
        <v>#N/A</v>
      </c>
    </row>
    <row r="3943" spans="1:25" x14ac:dyDescent="0.3">
      <c r="A3943" s="8" t="s">
        <v>33</v>
      </c>
      <c r="B3943" s="8" t="s">
        <v>6956</v>
      </c>
      <c r="C3943" s="8" t="s">
        <v>6957</v>
      </c>
      <c r="D3943" s="8" t="s">
        <v>34</v>
      </c>
      <c r="E3943" s="8"/>
      <c r="F3943" s="24">
        <v>0.30231703411039301</v>
      </c>
      <c r="G3943" s="24">
        <v>0</v>
      </c>
      <c r="H3943" s="25">
        <v>2005.8574000000001</v>
      </c>
      <c r="I3943" s="25">
        <v>179.70349999999999</v>
      </c>
      <c r="J3943" s="15">
        <v>6319</v>
      </c>
      <c r="K3943" s="15">
        <v>1804</v>
      </c>
      <c r="L3943" s="13">
        <v>8.9599999999999999E-2</v>
      </c>
      <c r="M3943" s="7">
        <v>1.1721077499999999</v>
      </c>
      <c r="N3943" s="26">
        <v>0.69911100000000004</v>
      </c>
      <c r="O3943" s="27"/>
      <c r="P3943" s="8">
        <v>0.40354374199999998</v>
      </c>
      <c r="Q3943" s="24">
        <v>0.30230000000000001</v>
      </c>
      <c r="R3943" t="e">
        <f>IF($Q3943*100&gt;=VLOOKUP($O3943,margin_ranges!$A$5:$C$10,2,FALSE),IF($Q3943*100&lt;=VLOOKUP($O3943,margin_ranges!$A$5:$C$10,3,FALSE)+10,"IN RANGE","ABOVE RANGE"),"BELOW RANGE")</f>
        <v>#N/A</v>
      </c>
      <c r="S3943" t="e">
        <f>MIN(VLOOKUP($O3943,margin_ranges!$A$5:$D$10,4,FALSE),$P3943*100)</f>
        <v>#N/A</v>
      </c>
      <c r="T3943" s="29" t="e">
        <f>(1-$S3943/100)/(1-$F3943)-1</f>
        <v>#N/A</v>
      </c>
      <c r="U3943" s="19" t="str">
        <f>IF(ABS(IFERROR(T3943,0))&gt;0.05,INDEX(margin_ranges!$C$13:$C$16,MATCH($F3943*100,margin_ranges!$B$13:$B$16,1)),"")</f>
        <v/>
      </c>
      <c r="V3943" t="e">
        <f>MIN(VLOOKUP($U3943,margin_ranges!$A$5:$D$10,4,FALSE),$P3943*100)</f>
        <v>#N/A</v>
      </c>
      <c r="Y3943" s="29" t="e">
        <f t="shared" si="61"/>
        <v>#N/A</v>
      </c>
    </row>
    <row r="3944" spans="1:25" x14ac:dyDescent="0.3">
      <c r="A3944" s="8" t="s">
        <v>17</v>
      </c>
      <c r="B3944" s="8" t="s">
        <v>6956</v>
      </c>
      <c r="C3944" s="8" t="s">
        <v>6957</v>
      </c>
      <c r="D3944" s="8" t="s">
        <v>6958</v>
      </c>
      <c r="E3944" s="8" t="s">
        <v>6959</v>
      </c>
      <c r="F3944" s="24">
        <v>0.39</v>
      </c>
      <c r="G3944" s="24">
        <v>0</v>
      </c>
      <c r="H3944" s="25">
        <v>76.025099999999995</v>
      </c>
      <c r="I3944" s="25">
        <v>17.645399999999999</v>
      </c>
      <c r="J3944" s="15">
        <v>275</v>
      </c>
      <c r="K3944" s="15">
        <v>96</v>
      </c>
      <c r="L3944" s="13">
        <v>0.2321</v>
      </c>
      <c r="M3944" s="7">
        <v>0.52022701000000005</v>
      </c>
      <c r="N3944" s="26">
        <v>0.3</v>
      </c>
      <c r="O3944" s="27" t="s">
        <v>22</v>
      </c>
      <c r="P3944" s="8">
        <v>0.42332867499999999</v>
      </c>
      <c r="Q3944" s="24">
        <v>0.39</v>
      </c>
      <c r="R3944" t="str">
        <f>IF($Q3944*100&gt;=VLOOKUP($O3944,margin_ranges!$A$5:$C$10,2,FALSE),IF($Q3944*100&lt;=VLOOKUP($O3944,margin_ranges!$A$5:$C$10,3,FALSE)+10,"IN RANGE","ABOVE RANGE"),"BELOW RANGE")</f>
        <v>IN RANGE</v>
      </c>
      <c r="S3944">
        <f>MIN(VLOOKUP($O3944,margin_ranges!$A$5:$D$10,4,FALSE),$P3944*100)</f>
        <v>29.75</v>
      </c>
      <c r="T3944" s="29">
        <f>(1-$S3944/100)/(1-$F3944)-1</f>
        <v>0.15163934426229519</v>
      </c>
      <c r="U3944" s="19" t="str">
        <f>IF(ABS(IFERROR(T3944,0))&gt;0.05,INDEX(margin_ranges!$C$13:$C$16,MATCH($F3944*100,margin_ranges!$B$13:$B$16,1)),"")</f>
        <v>Margin Over Fill (Type C)</v>
      </c>
      <c r="V3944">
        <f>MIN(VLOOKUP($U3944,margin_ranges!$A$5:$D$10,4,FALSE),$P3944*100)</f>
        <v>42.332867499999999</v>
      </c>
      <c r="Y3944" s="29">
        <f t="shared" si="61"/>
        <v>-5.4637172131147604E-2</v>
      </c>
    </row>
    <row r="3945" spans="1:25" x14ac:dyDescent="0.3">
      <c r="A3945" s="8" t="s">
        <v>17</v>
      </c>
      <c r="B3945" s="8" t="s">
        <v>6956</v>
      </c>
      <c r="C3945" s="8" t="s">
        <v>6957</v>
      </c>
      <c r="D3945" s="8" t="s">
        <v>6972</v>
      </c>
      <c r="E3945" s="8" t="s">
        <v>6973</v>
      </c>
      <c r="F3945" s="24">
        <v>0.39</v>
      </c>
      <c r="G3945" s="24">
        <v>0</v>
      </c>
      <c r="H3945" s="25">
        <v>464.72500000000002</v>
      </c>
      <c r="I3945" s="25">
        <v>40.675199999999997</v>
      </c>
      <c r="J3945" s="15">
        <v>1516</v>
      </c>
      <c r="K3945" s="15">
        <v>530</v>
      </c>
      <c r="L3945" s="13">
        <v>8.7499999999999994E-2</v>
      </c>
      <c r="M3945" s="7">
        <v>1.2426741100000001</v>
      </c>
      <c r="N3945" s="26">
        <v>0.75</v>
      </c>
      <c r="O3945" s="27" t="s">
        <v>22</v>
      </c>
      <c r="P3945" s="8">
        <v>0.39646284259999998</v>
      </c>
      <c r="Q3945" s="24">
        <v>0.39</v>
      </c>
      <c r="R3945" t="str">
        <f>IF($Q3945*100&gt;=VLOOKUP($O3945,margin_ranges!$A$5:$C$10,2,FALSE),IF($Q3945*100&lt;=VLOOKUP($O3945,margin_ranges!$A$5:$C$10,3,FALSE)+10,"IN RANGE","ABOVE RANGE"),"BELOW RANGE")</f>
        <v>IN RANGE</v>
      </c>
      <c r="S3945">
        <f>MIN(VLOOKUP($O3945,margin_ranges!$A$5:$D$10,4,FALSE),$P3945*100)</f>
        <v>29.75</v>
      </c>
      <c r="T3945" s="29">
        <f>(1-$S3945/100)/(1-$F3945)-1</f>
        <v>0.15163934426229519</v>
      </c>
      <c r="U3945" s="19" t="str">
        <f>IF(ABS(IFERROR(T3945,0))&gt;0.05,INDEX(margin_ranges!$C$13:$C$16,MATCH($F3945*100,margin_ranges!$B$13:$B$16,1)),"")</f>
        <v>Margin Over Fill (Type C)</v>
      </c>
      <c r="V3945">
        <f>MIN(VLOOKUP($U3945,margin_ranges!$A$5:$D$10,4,FALSE),$P3945*100)</f>
        <v>39.646284259999995</v>
      </c>
      <c r="Y3945" s="29">
        <f t="shared" si="61"/>
        <v>-1.0594823934426012E-2</v>
      </c>
    </row>
    <row r="3946" spans="1:25" x14ac:dyDescent="0.3">
      <c r="A3946" s="8" t="s">
        <v>17</v>
      </c>
      <c r="B3946" s="8" t="s">
        <v>6956</v>
      </c>
      <c r="C3946" s="8" t="s">
        <v>6957</v>
      </c>
      <c r="D3946" s="8" t="s">
        <v>6980</v>
      </c>
      <c r="E3946" s="8" t="s">
        <v>6981</v>
      </c>
      <c r="F3946" s="24">
        <v>0.38999999999999901</v>
      </c>
      <c r="G3946" s="24">
        <v>0</v>
      </c>
      <c r="H3946" s="25">
        <v>27.8614</v>
      </c>
      <c r="I3946" s="25">
        <v>3.7721</v>
      </c>
      <c r="J3946" s="15">
        <v>67</v>
      </c>
      <c r="K3946" s="15">
        <v>24</v>
      </c>
      <c r="L3946" s="13">
        <v>0.13539999999999999</v>
      </c>
      <c r="M3946" s="7">
        <v>0.59598174999999998</v>
      </c>
      <c r="N3946" s="26">
        <v>0.3</v>
      </c>
      <c r="O3946" s="27" t="s">
        <v>22</v>
      </c>
      <c r="P3946" s="8">
        <v>0.49662887789999999</v>
      </c>
      <c r="Q3946" s="24">
        <v>0.39</v>
      </c>
      <c r="R3946" t="str">
        <f>IF($Q3946*100&gt;=VLOOKUP($O3946,margin_ranges!$A$5:$C$10,2,FALSE),IF($Q3946*100&lt;=VLOOKUP($O3946,margin_ranges!$A$5:$C$10,3,FALSE)+10,"IN RANGE","ABOVE RANGE"),"BELOW RANGE")</f>
        <v>IN RANGE</v>
      </c>
      <c r="S3946">
        <f>MIN(VLOOKUP($O3946,margin_ranges!$A$5:$D$10,4,FALSE),$P3946*100)</f>
        <v>29.75</v>
      </c>
      <c r="T3946" s="29">
        <f>(1-$S3946/100)/(1-$F3946)-1</f>
        <v>0.1516393442622932</v>
      </c>
      <c r="U3946" s="19" t="str">
        <f>IF(ABS(IFERROR(T3946,0))&gt;0.05,INDEX(margin_ranges!$C$13:$C$16,MATCH($F3946*100,margin_ranges!$B$13:$B$16,1)),"")</f>
        <v>Margin Over Fill (Type C)</v>
      </c>
      <c r="V3946">
        <f>MIN(VLOOKUP($U3946,margin_ranges!$A$5:$D$10,4,FALSE),$P3946*100)</f>
        <v>43</v>
      </c>
      <c r="Y3946" s="29">
        <f t="shared" si="61"/>
        <v>-6.5573770491804684E-2</v>
      </c>
    </row>
    <row r="3947" spans="1:25" x14ac:dyDescent="0.3">
      <c r="A3947" s="8" t="s">
        <v>17</v>
      </c>
      <c r="B3947" s="8" t="s">
        <v>6956</v>
      </c>
      <c r="C3947" s="8" t="s">
        <v>6957</v>
      </c>
      <c r="D3947" s="8" t="s">
        <v>6978</v>
      </c>
      <c r="E3947" s="8" t="s">
        <v>6979</v>
      </c>
      <c r="F3947" s="24">
        <v>0.35999999999999899</v>
      </c>
      <c r="G3947" s="24">
        <v>0</v>
      </c>
      <c r="H3947" s="25">
        <v>164.62610000000001</v>
      </c>
      <c r="I3947" s="25">
        <v>14.9633</v>
      </c>
      <c r="J3947" s="15">
        <v>532</v>
      </c>
      <c r="K3947" s="15">
        <v>170</v>
      </c>
      <c r="L3947" s="13">
        <v>9.0899999999999995E-2</v>
      </c>
      <c r="M3947" s="7">
        <v>1.18447247</v>
      </c>
      <c r="N3947" s="26">
        <v>0.75</v>
      </c>
      <c r="O3947" s="27" t="s">
        <v>22</v>
      </c>
      <c r="P3947" s="8">
        <v>0.36680672739999998</v>
      </c>
      <c r="Q3947" s="24">
        <v>0.36</v>
      </c>
      <c r="R3947" t="str">
        <f>IF($Q3947*100&gt;=VLOOKUP($O3947,margin_ranges!$A$5:$C$10,2,FALSE),IF($Q3947*100&lt;=VLOOKUP($O3947,margin_ranges!$A$5:$C$10,3,FALSE)+10,"IN RANGE","ABOVE RANGE"),"BELOW RANGE")</f>
        <v>IN RANGE</v>
      </c>
      <c r="S3947">
        <f>MIN(VLOOKUP($O3947,margin_ranges!$A$5:$D$10,4,FALSE),$P3947*100)</f>
        <v>29.75</v>
      </c>
      <c r="T3947" s="29">
        <f>(1-$S3947/100)/(1-$F3947)-1</f>
        <v>9.7656249999998224E-2</v>
      </c>
      <c r="U3947" s="19" t="str">
        <f>IF(ABS(IFERROR(T3947,0))&gt;0.05,INDEX(margin_ranges!$C$13:$C$16,MATCH($F3947*100,margin_ranges!$B$13:$B$16,1)),"")</f>
        <v>Margin Over Fill (Type C)</v>
      </c>
      <c r="V3947">
        <f>MIN(VLOOKUP($U3947,margin_ranges!$A$5:$D$10,4,FALSE),$P3947*100)</f>
        <v>36.680672739999999</v>
      </c>
      <c r="Y3947" s="29">
        <f t="shared" si="61"/>
        <v>-1.0635511562501532E-2</v>
      </c>
    </row>
    <row r="3948" spans="1:25" x14ac:dyDescent="0.3">
      <c r="A3948" s="8" t="s">
        <v>17</v>
      </c>
      <c r="B3948" s="8" t="s">
        <v>6956</v>
      </c>
      <c r="C3948" s="8" t="s">
        <v>6957</v>
      </c>
      <c r="D3948" s="8" t="s">
        <v>6970</v>
      </c>
      <c r="E3948" s="8" t="s">
        <v>6971</v>
      </c>
      <c r="F3948" s="24">
        <v>0.34</v>
      </c>
      <c r="G3948" s="24">
        <v>0</v>
      </c>
      <c r="H3948" s="25">
        <v>28.389800000000001</v>
      </c>
      <c r="I3948" s="25">
        <v>4.1422999999999996</v>
      </c>
      <c r="J3948" s="15">
        <v>73</v>
      </c>
      <c r="K3948" s="15">
        <v>22</v>
      </c>
      <c r="L3948" s="13">
        <v>0.1459</v>
      </c>
      <c r="M3948" s="7">
        <v>0.58808800999999999</v>
      </c>
      <c r="N3948" s="26">
        <v>0.3</v>
      </c>
      <c r="O3948" s="27" t="s">
        <v>22</v>
      </c>
      <c r="P3948" s="8">
        <v>0.48987227449999998</v>
      </c>
      <c r="Q3948" s="24">
        <v>0.34</v>
      </c>
      <c r="R3948" t="str">
        <f>IF($Q3948*100&gt;=VLOOKUP($O3948,margin_ranges!$A$5:$C$10,2,FALSE),IF($Q3948*100&lt;=VLOOKUP($O3948,margin_ranges!$A$5:$C$10,3,FALSE)+10,"IN RANGE","ABOVE RANGE"),"BELOW RANGE")</f>
        <v>IN RANGE</v>
      </c>
      <c r="S3948">
        <f>MIN(VLOOKUP($O3948,margin_ranges!$A$5:$D$10,4,FALSE),$P3948*100)</f>
        <v>29.75</v>
      </c>
      <c r="T3948" s="29">
        <f>(1-$S3948/100)/(1-$F3948)-1</f>
        <v>6.4393939393939448E-2</v>
      </c>
      <c r="U3948" s="19" t="str">
        <f>IF(ABS(IFERROR(T3948,0))&gt;0.05,INDEX(margin_ranges!$C$13:$C$16,MATCH($F3948*100,margin_ranges!$B$13:$B$16,1)),"")</f>
        <v>Balanced (Type B)</v>
      </c>
      <c r="V3948">
        <f>MIN(VLOOKUP($U3948,margin_ranges!$A$5:$D$10,4,FALSE),$P3948*100)</f>
        <v>29.75</v>
      </c>
      <c r="Y3948" s="29">
        <f t="shared" si="61"/>
        <v>6.4393939393939448E-2</v>
      </c>
    </row>
    <row r="3949" spans="1:25" x14ac:dyDescent="0.3">
      <c r="A3949" s="8" t="s">
        <v>17</v>
      </c>
      <c r="B3949" s="8" t="s">
        <v>6956</v>
      </c>
      <c r="C3949" s="8" t="s">
        <v>6957</v>
      </c>
      <c r="D3949" s="8" t="s">
        <v>6960</v>
      </c>
      <c r="E3949" s="8" t="s">
        <v>6961</v>
      </c>
      <c r="F3949" s="24">
        <v>0.31</v>
      </c>
      <c r="G3949" s="24">
        <v>0</v>
      </c>
      <c r="H3949" s="25">
        <v>39.959400000000002</v>
      </c>
      <c r="I3949" s="25">
        <v>2.4714</v>
      </c>
      <c r="J3949" s="15">
        <v>123</v>
      </c>
      <c r="K3949" s="15">
        <v>33</v>
      </c>
      <c r="L3949" s="13">
        <v>6.1800000000000001E-2</v>
      </c>
      <c r="M3949" s="7">
        <v>1.6623815</v>
      </c>
      <c r="N3949" s="26">
        <v>1</v>
      </c>
      <c r="O3949" s="27" t="s">
        <v>22</v>
      </c>
      <c r="P3949" s="8">
        <v>0.39845336450000002</v>
      </c>
      <c r="Q3949" s="24">
        <v>0.31</v>
      </c>
      <c r="R3949" t="str">
        <f>IF($Q3949*100&gt;=VLOOKUP($O3949,margin_ranges!$A$5:$C$10,2,FALSE),IF($Q3949*100&lt;=VLOOKUP($O3949,margin_ranges!$A$5:$C$10,3,FALSE)+10,"IN RANGE","ABOVE RANGE"),"BELOW RANGE")</f>
        <v>IN RANGE</v>
      </c>
      <c r="S3949">
        <f>MIN(VLOOKUP($O3949,margin_ranges!$A$5:$D$10,4,FALSE),$P3949*100)</f>
        <v>29.75</v>
      </c>
      <c r="T3949" s="29">
        <f>(1-$S3949/100)/(1-$F3949)-1</f>
        <v>1.8115942028985588E-2</v>
      </c>
      <c r="U3949" s="19" t="str">
        <f>IF(ABS(IFERROR(T3949,0))&gt;0.05,INDEX(margin_ranges!$C$13:$C$16,MATCH($F3949*100,margin_ranges!$B$13:$B$16,1)),"")</f>
        <v/>
      </c>
      <c r="V3949" t="e">
        <f>MIN(VLOOKUP($U3949,margin_ranges!$A$5:$D$10,4,FALSE),$P3949*100)</f>
        <v>#N/A</v>
      </c>
      <c r="Y3949" s="29" t="e">
        <f t="shared" si="61"/>
        <v>#N/A</v>
      </c>
    </row>
    <row r="3950" spans="1:25" x14ac:dyDescent="0.3">
      <c r="A3950" s="8" t="s">
        <v>17</v>
      </c>
      <c r="B3950" s="8" t="s">
        <v>6956</v>
      </c>
      <c r="C3950" s="8" t="s">
        <v>6957</v>
      </c>
      <c r="D3950" s="8" t="s">
        <v>6962</v>
      </c>
      <c r="E3950" s="8" t="s">
        <v>6963</v>
      </c>
      <c r="F3950" s="24">
        <v>0.3</v>
      </c>
      <c r="G3950" s="24">
        <v>0</v>
      </c>
      <c r="H3950" s="25">
        <v>320.79570000000001</v>
      </c>
      <c r="I3950" s="25">
        <v>40.790599999999998</v>
      </c>
      <c r="J3950" s="15">
        <v>1076</v>
      </c>
      <c r="K3950" s="15">
        <v>323</v>
      </c>
      <c r="L3950" s="13">
        <v>0.12720000000000001</v>
      </c>
      <c r="M3950" s="7">
        <v>0.87908816999999995</v>
      </c>
      <c r="N3950" s="26">
        <v>0.5</v>
      </c>
      <c r="O3950" s="27" t="s">
        <v>92</v>
      </c>
      <c r="P3950" s="8">
        <v>0.43122883550000002</v>
      </c>
      <c r="Q3950" s="24">
        <v>0.3</v>
      </c>
      <c r="R3950" t="str">
        <f>IF($Q3950*100&gt;=VLOOKUP($O3950,margin_ranges!$A$5:$C$10,2,FALSE),IF($Q3950*100&lt;=VLOOKUP($O3950,margin_ranges!$A$5:$C$10,3,FALSE)+10,"IN RANGE","ABOVE RANGE"),"BELOW RANGE")</f>
        <v>IN RANGE</v>
      </c>
      <c r="S3950">
        <f>MIN(VLOOKUP($O3950,margin_ranges!$A$5:$D$10,4,FALSE),$P3950*100)</f>
        <v>29.75</v>
      </c>
      <c r="T3950" s="29">
        <f>(1-$S3950/100)/(1-$F3950)-1</f>
        <v>3.5714285714285587E-3</v>
      </c>
      <c r="U3950" s="19" t="str">
        <f>IF(ABS(IFERROR(T3950,0))&gt;0.05,INDEX(margin_ranges!$C$13:$C$16,MATCH($F3950*100,margin_ranges!$B$13:$B$16,1)),"")</f>
        <v/>
      </c>
      <c r="V3950" t="e">
        <f>MIN(VLOOKUP($U3950,margin_ranges!$A$5:$D$10,4,FALSE),$P3950*100)</f>
        <v>#N/A</v>
      </c>
      <c r="Y3950" s="29" t="e">
        <f t="shared" si="61"/>
        <v>#N/A</v>
      </c>
    </row>
    <row r="3951" spans="1:25" x14ac:dyDescent="0.3">
      <c r="A3951" s="8" t="s">
        <v>17</v>
      </c>
      <c r="B3951" s="8" t="s">
        <v>6956</v>
      </c>
      <c r="C3951" s="8" t="s">
        <v>6957</v>
      </c>
      <c r="D3951" s="8" t="s">
        <v>6968</v>
      </c>
      <c r="E3951" s="8" t="s">
        <v>6969</v>
      </c>
      <c r="F3951" s="24">
        <v>0.28999999999999998</v>
      </c>
      <c r="G3951" s="24">
        <v>0</v>
      </c>
      <c r="H3951" s="25">
        <v>150.09399999999999</v>
      </c>
      <c r="I3951" s="25">
        <v>6.4603000000000002</v>
      </c>
      <c r="J3951" s="15">
        <v>397</v>
      </c>
      <c r="K3951" s="15">
        <v>99</v>
      </c>
      <c r="L3951" s="13">
        <v>4.2999999999999997E-2</v>
      </c>
      <c r="M3951" s="7">
        <v>2.0471849999999998</v>
      </c>
      <c r="N3951" s="26">
        <v>1.25</v>
      </c>
      <c r="O3951" s="27" t="s">
        <v>22</v>
      </c>
      <c r="P3951" s="8">
        <v>0.38940545139999999</v>
      </c>
      <c r="Q3951" s="24">
        <v>0.28999999999999998</v>
      </c>
      <c r="R3951" t="str">
        <f>IF($Q3951*100&gt;=VLOOKUP($O3951,margin_ranges!$A$5:$C$10,2,FALSE),IF($Q3951*100&lt;=VLOOKUP($O3951,margin_ranges!$A$5:$C$10,3,FALSE)+10,"IN RANGE","ABOVE RANGE"),"BELOW RANGE")</f>
        <v>IN RANGE</v>
      </c>
      <c r="S3951">
        <f>MIN(VLOOKUP($O3951,margin_ranges!$A$5:$D$10,4,FALSE),$P3951*100)</f>
        <v>29.75</v>
      </c>
      <c r="T3951" s="29">
        <f>(1-$S3951/100)/(1-$F3951)-1</f>
        <v>-1.0563380281690127E-2</v>
      </c>
      <c r="U3951" s="19" t="str">
        <f>IF(ABS(IFERROR(T3951,0))&gt;0.05,INDEX(margin_ranges!$C$13:$C$16,MATCH($F3951*100,margin_ranges!$B$13:$B$16,1)),"")</f>
        <v/>
      </c>
      <c r="V3951" t="e">
        <f>MIN(VLOOKUP($U3951,margin_ranges!$A$5:$D$10,4,FALSE),$P3951*100)</f>
        <v>#N/A</v>
      </c>
      <c r="Y3951" s="29" t="e">
        <f t="shared" si="61"/>
        <v>#N/A</v>
      </c>
    </row>
    <row r="3952" spans="1:25" x14ac:dyDescent="0.3">
      <c r="A3952" s="8" t="s">
        <v>17</v>
      </c>
      <c r="B3952" s="8" t="s">
        <v>6956</v>
      </c>
      <c r="C3952" s="8" t="s">
        <v>6957</v>
      </c>
      <c r="D3952" s="8" t="s">
        <v>6974</v>
      </c>
      <c r="E3952" s="8" t="s">
        <v>6975</v>
      </c>
      <c r="F3952" s="24">
        <v>0.28999999999999998</v>
      </c>
      <c r="G3952" s="24">
        <v>0</v>
      </c>
      <c r="H3952" s="25">
        <v>80.769300000000001</v>
      </c>
      <c r="I3952" s="25">
        <v>6.5320999999999998</v>
      </c>
      <c r="J3952" s="15">
        <v>224</v>
      </c>
      <c r="K3952" s="15">
        <v>56</v>
      </c>
      <c r="L3952" s="13">
        <v>8.09E-2</v>
      </c>
      <c r="M3952" s="7">
        <v>1.1419654699999999</v>
      </c>
      <c r="N3952" s="26">
        <v>0.75</v>
      </c>
      <c r="O3952" s="27" t="s">
        <v>22</v>
      </c>
      <c r="P3952" s="8">
        <v>0.34323758329999998</v>
      </c>
      <c r="Q3952" s="24">
        <v>0.28999999999999998</v>
      </c>
      <c r="R3952" t="str">
        <f>IF($Q3952*100&gt;=VLOOKUP($O3952,margin_ranges!$A$5:$C$10,2,FALSE),IF($Q3952*100&lt;=VLOOKUP($O3952,margin_ranges!$A$5:$C$10,3,FALSE)+10,"IN RANGE","ABOVE RANGE"),"BELOW RANGE")</f>
        <v>IN RANGE</v>
      </c>
      <c r="S3952">
        <f>MIN(VLOOKUP($O3952,margin_ranges!$A$5:$D$10,4,FALSE),$P3952*100)</f>
        <v>29.75</v>
      </c>
      <c r="T3952" s="29">
        <f>(1-$S3952/100)/(1-$F3952)-1</f>
        <v>-1.0563380281690127E-2</v>
      </c>
      <c r="U3952" s="19" t="str">
        <f>IF(ABS(IFERROR(T3952,0))&gt;0.05,INDEX(margin_ranges!$C$13:$C$16,MATCH($F3952*100,margin_ranges!$B$13:$B$16,1)),"")</f>
        <v/>
      </c>
      <c r="V3952" t="e">
        <f>MIN(VLOOKUP($U3952,margin_ranges!$A$5:$D$10,4,FALSE),$P3952*100)</f>
        <v>#N/A</v>
      </c>
      <c r="Y3952" s="29" t="e">
        <f t="shared" si="61"/>
        <v>#N/A</v>
      </c>
    </row>
    <row r="3953" spans="1:25" x14ac:dyDescent="0.3">
      <c r="A3953" s="8" t="s">
        <v>17</v>
      </c>
      <c r="B3953" s="8" t="s">
        <v>6956</v>
      </c>
      <c r="C3953" s="8" t="s">
        <v>6957</v>
      </c>
      <c r="D3953" s="8" t="s">
        <v>6976</v>
      </c>
      <c r="E3953" s="8" t="s">
        <v>6977</v>
      </c>
      <c r="F3953" s="24">
        <v>0.28999999999999998</v>
      </c>
      <c r="G3953" s="24">
        <v>0</v>
      </c>
      <c r="H3953" s="25">
        <v>38.566699999999997</v>
      </c>
      <c r="I3953" s="25">
        <v>1.7001999999999999</v>
      </c>
      <c r="J3953" s="15">
        <v>89</v>
      </c>
      <c r="K3953" s="15">
        <v>22</v>
      </c>
      <c r="L3953" s="13">
        <v>4.41E-2</v>
      </c>
      <c r="M3953" s="7">
        <v>1.7524177599999999</v>
      </c>
      <c r="N3953" s="26">
        <v>1</v>
      </c>
      <c r="O3953" s="27" t="s">
        <v>22</v>
      </c>
      <c r="P3953" s="8">
        <v>0.42935981280000002</v>
      </c>
      <c r="Q3953" s="24">
        <v>0.28999999999999998</v>
      </c>
      <c r="R3953" t="str">
        <f>IF($Q3953*100&gt;=VLOOKUP($O3953,margin_ranges!$A$5:$C$10,2,FALSE),IF($Q3953*100&lt;=VLOOKUP($O3953,margin_ranges!$A$5:$C$10,3,FALSE)+10,"IN RANGE","ABOVE RANGE"),"BELOW RANGE")</f>
        <v>IN RANGE</v>
      </c>
      <c r="S3953">
        <f>MIN(VLOOKUP($O3953,margin_ranges!$A$5:$D$10,4,FALSE),$P3953*100)</f>
        <v>29.75</v>
      </c>
      <c r="T3953" s="29">
        <f>(1-$S3953/100)/(1-$F3953)-1</f>
        <v>-1.0563380281690127E-2</v>
      </c>
      <c r="U3953" s="19" t="str">
        <f>IF(ABS(IFERROR(T3953,0))&gt;0.05,INDEX(margin_ranges!$C$13:$C$16,MATCH($F3953*100,margin_ranges!$B$13:$B$16,1)),"")</f>
        <v/>
      </c>
      <c r="V3953" t="e">
        <f>MIN(VLOOKUP($U3953,margin_ranges!$A$5:$D$10,4,FALSE),$P3953*100)</f>
        <v>#N/A</v>
      </c>
      <c r="Y3953" s="29" t="e">
        <f t="shared" si="61"/>
        <v>#N/A</v>
      </c>
    </row>
    <row r="3954" spans="1:25" x14ac:dyDescent="0.3">
      <c r="A3954" s="8" t="s">
        <v>17</v>
      </c>
      <c r="B3954" s="8" t="s">
        <v>6956</v>
      </c>
      <c r="C3954" s="8" t="s">
        <v>6957</v>
      </c>
      <c r="D3954" s="8" t="s">
        <v>6982</v>
      </c>
      <c r="E3954" s="8" t="s">
        <v>6983</v>
      </c>
      <c r="F3954" s="24">
        <v>0.28999999999999998</v>
      </c>
      <c r="G3954" s="24">
        <v>0</v>
      </c>
      <c r="H3954" s="25">
        <v>109.4049</v>
      </c>
      <c r="I3954" s="25">
        <v>7.8421000000000003</v>
      </c>
      <c r="J3954" s="15">
        <v>401</v>
      </c>
      <c r="K3954" s="15">
        <v>100</v>
      </c>
      <c r="L3954" s="13">
        <v>7.17E-2</v>
      </c>
      <c r="M3954" s="7">
        <v>1.7046689100000001</v>
      </c>
      <c r="N3954" s="26">
        <v>1</v>
      </c>
      <c r="O3954" s="27" t="s">
        <v>22</v>
      </c>
      <c r="P3954" s="8">
        <v>0.413375822</v>
      </c>
      <c r="Q3954" s="24">
        <v>0.28999999999999998</v>
      </c>
      <c r="R3954" t="str">
        <f>IF($Q3954*100&gt;=VLOOKUP($O3954,margin_ranges!$A$5:$C$10,2,FALSE),IF($Q3954*100&lt;=VLOOKUP($O3954,margin_ranges!$A$5:$C$10,3,FALSE)+10,"IN RANGE","ABOVE RANGE"),"BELOW RANGE")</f>
        <v>IN RANGE</v>
      </c>
      <c r="S3954">
        <f>MIN(VLOOKUP($O3954,margin_ranges!$A$5:$D$10,4,FALSE),$P3954*100)</f>
        <v>29.75</v>
      </c>
      <c r="T3954" s="29">
        <f>(1-$S3954/100)/(1-$F3954)-1</f>
        <v>-1.0563380281690127E-2</v>
      </c>
      <c r="U3954" s="19" t="str">
        <f>IF(ABS(IFERROR(T3954,0))&gt;0.05,INDEX(margin_ranges!$C$13:$C$16,MATCH($F3954*100,margin_ranges!$B$13:$B$16,1)),"")</f>
        <v/>
      </c>
      <c r="V3954" t="e">
        <f>MIN(VLOOKUP($U3954,margin_ranges!$A$5:$D$10,4,FALSE),$P3954*100)</f>
        <v>#N/A</v>
      </c>
      <c r="Y3954" s="29" t="e">
        <f t="shared" si="61"/>
        <v>#N/A</v>
      </c>
    </row>
    <row r="3955" spans="1:25" x14ac:dyDescent="0.3">
      <c r="A3955" s="8" t="s">
        <v>17</v>
      </c>
      <c r="B3955" s="8" t="s">
        <v>6956</v>
      </c>
      <c r="C3955" s="8" t="s">
        <v>6957</v>
      </c>
      <c r="D3955" s="8" t="s">
        <v>6966</v>
      </c>
      <c r="E3955" s="8" t="s">
        <v>6967</v>
      </c>
      <c r="F3955" s="24">
        <v>0.18</v>
      </c>
      <c r="G3955" s="24">
        <v>0</v>
      </c>
      <c r="H3955" s="25">
        <v>383.39</v>
      </c>
      <c r="I3955" s="25">
        <v>19.3309</v>
      </c>
      <c r="J3955" s="15">
        <v>1157</v>
      </c>
      <c r="K3955" s="15">
        <v>231</v>
      </c>
      <c r="L3955" s="13">
        <v>5.04E-2</v>
      </c>
      <c r="M3955" s="7">
        <v>1.9950442100000001</v>
      </c>
      <c r="N3955" s="26">
        <v>1.25</v>
      </c>
      <c r="O3955" s="27" t="s">
        <v>95</v>
      </c>
      <c r="P3955" s="8">
        <v>0.37344746899999998</v>
      </c>
      <c r="Q3955" s="24">
        <v>0.18</v>
      </c>
      <c r="R3955" t="str">
        <f>IF($Q3955*100&gt;=VLOOKUP($O3955,margin_ranges!$A$5:$C$10,2,FALSE),IF($Q3955*100&lt;=VLOOKUP($O3955,margin_ranges!$A$5:$C$10,3,FALSE)+10,"IN RANGE","ABOVE RANGE"),"BELOW RANGE")</f>
        <v>IN RANGE</v>
      </c>
      <c r="S3955">
        <f>MIN(VLOOKUP($O3955,margin_ranges!$A$5:$D$10,4,FALSE),$P3955*100)</f>
        <v>19.75</v>
      </c>
      <c r="T3955" s="29">
        <f>(1-$S3955/100)/(1-$F3955)-1</f>
        <v>-2.1341463414634276E-2</v>
      </c>
      <c r="U3955" s="19" t="str">
        <f>IF(ABS(IFERROR(T3955,0))&gt;0.05,INDEX(margin_ranges!$C$13:$C$16,MATCH($F3955*100,margin_ranges!$B$13:$B$16,1)),"")</f>
        <v/>
      </c>
      <c r="V3955" t="e">
        <f>MIN(VLOOKUP($U3955,margin_ranges!$A$5:$D$10,4,FALSE),$P3955*100)</f>
        <v>#N/A</v>
      </c>
      <c r="Y3955" s="29" t="e">
        <f t="shared" si="61"/>
        <v>#N/A</v>
      </c>
    </row>
    <row r="3956" spans="1:25" x14ac:dyDescent="0.3">
      <c r="A3956" s="8" t="s">
        <v>17</v>
      </c>
      <c r="B3956" s="8" t="s">
        <v>6956</v>
      </c>
      <c r="C3956" s="8" t="s">
        <v>6957</v>
      </c>
      <c r="D3956" s="8" t="s">
        <v>6964</v>
      </c>
      <c r="E3956" s="8" t="s">
        <v>6965</v>
      </c>
      <c r="F3956" s="24">
        <v>0.19999999999999901</v>
      </c>
      <c r="G3956" s="24">
        <v>0</v>
      </c>
      <c r="H3956" s="25">
        <v>121.2499</v>
      </c>
      <c r="I3956" s="25">
        <v>13.3775</v>
      </c>
      <c r="J3956" s="15">
        <v>388</v>
      </c>
      <c r="K3956" s="15">
        <v>97</v>
      </c>
      <c r="L3956" s="13">
        <v>0.1103</v>
      </c>
      <c r="M3956" s="7">
        <v>0.96676189000000001</v>
      </c>
      <c r="N3956" s="26">
        <v>0.5</v>
      </c>
      <c r="O3956" s="27" t="s">
        <v>92</v>
      </c>
      <c r="P3956" s="8">
        <v>0.48280956590000002</v>
      </c>
      <c r="Q3956" s="24">
        <v>0.2</v>
      </c>
      <c r="R3956" t="str">
        <f>IF($Q3956*100&gt;=VLOOKUP($O3956,margin_ranges!$A$5:$C$10,2,FALSE),IF($Q3956*100&lt;=VLOOKUP($O3956,margin_ranges!$A$5:$C$10,3,FALSE)+10,"IN RANGE","ABOVE RANGE"),"BELOW RANGE")</f>
        <v>IN RANGE</v>
      </c>
      <c r="S3956">
        <f>MIN(VLOOKUP($O3956,margin_ranges!$A$5:$D$10,4,FALSE),$P3956*100)</f>
        <v>29.75</v>
      </c>
      <c r="T3956" s="29">
        <f>(1-$S3956/100)/(1-$F3956)-1</f>
        <v>-0.12187500000000095</v>
      </c>
      <c r="U3956" s="19" t="str">
        <f>IF(ABS(IFERROR(T3956,0))&gt;0.05,INDEX(margin_ranges!$C$13:$C$16,MATCH($F3956*100,margin_ranges!$B$13:$B$16,1)),"")</f>
        <v>Maximize Fill (Type A+)</v>
      </c>
      <c r="V3956">
        <f>MIN(VLOOKUP($U3956,margin_ranges!$A$5:$D$10,4,FALSE),$P3956*100)</f>
        <v>19.75</v>
      </c>
      <c r="Y3956" s="29">
        <f t="shared" si="61"/>
        <v>3.1249999999987121E-3</v>
      </c>
    </row>
    <row r="3957" spans="1:25" x14ac:dyDescent="0.3">
      <c r="A3957" s="8" t="s">
        <v>35</v>
      </c>
      <c r="B3957" s="8" t="s">
        <v>6984</v>
      </c>
      <c r="C3957" s="8" t="s">
        <v>34</v>
      </c>
      <c r="D3957" s="8" t="s">
        <v>34</v>
      </c>
      <c r="E3957" s="8"/>
      <c r="F3957" s="24">
        <v>0.289616729136079</v>
      </c>
      <c r="G3957" s="24">
        <v>0</v>
      </c>
      <c r="H3957" s="25">
        <v>71.424999999999997</v>
      </c>
      <c r="I3957" s="25">
        <v>29.165400000000002</v>
      </c>
      <c r="J3957" s="15">
        <v>1088</v>
      </c>
      <c r="K3957" s="15">
        <v>278</v>
      </c>
      <c r="L3957" s="13">
        <v>0.4083</v>
      </c>
      <c r="M3957" s="7">
        <v>1.24389419</v>
      </c>
      <c r="N3957" s="26">
        <v>0.38864300000000002</v>
      </c>
      <c r="O3957" s="27"/>
      <c r="P3957" s="8">
        <v>0.68755943779999995</v>
      </c>
      <c r="Q3957" s="24">
        <v>0.28960000000000002</v>
      </c>
      <c r="R3957" t="e">
        <f>IF($Q3957*100&gt;=VLOOKUP($O3957,margin_ranges!$A$5:$C$10,2,FALSE),IF($Q3957*100&lt;=VLOOKUP($O3957,margin_ranges!$A$5:$C$10,3,FALSE)+10,"IN RANGE","ABOVE RANGE"),"BELOW RANGE")</f>
        <v>#N/A</v>
      </c>
      <c r="S3957" t="e">
        <f>MIN(VLOOKUP($O3957,margin_ranges!$A$5:$D$10,4,FALSE),$P3957*100)</f>
        <v>#N/A</v>
      </c>
      <c r="T3957" s="29" t="e">
        <f>(1-$S3957/100)/(1-$F3957)-1</f>
        <v>#N/A</v>
      </c>
      <c r="U3957" s="19" t="str">
        <f>IF(ABS(IFERROR(T3957,0))&gt;0.05,INDEX(margin_ranges!$C$13:$C$16,MATCH($F3957*100,margin_ranges!$B$13:$B$16,1)),"")</f>
        <v/>
      </c>
      <c r="V3957" t="e">
        <f>MIN(VLOOKUP($U3957,margin_ranges!$A$5:$D$10,4,FALSE),$P3957*100)</f>
        <v>#N/A</v>
      </c>
      <c r="Y3957" s="29" t="e">
        <f t="shared" si="61"/>
        <v>#N/A</v>
      </c>
    </row>
    <row r="3958" spans="1:25" x14ac:dyDescent="0.3">
      <c r="A3958" s="8" t="s">
        <v>33</v>
      </c>
      <c r="B3958" s="8" t="s">
        <v>6984</v>
      </c>
      <c r="C3958" s="8" t="s">
        <v>6985</v>
      </c>
      <c r="D3958" s="8" t="s">
        <v>34</v>
      </c>
      <c r="E3958" s="8"/>
      <c r="F3958" s="24">
        <v>0.289616729136079</v>
      </c>
      <c r="G3958" s="24">
        <v>0</v>
      </c>
      <c r="H3958" s="25">
        <v>71.424999999999997</v>
      </c>
      <c r="I3958" s="25">
        <v>29.165400000000002</v>
      </c>
      <c r="J3958" s="15">
        <v>1088</v>
      </c>
      <c r="K3958" s="15">
        <v>278</v>
      </c>
      <c r="L3958" s="13">
        <v>0.4083</v>
      </c>
      <c r="M3958" s="7">
        <v>1.24389419</v>
      </c>
      <c r="N3958" s="26">
        <v>0.38864300000000002</v>
      </c>
      <c r="O3958" s="27"/>
      <c r="P3958" s="8">
        <v>0.68755943779999995</v>
      </c>
      <c r="Q3958" s="24">
        <v>0.28960000000000002</v>
      </c>
      <c r="R3958" t="e">
        <f>IF($Q3958*100&gt;=VLOOKUP($O3958,margin_ranges!$A$5:$C$10,2,FALSE),IF($Q3958*100&lt;=VLOOKUP($O3958,margin_ranges!$A$5:$C$10,3,FALSE)+10,"IN RANGE","ABOVE RANGE"),"BELOW RANGE")</f>
        <v>#N/A</v>
      </c>
      <c r="S3958" t="e">
        <f>MIN(VLOOKUP($O3958,margin_ranges!$A$5:$D$10,4,FALSE),$P3958*100)</f>
        <v>#N/A</v>
      </c>
      <c r="T3958" s="29" t="e">
        <f>(1-$S3958/100)/(1-$F3958)-1</f>
        <v>#N/A</v>
      </c>
      <c r="U3958" s="19" t="str">
        <f>IF(ABS(IFERROR(T3958,0))&gt;0.05,INDEX(margin_ranges!$C$13:$C$16,MATCH($F3958*100,margin_ranges!$B$13:$B$16,1)),"")</f>
        <v/>
      </c>
      <c r="V3958" t="e">
        <f>MIN(VLOOKUP($U3958,margin_ranges!$A$5:$D$10,4,FALSE),$P3958*100)</f>
        <v>#N/A</v>
      </c>
      <c r="Y3958" s="29" t="e">
        <f t="shared" si="61"/>
        <v>#N/A</v>
      </c>
    </row>
    <row r="3959" spans="1:25" x14ac:dyDescent="0.3">
      <c r="A3959" s="8" t="s">
        <v>17</v>
      </c>
      <c r="B3959" s="8" t="s">
        <v>6984</v>
      </c>
      <c r="C3959" s="8" t="s">
        <v>6985</v>
      </c>
      <c r="D3959" s="28" t="s">
        <v>6986</v>
      </c>
      <c r="E3959" s="8" t="s">
        <v>6987</v>
      </c>
      <c r="F3959" s="24">
        <v>0.28999999999999998</v>
      </c>
      <c r="G3959" s="24">
        <v>0</v>
      </c>
      <c r="H3959" s="25">
        <v>12.9518</v>
      </c>
      <c r="I3959" s="25">
        <v>6.4332000000000003</v>
      </c>
      <c r="J3959" s="15">
        <v>200</v>
      </c>
      <c r="K3959" s="15">
        <v>52</v>
      </c>
      <c r="L3959" s="13">
        <v>0.49669999999999997</v>
      </c>
      <c r="M3959" s="7">
        <v>1.03850997</v>
      </c>
      <c r="N3959" s="26">
        <v>0.35</v>
      </c>
      <c r="O3959" s="27" t="s">
        <v>22</v>
      </c>
      <c r="P3959" s="8">
        <v>0.66297867929999998</v>
      </c>
      <c r="Q3959" s="24">
        <v>0.28999999999999998</v>
      </c>
      <c r="R3959" t="str">
        <f>IF($Q3959*100&gt;=VLOOKUP($O3959,margin_ranges!$A$5:$C$10,2,FALSE),IF($Q3959*100&lt;=VLOOKUP($O3959,margin_ranges!$A$5:$C$10,3,FALSE)+10,"IN RANGE","ABOVE RANGE"),"BELOW RANGE")</f>
        <v>IN RANGE</v>
      </c>
      <c r="S3959">
        <f>MIN(VLOOKUP($O3959,margin_ranges!$A$5:$D$10,4,FALSE),$P3959*100)</f>
        <v>29.75</v>
      </c>
      <c r="T3959" s="29">
        <f>(1-$S3959/100)/(1-$F3959)-1</f>
        <v>-1.0563380281690127E-2</v>
      </c>
      <c r="U3959" s="19" t="str">
        <f>IF(ABS(IFERROR(T3959,0))&gt;0.05,INDEX(margin_ranges!$C$13:$C$16,MATCH($F3959*100,margin_ranges!$B$13:$B$16,1)),"")</f>
        <v/>
      </c>
      <c r="V3959" t="e">
        <f>MIN(VLOOKUP($U3959,margin_ranges!$A$5:$D$10,4,FALSE),$P3959*100)</f>
        <v>#N/A</v>
      </c>
      <c r="Y3959" s="29" t="e">
        <f t="shared" si="61"/>
        <v>#N/A</v>
      </c>
    </row>
    <row r="3960" spans="1:25" x14ac:dyDescent="0.3">
      <c r="A3960" s="8" t="s">
        <v>17</v>
      </c>
      <c r="B3960" s="8" t="s">
        <v>6984</v>
      </c>
      <c r="C3960" s="8" t="s">
        <v>6985</v>
      </c>
      <c r="D3960" s="8" t="s">
        <v>6990</v>
      </c>
      <c r="E3960" s="8" t="s">
        <v>6991</v>
      </c>
      <c r="F3960" s="24">
        <v>0.28999999999999998</v>
      </c>
      <c r="G3960" s="24">
        <v>0</v>
      </c>
      <c r="H3960" s="25">
        <v>21.381599999999999</v>
      </c>
      <c r="I3960" s="25">
        <v>10.607200000000001</v>
      </c>
      <c r="J3960" s="15">
        <v>409</v>
      </c>
      <c r="K3960" s="15">
        <v>104</v>
      </c>
      <c r="L3960" s="13">
        <v>0.49609999999999999</v>
      </c>
      <c r="M3960" s="7">
        <v>1.28488158</v>
      </c>
      <c r="N3960" s="26">
        <v>0.25</v>
      </c>
      <c r="O3960" s="27" t="s">
        <v>22</v>
      </c>
      <c r="P3960" s="8">
        <v>0.80542954050000004</v>
      </c>
      <c r="Q3960" s="24">
        <v>0.28999999999999998</v>
      </c>
      <c r="R3960" t="str">
        <f>IF($Q3960*100&gt;=VLOOKUP($O3960,margin_ranges!$A$5:$C$10,2,FALSE),IF($Q3960*100&lt;=VLOOKUP($O3960,margin_ranges!$A$5:$C$10,3,FALSE)+10,"IN RANGE","ABOVE RANGE"),"BELOW RANGE")</f>
        <v>IN RANGE</v>
      </c>
      <c r="S3960">
        <f>MIN(VLOOKUP($O3960,margin_ranges!$A$5:$D$10,4,FALSE),$P3960*100)</f>
        <v>29.75</v>
      </c>
      <c r="T3960" s="29">
        <f>(1-$S3960/100)/(1-$F3960)-1</f>
        <v>-1.0563380281690127E-2</v>
      </c>
      <c r="U3960" s="19" t="str">
        <f>IF(ABS(IFERROR(T3960,0))&gt;0.05,INDEX(margin_ranges!$C$13:$C$16,MATCH($F3960*100,margin_ranges!$B$13:$B$16,1)),"")</f>
        <v/>
      </c>
      <c r="V3960" t="e">
        <f>MIN(VLOOKUP($U3960,margin_ranges!$A$5:$D$10,4,FALSE),$P3960*100)</f>
        <v>#N/A</v>
      </c>
      <c r="Y3960" s="29" t="e">
        <f t="shared" si="61"/>
        <v>#N/A</v>
      </c>
    </row>
    <row r="3961" spans="1:25" x14ac:dyDescent="0.3">
      <c r="A3961" s="8" t="s">
        <v>17</v>
      </c>
      <c r="B3961" s="8" t="s">
        <v>6984</v>
      </c>
      <c r="C3961" s="8" t="s">
        <v>6985</v>
      </c>
      <c r="D3961" s="8" t="s">
        <v>6992</v>
      </c>
      <c r="E3961" s="8" t="s">
        <v>6993</v>
      </c>
      <c r="F3961" s="24">
        <v>0.28999999999999998</v>
      </c>
      <c r="G3961" s="24">
        <v>0</v>
      </c>
      <c r="H3961" s="25">
        <v>8.2390000000000008</v>
      </c>
      <c r="I3961" s="25">
        <v>3.4651999999999998</v>
      </c>
      <c r="J3961" s="15">
        <v>181</v>
      </c>
      <c r="K3961" s="15">
        <v>46</v>
      </c>
      <c r="L3961" s="13">
        <v>0.42059999999999997</v>
      </c>
      <c r="M3961" s="7">
        <v>1.74091068</v>
      </c>
      <c r="N3961" s="26">
        <v>1.2</v>
      </c>
      <c r="O3961" s="27" t="s">
        <v>22</v>
      </c>
      <c r="P3961" s="8">
        <v>0.31070559149999999</v>
      </c>
      <c r="Q3961" s="24">
        <v>0.28999999999999998</v>
      </c>
      <c r="R3961" t="str">
        <f>IF($Q3961*100&gt;=VLOOKUP($O3961,margin_ranges!$A$5:$C$10,2,FALSE),IF($Q3961*100&lt;=VLOOKUP($O3961,margin_ranges!$A$5:$C$10,3,FALSE)+10,"IN RANGE","ABOVE RANGE"),"BELOW RANGE")</f>
        <v>IN RANGE</v>
      </c>
      <c r="S3961">
        <f>MIN(VLOOKUP($O3961,margin_ranges!$A$5:$D$10,4,FALSE),$P3961*100)</f>
        <v>29.75</v>
      </c>
      <c r="T3961" s="29">
        <f>(1-$S3961/100)/(1-$F3961)-1</f>
        <v>-1.0563380281690127E-2</v>
      </c>
      <c r="U3961" s="19" t="str">
        <f>IF(ABS(IFERROR(T3961,0))&gt;0.05,INDEX(margin_ranges!$C$13:$C$16,MATCH($F3961*100,margin_ranges!$B$13:$B$16,1)),"")</f>
        <v/>
      </c>
      <c r="V3961" t="e">
        <f>MIN(VLOOKUP($U3961,margin_ranges!$A$5:$D$10,4,FALSE),$P3961*100)</f>
        <v>#N/A</v>
      </c>
      <c r="Y3961" s="29" t="e">
        <f t="shared" si="61"/>
        <v>#N/A</v>
      </c>
    </row>
    <row r="3962" spans="1:25" x14ac:dyDescent="0.3">
      <c r="A3962" s="8" t="s">
        <v>17</v>
      </c>
      <c r="B3962" s="8" t="s">
        <v>6984</v>
      </c>
      <c r="C3962" s="8" t="s">
        <v>6985</v>
      </c>
      <c r="D3962" s="8" t="s">
        <v>6988</v>
      </c>
      <c r="E3962" s="8" t="s">
        <v>6989</v>
      </c>
      <c r="F3962" s="24">
        <v>0.28999999999999898</v>
      </c>
      <c r="G3962" s="24">
        <v>0</v>
      </c>
      <c r="H3962" s="25">
        <v>17.874400000000001</v>
      </c>
      <c r="I3962" s="25">
        <v>8.2109000000000005</v>
      </c>
      <c r="J3962" s="15">
        <v>288</v>
      </c>
      <c r="K3962" s="15">
        <v>73</v>
      </c>
      <c r="L3962" s="13">
        <v>0.45939999999999998</v>
      </c>
      <c r="M3962" s="7">
        <v>1.1677822</v>
      </c>
      <c r="N3962" s="26">
        <v>0.25</v>
      </c>
      <c r="O3962" s="27" t="s">
        <v>22</v>
      </c>
      <c r="P3962" s="8">
        <v>0.78591898469999999</v>
      </c>
      <c r="Q3962" s="24">
        <v>0.28999999999999998</v>
      </c>
      <c r="R3962" t="str">
        <f>IF($Q3962*100&gt;=VLOOKUP($O3962,margin_ranges!$A$5:$C$10,2,FALSE),IF($Q3962*100&lt;=VLOOKUP($O3962,margin_ranges!$A$5:$C$10,3,FALSE)+10,"IN RANGE","ABOVE RANGE"),"BELOW RANGE")</f>
        <v>IN RANGE</v>
      </c>
      <c r="S3962">
        <f>MIN(VLOOKUP($O3962,margin_ranges!$A$5:$D$10,4,FALSE),$P3962*100)</f>
        <v>29.75</v>
      </c>
      <c r="T3962" s="29">
        <f>(1-$S3962/100)/(1-$F3962)-1</f>
        <v>-1.056338028169157E-2</v>
      </c>
      <c r="U3962" s="19" t="str">
        <f>IF(ABS(IFERROR(T3962,0))&gt;0.05,INDEX(margin_ranges!$C$13:$C$16,MATCH($F3962*100,margin_ranges!$B$13:$B$16,1)),"")</f>
        <v/>
      </c>
      <c r="V3962" t="e">
        <f>MIN(VLOOKUP($U3962,margin_ranges!$A$5:$D$10,4,FALSE),$P3962*100)</f>
        <v>#N/A</v>
      </c>
      <c r="Y3962" s="29" t="e">
        <f t="shared" si="61"/>
        <v>#N/A</v>
      </c>
    </row>
    <row r="3963" spans="1:25" x14ac:dyDescent="0.3">
      <c r="A3963" s="8" t="s">
        <v>35</v>
      </c>
      <c r="B3963" s="8" t="s">
        <v>6994</v>
      </c>
      <c r="C3963" s="8" t="s">
        <v>34</v>
      </c>
      <c r="D3963" s="8" t="s">
        <v>34</v>
      </c>
      <c r="E3963" s="8"/>
      <c r="F3963" s="24">
        <v>0.19534042086793801</v>
      </c>
      <c r="G3963" s="24">
        <v>0.52221649000000003</v>
      </c>
      <c r="H3963" s="25">
        <v>122.5421</v>
      </c>
      <c r="I3963" s="25">
        <v>14.218500000000001</v>
      </c>
      <c r="J3963" s="15">
        <v>859</v>
      </c>
      <c r="K3963" s="15">
        <v>160</v>
      </c>
      <c r="L3963" s="13">
        <v>0.11600000000000001</v>
      </c>
      <c r="M3963" s="7">
        <v>2.0142269399999999</v>
      </c>
      <c r="N3963" s="26">
        <v>1.6207670000000001</v>
      </c>
      <c r="O3963" s="27"/>
      <c r="P3963" s="8">
        <v>0.19534042090000001</v>
      </c>
      <c r="Q3963" s="24">
        <v>0.25</v>
      </c>
      <c r="R3963" t="e">
        <f>IF($Q3963*100&gt;=VLOOKUP($O3963,margin_ranges!$A$5:$C$10,2,FALSE),IF($Q3963*100&lt;=VLOOKUP($O3963,margin_ranges!$A$5:$C$10,3,FALSE)+10,"IN RANGE","ABOVE RANGE"),"BELOW RANGE")</f>
        <v>#N/A</v>
      </c>
      <c r="S3963" t="e">
        <f>MIN(VLOOKUP($O3963,margin_ranges!$A$5:$D$10,4,FALSE),$P3963*100)</f>
        <v>#N/A</v>
      </c>
      <c r="T3963" s="29" t="e">
        <f>(1-$S3963/100)/(1-$F3963)-1</f>
        <v>#N/A</v>
      </c>
      <c r="U3963" s="19" t="str">
        <f>IF(ABS(IFERROR(T3963,0))&gt;0.05,INDEX(margin_ranges!$C$13:$C$16,MATCH($F3963*100,margin_ranges!$B$13:$B$16,1)),"")</f>
        <v/>
      </c>
      <c r="V3963" t="e">
        <f>MIN(VLOOKUP($U3963,margin_ranges!$A$5:$D$10,4,FALSE),$P3963*100)</f>
        <v>#N/A</v>
      </c>
      <c r="Y3963" s="29" t="e">
        <f t="shared" si="61"/>
        <v>#N/A</v>
      </c>
    </row>
    <row r="3964" spans="1:25" x14ac:dyDescent="0.3">
      <c r="A3964" s="8" t="s">
        <v>33</v>
      </c>
      <c r="B3964" s="8" t="s">
        <v>6994</v>
      </c>
      <c r="C3964" s="8" t="s">
        <v>6995</v>
      </c>
      <c r="D3964" s="8" t="s">
        <v>34</v>
      </c>
      <c r="E3964" s="8"/>
      <c r="F3964" s="24">
        <v>0.19534042086793801</v>
      </c>
      <c r="G3964" s="24">
        <v>0.52221649000000003</v>
      </c>
      <c r="H3964" s="25">
        <v>122.5421</v>
      </c>
      <c r="I3964" s="25">
        <v>14.218500000000001</v>
      </c>
      <c r="J3964" s="15">
        <v>859</v>
      </c>
      <c r="K3964" s="15">
        <v>160</v>
      </c>
      <c r="L3964" s="13">
        <v>0.11600000000000001</v>
      </c>
      <c r="M3964" s="7">
        <v>2.0142269399999999</v>
      </c>
      <c r="N3964" s="26">
        <v>1.6207670000000001</v>
      </c>
      <c r="O3964" s="27"/>
      <c r="P3964" s="8">
        <v>0.19534042090000001</v>
      </c>
      <c r="Q3964" s="24">
        <v>0.25</v>
      </c>
      <c r="R3964" t="e">
        <f>IF($Q3964*100&gt;=VLOOKUP($O3964,margin_ranges!$A$5:$C$10,2,FALSE),IF($Q3964*100&lt;=VLOOKUP($O3964,margin_ranges!$A$5:$C$10,3,FALSE)+10,"IN RANGE","ABOVE RANGE"),"BELOW RANGE")</f>
        <v>#N/A</v>
      </c>
      <c r="S3964" t="e">
        <f>MIN(VLOOKUP($O3964,margin_ranges!$A$5:$D$10,4,FALSE),$P3964*100)</f>
        <v>#N/A</v>
      </c>
      <c r="T3964" s="29" t="e">
        <f>(1-$S3964/100)/(1-$F3964)-1</f>
        <v>#N/A</v>
      </c>
      <c r="U3964" s="19" t="str">
        <f>IF(ABS(IFERROR(T3964,0))&gt;0.05,INDEX(margin_ranges!$C$13:$C$16,MATCH($F3964*100,margin_ranges!$B$13:$B$16,1)),"")</f>
        <v/>
      </c>
      <c r="V3964" t="e">
        <f>MIN(VLOOKUP($U3964,margin_ranges!$A$5:$D$10,4,FALSE),$P3964*100)</f>
        <v>#N/A</v>
      </c>
      <c r="Y3964" s="29" t="e">
        <f t="shared" si="61"/>
        <v>#N/A</v>
      </c>
    </row>
    <row r="3965" spans="1:25" x14ac:dyDescent="0.3">
      <c r="A3965" s="8" t="s">
        <v>17</v>
      </c>
      <c r="B3965" s="8" t="s">
        <v>6994</v>
      </c>
      <c r="C3965" s="8" t="s">
        <v>6995</v>
      </c>
      <c r="D3965" s="8" t="s">
        <v>7000</v>
      </c>
      <c r="E3965" s="8" t="s">
        <v>7001</v>
      </c>
      <c r="F3965" s="24">
        <v>0.153192933322571</v>
      </c>
      <c r="G3965" s="24">
        <v>1</v>
      </c>
      <c r="H3965" s="25">
        <v>56.637599999999999</v>
      </c>
      <c r="I3965" s="25">
        <v>5.6288</v>
      </c>
      <c r="J3965" s="15">
        <v>449</v>
      </c>
      <c r="K3965" s="15">
        <v>69</v>
      </c>
      <c r="L3965" s="13">
        <v>9.9400000000000002E-2</v>
      </c>
      <c r="M3965" s="7">
        <v>2.6570397099999998</v>
      </c>
      <c r="N3965" s="26">
        <v>2.25</v>
      </c>
      <c r="O3965" s="27" t="s">
        <v>92</v>
      </c>
      <c r="P3965" s="8">
        <v>0.1531929333</v>
      </c>
      <c r="Q3965" s="24">
        <v>0.25</v>
      </c>
      <c r="R3965" t="str">
        <f>IF($Q3965*100&gt;=VLOOKUP($O3965,margin_ranges!$A$5:$C$10,2,FALSE),IF($Q3965*100&lt;=VLOOKUP($O3965,margin_ranges!$A$5:$C$10,3,FALSE)+10,"IN RANGE","ABOVE RANGE"),"BELOW RANGE")</f>
        <v>IN RANGE</v>
      </c>
      <c r="S3965">
        <f>MIN(VLOOKUP($O3965,margin_ranges!$A$5:$D$10,4,FALSE),$P3965*100)</f>
        <v>15.319293330000001</v>
      </c>
      <c r="T3965" s="29">
        <f>(1-$S3965/100)/(1-$F3965)-1</f>
        <v>2.6654234375200758E-11</v>
      </c>
      <c r="U3965" s="19" t="str">
        <f>IF(ABS(IFERROR(T3965,0))&gt;0.05,INDEX(margin_ranges!$C$13:$C$16,MATCH($F3965*100,margin_ranges!$B$13:$B$16,1)),"")</f>
        <v/>
      </c>
      <c r="V3965" t="e">
        <f>MIN(VLOOKUP($U3965,margin_ranges!$A$5:$D$10,4,FALSE),$P3965*100)</f>
        <v>#N/A</v>
      </c>
      <c r="Y3965" s="29" t="e">
        <f t="shared" si="61"/>
        <v>#N/A</v>
      </c>
    </row>
    <row r="3966" spans="1:25" x14ac:dyDescent="0.3">
      <c r="A3966" s="8" t="s">
        <v>17</v>
      </c>
      <c r="B3966" s="8" t="s">
        <v>6994</v>
      </c>
      <c r="C3966" s="8" t="s">
        <v>6995</v>
      </c>
      <c r="D3966" s="8" t="s">
        <v>7002</v>
      </c>
      <c r="E3966" s="8" t="s">
        <v>7003</v>
      </c>
      <c r="F3966" s="24">
        <v>0.201037949954638</v>
      </c>
      <c r="G3966" s="24">
        <v>0</v>
      </c>
      <c r="H3966" s="25">
        <v>23.9619</v>
      </c>
      <c r="I3966" s="25">
        <v>2.6252</v>
      </c>
      <c r="J3966" s="15">
        <v>222</v>
      </c>
      <c r="K3966" s="15">
        <v>45</v>
      </c>
      <c r="L3966" s="13">
        <v>0.1096</v>
      </c>
      <c r="M3966" s="7">
        <v>2.8161537800000001</v>
      </c>
      <c r="N3966" s="26">
        <v>2.25</v>
      </c>
      <c r="O3966" s="27" t="s">
        <v>92</v>
      </c>
      <c r="P3966" s="8">
        <v>0.20103794999999999</v>
      </c>
      <c r="Q3966" s="24">
        <v>0.25</v>
      </c>
      <c r="R3966" t="str">
        <f>IF($Q3966*100&gt;=VLOOKUP($O3966,margin_ranges!$A$5:$C$10,2,FALSE),IF($Q3966*100&lt;=VLOOKUP($O3966,margin_ranges!$A$5:$C$10,3,FALSE)+10,"IN RANGE","ABOVE RANGE"),"BELOW RANGE")</f>
        <v>IN RANGE</v>
      </c>
      <c r="S3966">
        <f>MIN(VLOOKUP($O3966,margin_ranges!$A$5:$D$10,4,FALSE),$P3966*100)</f>
        <v>20.103794999999998</v>
      </c>
      <c r="T3966" s="29">
        <f>(1-$S3966/100)/(1-$F3966)-1</f>
        <v>-5.6776250367818193E-11</v>
      </c>
      <c r="U3966" s="19" t="str">
        <f>IF(ABS(IFERROR(T3966,0))&gt;0.05,INDEX(margin_ranges!$C$13:$C$16,MATCH($F3966*100,margin_ranges!$B$13:$B$16,1)),"")</f>
        <v/>
      </c>
      <c r="V3966" t="e">
        <f>MIN(VLOOKUP($U3966,margin_ranges!$A$5:$D$10,4,FALSE),$P3966*100)</f>
        <v>#N/A</v>
      </c>
      <c r="Y3966" s="29" t="e">
        <f t="shared" si="61"/>
        <v>#N/A</v>
      </c>
    </row>
    <row r="3967" spans="1:25" x14ac:dyDescent="0.3">
      <c r="A3967" s="8" t="s">
        <v>17</v>
      </c>
      <c r="B3967" s="8" t="s">
        <v>6994</v>
      </c>
      <c r="C3967" s="8" t="s">
        <v>6995</v>
      </c>
      <c r="D3967" s="8" t="s">
        <v>6998</v>
      </c>
      <c r="E3967" s="8" t="s">
        <v>6999</v>
      </c>
      <c r="F3967" s="24">
        <v>0.249999999999999</v>
      </c>
      <c r="G3967" s="24">
        <v>0</v>
      </c>
      <c r="H3967" s="25">
        <v>12.321099999999999</v>
      </c>
      <c r="I3967" s="25">
        <v>1.8539000000000001</v>
      </c>
      <c r="J3967" s="15">
        <v>59</v>
      </c>
      <c r="K3967" s="15">
        <v>15</v>
      </c>
      <c r="L3967" s="13">
        <v>0.15049999999999999</v>
      </c>
      <c r="M3967" s="7">
        <v>1.0535156999999999</v>
      </c>
      <c r="N3967" s="26">
        <v>0.75</v>
      </c>
      <c r="O3967" s="27" t="s">
        <v>92</v>
      </c>
      <c r="P3967" s="8">
        <v>0.2880979374</v>
      </c>
      <c r="Q3967" s="24">
        <v>0.25</v>
      </c>
      <c r="R3967" t="str">
        <f>IF($Q3967*100&gt;=VLOOKUP($O3967,margin_ranges!$A$5:$C$10,2,FALSE),IF($Q3967*100&lt;=VLOOKUP($O3967,margin_ranges!$A$5:$C$10,3,FALSE)+10,"IN RANGE","ABOVE RANGE"),"BELOW RANGE")</f>
        <v>IN RANGE</v>
      </c>
      <c r="S3967">
        <f>MIN(VLOOKUP($O3967,margin_ranges!$A$5:$D$10,4,FALSE),$P3967*100)</f>
        <v>28.80979374</v>
      </c>
      <c r="T3967" s="29">
        <f>(1-$S3967/100)/(1-$F3967)-1</f>
        <v>-5.0797249866667893E-2</v>
      </c>
      <c r="U3967" s="19" t="str">
        <f>IF(ABS(IFERROR(T3967,0))&gt;0.05,INDEX(margin_ranges!$C$13:$C$16,MATCH($F3967*100,margin_ranges!$B$13:$B$16,1)),"")</f>
        <v>Maximize Fill (Type A+)</v>
      </c>
      <c r="V3967">
        <f>MIN(VLOOKUP($U3967,margin_ranges!$A$5:$D$10,4,FALSE),$P3967*100)</f>
        <v>19.75</v>
      </c>
      <c r="Y3967" s="29">
        <f t="shared" si="61"/>
        <v>6.9999999999998508E-2</v>
      </c>
    </row>
    <row r="3968" spans="1:25" x14ac:dyDescent="0.3">
      <c r="A3968" s="8" t="s">
        <v>17</v>
      </c>
      <c r="B3968" s="8" t="s">
        <v>6994</v>
      </c>
      <c r="C3968" s="8" t="s">
        <v>6995</v>
      </c>
      <c r="D3968" s="8" t="s">
        <v>6996</v>
      </c>
      <c r="E3968" s="8" t="s">
        <v>6997</v>
      </c>
      <c r="F3968" s="24">
        <v>0.25</v>
      </c>
      <c r="G3968" s="24">
        <v>0</v>
      </c>
      <c r="H3968" s="25">
        <v>29.621500000000001</v>
      </c>
      <c r="I3968" s="25">
        <v>4.1105999999999998</v>
      </c>
      <c r="J3968" s="15">
        <v>130</v>
      </c>
      <c r="K3968" s="15">
        <v>32</v>
      </c>
      <c r="L3968" s="13">
        <v>0.13880000000000001</v>
      </c>
      <c r="M3968" s="7">
        <v>1.05514006</v>
      </c>
      <c r="N3968" s="26">
        <v>0.75</v>
      </c>
      <c r="O3968" s="27" t="s">
        <v>92</v>
      </c>
      <c r="P3968" s="8">
        <v>0.28919388940000001</v>
      </c>
      <c r="Q3968" s="24">
        <v>0.25</v>
      </c>
      <c r="R3968" t="str">
        <f>IF($Q3968*100&gt;=VLOOKUP($O3968,margin_ranges!$A$5:$C$10,2,FALSE),IF($Q3968*100&lt;=VLOOKUP($O3968,margin_ranges!$A$5:$C$10,3,FALSE)+10,"IN RANGE","ABOVE RANGE"),"BELOW RANGE")</f>
        <v>IN RANGE</v>
      </c>
      <c r="S3968">
        <f>MIN(VLOOKUP($O3968,margin_ranges!$A$5:$D$10,4,FALSE),$P3968*100)</f>
        <v>28.919388940000001</v>
      </c>
      <c r="T3968" s="29">
        <f>(1-$S3968/100)/(1-$F3968)-1</f>
        <v>-5.225851920000002E-2</v>
      </c>
      <c r="U3968" s="19" t="str">
        <f>IF(ABS(IFERROR(T3968,0))&gt;0.05,INDEX(margin_ranges!$C$13:$C$16,MATCH($F3968*100,margin_ranges!$B$13:$B$16,1)),"")</f>
        <v>Balanced (Type B)</v>
      </c>
      <c r="V3968">
        <f>MIN(VLOOKUP($U3968,margin_ranges!$A$5:$D$10,4,FALSE),$P3968*100)</f>
        <v>28.919388940000001</v>
      </c>
      <c r="Y3968" s="29">
        <f t="shared" si="61"/>
        <v>-5.225851920000002E-2</v>
      </c>
    </row>
    <row r="3969" spans="1:25" x14ac:dyDescent="0.3">
      <c r="A3969" s="8" t="s">
        <v>35</v>
      </c>
      <c r="B3969" s="8" t="s">
        <v>7004</v>
      </c>
      <c r="C3969" s="8" t="s">
        <v>34</v>
      </c>
      <c r="D3969" s="8" t="s">
        <v>34</v>
      </c>
      <c r="E3969" s="8"/>
      <c r="F3969" s="24">
        <v>0.37636409401485599</v>
      </c>
      <c r="G3969" s="24">
        <v>0</v>
      </c>
      <c r="H3969" s="25">
        <v>14.2704</v>
      </c>
      <c r="I3969" s="25">
        <v>6.0244999999999997</v>
      </c>
      <c r="J3969" s="15">
        <v>202</v>
      </c>
      <c r="K3969" s="15">
        <v>69</v>
      </c>
      <c r="L3969" s="13">
        <v>0.42220000000000002</v>
      </c>
      <c r="M3969" s="7">
        <v>1.11870932</v>
      </c>
      <c r="N3969" s="26">
        <v>0.32006800000000002</v>
      </c>
      <c r="O3969" s="27"/>
      <c r="P3969" s="8">
        <v>0.71389529439999999</v>
      </c>
      <c r="Q3969" s="24">
        <v>0.37640000000000001</v>
      </c>
      <c r="R3969" t="e">
        <f>IF($Q3969*100&gt;=VLOOKUP($O3969,margin_ranges!$A$5:$C$10,2,FALSE),IF($Q3969*100&lt;=VLOOKUP($O3969,margin_ranges!$A$5:$C$10,3,FALSE)+10,"IN RANGE","ABOVE RANGE"),"BELOW RANGE")</f>
        <v>#N/A</v>
      </c>
      <c r="S3969" t="e">
        <f>MIN(VLOOKUP($O3969,margin_ranges!$A$5:$D$10,4,FALSE),$P3969*100)</f>
        <v>#N/A</v>
      </c>
      <c r="T3969" s="29" t="e">
        <f>(1-$S3969/100)/(1-$F3969)-1</f>
        <v>#N/A</v>
      </c>
      <c r="U3969" s="19" t="str">
        <f>IF(ABS(IFERROR(T3969,0))&gt;0.05,INDEX(margin_ranges!$C$13:$C$16,MATCH($F3969*100,margin_ranges!$B$13:$B$16,1)),"")</f>
        <v/>
      </c>
      <c r="V3969" t="e">
        <f>MIN(VLOOKUP($U3969,margin_ranges!$A$5:$D$10,4,FALSE),$P3969*100)</f>
        <v>#N/A</v>
      </c>
      <c r="Y3969" s="29" t="e">
        <f t="shared" si="61"/>
        <v>#N/A</v>
      </c>
    </row>
    <row r="3970" spans="1:25" x14ac:dyDescent="0.3">
      <c r="A3970" s="8" t="s">
        <v>33</v>
      </c>
      <c r="B3970" s="8" t="s">
        <v>7004</v>
      </c>
      <c r="C3970" s="8" t="s">
        <v>7005</v>
      </c>
      <c r="D3970" s="8" t="s">
        <v>34</v>
      </c>
      <c r="E3970" s="8"/>
      <c r="F3970" s="24">
        <v>0.37636409401485599</v>
      </c>
      <c r="G3970" s="24">
        <v>0</v>
      </c>
      <c r="H3970" s="25">
        <v>14.2704</v>
      </c>
      <c r="I3970" s="25">
        <v>6.0244999999999997</v>
      </c>
      <c r="J3970" s="15">
        <v>202</v>
      </c>
      <c r="K3970" s="15">
        <v>69</v>
      </c>
      <c r="L3970" s="13">
        <v>0.42220000000000002</v>
      </c>
      <c r="M3970" s="7">
        <v>1.11870932</v>
      </c>
      <c r="N3970" s="26">
        <v>0.32006800000000002</v>
      </c>
      <c r="O3970" s="27"/>
      <c r="P3970" s="8">
        <v>0.71389529439999999</v>
      </c>
      <c r="Q3970" s="24">
        <v>0.37640000000000001</v>
      </c>
      <c r="R3970" t="e">
        <f>IF($Q3970*100&gt;=VLOOKUP($O3970,margin_ranges!$A$5:$C$10,2,FALSE),IF($Q3970*100&lt;=VLOOKUP($O3970,margin_ranges!$A$5:$C$10,3,FALSE)+10,"IN RANGE","ABOVE RANGE"),"BELOW RANGE")</f>
        <v>#N/A</v>
      </c>
      <c r="S3970" t="e">
        <f>MIN(VLOOKUP($O3970,margin_ranges!$A$5:$D$10,4,FALSE),$P3970*100)</f>
        <v>#N/A</v>
      </c>
      <c r="T3970" s="29" t="e">
        <f>(1-$S3970/100)/(1-$F3970)-1</f>
        <v>#N/A</v>
      </c>
      <c r="U3970" s="19" t="str">
        <f>IF(ABS(IFERROR(T3970,0))&gt;0.05,INDEX(margin_ranges!$C$13:$C$16,MATCH($F3970*100,margin_ranges!$B$13:$B$16,1)),"")</f>
        <v/>
      </c>
      <c r="V3970" t="e">
        <f>MIN(VLOOKUP($U3970,margin_ranges!$A$5:$D$10,4,FALSE),$P3970*100)</f>
        <v>#N/A</v>
      </c>
      <c r="Y3970" s="29" t="e">
        <f t="shared" si="61"/>
        <v>#N/A</v>
      </c>
    </row>
    <row r="3971" spans="1:25" x14ac:dyDescent="0.3">
      <c r="A3971" s="8" t="s">
        <v>17</v>
      </c>
      <c r="B3971" s="8" t="s">
        <v>7004</v>
      </c>
      <c r="C3971" s="8" t="s">
        <v>7005</v>
      </c>
      <c r="D3971" s="8" t="s">
        <v>7008</v>
      </c>
      <c r="E3971" s="8" t="s">
        <v>7009</v>
      </c>
      <c r="F3971" s="24">
        <v>0.38999999999999901</v>
      </c>
      <c r="G3971" s="24">
        <v>0</v>
      </c>
      <c r="H3971" s="25">
        <v>8.1034000000000006</v>
      </c>
      <c r="I3971" s="25">
        <v>4.3030999999999997</v>
      </c>
      <c r="J3971" s="15">
        <v>147</v>
      </c>
      <c r="K3971" s="15">
        <v>52</v>
      </c>
      <c r="L3971" s="13">
        <v>0.53100000000000003</v>
      </c>
      <c r="M3971" s="7">
        <v>1.1390827299999999</v>
      </c>
      <c r="N3971" s="26">
        <v>0.3</v>
      </c>
      <c r="O3971" s="27" t="s">
        <v>22</v>
      </c>
      <c r="P3971" s="8">
        <v>0.73663019200000002</v>
      </c>
      <c r="Q3971" s="24">
        <v>0.39</v>
      </c>
      <c r="R3971" t="str">
        <f>IF($Q3971*100&gt;=VLOOKUP($O3971,margin_ranges!$A$5:$C$10,2,FALSE),IF($Q3971*100&lt;=VLOOKUP($O3971,margin_ranges!$A$5:$C$10,3,FALSE)+10,"IN RANGE","ABOVE RANGE"),"BELOW RANGE")</f>
        <v>IN RANGE</v>
      </c>
      <c r="S3971">
        <f>MIN(VLOOKUP($O3971,margin_ranges!$A$5:$D$10,4,FALSE),$P3971*100)</f>
        <v>29.75</v>
      </c>
      <c r="T3971" s="29">
        <f>(1-$S3971/100)/(1-$F3971)-1</f>
        <v>0.1516393442622932</v>
      </c>
      <c r="U3971" s="19" t="str">
        <f>IF(ABS(IFERROR(T3971,0))&gt;0.05,INDEX(margin_ranges!$C$13:$C$16,MATCH($F3971*100,margin_ranges!$B$13:$B$16,1)),"")</f>
        <v>Margin Over Fill (Type C)</v>
      </c>
      <c r="V3971">
        <f>MIN(VLOOKUP($U3971,margin_ranges!$A$5:$D$10,4,FALSE),$P3971*100)</f>
        <v>43</v>
      </c>
      <c r="Y3971" s="29">
        <f t="shared" si="61"/>
        <v>-6.5573770491804684E-2</v>
      </c>
    </row>
    <row r="3972" spans="1:25" x14ac:dyDescent="0.3">
      <c r="A3972" s="8" t="s">
        <v>17</v>
      </c>
      <c r="B3972" s="8" t="s">
        <v>7004</v>
      </c>
      <c r="C3972" s="8" t="s">
        <v>7005</v>
      </c>
      <c r="D3972" s="8" t="s">
        <v>7006</v>
      </c>
      <c r="E3972" s="8" t="s">
        <v>7007</v>
      </c>
      <c r="F3972" s="24">
        <v>0.34</v>
      </c>
      <c r="G3972" s="24">
        <v>0</v>
      </c>
      <c r="H3972" s="25">
        <v>1.7914000000000001</v>
      </c>
      <c r="I3972" s="25">
        <v>0.60450000000000004</v>
      </c>
      <c r="J3972" s="15">
        <v>22</v>
      </c>
      <c r="K3972" s="15">
        <v>7</v>
      </c>
      <c r="L3972" s="13">
        <v>0.33750000000000002</v>
      </c>
      <c r="M3972" s="7">
        <v>1.2034030499999999</v>
      </c>
      <c r="N3972" s="26">
        <v>0.5</v>
      </c>
      <c r="O3972" s="27" t="s">
        <v>22</v>
      </c>
      <c r="P3972" s="8">
        <v>0.58451160599999996</v>
      </c>
      <c r="Q3972" s="24">
        <v>0.34</v>
      </c>
      <c r="R3972" t="str">
        <f>IF($Q3972*100&gt;=VLOOKUP($O3972,margin_ranges!$A$5:$C$10,2,FALSE),IF($Q3972*100&lt;=VLOOKUP($O3972,margin_ranges!$A$5:$C$10,3,FALSE)+10,"IN RANGE","ABOVE RANGE"),"BELOW RANGE")</f>
        <v>IN RANGE</v>
      </c>
      <c r="S3972">
        <f>MIN(VLOOKUP($O3972,margin_ranges!$A$5:$D$10,4,FALSE),$P3972*100)</f>
        <v>29.75</v>
      </c>
      <c r="T3972" s="29">
        <f>(1-$S3972/100)/(1-$F3972)-1</f>
        <v>6.4393939393939448E-2</v>
      </c>
      <c r="U3972" s="19" t="str">
        <f>IF(ABS(IFERROR(T3972,0))&gt;0.05,INDEX(margin_ranges!$C$13:$C$16,MATCH($F3972*100,margin_ranges!$B$13:$B$16,1)),"")</f>
        <v>Balanced (Type B)</v>
      </c>
      <c r="V3972">
        <f>MIN(VLOOKUP($U3972,margin_ranges!$A$5:$D$10,4,FALSE),$P3972*100)</f>
        <v>29.75</v>
      </c>
      <c r="Y3972" s="29">
        <f t="shared" si="61"/>
        <v>6.4393939393939448E-2</v>
      </c>
    </row>
    <row r="3973" spans="1:25" x14ac:dyDescent="0.3">
      <c r="A3973" s="8" t="s">
        <v>17</v>
      </c>
      <c r="B3973" s="8" t="s">
        <v>7004</v>
      </c>
      <c r="C3973" s="8" t="s">
        <v>7005</v>
      </c>
      <c r="D3973" s="8" t="s">
        <v>7010</v>
      </c>
      <c r="E3973" s="8" t="s">
        <v>7011</v>
      </c>
      <c r="F3973" s="24">
        <v>0.33999999999999903</v>
      </c>
      <c r="G3973" s="24">
        <v>0</v>
      </c>
      <c r="H3973" s="25">
        <v>4.2759</v>
      </c>
      <c r="I3973" s="25">
        <v>1.1169</v>
      </c>
      <c r="J3973" s="15">
        <v>33</v>
      </c>
      <c r="K3973" s="15">
        <v>10</v>
      </c>
      <c r="L3973" s="13">
        <v>0.26119999999999999</v>
      </c>
      <c r="M3973" s="7">
        <v>0.99437196000000005</v>
      </c>
      <c r="N3973" s="26">
        <v>0.3</v>
      </c>
      <c r="O3973" s="27" t="s">
        <v>22</v>
      </c>
      <c r="P3973" s="8">
        <v>0.69830203239999999</v>
      </c>
      <c r="Q3973" s="24">
        <v>0.34</v>
      </c>
      <c r="R3973" t="str">
        <f>IF($Q3973*100&gt;=VLOOKUP($O3973,margin_ranges!$A$5:$C$10,2,FALSE),IF($Q3973*100&lt;=VLOOKUP($O3973,margin_ranges!$A$5:$C$10,3,FALSE)+10,"IN RANGE","ABOVE RANGE"),"BELOW RANGE")</f>
        <v>IN RANGE</v>
      </c>
      <c r="S3973">
        <f>MIN(VLOOKUP($O3973,margin_ranges!$A$5:$D$10,4,FALSE),$P3973*100)</f>
        <v>29.75</v>
      </c>
      <c r="T3973" s="29">
        <f>(1-$S3973/100)/(1-$F3973)-1</f>
        <v>6.4393939393937671E-2</v>
      </c>
      <c r="U3973" s="19" t="str">
        <f>IF(ABS(IFERROR(T3973,0))&gt;0.05,INDEX(margin_ranges!$C$13:$C$16,MATCH($F3973*100,margin_ranges!$B$13:$B$16,1)),"")</f>
        <v>Balanced (Type B)</v>
      </c>
      <c r="V3973">
        <f>MIN(VLOOKUP($U3973,margin_ranges!$A$5:$D$10,4,FALSE),$P3973*100)</f>
        <v>29.75</v>
      </c>
      <c r="Y3973" s="29">
        <f t="shared" si="61"/>
        <v>6.4393939393937671E-2</v>
      </c>
    </row>
    <row r="3974" spans="1:25" x14ac:dyDescent="0.3">
      <c r="A3974" s="8" t="s">
        <v>35</v>
      </c>
      <c r="B3974" s="8" t="s">
        <v>7012</v>
      </c>
      <c r="C3974" s="8" t="s">
        <v>34</v>
      </c>
      <c r="D3974" s="8" t="s">
        <v>34</v>
      </c>
      <c r="E3974" s="8"/>
      <c r="F3974" s="24">
        <v>0.24843943701565599</v>
      </c>
      <c r="G3974" s="24">
        <v>0</v>
      </c>
      <c r="H3974" s="25">
        <v>47.7836</v>
      </c>
      <c r="I3974" s="25">
        <v>17.7544</v>
      </c>
      <c r="J3974" s="15">
        <v>1311</v>
      </c>
      <c r="K3974" s="15">
        <v>319</v>
      </c>
      <c r="L3974" s="13">
        <v>0.37159999999999999</v>
      </c>
      <c r="M3974" s="7">
        <v>2.4615448099999999</v>
      </c>
      <c r="N3974" s="26">
        <v>1.85</v>
      </c>
      <c r="O3974" s="27"/>
      <c r="P3974" s="8">
        <v>0.24843943700000001</v>
      </c>
      <c r="Q3974" s="24">
        <v>0.28510000000000002</v>
      </c>
      <c r="R3974" t="e">
        <f>IF($Q3974*100&gt;=VLOOKUP($O3974,margin_ranges!$A$5:$C$10,2,FALSE),IF($Q3974*100&lt;=VLOOKUP($O3974,margin_ranges!$A$5:$C$10,3,FALSE)+10,"IN RANGE","ABOVE RANGE"),"BELOW RANGE")</f>
        <v>#N/A</v>
      </c>
      <c r="S3974" t="e">
        <f>MIN(VLOOKUP($O3974,margin_ranges!$A$5:$D$10,4,FALSE),$P3974*100)</f>
        <v>#N/A</v>
      </c>
      <c r="T3974" s="29" t="e">
        <f>(1-$S3974/100)/(1-$F3974)-1</f>
        <v>#N/A</v>
      </c>
      <c r="U3974" s="19" t="str">
        <f>IF(ABS(IFERROR(T3974,0))&gt;0.05,INDEX(margin_ranges!$C$13:$C$16,MATCH($F3974*100,margin_ranges!$B$13:$B$16,1)),"")</f>
        <v/>
      </c>
      <c r="V3974" t="e">
        <f>MIN(VLOOKUP($U3974,margin_ranges!$A$5:$D$10,4,FALSE),$P3974*100)</f>
        <v>#N/A</v>
      </c>
      <c r="Y3974" s="29" t="e">
        <f t="shared" si="61"/>
        <v>#N/A</v>
      </c>
    </row>
    <row r="3975" spans="1:25" x14ac:dyDescent="0.3">
      <c r="A3975" s="8" t="s">
        <v>33</v>
      </c>
      <c r="B3975" s="8" t="s">
        <v>7012</v>
      </c>
      <c r="C3975" s="8" t="s">
        <v>7013</v>
      </c>
      <c r="D3975" s="8" t="s">
        <v>34</v>
      </c>
      <c r="E3975" s="8"/>
      <c r="F3975" s="24">
        <v>0.24843943701565599</v>
      </c>
      <c r="G3975" s="24">
        <v>0</v>
      </c>
      <c r="H3975" s="25">
        <v>47.7836</v>
      </c>
      <c r="I3975" s="25">
        <v>17.7544</v>
      </c>
      <c r="J3975" s="15">
        <v>1311</v>
      </c>
      <c r="K3975" s="15">
        <v>319</v>
      </c>
      <c r="L3975" s="13">
        <v>0.37159999999999999</v>
      </c>
      <c r="M3975" s="7">
        <v>2.4615448099999999</v>
      </c>
      <c r="N3975" s="26">
        <v>1.85</v>
      </c>
      <c r="O3975" s="27"/>
      <c r="P3975" s="8">
        <v>0.24843943700000001</v>
      </c>
      <c r="Q3975" s="24">
        <v>0.28510000000000002</v>
      </c>
      <c r="R3975" t="e">
        <f>IF($Q3975*100&gt;=VLOOKUP($O3975,margin_ranges!$A$5:$C$10,2,FALSE),IF($Q3975*100&lt;=VLOOKUP($O3975,margin_ranges!$A$5:$C$10,3,FALSE)+10,"IN RANGE","ABOVE RANGE"),"BELOW RANGE")</f>
        <v>#N/A</v>
      </c>
      <c r="S3975" t="e">
        <f>MIN(VLOOKUP($O3975,margin_ranges!$A$5:$D$10,4,FALSE),$P3975*100)</f>
        <v>#N/A</v>
      </c>
      <c r="T3975" s="29" t="e">
        <f>(1-$S3975/100)/(1-$F3975)-1</f>
        <v>#N/A</v>
      </c>
      <c r="U3975" s="19" t="str">
        <f>IF(ABS(IFERROR(T3975,0))&gt;0.05,INDEX(margin_ranges!$C$13:$C$16,MATCH($F3975*100,margin_ranges!$B$13:$B$16,1)),"")</f>
        <v/>
      </c>
      <c r="V3975" t="e">
        <f>MIN(VLOOKUP($U3975,margin_ranges!$A$5:$D$10,4,FALSE),$P3975*100)</f>
        <v>#N/A</v>
      </c>
      <c r="Y3975" s="29" t="e">
        <f t="shared" si="61"/>
        <v>#N/A</v>
      </c>
    </row>
    <row r="3976" spans="1:25" x14ac:dyDescent="0.3">
      <c r="A3976" s="8" t="s">
        <v>17</v>
      </c>
      <c r="B3976" s="8" t="s">
        <v>7012</v>
      </c>
      <c r="C3976" s="8" t="s">
        <v>7013</v>
      </c>
      <c r="D3976" s="8" t="s">
        <v>7014</v>
      </c>
      <c r="E3976" s="8" t="s">
        <v>7015</v>
      </c>
      <c r="F3976" s="24">
        <v>0.25979850017228201</v>
      </c>
      <c r="G3976" s="24">
        <v>0</v>
      </c>
      <c r="H3976" s="25">
        <v>22.5915</v>
      </c>
      <c r="I3976" s="25">
        <v>8.8582999999999998</v>
      </c>
      <c r="J3976" s="15">
        <v>664</v>
      </c>
      <c r="K3976" s="15">
        <v>166</v>
      </c>
      <c r="L3976" s="13">
        <v>0.3921</v>
      </c>
      <c r="M3976" s="7">
        <v>2.4993194399999998</v>
      </c>
      <c r="N3976" s="26">
        <v>1.85</v>
      </c>
      <c r="O3976" s="27" t="s">
        <v>22</v>
      </c>
      <c r="P3976" s="8">
        <v>0.2597985002</v>
      </c>
      <c r="Q3976" s="24">
        <v>0.28999999999999998</v>
      </c>
      <c r="R3976" t="str">
        <f>IF($Q3976*100&gt;=VLOOKUP($O3976,margin_ranges!$A$5:$C$10,2,FALSE),IF($Q3976*100&lt;=VLOOKUP($O3976,margin_ranges!$A$5:$C$10,3,FALSE)+10,"IN RANGE","ABOVE RANGE"),"BELOW RANGE")</f>
        <v>IN RANGE</v>
      </c>
      <c r="S3976">
        <f>MIN(VLOOKUP($O3976,margin_ranges!$A$5:$D$10,4,FALSE),$P3976*100)</f>
        <v>25.979850020000001</v>
      </c>
      <c r="T3976" s="29">
        <f>(1-$S3976/100)/(1-$F3976)-1</f>
        <v>-3.7446601375279442E-11</v>
      </c>
      <c r="U3976" s="19" t="str">
        <f>IF(ABS(IFERROR(T3976,0))&gt;0.05,INDEX(margin_ranges!$C$13:$C$16,MATCH($F3976*100,margin_ranges!$B$13:$B$16,1)),"")</f>
        <v/>
      </c>
      <c r="V3976" t="e">
        <f>MIN(VLOOKUP($U3976,margin_ranges!$A$5:$D$10,4,FALSE),$P3976*100)</f>
        <v>#N/A</v>
      </c>
      <c r="Y3976" s="29" t="e">
        <f t="shared" si="61"/>
        <v>#N/A</v>
      </c>
    </row>
    <row r="3977" spans="1:25" x14ac:dyDescent="0.3">
      <c r="A3977" s="8" t="s">
        <v>17</v>
      </c>
      <c r="B3977" s="8" t="s">
        <v>7012</v>
      </c>
      <c r="C3977" s="8" t="s">
        <v>7013</v>
      </c>
      <c r="D3977" s="8" t="s">
        <v>7016</v>
      </c>
      <c r="E3977" s="8" t="s">
        <v>7017</v>
      </c>
      <c r="F3977" s="24">
        <v>0.236776928353918</v>
      </c>
      <c r="G3977" s="24">
        <v>0</v>
      </c>
      <c r="H3977" s="25">
        <v>25.1921</v>
      </c>
      <c r="I3977" s="25">
        <v>8.8961000000000006</v>
      </c>
      <c r="J3977" s="15">
        <v>647</v>
      </c>
      <c r="K3977" s="15">
        <v>153</v>
      </c>
      <c r="L3977" s="13">
        <v>0.35310000000000002</v>
      </c>
      <c r="M3977" s="7">
        <v>2.4239309200000001</v>
      </c>
      <c r="N3977" s="26">
        <v>1.85</v>
      </c>
      <c r="O3977" s="27" t="s">
        <v>22</v>
      </c>
      <c r="P3977" s="8">
        <v>0.2367769284</v>
      </c>
      <c r="Q3977" s="24">
        <v>0.28000000000000003</v>
      </c>
      <c r="R3977" t="str">
        <f>IF($Q3977*100&gt;=VLOOKUP($O3977,margin_ranges!$A$5:$C$10,2,FALSE),IF($Q3977*100&lt;=VLOOKUP($O3977,margin_ranges!$A$5:$C$10,3,FALSE)+10,"IN RANGE","ABOVE RANGE"),"BELOW RANGE")</f>
        <v>IN RANGE</v>
      </c>
      <c r="S3977">
        <f>MIN(VLOOKUP($O3977,margin_ranges!$A$5:$D$10,4,FALSE),$P3977*100)</f>
        <v>23.677692839999999</v>
      </c>
      <c r="T3977" s="29">
        <f>(1-$S3977/100)/(1-$F3977)-1</f>
        <v>-6.0378035904307126E-11</v>
      </c>
      <c r="U3977" s="19" t="str">
        <f>IF(ABS(IFERROR(T3977,0))&gt;0.05,INDEX(margin_ranges!$C$13:$C$16,MATCH($F3977*100,margin_ranges!$B$13:$B$16,1)),"")</f>
        <v/>
      </c>
      <c r="V3977" t="e">
        <f>MIN(VLOOKUP($U3977,margin_ranges!$A$5:$D$10,4,FALSE),$P3977*100)</f>
        <v>#N/A</v>
      </c>
      <c r="Y3977" s="29" t="e">
        <f t="shared" si="61"/>
        <v>#N/A</v>
      </c>
    </row>
    <row r="3978" spans="1:25" x14ac:dyDescent="0.3">
      <c r="A3978" s="8" t="s">
        <v>35</v>
      </c>
      <c r="B3978" s="8" t="s">
        <v>7018</v>
      </c>
      <c r="C3978" s="8" t="s">
        <v>34</v>
      </c>
      <c r="D3978" s="8" t="s">
        <v>34</v>
      </c>
      <c r="E3978" s="8"/>
      <c r="F3978" s="24">
        <v>0.267469255244217</v>
      </c>
      <c r="G3978" s="24">
        <v>0</v>
      </c>
      <c r="H3978" s="25">
        <v>23.005099999999999</v>
      </c>
      <c r="I3978" s="25">
        <v>1.2926</v>
      </c>
      <c r="J3978" s="15">
        <v>53</v>
      </c>
      <c r="K3978" s="15">
        <v>13</v>
      </c>
      <c r="L3978" s="13">
        <v>5.62E-2</v>
      </c>
      <c r="M3978" s="7">
        <v>1.3651304200000001</v>
      </c>
      <c r="N3978" s="26">
        <v>1</v>
      </c>
      <c r="O3978" s="27"/>
      <c r="P3978" s="8">
        <v>0.26746925519999998</v>
      </c>
      <c r="Q3978" s="24">
        <v>0.28999999999999998</v>
      </c>
      <c r="R3978" t="e">
        <f>IF($Q3978*100&gt;=VLOOKUP($O3978,margin_ranges!$A$5:$C$10,2,FALSE),IF($Q3978*100&lt;=VLOOKUP($O3978,margin_ranges!$A$5:$C$10,3,FALSE)+10,"IN RANGE","ABOVE RANGE"),"BELOW RANGE")</f>
        <v>#N/A</v>
      </c>
      <c r="S3978" t="e">
        <f>MIN(VLOOKUP($O3978,margin_ranges!$A$5:$D$10,4,FALSE),$P3978*100)</f>
        <v>#N/A</v>
      </c>
      <c r="T3978" s="29" t="e">
        <f>(1-$S3978/100)/(1-$F3978)-1</f>
        <v>#N/A</v>
      </c>
      <c r="U3978" s="19" t="str">
        <f>IF(ABS(IFERROR(T3978,0))&gt;0.05,INDEX(margin_ranges!$C$13:$C$16,MATCH($F3978*100,margin_ranges!$B$13:$B$16,1)),"")</f>
        <v/>
      </c>
      <c r="V3978" t="e">
        <f>MIN(VLOOKUP($U3978,margin_ranges!$A$5:$D$10,4,FALSE),$P3978*100)</f>
        <v>#N/A</v>
      </c>
      <c r="Y3978" s="29" t="e">
        <f t="shared" si="61"/>
        <v>#N/A</v>
      </c>
    </row>
    <row r="3979" spans="1:25" x14ac:dyDescent="0.3">
      <c r="A3979" s="8" t="s">
        <v>33</v>
      </c>
      <c r="B3979" s="8" t="s">
        <v>7018</v>
      </c>
      <c r="C3979" s="8" t="s">
        <v>7019</v>
      </c>
      <c r="D3979" s="8" t="s">
        <v>34</v>
      </c>
      <c r="E3979" s="8"/>
      <c r="F3979" s="24">
        <v>0.267469255244217</v>
      </c>
      <c r="G3979" s="24">
        <v>0</v>
      </c>
      <c r="H3979" s="25">
        <v>23.005099999999999</v>
      </c>
      <c r="I3979" s="25">
        <v>1.2926</v>
      </c>
      <c r="J3979" s="15">
        <v>53</v>
      </c>
      <c r="K3979" s="15">
        <v>13</v>
      </c>
      <c r="L3979" s="13">
        <v>5.62E-2</v>
      </c>
      <c r="M3979" s="7">
        <v>1.3651304200000001</v>
      </c>
      <c r="N3979" s="26">
        <v>1</v>
      </c>
      <c r="O3979" s="27"/>
      <c r="P3979" s="8">
        <v>0.26746925519999998</v>
      </c>
      <c r="Q3979" s="24">
        <v>0.28999999999999998</v>
      </c>
      <c r="R3979" t="e">
        <f>IF($Q3979*100&gt;=VLOOKUP($O3979,margin_ranges!$A$5:$C$10,2,FALSE),IF($Q3979*100&lt;=VLOOKUP($O3979,margin_ranges!$A$5:$C$10,3,FALSE)+10,"IN RANGE","ABOVE RANGE"),"BELOW RANGE")</f>
        <v>#N/A</v>
      </c>
      <c r="S3979" t="e">
        <f>MIN(VLOOKUP($O3979,margin_ranges!$A$5:$D$10,4,FALSE),$P3979*100)</f>
        <v>#N/A</v>
      </c>
      <c r="T3979" s="29" t="e">
        <f>(1-$S3979/100)/(1-$F3979)-1</f>
        <v>#N/A</v>
      </c>
      <c r="U3979" s="19" t="str">
        <f>IF(ABS(IFERROR(T3979,0))&gt;0.05,INDEX(margin_ranges!$C$13:$C$16,MATCH($F3979*100,margin_ranges!$B$13:$B$16,1)),"")</f>
        <v/>
      </c>
      <c r="V3979" t="e">
        <f>MIN(VLOOKUP($U3979,margin_ranges!$A$5:$D$10,4,FALSE),$P3979*100)</f>
        <v>#N/A</v>
      </c>
      <c r="Y3979" s="29" t="e">
        <f t="shared" si="61"/>
        <v>#N/A</v>
      </c>
    </row>
    <row r="3980" spans="1:25" x14ac:dyDescent="0.3">
      <c r="A3980" s="8" t="s">
        <v>17</v>
      </c>
      <c r="B3980" s="8" t="s">
        <v>7018</v>
      </c>
      <c r="C3980" s="8" t="s">
        <v>7019</v>
      </c>
      <c r="D3980" s="8" t="s">
        <v>7022</v>
      </c>
      <c r="E3980" s="8" t="s">
        <v>7023</v>
      </c>
      <c r="F3980" s="24">
        <v>0.25259967843799502</v>
      </c>
      <c r="G3980" s="24">
        <v>0</v>
      </c>
      <c r="H3980" s="25">
        <v>15.3971</v>
      </c>
      <c r="I3980" s="25">
        <v>0.92310000000000003</v>
      </c>
      <c r="J3980" s="15">
        <v>37</v>
      </c>
      <c r="K3980" s="15">
        <v>9</v>
      </c>
      <c r="L3980" s="13">
        <v>0.06</v>
      </c>
      <c r="M3980" s="7">
        <v>1.3379710600000001</v>
      </c>
      <c r="N3980" s="26">
        <v>1</v>
      </c>
      <c r="O3980" s="27" t="s">
        <v>22</v>
      </c>
      <c r="P3980" s="8">
        <v>0.25259967840000003</v>
      </c>
      <c r="Q3980" s="24">
        <v>0.28999999999999998</v>
      </c>
      <c r="R3980" t="str">
        <f>IF($Q3980*100&gt;=VLOOKUP($O3980,margin_ranges!$A$5:$C$10,2,FALSE),IF($Q3980*100&lt;=VLOOKUP($O3980,margin_ranges!$A$5:$C$10,3,FALSE)+10,"IN RANGE","ABOVE RANGE"),"BELOW RANGE")</f>
        <v>IN RANGE</v>
      </c>
      <c r="S3980">
        <f>MIN(VLOOKUP($O3980,margin_ranges!$A$5:$D$10,4,FALSE),$P3980*100)</f>
        <v>25.259967840000002</v>
      </c>
      <c r="T3980" s="29">
        <f>(1-$S3980/100)/(1-$F3980)-1</f>
        <v>5.0836224119166218E-11</v>
      </c>
      <c r="U3980" s="19" t="str">
        <f>IF(ABS(IFERROR(T3980,0))&gt;0.05,INDEX(margin_ranges!$C$13:$C$16,MATCH($F3980*100,margin_ranges!$B$13:$B$16,1)),"")</f>
        <v/>
      </c>
      <c r="V3980" t="e">
        <f>MIN(VLOOKUP($U3980,margin_ranges!$A$5:$D$10,4,FALSE),$P3980*100)</f>
        <v>#N/A</v>
      </c>
      <c r="Y3980" s="29" t="e">
        <f t="shared" si="61"/>
        <v>#N/A</v>
      </c>
    </row>
    <row r="3981" spans="1:25" x14ac:dyDescent="0.3">
      <c r="A3981" s="8" t="s">
        <v>17</v>
      </c>
      <c r="B3981" s="8" t="s">
        <v>7018</v>
      </c>
      <c r="C3981" s="8" t="s">
        <v>7019</v>
      </c>
      <c r="D3981" s="8" t="s">
        <v>7020</v>
      </c>
      <c r="E3981" s="8" t="s">
        <v>7021</v>
      </c>
      <c r="F3981" s="24">
        <v>0.28999999999999998</v>
      </c>
      <c r="G3981" s="24">
        <v>0</v>
      </c>
      <c r="H3981" s="25">
        <v>7.6081000000000003</v>
      </c>
      <c r="I3981" s="25">
        <v>0.3695</v>
      </c>
      <c r="J3981" s="15">
        <v>16</v>
      </c>
      <c r="K3981" s="15">
        <v>4</v>
      </c>
      <c r="L3981" s="13">
        <v>4.8599999999999997E-2</v>
      </c>
      <c r="M3981" s="7">
        <v>1.43297893</v>
      </c>
      <c r="N3981" s="26">
        <v>1</v>
      </c>
      <c r="O3981" s="27" t="s">
        <v>22</v>
      </c>
      <c r="P3981" s="8">
        <v>0.30215303259999998</v>
      </c>
      <c r="Q3981" s="24">
        <v>0.28999999999999998</v>
      </c>
      <c r="R3981" t="str">
        <f>IF($Q3981*100&gt;=VLOOKUP($O3981,margin_ranges!$A$5:$C$10,2,FALSE),IF($Q3981*100&lt;=VLOOKUP($O3981,margin_ranges!$A$5:$C$10,3,FALSE)+10,"IN RANGE","ABOVE RANGE"),"BELOW RANGE")</f>
        <v>IN RANGE</v>
      </c>
      <c r="S3981">
        <f>MIN(VLOOKUP($O3981,margin_ranges!$A$5:$D$10,4,FALSE),$P3981*100)</f>
        <v>29.75</v>
      </c>
      <c r="T3981" s="29">
        <f>(1-$S3981/100)/(1-$F3981)-1</f>
        <v>-1.0563380281690127E-2</v>
      </c>
      <c r="U3981" s="19" t="str">
        <f>IF(ABS(IFERROR(T3981,0))&gt;0.05,INDEX(margin_ranges!$C$13:$C$16,MATCH($F3981*100,margin_ranges!$B$13:$B$16,1)),"")</f>
        <v/>
      </c>
      <c r="V3981" t="e">
        <f>MIN(VLOOKUP($U3981,margin_ranges!$A$5:$D$10,4,FALSE),$P3981*100)</f>
        <v>#N/A</v>
      </c>
      <c r="Y3981" s="29" t="e">
        <f t="shared" si="61"/>
        <v>#N/A</v>
      </c>
    </row>
    <row r="3982" spans="1:25" x14ac:dyDescent="0.3">
      <c r="A3982" s="8" t="s">
        <v>35</v>
      </c>
      <c r="B3982" s="8" t="s">
        <v>7024</v>
      </c>
      <c r="C3982" s="8" t="s">
        <v>34</v>
      </c>
      <c r="D3982" s="8" t="s">
        <v>34</v>
      </c>
      <c r="E3982" s="8"/>
      <c r="F3982" s="24">
        <v>0.34</v>
      </c>
      <c r="G3982" s="24">
        <v>0</v>
      </c>
      <c r="H3982" s="25">
        <v>35.904899999999998</v>
      </c>
      <c r="I3982" s="25">
        <v>3.3014999999999999</v>
      </c>
      <c r="J3982" s="15">
        <v>83</v>
      </c>
      <c r="K3982" s="15">
        <v>25</v>
      </c>
      <c r="L3982" s="13">
        <v>9.1999999999999998E-2</v>
      </c>
      <c r="M3982" s="7">
        <v>0.83848683000000002</v>
      </c>
      <c r="N3982" s="26">
        <v>0.4</v>
      </c>
      <c r="O3982" s="27"/>
      <c r="P3982" s="8">
        <v>0.52295017249999998</v>
      </c>
      <c r="Q3982" s="24">
        <v>0.34</v>
      </c>
      <c r="R3982" t="e">
        <f>IF($Q3982*100&gt;=VLOOKUP($O3982,margin_ranges!$A$5:$C$10,2,FALSE),IF($Q3982*100&lt;=VLOOKUP($O3982,margin_ranges!$A$5:$C$10,3,FALSE)+10,"IN RANGE","ABOVE RANGE"),"BELOW RANGE")</f>
        <v>#N/A</v>
      </c>
      <c r="S3982" t="e">
        <f>MIN(VLOOKUP($O3982,margin_ranges!$A$5:$D$10,4,FALSE),$P3982*100)</f>
        <v>#N/A</v>
      </c>
      <c r="T3982" s="29" t="e">
        <f>(1-$S3982/100)/(1-$F3982)-1</f>
        <v>#N/A</v>
      </c>
      <c r="U3982" s="19" t="str">
        <f>IF(ABS(IFERROR(T3982,0))&gt;0.05,INDEX(margin_ranges!$C$13:$C$16,MATCH($F3982*100,margin_ranges!$B$13:$B$16,1)),"")</f>
        <v/>
      </c>
      <c r="V3982" t="e">
        <f>MIN(VLOOKUP($U3982,margin_ranges!$A$5:$D$10,4,FALSE),$P3982*100)</f>
        <v>#N/A</v>
      </c>
      <c r="Y3982" s="29" t="e">
        <f t="shared" ref="Y3982:Y4045" si="62">(1-$V3982/100)/(1-$F3982)-1</f>
        <v>#N/A</v>
      </c>
    </row>
    <row r="3983" spans="1:25" x14ac:dyDescent="0.3">
      <c r="A3983" s="8" t="s">
        <v>33</v>
      </c>
      <c r="B3983" s="8" t="s">
        <v>7024</v>
      </c>
      <c r="C3983" s="8" t="s">
        <v>7025</v>
      </c>
      <c r="D3983" s="8" t="s">
        <v>34</v>
      </c>
      <c r="E3983" s="8"/>
      <c r="F3983" s="24">
        <v>0.34</v>
      </c>
      <c r="G3983" s="24">
        <v>0</v>
      </c>
      <c r="H3983" s="25">
        <v>35.904899999999998</v>
      </c>
      <c r="I3983" s="25">
        <v>3.3014999999999999</v>
      </c>
      <c r="J3983" s="15">
        <v>83</v>
      </c>
      <c r="K3983" s="15">
        <v>25</v>
      </c>
      <c r="L3983" s="13">
        <v>9.1999999999999998E-2</v>
      </c>
      <c r="M3983" s="7">
        <v>0.83848683000000002</v>
      </c>
      <c r="N3983" s="26">
        <v>0.4</v>
      </c>
      <c r="O3983" s="27"/>
      <c r="P3983" s="8">
        <v>0.52295017249999998</v>
      </c>
      <c r="Q3983" s="24">
        <v>0.34</v>
      </c>
      <c r="R3983" t="e">
        <f>IF($Q3983*100&gt;=VLOOKUP($O3983,margin_ranges!$A$5:$C$10,2,FALSE),IF($Q3983*100&lt;=VLOOKUP($O3983,margin_ranges!$A$5:$C$10,3,FALSE)+10,"IN RANGE","ABOVE RANGE"),"BELOW RANGE")</f>
        <v>#N/A</v>
      </c>
      <c r="S3983" t="e">
        <f>MIN(VLOOKUP($O3983,margin_ranges!$A$5:$D$10,4,FALSE),$P3983*100)</f>
        <v>#N/A</v>
      </c>
      <c r="T3983" s="29" t="e">
        <f>(1-$S3983/100)/(1-$F3983)-1</f>
        <v>#N/A</v>
      </c>
      <c r="U3983" s="19" t="str">
        <f>IF(ABS(IFERROR(T3983,0))&gt;0.05,INDEX(margin_ranges!$C$13:$C$16,MATCH($F3983*100,margin_ranges!$B$13:$B$16,1)),"")</f>
        <v/>
      </c>
      <c r="V3983" t="e">
        <f>MIN(VLOOKUP($U3983,margin_ranges!$A$5:$D$10,4,FALSE),$P3983*100)</f>
        <v>#N/A</v>
      </c>
      <c r="Y3983" s="29" t="e">
        <f t="shared" si="62"/>
        <v>#N/A</v>
      </c>
    </row>
    <row r="3984" spans="1:25" x14ac:dyDescent="0.3">
      <c r="A3984" s="8" t="s">
        <v>17</v>
      </c>
      <c r="B3984" s="8" t="s">
        <v>7024</v>
      </c>
      <c r="C3984" s="8" t="s">
        <v>7025</v>
      </c>
      <c r="D3984" s="8" t="s">
        <v>7028</v>
      </c>
      <c r="E3984" s="8" t="s">
        <v>7029</v>
      </c>
      <c r="F3984" s="24">
        <v>0.34</v>
      </c>
      <c r="G3984" s="24">
        <v>0</v>
      </c>
      <c r="H3984" s="25">
        <v>32.693100000000001</v>
      </c>
      <c r="I3984" s="25">
        <v>2.6892</v>
      </c>
      <c r="J3984" s="15">
        <v>70</v>
      </c>
      <c r="K3984" s="15">
        <v>21</v>
      </c>
      <c r="L3984" s="13">
        <v>8.2299999999999998E-2</v>
      </c>
      <c r="M3984" s="7">
        <v>0.86549708999999997</v>
      </c>
      <c r="N3984" s="26">
        <v>0.4</v>
      </c>
      <c r="O3984" s="27" t="s">
        <v>22</v>
      </c>
      <c r="P3984" s="8">
        <v>0.53783784609999996</v>
      </c>
      <c r="Q3984" s="24">
        <v>0.34</v>
      </c>
      <c r="R3984" t="str">
        <f>IF($Q3984*100&gt;=VLOOKUP($O3984,margin_ranges!$A$5:$C$10,2,FALSE),IF($Q3984*100&lt;=VLOOKUP($O3984,margin_ranges!$A$5:$C$10,3,FALSE)+10,"IN RANGE","ABOVE RANGE"),"BELOW RANGE")</f>
        <v>IN RANGE</v>
      </c>
      <c r="S3984">
        <f>MIN(VLOOKUP($O3984,margin_ranges!$A$5:$D$10,4,FALSE),$P3984*100)</f>
        <v>29.75</v>
      </c>
      <c r="T3984" s="29">
        <f>(1-$S3984/100)/(1-$F3984)-1</f>
        <v>6.4393939393939448E-2</v>
      </c>
      <c r="U3984" s="19" t="str">
        <f>IF(ABS(IFERROR(T3984,0))&gt;0.05,INDEX(margin_ranges!$C$13:$C$16,MATCH($F3984*100,margin_ranges!$B$13:$B$16,1)),"")</f>
        <v>Balanced (Type B)</v>
      </c>
      <c r="V3984">
        <f>MIN(VLOOKUP($U3984,margin_ranges!$A$5:$D$10,4,FALSE),$P3984*100)</f>
        <v>29.75</v>
      </c>
      <c r="Y3984" s="29">
        <f t="shared" si="62"/>
        <v>6.4393939393939448E-2</v>
      </c>
    </row>
    <row r="3985" spans="1:25" x14ac:dyDescent="0.3">
      <c r="A3985" s="8" t="s">
        <v>17</v>
      </c>
      <c r="B3985" s="8" t="s">
        <v>7024</v>
      </c>
      <c r="C3985" s="8" t="s">
        <v>7025</v>
      </c>
      <c r="D3985" s="8" t="s">
        <v>7026</v>
      </c>
      <c r="E3985" s="8" t="s">
        <v>7027</v>
      </c>
      <c r="F3985" s="24">
        <v>0.33999999999999903</v>
      </c>
      <c r="G3985" s="24">
        <v>0</v>
      </c>
      <c r="H3985" s="25">
        <v>3.2113</v>
      </c>
      <c r="I3985" s="25">
        <v>0.61229999999999996</v>
      </c>
      <c r="J3985" s="15">
        <v>13</v>
      </c>
      <c r="K3985" s="15">
        <v>4</v>
      </c>
      <c r="L3985" s="13">
        <v>0.19070000000000001</v>
      </c>
      <c r="M3985" s="7">
        <v>0.71985533999999995</v>
      </c>
      <c r="N3985" s="26">
        <v>0.4</v>
      </c>
      <c r="O3985" s="27" t="s">
        <v>22</v>
      </c>
      <c r="P3985" s="8">
        <v>0.44433280390000002</v>
      </c>
      <c r="Q3985" s="24">
        <v>0.34</v>
      </c>
      <c r="R3985" t="str">
        <f>IF($Q3985*100&gt;=VLOOKUP($O3985,margin_ranges!$A$5:$C$10,2,FALSE),IF($Q3985*100&lt;=VLOOKUP($O3985,margin_ranges!$A$5:$C$10,3,FALSE)+10,"IN RANGE","ABOVE RANGE"),"BELOW RANGE")</f>
        <v>IN RANGE</v>
      </c>
      <c r="S3985">
        <f>MIN(VLOOKUP($O3985,margin_ranges!$A$5:$D$10,4,FALSE),$P3985*100)</f>
        <v>29.75</v>
      </c>
      <c r="T3985" s="29">
        <f>(1-$S3985/100)/(1-$F3985)-1</f>
        <v>6.4393939393937671E-2</v>
      </c>
      <c r="U3985" s="19" t="str">
        <f>IF(ABS(IFERROR(T3985,0))&gt;0.05,INDEX(margin_ranges!$C$13:$C$16,MATCH($F3985*100,margin_ranges!$B$13:$B$16,1)),"")</f>
        <v>Balanced (Type B)</v>
      </c>
      <c r="V3985">
        <f>MIN(VLOOKUP($U3985,margin_ranges!$A$5:$D$10,4,FALSE),$P3985*100)</f>
        <v>29.75</v>
      </c>
      <c r="Y3985" s="29">
        <f t="shared" si="62"/>
        <v>6.4393939393937671E-2</v>
      </c>
    </row>
    <row r="3986" spans="1:25" x14ac:dyDescent="0.3">
      <c r="A3986" s="8" t="s">
        <v>35</v>
      </c>
      <c r="B3986" s="8" t="s">
        <v>7030</v>
      </c>
      <c r="C3986" s="8" t="s">
        <v>34</v>
      </c>
      <c r="D3986" s="8" t="s">
        <v>34</v>
      </c>
      <c r="E3986" s="8"/>
      <c r="F3986" s="24">
        <v>0.27024902689916402</v>
      </c>
      <c r="G3986" s="24">
        <v>0</v>
      </c>
      <c r="H3986" s="25">
        <v>73.999899999999997</v>
      </c>
      <c r="I3986" s="25">
        <v>1.3875999999999999</v>
      </c>
      <c r="J3986" s="15">
        <v>79</v>
      </c>
      <c r="K3986" s="15">
        <v>21</v>
      </c>
      <c r="L3986" s="13">
        <v>1.8800000000000001E-2</v>
      </c>
      <c r="M3986" s="7">
        <v>1.89103825</v>
      </c>
      <c r="N3986" s="26">
        <v>1.3799870000000001</v>
      </c>
      <c r="O3986" s="27"/>
      <c r="P3986" s="8">
        <v>0.27024902690000002</v>
      </c>
      <c r="Q3986" s="24">
        <v>0.33</v>
      </c>
      <c r="R3986" t="e">
        <f>IF($Q3986*100&gt;=VLOOKUP($O3986,margin_ranges!$A$5:$C$10,2,FALSE),IF($Q3986*100&lt;=VLOOKUP($O3986,margin_ranges!$A$5:$C$10,3,FALSE)+10,"IN RANGE","ABOVE RANGE"),"BELOW RANGE")</f>
        <v>#N/A</v>
      </c>
      <c r="S3986" t="e">
        <f>MIN(VLOOKUP($O3986,margin_ranges!$A$5:$D$10,4,FALSE),$P3986*100)</f>
        <v>#N/A</v>
      </c>
      <c r="T3986" s="29" t="e">
        <f>(1-$S3986/100)/(1-$F3986)-1</f>
        <v>#N/A</v>
      </c>
      <c r="U3986" s="19" t="str">
        <f>IF(ABS(IFERROR(T3986,0))&gt;0.05,INDEX(margin_ranges!$C$13:$C$16,MATCH($F3986*100,margin_ranges!$B$13:$B$16,1)),"")</f>
        <v/>
      </c>
      <c r="V3986" t="e">
        <f>MIN(VLOOKUP($U3986,margin_ranges!$A$5:$D$10,4,FALSE),$P3986*100)</f>
        <v>#N/A</v>
      </c>
      <c r="Y3986" s="29" t="e">
        <f t="shared" si="62"/>
        <v>#N/A</v>
      </c>
    </row>
    <row r="3987" spans="1:25" x14ac:dyDescent="0.3">
      <c r="A3987" s="8" t="s">
        <v>33</v>
      </c>
      <c r="B3987" s="8" t="s">
        <v>7030</v>
      </c>
      <c r="C3987" s="8" t="s">
        <v>7031</v>
      </c>
      <c r="D3987" s="28" t="s">
        <v>34</v>
      </c>
      <c r="E3987" s="8"/>
      <c r="F3987" s="24">
        <v>0.27024902689916402</v>
      </c>
      <c r="G3987" s="24">
        <v>0</v>
      </c>
      <c r="H3987" s="25">
        <v>73.999899999999997</v>
      </c>
      <c r="I3987" s="25">
        <v>1.3875999999999999</v>
      </c>
      <c r="J3987" s="15">
        <v>79</v>
      </c>
      <c r="K3987" s="15">
        <v>21</v>
      </c>
      <c r="L3987" s="13">
        <v>1.8800000000000001E-2</v>
      </c>
      <c r="M3987" s="7">
        <v>1.89103825</v>
      </c>
      <c r="N3987" s="26">
        <v>1.3799870000000001</v>
      </c>
      <c r="O3987" s="27"/>
      <c r="P3987" s="8">
        <v>0.27024902690000002</v>
      </c>
      <c r="Q3987" s="24">
        <v>0.33</v>
      </c>
      <c r="R3987" t="e">
        <f>IF($Q3987*100&gt;=VLOOKUP($O3987,margin_ranges!$A$5:$C$10,2,FALSE),IF($Q3987*100&lt;=VLOOKUP($O3987,margin_ranges!$A$5:$C$10,3,FALSE)+10,"IN RANGE","ABOVE RANGE"),"BELOW RANGE")</f>
        <v>#N/A</v>
      </c>
      <c r="S3987" t="e">
        <f>MIN(VLOOKUP($O3987,margin_ranges!$A$5:$D$10,4,FALSE),$P3987*100)</f>
        <v>#N/A</v>
      </c>
      <c r="T3987" s="29" t="e">
        <f>(1-$S3987/100)/(1-$F3987)-1</f>
        <v>#N/A</v>
      </c>
      <c r="U3987" s="19" t="str">
        <f>IF(ABS(IFERROR(T3987,0))&gt;0.05,INDEX(margin_ranges!$C$13:$C$16,MATCH($F3987*100,margin_ranges!$B$13:$B$16,1)),"")</f>
        <v/>
      </c>
      <c r="V3987" t="e">
        <f>MIN(VLOOKUP($U3987,margin_ranges!$A$5:$D$10,4,FALSE),$P3987*100)</f>
        <v>#N/A</v>
      </c>
      <c r="Y3987" s="29" t="e">
        <f t="shared" si="62"/>
        <v>#N/A</v>
      </c>
    </row>
    <row r="3988" spans="1:25" x14ac:dyDescent="0.3">
      <c r="A3988" s="8" t="s">
        <v>17</v>
      </c>
      <c r="B3988" s="8" t="s">
        <v>7030</v>
      </c>
      <c r="C3988" s="8" t="s">
        <v>7031</v>
      </c>
      <c r="D3988" s="8" t="s">
        <v>7032</v>
      </c>
      <c r="E3988" s="8" t="s">
        <v>7033</v>
      </c>
      <c r="F3988" s="24">
        <v>0.23348351341653001</v>
      </c>
      <c r="G3988" s="24">
        <v>0</v>
      </c>
      <c r="H3988" s="25">
        <v>30.0761</v>
      </c>
      <c r="I3988" s="25">
        <v>0.27460000000000001</v>
      </c>
      <c r="J3988" s="15">
        <v>21</v>
      </c>
      <c r="K3988" s="15">
        <v>5</v>
      </c>
      <c r="L3988" s="13">
        <v>9.1000000000000004E-3</v>
      </c>
      <c r="M3988" s="7">
        <v>2.6092067600000002</v>
      </c>
      <c r="N3988" s="26">
        <v>2</v>
      </c>
      <c r="O3988" s="27" t="s">
        <v>479</v>
      </c>
      <c r="P3988" s="8">
        <v>0.23348351340000001</v>
      </c>
      <c r="Q3988" s="24">
        <v>0.33</v>
      </c>
      <c r="R3988" t="str">
        <f>IF($Q3988*100&gt;=VLOOKUP($O3988,margin_ranges!$A$5:$C$10,2,FALSE),IF($Q3988*100&lt;=VLOOKUP($O3988,margin_ranges!$A$5:$C$10,3,FALSE)+10,"IN RANGE","ABOVE RANGE"),"BELOW RANGE")</f>
        <v>IN RANGE</v>
      </c>
      <c r="S3988">
        <f>MIN(VLOOKUP($O3988,margin_ranges!$A$5:$D$10,4,FALSE),$P3988*100)</f>
        <v>23.348351340000001</v>
      </c>
      <c r="T3988" s="29">
        <f>(1-$S3988/100)/(1-$F3988)-1</f>
        <v>2.1565194074923966E-11</v>
      </c>
      <c r="U3988" s="19" t="str">
        <f>IF(ABS(IFERROR(T3988,0))&gt;0.05,INDEX(margin_ranges!$C$13:$C$16,MATCH($F3988*100,margin_ranges!$B$13:$B$16,1)),"")</f>
        <v/>
      </c>
      <c r="V3988" t="e">
        <f>MIN(VLOOKUP($U3988,margin_ranges!$A$5:$D$10,4,FALSE),$P3988*100)</f>
        <v>#N/A</v>
      </c>
      <c r="Y3988" s="29" t="e">
        <f t="shared" si="62"/>
        <v>#N/A</v>
      </c>
    </row>
    <row r="3989" spans="1:25" x14ac:dyDescent="0.3">
      <c r="A3989" s="8" t="s">
        <v>17</v>
      </c>
      <c r="B3989" s="8" t="s">
        <v>7030</v>
      </c>
      <c r="C3989" s="8" t="s">
        <v>7031</v>
      </c>
      <c r="D3989" s="8" t="s">
        <v>7034</v>
      </c>
      <c r="E3989" s="8" t="s">
        <v>7035</v>
      </c>
      <c r="F3989" s="24">
        <v>0.29008302390587798</v>
      </c>
      <c r="G3989" s="24">
        <v>0</v>
      </c>
      <c r="H3989" s="25">
        <v>29.901800000000001</v>
      </c>
      <c r="I3989" s="25">
        <v>1.0128999999999999</v>
      </c>
      <c r="J3989" s="15">
        <v>51</v>
      </c>
      <c r="K3989" s="15">
        <v>15</v>
      </c>
      <c r="L3989" s="13">
        <v>3.39E-2</v>
      </c>
      <c r="M3989" s="7">
        <v>1.6903385</v>
      </c>
      <c r="N3989" s="26">
        <v>1.2</v>
      </c>
      <c r="O3989" s="27" t="s">
        <v>479</v>
      </c>
      <c r="P3989" s="8">
        <v>0.29008302390000001</v>
      </c>
      <c r="Q3989" s="24">
        <v>0.33</v>
      </c>
      <c r="R3989" t="str">
        <f>IF($Q3989*100&gt;=VLOOKUP($O3989,margin_ranges!$A$5:$C$10,2,FALSE),IF($Q3989*100&lt;=VLOOKUP($O3989,margin_ranges!$A$5:$C$10,3,FALSE)+10,"IN RANGE","ABOVE RANGE"),"BELOW RANGE")</f>
        <v>IN RANGE</v>
      </c>
      <c r="S3989">
        <f>MIN(VLOOKUP($O3989,margin_ranges!$A$5:$D$10,4,FALSE),$P3989*100)</f>
        <v>29.008302390000001</v>
      </c>
      <c r="T3989" s="29">
        <f>(1-$S3989/100)/(1-$F3989)-1</f>
        <v>8.2798212730494924E-12</v>
      </c>
      <c r="U3989" s="19" t="str">
        <f>IF(ABS(IFERROR(T3989,0))&gt;0.05,INDEX(margin_ranges!$C$13:$C$16,MATCH($F3989*100,margin_ranges!$B$13:$B$16,1)),"")</f>
        <v/>
      </c>
      <c r="V3989" t="e">
        <f>MIN(VLOOKUP($U3989,margin_ranges!$A$5:$D$10,4,FALSE),$P3989*100)</f>
        <v>#N/A</v>
      </c>
      <c r="Y3989" s="29" t="e">
        <f t="shared" si="62"/>
        <v>#N/A</v>
      </c>
    </row>
    <row r="3990" spans="1:25" x14ac:dyDescent="0.3">
      <c r="A3990" s="8" t="s">
        <v>35</v>
      </c>
      <c r="B3990" s="8" t="s">
        <v>12109</v>
      </c>
      <c r="C3990" s="8" t="s">
        <v>34</v>
      </c>
      <c r="D3990" s="8" t="s">
        <v>34</v>
      </c>
      <c r="E3990" s="8"/>
      <c r="F3990" s="24">
        <v>0.25</v>
      </c>
      <c r="G3990" s="24">
        <v>0.61099077999999996</v>
      </c>
      <c r="H3990" s="25">
        <v>11.8003</v>
      </c>
      <c r="I3990" s="25">
        <v>3.1080999999999999</v>
      </c>
      <c r="J3990" s="15">
        <v>99</v>
      </c>
      <c r="K3990" s="15">
        <v>25</v>
      </c>
      <c r="L3990" s="13">
        <v>0.26340000000000002</v>
      </c>
      <c r="M3990" s="7">
        <v>1.0588959899999999</v>
      </c>
      <c r="N3990" s="26">
        <v>0.70860199999999995</v>
      </c>
      <c r="O3990" s="27"/>
      <c r="P3990" s="8">
        <v>0.33081057219999999</v>
      </c>
      <c r="Q3990" s="24">
        <v>0.25</v>
      </c>
      <c r="R3990" t="e">
        <f>IF($Q3990*100&gt;=VLOOKUP($O3990,margin_ranges!$A$5:$C$10,2,FALSE),IF($Q3990*100&lt;=VLOOKUP($O3990,margin_ranges!$A$5:$C$10,3,FALSE)+10,"IN RANGE","ABOVE RANGE"),"BELOW RANGE")</f>
        <v>#N/A</v>
      </c>
      <c r="S3990" t="e">
        <f>MIN(VLOOKUP($O3990,margin_ranges!$A$5:$D$10,4,FALSE),$P3990*100)</f>
        <v>#N/A</v>
      </c>
      <c r="T3990" s="29" t="e">
        <f>(1-$S3990/100)/(1-$F3990)-1</f>
        <v>#N/A</v>
      </c>
      <c r="U3990" s="19" t="str">
        <f>IF(ABS(IFERROR(T3990,0))&gt;0.05,INDEX(margin_ranges!$C$13:$C$16,MATCH($F3990*100,margin_ranges!$B$13:$B$16,1)),"")</f>
        <v/>
      </c>
      <c r="V3990" t="e">
        <f>MIN(VLOOKUP($U3990,margin_ranges!$A$5:$D$10,4,FALSE),$P3990*100)</f>
        <v>#N/A</v>
      </c>
      <c r="Y3990" s="29" t="e">
        <f t="shared" si="62"/>
        <v>#N/A</v>
      </c>
    </row>
    <row r="3991" spans="1:25" x14ac:dyDescent="0.3">
      <c r="A3991" s="8" t="s">
        <v>33</v>
      </c>
      <c r="B3991" s="8" t="s">
        <v>12109</v>
      </c>
      <c r="C3991" s="8" t="s">
        <v>12110</v>
      </c>
      <c r="D3991" s="8" t="s">
        <v>34</v>
      </c>
      <c r="E3991" s="8"/>
      <c r="F3991" s="24">
        <v>0.25</v>
      </c>
      <c r="G3991" s="24">
        <v>0.61099077999999996</v>
      </c>
      <c r="H3991" s="25">
        <v>11.8003</v>
      </c>
      <c r="I3991" s="25">
        <v>3.1080999999999999</v>
      </c>
      <c r="J3991" s="15">
        <v>99</v>
      </c>
      <c r="K3991" s="15">
        <v>25</v>
      </c>
      <c r="L3991" s="13">
        <v>0.26340000000000002</v>
      </c>
      <c r="M3991" s="7">
        <v>1.0588959899999999</v>
      </c>
      <c r="N3991" s="26">
        <v>0.70860199999999995</v>
      </c>
      <c r="O3991" s="27"/>
      <c r="P3991" s="8">
        <v>0.33081057219999999</v>
      </c>
      <c r="Q3991" s="24">
        <v>0.25</v>
      </c>
      <c r="R3991" t="e">
        <f>IF($Q3991*100&gt;=VLOOKUP($O3991,margin_ranges!$A$5:$C$10,2,FALSE),IF($Q3991*100&lt;=VLOOKUP($O3991,margin_ranges!$A$5:$C$10,3,FALSE)+10,"IN RANGE","ABOVE RANGE"),"BELOW RANGE")</f>
        <v>#N/A</v>
      </c>
      <c r="S3991" t="e">
        <f>MIN(VLOOKUP($O3991,margin_ranges!$A$5:$D$10,4,FALSE),$P3991*100)</f>
        <v>#N/A</v>
      </c>
      <c r="T3991" s="29" t="e">
        <f>(1-$S3991/100)/(1-$F3991)-1</f>
        <v>#N/A</v>
      </c>
      <c r="U3991" s="19" t="str">
        <f>IF(ABS(IFERROR(T3991,0))&gt;0.05,INDEX(margin_ranges!$C$13:$C$16,MATCH($F3991*100,margin_ranges!$B$13:$B$16,1)),"")</f>
        <v/>
      </c>
      <c r="V3991" t="e">
        <f>MIN(VLOOKUP($U3991,margin_ranges!$A$5:$D$10,4,FALSE),$P3991*100)</f>
        <v>#N/A</v>
      </c>
      <c r="Y3991" s="29" t="e">
        <f t="shared" si="62"/>
        <v>#N/A</v>
      </c>
    </row>
    <row r="3992" spans="1:25" x14ac:dyDescent="0.3">
      <c r="A3992" s="8" t="s">
        <v>17</v>
      </c>
      <c r="B3992" s="8" t="s">
        <v>12109</v>
      </c>
      <c r="C3992" s="8" t="s">
        <v>12110</v>
      </c>
      <c r="D3992" s="8" t="s">
        <v>12117</v>
      </c>
      <c r="E3992" s="8" t="s">
        <v>12118</v>
      </c>
      <c r="F3992" s="24">
        <v>0.25</v>
      </c>
      <c r="G3992" s="24">
        <v>1</v>
      </c>
      <c r="H3992" s="25">
        <v>8.6064000000000007</v>
      </c>
      <c r="I3992" s="25">
        <v>1.8494999999999999</v>
      </c>
      <c r="J3992" s="15">
        <v>60</v>
      </c>
      <c r="K3992" s="15">
        <v>15</v>
      </c>
      <c r="L3992" s="13">
        <v>0.21490000000000001</v>
      </c>
      <c r="M3992" s="7">
        <v>1.0872629700000001</v>
      </c>
      <c r="N3992" s="26">
        <v>0.8</v>
      </c>
      <c r="O3992" s="27" t="s">
        <v>22</v>
      </c>
      <c r="P3992" s="8">
        <v>0.26420744159999998</v>
      </c>
      <c r="Q3992" s="24">
        <v>0.25</v>
      </c>
      <c r="R3992" t="str">
        <f>IF($Q3992*100&gt;=VLOOKUP($O3992,margin_ranges!$A$5:$C$10,2,FALSE),IF($Q3992*100&lt;=VLOOKUP($O3992,margin_ranges!$A$5:$C$10,3,FALSE)+10,"IN RANGE","ABOVE RANGE"),"BELOW RANGE")</f>
        <v>IN RANGE</v>
      </c>
      <c r="S3992">
        <f>MIN(VLOOKUP($O3992,margin_ranges!$A$5:$D$10,4,FALSE),$P3992*100)</f>
        <v>26.420744159999998</v>
      </c>
      <c r="T3992" s="29">
        <f>(1-$S3992/100)/(1-$F3992)-1</f>
        <v>-1.8943255466666642E-2</v>
      </c>
      <c r="U3992" s="19" t="str">
        <f>IF(ABS(IFERROR(T3992,0))&gt;0.05,INDEX(margin_ranges!$C$13:$C$16,MATCH($F3992*100,margin_ranges!$B$13:$B$16,1)),"")</f>
        <v/>
      </c>
      <c r="V3992" t="e">
        <f>MIN(VLOOKUP($U3992,margin_ranges!$A$5:$D$10,4,FALSE),$P3992*100)</f>
        <v>#N/A</v>
      </c>
      <c r="Y3992" s="29" t="e">
        <f t="shared" si="62"/>
        <v>#N/A</v>
      </c>
    </row>
    <row r="3993" spans="1:25" x14ac:dyDescent="0.3">
      <c r="A3993" s="8" t="s">
        <v>17</v>
      </c>
      <c r="B3993" s="8" t="s">
        <v>12109</v>
      </c>
      <c r="C3993" s="8" t="s">
        <v>12110</v>
      </c>
      <c r="D3993" s="8" t="s">
        <v>12113</v>
      </c>
      <c r="E3993" s="8" t="s">
        <v>12114</v>
      </c>
      <c r="F3993" s="24">
        <v>0.25</v>
      </c>
      <c r="G3993" s="24">
        <v>0</v>
      </c>
      <c r="H3993" s="25">
        <v>0.73550000000000004</v>
      </c>
      <c r="I3993" s="25">
        <v>0.31430000000000002</v>
      </c>
      <c r="J3993" s="15">
        <v>9</v>
      </c>
      <c r="K3993" s="15">
        <v>2</v>
      </c>
      <c r="L3993" s="13">
        <v>0.42730000000000001</v>
      </c>
      <c r="M3993" s="7">
        <v>0.97445455000000003</v>
      </c>
      <c r="N3993" s="26">
        <v>0.5</v>
      </c>
      <c r="O3993" s="27" t="s">
        <v>22</v>
      </c>
      <c r="P3993" s="8">
        <v>0.48689243399999999</v>
      </c>
      <c r="Q3993" s="24">
        <v>0.25</v>
      </c>
      <c r="R3993" t="str">
        <f>IF($Q3993*100&gt;=VLOOKUP($O3993,margin_ranges!$A$5:$C$10,2,FALSE),IF($Q3993*100&lt;=VLOOKUP($O3993,margin_ranges!$A$5:$C$10,3,FALSE)+10,"IN RANGE","ABOVE RANGE"),"BELOW RANGE")</f>
        <v>IN RANGE</v>
      </c>
      <c r="S3993">
        <f>MIN(VLOOKUP($O3993,margin_ranges!$A$5:$D$10,4,FALSE),$P3993*100)</f>
        <v>29.75</v>
      </c>
      <c r="T3993" s="29">
        <f>(1-$S3993/100)/(1-$F3993)-1</f>
        <v>-6.3333333333333353E-2</v>
      </c>
      <c r="U3993" s="19" t="str">
        <f>IF(ABS(IFERROR(T3993,0))&gt;0.05,INDEX(margin_ranges!$C$13:$C$16,MATCH($F3993*100,margin_ranges!$B$13:$B$16,1)),"")</f>
        <v>Balanced (Type B)</v>
      </c>
      <c r="V3993">
        <f>MIN(VLOOKUP($U3993,margin_ranges!$A$5:$D$10,4,FALSE),$P3993*100)</f>
        <v>29.75</v>
      </c>
      <c r="Y3993" s="29">
        <f t="shared" si="62"/>
        <v>-6.3333333333333353E-2</v>
      </c>
    </row>
    <row r="3994" spans="1:25" x14ac:dyDescent="0.3">
      <c r="A3994" s="8" t="s">
        <v>17</v>
      </c>
      <c r="B3994" s="8" t="s">
        <v>12109</v>
      </c>
      <c r="C3994" s="8" t="s">
        <v>12110</v>
      </c>
      <c r="D3994" s="8" t="s">
        <v>12115</v>
      </c>
      <c r="E3994" s="8" t="s">
        <v>12116</v>
      </c>
      <c r="F3994" s="24">
        <v>0.25</v>
      </c>
      <c r="G3994" s="24">
        <v>0</v>
      </c>
      <c r="H3994" s="25">
        <v>0.73460000000000003</v>
      </c>
      <c r="I3994" s="25">
        <v>0.31590000000000001</v>
      </c>
      <c r="J3994" s="15">
        <v>9</v>
      </c>
      <c r="K3994" s="15">
        <v>2</v>
      </c>
      <c r="L3994" s="13">
        <v>0.43</v>
      </c>
      <c r="M3994" s="7">
        <v>0.96476706999999995</v>
      </c>
      <c r="N3994" s="26">
        <v>0.5</v>
      </c>
      <c r="O3994" s="27" t="s">
        <v>22</v>
      </c>
      <c r="P3994" s="8">
        <v>0.48174019029999998</v>
      </c>
      <c r="Q3994" s="24">
        <v>0.25</v>
      </c>
      <c r="R3994" t="str">
        <f>IF($Q3994*100&gt;=VLOOKUP($O3994,margin_ranges!$A$5:$C$10,2,FALSE),IF($Q3994*100&lt;=VLOOKUP($O3994,margin_ranges!$A$5:$C$10,3,FALSE)+10,"IN RANGE","ABOVE RANGE"),"BELOW RANGE")</f>
        <v>IN RANGE</v>
      </c>
      <c r="S3994">
        <f>MIN(VLOOKUP($O3994,margin_ranges!$A$5:$D$10,4,FALSE),$P3994*100)</f>
        <v>29.75</v>
      </c>
      <c r="T3994" s="29">
        <f>(1-$S3994/100)/(1-$F3994)-1</f>
        <v>-6.3333333333333353E-2</v>
      </c>
      <c r="U3994" s="19" t="str">
        <f>IF(ABS(IFERROR(T3994,0))&gt;0.05,INDEX(margin_ranges!$C$13:$C$16,MATCH($F3994*100,margin_ranges!$B$13:$B$16,1)),"")</f>
        <v>Balanced (Type B)</v>
      </c>
      <c r="V3994">
        <f>MIN(VLOOKUP($U3994,margin_ranges!$A$5:$D$10,4,FALSE),$P3994*100)</f>
        <v>29.75</v>
      </c>
      <c r="Y3994" s="29">
        <f t="shared" si="62"/>
        <v>-6.3333333333333353E-2</v>
      </c>
    </row>
    <row r="3995" spans="1:25" x14ac:dyDescent="0.3">
      <c r="A3995" s="8" t="s">
        <v>17</v>
      </c>
      <c r="B3995" s="8" t="s">
        <v>12109</v>
      </c>
      <c r="C3995" s="8" t="s">
        <v>12110</v>
      </c>
      <c r="D3995" s="8" t="s">
        <v>12111</v>
      </c>
      <c r="E3995" s="8" t="s">
        <v>12112</v>
      </c>
      <c r="F3995" s="24">
        <v>0.249999999999999</v>
      </c>
      <c r="G3995" s="24">
        <v>0</v>
      </c>
      <c r="H3995" s="25">
        <v>0.67889999999999995</v>
      </c>
      <c r="I3995" s="25">
        <v>0.31680000000000003</v>
      </c>
      <c r="J3995" s="15">
        <v>9</v>
      </c>
      <c r="K3995" s="15">
        <v>2</v>
      </c>
      <c r="L3995" s="13">
        <v>0.46660000000000001</v>
      </c>
      <c r="M3995" s="7">
        <v>0.97050733</v>
      </c>
      <c r="N3995" s="26">
        <v>0.5</v>
      </c>
      <c r="O3995" s="27" t="s">
        <v>22</v>
      </c>
      <c r="P3995" s="8">
        <v>0.48480553879999999</v>
      </c>
      <c r="Q3995" s="24">
        <v>0.25</v>
      </c>
      <c r="R3995" t="str">
        <f>IF($Q3995*100&gt;=VLOOKUP($O3995,margin_ranges!$A$5:$C$10,2,FALSE),IF($Q3995*100&lt;=VLOOKUP($O3995,margin_ranges!$A$5:$C$10,3,FALSE)+10,"IN RANGE","ABOVE RANGE"),"BELOW RANGE")</f>
        <v>IN RANGE</v>
      </c>
      <c r="S3995">
        <f>MIN(VLOOKUP($O3995,margin_ranges!$A$5:$D$10,4,FALSE),$P3995*100)</f>
        <v>29.75</v>
      </c>
      <c r="T3995" s="29">
        <f>(1-$S3995/100)/(1-$F3995)-1</f>
        <v>-6.3333333333334574E-2</v>
      </c>
      <c r="U3995" s="19" t="str">
        <f>IF(ABS(IFERROR(T3995,0))&gt;0.05,INDEX(margin_ranges!$C$13:$C$16,MATCH($F3995*100,margin_ranges!$B$13:$B$16,1)),"")</f>
        <v>Maximize Fill (Type A+)</v>
      </c>
      <c r="V3995">
        <f>MIN(VLOOKUP($U3995,margin_ranges!$A$5:$D$10,4,FALSE),$P3995*100)</f>
        <v>19.75</v>
      </c>
      <c r="Y3995" s="29">
        <f t="shared" si="62"/>
        <v>6.9999999999998508E-2</v>
      </c>
    </row>
    <row r="3996" spans="1:25" x14ac:dyDescent="0.3">
      <c r="A3996" s="8" t="s">
        <v>35</v>
      </c>
      <c r="B3996" s="8" t="s">
        <v>7036</v>
      </c>
      <c r="C3996" s="8" t="s">
        <v>34</v>
      </c>
      <c r="D3996" s="8" t="s">
        <v>34</v>
      </c>
      <c r="E3996" s="8"/>
      <c r="F3996" s="24">
        <v>0.23985249134669501</v>
      </c>
      <c r="G3996" s="24">
        <v>0.32712352</v>
      </c>
      <c r="H3996" s="25">
        <v>84.917199999999994</v>
      </c>
      <c r="I3996" s="25">
        <v>12.4229</v>
      </c>
      <c r="J3996" s="15">
        <v>681</v>
      </c>
      <c r="K3996" s="15">
        <v>163</v>
      </c>
      <c r="L3996" s="13">
        <v>0.14630000000000001</v>
      </c>
      <c r="M3996" s="7">
        <v>1.8285924600000001</v>
      </c>
      <c r="N3996" s="26">
        <v>1.39</v>
      </c>
      <c r="O3996" s="27"/>
      <c r="P3996" s="8">
        <v>0.2398524913</v>
      </c>
      <c r="Q3996" s="24">
        <v>0.28749999999999998</v>
      </c>
      <c r="R3996" t="e">
        <f>IF($Q3996*100&gt;=VLOOKUP($O3996,margin_ranges!$A$5:$C$10,2,FALSE),IF($Q3996*100&lt;=VLOOKUP($O3996,margin_ranges!$A$5:$C$10,3,FALSE)+10,"IN RANGE","ABOVE RANGE"),"BELOW RANGE")</f>
        <v>#N/A</v>
      </c>
      <c r="S3996" t="e">
        <f>MIN(VLOOKUP($O3996,margin_ranges!$A$5:$D$10,4,FALSE),$P3996*100)</f>
        <v>#N/A</v>
      </c>
      <c r="T3996" s="29" t="e">
        <f>(1-$S3996/100)/(1-$F3996)-1</f>
        <v>#N/A</v>
      </c>
      <c r="U3996" s="19" t="str">
        <f>IF(ABS(IFERROR(T3996,0))&gt;0.05,INDEX(margin_ranges!$C$13:$C$16,MATCH($F3996*100,margin_ranges!$B$13:$B$16,1)),"")</f>
        <v/>
      </c>
      <c r="V3996" t="e">
        <f>MIN(VLOOKUP($U3996,margin_ranges!$A$5:$D$10,4,FALSE),$P3996*100)</f>
        <v>#N/A</v>
      </c>
      <c r="Y3996" s="29" t="e">
        <f t="shared" si="62"/>
        <v>#N/A</v>
      </c>
    </row>
    <row r="3997" spans="1:25" x14ac:dyDescent="0.3">
      <c r="A3997" s="8" t="s">
        <v>33</v>
      </c>
      <c r="B3997" s="8" t="s">
        <v>7036</v>
      </c>
      <c r="C3997" s="8" t="s">
        <v>7037</v>
      </c>
      <c r="D3997" s="8" t="s">
        <v>34</v>
      </c>
      <c r="E3997" s="8"/>
      <c r="F3997" s="24">
        <v>0.23985249134669501</v>
      </c>
      <c r="G3997" s="24">
        <v>0.32712352</v>
      </c>
      <c r="H3997" s="25">
        <v>84.917199999999994</v>
      </c>
      <c r="I3997" s="25">
        <v>12.4229</v>
      </c>
      <c r="J3997" s="15">
        <v>681</v>
      </c>
      <c r="K3997" s="15">
        <v>163</v>
      </c>
      <c r="L3997" s="13">
        <v>0.14630000000000001</v>
      </c>
      <c r="M3997" s="7">
        <v>1.8285924600000001</v>
      </c>
      <c r="N3997" s="26">
        <v>1.39</v>
      </c>
      <c r="O3997" s="27"/>
      <c r="P3997" s="8">
        <v>0.2398524913</v>
      </c>
      <c r="Q3997" s="24">
        <v>0.28749999999999998</v>
      </c>
      <c r="R3997" t="e">
        <f>IF($Q3997*100&gt;=VLOOKUP($O3997,margin_ranges!$A$5:$C$10,2,FALSE),IF($Q3997*100&lt;=VLOOKUP($O3997,margin_ranges!$A$5:$C$10,3,FALSE)+10,"IN RANGE","ABOVE RANGE"),"BELOW RANGE")</f>
        <v>#N/A</v>
      </c>
      <c r="S3997" t="e">
        <f>MIN(VLOOKUP($O3997,margin_ranges!$A$5:$D$10,4,FALSE),$P3997*100)</f>
        <v>#N/A</v>
      </c>
      <c r="T3997" s="29" t="e">
        <f>(1-$S3997/100)/(1-$F3997)-1</f>
        <v>#N/A</v>
      </c>
      <c r="U3997" s="19" t="str">
        <f>IF(ABS(IFERROR(T3997,0))&gt;0.05,INDEX(margin_ranges!$C$13:$C$16,MATCH($F3997*100,margin_ranges!$B$13:$B$16,1)),"")</f>
        <v/>
      </c>
      <c r="V3997" t="e">
        <f>MIN(VLOOKUP($U3997,margin_ranges!$A$5:$D$10,4,FALSE),$P3997*100)</f>
        <v>#N/A</v>
      </c>
      <c r="Y3997" s="29" t="e">
        <f t="shared" si="62"/>
        <v>#N/A</v>
      </c>
    </row>
    <row r="3998" spans="1:25" x14ac:dyDescent="0.3">
      <c r="A3998" s="8" t="s">
        <v>17</v>
      </c>
      <c r="B3998" s="8" t="s">
        <v>7036</v>
      </c>
      <c r="C3998" s="8" t="s">
        <v>7037</v>
      </c>
      <c r="D3998" s="8" t="s">
        <v>7042</v>
      </c>
      <c r="E3998" s="8" t="s">
        <v>7043</v>
      </c>
      <c r="F3998" s="24">
        <v>0.2</v>
      </c>
      <c r="G3998" s="24">
        <v>1</v>
      </c>
      <c r="H3998" s="25">
        <v>31.910399999999999</v>
      </c>
      <c r="I3998" s="25">
        <v>4.2477</v>
      </c>
      <c r="J3998" s="15">
        <v>223</v>
      </c>
      <c r="K3998" s="15">
        <v>45</v>
      </c>
      <c r="L3998" s="13">
        <v>0.1331</v>
      </c>
      <c r="M3998" s="7">
        <v>1.7494232199999999</v>
      </c>
      <c r="N3998" s="26">
        <v>1.39</v>
      </c>
      <c r="O3998" s="27" t="s">
        <v>95</v>
      </c>
      <c r="P3998" s="8">
        <v>0.2054524116</v>
      </c>
      <c r="Q3998" s="24">
        <v>0.2</v>
      </c>
      <c r="R3998" t="str">
        <f>IF($Q3998*100&gt;=VLOOKUP($O3998,margin_ranges!$A$5:$C$10,2,FALSE),IF($Q3998*100&lt;=VLOOKUP($O3998,margin_ranges!$A$5:$C$10,3,FALSE)+10,"IN RANGE","ABOVE RANGE"),"BELOW RANGE")</f>
        <v>IN RANGE</v>
      </c>
      <c r="S3998">
        <f>MIN(VLOOKUP($O3998,margin_ranges!$A$5:$D$10,4,FALSE),$P3998*100)</f>
        <v>19.75</v>
      </c>
      <c r="T3998" s="29">
        <f>(1-$S3998/100)/(1-$F3998)-1</f>
        <v>3.1249999999998224E-3</v>
      </c>
      <c r="U3998" s="19" t="str">
        <f>IF(ABS(IFERROR(T3998,0))&gt;0.05,INDEX(margin_ranges!$C$13:$C$16,MATCH($F3998*100,margin_ranges!$B$13:$B$16,1)),"")</f>
        <v/>
      </c>
      <c r="V3998" t="e">
        <f>MIN(VLOOKUP($U3998,margin_ranges!$A$5:$D$10,4,FALSE),$P3998*100)</f>
        <v>#N/A</v>
      </c>
      <c r="Y3998" s="29" t="e">
        <f t="shared" si="62"/>
        <v>#N/A</v>
      </c>
    </row>
    <row r="3999" spans="1:25" x14ac:dyDescent="0.3">
      <c r="A3999" s="8" t="s">
        <v>17</v>
      </c>
      <c r="B3999" s="8" t="s">
        <v>7036</v>
      </c>
      <c r="C3999" s="8" t="s">
        <v>7037</v>
      </c>
      <c r="D3999" s="8" t="s">
        <v>7040</v>
      </c>
      <c r="E3999" s="8" t="s">
        <v>7041</v>
      </c>
      <c r="F3999" s="24">
        <v>0.25215149412957499</v>
      </c>
      <c r="G3999" s="24">
        <v>0</v>
      </c>
      <c r="H3999" s="25">
        <v>26.511500000000002</v>
      </c>
      <c r="I3999" s="25">
        <v>4.2488999999999999</v>
      </c>
      <c r="J3999" s="15">
        <v>237</v>
      </c>
      <c r="K3999" s="15">
        <v>60</v>
      </c>
      <c r="L3999" s="13">
        <v>0.1603</v>
      </c>
      <c r="M3999" s="7">
        <v>1.8586652100000001</v>
      </c>
      <c r="N3999" s="26">
        <v>1.39</v>
      </c>
      <c r="O3999" s="27" t="s">
        <v>92</v>
      </c>
      <c r="P3999" s="8">
        <v>0.25215149409999998</v>
      </c>
      <c r="Q3999" s="24">
        <v>0.33</v>
      </c>
      <c r="R3999" t="str">
        <f>IF($Q3999*100&gt;=VLOOKUP($O3999,margin_ranges!$A$5:$C$10,2,FALSE),IF($Q3999*100&lt;=VLOOKUP($O3999,margin_ranges!$A$5:$C$10,3,FALSE)+10,"IN RANGE","ABOVE RANGE"),"BELOW RANGE")</f>
        <v>IN RANGE</v>
      </c>
      <c r="S3999">
        <f>MIN(VLOOKUP($O3999,margin_ranges!$A$5:$D$10,4,FALSE),$P3999*100)</f>
        <v>25.215149409999999</v>
      </c>
      <c r="T3999" s="29">
        <f>(1-$S3999/100)/(1-$F3999)-1</f>
        <v>3.9546810270962851E-11</v>
      </c>
      <c r="U3999" s="19" t="str">
        <f>IF(ABS(IFERROR(T3999,0))&gt;0.05,INDEX(margin_ranges!$C$13:$C$16,MATCH($F3999*100,margin_ranges!$B$13:$B$16,1)),"")</f>
        <v/>
      </c>
      <c r="V3999" t="e">
        <f>MIN(VLOOKUP($U3999,margin_ranges!$A$5:$D$10,4,FALSE),$P3999*100)</f>
        <v>#N/A</v>
      </c>
      <c r="Y3999" s="29" t="e">
        <f t="shared" si="62"/>
        <v>#N/A</v>
      </c>
    </row>
    <row r="4000" spans="1:25" x14ac:dyDescent="0.3">
      <c r="A4000" s="8" t="s">
        <v>17</v>
      </c>
      <c r="B4000" s="8" t="s">
        <v>7036</v>
      </c>
      <c r="C4000" s="8" t="s">
        <v>7037</v>
      </c>
      <c r="D4000" s="8" t="s">
        <v>7038</v>
      </c>
      <c r="E4000" s="8" t="s">
        <v>7039</v>
      </c>
      <c r="F4000" s="24">
        <v>0.26130623775758599</v>
      </c>
      <c r="G4000" s="24">
        <v>0</v>
      </c>
      <c r="H4000" s="25">
        <v>26.4953</v>
      </c>
      <c r="I4000" s="25">
        <v>3.9262000000000001</v>
      </c>
      <c r="J4000" s="15">
        <v>222</v>
      </c>
      <c r="K4000" s="15">
        <v>58</v>
      </c>
      <c r="L4000" s="13">
        <v>0.1482</v>
      </c>
      <c r="M4000" s="7">
        <v>1.8816999299999999</v>
      </c>
      <c r="N4000" s="26">
        <v>1.39</v>
      </c>
      <c r="O4000" s="27" t="s">
        <v>92</v>
      </c>
      <c r="P4000" s="8">
        <v>0.26130623780000001</v>
      </c>
      <c r="Q4000" s="24">
        <v>0.33</v>
      </c>
      <c r="R4000" t="str">
        <f>IF($Q4000*100&gt;=VLOOKUP($O4000,margin_ranges!$A$5:$C$10,2,FALSE),IF($Q4000*100&lt;=VLOOKUP($O4000,margin_ranges!$A$5:$C$10,3,FALSE)+10,"IN RANGE","ABOVE RANGE"),"BELOW RANGE")</f>
        <v>IN RANGE</v>
      </c>
      <c r="S4000">
        <f>MIN(VLOOKUP($O4000,margin_ranges!$A$5:$D$10,4,FALSE),$P4000*100)</f>
        <v>26.130623780000001</v>
      </c>
      <c r="T4000" s="29">
        <f>(1-$S4000/100)/(1-$F4000)-1</f>
        <v>-5.7417515186841683E-11</v>
      </c>
      <c r="U4000" s="19" t="str">
        <f>IF(ABS(IFERROR(T4000,0))&gt;0.05,INDEX(margin_ranges!$C$13:$C$16,MATCH($F4000*100,margin_ranges!$B$13:$B$16,1)),"")</f>
        <v/>
      </c>
      <c r="V4000" t="e">
        <f>MIN(VLOOKUP($U4000,margin_ranges!$A$5:$D$10,4,FALSE),$P4000*100)</f>
        <v>#N/A</v>
      </c>
      <c r="Y4000" s="29" t="e">
        <f t="shared" si="62"/>
        <v>#N/A</v>
      </c>
    </row>
    <row r="4001" spans="1:25" x14ac:dyDescent="0.3">
      <c r="A4001" s="8" t="s">
        <v>35</v>
      </c>
      <c r="B4001" s="8" t="s">
        <v>7044</v>
      </c>
      <c r="C4001" s="8" t="s">
        <v>34</v>
      </c>
      <c r="D4001" s="8" t="s">
        <v>34</v>
      </c>
      <c r="E4001" s="8"/>
      <c r="F4001" s="24">
        <v>0.20329844995740201</v>
      </c>
      <c r="G4001" s="24">
        <v>0</v>
      </c>
      <c r="H4001" s="25">
        <v>3.6684000000000001</v>
      </c>
      <c r="I4001" s="25">
        <v>0.89510000000000001</v>
      </c>
      <c r="J4001" s="15">
        <v>67</v>
      </c>
      <c r="K4001" s="15">
        <v>14</v>
      </c>
      <c r="L4001" s="13">
        <v>0.24399999999999999</v>
      </c>
      <c r="M4001" s="7">
        <v>2.5103503300000001</v>
      </c>
      <c r="N4001" s="26">
        <v>2</v>
      </c>
      <c r="O4001" s="27"/>
      <c r="P4001" s="8">
        <v>0.20329844999999999</v>
      </c>
      <c r="Q4001" s="24">
        <v>0.25</v>
      </c>
      <c r="R4001" t="e">
        <f>IF($Q4001*100&gt;=VLOOKUP($O4001,margin_ranges!$A$5:$C$10,2,FALSE),IF($Q4001*100&lt;=VLOOKUP($O4001,margin_ranges!$A$5:$C$10,3,FALSE)+10,"IN RANGE","ABOVE RANGE"),"BELOW RANGE")</f>
        <v>#N/A</v>
      </c>
      <c r="S4001" t="e">
        <f>MIN(VLOOKUP($O4001,margin_ranges!$A$5:$D$10,4,FALSE),$P4001*100)</f>
        <v>#N/A</v>
      </c>
      <c r="T4001" s="29" t="e">
        <f>(1-$S4001/100)/(1-$F4001)-1</f>
        <v>#N/A</v>
      </c>
      <c r="U4001" s="19" t="str">
        <f>IF(ABS(IFERROR(T4001,0))&gt;0.05,INDEX(margin_ranges!$C$13:$C$16,MATCH($F4001*100,margin_ranges!$B$13:$B$16,1)),"")</f>
        <v/>
      </c>
      <c r="V4001" t="e">
        <f>MIN(VLOOKUP($U4001,margin_ranges!$A$5:$D$10,4,FALSE),$P4001*100)</f>
        <v>#N/A</v>
      </c>
      <c r="Y4001" s="29" t="e">
        <f t="shared" si="62"/>
        <v>#N/A</v>
      </c>
    </row>
    <row r="4002" spans="1:25" x14ac:dyDescent="0.3">
      <c r="A4002" s="8" t="s">
        <v>33</v>
      </c>
      <c r="B4002" s="8" t="s">
        <v>7044</v>
      </c>
      <c r="C4002" s="8" t="s">
        <v>7045</v>
      </c>
      <c r="D4002" s="8" t="s">
        <v>34</v>
      </c>
      <c r="E4002" s="8"/>
      <c r="F4002" s="24">
        <v>0.20329844995740201</v>
      </c>
      <c r="G4002" s="24">
        <v>0</v>
      </c>
      <c r="H4002" s="25">
        <v>3.6684000000000001</v>
      </c>
      <c r="I4002" s="25">
        <v>0.89510000000000001</v>
      </c>
      <c r="J4002" s="15">
        <v>67</v>
      </c>
      <c r="K4002" s="15">
        <v>14</v>
      </c>
      <c r="L4002" s="13">
        <v>0.24399999999999999</v>
      </c>
      <c r="M4002" s="7">
        <v>2.5103503300000001</v>
      </c>
      <c r="N4002" s="26">
        <v>2</v>
      </c>
      <c r="O4002" s="27"/>
      <c r="P4002" s="8">
        <v>0.20329844999999999</v>
      </c>
      <c r="Q4002" s="24">
        <v>0.25</v>
      </c>
      <c r="R4002" t="e">
        <f>IF($Q4002*100&gt;=VLOOKUP($O4002,margin_ranges!$A$5:$C$10,2,FALSE),IF($Q4002*100&lt;=VLOOKUP($O4002,margin_ranges!$A$5:$C$10,3,FALSE)+10,"IN RANGE","ABOVE RANGE"),"BELOW RANGE")</f>
        <v>#N/A</v>
      </c>
      <c r="S4002" t="e">
        <f>MIN(VLOOKUP($O4002,margin_ranges!$A$5:$D$10,4,FALSE),$P4002*100)</f>
        <v>#N/A</v>
      </c>
      <c r="T4002" s="29" t="e">
        <f>(1-$S4002/100)/(1-$F4002)-1</f>
        <v>#N/A</v>
      </c>
      <c r="U4002" s="19" t="str">
        <f>IF(ABS(IFERROR(T4002,0))&gt;0.05,INDEX(margin_ranges!$C$13:$C$16,MATCH($F4002*100,margin_ranges!$B$13:$B$16,1)),"")</f>
        <v/>
      </c>
      <c r="V4002" t="e">
        <f>MIN(VLOOKUP($U4002,margin_ranges!$A$5:$D$10,4,FALSE),$P4002*100)</f>
        <v>#N/A</v>
      </c>
      <c r="Y4002" s="29" t="e">
        <f t="shared" si="62"/>
        <v>#N/A</v>
      </c>
    </row>
    <row r="4003" spans="1:25" x14ac:dyDescent="0.3">
      <c r="A4003" s="8" t="s">
        <v>17</v>
      </c>
      <c r="B4003" s="8" t="s">
        <v>7044</v>
      </c>
      <c r="C4003" s="8" t="s">
        <v>7045</v>
      </c>
      <c r="D4003" s="8" t="s">
        <v>7046</v>
      </c>
      <c r="E4003" s="8" t="s">
        <v>7047</v>
      </c>
      <c r="F4003" s="24">
        <v>0.20329844995740201</v>
      </c>
      <c r="G4003" s="24">
        <v>0</v>
      </c>
      <c r="H4003" s="25">
        <v>3.6684000000000001</v>
      </c>
      <c r="I4003" s="25">
        <v>0.89510000000000001</v>
      </c>
      <c r="J4003" s="15">
        <v>67</v>
      </c>
      <c r="K4003" s="15">
        <v>14</v>
      </c>
      <c r="L4003" s="13">
        <v>0.24399999999999999</v>
      </c>
      <c r="M4003" s="7">
        <v>2.5103503300000001</v>
      </c>
      <c r="N4003" s="26">
        <v>2</v>
      </c>
      <c r="O4003" s="27" t="s">
        <v>92</v>
      </c>
      <c r="P4003" s="8">
        <v>0.20329844999999999</v>
      </c>
      <c r="Q4003" s="24">
        <v>0.25</v>
      </c>
      <c r="R4003" t="str">
        <f>IF($Q4003*100&gt;=VLOOKUP($O4003,margin_ranges!$A$5:$C$10,2,FALSE),IF($Q4003*100&lt;=VLOOKUP($O4003,margin_ranges!$A$5:$C$10,3,FALSE)+10,"IN RANGE","ABOVE RANGE"),"BELOW RANGE")</f>
        <v>IN RANGE</v>
      </c>
      <c r="S4003">
        <f>MIN(VLOOKUP($O4003,margin_ranges!$A$5:$D$10,4,FALSE),$P4003*100)</f>
        <v>20.329844999999999</v>
      </c>
      <c r="T4003" s="29">
        <f>(1-$S4003/100)/(1-$F4003)-1</f>
        <v>-5.3468007799040151E-11</v>
      </c>
      <c r="U4003" s="19" t="str">
        <f>IF(ABS(IFERROR(T4003,0))&gt;0.05,INDEX(margin_ranges!$C$13:$C$16,MATCH($F4003*100,margin_ranges!$B$13:$B$16,1)),"")</f>
        <v/>
      </c>
      <c r="V4003" t="e">
        <f>MIN(VLOOKUP($U4003,margin_ranges!$A$5:$D$10,4,FALSE),$P4003*100)</f>
        <v>#N/A</v>
      </c>
      <c r="Y4003" s="29" t="e">
        <f t="shared" si="62"/>
        <v>#N/A</v>
      </c>
    </row>
    <row r="4004" spans="1:25" x14ac:dyDescent="0.3">
      <c r="A4004" s="8" t="s">
        <v>35</v>
      </c>
      <c r="B4004" s="8" t="s">
        <v>7048</v>
      </c>
      <c r="C4004" s="8" t="s">
        <v>34</v>
      </c>
      <c r="D4004" s="8" t="s">
        <v>34</v>
      </c>
      <c r="E4004" s="8"/>
      <c r="F4004" s="24">
        <v>0.284280381787829</v>
      </c>
      <c r="G4004" s="24">
        <v>0.97525580000000001</v>
      </c>
      <c r="H4004" s="25">
        <v>1075.9726000000001</v>
      </c>
      <c r="I4004" s="25">
        <v>224.38730000000001</v>
      </c>
      <c r="J4004" s="15">
        <v>4391</v>
      </c>
      <c r="K4004" s="15">
        <v>1101</v>
      </c>
      <c r="L4004" s="13">
        <v>0.20849999999999999</v>
      </c>
      <c r="M4004" s="7">
        <v>0.65228635000000001</v>
      </c>
      <c r="N4004" s="26">
        <v>0.34300799999999998</v>
      </c>
      <c r="O4004" s="27"/>
      <c r="P4004" s="8">
        <v>0.47414506169999998</v>
      </c>
      <c r="Q4004" s="24">
        <v>0.2843</v>
      </c>
      <c r="R4004" t="e">
        <f>IF($Q4004*100&gt;=VLOOKUP($O4004,margin_ranges!$A$5:$C$10,2,FALSE),IF($Q4004*100&lt;=VLOOKUP($O4004,margin_ranges!$A$5:$C$10,3,FALSE)+10,"IN RANGE","ABOVE RANGE"),"BELOW RANGE")</f>
        <v>#N/A</v>
      </c>
      <c r="S4004" t="e">
        <f>MIN(VLOOKUP($O4004,margin_ranges!$A$5:$D$10,4,FALSE),$P4004*100)</f>
        <v>#N/A</v>
      </c>
      <c r="T4004" s="29" t="e">
        <f>(1-$S4004/100)/(1-$F4004)-1</f>
        <v>#N/A</v>
      </c>
      <c r="U4004" s="19" t="str">
        <f>IF(ABS(IFERROR(T4004,0))&gt;0.05,INDEX(margin_ranges!$C$13:$C$16,MATCH($F4004*100,margin_ranges!$B$13:$B$16,1)),"")</f>
        <v/>
      </c>
      <c r="V4004" t="e">
        <f>MIN(VLOOKUP($U4004,margin_ranges!$A$5:$D$10,4,FALSE),$P4004*100)</f>
        <v>#N/A</v>
      </c>
      <c r="Y4004" s="29" t="e">
        <f t="shared" si="62"/>
        <v>#N/A</v>
      </c>
    </row>
    <row r="4005" spans="1:25" x14ac:dyDescent="0.3">
      <c r="A4005" s="8" t="s">
        <v>33</v>
      </c>
      <c r="B4005" s="8" t="s">
        <v>7048</v>
      </c>
      <c r="C4005" s="8" t="s">
        <v>7049</v>
      </c>
      <c r="D4005" s="8" t="s">
        <v>34</v>
      </c>
      <c r="E4005" s="8"/>
      <c r="F4005" s="24">
        <v>0.284280381787829</v>
      </c>
      <c r="G4005" s="24">
        <v>0.97525580000000001</v>
      </c>
      <c r="H4005" s="25">
        <v>1075.9726000000001</v>
      </c>
      <c r="I4005" s="25">
        <v>224.38730000000001</v>
      </c>
      <c r="J4005" s="15">
        <v>4391</v>
      </c>
      <c r="K4005" s="15">
        <v>1101</v>
      </c>
      <c r="L4005" s="13">
        <v>0.20849999999999999</v>
      </c>
      <c r="M4005" s="7">
        <v>0.65228635000000001</v>
      </c>
      <c r="N4005" s="26">
        <v>0.34300799999999998</v>
      </c>
      <c r="O4005" s="27"/>
      <c r="P4005" s="8">
        <v>0.47414506169999998</v>
      </c>
      <c r="Q4005" s="24">
        <v>0.2843</v>
      </c>
      <c r="R4005" t="e">
        <f>IF($Q4005*100&gt;=VLOOKUP($O4005,margin_ranges!$A$5:$C$10,2,FALSE),IF($Q4005*100&lt;=VLOOKUP($O4005,margin_ranges!$A$5:$C$10,3,FALSE)+10,"IN RANGE","ABOVE RANGE"),"BELOW RANGE")</f>
        <v>#N/A</v>
      </c>
      <c r="S4005" t="e">
        <f>MIN(VLOOKUP($O4005,margin_ranges!$A$5:$D$10,4,FALSE),$P4005*100)</f>
        <v>#N/A</v>
      </c>
      <c r="T4005" s="29" t="e">
        <f>(1-$S4005/100)/(1-$F4005)-1</f>
        <v>#N/A</v>
      </c>
      <c r="U4005" s="19" t="str">
        <f>IF(ABS(IFERROR(T4005,0))&gt;0.05,INDEX(margin_ranges!$C$13:$C$16,MATCH($F4005*100,margin_ranges!$B$13:$B$16,1)),"")</f>
        <v/>
      </c>
      <c r="V4005" t="e">
        <f>MIN(VLOOKUP($U4005,margin_ranges!$A$5:$D$10,4,FALSE),$P4005*100)</f>
        <v>#N/A</v>
      </c>
      <c r="Y4005" s="29" t="e">
        <f t="shared" si="62"/>
        <v>#N/A</v>
      </c>
    </row>
    <row r="4006" spans="1:25" x14ac:dyDescent="0.3">
      <c r="A4006" s="8" t="s">
        <v>17</v>
      </c>
      <c r="B4006" s="8" t="s">
        <v>7048</v>
      </c>
      <c r="C4006" s="8" t="s">
        <v>7049</v>
      </c>
      <c r="D4006" s="8" t="s">
        <v>7054</v>
      </c>
      <c r="E4006" s="8" t="s">
        <v>12119</v>
      </c>
      <c r="F4006" s="24">
        <v>0.28999999999999998</v>
      </c>
      <c r="G4006" s="24">
        <v>0</v>
      </c>
      <c r="H4006" s="25">
        <v>5.8916000000000004</v>
      </c>
      <c r="I4006" s="25">
        <v>0.55940000000000001</v>
      </c>
      <c r="J4006" s="15">
        <v>47</v>
      </c>
      <c r="K4006" s="15">
        <v>12</v>
      </c>
      <c r="L4006" s="13">
        <v>9.4899999999999998E-2</v>
      </c>
      <c r="M4006" s="7">
        <v>2.8230366500000001</v>
      </c>
      <c r="N4006" s="26">
        <v>1.9</v>
      </c>
      <c r="O4006" s="27" t="s">
        <v>22</v>
      </c>
      <c r="P4006" s="8">
        <v>0.32696587539999999</v>
      </c>
      <c r="Q4006" s="24">
        <v>0.28999999999999998</v>
      </c>
      <c r="R4006" t="str">
        <f>IF($Q4006*100&gt;=VLOOKUP($O4006,margin_ranges!$A$5:$C$10,2,FALSE),IF($Q4006*100&lt;=VLOOKUP($O4006,margin_ranges!$A$5:$C$10,3,FALSE)+10,"IN RANGE","ABOVE RANGE"),"BELOW RANGE")</f>
        <v>IN RANGE</v>
      </c>
      <c r="S4006">
        <f>MIN(VLOOKUP($O4006,margin_ranges!$A$5:$D$10,4,FALSE),$P4006*100)</f>
        <v>29.75</v>
      </c>
      <c r="T4006" s="29">
        <f>(1-$S4006/100)/(1-$F4006)-1</f>
        <v>-1.0563380281690127E-2</v>
      </c>
      <c r="U4006" s="19" t="str">
        <f>IF(ABS(IFERROR(T4006,0))&gt;0.05,INDEX(margin_ranges!$C$13:$C$16,MATCH($F4006*100,margin_ranges!$B$13:$B$16,1)),"")</f>
        <v/>
      </c>
      <c r="V4006" t="e">
        <f>MIN(VLOOKUP($U4006,margin_ranges!$A$5:$D$10,4,FALSE),$P4006*100)</f>
        <v>#N/A</v>
      </c>
      <c r="Y4006" s="29" t="e">
        <f t="shared" si="62"/>
        <v>#N/A</v>
      </c>
    </row>
    <row r="4007" spans="1:25" x14ac:dyDescent="0.3">
      <c r="A4007" s="8" t="s">
        <v>17</v>
      </c>
      <c r="B4007" s="8" t="s">
        <v>7048</v>
      </c>
      <c r="C4007" s="8" t="s">
        <v>7049</v>
      </c>
      <c r="D4007" s="8" t="s">
        <v>7055</v>
      </c>
      <c r="E4007" s="8" t="s">
        <v>12120</v>
      </c>
      <c r="F4007" s="24">
        <v>0.28999999999999998</v>
      </c>
      <c r="G4007" s="24">
        <v>0</v>
      </c>
      <c r="H4007" s="25">
        <v>1.7174</v>
      </c>
      <c r="I4007" s="25">
        <v>0.2104</v>
      </c>
      <c r="J4007" s="15">
        <v>17</v>
      </c>
      <c r="K4007" s="15">
        <v>4</v>
      </c>
      <c r="L4007" s="13">
        <v>0.1225</v>
      </c>
      <c r="M4007" s="7">
        <v>2.7241683600000002</v>
      </c>
      <c r="N4007" s="26">
        <v>1.9</v>
      </c>
      <c r="O4007" s="27" t="s">
        <v>22</v>
      </c>
      <c r="P4007" s="8">
        <v>0.30253943729999999</v>
      </c>
      <c r="Q4007" s="24">
        <v>0.28999999999999998</v>
      </c>
      <c r="R4007" t="str">
        <f>IF($Q4007*100&gt;=VLOOKUP($O4007,margin_ranges!$A$5:$C$10,2,FALSE),IF($Q4007*100&lt;=VLOOKUP($O4007,margin_ranges!$A$5:$C$10,3,FALSE)+10,"IN RANGE","ABOVE RANGE"),"BELOW RANGE")</f>
        <v>IN RANGE</v>
      </c>
      <c r="S4007">
        <f>MIN(VLOOKUP($O4007,margin_ranges!$A$5:$D$10,4,FALSE),$P4007*100)</f>
        <v>29.75</v>
      </c>
      <c r="T4007" s="29">
        <f>(1-$S4007/100)/(1-$F4007)-1</f>
        <v>-1.0563380281690127E-2</v>
      </c>
      <c r="U4007" s="19" t="str">
        <f>IF(ABS(IFERROR(T4007,0))&gt;0.05,INDEX(margin_ranges!$C$13:$C$16,MATCH($F4007*100,margin_ranges!$B$13:$B$16,1)),"")</f>
        <v/>
      </c>
      <c r="V4007" t="e">
        <f>MIN(VLOOKUP($U4007,margin_ranges!$A$5:$D$10,4,FALSE),$P4007*100)</f>
        <v>#N/A</v>
      </c>
      <c r="Y4007" s="29" t="e">
        <f t="shared" si="62"/>
        <v>#N/A</v>
      </c>
    </row>
    <row r="4008" spans="1:25" x14ac:dyDescent="0.3">
      <c r="A4008" s="8" t="s">
        <v>17</v>
      </c>
      <c r="B4008" s="8" t="s">
        <v>7048</v>
      </c>
      <c r="C4008" s="8" t="s">
        <v>7049</v>
      </c>
      <c r="D4008" s="8" t="s">
        <v>7056</v>
      </c>
      <c r="E4008" s="8" t="s">
        <v>7057</v>
      </c>
      <c r="F4008" s="24">
        <v>0.28999999999999998</v>
      </c>
      <c r="G4008" s="24">
        <v>1</v>
      </c>
      <c r="H4008" s="25">
        <v>33.912599999999998</v>
      </c>
      <c r="I4008" s="25">
        <v>4.3940999999999999</v>
      </c>
      <c r="J4008" s="15">
        <v>111</v>
      </c>
      <c r="K4008" s="15">
        <v>28</v>
      </c>
      <c r="L4008" s="13">
        <v>0.12959999999999999</v>
      </c>
      <c r="M4008" s="7">
        <v>0.84082056999999999</v>
      </c>
      <c r="N4008" s="26">
        <v>0.35</v>
      </c>
      <c r="O4008" s="27" t="s">
        <v>22</v>
      </c>
      <c r="P4008" s="8">
        <v>0.58373996630000002</v>
      </c>
      <c r="Q4008" s="24">
        <v>0.28999999999999998</v>
      </c>
      <c r="R4008" t="str">
        <f>IF($Q4008*100&gt;=VLOOKUP($O4008,margin_ranges!$A$5:$C$10,2,FALSE),IF($Q4008*100&lt;=VLOOKUP($O4008,margin_ranges!$A$5:$C$10,3,FALSE)+10,"IN RANGE","ABOVE RANGE"),"BELOW RANGE")</f>
        <v>IN RANGE</v>
      </c>
      <c r="S4008">
        <f>MIN(VLOOKUP($O4008,margin_ranges!$A$5:$D$10,4,FALSE),$P4008*100)</f>
        <v>29.75</v>
      </c>
      <c r="T4008" s="29">
        <f>(1-$S4008/100)/(1-$F4008)-1</f>
        <v>-1.0563380281690127E-2</v>
      </c>
      <c r="U4008" s="19" t="str">
        <f>IF(ABS(IFERROR(T4008,0))&gt;0.05,INDEX(margin_ranges!$C$13:$C$16,MATCH($F4008*100,margin_ranges!$B$13:$B$16,1)),"")</f>
        <v/>
      </c>
      <c r="V4008" t="e">
        <f>MIN(VLOOKUP($U4008,margin_ranges!$A$5:$D$10,4,FALSE),$P4008*100)</f>
        <v>#N/A</v>
      </c>
      <c r="Y4008" s="29" t="e">
        <f t="shared" si="62"/>
        <v>#N/A</v>
      </c>
    </row>
    <row r="4009" spans="1:25" x14ac:dyDescent="0.3">
      <c r="A4009" s="8" t="s">
        <v>17</v>
      </c>
      <c r="B4009" s="8" t="s">
        <v>7048</v>
      </c>
      <c r="C4009" s="8" t="s">
        <v>7049</v>
      </c>
      <c r="D4009" s="8" t="s">
        <v>7058</v>
      </c>
      <c r="E4009" s="8" t="s">
        <v>7059</v>
      </c>
      <c r="F4009" s="24">
        <v>0.28999999999999998</v>
      </c>
      <c r="G4009" s="24">
        <v>1</v>
      </c>
      <c r="H4009" s="25">
        <v>87.515799999999999</v>
      </c>
      <c r="I4009" s="25">
        <v>11.071999999999999</v>
      </c>
      <c r="J4009" s="15">
        <v>202</v>
      </c>
      <c r="K4009" s="15">
        <v>51</v>
      </c>
      <c r="L4009" s="13">
        <v>0.1265</v>
      </c>
      <c r="M4009" s="7">
        <v>0.60730284999999995</v>
      </c>
      <c r="N4009" s="26">
        <v>0.25</v>
      </c>
      <c r="O4009" s="27" t="s">
        <v>22</v>
      </c>
      <c r="P4009" s="8">
        <v>0.58834377199999999</v>
      </c>
      <c r="Q4009" s="24">
        <v>0.28999999999999998</v>
      </c>
      <c r="R4009" t="str">
        <f>IF($Q4009*100&gt;=VLOOKUP($O4009,margin_ranges!$A$5:$C$10,2,FALSE),IF($Q4009*100&lt;=VLOOKUP($O4009,margin_ranges!$A$5:$C$10,3,FALSE)+10,"IN RANGE","ABOVE RANGE"),"BELOW RANGE")</f>
        <v>IN RANGE</v>
      </c>
      <c r="S4009">
        <f>MIN(VLOOKUP($O4009,margin_ranges!$A$5:$D$10,4,FALSE),$P4009*100)</f>
        <v>29.75</v>
      </c>
      <c r="T4009" s="29">
        <f>(1-$S4009/100)/(1-$F4009)-1</f>
        <v>-1.0563380281690127E-2</v>
      </c>
      <c r="U4009" s="19" t="str">
        <f>IF(ABS(IFERROR(T4009,0))&gt;0.05,INDEX(margin_ranges!$C$13:$C$16,MATCH($F4009*100,margin_ranges!$B$13:$B$16,1)),"")</f>
        <v/>
      </c>
      <c r="V4009" t="e">
        <f>MIN(VLOOKUP($U4009,margin_ranges!$A$5:$D$10,4,FALSE),$P4009*100)</f>
        <v>#N/A</v>
      </c>
      <c r="Y4009" s="29" t="e">
        <f t="shared" si="62"/>
        <v>#N/A</v>
      </c>
    </row>
    <row r="4010" spans="1:25" x14ac:dyDescent="0.3">
      <c r="A4010" s="8" t="s">
        <v>17</v>
      </c>
      <c r="B4010" s="8" t="s">
        <v>7048</v>
      </c>
      <c r="C4010" s="8" t="s">
        <v>7049</v>
      </c>
      <c r="D4010" s="8" t="s">
        <v>7062</v>
      </c>
      <c r="E4010" s="8" t="s">
        <v>12121</v>
      </c>
      <c r="F4010" s="24">
        <v>0.28999999999999998</v>
      </c>
      <c r="G4010" s="24">
        <v>0</v>
      </c>
      <c r="H4010" s="25">
        <v>9.1062999999999992</v>
      </c>
      <c r="I4010" s="25">
        <v>0.49309999999999998</v>
      </c>
      <c r="J4010" s="15">
        <v>40</v>
      </c>
      <c r="K4010" s="15">
        <v>10</v>
      </c>
      <c r="L4010" s="13">
        <v>5.4199999999999998E-2</v>
      </c>
      <c r="M4010" s="7">
        <v>2.7050115899999998</v>
      </c>
      <c r="N4010" s="26">
        <v>1.9</v>
      </c>
      <c r="O4010" s="27" t="s">
        <v>22</v>
      </c>
      <c r="P4010" s="8">
        <v>0.29760005140000001</v>
      </c>
      <c r="Q4010" s="24">
        <v>0.28999999999999998</v>
      </c>
      <c r="R4010" t="str">
        <f>IF($Q4010*100&gt;=VLOOKUP($O4010,margin_ranges!$A$5:$C$10,2,FALSE),IF($Q4010*100&lt;=VLOOKUP($O4010,margin_ranges!$A$5:$C$10,3,FALSE)+10,"IN RANGE","ABOVE RANGE"),"BELOW RANGE")</f>
        <v>IN RANGE</v>
      </c>
      <c r="S4010">
        <f>MIN(VLOOKUP($O4010,margin_ranges!$A$5:$D$10,4,FALSE),$P4010*100)</f>
        <v>29.75</v>
      </c>
      <c r="T4010" s="29">
        <f>(1-$S4010/100)/(1-$F4010)-1</f>
        <v>-1.0563380281690127E-2</v>
      </c>
      <c r="U4010" s="19" t="str">
        <f>IF(ABS(IFERROR(T4010,0))&gt;0.05,INDEX(margin_ranges!$C$13:$C$16,MATCH($F4010*100,margin_ranges!$B$13:$B$16,1)),"")</f>
        <v/>
      </c>
      <c r="V4010" t="e">
        <f>MIN(VLOOKUP($U4010,margin_ranges!$A$5:$D$10,4,FALSE),$P4010*100)</f>
        <v>#N/A</v>
      </c>
      <c r="Y4010" s="29" t="e">
        <f t="shared" si="62"/>
        <v>#N/A</v>
      </c>
    </row>
    <row r="4011" spans="1:25" x14ac:dyDescent="0.3">
      <c r="A4011" s="8" t="s">
        <v>17</v>
      </c>
      <c r="B4011" s="8" t="s">
        <v>7048</v>
      </c>
      <c r="C4011" s="8" t="s">
        <v>7049</v>
      </c>
      <c r="D4011" s="8" t="s">
        <v>7063</v>
      </c>
      <c r="E4011" s="8" t="s">
        <v>7064</v>
      </c>
      <c r="F4011" s="24">
        <v>0.28999999999999998</v>
      </c>
      <c r="G4011" s="24">
        <v>1</v>
      </c>
      <c r="H4011" s="25">
        <v>421.24930000000001</v>
      </c>
      <c r="I4011" s="25">
        <v>101.5029</v>
      </c>
      <c r="J4011" s="15">
        <v>1928</v>
      </c>
      <c r="K4011" s="15">
        <v>485</v>
      </c>
      <c r="L4011" s="13">
        <v>0.24099999999999999</v>
      </c>
      <c r="M4011" s="7">
        <v>0.63300102000000003</v>
      </c>
      <c r="N4011" s="26">
        <v>0.4</v>
      </c>
      <c r="O4011" s="27" t="s">
        <v>22</v>
      </c>
      <c r="P4011" s="8">
        <v>0.36808948409999998</v>
      </c>
      <c r="Q4011" s="24">
        <v>0.28999999999999998</v>
      </c>
      <c r="R4011" t="str">
        <f>IF($Q4011*100&gt;=VLOOKUP($O4011,margin_ranges!$A$5:$C$10,2,FALSE),IF($Q4011*100&lt;=VLOOKUP($O4011,margin_ranges!$A$5:$C$10,3,FALSE)+10,"IN RANGE","ABOVE RANGE"),"BELOW RANGE")</f>
        <v>IN RANGE</v>
      </c>
      <c r="S4011">
        <f>MIN(VLOOKUP($O4011,margin_ranges!$A$5:$D$10,4,FALSE),$P4011*100)</f>
        <v>29.75</v>
      </c>
      <c r="T4011" s="29">
        <f>(1-$S4011/100)/(1-$F4011)-1</f>
        <v>-1.0563380281690127E-2</v>
      </c>
      <c r="U4011" s="19" t="str">
        <f>IF(ABS(IFERROR(T4011,0))&gt;0.05,INDEX(margin_ranges!$C$13:$C$16,MATCH($F4011*100,margin_ranges!$B$13:$B$16,1)),"")</f>
        <v/>
      </c>
      <c r="V4011" t="e">
        <f>MIN(VLOOKUP($U4011,margin_ranges!$A$5:$D$10,4,FALSE),$P4011*100)</f>
        <v>#N/A</v>
      </c>
      <c r="Y4011" s="29" t="e">
        <f t="shared" si="62"/>
        <v>#N/A</v>
      </c>
    </row>
    <row r="4012" spans="1:25" x14ac:dyDescent="0.3">
      <c r="A4012" s="8" t="s">
        <v>17</v>
      </c>
      <c r="B4012" s="8" t="s">
        <v>7048</v>
      </c>
      <c r="C4012" s="8" t="s">
        <v>7049</v>
      </c>
      <c r="D4012" s="8" t="s">
        <v>7052</v>
      </c>
      <c r="E4012" s="8" t="s">
        <v>7053</v>
      </c>
      <c r="F4012" s="24">
        <v>0.28999999999999898</v>
      </c>
      <c r="G4012" s="24">
        <v>1</v>
      </c>
      <c r="H4012" s="25">
        <v>248.16239999999999</v>
      </c>
      <c r="I4012" s="25">
        <v>62.108600000000003</v>
      </c>
      <c r="J4012" s="15">
        <v>1418</v>
      </c>
      <c r="K4012" s="15">
        <v>355</v>
      </c>
      <c r="L4012" s="13">
        <v>0.25030000000000002</v>
      </c>
      <c r="M4012" s="7">
        <v>0.76123976000000004</v>
      </c>
      <c r="N4012" s="26">
        <v>0.4</v>
      </c>
      <c r="O4012" s="27" t="s">
        <v>22</v>
      </c>
      <c r="P4012" s="8">
        <v>0.47454137489999998</v>
      </c>
      <c r="Q4012" s="24">
        <v>0.28999999999999998</v>
      </c>
      <c r="R4012" t="str">
        <f>IF($Q4012*100&gt;=VLOOKUP($O4012,margin_ranges!$A$5:$C$10,2,FALSE),IF($Q4012*100&lt;=VLOOKUP($O4012,margin_ranges!$A$5:$C$10,3,FALSE)+10,"IN RANGE","ABOVE RANGE"),"BELOW RANGE")</f>
        <v>IN RANGE</v>
      </c>
      <c r="S4012">
        <f>MIN(VLOOKUP($O4012,margin_ranges!$A$5:$D$10,4,FALSE),$P4012*100)</f>
        <v>29.75</v>
      </c>
      <c r="T4012" s="29">
        <f>(1-$S4012/100)/(1-$F4012)-1</f>
        <v>-1.056338028169157E-2</v>
      </c>
      <c r="U4012" s="19" t="str">
        <f>IF(ABS(IFERROR(T4012,0))&gt;0.05,INDEX(margin_ranges!$C$13:$C$16,MATCH($F4012*100,margin_ranges!$B$13:$B$16,1)),"")</f>
        <v/>
      </c>
      <c r="V4012" t="e">
        <f>MIN(VLOOKUP($U4012,margin_ranges!$A$5:$D$10,4,FALSE),$P4012*100)</f>
        <v>#N/A</v>
      </c>
      <c r="Y4012" s="29" t="e">
        <f t="shared" si="62"/>
        <v>#N/A</v>
      </c>
    </row>
    <row r="4013" spans="1:25" x14ac:dyDescent="0.3">
      <c r="A4013" s="8" t="s">
        <v>17</v>
      </c>
      <c r="B4013" s="8" t="s">
        <v>7048</v>
      </c>
      <c r="C4013" s="8" t="s">
        <v>7049</v>
      </c>
      <c r="D4013" s="8" t="s">
        <v>7050</v>
      </c>
      <c r="E4013" s="8" t="s">
        <v>7051</v>
      </c>
      <c r="F4013" s="24">
        <v>0.25</v>
      </c>
      <c r="G4013" s="24">
        <v>1</v>
      </c>
      <c r="H4013" s="25">
        <v>90.476399999999998</v>
      </c>
      <c r="I4013" s="25">
        <v>11.2643</v>
      </c>
      <c r="J4013" s="15">
        <v>157</v>
      </c>
      <c r="K4013" s="15">
        <v>39</v>
      </c>
      <c r="L4013" s="13">
        <v>0.1245</v>
      </c>
      <c r="M4013" s="7">
        <v>0.46506785</v>
      </c>
      <c r="N4013" s="26">
        <v>0.05</v>
      </c>
      <c r="O4013" s="27" t="s">
        <v>92</v>
      </c>
      <c r="P4013" s="8">
        <v>0.8924888057</v>
      </c>
      <c r="Q4013" s="24">
        <v>0.25</v>
      </c>
      <c r="R4013" t="str">
        <f>IF($Q4013*100&gt;=VLOOKUP($O4013,margin_ranges!$A$5:$C$10,2,FALSE),IF($Q4013*100&lt;=VLOOKUP($O4013,margin_ranges!$A$5:$C$10,3,FALSE)+10,"IN RANGE","ABOVE RANGE"),"BELOW RANGE")</f>
        <v>IN RANGE</v>
      </c>
      <c r="S4013">
        <f>MIN(VLOOKUP($O4013,margin_ranges!$A$5:$D$10,4,FALSE),$P4013*100)</f>
        <v>29.75</v>
      </c>
      <c r="T4013" s="29">
        <f>(1-$S4013/100)/(1-$F4013)-1</f>
        <v>-6.3333333333333353E-2</v>
      </c>
      <c r="U4013" s="19" t="str">
        <f>IF(ABS(IFERROR(T4013,0))&gt;0.05,INDEX(margin_ranges!$C$13:$C$16,MATCH($F4013*100,margin_ranges!$B$13:$B$16,1)),"")</f>
        <v>Balanced (Type B)</v>
      </c>
      <c r="V4013">
        <f>MIN(VLOOKUP($U4013,margin_ranges!$A$5:$D$10,4,FALSE),$P4013*100)</f>
        <v>29.75</v>
      </c>
      <c r="Y4013" s="29">
        <f t="shared" si="62"/>
        <v>-6.3333333333333353E-2</v>
      </c>
    </row>
    <row r="4014" spans="1:25" x14ac:dyDescent="0.3">
      <c r="A4014" s="8" t="s">
        <v>17</v>
      </c>
      <c r="B4014" s="8" t="s">
        <v>7048</v>
      </c>
      <c r="C4014" s="8" t="s">
        <v>7049</v>
      </c>
      <c r="D4014" s="8" t="s">
        <v>7065</v>
      </c>
      <c r="E4014" s="8" t="s">
        <v>7066</v>
      </c>
      <c r="F4014" s="24">
        <v>0.25</v>
      </c>
      <c r="G4014" s="24">
        <v>1</v>
      </c>
      <c r="H4014" s="25">
        <v>94.508099999999999</v>
      </c>
      <c r="I4014" s="25">
        <v>25.0594</v>
      </c>
      <c r="J4014" s="15">
        <v>364</v>
      </c>
      <c r="K4014" s="15">
        <v>91</v>
      </c>
      <c r="L4014" s="13">
        <v>0.26519999999999999</v>
      </c>
      <c r="M4014" s="7">
        <v>0.48481096000000001</v>
      </c>
      <c r="N4014" s="26">
        <v>0.15</v>
      </c>
      <c r="O4014" s="27" t="s">
        <v>92</v>
      </c>
      <c r="P4014" s="8">
        <v>0.69060105640000002</v>
      </c>
      <c r="Q4014" s="24">
        <v>0.25</v>
      </c>
      <c r="R4014" t="str">
        <f>IF($Q4014*100&gt;=VLOOKUP($O4014,margin_ranges!$A$5:$C$10,2,FALSE),IF($Q4014*100&lt;=VLOOKUP($O4014,margin_ranges!$A$5:$C$10,3,FALSE)+10,"IN RANGE","ABOVE RANGE"),"BELOW RANGE")</f>
        <v>IN RANGE</v>
      </c>
      <c r="S4014">
        <f>MIN(VLOOKUP($O4014,margin_ranges!$A$5:$D$10,4,FALSE),$P4014*100)</f>
        <v>29.75</v>
      </c>
      <c r="T4014" s="29">
        <f>(1-$S4014/100)/(1-$F4014)-1</f>
        <v>-6.3333333333333353E-2</v>
      </c>
      <c r="U4014" s="19" t="str">
        <f>IF(ABS(IFERROR(T4014,0))&gt;0.05,INDEX(margin_ranges!$C$13:$C$16,MATCH($F4014*100,margin_ranges!$B$13:$B$16,1)),"")</f>
        <v>Balanced (Type B)</v>
      </c>
      <c r="V4014">
        <f>MIN(VLOOKUP($U4014,margin_ranges!$A$5:$D$10,4,FALSE),$P4014*100)</f>
        <v>29.75</v>
      </c>
      <c r="Y4014" s="29">
        <f t="shared" si="62"/>
        <v>-6.3333333333333353E-2</v>
      </c>
    </row>
    <row r="4015" spans="1:25" x14ac:dyDescent="0.3">
      <c r="A4015" s="8" t="s">
        <v>17</v>
      </c>
      <c r="B4015" s="8" t="s">
        <v>7048</v>
      </c>
      <c r="C4015" s="8" t="s">
        <v>7049</v>
      </c>
      <c r="D4015" s="8" t="s">
        <v>7060</v>
      </c>
      <c r="E4015" s="8" t="s">
        <v>7061</v>
      </c>
      <c r="F4015" s="24">
        <v>0.249999999999999</v>
      </c>
      <c r="G4015" s="24">
        <v>1</v>
      </c>
      <c r="H4015" s="25">
        <v>82.904700000000005</v>
      </c>
      <c r="I4015" s="25">
        <v>7.6802999999999999</v>
      </c>
      <c r="J4015" s="15">
        <v>102</v>
      </c>
      <c r="K4015" s="15">
        <v>26</v>
      </c>
      <c r="L4015" s="13">
        <v>9.2600000000000002E-2</v>
      </c>
      <c r="M4015" s="7">
        <v>0.44342471999999999</v>
      </c>
      <c r="N4015" s="26">
        <v>0.05</v>
      </c>
      <c r="O4015" s="27" t="s">
        <v>92</v>
      </c>
      <c r="P4015" s="8">
        <v>0.88724128960000004</v>
      </c>
      <c r="Q4015" s="24">
        <v>0.25</v>
      </c>
      <c r="R4015" t="str">
        <f>IF($Q4015*100&gt;=VLOOKUP($O4015,margin_ranges!$A$5:$C$10,2,FALSE),IF($Q4015*100&lt;=VLOOKUP($O4015,margin_ranges!$A$5:$C$10,3,FALSE)+10,"IN RANGE","ABOVE RANGE"),"BELOW RANGE")</f>
        <v>IN RANGE</v>
      </c>
      <c r="S4015">
        <f>MIN(VLOOKUP($O4015,margin_ranges!$A$5:$D$10,4,FALSE),$P4015*100)</f>
        <v>29.75</v>
      </c>
      <c r="T4015" s="29">
        <f>(1-$S4015/100)/(1-$F4015)-1</f>
        <v>-6.3333333333334574E-2</v>
      </c>
      <c r="U4015" s="19" t="str">
        <f>IF(ABS(IFERROR(T4015,0))&gt;0.05,INDEX(margin_ranges!$C$13:$C$16,MATCH($F4015*100,margin_ranges!$B$13:$B$16,1)),"")</f>
        <v>Maximize Fill (Type A+)</v>
      </c>
      <c r="V4015">
        <f>MIN(VLOOKUP($U4015,margin_ranges!$A$5:$D$10,4,FALSE),$P4015*100)</f>
        <v>19.75</v>
      </c>
      <c r="Y4015" s="29">
        <f t="shared" si="62"/>
        <v>6.9999999999998508E-2</v>
      </c>
    </row>
    <row r="4016" spans="1:25" x14ac:dyDescent="0.3">
      <c r="A4016" s="8" t="s">
        <v>35</v>
      </c>
      <c r="B4016" s="8" t="s">
        <v>7067</v>
      </c>
      <c r="C4016" s="8" t="s">
        <v>34</v>
      </c>
      <c r="D4016" s="8" t="s">
        <v>34</v>
      </c>
      <c r="E4016" s="8"/>
      <c r="F4016" s="24">
        <v>0.33995583296813697</v>
      </c>
      <c r="G4016" s="24">
        <v>0.99950925999999995</v>
      </c>
      <c r="H4016" s="25">
        <v>192.49199999999999</v>
      </c>
      <c r="I4016" s="25">
        <v>73.251199999999997</v>
      </c>
      <c r="J4016" s="15">
        <v>873</v>
      </c>
      <c r="K4016" s="15">
        <v>266</v>
      </c>
      <c r="L4016" s="13">
        <v>0.3805</v>
      </c>
      <c r="M4016" s="7">
        <v>0.39740325999999998</v>
      </c>
      <c r="N4016" s="26">
        <v>0.03</v>
      </c>
      <c r="O4016" s="27"/>
      <c r="P4016" s="8">
        <v>0.92450993000000004</v>
      </c>
      <c r="Q4016" s="24">
        <v>0.34</v>
      </c>
      <c r="R4016" t="e">
        <f>IF($Q4016*100&gt;=VLOOKUP($O4016,margin_ranges!$A$5:$C$10,2,FALSE),IF($Q4016*100&lt;=VLOOKUP($O4016,margin_ranges!$A$5:$C$10,3,FALSE)+10,"IN RANGE","ABOVE RANGE"),"BELOW RANGE")</f>
        <v>#N/A</v>
      </c>
      <c r="S4016" t="e">
        <f>MIN(VLOOKUP($O4016,margin_ranges!$A$5:$D$10,4,FALSE),$P4016*100)</f>
        <v>#N/A</v>
      </c>
      <c r="T4016" s="29" t="e">
        <f>(1-$S4016/100)/(1-$F4016)-1</f>
        <v>#N/A</v>
      </c>
      <c r="U4016" s="19" t="str">
        <f>IF(ABS(IFERROR(T4016,0))&gt;0.05,INDEX(margin_ranges!$C$13:$C$16,MATCH($F4016*100,margin_ranges!$B$13:$B$16,1)),"")</f>
        <v/>
      </c>
      <c r="V4016" t="e">
        <f>MIN(VLOOKUP($U4016,margin_ranges!$A$5:$D$10,4,FALSE),$P4016*100)</f>
        <v>#N/A</v>
      </c>
      <c r="Y4016" s="29" t="e">
        <f t="shared" si="62"/>
        <v>#N/A</v>
      </c>
    </row>
    <row r="4017" spans="1:25" x14ac:dyDescent="0.3">
      <c r="A4017" s="8" t="s">
        <v>33</v>
      </c>
      <c r="B4017" s="8" t="s">
        <v>7067</v>
      </c>
      <c r="C4017" s="8" t="s">
        <v>7068</v>
      </c>
      <c r="D4017" s="8" t="s">
        <v>34</v>
      </c>
      <c r="E4017" s="8"/>
      <c r="F4017" s="24">
        <v>0.33995583296813697</v>
      </c>
      <c r="G4017" s="24">
        <v>0.99950925999999995</v>
      </c>
      <c r="H4017" s="25">
        <v>192.49199999999999</v>
      </c>
      <c r="I4017" s="25">
        <v>73.251199999999997</v>
      </c>
      <c r="J4017" s="15">
        <v>873</v>
      </c>
      <c r="K4017" s="15">
        <v>266</v>
      </c>
      <c r="L4017" s="13">
        <v>0.3805</v>
      </c>
      <c r="M4017" s="7">
        <v>0.39740325999999998</v>
      </c>
      <c r="N4017" s="26">
        <v>0.03</v>
      </c>
      <c r="O4017" s="27"/>
      <c r="P4017" s="8">
        <v>0.92450993000000004</v>
      </c>
      <c r="Q4017" s="24">
        <v>0.34</v>
      </c>
      <c r="R4017" t="e">
        <f>IF($Q4017*100&gt;=VLOOKUP($O4017,margin_ranges!$A$5:$C$10,2,FALSE),IF($Q4017*100&lt;=VLOOKUP($O4017,margin_ranges!$A$5:$C$10,3,FALSE)+10,"IN RANGE","ABOVE RANGE"),"BELOW RANGE")</f>
        <v>#N/A</v>
      </c>
      <c r="S4017" t="e">
        <f>MIN(VLOOKUP($O4017,margin_ranges!$A$5:$D$10,4,FALSE),$P4017*100)</f>
        <v>#N/A</v>
      </c>
      <c r="T4017" s="29" t="e">
        <f>(1-$S4017/100)/(1-$F4017)-1</f>
        <v>#N/A</v>
      </c>
      <c r="U4017" s="19" t="str">
        <f>IF(ABS(IFERROR(T4017,0))&gt;0.05,INDEX(margin_ranges!$C$13:$C$16,MATCH($F4017*100,margin_ranges!$B$13:$B$16,1)),"")</f>
        <v/>
      </c>
      <c r="V4017" t="e">
        <f>MIN(VLOOKUP($U4017,margin_ranges!$A$5:$D$10,4,FALSE),$P4017*100)</f>
        <v>#N/A</v>
      </c>
      <c r="Y4017" s="29" t="e">
        <f t="shared" si="62"/>
        <v>#N/A</v>
      </c>
    </row>
    <row r="4018" spans="1:25" x14ac:dyDescent="0.3">
      <c r="A4018" s="8" t="s">
        <v>17</v>
      </c>
      <c r="B4018" s="8" t="s">
        <v>7067</v>
      </c>
      <c r="C4018" s="8" t="s">
        <v>7068</v>
      </c>
      <c r="D4018" s="8" t="s">
        <v>7069</v>
      </c>
      <c r="E4018" s="8" t="s">
        <v>7070</v>
      </c>
      <c r="F4018" s="24">
        <v>0.34</v>
      </c>
      <c r="G4018" s="24">
        <v>1</v>
      </c>
      <c r="H4018" s="25">
        <v>192.06229999999999</v>
      </c>
      <c r="I4018" s="25">
        <v>73.162400000000005</v>
      </c>
      <c r="J4018" s="15">
        <v>873</v>
      </c>
      <c r="K4018" s="15">
        <v>266</v>
      </c>
      <c r="L4018" s="13">
        <v>0.38090000000000002</v>
      </c>
      <c r="M4018" s="7">
        <v>0.39769027000000001</v>
      </c>
      <c r="N4018" s="26">
        <v>0.03</v>
      </c>
      <c r="O4018" s="27" t="s">
        <v>22</v>
      </c>
      <c r="P4018" s="8">
        <v>0.92456440969999998</v>
      </c>
      <c r="Q4018" s="24">
        <v>0.34</v>
      </c>
      <c r="R4018" t="str">
        <f>IF($Q4018*100&gt;=VLOOKUP($O4018,margin_ranges!$A$5:$C$10,2,FALSE),IF($Q4018*100&lt;=VLOOKUP($O4018,margin_ranges!$A$5:$C$10,3,FALSE)+10,"IN RANGE","ABOVE RANGE"),"BELOW RANGE")</f>
        <v>IN RANGE</v>
      </c>
      <c r="S4018">
        <f>MIN(VLOOKUP($O4018,margin_ranges!$A$5:$D$10,4,FALSE),$P4018*100)</f>
        <v>29.75</v>
      </c>
      <c r="T4018" s="29">
        <f>(1-$S4018/100)/(1-$F4018)-1</f>
        <v>6.4393939393939448E-2</v>
      </c>
      <c r="U4018" s="19" t="str">
        <f>IF(ABS(IFERROR(T4018,0))&gt;0.05,INDEX(margin_ranges!$C$13:$C$16,MATCH($F4018*100,margin_ranges!$B$13:$B$16,1)),"")</f>
        <v>Balanced (Type B)</v>
      </c>
      <c r="V4018">
        <f>MIN(VLOOKUP($U4018,margin_ranges!$A$5:$D$10,4,FALSE),$P4018*100)</f>
        <v>29.75</v>
      </c>
      <c r="Y4018" s="29">
        <f t="shared" si="62"/>
        <v>6.4393939393939448E-2</v>
      </c>
    </row>
    <row r="4019" spans="1:25" x14ac:dyDescent="0.3">
      <c r="A4019" s="8" t="s">
        <v>35</v>
      </c>
      <c r="B4019" s="8" t="s">
        <v>7071</v>
      </c>
      <c r="C4019" s="8" t="s">
        <v>34</v>
      </c>
      <c r="D4019" s="8" t="s">
        <v>34</v>
      </c>
      <c r="E4019" s="8"/>
      <c r="F4019" s="24">
        <v>0.30462975433599099</v>
      </c>
      <c r="G4019" s="24">
        <v>0.93370182000000002</v>
      </c>
      <c r="H4019" s="25">
        <v>2774.8638999999998</v>
      </c>
      <c r="I4019" s="25">
        <v>462.32229999999998</v>
      </c>
      <c r="J4019" s="15">
        <v>15630</v>
      </c>
      <c r="K4019" s="15">
        <v>4158</v>
      </c>
      <c r="L4019" s="13">
        <v>0.1666</v>
      </c>
      <c r="M4019" s="7">
        <v>1.1269231</v>
      </c>
      <c r="N4019" s="26">
        <v>0.72061500000000001</v>
      </c>
      <c r="O4019" s="27"/>
      <c r="P4019" s="8">
        <v>0.36054643050000001</v>
      </c>
      <c r="Q4019" s="24">
        <v>0.30459999999999998</v>
      </c>
      <c r="R4019" t="e">
        <f>IF($Q4019*100&gt;=VLOOKUP($O4019,margin_ranges!$A$5:$C$10,2,FALSE),IF($Q4019*100&lt;=VLOOKUP($O4019,margin_ranges!$A$5:$C$10,3,FALSE)+10,"IN RANGE","ABOVE RANGE"),"BELOW RANGE")</f>
        <v>#N/A</v>
      </c>
      <c r="S4019" t="e">
        <f>MIN(VLOOKUP($O4019,margin_ranges!$A$5:$D$10,4,FALSE),$P4019*100)</f>
        <v>#N/A</v>
      </c>
      <c r="T4019" s="29" t="e">
        <f>(1-$S4019/100)/(1-$F4019)-1</f>
        <v>#N/A</v>
      </c>
      <c r="U4019" s="19" t="str">
        <f>IF(ABS(IFERROR(T4019,0))&gt;0.05,INDEX(margin_ranges!$C$13:$C$16,MATCH($F4019*100,margin_ranges!$B$13:$B$16,1)),"")</f>
        <v/>
      </c>
      <c r="V4019" t="e">
        <f>MIN(VLOOKUP($U4019,margin_ranges!$A$5:$D$10,4,FALSE),$P4019*100)</f>
        <v>#N/A</v>
      </c>
      <c r="Y4019" s="29" t="e">
        <f t="shared" si="62"/>
        <v>#N/A</v>
      </c>
    </row>
    <row r="4020" spans="1:25" x14ac:dyDescent="0.3">
      <c r="A4020" s="8" t="s">
        <v>33</v>
      </c>
      <c r="B4020" s="8" t="s">
        <v>7071</v>
      </c>
      <c r="C4020" s="8" t="s">
        <v>7072</v>
      </c>
      <c r="D4020" s="8" t="s">
        <v>34</v>
      </c>
      <c r="E4020" s="8"/>
      <c r="F4020" s="24">
        <v>0.30462975433599099</v>
      </c>
      <c r="G4020" s="24">
        <v>0.93370182000000002</v>
      </c>
      <c r="H4020" s="25">
        <v>2774.8638999999998</v>
      </c>
      <c r="I4020" s="25">
        <v>462.32229999999998</v>
      </c>
      <c r="J4020" s="15">
        <v>15630</v>
      </c>
      <c r="K4020" s="15">
        <v>4158</v>
      </c>
      <c r="L4020" s="13">
        <v>0.1666</v>
      </c>
      <c r="M4020" s="7">
        <v>1.1269231</v>
      </c>
      <c r="N4020" s="26">
        <v>0.72061500000000001</v>
      </c>
      <c r="O4020" s="27"/>
      <c r="P4020" s="8">
        <v>0.36054643050000001</v>
      </c>
      <c r="Q4020" s="24">
        <v>0.30459999999999998</v>
      </c>
      <c r="R4020" t="e">
        <f>IF($Q4020*100&gt;=VLOOKUP($O4020,margin_ranges!$A$5:$C$10,2,FALSE),IF($Q4020*100&lt;=VLOOKUP($O4020,margin_ranges!$A$5:$C$10,3,FALSE)+10,"IN RANGE","ABOVE RANGE"),"BELOW RANGE")</f>
        <v>#N/A</v>
      </c>
      <c r="S4020" t="e">
        <f>MIN(VLOOKUP($O4020,margin_ranges!$A$5:$D$10,4,FALSE),$P4020*100)</f>
        <v>#N/A</v>
      </c>
      <c r="T4020" s="29" t="e">
        <f>(1-$S4020/100)/(1-$F4020)-1</f>
        <v>#N/A</v>
      </c>
      <c r="U4020" s="19" t="str">
        <f>IF(ABS(IFERROR(T4020,0))&gt;0.05,INDEX(margin_ranges!$C$13:$C$16,MATCH($F4020*100,margin_ranges!$B$13:$B$16,1)),"")</f>
        <v/>
      </c>
      <c r="V4020" t="e">
        <f>MIN(VLOOKUP($U4020,margin_ranges!$A$5:$D$10,4,FALSE),$P4020*100)</f>
        <v>#N/A</v>
      </c>
      <c r="Y4020" s="29" t="e">
        <f t="shared" si="62"/>
        <v>#N/A</v>
      </c>
    </row>
    <row r="4021" spans="1:25" x14ac:dyDescent="0.3">
      <c r="A4021" s="8" t="s">
        <v>17</v>
      </c>
      <c r="B4021" s="8" t="s">
        <v>7071</v>
      </c>
      <c r="C4021" s="8" t="s">
        <v>7072</v>
      </c>
      <c r="D4021" s="8" t="s">
        <v>7083</v>
      </c>
      <c r="E4021" s="8" t="s">
        <v>7084</v>
      </c>
      <c r="F4021" s="24">
        <v>0.34</v>
      </c>
      <c r="G4021" s="24">
        <v>1</v>
      </c>
      <c r="H4021" s="25">
        <v>89.901399999999995</v>
      </c>
      <c r="I4021" s="25">
        <v>60.017200000000003</v>
      </c>
      <c r="J4021" s="15">
        <v>498</v>
      </c>
      <c r="K4021" s="15">
        <v>151</v>
      </c>
      <c r="L4021" s="13">
        <v>0.66759999999999997</v>
      </c>
      <c r="M4021" s="7">
        <v>0.27673025000000001</v>
      </c>
      <c r="N4021" s="26">
        <v>0.1</v>
      </c>
      <c r="O4021" s="27" t="s">
        <v>22</v>
      </c>
      <c r="P4021" s="8">
        <v>0.63863726190000003</v>
      </c>
      <c r="Q4021" s="24">
        <v>0.34</v>
      </c>
      <c r="R4021" t="str">
        <f>IF($Q4021*100&gt;=VLOOKUP($O4021,margin_ranges!$A$5:$C$10,2,FALSE),IF($Q4021*100&lt;=VLOOKUP($O4021,margin_ranges!$A$5:$C$10,3,FALSE)+10,"IN RANGE","ABOVE RANGE"),"BELOW RANGE")</f>
        <v>IN RANGE</v>
      </c>
      <c r="S4021">
        <f>MIN(VLOOKUP($O4021,margin_ranges!$A$5:$D$10,4,FALSE),$P4021*100)</f>
        <v>29.75</v>
      </c>
      <c r="T4021" s="29">
        <f>(1-$S4021/100)/(1-$F4021)-1</f>
        <v>6.4393939393939448E-2</v>
      </c>
      <c r="U4021" s="19" t="str">
        <f>IF(ABS(IFERROR(T4021,0))&gt;0.05,INDEX(margin_ranges!$C$13:$C$16,MATCH($F4021*100,margin_ranges!$B$13:$B$16,1)),"")</f>
        <v>Balanced (Type B)</v>
      </c>
      <c r="V4021">
        <f>MIN(VLOOKUP($U4021,margin_ranges!$A$5:$D$10,4,FALSE),$P4021*100)</f>
        <v>29.75</v>
      </c>
      <c r="Y4021" s="29">
        <f t="shared" si="62"/>
        <v>6.4393939393939448E-2</v>
      </c>
    </row>
    <row r="4022" spans="1:25" x14ac:dyDescent="0.3">
      <c r="A4022" s="8" t="s">
        <v>17</v>
      </c>
      <c r="B4022" s="8" t="s">
        <v>7071</v>
      </c>
      <c r="C4022" s="8" t="s">
        <v>7072</v>
      </c>
      <c r="D4022" s="8" t="s">
        <v>7117</v>
      </c>
      <c r="E4022" s="8" t="s">
        <v>7118</v>
      </c>
      <c r="F4022" s="24">
        <v>0.34</v>
      </c>
      <c r="G4022" s="24">
        <v>0</v>
      </c>
      <c r="H4022" s="25">
        <v>12.3215</v>
      </c>
      <c r="I4022" s="25">
        <v>6.0231000000000003</v>
      </c>
      <c r="J4022" s="15">
        <v>53</v>
      </c>
      <c r="K4022" s="15">
        <v>16</v>
      </c>
      <c r="L4022" s="13">
        <v>0.48880000000000001</v>
      </c>
      <c r="M4022" s="7">
        <v>0.29278734000000001</v>
      </c>
      <c r="N4022" s="26">
        <v>0.1</v>
      </c>
      <c r="O4022" s="27" t="s">
        <v>22</v>
      </c>
      <c r="P4022" s="8">
        <v>0.65845518250000001</v>
      </c>
      <c r="Q4022" s="24">
        <v>0.34</v>
      </c>
      <c r="R4022" t="str">
        <f>IF($Q4022*100&gt;=VLOOKUP($O4022,margin_ranges!$A$5:$C$10,2,FALSE),IF($Q4022*100&lt;=VLOOKUP($O4022,margin_ranges!$A$5:$C$10,3,FALSE)+10,"IN RANGE","ABOVE RANGE"),"BELOW RANGE")</f>
        <v>IN RANGE</v>
      </c>
      <c r="S4022">
        <f>MIN(VLOOKUP($O4022,margin_ranges!$A$5:$D$10,4,FALSE),$P4022*100)</f>
        <v>29.75</v>
      </c>
      <c r="T4022" s="29">
        <f>(1-$S4022/100)/(1-$F4022)-1</f>
        <v>6.4393939393939448E-2</v>
      </c>
      <c r="U4022" s="19" t="str">
        <f>IF(ABS(IFERROR(T4022,0))&gt;0.05,INDEX(margin_ranges!$C$13:$C$16,MATCH($F4022*100,margin_ranges!$B$13:$B$16,1)),"")</f>
        <v>Balanced (Type B)</v>
      </c>
      <c r="V4022">
        <f>MIN(VLOOKUP($U4022,margin_ranges!$A$5:$D$10,4,FALSE),$P4022*100)</f>
        <v>29.75</v>
      </c>
      <c r="Y4022" s="29">
        <f t="shared" si="62"/>
        <v>6.4393939393939448E-2</v>
      </c>
    </row>
    <row r="4023" spans="1:25" x14ac:dyDescent="0.3">
      <c r="A4023" s="8" t="s">
        <v>17</v>
      </c>
      <c r="B4023" s="8" t="s">
        <v>7071</v>
      </c>
      <c r="C4023" s="8" t="s">
        <v>7072</v>
      </c>
      <c r="D4023" s="28" t="s">
        <v>7105</v>
      </c>
      <c r="E4023" s="8" t="s">
        <v>7106</v>
      </c>
      <c r="F4023" s="24">
        <v>0.33999999999999903</v>
      </c>
      <c r="G4023" s="24">
        <v>0</v>
      </c>
      <c r="H4023" s="25">
        <v>16.323699999999999</v>
      </c>
      <c r="I4023" s="25">
        <v>1.3144</v>
      </c>
      <c r="J4023" s="15">
        <v>19</v>
      </c>
      <c r="K4023" s="15">
        <v>6</v>
      </c>
      <c r="L4023" s="13">
        <v>8.0500000000000002E-2</v>
      </c>
      <c r="M4023" s="7">
        <v>0.47824575000000003</v>
      </c>
      <c r="N4023" s="26">
        <v>0.1</v>
      </c>
      <c r="O4023" s="27" t="s">
        <v>22</v>
      </c>
      <c r="P4023" s="8">
        <v>0.79090247950000003</v>
      </c>
      <c r="Q4023" s="24">
        <v>0.34</v>
      </c>
      <c r="R4023" t="str">
        <f>IF($Q4023*100&gt;=VLOOKUP($O4023,margin_ranges!$A$5:$C$10,2,FALSE),IF($Q4023*100&lt;=VLOOKUP($O4023,margin_ranges!$A$5:$C$10,3,FALSE)+10,"IN RANGE","ABOVE RANGE"),"BELOW RANGE")</f>
        <v>IN RANGE</v>
      </c>
      <c r="S4023">
        <f>MIN(VLOOKUP($O4023,margin_ranges!$A$5:$D$10,4,FALSE),$P4023*100)</f>
        <v>29.75</v>
      </c>
      <c r="T4023" s="29">
        <f>(1-$S4023/100)/(1-$F4023)-1</f>
        <v>6.4393939393937671E-2</v>
      </c>
      <c r="U4023" s="19" t="str">
        <f>IF(ABS(IFERROR(T4023,0))&gt;0.05,INDEX(margin_ranges!$C$13:$C$16,MATCH($F4023*100,margin_ranges!$B$13:$B$16,1)),"")</f>
        <v>Balanced (Type B)</v>
      </c>
      <c r="V4023">
        <f>MIN(VLOOKUP($U4023,margin_ranges!$A$5:$D$10,4,FALSE),$P4023*100)</f>
        <v>29.75</v>
      </c>
      <c r="Y4023" s="29">
        <f t="shared" si="62"/>
        <v>6.4393939393937671E-2</v>
      </c>
    </row>
    <row r="4024" spans="1:25" x14ac:dyDescent="0.3">
      <c r="A4024" s="8" t="s">
        <v>17</v>
      </c>
      <c r="B4024" s="8" t="s">
        <v>7071</v>
      </c>
      <c r="C4024" s="8" t="s">
        <v>7072</v>
      </c>
      <c r="D4024" s="8" t="s">
        <v>7073</v>
      </c>
      <c r="E4024" s="8" t="s">
        <v>7074</v>
      </c>
      <c r="F4024" s="24">
        <v>0.32743287594974901</v>
      </c>
      <c r="G4024" s="24">
        <v>1</v>
      </c>
      <c r="H4024" s="25">
        <v>968.84609999999998</v>
      </c>
      <c r="I4024" s="25">
        <v>141.7183</v>
      </c>
      <c r="J4024" s="15">
        <v>6321</v>
      </c>
      <c r="K4024" s="15">
        <v>1895</v>
      </c>
      <c r="L4024" s="13">
        <v>0.14630000000000001</v>
      </c>
      <c r="M4024" s="7">
        <v>1.4868404399999999</v>
      </c>
      <c r="N4024" s="26">
        <v>1</v>
      </c>
      <c r="O4024" s="27" t="s">
        <v>22</v>
      </c>
      <c r="P4024" s="8">
        <v>0.32743287589999998</v>
      </c>
      <c r="Q4024" s="24">
        <v>0.34</v>
      </c>
      <c r="R4024" t="str">
        <f>IF($Q4024*100&gt;=VLOOKUP($O4024,margin_ranges!$A$5:$C$10,2,FALSE),IF($Q4024*100&lt;=VLOOKUP($O4024,margin_ranges!$A$5:$C$10,3,FALSE)+10,"IN RANGE","ABOVE RANGE"),"BELOW RANGE")</f>
        <v>IN RANGE</v>
      </c>
      <c r="S4024">
        <f>MIN(VLOOKUP($O4024,margin_ranges!$A$5:$D$10,4,FALSE),$P4024*100)</f>
        <v>29.75</v>
      </c>
      <c r="T4024" s="29">
        <f>(1-$S4024/100)/(1-$F4024)-1</f>
        <v>4.4505410507565291E-2</v>
      </c>
      <c r="U4024" s="19" t="str">
        <f>IF(ABS(IFERROR(T4024,0))&gt;0.05,INDEX(margin_ranges!$C$13:$C$16,MATCH($F4024*100,margin_ranges!$B$13:$B$16,1)),"")</f>
        <v/>
      </c>
      <c r="V4024" t="e">
        <f>MIN(VLOOKUP($U4024,margin_ranges!$A$5:$D$10,4,FALSE),$P4024*100)</f>
        <v>#N/A</v>
      </c>
      <c r="Y4024" s="29" t="e">
        <f t="shared" si="62"/>
        <v>#N/A</v>
      </c>
    </row>
    <row r="4025" spans="1:25" x14ac:dyDescent="0.3">
      <c r="A4025" s="8" t="s">
        <v>17</v>
      </c>
      <c r="B4025" s="8" t="s">
        <v>7071</v>
      </c>
      <c r="C4025" s="8" t="s">
        <v>7072</v>
      </c>
      <c r="D4025" s="8" t="s">
        <v>7085</v>
      </c>
      <c r="E4025" s="8" t="s">
        <v>7086</v>
      </c>
      <c r="F4025" s="24">
        <v>0.25352744474349498</v>
      </c>
      <c r="G4025" s="24">
        <v>0</v>
      </c>
      <c r="H4025" s="25">
        <v>10.0951</v>
      </c>
      <c r="I4025" s="25">
        <v>0.26150000000000001</v>
      </c>
      <c r="J4025" s="15">
        <v>11</v>
      </c>
      <c r="K4025" s="15">
        <v>3</v>
      </c>
      <c r="L4025" s="13">
        <v>2.5899999999999999E-2</v>
      </c>
      <c r="M4025" s="7">
        <v>1.3396339799999999</v>
      </c>
      <c r="N4025" s="26">
        <v>1</v>
      </c>
      <c r="O4025" s="27" t="s">
        <v>22</v>
      </c>
      <c r="P4025" s="8">
        <v>0.25352744469999999</v>
      </c>
      <c r="Q4025" s="24">
        <v>0.28999999999999998</v>
      </c>
      <c r="R4025" t="str">
        <f>IF($Q4025*100&gt;=VLOOKUP($O4025,margin_ranges!$A$5:$C$10,2,FALSE),IF($Q4025*100&lt;=VLOOKUP($O4025,margin_ranges!$A$5:$C$10,3,FALSE)+10,"IN RANGE","ABOVE RANGE"),"BELOW RANGE")</f>
        <v>IN RANGE</v>
      </c>
      <c r="S4025">
        <f>MIN(VLOOKUP($O4025,margin_ranges!$A$5:$D$10,4,FALSE),$P4025*100)</f>
        <v>25.352744469999998</v>
      </c>
      <c r="T4025" s="29">
        <f>(1-$S4025/100)/(1-$F4025)-1</f>
        <v>5.8267390912192241E-11</v>
      </c>
      <c r="U4025" s="19" t="str">
        <f>IF(ABS(IFERROR(T4025,0))&gt;0.05,INDEX(margin_ranges!$C$13:$C$16,MATCH($F4025*100,margin_ranges!$B$13:$B$16,1)),"")</f>
        <v/>
      </c>
      <c r="V4025" t="e">
        <f>MIN(VLOOKUP($U4025,margin_ranges!$A$5:$D$10,4,FALSE),$P4025*100)</f>
        <v>#N/A</v>
      </c>
      <c r="Y4025" s="29" t="e">
        <f t="shared" si="62"/>
        <v>#N/A</v>
      </c>
    </row>
    <row r="4026" spans="1:25" x14ac:dyDescent="0.3">
      <c r="A4026" s="8" t="s">
        <v>17</v>
      </c>
      <c r="B4026" s="8" t="s">
        <v>7071</v>
      </c>
      <c r="C4026" s="8" t="s">
        <v>7072</v>
      </c>
      <c r="D4026" s="8" t="s">
        <v>12130</v>
      </c>
      <c r="E4026" s="8" t="s">
        <v>12131</v>
      </c>
      <c r="F4026" s="24">
        <v>0.22653958944281499</v>
      </c>
      <c r="G4026" s="24">
        <v>0</v>
      </c>
      <c r="H4026" s="25">
        <v>6.8821000000000003</v>
      </c>
      <c r="I4026" s="25">
        <v>0.25619999999999998</v>
      </c>
      <c r="J4026" s="15">
        <v>10</v>
      </c>
      <c r="K4026" s="15">
        <v>2</v>
      </c>
      <c r="L4026" s="13">
        <v>3.7199999999999997E-2</v>
      </c>
      <c r="M4026" s="7">
        <v>1.292891</v>
      </c>
      <c r="N4026" s="26">
        <v>1</v>
      </c>
      <c r="O4026" s="27" t="s">
        <v>22</v>
      </c>
      <c r="P4026" s="8">
        <v>0.22653958939999999</v>
      </c>
      <c r="Q4026" s="24">
        <v>0.25</v>
      </c>
      <c r="R4026" t="str">
        <f>IF($Q4026*100&gt;=VLOOKUP($O4026,margin_ranges!$A$5:$C$10,2,FALSE),IF($Q4026*100&lt;=VLOOKUP($O4026,margin_ranges!$A$5:$C$10,3,FALSE)+10,"IN RANGE","ABOVE RANGE"),"BELOW RANGE")</f>
        <v>IN RANGE</v>
      </c>
      <c r="S4026">
        <f>MIN(VLOOKUP($O4026,margin_ranges!$A$5:$D$10,4,FALSE),$P4026*100)</f>
        <v>22.653958939999999</v>
      </c>
      <c r="T4026" s="29">
        <f>(1-$S4026/100)/(1-$F4026)-1</f>
        <v>5.5355275918600455E-11</v>
      </c>
      <c r="U4026" s="19" t="str">
        <f>IF(ABS(IFERROR(T4026,0))&gt;0.05,INDEX(margin_ranges!$C$13:$C$16,MATCH($F4026*100,margin_ranges!$B$13:$B$16,1)),"")</f>
        <v/>
      </c>
      <c r="V4026" t="e">
        <f>MIN(VLOOKUP($U4026,margin_ranges!$A$5:$D$10,4,FALSE),$P4026*100)</f>
        <v>#N/A</v>
      </c>
      <c r="Y4026" s="29" t="e">
        <f t="shared" si="62"/>
        <v>#N/A</v>
      </c>
    </row>
    <row r="4027" spans="1:25" x14ac:dyDescent="0.3">
      <c r="A4027" s="8" t="s">
        <v>17</v>
      </c>
      <c r="B4027" s="8" t="s">
        <v>7071</v>
      </c>
      <c r="C4027" s="8" t="s">
        <v>7072</v>
      </c>
      <c r="D4027" s="8" t="s">
        <v>12122</v>
      </c>
      <c r="E4027" s="8" t="s">
        <v>12123</v>
      </c>
      <c r="F4027" s="24">
        <v>0.230628921640157</v>
      </c>
      <c r="G4027" s="24">
        <v>0</v>
      </c>
      <c r="H4027" s="25">
        <v>8.2490000000000006</v>
      </c>
      <c r="I4027" s="25">
        <v>0.30130000000000001</v>
      </c>
      <c r="J4027" s="15">
        <v>12</v>
      </c>
      <c r="K4027" s="15">
        <v>3</v>
      </c>
      <c r="L4027" s="13">
        <v>3.6499999999999998E-2</v>
      </c>
      <c r="M4027" s="7">
        <v>1.29976292</v>
      </c>
      <c r="N4027" s="26">
        <v>1</v>
      </c>
      <c r="O4027" s="27" t="s">
        <v>22</v>
      </c>
      <c r="P4027" s="8">
        <v>0.23062892160000001</v>
      </c>
      <c r="Q4027" s="24">
        <v>0.25</v>
      </c>
      <c r="R4027" t="str">
        <f>IF($Q4027*100&gt;=VLOOKUP($O4027,margin_ranges!$A$5:$C$10,2,FALSE),IF($Q4027*100&lt;=VLOOKUP($O4027,margin_ranges!$A$5:$C$10,3,FALSE)+10,"IN RANGE","ABOVE RANGE"),"BELOW RANGE")</f>
        <v>IN RANGE</v>
      </c>
      <c r="S4027">
        <f>MIN(VLOOKUP($O4027,margin_ranges!$A$5:$D$10,4,FALSE),$P4027*100)</f>
        <v>23.062892160000001</v>
      </c>
      <c r="T4027" s="29">
        <f>(1-$S4027/100)/(1-$F4027)-1</f>
        <v>5.2194470967492634E-11</v>
      </c>
      <c r="U4027" s="19" t="str">
        <f>IF(ABS(IFERROR(T4027,0))&gt;0.05,INDEX(margin_ranges!$C$13:$C$16,MATCH($F4027*100,margin_ranges!$B$13:$B$16,1)),"")</f>
        <v/>
      </c>
      <c r="V4027" t="e">
        <f>MIN(VLOOKUP($U4027,margin_ranges!$A$5:$D$10,4,FALSE),$P4027*100)</f>
        <v>#N/A</v>
      </c>
      <c r="Y4027" s="29" t="e">
        <f t="shared" si="62"/>
        <v>#N/A</v>
      </c>
    </row>
    <row r="4028" spans="1:25" x14ac:dyDescent="0.3">
      <c r="A4028" s="8" t="s">
        <v>17</v>
      </c>
      <c r="B4028" s="8" t="s">
        <v>7071</v>
      </c>
      <c r="C4028" s="8" t="s">
        <v>7072</v>
      </c>
      <c r="D4028" s="8" t="s">
        <v>7091</v>
      </c>
      <c r="E4028" s="8" t="s">
        <v>7092</v>
      </c>
      <c r="F4028" s="24">
        <v>0.23493873863700501</v>
      </c>
      <c r="G4028" s="24">
        <v>0</v>
      </c>
      <c r="H4028" s="25">
        <v>10.704599999999999</v>
      </c>
      <c r="I4028" s="25">
        <v>0.29039999999999999</v>
      </c>
      <c r="J4028" s="15">
        <v>11</v>
      </c>
      <c r="K4028" s="15">
        <v>3</v>
      </c>
      <c r="L4028" s="13">
        <v>2.7099999999999999E-2</v>
      </c>
      <c r="M4028" s="7">
        <v>1.30708487</v>
      </c>
      <c r="N4028" s="26">
        <v>1</v>
      </c>
      <c r="O4028" s="27" t="s">
        <v>22</v>
      </c>
      <c r="P4028" s="8">
        <v>0.2349387386</v>
      </c>
      <c r="Q4028" s="24">
        <v>0.26</v>
      </c>
      <c r="R4028" t="str">
        <f>IF($Q4028*100&gt;=VLOOKUP($O4028,margin_ranges!$A$5:$C$10,2,FALSE),IF($Q4028*100&lt;=VLOOKUP($O4028,margin_ranges!$A$5:$C$10,3,FALSE)+10,"IN RANGE","ABOVE RANGE"),"BELOW RANGE")</f>
        <v>IN RANGE</v>
      </c>
      <c r="S4028">
        <f>MIN(VLOOKUP($O4028,margin_ranges!$A$5:$D$10,4,FALSE),$P4028*100)</f>
        <v>23.493873860000001</v>
      </c>
      <c r="T4028" s="29">
        <f>(1-$S4028/100)/(1-$F4028)-1</f>
        <v>4.8368642424634345E-11</v>
      </c>
      <c r="U4028" s="19" t="str">
        <f>IF(ABS(IFERROR(T4028,0))&gt;0.05,INDEX(margin_ranges!$C$13:$C$16,MATCH($F4028*100,margin_ranges!$B$13:$B$16,1)),"")</f>
        <v/>
      </c>
      <c r="V4028" t="e">
        <f>MIN(VLOOKUP($U4028,margin_ranges!$A$5:$D$10,4,FALSE),$P4028*100)</f>
        <v>#N/A</v>
      </c>
      <c r="Y4028" s="29" t="e">
        <f t="shared" si="62"/>
        <v>#N/A</v>
      </c>
    </row>
    <row r="4029" spans="1:25" x14ac:dyDescent="0.3">
      <c r="A4029" s="8" t="s">
        <v>17</v>
      </c>
      <c r="B4029" s="8" t="s">
        <v>7071</v>
      </c>
      <c r="C4029" s="8" t="s">
        <v>7072</v>
      </c>
      <c r="D4029" s="8" t="s">
        <v>7075</v>
      </c>
      <c r="E4029" s="8" t="s">
        <v>7076</v>
      </c>
      <c r="F4029" s="24">
        <v>0.28666953102017401</v>
      </c>
      <c r="G4029" s="24">
        <v>0</v>
      </c>
      <c r="H4029" s="25">
        <v>14.379200000000001</v>
      </c>
      <c r="I4029" s="25">
        <v>5.2653999999999996</v>
      </c>
      <c r="J4029" s="15">
        <v>221</v>
      </c>
      <c r="K4029" s="15">
        <v>56</v>
      </c>
      <c r="L4029" s="13">
        <v>0.36620000000000003</v>
      </c>
      <c r="M4029" s="7">
        <v>1.4018747899999999</v>
      </c>
      <c r="N4029" s="26">
        <v>1</v>
      </c>
      <c r="O4029" s="27" t="s">
        <v>22</v>
      </c>
      <c r="P4029" s="8">
        <v>0.28666953099999998</v>
      </c>
      <c r="Q4029" s="24">
        <v>0.28999999999999998</v>
      </c>
      <c r="R4029" t="str">
        <f>IF($Q4029*100&gt;=VLOOKUP($O4029,margin_ranges!$A$5:$C$10,2,FALSE),IF($Q4029*100&lt;=VLOOKUP($O4029,margin_ranges!$A$5:$C$10,3,FALSE)+10,"IN RANGE","ABOVE RANGE"),"BELOW RANGE")</f>
        <v>IN RANGE</v>
      </c>
      <c r="S4029">
        <f>MIN(VLOOKUP($O4029,margin_ranges!$A$5:$D$10,4,FALSE),$P4029*100)</f>
        <v>28.666953099999997</v>
      </c>
      <c r="T4029" s="29">
        <f>(1-$S4029/100)/(1-$F4029)-1</f>
        <v>2.8281377240091388E-11</v>
      </c>
      <c r="U4029" s="19" t="str">
        <f>IF(ABS(IFERROR(T4029,0))&gt;0.05,INDEX(margin_ranges!$C$13:$C$16,MATCH($F4029*100,margin_ranges!$B$13:$B$16,1)),"")</f>
        <v/>
      </c>
      <c r="V4029" t="e">
        <f>MIN(VLOOKUP($U4029,margin_ranges!$A$5:$D$10,4,FALSE),$P4029*100)</f>
        <v>#N/A</v>
      </c>
      <c r="Y4029" s="29" t="e">
        <f t="shared" si="62"/>
        <v>#N/A</v>
      </c>
    </row>
    <row r="4030" spans="1:25" x14ac:dyDescent="0.3">
      <c r="A4030" s="8" t="s">
        <v>17</v>
      </c>
      <c r="B4030" s="8" t="s">
        <v>7071</v>
      </c>
      <c r="C4030" s="8" t="s">
        <v>7072</v>
      </c>
      <c r="D4030" s="8" t="s">
        <v>7133</v>
      </c>
      <c r="E4030" s="8" t="s">
        <v>7134</v>
      </c>
      <c r="F4030" s="24">
        <v>0.25515125481911299</v>
      </c>
      <c r="G4030" s="24">
        <v>1</v>
      </c>
      <c r="H4030" s="25">
        <v>97.380899999999997</v>
      </c>
      <c r="I4030" s="25">
        <v>9.9954000000000001</v>
      </c>
      <c r="J4030" s="15">
        <v>403</v>
      </c>
      <c r="K4030" s="15">
        <v>98</v>
      </c>
      <c r="L4030" s="13">
        <v>0.1026</v>
      </c>
      <c r="M4030" s="7">
        <v>1.34255445</v>
      </c>
      <c r="N4030" s="26">
        <v>1</v>
      </c>
      <c r="O4030" s="27" t="s">
        <v>22</v>
      </c>
      <c r="P4030" s="8">
        <v>0.2551512548</v>
      </c>
      <c r="Q4030" s="24">
        <v>0.28999999999999998</v>
      </c>
      <c r="R4030" t="str">
        <f>IF($Q4030*100&gt;=VLOOKUP($O4030,margin_ranges!$A$5:$C$10,2,FALSE),IF($Q4030*100&lt;=VLOOKUP($O4030,margin_ranges!$A$5:$C$10,3,FALSE)+10,"IN RANGE","ABOVE RANGE"),"BELOW RANGE")</f>
        <v>IN RANGE</v>
      </c>
      <c r="S4030">
        <f>MIN(VLOOKUP($O4030,margin_ranges!$A$5:$D$10,4,FALSE),$P4030*100)</f>
        <v>25.515125480000002</v>
      </c>
      <c r="T4030" s="29">
        <f>(1-$S4030/100)/(1-$F4030)-1</f>
        <v>2.5660362723556318E-11</v>
      </c>
      <c r="U4030" s="19" t="str">
        <f>IF(ABS(IFERROR(T4030,0))&gt;0.05,INDEX(margin_ranges!$C$13:$C$16,MATCH($F4030*100,margin_ranges!$B$13:$B$16,1)),"")</f>
        <v/>
      </c>
      <c r="V4030" t="e">
        <f>MIN(VLOOKUP($U4030,margin_ranges!$A$5:$D$10,4,FALSE),$P4030*100)</f>
        <v>#N/A</v>
      </c>
      <c r="Y4030" s="29" t="e">
        <f t="shared" si="62"/>
        <v>#N/A</v>
      </c>
    </row>
    <row r="4031" spans="1:25" x14ac:dyDescent="0.3">
      <c r="A4031" s="8" t="s">
        <v>17</v>
      </c>
      <c r="B4031" s="8" t="s">
        <v>7071</v>
      </c>
      <c r="C4031" s="8" t="s">
        <v>7072</v>
      </c>
      <c r="D4031" s="8" t="s">
        <v>7119</v>
      </c>
      <c r="E4031" s="8" t="s">
        <v>7120</v>
      </c>
      <c r="F4031" s="24">
        <v>0.217373899119295</v>
      </c>
      <c r="G4031" s="24">
        <v>0</v>
      </c>
      <c r="H4031" s="25">
        <v>10.71</v>
      </c>
      <c r="I4031" s="25">
        <v>0.39100000000000001</v>
      </c>
      <c r="J4031" s="15">
        <v>15</v>
      </c>
      <c r="K4031" s="15">
        <v>3</v>
      </c>
      <c r="L4031" s="13">
        <v>3.6499999999999998E-2</v>
      </c>
      <c r="M4031" s="7">
        <v>1.2777493600000001</v>
      </c>
      <c r="N4031" s="26">
        <v>1</v>
      </c>
      <c r="O4031" s="27" t="s">
        <v>22</v>
      </c>
      <c r="P4031" s="8">
        <v>0.21737389909999999</v>
      </c>
      <c r="Q4031" s="24">
        <v>0.28999999999999998</v>
      </c>
      <c r="R4031" t="str">
        <f>IF($Q4031*100&gt;=VLOOKUP($O4031,margin_ranges!$A$5:$C$10,2,FALSE),IF($Q4031*100&lt;=VLOOKUP($O4031,margin_ranges!$A$5:$C$10,3,FALSE)+10,"IN RANGE","ABOVE RANGE"),"BELOW RANGE")</f>
        <v>IN RANGE</v>
      </c>
      <c r="S4031">
        <f>MIN(VLOOKUP($O4031,margin_ranges!$A$5:$D$10,4,FALSE),$P4031*100)</f>
        <v>21.737389909999997</v>
      </c>
      <c r="T4031" s="29">
        <f>(1-$S4031/100)/(1-$F4031)-1</f>
        <v>2.4654278618641001E-11</v>
      </c>
      <c r="U4031" s="19" t="str">
        <f>IF(ABS(IFERROR(T4031,0))&gt;0.05,INDEX(margin_ranges!$C$13:$C$16,MATCH($F4031*100,margin_ranges!$B$13:$B$16,1)),"")</f>
        <v/>
      </c>
      <c r="V4031" t="e">
        <f>MIN(VLOOKUP($U4031,margin_ranges!$A$5:$D$10,4,FALSE),$P4031*100)</f>
        <v>#N/A</v>
      </c>
      <c r="Y4031" s="29" t="e">
        <f t="shared" si="62"/>
        <v>#N/A</v>
      </c>
    </row>
    <row r="4032" spans="1:25" x14ac:dyDescent="0.3">
      <c r="A4032" s="8" t="s">
        <v>17</v>
      </c>
      <c r="B4032" s="8" t="s">
        <v>7071</v>
      </c>
      <c r="C4032" s="8" t="s">
        <v>7072</v>
      </c>
      <c r="D4032" s="8" t="s">
        <v>7129</v>
      </c>
      <c r="E4032" s="8" t="s">
        <v>7130</v>
      </c>
      <c r="F4032" s="24">
        <v>0.24453017151718001</v>
      </c>
      <c r="G4032" s="24">
        <v>0</v>
      </c>
      <c r="H4032" s="25">
        <v>8.1245999999999992</v>
      </c>
      <c r="I4032" s="25">
        <v>0.28539999999999999</v>
      </c>
      <c r="J4032" s="15">
        <v>11</v>
      </c>
      <c r="K4032" s="15">
        <v>3</v>
      </c>
      <c r="L4032" s="13">
        <v>3.5099999999999999E-2</v>
      </c>
      <c r="M4032" s="7">
        <v>1.3236796</v>
      </c>
      <c r="N4032" s="26">
        <v>1</v>
      </c>
      <c r="O4032" s="27" t="s">
        <v>22</v>
      </c>
      <c r="P4032" s="8">
        <v>0.2445301715</v>
      </c>
      <c r="Q4032" s="24">
        <v>0.28999999999999998</v>
      </c>
      <c r="R4032" t="str">
        <f>IF($Q4032*100&gt;=VLOOKUP($O4032,margin_ranges!$A$5:$C$10,2,FALSE),IF($Q4032*100&lt;=VLOOKUP($O4032,margin_ranges!$A$5:$C$10,3,FALSE)+10,"IN RANGE","ABOVE RANGE"),"BELOW RANGE")</f>
        <v>IN RANGE</v>
      </c>
      <c r="S4032">
        <f>MIN(VLOOKUP($O4032,margin_ranges!$A$5:$D$10,4,FALSE),$P4032*100)</f>
        <v>24.453017150000001</v>
      </c>
      <c r="T4032" s="29">
        <f>(1-$S4032/100)/(1-$F4032)-1</f>
        <v>2.2740920258002006E-11</v>
      </c>
      <c r="U4032" s="19" t="str">
        <f>IF(ABS(IFERROR(T4032,0))&gt;0.05,INDEX(margin_ranges!$C$13:$C$16,MATCH($F4032*100,margin_ranges!$B$13:$B$16,1)),"")</f>
        <v/>
      </c>
      <c r="V4032" t="e">
        <f>MIN(VLOOKUP($U4032,margin_ranges!$A$5:$D$10,4,FALSE),$P4032*100)</f>
        <v>#N/A</v>
      </c>
      <c r="Y4032" s="29" t="e">
        <f t="shared" si="62"/>
        <v>#N/A</v>
      </c>
    </row>
    <row r="4033" spans="1:25" x14ac:dyDescent="0.3">
      <c r="A4033" s="8" t="s">
        <v>17</v>
      </c>
      <c r="B4033" s="8" t="s">
        <v>7071</v>
      </c>
      <c r="C4033" s="8" t="s">
        <v>7072</v>
      </c>
      <c r="D4033" s="8" t="s">
        <v>7095</v>
      </c>
      <c r="E4033" s="8" t="s">
        <v>7096</v>
      </c>
      <c r="F4033" s="24">
        <v>0.256857795214818</v>
      </c>
      <c r="G4033" s="24">
        <v>1</v>
      </c>
      <c r="H4033" s="25">
        <v>204.12360000000001</v>
      </c>
      <c r="I4033" s="25">
        <v>17.166499999999999</v>
      </c>
      <c r="J4033" s="15">
        <v>693</v>
      </c>
      <c r="K4033" s="15">
        <v>172</v>
      </c>
      <c r="L4033" s="13">
        <v>8.4099999999999994E-2</v>
      </c>
      <c r="M4033" s="7">
        <v>1.34563747</v>
      </c>
      <c r="N4033" s="26">
        <v>1</v>
      </c>
      <c r="O4033" s="27" t="s">
        <v>22</v>
      </c>
      <c r="P4033" s="8">
        <v>0.25685779520000002</v>
      </c>
      <c r="Q4033" s="24">
        <v>0.28999999999999998</v>
      </c>
      <c r="R4033" t="str">
        <f>IF($Q4033*100&gt;=VLOOKUP($O4033,margin_ranges!$A$5:$C$10,2,FALSE),IF($Q4033*100&lt;=VLOOKUP($O4033,margin_ranges!$A$5:$C$10,3,FALSE)+10,"IN RANGE","ABOVE RANGE"),"BELOW RANGE")</f>
        <v>IN RANGE</v>
      </c>
      <c r="S4033">
        <f>MIN(VLOOKUP($O4033,margin_ranges!$A$5:$D$10,4,FALSE),$P4033*100)</f>
        <v>25.685779520000001</v>
      </c>
      <c r="T4033" s="29">
        <f>(1-$S4033/100)/(1-$F4033)-1</f>
        <v>1.9939605522267811E-11</v>
      </c>
      <c r="U4033" s="19" t="str">
        <f>IF(ABS(IFERROR(T4033,0))&gt;0.05,INDEX(margin_ranges!$C$13:$C$16,MATCH($F4033*100,margin_ranges!$B$13:$B$16,1)),"")</f>
        <v/>
      </c>
      <c r="V4033" t="e">
        <f>MIN(VLOOKUP($U4033,margin_ranges!$A$5:$D$10,4,FALSE),$P4033*100)</f>
        <v>#N/A</v>
      </c>
      <c r="Y4033" s="29" t="e">
        <f t="shared" si="62"/>
        <v>#N/A</v>
      </c>
    </row>
    <row r="4034" spans="1:25" x14ac:dyDescent="0.3">
      <c r="A4034" s="8" t="s">
        <v>17</v>
      </c>
      <c r="B4034" s="8" t="s">
        <v>7071</v>
      </c>
      <c r="C4034" s="8" t="s">
        <v>7072</v>
      </c>
      <c r="D4034" s="8" t="s">
        <v>7101</v>
      </c>
      <c r="E4034" s="8" t="s">
        <v>7102</v>
      </c>
      <c r="F4034" s="24">
        <v>0.18721021561225201</v>
      </c>
      <c r="G4034" s="24">
        <v>0</v>
      </c>
      <c r="H4034" s="25">
        <v>4.2743000000000002</v>
      </c>
      <c r="I4034" s="25">
        <v>0.2291</v>
      </c>
      <c r="J4034" s="15">
        <v>8</v>
      </c>
      <c r="K4034" s="15">
        <v>2</v>
      </c>
      <c r="L4034" s="13">
        <v>5.3600000000000002E-2</v>
      </c>
      <c r="M4034" s="7">
        <v>1.23033042</v>
      </c>
      <c r="N4034" s="26">
        <v>1</v>
      </c>
      <c r="O4034" s="27" t="s">
        <v>22</v>
      </c>
      <c r="P4034" s="8">
        <v>0.18721021560000001</v>
      </c>
      <c r="Q4034" s="24">
        <v>0.21</v>
      </c>
      <c r="R4034" t="str">
        <f>IF($Q4034*100&gt;=VLOOKUP($O4034,margin_ranges!$A$5:$C$10,2,FALSE),IF($Q4034*100&lt;=VLOOKUP($O4034,margin_ranges!$A$5:$C$10,3,FALSE)+10,"IN RANGE","ABOVE RANGE"),"BELOW RANGE")</f>
        <v>IN RANGE</v>
      </c>
      <c r="S4034">
        <f>MIN(VLOOKUP($O4034,margin_ranges!$A$5:$D$10,4,FALSE),$P4034*100)</f>
        <v>18.721021560000001</v>
      </c>
      <c r="T4034" s="29">
        <f>(1-$S4034/100)/(1-$F4034)-1</f>
        <v>1.5074164139150525E-11</v>
      </c>
      <c r="U4034" s="19" t="str">
        <f>IF(ABS(IFERROR(T4034,0))&gt;0.05,INDEX(margin_ranges!$C$13:$C$16,MATCH($F4034*100,margin_ranges!$B$13:$B$16,1)),"")</f>
        <v/>
      </c>
      <c r="V4034" t="e">
        <f>MIN(VLOOKUP($U4034,margin_ranges!$A$5:$D$10,4,FALSE),$P4034*100)</f>
        <v>#N/A</v>
      </c>
      <c r="Y4034" s="29" t="e">
        <f t="shared" si="62"/>
        <v>#N/A</v>
      </c>
    </row>
    <row r="4035" spans="1:25" x14ac:dyDescent="0.3">
      <c r="A4035" s="8" t="s">
        <v>17</v>
      </c>
      <c r="B4035" s="8" t="s">
        <v>7071</v>
      </c>
      <c r="C4035" s="8" t="s">
        <v>7072</v>
      </c>
      <c r="D4035" s="8" t="s">
        <v>7135</v>
      </c>
      <c r="E4035" s="8" t="s">
        <v>7136</v>
      </c>
      <c r="F4035" s="24">
        <v>0.17434453940018199</v>
      </c>
      <c r="G4035" s="24">
        <v>0</v>
      </c>
      <c r="H4035" s="25">
        <v>14.666600000000001</v>
      </c>
      <c r="I4035" s="25">
        <v>0.81289999999999996</v>
      </c>
      <c r="J4035" s="15">
        <v>30</v>
      </c>
      <c r="K4035" s="15">
        <v>5</v>
      </c>
      <c r="L4035" s="13">
        <v>5.5399999999999998E-2</v>
      </c>
      <c r="M4035" s="7">
        <v>1.21115895</v>
      </c>
      <c r="N4035" s="26">
        <v>1</v>
      </c>
      <c r="O4035" s="27" t="s">
        <v>22</v>
      </c>
      <c r="P4035" s="8">
        <v>0.1743445394</v>
      </c>
      <c r="Q4035" s="24">
        <v>0.22</v>
      </c>
      <c r="R4035" t="str">
        <f>IF($Q4035*100&gt;=VLOOKUP($O4035,margin_ranges!$A$5:$C$10,2,FALSE),IF($Q4035*100&lt;=VLOOKUP($O4035,margin_ranges!$A$5:$C$10,3,FALSE)+10,"IN RANGE","ABOVE RANGE"),"BELOW RANGE")</f>
        <v>IN RANGE</v>
      </c>
      <c r="S4035">
        <f>MIN(VLOOKUP($O4035,margin_ranges!$A$5:$D$10,4,FALSE),$P4035*100)</f>
        <v>17.434453940000001</v>
      </c>
      <c r="T4035" s="29">
        <f>(1-$S4035/100)/(1-$F4035)-1</f>
        <v>2.2049029269055609E-13</v>
      </c>
      <c r="U4035" s="19" t="str">
        <f>IF(ABS(IFERROR(T4035,0))&gt;0.05,INDEX(margin_ranges!$C$13:$C$16,MATCH($F4035*100,margin_ranges!$B$13:$B$16,1)),"")</f>
        <v/>
      </c>
      <c r="V4035" t="e">
        <f>MIN(VLOOKUP($U4035,margin_ranges!$A$5:$D$10,4,FALSE),$P4035*100)</f>
        <v>#N/A</v>
      </c>
      <c r="Y4035" s="29" t="e">
        <f t="shared" si="62"/>
        <v>#N/A</v>
      </c>
    </row>
    <row r="4036" spans="1:25" x14ac:dyDescent="0.3">
      <c r="A4036" s="8" t="s">
        <v>17</v>
      </c>
      <c r="B4036" s="8" t="s">
        <v>7071</v>
      </c>
      <c r="C4036" s="8" t="s">
        <v>7072</v>
      </c>
      <c r="D4036" s="8" t="s">
        <v>7103</v>
      </c>
      <c r="E4036" s="8" t="s">
        <v>7104</v>
      </c>
      <c r="F4036" s="24">
        <v>0.25</v>
      </c>
      <c r="G4036" s="24">
        <v>0</v>
      </c>
      <c r="H4036" s="25">
        <v>10.905200000000001</v>
      </c>
      <c r="I4036" s="25">
        <v>0.26569999999999999</v>
      </c>
      <c r="J4036" s="15">
        <v>11</v>
      </c>
      <c r="K4036" s="15">
        <v>3</v>
      </c>
      <c r="L4036" s="13">
        <v>2.4400000000000002E-2</v>
      </c>
      <c r="M4036" s="7">
        <v>1.3333333300000001</v>
      </c>
      <c r="N4036" s="26">
        <v>1</v>
      </c>
      <c r="O4036" s="27" t="s">
        <v>22</v>
      </c>
      <c r="P4036" s="8">
        <v>0.25</v>
      </c>
      <c r="Q4036" s="24">
        <v>0.28999999999999998</v>
      </c>
      <c r="R4036" t="str">
        <f>IF($Q4036*100&gt;=VLOOKUP($O4036,margin_ranges!$A$5:$C$10,2,FALSE),IF($Q4036*100&lt;=VLOOKUP($O4036,margin_ranges!$A$5:$C$10,3,FALSE)+10,"IN RANGE","ABOVE RANGE"),"BELOW RANGE")</f>
        <v>IN RANGE</v>
      </c>
      <c r="S4036">
        <f>MIN(VLOOKUP($O4036,margin_ranges!$A$5:$D$10,4,FALSE),$P4036*100)</f>
        <v>25</v>
      </c>
      <c r="T4036" s="29">
        <f>(1-$S4036/100)/(1-$F4036)-1</f>
        <v>0</v>
      </c>
      <c r="U4036" s="19" t="str">
        <f>IF(ABS(IFERROR(T4036,0))&gt;0.05,INDEX(margin_ranges!$C$13:$C$16,MATCH($F4036*100,margin_ranges!$B$13:$B$16,1)),"")</f>
        <v/>
      </c>
      <c r="V4036" t="e">
        <f>MIN(VLOOKUP($U4036,margin_ranges!$A$5:$D$10,4,FALSE),$P4036*100)</f>
        <v>#N/A</v>
      </c>
      <c r="Y4036" s="29" t="e">
        <f t="shared" si="62"/>
        <v>#N/A</v>
      </c>
    </row>
    <row r="4037" spans="1:25" x14ac:dyDescent="0.3">
      <c r="A4037" s="8" t="s">
        <v>17</v>
      </c>
      <c r="B4037" s="8" t="s">
        <v>7071</v>
      </c>
      <c r="C4037" s="8" t="s">
        <v>7072</v>
      </c>
      <c r="D4037" s="8" t="s">
        <v>12128</v>
      </c>
      <c r="E4037" s="8" t="s">
        <v>12129</v>
      </c>
      <c r="F4037" s="24">
        <v>0.13673569799168001</v>
      </c>
      <c r="G4037" s="24">
        <v>0</v>
      </c>
      <c r="H4037" s="25">
        <v>13.612299999999999</v>
      </c>
      <c r="I4037" s="25">
        <v>0.2757</v>
      </c>
      <c r="J4037" s="15">
        <v>10</v>
      </c>
      <c r="K4037" s="15">
        <v>1</v>
      </c>
      <c r="L4037" s="13">
        <v>2.0299999999999999E-2</v>
      </c>
      <c r="M4037" s="7">
        <v>1.1583937799999999</v>
      </c>
      <c r="N4037" s="26">
        <v>1</v>
      </c>
      <c r="O4037" s="27" t="s">
        <v>22</v>
      </c>
      <c r="P4037" s="8">
        <v>0.13673569799999999</v>
      </c>
      <c r="Q4037" s="24">
        <v>0.25</v>
      </c>
      <c r="R4037" t="str">
        <f>IF($Q4037*100&gt;=VLOOKUP($O4037,margin_ranges!$A$5:$C$10,2,FALSE),IF($Q4037*100&lt;=VLOOKUP($O4037,margin_ranges!$A$5:$C$10,3,FALSE)+10,"IN RANGE","ABOVE RANGE"),"BELOW RANGE")</f>
        <v>IN RANGE</v>
      </c>
      <c r="S4037">
        <f>MIN(VLOOKUP($O4037,margin_ranges!$A$5:$D$10,4,FALSE),$P4037*100)</f>
        <v>13.673569799999999</v>
      </c>
      <c r="T4037" s="29">
        <f>(1-$S4037/100)/(1-$F4037)-1</f>
        <v>-9.6377350544685214E-12</v>
      </c>
      <c r="U4037" s="19" t="str">
        <f>IF(ABS(IFERROR(T4037,0))&gt;0.05,INDEX(margin_ranges!$C$13:$C$16,MATCH($F4037*100,margin_ranges!$B$13:$B$16,1)),"")</f>
        <v/>
      </c>
      <c r="V4037" t="e">
        <f>MIN(VLOOKUP($U4037,margin_ranges!$A$5:$D$10,4,FALSE),$P4037*100)</f>
        <v>#N/A</v>
      </c>
      <c r="Y4037" s="29" t="e">
        <f t="shared" si="62"/>
        <v>#N/A</v>
      </c>
    </row>
    <row r="4038" spans="1:25" x14ac:dyDescent="0.3">
      <c r="A4038" s="8" t="s">
        <v>17</v>
      </c>
      <c r="B4038" s="8" t="s">
        <v>7071</v>
      </c>
      <c r="C4038" s="8" t="s">
        <v>7072</v>
      </c>
      <c r="D4038" s="8" t="s">
        <v>7107</v>
      </c>
      <c r="E4038" s="8" t="s">
        <v>7108</v>
      </c>
      <c r="F4038" s="24">
        <v>0.17752746598976701</v>
      </c>
      <c r="G4038" s="24">
        <v>1</v>
      </c>
      <c r="H4038" s="25">
        <v>170.9915</v>
      </c>
      <c r="I4038" s="25">
        <v>32.5867</v>
      </c>
      <c r="J4038" s="15">
        <v>1189</v>
      </c>
      <c r="K4038" s="15">
        <v>211</v>
      </c>
      <c r="L4038" s="13">
        <v>0.19059999999999999</v>
      </c>
      <c r="M4038" s="7">
        <v>1.21584607</v>
      </c>
      <c r="N4038" s="26">
        <v>1</v>
      </c>
      <c r="O4038" s="27" t="s">
        <v>22</v>
      </c>
      <c r="P4038" s="8">
        <v>0.17752746599999999</v>
      </c>
      <c r="Q4038" s="24">
        <v>0.21</v>
      </c>
      <c r="R4038" t="str">
        <f>IF($Q4038*100&gt;=VLOOKUP($O4038,margin_ranges!$A$5:$C$10,2,FALSE),IF($Q4038*100&lt;=VLOOKUP($O4038,margin_ranges!$A$5:$C$10,3,FALSE)+10,"IN RANGE","ABOVE RANGE"),"BELOW RANGE")</f>
        <v>IN RANGE</v>
      </c>
      <c r="S4038">
        <f>MIN(VLOOKUP($O4038,margin_ranges!$A$5:$D$10,4,FALSE),$P4038*100)</f>
        <v>17.752746599999998</v>
      </c>
      <c r="T4038" s="29">
        <f>(1-$S4038/100)/(1-$F4038)-1</f>
        <v>-1.2441825347764279E-11</v>
      </c>
      <c r="U4038" s="19" t="str">
        <f>IF(ABS(IFERROR(T4038,0))&gt;0.05,INDEX(margin_ranges!$C$13:$C$16,MATCH($F4038*100,margin_ranges!$B$13:$B$16,1)),"")</f>
        <v/>
      </c>
      <c r="V4038" t="e">
        <f>MIN(VLOOKUP($U4038,margin_ranges!$A$5:$D$10,4,FALSE),$P4038*100)</f>
        <v>#N/A</v>
      </c>
      <c r="Y4038" s="29" t="e">
        <f t="shared" si="62"/>
        <v>#N/A</v>
      </c>
    </row>
    <row r="4039" spans="1:25" x14ac:dyDescent="0.3">
      <c r="A4039" s="8" t="s">
        <v>17</v>
      </c>
      <c r="B4039" s="8" t="s">
        <v>7071</v>
      </c>
      <c r="C4039" s="8" t="s">
        <v>7072</v>
      </c>
      <c r="D4039" s="8" t="s">
        <v>7099</v>
      </c>
      <c r="E4039" s="8" t="s">
        <v>7100</v>
      </c>
      <c r="F4039" s="24">
        <v>0.243615443887434</v>
      </c>
      <c r="G4039" s="24">
        <v>1</v>
      </c>
      <c r="H4039" s="25">
        <v>55.623100000000001</v>
      </c>
      <c r="I4039" s="25">
        <v>5.2797999999999998</v>
      </c>
      <c r="J4039" s="15">
        <v>209</v>
      </c>
      <c r="K4039" s="15">
        <v>50</v>
      </c>
      <c r="L4039" s="13">
        <v>9.4899999999999998E-2</v>
      </c>
      <c r="M4039" s="7">
        <v>1.32207882</v>
      </c>
      <c r="N4039" s="26">
        <v>1</v>
      </c>
      <c r="O4039" s="27" t="s">
        <v>22</v>
      </c>
      <c r="P4039" s="8">
        <v>0.24361544390000001</v>
      </c>
      <c r="Q4039" s="24">
        <v>0.28999999999999998</v>
      </c>
      <c r="R4039" t="str">
        <f>IF($Q4039*100&gt;=VLOOKUP($O4039,margin_ranges!$A$5:$C$10,2,FALSE),IF($Q4039*100&lt;=VLOOKUP($O4039,margin_ranges!$A$5:$C$10,3,FALSE)+10,"IN RANGE","ABOVE RANGE"),"BELOW RANGE")</f>
        <v>IN RANGE</v>
      </c>
      <c r="S4039">
        <f>MIN(VLOOKUP($O4039,margin_ranges!$A$5:$D$10,4,FALSE),$P4039*100)</f>
        <v>24.361544389999999</v>
      </c>
      <c r="T4039" s="29">
        <f>(1-$S4039/100)/(1-$F4039)-1</f>
        <v>-1.6613155295885917E-11</v>
      </c>
      <c r="U4039" s="19" t="str">
        <f>IF(ABS(IFERROR(T4039,0))&gt;0.05,INDEX(margin_ranges!$C$13:$C$16,MATCH($F4039*100,margin_ranges!$B$13:$B$16,1)),"")</f>
        <v/>
      </c>
      <c r="V4039" t="e">
        <f>MIN(VLOOKUP($U4039,margin_ranges!$A$5:$D$10,4,FALSE),$P4039*100)</f>
        <v>#N/A</v>
      </c>
      <c r="Y4039" s="29" t="e">
        <f t="shared" si="62"/>
        <v>#N/A</v>
      </c>
    </row>
    <row r="4040" spans="1:25" x14ac:dyDescent="0.3">
      <c r="A4040" s="8" t="s">
        <v>17</v>
      </c>
      <c r="B4040" s="8" t="s">
        <v>7071</v>
      </c>
      <c r="C4040" s="8" t="s">
        <v>7072</v>
      </c>
      <c r="D4040" s="8" t="s">
        <v>7097</v>
      </c>
      <c r="E4040" s="8" t="s">
        <v>7098</v>
      </c>
      <c r="F4040" s="24">
        <v>0.26505702867563502</v>
      </c>
      <c r="G4040" s="24">
        <v>1</v>
      </c>
      <c r="H4040" s="25">
        <v>201.4931</v>
      </c>
      <c r="I4040" s="25">
        <v>10.6914</v>
      </c>
      <c r="J4040" s="15">
        <v>436</v>
      </c>
      <c r="K4040" s="15">
        <v>109</v>
      </c>
      <c r="L4040" s="13">
        <v>5.3100000000000001E-2</v>
      </c>
      <c r="M4040" s="7">
        <v>1.3606497900000001</v>
      </c>
      <c r="N4040" s="26">
        <v>1</v>
      </c>
      <c r="O4040" s="27" t="s">
        <v>22</v>
      </c>
      <c r="P4040" s="8">
        <v>0.26505702869999997</v>
      </c>
      <c r="Q4040" s="24">
        <v>0.28999999999999998</v>
      </c>
      <c r="R4040" t="str">
        <f>IF($Q4040*100&gt;=VLOOKUP($O4040,margin_ranges!$A$5:$C$10,2,FALSE),IF($Q4040*100&lt;=VLOOKUP($O4040,margin_ranges!$A$5:$C$10,3,FALSE)+10,"IN RANGE","ABOVE RANGE"),"BELOW RANGE")</f>
        <v>IN RANGE</v>
      </c>
      <c r="S4040">
        <f>MIN(VLOOKUP($O4040,margin_ranges!$A$5:$D$10,4,FALSE),$P4040*100)</f>
        <v>26.505702869999997</v>
      </c>
      <c r="T4040" s="29">
        <f>(1-$S4040/100)/(1-$F4040)-1</f>
        <v>-3.3152147693726874E-11</v>
      </c>
      <c r="U4040" s="19" t="str">
        <f>IF(ABS(IFERROR(T4040,0))&gt;0.05,INDEX(margin_ranges!$C$13:$C$16,MATCH($F4040*100,margin_ranges!$B$13:$B$16,1)),"")</f>
        <v/>
      </c>
      <c r="V4040" t="e">
        <f>MIN(VLOOKUP($U4040,margin_ranges!$A$5:$D$10,4,FALSE),$P4040*100)</f>
        <v>#N/A</v>
      </c>
      <c r="Y4040" s="29" t="e">
        <f t="shared" si="62"/>
        <v>#N/A</v>
      </c>
    </row>
    <row r="4041" spans="1:25" x14ac:dyDescent="0.3">
      <c r="A4041" s="8" t="s">
        <v>17</v>
      </c>
      <c r="B4041" s="8" t="s">
        <v>7071</v>
      </c>
      <c r="C4041" s="8" t="s">
        <v>7072</v>
      </c>
      <c r="D4041" s="8" t="s">
        <v>7125</v>
      </c>
      <c r="E4041" s="8" t="s">
        <v>7126</v>
      </c>
      <c r="F4041" s="24">
        <v>0.22870411586147901</v>
      </c>
      <c r="G4041" s="24">
        <v>1</v>
      </c>
      <c r="H4041" s="25">
        <v>188.84479999999999</v>
      </c>
      <c r="I4041" s="25">
        <v>15.8917</v>
      </c>
      <c r="J4041" s="15">
        <v>618</v>
      </c>
      <c r="K4041" s="15">
        <v>141</v>
      </c>
      <c r="L4041" s="13">
        <v>8.4199999999999997E-2</v>
      </c>
      <c r="M4041" s="7">
        <v>1.2965192999999999</v>
      </c>
      <c r="N4041" s="26">
        <v>1</v>
      </c>
      <c r="O4041" s="27" t="s">
        <v>22</v>
      </c>
      <c r="P4041" s="8">
        <v>0.2287041159</v>
      </c>
      <c r="Q4041" s="24">
        <v>0.27</v>
      </c>
      <c r="R4041" t="str">
        <f>IF($Q4041*100&gt;=VLOOKUP($O4041,margin_ranges!$A$5:$C$10,2,FALSE),IF($Q4041*100&lt;=VLOOKUP($O4041,margin_ranges!$A$5:$C$10,3,FALSE)+10,"IN RANGE","ABOVE RANGE"),"BELOW RANGE")</f>
        <v>IN RANGE</v>
      </c>
      <c r="S4041">
        <f>MIN(VLOOKUP($O4041,margin_ranges!$A$5:$D$10,4,FALSE),$P4041*100)</f>
        <v>22.87041159</v>
      </c>
      <c r="T4041" s="29">
        <f>(1-$S4041/100)/(1-$F4041)-1</f>
        <v>-4.9943271740460204E-11</v>
      </c>
      <c r="U4041" s="19" t="str">
        <f>IF(ABS(IFERROR(T4041,0))&gt;0.05,INDEX(margin_ranges!$C$13:$C$16,MATCH($F4041*100,margin_ranges!$B$13:$B$16,1)),"")</f>
        <v/>
      </c>
      <c r="V4041" t="e">
        <f>MIN(VLOOKUP($U4041,margin_ranges!$A$5:$D$10,4,FALSE),$P4041*100)</f>
        <v>#N/A</v>
      </c>
      <c r="Y4041" s="29" t="e">
        <f t="shared" si="62"/>
        <v>#N/A</v>
      </c>
    </row>
    <row r="4042" spans="1:25" x14ac:dyDescent="0.3">
      <c r="A4042" s="8" t="s">
        <v>17</v>
      </c>
      <c r="B4042" s="8" t="s">
        <v>7071</v>
      </c>
      <c r="C4042" s="8" t="s">
        <v>7072</v>
      </c>
      <c r="D4042" s="8" t="s">
        <v>12124</v>
      </c>
      <c r="E4042" s="8" t="s">
        <v>12125</v>
      </c>
      <c r="F4042" s="24">
        <v>0.244062244062244</v>
      </c>
      <c r="G4042" s="24">
        <v>0</v>
      </c>
      <c r="H4042" s="25">
        <v>7.7450999999999999</v>
      </c>
      <c r="I4042" s="25">
        <v>0.3296</v>
      </c>
      <c r="J4042" s="15">
        <v>13</v>
      </c>
      <c r="K4042" s="15">
        <v>3</v>
      </c>
      <c r="L4042" s="13">
        <v>4.2599999999999999E-2</v>
      </c>
      <c r="M4042" s="7">
        <v>1.32286024</v>
      </c>
      <c r="N4042" s="26">
        <v>1</v>
      </c>
      <c r="O4042" s="27" t="s">
        <v>22</v>
      </c>
      <c r="P4042" s="8">
        <v>0.24406224409999999</v>
      </c>
      <c r="Q4042" s="24">
        <v>0.25</v>
      </c>
      <c r="R4042" t="str">
        <f>IF($Q4042*100&gt;=VLOOKUP($O4042,margin_ranges!$A$5:$C$10,2,FALSE),IF($Q4042*100&lt;=VLOOKUP($O4042,margin_ranges!$A$5:$C$10,3,FALSE)+10,"IN RANGE","ABOVE RANGE"),"BELOW RANGE")</f>
        <v>IN RANGE</v>
      </c>
      <c r="S4042">
        <f>MIN(VLOOKUP($O4042,margin_ranges!$A$5:$D$10,4,FALSE),$P4042*100)</f>
        <v>24.40622441</v>
      </c>
      <c r="T4042" s="29">
        <f>(1-$S4042/100)/(1-$F4042)-1</f>
        <v>-4.9945936275719305E-11</v>
      </c>
      <c r="U4042" s="19" t="str">
        <f>IF(ABS(IFERROR(T4042,0))&gt;0.05,INDEX(margin_ranges!$C$13:$C$16,MATCH($F4042*100,margin_ranges!$B$13:$B$16,1)),"")</f>
        <v/>
      </c>
      <c r="V4042" t="e">
        <f>MIN(VLOOKUP($U4042,margin_ranges!$A$5:$D$10,4,FALSE),$P4042*100)</f>
        <v>#N/A</v>
      </c>
      <c r="Y4042" s="29" t="e">
        <f t="shared" si="62"/>
        <v>#N/A</v>
      </c>
    </row>
    <row r="4043" spans="1:25" x14ac:dyDescent="0.3">
      <c r="A4043" s="8" t="s">
        <v>17</v>
      </c>
      <c r="B4043" s="8" t="s">
        <v>7071</v>
      </c>
      <c r="C4043" s="8" t="s">
        <v>7072</v>
      </c>
      <c r="D4043" s="8" t="s">
        <v>7113</v>
      </c>
      <c r="E4043" s="8" t="s">
        <v>7114</v>
      </c>
      <c r="F4043" s="24">
        <v>0.25637992225790002</v>
      </c>
      <c r="G4043" s="24">
        <v>0</v>
      </c>
      <c r="H4043" s="25">
        <v>8.6776</v>
      </c>
      <c r="I4043" s="25">
        <v>0.47139999999999999</v>
      </c>
      <c r="J4043" s="15">
        <v>19</v>
      </c>
      <c r="K4043" s="15">
        <v>5</v>
      </c>
      <c r="L4043" s="13">
        <v>5.4300000000000001E-2</v>
      </c>
      <c r="M4043" s="7">
        <v>1.3447727300000001</v>
      </c>
      <c r="N4043" s="26">
        <v>1</v>
      </c>
      <c r="O4043" s="27" t="s">
        <v>22</v>
      </c>
      <c r="P4043" s="8">
        <v>0.25637992230000001</v>
      </c>
      <c r="Q4043" s="24">
        <v>0.28999999999999998</v>
      </c>
      <c r="R4043" t="str">
        <f>IF($Q4043*100&gt;=VLOOKUP($O4043,margin_ranges!$A$5:$C$10,2,FALSE),IF($Q4043*100&lt;=VLOOKUP($O4043,margin_ranges!$A$5:$C$10,3,FALSE)+10,"IN RANGE","ABOVE RANGE"),"BELOW RANGE")</f>
        <v>IN RANGE</v>
      </c>
      <c r="S4043">
        <f>MIN(VLOOKUP($O4043,margin_ranges!$A$5:$D$10,4,FALSE),$P4043*100)</f>
        <v>25.637992230000002</v>
      </c>
      <c r="T4043" s="29">
        <f>(1-$S4043/100)/(1-$F4043)-1</f>
        <v>-5.661504598464262E-11</v>
      </c>
      <c r="U4043" s="19" t="str">
        <f>IF(ABS(IFERROR(T4043,0))&gt;0.05,INDEX(margin_ranges!$C$13:$C$16,MATCH($F4043*100,margin_ranges!$B$13:$B$16,1)),"")</f>
        <v/>
      </c>
      <c r="V4043" t="e">
        <f>MIN(VLOOKUP($U4043,margin_ranges!$A$5:$D$10,4,FALSE),$P4043*100)</f>
        <v>#N/A</v>
      </c>
      <c r="Y4043" s="29" t="e">
        <f t="shared" si="62"/>
        <v>#N/A</v>
      </c>
    </row>
    <row r="4044" spans="1:25" x14ac:dyDescent="0.3">
      <c r="A4044" s="8" t="s">
        <v>17</v>
      </c>
      <c r="B4044" s="8" t="s">
        <v>7071</v>
      </c>
      <c r="C4044" s="8" t="s">
        <v>7072</v>
      </c>
      <c r="D4044" s="8" t="s">
        <v>7123</v>
      </c>
      <c r="E4044" s="8" t="s">
        <v>7124</v>
      </c>
      <c r="F4044" s="24">
        <v>0.25333054855216203</v>
      </c>
      <c r="G4044" s="24">
        <v>0</v>
      </c>
      <c r="H4044" s="25">
        <v>14.0524</v>
      </c>
      <c r="I4044" s="25">
        <v>0.35749999999999998</v>
      </c>
      <c r="J4044" s="15">
        <v>14</v>
      </c>
      <c r="K4044" s="15">
        <v>3</v>
      </c>
      <c r="L4044" s="13">
        <v>2.5399999999999999E-2</v>
      </c>
      <c r="M4044" s="7">
        <v>1.3392807200000001</v>
      </c>
      <c r="N4044" s="26">
        <v>1</v>
      </c>
      <c r="O4044" s="27" t="s">
        <v>22</v>
      </c>
      <c r="P4044" s="8">
        <v>0.25333054859999998</v>
      </c>
      <c r="Q4044" s="24">
        <v>0.28999999999999998</v>
      </c>
      <c r="R4044" t="str">
        <f>IF($Q4044*100&gt;=VLOOKUP($O4044,margin_ranges!$A$5:$C$10,2,FALSE),IF($Q4044*100&lt;=VLOOKUP($O4044,margin_ranges!$A$5:$C$10,3,FALSE)+10,"IN RANGE","ABOVE RANGE"),"BELOW RANGE")</f>
        <v>IN RANGE</v>
      </c>
      <c r="S4044">
        <f>MIN(VLOOKUP($O4044,margin_ranges!$A$5:$D$10,4,FALSE),$P4044*100)</f>
        <v>25.333054859999997</v>
      </c>
      <c r="T4044" s="29">
        <f>(1-$S4044/100)/(1-$F4044)-1</f>
        <v>-6.4068417238161146E-11</v>
      </c>
      <c r="U4044" s="19" t="str">
        <f>IF(ABS(IFERROR(T4044,0))&gt;0.05,INDEX(margin_ranges!$C$13:$C$16,MATCH($F4044*100,margin_ranges!$B$13:$B$16,1)),"")</f>
        <v/>
      </c>
      <c r="V4044" t="e">
        <f>MIN(VLOOKUP($U4044,margin_ranges!$A$5:$D$10,4,FALSE),$P4044*100)</f>
        <v>#N/A</v>
      </c>
      <c r="Y4044" s="29" t="e">
        <f t="shared" si="62"/>
        <v>#N/A</v>
      </c>
    </row>
    <row r="4045" spans="1:25" x14ac:dyDescent="0.3">
      <c r="A4045" s="8" t="s">
        <v>17</v>
      </c>
      <c r="B4045" s="8" t="s">
        <v>7071</v>
      </c>
      <c r="C4045" s="8" t="s">
        <v>7072</v>
      </c>
      <c r="D4045" s="8" t="s">
        <v>7079</v>
      </c>
      <c r="E4045" s="8" t="s">
        <v>7080</v>
      </c>
      <c r="F4045" s="24">
        <v>0.28999999999999998</v>
      </c>
      <c r="G4045" s="24">
        <v>0</v>
      </c>
      <c r="H4045" s="25">
        <v>10.5343</v>
      </c>
      <c r="I4045" s="25">
        <v>1.3466</v>
      </c>
      <c r="J4045" s="15">
        <v>68</v>
      </c>
      <c r="K4045" s="15">
        <v>17</v>
      </c>
      <c r="L4045" s="13">
        <v>0.1278</v>
      </c>
      <c r="M4045" s="7">
        <v>1.67671989</v>
      </c>
      <c r="N4045" s="26">
        <v>1</v>
      </c>
      <c r="O4045" s="27" t="s">
        <v>22</v>
      </c>
      <c r="P4045" s="8">
        <v>0.4035974591</v>
      </c>
      <c r="Q4045" s="24">
        <v>0.28999999999999998</v>
      </c>
      <c r="R4045" t="str">
        <f>IF($Q4045*100&gt;=VLOOKUP($O4045,margin_ranges!$A$5:$C$10,2,FALSE),IF($Q4045*100&lt;=VLOOKUP($O4045,margin_ranges!$A$5:$C$10,3,FALSE)+10,"IN RANGE","ABOVE RANGE"),"BELOW RANGE")</f>
        <v>IN RANGE</v>
      </c>
      <c r="S4045">
        <f>MIN(VLOOKUP($O4045,margin_ranges!$A$5:$D$10,4,FALSE),$P4045*100)</f>
        <v>29.75</v>
      </c>
      <c r="T4045" s="29">
        <f>(1-$S4045/100)/(1-$F4045)-1</f>
        <v>-1.0563380281690127E-2</v>
      </c>
      <c r="U4045" s="19" t="str">
        <f>IF(ABS(IFERROR(T4045,0))&gt;0.05,INDEX(margin_ranges!$C$13:$C$16,MATCH($F4045*100,margin_ranges!$B$13:$B$16,1)),"")</f>
        <v/>
      </c>
      <c r="V4045" t="e">
        <f>MIN(VLOOKUP($U4045,margin_ranges!$A$5:$D$10,4,FALSE),$P4045*100)</f>
        <v>#N/A</v>
      </c>
      <c r="Y4045" s="29" t="e">
        <f t="shared" si="62"/>
        <v>#N/A</v>
      </c>
    </row>
    <row r="4046" spans="1:25" x14ac:dyDescent="0.3">
      <c r="A4046" s="8" t="s">
        <v>17</v>
      </c>
      <c r="B4046" s="8" t="s">
        <v>7071</v>
      </c>
      <c r="C4046" s="8" t="s">
        <v>7072</v>
      </c>
      <c r="D4046" s="8" t="s">
        <v>7081</v>
      </c>
      <c r="E4046" s="8" t="s">
        <v>7082</v>
      </c>
      <c r="F4046" s="24">
        <v>0.28999999999999998</v>
      </c>
      <c r="G4046" s="24">
        <v>0</v>
      </c>
      <c r="H4046" s="25">
        <v>18.960999999999999</v>
      </c>
      <c r="I4046" s="25">
        <v>4.6448</v>
      </c>
      <c r="J4046" s="15">
        <v>243</v>
      </c>
      <c r="K4046" s="15">
        <v>62</v>
      </c>
      <c r="L4046" s="13">
        <v>0.245</v>
      </c>
      <c r="M4046" s="7">
        <v>1.74097221</v>
      </c>
      <c r="N4046" s="26">
        <v>1</v>
      </c>
      <c r="O4046" s="27" t="s">
        <v>22</v>
      </c>
      <c r="P4046" s="8">
        <v>0.42560829319999999</v>
      </c>
      <c r="Q4046" s="24">
        <v>0.28999999999999998</v>
      </c>
      <c r="R4046" t="str">
        <f>IF($Q4046*100&gt;=VLOOKUP($O4046,margin_ranges!$A$5:$C$10,2,FALSE),IF($Q4046*100&lt;=VLOOKUP($O4046,margin_ranges!$A$5:$C$10,3,FALSE)+10,"IN RANGE","ABOVE RANGE"),"BELOW RANGE")</f>
        <v>IN RANGE</v>
      </c>
      <c r="S4046">
        <f>MIN(VLOOKUP($O4046,margin_ranges!$A$5:$D$10,4,FALSE),$P4046*100)</f>
        <v>29.75</v>
      </c>
      <c r="T4046" s="29">
        <f>(1-$S4046/100)/(1-$F4046)-1</f>
        <v>-1.0563380281690127E-2</v>
      </c>
      <c r="U4046" s="19" t="str">
        <f>IF(ABS(IFERROR(T4046,0))&gt;0.05,INDEX(margin_ranges!$C$13:$C$16,MATCH($F4046*100,margin_ranges!$B$13:$B$16,1)),"")</f>
        <v/>
      </c>
      <c r="V4046" t="e">
        <f>MIN(VLOOKUP($U4046,margin_ranges!$A$5:$D$10,4,FALSE),$P4046*100)</f>
        <v>#N/A</v>
      </c>
      <c r="Y4046" s="29" t="e">
        <f t="shared" ref="Y4046:Y4109" si="63">(1-$V4046/100)/(1-$F4046)-1</f>
        <v>#N/A</v>
      </c>
    </row>
    <row r="4047" spans="1:25" x14ac:dyDescent="0.3">
      <c r="A4047" s="8" t="s">
        <v>17</v>
      </c>
      <c r="B4047" s="8" t="s">
        <v>7071</v>
      </c>
      <c r="C4047" s="8" t="s">
        <v>7072</v>
      </c>
      <c r="D4047" s="8" t="s">
        <v>7087</v>
      </c>
      <c r="E4047" s="8" t="s">
        <v>7088</v>
      </c>
      <c r="F4047" s="24">
        <v>0.28999999999999998</v>
      </c>
      <c r="G4047" s="24">
        <v>1</v>
      </c>
      <c r="H4047" s="25">
        <v>120.55159999999999</v>
      </c>
      <c r="I4047" s="25">
        <v>65.576899999999995</v>
      </c>
      <c r="J4047" s="15">
        <v>484</v>
      </c>
      <c r="K4047" s="15">
        <v>123</v>
      </c>
      <c r="L4047" s="13">
        <v>0.54400000000000004</v>
      </c>
      <c r="M4047" s="7">
        <v>0.24619803000000001</v>
      </c>
      <c r="N4047" s="26">
        <v>0.1</v>
      </c>
      <c r="O4047" s="27" t="s">
        <v>22</v>
      </c>
      <c r="P4047" s="8">
        <v>0.59382290289999995</v>
      </c>
      <c r="Q4047" s="24">
        <v>0.28999999999999998</v>
      </c>
      <c r="R4047" t="str">
        <f>IF($Q4047*100&gt;=VLOOKUP($O4047,margin_ranges!$A$5:$C$10,2,FALSE),IF($Q4047*100&lt;=VLOOKUP($O4047,margin_ranges!$A$5:$C$10,3,FALSE)+10,"IN RANGE","ABOVE RANGE"),"BELOW RANGE")</f>
        <v>IN RANGE</v>
      </c>
      <c r="S4047">
        <f>MIN(VLOOKUP($O4047,margin_ranges!$A$5:$D$10,4,FALSE),$P4047*100)</f>
        <v>29.75</v>
      </c>
      <c r="T4047" s="29">
        <f>(1-$S4047/100)/(1-$F4047)-1</f>
        <v>-1.0563380281690127E-2</v>
      </c>
      <c r="U4047" s="19" t="str">
        <f>IF(ABS(IFERROR(T4047,0))&gt;0.05,INDEX(margin_ranges!$C$13:$C$16,MATCH($F4047*100,margin_ranges!$B$13:$B$16,1)),"")</f>
        <v/>
      </c>
      <c r="V4047" t="e">
        <f>MIN(VLOOKUP($U4047,margin_ranges!$A$5:$D$10,4,FALSE),$P4047*100)</f>
        <v>#N/A</v>
      </c>
      <c r="Y4047" s="29" t="e">
        <f t="shared" si="63"/>
        <v>#N/A</v>
      </c>
    </row>
    <row r="4048" spans="1:25" x14ac:dyDescent="0.3">
      <c r="A4048" s="8" t="s">
        <v>17</v>
      </c>
      <c r="B4048" s="8" t="s">
        <v>7071</v>
      </c>
      <c r="C4048" s="8" t="s">
        <v>7072</v>
      </c>
      <c r="D4048" s="8" t="s">
        <v>7089</v>
      </c>
      <c r="E4048" s="8" t="s">
        <v>7090</v>
      </c>
      <c r="F4048" s="24">
        <v>0.28999999999999998</v>
      </c>
      <c r="G4048" s="24">
        <v>1</v>
      </c>
      <c r="H4048" s="25">
        <v>61.394199999999998</v>
      </c>
      <c r="I4048" s="25">
        <v>4.9473000000000003</v>
      </c>
      <c r="J4048" s="15">
        <v>312</v>
      </c>
      <c r="K4048" s="15">
        <v>79</v>
      </c>
      <c r="L4048" s="13">
        <v>8.0600000000000005E-2</v>
      </c>
      <c r="M4048" s="7">
        <v>2.1017412100000001</v>
      </c>
      <c r="N4048" s="26">
        <v>1</v>
      </c>
      <c r="O4048" s="27" t="s">
        <v>22</v>
      </c>
      <c r="P4048" s="8">
        <v>0.52420402990000003</v>
      </c>
      <c r="Q4048" s="24">
        <v>0.28999999999999998</v>
      </c>
      <c r="R4048" t="str">
        <f>IF($Q4048*100&gt;=VLOOKUP($O4048,margin_ranges!$A$5:$C$10,2,FALSE),IF($Q4048*100&lt;=VLOOKUP($O4048,margin_ranges!$A$5:$C$10,3,FALSE)+10,"IN RANGE","ABOVE RANGE"),"BELOW RANGE")</f>
        <v>IN RANGE</v>
      </c>
      <c r="S4048">
        <f>MIN(VLOOKUP($O4048,margin_ranges!$A$5:$D$10,4,FALSE),$P4048*100)</f>
        <v>29.75</v>
      </c>
      <c r="T4048" s="29">
        <f>(1-$S4048/100)/(1-$F4048)-1</f>
        <v>-1.0563380281690127E-2</v>
      </c>
      <c r="U4048" s="19" t="str">
        <f>IF(ABS(IFERROR(T4048,0))&gt;0.05,INDEX(margin_ranges!$C$13:$C$16,MATCH($F4048*100,margin_ranges!$B$13:$B$16,1)),"")</f>
        <v/>
      </c>
      <c r="V4048" t="e">
        <f>MIN(VLOOKUP($U4048,margin_ranges!$A$5:$D$10,4,FALSE),$P4048*100)</f>
        <v>#N/A</v>
      </c>
      <c r="Y4048" s="29" t="e">
        <f t="shared" si="63"/>
        <v>#N/A</v>
      </c>
    </row>
    <row r="4049" spans="1:25" x14ac:dyDescent="0.3">
      <c r="A4049" s="8" t="s">
        <v>17</v>
      </c>
      <c r="B4049" s="8" t="s">
        <v>7071</v>
      </c>
      <c r="C4049" s="8" t="s">
        <v>7072</v>
      </c>
      <c r="D4049" s="8" t="s">
        <v>7093</v>
      </c>
      <c r="E4049" s="8" t="s">
        <v>7094</v>
      </c>
      <c r="F4049" s="24">
        <v>0.28999999999999998</v>
      </c>
      <c r="G4049" s="24">
        <v>1</v>
      </c>
      <c r="H4049" s="25">
        <v>92.049400000000006</v>
      </c>
      <c r="I4049" s="25">
        <v>32.394799999999996</v>
      </c>
      <c r="J4049" s="15">
        <v>1928</v>
      </c>
      <c r="K4049" s="15">
        <v>490</v>
      </c>
      <c r="L4049" s="13">
        <v>0.35189999999999999</v>
      </c>
      <c r="M4049" s="7">
        <v>1.98372269</v>
      </c>
      <c r="N4049" s="26">
        <v>1</v>
      </c>
      <c r="O4049" s="27" t="s">
        <v>22</v>
      </c>
      <c r="P4049" s="8">
        <v>0.49589728170000003</v>
      </c>
      <c r="Q4049" s="24">
        <v>0.28999999999999998</v>
      </c>
      <c r="R4049" t="str">
        <f>IF($Q4049*100&gt;=VLOOKUP($O4049,margin_ranges!$A$5:$C$10,2,FALSE),IF($Q4049*100&lt;=VLOOKUP($O4049,margin_ranges!$A$5:$C$10,3,FALSE)+10,"IN RANGE","ABOVE RANGE"),"BELOW RANGE")</f>
        <v>IN RANGE</v>
      </c>
      <c r="S4049">
        <f>MIN(VLOOKUP($O4049,margin_ranges!$A$5:$D$10,4,FALSE),$P4049*100)</f>
        <v>29.75</v>
      </c>
      <c r="T4049" s="29">
        <f>(1-$S4049/100)/(1-$F4049)-1</f>
        <v>-1.0563380281690127E-2</v>
      </c>
      <c r="U4049" s="19" t="str">
        <f>IF(ABS(IFERROR(T4049,0))&gt;0.05,INDEX(margin_ranges!$C$13:$C$16,MATCH($F4049*100,margin_ranges!$B$13:$B$16,1)),"")</f>
        <v/>
      </c>
      <c r="V4049" t="e">
        <f>MIN(VLOOKUP($U4049,margin_ranges!$A$5:$D$10,4,FALSE),$P4049*100)</f>
        <v>#N/A</v>
      </c>
      <c r="Y4049" s="29" t="e">
        <f t="shared" si="63"/>
        <v>#N/A</v>
      </c>
    </row>
    <row r="4050" spans="1:25" x14ac:dyDescent="0.3">
      <c r="A4050" s="8" t="s">
        <v>17</v>
      </c>
      <c r="B4050" s="8" t="s">
        <v>7071</v>
      </c>
      <c r="C4050" s="8" t="s">
        <v>7072</v>
      </c>
      <c r="D4050" s="8" t="s">
        <v>7109</v>
      </c>
      <c r="E4050" s="8" t="s">
        <v>7110</v>
      </c>
      <c r="F4050" s="24">
        <v>0.28999999999999998</v>
      </c>
      <c r="G4050" s="24">
        <v>0</v>
      </c>
      <c r="H4050" s="25">
        <v>16.074400000000001</v>
      </c>
      <c r="I4050" s="25">
        <v>0.78790000000000004</v>
      </c>
      <c r="J4050" s="15">
        <v>38</v>
      </c>
      <c r="K4050" s="15">
        <v>10</v>
      </c>
      <c r="L4050" s="13">
        <v>4.9000000000000002E-2</v>
      </c>
      <c r="M4050" s="7">
        <v>1.6163176500000001</v>
      </c>
      <c r="N4050" s="26">
        <v>1</v>
      </c>
      <c r="O4050" s="27" t="s">
        <v>22</v>
      </c>
      <c r="P4050" s="8">
        <v>0.38130973210000002</v>
      </c>
      <c r="Q4050" s="24">
        <v>0.28999999999999998</v>
      </c>
      <c r="R4050" t="str">
        <f>IF($Q4050*100&gt;=VLOOKUP($O4050,margin_ranges!$A$5:$C$10,2,FALSE),IF($Q4050*100&lt;=VLOOKUP($O4050,margin_ranges!$A$5:$C$10,3,FALSE)+10,"IN RANGE","ABOVE RANGE"),"BELOW RANGE")</f>
        <v>IN RANGE</v>
      </c>
      <c r="S4050">
        <f>MIN(VLOOKUP($O4050,margin_ranges!$A$5:$D$10,4,FALSE),$P4050*100)</f>
        <v>29.75</v>
      </c>
      <c r="T4050" s="29">
        <f>(1-$S4050/100)/(1-$F4050)-1</f>
        <v>-1.0563380281690127E-2</v>
      </c>
      <c r="U4050" s="19" t="str">
        <f>IF(ABS(IFERROR(T4050,0))&gt;0.05,INDEX(margin_ranges!$C$13:$C$16,MATCH($F4050*100,margin_ranges!$B$13:$B$16,1)),"")</f>
        <v/>
      </c>
      <c r="V4050" t="e">
        <f>MIN(VLOOKUP($U4050,margin_ranges!$A$5:$D$10,4,FALSE),$P4050*100)</f>
        <v>#N/A</v>
      </c>
      <c r="Y4050" s="29" t="e">
        <f t="shared" si="63"/>
        <v>#N/A</v>
      </c>
    </row>
    <row r="4051" spans="1:25" x14ac:dyDescent="0.3">
      <c r="A4051" s="8" t="s">
        <v>17</v>
      </c>
      <c r="B4051" s="8" t="s">
        <v>7071</v>
      </c>
      <c r="C4051" s="8" t="s">
        <v>7072</v>
      </c>
      <c r="D4051" s="8" t="s">
        <v>7111</v>
      </c>
      <c r="E4051" s="8" t="s">
        <v>7112</v>
      </c>
      <c r="F4051" s="24">
        <v>0.28999999999999998</v>
      </c>
      <c r="G4051" s="24">
        <v>0</v>
      </c>
      <c r="H4051" s="25">
        <v>2.4481000000000002</v>
      </c>
      <c r="I4051" s="25">
        <v>1.3401000000000001</v>
      </c>
      <c r="J4051" s="15">
        <v>10</v>
      </c>
      <c r="K4051" s="15">
        <v>3</v>
      </c>
      <c r="L4051" s="13">
        <v>0.5474</v>
      </c>
      <c r="M4051" s="7">
        <v>0.26022812000000001</v>
      </c>
      <c r="N4051" s="26">
        <v>0.1</v>
      </c>
      <c r="O4051" s="27" t="s">
        <v>22</v>
      </c>
      <c r="P4051" s="8">
        <v>0.61572177620000001</v>
      </c>
      <c r="Q4051" s="24">
        <v>0.28999999999999998</v>
      </c>
      <c r="R4051" t="str">
        <f>IF($Q4051*100&gt;=VLOOKUP($O4051,margin_ranges!$A$5:$C$10,2,FALSE),IF($Q4051*100&lt;=VLOOKUP($O4051,margin_ranges!$A$5:$C$10,3,FALSE)+10,"IN RANGE","ABOVE RANGE"),"BELOW RANGE")</f>
        <v>IN RANGE</v>
      </c>
      <c r="S4051">
        <f>MIN(VLOOKUP($O4051,margin_ranges!$A$5:$D$10,4,FALSE),$P4051*100)</f>
        <v>29.75</v>
      </c>
      <c r="T4051" s="29">
        <f>(1-$S4051/100)/(1-$F4051)-1</f>
        <v>-1.0563380281690127E-2</v>
      </c>
      <c r="U4051" s="19" t="str">
        <f>IF(ABS(IFERROR(T4051,0))&gt;0.05,INDEX(margin_ranges!$C$13:$C$16,MATCH($F4051*100,margin_ranges!$B$13:$B$16,1)),"")</f>
        <v/>
      </c>
      <c r="V4051" t="e">
        <f>MIN(VLOOKUP($U4051,margin_ranges!$A$5:$D$10,4,FALSE),$P4051*100)</f>
        <v>#N/A</v>
      </c>
      <c r="Y4051" s="29" t="e">
        <f t="shared" si="63"/>
        <v>#N/A</v>
      </c>
    </row>
    <row r="4052" spans="1:25" x14ac:dyDescent="0.3">
      <c r="A4052" s="8" t="s">
        <v>17</v>
      </c>
      <c r="B4052" s="8" t="s">
        <v>7071</v>
      </c>
      <c r="C4052" s="8" t="s">
        <v>7072</v>
      </c>
      <c r="D4052" s="8" t="s">
        <v>7115</v>
      </c>
      <c r="E4052" s="8" t="s">
        <v>7116</v>
      </c>
      <c r="F4052" s="24">
        <v>0.28999999999999998</v>
      </c>
      <c r="G4052" s="24">
        <v>1</v>
      </c>
      <c r="H4052" s="25">
        <v>88.576499999999996</v>
      </c>
      <c r="I4052" s="25">
        <v>4.3634000000000004</v>
      </c>
      <c r="J4052" s="15">
        <v>65</v>
      </c>
      <c r="K4052" s="15">
        <v>17</v>
      </c>
      <c r="L4052" s="13">
        <v>4.9299999999999997E-2</v>
      </c>
      <c r="M4052" s="7">
        <v>0.49586171000000001</v>
      </c>
      <c r="N4052" s="26">
        <v>0.1</v>
      </c>
      <c r="O4052" s="27" t="s">
        <v>22</v>
      </c>
      <c r="P4052" s="8">
        <v>0.7983308684</v>
      </c>
      <c r="Q4052" s="24">
        <v>0.28999999999999998</v>
      </c>
      <c r="R4052" t="str">
        <f>IF($Q4052*100&gt;=VLOOKUP($O4052,margin_ranges!$A$5:$C$10,2,FALSE),IF($Q4052*100&lt;=VLOOKUP($O4052,margin_ranges!$A$5:$C$10,3,FALSE)+10,"IN RANGE","ABOVE RANGE"),"BELOW RANGE")</f>
        <v>IN RANGE</v>
      </c>
      <c r="S4052">
        <f>MIN(VLOOKUP($O4052,margin_ranges!$A$5:$D$10,4,FALSE),$P4052*100)</f>
        <v>29.75</v>
      </c>
      <c r="T4052" s="29">
        <f>(1-$S4052/100)/(1-$F4052)-1</f>
        <v>-1.0563380281690127E-2</v>
      </c>
      <c r="U4052" s="19" t="str">
        <f>IF(ABS(IFERROR(T4052,0))&gt;0.05,INDEX(margin_ranges!$C$13:$C$16,MATCH($F4052*100,margin_ranges!$B$13:$B$16,1)),"")</f>
        <v/>
      </c>
      <c r="V4052" t="e">
        <f>MIN(VLOOKUP($U4052,margin_ranges!$A$5:$D$10,4,FALSE),$P4052*100)</f>
        <v>#N/A</v>
      </c>
      <c r="Y4052" s="29" t="e">
        <f t="shared" si="63"/>
        <v>#N/A</v>
      </c>
    </row>
    <row r="4053" spans="1:25" x14ac:dyDescent="0.3">
      <c r="A4053" s="8" t="s">
        <v>17</v>
      </c>
      <c r="B4053" s="8" t="s">
        <v>7071</v>
      </c>
      <c r="C4053" s="8" t="s">
        <v>7072</v>
      </c>
      <c r="D4053" s="8" t="s">
        <v>7121</v>
      </c>
      <c r="E4053" s="8" t="s">
        <v>7122</v>
      </c>
      <c r="F4053" s="24">
        <v>0.28999999999999998</v>
      </c>
      <c r="G4053" s="24">
        <v>1</v>
      </c>
      <c r="H4053" s="25">
        <v>66.848100000000002</v>
      </c>
      <c r="I4053" s="25">
        <v>13.0869</v>
      </c>
      <c r="J4053" s="15">
        <v>646</v>
      </c>
      <c r="K4053" s="15">
        <v>164</v>
      </c>
      <c r="L4053" s="13">
        <v>0.1958</v>
      </c>
      <c r="M4053" s="7">
        <v>1.64438562</v>
      </c>
      <c r="N4053" s="26">
        <v>1</v>
      </c>
      <c r="O4053" s="27" t="s">
        <v>22</v>
      </c>
      <c r="P4053" s="8">
        <v>0.39187013780000002</v>
      </c>
      <c r="Q4053" s="24">
        <v>0.28999999999999998</v>
      </c>
      <c r="R4053" t="str">
        <f>IF($Q4053*100&gt;=VLOOKUP($O4053,margin_ranges!$A$5:$C$10,2,FALSE),IF($Q4053*100&lt;=VLOOKUP($O4053,margin_ranges!$A$5:$C$10,3,FALSE)+10,"IN RANGE","ABOVE RANGE"),"BELOW RANGE")</f>
        <v>IN RANGE</v>
      </c>
      <c r="S4053">
        <f>MIN(VLOOKUP($O4053,margin_ranges!$A$5:$D$10,4,FALSE),$P4053*100)</f>
        <v>29.75</v>
      </c>
      <c r="T4053" s="29">
        <f>(1-$S4053/100)/(1-$F4053)-1</f>
        <v>-1.0563380281690127E-2</v>
      </c>
      <c r="U4053" s="19" t="str">
        <f>IF(ABS(IFERROR(T4053,0))&gt;0.05,INDEX(margin_ranges!$C$13:$C$16,MATCH($F4053*100,margin_ranges!$B$13:$B$16,1)),"")</f>
        <v/>
      </c>
      <c r="V4053" t="e">
        <f>MIN(VLOOKUP($U4053,margin_ranges!$A$5:$D$10,4,FALSE),$P4053*100)</f>
        <v>#N/A</v>
      </c>
      <c r="Y4053" s="29" t="e">
        <f t="shared" si="63"/>
        <v>#N/A</v>
      </c>
    </row>
    <row r="4054" spans="1:25" x14ac:dyDescent="0.3">
      <c r="A4054" s="8" t="s">
        <v>17</v>
      </c>
      <c r="B4054" s="8" t="s">
        <v>7071</v>
      </c>
      <c r="C4054" s="8" t="s">
        <v>7072</v>
      </c>
      <c r="D4054" s="8" t="s">
        <v>7127</v>
      </c>
      <c r="E4054" s="8" t="s">
        <v>7128</v>
      </c>
      <c r="F4054" s="24">
        <v>0.28999999999999998</v>
      </c>
      <c r="G4054" s="24">
        <v>0</v>
      </c>
      <c r="H4054" s="25">
        <v>10.2143</v>
      </c>
      <c r="I4054" s="25">
        <v>4.5845000000000002</v>
      </c>
      <c r="J4054" s="15">
        <v>39</v>
      </c>
      <c r="K4054" s="15">
        <v>10</v>
      </c>
      <c r="L4054" s="13">
        <v>0.44879999999999998</v>
      </c>
      <c r="M4054" s="7">
        <v>0.28372154999999999</v>
      </c>
      <c r="N4054" s="26">
        <v>0.1</v>
      </c>
      <c r="O4054" s="27" t="s">
        <v>22</v>
      </c>
      <c r="P4054" s="8">
        <v>0.64754174880000004</v>
      </c>
      <c r="Q4054" s="24">
        <v>0.28999999999999998</v>
      </c>
      <c r="R4054" t="str">
        <f>IF($Q4054*100&gt;=VLOOKUP($O4054,margin_ranges!$A$5:$C$10,2,FALSE),IF($Q4054*100&lt;=VLOOKUP($O4054,margin_ranges!$A$5:$C$10,3,FALSE)+10,"IN RANGE","ABOVE RANGE"),"BELOW RANGE")</f>
        <v>IN RANGE</v>
      </c>
      <c r="S4054">
        <f>MIN(VLOOKUP($O4054,margin_ranges!$A$5:$D$10,4,FALSE),$P4054*100)</f>
        <v>29.75</v>
      </c>
      <c r="T4054" s="29">
        <f>(1-$S4054/100)/(1-$F4054)-1</f>
        <v>-1.0563380281690127E-2</v>
      </c>
      <c r="U4054" s="19" t="str">
        <f>IF(ABS(IFERROR(T4054,0))&gt;0.05,INDEX(margin_ranges!$C$13:$C$16,MATCH($F4054*100,margin_ranges!$B$13:$B$16,1)),"")</f>
        <v/>
      </c>
      <c r="V4054" t="e">
        <f>MIN(VLOOKUP($U4054,margin_ranges!$A$5:$D$10,4,FALSE),$P4054*100)</f>
        <v>#N/A</v>
      </c>
      <c r="Y4054" s="29" t="e">
        <f t="shared" si="63"/>
        <v>#N/A</v>
      </c>
    </row>
    <row r="4055" spans="1:25" x14ac:dyDescent="0.3">
      <c r="A4055" s="8" t="s">
        <v>17</v>
      </c>
      <c r="B4055" s="8" t="s">
        <v>7071</v>
      </c>
      <c r="C4055" s="8" t="s">
        <v>7072</v>
      </c>
      <c r="D4055" s="8" t="s">
        <v>7131</v>
      </c>
      <c r="E4055" s="8" t="s">
        <v>7132</v>
      </c>
      <c r="F4055" s="24">
        <v>0.28999999999999998</v>
      </c>
      <c r="G4055" s="24">
        <v>1</v>
      </c>
      <c r="H4055" s="25">
        <v>55.734400000000001</v>
      </c>
      <c r="I4055" s="25">
        <v>14.612299999999999</v>
      </c>
      <c r="J4055" s="15">
        <v>791</v>
      </c>
      <c r="K4055" s="15">
        <v>201</v>
      </c>
      <c r="L4055" s="13">
        <v>0.26219999999999999</v>
      </c>
      <c r="M4055" s="7">
        <v>1.8052842</v>
      </c>
      <c r="N4055" s="26">
        <v>1</v>
      </c>
      <c r="O4055" s="27" t="s">
        <v>22</v>
      </c>
      <c r="P4055" s="8">
        <v>0.4460705975</v>
      </c>
      <c r="Q4055" s="24">
        <v>0.28999999999999998</v>
      </c>
      <c r="R4055" t="str">
        <f>IF($Q4055*100&gt;=VLOOKUP($O4055,margin_ranges!$A$5:$C$10,2,FALSE),IF($Q4055*100&lt;=VLOOKUP($O4055,margin_ranges!$A$5:$C$10,3,FALSE)+10,"IN RANGE","ABOVE RANGE"),"BELOW RANGE")</f>
        <v>IN RANGE</v>
      </c>
      <c r="S4055">
        <f>MIN(VLOOKUP($O4055,margin_ranges!$A$5:$D$10,4,FALSE),$P4055*100)</f>
        <v>29.75</v>
      </c>
      <c r="T4055" s="29">
        <f>(1-$S4055/100)/(1-$F4055)-1</f>
        <v>-1.0563380281690127E-2</v>
      </c>
      <c r="U4055" s="19" t="str">
        <f>IF(ABS(IFERROR(T4055,0))&gt;0.05,INDEX(margin_ranges!$C$13:$C$16,MATCH($F4055*100,margin_ranges!$B$13:$B$16,1)),"")</f>
        <v/>
      </c>
      <c r="V4055" t="e">
        <f>MIN(VLOOKUP($U4055,margin_ranges!$A$5:$D$10,4,FALSE),$P4055*100)</f>
        <v>#N/A</v>
      </c>
      <c r="Y4055" s="29" t="e">
        <f t="shared" si="63"/>
        <v>#N/A</v>
      </c>
    </row>
    <row r="4056" spans="1:25" x14ac:dyDescent="0.3">
      <c r="A4056" s="8" t="s">
        <v>17</v>
      </c>
      <c r="B4056" s="8" t="s">
        <v>7071</v>
      </c>
      <c r="C4056" s="8" t="s">
        <v>7072</v>
      </c>
      <c r="D4056" s="28" t="s">
        <v>7077</v>
      </c>
      <c r="E4056" s="8" t="s">
        <v>7078</v>
      </c>
      <c r="F4056" s="24">
        <v>0.28999999999999898</v>
      </c>
      <c r="G4056" s="24">
        <v>0</v>
      </c>
      <c r="H4056" s="25">
        <v>8.9423999999999992</v>
      </c>
      <c r="I4056" s="25">
        <v>1.4712000000000001</v>
      </c>
      <c r="J4056" s="15">
        <v>70</v>
      </c>
      <c r="K4056" s="15">
        <v>18</v>
      </c>
      <c r="L4056" s="13">
        <v>0.16450000000000001</v>
      </c>
      <c r="M4056" s="7">
        <v>1.5793368000000001</v>
      </c>
      <c r="N4056" s="26">
        <v>1</v>
      </c>
      <c r="O4056" s="27" t="s">
        <v>22</v>
      </c>
      <c r="P4056" s="8">
        <v>0.3668228321</v>
      </c>
      <c r="Q4056" s="24">
        <v>0.28999999999999998</v>
      </c>
      <c r="R4056" t="str">
        <f>IF($Q4056*100&gt;=VLOOKUP($O4056,margin_ranges!$A$5:$C$10,2,FALSE),IF($Q4056*100&lt;=VLOOKUP($O4056,margin_ranges!$A$5:$C$10,3,FALSE)+10,"IN RANGE","ABOVE RANGE"),"BELOW RANGE")</f>
        <v>IN RANGE</v>
      </c>
      <c r="S4056">
        <f>MIN(VLOOKUP($O4056,margin_ranges!$A$5:$D$10,4,FALSE),$P4056*100)</f>
        <v>29.75</v>
      </c>
      <c r="T4056" s="29">
        <f>(1-$S4056/100)/(1-$F4056)-1</f>
        <v>-1.056338028169157E-2</v>
      </c>
      <c r="U4056" s="19" t="str">
        <f>IF(ABS(IFERROR(T4056,0))&gt;0.05,INDEX(margin_ranges!$C$13:$C$16,MATCH($F4056*100,margin_ranges!$B$13:$B$16,1)),"")</f>
        <v/>
      </c>
      <c r="V4056" t="e">
        <f>MIN(VLOOKUP($U4056,margin_ranges!$A$5:$D$10,4,FALSE),$P4056*100)</f>
        <v>#N/A</v>
      </c>
      <c r="Y4056" s="29" t="e">
        <f t="shared" si="63"/>
        <v>#N/A</v>
      </c>
    </row>
    <row r="4057" spans="1:25" x14ac:dyDescent="0.3">
      <c r="A4057" s="8" t="s">
        <v>17</v>
      </c>
      <c r="B4057" s="8" t="s">
        <v>7071</v>
      </c>
      <c r="C4057" s="8" t="s">
        <v>7072</v>
      </c>
      <c r="D4057" s="8" t="s">
        <v>12126</v>
      </c>
      <c r="E4057" s="8" t="s">
        <v>12127</v>
      </c>
      <c r="F4057" s="24">
        <v>0.249999999999999</v>
      </c>
      <c r="G4057" s="24">
        <v>0</v>
      </c>
      <c r="H4057" s="25">
        <v>1.0470999999999999</v>
      </c>
      <c r="I4057" s="25">
        <v>0.14899999999999999</v>
      </c>
      <c r="J4057" s="15">
        <v>7</v>
      </c>
      <c r="K4057" s="15">
        <v>2</v>
      </c>
      <c r="L4057" s="13">
        <v>0.14230000000000001</v>
      </c>
      <c r="M4057" s="7">
        <v>1.6129434300000001</v>
      </c>
      <c r="N4057" s="26">
        <v>1</v>
      </c>
      <c r="O4057" s="27" t="s">
        <v>22</v>
      </c>
      <c r="P4057" s="8">
        <v>0.380015455</v>
      </c>
      <c r="Q4057" s="24">
        <v>0.25</v>
      </c>
      <c r="R4057" t="str">
        <f>IF($Q4057*100&gt;=VLOOKUP($O4057,margin_ranges!$A$5:$C$10,2,FALSE),IF($Q4057*100&lt;=VLOOKUP($O4057,margin_ranges!$A$5:$C$10,3,FALSE)+10,"IN RANGE","ABOVE RANGE"),"BELOW RANGE")</f>
        <v>IN RANGE</v>
      </c>
      <c r="S4057">
        <f>MIN(VLOOKUP($O4057,margin_ranges!$A$5:$D$10,4,FALSE),$P4057*100)</f>
        <v>29.75</v>
      </c>
      <c r="T4057" s="29">
        <f>(1-$S4057/100)/(1-$F4057)-1</f>
        <v>-6.3333333333334574E-2</v>
      </c>
      <c r="U4057" s="19" t="str">
        <f>IF(ABS(IFERROR(T4057,0))&gt;0.05,INDEX(margin_ranges!$C$13:$C$16,MATCH($F4057*100,margin_ranges!$B$13:$B$16,1)),"")</f>
        <v>Maximize Fill (Type A+)</v>
      </c>
      <c r="V4057">
        <f>MIN(VLOOKUP($U4057,margin_ranges!$A$5:$D$10,4,FALSE),$P4057*100)</f>
        <v>19.75</v>
      </c>
      <c r="Y4057" s="29">
        <f t="shared" si="63"/>
        <v>6.9999999999998508E-2</v>
      </c>
    </row>
    <row r="4058" spans="1:25" x14ac:dyDescent="0.3">
      <c r="A4058" s="8" t="s">
        <v>35</v>
      </c>
      <c r="B4058" s="8" t="s">
        <v>7137</v>
      </c>
      <c r="C4058" s="8" t="s">
        <v>34</v>
      </c>
      <c r="D4058" s="8" t="s">
        <v>34</v>
      </c>
      <c r="E4058" s="8"/>
      <c r="F4058" s="24">
        <v>0.25171284536704502</v>
      </c>
      <c r="G4058" s="24">
        <v>0</v>
      </c>
      <c r="H4058" s="25">
        <v>31.448699999999999</v>
      </c>
      <c r="I4058" s="25">
        <v>8.7873000000000001</v>
      </c>
      <c r="J4058" s="15">
        <v>617</v>
      </c>
      <c r="K4058" s="15">
        <v>153</v>
      </c>
      <c r="L4058" s="13">
        <v>0.27939999999999998</v>
      </c>
      <c r="M4058" s="7">
        <v>2.3386743800000001</v>
      </c>
      <c r="N4058" s="26">
        <v>1.75</v>
      </c>
      <c r="O4058" s="27"/>
      <c r="P4058" s="8">
        <v>0.2517128454</v>
      </c>
      <c r="Q4058" s="24">
        <v>0.28860000000000002</v>
      </c>
      <c r="R4058" t="e">
        <f>IF($Q4058*100&gt;=VLOOKUP($O4058,margin_ranges!$A$5:$C$10,2,FALSE),IF($Q4058*100&lt;=VLOOKUP($O4058,margin_ranges!$A$5:$C$10,3,FALSE)+10,"IN RANGE","ABOVE RANGE"),"BELOW RANGE")</f>
        <v>#N/A</v>
      </c>
      <c r="S4058" t="e">
        <f>MIN(VLOOKUP($O4058,margin_ranges!$A$5:$D$10,4,FALSE),$P4058*100)</f>
        <v>#N/A</v>
      </c>
      <c r="T4058" s="29" t="e">
        <f>(1-$S4058/100)/(1-$F4058)-1</f>
        <v>#N/A</v>
      </c>
      <c r="U4058" s="19" t="str">
        <f>IF(ABS(IFERROR(T4058,0))&gt;0.05,INDEX(margin_ranges!$C$13:$C$16,MATCH($F4058*100,margin_ranges!$B$13:$B$16,1)),"")</f>
        <v/>
      </c>
      <c r="V4058" t="e">
        <f>MIN(VLOOKUP($U4058,margin_ranges!$A$5:$D$10,4,FALSE),$P4058*100)</f>
        <v>#N/A</v>
      </c>
      <c r="Y4058" s="29" t="e">
        <f t="shared" si="63"/>
        <v>#N/A</v>
      </c>
    </row>
    <row r="4059" spans="1:25" x14ac:dyDescent="0.3">
      <c r="A4059" s="8" t="s">
        <v>33</v>
      </c>
      <c r="B4059" s="8" t="s">
        <v>7137</v>
      </c>
      <c r="C4059" s="8" t="s">
        <v>7138</v>
      </c>
      <c r="D4059" s="8" t="s">
        <v>34</v>
      </c>
      <c r="E4059" s="8"/>
      <c r="F4059" s="24">
        <v>0.25171284536704502</v>
      </c>
      <c r="G4059" s="24">
        <v>0</v>
      </c>
      <c r="H4059" s="25">
        <v>31.448699999999999</v>
      </c>
      <c r="I4059" s="25">
        <v>8.7873000000000001</v>
      </c>
      <c r="J4059" s="15">
        <v>617</v>
      </c>
      <c r="K4059" s="15">
        <v>153</v>
      </c>
      <c r="L4059" s="13">
        <v>0.27939999999999998</v>
      </c>
      <c r="M4059" s="7">
        <v>2.3386743800000001</v>
      </c>
      <c r="N4059" s="26">
        <v>1.75</v>
      </c>
      <c r="O4059" s="27"/>
      <c r="P4059" s="8">
        <v>0.2517128454</v>
      </c>
      <c r="Q4059" s="24">
        <v>0.28860000000000002</v>
      </c>
      <c r="R4059" t="e">
        <f>IF($Q4059*100&gt;=VLOOKUP($O4059,margin_ranges!$A$5:$C$10,2,FALSE),IF($Q4059*100&lt;=VLOOKUP($O4059,margin_ranges!$A$5:$C$10,3,FALSE)+10,"IN RANGE","ABOVE RANGE"),"BELOW RANGE")</f>
        <v>#N/A</v>
      </c>
      <c r="S4059" t="e">
        <f>MIN(VLOOKUP($O4059,margin_ranges!$A$5:$D$10,4,FALSE),$P4059*100)</f>
        <v>#N/A</v>
      </c>
      <c r="T4059" s="29" t="e">
        <f>(1-$S4059/100)/(1-$F4059)-1</f>
        <v>#N/A</v>
      </c>
      <c r="U4059" s="19" t="str">
        <f>IF(ABS(IFERROR(T4059,0))&gt;0.05,INDEX(margin_ranges!$C$13:$C$16,MATCH($F4059*100,margin_ranges!$B$13:$B$16,1)),"")</f>
        <v/>
      </c>
      <c r="V4059" t="e">
        <f>MIN(VLOOKUP($U4059,margin_ranges!$A$5:$D$10,4,FALSE),$P4059*100)</f>
        <v>#N/A</v>
      </c>
      <c r="Y4059" s="29" t="e">
        <f t="shared" si="63"/>
        <v>#N/A</v>
      </c>
    </row>
    <row r="4060" spans="1:25" x14ac:dyDescent="0.3">
      <c r="A4060" s="8" t="s">
        <v>17</v>
      </c>
      <c r="B4060" s="8" t="s">
        <v>7137</v>
      </c>
      <c r="C4060" s="8" t="s">
        <v>7138</v>
      </c>
      <c r="D4060" s="8" t="s">
        <v>7145</v>
      </c>
      <c r="E4060" s="8" t="s">
        <v>7146</v>
      </c>
      <c r="F4060" s="24">
        <v>0.24469402002202201</v>
      </c>
      <c r="G4060" s="24">
        <v>0</v>
      </c>
      <c r="H4060" s="25">
        <v>1.6826000000000001</v>
      </c>
      <c r="I4060" s="25">
        <v>0.4284</v>
      </c>
      <c r="J4060" s="15">
        <v>30</v>
      </c>
      <c r="K4060" s="15">
        <v>7</v>
      </c>
      <c r="L4060" s="13">
        <v>0.25459999999999999</v>
      </c>
      <c r="M4060" s="7">
        <v>2.3169417999999999</v>
      </c>
      <c r="N4060" s="26">
        <v>1.75</v>
      </c>
      <c r="O4060" s="27" t="s">
        <v>22</v>
      </c>
      <c r="P4060" s="8">
        <v>0.24469402000000001</v>
      </c>
      <c r="Q4060" s="24">
        <v>0.28999999999999998</v>
      </c>
      <c r="R4060" t="str">
        <f>IF($Q4060*100&gt;=VLOOKUP($O4060,margin_ranges!$A$5:$C$10,2,FALSE),IF($Q4060*100&lt;=VLOOKUP($O4060,margin_ranges!$A$5:$C$10,3,FALSE)+10,"IN RANGE","ABOVE RANGE"),"BELOW RANGE")</f>
        <v>IN RANGE</v>
      </c>
      <c r="S4060">
        <f>MIN(VLOOKUP($O4060,margin_ranges!$A$5:$D$10,4,FALSE),$P4060*100)</f>
        <v>24.469402000000002</v>
      </c>
      <c r="T4060" s="29">
        <f>(1-$S4060/100)/(1-$F4060)-1</f>
        <v>2.9156232983496011E-11</v>
      </c>
      <c r="U4060" s="19" t="str">
        <f>IF(ABS(IFERROR(T4060,0))&gt;0.05,INDEX(margin_ranges!$C$13:$C$16,MATCH($F4060*100,margin_ranges!$B$13:$B$16,1)),"")</f>
        <v/>
      </c>
      <c r="V4060" t="e">
        <f>MIN(VLOOKUP($U4060,margin_ranges!$A$5:$D$10,4,FALSE),$P4060*100)</f>
        <v>#N/A</v>
      </c>
      <c r="Y4060" s="29" t="e">
        <f t="shared" si="63"/>
        <v>#N/A</v>
      </c>
    </row>
    <row r="4061" spans="1:25" x14ac:dyDescent="0.3">
      <c r="A4061" s="8" t="s">
        <v>17</v>
      </c>
      <c r="B4061" s="8" t="s">
        <v>7137</v>
      </c>
      <c r="C4061" s="8" t="s">
        <v>7138</v>
      </c>
      <c r="D4061" s="8" t="s">
        <v>7141</v>
      </c>
      <c r="E4061" s="8" t="s">
        <v>7142</v>
      </c>
      <c r="F4061" s="24">
        <v>0.24988633631434901</v>
      </c>
      <c r="G4061" s="24">
        <v>0</v>
      </c>
      <c r="H4061" s="25">
        <v>23.7012</v>
      </c>
      <c r="I4061" s="25">
        <v>6.7744999999999997</v>
      </c>
      <c r="J4061" s="15">
        <v>474</v>
      </c>
      <c r="K4061" s="15">
        <v>118</v>
      </c>
      <c r="L4061" s="13">
        <v>0.2858</v>
      </c>
      <c r="M4061" s="7">
        <v>2.3329797700000001</v>
      </c>
      <c r="N4061" s="26">
        <v>1.75</v>
      </c>
      <c r="O4061" s="27" t="s">
        <v>22</v>
      </c>
      <c r="P4061" s="8">
        <v>0.24988633630000001</v>
      </c>
      <c r="Q4061" s="24">
        <v>0.28999999999999998</v>
      </c>
      <c r="R4061" t="str">
        <f>IF($Q4061*100&gt;=VLOOKUP($O4061,margin_ranges!$A$5:$C$10,2,FALSE),IF($Q4061*100&lt;=VLOOKUP($O4061,margin_ranges!$A$5:$C$10,3,FALSE)+10,"IN RANGE","ABOVE RANGE"),"BELOW RANGE")</f>
        <v>IN RANGE</v>
      </c>
      <c r="S4061">
        <f>MIN(VLOOKUP($O4061,margin_ranges!$A$5:$D$10,4,FALSE),$P4061*100)</f>
        <v>24.988633630000002</v>
      </c>
      <c r="T4061" s="29">
        <f>(1-$S4061/100)/(1-$F4061)-1</f>
        <v>1.9129142714291447E-11</v>
      </c>
      <c r="U4061" s="19" t="str">
        <f>IF(ABS(IFERROR(T4061,0))&gt;0.05,INDEX(margin_ranges!$C$13:$C$16,MATCH($F4061*100,margin_ranges!$B$13:$B$16,1)),"")</f>
        <v/>
      </c>
      <c r="V4061" t="e">
        <f>MIN(VLOOKUP($U4061,margin_ranges!$A$5:$D$10,4,FALSE),$P4061*100)</f>
        <v>#N/A</v>
      </c>
      <c r="Y4061" s="29" t="e">
        <f t="shared" si="63"/>
        <v>#N/A</v>
      </c>
    </row>
    <row r="4062" spans="1:25" x14ac:dyDescent="0.3">
      <c r="A4062" s="8" t="s">
        <v>17</v>
      </c>
      <c r="B4062" s="8" t="s">
        <v>7137</v>
      </c>
      <c r="C4062" s="8" t="s">
        <v>7138</v>
      </c>
      <c r="D4062" s="8" t="s">
        <v>7143</v>
      </c>
      <c r="E4062" s="8" t="s">
        <v>7144</v>
      </c>
      <c r="F4062" s="24">
        <v>0.24689592407202701</v>
      </c>
      <c r="G4062" s="24">
        <v>0</v>
      </c>
      <c r="H4062" s="25">
        <v>0.3029</v>
      </c>
      <c r="I4062" s="25">
        <v>9.4600000000000004E-2</v>
      </c>
      <c r="J4062" s="15">
        <v>7</v>
      </c>
      <c r="K4062" s="15">
        <v>2</v>
      </c>
      <c r="L4062" s="13">
        <v>0.31230000000000002</v>
      </c>
      <c r="M4062" s="7">
        <v>2.3237160100000001</v>
      </c>
      <c r="N4062" s="26">
        <v>1.75</v>
      </c>
      <c r="O4062" s="27" t="s">
        <v>22</v>
      </c>
      <c r="P4062" s="8">
        <v>0.2468959241</v>
      </c>
      <c r="Q4062" s="24">
        <v>0.27</v>
      </c>
      <c r="R4062" t="str">
        <f>IF($Q4062*100&gt;=VLOOKUP($O4062,margin_ranges!$A$5:$C$10,2,FALSE),IF($Q4062*100&lt;=VLOOKUP($O4062,margin_ranges!$A$5:$C$10,3,FALSE)+10,"IN RANGE","ABOVE RANGE"),"BELOW RANGE")</f>
        <v>IN RANGE</v>
      </c>
      <c r="S4062">
        <f>MIN(VLOOKUP($O4062,margin_ranges!$A$5:$D$10,4,FALSE),$P4062*100)</f>
        <v>24.689592409999999</v>
      </c>
      <c r="T4062" s="29">
        <f>(1-$S4062/100)/(1-$F4062)-1</f>
        <v>-3.7143510489556775E-11</v>
      </c>
      <c r="U4062" s="19" t="str">
        <f>IF(ABS(IFERROR(T4062,0))&gt;0.05,INDEX(margin_ranges!$C$13:$C$16,MATCH($F4062*100,margin_ranges!$B$13:$B$16,1)),"")</f>
        <v/>
      </c>
      <c r="V4062" t="e">
        <f>MIN(VLOOKUP($U4062,margin_ranges!$A$5:$D$10,4,FALSE),$P4062*100)</f>
        <v>#N/A</v>
      </c>
      <c r="Y4062" s="29" t="e">
        <f t="shared" si="63"/>
        <v>#N/A</v>
      </c>
    </row>
    <row r="4063" spans="1:25" x14ac:dyDescent="0.3">
      <c r="A4063" s="8" t="s">
        <v>17</v>
      </c>
      <c r="B4063" s="8" t="s">
        <v>7137</v>
      </c>
      <c r="C4063" s="8" t="s">
        <v>7138</v>
      </c>
      <c r="D4063" s="8" t="s">
        <v>7147</v>
      </c>
      <c r="E4063" s="8" t="s">
        <v>7148</v>
      </c>
      <c r="F4063" s="24">
        <v>0.27191862516169102</v>
      </c>
      <c r="G4063" s="24">
        <v>0</v>
      </c>
      <c r="H4063" s="25">
        <v>3.4237000000000002</v>
      </c>
      <c r="I4063" s="25">
        <v>0.88449999999999995</v>
      </c>
      <c r="J4063" s="15">
        <v>64</v>
      </c>
      <c r="K4063" s="15">
        <v>16</v>
      </c>
      <c r="L4063" s="13">
        <v>0.25829999999999997</v>
      </c>
      <c r="M4063" s="7">
        <v>2.40357749</v>
      </c>
      <c r="N4063" s="26">
        <v>1.75</v>
      </c>
      <c r="O4063" s="27" t="s">
        <v>22</v>
      </c>
      <c r="P4063" s="8">
        <v>0.27191862519999999</v>
      </c>
      <c r="Q4063" s="24">
        <v>0.28999999999999998</v>
      </c>
      <c r="R4063" t="str">
        <f>IF($Q4063*100&gt;=VLOOKUP($O4063,margin_ranges!$A$5:$C$10,2,FALSE),IF($Q4063*100&lt;=VLOOKUP($O4063,margin_ranges!$A$5:$C$10,3,FALSE)+10,"IN RANGE","ABOVE RANGE"),"BELOW RANGE")</f>
        <v>IN RANGE</v>
      </c>
      <c r="S4063">
        <f>MIN(VLOOKUP($O4063,margin_ranges!$A$5:$D$10,4,FALSE),$P4063*100)</f>
        <v>27.191862519999997</v>
      </c>
      <c r="T4063" s="29">
        <f>(1-$S4063/100)/(1-$F4063)-1</f>
        <v>-5.2616355716850194E-11</v>
      </c>
      <c r="U4063" s="19" t="str">
        <f>IF(ABS(IFERROR(T4063,0))&gt;0.05,INDEX(margin_ranges!$C$13:$C$16,MATCH($F4063*100,margin_ranges!$B$13:$B$16,1)),"")</f>
        <v/>
      </c>
      <c r="V4063" t="e">
        <f>MIN(VLOOKUP($U4063,margin_ranges!$A$5:$D$10,4,FALSE),$P4063*100)</f>
        <v>#N/A</v>
      </c>
      <c r="Y4063" s="29" t="e">
        <f t="shared" si="63"/>
        <v>#N/A</v>
      </c>
    </row>
    <row r="4064" spans="1:25" x14ac:dyDescent="0.3">
      <c r="A4064" s="8" t="s">
        <v>17</v>
      </c>
      <c r="B4064" s="8" t="s">
        <v>7137</v>
      </c>
      <c r="C4064" s="8" t="s">
        <v>7138</v>
      </c>
      <c r="D4064" s="8" t="s">
        <v>7139</v>
      </c>
      <c r="E4064" s="8" t="s">
        <v>7140</v>
      </c>
      <c r="F4064" s="24">
        <v>0.25399481375056898</v>
      </c>
      <c r="G4064" s="24">
        <v>0</v>
      </c>
      <c r="H4064" s="25">
        <v>1.33</v>
      </c>
      <c r="I4064" s="25">
        <v>0.34760000000000002</v>
      </c>
      <c r="J4064" s="15">
        <v>24</v>
      </c>
      <c r="K4064" s="15">
        <v>6</v>
      </c>
      <c r="L4064" s="13">
        <v>0.26129999999999998</v>
      </c>
      <c r="M4064" s="7">
        <v>2.3458282000000001</v>
      </c>
      <c r="N4064" s="26">
        <v>1.75</v>
      </c>
      <c r="O4064" s="27" t="s">
        <v>22</v>
      </c>
      <c r="P4064" s="8">
        <v>0.2539948138</v>
      </c>
      <c r="Q4064" s="24">
        <v>0.28999999999999998</v>
      </c>
      <c r="R4064" t="str">
        <f>IF($Q4064*100&gt;=VLOOKUP($O4064,margin_ranges!$A$5:$C$10,2,FALSE),IF($Q4064*100&lt;=VLOOKUP($O4064,margin_ranges!$A$5:$C$10,3,FALSE)+10,"IN RANGE","ABOVE RANGE"),"BELOW RANGE")</f>
        <v>IN RANGE</v>
      </c>
      <c r="S4064">
        <f>MIN(VLOOKUP($O4064,margin_ranges!$A$5:$D$10,4,FALSE),$P4064*100)</f>
        <v>25.399481380000001</v>
      </c>
      <c r="T4064" s="29">
        <f>(1-$S4064/100)/(1-$F4064)-1</f>
        <v>-6.6260996689493368E-11</v>
      </c>
      <c r="U4064" s="19" t="str">
        <f>IF(ABS(IFERROR(T4064,0))&gt;0.05,INDEX(margin_ranges!$C$13:$C$16,MATCH($F4064*100,margin_ranges!$B$13:$B$16,1)),"")</f>
        <v/>
      </c>
      <c r="V4064" t="e">
        <f>MIN(VLOOKUP($U4064,margin_ranges!$A$5:$D$10,4,FALSE),$P4064*100)</f>
        <v>#N/A</v>
      </c>
      <c r="Y4064" s="29" t="e">
        <f t="shared" si="63"/>
        <v>#N/A</v>
      </c>
    </row>
    <row r="4065" spans="1:25" x14ac:dyDescent="0.3">
      <c r="A4065" s="8" t="s">
        <v>35</v>
      </c>
      <c r="B4065" s="8" t="s">
        <v>7149</v>
      </c>
      <c r="C4065" s="8" t="s">
        <v>34</v>
      </c>
      <c r="D4065" s="8" t="s">
        <v>34</v>
      </c>
      <c r="E4065" s="8"/>
      <c r="F4065" s="24">
        <v>0.28939418764098002</v>
      </c>
      <c r="G4065" s="24">
        <v>0.92271566000000005</v>
      </c>
      <c r="H4065" s="25">
        <v>9825.9349999999995</v>
      </c>
      <c r="I4065" s="25">
        <v>665.87400000000002</v>
      </c>
      <c r="J4065" s="15">
        <v>15488</v>
      </c>
      <c r="K4065" s="15">
        <v>3867</v>
      </c>
      <c r="L4065" s="13">
        <v>6.7799999999999999E-2</v>
      </c>
      <c r="M4065" s="7">
        <v>0.77529968999999999</v>
      </c>
      <c r="N4065" s="26">
        <v>0.30132700000000001</v>
      </c>
      <c r="O4065" s="27"/>
      <c r="P4065" s="8">
        <v>0.61134126180000004</v>
      </c>
      <c r="Q4065" s="24">
        <v>0.28939999999999999</v>
      </c>
      <c r="R4065" t="e">
        <f>IF($Q4065*100&gt;=VLOOKUP($O4065,margin_ranges!$A$5:$C$10,2,FALSE),IF($Q4065*100&lt;=VLOOKUP($O4065,margin_ranges!$A$5:$C$10,3,FALSE)+10,"IN RANGE","ABOVE RANGE"),"BELOW RANGE")</f>
        <v>#N/A</v>
      </c>
      <c r="S4065" t="e">
        <f>MIN(VLOOKUP($O4065,margin_ranges!$A$5:$D$10,4,FALSE),$P4065*100)</f>
        <v>#N/A</v>
      </c>
      <c r="T4065" s="29" t="e">
        <f>(1-$S4065/100)/(1-$F4065)-1</f>
        <v>#N/A</v>
      </c>
      <c r="U4065" s="19" t="str">
        <f>IF(ABS(IFERROR(T4065,0))&gt;0.05,INDEX(margin_ranges!$C$13:$C$16,MATCH($F4065*100,margin_ranges!$B$13:$B$16,1)),"")</f>
        <v/>
      </c>
      <c r="V4065" t="e">
        <f>MIN(VLOOKUP($U4065,margin_ranges!$A$5:$D$10,4,FALSE),$P4065*100)</f>
        <v>#N/A</v>
      </c>
      <c r="Y4065" s="29" t="e">
        <f t="shared" si="63"/>
        <v>#N/A</v>
      </c>
    </row>
    <row r="4066" spans="1:25" x14ac:dyDescent="0.3">
      <c r="A4066" s="8" t="s">
        <v>33</v>
      </c>
      <c r="B4066" s="8" t="s">
        <v>7149</v>
      </c>
      <c r="C4066" s="8" t="s">
        <v>7150</v>
      </c>
      <c r="D4066" s="8" t="s">
        <v>34</v>
      </c>
      <c r="E4066" s="8"/>
      <c r="F4066" s="24">
        <v>0.28939418764098002</v>
      </c>
      <c r="G4066" s="24">
        <v>0.92271566000000005</v>
      </c>
      <c r="H4066" s="25">
        <v>9825.9349999999995</v>
      </c>
      <c r="I4066" s="25">
        <v>665.87400000000002</v>
      </c>
      <c r="J4066" s="15">
        <v>15488</v>
      </c>
      <c r="K4066" s="15">
        <v>3867</v>
      </c>
      <c r="L4066" s="13">
        <v>6.7799999999999999E-2</v>
      </c>
      <c r="M4066" s="7">
        <v>0.77529968999999999</v>
      </c>
      <c r="N4066" s="26">
        <v>0.30132700000000001</v>
      </c>
      <c r="O4066" s="27"/>
      <c r="P4066" s="8">
        <v>0.61134126180000004</v>
      </c>
      <c r="Q4066" s="24">
        <v>0.28939999999999999</v>
      </c>
      <c r="R4066" t="e">
        <f>IF($Q4066*100&gt;=VLOOKUP($O4066,margin_ranges!$A$5:$C$10,2,FALSE),IF($Q4066*100&lt;=VLOOKUP($O4066,margin_ranges!$A$5:$C$10,3,FALSE)+10,"IN RANGE","ABOVE RANGE"),"BELOW RANGE")</f>
        <v>#N/A</v>
      </c>
      <c r="S4066" t="e">
        <f>MIN(VLOOKUP($O4066,margin_ranges!$A$5:$D$10,4,FALSE),$P4066*100)</f>
        <v>#N/A</v>
      </c>
      <c r="T4066" s="29" t="e">
        <f>(1-$S4066/100)/(1-$F4066)-1</f>
        <v>#N/A</v>
      </c>
      <c r="U4066" s="19" t="str">
        <f>IF(ABS(IFERROR(T4066,0))&gt;0.05,INDEX(margin_ranges!$C$13:$C$16,MATCH($F4066*100,margin_ranges!$B$13:$B$16,1)),"")</f>
        <v/>
      </c>
      <c r="V4066" t="e">
        <f>MIN(VLOOKUP($U4066,margin_ranges!$A$5:$D$10,4,FALSE),$P4066*100)</f>
        <v>#N/A</v>
      </c>
      <c r="Y4066" s="29" t="e">
        <f t="shared" si="63"/>
        <v>#N/A</v>
      </c>
    </row>
    <row r="4067" spans="1:25" x14ac:dyDescent="0.3">
      <c r="A4067" s="8" t="s">
        <v>17</v>
      </c>
      <c r="B4067" s="8" t="s">
        <v>7149</v>
      </c>
      <c r="C4067" s="8" t="s">
        <v>7150</v>
      </c>
      <c r="D4067" s="8" t="s">
        <v>7159</v>
      </c>
      <c r="E4067" s="8" t="s">
        <v>7160</v>
      </c>
      <c r="F4067" s="24">
        <v>0.3</v>
      </c>
      <c r="G4067" s="24">
        <v>0</v>
      </c>
      <c r="H4067" s="25">
        <v>2.5649000000000002</v>
      </c>
      <c r="I4067" s="25">
        <v>0.45860000000000001</v>
      </c>
      <c r="J4067" s="15">
        <v>12</v>
      </c>
      <c r="K4067" s="15">
        <v>3</v>
      </c>
      <c r="L4067" s="13">
        <v>0.17879999999999999</v>
      </c>
      <c r="M4067" s="7">
        <v>0.83710280000000004</v>
      </c>
      <c r="N4067" s="26">
        <v>0.3</v>
      </c>
      <c r="O4067" s="27" t="s">
        <v>92</v>
      </c>
      <c r="P4067" s="8">
        <v>0.64162107850000005</v>
      </c>
      <c r="Q4067" s="24">
        <v>0.3</v>
      </c>
      <c r="R4067" t="str">
        <f>IF($Q4067*100&gt;=VLOOKUP($O4067,margin_ranges!$A$5:$C$10,2,FALSE),IF($Q4067*100&lt;=VLOOKUP($O4067,margin_ranges!$A$5:$C$10,3,FALSE)+10,"IN RANGE","ABOVE RANGE"),"BELOW RANGE")</f>
        <v>IN RANGE</v>
      </c>
      <c r="S4067">
        <f>MIN(VLOOKUP($O4067,margin_ranges!$A$5:$D$10,4,FALSE),$P4067*100)</f>
        <v>29.75</v>
      </c>
      <c r="T4067" s="29">
        <f>(1-$S4067/100)/(1-$F4067)-1</f>
        <v>3.5714285714285587E-3</v>
      </c>
      <c r="U4067" s="19" t="str">
        <f>IF(ABS(IFERROR(T4067,0))&gt;0.05,INDEX(margin_ranges!$C$13:$C$16,MATCH($F4067*100,margin_ranges!$B$13:$B$16,1)),"")</f>
        <v/>
      </c>
      <c r="V4067" t="e">
        <f>MIN(VLOOKUP($U4067,margin_ranges!$A$5:$D$10,4,FALSE),$P4067*100)</f>
        <v>#N/A</v>
      </c>
      <c r="Y4067" s="29" t="e">
        <f t="shared" si="63"/>
        <v>#N/A</v>
      </c>
    </row>
    <row r="4068" spans="1:25" x14ac:dyDescent="0.3">
      <c r="A4068" s="8" t="s">
        <v>17</v>
      </c>
      <c r="B4068" s="8" t="s">
        <v>7149</v>
      </c>
      <c r="C4068" s="8" t="s">
        <v>7150</v>
      </c>
      <c r="D4068" s="8" t="s">
        <v>7187</v>
      </c>
      <c r="E4068" s="8" t="s">
        <v>7188</v>
      </c>
      <c r="F4068" s="24">
        <v>0.3</v>
      </c>
      <c r="G4068" s="24">
        <v>1</v>
      </c>
      <c r="H4068" s="25">
        <v>46.698599999999999</v>
      </c>
      <c r="I4068" s="25">
        <v>27.516200000000001</v>
      </c>
      <c r="J4068" s="15">
        <v>94</v>
      </c>
      <c r="K4068" s="15">
        <v>28</v>
      </c>
      <c r="L4068" s="13">
        <v>0.58919999999999995</v>
      </c>
      <c r="M4068" s="7">
        <v>0.11427808</v>
      </c>
      <c r="N4068" s="26">
        <v>0.01</v>
      </c>
      <c r="O4068" s="27" t="s">
        <v>92</v>
      </c>
      <c r="P4068" s="8">
        <v>0.91249415079999996</v>
      </c>
      <c r="Q4068" s="24">
        <v>0.3</v>
      </c>
      <c r="R4068" t="str">
        <f>IF($Q4068*100&gt;=VLOOKUP($O4068,margin_ranges!$A$5:$C$10,2,FALSE),IF($Q4068*100&lt;=VLOOKUP($O4068,margin_ranges!$A$5:$C$10,3,FALSE)+10,"IN RANGE","ABOVE RANGE"),"BELOW RANGE")</f>
        <v>IN RANGE</v>
      </c>
      <c r="S4068">
        <f>MIN(VLOOKUP($O4068,margin_ranges!$A$5:$D$10,4,FALSE),$P4068*100)</f>
        <v>29.75</v>
      </c>
      <c r="T4068" s="29">
        <f>(1-$S4068/100)/(1-$F4068)-1</f>
        <v>3.5714285714285587E-3</v>
      </c>
      <c r="U4068" s="19" t="str">
        <f>IF(ABS(IFERROR(T4068,0))&gt;0.05,INDEX(margin_ranges!$C$13:$C$16,MATCH($F4068*100,margin_ranges!$B$13:$B$16,1)),"")</f>
        <v/>
      </c>
      <c r="V4068" t="e">
        <f>MIN(VLOOKUP($U4068,margin_ranges!$A$5:$D$10,4,FALSE),$P4068*100)</f>
        <v>#N/A</v>
      </c>
      <c r="Y4068" s="29" t="e">
        <f t="shared" si="63"/>
        <v>#N/A</v>
      </c>
    </row>
    <row r="4069" spans="1:25" x14ac:dyDescent="0.3">
      <c r="A4069" s="8" t="s">
        <v>17</v>
      </c>
      <c r="B4069" s="8" t="s">
        <v>7149</v>
      </c>
      <c r="C4069" s="8" t="s">
        <v>7150</v>
      </c>
      <c r="D4069" s="8" t="s">
        <v>7173</v>
      </c>
      <c r="E4069" s="8" t="s">
        <v>7174</v>
      </c>
      <c r="F4069" s="24">
        <v>0.278763545645903</v>
      </c>
      <c r="G4069" s="24">
        <v>0</v>
      </c>
      <c r="H4069" s="25">
        <v>2.0756000000000001</v>
      </c>
      <c r="I4069" s="25">
        <v>0.37230000000000002</v>
      </c>
      <c r="J4069" s="15">
        <v>11</v>
      </c>
      <c r="K4069" s="15">
        <v>3</v>
      </c>
      <c r="L4069" s="13">
        <v>0.1794</v>
      </c>
      <c r="M4069" s="7">
        <v>0.98442057000000005</v>
      </c>
      <c r="N4069" s="26">
        <v>0.71</v>
      </c>
      <c r="O4069" s="27" t="s">
        <v>22</v>
      </c>
      <c r="P4069" s="8">
        <v>0.2787635456</v>
      </c>
      <c r="Q4069" s="24">
        <v>0.32</v>
      </c>
      <c r="R4069" t="str">
        <f>IF($Q4069*100&gt;=VLOOKUP($O4069,margin_ranges!$A$5:$C$10,2,FALSE),IF($Q4069*100&lt;=VLOOKUP($O4069,margin_ranges!$A$5:$C$10,3,FALSE)+10,"IN RANGE","ABOVE RANGE"),"BELOW RANGE")</f>
        <v>IN RANGE</v>
      </c>
      <c r="S4069">
        <f>MIN(VLOOKUP($O4069,margin_ranges!$A$5:$D$10,4,FALSE),$P4069*100)</f>
        <v>27.876354559999999</v>
      </c>
      <c r="T4069" s="29">
        <f>(1-$S4069/100)/(1-$F4069)-1</f>
        <v>6.3644867154266649E-11</v>
      </c>
      <c r="U4069" s="19" t="str">
        <f>IF(ABS(IFERROR(T4069,0))&gt;0.05,INDEX(margin_ranges!$C$13:$C$16,MATCH($F4069*100,margin_ranges!$B$13:$B$16,1)),"")</f>
        <v/>
      </c>
      <c r="V4069" t="e">
        <f>MIN(VLOOKUP($U4069,margin_ranges!$A$5:$D$10,4,FALSE),$P4069*100)</f>
        <v>#N/A</v>
      </c>
      <c r="Y4069" s="29" t="e">
        <f t="shared" si="63"/>
        <v>#N/A</v>
      </c>
    </row>
    <row r="4070" spans="1:25" x14ac:dyDescent="0.3">
      <c r="A4070" s="8" t="s">
        <v>17</v>
      </c>
      <c r="B4070" s="8" t="s">
        <v>7149</v>
      </c>
      <c r="C4070" s="8" t="s">
        <v>7150</v>
      </c>
      <c r="D4070" s="8" t="s">
        <v>7195</v>
      </c>
      <c r="E4070" s="8" t="s">
        <v>7196</v>
      </c>
      <c r="F4070" s="24">
        <v>0.24228552964618399</v>
      </c>
      <c r="G4070" s="24">
        <v>0</v>
      </c>
      <c r="H4070" s="25">
        <v>4.4866000000000001</v>
      </c>
      <c r="I4070" s="25">
        <v>0.13400000000000001</v>
      </c>
      <c r="J4070" s="15">
        <v>8</v>
      </c>
      <c r="K4070" s="15">
        <v>2</v>
      </c>
      <c r="L4070" s="13">
        <v>2.9899999999999999E-2</v>
      </c>
      <c r="M4070" s="7">
        <v>1.97963753</v>
      </c>
      <c r="N4070" s="26">
        <v>1.5</v>
      </c>
      <c r="O4070" s="27" t="s">
        <v>92</v>
      </c>
      <c r="P4070" s="8">
        <v>0.24228552959999999</v>
      </c>
      <c r="Q4070" s="24">
        <v>0.28999999999999998</v>
      </c>
      <c r="R4070" t="str">
        <f>IF($Q4070*100&gt;=VLOOKUP($O4070,margin_ranges!$A$5:$C$10,2,FALSE),IF($Q4070*100&lt;=VLOOKUP($O4070,margin_ranges!$A$5:$C$10,3,FALSE)+10,"IN RANGE","ABOVE RANGE"),"BELOW RANGE")</f>
        <v>IN RANGE</v>
      </c>
      <c r="S4070">
        <f>MIN(VLOOKUP($O4070,margin_ranges!$A$5:$D$10,4,FALSE),$P4070*100)</f>
        <v>24.228552959999998</v>
      </c>
      <c r="T4070" s="29">
        <f>(1-$S4070/100)/(1-$F4070)-1</f>
        <v>6.0951688141130944E-11</v>
      </c>
      <c r="U4070" s="19" t="str">
        <f>IF(ABS(IFERROR(T4070,0))&gt;0.05,INDEX(margin_ranges!$C$13:$C$16,MATCH($F4070*100,margin_ranges!$B$13:$B$16,1)),"")</f>
        <v/>
      </c>
      <c r="V4070" t="e">
        <f>MIN(VLOOKUP($U4070,margin_ranges!$A$5:$D$10,4,FALSE),$P4070*100)</f>
        <v>#N/A</v>
      </c>
      <c r="Y4070" s="29" t="e">
        <f t="shared" si="63"/>
        <v>#N/A</v>
      </c>
    </row>
    <row r="4071" spans="1:25" x14ac:dyDescent="0.3">
      <c r="A4071" s="8" t="s">
        <v>17</v>
      </c>
      <c r="B4071" s="8" t="s">
        <v>7149</v>
      </c>
      <c r="C4071" s="8" t="s">
        <v>7150</v>
      </c>
      <c r="D4071" s="8" t="s">
        <v>7161</v>
      </c>
      <c r="E4071" s="8" t="s">
        <v>7162</v>
      </c>
      <c r="F4071" s="24">
        <v>0.24016341494330201</v>
      </c>
      <c r="G4071" s="24">
        <v>0</v>
      </c>
      <c r="H4071" s="25">
        <v>4.8734000000000002</v>
      </c>
      <c r="I4071" s="25">
        <v>0.78400000000000003</v>
      </c>
      <c r="J4071" s="15">
        <v>22</v>
      </c>
      <c r="K4071" s="15">
        <v>5</v>
      </c>
      <c r="L4071" s="13">
        <v>0.16089999999999999</v>
      </c>
      <c r="M4071" s="7">
        <v>0.93441143999999998</v>
      </c>
      <c r="N4071" s="26">
        <v>0.71</v>
      </c>
      <c r="O4071" s="27" t="s">
        <v>92</v>
      </c>
      <c r="P4071" s="8">
        <v>0.24016341490000001</v>
      </c>
      <c r="Q4071" s="24">
        <v>0.27</v>
      </c>
      <c r="R4071" t="str">
        <f>IF($Q4071*100&gt;=VLOOKUP($O4071,margin_ranges!$A$5:$C$10,2,FALSE),IF($Q4071*100&lt;=VLOOKUP($O4071,margin_ranges!$A$5:$C$10,3,FALSE)+10,"IN RANGE","ABOVE RANGE"),"BELOW RANGE")</f>
        <v>IN RANGE</v>
      </c>
      <c r="S4071">
        <f>MIN(VLOOKUP($O4071,margin_ranges!$A$5:$D$10,4,FALSE),$P4071*100)</f>
        <v>24.016341490000002</v>
      </c>
      <c r="T4071" s="29">
        <f>(1-$S4071/100)/(1-$F4071)-1</f>
        <v>5.6988636032428985E-11</v>
      </c>
      <c r="U4071" s="19" t="str">
        <f>IF(ABS(IFERROR(T4071,0))&gt;0.05,INDEX(margin_ranges!$C$13:$C$16,MATCH($F4071*100,margin_ranges!$B$13:$B$16,1)),"")</f>
        <v/>
      </c>
      <c r="V4071" t="e">
        <f>MIN(VLOOKUP($U4071,margin_ranges!$A$5:$D$10,4,FALSE),$P4071*100)</f>
        <v>#N/A</v>
      </c>
      <c r="Y4071" s="29" t="e">
        <f t="shared" si="63"/>
        <v>#N/A</v>
      </c>
    </row>
    <row r="4072" spans="1:25" x14ac:dyDescent="0.3">
      <c r="A4072" s="8" t="s">
        <v>17</v>
      </c>
      <c r="B4072" s="8" t="s">
        <v>7149</v>
      </c>
      <c r="C4072" s="8" t="s">
        <v>7150</v>
      </c>
      <c r="D4072" s="8" t="s">
        <v>7153</v>
      </c>
      <c r="E4072" s="8" t="s">
        <v>7154</v>
      </c>
      <c r="F4072" s="24">
        <v>0.185446845242912</v>
      </c>
      <c r="G4072" s="24">
        <v>0</v>
      </c>
      <c r="H4072" s="25">
        <v>2.0613000000000001</v>
      </c>
      <c r="I4072" s="25">
        <v>0.30380000000000001</v>
      </c>
      <c r="J4072" s="15">
        <v>8</v>
      </c>
      <c r="K4072" s="15">
        <v>1</v>
      </c>
      <c r="L4072" s="13">
        <v>0.1474</v>
      </c>
      <c r="M4072" s="7">
        <v>0.87164355000000004</v>
      </c>
      <c r="N4072" s="26">
        <v>0.71</v>
      </c>
      <c r="O4072" s="27" t="s">
        <v>92</v>
      </c>
      <c r="P4072" s="8">
        <v>0.18544684519999999</v>
      </c>
      <c r="Q4072" s="24">
        <v>0.24</v>
      </c>
      <c r="R4072" t="str">
        <f>IF($Q4072*100&gt;=VLOOKUP($O4072,margin_ranges!$A$5:$C$10,2,FALSE),IF($Q4072*100&lt;=VLOOKUP($O4072,margin_ranges!$A$5:$C$10,3,FALSE)+10,"IN RANGE","ABOVE RANGE"),"BELOW RANGE")</f>
        <v>IN RANGE</v>
      </c>
      <c r="S4072">
        <f>MIN(VLOOKUP($O4072,margin_ranges!$A$5:$D$10,4,FALSE),$P4072*100)</f>
        <v>18.544684519999997</v>
      </c>
      <c r="T4072" s="29">
        <f>(1-$S4072/100)/(1-$F4072)-1</f>
        <v>5.2681636830698153E-11</v>
      </c>
      <c r="U4072" s="19" t="str">
        <f>IF(ABS(IFERROR(T4072,0))&gt;0.05,INDEX(margin_ranges!$C$13:$C$16,MATCH($F4072*100,margin_ranges!$B$13:$B$16,1)),"")</f>
        <v/>
      </c>
      <c r="V4072" t="e">
        <f>MIN(VLOOKUP($U4072,margin_ranges!$A$5:$D$10,4,FALSE),$P4072*100)</f>
        <v>#N/A</v>
      </c>
      <c r="Y4072" s="29" t="e">
        <f t="shared" si="63"/>
        <v>#N/A</v>
      </c>
    </row>
    <row r="4073" spans="1:25" x14ac:dyDescent="0.3">
      <c r="A4073" s="8" t="s">
        <v>17</v>
      </c>
      <c r="B4073" s="8" t="s">
        <v>7149</v>
      </c>
      <c r="C4073" s="8" t="s">
        <v>7150</v>
      </c>
      <c r="D4073" s="8" t="s">
        <v>7205</v>
      </c>
      <c r="E4073" s="8" t="s">
        <v>7206</v>
      </c>
      <c r="F4073" s="24">
        <v>0.223626685125456</v>
      </c>
      <c r="G4073" s="24">
        <v>1</v>
      </c>
      <c r="H4073" s="25">
        <v>132.2414</v>
      </c>
      <c r="I4073" s="25">
        <v>3.4823</v>
      </c>
      <c r="J4073" s="15">
        <v>202</v>
      </c>
      <c r="K4073" s="15">
        <v>45</v>
      </c>
      <c r="L4073" s="13">
        <v>2.63E-2</v>
      </c>
      <c r="M4073" s="7">
        <v>1.9320602200000001</v>
      </c>
      <c r="N4073" s="26">
        <v>1.5</v>
      </c>
      <c r="O4073" s="27" t="s">
        <v>22</v>
      </c>
      <c r="P4073" s="8">
        <v>0.2236266851</v>
      </c>
      <c r="Q4073" s="24">
        <v>0.26</v>
      </c>
      <c r="R4073" t="str">
        <f>IF($Q4073*100&gt;=VLOOKUP($O4073,margin_ranges!$A$5:$C$10,2,FALSE),IF($Q4073*100&lt;=VLOOKUP($O4073,margin_ranges!$A$5:$C$10,3,FALSE)+10,"IN RANGE","ABOVE RANGE"),"BELOW RANGE")</f>
        <v>IN RANGE</v>
      </c>
      <c r="S4073">
        <f>MIN(VLOOKUP($O4073,margin_ranges!$A$5:$D$10,4,FALSE),$P4073*100)</f>
        <v>22.362668509999999</v>
      </c>
      <c r="T4073" s="29">
        <f>(1-$S4073/100)/(1-$F4073)-1</f>
        <v>3.2788438630859673E-11</v>
      </c>
      <c r="U4073" s="19" t="str">
        <f>IF(ABS(IFERROR(T4073,0))&gt;0.05,INDEX(margin_ranges!$C$13:$C$16,MATCH($F4073*100,margin_ranges!$B$13:$B$16,1)),"")</f>
        <v/>
      </c>
      <c r="V4073" t="e">
        <f>MIN(VLOOKUP($U4073,margin_ranges!$A$5:$D$10,4,FALSE),$P4073*100)</f>
        <v>#N/A</v>
      </c>
      <c r="Y4073" s="29" t="e">
        <f t="shared" si="63"/>
        <v>#N/A</v>
      </c>
    </row>
    <row r="4074" spans="1:25" x14ac:dyDescent="0.3">
      <c r="A4074" s="8" t="s">
        <v>17</v>
      </c>
      <c r="B4074" s="8" t="s">
        <v>7149</v>
      </c>
      <c r="C4074" s="8" t="s">
        <v>7150</v>
      </c>
      <c r="D4074" s="8" t="s">
        <v>7199</v>
      </c>
      <c r="E4074" s="8" t="s">
        <v>7200</v>
      </c>
      <c r="F4074" s="24">
        <v>0.2497345253222</v>
      </c>
      <c r="G4074" s="24">
        <v>0</v>
      </c>
      <c r="H4074" s="25">
        <v>3.0204</v>
      </c>
      <c r="I4074" s="25">
        <v>0.82869999999999999</v>
      </c>
      <c r="J4074" s="15">
        <v>19</v>
      </c>
      <c r="K4074" s="15">
        <v>4</v>
      </c>
      <c r="L4074" s="13">
        <v>0.27439999999999998</v>
      </c>
      <c r="M4074" s="7">
        <v>0.75973108</v>
      </c>
      <c r="N4074" s="26">
        <v>0.56999999999999995</v>
      </c>
      <c r="O4074" s="27" t="s">
        <v>92</v>
      </c>
      <c r="P4074" s="8">
        <v>0.24973452530000001</v>
      </c>
      <c r="Q4074" s="24">
        <v>0.28999999999999998</v>
      </c>
      <c r="R4074" t="str">
        <f>IF($Q4074*100&gt;=VLOOKUP($O4074,margin_ranges!$A$5:$C$10,2,FALSE),IF($Q4074*100&lt;=VLOOKUP($O4074,margin_ranges!$A$5:$C$10,3,FALSE)+10,"IN RANGE","ABOVE RANGE"),"BELOW RANGE")</f>
        <v>IN RANGE</v>
      </c>
      <c r="S4074">
        <f>MIN(VLOOKUP($O4074,margin_ranges!$A$5:$D$10,4,FALSE),$P4074*100)</f>
        <v>24.973452529999999</v>
      </c>
      <c r="T4074" s="29">
        <f>(1-$S4074/100)/(1-$F4074)-1</f>
        <v>2.9589442007704747E-11</v>
      </c>
      <c r="U4074" s="19" t="str">
        <f>IF(ABS(IFERROR(T4074,0))&gt;0.05,INDEX(margin_ranges!$C$13:$C$16,MATCH($F4074*100,margin_ranges!$B$13:$B$16,1)),"")</f>
        <v/>
      </c>
      <c r="V4074" t="e">
        <f>MIN(VLOOKUP($U4074,margin_ranges!$A$5:$D$10,4,FALSE),$P4074*100)</f>
        <v>#N/A</v>
      </c>
      <c r="Y4074" s="29" t="e">
        <f t="shared" si="63"/>
        <v>#N/A</v>
      </c>
    </row>
    <row r="4075" spans="1:25" x14ac:dyDescent="0.3">
      <c r="A4075" s="8" t="s">
        <v>17</v>
      </c>
      <c r="B4075" s="8" t="s">
        <v>7149</v>
      </c>
      <c r="C4075" s="8" t="s">
        <v>7150</v>
      </c>
      <c r="D4075" s="8" t="s">
        <v>7175</v>
      </c>
      <c r="E4075" s="8" t="s">
        <v>7176</v>
      </c>
      <c r="F4075" s="24">
        <v>0.21213177862084301</v>
      </c>
      <c r="G4075" s="24">
        <v>0</v>
      </c>
      <c r="H4075" s="25">
        <v>3.0888</v>
      </c>
      <c r="I4075" s="25">
        <v>0.21240000000000001</v>
      </c>
      <c r="J4075" s="15">
        <v>15</v>
      </c>
      <c r="K4075" s="15">
        <v>3</v>
      </c>
      <c r="L4075" s="13">
        <v>6.88E-2</v>
      </c>
      <c r="M4075" s="7">
        <v>2.4115707999999998</v>
      </c>
      <c r="N4075" s="26">
        <v>1.9</v>
      </c>
      <c r="O4075" s="27" t="s">
        <v>22</v>
      </c>
      <c r="P4075" s="8">
        <v>0.21213177859999999</v>
      </c>
      <c r="Q4075" s="24">
        <v>0.27</v>
      </c>
      <c r="R4075" t="str">
        <f>IF($Q4075*100&gt;=VLOOKUP($O4075,margin_ranges!$A$5:$C$10,2,FALSE),IF($Q4075*100&lt;=VLOOKUP($O4075,margin_ranges!$A$5:$C$10,3,FALSE)+10,"IN RANGE","ABOVE RANGE"),"BELOW RANGE")</f>
        <v>IN RANGE</v>
      </c>
      <c r="S4075">
        <f>MIN(VLOOKUP($O4075,margin_ranges!$A$5:$D$10,4,FALSE),$P4075*100)</f>
        <v>21.213177859999998</v>
      </c>
      <c r="T4075" s="29">
        <f>(1-$S4075/100)/(1-$F4075)-1</f>
        <v>2.645483831997808E-11</v>
      </c>
      <c r="U4075" s="19" t="str">
        <f>IF(ABS(IFERROR(T4075,0))&gt;0.05,INDEX(margin_ranges!$C$13:$C$16,MATCH($F4075*100,margin_ranges!$B$13:$B$16,1)),"")</f>
        <v/>
      </c>
      <c r="V4075" t="e">
        <f>MIN(VLOOKUP($U4075,margin_ranges!$A$5:$D$10,4,FALSE),$P4075*100)</f>
        <v>#N/A</v>
      </c>
      <c r="Y4075" s="29" t="e">
        <f t="shared" si="63"/>
        <v>#N/A</v>
      </c>
    </row>
    <row r="4076" spans="1:25" x14ac:dyDescent="0.3">
      <c r="A4076" s="8" t="s">
        <v>17</v>
      </c>
      <c r="B4076" s="8" t="s">
        <v>7149</v>
      </c>
      <c r="C4076" s="8" t="s">
        <v>7150</v>
      </c>
      <c r="D4076" s="8" t="s">
        <v>7163</v>
      </c>
      <c r="E4076" s="8" t="s">
        <v>7164</v>
      </c>
      <c r="F4076" s="24">
        <v>0.234243559411146</v>
      </c>
      <c r="G4076" s="24">
        <v>0</v>
      </c>
      <c r="H4076" s="25">
        <v>2.6596000000000002</v>
      </c>
      <c r="I4076" s="25">
        <v>0.17519999999999999</v>
      </c>
      <c r="J4076" s="15">
        <v>13</v>
      </c>
      <c r="K4076" s="15">
        <v>3</v>
      </c>
      <c r="L4076" s="13">
        <v>6.59E-2</v>
      </c>
      <c r="M4076" s="7">
        <v>2.48120669</v>
      </c>
      <c r="N4076" s="26">
        <v>1.9</v>
      </c>
      <c r="O4076" s="27" t="s">
        <v>22</v>
      </c>
      <c r="P4076" s="8">
        <v>0.2342435594</v>
      </c>
      <c r="Q4076" s="24">
        <v>0.28999999999999998</v>
      </c>
      <c r="R4076" t="str">
        <f>IF($Q4076*100&gt;=VLOOKUP($O4076,margin_ranges!$A$5:$C$10,2,FALSE),IF($Q4076*100&lt;=VLOOKUP($O4076,margin_ranges!$A$5:$C$10,3,FALSE)+10,"IN RANGE","ABOVE RANGE"),"BELOW RANGE")</f>
        <v>IN RANGE</v>
      </c>
      <c r="S4076">
        <f>MIN(VLOOKUP($O4076,margin_ranges!$A$5:$D$10,4,FALSE),$P4076*100)</f>
        <v>23.424355939999998</v>
      </c>
      <c r="T4076" s="29">
        <f>(1-$S4076/100)/(1-$F4076)-1</f>
        <v>1.4555689986650577E-11</v>
      </c>
      <c r="U4076" s="19" t="str">
        <f>IF(ABS(IFERROR(T4076,0))&gt;0.05,INDEX(margin_ranges!$C$13:$C$16,MATCH($F4076*100,margin_ranges!$B$13:$B$16,1)),"")</f>
        <v/>
      </c>
      <c r="V4076" t="e">
        <f>MIN(VLOOKUP($U4076,margin_ranges!$A$5:$D$10,4,FALSE),$P4076*100)</f>
        <v>#N/A</v>
      </c>
      <c r="Y4076" s="29" t="e">
        <f t="shared" si="63"/>
        <v>#N/A</v>
      </c>
    </row>
    <row r="4077" spans="1:25" x14ac:dyDescent="0.3">
      <c r="A4077" s="8" t="s">
        <v>17</v>
      </c>
      <c r="B4077" s="8" t="s">
        <v>7149</v>
      </c>
      <c r="C4077" s="8" t="s">
        <v>7150</v>
      </c>
      <c r="D4077" s="8" t="s">
        <v>7169</v>
      </c>
      <c r="E4077" s="8" t="s">
        <v>7170</v>
      </c>
      <c r="F4077" s="24">
        <v>0.24499405160234899</v>
      </c>
      <c r="G4077" s="24">
        <v>0</v>
      </c>
      <c r="H4077" s="25">
        <v>5.5420999999999996</v>
      </c>
      <c r="I4077" s="25">
        <v>1.5268999999999999</v>
      </c>
      <c r="J4077" s="15">
        <v>35</v>
      </c>
      <c r="K4077" s="15">
        <v>8</v>
      </c>
      <c r="L4077" s="13">
        <v>0.27550000000000002</v>
      </c>
      <c r="M4077" s="7">
        <v>0.75496094000000002</v>
      </c>
      <c r="N4077" s="26">
        <v>0.56999999999999995</v>
      </c>
      <c r="O4077" s="27" t="s">
        <v>92</v>
      </c>
      <c r="P4077" s="8">
        <v>0.24499405160000001</v>
      </c>
      <c r="Q4077" s="24">
        <v>0.28999999999999998</v>
      </c>
      <c r="R4077" t="str">
        <f>IF($Q4077*100&gt;=VLOOKUP($O4077,margin_ranges!$A$5:$C$10,2,FALSE),IF($Q4077*100&lt;=VLOOKUP($O4077,margin_ranges!$A$5:$C$10,3,FALSE)+10,"IN RANGE","ABOVE RANGE"),"BELOW RANGE")</f>
        <v>IN RANGE</v>
      </c>
      <c r="S4077">
        <f>MIN(VLOOKUP($O4077,margin_ranges!$A$5:$D$10,4,FALSE),$P4077*100)</f>
        <v>24.499405160000002</v>
      </c>
      <c r="T4077" s="29">
        <f>(1-$S4077/100)/(1-$F4077)-1</f>
        <v>3.1112890042095387E-12</v>
      </c>
      <c r="U4077" s="19" t="str">
        <f>IF(ABS(IFERROR(T4077,0))&gt;0.05,INDEX(margin_ranges!$C$13:$C$16,MATCH($F4077*100,margin_ranges!$B$13:$B$16,1)),"")</f>
        <v/>
      </c>
      <c r="V4077" t="e">
        <f>MIN(VLOOKUP($U4077,margin_ranges!$A$5:$D$10,4,FALSE),$P4077*100)</f>
        <v>#N/A</v>
      </c>
      <c r="Y4077" s="29" t="e">
        <f t="shared" si="63"/>
        <v>#N/A</v>
      </c>
    </row>
    <row r="4078" spans="1:25" x14ac:dyDescent="0.3">
      <c r="A4078" s="8" t="s">
        <v>17</v>
      </c>
      <c r="B4078" s="8" t="s">
        <v>7149</v>
      </c>
      <c r="C4078" s="8" t="s">
        <v>7150</v>
      </c>
      <c r="D4078" s="8" t="s">
        <v>7207</v>
      </c>
      <c r="E4078" s="8" t="s">
        <v>7208</v>
      </c>
      <c r="F4078" s="24">
        <v>0.233323456101514</v>
      </c>
      <c r="G4078" s="24">
        <v>0</v>
      </c>
      <c r="H4078" s="25">
        <v>4.4686000000000003</v>
      </c>
      <c r="I4078" s="25">
        <v>0.33069999999999999</v>
      </c>
      <c r="J4078" s="15">
        <v>25</v>
      </c>
      <c r="K4078" s="15">
        <v>6</v>
      </c>
      <c r="L4078" s="13">
        <v>7.3999999999999996E-2</v>
      </c>
      <c r="M4078" s="7">
        <v>2.4782289400000002</v>
      </c>
      <c r="N4078" s="26">
        <v>1.9</v>
      </c>
      <c r="O4078" s="27" t="s">
        <v>22</v>
      </c>
      <c r="P4078" s="8">
        <v>0.23332345609999999</v>
      </c>
      <c r="Q4078" s="24">
        <v>0.28999999999999998</v>
      </c>
      <c r="R4078" t="str">
        <f>IF($Q4078*100&gt;=VLOOKUP($O4078,margin_ranges!$A$5:$C$10,2,FALSE),IF($Q4078*100&lt;=VLOOKUP($O4078,margin_ranges!$A$5:$C$10,3,FALSE)+10,"IN RANGE","ABOVE RANGE"),"BELOW RANGE")</f>
        <v>IN RANGE</v>
      </c>
      <c r="S4078">
        <f>MIN(VLOOKUP($O4078,margin_ranges!$A$5:$D$10,4,FALSE),$P4078*100)</f>
        <v>23.332345610000001</v>
      </c>
      <c r="T4078" s="29">
        <f>(1-$S4078/100)/(1-$F4078)-1</f>
        <v>1.9748647162032285E-12</v>
      </c>
      <c r="U4078" s="19" t="str">
        <f>IF(ABS(IFERROR(T4078,0))&gt;0.05,INDEX(margin_ranges!$C$13:$C$16,MATCH($F4078*100,margin_ranges!$B$13:$B$16,1)),"")</f>
        <v/>
      </c>
      <c r="V4078" t="e">
        <f>MIN(VLOOKUP($U4078,margin_ranges!$A$5:$D$10,4,FALSE),$P4078*100)</f>
        <v>#N/A</v>
      </c>
      <c r="Y4078" s="29" t="e">
        <f t="shared" si="63"/>
        <v>#N/A</v>
      </c>
    </row>
    <row r="4079" spans="1:25" x14ac:dyDescent="0.3">
      <c r="A4079" s="8" t="s">
        <v>17</v>
      </c>
      <c r="B4079" s="8" t="s">
        <v>7149</v>
      </c>
      <c r="C4079" s="8" t="s">
        <v>7150</v>
      </c>
      <c r="D4079" s="8" t="s">
        <v>7151</v>
      </c>
      <c r="E4079" s="8" t="s">
        <v>7152</v>
      </c>
      <c r="F4079" s="24">
        <v>0.284566458899705</v>
      </c>
      <c r="G4079" s="24">
        <v>0</v>
      </c>
      <c r="H4079" s="25">
        <v>9.7841000000000005</v>
      </c>
      <c r="I4079" s="25">
        <v>2.6755</v>
      </c>
      <c r="J4079" s="15">
        <v>67</v>
      </c>
      <c r="K4079" s="15">
        <v>17</v>
      </c>
      <c r="L4079" s="13">
        <v>0.27350000000000002</v>
      </c>
      <c r="M4079" s="7">
        <v>0.83865232000000001</v>
      </c>
      <c r="N4079" s="26">
        <v>0.6</v>
      </c>
      <c r="O4079" s="27" t="s">
        <v>92</v>
      </c>
      <c r="P4079" s="8">
        <v>0.28456645889999999</v>
      </c>
      <c r="Q4079" s="24">
        <v>0.28999999999999998</v>
      </c>
      <c r="R4079" t="str">
        <f>IF($Q4079*100&gt;=VLOOKUP($O4079,margin_ranges!$A$5:$C$10,2,FALSE),IF($Q4079*100&lt;=VLOOKUP($O4079,margin_ranges!$A$5:$C$10,3,FALSE)+10,"IN RANGE","ABOVE RANGE"),"BELOW RANGE")</f>
        <v>IN RANGE</v>
      </c>
      <c r="S4079">
        <f>MIN(VLOOKUP($O4079,margin_ranges!$A$5:$D$10,4,FALSE),$P4079*100)</f>
        <v>28.456645889999997</v>
      </c>
      <c r="T4079" s="29">
        <f>(1-$S4079/100)/(1-$F4079)-1</f>
        <v>-4.1233683134578314E-13</v>
      </c>
      <c r="U4079" s="19" t="str">
        <f>IF(ABS(IFERROR(T4079,0))&gt;0.05,INDEX(margin_ranges!$C$13:$C$16,MATCH($F4079*100,margin_ranges!$B$13:$B$16,1)),"")</f>
        <v/>
      </c>
      <c r="V4079" t="e">
        <f>MIN(VLOOKUP($U4079,margin_ranges!$A$5:$D$10,4,FALSE),$P4079*100)</f>
        <v>#N/A</v>
      </c>
      <c r="Y4079" s="29" t="e">
        <f t="shared" si="63"/>
        <v>#N/A</v>
      </c>
    </row>
    <row r="4080" spans="1:25" x14ac:dyDescent="0.3">
      <c r="A4080" s="8" t="s">
        <v>17</v>
      </c>
      <c r="B4080" s="8" t="s">
        <v>7149</v>
      </c>
      <c r="C4080" s="8" t="s">
        <v>7150</v>
      </c>
      <c r="D4080" s="8" t="s">
        <v>7183</v>
      </c>
      <c r="E4080" s="8" t="s">
        <v>7184</v>
      </c>
      <c r="F4080" s="24">
        <v>0.28332667968623498</v>
      </c>
      <c r="G4080" s="24">
        <v>0</v>
      </c>
      <c r="H4080" s="25">
        <v>7.7359</v>
      </c>
      <c r="I4080" s="25">
        <v>2.3721999999999999</v>
      </c>
      <c r="J4080" s="15">
        <v>60</v>
      </c>
      <c r="K4080" s="15">
        <v>15</v>
      </c>
      <c r="L4080" s="13">
        <v>0.30669999999999997</v>
      </c>
      <c r="M4080" s="7">
        <v>0.83720152999999997</v>
      </c>
      <c r="N4080" s="26">
        <v>0.6</v>
      </c>
      <c r="O4080" s="27" t="s">
        <v>92</v>
      </c>
      <c r="P4080" s="8">
        <v>0.28332667969999997</v>
      </c>
      <c r="Q4080" s="24">
        <v>0.28999999999999998</v>
      </c>
      <c r="R4080" t="str">
        <f>IF($Q4080*100&gt;=VLOOKUP($O4080,margin_ranges!$A$5:$C$10,2,FALSE),IF($Q4080*100&lt;=VLOOKUP($O4080,margin_ranges!$A$5:$C$10,3,FALSE)+10,"IN RANGE","ABOVE RANGE"),"BELOW RANGE")</f>
        <v>IN RANGE</v>
      </c>
      <c r="S4080">
        <f>MIN(VLOOKUP($O4080,margin_ranges!$A$5:$D$10,4,FALSE),$P4080*100)</f>
        <v>28.332667969999996</v>
      </c>
      <c r="T4080" s="29">
        <f>(1-$S4080/100)/(1-$F4080)-1</f>
        <v>-1.9206747303712746E-11</v>
      </c>
      <c r="U4080" s="19" t="str">
        <f>IF(ABS(IFERROR(T4080,0))&gt;0.05,INDEX(margin_ranges!$C$13:$C$16,MATCH($F4080*100,margin_ranges!$B$13:$B$16,1)),"")</f>
        <v/>
      </c>
      <c r="V4080" t="e">
        <f>MIN(VLOOKUP($U4080,margin_ranges!$A$5:$D$10,4,FALSE),$P4080*100)</f>
        <v>#N/A</v>
      </c>
      <c r="Y4080" s="29" t="e">
        <f t="shared" si="63"/>
        <v>#N/A</v>
      </c>
    </row>
    <row r="4081" spans="1:25" x14ac:dyDescent="0.3">
      <c r="A4081" s="8" t="s">
        <v>17</v>
      </c>
      <c r="B4081" s="8" t="s">
        <v>7149</v>
      </c>
      <c r="C4081" s="8" t="s">
        <v>7150</v>
      </c>
      <c r="D4081" s="28" t="s">
        <v>7179</v>
      </c>
      <c r="E4081" s="8" t="s">
        <v>7180</v>
      </c>
      <c r="F4081" s="24">
        <v>0.23734542157751501</v>
      </c>
      <c r="G4081" s="24">
        <v>0</v>
      </c>
      <c r="H4081" s="25">
        <v>4.0021000000000004</v>
      </c>
      <c r="I4081" s="25">
        <v>0.42309999999999998</v>
      </c>
      <c r="J4081" s="15">
        <v>12</v>
      </c>
      <c r="K4081" s="15">
        <v>3</v>
      </c>
      <c r="L4081" s="13">
        <v>0.1057</v>
      </c>
      <c r="M4081" s="7">
        <v>0.93095881000000003</v>
      </c>
      <c r="N4081" s="26">
        <v>0.71</v>
      </c>
      <c r="O4081" s="27" t="s">
        <v>92</v>
      </c>
      <c r="P4081" s="8">
        <v>0.23734542159999999</v>
      </c>
      <c r="Q4081" s="24">
        <v>0.28000000000000003</v>
      </c>
      <c r="R4081" t="str">
        <f>IF($Q4081*100&gt;=VLOOKUP($O4081,margin_ranges!$A$5:$C$10,2,FALSE),IF($Q4081*100&lt;=VLOOKUP($O4081,margin_ranges!$A$5:$C$10,3,FALSE)+10,"IN RANGE","ABOVE RANGE"),"BELOW RANGE")</f>
        <v>IN RANGE</v>
      </c>
      <c r="S4081">
        <f>MIN(VLOOKUP($O4081,margin_ranges!$A$5:$D$10,4,FALSE),$P4081*100)</f>
        <v>23.73454216</v>
      </c>
      <c r="T4081" s="29">
        <f>(1-$S4081/100)/(1-$F4081)-1</f>
        <v>-2.9482416508130882E-11</v>
      </c>
      <c r="U4081" s="19" t="str">
        <f>IF(ABS(IFERROR(T4081,0))&gt;0.05,INDEX(margin_ranges!$C$13:$C$16,MATCH($F4081*100,margin_ranges!$B$13:$B$16,1)),"")</f>
        <v/>
      </c>
      <c r="V4081" t="e">
        <f>MIN(VLOOKUP($U4081,margin_ranges!$A$5:$D$10,4,FALSE),$P4081*100)</f>
        <v>#N/A</v>
      </c>
      <c r="Y4081" s="29" t="e">
        <f t="shared" si="63"/>
        <v>#N/A</v>
      </c>
    </row>
    <row r="4082" spans="1:25" x14ac:dyDescent="0.3">
      <c r="A4082" s="8" t="s">
        <v>17</v>
      </c>
      <c r="B4082" s="8" t="s">
        <v>7149</v>
      </c>
      <c r="C4082" s="8" t="s">
        <v>7150</v>
      </c>
      <c r="D4082" s="8" t="s">
        <v>7203</v>
      </c>
      <c r="E4082" s="8" t="s">
        <v>7204</v>
      </c>
      <c r="F4082" s="24">
        <v>9.8932794272097904E-2</v>
      </c>
      <c r="G4082" s="24">
        <v>0</v>
      </c>
      <c r="H4082" s="25">
        <v>1.8866000000000001</v>
      </c>
      <c r="I4082" s="25">
        <v>0.99990000000000001</v>
      </c>
      <c r="J4082" s="15">
        <v>19</v>
      </c>
      <c r="K4082" s="15">
        <v>2</v>
      </c>
      <c r="L4082" s="13">
        <v>0.53</v>
      </c>
      <c r="M4082" s="7">
        <v>0.63258323000000005</v>
      </c>
      <c r="N4082" s="26">
        <v>0.56999999999999995</v>
      </c>
      <c r="O4082" s="27" t="s">
        <v>92</v>
      </c>
      <c r="P4082" s="8">
        <v>9.8932794300000002E-2</v>
      </c>
      <c r="Q4082" s="24">
        <v>0.15</v>
      </c>
      <c r="R4082" t="str">
        <f>IF($Q4082*100&gt;=VLOOKUP($O4082,margin_ranges!$A$5:$C$10,2,FALSE),IF($Q4082*100&lt;=VLOOKUP($O4082,margin_ranges!$A$5:$C$10,3,FALSE)+10,"IN RANGE","ABOVE RANGE"),"BELOW RANGE")</f>
        <v>BELOW RANGE</v>
      </c>
      <c r="S4082">
        <f>MIN(VLOOKUP($O4082,margin_ranges!$A$5:$D$10,4,FALSE),$P4082*100)</f>
        <v>9.8932794299999998</v>
      </c>
      <c r="T4082" s="29">
        <f>(1-$S4082/100)/(1-$F4082)-1</f>
        <v>-3.0965674469030091E-11</v>
      </c>
      <c r="U4082" s="19" t="str">
        <f>IF(ABS(IFERROR(T4082,0))&gt;0.05,INDEX(margin_ranges!$C$13:$C$16,MATCH($F4082*100,margin_ranges!$B$13:$B$16,1)),"")</f>
        <v/>
      </c>
      <c r="V4082" t="e">
        <f>MIN(VLOOKUP($U4082,margin_ranges!$A$5:$D$10,4,FALSE),$P4082*100)</f>
        <v>#N/A</v>
      </c>
      <c r="Y4082" s="29" t="e">
        <f t="shared" si="63"/>
        <v>#N/A</v>
      </c>
    </row>
    <row r="4083" spans="1:25" x14ac:dyDescent="0.3">
      <c r="A4083" s="8" t="s">
        <v>17</v>
      </c>
      <c r="B4083" s="8" t="s">
        <v>7149</v>
      </c>
      <c r="C4083" s="8" t="s">
        <v>7150</v>
      </c>
      <c r="D4083" s="8" t="s">
        <v>7181</v>
      </c>
      <c r="E4083" s="8" t="s">
        <v>7182</v>
      </c>
      <c r="F4083" s="24">
        <v>0.25438942216006599</v>
      </c>
      <c r="G4083" s="24">
        <v>0</v>
      </c>
      <c r="H4083" s="25">
        <v>2.4946000000000002</v>
      </c>
      <c r="I4083" s="25">
        <v>0.23599999999999999</v>
      </c>
      <c r="J4083" s="15">
        <v>7</v>
      </c>
      <c r="K4083" s="15">
        <v>2</v>
      </c>
      <c r="L4083" s="13">
        <v>9.4600000000000004E-2</v>
      </c>
      <c r="M4083" s="7">
        <v>0.95223970999999996</v>
      </c>
      <c r="N4083" s="26">
        <v>0.71</v>
      </c>
      <c r="O4083" s="27" t="s">
        <v>92</v>
      </c>
      <c r="P4083" s="8">
        <v>0.25438942219999999</v>
      </c>
      <c r="Q4083" s="24">
        <v>0.28999999999999998</v>
      </c>
      <c r="R4083" t="str">
        <f>IF($Q4083*100&gt;=VLOOKUP($O4083,margin_ranges!$A$5:$C$10,2,FALSE),IF($Q4083*100&lt;=VLOOKUP($O4083,margin_ranges!$A$5:$C$10,3,FALSE)+10,"IN RANGE","ABOVE RANGE"),"BELOW RANGE")</f>
        <v>IN RANGE</v>
      </c>
      <c r="S4083">
        <f>MIN(VLOOKUP($O4083,margin_ranges!$A$5:$D$10,4,FALSE),$P4083*100)</f>
        <v>25.438942219999998</v>
      </c>
      <c r="T4083" s="29">
        <f>(1-$S4083/100)/(1-$F4083)-1</f>
        <v>-5.3558824042454489E-11</v>
      </c>
      <c r="U4083" s="19" t="str">
        <f>IF(ABS(IFERROR(T4083,0))&gt;0.05,INDEX(margin_ranges!$C$13:$C$16,MATCH($F4083*100,margin_ranges!$B$13:$B$16,1)),"")</f>
        <v/>
      </c>
      <c r="V4083" t="e">
        <f>MIN(VLOOKUP($U4083,margin_ranges!$A$5:$D$10,4,FALSE),$P4083*100)</f>
        <v>#N/A</v>
      </c>
      <c r="Y4083" s="29" t="e">
        <f t="shared" si="63"/>
        <v>#N/A</v>
      </c>
    </row>
    <row r="4084" spans="1:25" x14ac:dyDescent="0.3">
      <c r="A4084" s="8" t="s">
        <v>17</v>
      </c>
      <c r="B4084" s="8" t="s">
        <v>7149</v>
      </c>
      <c r="C4084" s="8" t="s">
        <v>7150</v>
      </c>
      <c r="D4084" s="8" t="s">
        <v>7155</v>
      </c>
      <c r="E4084" s="8" t="s">
        <v>7156</v>
      </c>
      <c r="F4084" s="24">
        <v>0.28999999999999998</v>
      </c>
      <c r="G4084" s="24">
        <v>1</v>
      </c>
      <c r="H4084" s="25">
        <v>1168.0373</v>
      </c>
      <c r="I4084" s="25">
        <v>123.9991</v>
      </c>
      <c r="J4084" s="15">
        <v>2933</v>
      </c>
      <c r="K4084" s="15">
        <v>733</v>
      </c>
      <c r="L4084" s="13">
        <v>0.1062</v>
      </c>
      <c r="M4084" s="7">
        <v>0.78851627999999996</v>
      </c>
      <c r="N4084" s="26">
        <v>0.3</v>
      </c>
      <c r="O4084" s="27" t="s">
        <v>22</v>
      </c>
      <c r="P4084" s="8">
        <v>0.61953860989999998</v>
      </c>
      <c r="Q4084" s="24">
        <v>0.28999999999999998</v>
      </c>
      <c r="R4084" t="str">
        <f>IF($Q4084*100&gt;=VLOOKUP($O4084,margin_ranges!$A$5:$C$10,2,FALSE),IF($Q4084*100&lt;=VLOOKUP($O4084,margin_ranges!$A$5:$C$10,3,FALSE)+10,"IN RANGE","ABOVE RANGE"),"BELOW RANGE")</f>
        <v>IN RANGE</v>
      </c>
      <c r="S4084">
        <f>MIN(VLOOKUP($O4084,margin_ranges!$A$5:$D$10,4,FALSE),$P4084*100)</f>
        <v>29.75</v>
      </c>
      <c r="T4084" s="29">
        <f>(1-$S4084/100)/(1-$F4084)-1</f>
        <v>-1.0563380281690127E-2</v>
      </c>
      <c r="U4084" s="19" t="str">
        <f>IF(ABS(IFERROR(T4084,0))&gt;0.05,INDEX(margin_ranges!$C$13:$C$16,MATCH($F4084*100,margin_ranges!$B$13:$B$16,1)),"")</f>
        <v/>
      </c>
      <c r="V4084" t="e">
        <f>MIN(VLOOKUP($U4084,margin_ranges!$A$5:$D$10,4,FALSE),$P4084*100)</f>
        <v>#N/A</v>
      </c>
      <c r="Y4084" s="29" t="e">
        <f t="shared" si="63"/>
        <v>#N/A</v>
      </c>
    </row>
    <row r="4085" spans="1:25" x14ac:dyDescent="0.3">
      <c r="A4085" s="8" t="s">
        <v>17</v>
      </c>
      <c r="B4085" s="8" t="s">
        <v>7149</v>
      </c>
      <c r="C4085" s="8" t="s">
        <v>7150</v>
      </c>
      <c r="D4085" s="8" t="s">
        <v>7165</v>
      </c>
      <c r="E4085" s="8" t="s">
        <v>7166</v>
      </c>
      <c r="F4085" s="24">
        <v>0.28999999999999998</v>
      </c>
      <c r="G4085" s="24">
        <v>1</v>
      </c>
      <c r="H4085" s="25">
        <v>400.79090000000002</v>
      </c>
      <c r="I4085" s="25">
        <v>12.0349</v>
      </c>
      <c r="J4085" s="15">
        <v>296</v>
      </c>
      <c r="K4085" s="15">
        <v>74</v>
      </c>
      <c r="L4085" s="13">
        <v>0.03</v>
      </c>
      <c r="M4085" s="7">
        <v>0.81878472000000002</v>
      </c>
      <c r="N4085" s="26">
        <v>0.3</v>
      </c>
      <c r="O4085" s="27" t="s">
        <v>22</v>
      </c>
      <c r="P4085" s="8">
        <v>0.63360332399999997</v>
      </c>
      <c r="Q4085" s="24">
        <v>0.28999999999999998</v>
      </c>
      <c r="R4085" t="str">
        <f>IF($Q4085*100&gt;=VLOOKUP($O4085,margin_ranges!$A$5:$C$10,2,FALSE),IF($Q4085*100&lt;=VLOOKUP($O4085,margin_ranges!$A$5:$C$10,3,FALSE)+10,"IN RANGE","ABOVE RANGE"),"BELOW RANGE")</f>
        <v>IN RANGE</v>
      </c>
      <c r="S4085">
        <f>MIN(VLOOKUP($O4085,margin_ranges!$A$5:$D$10,4,FALSE),$P4085*100)</f>
        <v>29.75</v>
      </c>
      <c r="T4085" s="29">
        <f>(1-$S4085/100)/(1-$F4085)-1</f>
        <v>-1.0563380281690127E-2</v>
      </c>
      <c r="U4085" s="19" t="str">
        <f>IF(ABS(IFERROR(T4085,0))&gt;0.05,INDEX(margin_ranges!$C$13:$C$16,MATCH($F4085*100,margin_ranges!$B$13:$B$16,1)),"")</f>
        <v/>
      </c>
      <c r="V4085" t="e">
        <f>MIN(VLOOKUP($U4085,margin_ranges!$A$5:$D$10,4,FALSE),$P4085*100)</f>
        <v>#N/A</v>
      </c>
      <c r="Y4085" s="29" t="e">
        <f t="shared" si="63"/>
        <v>#N/A</v>
      </c>
    </row>
    <row r="4086" spans="1:25" x14ac:dyDescent="0.3">
      <c r="A4086" s="8" t="s">
        <v>17</v>
      </c>
      <c r="B4086" s="8" t="s">
        <v>7149</v>
      </c>
      <c r="C4086" s="8" t="s">
        <v>7150</v>
      </c>
      <c r="D4086" s="8" t="s">
        <v>7167</v>
      </c>
      <c r="E4086" s="8" t="s">
        <v>7168</v>
      </c>
      <c r="F4086" s="24">
        <v>0.28999999999999998</v>
      </c>
      <c r="G4086" s="24">
        <v>1</v>
      </c>
      <c r="H4086" s="25">
        <v>1001.0286</v>
      </c>
      <c r="I4086" s="25">
        <v>57.798400000000001</v>
      </c>
      <c r="J4086" s="15">
        <v>1362</v>
      </c>
      <c r="K4086" s="15">
        <v>341</v>
      </c>
      <c r="L4086" s="13">
        <v>5.7700000000000001E-2</v>
      </c>
      <c r="M4086" s="7">
        <v>0.78554902000000004</v>
      </c>
      <c r="N4086" s="26">
        <v>0.3</v>
      </c>
      <c r="O4086" s="27" t="s">
        <v>22</v>
      </c>
      <c r="P4086" s="8">
        <v>0.61810149069999998</v>
      </c>
      <c r="Q4086" s="24">
        <v>0.28999999999999998</v>
      </c>
      <c r="R4086" t="str">
        <f>IF($Q4086*100&gt;=VLOOKUP($O4086,margin_ranges!$A$5:$C$10,2,FALSE),IF($Q4086*100&lt;=VLOOKUP($O4086,margin_ranges!$A$5:$C$10,3,FALSE)+10,"IN RANGE","ABOVE RANGE"),"BELOW RANGE")</f>
        <v>IN RANGE</v>
      </c>
      <c r="S4086">
        <f>MIN(VLOOKUP($O4086,margin_ranges!$A$5:$D$10,4,FALSE),$P4086*100)</f>
        <v>29.75</v>
      </c>
      <c r="T4086" s="29">
        <f>(1-$S4086/100)/(1-$F4086)-1</f>
        <v>-1.0563380281690127E-2</v>
      </c>
      <c r="U4086" s="19" t="str">
        <f>IF(ABS(IFERROR(T4086,0))&gt;0.05,INDEX(margin_ranges!$C$13:$C$16,MATCH($F4086*100,margin_ranges!$B$13:$B$16,1)),"")</f>
        <v/>
      </c>
      <c r="V4086" t="e">
        <f>MIN(VLOOKUP($U4086,margin_ranges!$A$5:$D$10,4,FALSE),$P4086*100)</f>
        <v>#N/A</v>
      </c>
      <c r="Y4086" s="29" t="e">
        <f t="shared" si="63"/>
        <v>#N/A</v>
      </c>
    </row>
    <row r="4087" spans="1:25" x14ac:dyDescent="0.3">
      <c r="A4087" s="8" t="s">
        <v>17</v>
      </c>
      <c r="B4087" s="8" t="s">
        <v>7149</v>
      </c>
      <c r="C4087" s="8" t="s">
        <v>7150</v>
      </c>
      <c r="D4087" s="8" t="s">
        <v>7171</v>
      </c>
      <c r="E4087" s="8" t="s">
        <v>7172</v>
      </c>
      <c r="F4087" s="24">
        <v>0.28999999999999998</v>
      </c>
      <c r="G4087" s="24">
        <v>0</v>
      </c>
      <c r="H4087" s="25">
        <v>2.5712000000000002</v>
      </c>
      <c r="I4087" s="25">
        <v>0.1704</v>
      </c>
      <c r="J4087" s="15">
        <v>8</v>
      </c>
      <c r="K4087" s="15">
        <v>2</v>
      </c>
      <c r="L4087" s="13">
        <v>6.6299999999999998E-2</v>
      </c>
      <c r="M4087" s="7">
        <v>1.5041072900000001</v>
      </c>
      <c r="N4087" s="26">
        <v>1</v>
      </c>
      <c r="O4087" s="27" t="s">
        <v>22</v>
      </c>
      <c r="P4087" s="8">
        <v>0.33515381189999999</v>
      </c>
      <c r="Q4087" s="24">
        <v>0.28999999999999998</v>
      </c>
      <c r="R4087" t="str">
        <f>IF($Q4087*100&gt;=VLOOKUP($O4087,margin_ranges!$A$5:$C$10,2,FALSE),IF($Q4087*100&lt;=VLOOKUP($O4087,margin_ranges!$A$5:$C$10,3,FALSE)+10,"IN RANGE","ABOVE RANGE"),"BELOW RANGE")</f>
        <v>IN RANGE</v>
      </c>
      <c r="S4087">
        <f>MIN(VLOOKUP($O4087,margin_ranges!$A$5:$D$10,4,FALSE),$P4087*100)</f>
        <v>29.75</v>
      </c>
      <c r="T4087" s="29">
        <f>(1-$S4087/100)/(1-$F4087)-1</f>
        <v>-1.0563380281690127E-2</v>
      </c>
      <c r="U4087" s="19" t="str">
        <f>IF(ABS(IFERROR(T4087,0))&gt;0.05,INDEX(margin_ranges!$C$13:$C$16,MATCH($F4087*100,margin_ranges!$B$13:$B$16,1)),"")</f>
        <v/>
      </c>
      <c r="V4087" t="e">
        <f>MIN(VLOOKUP($U4087,margin_ranges!$A$5:$D$10,4,FALSE),$P4087*100)</f>
        <v>#N/A</v>
      </c>
      <c r="Y4087" s="29" t="e">
        <f t="shared" si="63"/>
        <v>#N/A</v>
      </c>
    </row>
    <row r="4088" spans="1:25" x14ac:dyDescent="0.3">
      <c r="A4088" s="8" t="s">
        <v>17</v>
      </c>
      <c r="B4088" s="8" t="s">
        <v>7149</v>
      </c>
      <c r="C4088" s="8" t="s">
        <v>7150</v>
      </c>
      <c r="D4088" s="8" t="s">
        <v>7177</v>
      </c>
      <c r="E4088" s="8" t="s">
        <v>7178</v>
      </c>
      <c r="F4088" s="24">
        <v>0.28999999999999998</v>
      </c>
      <c r="G4088" s="24">
        <v>1</v>
      </c>
      <c r="H4088" s="25">
        <v>1744.4099000000001</v>
      </c>
      <c r="I4088" s="25">
        <v>100.0361</v>
      </c>
      <c r="J4088" s="15">
        <v>2603</v>
      </c>
      <c r="K4088" s="15">
        <v>651</v>
      </c>
      <c r="L4088" s="13">
        <v>5.7299999999999997E-2</v>
      </c>
      <c r="M4088" s="7">
        <v>0.86720076000000001</v>
      </c>
      <c r="N4088" s="26">
        <v>0.3</v>
      </c>
      <c r="O4088" s="27" t="s">
        <v>22</v>
      </c>
      <c r="P4088" s="8">
        <v>0.65405934369999996</v>
      </c>
      <c r="Q4088" s="24">
        <v>0.28999999999999998</v>
      </c>
      <c r="R4088" t="str">
        <f>IF($Q4088*100&gt;=VLOOKUP($O4088,margin_ranges!$A$5:$C$10,2,FALSE),IF($Q4088*100&lt;=VLOOKUP($O4088,margin_ranges!$A$5:$C$10,3,FALSE)+10,"IN RANGE","ABOVE RANGE"),"BELOW RANGE")</f>
        <v>IN RANGE</v>
      </c>
      <c r="S4088">
        <f>MIN(VLOOKUP($O4088,margin_ranges!$A$5:$D$10,4,FALSE),$P4088*100)</f>
        <v>29.75</v>
      </c>
      <c r="T4088" s="29">
        <f>(1-$S4088/100)/(1-$F4088)-1</f>
        <v>-1.0563380281690127E-2</v>
      </c>
      <c r="U4088" s="19" t="str">
        <f>IF(ABS(IFERROR(T4088,0))&gt;0.05,INDEX(margin_ranges!$C$13:$C$16,MATCH($F4088*100,margin_ranges!$B$13:$B$16,1)),"")</f>
        <v/>
      </c>
      <c r="V4088" t="e">
        <f>MIN(VLOOKUP($U4088,margin_ranges!$A$5:$D$10,4,FALSE),$P4088*100)</f>
        <v>#N/A</v>
      </c>
      <c r="Y4088" s="29" t="e">
        <f t="shared" si="63"/>
        <v>#N/A</v>
      </c>
    </row>
    <row r="4089" spans="1:25" x14ac:dyDescent="0.3">
      <c r="A4089" s="8" t="s">
        <v>17</v>
      </c>
      <c r="B4089" s="8" t="s">
        <v>7149</v>
      </c>
      <c r="C4089" s="8" t="s">
        <v>7150</v>
      </c>
      <c r="D4089" s="8" t="s">
        <v>7185</v>
      </c>
      <c r="E4089" s="8" t="s">
        <v>7186</v>
      </c>
      <c r="F4089" s="24">
        <v>0.28999999999999998</v>
      </c>
      <c r="G4089" s="24">
        <v>1</v>
      </c>
      <c r="H4089" s="25">
        <v>107.68559999999999</v>
      </c>
      <c r="I4089" s="25">
        <v>0.72309999999999997</v>
      </c>
      <c r="J4089" s="15">
        <v>15</v>
      </c>
      <c r="K4089" s="15">
        <v>4</v>
      </c>
      <c r="L4089" s="13">
        <v>6.7000000000000002E-3</v>
      </c>
      <c r="M4089" s="7">
        <v>0.70364479999999996</v>
      </c>
      <c r="N4089" s="26">
        <v>0.1</v>
      </c>
      <c r="O4089" s="27" t="s">
        <v>22</v>
      </c>
      <c r="P4089" s="8">
        <v>0.85788284179999996</v>
      </c>
      <c r="Q4089" s="24">
        <v>0.28999999999999998</v>
      </c>
      <c r="R4089" t="str">
        <f>IF($Q4089*100&gt;=VLOOKUP($O4089,margin_ranges!$A$5:$C$10,2,FALSE),IF($Q4089*100&lt;=VLOOKUP($O4089,margin_ranges!$A$5:$C$10,3,FALSE)+10,"IN RANGE","ABOVE RANGE"),"BELOW RANGE")</f>
        <v>IN RANGE</v>
      </c>
      <c r="S4089">
        <f>MIN(VLOOKUP($O4089,margin_ranges!$A$5:$D$10,4,FALSE),$P4089*100)</f>
        <v>29.75</v>
      </c>
      <c r="T4089" s="29">
        <f>(1-$S4089/100)/(1-$F4089)-1</f>
        <v>-1.0563380281690127E-2</v>
      </c>
      <c r="U4089" s="19" t="str">
        <f>IF(ABS(IFERROR(T4089,0))&gt;0.05,INDEX(margin_ranges!$C$13:$C$16,MATCH($F4089*100,margin_ranges!$B$13:$B$16,1)),"")</f>
        <v/>
      </c>
      <c r="V4089" t="e">
        <f>MIN(VLOOKUP($U4089,margin_ranges!$A$5:$D$10,4,FALSE),$P4089*100)</f>
        <v>#N/A</v>
      </c>
      <c r="Y4089" s="29" t="e">
        <f t="shared" si="63"/>
        <v>#N/A</v>
      </c>
    </row>
    <row r="4090" spans="1:25" x14ac:dyDescent="0.3">
      <c r="A4090" s="8" t="s">
        <v>17</v>
      </c>
      <c r="B4090" s="8" t="s">
        <v>7149</v>
      </c>
      <c r="C4090" s="8" t="s">
        <v>7150</v>
      </c>
      <c r="D4090" s="8" t="s">
        <v>7189</v>
      </c>
      <c r="E4090" s="8" t="s">
        <v>7190</v>
      </c>
      <c r="F4090" s="24">
        <v>0.28999999999999998</v>
      </c>
      <c r="G4090" s="24">
        <v>1</v>
      </c>
      <c r="H4090" s="25">
        <v>1747.8219999999999</v>
      </c>
      <c r="I4090" s="25">
        <v>153.56890000000001</v>
      </c>
      <c r="J4090" s="15">
        <v>3253</v>
      </c>
      <c r="K4090" s="15">
        <v>813</v>
      </c>
      <c r="L4090" s="13">
        <v>8.7900000000000006E-2</v>
      </c>
      <c r="M4090" s="7">
        <v>0.70605373000000005</v>
      </c>
      <c r="N4090" s="26">
        <v>0.3</v>
      </c>
      <c r="O4090" s="27" t="s">
        <v>22</v>
      </c>
      <c r="P4090" s="8">
        <v>0.57510315609999996</v>
      </c>
      <c r="Q4090" s="24">
        <v>0.28999999999999998</v>
      </c>
      <c r="R4090" t="str">
        <f>IF($Q4090*100&gt;=VLOOKUP($O4090,margin_ranges!$A$5:$C$10,2,FALSE),IF($Q4090*100&lt;=VLOOKUP($O4090,margin_ranges!$A$5:$C$10,3,FALSE)+10,"IN RANGE","ABOVE RANGE"),"BELOW RANGE")</f>
        <v>IN RANGE</v>
      </c>
      <c r="S4090">
        <f>MIN(VLOOKUP($O4090,margin_ranges!$A$5:$D$10,4,FALSE),$P4090*100)</f>
        <v>29.75</v>
      </c>
      <c r="T4090" s="29">
        <f>(1-$S4090/100)/(1-$F4090)-1</f>
        <v>-1.0563380281690127E-2</v>
      </c>
      <c r="U4090" s="19" t="str">
        <f>IF(ABS(IFERROR(T4090,0))&gt;0.05,INDEX(margin_ranges!$C$13:$C$16,MATCH($F4090*100,margin_ranges!$B$13:$B$16,1)),"")</f>
        <v/>
      </c>
      <c r="V4090" t="e">
        <f>MIN(VLOOKUP($U4090,margin_ranges!$A$5:$D$10,4,FALSE),$P4090*100)</f>
        <v>#N/A</v>
      </c>
      <c r="Y4090" s="29" t="e">
        <f t="shared" si="63"/>
        <v>#N/A</v>
      </c>
    </row>
    <row r="4091" spans="1:25" x14ac:dyDescent="0.3">
      <c r="A4091" s="8" t="s">
        <v>17</v>
      </c>
      <c r="B4091" s="8" t="s">
        <v>7149</v>
      </c>
      <c r="C4091" s="8" t="s">
        <v>7150</v>
      </c>
      <c r="D4091" s="8" t="s">
        <v>7191</v>
      </c>
      <c r="E4091" s="8" t="s">
        <v>7192</v>
      </c>
      <c r="F4091" s="24">
        <v>0.28999999999999998</v>
      </c>
      <c r="G4091" s="24">
        <v>0</v>
      </c>
      <c r="H4091" s="25">
        <v>45.992400000000004</v>
      </c>
      <c r="I4091" s="25">
        <v>8.3417999999999992</v>
      </c>
      <c r="J4091" s="15">
        <v>259</v>
      </c>
      <c r="K4091" s="15">
        <v>65</v>
      </c>
      <c r="L4091" s="13">
        <v>0.18140000000000001</v>
      </c>
      <c r="M4091" s="7">
        <v>1.0345301200000001</v>
      </c>
      <c r="N4091" s="26">
        <v>0.3</v>
      </c>
      <c r="O4091" s="27" t="s">
        <v>22</v>
      </c>
      <c r="P4091" s="8">
        <v>0.71001327619999999</v>
      </c>
      <c r="Q4091" s="24">
        <v>0.28999999999999998</v>
      </c>
      <c r="R4091" t="str">
        <f>IF($Q4091*100&gt;=VLOOKUP($O4091,margin_ranges!$A$5:$C$10,2,FALSE),IF($Q4091*100&lt;=VLOOKUP($O4091,margin_ranges!$A$5:$C$10,3,FALSE)+10,"IN RANGE","ABOVE RANGE"),"BELOW RANGE")</f>
        <v>IN RANGE</v>
      </c>
      <c r="S4091">
        <f>MIN(VLOOKUP($O4091,margin_ranges!$A$5:$D$10,4,FALSE),$P4091*100)</f>
        <v>29.75</v>
      </c>
      <c r="T4091" s="29">
        <f>(1-$S4091/100)/(1-$F4091)-1</f>
        <v>-1.0563380281690127E-2</v>
      </c>
      <c r="U4091" s="19" t="str">
        <f>IF(ABS(IFERROR(T4091,0))&gt;0.05,INDEX(margin_ranges!$C$13:$C$16,MATCH($F4091*100,margin_ranges!$B$13:$B$16,1)),"")</f>
        <v/>
      </c>
      <c r="V4091" t="e">
        <f>MIN(VLOOKUP($U4091,margin_ranges!$A$5:$D$10,4,FALSE),$P4091*100)</f>
        <v>#N/A</v>
      </c>
      <c r="Y4091" s="29" t="e">
        <f t="shared" si="63"/>
        <v>#N/A</v>
      </c>
    </row>
    <row r="4092" spans="1:25" x14ac:dyDescent="0.3">
      <c r="A4092" s="8" t="s">
        <v>17</v>
      </c>
      <c r="B4092" s="8" t="s">
        <v>7149</v>
      </c>
      <c r="C4092" s="8" t="s">
        <v>7150</v>
      </c>
      <c r="D4092" s="8" t="s">
        <v>7193</v>
      </c>
      <c r="E4092" s="8" t="s">
        <v>7194</v>
      </c>
      <c r="F4092" s="24">
        <v>0.28999999999999998</v>
      </c>
      <c r="G4092" s="24">
        <v>0</v>
      </c>
      <c r="H4092" s="25">
        <v>36.188499999999998</v>
      </c>
      <c r="I4092" s="25">
        <v>7.2580999999999998</v>
      </c>
      <c r="J4092" s="15">
        <v>238</v>
      </c>
      <c r="K4092" s="15">
        <v>59</v>
      </c>
      <c r="L4092" s="13">
        <v>0.2006</v>
      </c>
      <c r="M4092" s="7">
        <v>1.0914784500000001</v>
      </c>
      <c r="N4092" s="26">
        <v>0.3</v>
      </c>
      <c r="O4092" s="27" t="s">
        <v>22</v>
      </c>
      <c r="P4092" s="8">
        <v>0.72514345170000005</v>
      </c>
      <c r="Q4092" s="24">
        <v>0.28999999999999998</v>
      </c>
      <c r="R4092" t="str">
        <f>IF($Q4092*100&gt;=VLOOKUP($O4092,margin_ranges!$A$5:$C$10,2,FALSE),IF($Q4092*100&lt;=VLOOKUP($O4092,margin_ranges!$A$5:$C$10,3,FALSE)+10,"IN RANGE","ABOVE RANGE"),"BELOW RANGE")</f>
        <v>IN RANGE</v>
      </c>
      <c r="S4092">
        <f>MIN(VLOOKUP($O4092,margin_ranges!$A$5:$D$10,4,FALSE),$P4092*100)</f>
        <v>29.75</v>
      </c>
      <c r="T4092" s="29">
        <f>(1-$S4092/100)/(1-$F4092)-1</f>
        <v>-1.0563380281690127E-2</v>
      </c>
      <c r="U4092" s="19" t="str">
        <f>IF(ABS(IFERROR(T4092,0))&gt;0.05,INDEX(margin_ranges!$C$13:$C$16,MATCH($F4092*100,margin_ranges!$B$13:$B$16,1)),"")</f>
        <v/>
      </c>
      <c r="V4092" t="e">
        <f>MIN(VLOOKUP($U4092,margin_ranges!$A$5:$D$10,4,FALSE),$P4092*100)</f>
        <v>#N/A</v>
      </c>
      <c r="Y4092" s="29" t="e">
        <f t="shared" si="63"/>
        <v>#N/A</v>
      </c>
    </row>
    <row r="4093" spans="1:25" x14ac:dyDescent="0.3">
      <c r="A4093" s="8" t="s">
        <v>17</v>
      </c>
      <c r="B4093" s="8" t="s">
        <v>7149</v>
      </c>
      <c r="C4093" s="8" t="s">
        <v>7150</v>
      </c>
      <c r="D4093" s="8" t="s">
        <v>7197</v>
      </c>
      <c r="E4093" s="8" t="s">
        <v>7198</v>
      </c>
      <c r="F4093" s="24">
        <v>0.28999999999999998</v>
      </c>
      <c r="G4093" s="24">
        <v>1</v>
      </c>
      <c r="H4093" s="25">
        <v>630.45190000000002</v>
      </c>
      <c r="I4093" s="25">
        <v>48.483199999999997</v>
      </c>
      <c r="J4093" s="15">
        <v>1025</v>
      </c>
      <c r="K4093" s="15">
        <v>256</v>
      </c>
      <c r="L4093" s="13">
        <v>7.6899999999999996E-2</v>
      </c>
      <c r="M4093" s="7">
        <v>0.70496681000000005</v>
      </c>
      <c r="N4093" s="26">
        <v>0.3</v>
      </c>
      <c r="O4093" s="27" t="s">
        <v>22</v>
      </c>
      <c r="P4093" s="8">
        <v>0.57444805379999997</v>
      </c>
      <c r="Q4093" s="24">
        <v>0.28999999999999998</v>
      </c>
      <c r="R4093" t="str">
        <f>IF($Q4093*100&gt;=VLOOKUP($O4093,margin_ranges!$A$5:$C$10,2,FALSE),IF($Q4093*100&lt;=VLOOKUP($O4093,margin_ranges!$A$5:$C$10,3,FALSE)+10,"IN RANGE","ABOVE RANGE"),"BELOW RANGE")</f>
        <v>IN RANGE</v>
      </c>
      <c r="S4093">
        <f>MIN(VLOOKUP($O4093,margin_ranges!$A$5:$D$10,4,FALSE),$P4093*100)</f>
        <v>29.75</v>
      </c>
      <c r="T4093" s="29">
        <f>(1-$S4093/100)/(1-$F4093)-1</f>
        <v>-1.0563380281690127E-2</v>
      </c>
      <c r="U4093" s="19" t="str">
        <f>IF(ABS(IFERROR(T4093,0))&gt;0.05,INDEX(margin_ranges!$C$13:$C$16,MATCH($F4093*100,margin_ranges!$B$13:$B$16,1)),"")</f>
        <v/>
      </c>
      <c r="V4093" t="e">
        <f>MIN(VLOOKUP($U4093,margin_ranges!$A$5:$D$10,4,FALSE),$P4093*100)</f>
        <v>#N/A</v>
      </c>
      <c r="Y4093" s="29" t="e">
        <f t="shared" si="63"/>
        <v>#N/A</v>
      </c>
    </row>
    <row r="4094" spans="1:25" x14ac:dyDescent="0.3">
      <c r="A4094" s="8" t="s">
        <v>17</v>
      </c>
      <c r="B4094" s="8" t="s">
        <v>7149</v>
      </c>
      <c r="C4094" s="8" t="s">
        <v>7150</v>
      </c>
      <c r="D4094" s="8" t="s">
        <v>7157</v>
      </c>
      <c r="E4094" s="8" t="s">
        <v>7158</v>
      </c>
      <c r="F4094" s="24">
        <v>0.28999999999999898</v>
      </c>
      <c r="G4094" s="24">
        <v>1</v>
      </c>
      <c r="H4094" s="25">
        <v>1154.2123999999999</v>
      </c>
      <c r="I4094" s="25">
        <v>98.080600000000004</v>
      </c>
      <c r="J4094" s="15">
        <v>2496</v>
      </c>
      <c r="K4094" s="15">
        <v>624</v>
      </c>
      <c r="L4094" s="13">
        <v>8.5000000000000006E-2</v>
      </c>
      <c r="M4094" s="7">
        <v>0.84842996999999998</v>
      </c>
      <c r="N4094" s="26">
        <v>0.3</v>
      </c>
      <c r="O4094" s="27" t="s">
        <v>22</v>
      </c>
      <c r="P4094" s="8">
        <v>0.64640570269999997</v>
      </c>
      <c r="Q4094" s="24">
        <v>0.28999999999999998</v>
      </c>
      <c r="R4094" t="str">
        <f>IF($Q4094*100&gt;=VLOOKUP($O4094,margin_ranges!$A$5:$C$10,2,FALSE),IF($Q4094*100&lt;=VLOOKUP($O4094,margin_ranges!$A$5:$C$10,3,FALSE)+10,"IN RANGE","ABOVE RANGE"),"BELOW RANGE")</f>
        <v>IN RANGE</v>
      </c>
      <c r="S4094">
        <f>MIN(VLOOKUP($O4094,margin_ranges!$A$5:$D$10,4,FALSE),$P4094*100)</f>
        <v>29.75</v>
      </c>
      <c r="T4094" s="29">
        <f>(1-$S4094/100)/(1-$F4094)-1</f>
        <v>-1.056338028169157E-2</v>
      </c>
      <c r="U4094" s="19" t="str">
        <f>IF(ABS(IFERROR(T4094,0))&gt;0.05,INDEX(margin_ranges!$C$13:$C$16,MATCH($F4094*100,margin_ranges!$B$13:$B$16,1)),"")</f>
        <v/>
      </c>
      <c r="V4094" t="e">
        <f>MIN(VLOOKUP($U4094,margin_ranges!$A$5:$D$10,4,FALSE),$P4094*100)</f>
        <v>#N/A</v>
      </c>
      <c r="Y4094" s="29" t="e">
        <f t="shared" si="63"/>
        <v>#N/A</v>
      </c>
    </row>
    <row r="4095" spans="1:25" x14ac:dyDescent="0.3">
      <c r="A4095" s="8" t="s">
        <v>17</v>
      </c>
      <c r="B4095" s="8" t="s">
        <v>7149</v>
      </c>
      <c r="C4095" s="8" t="s">
        <v>7150</v>
      </c>
      <c r="D4095" s="8" t="s">
        <v>7201</v>
      </c>
      <c r="E4095" s="8" t="s">
        <v>7202</v>
      </c>
      <c r="F4095" s="24">
        <v>0.28999999999999898</v>
      </c>
      <c r="G4095" s="24">
        <v>0</v>
      </c>
      <c r="H4095" s="25">
        <v>46.676499999999997</v>
      </c>
      <c r="I4095" s="25">
        <v>10.649800000000001</v>
      </c>
      <c r="J4095" s="15">
        <v>340</v>
      </c>
      <c r="K4095" s="15">
        <v>85</v>
      </c>
      <c r="L4095" s="13">
        <v>0.22819999999999999</v>
      </c>
      <c r="M4095" s="7">
        <v>1.06456602</v>
      </c>
      <c r="N4095" s="26">
        <v>0.3</v>
      </c>
      <c r="O4095" s="27" t="s">
        <v>22</v>
      </c>
      <c r="P4095" s="8">
        <v>0.71819502580000005</v>
      </c>
      <c r="Q4095" s="24">
        <v>0.28999999999999998</v>
      </c>
      <c r="R4095" t="str">
        <f>IF($Q4095*100&gt;=VLOOKUP($O4095,margin_ranges!$A$5:$C$10,2,FALSE),IF($Q4095*100&lt;=VLOOKUP($O4095,margin_ranges!$A$5:$C$10,3,FALSE)+10,"IN RANGE","ABOVE RANGE"),"BELOW RANGE")</f>
        <v>IN RANGE</v>
      </c>
      <c r="S4095">
        <f>MIN(VLOOKUP($O4095,margin_ranges!$A$5:$D$10,4,FALSE),$P4095*100)</f>
        <v>29.75</v>
      </c>
      <c r="T4095" s="29">
        <f>(1-$S4095/100)/(1-$F4095)-1</f>
        <v>-1.056338028169157E-2</v>
      </c>
      <c r="U4095" s="19" t="str">
        <f>IF(ABS(IFERROR(T4095,0))&gt;0.05,INDEX(margin_ranges!$C$13:$C$16,MATCH($F4095*100,margin_ranges!$B$13:$B$16,1)),"")</f>
        <v/>
      </c>
      <c r="V4095" t="e">
        <f>MIN(VLOOKUP($U4095,margin_ranges!$A$5:$D$10,4,FALSE),$P4095*100)</f>
        <v>#N/A</v>
      </c>
      <c r="Y4095" s="29" t="e">
        <f t="shared" si="63"/>
        <v>#N/A</v>
      </c>
    </row>
    <row r="4096" spans="1:25" x14ac:dyDescent="0.3">
      <c r="A4096" s="8" t="s">
        <v>35</v>
      </c>
      <c r="B4096" s="8" t="s">
        <v>7209</v>
      </c>
      <c r="C4096" s="8" t="s">
        <v>34</v>
      </c>
      <c r="D4096" s="8" t="s">
        <v>34</v>
      </c>
      <c r="E4096" s="8"/>
      <c r="F4096" s="24">
        <v>0.32923193104566301</v>
      </c>
      <c r="G4096" s="24">
        <v>0.87083809000000001</v>
      </c>
      <c r="H4096" s="25">
        <v>144.06729999999999</v>
      </c>
      <c r="I4096" s="25">
        <v>90.706000000000003</v>
      </c>
      <c r="J4096" s="15">
        <v>556</v>
      </c>
      <c r="K4096" s="15">
        <v>168</v>
      </c>
      <c r="L4096" s="13">
        <v>0.62960000000000005</v>
      </c>
      <c r="M4096" s="7">
        <v>0.20448584</v>
      </c>
      <c r="N4096" s="26">
        <v>3.9498999999999999E-2</v>
      </c>
      <c r="O4096" s="27"/>
      <c r="P4096" s="8">
        <v>0.80683748340000006</v>
      </c>
      <c r="Q4096" s="24">
        <v>0.32919999999999999</v>
      </c>
      <c r="R4096" t="e">
        <f>IF($Q4096*100&gt;=VLOOKUP($O4096,margin_ranges!$A$5:$C$10,2,FALSE),IF($Q4096*100&lt;=VLOOKUP($O4096,margin_ranges!$A$5:$C$10,3,FALSE)+10,"IN RANGE","ABOVE RANGE"),"BELOW RANGE")</f>
        <v>#N/A</v>
      </c>
      <c r="S4096" t="e">
        <f>MIN(VLOOKUP($O4096,margin_ranges!$A$5:$D$10,4,FALSE),$P4096*100)</f>
        <v>#N/A</v>
      </c>
      <c r="T4096" s="29" t="e">
        <f>(1-$S4096/100)/(1-$F4096)-1</f>
        <v>#N/A</v>
      </c>
      <c r="U4096" s="19" t="str">
        <f>IF(ABS(IFERROR(T4096,0))&gt;0.05,INDEX(margin_ranges!$C$13:$C$16,MATCH($F4096*100,margin_ranges!$B$13:$B$16,1)),"")</f>
        <v/>
      </c>
      <c r="V4096" t="e">
        <f>MIN(VLOOKUP($U4096,margin_ranges!$A$5:$D$10,4,FALSE),$P4096*100)</f>
        <v>#N/A</v>
      </c>
      <c r="Y4096" s="29" t="e">
        <f t="shared" si="63"/>
        <v>#N/A</v>
      </c>
    </row>
    <row r="4097" spans="1:25" x14ac:dyDescent="0.3">
      <c r="A4097" s="8" t="s">
        <v>33</v>
      </c>
      <c r="B4097" s="8" t="s">
        <v>7209</v>
      </c>
      <c r="C4097" s="8" t="s">
        <v>7210</v>
      </c>
      <c r="D4097" s="8" t="s">
        <v>34</v>
      </c>
      <c r="E4097" s="8"/>
      <c r="F4097" s="24">
        <v>0.32923193104566301</v>
      </c>
      <c r="G4097" s="24">
        <v>0.87083809000000001</v>
      </c>
      <c r="H4097" s="25">
        <v>144.06729999999999</v>
      </c>
      <c r="I4097" s="25">
        <v>90.706000000000003</v>
      </c>
      <c r="J4097" s="15">
        <v>556</v>
      </c>
      <c r="K4097" s="15">
        <v>168</v>
      </c>
      <c r="L4097" s="13">
        <v>0.62960000000000005</v>
      </c>
      <c r="M4097" s="7">
        <v>0.20448584</v>
      </c>
      <c r="N4097" s="26">
        <v>3.9498999999999999E-2</v>
      </c>
      <c r="O4097" s="27"/>
      <c r="P4097" s="8">
        <v>0.80683748340000006</v>
      </c>
      <c r="Q4097" s="24">
        <v>0.32919999999999999</v>
      </c>
      <c r="R4097" t="e">
        <f>IF($Q4097*100&gt;=VLOOKUP($O4097,margin_ranges!$A$5:$C$10,2,FALSE),IF($Q4097*100&lt;=VLOOKUP($O4097,margin_ranges!$A$5:$C$10,3,FALSE)+10,"IN RANGE","ABOVE RANGE"),"BELOW RANGE")</f>
        <v>#N/A</v>
      </c>
      <c r="S4097" t="e">
        <f>MIN(VLOOKUP($O4097,margin_ranges!$A$5:$D$10,4,FALSE),$P4097*100)</f>
        <v>#N/A</v>
      </c>
      <c r="T4097" s="29" t="e">
        <f>(1-$S4097/100)/(1-$F4097)-1</f>
        <v>#N/A</v>
      </c>
      <c r="U4097" s="19" t="str">
        <f>IF(ABS(IFERROR(T4097,0))&gt;0.05,INDEX(margin_ranges!$C$13:$C$16,MATCH($F4097*100,margin_ranges!$B$13:$B$16,1)),"")</f>
        <v/>
      </c>
      <c r="V4097" t="e">
        <f>MIN(VLOOKUP($U4097,margin_ranges!$A$5:$D$10,4,FALSE),$P4097*100)</f>
        <v>#N/A</v>
      </c>
      <c r="Y4097" s="29" t="e">
        <f t="shared" si="63"/>
        <v>#N/A</v>
      </c>
    </row>
    <row r="4098" spans="1:25" x14ac:dyDescent="0.3">
      <c r="A4098" s="8" t="s">
        <v>17</v>
      </c>
      <c r="B4098" s="8" t="s">
        <v>7209</v>
      </c>
      <c r="C4098" s="8" t="s">
        <v>7210</v>
      </c>
      <c r="D4098" s="8" t="s">
        <v>7217</v>
      </c>
      <c r="E4098" s="8" t="s">
        <v>7218</v>
      </c>
      <c r="F4098" s="24">
        <v>0.34</v>
      </c>
      <c r="G4098" s="24">
        <v>1</v>
      </c>
      <c r="H4098" s="25">
        <v>59.216099999999997</v>
      </c>
      <c r="I4098" s="25">
        <v>37.756100000000004</v>
      </c>
      <c r="J4098" s="15">
        <v>353</v>
      </c>
      <c r="K4098" s="15">
        <v>107</v>
      </c>
      <c r="L4098" s="13">
        <v>0.63759999999999994</v>
      </c>
      <c r="M4098" s="7">
        <v>0.31158943</v>
      </c>
      <c r="N4098" s="26">
        <v>0.01</v>
      </c>
      <c r="O4098" s="27" t="s">
        <v>22</v>
      </c>
      <c r="P4098" s="8">
        <v>0.96790648540000002</v>
      </c>
      <c r="Q4098" s="24">
        <v>0.34</v>
      </c>
      <c r="R4098" t="str">
        <f>IF($Q4098*100&gt;=VLOOKUP($O4098,margin_ranges!$A$5:$C$10,2,FALSE),IF($Q4098*100&lt;=VLOOKUP($O4098,margin_ranges!$A$5:$C$10,3,FALSE)+10,"IN RANGE","ABOVE RANGE"),"BELOW RANGE")</f>
        <v>IN RANGE</v>
      </c>
      <c r="S4098">
        <f>MIN(VLOOKUP($O4098,margin_ranges!$A$5:$D$10,4,FALSE),$P4098*100)</f>
        <v>29.75</v>
      </c>
      <c r="T4098" s="29">
        <f>(1-$S4098/100)/(1-$F4098)-1</f>
        <v>6.4393939393939448E-2</v>
      </c>
      <c r="U4098" s="19" t="str">
        <f>IF(ABS(IFERROR(T4098,0))&gt;0.05,INDEX(margin_ranges!$C$13:$C$16,MATCH($F4098*100,margin_ranges!$B$13:$B$16,1)),"")</f>
        <v>Balanced (Type B)</v>
      </c>
      <c r="V4098">
        <f>MIN(VLOOKUP($U4098,margin_ranges!$A$5:$D$10,4,FALSE),$P4098*100)</f>
        <v>29.75</v>
      </c>
      <c r="Y4098" s="29">
        <f t="shared" si="63"/>
        <v>6.4393939393939448E-2</v>
      </c>
    </row>
    <row r="4099" spans="1:25" x14ac:dyDescent="0.3">
      <c r="A4099" s="8" t="s">
        <v>17</v>
      </c>
      <c r="B4099" s="8" t="s">
        <v>7209</v>
      </c>
      <c r="C4099" s="8" t="s">
        <v>7210</v>
      </c>
      <c r="D4099" s="8" t="s">
        <v>7211</v>
      </c>
      <c r="E4099" s="8" t="s">
        <v>7212</v>
      </c>
      <c r="F4099" s="24">
        <v>0.33999999999999903</v>
      </c>
      <c r="G4099" s="24">
        <v>0</v>
      </c>
      <c r="H4099" s="25">
        <v>20.1264</v>
      </c>
      <c r="I4099" s="25">
        <v>6.7020999999999997</v>
      </c>
      <c r="J4099" s="15">
        <v>55</v>
      </c>
      <c r="K4099" s="15">
        <v>17</v>
      </c>
      <c r="L4099" s="13">
        <v>0.33300000000000002</v>
      </c>
      <c r="M4099" s="7">
        <v>0.27538952999999999</v>
      </c>
      <c r="N4099" s="26">
        <v>0.12</v>
      </c>
      <c r="O4099" s="27" t="s">
        <v>22</v>
      </c>
      <c r="P4099" s="8">
        <v>0.56425359330000002</v>
      </c>
      <c r="Q4099" s="24">
        <v>0.34</v>
      </c>
      <c r="R4099" t="str">
        <f>IF($Q4099*100&gt;=VLOOKUP($O4099,margin_ranges!$A$5:$C$10,2,FALSE),IF($Q4099*100&lt;=VLOOKUP($O4099,margin_ranges!$A$5:$C$10,3,FALSE)+10,"IN RANGE","ABOVE RANGE"),"BELOW RANGE")</f>
        <v>IN RANGE</v>
      </c>
      <c r="S4099">
        <f>MIN(VLOOKUP($O4099,margin_ranges!$A$5:$D$10,4,FALSE),$P4099*100)</f>
        <v>29.75</v>
      </c>
      <c r="T4099" s="29">
        <f>(1-$S4099/100)/(1-$F4099)-1</f>
        <v>6.4393939393937671E-2</v>
      </c>
      <c r="U4099" s="19" t="str">
        <f>IF(ABS(IFERROR(T4099,0))&gt;0.05,INDEX(margin_ranges!$C$13:$C$16,MATCH($F4099*100,margin_ranges!$B$13:$B$16,1)),"")</f>
        <v>Balanced (Type B)</v>
      </c>
      <c r="V4099">
        <f>MIN(VLOOKUP($U4099,margin_ranges!$A$5:$D$10,4,FALSE),$P4099*100)</f>
        <v>29.75</v>
      </c>
      <c r="Y4099" s="29">
        <f t="shared" si="63"/>
        <v>6.4393939393937671E-2</v>
      </c>
    </row>
    <row r="4100" spans="1:25" x14ac:dyDescent="0.3">
      <c r="A4100" s="8" t="s">
        <v>17</v>
      </c>
      <c r="B4100" s="8" t="s">
        <v>7209</v>
      </c>
      <c r="C4100" s="8" t="s">
        <v>7210</v>
      </c>
      <c r="D4100" s="8" t="s">
        <v>7213</v>
      </c>
      <c r="E4100" s="8" t="s">
        <v>7214</v>
      </c>
      <c r="F4100" s="24">
        <v>0.3</v>
      </c>
      <c r="G4100" s="24">
        <v>1</v>
      </c>
      <c r="H4100" s="25">
        <v>53.875100000000003</v>
      </c>
      <c r="I4100" s="25">
        <v>44.608600000000003</v>
      </c>
      <c r="J4100" s="15">
        <v>132</v>
      </c>
      <c r="K4100" s="15">
        <v>39</v>
      </c>
      <c r="L4100" s="13">
        <v>0.82799999999999996</v>
      </c>
      <c r="M4100" s="7">
        <v>9.8366430000000005E-2</v>
      </c>
      <c r="N4100" s="26">
        <v>0.05</v>
      </c>
      <c r="O4100" s="27" t="s">
        <v>92</v>
      </c>
      <c r="P4100" s="8">
        <v>0.49169649640000002</v>
      </c>
      <c r="Q4100" s="24">
        <v>0.3</v>
      </c>
      <c r="R4100" t="str">
        <f>IF($Q4100*100&gt;=VLOOKUP($O4100,margin_ranges!$A$5:$C$10,2,FALSE),IF($Q4100*100&lt;=VLOOKUP($O4100,margin_ranges!$A$5:$C$10,3,FALSE)+10,"IN RANGE","ABOVE RANGE"),"BELOW RANGE")</f>
        <v>IN RANGE</v>
      </c>
      <c r="S4100">
        <f>MIN(VLOOKUP($O4100,margin_ranges!$A$5:$D$10,4,FALSE),$P4100*100)</f>
        <v>29.75</v>
      </c>
      <c r="T4100" s="29">
        <f>(1-$S4100/100)/(1-$F4100)-1</f>
        <v>3.5714285714285587E-3</v>
      </c>
      <c r="U4100" s="19" t="str">
        <f>IF(ABS(IFERROR(T4100,0))&gt;0.05,INDEX(margin_ranges!$C$13:$C$16,MATCH($F4100*100,margin_ranges!$B$13:$B$16,1)),"")</f>
        <v/>
      </c>
      <c r="V4100" t="e">
        <f>MIN(VLOOKUP($U4100,margin_ranges!$A$5:$D$10,4,FALSE),$P4100*100)</f>
        <v>#N/A</v>
      </c>
      <c r="Y4100" s="29" t="e">
        <f t="shared" si="63"/>
        <v>#N/A</v>
      </c>
    </row>
    <row r="4101" spans="1:25" x14ac:dyDescent="0.3">
      <c r="A4101" s="8" t="s">
        <v>17</v>
      </c>
      <c r="B4101" s="8" t="s">
        <v>7209</v>
      </c>
      <c r="C4101" s="8" t="s">
        <v>7210</v>
      </c>
      <c r="D4101" s="8" t="s">
        <v>7215</v>
      </c>
      <c r="E4101" s="8" t="s">
        <v>7216</v>
      </c>
      <c r="F4101" s="24">
        <v>0.3</v>
      </c>
      <c r="G4101" s="24">
        <v>0</v>
      </c>
      <c r="H4101" s="25">
        <v>10.6043</v>
      </c>
      <c r="I4101" s="25">
        <v>1.5822000000000001</v>
      </c>
      <c r="J4101" s="15">
        <v>15</v>
      </c>
      <c r="K4101" s="15">
        <v>5</v>
      </c>
      <c r="L4101" s="13">
        <v>0.1492</v>
      </c>
      <c r="M4101" s="7">
        <v>0.31971919999999998</v>
      </c>
      <c r="N4101" s="26">
        <v>0.1</v>
      </c>
      <c r="O4101" s="27" t="s">
        <v>92</v>
      </c>
      <c r="P4101" s="8">
        <v>0.68722554039999995</v>
      </c>
      <c r="Q4101" s="24">
        <v>0.3</v>
      </c>
      <c r="R4101" t="str">
        <f>IF($Q4101*100&gt;=VLOOKUP($O4101,margin_ranges!$A$5:$C$10,2,FALSE),IF($Q4101*100&lt;=VLOOKUP($O4101,margin_ranges!$A$5:$C$10,3,FALSE)+10,"IN RANGE","ABOVE RANGE"),"BELOW RANGE")</f>
        <v>IN RANGE</v>
      </c>
      <c r="S4101">
        <f>MIN(VLOOKUP($O4101,margin_ranges!$A$5:$D$10,4,FALSE),$P4101*100)</f>
        <v>29.75</v>
      </c>
      <c r="T4101" s="29">
        <f>(1-$S4101/100)/(1-$F4101)-1</f>
        <v>3.5714285714285587E-3</v>
      </c>
      <c r="U4101" s="19" t="str">
        <f>IF(ABS(IFERROR(T4101,0))&gt;0.05,INDEX(margin_ranges!$C$13:$C$16,MATCH($F4101*100,margin_ranges!$B$13:$B$16,1)),"")</f>
        <v/>
      </c>
      <c r="V4101" t="e">
        <f>MIN(VLOOKUP($U4101,margin_ranges!$A$5:$D$10,4,FALSE),$P4101*100)</f>
        <v>#N/A</v>
      </c>
      <c r="Y4101" s="29" t="e">
        <f t="shared" si="63"/>
        <v>#N/A</v>
      </c>
    </row>
    <row r="4102" spans="1:25" x14ac:dyDescent="0.3">
      <c r="A4102" s="8" t="s">
        <v>35</v>
      </c>
      <c r="B4102" s="8" t="s">
        <v>7219</v>
      </c>
      <c r="C4102" s="8" t="s">
        <v>34</v>
      </c>
      <c r="D4102" s="8" t="s">
        <v>34</v>
      </c>
      <c r="E4102" s="8"/>
      <c r="F4102" s="24">
        <v>0.189305551170214</v>
      </c>
      <c r="G4102" s="24">
        <v>0.9063928</v>
      </c>
      <c r="H4102" s="25">
        <v>468.00889999999998</v>
      </c>
      <c r="I4102" s="25">
        <v>82.087400000000002</v>
      </c>
      <c r="J4102" s="15">
        <v>3002</v>
      </c>
      <c r="K4102" s="15">
        <v>553</v>
      </c>
      <c r="L4102" s="13">
        <v>0.1754</v>
      </c>
      <c r="M4102" s="7">
        <v>1.2189796100000001</v>
      </c>
      <c r="N4102" s="26">
        <v>0.98821999999999999</v>
      </c>
      <c r="O4102" s="27"/>
      <c r="P4102" s="8">
        <v>0.18930555120000001</v>
      </c>
      <c r="Q4102" s="24">
        <v>0.223</v>
      </c>
      <c r="R4102" t="e">
        <f>IF($Q4102*100&gt;=VLOOKUP($O4102,margin_ranges!$A$5:$C$10,2,FALSE),IF($Q4102*100&lt;=VLOOKUP($O4102,margin_ranges!$A$5:$C$10,3,FALSE)+10,"IN RANGE","ABOVE RANGE"),"BELOW RANGE")</f>
        <v>#N/A</v>
      </c>
      <c r="S4102" t="e">
        <f>MIN(VLOOKUP($O4102,margin_ranges!$A$5:$D$10,4,FALSE),$P4102*100)</f>
        <v>#N/A</v>
      </c>
      <c r="T4102" s="29" t="e">
        <f>(1-$S4102/100)/(1-$F4102)-1</f>
        <v>#N/A</v>
      </c>
      <c r="U4102" s="19" t="str">
        <f>IF(ABS(IFERROR(T4102,0))&gt;0.05,INDEX(margin_ranges!$C$13:$C$16,MATCH($F4102*100,margin_ranges!$B$13:$B$16,1)),"")</f>
        <v/>
      </c>
      <c r="V4102" t="e">
        <f>MIN(VLOOKUP($U4102,margin_ranges!$A$5:$D$10,4,FALSE),$P4102*100)</f>
        <v>#N/A</v>
      </c>
      <c r="Y4102" s="29" t="e">
        <f t="shared" si="63"/>
        <v>#N/A</v>
      </c>
    </row>
    <row r="4103" spans="1:25" x14ac:dyDescent="0.3">
      <c r="A4103" s="8" t="s">
        <v>33</v>
      </c>
      <c r="B4103" s="8" t="s">
        <v>7219</v>
      </c>
      <c r="C4103" s="8" t="s">
        <v>7220</v>
      </c>
      <c r="D4103" s="8" t="s">
        <v>34</v>
      </c>
      <c r="E4103" s="8"/>
      <c r="F4103" s="24">
        <v>0.189305551170214</v>
      </c>
      <c r="G4103" s="24">
        <v>0.9063928</v>
      </c>
      <c r="H4103" s="25">
        <v>468.00889999999998</v>
      </c>
      <c r="I4103" s="25">
        <v>82.087400000000002</v>
      </c>
      <c r="J4103" s="15">
        <v>3002</v>
      </c>
      <c r="K4103" s="15">
        <v>553</v>
      </c>
      <c r="L4103" s="13">
        <v>0.1754</v>
      </c>
      <c r="M4103" s="7">
        <v>1.2189796100000001</v>
      </c>
      <c r="N4103" s="26">
        <v>0.98821999999999999</v>
      </c>
      <c r="O4103" s="27"/>
      <c r="P4103" s="8">
        <v>0.18930555120000001</v>
      </c>
      <c r="Q4103" s="24">
        <v>0.223</v>
      </c>
      <c r="R4103" t="e">
        <f>IF($Q4103*100&gt;=VLOOKUP($O4103,margin_ranges!$A$5:$C$10,2,FALSE),IF($Q4103*100&lt;=VLOOKUP($O4103,margin_ranges!$A$5:$C$10,3,FALSE)+10,"IN RANGE","ABOVE RANGE"),"BELOW RANGE")</f>
        <v>#N/A</v>
      </c>
      <c r="S4103" t="e">
        <f>MIN(VLOOKUP($O4103,margin_ranges!$A$5:$D$10,4,FALSE),$P4103*100)</f>
        <v>#N/A</v>
      </c>
      <c r="T4103" s="29" t="e">
        <f>(1-$S4103/100)/(1-$F4103)-1</f>
        <v>#N/A</v>
      </c>
      <c r="U4103" s="19" t="str">
        <f>IF(ABS(IFERROR(T4103,0))&gt;0.05,INDEX(margin_ranges!$C$13:$C$16,MATCH($F4103*100,margin_ranges!$B$13:$B$16,1)),"")</f>
        <v/>
      </c>
      <c r="V4103" t="e">
        <f>MIN(VLOOKUP($U4103,margin_ranges!$A$5:$D$10,4,FALSE),$P4103*100)</f>
        <v>#N/A</v>
      </c>
      <c r="Y4103" s="29" t="e">
        <f t="shared" si="63"/>
        <v>#N/A</v>
      </c>
    </row>
    <row r="4104" spans="1:25" x14ac:dyDescent="0.3">
      <c r="A4104" s="8" t="s">
        <v>17</v>
      </c>
      <c r="B4104" s="8" t="s">
        <v>7219</v>
      </c>
      <c r="C4104" s="8" t="s">
        <v>7220</v>
      </c>
      <c r="D4104" s="8" t="s">
        <v>7227</v>
      </c>
      <c r="E4104" s="8" t="s">
        <v>7228</v>
      </c>
      <c r="F4104" s="24">
        <v>0.11511350903721899</v>
      </c>
      <c r="G4104" s="24">
        <v>1</v>
      </c>
      <c r="H4104" s="25">
        <v>117.7804</v>
      </c>
      <c r="I4104" s="25">
        <v>36.1477</v>
      </c>
      <c r="J4104" s="15">
        <v>1226</v>
      </c>
      <c r="K4104" s="15">
        <v>134</v>
      </c>
      <c r="L4104" s="13">
        <v>0.30690000000000001</v>
      </c>
      <c r="M4104" s="7">
        <v>1.1300884499999999</v>
      </c>
      <c r="N4104" s="26">
        <v>1</v>
      </c>
      <c r="O4104" s="27" t="s">
        <v>22</v>
      </c>
      <c r="P4104" s="8">
        <v>0.115113509</v>
      </c>
      <c r="Q4104" s="24">
        <v>0.14000000000000001</v>
      </c>
      <c r="R4104" t="str">
        <f>IF($Q4104*100&gt;=VLOOKUP($O4104,margin_ranges!$A$5:$C$10,2,FALSE),IF($Q4104*100&lt;=VLOOKUP($O4104,margin_ranges!$A$5:$C$10,3,FALSE)+10,"IN RANGE","ABOVE RANGE"),"BELOW RANGE")</f>
        <v>BELOW RANGE</v>
      </c>
      <c r="S4104">
        <f>MIN(VLOOKUP($O4104,margin_ranges!$A$5:$D$10,4,FALSE),$P4104*100)</f>
        <v>11.5113509</v>
      </c>
      <c r="T4104" s="29">
        <f>(1-$S4104/100)/(1-$F4104)-1</f>
        <v>4.2060799287924056E-11</v>
      </c>
      <c r="U4104" s="19" t="str">
        <f>IF(ABS(IFERROR(T4104,0))&gt;0.05,INDEX(margin_ranges!$C$13:$C$16,MATCH($F4104*100,margin_ranges!$B$13:$B$16,1)),"")</f>
        <v/>
      </c>
      <c r="V4104" t="e">
        <f>MIN(VLOOKUP($U4104,margin_ranges!$A$5:$D$10,4,FALSE),$P4104*100)</f>
        <v>#N/A</v>
      </c>
      <c r="Y4104" s="29" t="e">
        <f t="shared" si="63"/>
        <v>#N/A</v>
      </c>
    </row>
    <row r="4105" spans="1:25" x14ac:dyDescent="0.3">
      <c r="A4105" s="8" t="s">
        <v>17</v>
      </c>
      <c r="B4105" s="8" t="s">
        <v>7219</v>
      </c>
      <c r="C4105" s="8" t="s">
        <v>7220</v>
      </c>
      <c r="D4105" s="8" t="s">
        <v>7221</v>
      </c>
      <c r="E4105" s="8" t="s">
        <v>7222</v>
      </c>
      <c r="F4105" s="24">
        <v>0.25204091709597198</v>
      </c>
      <c r="G4105" s="24">
        <v>1</v>
      </c>
      <c r="H4105" s="25">
        <v>211.12110000000001</v>
      </c>
      <c r="I4105" s="25">
        <v>18.177499999999998</v>
      </c>
      <c r="J4105" s="15">
        <v>547</v>
      </c>
      <c r="K4105" s="15">
        <v>130</v>
      </c>
      <c r="L4105" s="13">
        <v>8.6099999999999996E-2</v>
      </c>
      <c r="M4105" s="7">
        <v>1.0027286500000001</v>
      </c>
      <c r="N4105" s="26">
        <v>0.75</v>
      </c>
      <c r="O4105" s="27" t="s">
        <v>22</v>
      </c>
      <c r="P4105" s="8">
        <v>0.25204091709999998</v>
      </c>
      <c r="Q4105" s="24">
        <v>0.28999999999999998</v>
      </c>
      <c r="R4105" t="str">
        <f>IF($Q4105*100&gt;=VLOOKUP($O4105,margin_ranges!$A$5:$C$10,2,FALSE),IF($Q4105*100&lt;=VLOOKUP($O4105,margin_ranges!$A$5:$C$10,3,FALSE)+10,"IN RANGE","ABOVE RANGE"),"BELOW RANGE")</f>
        <v>IN RANGE</v>
      </c>
      <c r="S4105">
        <f>MIN(VLOOKUP($O4105,margin_ranges!$A$5:$D$10,4,FALSE),$P4105*100)</f>
        <v>25.20409171</v>
      </c>
      <c r="T4105" s="29">
        <f>(1-$S4105/100)/(1-$F4105)-1</f>
        <v>-5.3853588255492468E-12</v>
      </c>
      <c r="U4105" s="19" t="str">
        <f>IF(ABS(IFERROR(T4105,0))&gt;0.05,INDEX(margin_ranges!$C$13:$C$16,MATCH($F4105*100,margin_ranges!$B$13:$B$16,1)),"")</f>
        <v/>
      </c>
      <c r="V4105" t="e">
        <f>MIN(VLOOKUP($U4105,margin_ranges!$A$5:$D$10,4,FALSE),$P4105*100)</f>
        <v>#N/A</v>
      </c>
      <c r="Y4105" s="29" t="e">
        <f t="shared" si="63"/>
        <v>#N/A</v>
      </c>
    </row>
    <row r="4106" spans="1:25" x14ac:dyDescent="0.3">
      <c r="A4106" s="8" t="s">
        <v>17</v>
      </c>
      <c r="B4106" s="8" t="s">
        <v>7219</v>
      </c>
      <c r="C4106" s="8" t="s">
        <v>7220</v>
      </c>
      <c r="D4106" s="8" t="s">
        <v>7225</v>
      </c>
      <c r="E4106" s="8" t="s">
        <v>7226</v>
      </c>
      <c r="F4106" s="24">
        <v>0.25094750717331898</v>
      </c>
      <c r="G4106" s="24">
        <v>0</v>
      </c>
      <c r="H4106" s="25">
        <v>13.173299999999999</v>
      </c>
      <c r="I4106" s="25">
        <v>2.9939</v>
      </c>
      <c r="J4106" s="15">
        <v>150</v>
      </c>
      <c r="K4106" s="15">
        <v>38</v>
      </c>
      <c r="L4106" s="13">
        <v>0.2273</v>
      </c>
      <c r="M4106" s="7">
        <v>1.6687749000000001</v>
      </c>
      <c r="N4106" s="26">
        <v>1.25</v>
      </c>
      <c r="O4106" s="27" t="s">
        <v>22</v>
      </c>
      <c r="P4106" s="8">
        <v>0.25094750719999998</v>
      </c>
      <c r="Q4106" s="24">
        <v>0.3</v>
      </c>
      <c r="R4106" t="str">
        <f>IF($Q4106*100&gt;=VLOOKUP($O4106,margin_ranges!$A$5:$C$10,2,FALSE),IF($Q4106*100&lt;=VLOOKUP($O4106,margin_ranges!$A$5:$C$10,3,FALSE)+10,"IN RANGE","ABOVE RANGE"),"BELOW RANGE")</f>
        <v>IN RANGE</v>
      </c>
      <c r="S4106">
        <f>MIN(VLOOKUP($O4106,margin_ranges!$A$5:$D$10,4,FALSE),$P4106*100)</f>
        <v>25.094750719999997</v>
      </c>
      <c r="T4106" s="29">
        <f>(1-$S4106/100)/(1-$F4106)-1</f>
        <v>-3.561984041056121E-11</v>
      </c>
      <c r="U4106" s="19" t="str">
        <f>IF(ABS(IFERROR(T4106,0))&gt;0.05,INDEX(margin_ranges!$C$13:$C$16,MATCH($F4106*100,margin_ranges!$B$13:$B$16,1)),"")</f>
        <v/>
      </c>
      <c r="V4106" t="e">
        <f>MIN(VLOOKUP($U4106,margin_ranges!$A$5:$D$10,4,FALSE),$P4106*100)</f>
        <v>#N/A</v>
      </c>
      <c r="Y4106" s="29" t="e">
        <f t="shared" si="63"/>
        <v>#N/A</v>
      </c>
    </row>
    <row r="4107" spans="1:25" x14ac:dyDescent="0.3">
      <c r="A4107" s="8" t="s">
        <v>17</v>
      </c>
      <c r="B4107" s="8" t="s">
        <v>7219</v>
      </c>
      <c r="C4107" s="8" t="s">
        <v>7220</v>
      </c>
      <c r="D4107" s="28" t="s">
        <v>7223</v>
      </c>
      <c r="E4107" s="8" t="s">
        <v>7224</v>
      </c>
      <c r="F4107" s="24">
        <v>0.23197602707232901</v>
      </c>
      <c r="G4107" s="24">
        <v>1</v>
      </c>
      <c r="H4107" s="25">
        <v>114.0792</v>
      </c>
      <c r="I4107" s="25">
        <v>22.076499999999999</v>
      </c>
      <c r="J4107" s="15">
        <v>949</v>
      </c>
      <c r="K4107" s="15">
        <v>220</v>
      </c>
      <c r="L4107" s="13">
        <v>0.19350000000000001</v>
      </c>
      <c r="M4107" s="7">
        <v>1.4322469600000001</v>
      </c>
      <c r="N4107" s="26">
        <v>1.1000000000000001</v>
      </c>
      <c r="O4107" s="27" t="s">
        <v>22</v>
      </c>
      <c r="P4107" s="8">
        <v>0.23197602710000001</v>
      </c>
      <c r="Q4107" s="24">
        <v>0.27</v>
      </c>
      <c r="R4107" t="str">
        <f>IF($Q4107*100&gt;=VLOOKUP($O4107,margin_ranges!$A$5:$C$10,2,FALSE),IF($Q4107*100&lt;=VLOOKUP($O4107,margin_ranges!$A$5:$C$10,3,FALSE)+10,"IN RANGE","ABOVE RANGE"),"BELOW RANGE")</f>
        <v>IN RANGE</v>
      </c>
      <c r="S4107">
        <f>MIN(VLOOKUP($O4107,margin_ranges!$A$5:$D$10,4,FALSE),$P4107*100)</f>
        <v>23.197602710000002</v>
      </c>
      <c r="T4107" s="29">
        <f>(1-$S4107/100)/(1-$F4107)-1</f>
        <v>-3.6028846572833118E-11</v>
      </c>
      <c r="U4107" s="19" t="str">
        <f>IF(ABS(IFERROR(T4107,0))&gt;0.05,INDEX(margin_ranges!$C$13:$C$16,MATCH($F4107*100,margin_ranges!$B$13:$B$16,1)),"")</f>
        <v/>
      </c>
      <c r="V4107" t="e">
        <f>MIN(VLOOKUP($U4107,margin_ranges!$A$5:$D$10,4,FALSE),$P4107*100)</f>
        <v>#N/A</v>
      </c>
      <c r="Y4107" s="29" t="e">
        <f t="shared" si="63"/>
        <v>#N/A</v>
      </c>
    </row>
    <row r="4108" spans="1:25" x14ac:dyDescent="0.3">
      <c r="A4108" s="8" t="s">
        <v>17</v>
      </c>
      <c r="B4108" s="8" t="s">
        <v>7219</v>
      </c>
      <c r="C4108" s="8" t="s">
        <v>7220</v>
      </c>
      <c r="D4108" s="8" t="s">
        <v>7229</v>
      </c>
      <c r="E4108" s="8" t="s">
        <v>7230</v>
      </c>
      <c r="F4108" s="24">
        <v>0.24626718256972999</v>
      </c>
      <c r="G4108" s="24">
        <v>0</v>
      </c>
      <c r="H4108" s="25">
        <v>11.0059</v>
      </c>
      <c r="I4108" s="25">
        <v>2.4855999999999998</v>
      </c>
      <c r="J4108" s="15">
        <v>124</v>
      </c>
      <c r="K4108" s="15">
        <v>30</v>
      </c>
      <c r="L4108" s="13">
        <v>0.2258</v>
      </c>
      <c r="M4108" s="7">
        <v>1.6584125999999999</v>
      </c>
      <c r="N4108" s="26">
        <v>1.25</v>
      </c>
      <c r="O4108" s="27" t="s">
        <v>22</v>
      </c>
      <c r="P4108" s="8">
        <v>0.2462671826</v>
      </c>
      <c r="Q4108" s="24">
        <v>0.28999999999999998</v>
      </c>
      <c r="R4108" t="str">
        <f>IF($Q4108*100&gt;=VLOOKUP($O4108,margin_ranges!$A$5:$C$10,2,FALSE),IF($Q4108*100&lt;=VLOOKUP($O4108,margin_ranges!$A$5:$C$10,3,FALSE)+10,"IN RANGE","ABOVE RANGE"),"BELOW RANGE")</f>
        <v>IN RANGE</v>
      </c>
      <c r="S4108">
        <f>MIN(VLOOKUP($O4108,margin_ranges!$A$5:$D$10,4,FALSE),$P4108*100)</f>
        <v>24.626718260000001</v>
      </c>
      <c r="T4108" s="29">
        <f>(1-$S4108/100)/(1-$F4108)-1</f>
        <v>-4.0160097469765788E-11</v>
      </c>
      <c r="U4108" s="19" t="str">
        <f>IF(ABS(IFERROR(T4108,0))&gt;0.05,INDEX(margin_ranges!$C$13:$C$16,MATCH($F4108*100,margin_ranges!$B$13:$B$16,1)),"")</f>
        <v/>
      </c>
      <c r="V4108" t="e">
        <f>MIN(VLOOKUP($U4108,margin_ranges!$A$5:$D$10,4,FALSE),$P4108*100)</f>
        <v>#N/A</v>
      </c>
      <c r="Y4108" s="29" t="e">
        <f t="shared" si="63"/>
        <v>#N/A</v>
      </c>
    </row>
    <row r="4109" spans="1:25" x14ac:dyDescent="0.3">
      <c r="A4109" s="8" t="s">
        <v>35</v>
      </c>
      <c r="B4109" s="8" t="s">
        <v>7231</v>
      </c>
      <c r="C4109" s="8" t="s">
        <v>34</v>
      </c>
      <c r="D4109" s="8" t="s">
        <v>34</v>
      </c>
      <c r="E4109" s="8"/>
      <c r="F4109" s="24">
        <v>0.15418793701096001</v>
      </c>
      <c r="G4109" s="24">
        <v>0.96068299000000001</v>
      </c>
      <c r="H4109" s="25">
        <v>422.08620000000002</v>
      </c>
      <c r="I4109" s="25">
        <v>55.356299999999997</v>
      </c>
      <c r="J4109" s="15">
        <v>2292</v>
      </c>
      <c r="K4109" s="15">
        <v>510</v>
      </c>
      <c r="L4109" s="13">
        <v>0.13109999999999999</v>
      </c>
      <c r="M4109" s="7">
        <v>1.3801447200000001</v>
      </c>
      <c r="N4109" s="26">
        <v>1.0578879999999999</v>
      </c>
      <c r="O4109" s="27"/>
      <c r="P4109" s="8">
        <v>0.2334948785</v>
      </c>
      <c r="Q4109" s="24">
        <v>0.1542</v>
      </c>
      <c r="R4109" t="e">
        <f>IF($Q4109*100&gt;=VLOOKUP($O4109,margin_ranges!$A$5:$C$10,2,FALSE),IF($Q4109*100&lt;=VLOOKUP($O4109,margin_ranges!$A$5:$C$10,3,FALSE)+10,"IN RANGE","ABOVE RANGE"),"BELOW RANGE")</f>
        <v>#N/A</v>
      </c>
      <c r="S4109" t="e">
        <f>MIN(VLOOKUP($O4109,margin_ranges!$A$5:$D$10,4,FALSE),$P4109*100)</f>
        <v>#N/A</v>
      </c>
      <c r="T4109" s="29" t="e">
        <f>(1-$S4109/100)/(1-$F4109)-1</f>
        <v>#N/A</v>
      </c>
      <c r="U4109" s="19" t="str">
        <f>IF(ABS(IFERROR(T4109,0))&gt;0.05,INDEX(margin_ranges!$C$13:$C$16,MATCH($F4109*100,margin_ranges!$B$13:$B$16,1)),"")</f>
        <v/>
      </c>
      <c r="V4109" t="e">
        <f>MIN(VLOOKUP($U4109,margin_ranges!$A$5:$D$10,4,FALSE),$P4109*100)</f>
        <v>#N/A</v>
      </c>
      <c r="Y4109" s="29" t="e">
        <f t="shared" si="63"/>
        <v>#N/A</v>
      </c>
    </row>
    <row r="4110" spans="1:25" x14ac:dyDescent="0.3">
      <c r="A4110" s="8" t="s">
        <v>33</v>
      </c>
      <c r="B4110" s="8" t="s">
        <v>7231</v>
      </c>
      <c r="C4110" s="8" t="s">
        <v>7232</v>
      </c>
      <c r="D4110" s="8" t="s">
        <v>34</v>
      </c>
      <c r="E4110" s="8"/>
      <c r="F4110" s="24">
        <v>0.15418793701096001</v>
      </c>
      <c r="G4110" s="24">
        <v>0.96068299000000001</v>
      </c>
      <c r="H4110" s="25">
        <v>422.08620000000002</v>
      </c>
      <c r="I4110" s="25">
        <v>55.356299999999997</v>
      </c>
      <c r="J4110" s="15">
        <v>2292</v>
      </c>
      <c r="K4110" s="15">
        <v>510</v>
      </c>
      <c r="L4110" s="13">
        <v>0.13109999999999999</v>
      </c>
      <c r="M4110" s="7">
        <v>1.3801447200000001</v>
      </c>
      <c r="N4110" s="26">
        <v>1.0578879999999999</v>
      </c>
      <c r="O4110" s="27"/>
      <c r="P4110" s="8">
        <v>0.2334948785</v>
      </c>
      <c r="Q4110" s="24">
        <v>0.1542</v>
      </c>
      <c r="R4110" t="e">
        <f>IF($Q4110*100&gt;=VLOOKUP($O4110,margin_ranges!$A$5:$C$10,2,FALSE),IF($Q4110*100&lt;=VLOOKUP($O4110,margin_ranges!$A$5:$C$10,3,FALSE)+10,"IN RANGE","ABOVE RANGE"),"BELOW RANGE")</f>
        <v>#N/A</v>
      </c>
      <c r="S4110" t="e">
        <f>MIN(VLOOKUP($O4110,margin_ranges!$A$5:$D$10,4,FALSE),$P4110*100)</f>
        <v>#N/A</v>
      </c>
      <c r="T4110" s="29" t="e">
        <f>(1-$S4110/100)/(1-$F4110)-1</f>
        <v>#N/A</v>
      </c>
      <c r="U4110" s="19" t="str">
        <f>IF(ABS(IFERROR(T4110,0))&gt;0.05,INDEX(margin_ranges!$C$13:$C$16,MATCH($F4110*100,margin_ranges!$B$13:$B$16,1)),"")</f>
        <v/>
      </c>
      <c r="V4110" t="e">
        <f>MIN(VLOOKUP($U4110,margin_ranges!$A$5:$D$10,4,FALSE),$P4110*100)</f>
        <v>#N/A</v>
      </c>
      <c r="Y4110" s="29" t="e">
        <f t="shared" ref="Y4110:Y4173" si="64">(1-$V4110/100)/(1-$F4110)-1</f>
        <v>#N/A</v>
      </c>
    </row>
    <row r="4111" spans="1:25" x14ac:dyDescent="0.3">
      <c r="A4111" s="8" t="s">
        <v>17</v>
      </c>
      <c r="B4111" s="8" t="s">
        <v>7231</v>
      </c>
      <c r="C4111" s="8" t="s">
        <v>7232</v>
      </c>
      <c r="D4111" s="8" t="s">
        <v>7239</v>
      </c>
      <c r="E4111" s="8" t="s">
        <v>7240</v>
      </c>
      <c r="F4111" s="24">
        <v>0.3</v>
      </c>
      <c r="G4111" s="24">
        <v>0</v>
      </c>
      <c r="H4111" s="25">
        <v>25.4268</v>
      </c>
      <c r="I4111" s="25">
        <v>0.69899999999999995</v>
      </c>
      <c r="J4111" s="15">
        <v>9</v>
      </c>
      <c r="K4111" s="15">
        <v>3</v>
      </c>
      <c r="L4111" s="13">
        <v>2.75E-2</v>
      </c>
      <c r="M4111" s="7">
        <v>0.42406498999999998</v>
      </c>
      <c r="N4111" s="26">
        <v>0.25</v>
      </c>
      <c r="O4111" s="27" t="s">
        <v>95</v>
      </c>
      <c r="P4111" s="8">
        <v>0.41046772209999999</v>
      </c>
      <c r="Q4111" s="24">
        <v>0.3</v>
      </c>
      <c r="R4111" t="str">
        <f>IF($Q4111*100&gt;=VLOOKUP($O4111,margin_ranges!$A$5:$C$10,2,FALSE),IF($Q4111*100&lt;=VLOOKUP($O4111,margin_ranges!$A$5:$C$10,3,FALSE)+10,"IN RANGE","ABOVE RANGE"),"BELOW RANGE")</f>
        <v>IN RANGE</v>
      </c>
      <c r="S4111">
        <f>MIN(VLOOKUP($O4111,margin_ranges!$A$5:$D$10,4,FALSE),$P4111*100)</f>
        <v>19.75</v>
      </c>
      <c r="T4111" s="29">
        <f>(1-$S4111/100)/(1-$F4111)-1</f>
        <v>0.14642857142857157</v>
      </c>
      <c r="U4111" s="19" t="str">
        <f>IF(ABS(IFERROR(T4111,0))&gt;0.05,INDEX(margin_ranges!$C$13:$C$16,MATCH($F4111*100,margin_ranges!$B$13:$B$16,1)),"")</f>
        <v>Balanced (Type B)</v>
      </c>
      <c r="V4111">
        <f>MIN(VLOOKUP($U4111,margin_ranges!$A$5:$D$10,4,FALSE),$P4111*100)</f>
        <v>29.75</v>
      </c>
      <c r="Y4111" s="29">
        <f t="shared" si="64"/>
        <v>3.5714285714285587E-3</v>
      </c>
    </row>
    <row r="4112" spans="1:25" x14ac:dyDescent="0.3">
      <c r="A4112" s="8" t="s">
        <v>17</v>
      </c>
      <c r="B4112" s="8" t="s">
        <v>7231</v>
      </c>
      <c r="C4112" s="8" t="s">
        <v>7232</v>
      </c>
      <c r="D4112" s="8" t="s">
        <v>7235</v>
      </c>
      <c r="E4112" s="8" t="s">
        <v>7236</v>
      </c>
      <c r="F4112" s="24">
        <v>0.222586143511246</v>
      </c>
      <c r="G4112" s="24">
        <v>0</v>
      </c>
      <c r="H4112" s="25">
        <v>8.1949000000000005</v>
      </c>
      <c r="I4112" s="25">
        <v>1.6615</v>
      </c>
      <c r="J4112" s="15">
        <v>51</v>
      </c>
      <c r="K4112" s="15">
        <v>11</v>
      </c>
      <c r="L4112" s="13">
        <v>0.20269999999999999</v>
      </c>
      <c r="M4112" s="7">
        <v>1.02905292</v>
      </c>
      <c r="N4112" s="26">
        <v>0.8</v>
      </c>
      <c r="O4112" s="27" t="s">
        <v>22</v>
      </c>
      <c r="P4112" s="8">
        <v>0.2225861435</v>
      </c>
      <c r="Q4112" s="24">
        <v>0.28000000000000003</v>
      </c>
      <c r="R4112" t="str">
        <f>IF($Q4112*100&gt;=VLOOKUP($O4112,margin_ranges!$A$5:$C$10,2,FALSE),IF($Q4112*100&lt;=VLOOKUP($O4112,margin_ranges!$A$5:$C$10,3,FALSE)+10,"IN RANGE","ABOVE RANGE"),"BELOW RANGE")</f>
        <v>IN RANGE</v>
      </c>
      <c r="S4112">
        <f>MIN(VLOOKUP($O4112,margin_ranges!$A$5:$D$10,4,FALSE),$P4112*100)</f>
        <v>22.258614349999998</v>
      </c>
      <c r="T4112" s="29">
        <f>(1-$S4112/100)/(1-$F4112)-1</f>
        <v>1.4465983966260865E-11</v>
      </c>
      <c r="U4112" s="19" t="str">
        <f>IF(ABS(IFERROR(T4112,0))&gt;0.05,INDEX(margin_ranges!$C$13:$C$16,MATCH($F4112*100,margin_ranges!$B$13:$B$16,1)),"")</f>
        <v/>
      </c>
      <c r="V4112" t="e">
        <f>MIN(VLOOKUP($U4112,margin_ranges!$A$5:$D$10,4,FALSE),$P4112*100)</f>
        <v>#N/A</v>
      </c>
      <c r="Y4112" s="29" t="e">
        <f t="shared" si="64"/>
        <v>#N/A</v>
      </c>
    </row>
    <row r="4113" spans="1:25" x14ac:dyDescent="0.3">
      <c r="A4113" s="8" t="s">
        <v>17</v>
      </c>
      <c r="B4113" s="8" t="s">
        <v>7231</v>
      </c>
      <c r="C4113" s="8" t="s">
        <v>7232</v>
      </c>
      <c r="D4113" s="8" t="s">
        <v>7233</v>
      </c>
      <c r="E4113" s="8" t="s">
        <v>7234</v>
      </c>
      <c r="F4113" s="24">
        <v>0.15</v>
      </c>
      <c r="G4113" s="24">
        <v>1</v>
      </c>
      <c r="H4113" s="25">
        <v>313.03559999999999</v>
      </c>
      <c r="I4113" s="25">
        <v>51.276699999999998</v>
      </c>
      <c r="J4113" s="15">
        <v>2202</v>
      </c>
      <c r="K4113" s="15">
        <v>490</v>
      </c>
      <c r="L4113" s="13">
        <v>0.1638</v>
      </c>
      <c r="M4113" s="7">
        <v>1.4313686000000001</v>
      </c>
      <c r="N4113" s="26">
        <v>1.1000000000000001</v>
      </c>
      <c r="O4113" s="27" t="s">
        <v>92</v>
      </c>
      <c r="P4113" s="8">
        <v>0.23150472729999999</v>
      </c>
      <c r="Q4113" s="24">
        <v>0.15</v>
      </c>
      <c r="R4113" t="str">
        <f>IF($Q4113*100&gt;=VLOOKUP($O4113,margin_ranges!$A$5:$C$10,2,FALSE),IF($Q4113*100&lt;=VLOOKUP($O4113,margin_ranges!$A$5:$C$10,3,FALSE)+10,"IN RANGE","ABOVE RANGE"),"BELOW RANGE")</f>
        <v>BELOW RANGE</v>
      </c>
      <c r="S4113">
        <f>MIN(VLOOKUP($O4113,margin_ranges!$A$5:$D$10,4,FALSE),$P4113*100)</f>
        <v>23.150472730000001</v>
      </c>
      <c r="T4113" s="29">
        <f>(1-$S4113/100)/(1-$F4113)-1</f>
        <v>-9.5887914470588309E-2</v>
      </c>
      <c r="U4113" s="19" t="str">
        <f>IF(ABS(IFERROR(T4113,0))&gt;0.05,INDEX(margin_ranges!$C$13:$C$16,MATCH($F4113*100,margin_ranges!$B$13:$B$16,1)),"")</f>
        <v>Maximize Fill (Type A+)</v>
      </c>
      <c r="V4113">
        <f>MIN(VLOOKUP($U4113,margin_ranges!$A$5:$D$10,4,FALSE),$P4113*100)</f>
        <v>19.75</v>
      </c>
      <c r="Y4113" s="29">
        <f t="shared" si="64"/>
        <v>-5.5882352941176494E-2</v>
      </c>
    </row>
    <row r="4114" spans="1:25" x14ac:dyDescent="0.3">
      <c r="A4114" s="8" t="s">
        <v>17</v>
      </c>
      <c r="B4114" s="8" t="s">
        <v>7231</v>
      </c>
      <c r="C4114" s="8" t="s">
        <v>7232</v>
      </c>
      <c r="D4114" s="8" t="s">
        <v>7241</v>
      </c>
      <c r="E4114" s="8" t="s">
        <v>7242</v>
      </c>
      <c r="F4114" s="24">
        <v>0.19999999999999901</v>
      </c>
      <c r="G4114" s="24">
        <v>0</v>
      </c>
      <c r="H4114" s="25">
        <v>35.5991</v>
      </c>
      <c r="I4114" s="25">
        <v>0.68159999999999998</v>
      </c>
      <c r="J4114" s="15">
        <v>14</v>
      </c>
      <c r="K4114" s="15">
        <v>3</v>
      </c>
      <c r="L4114" s="13">
        <v>1.9099999999999999E-2</v>
      </c>
      <c r="M4114" s="7">
        <v>0.70379336000000003</v>
      </c>
      <c r="N4114" s="26">
        <v>0.5</v>
      </c>
      <c r="O4114" s="27" t="s">
        <v>92</v>
      </c>
      <c r="P4114" s="8">
        <v>0.28956419459999999</v>
      </c>
      <c r="Q4114" s="24">
        <v>0.2</v>
      </c>
      <c r="R4114" t="str">
        <f>IF($Q4114*100&gt;=VLOOKUP($O4114,margin_ranges!$A$5:$C$10,2,FALSE),IF($Q4114*100&lt;=VLOOKUP($O4114,margin_ranges!$A$5:$C$10,3,FALSE)+10,"IN RANGE","ABOVE RANGE"),"BELOW RANGE")</f>
        <v>IN RANGE</v>
      </c>
      <c r="S4114">
        <f>MIN(VLOOKUP($O4114,margin_ranges!$A$5:$D$10,4,FALSE),$P4114*100)</f>
        <v>28.956419459999999</v>
      </c>
      <c r="T4114" s="29">
        <f>(1-$S4114/100)/(1-$F4114)-1</f>
        <v>-0.11195524325000106</v>
      </c>
      <c r="U4114" s="19" t="str">
        <f>IF(ABS(IFERROR(T4114,0))&gt;0.05,INDEX(margin_ranges!$C$13:$C$16,MATCH($F4114*100,margin_ranges!$B$13:$B$16,1)),"")</f>
        <v>Maximize Fill (Type A+)</v>
      </c>
      <c r="V4114">
        <f>MIN(VLOOKUP($U4114,margin_ranges!$A$5:$D$10,4,FALSE),$P4114*100)</f>
        <v>19.75</v>
      </c>
      <c r="Y4114" s="29">
        <f t="shared" si="64"/>
        <v>3.1249999999987121E-3</v>
      </c>
    </row>
    <row r="4115" spans="1:25" x14ac:dyDescent="0.3">
      <c r="A4115" s="8" t="s">
        <v>17</v>
      </c>
      <c r="B4115" s="8" t="s">
        <v>7231</v>
      </c>
      <c r="C4115" s="8" t="s">
        <v>7232</v>
      </c>
      <c r="D4115" s="8" t="s">
        <v>7237</v>
      </c>
      <c r="E4115" s="8" t="s">
        <v>7238</v>
      </c>
      <c r="F4115" s="24">
        <v>0.2</v>
      </c>
      <c r="G4115" s="24">
        <v>0</v>
      </c>
      <c r="H4115" s="25">
        <v>25.8354</v>
      </c>
      <c r="I4115" s="25">
        <v>0.71660000000000001</v>
      </c>
      <c r="J4115" s="15">
        <v>9</v>
      </c>
      <c r="K4115" s="15">
        <v>2</v>
      </c>
      <c r="L4115" s="13">
        <v>2.7699999999999999E-2</v>
      </c>
      <c r="M4115" s="7">
        <v>0.4289075</v>
      </c>
      <c r="N4115" s="26">
        <v>0.25</v>
      </c>
      <c r="O4115" s="27" t="s">
        <v>92</v>
      </c>
      <c r="P4115" s="8">
        <v>0.41712373339999997</v>
      </c>
      <c r="Q4115" s="24">
        <v>0.2</v>
      </c>
      <c r="R4115" t="str">
        <f>IF($Q4115*100&gt;=VLOOKUP($O4115,margin_ranges!$A$5:$C$10,2,FALSE),IF($Q4115*100&lt;=VLOOKUP($O4115,margin_ranges!$A$5:$C$10,3,FALSE)+10,"IN RANGE","ABOVE RANGE"),"BELOW RANGE")</f>
        <v>IN RANGE</v>
      </c>
      <c r="S4115">
        <f>MIN(VLOOKUP($O4115,margin_ranges!$A$5:$D$10,4,FALSE),$P4115*100)</f>
        <v>29.75</v>
      </c>
      <c r="T4115" s="29">
        <f>(1-$S4115/100)/(1-$F4115)-1</f>
        <v>-0.12187500000000007</v>
      </c>
      <c r="U4115" s="19" t="str">
        <f>IF(ABS(IFERROR(T4115,0))&gt;0.05,INDEX(margin_ranges!$C$13:$C$16,MATCH($F4115*100,margin_ranges!$B$13:$B$16,1)),"")</f>
        <v>Maximize Fill (Type A+)</v>
      </c>
      <c r="V4115">
        <f>MIN(VLOOKUP($U4115,margin_ranges!$A$5:$D$10,4,FALSE),$P4115*100)</f>
        <v>19.75</v>
      </c>
      <c r="Y4115" s="29">
        <f t="shared" si="64"/>
        <v>3.1249999999998224E-3</v>
      </c>
    </row>
    <row r="4116" spans="1:25" x14ac:dyDescent="0.3">
      <c r="A4116" s="8" t="s">
        <v>35</v>
      </c>
      <c r="B4116" s="8" t="s">
        <v>7243</v>
      </c>
      <c r="C4116" s="8" t="s">
        <v>34</v>
      </c>
      <c r="D4116" s="8" t="s">
        <v>34</v>
      </c>
      <c r="E4116" s="8"/>
      <c r="F4116" s="24">
        <v>0.29582749711395701</v>
      </c>
      <c r="G4116" s="24">
        <v>0</v>
      </c>
      <c r="H4116" s="25">
        <v>3.4420999999999999</v>
      </c>
      <c r="I4116" s="25">
        <v>0.90910000000000002</v>
      </c>
      <c r="J4116" s="15">
        <v>39</v>
      </c>
      <c r="K4116" s="15">
        <v>10</v>
      </c>
      <c r="L4116" s="13">
        <v>0.2641</v>
      </c>
      <c r="M4116" s="7">
        <v>1.42932349</v>
      </c>
      <c r="N4116" s="26">
        <v>0.73180999999999996</v>
      </c>
      <c r="O4116" s="27"/>
      <c r="P4116" s="8">
        <v>0.48800253589999998</v>
      </c>
      <c r="Q4116" s="24">
        <v>0.29580000000000001</v>
      </c>
      <c r="R4116" t="e">
        <f>IF($Q4116*100&gt;=VLOOKUP($O4116,margin_ranges!$A$5:$C$10,2,FALSE),IF($Q4116*100&lt;=VLOOKUP($O4116,margin_ranges!$A$5:$C$10,3,FALSE)+10,"IN RANGE","ABOVE RANGE"),"BELOW RANGE")</f>
        <v>#N/A</v>
      </c>
      <c r="S4116" t="e">
        <f>MIN(VLOOKUP($O4116,margin_ranges!$A$5:$D$10,4,FALSE),$P4116*100)</f>
        <v>#N/A</v>
      </c>
      <c r="T4116" s="29" t="e">
        <f>(1-$S4116/100)/(1-$F4116)-1</f>
        <v>#N/A</v>
      </c>
      <c r="U4116" s="19" t="str">
        <f>IF(ABS(IFERROR(T4116,0))&gt;0.05,INDEX(margin_ranges!$C$13:$C$16,MATCH($F4116*100,margin_ranges!$B$13:$B$16,1)),"")</f>
        <v/>
      </c>
      <c r="V4116" t="e">
        <f>MIN(VLOOKUP($U4116,margin_ranges!$A$5:$D$10,4,FALSE),$P4116*100)</f>
        <v>#N/A</v>
      </c>
      <c r="Y4116" s="29" t="e">
        <f t="shared" si="64"/>
        <v>#N/A</v>
      </c>
    </row>
    <row r="4117" spans="1:25" x14ac:dyDescent="0.3">
      <c r="A4117" s="8" t="s">
        <v>33</v>
      </c>
      <c r="B4117" s="8" t="s">
        <v>7243</v>
      </c>
      <c r="C4117" s="8" t="s">
        <v>7244</v>
      </c>
      <c r="D4117" s="8" t="s">
        <v>34</v>
      </c>
      <c r="E4117" s="8"/>
      <c r="F4117" s="24">
        <v>0.29582749711395701</v>
      </c>
      <c r="G4117" s="24">
        <v>0</v>
      </c>
      <c r="H4117" s="25">
        <v>3.4420999999999999</v>
      </c>
      <c r="I4117" s="25">
        <v>0.90910000000000002</v>
      </c>
      <c r="J4117" s="15">
        <v>39</v>
      </c>
      <c r="K4117" s="15">
        <v>10</v>
      </c>
      <c r="L4117" s="13">
        <v>0.2641</v>
      </c>
      <c r="M4117" s="7">
        <v>1.42932349</v>
      </c>
      <c r="N4117" s="26">
        <v>0.73180999999999996</v>
      </c>
      <c r="O4117" s="27"/>
      <c r="P4117" s="8">
        <v>0.48800253589999998</v>
      </c>
      <c r="Q4117" s="24">
        <v>0.29580000000000001</v>
      </c>
      <c r="R4117" t="e">
        <f>IF($Q4117*100&gt;=VLOOKUP($O4117,margin_ranges!$A$5:$C$10,2,FALSE),IF($Q4117*100&lt;=VLOOKUP($O4117,margin_ranges!$A$5:$C$10,3,FALSE)+10,"IN RANGE","ABOVE RANGE"),"BELOW RANGE")</f>
        <v>#N/A</v>
      </c>
      <c r="S4117" t="e">
        <f>MIN(VLOOKUP($O4117,margin_ranges!$A$5:$D$10,4,FALSE),$P4117*100)</f>
        <v>#N/A</v>
      </c>
      <c r="T4117" s="29" t="e">
        <f>(1-$S4117/100)/(1-$F4117)-1</f>
        <v>#N/A</v>
      </c>
      <c r="U4117" s="19" t="str">
        <f>IF(ABS(IFERROR(T4117,0))&gt;0.05,INDEX(margin_ranges!$C$13:$C$16,MATCH($F4117*100,margin_ranges!$B$13:$B$16,1)),"")</f>
        <v/>
      </c>
      <c r="V4117" t="e">
        <f>MIN(VLOOKUP($U4117,margin_ranges!$A$5:$D$10,4,FALSE),$P4117*100)</f>
        <v>#N/A</v>
      </c>
      <c r="Y4117" s="29" t="e">
        <f t="shared" si="64"/>
        <v>#N/A</v>
      </c>
    </row>
    <row r="4118" spans="1:25" x14ac:dyDescent="0.3">
      <c r="A4118" s="8" t="s">
        <v>17</v>
      </c>
      <c r="B4118" s="8" t="s">
        <v>7243</v>
      </c>
      <c r="C4118" s="8" t="s">
        <v>7244</v>
      </c>
      <c r="D4118" s="8" t="s">
        <v>7251</v>
      </c>
      <c r="E4118" s="8" t="s">
        <v>7252</v>
      </c>
      <c r="F4118" s="24">
        <v>0.34</v>
      </c>
      <c r="G4118" s="24">
        <v>0</v>
      </c>
      <c r="H4118" s="25">
        <v>0.82589999999999997</v>
      </c>
      <c r="I4118" s="25">
        <v>0.28039999999999998</v>
      </c>
      <c r="J4118" s="15">
        <v>9</v>
      </c>
      <c r="K4118" s="15">
        <v>3</v>
      </c>
      <c r="L4118" s="13">
        <v>0.33950000000000002</v>
      </c>
      <c r="M4118" s="7">
        <v>1.0345389700000001</v>
      </c>
      <c r="N4118" s="26">
        <v>0.25</v>
      </c>
      <c r="O4118" s="27" t="s">
        <v>22</v>
      </c>
      <c r="P4118" s="8">
        <v>0.75834646439999998</v>
      </c>
      <c r="Q4118" s="24">
        <v>0.34</v>
      </c>
      <c r="R4118" t="str">
        <f>IF($Q4118*100&gt;=VLOOKUP($O4118,margin_ranges!$A$5:$C$10,2,FALSE),IF($Q4118*100&lt;=VLOOKUP($O4118,margin_ranges!$A$5:$C$10,3,FALSE)+10,"IN RANGE","ABOVE RANGE"),"BELOW RANGE")</f>
        <v>IN RANGE</v>
      </c>
      <c r="S4118">
        <f>MIN(VLOOKUP($O4118,margin_ranges!$A$5:$D$10,4,FALSE),$P4118*100)</f>
        <v>29.75</v>
      </c>
      <c r="T4118" s="29">
        <f>(1-$S4118/100)/(1-$F4118)-1</f>
        <v>6.4393939393939448E-2</v>
      </c>
      <c r="U4118" s="19" t="str">
        <f>IF(ABS(IFERROR(T4118,0))&gt;0.05,INDEX(margin_ranges!$C$13:$C$16,MATCH($F4118*100,margin_ranges!$B$13:$B$16,1)),"")</f>
        <v>Balanced (Type B)</v>
      </c>
      <c r="V4118">
        <f>MIN(VLOOKUP($U4118,margin_ranges!$A$5:$D$10,4,FALSE),$P4118*100)</f>
        <v>29.75</v>
      </c>
      <c r="Y4118" s="29">
        <f t="shared" si="64"/>
        <v>6.4393939393939448E-2</v>
      </c>
    </row>
    <row r="4119" spans="1:25" x14ac:dyDescent="0.3">
      <c r="A4119" s="8" t="s">
        <v>17</v>
      </c>
      <c r="B4119" s="8" t="s">
        <v>7243</v>
      </c>
      <c r="C4119" s="8" t="s">
        <v>7244</v>
      </c>
      <c r="D4119" s="8" t="s">
        <v>7247</v>
      </c>
      <c r="E4119" s="8" t="s">
        <v>7248</v>
      </c>
      <c r="F4119" s="24">
        <v>0.22240411599625801</v>
      </c>
      <c r="G4119" s="24">
        <v>0</v>
      </c>
      <c r="H4119" s="25">
        <v>0.54279999999999995</v>
      </c>
      <c r="I4119" s="25">
        <v>7.5999999999999998E-2</v>
      </c>
      <c r="J4119" s="15">
        <v>7</v>
      </c>
      <c r="K4119" s="15">
        <v>2</v>
      </c>
      <c r="L4119" s="13">
        <v>0.14000000000000001</v>
      </c>
      <c r="M4119" s="7">
        <v>3.2150375900000001</v>
      </c>
      <c r="N4119" s="26">
        <v>2.5</v>
      </c>
      <c r="O4119" s="27" t="s">
        <v>22</v>
      </c>
      <c r="P4119" s="8">
        <v>0.22240411600000001</v>
      </c>
      <c r="Q4119" s="24">
        <v>0.27</v>
      </c>
      <c r="R4119" t="str">
        <f>IF($Q4119*100&gt;=VLOOKUP($O4119,margin_ranges!$A$5:$C$10,2,FALSE),IF($Q4119*100&lt;=VLOOKUP($O4119,margin_ranges!$A$5:$C$10,3,FALSE)+10,"IN RANGE","ABOVE RANGE"),"BELOW RANGE")</f>
        <v>IN RANGE</v>
      </c>
      <c r="S4119">
        <f>MIN(VLOOKUP($O4119,margin_ranges!$A$5:$D$10,4,FALSE),$P4119*100)</f>
        <v>22.240411600000002</v>
      </c>
      <c r="T4119" s="29">
        <f>(1-$S4119/100)/(1-$F4119)-1</f>
        <v>-4.812261700237741E-12</v>
      </c>
      <c r="U4119" s="19" t="str">
        <f>IF(ABS(IFERROR(T4119,0))&gt;0.05,INDEX(margin_ranges!$C$13:$C$16,MATCH($F4119*100,margin_ranges!$B$13:$B$16,1)),"")</f>
        <v/>
      </c>
      <c r="V4119" t="e">
        <f>MIN(VLOOKUP($U4119,margin_ranges!$A$5:$D$10,4,FALSE),$P4119*100)</f>
        <v>#N/A</v>
      </c>
      <c r="Y4119" s="29" t="e">
        <f t="shared" si="64"/>
        <v>#N/A</v>
      </c>
    </row>
    <row r="4120" spans="1:25" x14ac:dyDescent="0.3">
      <c r="A4120" s="8" t="s">
        <v>17</v>
      </c>
      <c r="B4120" s="8" t="s">
        <v>7243</v>
      </c>
      <c r="C4120" s="8" t="s">
        <v>7244</v>
      </c>
      <c r="D4120" s="8" t="s">
        <v>7245</v>
      </c>
      <c r="E4120" s="8" t="s">
        <v>7246</v>
      </c>
      <c r="F4120" s="24">
        <v>0.27914276436843799</v>
      </c>
      <c r="G4120" s="24">
        <v>0</v>
      </c>
      <c r="H4120" s="25">
        <v>0.58540000000000003</v>
      </c>
      <c r="I4120" s="25">
        <v>0.12690000000000001</v>
      </c>
      <c r="J4120" s="15">
        <v>8</v>
      </c>
      <c r="K4120" s="15">
        <v>2</v>
      </c>
      <c r="L4120" s="13">
        <v>0.2167</v>
      </c>
      <c r="M4120" s="7">
        <v>2.0808558599999998</v>
      </c>
      <c r="N4120" s="26">
        <v>1.5</v>
      </c>
      <c r="O4120" s="27" t="s">
        <v>22</v>
      </c>
      <c r="P4120" s="8">
        <v>0.27914276440000002</v>
      </c>
      <c r="Q4120" s="24">
        <v>0.28999999999999998</v>
      </c>
      <c r="R4120" t="str">
        <f>IF($Q4120*100&gt;=VLOOKUP($O4120,margin_ranges!$A$5:$C$10,2,FALSE),IF($Q4120*100&lt;=VLOOKUP($O4120,margin_ranges!$A$5:$C$10,3,FALSE)+10,"IN RANGE","ABOVE RANGE"),"BELOW RANGE")</f>
        <v>IN RANGE</v>
      </c>
      <c r="S4120">
        <f>MIN(VLOOKUP($O4120,margin_ranges!$A$5:$D$10,4,FALSE),$P4120*100)</f>
        <v>27.914276440000002</v>
      </c>
      <c r="T4120" s="29">
        <f>(1-$S4120/100)/(1-$F4120)-1</f>
        <v>-4.3783976444444761E-11</v>
      </c>
      <c r="U4120" s="19" t="str">
        <f>IF(ABS(IFERROR(T4120,0))&gt;0.05,INDEX(margin_ranges!$C$13:$C$16,MATCH($F4120*100,margin_ranges!$B$13:$B$16,1)),"")</f>
        <v/>
      </c>
      <c r="V4120" t="e">
        <f>MIN(VLOOKUP($U4120,margin_ranges!$A$5:$D$10,4,FALSE),$P4120*100)</f>
        <v>#N/A</v>
      </c>
      <c r="Y4120" s="29" t="e">
        <f t="shared" si="64"/>
        <v>#N/A</v>
      </c>
    </row>
    <row r="4121" spans="1:25" x14ac:dyDescent="0.3">
      <c r="A4121" s="8" t="s">
        <v>17</v>
      </c>
      <c r="B4121" s="8" t="s">
        <v>7243</v>
      </c>
      <c r="C4121" s="8" t="s">
        <v>7244</v>
      </c>
      <c r="D4121" s="8" t="s">
        <v>7249</v>
      </c>
      <c r="E4121" s="8" t="s">
        <v>7250</v>
      </c>
      <c r="F4121" s="24">
        <v>0.28999999999999998</v>
      </c>
      <c r="G4121" s="24">
        <v>0</v>
      </c>
      <c r="H4121" s="25">
        <v>0.6734</v>
      </c>
      <c r="I4121" s="25">
        <v>0.251</v>
      </c>
      <c r="J4121" s="15">
        <v>8</v>
      </c>
      <c r="K4121" s="15">
        <v>2</v>
      </c>
      <c r="L4121" s="13">
        <v>0.37280000000000002</v>
      </c>
      <c r="M4121" s="7">
        <v>1.003358</v>
      </c>
      <c r="N4121" s="26">
        <v>0.25</v>
      </c>
      <c r="O4121" s="27" t="s">
        <v>22</v>
      </c>
      <c r="P4121" s="8">
        <v>0.75083668950000004</v>
      </c>
      <c r="Q4121" s="24">
        <v>0.28999999999999998</v>
      </c>
      <c r="R4121" t="str">
        <f>IF($Q4121*100&gt;=VLOOKUP($O4121,margin_ranges!$A$5:$C$10,2,FALSE),IF($Q4121*100&lt;=VLOOKUP($O4121,margin_ranges!$A$5:$C$10,3,FALSE)+10,"IN RANGE","ABOVE RANGE"),"BELOW RANGE")</f>
        <v>IN RANGE</v>
      </c>
      <c r="S4121">
        <f>MIN(VLOOKUP($O4121,margin_ranges!$A$5:$D$10,4,FALSE),$P4121*100)</f>
        <v>29.75</v>
      </c>
      <c r="T4121" s="29">
        <f>(1-$S4121/100)/(1-$F4121)-1</f>
        <v>-1.0563380281690127E-2</v>
      </c>
      <c r="U4121" s="19" t="str">
        <f>IF(ABS(IFERROR(T4121,0))&gt;0.05,INDEX(margin_ranges!$C$13:$C$16,MATCH($F4121*100,margin_ranges!$B$13:$B$16,1)),"")</f>
        <v/>
      </c>
      <c r="V4121" t="e">
        <f>MIN(VLOOKUP($U4121,margin_ranges!$A$5:$D$10,4,FALSE),$P4121*100)</f>
        <v>#N/A</v>
      </c>
      <c r="Y4121" s="29" t="e">
        <f t="shared" si="64"/>
        <v>#N/A</v>
      </c>
    </row>
    <row r="4122" spans="1:25" x14ac:dyDescent="0.3">
      <c r="A4122" s="8" t="s">
        <v>35</v>
      </c>
      <c r="B4122" s="8" t="s">
        <v>7253</v>
      </c>
      <c r="C4122" s="8" t="s">
        <v>34</v>
      </c>
      <c r="D4122" s="8" t="s">
        <v>34</v>
      </c>
      <c r="E4122" s="8"/>
      <c r="F4122" s="24">
        <v>0.22418093832980801</v>
      </c>
      <c r="G4122" s="24">
        <v>0.94967223999999995</v>
      </c>
      <c r="H4122" s="25">
        <v>1291.665</v>
      </c>
      <c r="I4122" s="25">
        <v>154.5745</v>
      </c>
      <c r="J4122" s="15">
        <v>5559</v>
      </c>
      <c r="K4122" s="15">
        <v>1113</v>
      </c>
      <c r="L4122" s="13">
        <v>0.1197</v>
      </c>
      <c r="M4122" s="7">
        <v>1.19877313</v>
      </c>
      <c r="N4122" s="26">
        <v>0.62084600000000001</v>
      </c>
      <c r="O4122" s="27"/>
      <c r="P4122" s="8">
        <v>0.48209883539999998</v>
      </c>
      <c r="Q4122" s="24">
        <v>0.22420000000000001</v>
      </c>
      <c r="R4122" t="e">
        <f>IF($Q4122*100&gt;=VLOOKUP($O4122,margin_ranges!$A$5:$C$10,2,FALSE),IF($Q4122*100&lt;=VLOOKUP($O4122,margin_ranges!$A$5:$C$10,3,FALSE)+10,"IN RANGE","ABOVE RANGE"),"BELOW RANGE")</f>
        <v>#N/A</v>
      </c>
      <c r="S4122" t="e">
        <f>MIN(VLOOKUP($O4122,margin_ranges!$A$5:$D$10,4,FALSE),$P4122*100)</f>
        <v>#N/A</v>
      </c>
      <c r="T4122" s="29" t="e">
        <f>(1-$S4122/100)/(1-$F4122)-1</f>
        <v>#N/A</v>
      </c>
      <c r="U4122" s="19" t="str">
        <f>IF(ABS(IFERROR(T4122,0))&gt;0.05,INDEX(margin_ranges!$C$13:$C$16,MATCH($F4122*100,margin_ranges!$B$13:$B$16,1)),"")</f>
        <v/>
      </c>
      <c r="V4122" t="e">
        <f>MIN(VLOOKUP($U4122,margin_ranges!$A$5:$D$10,4,FALSE),$P4122*100)</f>
        <v>#N/A</v>
      </c>
      <c r="Y4122" s="29" t="e">
        <f t="shared" si="64"/>
        <v>#N/A</v>
      </c>
    </row>
    <row r="4123" spans="1:25" x14ac:dyDescent="0.3">
      <c r="A4123" s="8" t="s">
        <v>33</v>
      </c>
      <c r="B4123" s="8" t="s">
        <v>7253</v>
      </c>
      <c r="C4123" s="8" t="s">
        <v>7254</v>
      </c>
      <c r="D4123" s="8" t="s">
        <v>34</v>
      </c>
      <c r="E4123" s="8"/>
      <c r="F4123" s="24">
        <v>0.22418093832980801</v>
      </c>
      <c r="G4123" s="24">
        <v>0.94967223999999995</v>
      </c>
      <c r="H4123" s="25">
        <v>1291.665</v>
      </c>
      <c r="I4123" s="25">
        <v>154.5745</v>
      </c>
      <c r="J4123" s="15">
        <v>5559</v>
      </c>
      <c r="K4123" s="15">
        <v>1113</v>
      </c>
      <c r="L4123" s="13">
        <v>0.1197</v>
      </c>
      <c r="M4123" s="7">
        <v>1.19877313</v>
      </c>
      <c r="N4123" s="26">
        <v>0.62084600000000001</v>
      </c>
      <c r="O4123" s="27"/>
      <c r="P4123" s="8">
        <v>0.48209883539999998</v>
      </c>
      <c r="Q4123" s="24">
        <v>0.22420000000000001</v>
      </c>
      <c r="R4123" t="e">
        <f>IF($Q4123*100&gt;=VLOOKUP($O4123,margin_ranges!$A$5:$C$10,2,FALSE),IF($Q4123*100&lt;=VLOOKUP($O4123,margin_ranges!$A$5:$C$10,3,FALSE)+10,"IN RANGE","ABOVE RANGE"),"BELOW RANGE")</f>
        <v>#N/A</v>
      </c>
      <c r="S4123" t="e">
        <f>MIN(VLOOKUP($O4123,margin_ranges!$A$5:$D$10,4,FALSE),$P4123*100)</f>
        <v>#N/A</v>
      </c>
      <c r="T4123" s="29" t="e">
        <f>(1-$S4123/100)/(1-$F4123)-1</f>
        <v>#N/A</v>
      </c>
      <c r="U4123" s="19" t="str">
        <f>IF(ABS(IFERROR(T4123,0))&gt;0.05,INDEX(margin_ranges!$C$13:$C$16,MATCH($F4123*100,margin_ranges!$B$13:$B$16,1)),"")</f>
        <v/>
      </c>
      <c r="V4123" t="e">
        <f>MIN(VLOOKUP($U4123,margin_ranges!$A$5:$D$10,4,FALSE),$P4123*100)</f>
        <v>#N/A</v>
      </c>
      <c r="Y4123" s="29" t="e">
        <f t="shared" si="64"/>
        <v>#N/A</v>
      </c>
    </row>
    <row r="4124" spans="1:25" x14ac:dyDescent="0.3">
      <c r="A4124" s="8" t="s">
        <v>17</v>
      </c>
      <c r="B4124" s="8" t="s">
        <v>7253</v>
      </c>
      <c r="C4124" s="8" t="s">
        <v>7254</v>
      </c>
      <c r="D4124" s="8" t="s">
        <v>7259</v>
      </c>
      <c r="E4124" s="8" t="s">
        <v>7260</v>
      </c>
      <c r="F4124" s="24">
        <v>0.25</v>
      </c>
      <c r="G4124" s="24">
        <v>1</v>
      </c>
      <c r="H4124" s="25">
        <v>183.1448</v>
      </c>
      <c r="I4124" s="25">
        <v>28.1326</v>
      </c>
      <c r="J4124" s="15">
        <v>993</v>
      </c>
      <c r="K4124" s="15">
        <v>199</v>
      </c>
      <c r="L4124" s="13">
        <v>0.15359999999999999</v>
      </c>
      <c r="M4124" s="7">
        <v>1.17604861</v>
      </c>
      <c r="N4124" s="26">
        <v>0.5</v>
      </c>
      <c r="O4124" s="27" t="s">
        <v>95</v>
      </c>
      <c r="P4124" s="8">
        <v>0.57484750439999999</v>
      </c>
      <c r="Q4124" s="24">
        <v>0.25</v>
      </c>
      <c r="R4124" t="str">
        <f>IF($Q4124*100&gt;=VLOOKUP($O4124,margin_ranges!$A$5:$C$10,2,FALSE),IF($Q4124*100&lt;=VLOOKUP($O4124,margin_ranges!$A$5:$C$10,3,FALSE)+10,"IN RANGE","ABOVE RANGE"),"BELOW RANGE")</f>
        <v>IN RANGE</v>
      </c>
      <c r="S4124">
        <f>MIN(VLOOKUP($O4124,margin_ranges!$A$5:$D$10,4,FALSE),$P4124*100)</f>
        <v>19.75</v>
      </c>
      <c r="T4124" s="29">
        <f>(1-$S4124/100)/(1-$F4124)-1</f>
        <v>7.0000000000000062E-2</v>
      </c>
      <c r="U4124" s="19" t="str">
        <f>IF(ABS(IFERROR(T4124,0))&gt;0.05,INDEX(margin_ranges!$C$13:$C$16,MATCH($F4124*100,margin_ranges!$B$13:$B$16,1)),"")</f>
        <v>Balanced (Type B)</v>
      </c>
      <c r="V4124">
        <f>MIN(VLOOKUP($U4124,margin_ranges!$A$5:$D$10,4,FALSE),$P4124*100)</f>
        <v>29.75</v>
      </c>
      <c r="Y4124" s="29">
        <f t="shared" si="64"/>
        <v>-6.3333333333333353E-2</v>
      </c>
    </row>
    <row r="4125" spans="1:25" x14ac:dyDescent="0.3">
      <c r="A4125" s="8" t="s">
        <v>17</v>
      </c>
      <c r="B4125" s="8" t="s">
        <v>7253</v>
      </c>
      <c r="C4125" s="8" t="s">
        <v>7254</v>
      </c>
      <c r="D4125" s="28" t="s">
        <v>7273</v>
      </c>
      <c r="E4125" s="8" t="s">
        <v>7274</v>
      </c>
      <c r="F4125" s="24">
        <v>0.25</v>
      </c>
      <c r="G4125" s="24">
        <v>1</v>
      </c>
      <c r="H4125" s="25">
        <v>166.5479</v>
      </c>
      <c r="I4125" s="25">
        <v>15.762700000000001</v>
      </c>
      <c r="J4125" s="15">
        <v>524</v>
      </c>
      <c r="K4125" s="15">
        <v>131</v>
      </c>
      <c r="L4125" s="13">
        <v>9.4600000000000004E-2</v>
      </c>
      <c r="M4125" s="7">
        <v>1.1082146799999999</v>
      </c>
      <c r="N4125" s="26">
        <v>0.5</v>
      </c>
      <c r="O4125" s="27" t="s">
        <v>95</v>
      </c>
      <c r="P4125" s="8">
        <v>0.54882388110000002</v>
      </c>
      <c r="Q4125" s="24">
        <v>0.25</v>
      </c>
      <c r="R4125" t="str">
        <f>IF($Q4125*100&gt;=VLOOKUP($O4125,margin_ranges!$A$5:$C$10,2,FALSE),IF($Q4125*100&lt;=VLOOKUP($O4125,margin_ranges!$A$5:$C$10,3,FALSE)+10,"IN RANGE","ABOVE RANGE"),"BELOW RANGE")</f>
        <v>IN RANGE</v>
      </c>
      <c r="S4125">
        <f>MIN(VLOOKUP($O4125,margin_ranges!$A$5:$D$10,4,FALSE),$P4125*100)</f>
        <v>19.75</v>
      </c>
      <c r="T4125" s="29">
        <f>(1-$S4125/100)/(1-$F4125)-1</f>
        <v>7.0000000000000062E-2</v>
      </c>
      <c r="U4125" s="19" t="str">
        <f>IF(ABS(IFERROR(T4125,0))&gt;0.05,INDEX(margin_ranges!$C$13:$C$16,MATCH($F4125*100,margin_ranges!$B$13:$B$16,1)),"")</f>
        <v>Balanced (Type B)</v>
      </c>
      <c r="V4125">
        <f>MIN(VLOOKUP($U4125,margin_ranges!$A$5:$D$10,4,FALSE),$P4125*100)</f>
        <v>29.75</v>
      </c>
      <c r="Y4125" s="29">
        <f t="shared" si="64"/>
        <v>-6.3333333333333353E-2</v>
      </c>
    </row>
    <row r="4126" spans="1:25" x14ac:dyDescent="0.3">
      <c r="A4126" s="8" t="s">
        <v>17</v>
      </c>
      <c r="B4126" s="8" t="s">
        <v>7253</v>
      </c>
      <c r="C4126" s="8" t="s">
        <v>7254</v>
      </c>
      <c r="D4126" s="8" t="s">
        <v>7269</v>
      </c>
      <c r="E4126" s="8" t="s">
        <v>7270</v>
      </c>
      <c r="F4126" s="24">
        <v>0.249999999999999</v>
      </c>
      <c r="G4126" s="24">
        <v>1</v>
      </c>
      <c r="H4126" s="25">
        <v>172.06</v>
      </c>
      <c r="I4126" s="25">
        <v>17.994399999999999</v>
      </c>
      <c r="J4126" s="15">
        <v>583</v>
      </c>
      <c r="K4126" s="15">
        <v>117</v>
      </c>
      <c r="L4126" s="13">
        <v>0.1046</v>
      </c>
      <c r="M4126" s="7">
        <v>1.0803566200000001</v>
      </c>
      <c r="N4126" s="26">
        <v>0.5</v>
      </c>
      <c r="O4126" s="27" t="s">
        <v>95</v>
      </c>
      <c r="P4126" s="8">
        <v>0.53718985789999996</v>
      </c>
      <c r="Q4126" s="24">
        <v>0.25</v>
      </c>
      <c r="R4126" t="str">
        <f>IF($Q4126*100&gt;=VLOOKUP($O4126,margin_ranges!$A$5:$C$10,2,FALSE),IF($Q4126*100&lt;=VLOOKUP($O4126,margin_ranges!$A$5:$C$10,3,FALSE)+10,"IN RANGE","ABOVE RANGE"),"BELOW RANGE")</f>
        <v>IN RANGE</v>
      </c>
      <c r="S4126">
        <f>MIN(VLOOKUP($O4126,margin_ranges!$A$5:$D$10,4,FALSE),$P4126*100)</f>
        <v>19.75</v>
      </c>
      <c r="T4126" s="29">
        <f>(1-$S4126/100)/(1-$F4126)-1</f>
        <v>6.9999999999998508E-2</v>
      </c>
      <c r="U4126" s="19" t="str">
        <f>IF(ABS(IFERROR(T4126,0))&gt;0.05,INDEX(margin_ranges!$C$13:$C$16,MATCH($F4126*100,margin_ranges!$B$13:$B$16,1)),"")</f>
        <v>Maximize Fill (Type A+)</v>
      </c>
      <c r="V4126">
        <f>MIN(VLOOKUP($U4126,margin_ranges!$A$5:$D$10,4,FALSE),$P4126*100)</f>
        <v>19.75</v>
      </c>
      <c r="Y4126" s="29">
        <f t="shared" si="64"/>
        <v>6.9999999999998508E-2</v>
      </c>
    </row>
    <row r="4127" spans="1:25" x14ac:dyDescent="0.3">
      <c r="A4127" s="8" t="s">
        <v>17</v>
      </c>
      <c r="B4127" s="8" t="s">
        <v>7253</v>
      </c>
      <c r="C4127" s="8" t="s">
        <v>7254</v>
      </c>
      <c r="D4127" s="8" t="s">
        <v>7263</v>
      </c>
      <c r="E4127" s="8" t="s">
        <v>7264</v>
      </c>
      <c r="F4127" s="24">
        <v>0.20257449965105301</v>
      </c>
      <c r="G4127" s="24">
        <v>0</v>
      </c>
      <c r="H4127" s="25">
        <v>44.1556</v>
      </c>
      <c r="I4127" s="25">
        <v>2.5497999999999998</v>
      </c>
      <c r="J4127" s="15">
        <v>139</v>
      </c>
      <c r="K4127" s="15">
        <v>28</v>
      </c>
      <c r="L4127" s="13">
        <v>5.7700000000000001E-2</v>
      </c>
      <c r="M4127" s="7">
        <v>1.8183516799999999</v>
      </c>
      <c r="N4127" s="26">
        <v>1.45</v>
      </c>
      <c r="O4127" s="27" t="s">
        <v>95</v>
      </c>
      <c r="P4127" s="8">
        <v>0.20257449969999999</v>
      </c>
      <c r="Q4127" s="24">
        <v>0.3</v>
      </c>
      <c r="R4127" t="str">
        <f>IF($Q4127*100&gt;=VLOOKUP($O4127,margin_ranges!$A$5:$C$10,2,FALSE),IF($Q4127*100&lt;=VLOOKUP($O4127,margin_ranges!$A$5:$C$10,3,FALSE)+10,"IN RANGE","ABOVE RANGE"),"BELOW RANGE")</f>
        <v>IN RANGE</v>
      </c>
      <c r="S4127">
        <f>MIN(VLOOKUP($O4127,margin_ranges!$A$5:$D$10,4,FALSE),$P4127*100)</f>
        <v>19.75</v>
      </c>
      <c r="T4127" s="29">
        <f>(1-$S4127/100)/(1-$F4127)-1</f>
        <v>6.3636034323362178E-3</v>
      </c>
      <c r="U4127" s="19" t="str">
        <f>IF(ABS(IFERROR(T4127,0))&gt;0.05,INDEX(margin_ranges!$C$13:$C$16,MATCH($F4127*100,margin_ranges!$B$13:$B$16,1)),"")</f>
        <v/>
      </c>
      <c r="V4127" t="e">
        <f>MIN(VLOOKUP($U4127,margin_ranges!$A$5:$D$10,4,FALSE),$P4127*100)</f>
        <v>#N/A</v>
      </c>
      <c r="Y4127" s="29" t="e">
        <f t="shared" si="64"/>
        <v>#N/A</v>
      </c>
    </row>
    <row r="4128" spans="1:25" x14ac:dyDescent="0.3">
      <c r="A4128" s="8" t="s">
        <v>17</v>
      </c>
      <c r="B4128" s="8" t="s">
        <v>7253</v>
      </c>
      <c r="C4128" s="8" t="s">
        <v>7254</v>
      </c>
      <c r="D4128" s="8" t="s">
        <v>7265</v>
      </c>
      <c r="E4128" s="8" t="s">
        <v>7266</v>
      </c>
      <c r="F4128" s="24">
        <v>0.20070957485876401</v>
      </c>
      <c r="G4128" s="24">
        <v>1</v>
      </c>
      <c r="H4128" s="25">
        <v>79.558400000000006</v>
      </c>
      <c r="I4128" s="25">
        <v>3.1307</v>
      </c>
      <c r="J4128" s="15">
        <v>170</v>
      </c>
      <c r="K4128" s="15">
        <v>34</v>
      </c>
      <c r="L4128" s="13">
        <v>3.9399999999999998E-2</v>
      </c>
      <c r="M4128" s="7">
        <v>1.8141090600000001</v>
      </c>
      <c r="N4128" s="26">
        <v>1.45</v>
      </c>
      <c r="O4128" s="27" t="s">
        <v>95</v>
      </c>
      <c r="P4128" s="8">
        <v>0.20070957489999999</v>
      </c>
      <c r="Q4128" s="24">
        <v>0.25</v>
      </c>
      <c r="R4128" t="str">
        <f>IF($Q4128*100&gt;=VLOOKUP($O4128,margin_ranges!$A$5:$C$10,2,FALSE),IF($Q4128*100&lt;=VLOOKUP($O4128,margin_ranges!$A$5:$C$10,3,FALSE)+10,"IN RANGE","ABOVE RANGE"),"BELOW RANGE")</f>
        <v>IN RANGE</v>
      </c>
      <c r="S4128">
        <f>MIN(VLOOKUP($O4128,margin_ranges!$A$5:$D$10,4,FALSE),$P4128*100)</f>
        <v>19.75</v>
      </c>
      <c r="T4128" s="29">
        <f>(1-$S4128/100)/(1-$F4128)-1</f>
        <v>4.0155302225681755E-3</v>
      </c>
      <c r="U4128" s="19" t="str">
        <f>IF(ABS(IFERROR(T4128,0))&gt;0.05,INDEX(margin_ranges!$C$13:$C$16,MATCH($F4128*100,margin_ranges!$B$13:$B$16,1)),"")</f>
        <v/>
      </c>
      <c r="V4128" t="e">
        <f>MIN(VLOOKUP($U4128,margin_ranges!$A$5:$D$10,4,FALSE),$P4128*100)</f>
        <v>#N/A</v>
      </c>
      <c r="Y4128" s="29" t="e">
        <f t="shared" si="64"/>
        <v>#N/A</v>
      </c>
    </row>
    <row r="4129" spans="1:25" x14ac:dyDescent="0.3">
      <c r="A4129" s="8" t="s">
        <v>17</v>
      </c>
      <c r="B4129" s="8" t="s">
        <v>7253</v>
      </c>
      <c r="C4129" s="8" t="s">
        <v>7254</v>
      </c>
      <c r="D4129" s="8" t="s">
        <v>7267</v>
      </c>
      <c r="E4129" s="8" t="s">
        <v>7268</v>
      </c>
      <c r="F4129" s="24">
        <v>0.2</v>
      </c>
      <c r="G4129" s="24">
        <v>1</v>
      </c>
      <c r="H4129" s="25">
        <v>177.15039999999999</v>
      </c>
      <c r="I4129" s="25">
        <v>51.865299999999998</v>
      </c>
      <c r="J4129" s="15">
        <v>1672</v>
      </c>
      <c r="K4129" s="15">
        <v>334</v>
      </c>
      <c r="L4129" s="13">
        <v>0.2928</v>
      </c>
      <c r="M4129" s="7">
        <v>1.07463814</v>
      </c>
      <c r="N4129" s="26">
        <v>0.5</v>
      </c>
      <c r="O4129" s="27" t="s">
        <v>95</v>
      </c>
      <c r="P4129" s="8">
        <v>0.53472710450000005</v>
      </c>
      <c r="Q4129" s="24">
        <v>0.2</v>
      </c>
      <c r="R4129" t="str">
        <f>IF($Q4129*100&gt;=VLOOKUP($O4129,margin_ranges!$A$5:$C$10,2,FALSE),IF($Q4129*100&lt;=VLOOKUP($O4129,margin_ranges!$A$5:$C$10,3,FALSE)+10,"IN RANGE","ABOVE RANGE"),"BELOW RANGE")</f>
        <v>IN RANGE</v>
      </c>
      <c r="S4129">
        <f>MIN(VLOOKUP($O4129,margin_ranges!$A$5:$D$10,4,FALSE),$P4129*100)</f>
        <v>19.75</v>
      </c>
      <c r="T4129" s="29">
        <f>(1-$S4129/100)/(1-$F4129)-1</f>
        <v>3.1249999999998224E-3</v>
      </c>
      <c r="U4129" s="19" t="str">
        <f>IF(ABS(IFERROR(T4129,0))&gt;0.05,INDEX(margin_ranges!$C$13:$C$16,MATCH($F4129*100,margin_ranges!$B$13:$B$16,1)),"")</f>
        <v/>
      </c>
      <c r="V4129" t="e">
        <f>MIN(VLOOKUP($U4129,margin_ranges!$A$5:$D$10,4,FALSE),$P4129*100)</f>
        <v>#N/A</v>
      </c>
      <c r="Y4129" s="29" t="e">
        <f t="shared" si="64"/>
        <v>#N/A</v>
      </c>
    </row>
    <row r="4130" spans="1:25" x14ac:dyDescent="0.3">
      <c r="A4130" s="8" t="s">
        <v>17</v>
      </c>
      <c r="B4130" s="8" t="s">
        <v>7253</v>
      </c>
      <c r="C4130" s="8" t="s">
        <v>7254</v>
      </c>
      <c r="D4130" s="8" t="s">
        <v>7255</v>
      </c>
      <c r="E4130" s="8" t="s">
        <v>7256</v>
      </c>
      <c r="F4130" s="24">
        <v>0.19999999999999901</v>
      </c>
      <c r="G4130" s="24">
        <v>1</v>
      </c>
      <c r="H4130" s="25">
        <v>178.63499999999999</v>
      </c>
      <c r="I4130" s="25">
        <v>21.044599999999999</v>
      </c>
      <c r="J4130" s="15">
        <v>745</v>
      </c>
      <c r="K4130" s="15">
        <v>149</v>
      </c>
      <c r="L4130" s="13">
        <v>0.1178</v>
      </c>
      <c r="M4130" s="7">
        <v>1.17939075</v>
      </c>
      <c r="N4130" s="26">
        <v>0.5</v>
      </c>
      <c r="O4130" s="27" t="s">
        <v>95</v>
      </c>
      <c r="P4130" s="8">
        <v>0.57605229680000003</v>
      </c>
      <c r="Q4130" s="24">
        <v>0.2</v>
      </c>
      <c r="R4130" t="str">
        <f>IF($Q4130*100&gt;=VLOOKUP($O4130,margin_ranges!$A$5:$C$10,2,FALSE),IF($Q4130*100&lt;=VLOOKUP($O4130,margin_ranges!$A$5:$C$10,3,FALSE)+10,"IN RANGE","ABOVE RANGE"),"BELOW RANGE")</f>
        <v>IN RANGE</v>
      </c>
      <c r="S4130">
        <f>MIN(VLOOKUP($O4130,margin_ranges!$A$5:$D$10,4,FALSE),$P4130*100)</f>
        <v>19.75</v>
      </c>
      <c r="T4130" s="29">
        <f>(1-$S4130/100)/(1-$F4130)-1</f>
        <v>3.1249999999987121E-3</v>
      </c>
      <c r="U4130" s="19" t="str">
        <f>IF(ABS(IFERROR(T4130,0))&gt;0.05,INDEX(margin_ranges!$C$13:$C$16,MATCH($F4130*100,margin_ranges!$B$13:$B$16,1)),"")</f>
        <v/>
      </c>
      <c r="V4130" t="e">
        <f>MIN(VLOOKUP($U4130,margin_ranges!$A$5:$D$10,4,FALSE),$P4130*100)</f>
        <v>#N/A</v>
      </c>
      <c r="Y4130" s="29" t="e">
        <f t="shared" si="64"/>
        <v>#N/A</v>
      </c>
    </row>
    <row r="4131" spans="1:25" x14ac:dyDescent="0.3">
      <c r="A4131" s="8" t="s">
        <v>17</v>
      </c>
      <c r="B4131" s="8" t="s">
        <v>7253</v>
      </c>
      <c r="C4131" s="8" t="s">
        <v>7254</v>
      </c>
      <c r="D4131" s="8" t="s">
        <v>7271</v>
      </c>
      <c r="E4131" s="8" t="s">
        <v>7272</v>
      </c>
      <c r="F4131" s="24">
        <v>0.12937288044808201</v>
      </c>
      <c r="G4131" s="24">
        <v>1</v>
      </c>
      <c r="H4131" s="25">
        <v>81.402299999999997</v>
      </c>
      <c r="I4131" s="25">
        <v>4.0835999999999997</v>
      </c>
      <c r="J4131" s="15">
        <v>204</v>
      </c>
      <c r="K4131" s="15">
        <v>26</v>
      </c>
      <c r="L4131" s="13">
        <v>5.0200000000000002E-2</v>
      </c>
      <c r="M4131" s="7">
        <v>1.6654661500000001</v>
      </c>
      <c r="N4131" s="26">
        <v>1.45</v>
      </c>
      <c r="O4131" s="27" t="s">
        <v>95</v>
      </c>
      <c r="P4131" s="8">
        <v>0.1293728804</v>
      </c>
      <c r="Q4131" s="24">
        <v>0.18</v>
      </c>
      <c r="R4131" t="str">
        <f>IF($Q4131*100&gt;=VLOOKUP($O4131,margin_ranges!$A$5:$C$10,2,FALSE),IF($Q4131*100&lt;=VLOOKUP($O4131,margin_ranges!$A$5:$C$10,3,FALSE)+10,"IN RANGE","ABOVE RANGE"),"BELOW RANGE")</f>
        <v>IN RANGE</v>
      </c>
      <c r="S4131">
        <f>MIN(VLOOKUP($O4131,margin_ranges!$A$5:$D$10,4,FALSE),$P4131*100)</f>
        <v>12.93728804</v>
      </c>
      <c r="T4131" s="29">
        <f>(1-$S4131/100)/(1-$F4131)-1</f>
        <v>5.5226934136953787E-11</v>
      </c>
      <c r="U4131" s="19" t="str">
        <f>IF(ABS(IFERROR(T4131,0))&gt;0.05,INDEX(margin_ranges!$C$13:$C$16,MATCH($F4131*100,margin_ranges!$B$13:$B$16,1)),"")</f>
        <v/>
      </c>
      <c r="V4131" t="e">
        <f>MIN(VLOOKUP($U4131,margin_ranges!$A$5:$D$10,4,FALSE),$P4131*100)</f>
        <v>#N/A</v>
      </c>
      <c r="Y4131" s="29" t="e">
        <f t="shared" si="64"/>
        <v>#N/A</v>
      </c>
    </row>
    <row r="4132" spans="1:25" x14ac:dyDescent="0.3">
      <c r="A4132" s="8" t="s">
        <v>17</v>
      </c>
      <c r="B4132" s="8" t="s">
        <v>7253</v>
      </c>
      <c r="C4132" s="8" t="s">
        <v>7254</v>
      </c>
      <c r="D4132" s="8" t="s">
        <v>7275</v>
      </c>
      <c r="E4132" s="8" t="s">
        <v>7276</v>
      </c>
      <c r="F4132" s="24">
        <v>0.206087415409449</v>
      </c>
      <c r="G4132" s="24">
        <v>0</v>
      </c>
      <c r="H4132" s="25">
        <v>23.449400000000001</v>
      </c>
      <c r="I4132" s="25">
        <v>1.2599</v>
      </c>
      <c r="J4132" s="15">
        <v>69</v>
      </c>
      <c r="K4132" s="15">
        <v>14</v>
      </c>
      <c r="L4132" s="13">
        <v>5.3699999999999998E-2</v>
      </c>
      <c r="M4132" s="7">
        <v>1.82639755</v>
      </c>
      <c r="N4132" s="26">
        <v>1.45</v>
      </c>
      <c r="O4132" s="27" t="s">
        <v>92</v>
      </c>
      <c r="P4132" s="8">
        <v>0.2060874154</v>
      </c>
      <c r="Q4132" s="24">
        <v>0.25</v>
      </c>
      <c r="R4132" t="str">
        <f>IF($Q4132*100&gt;=VLOOKUP($O4132,margin_ranges!$A$5:$C$10,2,FALSE),IF($Q4132*100&lt;=VLOOKUP($O4132,margin_ranges!$A$5:$C$10,3,FALSE)+10,"IN RANGE","ABOVE RANGE"),"BELOW RANGE")</f>
        <v>IN RANGE</v>
      </c>
      <c r="S4132">
        <f>MIN(VLOOKUP($O4132,margin_ranges!$A$5:$D$10,4,FALSE),$P4132*100)</f>
        <v>20.60874154</v>
      </c>
      <c r="T4132" s="29">
        <f>(1-$S4132/100)/(1-$F4132)-1</f>
        <v>1.1901812868586603E-11</v>
      </c>
      <c r="U4132" s="19" t="str">
        <f>IF(ABS(IFERROR(T4132,0))&gt;0.05,INDEX(margin_ranges!$C$13:$C$16,MATCH($F4132*100,margin_ranges!$B$13:$B$16,1)),"")</f>
        <v/>
      </c>
      <c r="V4132" t="e">
        <f>MIN(VLOOKUP($U4132,margin_ranges!$A$5:$D$10,4,FALSE),$P4132*100)</f>
        <v>#N/A</v>
      </c>
      <c r="Y4132" s="29" t="e">
        <f t="shared" si="64"/>
        <v>#N/A</v>
      </c>
    </row>
    <row r="4133" spans="1:25" x14ac:dyDescent="0.3">
      <c r="A4133" s="8" t="s">
        <v>17</v>
      </c>
      <c r="B4133" s="8" t="s">
        <v>7253</v>
      </c>
      <c r="C4133" s="8" t="s">
        <v>7254</v>
      </c>
      <c r="D4133" s="8" t="s">
        <v>7261</v>
      </c>
      <c r="E4133" s="8" t="s">
        <v>7262</v>
      </c>
      <c r="F4133" s="24">
        <v>0.128452955468838</v>
      </c>
      <c r="G4133" s="24">
        <v>1</v>
      </c>
      <c r="H4133" s="25">
        <v>77.368899999999996</v>
      </c>
      <c r="I4133" s="25">
        <v>3.8485999999999998</v>
      </c>
      <c r="J4133" s="15">
        <v>192</v>
      </c>
      <c r="K4133" s="15">
        <v>24</v>
      </c>
      <c r="L4133" s="13">
        <v>4.9700000000000001E-2</v>
      </c>
      <c r="M4133" s="7">
        <v>1.6637082400000001</v>
      </c>
      <c r="N4133" s="26">
        <v>1.45</v>
      </c>
      <c r="O4133" s="27" t="s">
        <v>95</v>
      </c>
      <c r="P4133" s="8">
        <v>0.12845295549999999</v>
      </c>
      <c r="Q4133" s="24">
        <v>0.17</v>
      </c>
      <c r="R4133" t="str">
        <f>IF($Q4133*100&gt;=VLOOKUP($O4133,margin_ranges!$A$5:$C$10,2,FALSE),IF($Q4133*100&lt;=VLOOKUP($O4133,margin_ranges!$A$5:$C$10,3,FALSE)+10,"IN RANGE","ABOVE RANGE"),"BELOW RANGE")</f>
        <v>IN RANGE</v>
      </c>
      <c r="S4133">
        <f>MIN(VLOOKUP($O4133,margin_ranges!$A$5:$D$10,4,FALSE),$P4133*100)</f>
        <v>12.845295549999999</v>
      </c>
      <c r="T4133" s="29">
        <f>(1-$S4133/100)/(1-$F4133)-1</f>
        <v>-3.5754732508053166E-11</v>
      </c>
      <c r="U4133" s="19" t="str">
        <f>IF(ABS(IFERROR(T4133,0))&gt;0.05,INDEX(margin_ranges!$C$13:$C$16,MATCH($F4133*100,margin_ranges!$B$13:$B$16,1)),"")</f>
        <v/>
      </c>
      <c r="V4133" t="e">
        <f>MIN(VLOOKUP($U4133,margin_ranges!$A$5:$D$10,4,FALSE),$P4133*100)</f>
        <v>#N/A</v>
      </c>
      <c r="Y4133" s="29" t="e">
        <f t="shared" si="64"/>
        <v>#N/A</v>
      </c>
    </row>
    <row r="4134" spans="1:25" x14ac:dyDescent="0.3">
      <c r="A4134" s="8" t="s">
        <v>17</v>
      </c>
      <c r="B4134" s="8" t="s">
        <v>7253</v>
      </c>
      <c r="C4134" s="8" t="s">
        <v>7254</v>
      </c>
      <c r="D4134" s="8" t="s">
        <v>7277</v>
      </c>
      <c r="E4134" s="8" t="s">
        <v>7278</v>
      </c>
      <c r="F4134" s="24">
        <v>0.21446654216222699</v>
      </c>
      <c r="G4134" s="24">
        <v>1</v>
      </c>
      <c r="H4134" s="25">
        <v>81.599800000000002</v>
      </c>
      <c r="I4134" s="25">
        <v>3.5430999999999999</v>
      </c>
      <c r="J4134" s="15">
        <v>196</v>
      </c>
      <c r="K4134" s="15">
        <v>42</v>
      </c>
      <c r="L4134" s="13">
        <v>4.3400000000000001E-2</v>
      </c>
      <c r="M4134" s="7">
        <v>1.8458793600000001</v>
      </c>
      <c r="N4134" s="26">
        <v>1.45</v>
      </c>
      <c r="O4134" s="27" t="s">
        <v>22</v>
      </c>
      <c r="P4134" s="8">
        <v>0.2144665422</v>
      </c>
      <c r="Q4134" s="24">
        <v>0.25</v>
      </c>
      <c r="R4134" t="str">
        <f>IF($Q4134*100&gt;=VLOOKUP($O4134,margin_ranges!$A$5:$C$10,2,FALSE),IF($Q4134*100&lt;=VLOOKUP($O4134,margin_ranges!$A$5:$C$10,3,FALSE)+10,"IN RANGE","ABOVE RANGE"),"BELOW RANGE")</f>
        <v>IN RANGE</v>
      </c>
      <c r="S4134">
        <f>MIN(VLOOKUP($O4134,margin_ranges!$A$5:$D$10,4,FALSE),$P4134*100)</f>
        <v>21.446654219999999</v>
      </c>
      <c r="T4134" s="29">
        <f>(1-$S4134/100)/(1-$F4134)-1</f>
        <v>-4.808597964256478E-11</v>
      </c>
      <c r="U4134" s="19" t="str">
        <f>IF(ABS(IFERROR(T4134,0))&gt;0.05,INDEX(margin_ranges!$C$13:$C$16,MATCH($F4134*100,margin_ranges!$B$13:$B$16,1)),"")</f>
        <v/>
      </c>
      <c r="V4134" t="e">
        <f>MIN(VLOOKUP($U4134,margin_ranges!$A$5:$D$10,4,FALSE),$P4134*100)</f>
        <v>#N/A</v>
      </c>
      <c r="Y4134" s="29" t="e">
        <f t="shared" si="64"/>
        <v>#N/A</v>
      </c>
    </row>
    <row r="4135" spans="1:25" x14ac:dyDescent="0.3">
      <c r="A4135" s="8" t="s">
        <v>17</v>
      </c>
      <c r="B4135" s="8" t="s">
        <v>7253</v>
      </c>
      <c r="C4135" s="8" t="s">
        <v>7254</v>
      </c>
      <c r="D4135" s="8" t="s">
        <v>7257</v>
      </c>
      <c r="E4135" s="8" t="s">
        <v>7258</v>
      </c>
      <c r="F4135" s="24">
        <v>0.203377527460994</v>
      </c>
      <c r="G4135" s="24">
        <v>0</v>
      </c>
      <c r="H4135" s="25">
        <v>21.8917</v>
      </c>
      <c r="I4135" s="25">
        <v>1.1217999999999999</v>
      </c>
      <c r="J4135" s="15">
        <v>61</v>
      </c>
      <c r="K4135" s="15">
        <v>12</v>
      </c>
      <c r="L4135" s="13">
        <v>5.1200000000000002E-2</v>
      </c>
      <c r="M4135" s="7">
        <v>1.8201846500000001</v>
      </c>
      <c r="N4135" s="26">
        <v>1.45</v>
      </c>
      <c r="O4135" s="27" t="s">
        <v>92</v>
      </c>
      <c r="P4135" s="8">
        <v>0.20337752749999999</v>
      </c>
      <c r="Q4135" s="24">
        <v>0.25</v>
      </c>
      <c r="R4135" t="str">
        <f>IF($Q4135*100&gt;=VLOOKUP($O4135,margin_ranges!$A$5:$C$10,2,FALSE),IF($Q4135*100&lt;=VLOOKUP($O4135,margin_ranges!$A$5:$C$10,3,FALSE)+10,"IN RANGE","ABOVE RANGE"),"BELOW RANGE")</f>
        <v>IN RANGE</v>
      </c>
      <c r="S4135">
        <f>MIN(VLOOKUP($O4135,margin_ranges!$A$5:$D$10,4,FALSE),$P4135*100)</f>
        <v>20.33775275</v>
      </c>
      <c r="T4135" s="29">
        <f>(1-$S4135/100)/(1-$F4135)-1</f>
        <v>-4.8964277077345741E-11</v>
      </c>
      <c r="U4135" s="19" t="str">
        <f>IF(ABS(IFERROR(T4135,0))&gt;0.05,INDEX(margin_ranges!$C$13:$C$16,MATCH($F4135*100,margin_ranges!$B$13:$B$16,1)),"")</f>
        <v/>
      </c>
      <c r="V4135" t="e">
        <f>MIN(VLOOKUP($U4135,margin_ranges!$A$5:$D$10,4,FALSE),$P4135*100)</f>
        <v>#N/A</v>
      </c>
      <c r="Y4135" s="29" t="e">
        <f t="shared" si="64"/>
        <v>#N/A</v>
      </c>
    </row>
    <row r="4136" spans="1:25" x14ac:dyDescent="0.3">
      <c r="A4136" s="8" t="s">
        <v>35</v>
      </c>
      <c r="B4136" s="8" t="s">
        <v>7279</v>
      </c>
      <c r="C4136" s="8" t="s">
        <v>34</v>
      </c>
      <c r="D4136" s="8" t="s">
        <v>34</v>
      </c>
      <c r="E4136" s="8"/>
      <c r="F4136" s="24">
        <v>0.30063625662940402</v>
      </c>
      <c r="G4136" s="24">
        <v>0.99376160999999996</v>
      </c>
      <c r="H4136" s="25">
        <v>4681.9657999999999</v>
      </c>
      <c r="I4136" s="25">
        <v>786.66989999999998</v>
      </c>
      <c r="J4136" s="15">
        <v>30398</v>
      </c>
      <c r="K4136" s="15">
        <v>8085</v>
      </c>
      <c r="L4136" s="13">
        <v>0.16800000000000001</v>
      </c>
      <c r="M4136" s="7">
        <v>1.2880305400000001</v>
      </c>
      <c r="N4136" s="26">
        <v>0.89656100000000005</v>
      </c>
      <c r="O4136" s="27"/>
      <c r="P4136" s="8">
        <v>0.30392877169999999</v>
      </c>
      <c r="Q4136" s="24">
        <v>0.30059999999999998</v>
      </c>
      <c r="R4136" t="e">
        <f>IF($Q4136*100&gt;=VLOOKUP($O4136,margin_ranges!$A$5:$C$10,2,FALSE),IF($Q4136*100&lt;=VLOOKUP($O4136,margin_ranges!$A$5:$C$10,3,FALSE)+10,"IN RANGE","ABOVE RANGE"),"BELOW RANGE")</f>
        <v>#N/A</v>
      </c>
      <c r="S4136" t="e">
        <f>MIN(VLOOKUP($O4136,margin_ranges!$A$5:$D$10,4,FALSE),$P4136*100)</f>
        <v>#N/A</v>
      </c>
      <c r="T4136" s="29" t="e">
        <f>(1-$S4136/100)/(1-$F4136)-1</f>
        <v>#N/A</v>
      </c>
      <c r="U4136" s="19" t="str">
        <f>IF(ABS(IFERROR(T4136,0))&gt;0.05,INDEX(margin_ranges!$C$13:$C$16,MATCH($F4136*100,margin_ranges!$B$13:$B$16,1)),"")</f>
        <v/>
      </c>
      <c r="V4136" t="e">
        <f>MIN(VLOOKUP($U4136,margin_ranges!$A$5:$D$10,4,FALSE),$P4136*100)</f>
        <v>#N/A</v>
      </c>
      <c r="Y4136" s="29" t="e">
        <f t="shared" si="64"/>
        <v>#N/A</v>
      </c>
    </row>
    <row r="4137" spans="1:25" x14ac:dyDescent="0.3">
      <c r="A4137" s="8" t="s">
        <v>33</v>
      </c>
      <c r="B4137" s="8" t="s">
        <v>7279</v>
      </c>
      <c r="C4137" s="8" t="s">
        <v>7280</v>
      </c>
      <c r="D4137" s="8" t="s">
        <v>34</v>
      </c>
      <c r="E4137" s="8"/>
      <c r="F4137" s="24">
        <v>0.30063625662940402</v>
      </c>
      <c r="G4137" s="24">
        <v>0.99376160999999996</v>
      </c>
      <c r="H4137" s="25">
        <v>4681.9657999999999</v>
      </c>
      <c r="I4137" s="25">
        <v>786.66989999999998</v>
      </c>
      <c r="J4137" s="15">
        <v>30398</v>
      </c>
      <c r="K4137" s="15">
        <v>8085</v>
      </c>
      <c r="L4137" s="13">
        <v>0.16800000000000001</v>
      </c>
      <c r="M4137" s="7">
        <v>1.2880305400000001</v>
      </c>
      <c r="N4137" s="26">
        <v>0.89656100000000005</v>
      </c>
      <c r="O4137" s="27"/>
      <c r="P4137" s="8">
        <v>0.30392877169999999</v>
      </c>
      <c r="Q4137" s="24">
        <v>0.30059999999999998</v>
      </c>
      <c r="R4137" t="e">
        <f>IF($Q4137*100&gt;=VLOOKUP($O4137,margin_ranges!$A$5:$C$10,2,FALSE),IF($Q4137*100&lt;=VLOOKUP($O4137,margin_ranges!$A$5:$C$10,3,FALSE)+10,"IN RANGE","ABOVE RANGE"),"BELOW RANGE")</f>
        <v>#N/A</v>
      </c>
      <c r="S4137" t="e">
        <f>MIN(VLOOKUP($O4137,margin_ranges!$A$5:$D$10,4,FALSE),$P4137*100)</f>
        <v>#N/A</v>
      </c>
      <c r="T4137" s="29" t="e">
        <f>(1-$S4137/100)/(1-$F4137)-1</f>
        <v>#N/A</v>
      </c>
      <c r="U4137" s="19" t="str">
        <f>IF(ABS(IFERROR(T4137,0))&gt;0.05,INDEX(margin_ranges!$C$13:$C$16,MATCH($F4137*100,margin_ranges!$B$13:$B$16,1)),"")</f>
        <v/>
      </c>
      <c r="V4137" t="e">
        <f>MIN(VLOOKUP($U4137,margin_ranges!$A$5:$D$10,4,FALSE),$P4137*100)</f>
        <v>#N/A</v>
      </c>
      <c r="Y4137" s="29" t="e">
        <f t="shared" si="64"/>
        <v>#N/A</v>
      </c>
    </row>
    <row r="4138" spans="1:25" x14ac:dyDescent="0.3">
      <c r="A4138" s="8" t="s">
        <v>17</v>
      </c>
      <c r="B4138" s="8" t="s">
        <v>7279</v>
      </c>
      <c r="C4138" s="8" t="s">
        <v>7280</v>
      </c>
      <c r="D4138" s="8" t="s">
        <v>7285</v>
      </c>
      <c r="E4138" s="8" t="s">
        <v>7286</v>
      </c>
      <c r="F4138" s="24">
        <v>0.34</v>
      </c>
      <c r="G4138" s="24">
        <v>0</v>
      </c>
      <c r="H4138" s="25">
        <v>8.0778999999999996</v>
      </c>
      <c r="I4138" s="25">
        <v>1.9078999999999999</v>
      </c>
      <c r="J4138" s="15">
        <v>28</v>
      </c>
      <c r="K4138" s="15">
        <v>8</v>
      </c>
      <c r="L4138" s="13">
        <v>0.23619999999999999</v>
      </c>
      <c r="M4138" s="7">
        <v>0.48147204999999998</v>
      </c>
      <c r="N4138" s="26">
        <v>0.25</v>
      </c>
      <c r="O4138" s="27" t="s">
        <v>22</v>
      </c>
      <c r="P4138" s="8">
        <v>0.48075906260000001</v>
      </c>
      <c r="Q4138" s="24">
        <v>0.34</v>
      </c>
      <c r="R4138" t="str">
        <f>IF($Q4138*100&gt;=VLOOKUP($O4138,margin_ranges!$A$5:$C$10,2,FALSE),IF($Q4138*100&lt;=VLOOKUP($O4138,margin_ranges!$A$5:$C$10,3,FALSE)+10,"IN RANGE","ABOVE RANGE"),"BELOW RANGE")</f>
        <v>IN RANGE</v>
      </c>
      <c r="S4138">
        <f>MIN(VLOOKUP($O4138,margin_ranges!$A$5:$D$10,4,FALSE),$P4138*100)</f>
        <v>29.75</v>
      </c>
      <c r="T4138" s="29">
        <f>(1-$S4138/100)/(1-$F4138)-1</f>
        <v>6.4393939393939448E-2</v>
      </c>
      <c r="U4138" s="19" t="str">
        <f>IF(ABS(IFERROR(T4138,0))&gt;0.05,INDEX(margin_ranges!$C$13:$C$16,MATCH($F4138*100,margin_ranges!$B$13:$B$16,1)),"")</f>
        <v>Balanced (Type B)</v>
      </c>
      <c r="V4138">
        <f>MIN(VLOOKUP($U4138,margin_ranges!$A$5:$D$10,4,FALSE),$P4138*100)</f>
        <v>29.75</v>
      </c>
      <c r="Y4138" s="29">
        <f t="shared" si="64"/>
        <v>6.4393939393939448E-2</v>
      </c>
    </row>
    <row r="4139" spans="1:25" x14ac:dyDescent="0.3">
      <c r="A4139" s="8" t="s">
        <v>17</v>
      </c>
      <c r="B4139" s="8" t="s">
        <v>7279</v>
      </c>
      <c r="C4139" s="8" t="s">
        <v>7280</v>
      </c>
      <c r="D4139" s="8" t="s">
        <v>7295</v>
      </c>
      <c r="E4139" s="8" t="s">
        <v>7296</v>
      </c>
      <c r="F4139" s="24">
        <v>0.34</v>
      </c>
      <c r="G4139" s="24">
        <v>1</v>
      </c>
      <c r="H4139" s="25">
        <v>427.20979999999997</v>
      </c>
      <c r="I4139" s="25">
        <v>113.6104</v>
      </c>
      <c r="J4139" s="15">
        <v>2947</v>
      </c>
      <c r="K4139" s="15">
        <v>899</v>
      </c>
      <c r="L4139" s="13">
        <v>0.26590000000000003</v>
      </c>
      <c r="M4139" s="7">
        <v>0.86453826</v>
      </c>
      <c r="N4139" s="26">
        <v>0.5</v>
      </c>
      <c r="O4139" s="27" t="s">
        <v>22</v>
      </c>
      <c r="P4139" s="8">
        <v>0.4216565934</v>
      </c>
      <c r="Q4139" s="24">
        <v>0.34</v>
      </c>
      <c r="R4139" t="str">
        <f>IF($Q4139*100&gt;=VLOOKUP($O4139,margin_ranges!$A$5:$C$10,2,FALSE),IF($Q4139*100&lt;=VLOOKUP($O4139,margin_ranges!$A$5:$C$10,3,FALSE)+10,"IN RANGE","ABOVE RANGE"),"BELOW RANGE")</f>
        <v>IN RANGE</v>
      </c>
      <c r="S4139">
        <f>MIN(VLOOKUP($O4139,margin_ranges!$A$5:$D$10,4,FALSE),$P4139*100)</f>
        <v>29.75</v>
      </c>
      <c r="T4139" s="29">
        <f>(1-$S4139/100)/(1-$F4139)-1</f>
        <v>6.4393939393939448E-2</v>
      </c>
      <c r="U4139" s="19" t="str">
        <f>IF(ABS(IFERROR(T4139,0))&gt;0.05,INDEX(margin_ranges!$C$13:$C$16,MATCH($F4139*100,margin_ranges!$B$13:$B$16,1)),"")</f>
        <v>Balanced (Type B)</v>
      </c>
      <c r="V4139">
        <f>MIN(VLOOKUP($U4139,margin_ranges!$A$5:$D$10,4,FALSE),$P4139*100)</f>
        <v>29.75</v>
      </c>
      <c r="Y4139" s="29">
        <f t="shared" si="64"/>
        <v>6.4393939393939448E-2</v>
      </c>
    </row>
    <row r="4140" spans="1:25" x14ac:dyDescent="0.3">
      <c r="A4140" s="8" t="s">
        <v>17</v>
      </c>
      <c r="B4140" s="8" t="s">
        <v>7279</v>
      </c>
      <c r="C4140" s="8" t="s">
        <v>7280</v>
      </c>
      <c r="D4140" s="8" t="s">
        <v>7297</v>
      </c>
      <c r="E4140" s="8" t="s">
        <v>7298</v>
      </c>
      <c r="F4140" s="24">
        <v>0.34</v>
      </c>
      <c r="G4140" s="24">
        <v>0</v>
      </c>
      <c r="H4140" s="25">
        <v>8.0405999999999995</v>
      </c>
      <c r="I4140" s="25">
        <v>1.5634999999999999</v>
      </c>
      <c r="J4140" s="15">
        <v>21</v>
      </c>
      <c r="K4140" s="15">
        <v>6</v>
      </c>
      <c r="L4140" s="13">
        <v>0.19450000000000001</v>
      </c>
      <c r="M4140" s="7">
        <v>0.44949517999999999</v>
      </c>
      <c r="N4140" s="26">
        <v>0.25</v>
      </c>
      <c r="O4140" s="27" t="s">
        <v>22</v>
      </c>
      <c r="P4140" s="8">
        <v>0.44382051020000002</v>
      </c>
      <c r="Q4140" s="24">
        <v>0.34</v>
      </c>
      <c r="R4140" t="str">
        <f>IF($Q4140*100&gt;=VLOOKUP($O4140,margin_ranges!$A$5:$C$10,2,FALSE),IF($Q4140*100&lt;=VLOOKUP($O4140,margin_ranges!$A$5:$C$10,3,FALSE)+10,"IN RANGE","ABOVE RANGE"),"BELOW RANGE")</f>
        <v>IN RANGE</v>
      </c>
      <c r="S4140">
        <f>MIN(VLOOKUP($O4140,margin_ranges!$A$5:$D$10,4,FALSE),$P4140*100)</f>
        <v>29.75</v>
      </c>
      <c r="T4140" s="29">
        <f>(1-$S4140/100)/(1-$F4140)-1</f>
        <v>6.4393939393939448E-2</v>
      </c>
      <c r="U4140" s="19" t="str">
        <f>IF(ABS(IFERROR(T4140,0))&gt;0.05,INDEX(margin_ranges!$C$13:$C$16,MATCH($F4140*100,margin_ranges!$B$13:$B$16,1)),"")</f>
        <v>Balanced (Type B)</v>
      </c>
      <c r="V4140">
        <f>MIN(VLOOKUP($U4140,margin_ranges!$A$5:$D$10,4,FALSE),$P4140*100)</f>
        <v>29.75</v>
      </c>
      <c r="Y4140" s="29">
        <f t="shared" si="64"/>
        <v>6.4393939393939448E-2</v>
      </c>
    </row>
    <row r="4141" spans="1:25" x14ac:dyDescent="0.3">
      <c r="A4141" s="8" t="s">
        <v>17</v>
      </c>
      <c r="B4141" s="8" t="s">
        <v>7279</v>
      </c>
      <c r="C4141" s="8" t="s">
        <v>7280</v>
      </c>
      <c r="D4141" s="8" t="s">
        <v>7307</v>
      </c>
      <c r="E4141" s="8" t="s">
        <v>7308</v>
      </c>
      <c r="F4141" s="24">
        <v>0.34</v>
      </c>
      <c r="G4141" s="24">
        <v>0</v>
      </c>
      <c r="H4141" s="25">
        <v>5.6635999999999997</v>
      </c>
      <c r="I4141" s="25">
        <v>0.77039999999999997</v>
      </c>
      <c r="J4141" s="15">
        <v>25</v>
      </c>
      <c r="K4141" s="15">
        <v>8</v>
      </c>
      <c r="L4141" s="13">
        <v>0.13600000000000001</v>
      </c>
      <c r="M4141" s="7">
        <v>1.0961520600000001</v>
      </c>
      <c r="N4141" s="26">
        <v>0.5</v>
      </c>
      <c r="O4141" s="27" t="s">
        <v>22</v>
      </c>
      <c r="P4141" s="8">
        <v>0.54385890709999996</v>
      </c>
      <c r="Q4141" s="24">
        <v>0.34</v>
      </c>
      <c r="R4141" t="str">
        <f>IF($Q4141*100&gt;=VLOOKUP($O4141,margin_ranges!$A$5:$C$10,2,FALSE),IF($Q4141*100&lt;=VLOOKUP($O4141,margin_ranges!$A$5:$C$10,3,FALSE)+10,"IN RANGE","ABOVE RANGE"),"BELOW RANGE")</f>
        <v>IN RANGE</v>
      </c>
      <c r="S4141">
        <f>MIN(VLOOKUP($O4141,margin_ranges!$A$5:$D$10,4,FALSE),$P4141*100)</f>
        <v>29.75</v>
      </c>
      <c r="T4141" s="29">
        <f>(1-$S4141/100)/(1-$F4141)-1</f>
        <v>6.4393939393939448E-2</v>
      </c>
      <c r="U4141" s="19" t="str">
        <f>IF(ABS(IFERROR(T4141,0))&gt;0.05,INDEX(margin_ranges!$C$13:$C$16,MATCH($F4141*100,margin_ranges!$B$13:$B$16,1)),"")</f>
        <v>Balanced (Type B)</v>
      </c>
      <c r="V4141">
        <f>MIN(VLOOKUP($U4141,margin_ranges!$A$5:$D$10,4,FALSE),$P4141*100)</f>
        <v>29.75</v>
      </c>
      <c r="Y4141" s="29">
        <f t="shared" si="64"/>
        <v>6.4393939393939448E-2</v>
      </c>
    </row>
    <row r="4142" spans="1:25" x14ac:dyDescent="0.3">
      <c r="A4142" s="8" t="s">
        <v>17</v>
      </c>
      <c r="B4142" s="8" t="s">
        <v>7279</v>
      </c>
      <c r="C4142" s="8" t="s">
        <v>7280</v>
      </c>
      <c r="D4142" s="8" t="s">
        <v>7303</v>
      </c>
      <c r="E4142" s="8" t="s">
        <v>7304</v>
      </c>
      <c r="F4142" s="24">
        <v>0.33999999999999903</v>
      </c>
      <c r="G4142" s="24">
        <v>1</v>
      </c>
      <c r="H4142" s="25">
        <v>38.918500000000002</v>
      </c>
      <c r="I4142" s="25">
        <v>6.1649000000000003</v>
      </c>
      <c r="J4142" s="15">
        <v>153</v>
      </c>
      <c r="K4142" s="15">
        <v>47</v>
      </c>
      <c r="L4142" s="13">
        <v>0.15840000000000001</v>
      </c>
      <c r="M4142" s="7">
        <v>0.82890543999999999</v>
      </c>
      <c r="N4142" s="26">
        <v>0.5</v>
      </c>
      <c r="O4142" s="27" t="s">
        <v>22</v>
      </c>
      <c r="P4142" s="8">
        <v>0.39679488969999999</v>
      </c>
      <c r="Q4142" s="24">
        <v>0.34</v>
      </c>
      <c r="R4142" t="str">
        <f>IF($Q4142*100&gt;=VLOOKUP($O4142,margin_ranges!$A$5:$C$10,2,FALSE),IF($Q4142*100&lt;=VLOOKUP($O4142,margin_ranges!$A$5:$C$10,3,FALSE)+10,"IN RANGE","ABOVE RANGE"),"BELOW RANGE")</f>
        <v>IN RANGE</v>
      </c>
      <c r="S4142">
        <f>MIN(VLOOKUP($O4142,margin_ranges!$A$5:$D$10,4,FALSE),$P4142*100)</f>
        <v>29.75</v>
      </c>
      <c r="T4142" s="29">
        <f>(1-$S4142/100)/(1-$F4142)-1</f>
        <v>6.4393939393937671E-2</v>
      </c>
      <c r="U4142" s="19" t="str">
        <f>IF(ABS(IFERROR(T4142,0))&gt;0.05,INDEX(margin_ranges!$C$13:$C$16,MATCH($F4142*100,margin_ranges!$B$13:$B$16,1)),"")</f>
        <v>Balanced (Type B)</v>
      </c>
      <c r="V4142">
        <f>MIN(VLOOKUP($U4142,margin_ranges!$A$5:$D$10,4,FALSE),$P4142*100)</f>
        <v>29.75</v>
      </c>
      <c r="Y4142" s="29">
        <f t="shared" si="64"/>
        <v>6.4393939393937671E-2</v>
      </c>
    </row>
    <row r="4143" spans="1:25" x14ac:dyDescent="0.3">
      <c r="A4143" s="8" t="s">
        <v>17</v>
      </c>
      <c r="B4143" s="8" t="s">
        <v>7279</v>
      </c>
      <c r="C4143" s="8" t="s">
        <v>7280</v>
      </c>
      <c r="D4143" s="8" t="s">
        <v>7313</v>
      </c>
      <c r="E4143" s="8" t="s">
        <v>7314</v>
      </c>
      <c r="F4143" s="24">
        <v>0.33999999999999903</v>
      </c>
      <c r="G4143" s="24">
        <v>0</v>
      </c>
      <c r="H4143" s="25">
        <v>9.4688999999999997</v>
      </c>
      <c r="I4143" s="25">
        <v>0.61750000000000005</v>
      </c>
      <c r="J4143" s="15">
        <v>20</v>
      </c>
      <c r="K4143" s="15">
        <v>6</v>
      </c>
      <c r="L4143" s="13">
        <v>6.5199999999999994E-2</v>
      </c>
      <c r="M4143" s="7">
        <v>1.09612493</v>
      </c>
      <c r="N4143" s="26">
        <v>0.5</v>
      </c>
      <c r="O4143" s="27" t="s">
        <v>22</v>
      </c>
      <c r="P4143" s="8">
        <v>0.54384761500000001</v>
      </c>
      <c r="Q4143" s="24">
        <v>0.34</v>
      </c>
      <c r="R4143" t="str">
        <f>IF($Q4143*100&gt;=VLOOKUP($O4143,margin_ranges!$A$5:$C$10,2,FALSE),IF($Q4143*100&lt;=VLOOKUP($O4143,margin_ranges!$A$5:$C$10,3,FALSE)+10,"IN RANGE","ABOVE RANGE"),"BELOW RANGE")</f>
        <v>IN RANGE</v>
      </c>
      <c r="S4143">
        <f>MIN(VLOOKUP($O4143,margin_ranges!$A$5:$D$10,4,FALSE),$P4143*100)</f>
        <v>29.75</v>
      </c>
      <c r="T4143" s="29">
        <f>(1-$S4143/100)/(1-$F4143)-1</f>
        <v>6.4393939393937671E-2</v>
      </c>
      <c r="U4143" s="19" t="str">
        <f>IF(ABS(IFERROR(T4143,0))&gt;0.05,INDEX(margin_ranges!$C$13:$C$16,MATCH($F4143*100,margin_ranges!$B$13:$B$16,1)),"")</f>
        <v>Balanced (Type B)</v>
      </c>
      <c r="V4143">
        <f>MIN(VLOOKUP($U4143,margin_ranges!$A$5:$D$10,4,FALSE),$P4143*100)</f>
        <v>29.75</v>
      </c>
      <c r="Y4143" s="29">
        <f t="shared" si="64"/>
        <v>6.4393939393937671E-2</v>
      </c>
    </row>
    <row r="4144" spans="1:25" x14ac:dyDescent="0.3">
      <c r="A4144" s="8" t="s">
        <v>17</v>
      </c>
      <c r="B4144" s="8" t="s">
        <v>7279</v>
      </c>
      <c r="C4144" s="8" t="s">
        <v>7280</v>
      </c>
      <c r="D4144" s="8" t="s">
        <v>7291</v>
      </c>
      <c r="E4144" s="8" t="s">
        <v>7292</v>
      </c>
      <c r="F4144" s="24">
        <v>0.33921907428061299</v>
      </c>
      <c r="G4144" s="24">
        <v>1</v>
      </c>
      <c r="H4144" s="25">
        <v>641.20190000000002</v>
      </c>
      <c r="I4144" s="25">
        <v>113.1096</v>
      </c>
      <c r="J4144" s="15">
        <v>5135</v>
      </c>
      <c r="K4144" s="15">
        <v>1561</v>
      </c>
      <c r="L4144" s="13">
        <v>0.1764</v>
      </c>
      <c r="M4144" s="7">
        <v>1.51336088</v>
      </c>
      <c r="N4144" s="26">
        <v>1</v>
      </c>
      <c r="O4144" s="27" t="s">
        <v>22</v>
      </c>
      <c r="P4144" s="8">
        <v>0.33921907429999998</v>
      </c>
      <c r="Q4144" s="24">
        <v>0.34</v>
      </c>
      <c r="R4144" t="str">
        <f>IF($Q4144*100&gt;=VLOOKUP($O4144,margin_ranges!$A$5:$C$10,2,FALSE),IF($Q4144*100&lt;=VLOOKUP($O4144,margin_ranges!$A$5:$C$10,3,FALSE)+10,"IN RANGE","ABOVE RANGE"),"BELOW RANGE")</f>
        <v>IN RANGE</v>
      </c>
      <c r="S4144">
        <f>MIN(VLOOKUP($O4144,margin_ranges!$A$5:$D$10,4,FALSE),$P4144*100)</f>
        <v>29.75</v>
      </c>
      <c r="T4144" s="29">
        <f>(1-$S4144/100)/(1-$F4144)-1</f>
        <v>6.3136014761917769E-2</v>
      </c>
      <c r="U4144" s="19" t="str">
        <f>IF(ABS(IFERROR(T4144,0))&gt;0.05,INDEX(margin_ranges!$C$13:$C$16,MATCH($F4144*100,margin_ranges!$B$13:$B$16,1)),"")</f>
        <v>Balanced (Type B)</v>
      </c>
      <c r="V4144">
        <f>MIN(VLOOKUP($U4144,margin_ranges!$A$5:$D$10,4,FALSE),$P4144*100)</f>
        <v>29.75</v>
      </c>
      <c r="Y4144" s="29">
        <f t="shared" si="64"/>
        <v>6.3136014761917769E-2</v>
      </c>
    </row>
    <row r="4145" spans="1:25" x14ac:dyDescent="0.3">
      <c r="A4145" s="8" t="s">
        <v>17</v>
      </c>
      <c r="B4145" s="8" t="s">
        <v>7279</v>
      </c>
      <c r="C4145" s="8" t="s">
        <v>7280</v>
      </c>
      <c r="D4145" s="8" t="s">
        <v>7289</v>
      </c>
      <c r="E4145" s="8" t="s">
        <v>7290</v>
      </c>
      <c r="F4145" s="24">
        <v>0.33663422688897399</v>
      </c>
      <c r="G4145" s="24">
        <v>1</v>
      </c>
      <c r="H4145" s="25">
        <v>1159.8371</v>
      </c>
      <c r="I4145" s="25">
        <v>227.6097</v>
      </c>
      <c r="J4145" s="15">
        <v>10293</v>
      </c>
      <c r="K4145" s="15">
        <v>3130</v>
      </c>
      <c r="L4145" s="13">
        <v>0.19620000000000001</v>
      </c>
      <c r="M4145" s="7">
        <v>1.5074639700000001</v>
      </c>
      <c r="N4145" s="26">
        <v>1</v>
      </c>
      <c r="O4145" s="27" t="s">
        <v>22</v>
      </c>
      <c r="P4145" s="8">
        <v>0.3366342269</v>
      </c>
      <c r="Q4145" s="24">
        <v>0.34</v>
      </c>
      <c r="R4145" t="str">
        <f>IF($Q4145*100&gt;=VLOOKUP($O4145,margin_ranges!$A$5:$C$10,2,FALSE),IF($Q4145*100&lt;=VLOOKUP($O4145,margin_ranges!$A$5:$C$10,3,FALSE)+10,"IN RANGE","ABOVE RANGE"),"BELOW RANGE")</f>
        <v>IN RANGE</v>
      </c>
      <c r="S4145">
        <f>MIN(VLOOKUP($O4145,margin_ranges!$A$5:$D$10,4,FALSE),$P4145*100)</f>
        <v>29.75</v>
      </c>
      <c r="T4145" s="29">
        <f>(1-$S4145/100)/(1-$F4145)-1</f>
        <v>5.8993436917077924E-2</v>
      </c>
      <c r="U4145" s="19" t="str">
        <f>IF(ABS(IFERROR(T4145,0))&gt;0.05,INDEX(margin_ranges!$C$13:$C$16,MATCH($F4145*100,margin_ranges!$B$13:$B$16,1)),"")</f>
        <v>Balanced (Type B)</v>
      </c>
      <c r="V4145">
        <f>MIN(VLOOKUP($U4145,margin_ranges!$A$5:$D$10,4,FALSE),$P4145*100)</f>
        <v>29.75</v>
      </c>
      <c r="Y4145" s="29">
        <f t="shared" si="64"/>
        <v>5.8993436917077924E-2</v>
      </c>
    </row>
    <row r="4146" spans="1:25" x14ac:dyDescent="0.3">
      <c r="A4146" s="8" t="s">
        <v>17</v>
      </c>
      <c r="B4146" s="8" t="s">
        <v>7279</v>
      </c>
      <c r="C4146" s="8" t="s">
        <v>7280</v>
      </c>
      <c r="D4146" s="8" t="s">
        <v>7293</v>
      </c>
      <c r="E4146" s="8" t="s">
        <v>7294</v>
      </c>
      <c r="F4146" s="24">
        <v>0.31923919777874599</v>
      </c>
      <c r="G4146" s="24">
        <v>0</v>
      </c>
      <c r="H4146" s="25">
        <v>30.632100000000001</v>
      </c>
      <c r="I4146" s="25">
        <v>3.3904999999999998</v>
      </c>
      <c r="J4146" s="15">
        <v>75</v>
      </c>
      <c r="K4146" s="15">
        <v>22</v>
      </c>
      <c r="L4146" s="13">
        <v>0.11070000000000001</v>
      </c>
      <c r="M4146" s="7">
        <v>0.73447236999999999</v>
      </c>
      <c r="N4146" s="26">
        <v>0.5</v>
      </c>
      <c r="O4146" s="27" t="s">
        <v>22</v>
      </c>
      <c r="P4146" s="8">
        <v>0.31923919779999999</v>
      </c>
      <c r="Q4146" s="24">
        <v>0.34</v>
      </c>
      <c r="R4146" t="str">
        <f>IF($Q4146*100&gt;=VLOOKUP($O4146,margin_ranges!$A$5:$C$10,2,FALSE),IF($Q4146*100&lt;=VLOOKUP($O4146,margin_ranges!$A$5:$C$10,3,FALSE)+10,"IN RANGE","ABOVE RANGE"),"BELOW RANGE")</f>
        <v>IN RANGE</v>
      </c>
      <c r="S4146">
        <f>MIN(VLOOKUP($O4146,margin_ranges!$A$5:$D$10,4,FALSE),$P4146*100)</f>
        <v>29.75</v>
      </c>
      <c r="T4146" s="29">
        <f>(1-$S4146/100)/(1-$F4146)-1</f>
        <v>3.1933680241008622E-2</v>
      </c>
      <c r="U4146" s="19" t="str">
        <f>IF(ABS(IFERROR(T4146,0))&gt;0.05,INDEX(margin_ranges!$C$13:$C$16,MATCH($F4146*100,margin_ranges!$B$13:$B$16,1)),"")</f>
        <v/>
      </c>
      <c r="V4146" t="e">
        <f>MIN(VLOOKUP($U4146,margin_ranges!$A$5:$D$10,4,FALSE),$P4146*100)</f>
        <v>#N/A</v>
      </c>
      <c r="Y4146" s="29" t="e">
        <f t="shared" si="64"/>
        <v>#N/A</v>
      </c>
    </row>
    <row r="4147" spans="1:25" x14ac:dyDescent="0.3">
      <c r="A4147" s="8" t="s">
        <v>17</v>
      </c>
      <c r="B4147" s="8" t="s">
        <v>7279</v>
      </c>
      <c r="C4147" s="8" t="s">
        <v>7280</v>
      </c>
      <c r="D4147" s="8" t="s">
        <v>7305</v>
      </c>
      <c r="E4147" s="8" t="s">
        <v>7306</v>
      </c>
      <c r="F4147" s="24">
        <v>0.243922123501259</v>
      </c>
      <c r="G4147" s="24">
        <v>1</v>
      </c>
      <c r="H4147" s="25">
        <v>469.98430000000002</v>
      </c>
      <c r="I4147" s="25">
        <v>52.5961</v>
      </c>
      <c r="J4147" s="15">
        <v>2087</v>
      </c>
      <c r="K4147" s="15">
        <v>477</v>
      </c>
      <c r="L4147" s="13">
        <v>0.1119</v>
      </c>
      <c r="M4147" s="7">
        <v>1.3226150800000001</v>
      </c>
      <c r="N4147" s="26">
        <v>1</v>
      </c>
      <c r="O4147" s="27" t="s">
        <v>22</v>
      </c>
      <c r="P4147" s="8">
        <v>0.2439221235</v>
      </c>
      <c r="Q4147" s="24">
        <v>0.26</v>
      </c>
      <c r="R4147" t="str">
        <f>IF($Q4147*100&gt;=VLOOKUP($O4147,margin_ranges!$A$5:$C$10,2,FALSE),IF($Q4147*100&lt;=VLOOKUP($O4147,margin_ranges!$A$5:$C$10,3,FALSE)+10,"IN RANGE","ABOVE RANGE"),"BELOW RANGE")</f>
        <v>IN RANGE</v>
      </c>
      <c r="S4147">
        <f>MIN(VLOOKUP($O4147,margin_ranges!$A$5:$D$10,4,FALSE),$P4147*100)</f>
        <v>24.392212350000001</v>
      </c>
      <c r="T4147" s="29">
        <f>(1-$S4147/100)/(1-$F4147)-1</f>
        <v>1.6651124923328098E-12</v>
      </c>
      <c r="U4147" s="19" t="str">
        <f>IF(ABS(IFERROR(T4147,0))&gt;0.05,INDEX(margin_ranges!$C$13:$C$16,MATCH($F4147*100,margin_ranges!$B$13:$B$16,1)),"")</f>
        <v/>
      </c>
      <c r="V4147" t="e">
        <f>MIN(VLOOKUP($U4147,margin_ranges!$A$5:$D$10,4,FALSE),$P4147*100)</f>
        <v>#N/A</v>
      </c>
      <c r="Y4147" s="29" t="e">
        <f t="shared" si="64"/>
        <v>#N/A</v>
      </c>
    </row>
    <row r="4148" spans="1:25" x14ac:dyDescent="0.3">
      <c r="A4148" s="8" t="s">
        <v>17</v>
      </c>
      <c r="B4148" s="8" t="s">
        <v>7279</v>
      </c>
      <c r="C4148" s="8" t="s">
        <v>7280</v>
      </c>
      <c r="D4148" s="8" t="s">
        <v>7287</v>
      </c>
      <c r="E4148" s="8" t="s">
        <v>7288</v>
      </c>
      <c r="F4148" s="24">
        <v>0.22743942429095901</v>
      </c>
      <c r="G4148" s="24">
        <v>1</v>
      </c>
      <c r="H4148" s="25">
        <v>124.0223</v>
      </c>
      <c r="I4148" s="25">
        <v>9.8949999999999996</v>
      </c>
      <c r="J4148" s="15">
        <v>384</v>
      </c>
      <c r="K4148" s="15">
        <v>87</v>
      </c>
      <c r="L4148" s="13">
        <v>7.9799999999999996E-2</v>
      </c>
      <c r="M4148" s="7">
        <v>1.2943968800000001</v>
      </c>
      <c r="N4148" s="26">
        <v>1</v>
      </c>
      <c r="O4148" s="27" t="s">
        <v>22</v>
      </c>
      <c r="P4148" s="8">
        <v>0.2274394243</v>
      </c>
      <c r="Q4148" s="24">
        <v>0.28000000000000003</v>
      </c>
      <c r="R4148" t="str">
        <f>IF($Q4148*100&gt;=VLOOKUP($O4148,margin_ranges!$A$5:$C$10,2,FALSE),IF($Q4148*100&lt;=VLOOKUP($O4148,margin_ranges!$A$5:$C$10,3,FALSE)+10,"IN RANGE","ABOVE RANGE"),"BELOW RANGE")</f>
        <v>IN RANGE</v>
      </c>
      <c r="S4148">
        <f>MIN(VLOOKUP($O4148,margin_ranges!$A$5:$D$10,4,FALSE),$P4148*100)</f>
        <v>22.743942430000001</v>
      </c>
      <c r="T4148" s="29">
        <f>(1-$S4148/100)/(1-$F4148)-1</f>
        <v>-1.170263885796885E-11</v>
      </c>
      <c r="U4148" s="19" t="str">
        <f>IF(ABS(IFERROR(T4148,0))&gt;0.05,INDEX(margin_ranges!$C$13:$C$16,MATCH($F4148*100,margin_ranges!$B$13:$B$16,1)),"")</f>
        <v/>
      </c>
      <c r="V4148" t="e">
        <f>MIN(VLOOKUP($U4148,margin_ranges!$A$5:$D$10,4,FALSE),$P4148*100)</f>
        <v>#N/A</v>
      </c>
      <c r="Y4148" s="29" t="e">
        <f t="shared" si="64"/>
        <v>#N/A</v>
      </c>
    </row>
    <row r="4149" spans="1:25" x14ac:dyDescent="0.3">
      <c r="A4149" s="8" t="s">
        <v>17</v>
      </c>
      <c r="B4149" s="8" t="s">
        <v>7279</v>
      </c>
      <c r="C4149" s="8" t="s">
        <v>7280</v>
      </c>
      <c r="D4149" s="8" t="s">
        <v>7309</v>
      </c>
      <c r="E4149" s="8" t="s">
        <v>7310</v>
      </c>
      <c r="F4149" s="24">
        <v>0.178021737276605</v>
      </c>
      <c r="G4149" s="24">
        <v>1</v>
      </c>
      <c r="H4149" s="25">
        <v>863.43539999999996</v>
      </c>
      <c r="I4149" s="25">
        <v>148.57859999999999</v>
      </c>
      <c r="J4149" s="15">
        <v>5423</v>
      </c>
      <c r="K4149" s="15">
        <v>963</v>
      </c>
      <c r="L4149" s="13">
        <v>0.1721</v>
      </c>
      <c r="M4149" s="7">
        <v>1.21657718</v>
      </c>
      <c r="N4149" s="26">
        <v>1</v>
      </c>
      <c r="O4149" s="27" t="s">
        <v>22</v>
      </c>
      <c r="P4149" s="8">
        <v>0.17802173730000001</v>
      </c>
      <c r="Q4149" s="24">
        <v>0.21</v>
      </c>
      <c r="R4149" t="str">
        <f>IF($Q4149*100&gt;=VLOOKUP($O4149,margin_ranges!$A$5:$C$10,2,FALSE),IF($Q4149*100&lt;=VLOOKUP($O4149,margin_ranges!$A$5:$C$10,3,FALSE)+10,"IN RANGE","ABOVE RANGE"),"BELOW RANGE")</f>
        <v>IN RANGE</v>
      </c>
      <c r="S4149">
        <f>MIN(VLOOKUP($O4149,margin_ranges!$A$5:$D$10,4,FALSE),$P4149*100)</f>
        <v>17.80217373</v>
      </c>
      <c r="T4149" s="29">
        <f>(1-$S4149/100)/(1-$F4149)-1</f>
        <v>-2.8461899503895438E-11</v>
      </c>
      <c r="U4149" s="19" t="str">
        <f>IF(ABS(IFERROR(T4149,0))&gt;0.05,INDEX(margin_ranges!$C$13:$C$16,MATCH($F4149*100,margin_ranges!$B$13:$B$16,1)),"")</f>
        <v/>
      </c>
      <c r="V4149" t="e">
        <f>MIN(VLOOKUP($U4149,margin_ranges!$A$5:$D$10,4,FALSE),$P4149*100)</f>
        <v>#N/A</v>
      </c>
      <c r="Y4149" s="29" t="e">
        <f t="shared" si="64"/>
        <v>#N/A</v>
      </c>
    </row>
    <row r="4150" spans="1:25" x14ac:dyDescent="0.3">
      <c r="A4150" s="8" t="s">
        <v>17</v>
      </c>
      <c r="B4150" s="8" t="s">
        <v>7279</v>
      </c>
      <c r="C4150" s="8" t="s">
        <v>7280</v>
      </c>
      <c r="D4150" s="8" t="s">
        <v>7311</v>
      </c>
      <c r="E4150" s="8" t="s">
        <v>7312</v>
      </c>
      <c r="F4150" s="24">
        <v>0.20534873786504201</v>
      </c>
      <c r="G4150" s="24">
        <v>1</v>
      </c>
      <c r="H4150" s="25">
        <v>201.99420000000001</v>
      </c>
      <c r="I4150" s="25">
        <v>31.9693</v>
      </c>
      <c r="J4150" s="15">
        <v>603</v>
      </c>
      <c r="K4150" s="15">
        <v>121</v>
      </c>
      <c r="L4150" s="13">
        <v>0.1583</v>
      </c>
      <c r="M4150" s="7">
        <v>0.62920682999999999</v>
      </c>
      <c r="N4150" s="26">
        <v>0.5</v>
      </c>
      <c r="O4150" s="27" t="s">
        <v>22</v>
      </c>
      <c r="P4150" s="8">
        <v>0.20534873789999999</v>
      </c>
      <c r="Q4150" s="24">
        <v>0.22</v>
      </c>
      <c r="R4150" t="str">
        <f>IF($Q4150*100&gt;=VLOOKUP($O4150,margin_ranges!$A$5:$C$10,2,FALSE),IF($Q4150*100&lt;=VLOOKUP($O4150,margin_ranges!$A$5:$C$10,3,FALSE)+10,"IN RANGE","ABOVE RANGE"),"BELOW RANGE")</f>
        <v>IN RANGE</v>
      </c>
      <c r="S4150">
        <f>MIN(VLOOKUP($O4150,margin_ranges!$A$5:$D$10,4,FALSE),$P4150*100)</f>
        <v>20.534873789999999</v>
      </c>
      <c r="T4150" s="29">
        <f>(1-$S4150/100)/(1-$F4150)-1</f>
        <v>-4.3991477127747203E-11</v>
      </c>
      <c r="U4150" s="19" t="str">
        <f>IF(ABS(IFERROR(T4150,0))&gt;0.05,INDEX(margin_ranges!$C$13:$C$16,MATCH($F4150*100,margin_ranges!$B$13:$B$16,1)),"")</f>
        <v/>
      </c>
      <c r="V4150" t="e">
        <f>MIN(VLOOKUP($U4150,margin_ranges!$A$5:$D$10,4,FALSE),$P4150*100)</f>
        <v>#N/A</v>
      </c>
      <c r="Y4150" s="29" t="e">
        <f t="shared" si="64"/>
        <v>#N/A</v>
      </c>
    </row>
    <row r="4151" spans="1:25" x14ac:dyDescent="0.3">
      <c r="A4151" s="8" t="s">
        <v>17</v>
      </c>
      <c r="B4151" s="8" t="s">
        <v>7279</v>
      </c>
      <c r="C4151" s="8" t="s">
        <v>7280</v>
      </c>
      <c r="D4151" s="8" t="s">
        <v>7301</v>
      </c>
      <c r="E4151" s="8" t="s">
        <v>7302</v>
      </c>
      <c r="F4151" s="24">
        <v>0.17125611895840401</v>
      </c>
      <c r="G4151" s="24">
        <v>1</v>
      </c>
      <c r="H4151" s="25">
        <v>221.80680000000001</v>
      </c>
      <c r="I4151" s="25">
        <v>23.7683</v>
      </c>
      <c r="J4151" s="15">
        <v>860</v>
      </c>
      <c r="K4151" s="15">
        <v>147</v>
      </c>
      <c r="L4151" s="13">
        <v>0.1072</v>
      </c>
      <c r="M4151" s="7">
        <v>1.2066454099999999</v>
      </c>
      <c r="N4151" s="26">
        <v>1</v>
      </c>
      <c r="O4151" s="27" t="s">
        <v>22</v>
      </c>
      <c r="P4151" s="8">
        <v>0.17125611900000001</v>
      </c>
      <c r="Q4151" s="24">
        <v>0.21</v>
      </c>
      <c r="R4151" t="str">
        <f>IF($Q4151*100&gt;=VLOOKUP($O4151,margin_ranges!$A$5:$C$10,2,FALSE),IF($Q4151*100&lt;=VLOOKUP($O4151,margin_ranges!$A$5:$C$10,3,FALSE)+10,"IN RANGE","ABOVE RANGE"),"BELOW RANGE")</f>
        <v>IN RANGE</v>
      </c>
      <c r="S4151">
        <f>MIN(VLOOKUP($O4151,margin_ranges!$A$5:$D$10,4,FALSE),$P4151*100)</f>
        <v>17.125611900000003</v>
      </c>
      <c r="T4151" s="29">
        <f>(1-$S4151/100)/(1-$F4151)-1</f>
        <v>-5.0191739653371314E-11</v>
      </c>
      <c r="U4151" s="19" t="str">
        <f>IF(ABS(IFERROR(T4151,0))&gt;0.05,INDEX(margin_ranges!$C$13:$C$16,MATCH($F4151*100,margin_ranges!$B$13:$B$16,1)),"")</f>
        <v/>
      </c>
      <c r="V4151" t="e">
        <f>MIN(VLOOKUP($U4151,margin_ranges!$A$5:$D$10,4,FALSE),$P4151*100)</f>
        <v>#N/A</v>
      </c>
      <c r="Y4151" s="29" t="e">
        <f t="shared" si="64"/>
        <v>#N/A</v>
      </c>
    </row>
    <row r="4152" spans="1:25" x14ac:dyDescent="0.3">
      <c r="A4152" s="8" t="s">
        <v>17</v>
      </c>
      <c r="B4152" s="8" t="s">
        <v>7279</v>
      </c>
      <c r="C4152" s="8" t="s">
        <v>7280</v>
      </c>
      <c r="D4152" s="8" t="s">
        <v>7283</v>
      </c>
      <c r="E4152" s="8" t="s">
        <v>7284</v>
      </c>
      <c r="F4152" s="24">
        <v>0.28999999999999998</v>
      </c>
      <c r="G4152" s="24">
        <v>1</v>
      </c>
      <c r="H4152" s="25">
        <v>215.90520000000001</v>
      </c>
      <c r="I4152" s="25">
        <v>21.748899999999999</v>
      </c>
      <c r="J4152" s="15">
        <v>919</v>
      </c>
      <c r="K4152" s="15">
        <v>234</v>
      </c>
      <c r="L4152" s="13">
        <v>0.1007</v>
      </c>
      <c r="M4152" s="7">
        <v>1.4085922099999999</v>
      </c>
      <c r="N4152" s="26">
        <v>1</v>
      </c>
      <c r="O4152" s="27" t="s">
        <v>22</v>
      </c>
      <c r="P4152" s="8">
        <v>0.29007132740000002</v>
      </c>
      <c r="Q4152" s="24">
        <v>0.28999999999999998</v>
      </c>
      <c r="R4152" t="str">
        <f>IF($Q4152*100&gt;=VLOOKUP($O4152,margin_ranges!$A$5:$C$10,2,FALSE),IF($Q4152*100&lt;=VLOOKUP($O4152,margin_ranges!$A$5:$C$10,3,FALSE)+10,"IN RANGE","ABOVE RANGE"),"BELOW RANGE")</f>
        <v>IN RANGE</v>
      </c>
      <c r="S4152">
        <f>MIN(VLOOKUP($O4152,margin_ranges!$A$5:$D$10,4,FALSE),$P4152*100)</f>
        <v>29.007132740000003</v>
      </c>
      <c r="T4152" s="29">
        <f>(1-$S4152/100)/(1-$F4152)-1</f>
        <v>-1.0046112676043162E-4</v>
      </c>
      <c r="U4152" s="19" t="str">
        <f>IF(ABS(IFERROR(T4152,0))&gt;0.05,INDEX(margin_ranges!$C$13:$C$16,MATCH($F4152*100,margin_ranges!$B$13:$B$16,1)),"")</f>
        <v/>
      </c>
      <c r="V4152" t="e">
        <f>MIN(VLOOKUP($U4152,margin_ranges!$A$5:$D$10,4,FALSE),$P4152*100)</f>
        <v>#N/A</v>
      </c>
      <c r="Y4152" s="29" t="e">
        <f t="shared" si="64"/>
        <v>#N/A</v>
      </c>
    </row>
    <row r="4153" spans="1:25" x14ac:dyDescent="0.3">
      <c r="A4153" s="8" t="s">
        <v>17</v>
      </c>
      <c r="B4153" s="8" t="s">
        <v>7279</v>
      </c>
      <c r="C4153" s="8" t="s">
        <v>7280</v>
      </c>
      <c r="D4153" s="8" t="s">
        <v>7281</v>
      </c>
      <c r="E4153" s="8" t="s">
        <v>7282</v>
      </c>
      <c r="F4153" s="24">
        <v>0.28999999999999998</v>
      </c>
      <c r="G4153" s="24">
        <v>0</v>
      </c>
      <c r="H4153" s="25">
        <v>1.5085999999999999</v>
      </c>
      <c r="I4153" s="25">
        <v>0.45019999999999999</v>
      </c>
      <c r="J4153" s="15">
        <v>10</v>
      </c>
      <c r="K4153" s="15">
        <v>3</v>
      </c>
      <c r="L4153" s="13">
        <v>0.2984</v>
      </c>
      <c r="M4153" s="7">
        <v>0.75492623000000003</v>
      </c>
      <c r="N4153" s="26">
        <v>0.5</v>
      </c>
      <c r="O4153" s="27" t="s">
        <v>22</v>
      </c>
      <c r="P4153" s="8">
        <v>0.3376836265</v>
      </c>
      <c r="Q4153" s="24">
        <v>0.28999999999999998</v>
      </c>
      <c r="R4153" t="str">
        <f>IF($Q4153*100&gt;=VLOOKUP($O4153,margin_ranges!$A$5:$C$10,2,FALSE),IF($Q4153*100&lt;=VLOOKUP($O4153,margin_ranges!$A$5:$C$10,3,FALSE)+10,"IN RANGE","ABOVE RANGE"),"BELOW RANGE")</f>
        <v>IN RANGE</v>
      </c>
      <c r="S4153">
        <f>MIN(VLOOKUP($O4153,margin_ranges!$A$5:$D$10,4,FALSE),$P4153*100)</f>
        <v>29.75</v>
      </c>
      <c r="T4153" s="29">
        <f>(1-$S4153/100)/(1-$F4153)-1</f>
        <v>-1.0563380281690127E-2</v>
      </c>
      <c r="U4153" s="19" t="str">
        <f>IF(ABS(IFERROR(T4153,0))&gt;0.05,INDEX(margin_ranges!$C$13:$C$16,MATCH($F4153*100,margin_ranges!$B$13:$B$16,1)),"")</f>
        <v/>
      </c>
      <c r="V4153" t="e">
        <f>MIN(VLOOKUP($U4153,margin_ranges!$A$5:$D$10,4,FALSE),$P4153*100)</f>
        <v>#N/A</v>
      </c>
      <c r="Y4153" s="29" t="e">
        <f t="shared" si="64"/>
        <v>#N/A</v>
      </c>
    </row>
    <row r="4154" spans="1:25" x14ac:dyDescent="0.3">
      <c r="A4154" s="8" t="s">
        <v>17</v>
      </c>
      <c r="B4154" s="8" t="s">
        <v>7279</v>
      </c>
      <c r="C4154" s="8" t="s">
        <v>7280</v>
      </c>
      <c r="D4154" s="8" t="s">
        <v>7299</v>
      </c>
      <c r="E4154" s="8" t="s">
        <v>7300</v>
      </c>
      <c r="F4154" s="24">
        <v>0.28999999999999998</v>
      </c>
      <c r="G4154" s="24">
        <v>1</v>
      </c>
      <c r="H4154" s="25">
        <v>251.7055</v>
      </c>
      <c r="I4154" s="25">
        <v>28.5151</v>
      </c>
      <c r="J4154" s="15">
        <v>1403</v>
      </c>
      <c r="K4154" s="15">
        <v>361</v>
      </c>
      <c r="L4154" s="13">
        <v>0.1133</v>
      </c>
      <c r="M4154" s="7">
        <v>1.63961504</v>
      </c>
      <c r="N4154" s="26">
        <v>1</v>
      </c>
      <c r="O4154" s="27" t="s">
        <v>22</v>
      </c>
      <c r="P4154" s="8">
        <v>0.39010074039999998</v>
      </c>
      <c r="Q4154" s="24">
        <v>0.28999999999999998</v>
      </c>
      <c r="R4154" t="str">
        <f>IF($Q4154*100&gt;=VLOOKUP($O4154,margin_ranges!$A$5:$C$10,2,FALSE),IF($Q4154*100&lt;=VLOOKUP($O4154,margin_ranges!$A$5:$C$10,3,FALSE)+10,"IN RANGE","ABOVE RANGE"),"BELOW RANGE")</f>
        <v>IN RANGE</v>
      </c>
      <c r="S4154">
        <f>MIN(VLOOKUP($O4154,margin_ranges!$A$5:$D$10,4,FALSE),$P4154*100)</f>
        <v>29.75</v>
      </c>
      <c r="T4154" s="29">
        <f>(1-$S4154/100)/(1-$F4154)-1</f>
        <v>-1.0563380281690127E-2</v>
      </c>
      <c r="U4154" s="19" t="str">
        <f>IF(ABS(IFERROR(T4154,0))&gt;0.05,INDEX(margin_ranges!$C$13:$C$16,MATCH($F4154*100,margin_ranges!$B$13:$B$16,1)),"")</f>
        <v/>
      </c>
      <c r="V4154" t="e">
        <f>MIN(VLOOKUP($U4154,margin_ranges!$A$5:$D$10,4,FALSE),$P4154*100)</f>
        <v>#N/A</v>
      </c>
      <c r="Y4154" s="29" t="e">
        <f t="shared" si="64"/>
        <v>#N/A</v>
      </c>
    </row>
    <row r="4155" spans="1:25" x14ac:dyDescent="0.3">
      <c r="A4155" s="8" t="s">
        <v>35</v>
      </c>
      <c r="B4155" s="8" t="s">
        <v>7315</v>
      </c>
      <c r="C4155" s="8" t="s">
        <v>34</v>
      </c>
      <c r="D4155" s="8" t="s">
        <v>34</v>
      </c>
      <c r="E4155" s="8"/>
      <c r="F4155" s="24">
        <v>0.26820993754939698</v>
      </c>
      <c r="G4155" s="24">
        <v>0.29185784999999997</v>
      </c>
      <c r="H4155" s="25">
        <v>2503.2474000000002</v>
      </c>
      <c r="I4155" s="25">
        <v>250.1739</v>
      </c>
      <c r="J4155" s="15">
        <v>9453</v>
      </c>
      <c r="K4155" s="15">
        <v>2310</v>
      </c>
      <c r="L4155" s="13">
        <v>9.9900000000000003E-2</v>
      </c>
      <c r="M4155" s="7">
        <v>1.2595854200000001</v>
      </c>
      <c r="N4155" s="26">
        <v>0.82688700000000004</v>
      </c>
      <c r="O4155" s="27"/>
      <c r="P4155" s="8">
        <v>0.34352447479999998</v>
      </c>
      <c r="Q4155" s="24">
        <v>0.26819999999999999</v>
      </c>
      <c r="R4155" t="e">
        <f>IF($Q4155*100&gt;=VLOOKUP($O4155,margin_ranges!$A$5:$C$10,2,FALSE),IF($Q4155*100&lt;=VLOOKUP($O4155,margin_ranges!$A$5:$C$10,3,FALSE)+10,"IN RANGE","ABOVE RANGE"),"BELOW RANGE")</f>
        <v>#N/A</v>
      </c>
      <c r="S4155" t="e">
        <f>MIN(VLOOKUP($O4155,margin_ranges!$A$5:$D$10,4,FALSE),$P4155*100)</f>
        <v>#N/A</v>
      </c>
      <c r="T4155" s="29" t="e">
        <f>(1-$S4155/100)/(1-$F4155)-1</f>
        <v>#N/A</v>
      </c>
      <c r="U4155" s="19" t="str">
        <f>IF(ABS(IFERROR(T4155,0))&gt;0.05,INDEX(margin_ranges!$C$13:$C$16,MATCH($F4155*100,margin_ranges!$B$13:$B$16,1)),"")</f>
        <v/>
      </c>
      <c r="V4155" t="e">
        <f>MIN(VLOOKUP($U4155,margin_ranges!$A$5:$D$10,4,FALSE),$P4155*100)</f>
        <v>#N/A</v>
      </c>
      <c r="Y4155" s="29" t="e">
        <f t="shared" si="64"/>
        <v>#N/A</v>
      </c>
    </row>
    <row r="4156" spans="1:25" x14ac:dyDescent="0.3">
      <c r="A4156" s="8" t="s">
        <v>33</v>
      </c>
      <c r="B4156" s="8" t="s">
        <v>7315</v>
      </c>
      <c r="C4156" s="8" t="s">
        <v>7316</v>
      </c>
      <c r="D4156" s="8" t="s">
        <v>34</v>
      </c>
      <c r="E4156" s="8"/>
      <c r="F4156" s="24">
        <v>0.26820993754939698</v>
      </c>
      <c r="G4156" s="24">
        <v>0.29185784999999997</v>
      </c>
      <c r="H4156" s="25">
        <v>2503.2474000000002</v>
      </c>
      <c r="I4156" s="25">
        <v>250.1739</v>
      </c>
      <c r="J4156" s="15">
        <v>9453</v>
      </c>
      <c r="K4156" s="15">
        <v>2310</v>
      </c>
      <c r="L4156" s="13">
        <v>9.9900000000000003E-2</v>
      </c>
      <c r="M4156" s="7">
        <v>1.2595854200000001</v>
      </c>
      <c r="N4156" s="26">
        <v>0.82688700000000004</v>
      </c>
      <c r="O4156" s="27"/>
      <c r="P4156" s="8">
        <v>0.34352447479999998</v>
      </c>
      <c r="Q4156" s="24">
        <v>0.26819999999999999</v>
      </c>
      <c r="R4156" t="e">
        <f>IF($Q4156*100&gt;=VLOOKUP($O4156,margin_ranges!$A$5:$C$10,2,FALSE),IF($Q4156*100&lt;=VLOOKUP($O4156,margin_ranges!$A$5:$C$10,3,FALSE)+10,"IN RANGE","ABOVE RANGE"),"BELOW RANGE")</f>
        <v>#N/A</v>
      </c>
      <c r="S4156" t="e">
        <f>MIN(VLOOKUP($O4156,margin_ranges!$A$5:$D$10,4,FALSE),$P4156*100)</f>
        <v>#N/A</v>
      </c>
      <c r="T4156" s="29" t="e">
        <f>(1-$S4156/100)/(1-$F4156)-1</f>
        <v>#N/A</v>
      </c>
      <c r="U4156" s="19" t="str">
        <f>IF(ABS(IFERROR(T4156,0))&gt;0.05,INDEX(margin_ranges!$C$13:$C$16,MATCH($F4156*100,margin_ranges!$B$13:$B$16,1)),"")</f>
        <v/>
      </c>
      <c r="V4156" t="e">
        <f>MIN(VLOOKUP($U4156,margin_ranges!$A$5:$D$10,4,FALSE),$P4156*100)</f>
        <v>#N/A</v>
      </c>
      <c r="Y4156" s="29" t="e">
        <f t="shared" si="64"/>
        <v>#N/A</v>
      </c>
    </row>
    <row r="4157" spans="1:25" x14ac:dyDescent="0.3">
      <c r="A4157" s="8" t="s">
        <v>17</v>
      </c>
      <c r="B4157" s="8" t="s">
        <v>7315</v>
      </c>
      <c r="C4157" s="8" t="s">
        <v>7316</v>
      </c>
      <c r="D4157" s="8" t="s">
        <v>7319</v>
      </c>
      <c r="E4157" s="8" t="s">
        <v>7320</v>
      </c>
      <c r="F4157" s="24">
        <v>0.3</v>
      </c>
      <c r="G4157" s="24">
        <v>0</v>
      </c>
      <c r="H4157" s="25">
        <v>706.8759</v>
      </c>
      <c r="I4157" s="25">
        <v>94.083399999999997</v>
      </c>
      <c r="J4157" s="15">
        <v>3443</v>
      </c>
      <c r="K4157" s="15">
        <v>1033</v>
      </c>
      <c r="L4157" s="13">
        <v>0.1331</v>
      </c>
      <c r="M4157" s="7">
        <v>1.2198184400000001</v>
      </c>
      <c r="N4157" s="26">
        <v>0.7</v>
      </c>
      <c r="O4157" s="27" t="s">
        <v>92</v>
      </c>
      <c r="P4157" s="8">
        <v>0.42614410889999998</v>
      </c>
      <c r="Q4157" s="24">
        <v>0.3</v>
      </c>
      <c r="R4157" t="str">
        <f>IF($Q4157*100&gt;=VLOOKUP($O4157,margin_ranges!$A$5:$C$10,2,FALSE),IF($Q4157*100&lt;=VLOOKUP($O4157,margin_ranges!$A$5:$C$10,3,FALSE)+10,"IN RANGE","ABOVE RANGE"),"BELOW RANGE")</f>
        <v>IN RANGE</v>
      </c>
      <c r="S4157">
        <f>MIN(VLOOKUP($O4157,margin_ranges!$A$5:$D$10,4,FALSE),$P4157*100)</f>
        <v>29.75</v>
      </c>
      <c r="T4157" s="29">
        <f>(1-$S4157/100)/(1-$F4157)-1</f>
        <v>3.5714285714285587E-3</v>
      </c>
      <c r="U4157" s="19" t="str">
        <f>IF(ABS(IFERROR(T4157,0))&gt;0.05,INDEX(margin_ranges!$C$13:$C$16,MATCH($F4157*100,margin_ranges!$B$13:$B$16,1)),"")</f>
        <v/>
      </c>
      <c r="V4157" t="e">
        <f>MIN(VLOOKUP($U4157,margin_ranges!$A$5:$D$10,4,FALSE),$P4157*100)</f>
        <v>#N/A</v>
      </c>
      <c r="Y4157" s="29" t="e">
        <f t="shared" si="64"/>
        <v>#N/A</v>
      </c>
    </row>
    <row r="4158" spans="1:25" x14ac:dyDescent="0.3">
      <c r="A4158" s="8" t="s">
        <v>17</v>
      </c>
      <c r="B4158" s="8" t="s">
        <v>7315</v>
      </c>
      <c r="C4158" s="8" t="s">
        <v>7316</v>
      </c>
      <c r="D4158" s="8" t="s">
        <v>7335</v>
      </c>
      <c r="E4158" s="8" t="s">
        <v>7336</v>
      </c>
      <c r="F4158" s="24">
        <v>0.185796937245614</v>
      </c>
      <c r="G4158" s="24">
        <v>0</v>
      </c>
      <c r="H4158" s="25">
        <v>44.723100000000002</v>
      </c>
      <c r="I4158" s="25">
        <v>1.1618999999999999</v>
      </c>
      <c r="J4158" s="15">
        <v>94</v>
      </c>
      <c r="K4158" s="15">
        <v>17</v>
      </c>
      <c r="L4158" s="13">
        <v>2.5999999999999999E-2</v>
      </c>
      <c r="M4158" s="7">
        <v>2.7020286499999999</v>
      </c>
      <c r="N4158" s="26">
        <v>2.2000000000000002</v>
      </c>
      <c r="O4158" s="27" t="s">
        <v>92</v>
      </c>
      <c r="P4158" s="8">
        <v>0.18579693720000001</v>
      </c>
      <c r="Q4158" s="24">
        <v>0.25</v>
      </c>
      <c r="R4158" t="str">
        <f>IF($Q4158*100&gt;=VLOOKUP($O4158,margin_ranges!$A$5:$C$10,2,FALSE),IF($Q4158*100&lt;=VLOOKUP($O4158,margin_ranges!$A$5:$C$10,3,FALSE)+10,"IN RANGE","ABOVE RANGE"),"BELOW RANGE")</f>
        <v>IN RANGE</v>
      </c>
      <c r="S4158">
        <f>MIN(VLOOKUP($O4158,margin_ranges!$A$5:$D$10,4,FALSE),$P4158*100)</f>
        <v>18.579693720000002</v>
      </c>
      <c r="T4158" s="29">
        <f>(1-$S4158/100)/(1-$F4158)-1</f>
        <v>5.6022742001005099E-11</v>
      </c>
      <c r="U4158" s="19" t="str">
        <f>IF(ABS(IFERROR(T4158,0))&gt;0.05,INDEX(margin_ranges!$C$13:$C$16,MATCH($F4158*100,margin_ranges!$B$13:$B$16,1)),"")</f>
        <v/>
      </c>
      <c r="V4158" t="e">
        <f>MIN(VLOOKUP($U4158,margin_ranges!$A$5:$D$10,4,FALSE),$P4158*100)</f>
        <v>#N/A</v>
      </c>
      <c r="Y4158" s="29" t="e">
        <f t="shared" si="64"/>
        <v>#N/A</v>
      </c>
    </row>
    <row r="4159" spans="1:25" x14ac:dyDescent="0.3">
      <c r="A4159" s="8" t="s">
        <v>17</v>
      </c>
      <c r="B4159" s="8" t="s">
        <v>7315</v>
      </c>
      <c r="C4159" s="8" t="s">
        <v>7316</v>
      </c>
      <c r="D4159" s="8" t="s">
        <v>7339</v>
      </c>
      <c r="E4159" s="8" t="s">
        <v>7340</v>
      </c>
      <c r="F4159" s="24">
        <v>0.182691235939025</v>
      </c>
      <c r="G4159" s="24">
        <v>0</v>
      </c>
      <c r="H4159" s="25">
        <v>45.155099999999997</v>
      </c>
      <c r="I4159" s="25">
        <v>1.1903999999999999</v>
      </c>
      <c r="J4159" s="15">
        <v>96</v>
      </c>
      <c r="K4159" s="15">
        <v>17</v>
      </c>
      <c r="L4159" s="13">
        <v>2.64E-2</v>
      </c>
      <c r="M4159" s="7">
        <v>2.6917611799999999</v>
      </c>
      <c r="N4159" s="26">
        <v>2.2000000000000002</v>
      </c>
      <c r="O4159" s="27" t="s">
        <v>92</v>
      </c>
      <c r="P4159" s="8">
        <v>0.1826912359</v>
      </c>
      <c r="Q4159" s="24">
        <v>0.25</v>
      </c>
      <c r="R4159" t="str">
        <f>IF($Q4159*100&gt;=VLOOKUP($O4159,margin_ranges!$A$5:$C$10,2,FALSE),IF($Q4159*100&lt;=VLOOKUP($O4159,margin_ranges!$A$5:$C$10,3,FALSE)+10,"IN RANGE","ABOVE RANGE"),"BELOW RANGE")</f>
        <v>IN RANGE</v>
      </c>
      <c r="S4159">
        <f>MIN(VLOOKUP($O4159,margin_ranges!$A$5:$D$10,4,FALSE),$P4159*100)</f>
        <v>18.26912359</v>
      </c>
      <c r="T4159" s="29">
        <f>(1-$S4159/100)/(1-$F4159)-1</f>
        <v>4.7748249798473807E-11</v>
      </c>
      <c r="U4159" s="19" t="str">
        <f>IF(ABS(IFERROR(T4159,0))&gt;0.05,INDEX(margin_ranges!$C$13:$C$16,MATCH($F4159*100,margin_ranges!$B$13:$B$16,1)),"")</f>
        <v/>
      </c>
      <c r="V4159" t="e">
        <f>MIN(VLOOKUP($U4159,margin_ranges!$A$5:$D$10,4,FALSE),$P4159*100)</f>
        <v>#N/A</v>
      </c>
      <c r="Y4159" s="29" t="e">
        <f t="shared" si="64"/>
        <v>#N/A</v>
      </c>
    </row>
    <row r="4160" spans="1:25" x14ac:dyDescent="0.3">
      <c r="A4160" s="8" t="s">
        <v>17</v>
      </c>
      <c r="B4160" s="8" t="s">
        <v>7315</v>
      </c>
      <c r="C4160" s="8" t="s">
        <v>7316</v>
      </c>
      <c r="D4160" s="28" t="s">
        <v>7331</v>
      </c>
      <c r="E4160" s="8" t="s">
        <v>7332</v>
      </c>
      <c r="F4160" s="24">
        <v>0.22224595043427001</v>
      </c>
      <c r="G4160" s="24">
        <v>0</v>
      </c>
      <c r="H4160" s="25">
        <v>115.64100000000001</v>
      </c>
      <c r="I4160" s="25">
        <v>17.9496</v>
      </c>
      <c r="J4160" s="15">
        <v>485</v>
      </c>
      <c r="K4160" s="15">
        <v>106</v>
      </c>
      <c r="L4160" s="13">
        <v>0.1552</v>
      </c>
      <c r="M4160" s="7">
        <v>0.90002746</v>
      </c>
      <c r="N4160" s="26">
        <v>0.7</v>
      </c>
      <c r="O4160" s="27" t="s">
        <v>92</v>
      </c>
      <c r="P4160" s="8">
        <v>0.2222459504</v>
      </c>
      <c r="Q4160" s="24">
        <v>0.25</v>
      </c>
      <c r="R4160" t="str">
        <f>IF($Q4160*100&gt;=VLOOKUP($O4160,margin_ranges!$A$5:$C$10,2,FALSE),IF($Q4160*100&lt;=VLOOKUP($O4160,margin_ranges!$A$5:$C$10,3,FALSE)+10,"IN RANGE","ABOVE RANGE"),"BELOW RANGE")</f>
        <v>IN RANGE</v>
      </c>
      <c r="S4160">
        <f>MIN(VLOOKUP($O4160,margin_ranges!$A$5:$D$10,4,FALSE),$P4160*100)</f>
        <v>22.224595040000001</v>
      </c>
      <c r="T4160" s="29">
        <f>(1-$S4160/100)/(1-$F4160)-1</f>
        <v>4.4062753445928138E-11</v>
      </c>
      <c r="U4160" s="19" t="str">
        <f>IF(ABS(IFERROR(T4160,0))&gt;0.05,INDEX(margin_ranges!$C$13:$C$16,MATCH($F4160*100,margin_ranges!$B$13:$B$16,1)),"")</f>
        <v/>
      </c>
      <c r="V4160" t="e">
        <f>MIN(VLOOKUP($U4160,margin_ranges!$A$5:$D$10,4,FALSE),$P4160*100)</f>
        <v>#N/A</v>
      </c>
      <c r="Y4160" s="29" t="e">
        <f t="shared" si="64"/>
        <v>#N/A</v>
      </c>
    </row>
    <row r="4161" spans="1:25" x14ac:dyDescent="0.3">
      <c r="A4161" s="8" t="s">
        <v>17</v>
      </c>
      <c r="B4161" s="8" t="s">
        <v>7315</v>
      </c>
      <c r="C4161" s="8" t="s">
        <v>7316</v>
      </c>
      <c r="D4161" s="8" t="s">
        <v>7337</v>
      </c>
      <c r="E4161" s="8" t="s">
        <v>7338</v>
      </c>
      <c r="F4161" s="24">
        <v>0.185157652634827</v>
      </c>
      <c r="G4161" s="24">
        <v>0</v>
      </c>
      <c r="H4161" s="25">
        <v>45.004399999999997</v>
      </c>
      <c r="I4161" s="25">
        <v>1.1744000000000001</v>
      </c>
      <c r="J4161" s="15">
        <v>95</v>
      </c>
      <c r="K4161" s="15">
        <v>17</v>
      </c>
      <c r="L4161" s="13">
        <v>2.6100000000000002E-2</v>
      </c>
      <c r="M4161" s="7">
        <v>2.69990877</v>
      </c>
      <c r="N4161" s="26">
        <v>2.2000000000000002</v>
      </c>
      <c r="O4161" s="27" t="s">
        <v>92</v>
      </c>
      <c r="P4161" s="8">
        <v>0.1851576526</v>
      </c>
      <c r="Q4161" s="24">
        <v>0.25</v>
      </c>
      <c r="R4161" t="str">
        <f>IF($Q4161*100&gt;=VLOOKUP($O4161,margin_ranges!$A$5:$C$10,2,FALSE),IF($Q4161*100&lt;=VLOOKUP($O4161,margin_ranges!$A$5:$C$10,3,FALSE)+10,"IN RANGE","ABOVE RANGE"),"BELOW RANGE")</f>
        <v>IN RANGE</v>
      </c>
      <c r="S4161">
        <f>MIN(VLOOKUP($O4161,margin_ranges!$A$5:$D$10,4,FALSE),$P4161*100)</f>
        <v>18.515765259999998</v>
      </c>
      <c r="T4161" s="29">
        <f>(1-$S4161/100)/(1-$F4161)-1</f>
        <v>4.2740921912809426E-11</v>
      </c>
      <c r="U4161" s="19" t="str">
        <f>IF(ABS(IFERROR(T4161,0))&gt;0.05,INDEX(margin_ranges!$C$13:$C$16,MATCH($F4161*100,margin_ranges!$B$13:$B$16,1)),"")</f>
        <v/>
      </c>
      <c r="V4161" t="e">
        <f>MIN(VLOOKUP($U4161,margin_ranges!$A$5:$D$10,4,FALSE),$P4161*100)</f>
        <v>#N/A</v>
      </c>
      <c r="Y4161" s="29" t="e">
        <f t="shared" si="64"/>
        <v>#N/A</v>
      </c>
    </row>
    <row r="4162" spans="1:25" x14ac:dyDescent="0.3">
      <c r="A4162" s="8" t="s">
        <v>17</v>
      </c>
      <c r="B4162" s="8" t="s">
        <v>7315</v>
      </c>
      <c r="C4162" s="8" t="s">
        <v>7316</v>
      </c>
      <c r="D4162" s="8" t="s">
        <v>7321</v>
      </c>
      <c r="E4162" s="8" t="s">
        <v>7322</v>
      </c>
      <c r="F4162" s="24">
        <v>0.185199935734538</v>
      </c>
      <c r="G4162" s="24">
        <v>0</v>
      </c>
      <c r="H4162" s="25">
        <v>44.759900000000002</v>
      </c>
      <c r="I4162" s="25">
        <v>1.1691</v>
      </c>
      <c r="J4162" s="15">
        <v>95</v>
      </c>
      <c r="K4162" s="15">
        <v>17</v>
      </c>
      <c r="L4162" s="13">
        <v>2.6100000000000002E-2</v>
      </c>
      <c r="M4162" s="7">
        <v>2.7000488800000002</v>
      </c>
      <c r="N4162" s="26">
        <v>2.2000000000000002</v>
      </c>
      <c r="O4162" s="27" t="s">
        <v>92</v>
      </c>
      <c r="P4162" s="8">
        <v>0.18519993570000001</v>
      </c>
      <c r="Q4162" s="24">
        <v>0.25</v>
      </c>
      <c r="R4162" t="str">
        <f>IF($Q4162*100&gt;=VLOOKUP($O4162,margin_ranges!$A$5:$C$10,2,FALSE),IF($Q4162*100&lt;=VLOOKUP($O4162,margin_ranges!$A$5:$C$10,3,FALSE)+10,"IN RANGE","ABOVE RANGE"),"BELOW RANGE")</f>
        <v>IN RANGE</v>
      </c>
      <c r="S4162">
        <f>MIN(VLOOKUP($O4162,margin_ranges!$A$5:$D$10,4,FALSE),$P4162*100)</f>
        <v>18.51999357</v>
      </c>
      <c r="T4162" s="29">
        <f>(1-$S4162/100)/(1-$F4162)-1</f>
        <v>4.2388315080188477E-11</v>
      </c>
      <c r="U4162" s="19" t="str">
        <f>IF(ABS(IFERROR(T4162,0))&gt;0.05,INDEX(margin_ranges!$C$13:$C$16,MATCH($F4162*100,margin_ranges!$B$13:$B$16,1)),"")</f>
        <v/>
      </c>
      <c r="V4162" t="e">
        <f>MIN(VLOOKUP($U4162,margin_ranges!$A$5:$D$10,4,FALSE),$P4162*100)</f>
        <v>#N/A</v>
      </c>
      <c r="Y4162" s="29" t="e">
        <f t="shared" si="64"/>
        <v>#N/A</v>
      </c>
    </row>
    <row r="4163" spans="1:25" x14ac:dyDescent="0.3">
      <c r="A4163" s="8" t="s">
        <v>17</v>
      </c>
      <c r="B4163" s="8" t="s">
        <v>7315</v>
      </c>
      <c r="C4163" s="8" t="s">
        <v>7316</v>
      </c>
      <c r="D4163" s="8" t="s">
        <v>7317</v>
      </c>
      <c r="E4163" s="8" t="s">
        <v>7318</v>
      </c>
      <c r="F4163" s="24">
        <v>0.10352116471070801</v>
      </c>
      <c r="G4163" s="24">
        <v>0</v>
      </c>
      <c r="H4163" s="25">
        <v>63.014200000000002</v>
      </c>
      <c r="I4163" s="25">
        <v>2.6465999999999998</v>
      </c>
      <c r="J4163" s="15">
        <v>195</v>
      </c>
      <c r="K4163" s="15">
        <v>20</v>
      </c>
      <c r="L4163" s="13">
        <v>4.2000000000000003E-2</v>
      </c>
      <c r="M4163" s="7">
        <v>2.4540456700000002</v>
      </c>
      <c r="N4163" s="26">
        <v>2.2000000000000002</v>
      </c>
      <c r="O4163" s="27" t="s">
        <v>92</v>
      </c>
      <c r="P4163" s="8">
        <v>0.1035211647</v>
      </c>
      <c r="Q4163" s="24">
        <v>0.25</v>
      </c>
      <c r="R4163" t="str">
        <f>IF($Q4163*100&gt;=VLOOKUP($O4163,margin_ranges!$A$5:$C$10,2,FALSE),IF($Q4163*100&lt;=VLOOKUP($O4163,margin_ranges!$A$5:$C$10,3,FALSE)+10,"IN RANGE","ABOVE RANGE"),"BELOW RANGE")</f>
        <v>IN RANGE</v>
      </c>
      <c r="S4163">
        <f>MIN(VLOOKUP($O4163,margin_ranges!$A$5:$D$10,4,FALSE),$P4163*100)</f>
        <v>10.35211647</v>
      </c>
      <c r="T4163" s="29">
        <f>(1-$S4163/100)/(1-$F4163)-1</f>
        <v>1.1944445432732209E-11</v>
      </c>
      <c r="U4163" s="19" t="str">
        <f>IF(ABS(IFERROR(T4163,0))&gt;0.05,INDEX(margin_ranges!$C$13:$C$16,MATCH($F4163*100,margin_ranges!$B$13:$B$16,1)),"")</f>
        <v/>
      </c>
      <c r="V4163" t="e">
        <f>MIN(VLOOKUP($U4163,margin_ranges!$A$5:$D$10,4,FALSE),$P4163*100)</f>
        <v>#N/A</v>
      </c>
      <c r="Y4163" s="29" t="e">
        <f t="shared" si="64"/>
        <v>#N/A</v>
      </c>
    </row>
    <row r="4164" spans="1:25" x14ac:dyDescent="0.3">
      <c r="A4164" s="8" t="s">
        <v>17</v>
      </c>
      <c r="B4164" s="8" t="s">
        <v>7315</v>
      </c>
      <c r="C4164" s="8" t="s">
        <v>7316</v>
      </c>
      <c r="D4164" s="8" t="s">
        <v>7333</v>
      </c>
      <c r="E4164" s="8" t="s">
        <v>7334</v>
      </c>
      <c r="F4164" s="24">
        <v>0.21086360890071201</v>
      </c>
      <c r="G4164" s="24">
        <v>0</v>
      </c>
      <c r="H4164" s="25">
        <v>110.3753</v>
      </c>
      <c r="I4164" s="25">
        <v>17.192799999999998</v>
      </c>
      <c r="J4164" s="15">
        <v>458</v>
      </c>
      <c r="K4164" s="15">
        <v>96</v>
      </c>
      <c r="L4164" s="13">
        <v>0.15579999999999999</v>
      </c>
      <c r="M4164" s="7">
        <v>0.88704565000000002</v>
      </c>
      <c r="N4164" s="26">
        <v>0.7</v>
      </c>
      <c r="O4164" s="27" t="s">
        <v>92</v>
      </c>
      <c r="P4164" s="8">
        <v>0.2108636089</v>
      </c>
      <c r="Q4164" s="24">
        <v>0.25</v>
      </c>
      <c r="R4164" t="str">
        <f>IF($Q4164*100&gt;=VLOOKUP($O4164,margin_ranges!$A$5:$C$10,2,FALSE),IF($Q4164*100&lt;=VLOOKUP($O4164,margin_ranges!$A$5:$C$10,3,FALSE)+10,"IN RANGE","ABOVE RANGE"),"BELOW RANGE")</f>
        <v>IN RANGE</v>
      </c>
      <c r="S4164">
        <f>MIN(VLOOKUP($O4164,margin_ranges!$A$5:$D$10,4,FALSE),$P4164*100)</f>
        <v>21.086360890000002</v>
      </c>
      <c r="T4164" s="29">
        <f>(1-$S4164/100)/(1-$F4164)-1</f>
        <v>9.021672298104022E-13</v>
      </c>
      <c r="U4164" s="19" t="str">
        <f>IF(ABS(IFERROR(T4164,0))&gt;0.05,INDEX(margin_ranges!$C$13:$C$16,MATCH($F4164*100,margin_ranges!$B$13:$B$16,1)),"")</f>
        <v/>
      </c>
      <c r="V4164" t="e">
        <f>MIN(VLOOKUP($U4164,margin_ranges!$A$5:$D$10,4,FALSE),$P4164*100)</f>
        <v>#N/A</v>
      </c>
      <c r="Y4164" s="29" t="e">
        <f t="shared" si="64"/>
        <v>#N/A</v>
      </c>
    </row>
    <row r="4165" spans="1:25" x14ac:dyDescent="0.3">
      <c r="A4165" s="8" t="s">
        <v>17</v>
      </c>
      <c r="B4165" s="8" t="s">
        <v>7315</v>
      </c>
      <c r="C4165" s="8" t="s">
        <v>7316</v>
      </c>
      <c r="D4165" s="8" t="s">
        <v>7343</v>
      </c>
      <c r="E4165" s="8" t="s">
        <v>7344</v>
      </c>
      <c r="F4165" s="24">
        <v>0.121884529497923</v>
      </c>
      <c r="G4165" s="24">
        <v>0</v>
      </c>
      <c r="H4165" s="25">
        <v>75.103499999999997</v>
      </c>
      <c r="I4165" s="25">
        <v>1.8997999999999999</v>
      </c>
      <c r="J4165" s="15">
        <v>143</v>
      </c>
      <c r="K4165" s="15">
        <v>17</v>
      </c>
      <c r="L4165" s="13">
        <v>2.53E-2</v>
      </c>
      <c r="M4165" s="7">
        <v>2.50536527</v>
      </c>
      <c r="N4165" s="26">
        <v>2.2000000000000002</v>
      </c>
      <c r="O4165" s="27" t="s">
        <v>92</v>
      </c>
      <c r="P4165" s="8">
        <v>0.12188452950000001</v>
      </c>
      <c r="Q4165" s="24">
        <v>0.25</v>
      </c>
      <c r="R4165" t="str">
        <f>IF($Q4165*100&gt;=VLOOKUP($O4165,margin_ranges!$A$5:$C$10,2,FALSE),IF($Q4165*100&lt;=VLOOKUP($O4165,margin_ranges!$A$5:$C$10,3,FALSE)+10,"IN RANGE","ABOVE RANGE"),"BELOW RANGE")</f>
        <v>IN RANGE</v>
      </c>
      <c r="S4165">
        <f>MIN(VLOOKUP($O4165,margin_ranges!$A$5:$D$10,4,FALSE),$P4165*100)</f>
        <v>12.18845295</v>
      </c>
      <c r="T4165" s="29">
        <f>(1-$S4165/100)/(1-$F4165)-1</f>
        <v>-2.365330153963896E-12</v>
      </c>
      <c r="U4165" s="19" t="str">
        <f>IF(ABS(IFERROR(T4165,0))&gt;0.05,INDEX(margin_ranges!$C$13:$C$16,MATCH($F4165*100,margin_ranges!$B$13:$B$16,1)),"")</f>
        <v/>
      </c>
      <c r="V4165" t="e">
        <f>MIN(VLOOKUP($U4165,margin_ranges!$A$5:$D$10,4,FALSE),$P4165*100)</f>
        <v>#N/A</v>
      </c>
      <c r="Y4165" s="29" t="e">
        <f t="shared" si="64"/>
        <v>#N/A</v>
      </c>
    </row>
    <row r="4166" spans="1:25" x14ac:dyDescent="0.3">
      <c r="A4166" s="8" t="s">
        <v>17</v>
      </c>
      <c r="B4166" s="8" t="s">
        <v>7315</v>
      </c>
      <c r="C4166" s="8" t="s">
        <v>7316</v>
      </c>
      <c r="D4166" s="8" t="s">
        <v>7327</v>
      </c>
      <c r="E4166" s="8" t="s">
        <v>7328</v>
      </c>
      <c r="F4166" s="24">
        <v>0.102269227682683</v>
      </c>
      <c r="G4166" s="24">
        <v>0</v>
      </c>
      <c r="H4166" s="25">
        <v>385.4853</v>
      </c>
      <c r="I4166" s="25">
        <v>10.060700000000001</v>
      </c>
      <c r="J4166" s="15">
        <v>740</v>
      </c>
      <c r="K4166" s="15">
        <v>76</v>
      </c>
      <c r="L4166" s="13">
        <v>2.6100000000000002E-2</v>
      </c>
      <c r="M4166" s="7">
        <v>2.4506233599999998</v>
      </c>
      <c r="N4166" s="26">
        <v>2.2000000000000002</v>
      </c>
      <c r="O4166" s="27" t="s">
        <v>92</v>
      </c>
      <c r="P4166" s="8">
        <v>0.10226922770000001</v>
      </c>
      <c r="Q4166" s="24">
        <v>0.25</v>
      </c>
      <c r="R4166" t="str">
        <f>IF($Q4166*100&gt;=VLOOKUP($O4166,margin_ranges!$A$5:$C$10,2,FALSE),IF($Q4166*100&lt;=VLOOKUP($O4166,margin_ranges!$A$5:$C$10,3,FALSE)+10,"IN RANGE","ABOVE RANGE"),"BELOW RANGE")</f>
        <v>IN RANGE</v>
      </c>
      <c r="S4166">
        <f>MIN(VLOOKUP($O4166,margin_ranges!$A$5:$D$10,4,FALSE),$P4166*100)</f>
        <v>10.22692277</v>
      </c>
      <c r="T4166" s="29">
        <f>(1-$S4166/100)/(1-$F4166)-1</f>
        <v>-1.9289791985954707E-11</v>
      </c>
      <c r="U4166" s="19" t="str">
        <f>IF(ABS(IFERROR(T4166,0))&gt;0.05,INDEX(margin_ranges!$C$13:$C$16,MATCH($F4166*100,margin_ranges!$B$13:$B$16,1)),"")</f>
        <v/>
      </c>
      <c r="V4166" t="e">
        <f>MIN(VLOOKUP($U4166,margin_ranges!$A$5:$D$10,4,FALSE),$P4166*100)</f>
        <v>#N/A</v>
      </c>
      <c r="Y4166" s="29" t="e">
        <f t="shared" si="64"/>
        <v>#N/A</v>
      </c>
    </row>
    <row r="4167" spans="1:25" x14ac:dyDescent="0.3">
      <c r="A4167" s="8" t="s">
        <v>17</v>
      </c>
      <c r="B4167" s="8" t="s">
        <v>7315</v>
      </c>
      <c r="C4167" s="8" t="s">
        <v>7316</v>
      </c>
      <c r="D4167" s="8" t="s">
        <v>7341</v>
      </c>
      <c r="E4167" s="8" t="s">
        <v>7342</v>
      </c>
      <c r="F4167" s="24">
        <v>0.189932231160928</v>
      </c>
      <c r="G4167" s="24">
        <v>1</v>
      </c>
      <c r="H4167" s="25">
        <v>63.0045</v>
      </c>
      <c r="I4167" s="25">
        <v>1.8170999999999999</v>
      </c>
      <c r="J4167" s="15">
        <v>148</v>
      </c>
      <c r="K4167" s="15">
        <v>27</v>
      </c>
      <c r="L4167" s="13">
        <v>2.8799999999999999E-2</v>
      </c>
      <c r="M4167" s="7">
        <v>2.7158221600000001</v>
      </c>
      <c r="N4167" s="26">
        <v>2.2000000000000002</v>
      </c>
      <c r="O4167" s="27" t="s">
        <v>92</v>
      </c>
      <c r="P4167" s="8">
        <v>0.1899322312</v>
      </c>
      <c r="Q4167" s="24">
        <v>0.25</v>
      </c>
      <c r="R4167" t="str">
        <f>IF($Q4167*100&gt;=VLOOKUP($O4167,margin_ranges!$A$5:$C$10,2,FALSE),IF($Q4167*100&lt;=VLOOKUP($O4167,margin_ranges!$A$5:$C$10,3,FALSE)+10,"IN RANGE","ABOVE RANGE"),"BELOW RANGE")</f>
        <v>IN RANGE</v>
      </c>
      <c r="S4167">
        <f>MIN(VLOOKUP($O4167,margin_ranges!$A$5:$D$10,4,FALSE),$P4167*100)</f>
        <v>18.99322312</v>
      </c>
      <c r="T4167" s="29">
        <f>(1-$S4167/100)/(1-$F4167)-1</f>
        <v>-4.8233084193327613E-11</v>
      </c>
      <c r="U4167" s="19" t="str">
        <f>IF(ABS(IFERROR(T4167,0))&gt;0.05,INDEX(margin_ranges!$C$13:$C$16,MATCH($F4167*100,margin_ranges!$B$13:$B$16,1)),"")</f>
        <v/>
      </c>
      <c r="V4167" t="e">
        <f>MIN(VLOOKUP($U4167,margin_ranges!$A$5:$D$10,4,FALSE),$P4167*100)</f>
        <v>#N/A</v>
      </c>
      <c r="Y4167" s="29" t="e">
        <f t="shared" si="64"/>
        <v>#N/A</v>
      </c>
    </row>
    <row r="4168" spans="1:25" x14ac:dyDescent="0.3">
      <c r="A4168" s="8" t="s">
        <v>17</v>
      </c>
      <c r="B4168" s="8" t="s">
        <v>7315</v>
      </c>
      <c r="C4168" s="8" t="s">
        <v>7316</v>
      </c>
      <c r="D4168" s="8" t="s">
        <v>7325</v>
      </c>
      <c r="E4168" s="8" t="s">
        <v>7326</v>
      </c>
      <c r="F4168" s="24">
        <v>0.25</v>
      </c>
      <c r="G4168" s="24">
        <v>1</v>
      </c>
      <c r="H4168" s="25">
        <v>562.53219999999999</v>
      </c>
      <c r="I4168" s="25">
        <v>74.471699999999998</v>
      </c>
      <c r="J4168" s="15">
        <v>2611</v>
      </c>
      <c r="K4168" s="15">
        <v>653</v>
      </c>
      <c r="L4168" s="13">
        <v>0.13239999999999999</v>
      </c>
      <c r="M4168" s="7">
        <v>1.16868591</v>
      </c>
      <c r="N4168" s="26">
        <v>0.7</v>
      </c>
      <c r="O4168" s="27" t="s">
        <v>92</v>
      </c>
      <c r="P4168" s="8">
        <v>0.4010366715</v>
      </c>
      <c r="Q4168" s="24">
        <v>0.25</v>
      </c>
      <c r="R4168" t="str">
        <f>IF($Q4168*100&gt;=VLOOKUP($O4168,margin_ranges!$A$5:$C$10,2,FALSE),IF($Q4168*100&lt;=VLOOKUP($O4168,margin_ranges!$A$5:$C$10,3,FALSE)+10,"IN RANGE","ABOVE RANGE"),"BELOW RANGE")</f>
        <v>IN RANGE</v>
      </c>
      <c r="S4168">
        <f>MIN(VLOOKUP($O4168,margin_ranges!$A$5:$D$10,4,FALSE),$P4168*100)</f>
        <v>29.75</v>
      </c>
      <c r="T4168" s="29">
        <f>(1-$S4168/100)/(1-$F4168)-1</f>
        <v>-6.3333333333333353E-2</v>
      </c>
      <c r="U4168" s="19" t="str">
        <f>IF(ABS(IFERROR(T4168,0))&gt;0.05,INDEX(margin_ranges!$C$13:$C$16,MATCH($F4168*100,margin_ranges!$B$13:$B$16,1)),"")</f>
        <v>Balanced (Type B)</v>
      </c>
      <c r="V4168">
        <f>MIN(VLOOKUP($U4168,margin_ranges!$A$5:$D$10,4,FALSE),$P4168*100)</f>
        <v>29.75</v>
      </c>
      <c r="Y4168" s="29">
        <f t="shared" si="64"/>
        <v>-6.3333333333333353E-2</v>
      </c>
    </row>
    <row r="4169" spans="1:25" x14ac:dyDescent="0.3">
      <c r="A4169" s="8" t="s">
        <v>17</v>
      </c>
      <c r="B4169" s="8" t="s">
        <v>7315</v>
      </c>
      <c r="C4169" s="8" t="s">
        <v>7316</v>
      </c>
      <c r="D4169" s="8" t="s">
        <v>7329</v>
      </c>
      <c r="E4169" s="8" t="s">
        <v>7330</v>
      </c>
      <c r="F4169" s="24">
        <v>0.25</v>
      </c>
      <c r="G4169" s="24">
        <v>0</v>
      </c>
      <c r="H4169" s="25">
        <v>114.7426</v>
      </c>
      <c r="I4169" s="25">
        <v>16.616099999999999</v>
      </c>
      <c r="J4169" s="15">
        <v>538</v>
      </c>
      <c r="K4169" s="15">
        <v>135</v>
      </c>
      <c r="L4169" s="13">
        <v>0.14480000000000001</v>
      </c>
      <c r="M4169" s="7">
        <v>1.0795997900000001</v>
      </c>
      <c r="N4169" s="26">
        <v>0.7</v>
      </c>
      <c r="O4169" s="27" t="s">
        <v>92</v>
      </c>
      <c r="P4169" s="8">
        <v>0.35161157900000001</v>
      </c>
      <c r="Q4169" s="24">
        <v>0.25</v>
      </c>
      <c r="R4169" t="str">
        <f>IF($Q4169*100&gt;=VLOOKUP($O4169,margin_ranges!$A$5:$C$10,2,FALSE),IF($Q4169*100&lt;=VLOOKUP($O4169,margin_ranges!$A$5:$C$10,3,FALSE)+10,"IN RANGE","ABOVE RANGE"),"BELOW RANGE")</f>
        <v>IN RANGE</v>
      </c>
      <c r="S4169">
        <f>MIN(VLOOKUP($O4169,margin_ranges!$A$5:$D$10,4,FALSE),$P4169*100)</f>
        <v>29.75</v>
      </c>
      <c r="T4169" s="29">
        <f>(1-$S4169/100)/(1-$F4169)-1</f>
        <v>-6.3333333333333353E-2</v>
      </c>
      <c r="U4169" s="19" t="str">
        <f>IF(ABS(IFERROR(T4169,0))&gt;0.05,INDEX(margin_ranges!$C$13:$C$16,MATCH($F4169*100,margin_ranges!$B$13:$B$16,1)),"")</f>
        <v>Balanced (Type B)</v>
      </c>
      <c r="V4169">
        <f>MIN(VLOOKUP($U4169,margin_ranges!$A$5:$D$10,4,FALSE),$P4169*100)</f>
        <v>29.75</v>
      </c>
      <c r="Y4169" s="29">
        <f t="shared" si="64"/>
        <v>-6.3333333333333353E-2</v>
      </c>
    </row>
    <row r="4170" spans="1:25" x14ac:dyDescent="0.3">
      <c r="A4170" s="8" t="s">
        <v>17</v>
      </c>
      <c r="B4170" s="8" t="s">
        <v>7315</v>
      </c>
      <c r="C4170" s="8" t="s">
        <v>7316</v>
      </c>
      <c r="D4170" s="8" t="s">
        <v>7323</v>
      </c>
      <c r="E4170" s="8" t="s">
        <v>7324</v>
      </c>
      <c r="F4170" s="24">
        <v>0.249999999999999</v>
      </c>
      <c r="G4170" s="24">
        <v>0</v>
      </c>
      <c r="H4170" s="25">
        <v>125.3283</v>
      </c>
      <c r="I4170" s="25">
        <v>8.6976999999999993</v>
      </c>
      <c r="J4170" s="15">
        <v>311</v>
      </c>
      <c r="K4170" s="15">
        <v>78</v>
      </c>
      <c r="L4170" s="13">
        <v>6.9400000000000003E-2</v>
      </c>
      <c r="M4170" s="7">
        <v>1.19037678</v>
      </c>
      <c r="N4170" s="26">
        <v>0.7</v>
      </c>
      <c r="O4170" s="27" t="s">
        <v>92</v>
      </c>
      <c r="P4170" s="8">
        <v>0.41195089610000002</v>
      </c>
      <c r="Q4170" s="24">
        <v>0.25</v>
      </c>
      <c r="R4170" t="str">
        <f>IF($Q4170*100&gt;=VLOOKUP($O4170,margin_ranges!$A$5:$C$10,2,FALSE),IF($Q4170*100&lt;=VLOOKUP($O4170,margin_ranges!$A$5:$C$10,3,FALSE)+10,"IN RANGE","ABOVE RANGE"),"BELOW RANGE")</f>
        <v>IN RANGE</v>
      </c>
      <c r="S4170">
        <f>MIN(VLOOKUP($O4170,margin_ranges!$A$5:$D$10,4,FALSE),$P4170*100)</f>
        <v>29.75</v>
      </c>
      <c r="T4170" s="29">
        <f>(1-$S4170/100)/(1-$F4170)-1</f>
        <v>-6.3333333333334574E-2</v>
      </c>
      <c r="U4170" s="19" t="str">
        <f>IF(ABS(IFERROR(T4170,0))&gt;0.05,INDEX(margin_ranges!$C$13:$C$16,MATCH($F4170*100,margin_ranges!$B$13:$B$16,1)),"")</f>
        <v>Maximize Fill (Type A+)</v>
      </c>
      <c r="V4170">
        <f>MIN(VLOOKUP($U4170,margin_ranges!$A$5:$D$10,4,FALSE),$P4170*100)</f>
        <v>19.75</v>
      </c>
      <c r="Y4170" s="29">
        <f t="shared" si="64"/>
        <v>6.9999999999998508E-2</v>
      </c>
    </row>
    <row r="4171" spans="1:25" x14ac:dyDescent="0.3">
      <c r="A4171" s="8" t="s">
        <v>35</v>
      </c>
      <c r="B4171" s="8" t="s">
        <v>7345</v>
      </c>
      <c r="C4171" s="8" t="s">
        <v>34</v>
      </c>
      <c r="D4171" s="8" t="s">
        <v>34</v>
      </c>
      <c r="E4171" s="8"/>
      <c r="F4171" s="24">
        <v>0.318134531122232</v>
      </c>
      <c r="G4171" s="24">
        <v>0.74601627000000004</v>
      </c>
      <c r="H4171" s="25">
        <v>199.62960000000001</v>
      </c>
      <c r="I4171" s="25">
        <v>108.5146</v>
      </c>
      <c r="J4171" s="15">
        <v>338</v>
      </c>
      <c r="K4171" s="15">
        <v>107</v>
      </c>
      <c r="L4171" s="13">
        <v>0.54359999999999997</v>
      </c>
      <c r="M4171" s="7">
        <v>0.10376151</v>
      </c>
      <c r="N4171" s="26">
        <v>4.0612000000000002E-2</v>
      </c>
      <c r="O4171" s="27"/>
      <c r="P4171" s="8">
        <v>0.60860245509999999</v>
      </c>
      <c r="Q4171" s="24">
        <v>0.31809999999999999</v>
      </c>
      <c r="R4171" t="e">
        <f>IF($Q4171*100&gt;=VLOOKUP($O4171,margin_ranges!$A$5:$C$10,2,FALSE),IF($Q4171*100&lt;=VLOOKUP($O4171,margin_ranges!$A$5:$C$10,3,FALSE)+10,"IN RANGE","ABOVE RANGE"),"BELOW RANGE")</f>
        <v>#N/A</v>
      </c>
      <c r="S4171" t="e">
        <f>MIN(VLOOKUP($O4171,margin_ranges!$A$5:$D$10,4,FALSE),$P4171*100)</f>
        <v>#N/A</v>
      </c>
      <c r="T4171" s="29" t="e">
        <f>(1-$S4171/100)/(1-$F4171)-1</f>
        <v>#N/A</v>
      </c>
      <c r="U4171" s="19" t="str">
        <f>IF(ABS(IFERROR(T4171,0))&gt;0.05,INDEX(margin_ranges!$C$13:$C$16,MATCH($F4171*100,margin_ranges!$B$13:$B$16,1)),"")</f>
        <v/>
      </c>
      <c r="V4171" t="e">
        <f>MIN(VLOOKUP($U4171,margin_ranges!$A$5:$D$10,4,FALSE),$P4171*100)</f>
        <v>#N/A</v>
      </c>
      <c r="Y4171" s="29" t="e">
        <f t="shared" si="64"/>
        <v>#N/A</v>
      </c>
    </row>
    <row r="4172" spans="1:25" x14ac:dyDescent="0.3">
      <c r="A4172" s="8" t="s">
        <v>33</v>
      </c>
      <c r="B4172" s="8" t="s">
        <v>7345</v>
      </c>
      <c r="C4172" s="8" t="s">
        <v>7346</v>
      </c>
      <c r="D4172" s="8" t="s">
        <v>34</v>
      </c>
      <c r="E4172" s="8"/>
      <c r="F4172" s="24">
        <v>0.318134531122232</v>
      </c>
      <c r="G4172" s="24">
        <v>0.74601627000000004</v>
      </c>
      <c r="H4172" s="25">
        <v>199.62960000000001</v>
      </c>
      <c r="I4172" s="25">
        <v>108.5146</v>
      </c>
      <c r="J4172" s="15">
        <v>338</v>
      </c>
      <c r="K4172" s="15">
        <v>107</v>
      </c>
      <c r="L4172" s="13">
        <v>0.54359999999999997</v>
      </c>
      <c r="M4172" s="7">
        <v>0.10376151</v>
      </c>
      <c r="N4172" s="26">
        <v>4.0612000000000002E-2</v>
      </c>
      <c r="O4172" s="27"/>
      <c r="P4172" s="8">
        <v>0.60860245509999999</v>
      </c>
      <c r="Q4172" s="24">
        <v>0.31809999999999999</v>
      </c>
      <c r="R4172" t="e">
        <f>IF($Q4172*100&gt;=VLOOKUP($O4172,margin_ranges!$A$5:$C$10,2,FALSE),IF($Q4172*100&lt;=VLOOKUP($O4172,margin_ranges!$A$5:$C$10,3,FALSE)+10,"IN RANGE","ABOVE RANGE"),"BELOW RANGE")</f>
        <v>#N/A</v>
      </c>
      <c r="S4172" t="e">
        <f>MIN(VLOOKUP($O4172,margin_ranges!$A$5:$D$10,4,FALSE),$P4172*100)</f>
        <v>#N/A</v>
      </c>
      <c r="T4172" s="29" t="e">
        <f>(1-$S4172/100)/(1-$F4172)-1</f>
        <v>#N/A</v>
      </c>
      <c r="U4172" s="19" t="str">
        <f>IF(ABS(IFERROR(T4172,0))&gt;0.05,INDEX(margin_ranges!$C$13:$C$16,MATCH($F4172*100,margin_ranges!$B$13:$B$16,1)),"")</f>
        <v/>
      </c>
      <c r="V4172" t="e">
        <f>MIN(VLOOKUP($U4172,margin_ranges!$A$5:$D$10,4,FALSE),$P4172*100)</f>
        <v>#N/A</v>
      </c>
      <c r="Y4172" s="29" t="e">
        <f t="shared" si="64"/>
        <v>#N/A</v>
      </c>
    </row>
    <row r="4173" spans="1:25" x14ac:dyDescent="0.3">
      <c r="A4173" s="8" t="s">
        <v>17</v>
      </c>
      <c r="B4173" s="8" t="s">
        <v>7345</v>
      </c>
      <c r="C4173" s="8" t="s">
        <v>7346</v>
      </c>
      <c r="D4173" s="8" t="s">
        <v>7353</v>
      </c>
      <c r="E4173" s="8" t="s">
        <v>7354</v>
      </c>
      <c r="F4173" s="24">
        <v>0.35</v>
      </c>
      <c r="G4173" s="24">
        <v>1</v>
      </c>
      <c r="H4173" s="25">
        <v>69.863100000000003</v>
      </c>
      <c r="I4173" s="25">
        <v>47.640700000000002</v>
      </c>
      <c r="J4173" s="15">
        <v>132</v>
      </c>
      <c r="K4173" s="15">
        <v>46</v>
      </c>
      <c r="L4173" s="13">
        <v>0.68189999999999995</v>
      </c>
      <c r="M4173" s="7">
        <v>9.270552E-2</v>
      </c>
      <c r="N4173" s="26">
        <v>0.05</v>
      </c>
      <c r="O4173" s="27" t="s">
        <v>92</v>
      </c>
      <c r="P4173" s="8">
        <v>0.4606577845</v>
      </c>
      <c r="Q4173" s="24">
        <v>0.35</v>
      </c>
      <c r="R4173" t="str">
        <f>IF($Q4173*100&gt;=VLOOKUP($O4173,margin_ranges!$A$5:$C$10,2,FALSE),IF($Q4173*100&lt;=VLOOKUP($O4173,margin_ranges!$A$5:$C$10,3,FALSE)+10,"IN RANGE","ABOVE RANGE"),"BELOW RANGE")</f>
        <v>IN RANGE</v>
      </c>
      <c r="S4173">
        <f>MIN(VLOOKUP($O4173,margin_ranges!$A$5:$D$10,4,FALSE),$P4173*100)</f>
        <v>29.75</v>
      </c>
      <c r="T4173" s="29">
        <f>(1-$S4173/100)/(1-$F4173)-1</f>
        <v>8.0769230769230704E-2</v>
      </c>
      <c r="U4173" s="19" t="str">
        <f>IF(ABS(IFERROR(T4173,0))&gt;0.05,INDEX(margin_ranges!$C$13:$C$16,MATCH($F4173*100,margin_ranges!$B$13:$B$16,1)),"")</f>
        <v>Margin Over Fill (Type C)</v>
      </c>
      <c r="V4173">
        <f>MIN(VLOOKUP($U4173,margin_ranges!$A$5:$D$10,4,FALSE),$P4173*100)</f>
        <v>43</v>
      </c>
      <c r="Y4173" s="29">
        <f t="shared" si="64"/>
        <v>-0.12307692307692297</v>
      </c>
    </row>
    <row r="4174" spans="1:25" x14ac:dyDescent="0.3">
      <c r="A4174" s="8" t="s">
        <v>17</v>
      </c>
      <c r="B4174" s="8" t="s">
        <v>7345</v>
      </c>
      <c r="C4174" s="8" t="s">
        <v>7346</v>
      </c>
      <c r="D4174" s="8" t="s">
        <v>7347</v>
      </c>
      <c r="E4174" s="8" t="s">
        <v>7348</v>
      </c>
      <c r="F4174" s="24">
        <v>0.3</v>
      </c>
      <c r="G4174" s="24">
        <v>0</v>
      </c>
      <c r="H4174" s="25">
        <v>10.8111</v>
      </c>
      <c r="I4174" s="25">
        <v>1.8931</v>
      </c>
      <c r="J4174" s="15">
        <v>11</v>
      </c>
      <c r="K4174" s="15">
        <v>3</v>
      </c>
      <c r="L4174" s="13">
        <v>0.17510000000000001</v>
      </c>
      <c r="M4174" s="7">
        <v>0.19946043999999999</v>
      </c>
      <c r="N4174" s="26">
        <v>0.05</v>
      </c>
      <c r="O4174" s="27" t="s">
        <v>92</v>
      </c>
      <c r="P4174" s="8">
        <v>0.74932372359999999</v>
      </c>
      <c r="Q4174" s="24">
        <v>0.3</v>
      </c>
      <c r="R4174" t="str">
        <f>IF($Q4174*100&gt;=VLOOKUP($O4174,margin_ranges!$A$5:$C$10,2,FALSE),IF($Q4174*100&lt;=VLOOKUP($O4174,margin_ranges!$A$5:$C$10,3,FALSE)+10,"IN RANGE","ABOVE RANGE"),"BELOW RANGE")</f>
        <v>IN RANGE</v>
      </c>
      <c r="S4174">
        <f>MIN(VLOOKUP($O4174,margin_ranges!$A$5:$D$10,4,FALSE),$P4174*100)</f>
        <v>29.75</v>
      </c>
      <c r="T4174" s="29">
        <f>(1-$S4174/100)/(1-$F4174)-1</f>
        <v>3.5714285714285587E-3</v>
      </c>
      <c r="U4174" s="19" t="str">
        <f>IF(ABS(IFERROR(T4174,0))&gt;0.05,INDEX(margin_ranges!$C$13:$C$16,MATCH($F4174*100,margin_ranges!$B$13:$B$16,1)),"")</f>
        <v/>
      </c>
      <c r="V4174" t="e">
        <f>MIN(VLOOKUP($U4174,margin_ranges!$A$5:$D$10,4,FALSE),$P4174*100)</f>
        <v>#N/A</v>
      </c>
      <c r="Y4174" s="29" t="e">
        <f t="shared" ref="Y4174:Y4237" si="65">(1-$V4174/100)/(1-$F4174)-1</f>
        <v>#N/A</v>
      </c>
    </row>
    <row r="4175" spans="1:25" x14ac:dyDescent="0.3">
      <c r="A4175" s="8" t="s">
        <v>17</v>
      </c>
      <c r="B4175" s="8" t="s">
        <v>7345</v>
      </c>
      <c r="C4175" s="8" t="s">
        <v>7346</v>
      </c>
      <c r="D4175" s="8" t="s">
        <v>7355</v>
      </c>
      <c r="E4175" s="8" t="s">
        <v>7356</v>
      </c>
      <c r="F4175" s="24">
        <v>0.3</v>
      </c>
      <c r="G4175" s="24">
        <v>0</v>
      </c>
      <c r="H4175" s="25">
        <v>6.8700999999999999</v>
      </c>
      <c r="I4175" s="25">
        <v>2.3435999999999999</v>
      </c>
      <c r="J4175" s="15">
        <v>20</v>
      </c>
      <c r="K4175" s="15">
        <v>6</v>
      </c>
      <c r="L4175" s="13">
        <v>0.34110000000000001</v>
      </c>
      <c r="M4175" s="7">
        <v>0.28992685000000001</v>
      </c>
      <c r="N4175" s="26">
        <v>0.05</v>
      </c>
      <c r="O4175" s="27" t="s">
        <v>92</v>
      </c>
      <c r="P4175" s="8">
        <v>0.82754270699999999</v>
      </c>
      <c r="Q4175" s="24">
        <v>0.3</v>
      </c>
      <c r="R4175" t="str">
        <f>IF($Q4175*100&gt;=VLOOKUP($O4175,margin_ranges!$A$5:$C$10,2,FALSE),IF($Q4175*100&lt;=VLOOKUP($O4175,margin_ranges!$A$5:$C$10,3,FALSE)+10,"IN RANGE","ABOVE RANGE"),"BELOW RANGE")</f>
        <v>IN RANGE</v>
      </c>
      <c r="S4175">
        <f>MIN(VLOOKUP($O4175,margin_ranges!$A$5:$D$10,4,FALSE),$P4175*100)</f>
        <v>29.75</v>
      </c>
      <c r="T4175" s="29">
        <f>(1-$S4175/100)/(1-$F4175)-1</f>
        <v>3.5714285714285587E-3</v>
      </c>
      <c r="U4175" s="19" t="str">
        <f>IF(ABS(IFERROR(T4175,0))&gt;0.05,INDEX(margin_ranges!$C$13:$C$16,MATCH($F4175*100,margin_ranges!$B$13:$B$16,1)),"")</f>
        <v/>
      </c>
      <c r="V4175" t="e">
        <f>MIN(VLOOKUP($U4175,margin_ranges!$A$5:$D$10,4,FALSE),$P4175*100)</f>
        <v>#N/A</v>
      </c>
      <c r="Y4175" s="29" t="e">
        <f t="shared" si="65"/>
        <v>#N/A</v>
      </c>
    </row>
    <row r="4176" spans="1:25" x14ac:dyDescent="0.3">
      <c r="A4176" s="8" t="s">
        <v>17</v>
      </c>
      <c r="B4176" s="8" t="s">
        <v>7345</v>
      </c>
      <c r="C4176" s="8" t="s">
        <v>7346</v>
      </c>
      <c r="D4176" s="8" t="s">
        <v>7359</v>
      </c>
      <c r="E4176" s="8" t="s">
        <v>7360</v>
      </c>
      <c r="F4176" s="24">
        <v>0.3</v>
      </c>
      <c r="G4176" s="24">
        <v>0</v>
      </c>
      <c r="H4176" s="25">
        <v>4.0838999999999999</v>
      </c>
      <c r="I4176" s="25">
        <v>1.4260999999999999</v>
      </c>
      <c r="J4176" s="15">
        <v>13</v>
      </c>
      <c r="K4176" s="15">
        <v>4</v>
      </c>
      <c r="L4176" s="13">
        <v>0.34920000000000001</v>
      </c>
      <c r="M4176" s="7">
        <v>0.30462286</v>
      </c>
      <c r="N4176" s="26">
        <v>0.05</v>
      </c>
      <c r="O4176" s="27" t="s">
        <v>92</v>
      </c>
      <c r="P4176" s="8">
        <v>0.83586261319999999</v>
      </c>
      <c r="Q4176" s="24">
        <v>0.3</v>
      </c>
      <c r="R4176" t="str">
        <f>IF($Q4176*100&gt;=VLOOKUP($O4176,margin_ranges!$A$5:$C$10,2,FALSE),IF($Q4176*100&lt;=VLOOKUP($O4176,margin_ranges!$A$5:$C$10,3,FALSE)+10,"IN RANGE","ABOVE RANGE"),"BELOW RANGE")</f>
        <v>IN RANGE</v>
      </c>
      <c r="S4176">
        <f>MIN(VLOOKUP($O4176,margin_ranges!$A$5:$D$10,4,FALSE),$P4176*100)</f>
        <v>29.75</v>
      </c>
      <c r="T4176" s="29">
        <f>(1-$S4176/100)/(1-$F4176)-1</f>
        <v>3.5714285714285587E-3</v>
      </c>
      <c r="U4176" s="19" t="str">
        <f>IF(ABS(IFERROR(T4176,0))&gt;0.05,INDEX(margin_ranges!$C$13:$C$16,MATCH($F4176*100,margin_ranges!$B$13:$B$16,1)),"")</f>
        <v/>
      </c>
      <c r="V4176" t="e">
        <f>MIN(VLOOKUP($U4176,margin_ranges!$A$5:$D$10,4,FALSE),$P4176*100)</f>
        <v>#N/A</v>
      </c>
      <c r="Y4176" s="29" t="e">
        <f t="shared" si="65"/>
        <v>#N/A</v>
      </c>
    </row>
    <row r="4177" spans="1:25" x14ac:dyDescent="0.3">
      <c r="A4177" s="8" t="s">
        <v>17</v>
      </c>
      <c r="B4177" s="8" t="s">
        <v>7345</v>
      </c>
      <c r="C4177" s="8" t="s">
        <v>7346</v>
      </c>
      <c r="D4177" s="8" t="s">
        <v>7361</v>
      </c>
      <c r="E4177" s="8" t="s">
        <v>7362</v>
      </c>
      <c r="F4177" s="24">
        <v>0.3</v>
      </c>
      <c r="G4177" s="24">
        <v>0</v>
      </c>
      <c r="H4177" s="25">
        <v>6.431</v>
      </c>
      <c r="I4177" s="25">
        <v>1.1749000000000001</v>
      </c>
      <c r="J4177" s="15">
        <v>8</v>
      </c>
      <c r="K4177" s="15">
        <v>2</v>
      </c>
      <c r="L4177" s="13">
        <v>0.1827</v>
      </c>
      <c r="M4177" s="7">
        <v>0.2265625</v>
      </c>
      <c r="N4177" s="26">
        <v>0.05</v>
      </c>
      <c r="O4177" s="27" t="s">
        <v>92</v>
      </c>
      <c r="P4177" s="8">
        <v>0.77931034480000005</v>
      </c>
      <c r="Q4177" s="24">
        <v>0.3</v>
      </c>
      <c r="R4177" t="str">
        <f>IF($Q4177*100&gt;=VLOOKUP($O4177,margin_ranges!$A$5:$C$10,2,FALSE),IF($Q4177*100&lt;=VLOOKUP($O4177,margin_ranges!$A$5:$C$10,3,FALSE)+10,"IN RANGE","ABOVE RANGE"),"BELOW RANGE")</f>
        <v>IN RANGE</v>
      </c>
      <c r="S4177">
        <f>MIN(VLOOKUP($O4177,margin_ranges!$A$5:$D$10,4,FALSE),$P4177*100)</f>
        <v>29.75</v>
      </c>
      <c r="T4177" s="29">
        <f>(1-$S4177/100)/(1-$F4177)-1</f>
        <v>3.5714285714285587E-3</v>
      </c>
      <c r="U4177" s="19" t="str">
        <f>IF(ABS(IFERROR(T4177,0))&gt;0.05,INDEX(margin_ranges!$C$13:$C$16,MATCH($F4177*100,margin_ranges!$B$13:$B$16,1)),"")</f>
        <v/>
      </c>
      <c r="V4177" t="e">
        <f>MIN(VLOOKUP($U4177,margin_ranges!$A$5:$D$10,4,FALSE),$P4177*100)</f>
        <v>#N/A</v>
      </c>
      <c r="Y4177" s="29" t="e">
        <f t="shared" si="65"/>
        <v>#N/A</v>
      </c>
    </row>
    <row r="4178" spans="1:25" x14ac:dyDescent="0.3">
      <c r="A4178" s="8" t="s">
        <v>17</v>
      </c>
      <c r="B4178" s="8" t="s">
        <v>7345</v>
      </c>
      <c r="C4178" s="8" t="s">
        <v>7346</v>
      </c>
      <c r="D4178" s="8" t="s">
        <v>7349</v>
      </c>
      <c r="E4178" s="8" t="s">
        <v>7350</v>
      </c>
      <c r="F4178" s="24">
        <v>0.29999999999999899</v>
      </c>
      <c r="G4178" s="24">
        <v>0</v>
      </c>
      <c r="H4178" s="25">
        <v>4.6364999999999998</v>
      </c>
      <c r="I4178" s="25">
        <v>1.1349</v>
      </c>
      <c r="J4178" s="15">
        <v>23</v>
      </c>
      <c r="K4178" s="15">
        <v>7</v>
      </c>
      <c r="L4178" s="13">
        <v>0.24479999999999999</v>
      </c>
      <c r="M4178" s="7">
        <v>0.67788267999999996</v>
      </c>
      <c r="N4178" s="26">
        <v>0.05</v>
      </c>
      <c r="O4178" s="27" t="s">
        <v>92</v>
      </c>
      <c r="P4178" s="8">
        <v>0.92624092400000002</v>
      </c>
      <c r="Q4178" s="24">
        <v>0.3</v>
      </c>
      <c r="R4178" t="str">
        <f>IF($Q4178*100&gt;=VLOOKUP($O4178,margin_ranges!$A$5:$C$10,2,FALSE),IF($Q4178*100&lt;=VLOOKUP($O4178,margin_ranges!$A$5:$C$10,3,FALSE)+10,"IN RANGE","ABOVE RANGE"),"BELOW RANGE")</f>
        <v>IN RANGE</v>
      </c>
      <c r="S4178">
        <f>MIN(VLOOKUP($O4178,margin_ranges!$A$5:$D$10,4,FALSE),$P4178*100)</f>
        <v>29.75</v>
      </c>
      <c r="T4178" s="29">
        <f>(1-$S4178/100)/(1-$F4178)-1</f>
        <v>3.5714285714270044E-3</v>
      </c>
      <c r="U4178" s="19" t="str">
        <f>IF(ABS(IFERROR(T4178,0))&gt;0.05,INDEX(margin_ranges!$C$13:$C$16,MATCH($F4178*100,margin_ranges!$B$13:$B$16,1)),"")</f>
        <v/>
      </c>
      <c r="V4178" t="e">
        <f>MIN(VLOOKUP($U4178,margin_ranges!$A$5:$D$10,4,FALSE),$P4178*100)</f>
        <v>#N/A</v>
      </c>
      <c r="Y4178" s="29" t="e">
        <f t="shared" si="65"/>
        <v>#N/A</v>
      </c>
    </row>
    <row r="4179" spans="1:25" x14ac:dyDescent="0.3">
      <c r="A4179" s="8" t="s">
        <v>17</v>
      </c>
      <c r="B4179" s="8" t="s">
        <v>7345</v>
      </c>
      <c r="C4179" s="8" t="s">
        <v>7346</v>
      </c>
      <c r="D4179" s="8" t="s">
        <v>7357</v>
      </c>
      <c r="E4179" s="8" t="s">
        <v>7358</v>
      </c>
      <c r="F4179" s="24">
        <v>0.29999999999999899</v>
      </c>
      <c r="G4179" s="24">
        <v>1</v>
      </c>
      <c r="H4179" s="25">
        <v>61.451300000000003</v>
      </c>
      <c r="I4179" s="25">
        <v>50.934399999999997</v>
      </c>
      <c r="J4179" s="15">
        <v>119</v>
      </c>
      <c r="K4179" s="15">
        <v>36</v>
      </c>
      <c r="L4179" s="13">
        <v>0.82889999999999997</v>
      </c>
      <c r="M4179" s="7">
        <v>7.8204750000000003E-2</v>
      </c>
      <c r="N4179" s="26">
        <v>0.03</v>
      </c>
      <c r="O4179" s="27" t="s">
        <v>92</v>
      </c>
      <c r="P4179" s="8">
        <v>0.61639159060000004</v>
      </c>
      <c r="Q4179" s="24">
        <v>0.3</v>
      </c>
      <c r="R4179" t="str">
        <f>IF($Q4179*100&gt;=VLOOKUP($O4179,margin_ranges!$A$5:$C$10,2,FALSE),IF($Q4179*100&lt;=VLOOKUP($O4179,margin_ranges!$A$5:$C$10,3,FALSE)+10,"IN RANGE","ABOVE RANGE"),"BELOW RANGE")</f>
        <v>IN RANGE</v>
      </c>
      <c r="S4179">
        <f>MIN(VLOOKUP($O4179,margin_ranges!$A$5:$D$10,4,FALSE),$P4179*100)</f>
        <v>29.75</v>
      </c>
      <c r="T4179" s="29">
        <f>(1-$S4179/100)/(1-$F4179)-1</f>
        <v>3.5714285714270044E-3</v>
      </c>
      <c r="U4179" s="19" t="str">
        <f>IF(ABS(IFERROR(T4179,0))&gt;0.05,INDEX(margin_ranges!$C$13:$C$16,MATCH($F4179*100,margin_ranges!$B$13:$B$16,1)),"")</f>
        <v/>
      </c>
      <c r="V4179" t="e">
        <f>MIN(VLOOKUP($U4179,margin_ranges!$A$5:$D$10,4,FALSE),$P4179*100)</f>
        <v>#N/A</v>
      </c>
      <c r="Y4179" s="29" t="e">
        <f t="shared" si="65"/>
        <v>#N/A</v>
      </c>
    </row>
    <row r="4180" spans="1:25" x14ac:dyDescent="0.3">
      <c r="A4180" s="8" t="s">
        <v>17</v>
      </c>
      <c r="B4180" s="8" t="s">
        <v>7345</v>
      </c>
      <c r="C4180" s="8" t="s">
        <v>7346</v>
      </c>
      <c r="D4180" s="8" t="s">
        <v>7351</v>
      </c>
      <c r="E4180" s="8" t="s">
        <v>7352</v>
      </c>
      <c r="F4180" s="24">
        <v>0.25</v>
      </c>
      <c r="G4180" s="24">
        <v>0</v>
      </c>
      <c r="H4180" s="25">
        <v>27.8292</v>
      </c>
      <c r="I4180" s="25">
        <v>1.7656000000000001</v>
      </c>
      <c r="J4180" s="15">
        <v>9</v>
      </c>
      <c r="K4180" s="15">
        <v>2</v>
      </c>
      <c r="L4180" s="13">
        <v>6.3399999999999998E-2</v>
      </c>
      <c r="M4180" s="7">
        <v>0.17359819000000001</v>
      </c>
      <c r="N4180" s="26">
        <v>0.05</v>
      </c>
      <c r="O4180" s="27" t="s">
        <v>92</v>
      </c>
      <c r="P4180" s="8">
        <v>0.71197855980000002</v>
      </c>
      <c r="Q4180" s="24">
        <v>0.25</v>
      </c>
      <c r="R4180" t="str">
        <f>IF($Q4180*100&gt;=VLOOKUP($O4180,margin_ranges!$A$5:$C$10,2,FALSE),IF($Q4180*100&lt;=VLOOKUP($O4180,margin_ranges!$A$5:$C$10,3,FALSE)+10,"IN RANGE","ABOVE RANGE"),"BELOW RANGE")</f>
        <v>IN RANGE</v>
      </c>
      <c r="S4180">
        <f>MIN(VLOOKUP($O4180,margin_ranges!$A$5:$D$10,4,FALSE),$P4180*100)</f>
        <v>29.75</v>
      </c>
      <c r="T4180" s="29">
        <f>(1-$S4180/100)/(1-$F4180)-1</f>
        <v>-6.3333333333333353E-2</v>
      </c>
      <c r="U4180" s="19" t="str">
        <f>IF(ABS(IFERROR(T4180,0))&gt;0.05,INDEX(margin_ranges!$C$13:$C$16,MATCH($F4180*100,margin_ranges!$B$13:$B$16,1)),"")</f>
        <v>Balanced (Type B)</v>
      </c>
      <c r="V4180">
        <f>MIN(VLOOKUP($U4180,margin_ranges!$A$5:$D$10,4,FALSE),$P4180*100)</f>
        <v>29.75</v>
      </c>
      <c r="Y4180" s="29">
        <f t="shared" si="65"/>
        <v>-6.3333333333333353E-2</v>
      </c>
    </row>
    <row r="4181" spans="1:25" x14ac:dyDescent="0.3">
      <c r="A4181" s="8" t="s">
        <v>35</v>
      </c>
      <c r="B4181" s="8" t="s">
        <v>7363</v>
      </c>
      <c r="C4181" s="8" t="s">
        <v>34</v>
      </c>
      <c r="D4181" s="8" t="s">
        <v>34</v>
      </c>
      <c r="E4181" s="8"/>
      <c r="F4181" s="24">
        <v>0.27383406912369901</v>
      </c>
      <c r="G4181" s="24">
        <v>0.79684657000000003</v>
      </c>
      <c r="H4181" s="25">
        <v>12128.5424</v>
      </c>
      <c r="I4181" s="25">
        <v>2827.8099000000002</v>
      </c>
      <c r="J4181" s="15">
        <v>107293</v>
      </c>
      <c r="K4181" s="15">
        <v>25478</v>
      </c>
      <c r="L4181" s="13">
        <v>0.23319999999999999</v>
      </c>
      <c r="M4181" s="7">
        <v>1.26473708</v>
      </c>
      <c r="N4181" s="26">
        <v>0.86677999999999999</v>
      </c>
      <c r="O4181" s="27"/>
      <c r="P4181" s="8">
        <v>0.3146559766</v>
      </c>
      <c r="Q4181" s="24">
        <v>0.27379999999999999</v>
      </c>
      <c r="R4181" t="e">
        <f>IF($Q4181*100&gt;=VLOOKUP($O4181,margin_ranges!$A$5:$C$10,2,FALSE),IF($Q4181*100&lt;=VLOOKUP($O4181,margin_ranges!$A$5:$C$10,3,FALSE)+10,"IN RANGE","ABOVE RANGE"),"BELOW RANGE")</f>
        <v>#N/A</v>
      </c>
      <c r="S4181" t="e">
        <f>MIN(VLOOKUP($O4181,margin_ranges!$A$5:$D$10,4,FALSE),$P4181*100)</f>
        <v>#N/A</v>
      </c>
      <c r="T4181" s="29" t="e">
        <f>(1-$S4181/100)/(1-$F4181)-1</f>
        <v>#N/A</v>
      </c>
      <c r="U4181" s="19" t="str">
        <f>IF(ABS(IFERROR(T4181,0))&gt;0.05,INDEX(margin_ranges!$C$13:$C$16,MATCH($F4181*100,margin_ranges!$B$13:$B$16,1)),"")</f>
        <v/>
      </c>
      <c r="V4181" t="e">
        <f>MIN(VLOOKUP($U4181,margin_ranges!$A$5:$D$10,4,FALSE),$P4181*100)</f>
        <v>#N/A</v>
      </c>
      <c r="Y4181" s="29" t="e">
        <f t="shared" si="65"/>
        <v>#N/A</v>
      </c>
    </row>
    <row r="4182" spans="1:25" x14ac:dyDescent="0.3">
      <c r="A4182" s="8" t="s">
        <v>33</v>
      </c>
      <c r="B4182" s="8" t="s">
        <v>7363</v>
      </c>
      <c r="C4182" s="8" t="s">
        <v>7364</v>
      </c>
      <c r="D4182" s="8" t="s">
        <v>34</v>
      </c>
      <c r="E4182" s="8"/>
      <c r="F4182" s="24">
        <v>0.27383406912369901</v>
      </c>
      <c r="G4182" s="24">
        <v>0.79684657000000003</v>
      </c>
      <c r="H4182" s="25">
        <v>12128.5424</v>
      </c>
      <c r="I4182" s="25">
        <v>2827.8099000000002</v>
      </c>
      <c r="J4182" s="15">
        <v>107293</v>
      </c>
      <c r="K4182" s="15">
        <v>25478</v>
      </c>
      <c r="L4182" s="13">
        <v>0.23319999999999999</v>
      </c>
      <c r="M4182" s="7">
        <v>1.26473708</v>
      </c>
      <c r="N4182" s="26">
        <v>0.86677999999999999</v>
      </c>
      <c r="O4182" s="27"/>
      <c r="P4182" s="8">
        <v>0.3146559766</v>
      </c>
      <c r="Q4182" s="24">
        <v>0.27379999999999999</v>
      </c>
      <c r="R4182" t="e">
        <f>IF($Q4182*100&gt;=VLOOKUP($O4182,margin_ranges!$A$5:$C$10,2,FALSE),IF($Q4182*100&lt;=VLOOKUP($O4182,margin_ranges!$A$5:$C$10,3,FALSE)+10,"IN RANGE","ABOVE RANGE"),"BELOW RANGE")</f>
        <v>#N/A</v>
      </c>
      <c r="S4182" t="e">
        <f>MIN(VLOOKUP($O4182,margin_ranges!$A$5:$D$10,4,FALSE),$P4182*100)</f>
        <v>#N/A</v>
      </c>
      <c r="T4182" s="29" t="e">
        <f>(1-$S4182/100)/(1-$F4182)-1</f>
        <v>#N/A</v>
      </c>
      <c r="U4182" s="19" t="str">
        <f>IF(ABS(IFERROR(T4182,0))&gt;0.05,INDEX(margin_ranges!$C$13:$C$16,MATCH($F4182*100,margin_ranges!$B$13:$B$16,1)),"")</f>
        <v/>
      </c>
      <c r="V4182" t="e">
        <f>MIN(VLOOKUP($U4182,margin_ranges!$A$5:$D$10,4,FALSE),$P4182*100)</f>
        <v>#N/A</v>
      </c>
      <c r="Y4182" s="29" t="e">
        <f t="shared" si="65"/>
        <v>#N/A</v>
      </c>
    </row>
    <row r="4183" spans="1:25" x14ac:dyDescent="0.3">
      <c r="A4183" s="8" t="s">
        <v>17</v>
      </c>
      <c r="B4183" s="8" t="s">
        <v>7363</v>
      </c>
      <c r="C4183" s="8" t="s">
        <v>7364</v>
      </c>
      <c r="D4183" s="8" t="s">
        <v>7509</v>
      </c>
      <c r="E4183" s="8" t="s">
        <v>7510</v>
      </c>
      <c r="F4183" s="24">
        <v>0.37048779403522197</v>
      </c>
      <c r="G4183" s="24">
        <v>1</v>
      </c>
      <c r="H4183" s="25">
        <v>92.715900000000005</v>
      </c>
      <c r="I4183" s="25">
        <v>61.901499999999999</v>
      </c>
      <c r="J4183" s="15">
        <v>2212</v>
      </c>
      <c r="K4183" s="15">
        <v>553</v>
      </c>
      <c r="L4183" s="13">
        <v>0.66759999999999997</v>
      </c>
      <c r="M4183" s="7">
        <v>1.1913986599999999</v>
      </c>
      <c r="N4183" s="26">
        <v>0.75</v>
      </c>
      <c r="O4183" s="27" t="s">
        <v>92</v>
      </c>
      <c r="P4183" s="8">
        <v>0.37048779399999998</v>
      </c>
      <c r="Q4183" s="24">
        <v>0.4</v>
      </c>
      <c r="R4183" t="str">
        <f>IF($Q4183*100&gt;=VLOOKUP($O4183,margin_ranges!$A$5:$C$10,2,FALSE),IF($Q4183*100&lt;=VLOOKUP($O4183,margin_ranges!$A$5:$C$10,3,FALSE)+10,"IN RANGE","ABOVE RANGE"),"BELOW RANGE")</f>
        <v>IN RANGE</v>
      </c>
      <c r="S4183">
        <f>MIN(VLOOKUP($O4183,margin_ranges!$A$5:$D$10,4,FALSE),$P4183*100)</f>
        <v>29.75</v>
      </c>
      <c r="T4183" s="29">
        <f>(1-$S4183/100)/(1-$F4183)-1</f>
        <v>0.11594341355679094</v>
      </c>
      <c r="U4183" s="19" t="str">
        <f>IF(ABS(IFERROR(T4183,0))&gt;0.05,INDEX(margin_ranges!$C$13:$C$16,MATCH($F4183*100,margin_ranges!$B$13:$B$16,1)),"")</f>
        <v>Margin Over Fill (Type C)</v>
      </c>
      <c r="V4183">
        <f>MIN(VLOOKUP($U4183,margin_ranges!$A$5:$D$10,4,FALSE),$P4183*100)</f>
        <v>37.048779400000001</v>
      </c>
      <c r="Y4183" s="29">
        <f t="shared" si="65"/>
        <v>5.5951243638219239E-11</v>
      </c>
    </row>
    <row r="4184" spans="1:25" x14ac:dyDescent="0.3">
      <c r="A4184" s="8" t="s">
        <v>17</v>
      </c>
      <c r="B4184" s="8" t="s">
        <v>7363</v>
      </c>
      <c r="C4184" s="8" t="s">
        <v>7364</v>
      </c>
      <c r="D4184" s="8" t="s">
        <v>7575</v>
      </c>
      <c r="E4184" s="8" t="s">
        <v>7576</v>
      </c>
      <c r="F4184" s="24">
        <v>0.37</v>
      </c>
      <c r="G4184" s="24">
        <v>0</v>
      </c>
      <c r="H4184" s="25">
        <v>1.2363999999999999</v>
      </c>
      <c r="I4184" s="25">
        <v>0.74099999999999999</v>
      </c>
      <c r="J4184" s="15">
        <v>30</v>
      </c>
      <c r="K4184" s="15">
        <v>10</v>
      </c>
      <c r="L4184" s="13">
        <v>0.59930000000000005</v>
      </c>
      <c r="M4184" s="7">
        <v>1.3447850400000001</v>
      </c>
      <c r="N4184" s="26">
        <v>0.8</v>
      </c>
      <c r="O4184" s="27" t="s">
        <v>22</v>
      </c>
      <c r="P4184" s="8">
        <v>0.40510938439999999</v>
      </c>
      <c r="Q4184" s="24">
        <v>0.37</v>
      </c>
      <c r="R4184" t="str">
        <f>IF($Q4184*100&gt;=VLOOKUP($O4184,margin_ranges!$A$5:$C$10,2,FALSE),IF($Q4184*100&lt;=VLOOKUP($O4184,margin_ranges!$A$5:$C$10,3,FALSE)+10,"IN RANGE","ABOVE RANGE"),"BELOW RANGE")</f>
        <v>IN RANGE</v>
      </c>
      <c r="S4184">
        <f>MIN(VLOOKUP($O4184,margin_ranges!$A$5:$D$10,4,FALSE),$P4184*100)</f>
        <v>29.75</v>
      </c>
      <c r="T4184" s="29">
        <f>(1-$S4184/100)/(1-$F4184)-1</f>
        <v>0.11507936507936511</v>
      </c>
      <c r="U4184" s="19" t="str">
        <f>IF(ABS(IFERROR(T4184,0))&gt;0.05,INDEX(margin_ranges!$C$13:$C$16,MATCH($F4184*100,margin_ranges!$B$13:$B$16,1)),"")</f>
        <v>Margin Over Fill (Type C)</v>
      </c>
      <c r="V4184">
        <f>MIN(VLOOKUP($U4184,margin_ranges!$A$5:$D$10,4,FALSE),$P4184*100)</f>
        <v>40.510938439999997</v>
      </c>
      <c r="Y4184" s="29">
        <f t="shared" si="65"/>
        <v>-5.5729181587301557E-2</v>
      </c>
    </row>
    <row r="4185" spans="1:25" x14ac:dyDescent="0.3">
      <c r="A4185" s="8" t="s">
        <v>17</v>
      </c>
      <c r="B4185" s="8" t="s">
        <v>7363</v>
      </c>
      <c r="C4185" s="8" t="s">
        <v>7364</v>
      </c>
      <c r="D4185" s="8" t="s">
        <v>7665</v>
      </c>
      <c r="E4185" s="8" t="s">
        <v>7666</v>
      </c>
      <c r="F4185" s="24">
        <v>0.37</v>
      </c>
      <c r="G4185" s="24">
        <v>0</v>
      </c>
      <c r="H4185" s="25">
        <v>5.4367000000000001</v>
      </c>
      <c r="I4185" s="25">
        <v>1.9186000000000001</v>
      </c>
      <c r="J4185" s="15">
        <v>79</v>
      </c>
      <c r="K4185" s="15">
        <v>26</v>
      </c>
      <c r="L4185" s="13">
        <v>0.35289999999999999</v>
      </c>
      <c r="M4185" s="7">
        <v>1.3743819799999999</v>
      </c>
      <c r="N4185" s="26">
        <v>0.85</v>
      </c>
      <c r="O4185" s="27" t="s">
        <v>22</v>
      </c>
      <c r="P4185" s="8">
        <v>0.38154020350000001</v>
      </c>
      <c r="Q4185" s="24">
        <v>0.37</v>
      </c>
      <c r="R4185" t="str">
        <f>IF($Q4185*100&gt;=VLOOKUP($O4185,margin_ranges!$A$5:$C$10,2,FALSE),IF($Q4185*100&lt;=VLOOKUP($O4185,margin_ranges!$A$5:$C$10,3,FALSE)+10,"IN RANGE","ABOVE RANGE"),"BELOW RANGE")</f>
        <v>IN RANGE</v>
      </c>
      <c r="S4185">
        <f>MIN(VLOOKUP($O4185,margin_ranges!$A$5:$D$10,4,FALSE),$P4185*100)</f>
        <v>29.75</v>
      </c>
      <c r="T4185" s="29">
        <f>(1-$S4185/100)/(1-$F4185)-1</f>
        <v>0.11507936507936511</v>
      </c>
      <c r="U4185" s="19" t="str">
        <f>IF(ABS(IFERROR(T4185,0))&gt;0.05,INDEX(margin_ranges!$C$13:$C$16,MATCH($F4185*100,margin_ranges!$B$13:$B$16,1)),"")</f>
        <v>Margin Over Fill (Type C)</v>
      </c>
      <c r="V4185">
        <f>MIN(VLOOKUP($U4185,margin_ranges!$A$5:$D$10,4,FALSE),$P4185*100)</f>
        <v>38.154020350000003</v>
      </c>
      <c r="Y4185" s="29">
        <f t="shared" si="65"/>
        <v>-1.8317783333333226E-2</v>
      </c>
    </row>
    <row r="4186" spans="1:25" x14ac:dyDescent="0.3">
      <c r="A4186" s="8" t="s">
        <v>17</v>
      </c>
      <c r="B4186" s="8" t="s">
        <v>7363</v>
      </c>
      <c r="C4186" s="8" t="s">
        <v>7364</v>
      </c>
      <c r="D4186" s="8" t="s">
        <v>7629</v>
      </c>
      <c r="E4186" s="8" t="s">
        <v>7630</v>
      </c>
      <c r="F4186" s="24">
        <v>0.36910109319190298</v>
      </c>
      <c r="G4186" s="24">
        <v>0</v>
      </c>
      <c r="H4186" s="25">
        <v>5.5133999999999999</v>
      </c>
      <c r="I4186" s="25">
        <v>2.0497000000000001</v>
      </c>
      <c r="J4186" s="15">
        <v>63</v>
      </c>
      <c r="K4186" s="15">
        <v>21</v>
      </c>
      <c r="L4186" s="13">
        <v>0.37180000000000002</v>
      </c>
      <c r="M4186" s="7">
        <v>1.030276</v>
      </c>
      <c r="N4186" s="26">
        <v>0.65</v>
      </c>
      <c r="O4186" s="27" t="s">
        <v>22</v>
      </c>
      <c r="P4186" s="8">
        <v>0.36910109320000001</v>
      </c>
      <c r="Q4186" s="24">
        <v>0.37</v>
      </c>
      <c r="R4186" t="str">
        <f>IF($Q4186*100&gt;=VLOOKUP($O4186,margin_ranges!$A$5:$C$10,2,FALSE),IF($Q4186*100&lt;=VLOOKUP($O4186,margin_ranges!$A$5:$C$10,3,FALSE)+10,"IN RANGE","ABOVE RANGE"),"BELOW RANGE")</f>
        <v>IN RANGE</v>
      </c>
      <c r="S4186">
        <f>MIN(VLOOKUP($O4186,margin_ranges!$A$5:$D$10,4,FALSE),$P4186*100)</f>
        <v>29.75</v>
      </c>
      <c r="T4186" s="29">
        <f>(1-$S4186/100)/(1-$F4186)-1</f>
        <v>0.11349059638437797</v>
      </c>
      <c r="U4186" s="19" t="str">
        <f>IF(ABS(IFERROR(T4186,0))&gt;0.05,INDEX(margin_ranges!$C$13:$C$16,MATCH($F4186*100,margin_ranges!$B$13:$B$16,1)),"")</f>
        <v>Margin Over Fill (Type C)</v>
      </c>
      <c r="V4186">
        <f>MIN(VLOOKUP($U4186,margin_ranges!$A$5:$D$10,4,FALSE),$P4186*100)</f>
        <v>36.910109320000004</v>
      </c>
      <c r="Y4186" s="29">
        <f t="shared" si="65"/>
        <v>-1.283417816466681E-11</v>
      </c>
    </row>
    <row r="4187" spans="1:25" x14ac:dyDescent="0.3">
      <c r="A4187" s="8" t="s">
        <v>17</v>
      </c>
      <c r="B4187" s="8" t="s">
        <v>7363</v>
      </c>
      <c r="C4187" s="8" t="s">
        <v>7364</v>
      </c>
      <c r="D4187" s="8" t="s">
        <v>7469</v>
      </c>
      <c r="E4187" s="8" t="s">
        <v>7470</v>
      </c>
      <c r="F4187" s="24">
        <v>0.34999999999999898</v>
      </c>
      <c r="G4187" s="24">
        <v>1</v>
      </c>
      <c r="H4187" s="25">
        <v>147.6576</v>
      </c>
      <c r="I4187" s="25">
        <v>110.3105</v>
      </c>
      <c r="J4187" s="15">
        <v>5181</v>
      </c>
      <c r="K4187" s="15">
        <v>1756</v>
      </c>
      <c r="L4187" s="13">
        <v>0.74709999999999999</v>
      </c>
      <c r="M4187" s="7">
        <v>1.56567028</v>
      </c>
      <c r="N4187" s="26">
        <v>1</v>
      </c>
      <c r="O4187" s="27" t="s">
        <v>92</v>
      </c>
      <c r="P4187" s="8">
        <v>0.36129591729999999</v>
      </c>
      <c r="Q4187" s="24">
        <v>0.35</v>
      </c>
      <c r="R4187" t="str">
        <f>IF($Q4187*100&gt;=VLOOKUP($O4187,margin_ranges!$A$5:$C$10,2,FALSE),IF($Q4187*100&lt;=VLOOKUP($O4187,margin_ranges!$A$5:$C$10,3,FALSE)+10,"IN RANGE","ABOVE RANGE"),"BELOW RANGE")</f>
        <v>IN RANGE</v>
      </c>
      <c r="S4187">
        <f>MIN(VLOOKUP($O4187,margin_ranges!$A$5:$D$10,4,FALSE),$P4187*100)</f>
        <v>29.75</v>
      </c>
      <c r="T4187" s="29">
        <f>(1-$S4187/100)/(1-$F4187)-1</f>
        <v>8.076923076922915E-2</v>
      </c>
      <c r="U4187" s="19" t="str">
        <f>IF(ABS(IFERROR(T4187,0))&gt;0.05,INDEX(margin_ranges!$C$13:$C$16,MATCH($F4187*100,margin_ranges!$B$13:$B$16,1)),"")</f>
        <v>Balanced (Type B)</v>
      </c>
      <c r="V4187">
        <f>MIN(VLOOKUP($U4187,margin_ranges!$A$5:$D$10,4,FALSE),$P4187*100)</f>
        <v>29.75</v>
      </c>
      <c r="Y4187" s="29">
        <f t="shared" si="65"/>
        <v>8.076923076922915E-2</v>
      </c>
    </row>
    <row r="4188" spans="1:25" x14ac:dyDescent="0.3">
      <c r="A4188" s="8" t="s">
        <v>17</v>
      </c>
      <c r="B4188" s="8" t="s">
        <v>7363</v>
      </c>
      <c r="C4188" s="8" t="s">
        <v>7364</v>
      </c>
      <c r="D4188" s="8" t="s">
        <v>7533</v>
      </c>
      <c r="E4188" s="8" t="s">
        <v>7534</v>
      </c>
      <c r="F4188" s="24">
        <v>0.25</v>
      </c>
      <c r="G4188" s="24">
        <v>1</v>
      </c>
      <c r="H4188" s="25">
        <v>119.22580000000001</v>
      </c>
      <c r="I4188" s="25">
        <v>23.821100000000001</v>
      </c>
      <c r="J4188" s="15">
        <v>704</v>
      </c>
      <c r="K4188" s="15">
        <v>176</v>
      </c>
      <c r="L4188" s="13">
        <v>0.19980000000000001</v>
      </c>
      <c r="M4188" s="7">
        <v>0.98580369000000001</v>
      </c>
      <c r="N4188" s="26">
        <v>0.7</v>
      </c>
      <c r="O4188" s="27" t="s">
        <v>95</v>
      </c>
      <c r="P4188" s="8">
        <v>0.28991947330000001</v>
      </c>
      <c r="Q4188" s="24">
        <v>0.25</v>
      </c>
      <c r="R4188" t="str">
        <f>IF($Q4188*100&gt;=VLOOKUP($O4188,margin_ranges!$A$5:$C$10,2,FALSE),IF($Q4188*100&lt;=VLOOKUP($O4188,margin_ranges!$A$5:$C$10,3,FALSE)+10,"IN RANGE","ABOVE RANGE"),"BELOW RANGE")</f>
        <v>IN RANGE</v>
      </c>
      <c r="S4188">
        <f>MIN(VLOOKUP($O4188,margin_ranges!$A$5:$D$10,4,FALSE),$P4188*100)</f>
        <v>19.75</v>
      </c>
      <c r="T4188" s="29">
        <f>(1-$S4188/100)/(1-$F4188)-1</f>
        <v>7.0000000000000062E-2</v>
      </c>
      <c r="U4188" s="19" t="str">
        <f>IF(ABS(IFERROR(T4188,0))&gt;0.05,INDEX(margin_ranges!$C$13:$C$16,MATCH($F4188*100,margin_ranges!$B$13:$B$16,1)),"")</f>
        <v>Balanced (Type B)</v>
      </c>
      <c r="V4188">
        <f>MIN(VLOOKUP($U4188,margin_ranges!$A$5:$D$10,4,FALSE),$P4188*100)</f>
        <v>28.991947330000002</v>
      </c>
      <c r="Y4188" s="29">
        <f t="shared" si="65"/>
        <v>-5.3225964400000048E-2</v>
      </c>
    </row>
    <row r="4189" spans="1:25" x14ac:dyDescent="0.3">
      <c r="A4189" s="8" t="s">
        <v>17</v>
      </c>
      <c r="B4189" s="8" t="s">
        <v>7363</v>
      </c>
      <c r="C4189" s="8" t="s">
        <v>7364</v>
      </c>
      <c r="D4189" s="8" t="s">
        <v>7655</v>
      </c>
      <c r="E4189" s="8" t="s">
        <v>7656</v>
      </c>
      <c r="F4189" s="24">
        <v>0.249999999999999</v>
      </c>
      <c r="G4189" s="24">
        <v>1</v>
      </c>
      <c r="H4189" s="25">
        <v>126.94410000000001</v>
      </c>
      <c r="I4189" s="25">
        <v>53.9071</v>
      </c>
      <c r="J4189" s="15">
        <v>2082</v>
      </c>
      <c r="K4189" s="15">
        <v>521</v>
      </c>
      <c r="L4189" s="13">
        <v>0.42470000000000002</v>
      </c>
      <c r="M4189" s="7">
        <v>1.2875851300000001</v>
      </c>
      <c r="N4189" s="26">
        <v>0.85</v>
      </c>
      <c r="O4189" s="27" t="s">
        <v>95</v>
      </c>
      <c r="P4189" s="8">
        <v>0.33984947630000001</v>
      </c>
      <c r="Q4189" s="24">
        <v>0.25</v>
      </c>
      <c r="R4189" t="str">
        <f>IF($Q4189*100&gt;=VLOOKUP($O4189,margin_ranges!$A$5:$C$10,2,FALSE),IF($Q4189*100&lt;=VLOOKUP($O4189,margin_ranges!$A$5:$C$10,3,FALSE)+10,"IN RANGE","ABOVE RANGE"),"BELOW RANGE")</f>
        <v>IN RANGE</v>
      </c>
      <c r="S4189">
        <f>MIN(VLOOKUP($O4189,margin_ranges!$A$5:$D$10,4,FALSE),$P4189*100)</f>
        <v>19.75</v>
      </c>
      <c r="T4189" s="29">
        <f>(1-$S4189/100)/(1-$F4189)-1</f>
        <v>6.9999999999998508E-2</v>
      </c>
      <c r="U4189" s="19" t="str">
        <f>IF(ABS(IFERROR(T4189,0))&gt;0.05,INDEX(margin_ranges!$C$13:$C$16,MATCH($F4189*100,margin_ranges!$B$13:$B$16,1)),"")</f>
        <v>Maximize Fill (Type A+)</v>
      </c>
      <c r="V4189">
        <f>MIN(VLOOKUP($U4189,margin_ranges!$A$5:$D$10,4,FALSE),$P4189*100)</f>
        <v>19.75</v>
      </c>
      <c r="Y4189" s="29">
        <f t="shared" si="65"/>
        <v>6.9999999999998508E-2</v>
      </c>
    </row>
    <row r="4190" spans="1:25" x14ac:dyDescent="0.3">
      <c r="A4190" s="8" t="s">
        <v>17</v>
      </c>
      <c r="B4190" s="8" t="s">
        <v>7363</v>
      </c>
      <c r="C4190" s="8" t="s">
        <v>7364</v>
      </c>
      <c r="D4190" s="8" t="s">
        <v>7443</v>
      </c>
      <c r="E4190" s="8" t="s">
        <v>7444</v>
      </c>
      <c r="F4190" s="24">
        <v>0.34</v>
      </c>
      <c r="G4190" s="24">
        <v>1</v>
      </c>
      <c r="H4190" s="25">
        <v>46.604100000000003</v>
      </c>
      <c r="I4190" s="25">
        <v>26.626300000000001</v>
      </c>
      <c r="J4190" s="15">
        <v>1282</v>
      </c>
      <c r="K4190" s="15">
        <v>393</v>
      </c>
      <c r="L4190" s="13">
        <v>0.57130000000000003</v>
      </c>
      <c r="M4190" s="7">
        <v>1.60504442</v>
      </c>
      <c r="N4190" s="26">
        <v>0.65</v>
      </c>
      <c r="O4190" s="27" t="s">
        <v>22</v>
      </c>
      <c r="P4190" s="8">
        <v>0.59502678549999999</v>
      </c>
      <c r="Q4190" s="24">
        <v>0.34</v>
      </c>
      <c r="R4190" t="str">
        <f>IF($Q4190*100&gt;=VLOOKUP($O4190,margin_ranges!$A$5:$C$10,2,FALSE),IF($Q4190*100&lt;=VLOOKUP($O4190,margin_ranges!$A$5:$C$10,3,FALSE)+10,"IN RANGE","ABOVE RANGE"),"BELOW RANGE")</f>
        <v>IN RANGE</v>
      </c>
      <c r="S4190">
        <f>MIN(VLOOKUP($O4190,margin_ranges!$A$5:$D$10,4,FALSE),$P4190*100)</f>
        <v>29.75</v>
      </c>
      <c r="T4190" s="29">
        <f>(1-$S4190/100)/(1-$F4190)-1</f>
        <v>6.4393939393939448E-2</v>
      </c>
      <c r="U4190" s="19" t="str">
        <f>IF(ABS(IFERROR(T4190,0))&gt;0.05,INDEX(margin_ranges!$C$13:$C$16,MATCH($F4190*100,margin_ranges!$B$13:$B$16,1)),"")</f>
        <v>Balanced (Type B)</v>
      </c>
      <c r="V4190">
        <f>MIN(VLOOKUP($U4190,margin_ranges!$A$5:$D$10,4,FALSE),$P4190*100)</f>
        <v>29.75</v>
      </c>
      <c r="Y4190" s="29">
        <f t="shared" si="65"/>
        <v>6.4393939393939448E-2</v>
      </c>
    </row>
    <row r="4191" spans="1:25" x14ac:dyDescent="0.3">
      <c r="A4191" s="8" t="s">
        <v>17</v>
      </c>
      <c r="B4191" s="8" t="s">
        <v>7363</v>
      </c>
      <c r="C4191" s="8" t="s">
        <v>7364</v>
      </c>
      <c r="D4191" s="8" t="s">
        <v>7595</v>
      </c>
      <c r="E4191" s="8" t="s">
        <v>7596</v>
      </c>
      <c r="F4191" s="24">
        <v>0.34</v>
      </c>
      <c r="G4191" s="24">
        <v>0</v>
      </c>
      <c r="H4191" s="25">
        <v>7.7140000000000004</v>
      </c>
      <c r="I4191" s="25">
        <v>1.1358999999999999</v>
      </c>
      <c r="J4191" s="15">
        <v>50</v>
      </c>
      <c r="K4191" s="15">
        <v>15</v>
      </c>
      <c r="L4191" s="13">
        <v>0.14729999999999999</v>
      </c>
      <c r="M4191" s="7">
        <v>1.4738351300000001</v>
      </c>
      <c r="N4191" s="26">
        <v>0.8</v>
      </c>
      <c r="O4191" s="27" t="s">
        <v>22</v>
      </c>
      <c r="P4191" s="8">
        <v>0.4571984436</v>
      </c>
      <c r="Q4191" s="24">
        <v>0.34</v>
      </c>
      <c r="R4191" t="str">
        <f>IF($Q4191*100&gt;=VLOOKUP($O4191,margin_ranges!$A$5:$C$10,2,FALSE),IF($Q4191*100&lt;=VLOOKUP($O4191,margin_ranges!$A$5:$C$10,3,FALSE)+10,"IN RANGE","ABOVE RANGE"),"BELOW RANGE")</f>
        <v>IN RANGE</v>
      </c>
      <c r="S4191">
        <f>MIN(VLOOKUP($O4191,margin_ranges!$A$5:$D$10,4,FALSE),$P4191*100)</f>
        <v>29.75</v>
      </c>
      <c r="T4191" s="29">
        <f>(1-$S4191/100)/(1-$F4191)-1</f>
        <v>6.4393939393939448E-2</v>
      </c>
      <c r="U4191" s="19" t="str">
        <f>IF(ABS(IFERROR(T4191,0))&gt;0.05,INDEX(margin_ranges!$C$13:$C$16,MATCH($F4191*100,margin_ranges!$B$13:$B$16,1)),"")</f>
        <v>Balanced (Type B)</v>
      </c>
      <c r="V4191">
        <f>MIN(VLOOKUP($U4191,margin_ranges!$A$5:$D$10,4,FALSE),$P4191*100)</f>
        <v>29.75</v>
      </c>
      <c r="Y4191" s="29">
        <f t="shared" si="65"/>
        <v>6.4393939393939448E-2</v>
      </c>
    </row>
    <row r="4192" spans="1:25" x14ac:dyDescent="0.3">
      <c r="A4192" s="8" t="s">
        <v>17</v>
      </c>
      <c r="B4192" s="8" t="s">
        <v>7363</v>
      </c>
      <c r="C4192" s="8" t="s">
        <v>7364</v>
      </c>
      <c r="D4192" s="8" t="s">
        <v>7605</v>
      </c>
      <c r="E4192" s="8" t="s">
        <v>7606</v>
      </c>
      <c r="F4192" s="24">
        <v>0.34</v>
      </c>
      <c r="G4192" s="24">
        <v>0</v>
      </c>
      <c r="H4192" s="25">
        <v>2.7660999999999998</v>
      </c>
      <c r="I4192" s="25">
        <v>1.2484999999999999</v>
      </c>
      <c r="J4192" s="15">
        <v>60</v>
      </c>
      <c r="K4192" s="15">
        <v>18</v>
      </c>
      <c r="L4192" s="13">
        <v>0.45140000000000002</v>
      </c>
      <c r="M4192" s="7">
        <v>1.59823216</v>
      </c>
      <c r="N4192" s="26">
        <v>1</v>
      </c>
      <c r="O4192" s="27" t="s">
        <v>22</v>
      </c>
      <c r="P4192" s="8">
        <v>0.3743086753</v>
      </c>
      <c r="Q4192" s="24">
        <v>0.34</v>
      </c>
      <c r="R4192" t="str">
        <f>IF($Q4192*100&gt;=VLOOKUP($O4192,margin_ranges!$A$5:$C$10,2,FALSE),IF($Q4192*100&lt;=VLOOKUP($O4192,margin_ranges!$A$5:$C$10,3,FALSE)+10,"IN RANGE","ABOVE RANGE"),"BELOW RANGE")</f>
        <v>IN RANGE</v>
      </c>
      <c r="S4192">
        <f>MIN(VLOOKUP($O4192,margin_ranges!$A$5:$D$10,4,FALSE),$P4192*100)</f>
        <v>29.75</v>
      </c>
      <c r="T4192" s="29">
        <f>(1-$S4192/100)/(1-$F4192)-1</f>
        <v>6.4393939393939448E-2</v>
      </c>
      <c r="U4192" s="19" t="str">
        <f>IF(ABS(IFERROR(T4192,0))&gt;0.05,INDEX(margin_ranges!$C$13:$C$16,MATCH($F4192*100,margin_ranges!$B$13:$B$16,1)),"")</f>
        <v>Balanced (Type B)</v>
      </c>
      <c r="V4192">
        <f>MIN(VLOOKUP($U4192,margin_ranges!$A$5:$D$10,4,FALSE),$P4192*100)</f>
        <v>29.75</v>
      </c>
      <c r="Y4192" s="29">
        <f t="shared" si="65"/>
        <v>6.4393939393939448E-2</v>
      </c>
    </row>
    <row r="4193" spans="1:25" x14ac:dyDescent="0.3">
      <c r="A4193" s="8" t="s">
        <v>17</v>
      </c>
      <c r="B4193" s="8" t="s">
        <v>7363</v>
      </c>
      <c r="C4193" s="8" t="s">
        <v>7364</v>
      </c>
      <c r="D4193" s="8" t="s">
        <v>7641</v>
      </c>
      <c r="E4193" s="8" t="s">
        <v>7642</v>
      </c>
      <c r="F4193" s="24">
        <v>0.34</v>
      </c>
      <c r="G4193" s="24">
        <v>0</v>
      </c>
      <c r="H4193" s="25">
        <v>5.5407000000000002</v>
      </c>
      <c r="I4193" s="25">
        <v>1.3136000000000001</v>
      </c>
      <c r="J4193" s="15">
        <v>49</v>
      </c>
      <c r="K4193" s="15">
        <v>15</v>
      </c>
      <c r="L4193" s="13">
        <v>0.23710000000000001</v>
      </c>
      <c r="M4193" s="7">
        <v>1.23902121</v>
      </c>
      <c r="N4193" s="26">
        <v>0.7</v>
      </c>
      <c r="O4193" s="27" t="s">
        <v>22</v>
      </c>
      <c r="P4193" s="8">
        <v>0.43503791870000003</v>
      </c>
      <c r="Q4193" s="24">
        <v>0.34</v>
      </c>
      <c r="R4193" t="str">
        <f>IF($Q4193*100&gt;=VLOOKUP($O4193,margin_ranges!$A$5:$C$10,2,FALSE),IF($Q4193*100&lt;=VLOOKUP($O4193,margin_ranges!$A$5:$C$10,3,FALSE)+10,"IN RANGE","ABOVE RANGE"),"BELOW RANGE")</f>
        <v>IN RANGE</v>
      </c>
      <c r="S4193">
        <f>MIN(VLOOKUP($O4193,margin_ranges!$A$5:$D$10,4,FALSE),$P4193*100)</f>
        <v>29.75</v>
      </c>
      <c r="T4193" s="29">
        <f>(1-$S4193/100)/(1-$F4193)-1</f>
        <v>6.4393939393939448E-2</v>
      </c>
      <c r="U4193" s="19" t="str">
        <f>IF(ABS(IFERROR(T4193,0))&gt;0.05,INDEX(margin_ranges!$C$13:$C$16,MATCH($F4193*100,margin_ranges!$B$13:$B$16,1)),"")</f>
        <v>Balanced (Type B)</v>
      </c>
      <c r="V4193">
        <f>MIN(VLOOKUP($U4193,margin_ranges!$A$5:$D$10,4,FALSE),$P4193*100)</f>
        <v>29.75</v>
      </c>
      <c r="Y4193" s="29">
        <f t="shared" si="65"/>
        <v>6.4393939393939448E-2</v>
      </c>
    </row>
    <row r="4194" spans="1:25" x14ac:dyDescent="0.3">
      <c r="A4194" s="8" t="s">
        <v>17</v>
      </c>
      <c r="B4194" s="8" t="s">
        <v>7363</v>
      </c>
      <c r="C4194" s="8" t="s">
        <v>7364</v>
      </c>
      <c r="D4194" s="8" t="s">
        <v>7657</v>
      </c>
      <c r="E4194" s="8" t="s">
        <v>7658</v>
      </c>
      <c r="F4194" s="24">
        <v>0.34</v>
      </c>
      <c r="G4194" s="24">
        <v>1</v>
      </c>
      <c r="H4194" s="25">
        <v>141.84809999999999</v>
      </c>
      <c r="I4194" s="25">
        <v>58.372500000000002</v>
      </c>
      <c r="J4194" s="15">
        <v>3124</v>
      </c>
      <c r="K4194" s="15">
        <v>960</v>
      </c>
      <c r="L4194" s="13">
        <v>0.41149999999999998</v>
      </c>
      <c r="M4194" s="7">
        <v>1.7840906000000001</v>
      </c>
      <c r="N4194" s="26">
        <v>0.9</v>
      </c>
      <c r="O4194" s="27" t="s">
        <v>22</v>
      </c>
      <c r="P4194" s="8">
        <v>0.49554131400000001</v>
      </c>
      <c r="Q4194" s="24">
        <v>0.34</v>
      </c>
      <c r="R4194" t="str">
        <f>IF($Q4194*100&gt;=VLOOKUP($O4194,margin_ranges!$A$5:$C$10,2,FALSE),IF($Q4194*100&lt;=VLOOKUP($O4194,margin_ranges!$A$5:$C$10,3,FALSE)+10,"IN RANGE","ABOVE RANGE"),"BELOW RANGE")</f>
        <v>IN RANGE</v>
      </c>
      <c r="S4194">
        <f>MIN(VLOOKUP($O4194,margin_ranges!$A$5:$D$10,4,FALSE),$P4194*100)</f>
        <v>29.75</v>
      </c>
      <c r="T4194" s="29">
        <f>(1-$S4194/100)/(1-$F4194)-1</f>
        <v>6.4393939393939448E-2</v>
      </c>
      <c r="U4194" s="19" t="str">
        <f>IF(ABS(IFERROR(T4194,0))&gt;0.05,INDEX(margin_ranges!$C$13:$C$16,MATCH($F4194*100,margin_ranges!$B$13:$B$16,1)),"")</f>
        <v>Balanced (Type B)</v>
      </c>
      <c r="V4194">
        <f>MIN(VLOOKUP($U4194,margin_ranges!$A$5:$D$10,4,FALSE),$P4194*100)</f>
        <v>29.75</v>
      </c>
      <c r="Y4194" s="29">
        <f t="shared" si="65"/>
        <v>6.4393939393939448E-2</v>
      </c>
    </row>
    <row r="4195" spans="1:25" x14ac:dyDescent="0.3">
      <c r="A4195" s="8" t="s">
        <v>17</v>
      </c>
      <c r="B4195" s="8" t="s">
        <v>7363</v>
      </c>
      <c r="C4195" s="8" t="s">
        <v>7364</v>
      </c>
      <c r="D4195" s="8" t="s">
        <v>7397</v>
      </c>
      <c r="E4195" s="8" t="s">
        <v>7398</v>
      </c>
      <c r="F4195" s="24">
        <v>0.33999999999999903</v>
      </c>
      <c r="G4195" s="24">
        <v>0</v>
      </c>
      <c r="H4195" s="25">
        <v>22.807700000000001</v>
      </c>
      <c r="I4195" s="25">
        <v>11.934100000000001</v>
      </c>
      <c r="J4195" s="15">
        <v>228</v>
      </c>
      <c r="K4195" s="15">
        <v>70</v>
      </c>
      <c r="L4195" s="13">
        <v>0.52329999999999999</v>
      </c>
      <c r="M4195" s="7">
        <v>0.63737356000000001</v>
      </c>
      <c r="N4195" s="26">
        <v>0.4</v>
      </c>
      <c r="O4195" s="27" t="s">
        <v>22</v>
      </c>
      <c r="P4195" s="8">
        <v>0.37242455000000002</v>
      </c>
      <c r="Q4195" s="24">
        <v>0.34</v>
      </c>
      <c r="R4195" t="str">
        <f>IF($Q4195*100&gt;=VLOOKUP($O4195,margin_ranges!$A$5:$C$10,2,FALSE),IF($Q4195*100&lt;=VLOOKUP($O4195,margin_ranges!$A$5:$C$10,3,FALSE)+10,"IN RANGE","ABOVE RANGE"),"BELOW RANGE")</f>
        <v>IN RANGE</v>
      </c>
      <c r="S4195">
        <f>MIN(VLOOKUP($O4195,margin_ranges!$A$5:$D$10,4,FALSE),$P4195*100)</f>
        <v>29.75</v>
      </c>
      <c r="T4195" s="29">
        <f>(1-$S4195/100)/(1-$F4195)-1</f>
        <v>6.4393939393937671E-2</v>
      </c>
      <c r="U4195" s="19" t="str">
        <f>IF(ABS(IFERROR(T4195,0))&gt;0.05,INDEX(margin_ranges!$C$13:$C$16,MATCH($F4195*100,margin_ranges!$B$13:$B$16,1)),"")</f>
        <v>Balanced (Type B)</v>
      </c>
      <c r="V4195">
        <f>MIN(VLOOKUP($U4195,margin_ranges!$A$5:$D$10,4,FALSE),$P4195*100)</f>
        <v>29.75</v>
      </c>
      <c r="Y4195" s="29">
        <f t="shared" si="65"/>
        <v>6.4393939393937671E-2</v>
      </c>
    </row>
    <row r="4196" spans="1:25" x14ac:dyDescent="0.3">
      <c r="A4196" s="8" t="s">
        <v>17</v>
      </c>
      <c r="B4196" s="8" t="s">
        <v>7363</v>
      </c>
      <c r="C4196" s="8" t="s">
        <v>7364</v>
      </c>
      <c r="D4196" s="8" t="s">
        <v>7441</v>
      </c>
      <c r="E4196" s="8" t="s">
        <v>7442</v>
      </c>
      <c r="F4196" s="24">
        <v>0.33999999999999903</v>
      </c>
      <c r="G4196" s="24">
        <v>0</v>
      </c>
      <c r="H4196" s="25">
        <v>7.3373999999999997</v>
      </c>
      <c r="I4196" s="25">
        <v>1.1244000000000001</v>
      </c>
      <c r="J4196" s="15">
        <v>46</v>
      </c>
      <c r="K4196" s="15">
        <v>14</v>
      </c>
      <c r="L4196" s="13">
        <v>0.1532</v>
      </c>
      <c r="M4196" s="7">
        <v>1.3507813500000001</v>
      </c>
      <c r="N4196" s="26">
        <v>0.7</v>
      </c>
      <c r="O4196" s="27" t="s">
        <v>22</v>
      </c>
      <c r="P4196" s="8">
        <v>0.48178141460000001</v>
      </c>
      <c r="Q4196" s="24">
        <v>0.34</v>
      </c>
      <c r="R4196" t="str">
        <f>IF($Q4196*100&gt;=VLOOKUP($O4196,margin_ranges!$A$5:$C$10,2,FALSE),IF($Q4196*100&lt;=VLOOKUP($O4196,margin_ranges!$A$5:$C$10,3,FALSE)+10,"IN RANGE","ABOVE RANGE"),"BELOW RANGE")</f>
        <v>IN RANGE</v>
      </c>
      <c r="S4196">
        <f>MIN(VLOOKUP($O4196,margin_ranges!$A$5:$D$10,4,FALSE),$P4196*100)</f>
        <v>29.75</v>
      </c>
      <c r="T4196" s="29">
        <f>(1-$S4196/100)/(1-$F4196)-1</f>
        <v>6.4393939393937671E-2</v>
      </c>
      <c r="U4196" s="19" t="str">
        <f>IF(ABS(IFERROR(T4196,0))&gt;0.05,INDEX(margin_ranges!$C$13:$C$16,MATCH($F4196*100,margin_ranges!$B$13:$B$16,1)),"")</f>
        <v>Balanced (Type B)</v>
      </c>
      <c r="V4196">
        <f>MIN(VLOOKUP($U4196,margin_ranges!$A$5:$D$10,4,FALSE),$P4196*100)</f>
        <v>29.75</v>
      </c>
      <c r="Y4196" s="29">
        <f t="shared" si="65"/>
        <v>6.4393939393937671E-2</v>
      </c>
    </row>
    <row r="4197" spans="1:25" x14ac:dyDescent="0.3">
      <c r="A4197" s="8" t="s">
        <v>17</v>
      </c>
      <c r="B4197" s="8" t="s">
        <v>7363</v>
      </c>
      <c r="C4197" s="8" t="s">
        <v>7364</v>
      </c>
      <c r="D4197" s="8" t="s">
        <v>7465</v>
      </c>
      <c r="E4197" s="8" t="s">
        <v>7466</v>
      </c>
      <c r="F4197" s="24">
        <v>0.33999999999999903</v>
      </c>
      <c r="G4197" s="24">
        <v>0</v>
      </c>
      <c r="H4197" s="25">
        <v>18.3538</v>
      </c>
      <c r="I4197" s="25">
        <v>3.1196999999999999</v>
      </c>
      <c r="J4197" s="15">
        <v>64</v>
      </c>
      <c r="K4197" s="15">
        <v>19</v>
      </c>
      <c r="L4197" s="13">
        <v>0.17</v>
      </c>
      <c r="M4197" s="7">
        <v>0.68465061000000005</v>
      </c>
      <c r="N4197" s="26">
        <v>0.45</v>
      </c>
      <c r="O4197" s="27" t="s">
        <v>22</v>
      </c>
      <c r="P4197" s="8">
        <v>0.34273044660000002</v>
      </c>
      <c r="Q4197" s="24">
        <v>0.34</v>
      </c>
      <c r="R4197" t="str">
        <f>IF($Q4197*100&gt;=VLOOKUP($O4197,margin_ranges!$A$5:$C$10,2,FALSE),IF($Q4197*100&lt;=VLOOKUP($O4197,margin_ranges!$A$5:$C$10,3,FALSE)+10,"IN RANGE","ABOVE RANGE"),"BELOW RANGE")</f>
        <v>IN RANGE</v>
      </c>
      <c r="S4197">
        <f>MIN(VLOOKUP($O4197,margin_ranges!$A$5:$D$10,4,FALSE),$P4197*100)</f>
        <v>29.75</v>
      </c>
      <c r="T4197" s="29">
        <f>(1-$S4197/100)/(1-$F4197)-1</f>
        <v>6.4393939393937671E-2</v>
      </c>
      <c r="U4197" s="19" t="str">
        <f>IF(ABS(IFERROR(T4197,0))&gt;0.05,INDEX(margin_ranges!$C$13:$C$16,MATCH($F4197*100,margin_ranges!$B$13:$B$16,1)),"")</f>
        <v>Balanced (Type B)</v>
      </c>
      <c r="V4197">
        <f>MIN(VLOOKUP($U4197,margin_ranges!$A$5:$D$10,4,FALSE),$P4197*100)</f>
        <v>29.75</v>
      </c>
      <c r="Y4197" s="29">
        <f t="shared" si="65"/>
        <v>6.4393939393937671E-2</v>
      </c>
    </row>
    <row r="4198" spans="1:25" x14ac:dyDescent="0.3">
      <c r="A4198" s="8" t="s">
        <v>17</v>
      </c>
      <c r="B4198" s="8" t="s">
        <v>7363</v>
      </c>
      <c r="C4198" s="8" t="s">
        <v>7364</v>
      </c>
      <c r="D4198" s="8" t="s">
        <v>7679</v>
      </c>
      <c r="E4198" s="8" t="s">
        <v>7680</v>
      </c>
      <c r="F4198" s="24">
        <v>0.33999999999999903</v>
      </c>
      <c r="G4198" s="24">
        <v>0</v>
      </c>
      <c r="H4198" s="25">
        <v>67.768600000000006</v>
      </c>
      <c r="I4198" s="25">
        <v>38.861899999999999</v>
      </c>
      <c r="J4198" s="15">
        <v>911</v>
      </c>
      <c r="K4198" s="15">
        <v>283</v>
      </c>
      <c r="L4198" s="13">
        <v>0.57350000000000001</v>
      </c>
      <c r="M4198" s="7">
        <v>0.78141110999999996</v>
      </c>
      <c r="N4198" s="26">
        <v>0.4</v>
      </c>
      <c r="O4198" s="27" t="s">
        <v>22</v>
      </c>
      <c r="P4198" s="8">
        <v>0.48810556519999998</v>
      </c>
      <c r="Q4198" s="24">
        <v>0.34</v>
      </c>
      <c r="R4198" t="str">
        <f>IF($Q4198*100&gt;=VLOOKUP($O4198,margin_ranges!$A$5:$C$10,2,FALSE),IF($Q4198*100&lt;=VLOOKUP($O4198,margin_ranges!$A$5:$C$10,3,FALSE)+10,"IN RANGE","ABOVE RANGE"),"BELOW RANGE")</f>
        <v>IN RANGE</v>
      </c>
      <c r="S4198">
        <f>MIN(VLOOKUP($O4198,margin_ranges!$A$5:$D$10,4,FALSE),$P4198*100)</f>
        <v>29.75</v>
      </c>
      <c r="T4198" s="29">
        <f>(1-$S4198/100)/(1-$F4198)-1</f>
        <v>6.4393939393937671E-2</v>
      </c>
      <c r="U4198" s="19" t="str">
        <f>IF(ABS(IFERROR(T4198,0))&gt;0.05,INDEX(margin_ranges!$C$13:$C$16,MATCH($F4198*100,margin_ranges!$B$13:$B$16,1)),"")</f>
        <v>Balanced (Type B)</v>
      </c>
      <c r="V4198">
        <f>MIN(VLOOKUP($U4198,margin_ranges!$A$5:$D$10,4,FALSE),$P4198*100)</f>
        <v>29.75</v>
      </c>
      <c r="Y4198" s="29">
        <f t="shared" si="65"/>
        <v>6.4393939393937671E-2</v>
      </c>
    </row>
    <row r="4199" spans="1:25" x14ac:dyDescent="0.3">
      <c r="A4199" s="8" t="s">
        <v>17</v>
      </c>
      <c r="B4199" s="8" t="s">
        <v>7363</v>
      </c>
      <c r="C4199" s="8" t="s">
        <v>7364</v>
      </c>
      <c r="D4199" s="8" t="s">
        <v>7571</v>
      </c>
      <c r="E4199" s="8" t="s">
        <v>7572</v>
      </c>
      <c r="F4199" s="24">
        <v>0.327081980968147</v>
      </c>
      <c r="G4199" s="24">
        <v>0</v>
      </c>
      <c r="H4199" s="25">
        <v>7.7214</v>
      </c>
      <c r="I4199" s="25">
        <v>2.2608999999999999</v>
      </c>
      <c r="J4199" s="15">
        <v>76</v>
      </c>
      <c r="K4199" s="15">
        <v>24</v>
      </c>
      <c r="L4199" s="13">
        <v>0.2928</v>
      </c>
      <c r="M4199" s="7">
        <v>1.1145488400000001</v>
      </c>
      <c r="N4199" s="26">
        <v>0.75</v>
      </c>
      <c r="O4199" s="27" t="s">
        <v>22</v>
      </c>
      <c r="P4199" s="8">
        <v>0.32708198100000002</v>
      </c>
      <c r="Q4199" s="24">
        <v>0.37</v>
      </c>
      <c r="R4199" t="str">
        <f>IF($Q4199*100&gt;=VLOOKUP($O4199,margin_ranges!$A$5:$C$10,2,FALSE),IF($Q4199*100&lt;=VLOOKUP($O4199,margin_ranges!$A$5:$C$10,3,FALSE)+10,"IN RANGE","ABOVE RANGE"),"BELOW RANGE")</f>
        <v>IN RANGE</v>
      </c>
      <c r="S4199">
        <f>MIN(VLOOKUP($O4199,margin_ranges!$A$5:$D$10,4,FALSE),$P4199*100)</f>
        <v>29.75</v>
      </c>
      <c r="T4199" s="29">
        <f>(1-$S4199/100)/(1-$F4199)-1</f>
        <v>4.3960750242217461E-2</v>
      </c>
      <c r="U4199" s="19" t="str">
        <f>IF(ABS(IFERROR(T4199,0))&gt;0.05,INDEX(margin_ranges!$C$13:$C$16,MATCH($F4199*100,margin_ranges!$B$13:$B$16,1)),"")</f>
        <v/>
      </c>
      <c r="V4199" t="e">
        <f>MIN(VLOOKUP($U4199,margin_ranges!$A$5:$D$10,4,FALSE),$P4199*100)</f>
        <v>#N/A</v>
      </c>
      <c r="Y4199" s="29" t="e">
        <f t="shared" si="65"/>
        <v>#N/A</v>
      </c>
    </row>
    <row r="4200" spans="1:25" x14ac:dyDescent="0.3">
      <c r="A4200" s="8" t="s">
        <v>17</v>
      </c>
      <c r="B4200" s="8" t="s">
        <v>7363</v>
      </c>
      <c r="C4200" s="8" t="s">
        <v>7364</v>
      </c>
      <c r="D4200" s="8" t="s">
        <v>7377</v>
      </c>
      <c r="E4200" s="8" t="s">
        <v>7378</v>
      </c>
      <c r="F4200" s="24">
        <v>0.32688489918506702</v>
      </c>
      <c r="G4200" s="24">
        <v>0</v>
      </c>
      <c r="H4200" s="25">
        <v>9.2909000000000006</v>
      </c>
      <c r="I4200" s="25">
        <v>4.0768000000000004</v>
      </c>
      <c r="J4200" s="15">
        <v>55</v>
      </c>
      <c r="K4200" s="15">
        <v>16</v>
      </c>
      <c r="L4200" s="13">
        <v>0.43880000000000002</v>
      </c>
      <c r="M4200" s="7">
        <v>0.44568901</v>
      </c>
      <c r="N4200" s="26">
        <v>0.3</v>
      </c>
      <c r="O4200" s="27" t="s">
        <v>22</v>
      </c>
      <c r="P4200" s="8">
        <v>0.32688489920000002</v>
      </c>
      <c r="Q4200" s="24">
        <v>0.34</v>
      </c>
      <c r="R4200" t="str">
        <f>IF($Q4200*100&gt;=VLOOKUP($O4200,margin_ranges!$A$5:$C$10,2,FALSE),IF($Q4200*100&lt;=VLOOKUP($O4200,margin_ranges!$A$5:$C$10,3,FALSE)+10,"IN RANGE","ABOVE RANGE"),"BELOW RANGE")</f>
        <v>IN RANGE</v>
      </c>
      <c r="S4200">
        <f>MIN(VLOOKUP($O4200,margin_ranges!$A$5:$D$10,4,FALSE),$P4200*100)</f>
        <v>29.75</v>
      </c>
      <c r="T4200" s="29">
        <f>(1-$S4200/100)/(1-$F4200)-1</f>
        <v>4.3655088334062064E-2</v>
      </c>
      <c r="U4200" s="19" t="str">
        <f>IF(ABS(IFERROR(T4200,0))&gt;0.05,INDEX(margin_ranges!$C$13:$C$16,MATCH($F4200*100,margin_ranges!$B$13:$B$16,1)),"")</f>
        <v/>
      </c>
      <c r="V4200" t="e">
        <f>MIN(VLOOKUP($U4200,margin_ranges!$A$5:$D$10,4,FALSE),$P4200*100)</f>
        <v>#N/A</v>
      </c>
      <c r="Y4200" s="29" t="e">
        <f t="shared" si="65"/>
        <v>#N/A</v>
      </c>
    </row>
    <row r="4201" spans="1:25" x14ac:dyDescent="0.3">
      <c r="A4201" s="8" t="s">
        <v>17</v>
      </c>
      <c r="B4201" s="8" t="s">
        <v>7363</v>
      </c>
      <c r="C4201" s="8" t="s">
        <v>7364</v>
      </c>
      <c r="D4201" s="8" t="s">
        <v>7573</v>
      </c>
      <c r="E4201" s="8" t="s">
        <v>7574</v>
      </c>
      <c r="F4201" s="24">
        <v>0.32</v>
      </c>
      <c r="G4201" s="24">
        <v>1</v>
      </c>
      <c r="H4201" s="25">
        <v>152.37010000000001</v>
      </c>
      <c r="I4201" s="25">
        <v>48.489899999999999</v>
      </c>
      <c r="J4201" s="15">
        <v>2500</v>
      </c>
      <c r="K4201" s="15">
        <v>718</v>
      </c>
      <c r="L4201" s="13">
        <v>0.31819999999999998</v>
      </c>
      <c r="M4201" s="7">
        <v>1.7187946199999999</v>
      </c>
      <c r="N4201" s="26">
        <v>0.9</v>
      </c>
      <c r="O4201" s="27" t="s">
        <v>22</v>
      </c>
      <c r="P4201" s="8">
        <v>0.47637723139999999</v>
      </c>
      <c r="Q4201" s="24">
        <v>0.32</v>
      </c>
      <c r="R4201" t="str">
        <f>IF($Q4201*100&gt;=VLOOKUP($O4201,margin_ranges!$A$5:$C$10,2,FALSE),IF($Q4201*100&lt;=VLOOKUP($O4201,margin_ranges!$A$5:$C$10,3,FALSE)+10,"IN RANGE","ABOVE RANGE"),"BELOW RANGE")</f>
        <v>IN RANGE</v>
      </c>
      <c r="S4201">
        <f>MIN(VLOOKUP($O4201,margin_ranges!$A$5:$D$10,4,FALSE),$P4201*100)</f>
        <v>29.75</v>
      </c>
      <c r="T4201" s="29">
        <f>(1-$S4201/100)/(1-$F4201)-1</f>
        <v>3.3088235294117752E-2</v>
      </c>
      <c r="U4201" s="19" t="str">
        <f>IF(ABS(IFERROR(T4201,0))&gt;0.05,INDEX(margin_ranges!$C$13:$C$16,MATCH($F4201*100,margin_ranges!$B$13:$B$16,1)),"")</f>
        <v/>
      </c>
      <c r="V4201" t="e">
        <f>MIN(VLOOKUP($U4201,margin_ranges!$A$5:$D$10,4,FALSE),$P4201*100)</f>
        <v>#N/A</v>
      </c>
      <c r="Y4201" s="29" t="e">
        <f t="shared" si="65"/>
        <v>#N/A</v>
      </c>
    </row>
    <row r="4202" spans="1:25" x14ac:dyDescent="0.3">
      <c r="A4202" s="8" t="s">
        <v>17</v>
      </c>
      <c r="B4202" s="8" t="s">
        <v>7363</v>
      </c>
      <c r="C4202" s="8" t="s">
        <v>7364</v>
      </c>
      <c r="D4202" s="8" t="s">
        <v>7463</v>
      </c>
      <c r="E4202" s="8" t="s">
        <v>7464</v>
      </c>
      <c r="F4202" s="24">
        <v>0.31605411011916801</v>
      </c>
      <c r="G4202" s="24">
        <v>0</v>
      </c>
      <c r="H4202" s="25">
        <v>22.227399999999999</v>
      </c>
      <c r="I4202" s="25">
        <v>9.7439999999999998</v>
      </c>
      <c r="J4202" s="15">
        <v>342</v>
      </c>
      <c r="K4202" s="15">
        <v>103</v>
      </c>
      <c r="L4202" s="13">
        <v>0.43840000000000001</v>
      </c>
      <c r="M4202" s="7">
        <v>1.1696831700000001</v>
      </c>
      <c r="N4202" s="26">
        <v>0.8</v>
      </c>
      <c r="O4202" s="27" t="s">
        <v>22</v>
      </c>
      <c r="P4202" s="8">
        <v>0.31605411010000001</v>
      </c>
      <c r="Q4202" s="24">
        <v>0.34</v>
      </c>
      <c r="R4202" t="str">
        <f>IF($Q4202*100&gt;=VLOOKUP($O4202,margin_ranges!$A$5:$C$10,2,FALSE),IF($Q4202*100&lt;=VLOOKUP($O4202,margin_ranges!$A$5:$C$10,3,FALSE)+10,"IN RANGE","ABOVE RANGE"),"BELOW RANGE")</f>
        <v>IN RANGE</v>
      </c>
      <c r="S4202">
        <f>MIN(VLOOKUP($O4202,margin_ranges!$A$5:$D$10,4,FALSE),$P4202*100)</f>
        <v>29.75</v>
      </c>
      <c r="T4202" s="29">
        <f>(1-$S4202/100)/(1-$F4202)-1</f>
        <v>2.7128038041724034E-2</v>
      </c>
      <c r="U4202" s="19" t="str">
        <f>IF(ABS(IFERROR(T4202,0))&gt;0.05,INDEX(margin_ranges!$C$13:$C$16,MATCH($F4202*100,margin_ranges!$B$13:$B$16,1)),"")</f>
        <v/>
      </c>
      <c r="V4202" t="e">
        <f>MIN(VLOOKUP($U4202,margin_ranges!$A$5:$D$10,4,FALSE),$P4202*100)</f>
        <v>#N/A</v>
      </c>
      <c r="Y4202" s="29" t="e">
        <f t="shared" si="65"/>
        <v>#N/A</v>
      </c>
    </row>
    <row r="4203" spans="1:25" x14ac:dyDescent="0.3">
      <c r="A4203" s="8" t="s">
        <v>17</v>
      </c>
      <c r="B4203" s="8" t="s">
        <v>7363</v>
      </c>
      <c r="C4203" s="8" t="s">
        <v>7364</v>
      </c>
      <c r="D4203" s="8" t="s">
        <v>7413</v>
      </c>
      <c r="E4203" s="8" t="s">
        <v>7414</v>
      </c>
      <c r="F4203" s="24">
        <v>0.308006622112864</v>
      </c>
      <c r="G4203" s="24">
        <v>0</v>
      </c>
      <c r="H4203" s="25">
        <v>15.0617</v>
      </c>
      <c r="I4203" s="25">
        <v>5.1083999999999996</v>
      </c>
      <c r="J4203" s="15">
        <v>221</v>
      </c>
      <c r="K4203" s="15">
        <v>68</v>
      </c>
      <c r="L4203" s="13">
        <v>0.3392</v>
      </c>
      <c r="M4203" s="7">
        <v>1.4451005299999999</v>
      </c>
      <c r="N4203" s="26">
        <v>1</v>
      </c>
      <c r="O4203" s="27" t="s">
        <v>92</v>
      </c>
      <c r="P4203" s="8">
        <v>0.30800662210000002</v>
      </c>
      <c r="Q4203" s="24">
        <v>0.35</v>
      </c>
      <c r="R4203" t="str">
        <f>IF($Q4203*100&gt;=VLOOKUP($O4203,margin_ranges!$A$5:$C$10,2,FALSE),IF($Q4203*100&lt;=VLOOKUP($O4203,margin_ranges!$A$5:$C$10,3,FALSE)+10,"IN RANGE","ABOVE RANGE"),"BELOW RANGE")</f>
        <v>IN RANGE</v>
      </c>
      <c r="S4203">
        <f>MIN(VLOOKUP($O4203,margin_ranges!$A$5:$D$10,4,FALSE),$P4203*100)</f>
        <v>29.75</v>
      </c>
      <c r="T4203" s="29">
        <f>(1-$S4203/100)/(1-$F4203)-1</f>
        <v>1.5183125227215211E-2</v>
      </c>
      <c r="U4203" s="19" t="str">
        <f>IF(ABS(IFERROR(T4203,0))&gt;0.05,INDEX(margin_ranges!$C$13:$C$16,MATCH($F4203*100,margin_ranges!$B$13:$B$16,1)),"")</f>
        <v/>
      </c>
      <c r="V4203" t="e">
        <f>MIN(VLOOKUP($U4203,margin_ranges!$A$5:$D$10,4,FALSE),$P4203*100)</f>
        <v>#N/A</v>
      </c>
      <c r="Y4203" s="29" t="e">
        <f t="shared" si="65"/>
        <v>#N/A</v>
      </c>
    </row>
    <row r="4204" spans="1:25" x14ac:dyDescent="0.3">
      <c r="A4204" s="8" t="s">
        <v>17</v>
      </c>
      <c r="B4204" s="8" t="s">
        <v>7363</v>
      </c>
      <c r="C4204" s="8" t="s">
        <v>7364</v>
      </c>
      <c r="D4204" s="8" t="s">
        <v>7475</v>
      </c>
      <c r="E4204" s="8" t="s">
        <v>7476</v>
      </c>
      <c r="F4204" s="24">
        <v>0.30385791123321598</v>
      </c>
      <c r="G4204" s="24">
        <v>0</v>
      </c>
      <c r="H4204" s="25">
        <v>13.6099</v>
      </c>
      <c r="I4204" s="25">
        <v>3.2126000000000001</v>
      </c>
      <c r="J4204" s="15">
        <v>111</v>
      </c>
      <c r="K4204" s="15">
        <v>33</v>
      </c>
      <c r="L4204" s="13">
        <v>0.23599999999999999</v>
      </c>
      <c r="M4204" s="7">
        <v>1.14919068</v>
      </c>
      <c r="N4204" s="26">
        <v>0.8</v>
      </c>
      <c r="O4204" s="27" t="s">
        <v>22</v>
      </c>
      <c r="P4204" s="8">
        <v>0.3038579112</v>
      </c>
      <c r="Q4204" s="24">
        <v>0.32</v>
      </c>
      <c r="R4204" t="str">
        <f>IF($Q4204*100&gt;=VLOOKUP($O4204,margin_ranges!$A$5:$C$10,2,FALSE),IF($Q4204*100&lt;=VLOOKUP($O4204,margin_ranges!$A$5:$C$10,3,FALSE)+10,"IN RANGE","ABOVE RANGE"),"BELOW RANGE")</f>
        <v>IN RANGE</v>
      </c>
      <c r="S4204">
        <f>MIN(VLOOKUP($O4204,margin_ranges!$A$5:$D$10,4,FALSE),$P4204*100)</f>
        <v>29.75</v>
      </c>
      <c r="T4204" s="29">
        <f>(1-$S4204/100)/(1-$F4204)-1</f>
        <v>9.133065412664676E-3</v>
      </c>
      <c r="U4204" s="19" t="str">
        <f>IF(ABS(IFERROR(T4204,0))&gt;0.05,INDEX(margin_ranges!$C$13:$C$16,MATCH($F4204*100,margin_ranges!$B$13:$B$16,1)),"")</f>
        <v/>
      </c>
      <c r="V4204" t="e">
        <f>MIN(VLOOKUP($U4204,margin_ranges!$A$5:$D$10,4,FALSE),$P4204*100)</f>
        <v>#N/A</v>
      </c>
      <c r="Y4204" s="29" t="e">
        <f t="shared" si="65"/>
        <v>#N/A</v>
      </c>
    </row>
    <row r="4205" spans="1:25" x14ac:dyDescent="0.3">
      <c r="A4205" s="8" t="s">
        <v>17</v>
      </c>
      <c r="B4205" s="8" t="s">
        <v>7363</v>
      </c>
      <c r="C4205" s="8" t="s">
        <v>7364</v>
      </c>
      <c r="D4205" s="8" t="s">
        <v>7421</v>
      </c>
      <c r="E4205" s="8" t="s">
        <v>7422</v>
      </c>
      <c r="F4205" s="24">
        <v>0.3</v>
      </c>
      <c r="G4205" s="24">
        <v>0</v>
      </c>
      <c r="H4205" s="25">
        <v>8.2464999999999993</v>
      </c>
      <c r="I4205" s="25">
        <v>4.3582999999999998</v>
      </c>
      <c r="J4205" s="15">
        <v>193</v>
      </c>
      <c r="K4205" s="15">
        <v>58</v>
      </c>
      <c r="L4205" s="13">
        <v>0.52849999999999997</v>
      </c>
      <c r="M4205" s="7">
        <v>1.47606529</v>
      </c>
      <c r="N4205" s="26">
        <v>1</v>
      </c>
      <c r="O4205" s="27" t="s">
        <v>92</v>
      </c>
      <c r="P4205" s="8">
        <v>0.32252319470000002</v>
      </c>
      <c r="Q4205" s="24">
        <v>0.3</v>
      </c>
      <c r="R4205" t="str">
        <f>IF($Q4205*100&gt;=VLOOKUP($O4205,margin_ranges!$A$5:$C$10,2,FALSE),IF($Q4205*100&lt;=VLOOKUP($O4205,margin_ranges!$A$5:$C$10,3,FALSE)+10,"IN RANGE","ABOVE RANGE"),"BELOW RANGE")</f>
        <v>IN RANGE</v>
      </c>
      <c r="S4205">
        <f>MIN(VLOOKUP($O4205,margin_ranges!$A$5:$D$10,4,FALSE),$P4205*100)</f>
        <v>29.75</v>
      </c>
      <c r="T4205" s="29">
        <f>(1-$S4205/100)/(1-$F4205)-1</f>
        <v>3.5714285714285587E-3</v>
      </c>
      <c r="U4205" s="19" t="str">
        <f>IF(ABS(IFERROR(T4205,0))&gt;0.05,INDEX(margin_ranges!$C$13:$C$16,MATCH($F4205*100,margin_ranges!$B$13:$B$16,1)),"")</f>
        <v/>
      </c>
      <c r="V4205" t="e">
        <f>MIN(VLOOKUP($U4205,margin_ranges!$A$5:$D$10,4,FALSE),$P4205*100)</f>
        <v>#N/A</v>
      </c>
      <c r="Y4205" s="29" t="e">
        <f t="shared" si="65"/>
        <v>#N/A</v>
      </c>
    </row>
    <row r="4206" spans="1:25" x14ac:dyDescent="0.3">
      <c r="A4206" s="8" t="s">
        <v>17</v>
      </c>
      <c r="B4206" s="8" t="s">
        <v>7363</v>
      </c>
      <c r="C4206" s="8" t="s">
        <v>7364</v>
      </c>
      <c r="D4206" s="8" t="s">
        <v>7449</v>
      </c>
      <c r="E4206" s="8" t="s">
        <v>7450</v>
      </c>
      <c r="F4206" s="24">
        <v>0.3</v>
      </c>
      <c r="G4206" s="24">
        <v>0</v>
      </c>
      <c r="H4206" s="25">
        <v>11.5322</v>
      </c>
      <c r="I4206" s="25">
        <v>4.8761000000000001</v>
      </c>
      <c r="J4206" s="15">
        <v>107</v>
      </c>
      <c r="K4206" s="15">
        <v>32</v>
      </c>
      <c r="L4206" s="13">
        <v>0.42280000000000001</v>
      </c>
      <c r="M4206" s="7">
        <v>0.72887674999999996</v>
      </c>
      <c r="N4206" s="26">
        <v>0.5</v>
      </c>
      <c r="O4206" s="27" t="s">
        <v>92</v>
      </c>
      <c r="P4206" s="8">
        <v>0.31401296290000003</v>
      </c>
      <c r="Q4206" s="24">
        <v>0.3</v>
      </c>
      <c r="R4206" t="str">
        <f>IF($Q4206*100&gt;=VLOOKUP($O4206,margin_ranges!$A$5:$C$10,2,FALSE),IF($Q4206*100&lt;=VLOOKUP($O4206,margin_ranges!$A$5:$C$10,3,FALSE)+10,"IN RANGE","ABOVE RANGE"),"BELOW RANGE")</f>
        <v>IN RANGE</v>
      </c>
      <c r="S4206">
        <f>MIN(VLOOKUP($O4206,margin_ranges!$A$5:$D$10,4,FALSE),$P4206*100)</f>
        <v>29.75</v>
      </c>
      <c r="T4206" s="29">
        <f>(1-$S4206/100)/(1-$F4206)-1</f>
        <v>3.5714285714285587E-3</v>
      </c>
      <c r="U4206" s="19" t="str">
        <f>IF(ABS(IFERROR(T4206,0))&gt;0.05,INDEX(margin_ranges!$C$13:$C$16,MATCH($F4206*100,margin_ranges!$B$13:$B$16,1)),"")</f>
        <v/>
      </c>
      <c r="V4206" t="e">
        <f>MIN(VLOOKUP($U4206,margin_ranges!$A$5:$D$10,4,FALSE),$P4206*100)</f>
        <v>#N/A</v>
      </c>
      <c r="Y4206" s="29" t="e">
        <f t="shared" si="65"/>
        <v>#N/A</v>
      </c>
    </row>
    <row r="4207" spans="1:25" x14ac:dyDescent="0.3">
      <c r="A4207" s="8" t="s">
        <v>17</v>
      </c>
      <c r="B4207" s="8" t="s">
        <v>7363</v>
      </c>
      <c r="C4207" s="8" t="s">
        <v>7364</v>
      </c>
      <c r="D4207" s="8" t="s">
        <v>12146</v>
      </c>
      <c r="E4207" s="8" t="s">
        <v>12147</v>
      </c>
      <c r="F4207" s="24">
        <v>0.3</v>
      </c>
      <c r="G4207" s="24">
        <v>0</v>
      </c>
      <c r="H4207" s="25">
        <v>2.2210999999999999</v>
      </c>
      <c r="I4207" s="25">
        <v>0.49159999999999998</v>
      </c>
      <c r="J4207" s="15">
        <v>9</v>
      </c>
      <c r="K4207" s="15">
        <v>3</v>
      </c>
      <c r="L4207" s="13">
        <v>0.22140000000000001</v>
      </c>
      <c r="M4207" s="7">
        <v>0.62445154999999997</v>
      </c>
      <c r="N4207" s="26">
        <v>0.4</v>
      </c>
      <c r="O4207" s="27" t="s">
        <v>92</v>
      </c>
      <c r="P4207" s="8">
        <v>0.35943789120000003</v>
      </c>
      <c r="Q4207" s="24">
        <v>0.3</v>
      </c>
      <c r="R4207" t="str">
        <f>IF($Q4207*100&gt;=VLOOKUP($O4207,margin_ranges!$A$5:$C$10,2,FALSE),IF($Q4207*100&lt;=VLOOKUP($O4207,margin_ranges!$A$5:$C$10,3,FALSE)+10,"IN RANGE","ABOVE RANGE"),"BELOW RANGE")</f>
        <v>IN RANGE</v>
      </c>
      <c r="S4207">
        <f>MIN(VLOOKUP($O4207,margin_ranges!$A$5:$D$10,4,FALSE),$P4207*100)</f>
        <v>29.75</v>
      </c>
      <c r="T4207" s="29">
        <f>(1-$S4207/100)/(1-$F4207)-1</f>
        <v>3.5714285714285587E-3</v>
      </c>
      <c r="U4207" s="19" t="str">
        <f>IF(ABS(IFERROR(T4207,0))&gt;0.05,INDEX(margin_ranges!$C$13:$C$16,MATCH($F4207*100,margin_ranges!$B$13:$B$16,1)),"")</f>
        <v/>
      </c>
      <c r="V4207" t="e">
        <f>MIN(VLOOKUP($U4207,margin_ranges!$A$5:$D$10,4,FALSE),$P4207*100)</f>
        <v>#N/A</v>
      </c>
      <c r="Y4207" s="29" t="e">
        <f t="shared" si="65"/>
        <v>#N/A</v>
      </c>
    </row>
    <row r="4208" spans="1:25" x14ac:dyDescent="0.3">
      <c r="A4208" s="8" t="s">
        <v>17</v>
      </c>
      <c r="B4208" s="8" t="s">
        <v>7363</v>
      </c>
      <c r="C4208" s="8" t="s">
        <v>7364</v>
      </c>
      <c r="D4208" s="8" t="s">
        <v>7491</v>
      </c>
      <c r="E4208" s="8" t="s">
        <v>7492</v>
      </c>
      <c r="F4208" s="24">
        <v>0.3</v>
      </c>
      <c r="G4208" s="24">
        <v>0</v>
      </c>
      <c r="H4208" s="25">
        <v>12.7479</v>
      </c>
      <c r="I4208" s="25">
        <v>6.9466000000000001</v>
      </c>
      <c r="J4208" s="15">
        <v>311</v>
      </c>
      <c r="K4208" s="15">
        <v>93</v>
      </c>
      <c r="L4208" s="13">
        <v>0.54490000000000005</v>
      </c>
      <c r="M4208" s="7">
        <v>1.49223255</v>
      </c>
      <c r="N4208" s="26">
        <v>1</v>
      </c>
      <c r="O4208" s="27" t="s">
        <v>92</v>
      </c>
      <c r="P4208" s="8">
        <v>0.32986316399999999</v>
      </c>
      <c r="Q4208" s="24">
        <v>0.3</v>
      </c>
      <c r="R4208" t="str">
        <f>IF($Q4208*100&gt;=VLOOKUP($O4208,margin_ranges!$A$5:$C$10,2,FALSE),IF($Q4208*100&lt;=VLOOKUP($O4208,margin_ranges!$A$5:$C$10,3,FALSE)+10,"IN RANGE","ABOVE RANGE"),"BELOW RANGE")</f>
        <v>IN RANGE</v>
      </c>
      <c r="S4208">
        <f>MIN(VLOOKUP($O4208,margin_ranges!$A$5:$D$10,4,FALSE),$P4208*100)</f>
        <v>29.75</v>
      </c>
      <c r="T4208" s="29">
        <f>(1-$S4208/100)/(1-$F4208)-1</f>
        <v>3.5714285714285587E-3</v>
      </c>
      <c r="U4208" s="19" t="str">
        <f>IF(ABS(IFERROR(T4208,0))&gt;0.05,INDEX(margin_ranges!$C$13:$C$16,MATCH($F4208*100,margin_ranges!$B$13:$B$16,1)),"")</f>
        <v/>
      </c>
      <c r="V4208" t="e">
        <f>MIN(VLOOKUP($U4208,margin_ranges!$A$5:$D$10,4,FALSE),$P4208*100)</f>
        <v>#N/A</v>
      </c>
      <c r="Y4208" s="29" t="e">
        <f t="shared" si="65"/>
        <v>#N/A</v>
      </c>
    </row>
    <row r="4209" spans="1:25" x14ac:dyDescent="0.3">
      <c r="A4209" s="8" t="s">
        <v>17</v>
      </c>
      <c r="B4209" s="8" t="s">
        <v>7363</v>
      </c>
      <c r="C4209" s="8" t="s">
        <v>7364</v>
      </c>
      <c r="D4209" s="8" t="s">
        <v>7517</v>
      </c>
      <c r="E4209" s="8" t="s">
        <v>7518</v>
      </c>
      <c r="F4209" s="24">
        <v>0.3</v>
      </c>
      <c r="G4209" s="24">
        <v>0</v>
      </c>
      <c r="H4209" s="25">
        <v>5.0486000000000004</v>
      </c>
      <c r="I4209" s="25">
        <v>1.5361</v>
      </c>
      <c r="J4209" s="15">
        <v>33</v>
      </c>
      <c r="K4209" s="15">
        <v>10</v>
      </c>
      <c r="L4209" s="13">
        <v>0.30430000000000001</v>
      </c>
      <c r="M4209" s="7">
        <v>0.72120803</v>
      </c>
      <c r="N4209" s="26">
        <v>0.5</v>
      </c>
      <c r="O4209" s="27" t="s">
        <v>92</v>
      </c>
      <c r="P4209" s="8">
        <v>0.30671876110000001</v>
      </c>
      <c r="Q4209" s="24">
        <v>0.3</v>
      </c>
      <c r="R4209" t="str">
        <f>IF($Q4209*100&gt;=VLOOKUP($O4209,margin_ranges!$A$5:$C$10,2,FALSE),IF($Q4209*100&lt;=VLOOKUP($O4209,margin_ranges!$A$5:$C$10,3,FALSE)+10,"IN RANGE","ABOVE RANGE"),"BELOW RANGE")</f>
        <v>IN RANGE</v>
      </c>
      <c r="S4209">
        <f>MIN(VLOOKUP($O4209,margin_ranges!$A$5:$D$10,4,FALSE),$P4209*100)</f>
        <v>29.75</v>
      </c>
      <c r="T4209" s="29">
        <f>(1-$S4209/100)/(1-$F4209)-1</f>
        <v>3.5714285714285587E-3</v>
      </c>
      <c r="U4209" s="19" t="str">
        <f>IF(ABS(IFERROR(T4209,0))&gt;0.05,INDEX(margin_ranges!$C$13:$C$16,MATCH($F4209*100,margin_ranges!$B$13:$B$16,1)),"")</f>
        <v/>
      </c>
      <c r="V4209" t="e">
        <f>MIN(VLOOKUP($U4209,margin_ranges!$A$5:$D$10,4,FALSE),$P4209*100)</f>
        <v>#N/A</v>
      </c>
      <c r="Y4209" s="29" t="e">
        <f t="shared" si="65"/>
        <v>#N/A</v>
      </c>
    </row>
    <row r="4210" spans="1:25" x14ac:dyDescent="0.3">
      <c r="A4210" s="8" t="s">
        <v>17</v>
      </c>
      <c r="B4210" s="8" t="s">
        <v>7363</v>
      </c>
      <c r="C4210" s="8" t="s">
        <v>7364</v>
      </c>
      <c r="D4210" s="8" t="s">
        <v>7519</v>
      </c>
      <c r="E4210" s="8" t="s">
        <v>7520</v>
      </c>
      <c r="F4210" s="24">
        <v>0.3</v>
      </c>
      <c r="G4210" s="24">
        <v>0</v>
      </c>
      <c r="H4210" s="25">
        <v>13.036099999999999</v>
      </c>
      <c r="I4210" s="25">
        <v>2.9980000000000002</v>
      </c>
      <c r="J4210" s="15">
        <v>91</v>
      </c>
      <c r="K4210" s="15">
        <v>27</v>
      </c>
      <c r="L4210" s="13">
        <v>0.23</v>
      </c>
      <c r="M4210" s="7">
        <v>1.0105213</v>
      </c>
      <c r="N4210" s="26">
        <v>0.6</v>
      </c>
      <c r="O4210" s="27" t="s">
        <v>92</v>
      </c>
      <c r="P4210" s="8">
        <v>0.40624705280000001</v>
      </c>
      <c r="Q4210" s="24">
        <v>0.3</v>
      </c>
      <c r="R4210" t="str">
        <f>IF($Q4210*100&gt;=VLOOKUP($O4210,margin_ranges!$A$5:$C$10,2,FALSE),IF($Q4210*100&lt;=VLOOKUP($O4210,margin_ranges!$A$5:$C$10,3,FALSE)+10,"IN RANGE","ABOVE RANGE"),"BELOW RANGE")</f>
        <v>IN RANGE</v>
      </c>
      <c r="S4210">
        <f>MIN(VLOOKUP($O4210,margin_ranges!$A$5:$D$10,4,FALSE),$P4210*100)</f>
        <v>29.75</v>
      </c>
      <c r="T4210" s="29">
        <f>(1-$S4210/100)/(1-$F4210)-1</f>
        <v>3.5714285714285587E-3</v>
      </c>
      <c r="U4210" s="19" t="str">
        <f>IF(ABS(IFERROR(T4210,0))&gt;0.05,INDEX(margin_ranges!$C$13:$C$16,MATCH($F4210*100,margin_ranges!$B$13:$B$16,1)),"")</f>
        <v/>
      </c>
      <c r="V4210" t="e">
        <f>MIN(VLOOKUP($U4210,margin_ranges!$A$5:$D$10,4,FALSE),$P4210*100)</f>
        <v>#N/A</v>
      </c>
      <c r="Y4210" s="29" t="e">
        <f t="shared" si="65"/>
        <v>#N/A</v>
      </c>
    </row>
    <row r="4211" spans="1:25" x14ac:dyDescent="0.3">
      <c r="A4211" s="8" t="s">
        <v>17</v>
      </c>
      <c r="B4211" s="8" t="s">
        <v>7363</v>
      </c>
      <c r="C4211" s="8" t="s">
        <v>7364</v>
      </c>
      <c r="D4211" s="8" t="s">
        <v>7555</v>
      </c>
      <c r="E4211" s="8" t="s">
        <v>7556</v>
      </c>
      <c r="F4211" s="24">
        <v>0.3</v>
      </c>
      <c r="G4211" s="24">
        <v>0</v>
      </c>
      <c r="H4211" s="25">
        <v>3.6391</v>
      </c>
      <c r="I4211" s="25">
        <v>1.8261000000000001</v>
      </c>
      <c r="J4211" s="15">
        <v>81</v>
      </c>
      <c r="K4211" s="15">
        <v>24</v>
      </c>
      <c r="L4211" s="13">
        <v>0.50180000000000002</v>
      </c>
      <c r="M4211" s="7">
        <v>1.4811390099999999</v>
      </c>
      <c r="N4211" s="26">
        <v>1</v>
      </c>
      <c r="O4211" s="27" t="s">
        <v>92</v>
      </c>
      <c r="P4211" s="8">
        <v>0.3248439266</v>
      </c>
      <c r="Q4211" s="24">
        <v>0.3</v>
      </c>
      <c r="R4211" t="str">
        <f>IF($Q4211*100&gt;=VLOOKUP($O4211,margin_ranges!$A$5:$C$10,2,FALSE),IF($Q4211*100&lt;=VLOOKUP($O4211,margin_ranges!$A$5:$C$10,3,FALSE)+10,"IN RANGE","ABOVE RANGE"),"BELOW RANGE")</f>
        <v>IN RANGE</v>
      </c>
      <c r="S4211">
        <f>MIN(VLOOKUP($O4211,margin_ranges!$A$5:$D$10,4,FALSE),$P4211*100)</f>
        <v>29.75</v>
      </c>
      <c r="T4211" s="29">
        <f>(1-$S4211/100)/(1-$F4211)-1</f>
        <v>3.5714285714285587E-3</v>
      </c>
      <c r="U4211" s="19" t="str">
        <f>IF(ABS(IFERROR(T4211,0))&gt;0.05,INDEX(margin_ranges!$C$13:$C$16,MATCH($F4211*100,margin_ranges!$B$13:$B$16,1)),"")</f>
        <v/>
      </c>
      <c r="V4211" t="e">
        <f>MIN(VLOOKUP($U4211,margin_ranges!$A$5:$D$10,4,FALSE),$P4211*100)</f>
        <v>#N/A</v>
      </c>
      <c r="Y4211" s="29" t="e">
        <f t="shared" si="65"/>
        <v>#N/A</v>
      </c>
    </row>
    <row r="4212" spans="1:25" x14ac:dyDescent="0.3">
      <c r="A4212" s="8" t="s">
        <v>17</v>
      </c>
      <c r="B4212" s="8" t="s">
        <v>7363</v>
      </c>
      <c r="C4212" s="8" t="s">
        <v>7364</v>
      </c>
      <c r="D4212" s="8" t="s">
        <v>7589</v>
      </c>
      <c r="E4212" s="8" t="s">
        <v>7590</v>
      </c>
      <c r="F4212" s="24">
        <v>0.3</v>
      </c>
      <c r="G4212" s="24">
        <v>0</v>
      </c>
      <c r="H4212" s="25">
        <v>2.0049000000000001</v>
      </c>
      <c r="I4212" s="25">
        <v>0.53859999999999997</v>
      </c>
      <c r="J4212" s="15">
        <v>26</v>
      </c>
      <c r="K4212" s="15">
        <v>8</v>
      </c>
      <c r="L4212" s="13">
        <v>0.26869999999999999</v>
      </c>
      <c r="M4212" s="7">
        <v>1.61702692</v>
      </c>
      <c r="N4212" s="26">
        <v>1</v>
      </c>
      <c r="O4212" s="27" t="s">
        <v>92</v>
      </c>
      <c r="P4212" s="8">
        <v>0.38158110550000002</v>
      </c>
      <c r="Q4212" s="24">
        <v>0.3</v>
      </c>
      <c r="R4212" t="str">
        <f>IF($Q4212*100&gt;=VLOOKUP($O4212,margin_ranges!$A$5:$C$10,2,FALSE),IF($Q4212*100&lt;=VLOOKUP($O4212,margin_ranges!$A$5:$C$10,3,FALSE)+10,"IN RANGE","ABOVE RANGE"),"BELOW RANGE")</f>
        <v>IN RANGE</v>
      </c>
      <c r="S4212">
        <f>MIN(VLOOKUP($O4212,margin_ranges!$A$5:$D$10,4,FALSE),$P4212*100)</f>
        <v>29.75</v>
      </c>
      <c r="T4212" s="29">
        <f>(1-$S4212/100)/(1-$F4212)-1</f>
        <v>3.5714285714285587E-3</v>
      </c>
      <c r="U4212" s="19" t="str">
        <f>IF(ABS(IFERROR(T4212,0))&gt;0.05,INDEX(margin_ranges!$C$13:$C$16,MATCH($F4212*100,margin_ranges!$B$13:$B$16,1)),"")</f>
        <v/>
      </c>
      <c r="V4212" t="e">
        <f>MIN(VLOOKUP($U4212,margin_ranges!$A$5:$D$10,4,FALSE),$P4212*100)</f>
        <v>#N/A</v>
      </c>
      <c r="Y4212" s="29" t="e">
        <f t="shared" si="65"/>
        <v>#N/A</v>
      </c>
    </row>
    <row r="4213" spans="1:25" x14ac:dyDescent="0.3">
      <c r="A4213" s="8" t="s">
        <v>17</v>
      </c>
      <c r="B4213" s="8" t="s">
        <v>7363</v>
      </c>
      <c r="C4213" s="8" t="s">
        <v>7364</v>
      </c>
      <c r="D4213" s="8" t="s">
        <v>7601</v>
      </c>
      <c r="E4213" s="8" t="s">
        <v>7602</v>
      </c>
      <c r="F4213" s="24">
        <v>0.3</v>
      </c>
      <c r="G4213" s="24">
        <v>0</v>
      </c>
      <c r="H4213" s="25">
        <v>6.8532999999999999</v>
      </c>
      <c r="I4213" s="25">
        <v>2.2563</v>
      </c>
      <c r="J4213" s="15">
        <v>49</v>
      </c>
      <c r="K4213" s="15">
        <v>15</v>
      </c>
      <c r="L4213" s="13">
        <v>0.32919999999999999</v>
      </c>
      <c r="M4213" s="7">
        <v>0.72872926000000005</v>
      </c>
      <c r="N4213" s="26">
        <v>0.45</v>
      </c>
      <c r="O4213" s="27" t="s">
        <v>92</v>
      </c>
      <c r="P4213" s="8">
        <v>0.38248671760000003</v>
      </c>
      <c r="Q4213" s="24">
        <v>0.3</v>
      </c>
      <c r="R4213" t="str">
        <f>IF($Q4213*100&gt;=VLOOKUP($O4213,margin_ranges!$A$5:$C$10,2,FALSE),IF($Q4213*100&lt;=VLOOKUP($O4213,margin_ranges!$A$5:$C$10,3,FALSE)+10,"IN RANGE","ABOVE RANGE"),"BELOW RANGE")</f>
        <v>IN RANGE</v>
      </c>
      <c r="S4213">
        <f>MIN(VLOOKUP($O4213,margin_ranges!$A$5:$D$10,4,FALSE),$P4213*100)</f>
        <v>29.75</v>
      </c>
      <c r="T4213" s="29">
        <f>(1-$S4213/100)/(1-$F4213)-1</f>
        <v>3.5714285714285587E-3</v>
      </c>
      <c r="U4213" s="19" t="str">
        <f>IF(ABS(IFERROR(T4213,0))&gt;0.05,INDEX(margin_ranges!$C$13:$C$16,MATCH($F4213*100,margin_ranges!$B$13:$B$16,1)),"")</f>
        <v/>
      </c>
      <c r="V4213" t="e">
        <f>MIN(VLOOKUP($U4213,margin_ranges!$A$5:$D$10,4,FALSE),$P4213*100)</f>
        <v>#N/A</v>
      </c>
      <c r="Y4213" s="29" t="e">
        <f t="shared" si="65"/>
        <v>#N/A</v>
      </c>
    </row>
    <row r="4214" spans="1:25" x14ac:dyDescent="0.3">
      <c r="A4214" s="8" t="s">
        <v>17</v>
      </c>
      <c r="B4214" s="8" t="s">
        <v>7363</v>
      </c>
      <c r="C4214" s="8" t="s">
        <v>7364</v>
      </c>
      <c r="D4214" s="8" t="s">
        <v>7603</v>
      </c>
      <c r="E4214" s="8" t="s">
        <v>7604</v>
      </c>
      <c r="F4214" s="24">
        <v>0.3</v>
      </c>
      <c r="G4214" s="24">
        <v>0</v>
      </c>
      <c r="H4214" s="25">
        <v>26.385899999999999</v>
      </c>
      <c r="I4214" s="25">
        <v>15.485300000000001</v>
      </c>
      <c r="J4214" s="15">
        <v>317</v>
      </c>
      <c r="K4214" s="15">
        <v>95</v>
      </c>
      <c r="L4214" s="13">
        <v>0.58689999999999998</v>
      </c>
      <c r="M4214" s="7">
        <v>0.68322693000000001</v>
      </c>
      <c r="N4214" s="26">
        <v>0.4</v>
      </c>
      <c r="O4214" s="27" t="s">
        <v>92</v>
      </c>
      <c r="P4214" s="8">
        <v>0.4145429873</v>
      </c>
      <c r="Q4214" s="24">
        <v>0.3</v>
      </c>
      <c r="R4214" t="str">
        <f>IF($Q4214*100&gt;=VLOOKUP($O4214,margin_ranges!$A$5:$C$10,2,FALSE),IF($Q4214*100&lt;=VLOOKUP($O4214,margin_ranges!$A$5:$C$10,3,FALSE)+10,"IN RANGE","ABOVE RANGE"),"BELOW RANGE")</f>
        <v>IN RANGE</v>
      </c>
      <c r="S4214">
        <f>MIN(VLOOKUP($O4214,margin_ranges!$A$5:$D$10,4,FALSE),$P4214*100)</f>
        <v>29.75</v>
      </c>
      <c r="T4214" s="29">
        <f>(1-$S4214/100)/(1-$F4214)-1</f>
        <v>3.5714285714285587E-3</v>
      </c>
      <c r="U4214" s="19" t="str">
        <f>IF(ABS(IFERROR(T4214,0))&gt;0.05,INDEX(margin_ranges!$C$13:$C$16,MATCH($F4214*100,margin_ranges!$B$13:$B$16,1)),"")</f>
        <v/>
      </c>
      <c r="V4214" t="e">
        <f>MIN(VLOOKUP($U4214,margin_ranges!$A$5:$D$10,4,FALSE),$P4214*100)</f>
        <v>#N/A</v>
      </c>
      <c r="Y4214" s="29" t="e">
        <f t="shared" si="65"/>
        <v>#N/A</v>
      </c>
    </row>
    <row r="4215" spans="1:25" x14ac:dyDescent="0.3">
      <c r="A4215" s="8" t="s">
        <v>17</v>
      </c>
      <c r="B4215" s="8" t="s">
        <v>7363</v>
      </c>
      <c r="C4215" s="8" t="s">
        <v>7364</v>
      </c>
      <c r="D4215" s="8" t="s">
        <v>7611</v>
      </c>
      <c r="E4215" s="8" t="s">
        <v>7612</v>
      </c>
      <c r="F4215" s="24">
        <v>0.3</v>
      </c>
      <c r="G4215" s="24">
        <v>0</v>
      </c>
      <c r="H4215" s="25">
        <v>13.619400000000001</v>
      </c>
      <c r="I4215" s="25">
        <v>7.2732999999999999</v>
      </c>
      <c r="J4215" s="15">
        <v>325</v>
      </c>
      <c r="K4215" s="15">
        <v>97</v>
      </c>
      <c r="L4215" s="13">
        <v>0.53400000000000003</v>
      </c>
      <c r="M4215" s="7">
        <v>1.48814841</v>
      </c>
      <c r="N4215" s="26">
        <v>1</v>
      </c>
      <c r="O4215" s="27" t="s">
        <v>92</v>
      </c>
      <c r="P4215" s="8">
        <v>0.32802401069999998</v>
      </c>
      <c r="Q4215" s="24">
        <v>0.3</v>
      </c>
      <c r="R4215" t="str">
        <f>IF($Q4215*100&gt;=VLOOKUP($O4215,margin_ranges!$A$5:$C$10,2,FALSE),IF($Q4215*100&lt;=VLOOKUP($O4215,margin_ranges!$A$5:$C$10,3,FALSE)+10,"IN RANGE","ABOVE RANGE"),"BELOW RANGE")</f>
        <v>IN RANGE</v>
      </c>
      <c r="S4215">
        <f>MIN(VLOOKUP($O4215,margin_ranges!$A$5:$D$10,4,FALSE),$P4215*100)</f>
        <v>29.75</v>
      </c>
      <c r="T4215" s="29">
        <f>(1-$S4215/100)/(1-$F4215)-1</f>
        <v>3.5714285714285587E-3</v>
      </c>
      <c r="U4215" s="19" t="str">
        <f>IF(ABS(IFERROR(T4215,0))&gt;0.05,INDEX(margin_ranges!$C$13:$C$16,MATCH($F4215*100,margin_ranges!$B$13:$B$16,1)),"")</f>
        <v/>
      </c>
      <c r="V4215" t="e">
        <f>MIN(VLOOKUP($U4215,margin_ranges!$A$5:$D$10,4,FALSE),$P4215*100)</f>
        <v>#N/A</v>
      </c>
      <c r="Y4215" s="29" t="e">
        <f t="shared" si="65"/>
        <v>#N/A</v>
      </c>
    </row>
    <row r="4216" spans="1:25" x14ac:dyDescent="0.3">
      <c r="A4216" s="8" t="s">
        <v>17</v>
      </c>
      <c r="B4216" s="8" t="s">
        <v>7363</v>
      </c>
      <c r="C4216" s="8" t="s">
        <v>7364</v>
      </c>
      <c r="D4216" s="8" t="s">
        <v>7671</v>
      </c>
      <c r="E4216" s="8" t="s">
        <v>7672</v>
      </c>
      <c r="F4216" s="24">
        <v>0.3</v>
      </c>
      <c r="G4216" s="24">
        <v>0</v>
      </c>
      <c r="H4216" s="25">
        <v>34.869</v>
      </c>
      <c r="I4216" s="25">
        <v>10.049899999999999</v>
      </c>
      <c r="J4216" s="15">
        <v>139</v>
      </c>
      <c r="K4216" s="15">
        <v>42</v>
      </c>
      <c r="L4216" s="13">
        <v>0.28820000000000001</v>
      </c>
      <c r="M4216" s="7">
        <v>0.46130221999999999</v>
      </c>
      <c r="N4216" s="26">
        <v>0.25</v>
      </c>
      <c r="O4216" s="27" t="s">
        <v>92</v>
      </c>
      <c r="P4216" s="8">
        <v>0.45805593770000003</v>
      </c>
      <c r="Q4216" s="24">
        <v>0.3</v>
      </c>
      <c r="R4216" t="str">
        <f>IF($Q4216*100&gt;=VLOOKUP($O4216,margin_ranges!$A$5:$C$10,2,FALSE),IF($Q4216*100&lt;=VLOOKUP($O4216,margin_ranges!$A$5:$C$10,3,FALSE)+10,"IN RANGE","ABOVE RANGE"),"BELOW RANGE")</f>
        <v>IN RANGE</v>
      </c>
      <c r="S4216">
        <f>MIN(VLOOKUP($O4216,margin_ranges!$A$5:$D$10,4,FALSE),$P4216*100)</f>
        <v>29.75</v>
      </c>
      <c r="T4216" s="29">
        <f>(1-$S4216/100)/(1-$F4216)-1</f>
        <v>3.5714285714285587E-3</v>
      </c>
      <c r="U4216" s="19" t="str">
        <f>IF(ABS(IFERROR(T4216,0))&gt;0.05,INDEX(margin_ranges!$C$13:$C$16,MATCH($F4216*100,margin_ranges!$B$13:$B$16,1)),"")</f>
        <v/>
      </c>
      <c r="V4216" t="e">
        <f>MIN(VLOOKUP($U4216,margin_ranges!$A$5:$D$10,4,FALSE),$P4216*100)</f>
        <v>#N/A</v>
      </c>
      <c r="Y4216" s="29" t="e">
        <f t="shared" si="65"/>
        <v>#N/A</v>
      </c>
    </row>
    <row r="4217" spans="1:25" x14ac:dyDescent="0.3">
      <c r="A4217" s="8" t="s">
        <v>17</v>
      </c>
      <c r="B4217" s="8" t="s">
        <v>7363</v>
      </c>
      <c r="C4217" s="8" t="s">
        <v>7364</v>
      </c>
      <c r="D4217" s="8" t="s">
        <v>7681</v>
      </c>
      <c r="E4217" s="8" t="s">
        <v>7682</v>
      </c>
      <c r="F4217" s="24">
        <v>0.3</v>
      </c>
      <c r="G4217" s="24">
        <v>0</v>
      </c>
      <c r="H4217" s="25">
        <v>7.1878000000000002</v>
      </c>
      <c r="I4217" s="25">
        <v>4.0507</v>
      </c>
      <c r="J4217" s="15">
        <v>180</v>
      </c>
      <c r="K4217" s="15">
        <v>54</v>
      </c>
      <c r="L4217" s="13">
        <v>0.56359999999999999</v>
      </c>
      <c r="M4217" s="7">
        <v>1.4845776799999999</v>
      </c>
      <c r="N4217" s="26">
        <v>1</v>
      </c>
      <c r="O4217" s="27" t="s">
        <v>92</v>
      </c>
      <c r="P4217" s="8">
        <v>0.3264077615</v>
      </c>
      <c r="Q4217" s="24">
        <v>0.3</v>
      </c>
      <c r="R4217" t="str">
        <f>IF($Q4217*100&gt;=VLOOKUP($O4217,margin_ranges!$A$5:$C$10,2,FALSE),IF($Q4217*100&lt;=VLOOKUP($O4217,margin_ranges!$A$5:$C$10,3,FALSE)+10,"IN RANGE","ABOVE RANGE"),"BELOW RANGE")</f>
        <v>IN RANGE</v>
      </c>
      <c r="S4217">
        <f>MIN(VLOOKUP($O4217,margin_ranges!$A$5:$D$10,4,FALSE),$P4217*100)</f>
        <v>29.75</v>
      </c>
      <c r="T4217" s="29">
        <f>(1-$S4217/100)/(1-$F4217)-1</f>
        <v>3.5714285714285587E-3</v>
      </c>
      <c r="U4217" s="19" t="str">
        <f>IF(ABS(IFERROR(T4217,0))&gt;0.05,INDEX(margin_ranges!$C$13:$C$16,MATCH($F4217*100,margin_ranges!$B$13:$B$16,1)),"")</f>
        <v/>
      </c>
      <c r="V4217" t="e">
        <f>MIN(VLOOKUP($U4217,margin_ranges!$A$5:$D$10,4,FALSE),$P4217*100)</f>
        <v>#N/A</v>
      </c>
      <c r="Y4217" s="29" t="e">
        <f t="shared" si="65"/>
        <v>#N/A</v>
      </c>
    </row>
    <row r="4218" spans="1:25" x14ac:dyDescent="0.3">
      <c r="A4218" s="8" t="s">
        <v>17</v>
      </c>
      <c r="B4218" s="8" t="s">
        <v>7363</v>
      </c>
      <c r="C4218" s="8" t="s">
        <v>7364</v>
      </c>
      <c r="D4218" s="8" t="s">
        <v>7419</v>
      </c>
      <c r="E4218" s="8" t="s">
        <v>7420</v>
      </c>
      <c r="F4218" s="24">
        <v>0.29999999999999899</v>
      </c>
      <c r="G4218" s="24">
        <v>0</v>
      </c>
      <c r="H4218" s="25">
        <v>33.667099999999998</v>
      </c>
      <c r="I4218" s="25">
        <v>18.689599999999999</v>
      </c>
      <c r="J4218" s="15">
        <v>403</v>
      </c>
      <c r="K4218" s="15">
        <v>121</v>
      </c>
      <c r="L4218" s="13">
        <v>0.55510000000000004</v>
      </c>
      <c r="M4218" s="7">
        <v>0.71905754</v>
      </c>
      <c r="N4218" s="26">
        <v>0.45</v>
      </c>
      <c r="O4218" s="27" t="s">
        <v>92</v>
      </c>
      <c r="P4218" s="8">
        <v>0.37418081800000003</v>
      </c>
      <c r="Q4218" s="24">
        <v>0.3</v>
      </c>
      <c r="R4218" t="str">
        <f>IF($Q4218*100&gt;=VLOOKUP($O4218,margin_ranges!$A$5:$C$10,2,FALSE),IF($Q4218*100&lt;=VLOOKUP($O4218,margin_ranges!$A$5:$C$10,3,FALSE)+10,"IN RANGE","ABOVE RANGE"),"BELOW RANGE")</f>
        <v>IN RANGE</v>
      </c>
      <c r="S4218">
        <f>MIN(VLOOKUP($O4218,margin_ranges!$A$5:$D$10,4,FALSE),$P4218*100)</f>
        <v>29.75</v>
      </c>
      <c r="T4218" s="29">
        <f>(1-$S4218/100)/(1-$F4218)-1</f>
        <v>3.5714285714270044E-3</v>
      </c>
      <c r="U4218" s="19" t="str">
        <f>IF(ABS(IFERROR(T4218,0))&gt;0.05,INDEX(margin_ranges!$C$13:$C$16,MATCH($F4218*100,margin_ranges!$B$13:$B$16,1)),"")</f>
        <v/>
      </c>
      <c r="V4218" t="e">
        <f>MIN(VLOOKUP($U4218,margin_ranges!$A$5:$D$10,4,FALSE),$P4218*100)</f>
        <v>#N/A</v>
      </c>
      <c r="Y4218" s="29" t="e">
        <f t="shared" si="65"/>
        <v>#N/A</v>
      </c>
    </row>
    <row r="4219" spans="1:25" x14ac:dyDescent="0.3">
      <c r="A4219" s="8" t="s">
        <v>17</v>
      </c>
      <c r="B4219" s="8" t="s">
        <v>7363</v>
      </c>
      <c r="C4219" s="8" t="s">
        <v>7364</v>
      </c>
      <c r="D4219" s="8" t="s">
        <v>7567</v>
      </c>
      <c r="E4219" s="8" t="s">
        <v>7568</v>
      </c>
      <c r="F4219" s="24">
        <v>0.29898394458331701</v>
      </c>
      <c r="G4219" s="24">
        <v>0</v>
      </c>
      <c r="H4219" s="25">
        <v>7.7564000000000002</v>
      </c>
      <c r="I4219" s="25">
        <v>2.5164</v>
      </c>
      <c r="J4219" s="15">
        <v>86</v>
      </c>
      <c r="K4219" s="15">
        <v>26</v>
      </c>
      <c r="L4219" s="13">
        <v>0.32440000000000002</v>
      </c>
      <c r="M4219" s="7">
        <v>1.1412006800000001</v>
      </c>
      <c r="N4219" s="26">
        <v>0.8</v>
      </c>
      <c r="O4219" s="27" t="s">
        <v>22</v>
      </c>
      <c r="P4219" s="8">
        <v>0.2989839446</v>
      </c>
      <c r="Q4219" s="24">
        <v>0.34</v>
      </c>
      <c r="R4219" t="str">
        <f>IF($Q4219*100&gt;=VLOOKUP($O4219,margin_ranges!$A$5:$C$10,2,FALSE),IF($Q4219*100&lt;=VLOOKUP($O4219,margin_ranges!$A$5:$C$10,3,FALSE)+10,"IN RANGE","ABOVE RANGE"),"BELOW RANGE")</f>
        <v>IN RANGE</v>
      </c>
      <c r="S4219">
        <f>MIN(VLOOKUP($O4219,margin_ranges!$A$5:$D$10,4,FALSE),$P4219*100)</f>
        <v>29.75</v>
      </c>
      <c r="T4219" s="29">
        <f>(1-$S4219/100)/(1-$F4219)-1</f>
        <v>2.1168482117501775E-3</v>
      </c>
      <c r="U4219" s="19" t="str">
        <f>IF(ABS(IFERROR(T4219,0))&gt;0.05,INDEX(margin_ranges!$C$13:$C$16,MATCH($F4219*100,margin_ranges!$B$13:$B$16,1)),"")</f>
        <v/>
      </c>
      <c r="V4219" t="e">
        <f>MIN(VLOOKUP($U4219,margin_ranges!$A$5:$D$10,4,FALSE),$P4219*100)</f>
        <v>#N/A</v>
      </c>
      <c r="Y4219" s="29" t="e">
        <f t="shared" si="65"/>
        <v>#N/A</v>
      </c>
    </row>
    <row r="4220" spans="1:25" x14ac:dyDescent="0.3">
      <c r="A4220" s="8" t="s">
        <v>17</v>
      </c>
      <c r="B4220" s="8" t="s">
        <v>7363</v>
      </c>
      <c r="C4220" s="8" t="s">
        <v>7364</v>
      </c>
      <c r="D4220" s="8" t="s">
        <v>7375</v>
      </c>
      <c r="E4220" s="8" t="s">
        <v>7376</v>
      </c>
      <c r="F4220" s="24">
        <v>0.25943063634761099</v>
      </c>
      <c r="G4220" s="24">
        <v>0</v>
      </c>
      <c r="H4220" s="25">
        <v>4.7034000000000002</v>
      </c>
      <c r="I4220" s="25">
        <v>2.4007000000000001</v>
      </c>
      <c r="J4220" s="15">
        <v>97</v>
      </c>
      <c r="K4220" s="15">
        <v>24</v>
      </c>
      <c r="L4220" s="13">
        <v>0.51039999999999996</v>
      </c>
      <c r="M4220" s="7">
        <v>1.3503124099999999</v>
      </c>
      <c r="N4220" s="26">
        <v>1</v>
      </c>
      <c r="O4220" s="27" t="s">
        <v>22</v>
      </c>
      <c r="P4220" s="8">
        <v>0.25943063630000002</v>
      </c>
      <c r="Q4220" s="24">
        <v>0.28999999999999998</v>
      </c>
      <c r="R4220" t="str">
        <f>IF($Q4220*100&gt;=VLOOKUP($O4220,margin_ranges!$A$5:$C$10,2,FALSE),IF($Q4220*100&lt;=VLOOKUP($O4220,margin_ranges!$A$5:$C$10,3,FALSE)+10,"IN RANGE","ABOVE RANGE"),"BELOW RANGE")</f>
        <v>IN RANGE</v>
      </c>
      <c r="S4220">
        <f>MIN(VLOOKUP($O4220,margin_ranges!$A$5:$D$10,4,FALSE),$P4220*100)</f>
        <v>25.943063630000001</v>
      </c>
      <c r="T4220" s="29">
        <f>(1-$S4220/100)/(1-$F4220)-1</f>
        <v>6.428968468696894E-11</v>
      </c>
      <c r="U4220" s="19" t="str">
        <f>IF(ABS(IFERROR(T4220,0))&gt;0.05,INDEX(margin_ranges!$C$13:$C$16,MATCH($F4220*100,margin_ranges!$B$13:$B$16,1)),"")</f>
        <v/>
      </c>
      <c r="V4220" t="e">
        <f>MIN(VLOOKUP($U4220,margin_ranges!$A$5:$D$10,4,FALSE),$P4220*100)</f>
        <v>#N/A</v>
      </c>
      <c r="Y4220" s="29" t="e">
        <f t="shared" si="65"/>
        <v>#N/A</v>
      </c>
    </row>
    <row r="4221" spans="1:25" x14ac:dyDescent="0.3">
      <c r="A4221" s="8" t="s">
        <v>17</v>
      </c>
      <c r="B4221" s="8" t="s">
        <v>7363</v>
      </c>
      <c r="C4221" s="8" t="s">
        <v>7364</v>
      </c>
      <c r="D4221" s="8" t="s">
        <v>7607</v>
      </c>
      <c r="E4221" s="8" t="s">
        <v>7608</v>
      </c>
      <c r="F4221" s="24">
        <v>0.25856669584443398</v>
      </c>
      <c r="G4221" s="24">
        <v>0</v>
      </c>
      <c r="H4221" s="25">
        <v>38.605899999999998</v>
      </c>
      <c r="I4221" s="25">
        <v>8.8817000000000004</v>
      </c>
      <c r="J4221" s="15">
        <v>359</v>
      </c>
      <c r="K4221" s="15">
        <v>89</v>
      </c>
      <c r="L4221" s="13">
        <v>0.2301</v>
      </c>
      <c r="M4221" s="7">
        <v>1.34873898</v>
      </c>
      <c r="N4221" s="26">
        <v>1</v>
      </c>
      <c r="O4221" s="27" t="s">
        <v>22</v>
      </c>
      <c r="P4221" s="8">
        <v>0.25856669580000002</v>
      </c>
      <c r="Q4221" s="24">
        <v>0.28999999999999998</v>
      </c>
      <c r="R4221" t="str">
        <f>IF($Q4221*100&gt;=VLOOKUP($O4221,margin_ranges!$A$5:$C$10,2,FALSE),IF($Q4221*100&lt;=VLOOKUP($O4221,margin_ranges!$A$5:$C$10,3,FALSE)+10,"IN RANGE","ABOVE RANGE"),"BELOW RANGE")</f>
        <v>IN RANGE</v>
      </c>
      <c r="S4221">
        <f>MIN(VLOOKUP($O4221,margin_ranges!$A$5:$D$10,4,FALSE),$P4221*100)</f>
        <v>25.856669580000002</v>
      </c>
      <c r="T4221" s="29">
        <f>(1-$S4221/100)/(1-$F4221)-1</f>
        <v>5.992983886926595E-11</v>
      </c>
      <c r="U4221" s="19" t="str">
        <f>IF(ABS(IFERROR(T4221,0))&gt;0.05,INDEX(margin_ranges!$C$13:$C$16,MATCH($F4221*100,margin_ranges!$B$13:$B$16,1)),"")</f>
        <v/>
      </c>
      <c r="V4221" t="e">
        <f>MIN(VLOOKUP($U4221,margin_ranges!$A$5:$D$10,4,FALSE),$P4221*100)</f>
        <v>#N/A</v>
      </c>
      <c r="Y4221" s="29" t="e">
        <f t="shared" si="65"/>
        <v>#N/A</v>
      </c>
    </row>
    <row r="4222" spans="1:25" x14ac:dyDescent="0.3">
      <c r="A4222" s="8" t="s">
        <v>17</v>
      </c>
      <c r="B4222" s="8" t="s">
        <v>7363</v>
      </c>
      <c r="C4222" s="8" t="s">
        <v>7364</v>
      </c>
      <c r="D4222" s="8" t="s">
        <v>7399</v>
      </c>
      <c r="E4222" s="8" t="s">
        <v>7400</v>
      </c>
      <c r="F4222" s="24">
        <v>0.189692726547669</v>
      </c>
      <c r="G4222" s="24">
        <v>1</v>
      </c>
      <c r="H4222" s="25">
        <v>404.29059999999998</v>
      </c>
      <c r="I4222" s="25">
        <v>30.235499999999998</v>
      </c>
      <c r="J4222" s="15">
        <v>1399</v>
      </c>
      <c r="K4222" s="15">
        <v>224</v>
      </c>
      <c r="L4222" s="13">
        <v>7.4800000000000005E-2</v>
      </c>
      <c r="M4222" s="7">
        <v>1.5426246800000001</v>
      </c>
      <c r="N4222" s="26">
        <v>1.25</v>
      </c>
      <c r="O4222" s="27" t="s">
        <v>92</v>
      </c>
      <c r="P4222" s="8">
        <v>0.18969272649999999</v>
      </c>
      <c r="Q4222" s="24">
        <v>0.19</v>
      </c>
      <c r="R4222" t="str">
        <f>IF($Q4222*100&gt;=VLOOKUP($O4222,margin_ranges!$A$5:$C$10,2,FALSE),IF($Q4222*100&lt;=VLOOKUP($O4222,margin_ranges!$A$5:$C$10,3,FALSE)+10,"IN RANGE","ABOVE RANGE"),"BELOW RANGE")</f>
        <v>BELOW RANGE</v>
      </c>
      <c r="S4222">
        <f>MIN(VLOOKUP($O4222,margin_ranges!$A$5:$D$10,4,FALSE),$P4222*100)</f>
        <v>18.969272650000001</v>
      </c>
      <c r="T4222" s="29">
        <f>(1-$S4222/100)/(1-$F4222)-1</f>
        <v>5.882827558423287E-11</v>
      </c>
      <c r="U4222" s="19" t="str">
        <f>IF(ABS(IFERROR(T4222,0))&gt;0.05,INDEX(margin_ranges!$C$13:$C$16,MATCH($F4222*100,margin_ranges!$B$13:$B$16,1)),"")</f>
        <v/>
      </c>
      <c r="V4222" t="e">
        <f>MIN(VLOOKUP($U4222,margin_ranges!$A$5:$D$10,4,FALSE),$P4222*100)</f>
        <v>#N/A</v>
      </c>
      <c r="Y4222" s="29" t="e">
        <f t="shared" si="65"/>
        <v>#N/A</v>
      </c>
    </row>
    <row r="4223" spans="1:25" x14ac:dyDescent="0.3">
      <c r="A4223" s="8" t="s">
        <v>17</v>
      </c>
      <c r="B4223" s="8" t="s">
        <v>7363</v>
      </c>
      <c r="C4223" s="8" t="s">
        <v>7364</v>
      </c>
      <c r="D4223" s="8" t="s">
        <v>7649</v>
      </c>
      <c r="E4223" s="8" t="s">
        <v>7650</v>
      </c>
      <c r="F4223" s="24">
        <v>0.27102653444116798</v>
      </c>
      <c r="G4223" s="24">
        <v>0</v>
      </c>
      <c r="H4223" s="25">
        <v>13.2651</v>
      </c>
      <c r="I4223" s="25">
        <v>7.7709000000000001</v>
      </c>
      <c r="J4223" s="15">
        <v>320</v>
      </c>
      <c r="K4223" s="15">
        <v>80</v>
      </c>
      <c r="L4223" s="13">
        <v>0.58579999999999999</v>
      </c>
      <c r="M4223" s="7">
        <v>1.3717920400000001</v>
      </c>
      <c r="N4223" s="26">
        <v>1</v>
      </c>
      <c r="O4223" s="27" t="s">
        <v>22</v>
      </c>
      <c r="P4223" s="8">
        <v>0.27102653440000002</v>
      </c>
      <c r="Q4223" s="24">
        <v>0.28999999999999998</v>
      </c>
      <c r="R4223" t="str">
        <f>IF($Q4223*100&gt;=VLOOKUP($O4223,margin_ranges!$A$5:$C$10,2,FALSE),IF($Q4223*100&lt;=VLOOKUP($O4223,margin_ranges!$A$5:$C$10,3,FALSE)+10,"IN RANGE","ABOVE RANGE"),"BELOW RANGE")</f>
        <v>IN RANGE</v>
      </c>
      <c r="S4223">
        <f>MIN(VLOOKUP($O4223,margin_ranges!$A$5:$D$10,4,FALSE),$P4223*100)</f>
        <v>27.102653440000001</v>
      </c>
      <c r="T4223" s="29">
        <f>(1-$S4223/100)/(1-$F4223)-1</f>
        <v>5.6473936638212763E-11</v>
      </c>
      <c r="U4223" s="19" t="str">
        <f>IF(ABS(IFERROR(T4223,0))&gt;0.05,INDEX(margin_ranges!$C$13:$C$16,MATCH($F4223*100,margin_ranges!$B$13:$B$16,1)),"")</f>
        <v/>
      </c>
      <c r="V4223" t="e">
        <f>MIN(VLOOKUP($U4223,margin_ranges!$A$5:$D$10,4,FALSE),$P4223*100)</f>
        <v>#N/A</v>
      </c>
      <c r="Y4223" s="29" t="e">
        <f t="shared" si="65"/>
        <v>#N/A</v>
      </c>
    </row>
    <row r="4224" spans="1:25" x14ac:dyDescent="0.3">
      <c r="A4224" s="8" t="s">
        <v>17</v>
      </c>
      <c r="B4224" s="8" t="s">
        <v>7363</v>
      </c>
      <c r="C4224" s="8" t="s">
        <v>7364</v>
      </c>
      <c r="D4224" s="8" t="s">
        <v>12142</v>
      </c>
      <c r="E4224" s="8" t="s">
        <v>12143</v>
      </c>
      <c r="F4224" s="24">
        <v>0.236022502339922</v>
      </c>
      <c r="G4224" s="24">
        <v>0</v>
      </c>
      <c r="H4224" s="25">
        <v>13.298299999999999</v>
      </c>
      <c r="I4224" s="25">
        <v>2.7927</v>
      </c>
      <c r="J4224" s="15">
        <v>110</v>
      </c>
      <c r="K4224" s="15">
        <v>25</v>
      </c>
      <c r="L4224" s="13">
        <v>0.21</v>
      </c>
      <c r="M4224" s="7">
        <v>1.30893908</v>
      </c>
      <c r="N4224" s="26">
        <v>1</v>
      </c>
      <c r="O4224" s="27" t="s">
        <v>22</v>
      </c>
      <c r="P4224" s="8">
        <v>0.23602250229999999</v>
      </c>
      <c r="Q4224" s="24">
        <v>0.25</v>
      </c>
      <c r="R4224" t="str">
        <f>IF($Q4224*100&gt;=VLOOKUP($O4224,margin_ranges!$A$5:$C$10,2,FALSE),IF($Q4224*100&lt;=VLOOKUP($O4224,margin_ranges!$A$5:$C$10,3,FALSE)+10,"IN RANGE","ABOVE RANGE"),"BELOW RANGE")</f>
        <v>IN RANGE</v>
      </c>
      <c r="S4224">
        <f>MIN(VLOOKUP($O4224,margin_ranges!$A$5:$D$10,4,FALSE),$P4224*100)</f>
        <v>23.602250229999999</v>
      </c>
      <c r="T4224" s="29">
        <f>(1-$S4224/100)/(1-$F4224)-1</f>
        <v>5.2255533233847018E-11</v>
      </c>
      <c r="U4224" s="19" t="str">
        <f>IF(ABS(IFERROR(T4224,0))&gt;0.05,INDEX(margin_ranges!$C$13:$C$16,MATCH($F4224*100,margin_ranges!$B$13:$B$16,1)),"")</f>
        <v/>
      </c>
      <c r="V4224" t="e">
        <f>MIN(VLOOKUP($U4224,margin_ranges!$A$5:$D$10,4,FALSE),$P4224*100)</f>
        <v>#N/A</v>
      </c>
      <c r="Y4224" s="29" t="e">
        <f t="shared" si="65"/>
        <v>#N/A</v>
      </c>
    </row>
    <row r="4225" spans="1:25" x14ac:dyDescent="0.3">
      <c r="A4225" s="8" t="s">
        <v>17</v>
      </c>
      <c r="B4225" s="8" t="s">
        <v>7363</v>
      </c>
      <c r="C4225" s="8" t="s">
        <v>7364</v>
      </c>
      <c r="D4225" s="8" t="s">
        <v>12178</v>
      </c>
      <c r="E4225" s="8" t="s">
        <v>12179</v>
      </c>
      <c r="F4225" s="24">
        <v>0.24888789133914699</v>
      </c>
      <c r="G4225" s="24">
        <v>1</v>
      </c>
      <c r="H4225" s="25">
        <v>72.387100000000004</v>
      </c>
      <c r="I4225" s="25">
        <v>16.278199999999998</v>
      </c>
      <c r="J4225" s="15">
        <v>650</v>
      </c>
      <c r="K4225" s="15">
        <v>155</v>
      </c>
      <c r="L4225" s="13">
        <v>0.22489999999999999</v>
      </c>
      <c r="M4225" s="7">
        <v>1.33135918</v>
      </c>
      <c r="N4225" s="26">
        <v>1</v>
      </c>
      <c r="O4225" s="27" t="s">
        <v>22</v>
      </c>
      <c r="P4225" s="8">
        <v>0.2488878913</v>
      </c>
      <c r="Q4225" s="24">
        <v>0.25</v>
      </c>
      <c r="R4225" t="str">
        <f>IF($Q4225*100&gt;=VLOOKUP($O4225,margin_ranges!$A$5:$C$10,2,FALSE),IF($Q4225*100&lt;=VLOOKUP($O4225,margin_ranges!$A$5:$C$10,3,FALSE)+10,"IN RANGE","ABOVE RANGE"),"BELOW RANGE")</f>
        <v>IN RANGE</v>
      </c>
      <c r="S4225">
        <f>MIN(VLOOKUP($O4225,margin_ranges!$A$5:$D$10,4,FALSE),$P4225*100)</f>
        <v>24.888789129999999</v>
      </c>
      <c r="T4225" s="29">
        <f>(1-$S4225/100)/(1-$F4225)-1</f>
        <v>5.2118753757213199E-11</v>
      </c>
      <c r="U4225" s="19" t="str">
        <f>IF(ABS(IFERROR(T4225,0))&gt;0.05,INDEX(margin_ranges!$C$13:$C$16,MATCH($F4225*100,margin_ranges!$B$13:$B$16,1)),"")</f>
        <v/>
      </c>
      <c r="V4225" t="e">
        <f>MIN(VLOOKUP($U4225,margin_ranges!$A$5:$D$10,4,FALSE),$P4225*100)</f>
        <v>#N/A</v>
      </c>
      <c r="Y4225" s="29" t="e">
        <f t="shared" si="65"/>
        <v>#N/A</v>
      </c>
    </row>
    <row r="4226" spans="1:25" x14ac:dyDescent="0.3">
      <c r="A4226" s="8" t="s">
        <v>17</v>
      </c>
      <c r="B4226" s="8" t="s">
        <v>7363</v>
      </c>
      <c r="C4226" s="8" t="s">
        <v>7364</v>
      </c>
      <c r="D4226" s="8" t="s">
        <v>7511</v>
      </c>
      <c r="E4226" s="8" t="s">
        <v>7512</v>
      </c>
      <c r="F4226" s="24">
        <v>0.27497370463762899</v>
      </c>
      <c r="G4226" s="24">
        <v>0</v>
      </c>
      <c r="H4226" s="25">
        <v>21.79</v>
      </c>
      <c r="I4226" s="25">
        <v>5.6375999999999999</v>
      </c>
      <c r="J4226" s="15">
        <v>233</v>
      </c>
      <c r="K4226" s="15">
        <v>59</v>
      </c>
      <c r="L4226" s="13">
        <v>0.25869999999999999</v>
      </c>
      <c r="M4226" s="7">
        <v>1.37926032</v>
      </c>
      <c r="N4226" s="26">
        <v>1</v>
      </c>
      <c r="O4226" s="27" t="s">
        <v>22</v>
      </c>
      <c r="P4226" s="8">
        <v>0.27497370459999998</v>
      </c>
      <c r="Q4226" s="24">
        <v>0.28999999999999998</v>
      </c>
      <c r="R4226" t="str">
        <f>IF($Q4226*100&gt;=VLOOKUP($O4226,margin_ranges!$A$5:$C$10,2,FALSE),IF($Q4226*100&lt;=VLOOKUP($O4226,margin_ranges!$A$5:$C$10,3,FALSE)+10,"IN RANGE","ABOVE RANGE"),"BELOW RANGE")</f>
        <v>IN RANGE</v>
      </c>
      <c r="S4226">
        <f>MIN(VLOOKUP($O4226,margin_ranges!$A$5:$D$10,4,FALSE),$P4226*100)</f>
        <v>27.497370459999999</v>
      </c>
      <c r="T4226" s="29">
        <f>(1-$S4226/100)/(1-$F4226)-1</f>
        <v>5.1900261865966968E-11</v>
      </c>
      <c r="U4226" s="19" t="str">
        <f>IF(ABS(IFERROR(T4226,0))&gt;0.05,INDEX(margin_ranges!$C$13:$C$16,MATCH($F4226*100,margin_ranges!$B$13:$B$16,1)),"")</f>
        <v/>
      </c>
      <c r="V4226" t="e">
        <f>MIN(VLOOKUP($U4226,margin_ranges!$A$5:$D$10,4,FALSE),$P4226*100)</f>
        <v>#N/A</v>
      </c>
      <c r="Y4226" s="29" t="e">
        <f t="shared" si="65"/>
        <v>#N/A</v>
      </c>
    </row>
    <row r="4227" spans="1:25" x14ac:dyDescent="0.3">
      <c r="A4227" s="8" t="s">
        <v>17</v>
      </c>
      <c r="B4227" s="8" t="s">
        <v>7363</v>
      </c>
      <c r="C4227" s="8" t="s">
        <v>7364</v>
      </c>
      <c r="D4227" s="8" t="s">
        <v>7459</v>
      </c>
      <c r="E4227" s="8" t="s">
        <v>7460</v>
      </c>
      <c r="F4227" s="24">
        <v>0.168171730141639</v>
      </c>
      <c r="G4227" s="24">
        <v>1</v>
      </c>
      <c r="H4227" s="25">
        <v>87.261099999999999</v>
      </c>
      <c r="I4227" s="25">
        <v>14.2879</v>
      </c>
      <c r="J4227" s="15">
        <v>335</v>
      </c>
      <c r="K4227" s="15">
        <v>56</v>
      </c>
      <c r="L4227" s="13">
        <v>0.16370000000000001</v>
      </c>
      <c r="M4227" s="7">
        <v>0.78141128999999998</v>
      </c>
      <c r="N4227" s="26">
        <v>0.65</v>
      </c>
      <c r="O4227" s="27" t="s">
        <v>22</v>
      </c>
      <c r="P4227" s="8">
        <v>0.1681717301</v>
      </c>
      <c r="Q4227" s="24">
        <v>0.2</v>
      </c>
      <c r="R4227" t="str">
        <f>IF($Q4227*100&gt;=VLOOKUP($O4227,margin_ranges!$A$5:$C$10,2,FALSE),IF($Q4227*100&lt;=VLOOKUP($O4227,margin_ranges!$A$5:$C$10,3,FALSE)+10,"IN RANGE","ABOVE RANGE"),"BELOW RANGE")</f>
        <v>IN RANGE</v>
      </c>
      <c r="S4227">
        <f>MIN(VLOOKUP($O4227,margin_ranges!$A$5:$D$10,4,FALSE),$P4227*100)</f>
        <v>16.817173010000001</v>
      </c>
      <c r="T4227" s="29">
        <f>(1-$S4227/100)/(1-$F4227)-1</f>
        <v>5.0057291645089208E-11</v>
      </c>
      <c r="U4227" s="19" t="str">
        <f>IF(ABS(IFERROR(T4227,0))&gt;0.05,INDEX(margin_ranges!$C$13:$C$16,MATCH($F4227*100,margin_ranges!$B$13:$B$16,1)),"")</f>
        <v/>
      </c>
      <c r="V4227" t="e">
        <f>MIN(VLOOKUP($U4227,margin_ranges!$A$5:$D$10,4,FALSE),$P4227*100)</f>
        <v>#N/A</v>
      </c>
      <c r="Y4227" s="29" t="e">
        <f t="shared" si="65"/>
        <v>#N/A</v>
      </c>
    </row>
    <row r="4228" spans="1:25" x14ac:dyDescent="0.3">
      <c r="A4228" s="8" t="s">
        <v>17</v>
      </c>
      <c r="B4228" s="8" t="s">
        <v>7363</v>
      </c>
      <c r="C4228" s="8" t="s">
        <v>7364</v>
      </c>
      <c r="D4228" s="8" t="s">
        <v>12166</v>
      </c>
      <c r="E4228" s="8" t="s">
        <v>12167</v>
      </c>
      <c r="F4228" s="24">
        <v>0.23247370073794901</v>
      </c>
      <c r="G4228" s="24">
        <v>0</v>
      </c>
      <c r="H4228" s="25">
        <v>14.625999999999999</v>
      </c>
      <c r="I4228" s="25">
        <v>2.7934000000000001</v>
      </c>
      <c r="J4228" s="15">
        <v>109</v>
      </c>
      <c r="K4228" s="15">
        <v>24</v>
      </c>
      <c r="L4228" s="13">
        <v>0.191</v>
      </c>
      <c r="M4228" s="7">
        <v>1.30288695</v>
      </c>
      <c r="N4228" s="26">
        <v>1</v>
      </c>
      <c r="O4228" s="27" t="s">
        <v>22</v>
      </c>
      <c r="P4228" s="8">
        <v>0.23247370070000001</v>
      </c>
      <c r="Q4228" s="24">
        <v>0.25</v>
      </c>
      <c r="R4228" t="str">
        <f>IF($Q4228*100&gt;=VLOOKUP($O4228,margin_ranges!$A$5:$C$10,2,FALSE),IF($Q4228*100&lt;=VLOOKUP($O4228,margin_ranges!$A$5:$C$10,3,FALSE)+10,"IN RANGE","ABOVE RANGE"),"BELOW RANGE")</f>
        <v>IN RANGE</v>
      </c>
      <c r="S4228">
        <f>MIN(VLOOKUP($O4228,margin_ranges!$A$5:$D$10,4,FALSE),$P4228*100)</f>
        <v>23.247370070000002</v>
      </c>
      <c r="T4228" s="29">
        <f>(1-$S4228/100)/(1-$F4228)-1</f>
        <v>4.9443116267866571E-11</v>
      </c>
      <c r="U4228" s="19" t="str">
        <f>IF(ABS(IFERROR(T4228,0))&gt;0.05,INDEX(margin_ranges!$C$13:$C$16,MATCH($F4228*100,margin_ranges!$B$13:$B$16,1)),"")</f>
        <v/>
      </c>
      <c r="V4228" t="e">
        <f>MIN(VLOOKUP($U4228,margin_ranges!$A$5:$D$10,4,FALSE),$P4228*100)</f>
        <v>#N/A</v>
      </c>
      <c r="Y4228" s="29" t="e">
        <f t="shared" si="65"/>
        <v>#N/A</v>
      </c>
    </row>
    <row r="4229" spans="1:25" x14ac:dyDescent="0.3">
      <c r="A4229" s="8" t="s">
        <v>17</v>
      </c>
      <c r="B4229" s="8" t="s">
        <v>7363</v>
      </c>
      <c r="C4229" s="8" t="s">
        <v>7364</v>
      </c>
      <c r="D4229" s="8" t="s">
        <v>7415</v>
      </c>
      <c r="E4229" s="8" t="s">
        <v>7416</v>
      </c>
      <c r="F4229" s="24">
        <v>0.172705564640419</v>
      </c>
      <c r="G4229" s="24">
        <v>1</v>
      </c>
      <c r="H4229" s="25">
        <v>116.17010000000001</v>
      </c>
      <c r="I4229" s="25">
        <v>12.8139</v>
      </c>
      <c r="J4229" s="15">
        <v>465</v>
      </c>
      <c r="K4229" s="15">
        <v>79</v>
      </c>
      <c r="L4229" s="13">
        <v>0.1103</v>
      </c>
      <c r="M4229" s="7">
        <v>1.20875949</v>
      </c>
      <c r="N4229" s="26">
        <v>1</v>
      </c>
      <c r="O4229" s="27" t="s">
        <v>22</v>
      </c>
      <c r="P4229" s="8">
        <v>0.1727055646</v>
      </c>
      <c r="Q4229" s="24">
        <v>0.25</v>
      </c>
      <c r="R4229" t="str">
        <f>IF($Q4229*100&gt;=VLOOKUP($O4229,margin_ranges!$A$5:$C$10,2,FALSE),IF($Q4229*100&lt;=VLOOKUP($O4229,margin_ranges!$A$5:$C$10,3,FALSE)+10,"IN RANGE","ABOVE RANGE"),"BELOW RANGE")</f>
        <v>IN RANGE</v>
      </c>
      <c r="S4229">
        <f>MIN(VLOOKUP($O4229,margin_ranges!$A$5:$D$10,4,FALSE),$P4229*100)</f>
        <v>17.270556460000002</v>
      </c>
      <c r="T4229" s="29">
        <f>(1-$S4229/100)/(1-$F4229)-1</f>
        <v>4.8856918510864489E-11</v>
      </c>
      <c r="U4229" s="19" t="str">
        <f>IF(ABS(IFERROR(T4229,0))&gt;0.05,INDEX(margin_ranges!$C$13:$C$16,MATCH($F4229*100,margin_ranges!$B$13:$B$16,1)),"")</f>
        <v/>
      </c>
      <c r="V4229" t="e">
        <f>MIN(VLOOKUP($U4229,margin_ranges!$A$5:$D$10,4,FALSE),$P4229*100)</f>
        <v>#N/A</v>
      </c>
      <c r="Y4229" s="29" t="e">
        <f t="shared" si="65"/>
        <v>#N/A</v>
      </c>
    </row>
    <row r="4230" spans="1:25" x14ac:dyDescent="0.3">
      <c r="A4230" s="8" t="s">
        <v>17</v>
      </c>
      <c r="B4230" s="8" t="s">
        <v>7363</v>
      </c>
      <c r="C4230" s="8" t="s">
        <v>7364</v>
      </c>
      <c r="D4230" s="8" t="s">
        <v>7485</v>
      </c>
      <c r="E4230" s="8" t="s">
        <v>7486</v>
      </c>
      <c r="F4230" s="24">
        <v>0.21974650893778999</v>
      </c>
      <c r="G4230" s="24">
        <v>1</v>
      </c>
      <c r="H4230" s="25">
        <v>78.656099999999995</v>
      </c>
      <c r="I4230" s="25">
        <v>8.9710999999999999</v>
      </c>
      <c r="J4230" s="15">
        <v>345</v>
      </c>
      <c r="K4230" s="15">
        <v>74</v>
      </c>
      <c r="L4230" s="13">
        <v>0.11409999999999999</v>
      </c>
      <c r="M4230" s="7">
        <v>1.2816347699999999</v>
      </c>
      <c r="N4230" s="26">
        <v>1</v>
      </c>
      <c r="O4230" s="27" t="s">
        <v>22</v>
      </c>
      <c r="P4230" s="8">
        <v>0.2197465089</v>
      </c>
      <c r="Q4230" s="24">
        <v>0.26</v>
      </c>
      <c r="R4230" t="str">
        <f>IF($Q4230*100&gt;=VLOOKUP($O4230,margin_ranges!$A$5:$C$10,2,FALSE),IF($Q4230*100&lt;=VLOOKUP($O4230,margin_ranges!$A$5:$C$10,3,FALSE)+10,"IN RANGE","ABOVE RANGE"),"BELOW RANGE")</f>
        <v>IN RANGE</v>
      </c>
      <c r="S4230">
        <f>MIN(VLOOKUP($O4230,margin_ranges!$A$5:$D$10,4,FALSE),$P4230*100)</f>
        <v>21.974650889999999</v>
      </c>
      <c r="T4230" s="29">
        <f>(1-$S4230/100)/(1-$F4230)-1</f>
        <v>4.8433035360062604E-11</v>
      </c>
      <c r="U4230" s="19" t="str">
        <f>IF(ABS(IFERROR(T4230,0))&gt;0.05,INDEX(margin_ranges!$C$13:$C$16,MATCH($F4230*100,margin_ranges!$B$13:$B$16,1)),"")</f>
        <v/>
      </c>
      <c r="V4230" t="e">
        <f>MIN(VLOOKUP($U4230,margin_ranges!$A$5:$D$10,4,FALSE),$P4230*100)</f>
        <v>#N/A</v>
      </c>
      <c r="Y4230" s="29" t="e">
        <f t="shared" si="65"/>
        <v>#N/A</v>
      </c>
    </row>
    <row r="4231" spans="1:25" x14ac:dyDescent="0.3">
      <c r="A4231" s="8" t="s">
        <v>17</v>
      </c>
      <c r="B4231" s="8" t="s">
        <v>7363</v>
      </c>
      <c r="C4231" s="8" t="s">
        <v>7364</v>
      </c>
      <c r="D4231" s="8" t="s">
        <v>7535</v>
      </c>
      <c r="E4231" s="8" t="s">
        <v>7536</v>
      </c>
      <c r="F4231" s="24">
        <v>0.28462422643455698</v>
      </c>
      <c r="G4231" s="24">
        <v>1</v>
      </c>
      <c r="H4231" s="25">
        <v>62.311199999999999</v>
      </c>
      <c r="I4231" s="25">
        <v>23.063300000000002</v>
      </c>
      <c r="J4231" s="15">
        <v>967</v>
      </c>
      <c r="K4231" s="15">
        <v>236</v>
      </c>
      <c r="L4231" s="13">
        <v>0.37009999999999998</v>
      </c>
      <c r="M4231" s="7">
        <v>1.39786674</v>
      </c>
      <c r="N4231" s="26">
        <v>1</v>
      </c>
      <c r="O4231" s="27" t="s">
        <v>22</v>
      </c>
      <c r="P4231" s="8">
        <v>0.28462422640000001</v>
      </c>
      <c r="Q4231" s="24">
        <v>0.28999999999999998</v>
      </c>
      <c r="R4231" t="str">
        <f>IF($Q4231*100&gt;=VLOOKUP($O4231,margin_ranges!$A$5:$C$10,2,FALSE),IF($Q4231*100&lt;=VLOOKUP($O4231,margin_ranges!$A$5:$C$10,3,FALSE)+10,"IN RANGE","ABOVE RANGE"),"BELOW RANGE")</f>
        <v>IN RANGE</v>
      </c>
      <c r="S4231">
        <f>MIN(VLOOKUP($O4231,margin_ranges!$A$5:$D$10,4,FALSE),$P4231*100)</f>
        <v>28.46242264</v>
      </c>
      <c r="T4231" s="29">
        <f>(1-$S4231/100)/(1-$F4231)-1</f>
        <v>4.8306025846045486E-11</v>
      </c>
      <c r="U4231" s="19" t="str">
        <f>IF(ABS(IFERROR(T4231,0))&gt;0.05,INDEX(margin_ranges!$C$13:$C$16,MATCH($F4231*100,margin_ranges!$B$13:$B$16,1)),"")</f>
        <v/>
      </c>
      <c r="V4231" t="e">
        <f>MIN(VLOOKUP($U4231,margin_ranges!$A$5:$D$10,4,FALSE),$P4231*100)</f>
        <v>#N/A</v>
      </c>
      <c r="Y4231" s="29" t="e">
        <f t="shared" si="65"/>
        <v>#N/A</v>
      </c>
    </row>
    <row r="4232" spans="1:25" x14ac:dyDescent="0.3">
      <c r="A4232" s="8" t="s">
        <v>17</v>
      </c>
      <c r="B4232" s="8" t="s">
        <v>7363</v>
      </c>
      <c r="C4232" s="8" t="s">
        <v>7364</v>
      </c>
      <c r="D4232" s="8" t="s">
        <v>7541</v>
      </c>
      <c r="E4232" s="8" t="s">
        <v>7542</v>
      </c>
      <c r="F4232" s="24">
        <v>0.23820059893585499</v>
      </c>
      <c r="G4232" s="24">
        <v>0</v>
      </c>
      <c r="H4232" s="25">
        <v>7.9794</v>
      </c>
      <c r="I4232" s="25">
        <v>1.3428</v>
      </c>
      <c r="J4232" s="15">
        <v>53</v>
      </c>
      <c r="K4232" s="15">
        <v>12</v>
      </c>
      <c r="L4232" s="13">
        <v>0.16830000000000001</v>
      </c>
      <c r="M4232" s="7">
        <v>1.3126815300000001</v>
      </c>
      <c r="N4232" s="26">
        <v>1</v>
      </c>
      <c r="O4232" s="27" t="s">
        <v>22</v>
      </c>
      <c r="P4232" s="8">
        <v>0.2382005989</v>
      </c>
      <c r="Q4232" s="24">
        <v>0.28000000000000003</v>
      </c>
      <c r="R4232" t="str">
        <f>IF($Q4232*100&gt;=VLOOKUP($O4232,margin_ranges!$A$5:$C$10,2,FALSE),IF($Q4232*100&lt;=VLOOKUP($O4232,margin_ranges!$A$5:$C$10,3,FALSE)+10,"IN RANGE","ABOVE RANGE"),"BELOW RANGE")</f>
        <v>IN RANGE</v>
      </c>
      <c r="S4232">
        <f>MIN(VLOOKUP($O4232,margin_ranges!$A$5:$D$10,4,FALSE),$P4232*100)</f>
        <v>23.82005989</v>
      </c>
      <c r="T4232" s="29">
        <f>(1-$S4232/100)/(1-$F4232)-1</f>
        <v>4.7066128772144111E-11</v>
      </c>
      <c r="U4232" s="19" t="str">
        <f>IF(ABS(IFERROR(T4232,0))&gt;0.05,INDEX(margin_ranges!$C$13:$C$16,MATCH($F4232*100,margin_ranges!$B$13:$B$16,1)),"")</f>
        <v/>
      </c>
      <c r="V4232" t="e">
        <f>MIN(VLOOKUP($U4232,margin_ranges!$A$5:$D$10,4,FALSE),$P4232*100)</f>
        <v>#N/A</v>
      </c>
      <c r="Y4232" s="29" t="e">
        <f t="shared" si="65"/>
        <v>#N/A</v>
      </c>
    </row>
    <row r="4233" spans="1:25" x14ac:dyDescent="0.3">
      <c r="A4233" s="8" t="s">
        <v>17</v>
      </c>
      <c r="B4233" s="8" t="s">
        <v>7363</v>
      </c>
      <c r="C4233" s="8" t="s">
        <v>7364</v>
      </c>
      <c r="D4233" s="8" t="s">
        <v>7483</v>
      </c>
      <c r="E4233" s="8" t="s">
        <v>7484</v>
      </c>
      <c r="F4233" s="24">
        <v>0.14775260733947701</v>
      </c>
      <c r="G4233" s="24">
        <v>1</v>
      </c>
      <c r="H4233" s="25">
        <v>70.039400000000001</v>
      </c>
      <c r="I4233" s="25">
        <v>8.0275999999999996</v>
      </c>
      <c r="J4233" s="15">
        <v>254</v>
      </c>
      <c r="K4233" s="15">
        <v>28</v>
      </c>
      <c r="L4233" s="13">
        <v>0.11459999999999999</v>
      </c>
      <c r="M4233" s="7">
        <v>1.05603139</v>
      </c>
      <c r="N4233" s="26">
        <v>0.9</v>
      </c>
      <c r="O4233" s="27" t="s">
        <v>95</v>
      </c>
      <c r="P4233" s="8">
        <v>0.14775260730000001</v>
      </c>
      <c r="Q4233" s="24">
        <v>0.15</v>
      </c>
      <c r="R4233" t="str">
        <f>IF($Q4233*100&gt;=VLOOKUP($O4233,margin_ranges!$A$5:$C$10,2,FALSE),IF($Q4233*100&lt;=VLOOKUP($O4233,margin_ranges!$A$5:$C$10,3,FALSE)+10,"IN RANGE","ABOVE RANGE"),"BELOW RANGE")</f>
        <v>IN RANGE</v>
      </c>
      <c r="S4233">
        <f>MIN(VLOOKUP($O4233,margin_ranges!$A$5:$D$10,4,FALSE),$P4233*100)</f>
        <v>14.775260730000001</v>
      </c>
      <c r="T4233" s="29">
        <f>(1-$S4233/100)/(1-$F4233)-1</f>
        <v>4.6321169122620631E-11</v>
      </c>
      <c r="U4233" s="19" t="str">
        <f>IF(ABS(IFERROR(T4233,0))&gt;0.05,INDEX(margin_ranges!$C$13:$C$16,MATCH($F4233*100,margin_ranges!$B$13:$B$16,1)),"")</f>
        <v/>
      </c>
      <c r="V4233" t="e">
        <f>MIN(VLOOKUP($U4233,margin_ranges!$A$5:$D$10,4,FALSE),$P4233*100)</f>
        <v>#N/A</v>
      </c>
      <c r="Y4233" s="29" t="e">
        <f t="shared" si="65"/>
        <v>#N/A</v>
      </c>
    </row>
    <row r="4234" spans="1:25" x14ac:dyDescent="0.3">
      <c r="A4234" s="8" t="s">
        <v>17</v>
      </c>
      <c r="B4234" s="8" t="s">
        <v>7363</v>
      </c>
      <c r="C4234" s="8" t="s">
        <v>7364</v>
      </c>
      <c r="D4234" s="8" t="s">
        <v>7425</v>
      </c>
      <c r="E4234" s="8" t="s">
        <v>7426</v>
      </c>
      <c r="F4234" s="24">
        <v>0.25919652103358298</v>
      </c>
      <c r="G4234" s="24">
        <v>0</v>
      </c>
      <c r="H4234" s="25">
        <v>5.2135999999999996</v>
      </c>
      <c r="I4234" s="25">
        <v>1.8586</v>
      </c>
      <c r="J4234" s="15">
        <v>60</v>
      </c>
      <c r="K4234" s="15">
        <v>15</v>
      </c>
      <c r="L4234" s="13">
        <v>0.35649999999999998</v>
      </c>
      <c r="M4234" s="7">
        <v>1.0799085399999999</v>
      </c>
      <c r="N4234" s="26">
        <v>0.8</v>
      </c>
      <c r="O4234" s="27" t="s">
        <v>22</v>
      </c>
      <c r="P4234" s="8">
        <v>0.25919652100000001</v>
      </c>
      <c r="Q4234" s="24">
        <v>0.28999999999999998</v>
      </c>
      <c r="R4234" t="str">
        <f>IF($Q4234*100&gt;=VLOOKUP($O4234,margin_ranges!$A$5:$C$10,2,FALSE),IF($Q4234*100&lt;=VLOOKUP($O4234,margin_ranges!$A$5:$C$10,3,FALSE)+10,"IN RANGE","ABOVE RANGE"),"BELOW RANGE")</f>
        <v>IN RANGE</v>
      </c>
      <c r="S4234">
        <f>MIN(VLOOKUP($O4234,margin_ranges!$A$5:$D$10,4,FALSE),$P4234*100)</f>
        <v>25.9196521</v>
      </c>
      <c r="T4234" s="29">
        <f>(1-$S4234/100)/(1-$F4234)-1</f>
        <v>4.5333070630704242E-11</v>
      </c>
      <c r="U4234" s="19" t="str">
        <f>IF(ABS(IFERROR(T4234,0))&gt;0.05,INDEX(margin_ranges!$C$13:$C$16,MATCH($F4234*100,margin_ranges!$B$13:$B$16,1)),"")</f>
        <v/>
      </c>
      <c r="V4234" t="e">
        <f>MIN(VLOOKUP($U4234,margin_ranges!$A$5:$D$10,4,FALSE),$P4234*100)</f>
        <v>#N/A</v>
      </c>
      <c r="Y4234" s="29" t="e">
        <f t="shared" si="65"/>
        <v>#N/A</v>
      </c>
    </row>
    <row r="4235" spans="1:25" x14ac:dyDescent="0.3">
      <c r="A4235" s="8" t="s">
        <v>17</v>
      </c>
      <c r="B4235" s="8" t="s">
        <v>7363</v>
      </c>
      <c r="C4235" s="8" t="s">
        <v>7364</v>
      </c>
      <c r="D4235" s="8" t="s">
        <v>7537</v>
      </c>
      <c r="E4235" s="8" t="s">
        <v>7538</v>
      </c>
      <c r="F4235" s="24">
        <v>0.210754177034187</v>
      </c>
      <c r="G4235" s="24">
        <v>0</v>
      </c>
      <c r="H4235" s="25">
        <v>14.975099999999999</v>
      </c>
      <c r="I4235" s="25">
        <v>4.4825999999999997</v>
      </c>
      <c r="J4235" s="15">
        <v>341</v>
      </c>
      <c r="K4235" s="15">
        <v>72</v>
      </c>
      <c r="L4235" s="13">
        <v>0.29930000000000001</v>
      </c>
      <c r="M4235" s="7">
        <v>2.5340647299999999</v>
      </c>
      <c r="N4235" s="26">
        <v>2</v>
      </c>
      <c r="O4235" s="27" t="s">
        <v>22</v>
      </c>
      <c r="P4235" s="8">
        <v>0.21075417699999999</v>
      </c>
      <c r="Q4235" s="24">
        <v>0.25</v>
      </c>
      <c r="R4235" t="str">
        <f>IF($Q4235*100&gt;=VLOOKUP($O4235,margin_ranges!$A$5:$C$10,2,FALSE),IF($Q4235*100&lt;=VLOOKUP($O4235,margin_ranges!$A$5:$C$10,3,FALSE)+10,"IN RANGE","ABOVE RANGE"),"BELOW RANGE")</f>
        <v>IN RANGE</v>
      </c>
      <c r="S4235">
        <f>MIN(VLOOKUP($O4235,margin_ranges!$A$5:$D$10,4,FALSE),$P4235*100)</f>
        <v>21.075417699999999</v>
      </c>
      <c r="T4235" s="29">
        <f>(1-$S4235/100)/(1-$F4235)-1</f>
        <v>4.3316017439565258E-11</v>
      </c>
      <c r="U4235" s="19" t="str">
        <f>IF(ABS(IFERROR(T4235,0))&gt;0.05,INDEX(margin_ranges!$C$13:$C$16,MATCH($F4235*100,margin_ranges!$B$13:$B$16,1)),"")</f>
        <v/>
      </c>
      <c r="V4235" t="e">
        <f>MIN(VLOOKUP($U4235,margin_ranges!$A$5:$D$10,4,FALSE),$P4235*100)</f>
        <v>#N/A</v>
      </c>
      <c r="Y4235" s="29" t="e">
        <f t="shared" si="65"/>
        <v>#N/A</v>
      </c>
    </row>
    <row r="4236" spans="1:25" x14ac:dyDescent="0.3">
      <c r="A4236" s="8" t="s">
        <v>17</v>
      </c>
      <c r="B4236" s="8" t="s">
        <v>7363</v>
      </c>
      <c r="C4236" s="8" t="s">
        <v>7364</v>
      </c>
      <c r="D4236" s="8" t="s">
        <v>7591</v>
      </c>
      <c r="E4236" s="8" t="s">
        <v>7592</v>
      </c>
      <c r="F4236" s="24">
        <v>0.192709863334772</v>
      </c>
      <c r="G4236" s="24">
        <v>1</v>
      </c>
      <c r="H4236" s="25">
        <v>56.1586</v>
      </c>
      <c r="I4236" s="25">
        <v>20.316500000000001</v>
      </c>
      <c r="J4236" s="15">
        <v>755</v>
      </c>
      <c r="K4236" s="15">
        <v>146</v>
      </c>
      <c r="L4236" s="13">
        <v>0.36180000000000001</v>
      </c>
      <c r="M4236" s="7">
        <v>1.2387120300000001</v>
      </c>
      <c r="N4236" s="26">
        <v>1</v>
      </c>
      <c r="O4236" s="27" t="s">
        <v>92</v>
      </c>
      <c r="P4236" s="8">
        <v>0.19270986330000001</v>
      </c>
      <c r="Q4236" s="24">
        <v>0.25</v>
      </c>
      <c r="R4236" t="str">
        <f>IF($Q4236*100&gt;=VLOOKUP($O4236,margin_ranges!$A$5:$C$10,2,FALSE),IF($Q4236*100&lt;=VLOOKUP($O4236,margin_ranges!$A$5:$C$10,3,FALSE)+10,"IN RANGE","ABOVE RANGE"),"BELOW RANGE")</f>
        <v>IN RANGE</v>
      </c>
      <c r="S4236">
        <f>MIN(VLOOKUP($O4236,margin_ranges!$A$5:$D$10,4,FALSE),$P4236*100)</f>
        <v>19.270986329999999</v>
      </c>
      <c r="T4236" s="29">
        <f>(1-$S4236/100)/(1-$F4236)-1</f>
        <v>4.3072656552567423E-11</v>
      </c>
      <c r="U4236" s="19" t="str">
        <f>IF(ABS(IFERROR(T4236,0))&gt;0.05,INDEX(margin_ranges!$C$13:$C$16,MATCH($F4236*100,margin_ranges!$B$13:$B$16,1)),"")</f>
        <v/>
      </c>
      <c r="V4236" t="e">
        <f>MIN(VLOOKUP($U4236,margin_ranges!$A$5:$D$10,4,FALSE),$P4236*100)</f>
        <v>#N/A</v>
      </c>
      <c r="Y4236" s="29" t="e">
        <f t="shared" si="65"/>
        <v>#N/A</v>
      </c>
    </row>
    <row r="4237" spans="1:25" x14ac:dyDescent="0.3">
      <c r="A4237" s="8" t="s">
        <v>17</v>
      </c>
      <c r="B4237" s="8" t="s">
        <v>7363</v>
      </c>
      <c r="C4237" s="8" t="s">
        <v>7364</v>
      </c>
      <c r="D4237" s="8" t="s">
        <v>7493</v>
      </c>
      <c r="E4237" s="8" t="s">
        <v>7494</v>
      </c>
      <c r="F4237" s="24">
        <v>0.24705535733241399</v>
      </c>
      <c r="G4237" s="24">
        <v>0</v>
      </c>
      <c r="H4237" s="25">
        <v>10.0784</v>
      </c>
      <c r="I4237" s="25">
        <v>2.4826000000000001</v>
      </c>
      <c r="J4237" s="15">
        <v>99</v>
      </c>
      <c r="K4237" s="15">
        <v>23</v>
      </c>
      <c r="L4237" s="13">
        <v>0.24629999999999999</v>
      </c>
      <c r="M4237" s="7">
        <v>1.3281188900000001</v>
      </c>
      <c r="N4237" s="26">
        <v>1</v>
      </c>
      <c r="O4237" s="27" t="s">
        <v>92</v>
      </c>
      <c r="P4237" s="8">
        <v>0.2470553573</v>
      </c>
      <c r="Q4237" s="24">
        <v>0.28999999999999998</v>
      </c>
      <c r="R4237" t="str">
        <f>IF($Q4237*100&gt;=VLOOKUP($O4237,margin_ranges!$A$5:$C$10,2,FALSE),IF($Q4237*100&lt;=VLOOKUP($O4237,margin_ranges!$A$5:$C$10,3,FALSE)+10,"IN RANGE","ABOVE RANGE"),"BELOW RANGE")</f>
        <v>IN RANGE</v>
      </c>
      <c r="S4237">
        <f>MIN(VLOOKUP($O4237,margin_ranges!$A$5:$D$10,4,FALSE),$P4237*100)</f>
        <v>24.705535730000001</v>
      </c>
      <c r="T4237" s="29">
        <f>(1-$S4237/100)/(1-$F4237)-1</f>
        <v>4.304956391365522E-11</v>
      </c>
      <c r="U4237" s="19" t="str">
        <f>IF(ABS(IFERROR(T4237,0))&gt;0.05,INDEX(margin_ranges!$C$13:$C$16,MATCH($F4237*100,margin_ranges!$B$13:$B$16,1)),"")</f>
        <v/>
      </c>
      <c r="V4237" t="e">
        <f>MIN(VLOOKUP($U4237,margin_ranges!$A$5:$D$10,4,FALSE),$P4237*100)</f>
        <v>#N/A</v>
      </c>
      <c r="Y4237" s="29" t="e">
        <f t="shared" si="65"/>
        <v>#N/A</v>
      </c>
    </row>
    <row r="4238" spans="1:25" x14ac:dyDescent="0.3">
      <c r="A4238" s="8" t="s">
        <v>17</v>
      </c>
      <c r="B4238" s="8" t="s">
        <v>7363</v>
      </c>
      <c r="C4238" s="8" t="s">
        <v>7364</v>
      </c>
      <c r="D4238" s="8" t="s">
        <v>7467</v>
      </c>
      <c r="E4238" s="8" t="s">
        <v>7468</v>
      </c>
      <c r="F4238" s="24">
        <v>0.22842478773286001</v>
      </c>
      <c r="G4238" s="24">
        <v>0</v>
      </c>
      <c r="H4238" s="25">
        <v>5.5636999999999999</v>
      </c>
      <c r="I4238" s="25">
        <v>0.86980000000000002</v>
      </c>
      <c r="J4238" s="15">
        <v>34</v>
      </c>
      <c r="K4238" s="15">
        <v>7</v>
      </c>
      <c r="L4238" s="13">
        <v>0.15629999999999999</v>
      </c>
      <c r="M4238" s="7">
        <v>1.2960499299999999</v>
      </c>
      <c r="N4238" s="26">
        <v>1</v>
      </c>
      <c r="O4238" s="27" t="s">
        <v>22</v>
      </c>
      <c r="P4238" s="8">
        <v>0.22842478769999999</v>
      </c>
      <c r="Q4238" s="24">
        <v>0.26</v>
      </c>
      <c r="R4238" t="str">
        <f>IF($Q4238*100&gt;=VLOOKUP($O4238,margin_ranges!$A$5:$C$10,2,FALSE),IF($Q4238*100&lt;=VLOOKUP($O4238,margin_ranges!$A$5:$C$10,3,FALSE)+10,"IN RANGE","ABOVE RANGE"),"BELOW RANGE")</f>
        <v>IN RANGE</v>
      </c>
      <c r="S4238">
        <f>MIN(VLOOKUP($O4238,margin_ranges!$A$5:$D$10,4,FALSE),$P4238*100)</f>
        <v>22.84247877</v>
      </c>
      <c r="T4238" s="29">
        <f>(1-$S4238/100)/(1-$F4238)-1</f>
        <v>4.2588155224621005E-11</v>
      </c>
      <c r="U4238" s="19" t="str">
        <f>IF(ABS(IFERROR(T4238,0))&gt;0.05,INDEX(margin_ranges!$C$13:$C$16,MATCH($F4238*100,margin_ranges!$B$13:$B$16,1)),"")</f>
        <v/>
      </c>
      <c r="V4238" t="e">
        <f>MIN(VLOOKUP($U4238,margin_ranges!$A$5:$D$10,4,FALSE),$P4238*100)</f>
        <v>#N/A</v>
      </c>
      <c r="Y4238" s="29" t="e">
        <f t="shared" ref="Y4238:Y4301" si="66">(1-$V4238/100)/(1-$F4238)-1</f>
        <v>#N/A</v>
      </c>
    </row>
    <row r="4239" spans="1:25" x14ac:dyDescent="0.3">
      <c r="A4239" s="8" t="s">
        <v>17</v>
      </c>
      <c r="B4239" s="8" t="s">
        <v>7363</v>
      </c>
      <c r="C4239" s="8" t="s">
        <v>7364</v>
      </c>
      <c r="D4239" s="28" t="s">
        <v>7381</v>
      </c>
      <c r="E4239" s="8" t="s">
        <v>7382</v>
      </c>
      <c r="F4239" s="24">
        <v>0.21096039603247099</v>
      </c>
      <c r="G4239" s="24">
        <v>1</v>
      </c>
      <c r="H4239" s="25">
        <v>500.20909999999998</v>
      </c>
      <c r="I4239" s="25">
        <v>50.068100000000001</v>
      </c>
      <c r="J4239" s="15">
        <v>2380</v>
      </c>
      <c r="K4239" s="15">
        <v>500</v>
      </c>
      <c r="L4239" s="13">
        <v>0.10009999999999999</v>
      </c>
      <c r="M4239" s="7">
        <v>1.5842043800000001</v>
      </c>
      <c r="N4239" s="26">
        <v>1.25</v>
      </c>
      <c r="O4239" s="27" t="s">
        <v>22</v>
      </c>
      <c r="P4239" s="8">
        <v>0.21096039599999999</v>
      </c>
      <c r="Q4239" s="24">
        <v>0.28000000000000003</v>
      </c>
      <c r="R4239" t="str">
        <f>IF($Q4239*100&gt;=VLOOKUP($O4239,margin_ranges!$A$5:$C$10,2,FALSE),IF($Q4239*100&lt;=VLOOKUP($O4239,margin_ranges!$A$5:$C$10,3,FALSE)+10,"IN RANGE","ABOVE RANGE"),"BELOW RANGE")</f>
        <v>IN RANGE</v>
      </c>
      <c r="S4239">
        <f>MIN(VLOOKUP($O4239,margin_ranges!$A$5:$D$10,4,FALSE),$P4239*100)</f>
        <v>21.096039600000001</v>
      </c>
      <c r="T4239" s="29">
        <f>(1-$S4239/100)/(1-$F4239)-1</f>
        <v>4.1152414809175752E-11</v>
      </c>
      <c r="U4239" s="19" t="str">
        <f>IF(ABS(IFERROR(T4239,0))&gt;0.05,INDEX(margin_ranges!$C$13:$C$16,MATCH($F4239*100,margin_ranges!$B$13:$B$16,1)),"")</f>
        <v/>
      </c>
      <c r="V4239" t="e">
        <f>MIN(VLOOKUP($U4239,margin_ranges!$A$5:$D$10,4,FALSE),$P4239*100)</f>
        <v>#N/A</v>
      </c>
      <c r="Y4239" s="29" t="e">
        <f t="shared" si="66"/>
        <v>#N/A</v>
      </c>
    </row>
    <row r="4240" spans="1:25" x14ac:dyDescent="0.3">
      <c r="A4240" s="8" t="s">
        <v>17</v>
      </c>
      <c r="B4240" s="8" t="s">
        <v>7363</v>
      </c>
      <c r="C4240" s="8" t="s">
        <v>7364</v>
      </c>
      <c r="D4240" s="8" t="s">
        <v>7643</v>
      </c>
      <c r="E4240" s="8" t="s">
        <v>7644</v>
      </c>
      <c r="F4240" s="24">
        <v>0.25190098113037601</v>
      </c>
      <c r="G4240" s="24">
        <v>0</v>
      </c>
      <c r="H4240" s="25">
        <v>25.8017</v>
      </c>
      <c r="I4240" s="25">
        <v>5.6985000000000001</v>
      </c>
      <c r="J4240" s="15">
        <v>229</v>
      </c>
      <c r="K4240" s="15">
        <v>56</v>
      </c>
      <c r="L4240" s="13">
        <v>0.22090000000000001</v>
      </c>
      <c r="M4240" s="7">
        <v>1.33672144</v>
      </c>
      <c r="N4240" s="26">
        <v>1</v>
      </c>
      <c r="O4240" s="27" t="s">
        <v>92</v>
      </c>
      <c r="P4240" s="8">
        <v>0.25190098109999998</v>
      </c>
      <c r="Q4240" s="24">
        <v>0.28999999999999998</v>
      </c>
      <c r="R4240" t="str">
        <f>IF($Q4240*100&gt;=VLOOKUP($O4240,margin_ranges!$A$5:$C$10,2,FALSE),IF($Q4240*100&lt;=VLOOKUP($O4240,margin_ranges!$A$5:$C$10,3,FALSE)+10,"IN RANGE","ABOVE RANGE"),"BELOW RANGE")</f>
        <v>IN RANGE</v>
      </c>
      <c r="S4240">
        <f>MIN(VLOOKUP($O4240,margin_ranges!$A$5:$D$10,4,FALSE),$P4240*100)</f>
        <v>25.190098109999997</v>
      </c>
      <c r="T4240" s="29">
        <f>(1-$S4240/100)/(1-$F4240)-1</f>
        <v>4.0604408724220775E-11</v>
      </c>
      <c r="U4240" s="19" t="str">
        <f>IF(ABS(IFERROR(T4240,0))&gt;0.05,INDEX(margin_ranges!$C$13:$C$16,MATCH($F4240*100,margin_ranges!$B$13:$B$16,1)),"")</f>
        <v/>
      </c>
      <c r="V4240" t="e">
        <f>MIN(VLOOKUP($U4240,margin_ranges!$A$5:$D$10,4,FALSE),$P4240*100)</f>
        <v>#N/A</v>
      </c>
      <c r="Y4240" s="29" t="e">
        <f t="shared" si="66"/>
        <v>#N/A</v>
      </c>
    </row>
    <row r="4241" spans="1:25" x14ac:dyDescent="0.3">
      <c r="A4241" s="8" t="s">
        <v>17</v>
      </c>
      <c r="B4241" s="8" t="s">
        <v>7363</v>
      </c>
      <c r="C4241" s="8" t="s">
        <v>7364</v>
      </c>
      <c r="D4241" s="8" t="s">
        <v>12132</v>
      </c>
      <c r="E4241" s="8" t="s">
        <v>12133</v>
      </c>
      <c r="F4241" s="24">
        <v>0.28810594702648601</v>
      </c>
      <c r="G4241" s="24">
        <v>0</v>
      </c>
      <c r="H4241" s="25">
        <v>1.4511000000000001</v>
      </c>
      <c r="I4241" s="25">
        <v>0.33300000000000002</v>
      </c>
      <c r="J4241" s="15">
        <v>8</v>
      </c>
      <c r="K4241" s="15">
        <v>2</v>
      </c>
      <c r="L4241" s="13">
        <v>0.22950000000000001</v>
      </c>
      <c r="M4241" s="7">
        <v>0.77258687000000004</v>
      </c>
      <c r="N4241" s="26">
        <v>0.55000000000000004</v>
      </c>
      <c r="O4241" s="27" t="s">
        <v>92</v>
      </c>
      <c r="P4241" s="8">
        <v>0.28810594699999997</v>
      </c>
      <c r="Q4241" s="24">
        <v>0.3</v>
      </c>
      <c r="R4241" t="str">
        <f>IF($Q4241*100&gt;=VLOOKUP($O4241,margin_ranges!$A$5:$C$10,2,FALSE),IF($Q4241*100&lt;=VLOOKUP($O4241,margin_ranges!$A$5:$C$10,3,FALSE)+10,"IN RANGE","ABOVE RANGE"),"BELOW RANGE")</f>
        <v>IN RANGE</v>
      </c>
      <c r="S4241">
        <f>MIN(VLOOKUP($O4241,margin_ranges!$A$5:$D$10,4,FALSE),$P4241*100)</f>
        <v>28.810594699999996</v>
      </c>
      <c r="T4241" s="29">
        <f>(1-$S4241/100)/(1-$F4241)-1</f>
        <v>3.7204905822818546E-11</v>
      </c>
      <c r="U4241" s="19" t="str">
        <f>IF(ABS(IFERROR(T4241,0))&gt;0.05,INDEX(margin_ranges!$C$13:$C$16,MATCH($F4241*100,margin_ranges!$B$13:$B$16,1)),"")</f>
        <v/>
      </c>
      <c r="V4241" t="e">
        <f>MIN(VLOOKUP($U4241,margin_ranges!$A$5:$D$10,4,FALSE),$P4241*100)</f>
        <v>#N/A</v>
      </c>
      <c r="Y4241" s="29" t="e">
        <f t="shared" si="66"/>
        <v>#N/A</v>
      </c>
    </row>
    <row r="4242" spans="1:25" x14ac:dyDescent="0.3">
      <c r="A4242" s="8" t="s">
        <v>17</v>
      </c>
      <c r="B4242" s="8" t="s">
        <v>7363</v>
      </c>
      <c r="C4242" s="8" t="s">
        <v>7364</v>
      </c>
      <c r="D4242" s="8" t="s">
        <v>7393</v>
      </c>
      <c r="E4242" s="8" t="s">
        <v>7394</v>
      </c>
      <c r="F4242" s="24">
        <v>0.21914089862903999</v>
      </c>
      <c r="G4242" s="24">
        <v>0</v>
      </c>
      <c r="H4242" s="25">
        <v>6.5225</v>
      </c>
      <c r="I4242" s="25">
        <v>0.89180000000000004</v>
      </c>
      <c r="J4242" s="15">
        <v>34</v>
      </c>
      <c r="K4242" s="15">
        <v>7</v>
      </c>
      <c r="L4242" s="13">
        <v>0.13669999999999999</v>
      </c>
      <c r="M4242" s="7">
        <v>1.28064077</v>
      </c>
      <c r="N4242" s="26">
        <v>1</v>
      </c>
      <c r="O4242" s="27" t="s">
        <v>92</v>
      </c>
      <c r="P4242" s="8">
        <v>0.21914089859999999</v>
      </c>
      <c r="Q4242" s="24">
        <v>0.26</v>
      </c>
      <c r="R4242" t="str">
        <f>IF($Q4242*100&gt;=VLOOKUP($O4242,margin_ranges!$A$5:$C$10,2,FALSE),IF($Q4242*100&lt;=VLOOKUP($O4242,margin_ranges!$A$5:$C$10,3,FALSE)+10,"IN RANGE","ABOVE RANGE"),"BELOW RANGE")</f>
        <v>IN RANGE</v>
      </c>
      <c r="S4242">
        <f>MIN(VLOOKUP($O4242,margin_ranges!$A$5:$D$10,4,FALSE),$P4242*100)</f>
        <v>21.914089860000001</v>
      </c>
      <c r="T4242" s="29">
        <f>(1-$S4242/100)/(1-$F4242)-1</f>
        <v>3.7189806789683644E-11</v>
      </c>
      <c r="U4242" s="19" t="str">
        <f>IF(ABS(IFERROR(T4242,0))&gt;0.05,INDEX(margin_ranges!$C$13:$C$16,MATCH($F4242*100,margin_ranges!$B$13:$B$16,1)),"")</f>
        <v/>
      </c>
      <c r="V4242" t="e">
        <f>MIN(VLOOKUP($U4242,margin_ranges!$A$5:$D$10,4,FALSE),$P4242*100)</f>
        <v>#N/A</v>
      </c>
      <c r="Y4242" s="29" t="e">
        <f t="shared" si="66"/>
        <v>#N/A</v>
      </c>
    </row>
    <row r="4243" spans="1:25" x14ac:dyDescent="0.3">
      <c r="A4243" s="8" t="s">
        <v>17</v>
      </c>
      <c r="B4243" s="8" t="s">
        <v>7363</v>
      </c>
      <c r="C4243" s="8" t="s">
        <v>7364</v>
      </c>
      <c r="D4243" s="8" t="s">
        <v>7471</v>
      </c>
      <c r="E4243" s="8" t="s">
        <v>7472</v>
      </c>
      <c r="F4243" s="24">
        <v>0.28842375082439797</v>
      </c>
      <c r="G4243" s="24">
        <v>0</v>
      </c>
      <c r="H4243" s="25">
        <v>6.1501000000000001</v>
      </c>
      <c r="I4243" s="25">
        <v>1.6612</v>
      </c>
      <c r="J4243" s="15">
        <v>32</v>
      </c>
      <c r="K4243" s="15">
        <v>9</v>
      </c>
      <c r="L4243" s="13">
        <v>0.27010000000000001</v>
      </c>
      <c r="M4243" s="7">
        <v>0.63239884999999996</v>
      </c>
      <c r="N4243" s="26">
        <v>0.45</v>
      </c>
      <c r="O4243" s="27" t="s">
        <v>92</v>
      </c>
      <c r="P4243" s="8">
        <v>0.28842375079999999</v>
      </c>
      <c r="Q4243" s="24">
        <v>0.3</v>
      </c>
      <c r="R4243" t="str">
        <f>IF($Q4243*100&gt;=VLOOKUP($O4243,margin_ranges!$A$5:$C$10,2,FALSE),IF($Q4243*100&lt;=VLOOKUP($O4243,margin_ranges!$A$5:$C$10,3,FALSE)+10,"IN RANGE","ABOVE RANGE"),"BELOW RANGE")</f>
        <v>IN RANGE</v>
      </c>
      <c r="S4243">
        <f>MIN(VLOOKUP($O4243,margin_ranges!$A$5:$D$10,4,FALSE),$P4243*100)</f>
        <v>28.84237508</v>
      </c>
      <c r="T4243" s="29">
        <f>(1-$S4243/100)/(1-$F4243)-1</f>
        <v>3.4287239714103634E-11</v>
      </c>
      <c r="U4243" s="19" t="str">
        <f>IF(ABS(IFERROR(T4243,0))&gt;0.05,INDEX(margin_ranges!$C$13:$C$16,MATCH($F4243*100,margin_ranges!$B$13:$B$16,1)),"")</f>
        <v/>
      </c>
      <c r="V4243" t="e">
        <f>MIN(VLOOKUP($U4243,margin_ranges!$A$5:$D$10,4,FALSE),$P4243*100)</f>
        <v>#N/A</v>
      </c>
      <c r="Y4243" s="29" t="e">
        <f t="shared" si="66"/>
        <v>#N/A</v>
      </c>
    </row>
    <row r="4244" spans="1:25" x14ac:dyDescent="0.3">
      <c r="A4244" s="8" t="s">
        <v>17</v>
      </c>
      <c r="B4244" s="8" t="s">
        <v>7363</v>
      </c>
      <c r="C4244" s="8" t="s">
        <v>7364</v>
      </c>
      <c r="D4244" s="8" t="s">
        <v>7447</v>
      </c>
      <c r="E4244" s="8" t="s">
        <v>7448</v>
      </c>
      <c r="F4244" s="24">
        <v>0.236465863925714</v>
      </c>
      <c r="G4244" s="24">
        <v>0</v>
      </c>
      <c r="H4244" s="25">
        <v>13.3575</v>
      </c>
      <c r="I4244" s="25">
        <v>2.3207</v>
      </c>
      <c r="J4244" s="15">
        <v>73</v>
      </c>
      <c r="K4244" s="15">
        <v>17</v>
      </c>
      <c r="L4244" s="13">
        <v>0.17369999999999999</v>
      </c>
      <c r="M4244" s="7">
        <v>1.04775931</v>
      </c>
      <c r="N4244" s="26">
        <v>0.8</v>
      </c>
      <c r="O4244" s="27" t="s">
        <v>92</v>
      </c>
      <c r="P4244" s="8">
        <v>0.23646586389999999</v>
      </c>
      <c r="Q4244" s="24">
        <v>0.28999999999999998</v>
      </c>
      <c r="R4244" t="str">
        <f>IF($Q4244*100&gt;=VLOOKUP($O4244,margin_ranges!$A$5:$C$10,2,FALSE),IF($Q4244*100&lt;=VLOOKUP($O4244,margin_ranges!$A$5:$C$10,3,FALSE)+10,"IN RANGE","ABOVE RANGE"),"BELOW RANGE")</f>
        <v>IN RANGE</v>
      </c>
      <c r="S4244">
        <f>MIN(VLOOKUP($O4244,margin_ranges!$A$5:$D$10,4,FALSE),$P4244*100)</f>
        <v>23.64658639</v>
      </c>
      <c r="T4244" s="29">
        <f>(1-$S4244/100)/(1-$F4244)-1</f>
        <v>3.3677505228979498E-11</v>
      </c>
      <c r="U4244" s="19" t="str">
        <f>IF(ABS(IFERROR(T4244,0))&gt;0.05,INDEX(margin_ranges!$C$13:$C$16,MATCH($F4244*100,margin_ranges!$B$13:$B$16,1)),"")</f>
        <v/>
      </c>
      <c r="V4244" t="e">
        <f>MIN(VLOOKUP($U4244,margin_ranges!$A$5:$D$10,4,FALSE),$P4244*100)</f>
        <v>#N/A</v>
      </c>
      <c r="Y4244" s="29" t="e">
        <f t="shared" si="66"/>
        <v>#N/A</v>
      </c>
    </row>
    <row r="4245" spans="1:25" x14ac:dyDescent="0.3">
      <c r="A4245" s="8" t="s">
        <v>17</v>
      </c>
      <c r="B4245" s="8" t="s">
        <v>7363</v>
      </c>
      <c r="C4245" s="8" t="s">
        <v>7364</v>
      </c>
      <c r="D4245" s="8" t="s">
        <v>7507</v>
      </c>
      <c r="E4245" s="8" t="s">
        <v>7508</v>
      </c>
      <c r="F4245" s="24">
        <v>0.28052127092301798</v>
      </c>
      <c r="G4245" s="24">
        <v>0</v>
      </c>
      <c r="H4245" s="25">
        <v>1.2205999999999999</v>
      </c>
      <c r="I4245" s="25">
        <v>0.7903</v>
      </c>
      <c r="J4245" s="15">
        <v>33</v>
      </c>
      <c r="K4245" s="15">
        <v>8</v>
      </c>
      <c r="L4245" s="13">
        <v>0.64739999999999998</v>
      </c>
      <c r="M4245" s="7">
        <v>1.38989516</v>
      </c>
      <c r="N4245" s="26">
        <v>1</v>
      </c>
      <c r="O4245" s="27" t="s">
        <v>22</v>
      </c>
      <c r="P4245" s="8">
        <v>0.28052127090000001</v>
      </c>
      <c r="Q4245" s="24">
        <v>0.28999999999999998</v>
      </c>
      <c r="R4245" t="str">
        <f>IF($Q4245*100&gt;=VLOOKUP($O4245,margin_ranges!$A$5:$C$10,2,FALSE),IF($Q4245*100&lt;=VLOOKUP($O4245,margin_ranges!$A$5:$C$10,3,FALSE)+10,"IN RANGE","ABOVE RANGE"),"BELOW RANGE")</f>
        <v>IN RANGE</v>
      </c>
      <c r="S4245">
        <f>MIN(VLOOKUP($O4245,margin_ranges!$A$5:$D$10,4,FALSE),$P4245*100)</f>
        <v>28.052127089999999</v>
      </c>
      <c r="T4245" s="29">
        <f>(1-$S4245/100)/(1-$F4245)-1</f>
        <v>3.1992630766808361E-11</v>
      </c>
      <c r="U4245" s="19" t="str">
        <f>IF(ABS(IFERROR(T4245,0))&gt;0.05,INDEX(margin_ranges!$C$13:$C$16,MATCH($F4245*100,margin_ranges!$B$13:$B$16,1)),"")</f>
        <v/>
      </c>
      <c r="V4245" t="e">
        <f>MIN(VLOOKUP($U4245,margin_ranges!$A$5:$D$10,4,FALSE),$P4245*100)</f>
        <v>#N/A</v>
      </c>
      <c r="Y4245" s="29" t="e">
        <f t="shared" si="66"/>
        <v>#N/A</v>
      </c>
    </row>
    <row r="4246" spans="1:25" x14ac:dyDescent="0.3">
      <c r="A4246" s="8" t="s">
        <v>17</v>
      </c>
      <c r="B4246" s="8" t="s">
        <v>7363</v>
      </c>
      <c r="C4246" s="8" t="s">
        <v>7364</v>
      </c>
      <c r="D4246" s="8" t="s">
        <v>7631</v>
      </c>
      <c r="E4246" s="8" t="s">
        <v>7632</v>
      </c>
      <c r="F4246" s="24">
        <v>0.212625024421909</v>
      </c>
      <c r="G4246" s="24">
        <v>0</v>
      </c>
      <c r="H4246" s="25">
        <v>14.9626</v>
      </c>
      <c r="I4246" s="25">
        <v>4.4619</v>
      </c>
      <c r="J4246" s="15">
        <v>340</v>
      </c>
      <c r="K4246" s="15">
        <v>72</v>
      </c>
      <c r="L4246" s="13">
        <v>0.29820000000000002</v>
      </c>
      <c r="M4246" s="7">
        <v>2.5400858099999999</v>
      </c>
      <c r="N4246" s="26">
        <v>2</v>
      </c>
      <c r="O4246" s="27" t="s">
        <v>22</v>
      </c>
      <c r="P4246" s="8">
        <v>0.2126250244</v>
      </c>
      <c r="Q4246" s="24">
        <v>0.26</v>
      </c>
      <c r="R4246" t="str">
        <f>IF($Q4246*100&gt;=VLOOKUP($O4246,margin_ranges!$A$5:$C$10,2,FALSE),IF($Q4246*100&lt;=VLOOKUP($O4246,margin_ranges!$A$5:$C$10,3,FALSE)+10,"IN RANGE","ABOVE RANGE"),"BELOW RANGE")</f>
        <v>IN RANGE</v>
      </c>
      <c r="S4246">
        <f>MIN(VLOOKUP($O4246,margin_ranges!$A$5:$D$10,4,FALSE),$P4246*100)</f>
        <v>21.262502439999999</v>
      </c>
      <c r="T4246" s="29">
        <f>(1-$S4246/100)/(1-$F4246)-1</f>
        <v>2.7825297621575373E-11</v>
      </c>
      <c r="U4246" s="19" t="str">
        <f>IF(ABS(IFERROR(T4246,0))&gt;0.05,INDEX(margin_ranges!$C$13:$C$16,MATCH($F4246*100,margin_ranges!$B$13:$B$16,1)),"")</f>
        <v/>
      </c>
      <c r="V4246" t="e">
        <f>MIN(VLOOKUP($U4246,margin_ranges!$A$5:$D$10,4,FALSE),$P4246*100)</f>
        <v>#N/A</v>
      </c>
      <c r="Y4246" s="29" t="e">
        <f t="shared" si="66"/>
        <v>#N/A</v>
      </c>
    </row>
    <row r="4247" spans="1:25" x14ac:dyDescent="0.3">
      <c r="A4247" s="8" t="s">
        <v>17</v>
      </c>
      <c r="B4247" s="8" t="s">
        <v>7363</v>
      </c>
      <c r="C4247" s="8" t="s">
        <v>7364</v>
      </c>
      <c r="D4247" s="8" t="s">
        <v>7577</v>
      </c>
      <c r="E4247" s="8" t="s">
        <v>7578</v>
      </c>
      <c r="F4247" s="24">
        <v>0.25637202161862799</v>
      </c>
      <c r="G4247" s="24">
        <v>0</v>
      </c>
      <c r="H4247" s="25">
        <v>6.4481999999999999</v>
      </c>
      <c r="I4247" s="25">
        <v>0.84419999999999995</v>
      </c>
      <c r="J4247" s="15">
        <v>34</v>
      </c>
      <c r="K4247" s="15">
        <v>8</v>
      </c>
      <c r="L4247" s="13">
        <v>0.13089999999999999</v>
      </c>
      <c r="M4247" s="7">
        <v>1.3447584400000001</v>
      </c>
      <c r="N4247" s="26">
        <v>1</v>
      </c>
      <c r="O4247" s="27" t="s">
        <v>92</v>
      </c>
      <c r="P4247" s="8">
        <v>0.2563720216</v>
      </c>
      <c r="Q4247" s="24">
        <v>0.28000000000000003</v>
      </c>
      <c r="R4247" t="str">
        <f>IF($Q4247*100&gt;=VLOOKUP($O4247,margin_ranges!$A$5:$C$10,2,FALSE),IF($Q4247*100&lt;=VLOOKUP($O4247,margin_ranges!$A$5:$C$10,3,FALSE)+10,"IN RANGE","ABOVE RANGE"),"BELOW RANGE")</f>
        <v>IN RANGE</v>
      </c>
      <c r="S4247">
        <f>MIN(VLOOKUP($O4247,margin_ranges!$A$5:$D$10,4,FALSE),$P4247*100)</f>
        <v>25.637202160000001</v>
      </c>
      <c r="T4247" s="29">
        <f>(1-$S4247/100)/(1-$F4247)-1</f>
        <v>2.5050184149222332E-11</v>
      </c>
      <c r="U4247" s="19" t="str">
        <f>IF(ABS(IFERROR(T4247,0))&gt;0.05,INDEX(margin_ranges!$C$13:$C$16,MATCH($F4247*100,margin_ranges!$B$13:$B$16,1)),"")</f>
        <v/>
      </c>
      <c r="V4247" t="e">
        <f>MIN(VLOOKUP($U4247,margin_ranges!$A$5:$D$10,4,FALSE),$P4247*100)</f>
        <v>#N/A</v>
      </c>
      <c r="Y4247" s="29" t="e">
        <f t="shared" si="66"/>
        <v>#N/A</v>
      </c>
    </row>
    <row r="4248" spans="1:25" x14ac:dyDescent="0.3">
      <c r="A4248" s="8" t="s">
        <v>17</v>
      </c>
      <c r="B4248" s="8" t="s">
        <v>7363</v>
      </c>
      <c r="C4248" s="8" t="s">
        <v>7364</v>
      </c>
      <c r="D4248" s="8" t="s">
        <v>7685</v>
      </c>
      <c r="E4248" s="8" t="s">
        <v>7686</v>
      </c>
      <c r="F4248" s="24">
        <v>0.15287436521908701</v>
      </c>
      <c r="G4248" s="24">
        <v>1</v>
      </c>
      <c r="H4248" s="25">
        <v>91.716899999999995</v>
      </c>
      <c r="I4248" s="25">
        <v>10.921900000000001</v>
      </c>
      <c r="J4248" s="15">
        <v>677</v>
      </c>
      <c r="K4248" s="15">
        <v>103</v>
      </c>
      <c r="L4248" s="13">
        <v>0.1191</v>
      </c>
      <c r="M4248" s="7">
        <v>2.0658092799999999</v>
      </c>
      <c r="N4248" s="26">
        <v>1.75</v>
      </c>
      <c r="O4248" s="27" t="s">
        <v>22</v>
      </c>
      <c r="P4248" s="8">
        <v>0.1528743652</v>
      </c>
      <c r="Q4248" s="24">
        <v>0.22</v>
      </c>
      <c r="R4248" t="str">
        <f>IF($Q4248*100&gt;=VLOOKUP($O4248,margin_ranges!$A$5:$C$10,2,FALSE),IF($Q4248*100&lt;=VLOOKUP($O4248,margin_ranges!$A$5:$C$10,3,FALSE)+10,"IN RANGE","ABOVE RANGE"),"BELOW RANGE")</f>
        <v>IN RANGE</v>
      </c>
      <c r="S4248">
        <f>MIN(VLOOKUP($O4248,margin_ranges!$A$5:$D$10,4,FALSE),$P4248*100)</f>
        <v>15.28743652</v>
      </c>
      <c r="T4248" s="29">
        <f>(1-$S4248/100)/(1-$F4248)-1</f>
        <v>2.2531532195557702E-11</v>
      </c>
      <c r="U4248" s="19" t="str">
        <f>IF(ABS(IFERROR(T4248,0))&gt;0.05,INDEX(margin_ranges!$C$13:$C$16,MATCH($F4248*100,margin_ranges!$B$13:$B$16,1)),"")</f>
        <v/>
      </c>
      <c r="V4248" t="e">
        <f>MIN(VLOOKUP($U4248,margin_ranges!$A$5:$D$10,4,FALSE),$P4248*100)</f>
        <v>#N/A</v>
      </c>
      <c r="Y4248" s="29" t="e">
        <f t="shared" si="66"/>
        <v>#N/A</v>
      </c>
    </row>
    <row r="4249" spans="1:25" x14ac:dyDescent="0.3">
      <c r="A4249" s="8" t="s">
        <v>17</v>
      </c>
      <c r="B4249" s="8" t="s">
        <v>7363</v>
      </c>
      <c r="C4249" s="8" t="s">
        <v>7364</v>
      </c>
      <c r="D4249" s="8" t="s">
        <v>7487</v>
      </c>
      <c r="E4249" s="8" t="s">
        <v>7488</v>
      </c>
      <c r="F4249" s="24">
        <v>0.18124176931445199</v>
      </c>
      <c r="G4249" s="24">
        <v>1</v>
      </c>
      <c r="H4249" s="25">
        <v>115.5916</v>
      </c>
      <c r="I4249" s="25">
        <v>10.9291</v>
      </c>
      <c r="J4249" s="15">
        <v>400</v>
      </c>
      <c r="K4249" s="15">
        <v>72</v>
      </c>
      <c r="L4249" s="13">
        <v>9.4500000000000001E-2</v>
      </c>
      <c r="M4249" s="7">
        <v>1.2213617699999999</v>
      </c>
      <c r="N4249" s="26">
        <v>1</v>
      </c>
      <c r="O4249" s="27" t="s">
        <v>22</v>
      </c>
      <c r="P4249" s="8">
        <v>0.18124176929999999</v>
      </c>
      <c r="Q4249" s="24">
        <v>0.24</v>
      </c>
      <c r="R4249" t="str">
        <f>IF($Q4249*100&gt;=VLOOKUP($O4249,margin_ranges!$A$5:$C$10,2,FALSE),IF($Q4249*100&lt;=VLOOKUP($O4249,margin_ranges!$A$5:$C$10,3,FALSE)+10,"IN RANGE","ABOVE RANGE"),"BELOW RANGE")</f>
        <v>IN RANGE</v>
      </c>
      <c r="S4249">
        <f>MIN(VLOOKUP($O4249,margin_ranges!$A$5:$D$10,4,FALSE),$P4249*100)</f>
        <v>18.124176930000001</v>
      </c>
      <c r="T4249" s="29">
        <f>(1-$S4249/100)/(1-$F4249)-1</f>
        <v>1.7651213823910439E-11</v>
      </c>
      <c r="U4249" s="19" t="str">
        <f>IF(ABS(IFERROR(T4249,0))&gt;0.05,INDEX(margin_ranges!$C$13:$C$16,MATCH($F4249*100,margin_ranges!$B$13:$B$16,1)),"")</f>
        <v/>
      </c>
      <c r="V4249" t="e">
        <f>MIN(VLOOKUP($U4249,margin_ranges!$A$5:$D$10,4,FALSE),$P4249*100)</f>
        <v>#N/A</v>
      </c>
      <c r="Y4249" s="29" t="e">
        <f t="shared" si="66"/>
        <v>#N/A</v>
      </c>
    </row>
    <row r="4250" spans="1:25" x14ac:dyDescent="0.3">
      <c r="A4250" s="8" t="s">
        <v>17</v>
      </c>
      <c r="B4250" s="8" t="s">
        <v>7363</v>
      </c>
      <c r="C4250" s="8" t="s">
        <v>7364</v>
      </c>
      <c r="D4250" s="8" t="s">
        <v>12158</v>
      </c>
      <c r="E4250" s="8" t="s">
        <v>12159</v>
      </c>
      <c r="F4250" s="24">
        <v>0.22662390621293699</v>
      </c>
      <c r="G4250" s="24">
        <v>1</v>
      </c>
      <c r="H4250" s="25">
        <v>18.576899999999998</v>
      </c>
      <c r="I4250" s="25">
        <v>3.4001999999999999</v>
      </c>
      <c r="J4250" s="15">
        <v>132</v>
      </c>
      <c r="K4250" s="15">
        <v>28</v>
      </c>
      <c r="L4250" s="13">
        <v>0.183</v>
      </c>
      <c r="M4250" s="7">
        <v>1.29303195</v>
      </c>
      <c r="N4250" s="26">
        <v>1</v>
      </c>
      <c r="O4250" s="27" t="s">
        <v>22</v>
      </c>
      <c r="P4250" s="8">
        <v>0.2266239062</v>
      </c>
      <c r="Q4250" s="24">
        <v>0.25</v>
      </c>
      <c r="R4250" t="str">
        <f>IF($Q4250*100&gt;=VLOOKUP($O4250,margin_ranges!$A$5:$C$10,2,FALSE),IF($Q4250*100&lt;=VLOOKUP($O4250,margin_ranges!$A$5:$C$10,3,FALSE)+10,"IN RANGE","ABOVE RANGE"),"BELOW RANGE")</f>
        <v>IN RANGE</v>
      </c>
      <c r="S4250">
        <f>MIN(VLOOKUP($O4250,margin_ranges!$A$5:$D$10,4,FALSE),$P4250*100)</f>
        <v>22.66239062</v>
      </c>
      <c r="T4250" s="29">
        <f>(1-$S4250/100)/(1-$F4250)-1</f>
        <v>1.6727952356632159E-11</v>
      </c>
      <c r="U4250" s="19" t="str">
        <f>IF(ABS(IFERROR(T4250,0))&gt;0.05,INDEX(margin_ranges!$C$13:$C$16,MATCH($F4250*100,margin_ranges!$B$13:$B$16,1)),"")</f>
        <v/>
      </c>
      <c r="V4250" t="e">
        <f>MIN(VLOOKUP($U4250,margin_ranges!$A$5:$D$10,4,FALSE),$P4250*100)</f>
        <v>#N/A</v>
      </c>
      <c r="Y4250" s="29" t="e">
        <f t="shared" si="66"/>
        <v>#N/A</v>
      </c>
    </row>
    <row r="4251" spans="1:25" x14ac:dyDescent="0.3">
      <c r="A4251" s="8" t="s">
        <v>17</v>
      </c>
      <c r="B4251" s="8" t="s">
        <v>7363</v>
      </c>
      <c r="C4251" s="8" t="s">
        <v>7364</v>
      </c>
      <c r="D4251" s="8" t="s">
        <v>7505</v>
      </c>
      <c r="E4251" s="8" t="s">
        <v>7506</v>
      </c>
      <c r="F4251" s="24">
        <v>0.27083122261115</v>
      </c>
      <c r="G4251" s="24">
        <v>0</v>
      </c>
      <c r="H4251" s="25">
        <v>10.319000000000001</v>
      </c>
      <c r="I4251" s="25">
        <v>4.5624000000000002</v>
      </c>
      <c r="J4251" s="15">
        <v>150</v>
      </c>
      <c r="K4251" s="15">
        <v>37</v>
      </c>
      <c r="L4251" s="13">
        <v>0.44209999999999999</v>
      </c>
      <c r="M4251" s="7">
        <v>1.09713968</v>
      </c>
      <c r="N4251" s="26">
        <v>0.8</v>
      </c>
      <c r="O4251" s="27" t="s">
        <v>22</v>
      </c>
      <c r="P4251" s="8">
        <v>0.27083122259999998</v>
      </c>
      <c r="Q4251" s="24">
        <v>0.28999999999999998</v>
      </c>
      <c r="R4251" t="str">
        <f>IF($Q4251*100&gt;=VLOOKUP($O4251,margin_ranges!$A$5:$C$10,2,FALSE),IF($Q4251*100&lt;=VLOOKUP($O4251,margin_ranges!$A$5:$C$10,3,FALSE)+10,"IN RANGE","ABOVE RANGE"),"BELOW RANGE")</f>
        <v>IN RANGE</v>
      </c>
      <c r="S4251">
        <f>MIN(VLOOKUP($O4251,margin_ranges!$A$5:$D$10,4,FALSE),$P4251*100)</f>
        <v>27.083122259999996</v>
      </c>
      <c r="T4251" s="29">
        <f>(1-$S4251/100)/(1-$F4251)-1</f>
        <v>1.5291323762767206E-11</v>
      </c>
      <c r="U4251" s="19" t="str">
        <f>IF(ABS(IFERROR(T4251,0))&gt;0.05,INDEX(margin_ranges!$C$13:$C$16,MATCH($F4251*100,margin_ranges!$B$13:$B$16,1)),"")</f>
        <v/>
      </c>
      <c r="V4251" t="e">
        <f>MIN(VLOOKUP($U4251,margin_ranges!$A$5:$D$10,4,FALSE),$P4251*100)</f>
        <v>#N/A</v>
      </c>
      <c r="Y4251" s="29" t="e">
        <f t="shared" si="66"/>
        <v>#N/A</v>
      </c>
    </row>
    <row r="4252" spans="1:25" x14ac:dyDescent="0.3">
      <c r="A4252" s="8" t="s">
        <v>17</v>
      </c>
      <c r="B4252" s="8" t="s">
        <v>7363</v>
      </c>
      <c r="C4252" s="8" t="s">
        <v>7364</v>
      </c>
      <c r="D4252" s="8" t="s">
        <v>12136</v>
      </c>
      <c r="E4252" s="8" t="s">
        <v>12137</v>
      </c>
      <c r="F4252" s="24">
        <v>0.24394413261071099</v>
      </c>
      <c r="G4252" s="24">
        <v>1</v>
      </c>
      <c r="H4252" s="25">
        <v>58.436799999999998</v>
      </c>
      <c r="I4252" s="25">
        <v>16.200199999999999</v>
      </c>
      <c r="J4252" s="15">
        <v>643</v>
      </c>
      <c r="K4252" s="15">
        <v>151</v>
      </c>
      <c r="L4252" s="13">
        <v>0.2772</v>
      </c>
      <c r="M4252" s="7">
        <v>1.3226535800000001</v>
      </c>
      <c r="N4252" s="26">
        <v>1</v>
      </c>
      <c r="O4252" s="27" t="s">
        <v>22</v>
      </c>
      <c r="P4252" s="8">
        <v>0.2439441326</v>
      </c>
      <c r="Q4252" s="24">
        <v>0.25</v>
      </c>
      <c r="R4252" t="str">
        <f>IF($Q4252*100&gt;=VLOOKUP($O4252,margin_ranges!$A$5:$C$10,2,FALSE),IF($Q4252*100&lt;=VLOOKUP($O4252,margin_ranges!$A$5:$C$10,3,FALSE)+10,"IN RANGE","ABOVE RANGE"),"BELOW RANGE")</f>
        <v>IN RANGE</v>
      </c>
      <c r="S4252">
        <f>MIN(VLOOKUP($O4252,margin_ranges!$A$5:$D$10,4,FALSE),$P4252*100)</f>
        <v>24.39441326</v>
      </c>
      <c r="T4252" s="29">
        <f>(1-$S4252/100)/(1-$F4252)-1</f>
        <v>1.4166889883426848E-11</v>
      </c>
      <c r="U4252" s="19" t="str">
        <f>IF(ABS(IFERROR(T4252,0))&gt;0.05,INDEX(margin_ranges!$C$13:$C$16,MATCH($F4252*100,margin_ranges!$B$13:$B$16,1)),"")</f>
        <v/>
      </c>
      <c r="V4252" t="e">
        <f>MIN(VLOOKUP($U4252,margin_ranges!$A$5:$D$10,4,FALSE),$P4252*100)</f>
        <v>#N/A</v>
      </c>
      <c r="Y4252" s="29" t="e">
        <f t="shared" si="66"/>
        <v>#N/A</v>
      </c>
    </row>
    <row r="4253" spans="1:25" x14ac:dyDescent="0.3">
      <c r="A4253" s="8" t="s">
        <v>17</v>
      </c>
      <c r="B4253" s="8" t="s">
        <v>7363</v>
      </c>
      <c r="C4253" s="8" t="s">
        <v>7364</v>
      </c>
      <c r="D4253" s="8" t="s">
        <v>7599</v>
      </c>
      <c r="E4253" s="8" t="s">
        <v>7600</v>
      </c>
      <c r="F4253" s="24">
        <v>0.279894057806715</v>
      </c>
      <c r="G4253" s="24">
        <v>0</v>
      </c>
      <c r="H4253" s="25">
        <v>7.7293000000000003</v>
      </c>
      <c r="I4253" s="25">
        <v>2.5634999999999999</v>
      </c>
      <c r="J4253" s="15">
        <v>107</v>
      </c>
      <c r="K4253" s="15">
        <v>27</v>
      </c>
      <c r="L4253" s="13">
        <v>0.33169999999999999</v>
      </c>
      <c r="M4253" s="7">
        <v>1.38868456</v>
      </c>
      <c r="N4253" s="26">
        <v>1</v>
      </c>
      <c r="O4253" s="27" t="s">
        <v>22</v>
      </c>
      <c r="P4253" s="8">
        <v>0.27989405779999998</v>
      </c>
      <c r="Q4253" s="24">
        <v>0.28999999999999998</v>
      </c>
      <c r="R4253" t="str">
        <f>IF($Q4253*100&gt;=VLOOKUP($O4253,margin_ranges!$A$5:$C$10,2,FALSE),IF($Q4253*100&lt;=VLOOKUP($O4253,margin_ranges!$A$5:$C$10,3,FALSE)+10,"IN RANGE","ABOVE RANGE"),"BELOW RANGE")</f>
        <v>IN RANGE</v>
      </c>
      <c r="S4253">
        <f>MIN(VLOOKUP($O4253,margin_ranges!$A$5:$D$10,4,FALSE),$P4253*100)</f>
        <v>27.989405779999998</v>
      </c>
      <c r="T4253" s="29">
        <f>(1-$S4253/100)/(1-$F4253)-1</f>
        <v>9.3252072730365398E-12</v>
      </c>
      <c r="U4253" s="19" t="str">
        <f>IF(ABS(IFERROR(T4253,0))&gt;0.05,INDEX(margin_ranges!$C$13:$C$16,MATCH($F4253*100,margin_ranges!$B$13:$B$16,1)),"")</f>
        <v/>
      </c>
      <c r="V4253" t="e">
        <f>MIN(VLOOKUP($U4253,margin_ranges!$A$5:$D$10,4,FALSE),$P4253*100)</f>
        <v>#N/A</v>
      </c>
      <c r="Y4253" s="29" t="e">
        <f t="shared" si="66"/>
        <v>#N/A</v>
      </c>
    </row>
    <row r="4254" spans="1:25" x14ac:dyDescent="0.3">
      <c r="A4254" s="8" t="s">
        <v>17</v>
      </c>
      <c r="B4254" s="8" t="s">
        <v>7363</v>
      </c>
      <c r="C4254" s="8" t="s">
        <v>7364</v>
      </c>
      <c r="D4254" s="8" t="s">
        <v>7689</v>
      </c>
      <c r="E4254" s="8" t="s">
        <v>7690</v>
      </c>
      <c r="F4254" s="24">
        <v>0.19858220910601701</v>
      </c>
      <c r="G4254" s="24">
        <v>1</v>
      </c>
      <c r="H4254" s="25">
        <v>741.31010000000003</v>
      </c>
      <c r="I4254" s="25">
        <v>21.775400000000001</v>
      </c>
      <c r="J4254" s="15">
        <v>815</v>
      </c>
      <c r="K4254" s="15">
        <v>162</v>
      </c>
      <c r="L4254" s="13">
        <v>2.9399999999999999E-2</v>
      </c>
      <c r="M4254" s="7">
        <v>1.2477886199999999</v>
      </c>
      <c r="N4254" s="26">
        <v>1</v>
      </c>
      <c r="O4254" s="27" t="s">
        <v>22</v>
      </c>
      <c r="P4254" s="8">
        <v>0.19858220909999999</v>
      </c>
      <c r="Q4254" s="24">
        <v>0.24</v>
      </c>
      <c r="R4254" t="str">
        <f>IF($Q4254*100&gt;=VLOOKUP($O4254,margin_ranges!$A$5:$C$10,2,FALSE),IF($Q4254*100&lt;=VLOOKUP($O4254,margin_ranges!$A$5:$C$10,3,FALSE)+10,"IN RANGE","ABOVE RANGE"),"BELOW RANGE")</f>
        <v>IN RANGE</v>
      </c>
      <c r="S4254">
        <f>MIN(VLOOKUP($O4254,margin_ranges!$A$5:$D$10,4,FALSE),$P4254*100)</f>
        <v>19.85822091</v>
      </c>
      <c r="T4254" s="29">
        <f>(1-$S4254/100)/(1-$F4254)-1</f>
        <v>7.5079942263300836E-12</v>
      </c>
      <c r="U4254" s="19" t="str">
        <f>IF(ABS(IFERROR(T4254,0))&gt;0.05,INDEX(margin_ranges!$C$13:$C$16,MATCH($F4254*100,margin_ranges!$B$13:$B$16,1)),"")</f>
        <v/>
      </c>
      <c r="V4254" t="e">
        <f>MIN(VLOOKUP($U4254,margin_ranges!$A$5:$D$10,4,FALSE),$P4254*100)</f>
        <v>#N/A</v>
      </c>
      <c r="Y4254" s="29" t="e">
        <f t="shared" si="66"/>
        <v>#N/A</v>
      </c>
    </row>
    <row r="4255" spans="1:25" x14ac:dyDescent="0.3">
      <c r="A4255" s="8" t="s">
        <v>17</v>
      </c>
      <c r="B4255" s="8" t="s">
        <v>7363</v>
      </c>
      <c r="C4255" s="8" t="s">
        <v>7364</v>
      </c>
      <c r="D4255" s="8" t="s">
        <v>12140</v>
      </c>
      <c r="E4255" s="8" t="s">
        <v>12141</v>
      </c>
      <c r="F4255" s="24">
        <v>0.224688211005308</v>
      </c>
      <c r="G4255" s="24">
        <v>1</v>
      </c>
      <c r="H4255" s="25">
        <v>16.964600000000001</v>
      </c>
      <c r="I4255" s="25">
        <v>2.1030000000000002</v>
      </c>
      <c r="J4255" s="15">
        <v>81</v>
      </c>
      <c r="K4255" s="15">
        <v>17</v>
      </c>
      <c r="L4255" s="13">
        <v>0.124</v>
      </c>
      <c r="M4255" s="7">
        <v>1.2898036799999999</v>
      </c>
      <c r="N4255" s="26">
        <v>1</v>
      </c>
      <c r="O4255" s="27" t="s">
        <v>22</v>
      </c>
      <c r="P4255" s="8">
        <v>0.224688211</v>
      </c>
      <c r="Q4255" s="24">
        <v>0.25</v>
      </c>
      <c r="R4255" t="str">
        <f>IF($Q4255*100&gt;=VLOOKUP($O4255,margin_ranges!$A$5:$C$10,2,FALSE),IF($Q4255*100&lt;=VLOOKUP($O4255,margin_ranges!$A$5:$C$10,3,FALSE)+10,"IN RANGE","ABOVE RANGE"),"BELOW RANGE")</f>
        <v>IN RANGE</v>
      </c>
      <c r="S4255">
        <f>MIN(VLOOKUP($O4255,margin_ranges!$A$5:$D$10,4,FALSE),$P4255*100)</f>
        <v>22.4688211</v>
      </c>
      <c r="T4255" s="29">
        <f>(1-$S4255/100)/(1-$F4255)-1</f>
        <v>6.8463013036534903E-12</v>
      </c>
      <c r="U4255" s="19" t="str">
        <f>IF(ABS(IFERROR(T4255,0))&gt;0.05,INDEX(margin_ranges!$C$13:$C$16,MATCH($F4255*100,margin_ranges!$B$13:$B$16,1)),"")</f>
        <v/>
      </c>
      <c r="V4255" t="e">
        <f>MIN(VLOOKUP($U4255,margin_ranges!$A$5:$D$10,4,FALSE),$P4255*100)</f>
        <v>#N/A</v>
      </c>
      <c r="Y4255" s="29" t="e">
        <f t="shared" si="66"/>
        <v>#N/A</v>
      </c>
    </row>
    <row r="4256" spans="1:25" x14ac:dyDescent="0.3">
      <c r="A4256" s="8" t="s">
        <v>17</v>
      </c>
      <c r="B4256" s="8" t="s">
        <v>7363</v>
      </c>
      <c r="C4256" s="8" t="s">
        <v>7364</v>
      </c>
      <c r="D4256" s="8" t="s">
        <v>7557</v>
      </c>
      <c r="E4256" s="8" t="s">
        <v>7558</v>
      </c>
      <c r="F4256" s="24">
        <v>0.232866733605024</v>
      </c>
      <c r="G4256" s="24">
        <v>0</v>
      </c>
      <c r="H4256" s="25">
        <v>11.2979</v>
      </c>
      <c r="I4256" s="25">
        <v>1.6698999999999999</v>
      </c>
      <c r="J4256" s="15">
        <v>65</v>
      </c>
      <c r="K4256" s="15">
        <v>15</v>
      </c>
      <c r="L4256" s="13">
        <v>0.14779999999999999</v>
      </c>
      <c r="M4256" s="7">
        <v>1.3035544699999999</v>
      </c>
      <c r="N4256" s="26">
        <v>1</v>
      </c>
      <c r="O4256" s="27" t="s">
        <v>92</v>
      </c>
      <c r="P4256" s="8">
        <v>0.23286673359999999</v>
      </c>
      <c r="Q4256" s="24">
        <v>0.28000000000000003</v>
      </c>
      <c r="R4256" t="str">
        <f>IF($Q4256*100&gt;=VLOOKUP($O4256,margin_ranges!$A$5:$C$10,2,FALSE),IF($Q4256*100&lt;=VLOOKUP($O4256,margin_ranges!$A$5:$C$10,3,FALSE)+10,"IN RANGE","ABOVE RANGE"),"BELOW RANGE")</f>
        <v>IN RANGE</v>
      </c>
      <c r="S4256">
        <f>MIN(VLOOKUP($O4256,margin_ranges!$A$5:$D$10,4,FALSE),$P4256*100)</f>
        <v>23.286673359999998</v>
      </c>
      <c r="T4256" s="29">
        <f>(1-$S4256/100)/(1-$F4256)-1</f>
        <v>6.5489835776588734E-12</v>
      </c>
      <c r="U4256" s="19" t="str">
        <f>IF(ABS(IFERROR(T4256,0))&gt;0.05,INDEX(margin_ranges!$C$13:$C$16,MATCH($F4256*100,margin_ranges!$B$13:$B$16,1)),"")</f>
        <v/>
      </c>
      <c r="V4256" t="e">
        <f>MIN(VLOOKUP($U4256,margin_ranges!$A$5:$D$10,4,FALSE),$P4256*100)</f>
        <v>#N/A</v>
      </c>
      <c r="Y4256" s="29" t="e">
        <f t="shared" si="66"/>
        <v>#N/A</v>
      </c>
    </row>
    <row r="4257" spans="1:25" x14ac:dyDescent="0.3">
      <c r="A4257" s="8" t="s">
        <v>17</v>
      </c>
      <c r="B4257" s="8" t="s">
        <v>7363</v>
      </c>
      <c r="C4257" s="8" t="s">
        <v>7364</v>
      </c>
      <c r="D4257" s="8" t="s">
        <v>7531</v>
      </c>
      <c r="E4257" s="8" t="s">
        <v>7532</v>
      </c>
      <c r="F4257" s="24">
        <v>0.24977075020446601</v>
      </c>
      <c r="G4257" s="24">
        <v>0</v>
      </c>
      <c r="H4257" s="25">
        <v>32.549399999999999</v>
      </c>
      <c r="I4257" s="25">
        <v>2.1621999999999999</v>
      </c>
      <c r="J4257" s="15">
        <v>69</v>
      </c>
      <c r="K4257" s="15">
        <v>17</v>
      </c>
      <c r="L4257" s="13">
        <v>6.6400000000000001E-2</v>
      </c>
      <c r="M4257" s="7">
        <v>1.0663407199999999</v>
      </c>
      <c r="N4257" s="26">
        <v>0.8</v>
      </c>
      <c r="O4257" s="27" t="s">
        <v>22</v>
      </c>
      <c r="P4257" s="8">
        <v>0.2497707502</v>
      </c>
      <c r="Q4257" s="24">
        <v>0.28999999999999998</v>
      </c>
      <c r="R4257" t="str">
        <f>IF($Q4257*100&gt;=VLOOKUP($O4257,margin_ranges!$A$5:$C$10,2,FALSE),IF($Q4257*100&lt;=VLOOKUP($O4257,margin_ranges!$A$5:$C$10,3,FALSE)+10,"IN RANGE","ABOVE RANGE"),"BELOW RANGE")</f>
        <v>IN RANGE</v>
      </c>
      <c r="S4257">
        <f>MIN(VLOOKUP($O4257,margin_ranges!$A$5:$D$10,4,FALSE),$P4257*100)</f>
        <v>24.977075020000001</v>
      </c>
      <c r="T4257" s="29">
        <f>(1-$S4257/100)/(1-$F4257)-1</f>
        <v>5.9530158580400894E-12</v>
      </c>
      <c r="U4257" s="19" t="str">
        <f>IF(ABS(IFERROR(T4257,0))&gt;0.05,INDEX(margin_ranges!$C$13:$C$16,MATCH($F4257*100,margin_ranges!$B$13:$B$16,1)),"")</f>
        <v/>
      </c>
      <c r="V4257" t="e">
        <f>MIN(VLOOKUP($U4257,margin_ranges!$A$5:$D$10,4,FALSE),$P4257*100)</f>
        <v>#N/A</v>
      </c>
      <c r="Y4257" s="29" t="e">
        <f t="shared" si="66"/>
        <v>#N/A</v>
      </c>
    </row>
    <row r="4258" spans="1:25" x14ac:dyDescent="0.3">
      <c r="A4258" s="8" t="s">
        <v>17</v>
      </c>
      <c r="B4258" s="8" t="s">
        <v>7363</v>
      </c>
      <c r="C4258" s="8" t="s">
        <v>7364</v>
      </c>
      <c r="D4258" s="8" t="s">
        <v>7445</v>
      </c>
      <c r="E4258" s="8" t="s">
        <v>7446</v>
      </c>
      <c r="F4258" s="24">
        <v>0.23818131930209599</v>
      </c>
      <c r="G4258" s="24">
        <v>1</v>
      </c>
      <c r="H4258" s="25">
        <v>33.432400000000001</v>
      </c>
      <c r="I4258" s="25">
        <v>4.2142999999999997</v>
      </c>
      <c r="J4258" s="15">
        <v>133</v>
      </c>
      <c r="K4258" s="15">
        <v>30</v>
      </c>
      <c r="L4258" s="13">
        <v>0.12609999999999999</v>
      </c>
      <c r="M4258" s="7">
        <v>1.05011864</v>
      </c>
      <c r="N4258" s="26">
        <v>0.8</v>
      </c>
      <c r="O4258" s="27" t="s">
        <v>162</v>
      </c>
      <c r="P4258" s="8">
        <v>0.2381813193</v>
      </c>
      <c r="Q4258" s="24">
        <v>0.25</v>
      </c>
      <c r="R4258" t="str">
        <f>IF($Q4258*100&gt;=VLOOKUP($O4258,margin_ranges!$A$5:$C$10,2,FALSE),IF($Q4258*100&lt;=VLOOKUP($O4258,margin_ranges!$A$5:$C$10,3,FALSE)+10,"IN RANGE","ABOVE RANGE"),"BELOW RANGE")</f>
        <v>BELOW RANGE</v>
      </c>
      <c r="S4258">
        <f>MIN(VLOOKUP($O4258,margin_ranges!$A$5:$D$10,4,FALSE),$P4258*100)</f>
        <v>23.81813193</v>
      </c>
      <c r="T4258" s="29">
        <f>(1-$S4258/100)/(1-$F4258)-1</f>
        <v>2.7513546996260629E-12</v>
      </c>
      <c r="U4258" s="19" t="str">
        <f>IF(ABS(IFERROR(T4258,0))&gt;0.05,INDEX(margin_ranges!$C$13:$C$16,MATCH($F4258*100,margin_ranges!$B$13:$B$16,1)),"")</f>
        <v/>
      </c>
      <c r="V4258" t="e">
        <f>MIN(VLOOKUP($U4258,margin_ranges!$A$5:$D$10,4,FALSE),$P4258*100)</f>
        <v>#N/A</v>
      </c>
      <c r="Y4258" s="29" t="e">
        <f t="shared" si="66"/>
        <v>#N/A</v>
      </c>
    </row>
    <row r="4259" spans="1:25" x14ac:dyDescent="0.3">
      <c r="A4259" s="8" t="s">
        <v>17</v>
      </c>
      <c r="B4259" s="8" t="s">
        <v>7363</v>
      </c>
      <c r="C4259" s="8" t="s">
        <v>7364</v>
      </c>
      <c r="D4259" s="8" t="s">
        <v>12150</v>
      </c>
      <c r="E4259" s="8" t="s">
        <v>12151</v>
      </c>
      <c r="F4259" s="24">
        <v>0.218631931200748</v>
      </c>
      <c r="G4259" s="24">
        <v>0</v>
      </c>
      <c r="H4259" s="25">
        <v>16.5947</v>
      </c>
      <c r="I4259" s="25">
        <v>2.7919</v>
      </c>
      <c r="J4259" s="15">
        <v>107</v>
      </c>
      <c r="K4259" s="15">
        <v>22</v>
      </c>
      <c r="L4259" s="13">
        <v>0.16819999999999999</v>
      </c>
      <c r="M4259" s="7">
        <v>1.27980659</v>
      </c>
      <c r="N4259" s="26">
        <v>1</v>
      </c>
      <c r="O4259" s="27" t="s">
        <v>22</v>
      </c>
      <c r="P4259" s="8">
        <v>0.21863193119999999</v>
      </c>
      <c r="Q4259" s="24">
        <v>0.25</v>
      </c>
      <c r="R4259" t="str">
        <f>IF($Q4259*100&gt;=VLOOKUP($O4259,margin_ranges!$A$5:$C$10,2,FALSE),IF($Q4259*100&lt;=VLOOKUP($O4259,margin_ranges!$A$5:$C$10,3,FALSE)+10,"IN RANGE","ABOVE RANGE"),"BELOW RANGE")</f>
        <v>IN RANGE</v>
      </c>
      <c r="S4259">
        <f>MIN(VLOOKUP($O4259,margin_ranges!$A$5:$D$10,4,FALSE),$P4259*100)</f>
        <v>21.863193119999998</v>
      </c>
      <c r="T4259" s="29">
        <f>(1-$S4259/100)/(1-$F4259)-1</f>
        <v>9.5723429183180997E-13</v>
      </c>
      <c r="U4259" s="19" t="str">
        <f>IF(ABS(IFERROR(T4259,0))&gt;0.05,INDEX(margin_ranges!$C$13:$C$16,MATCH($F4259*100,margin_ranges!$B$13:$B$16,1)),"")</f>
        <v/>
      </c>
      <c r="V4259" t="e">
        <f>MIN(VLOOKUP($U4259,margin_ranges!$A$5:$D$10,4,FALSE),$P4259*100)</f>
        <v>#N/A</v>
      </c>
      <c r="Y4259" s="29" t="e">
        <f t="shared" si="66"/>
        <v>#N/A</v>
      </c>
    </row>
    <row r="4260" spans="1:25" x14ac:dyDescent="0.3">
      <c r="A4260" s="8" t="s">
        <v>17</v>
      </c>
      <c r="B4260" s="8" t="s">
        <v>7363</v>
      </c>
      <c r="C4260" s="8" t="s">
        <v>7364</v>
      </c>
      <c r="D4260" s="8" t="s">
        <v>7621</v>
      </c>
      <c r="E4260" s="8" t="s">
        <v>7622</v>
      </c>
      <c r="F4260" s="24">
        <v>0.22679475210063299</v>
      </c>
      <c r="G4260" s="24">
        <v>0</v>
      </c>
      <c r="H4260" s="25">
        <v>7.79</v>
      </c>
      <c r="I4260" s="25">
        <v>2.2479</v>
      </c>
      <c r="J4260" s="15">
        <v>70</v>
      </c>
      <c r="K4260" s="15">
        <v>16</v>
      </c>
      <c r="L4260" s="13">
        <v>0.28860000000000002</v>
      </c>
      <c r="M4260" s="7">
        <v>1.0346541300000001</v>
      </c>
      <c r="N4260" s="26">
        <v>0.8</v>
      </c>
      <c r="O4260" s="27" t="s">
        <v>92</v>
      </c>
      <c r="P4260" s="8">
        <v>0.2267947521</v>
      </c>
      <c r="Q4260" s="24">
        <v>0.28000000000000003</v>
      </c>
      <c r="R4260" t="str">
        <f>IF($Q4260*100&gt;=VLOOKUP($O4260,margin_ranges!$A$5:$C$10,2,FALSE),IF($Q4260*100&lt;=VLOOKUP($O4260,margin_ranges!$A$5:$C$10,3,FALSE)+10,"IN RANGE","ABOVE RANGE"),"BELOW RANGE")</f>
        <v>IN RANGE</v>
      </c>
      <c r="S4260">
        <f>MIN(VLOOKUP($O4260,margin_ranges!$A$5:$D$10,4,FALSE),$P4260*100)</f>
        <v>22.67947521</v>
      </c>
      <c r="T4260" s="29">
        <f>(1-$S4260/100)/(1-$F4260)-1</f>
        <v>8.1867845835859043E-13</v>
      </c>
      <c r="U4260" s="19" t="str">
        <f>IF(ABS(IFERROR(T4260,0))&gt;0.05,INDEX(margin_ranges!$C$13:$C$16,MATCH($F4260*100,margin_ranges!$B$13:$B$16,1)),"")</f>
        <v/>
      </c>
      <c r="V4260" t="e">
        <f>MIN(VLOOKUP($U4260,margin_ranges!$A$5:$D$10,4,FALSE),$P4260*100)</f>
        <v>#N/A</v>
      </c>
      <c r="Y4260" s="29" t="e">
        <f t="shared" si="66"/>
        <v>#N/A</v>
      </c>
    </row>
    <row r="4261" spans="1:25" x14ac:dyDescent="0.3">
      <c r="A4261" s="8" t="s">
        <v>17</v>
      </c>
      <c r="B4261" s="8" t="s">
        <v>7363</v>
      </c>
      <c r="C4261" s="8" t="s">
        <v>7364</v>
      </c>
      <c r="D4261" s="8" t="s">
        <v>7693</v>
      </c>
      <c r="E4261" s="8" t="s">
        <v>7694</v>
      </c>
      <c r="F4261" s="24">
        <v>0.183479066600026</v>
      </c>
      <c r="G4261" s="24">
        <v>1</v>
      </c>
      <c r="H4261" s="25">
        <v>449.53370000000001</v>
      </c>
      <c r="I4261" s="25">
        <v>87.808899999999994</v>
      </c>
      <c r="J4261" s="15">
        <v>4033</v>
      </c>
      <c r="K4261" s="15">
        <v>740</v>
      </c>
      <c r="L4261" s="13">
        <v>0.1953</v>
      </c>
      <c r="M4261" s="7">
        <v>1.5308854300000001</v>
      </c>
      <c r="N4261" s="26">
        <v>1.25</v>
      </c>
      <c r="O4261" s="27" t="s">
        <v>162</v>
      </c>
      <c r="P4261" s="8">
        <v>0.18347906659999999</v>
      </c>
      <c r="Q4261" s="24">
        <v>0.25</v>
      </c>
      <c r="R4261" t="str">
        <f>IF($Q4261*100&gt;=VLOOKUP($O4261,margin_ranges!$A$5:$C$10,2,FALSE),IF($Q4261*100&lt;=VLOOKUP($O4261,margin_ranges!$A$5:$C$10,3,FALSE)+10,"IN RANGE","ABOVE RANGE"),"BELOW RANGE")</f>
        <v>BELOW RANGE</v>
      </c>
      <c r="S4261">
        <f>MIN(VLOOKUP($O4261,margin_ranges!$A$5:$D$10,4,FALSE),$P4261*100)</f>
        <v>18.34790666</v>
      </c>
      <c r="T4261" s="29">
        <f>(1-$S4261/100)/(1-$F4261)-1</f>
        <v>3.1752378504279477E-14</v>
      </c>
      <c r="U4261" s="19" t="str">
        <f>IF(ABS(IFERROR(T4261,0))&gt;0.05,INDEX(margin_ranges!$C$13:$C$16,MATCH($F4261*100,margin_ranges!$B$13:$B$16,1)),"")</f>
        <v/>
      </c>
      <c r="V4261" t="e">
        <f>MIN(VLOOKUP($U4261,margin_ranges!$A$5:$D$10,4,FALSE),$P4261*100)</f>
        <v>#N/A</v>
      </c>
      <c r="Y4261" s="29" t="e">
        <f t="shared" si="66"/>
        <v>#N/A</v>
      </c>
    </row>
    <row r="4262" spans="1:25" x14ac:dyDescent="0.3">
      <c r="A4262" s="8" t="s">
        <v>17</v>
      </c>
      <c r="B4262" s="8" t="s">
        <v>7363</v>
      </c>
      <c r="C4262" s="8" t="s">
        <v>7364</v>
      </c>
      <c r="D4262" s="8" t="s">
        <v>7559</v>
      </c>
      <c r="E4262" s="8" t="s">
        <v>7560</v>
      </c>
      <c r="F4262" s="24">
        <v>0.28738774989940202</v>
      </c>
      <c r="G4262" s="24">
        <v>0</v>
      </c>
      <c r="H4262" s="25">
        <v>17.687799999999999</v>
      </c>
      <c r="I4262" s="25">
        <v>2.9094000000000002</v>
      </c>
      <c r="J4262" s="15">
        <v>86</v>
      </c>
      <c r="K4262" s="15">
        <v>21</v>
      </c>
      <c r="L4262" s="13">
        <v>0.16450000000000001</v>
      </c>
      <c r="M4262" s="7">
        <v>0.98230138</v>
      </c>
      <c r="N4262" s="26">
        <v>0.7</v>
      </c>
      <c r="O4262" s="27" t="s">
        <v>92</v>
      </c>
      <c r="P4262" s="8">
        <v>0.28738774989999999</v>
      </c>
      <c r="Q4262" s="24">
        <v>0.28999999999999998</v>
      </c>
      <c r="R4262" t="str">
        <f>IF($Q4262*100&gt;=VLOOKUP($O4262,margin_ranges!$A$5:$C$10,2,FALSE),IF($Q4262*100&lt;=VLOOKUP($O4262,margin_ranges!$A$5:$C$10,3,FALSE)+10,"IN RANGE","ABOVE RANGE"),"BELOW RANGE")</f>
        <v>IN RANGE</v>
      </c>
      <c r="S4262">
        <f>MIN(VLOOKUP($O4262,margin_ranges!$A$5:$D$10,4,FALSE),$P4262*100)</f>
        <v>28.73877499</v>
      </c>
      <c r="T4262" s="29">
        <f>(1-$S4262/100)/(1-$F4262)-1</f>
        <v>-8.3910656201169331E-13</v>
      </c>
      <c r="U4262" s="19" t="str">
        <f>IF(ABS(IFERROR(T4262,0))&gt;0.05,INDEX(margin_ranges!$C$13:$C$16,MATCH($F4262*100,margin_ranges!$B$13:$B$16,1)),"")</f>
        <v/>
      </c>
      <c r="V4262" t="e">
        <f>MIN(VLOOKUP($U4262,margin_ranges!$A$5:$D$10,4,FALSE),$P4262*100)</f>
        <v>#N/A</v>
      </c>
      <c r="Y4262" s="29" t="e">
        <f t="shared" si="66"/>
        <v>#N/A</v>
      </c>
    </row>
    <row r="4263" spans="1:25" x14ac:dyDescent="0.3">
      <c r="A4263" s="8" t="s">
        <v>17</v>
      </c>
      <c r="B4263" s="8" t="s">
        <v>7363</v>
      </c>
      <c r="C4263" s="8" t="s">
        <v>7364</v>
      </c>
      <c r="D4263" s="8" t="s">
        <v>12152</v>
      </c>
      <c r="E4263" s="8" t="s">
        <v>12153</v>
      </c>
      <c r="F4263" s="24">
        <v>0.23214933079712799</v>
      </c>
      <c r="G4263" s="24">
        <v>1</v>
      </c>
      <c r="H4263" s="25">
        <v>72.490200000000002</v>
      </c>
      <c r="I4263" s="25">
        <v>18.6844</v>
      </c>
      <c r="J4263" s="15">
        <v>730</v>
      </c>
      <c r="K4263" s="15">
        <v>164</v>
      </c>
      <c r="L4263" s="13">
        <v>0.25779999999999997</v>
      </c>
      <c r="M4263" s="7">
        <v>1.3023365600000001</v>
      </c>
      <c r="N4263" s="26">
        <v>1</v>
      </c>
      <c r="O4263" s="27" t="s">
        <v>22</v>
      </c>
      <c r="P4263" s="8">
        <v>0.2321493308</v>
      </c>
      <c r="Q4263" s="24">
        <v>0.25</v>
      </c>
      <c r="R4263" t="str">
        <f>IF($Q4263*100&gt;=VLOOKUP($O4263,margin_ranges!$A$5:$C$10,2,FALSE),IF($Q4263*100&lt;=VLOOKUP($O4263,margin_ranges!$A$5:$C$10,3,FALSE)+10,"IN RANGE","ABOVE RANGE"),"BELOW RANGE")</f>
        <v>IN RANGE</v>
      </c>
      <c r="S4263">
        <f>MIN(VLOOKUP($O4263,margin_ranges!$A$5:$D$10,4,FALSE),$P4263*100)</f>
        <v>23.214933080000002</v>
      </c>
      <c r="T4263" s="29">
        <f>(1-$S4263/100)/(1-$F4263)-1</f>
        <v>-3.7403413699621524E-12</v>
      </c>
      <c r="U4263" s="19" t="str">
        <f>IF(ABS(IFERROR(T4263,0))&gt;0.05,INDEX(margin_ranges!$C$13:$C$16,MATCH($F4263*100,margin_ranges!$B$13:$B$16,1)),"")</f>
        <v/>
      </c>
      <c r="V4263" t="e">
        <f>MIN(VLOOKUP($U4263,margin_ranges!$A$5:$D$10,4,FALSE),$P4263*100)</f>
        <v>#N/A</v>
      </c>
      <c r="Y4263" s="29" t="e">
        <f t="shared" si="66"/>
        <v>#N/A</v>
      </c>
    </row>
    <row r="4264" spans="1:25" x14ac:dyDescent="0.3">
      <c r="A4264" s="8" t="s">
        <v>17</v>
      </c>
      <c r="B4264" s="8" t="s">
        <v>7363</v>
      </c>
      <c r="C4264" s="8" t="s">
        <v>7364</v>
      </c>
      <c r="D4264" s="8" t="s">
        <v>7659</v>
      </c>
      <c r="E4264" s="8" t="s">
        <v>7660</v>
      </c>
      <c r="F4264" s="24">
        <v>0.208518147796069</v>
      </c>
      <c r="G4264" s="24">
        <v>1</v>
      </c>
      <c r="H4264" s="25">
        <v>40.961399999999998</v>
      </c>
      <c r="I4264" s="25">
        <v>11.680199999999999</v>
      </c>
      <c r="J4264" s="15">
        <v>332</v>
      </c>
      <c r="K4264" s="15">
        <v>68</v>
      </c>
      <c r="L4264" s="13">
        <v>0.28520000000000001</v>
      </c>
      <c r="M4264" s="7">
        <v>0.94758964000000001</v>
      </c>
      <c r="N4264" s="26">
        <v>0.75</v>
      </c>
      <c r="O4264" s="27" t="s">
        <v>22</v>
      </c>
      <c r="P4264" s="8">
        <v>0.2085181478</v>
      </c>
      <c r="Q4264" s="24">
        <v>0.22</v>
      </c>
      <c r="R4264" t="str">
        <f>IF($Q4264*100&gt;=VLOOKUP($O4264,margin_ranges!$A$5:$C$10,2,FALSE),IF($Q4264*100&lt;=VLOOKUP($O4264,margin_ranges!$A$5:$C$10,3,FALSE)+10,"IN RANGE","ABOVE RANGE"),"BELOW RANGE")</f>
        <v>IN RANGE</v>
      </c>
      <c r="S4264">
        <f>MIN(VLOOKUP($O4264,margin_ranges!$A$5:$D$10,4,FALSE),$P4264*100)</f>
        <v>20.851814779999998</v>
      </c>
      <c r="T4264" s="29">
        <f>(1-$S4264/100)/(1-$F4264)-1</f>
        <v>-4.9665827006606378E-12</v>
      </c>
      <c r="U4264" s="19" t="str">
        <f>IF(ABS(IFERROR(T4264,0))&gt;0.05,INDEX(margin_ranges!$C$13:$C$16,MATCH($F4264*100,margin_ranges!$B$13:$B$16,1)),"")</f>
        <v/>
      </c>
      <c r="V4264" t="e">
        <f>MIN(VLOOKUP($U4264,margin_ranges!$A$5:$D$10,4,FALSE),$P4264*100)</f>
        <v>#N/A</v>
      </c>
      <c r="Y4264" s="29" t="e">
        <f t="shared" si="66"/>
        <v>#N/A</v>
      </c>
    </row>
    <row r="4265" spans="1:25" x14ac:dyDescent="0.3">
      <c r="A4265" s="8" t="s">
        <v>17</v>
      </c>
      <c r="B4265" s="8" t="s">
        <v>7363</v>
      </c>
      <c r="C4265" s="8" t="s">
        <v>7364</v>
      </c>
      <c r="D4265" s="8" t="s">
        <v>7675</v>
      </c>
      <c r="E4265" s="8" t="s">
        <v>7676</v>
      </c>
      <c r="F4265" s="24">
        <v>0.20832454709599699</v>
      </c>
      <c r="G4265" s="24">
        <v>1</v>
      </c>
      <c r="H4265" s="25">
        <v>512.61419999999998</v>
      </c>
      <c r="I4265" s="25">
        <v>67.492199999999997</v>
      </c>
      <c r="J4265" s="15">
        <v>3197</v>
      </c>
      <c r="K4265" s="15">
        <v>657</v>
      </c>
      <c r="L4265" s="13">
        <v>0.13170000000000001</v>
      </c>
      <c r="M4265" s="7">
        <v>1.57892984</v>
      </c>
      <c r="N4265" s="26">
        <v>1.25</v>
      </c>
      <c r="O4265" s="27" t="s">
        <v>22</v>
      </c>
      <c r="P4265" s="8">
        <v>0.20832454710000001</v>
      </c>
      <c r="Q4265" s="24">
        <v>0.27</v>
      </c>
      <c r="R4265" t="str">
        <f>IF($Q4265*100&gt;=VLOOKUP($O4265,margin_ranges!$A$5:$C$10,2,FALSE),IF($Q4265*100&lt;=VLOOKUP($O4265,margin_ranges!$A$5:$C$10,3,FALSE)+10,"IN RANGE","ABOVE RANGE"),"BELOW RANGE")</f>
        <v>IN RANGE</v>
      </c>
      <c r="S4265">
        <f>MIN(VLOOKUP($O4265,margin_ranges!$A$5:$D$10,4,FALSE),$P4265*100)</f>
        <v>20.83245471</v>
      </c>
      <c r="T4265" s="29">
        <f>(1-$S4265/100)/(1-$F4265)-1</f>
        <v>-5.0563997433528129E-12</v>
      </c>
      <c r="U4265" s="19" t="str">
        <f>IF(ABS(IFERROR(T4265,0))&gt;0.05,INDEX(margin_ranges!$C$13:$C$16,MATCH($F4265*100,margin_ranges!$B$13:$B$16,1)),"")</f>
        <v/>
      </c>
      <c r="V4265" t="e">
        <f>MIN(VLOOKUP($U4265,margin_ranges!$A$5:$D$10,4,FALSE),$P4265*100)</f>
        <v>#N/A</v>
      </c>
      <c r="Y4265" s="29" t="e">
        <f t="shared" si="66"/>
        <v>#N/A</v>
      </c>
    </row>
    <row r="4266" spans="1:25" x14ac:dyDescent="0.3">
      <c r="A4266" s="8" t="s">
        <v>17</v>
      </c>
      <c r="B4266" s="8" t="s">
        <v>7363</v>
      </c>
      <c r="C4266" s="8" t="s">
        <v>7364</v>
      </c>
      <c r="D4266" s="8" t="s">
        <v>7569</v>
      </c>
      <c r="E4266" s="8" t="s">
        <v>7570</v>
      </c>
      <c r="F4266" s="24">
        <v>0.256220552895986</v>
      </c>
      <c r="G4266" s="24">
        <v>0</v>
      </c>
      <c r="H4266" s="25">
        <v>3.0510999999999999</v>
      </c>
      <c r="I4266" s="25">
        <v>1.4038999999999999</v>
      </c>
      <c r="J4266" s="15">
        <v>57</v>
      </c>
      <c r="K4266" s="15">
        <v>14</v>
      </c>
      <c r="L4266" s="13">
        <v>0.46010000000000001</v>
      </c>
      <c r="M4266" s="7">
        <v>1.34448458</v>
      </c>
      <c r="N4266" s="26">
        <v>1</v>
      </c>
      <c r="O4266" s="27" t="s">
        <v>22</v>
      </c>
      <c r="P4266" s="8">
        <v>0.25622055290000001</v>
      </c>
      <c r="Q4266" s="24">
        <v>0.28999999999999998</v>
      </c>
      <c r="R4266" t="str">
        <f>IF($Q4266*100&gt;=VLOOKUP($O4266,margin_ranges!$A$5:$C$10,2,FALSE),IF($Q4266*100&lt;=VLOOKUP($O4266,margin_ranges!$A$5:$C$10,3,FALSE)+10,"IN RANGE","ABOVE RANGE"),"BELOW RANGE")</f>
        <v>IN RANGE</v>
      </c>
      <c r="S4266">
        <f>MIN(VLOOKUP($O4266,margin_ranges!$A$5:$D$10,4,FALSE),$P4266*100)</f>
        <v>25.622055290000002</v>
      </c>
      <c r="T4266" s="29">
        <f>(1-$S4266/100)/(1-$F4266)-1</f>
        <v>-5.3967941227028859E-12</v>
      </c>
      <c r="U4266" s="19" t="str">
        <f>IF(ABS(IFERROR(T4266,0))&gt;0.05,INDEX(margin_ranges!$C$13:$C$16,MATCH($F4266*100,margin_ranges!$B$13:$B$16,1)),"")</f>
        <v/>
      </c>
      <c r="V4266" t="e">
        <f>MIN(VLOOKUP($U4266,margin_ranges!$A$5:$D$10,4,FALSE),$P4266*100)</f>
        <v>#N/A</v>
      </c>
      <c r="Y4266" s="29" t="e">
        <f t="shared" si="66"/>
        <v>#N/A</v>
      </c>
    </row>
    <row r="4267" spans="1:25" x14ac:dyDescent="0.3">
      <c r="A4267" s="8" t="s">
        <v>17</v>
      </c>
      <c r="B4267" s="8" t="s">
        <v>7363</v>
      </c>
      <c r="C4267" s="8" t="s">
        <v>7364</v>
      </c>
      <c r="D4267" s="8" t="s">
        <v>7429</v>
      </c>
      <c r="E4267" s="8" t="s">
        <v>7430</v>
      </c>
      <c r="F4267" s="24">
        <v>0.253775383195954</v>
      </c>
      <c r="G4267" s="24">
        <v>0</v>
      </c>
      <c r="H4267" s="25">
        <v>26.186699999999998</v>
      </c>
      <c r="I4267" s="25">
        <v>6.1238000000000001</v>
      </c>
      <c r="J4267" s="15">
        <v>222</v>
      </c>
      <c r="K4267" s="15">
        <v>55</v>
      </c>
      <c r="L4267" s="13">
        <v>0.2339</v>
      </c>
      <c r="M4267" s="7">
        <v>1.20607117</v>
      </c>
      <c r="N4267" s="26">
        <v>0.9</v>
      </c>
      <c r="O4267" s="27" t="s">
        <v>92</v>
      </c>
      <c r="P4267" s="8">
        <v>0.25377538319999998</v>
      </c>
      <c r="Q4267" s="24">
        <v>0.28999999999999998</v>
      </c>
      <c r="R4267" t="str">
        <f>IF($Q4267*100&gt;=VLOOKUP($O4267,margin_ranges!$A$5:$C$10,2,FALSE),IF($Q4267*100&lt;=VLOOKUP($O4267,margin_ranges!$A$5:$C$10,3,FALSE)+10,"IN RANGE","ABOVE RANGE"),"BELOW RANGE")</f>
        <v>IN RANGE</v>
      </c>
      <c r="S4267">
        <f>MIN(VLOOKUP($O4267,margin_ranges!$A$5:$D$10,4,FALSE),$P4267*100)</f>
        <v>25.377538319999999</v>
      </c>
      <c r="T4267" s="29">
        <f>(1-$S4267/100)/(1-$F4267)-1</f>
        <v>-5.4221072076643395E-12</v>
      </c>
      <c r="U4267" s="19" t="str">
        <f>IF(ABS(IFERROR(T4267,0))&gt;0.05,INDEX(margin_ranges!$C$13:$C$16,MATCH($F4267*100,margin_ranges!$B$13:$B$16,1)),"")</f>
        <v/>
      </c>
      <c r="V4267" t="e">
        <f>MIN(VLOOKUP($U4267,margin_ranges!$A$5:$D$10,4,FALSE),$P4267*100)</f>
        <v>#N/A</v>
      </c>
      <c r="Y4267" s="29" t="e">
        <f t="shared" si="66"/>
        <v>#N/A</v>
      </c>
    </row>
    <row r="4268" spans="1:25" x14ac:dyDescent="0.3">
      <c r="A4268" s="8" t="s">
        <v>17</v>
      </c>
      <c r="B4268" s="8" t="s">
        <v>7363</v>
      </c>
      <c r="C4268" s="8" t="s">
        <v>7364</v>
      </c>
      <c r="D4268" s="8" t="s">
        <v>7593</v>
      </c>
      <c r="E4268" s="8" t="s">
        <v>7594</v>
      </c>
      <c r="F4268" s="24">
        <v>0.28350565459447902</v>
      </c>
      <c r="G4268" s="24">
        <v>0</v>
      </c>
      <c r="H4268" s="25">
        <v>1.4975000000000001</v>
      </c>
      <c r="I4268" s="25">
        <v>0.32979999999999998</v>
      </c>
      <c r="J4268" s="15">
        <v>11</v>
      </c>
      <c r="K4268" s="15">
        <v>3</v>
      </c>
      <c r="L4268" s="13">
        <v>0.22020000000000001</v>
      </c>
      <c r="M4268" s="7">
        <v>1.11654754</v>
      </c>
      <c r="N4268" s="26">
        <v>0.8</v>
      </c>
      <c r="O4268" s="27" t="s">
        <v>22</v>
      </c>
      <c r="P4268" s="8">
        <v>0.28350565459999999</v>
      </c>
      <c r="Q4268" s="24">
        <v>0.32</v>
      </c>
      <c r="R4268" t="str">
        <f>IF($Q4268*100&gt;=VLOOKUP($O4268,margin_ranges!$A$5:$C$10,2,FALSE),IF($Q4268*100&lt;=VLOOKUP($O4268,margin_ranges!$A$5:$C$10,3,FALSE)+10,"IN RANGE","ABOVE RANGE"),"BELOW RANGE")</f>
        <v>IN RANGE</v>
      </c>
      <c r="S4268">
        <f>MIN(VLOOKUP($O4268,margin_ranges!$A$5:$D$10,4,FALSE),$P4268*100)</f>
        <v>28.350565459999999</v>
      </c>
      <c r="T4268" s="29">
        <f>(1-$S4268/100)/(1-$F4268)-1</f>
        <v>-7.7056139247133615E-12</v>
      </c>
      <c r="U4268" s="19" t="str">
        <f>IF(ABS(IFERROR(T4268,0))&gt;0.05,INDEX(margin_ranges!$C$13:$C$16,MATCH($F4268*100,margin_ranges!$B$13:$B$16,1)),"")</f>
        <v/>
      </c>
      <c r="V4268" t="e">
        <f>MIN(VLOOKUP($U4268,margin_ranges!$A$5:$D$10,4,FALSE),$P4268*100)</f>
        <v>#N/A</v>
      </c>
      <c r="Y4268" s="29" t="e">
        <f t="shared" si="66"/>
        <v>#N/A</v>
      </c>
    </row>
    <row r="4269" spans="1:25" x14ac:dyDescent="0.3">
      <c r="A4269" s="8" t="s">
        <v>17</v>
      </c>
      <c r="B4269" s="8" t="s">
        <v>7363</v>
      </c>
      <c r="C4269" s="8" t="s">
        <v>7364</v>
      </c>
      <c r="D4269" s="8" t="s">
        <v>7553</v>
      </c>
      <c r="E4269" s="8" t="s">
        <v>7554</v>
      </c>
      <c r="F4269" s="24">
        <v>0.20098100009325401</v>
      </c>
      <c r="G4269" s="24">
        <v>1</v>
      </c>
      <c r="H4269" s="25">
        <v>171.82400000000001</v>
      </c>
      <c r="I4269" s="25">
        <v>29.682500000000001</v>
      </c>
      <c r="J4269" s="15">
        <v>892</v>
      </c>
      <c r="K4269" s="15">
        <v>179</v>
      </c>
      <c r="L4269" s="13">
        <v>0.17269999999999999</v>
      </c>
      <c r="M4269" s="7">
        <v>1.0012277599999999</v>
      </c>
      <c r="N4269" s="26">
        <v>0.8</v>
      </c>
      <c r="O4269" s="27" t="s">
        <v>22</v>
      </c>
      <c r="P4269" s="8">
        <v>0.2009810001</v>
      </c>
      <c r="Q4269" s="24">
        <v>0.23</v>
      </c>
      <c r="R4269" t="str">
        <f>IF($Q4269*100&gt;=VLOOKUP($O4269,margin_ranges!$A$5:$C$10,2,FALSE),IF($Q4269*100&lt;=VLOOKUP($O4269,margin_ranges!$A$5:$C$10,3,FALSE)+10,"IN RANGE","ABOVE RANGE"),"BELOW RANGE")</f>
        <v>IN RANGE</v>
      </c>
      <c r="S4269">
        <f>MIN(VLOOKUP($O4269,margin_ranges!$A$5:$D$10,4,FALSE),$P4269*100)</f>
        <v>20.09810001</v>
      </c>
      <c r="T4269" s="29">
        <f>(1-$S4269/100)/(1-$F4269)-1</f>
        <v>-8.4428020130644654E-12</v>
      </c>
      <c r="U4269" s="19" t="str">
        <f>IF(ABS(IFERROR(T4269,0))&gt;0.05,INDEX(margin_ranges!$C$13:$C$16,MATCH($F4269*100,margin_ranges!$B$13:$B$16,1)),"")</f>
        <v/>
      </c>
      <c r="V4269" t="e">
        <f>MIN(VLOOKUP($U4269,margin_ranges!$A$5:$D$10,4,FALSE),$P4269*100)</f>
        <v>#N/A</v>
      </c>
      <c r="Y4269" s="29" t="e">
        <f t="shared" si="66"/>
        <v>#N/A</v>
      </c>
    </row>
    <row r="4270" spans="1:25" x14ac:dyDescent="0.3">
      <c r="A4270" s="8" t="s">
        <v>17</v>
      </c>
      <c r="B4270" s="8" t="s">
        <v>7363</v>
      </c>
      <c r="C4270" s="8" t="s">
        <v>7364</v>
      </c>
      <c r="D4270" s="8" t="s">
        <v>12148</v>
      </c>
      <c r="E4270" s="8" t="s">
        <v>12149</v>
      </c>
      <c r="F4270" s="24">
        <v>0.24598962539274999</v>
      </c>
      <c r="G4270" s="24">
        <v>0</v>
      </c>
      <c r="H4270" s="25">
        <v>7.3503999999999996</v>
      </c>
      <c r="I4270" s="25">
        <v>3.0546000000000002</v>
      </c>
      <c r="J4270" s="15">
        <v>122</v>
      </c>
      <c r="K4270" s="15">
        <v>29</v>
      </c>
      <c r="L4270" s="13">
        <v>0.41560000000000002</v>
      </c>
      <c r="M4270" s="7">
        <v>1.3262417</v>
      </c>
      <c r="N4270" s="26">
        <v>1</v>
      </c>
      <c r="O4270" s="27" t="s">
        <v>22</v>
      </c>
      <c r="P4270" s="8">
        <v>0.24598962539999999</v>
      </c>
      <c r="Q4270" s="24">
        <v>0.25</v>
      </c>
      <c r="R4270" t="str">
        <f>IF($Q4270*100&gt;=VLOOKUP($O4270,margin_ranges!$A$5:$C$10,2,FALSE),IF($Q4270*100&lt;=VLOOKUP($O4270,margin_ranges!$A$5:$C$10,3,FALSE)+10,"IN RANGE","ABOVE RANGE"),"BELOW RANGE")</f>
        <v>IN RANGE</v>
      </c>
      <c r="S4270">
        <f>MIN(VLOOKUP($O4270,margin_ranges!$A$5:$D$10,4,FALSE),$P4270*100)</f>
        <v>24.598962539999999</v>
      </c>
      <c r="T4270" s="29">
        <f>(1-$S4270/100)/(1-$F4270)-1</f>
        <v>-9.6151975270686307E-12</v>
      </c>
      <c r="U4270" s="19" t="str">
        <f>IF(ABS(IFERROR(T4270,0))&gt;0.05,INDEX(margin_ranges!$C$13:$C$16,MATCH($F4270*100,margin_ranges!$B$13:$B$16,1)),"")</f>
        <v/>
      </c>
      <c r="V4270" t="e">
        <f>MIN(VLOOKUP($U4270,margin_ranges!$A$5:$D$10,4,FALSE),$P4270*100)</f>
        <v>#N/A</v>
      </c>
      <c r="Y4270" s="29" t="e">
        <f t="shared" si="66"/>
        <v>#N/A</v>
      </c>
    </row>
    <row r="4271" spans="1:25" x14ac:dyDescent="0.3">
      <c r="A4271" s="8" t="s">
        <v>17</v>
      </c>
      <c r="B4271" s="8" t="s">
        <v>7363</v>
      </c>
      <c r="C4271" s="8" t="s">
        <v>7364</v>
      </c>
      <c r="D4271" s="8" t="s">
        <v>7435</v>
      </c>
      <c r="E4271" s="8" t="s">
        <v>7436</v>
      </c>
      <c r="F4271" s="24">
        <v>0.26453415019159698</v>
      </c>
      <c r="G4271" s="24">
        <v>0</v>
      </c>
      <c r="H4271" s="25">
        <v>21.447299999999998</v>
      </c>
      <c r="I4271" s="25">
        <v>2.6856</v>
      </c>
      <c r="J4271" s="15">
        <v>110</v>
      </c>
      <c r="K4271" s="15">
        <v>27</v>
      </c>
      <c r="L4271" s="13">
        <v>0.12520000000000001</v>
      </c>
      <c r="M4271" s="7">
        <v>1.35968244</v>
      </c>
      <c r="N4271" s="26">
        <v>1</v>
      </c>
      <c r="O4271" s="27" t="s">
        <v>22</v>
      </c>
      <c r="P4271" s="8">
        <v>0.26453415019999998</v>
      </c>
      <c r="Q4271" s="24">
        <v>0.28999999999999998</v>
      </c>
      <c r="R4271" t="str">
        <f>IF($Q4271*100&gt;=VLOOKUP($O4271,margin_ranges!$A$5:$C$10,2,FALSE),IF($Q4271*100&lt;=VLOOKUP($O4271,margin_ranges!$A$5:$C$10,3,FALSE)+10,"IN RANGE","ABOVE RANGE"),"BELOW RANGE")</f>
        <v>IN RANGE</v>
      </c>
      <c r="S4271">
        <f>MIN(VLOOKUP($O4271,margin_ranges!$A$5:$D$10,4,FALSE),$P4271*100)</f>
        <v>26.453415019999998</v>
      </c>
      <c r="T4271" s="29">
        <f>(1-$S4271/100)/(1-$F4271)-1</f>
        <v>-1.1425527191022411E-11</v>
      </c>
      <c r="U4271" s="19" t="str">
        <f>IF(ABS(IFERROR(T4271,0))&gt;0.05,INDEX(margin_ranges!$C$13:$C$16,MATCH($F4271*100,margin_ranges!$B$13:$B$16,1)),"")</f>
        <v/>
      </c>
      <c r="V4271" t="e">
        <f>MIN(VLOOKUP($U4271,margin_ranges!$A$5:$D$10,4,FALSE),$P4271*100)</f>
        <v>#N/A</v>
      </c>
      <c r="Y4271" s="29" t="e">
        <f t="shared" si="66"/>
        <v>#N/A</v>
      </c>
    </row>
    <row r="4272" spans="1:25" x14ac:dyDescent="0.3">
      <c r="A4272" s="8" t="s">
        <v>17</v>
      </c>
      <c r="B4272" s="8" t="s">
        <v>7363</v>
      </c>
      <c r="C4272" s="8" t="s">
        <v>7364</v>
      </c>
      <c r="D4272" s="8" t="s">
        <v>7583</v>
      </c>
      <c r="E4272" s="8" t="s">
        <v>7584</v>
      </c>
      <c r="F4272" s="24">
        <v>0.20793665129071101</v>
      </c>
      <c r="G4272" s="24">
        <v>0</v>
      </c>
      <c r="H4272" s="25">
        <v>27.985900000000001</v>
      </c>
      <c r="I4272" s="25">
        <v>3.3201000000000001</v>
      </c>
      <c r="J4272" s="15">
        <v>126</v>
      </c>
      <c r="K4272" s="15">
        <v>24</v>
      </c>
      <c r="L4272" s="13">
        <v>0.1186</v>
      </c>
      <c r="M4272" s="7">
        <v>1.26252528</v>
      </c>
      <c r="N4272" s="26">
        <v>1</v>
      </c>
      <c r="O4272" s="27" t="s">
        <v>92</v>
      </c>
      <c r="P4272" s="8">
        <v>0.2079366513</v>
      </c>
      <c r="Q4272" s="24">
        <v>0.24</v>
      </c>
      <c r="R4272" t="str">
        <f>IF($Q4272*100&gt;=VLOOKUP($O4272,margin_ranges!$A$5:$C$10,2,FALSE),IF($Q4272*100&lt;=VLOOKUP($O4272,margin_ranges!$A$5:$C$10,3,FALSE)+10,"IN RANGE","ABOVE RANGE"),"BELOW RANGE")</f>
        <v>IN RANGE</v>
      </c>
      <c r="S4272">
        <f>MIN(VLOOKUP($O4272,margin_ranges!$A$5:$D$10,4,FALSE),$P4272*100)</f>
        <v>20.793665130000001</v>
      </c>
      <c r="T4272" s="29">
        <f>(1-$S4272/100)/(1-$F4272)-1</f>
        <v>-1.1727618876022916E-11</v>
      </c>
      <c r="U4272" s="19" t="str">
        <f>IF(ABS(IFERROR(T4272,0))&gt;0.05,INDEX(margin_ranges!$C$13:$C$16,MATCH($F4272*100,margin_ranges!$B$13:$B$16,1)),"")</f>
        <v/>
      </c>
      <c r="V4272" t="e">
        <f>MIN(VLOOKUP($U4272,margin_ranges!$A$5:$D$10,4,FALSE),$P4272*100)</f>
        <v>#N/A</v>
      </c>
      <c r="Y4272" s="29" t="e">
        <f t="shared" si="66"/>
        <v>#N/A</v>
      </c>
    </row>
    <row r="4273" spans="1:25" x14ac:dyDescent="0.3">
      <c r="A4273" s="8" t="s">
        <v>17</v>
      </c>
      <c r="B4273" s="8" t="s">
        <v>7363</v>
      </c>
      <c r="C4273" s="8" t="s">
        <v>7364</v>
      </c>
      <c r="D4273" s="8" t="s">
        <v>7501</v>
      </c>
      <c r="E4273" s="8" t="s">
        <v>7502</v>
      </c>
      <c r="F4273" s="24">
        <v>0.23308316269076401</v>
      </c>
      <c r="G4273" s="24">
        <v>1</v>
      </c>
      <c r="H4273" s="25">
        <v>205.99209999999999</v>
      </c>
      <c r="I4273" s="25">
        <v>31.8446</v>
      </c>
      <c r="J4273" s="15">
        <v>997</v>
      </c>
      <c r="K4273" s="15">
        <v>233</v>
      </c>
      <c r="L4273" s="13">
        <v>0.15459999999999999</v>
      </c>
      <c r="M4273" s="7">
        <v>1.04313788</v>
      </c>
      <c r="N4273" s="26">
        <v>0.8</v>
      </c>
      <c r="O4273" s="27" t="s">
        <v>22</v>
      </c>
      <c r="P4273" s="8">
        <v>0.23308316270000001</v>
      </c>
      <c r="Q4273" s="24">
        <v>0.28000000000000003</v>
      </c>
      <c r="R4273" t="str">
        <f>IF($Q4273*100&gt;=VLOOKUP($O4273,margin_ranges!$A$5:$C$10,2,FALSE),IF($Q4273*100&lt;=VLOOKUP($O4273,margin_ranges!$A$5:$C$10,3,FALSE)+10,"IN RANGE","ABOVE RANGE"),"BELOW RANGE")</f>
        <v>IN RANGE</v>
      </c>
      <c r="S4273">
        <f>MIN(VLOOKUP($O4273,margin_ranges!$A$5:$D$10,4,FALSE),$P4273*100)</f>
        <v>23.308316270000002</v>
      </c>
      <c r="T4273" s="29">
        <f>(1-$S4273/100)/(1-$F4273)-1</f>
        <v>-1.2043144259621386E-11</v>
      </c>
      <c r="U4273" s="19" t="str">
        <f>IF(ABS(IFERROR(T4273,0))&gt;0.05,INDEX(margin_ranges!$C$13:$C$16,MATCH($F4273*100,margin_ranges!$B$13:$B$16,1)),"")</f>
        <v/>
      </c>
      <c r="V4273" t="e">
        <f>MIN(VLOOKUP($U4273,margin_ranges!$A$5:$D$10,4,FALSE),$P4273*100)</f>
        <v>#N/A</v>
      </c>
      <c r="Y4273" s="29" t="e">
        <f t="shared" si="66"/>
        <v>#N/A</v>
      </c>
    </row>
    <row r="4274" spans="1:25" x14ac:dyDescent="0.3">
      <c r="A4274" s="8" t="s">
        <v>17</v>
      </c>
      <c r="B4274" s="8" t="s">
        <v>7363</v>
      </c>
      <c r="C4274" s="8" t="s">
        <v>7364</v>
      </c>
      <c r="D4274" s="8" t="s">
        <v>7453</v>
      </c>
      <c r="E4274" s="8" t="s">
        <v>7454</v>
      </c>
      <c r="F4274" s="24">
        <v>0.233699426190563</v>
      </c>
      <c r="G4274" s="24">
        <v>0</v>
      </c>
      <c r="H4274" s="25">
        <v>1.8863000000000001</v>
      </c>
      <c r="I4274" s="25">
        <v>0.85580000000000001</v>
      </c>
      <c r="J4274" s="15">
        <v>23</v>
      </c>
      <c r="K4274" s="15">
        <v>5</v>
      </c>
      <c r="L4274" s="13">
        <v>0.45369999999999999</v>
      </c>
      <c r="M4274" s="7">
        <v>0.91347968000000002</v>
      </c>
      <c r="N4274" s="26">
        <v>0.7</v>
      </c>
      <c r="O4274" s="27" t="s">
        <v>22</v>
      </c>
      <c r="P4274" s="8">
        <v>0.2336994262</v>
      </c>
      <c r="Q4274" s="24">
        <v>0.26</v>
      </c>
      <c r="R4274" t="str">
        <f>IF($Q4274*100&gt;=VLOOKUP($O4274,margin_ranges!$A$5:$C$10,2,FALSE),IF($Q4274*100&lt;=VLOOKUP($O4274,margin_ranges!$A$5:$C$10,3,FALSE)+10,"IN RANGE","ABOVE RANGE"),"BELOW RANGE")</f>
        <v>IN RANGE</v>
      </c>
      <c r="S4274">
        <f>MIN(VLOOKUP($O4274,margin_ranges!$A$5:$D$10,4,FALSE),$P4274*100)</f>
        <v>23.36994262</v>
      </c>
      <c r="T4274" s="29">
        <f>(1-$S4274/100)/(1-$F4274)-1</f>
        <v>-1.2315148900654549E-11</v>
      </c>
      <c r="U4274" s="19" t="str">
        <f>IF(ABS(IFERROR(T4274,0))&gt;0.05,INDEX(margin_ranges!$C$13:$C$16,MATCH($F4274*100,margin_ranges!$B$13:$B$16,1)),"")</f>
        <v/>
      </c>
      <c r="V4274" t="e">
        <f>MIN(VLOOKUP($U4274,margin_ranges!$A$5:$D$10,4,FALSE),$P4274*100)</f>
        <v>#N/A</v>
      </c>
      <c r="Y4274" s="29" t="e">
        <f t="shared" si="66"/>
        <v>#N/A</v>
      </c>
    </row>
    <row r="4275" spans="1:25" x14ac:dyDescent="0.3">
      <c r="A4275" s="8" t="s">
        <v>17</v>
      </c>
      <c r="B4275" s="8" t="s">
        <v>7363</v>
      </c>
      <c r="C4275" s="8" t="s">
        <v>7364</v>
      </c>
      <c r="D4275" s="8" t="s">
        <v>7653</v>
      </c>
      <c r="E4275" s="8" t="s">
        <v>7654</v>
      </c>
      <c r="F4275" s="24">
        <v>0.178079378888855</v>
      </c>
      <c r="G4275" s="24">
        <v>1</v>
      </c>
      <c r="H4275" s="25">
        <v>127.76309999999999</v>
      </c>
      <c r="I4275" s="25">
        <v>16.616299999999999</v>
      </c>
      <c r="J4275" s="15">
        <v>516</v>
      </c>
      <c r="K4275" s="15">
        <v>77</v>
      </c>
      <c r="L4275" s="13">
        <v>0.13009999999999999</v>
      </c>
      <c r="M4275" s="7">
        <v>1.03416313</v>
      </c>
      <c r="N4275" s="26">
        <v>0.85</v>
      </c>
      <c r="O4275" s="27" t="s">
        <v>92</v>
      </c>
      <c r="P4275" s="8">
        <v>0.1780793789</v>
      </c>
      <c r="Q4275" s="24">
        <v>0.19</v>
      </c>
      <c r="R4275" t="str">
        <f>IF($Q4275*100&gt;=VLOOKUP($O4275,margin_ranges!$A$5:$C$10,2,FALSE),IF($Q4275*100&lt;=VLOOKUP($O4275,margin_ranges!$A$5:$C$10,3,FALSE)+10,"IN RANGE","ABOVE RANGE"),"BELOW RANGE")</f>
        <v>BELOW RANGE</v>
      </c>
      <c r="S4275">
        <f>MIN(VLOOKUP($O4275,margin_ranges!$A$5:$D$10,4,FALSE),$P4275*100)</f>
        <v>17.807937890000002</v>
      </c>
      <c r="T4275" s="29">
        <f>(1-$S4275/100)/(1-$F4275)-1</f>
        <v>-1.3559708911259349E-11</v>
      </c>
      <c r="U4275" s="19" t="str">
        <f>IF(ABS(IFERROR(T4275,0))&gt;0.05,INDEX(margin_ranges!$C$13:$C$16,MATCH($F4275*100,margin_ranges!$B$13:$B$16,1)),"")</f>
        <v/>
      </c>
      <c r="V4275" t="e">
        <f>MIN(VLOOKUP($U4275,margin_ranges!$A$5:$D$10,4,FALSE),$P4275*100)</f>
        <v>#N/A</v>
      </c>
      <c r="Y4275" s="29" t="e">
        <f t="shared" si="66"/>
        <v>#N/A</v>
      </c>
    </row>
    <row r="4276" spans="1:25" x14ac:dyDescent="0.3">
      <c r="A4276" s="8" t="s">
        <v>17</v>
      </c>
      <c r="B4276" s="8" t="s">
        <v>7363</v>
      </c>
      <c r="C4276" s="8" t="s">
        <v>7364</v>
      </c>
      <c r="D4276" s="28" t="s">
        <v>12134</v>
      </c>
      <c r="E4276" s="8" t="s">
        <v>12135</v>
      </c>
      <c r="F4276" s="24">
        <v>0.234351259389244</v>
      </c>
      <c r="G4276" s="24">
        <v>0</v>
      </c>
      <c r="H4276" s="25">
        <v>12.8809</v>
      </c>
      <c r="I4276" s="25">
        <v>2.5556000000000001</v>
      </c>
      <c r="J4276" s="15">
        <v>100</v>
      </c>
      <c r="K4276" s="15">
        <v>22</v>
      </c>
      <c r="L4276" s="13">
        <v>0.19839999999999999</v>
      </c>
      <c r="M4276" s="7">
        <v>1.30608195</v>
      </c>
      <c r="N4276" s="26">
        <v>1</v>
      </c>
      <c r="O4276" s="27" t="s">
        <v>22</v>
      </c>
      <c r="P4276" s="8">
        <v>0.23435125940000001</v>
      </c>
      <c r="Q4276" s="24">
        <v>0.25</v>
      </c>
      <c r="R4276" t="str">
        <f>IF($Q4276*100&gt;=VLOOKUP($O4276,margin_ranges!$A$5:$C$10,2,FALSE),IF($Q4276*100&lt;=VLOOKUP($O4276,margin_ranges!$A$5:$C$10,3,FALSE)+10,"IN RANGE","ABOVE RANGE"),"BELOW RANGE")</f>
        <v>IN RANGE</v>
      </c>
      <c r="S4276">
        <f>MIN(VLOOKUP($O4276,margin_ranges!$A$5:$D$10,4,FALSE),$P4276*100)</f>
        <v>23.435125940000002</v>
      </c>
      <c r="T4276" s="29">
        <f>(1-$S4276/100)/(1-$F4276)-1</f>
        <v>-1.4048207042094418E-11</v>
      </c>
      <c r="U4276" s="19" t="str">
        <f>IF(ABS(IFERROR(T4276,0))&gt;0.05,INDEX(margin_ranges!$C$13:$C$16,MATCH($F4276*100,margin_ranges!$B$13:$B$16,1)),"")</f>
        <v/>
      </c>
      <c r="V4276" t="e">
        <f>MIN(VLOOKUP($U4276,margin_ranges!$A$5:$D$10,4,FALSE),$P4276*100)</f>
        <v>#N/A</v>
      </c>
      <c r="Y4276" s="29" t="e">
        <f t="shared" si="66"/>
        <v>#N/A</v>
      </c>
    </row>
    <row r="4277" spans="1:25" x14ac:dyDescent="0.3">
      <c r="A4277" s="8" t="s">
        <v>17</v>
      </c>
      <c r="B4277" s="8" t="s">
        <v>7363</v>
      </c>
      <c r="C4277" s="8" t="s">
        <v>7364</v>
      </c>
      <c r="D4277" s="8" t="s">
        <v>7563</v>
      </c>
      <c r="E4277" s="8" t="s">
        <v>7564</v>
      </c>
      <c r="F4277" s="24">
        <v>0.24455013288767399</v>
      </c>
      <c r="G4277" s="24">
        <v>0</v>
      </c>
      <c r="H4277" s="25">
        <v>16.863600000000002</v>
      </c>
      <c r="I4277" s="25">
        <v>2.4430999999999998</v>
      </c>
      <c r="J4277" s="15">
        <v>87</v>
      </c>
      <c r="K4277" s="15">
        <v>21</v>
      </c>
      <c r="L4277" s="13">
        <v>0.1449</v>
      </c>
      <c r="M4277" s="7">
        <v>1.19134312</v>
      </c>
      <c r="N4277" s="26">
        <v>0.9</v>
      </c>
      <c r="O4277" s="27" t="s">
        <v>22</v>
      </c>
      <c r="P4277" s="8">
        <v>0.24455013289999999</v>
      </c>
      <c r="Q4277" s="24">
        <v>0.28000000000000003</v>
      </c>
      <c r="R4277" t="str">
        <f>IF($Q4277*100&gt;=VLOOKUP($O4277,margin_ranges!$A$5:$C$10,2,FALSE),IF($Q4277*100&lt;=VLOOKUP($O4277,margin_ranges!$A$5:$C$10,3,FALSE)+10,"IN RANGE","ABOVE RANGE"),"BELOW RANGE")</f>
        <v>IN RANGE</v>
      </c>
      <c r="S4277">
        <f>MIN(VLOOKUP($O4277,margin_ranges!$A$5:$D$10,4,FALSE),$P4277*100)</f>
        <v>24.45501329</v>
      </c>
      <c r="T4277" s="29">
        <f>(1-$S4277/100)/(1-$F4277)-1</f>
        <v>-1.6315948592193763E-11</v>
      </c>
      <c r="U4277" s="19" t="str">
        <f>IF(ABS(IFERROR(T4277,0))&gt;0.05,INDEX(margin_ranges!$C$13:$C$16,MATCH($F4277*100,margin_ranges!$B$13:$B$16,1)),"")</f>
        <v/>
      </c>
      <c r="V4277" t="e">
        <f>MIN(VLOOKUP($U4277,margin_ranges!$A$5:$D$10,4,FALSE),$P4277*100)</f>
        <v>#N/A</v>
      </c>
      <c r="Y4277" s="29" t="e">
        <f t="shared" si="66"/>
        <v>#N/A</v>
      </c>
    </row>
    <row r="4278" spans="1:25" x14ac:dyDescent="0.3">
      <c r="A4278" s="8" t="s">
        <v>17</v>
      </c>
      <c r="B4278" s="8" t="s">
        <v>7363</v>
      </c>
      <c r="C4278" s="8" t="s">
        <v>7364</v>
      </c>
      <c r="D4278" s="8" t="s">
        <v>7473</v>
      </c>
      <c r="E4278" s="8" t="s">
        <v>7474</v>
      </c>
      <c r="F4278" s="24">
        <v>0.25767483098747601</v>
      </c>
      <c r="G4278" s="24">
        <v>0</v>
      </c>
      <c r="H4278" s="25">
        <v>1.0939000000000001</v>
      </c>
      <c r="I4278" s="25">
        <v>0.2392</v>
      </c>
      <c r="J4278" s="15">
        <v>8</v>
      </c>
      <c r="K4278" s="15">
        <v>2</v>
      </c>
      <c r="L4278" s="13">
        <v>0.21870000000000001</v>
      </c>
      <c r="M4278" s="7">
        <v>1.07769483</v>
      </c>
      <c r="N4278" s="26">
        <v>0.8</v>
      </c>
      <c r="O4278" s="27" t="s">
        <v>22</v>
      </c>
      <c r="P4278" s="8">
        <v>0.25767483099999999</v>
      </c>
      <c r="Q4278" s="24">
        <v>0.28999999999999998</v>
      </c>
      <c r="R4278" t="str">
        <f>IF($Q4278*100&gt;=VLOOKUP($O4278,margin_ranges!$A$5:$C$10,2,FALSE),IF($Q4278*100&lt;=VLOOKUP($O4278,margin_ranges!$A$5:$C$10,3,FALSE)+10,"IN RANGE","ABOVE RANGE"),"BELOW RANGE")</f>
        <v>IN RANGE</v>
      </c>
      <c r="S4278">
        <f>MIN(VLOOKUP($O4278,margin_ranges!$A$5:$D$10,4,FALSE),$P4278*100)</f>
        <v>25.7674831</v>
      </c>
      <c r="T4278" s="29">
        <f>(1-$S4278/100)/(1-$F4278)-1</f>
        <v>-1.6871282149111266E-11</v>
      </c>
      <c r="U4278" s="19" t="str">
        <f>IF(ABS(IFERROR(T4278,0))&gt;0.05,INDEX(margin_ranges!$C$13:$C$16,MATCH($F4278*100,margin_ranges!$B$13:$B$16,1)),"")</f>
        <v/>
      </c>
      <c r="V4278" t="e">
        <f>MIN(VLOOKUP($U4278,margin_ranges!$A$5:$D$10,4,FALSE),$P4278*100)</f>
        <v>#N/A</v>
      </c>
      <c r="Y4278" s="29" t="e">
        <f t="shared" si="66"/>
        <v>#N/A</v>
      </c>
    </row>
    <row r="4279" spans="1:25" x14ac:dyDescent="0.3">
      <c r="A4279" s="8" t="s">
        <v>17</v>
      </c>
      <c r="B4279" s="8" t="s">
        <v>7363</v>
      </c>
      <c r="C4279" s="8" t="s">
        <v>7364</v>
      </c>
      <c r="D4279" s="8" t="s">
        <v>7613</v>
      </c>
      <c r="E4279" s="8" t="s">
        <v>7614</v>
      </c>
      <c r="F4279" s="24">
        <v>9.4952421084675206E-2</v>
      </c>
      <c r="G4279" s="24">
        <v>1</v>
      </c>
      <c r="H4279" s="25">
        <v>189.66890000000001</v>
      </c>
      <c r="I4279" s="25">
        <v>36.696199999999997</v>
      </c>
      <c r="J4279" s="15">
        <v>912</v>
      </c>
      <c r="K4279" s="15">
        <v>73</v>
      </c>
      <c r="L4279" s="13">
        <v>0.19350000000000001</v>
      </c>
      <c r="M4279" s="7">
        <v>0.82868571000000002</v>
      </c>
      <c r="N4279" s="26">
        <v>0.75</v>
      </c>
      <c r="O4279" s="27" t="s">
        <v>92</v>
      </c>
      <c r="P4279" s="8">
        <v>9.4952421100000003E-2</v>
      </c>
      <c r="Q4279" s="24">
        <v>0.2</v>
      </c>
      <c r="R4279" t="str">
        <f>IF($Q4279*100&gt;=VLOOKUP($O4279,margin_ranges!$A$5:$C$10,2,FALSE),IF($Q4279*100&lt;=VLOOKUP($O4279,margin_ranges!$A$5:$C$10,3,FALSE)+10,"IN RANGE","ABOVE RANGE"),"BELOW RANGE")</f>
        <v>IN RANGE</v>
      </c>
      <c r="S4279">
        <f>MIN(VLOOKUP($O4279,margin_ranges!$A$5:$D$10,4,FALSE),$P4279*100)</f>
        <v>9.4952421099999995</v>
      </c>
      <c r="T4279" s="29">
        <f>(1-$S4279/100)/(1-$F4279)-1</f>
        <v>-1.6932677482373037E-11</v>
      </c>
      <c r="U4279" s="19" t="str">
        <f>IF(ABS(IFERROR(T4279,0))&gt;0.05,INDEX(margin_ranges!$C$13:$C$16,MATCH($F4279*100,margin_ranges!$B$13:$B$16,1)),"")</f>
        <v/>
      </c>
      <c r="V4279" t="e">
        <f>MIN(VLOOKUP($U4279,margin_ranges!$A$5:$D$10,4,FALSE),$P4279*100)</f>
        <v>#N/A</v>
      </c>
      <c r="Y4279" s="29" t="e">
        <f t="shared" si="66"/>
        <v>#N/A</v>
      </c>
    </row>
    <row r="4280" spans="1:25" x14ac:dyDescent="0.3">
      <c r="A4280" s="8" t="s">
        <v>17</v>
      </c>
      <c r="B4280" s="8" t="s">
        <v>7363</v>
      </c>
      <c r="C4280" s="8" t="s">
        <v>7364</v>
      </c>
      <c r="D4280" s="8" t="s">
        <v>7619</v>
      </c>
      <c r="E4280" s="8" t="s">
        <v>7620</v>
      </c>
      <c r="F4280" s="24">
        <v>0.21662499908355701</v>
      </c>
      <c r="G4280" s="24">
        <v>0</v>
      </c>
      <c r="H4280" s="25">
        <v>5.3074000000000003</v>
      </c>
      <c r="I4280" s="25">
        <v>0.76319999999999999</v>
      </c>
      <c r="J4280" s="15">
        <v>29</v>
      </c>
      <c r="K4280" s="15">
        <v>6</v>
      </c>
      <c r="L4280" s="13">
        <v>0.14380000000000001</v>
      </c>
      <c r="M4280" s="7">
        <v>1.27652784</v>
      </c>
      <c r="N4280" s="26">
        <v>1</v>
      </c>
      <c r="O4280" s="27" t="s">
        <v>22</v>
      </c>
      <c r="P4280" s="8">
        <v>0.21662499909999999</v>
      </c>
      <c r="Q4280" s="24">
        <v>0.26</v>
      </c>
      <c r="R4280" t="str">
        <f>IF($Q4280*100&gt;=VLOOKUP($O4280,margin_ranges!$A$5:$C$10,2,FALSE),IF($Q4280*100&lt;=VLOOKUP($O4280,margin_ranges!$A$5:$C$10,3,FALSE)+10,"IN RANGE","ABOVE RANGE"),"BELOW RANGE")</f>
        <v>IN RANGE</v>
      </c>
      <c r="S4280">
        <f>MIN(VLOOKUP($O4280,margin_ranges!$A$5:$D$10,4,FALSE),$P4280*100)</f>
        <v>21.662499910000001</v>
      </c>
      <c r="T4280" s="29">
        <f>(1-$S4280/100)/(1-$F4280)-1</f>
        <v>-2.098987650356321E-11</v>
      </c>
      <c r="U4280" s="19" t="str">
        <f>IF(ABS(IFERROR(T4280,0))&gt;0.05,INDEX(margin_ranges!$C$13:$C$16,MATCH($F4280*100,margin_ranges!$B$13:$B$16,1)),"")</f>
        <v/>
      </c>
      <c r="V4280" t="e">
        <f>MIN(VLOOKUP($U4280,margin_ranges!$A$5:$D$10,4,FALSE),$P4280*100)</f>
        <v>#N/A</v>
      </c>
      <c r="Y4280" s="29" t="e">
        <f t="shared" si="66"/>
        <v>#N/A</v>
      </c>
    </row>
    <row r="4281" spans="1:25" x14ac:dyDescent="0.3">
      <c r="A4281" s="8" t="s">
        <v>17</v>
      </c>
      <c r="B4281" s="8" t="s">
        <v>7363</v>
      </c>
      <c r="C4281" s="8" t="s">
        <v>7364</v>
      </c>
      <c r="D4281" s="8" t="s">
        <v>12138</v>
      </c>
      <c r="E4281" s="8" t="s">
        <v>12139</v>
      </c>
      <c r="F4281" s="24">
        <v>0.231653253380909</v>
      </c>
      <c r="G4281" s="24">
        <v>1</v>
      </c>
      <c r="H4281" s="25">
        <v>70.447900000000004</v>
      </c>
      <c r="I4281" s="25">
        <v>17.936900000000001</v>
      </c>
      <c r="J4281" s="15">
        <v>700</v>
      </c>
      <c r="K4281" s="15">
        <v>156</v>
      </c>
      <c r="L4281" s="13">
        <v>0.25459999999999999</v>
      </c>
      <c r="M4281" s="7">
        <v>1.3014957199999999</v>
      </c>
      <c r="N4281" s="26">
        <v>1</v>
      </c>
      <c r="O4281" s="27" t="s">
        <v>22</v>
      </c>
      <c r="P4281" s="8">
        <v>0.23165325340000001</v>
      </c>
      <c r="Q4281" s="24">
        <v>0.25</v>
      </c>
      <c r="R4281" t="str">
        <f>IF($Q4281*100&gt;=VLOOKUP($O4281,margin_ranges!$A$5:$C$10,2,FALSE),IF($Q4281*100&lt;=VLOOKUP($O4281,margin_ranges!$A$5:$C$10,3,FALSE)+10,"IN RANGE","ABOVE RANGE"),"BELOW RANGE")</f>
        <v>IN RANGE</v>
      </c>
      <c r="S4281">
        <f>MIN(VLOOKUP($O4281,margin_ranges!$A$5:$D$10,4,FALSE),$P4281*100)</f>
        <v>23.165325340000003</v>
      </c>
      <c r="T4281" s="29">
        <f>(1-$S4281/100)/(1-$F4281)-1</f>
        <v>-2.4846791291111003E-11</v>
      </c>
      <c r="U4281" s="19" t="str">
        <f>IF(ABS(IFERROR(T4281,0))&gt;0.05,INDEX(margin_ranges!$C$13:$C$16,MATCH($F4281*100,margin_ranges!$B$13:$B$16,1)),"")</f>
        <v/>
      </c>
      <c r="V4281" t="e">
        <f>MIN(VLOOKUP($U4281,margin_ranges!$A$5:$D$10,4,FALSE),$P4281*100)</f>
        <v>#N/A</v>
      </c>
      <c r="Y4281" s="29" t="e">
        <f t="shared" si="66"/>
        <v>#N/A</v>
      </c>
    </row>
    <row r="4282" spans="1:25" x14ac:dyDescent="0.3">
      <c r="A4282" s="8" t="s">
        <v>17</v>
      </c>
      <c r="B4282" s="8" t="s">
        <v>7363</v>
      </c>
      <c r="C4282" s="8" t="s">
        <v>7364</v>
      </c>
      <c r="D4282" s="8" t="s">
        <v>7365</v>
      </c>
      <c r="E4282" s="8" t="s">
        <v>7366</v>
      </c>
      <c r="F4282" s="24">
        <v>0.29413281338124603</v>
      </c>
      <c r="G4282" s="24">
        <v>0</v>
      </c>
      <c r="H4282" s="25">
        <v>7.6199000000000003</v>
      </c>
      <c r="I4282" s="25">
        <v>1.5644</v>
      </c>
      <c r="J4282" s="15">
        <v>27</v>
      </c>
      <c r="K4282" s="15">
        <v>8</v>
      </c>
      <c r="L4282" s="13">
        <v>0.20530000000000001</v>
      </c>
      <c r="M4282" s="7">
        <v>0.56667884000000002</v>
      </c>
      <c r="N4282" s="26">
        <v>0.4</v>
      </c>
      <c r="O4282" s="27" t="s">
        <v>92</v>
      </c>
      <c r="P4282" s="8">
        <v>0.29413281340000003</v>
      </c>
      <c r="Q4282" s="24">
        <v>0.3</v>
      </c>
      <c r="R4282" t="str">
        <f>IF($Q4282*100&gt;=VLOOKUP($O4282,margin_ranges!$A$5:$C$10,2,FALSE),IF($Q4282*100&lt;=VLOOKUP($O4282,margin_ranges!$A$5:$C$10,3,FALSE)+10,"IN RANGE","ABOVE RANGE"),"BELOW RANGE")</f>
        <v>IN RANGE</v>
      </c>
      <c r="S4282">
        <f>MIN(VLOOKUP($O4282,margin_ranges!$A$5:$D$10,4,FALSE),$P4282*100)</f>
        <v>29.413281340000001</v>
      </c>
      <c r="T4282" s="29">
        <f>(1-$S4282/100)/(1-$F4282)-1</f>
        <v>-2.6568858224607084E-11</v>
      </c>
      <c r="U4282" s="19" t="str">
        <f>IF(ABS(IFERROR(T4282,0))&gt;0.05,INDEX(margin_ranges!$C$13:$C$16,MATCH($F4282*100,margin_ranges!$B$13:$B$16,1)),"")</f>
        <v/>
      </c>
      <c r="V4282" t="e">
        <f>MIN(VLOOKUP($U4282,margin_ranges!$A$5:$D$10,4,FALSE),$P4282*100)</f>
        <v>#N/A</v>
      </c>
      <c r="Y4282" s="29" t="e">
        <f t="shared" si="66"/>
        <v>#N/A</v>
      </c>
    </row>
    <row r="4283" spans="1:25" x14ac:dyDescent="0.3">
      <c r="A4283" s="8" t="s">
        <v>17</v>
      </c>
      <c r="B4283" s="8" t="s">
        <v>7363</v>
      </c>
      <c r="C4283" s="8" t="s">
        <v>7364</v>
      </c>
      <c r="D4283" s="8" t="s">
        <v>12182</v>
      </c>
      <c r="E4283" s="8" t="s">
        <v>12183</v>
      </c>
      <c r="F4283" s="24">
        <v>0.23387300817901599</v>
      </c>
      <c r="G4283" s="24">
        <v>1</v>
      </c>
      <c r="H4283" s="25">
        <v>17.305</v>
      </c>
      <c r="I4283" s="25">
        <v>2.0547</v>
      </c>
      <c r="J4283" s="15">
        <v>80</v>
      </c>
      <c r="K4283" s="15">
        <v>18</v>
      </c>
      <c r="L4283" s="13">
        <v>0.1187</v>
      </c>
      <c r="M4283" s="7">
        <v>1.30526663</v>
      </c>
      <c r="N4283" s="26">
        <v>1</v>
      </c>
      <c r="O4283" s="27" t="s">
        <v>22</v>
      </c>
      <c r="P4283" s="8">
        <v>0.23387300820000001</v>
      </c>
      <c r="Q4283" s="24">
        <v>0.25</v>
      </c>
      <c r="R4283" t="str">
        <f>IF($Q4283*100&gt;=VLOOKUP($O4283,margin_ranges!$A$5:$C$10,2,FALSE),IF($Q4283*100&lt;=VLOOKUP($O4283,margin_ranges!$A$5:$C$10,3,FALSE)+10,"IN RANGE","ABOVE RANGE"),"BELOW RANGE")</f>
        <v>IN RANGE</v>
      </c>
      <c r="S4283">
        <f>MIN(VLOOKUP($O4283,margin_ranges!$A$5:$D$10,4,FALSE),$P4283*100)</f>
        <v>23.38730082</v>
      </c>
      <c r="T4283" s="29">
        <f>(1-$S4283/100)/(1-$F4283)-1</f>
        <v>-2.7389757129014924E-11</v>
      </c>
      <c r="U4283" s="19" t="str">
        <f>IF(ABS(IFERROR(T4283,0))&gt;0.05,INDEX(margin_ranges!$C$13:$C$16,MATCH($F4283*100,margin_ranges!$B$13:$B$16,1)),"")</f>
        <v/>
      </c>
      <c r="V4283" t="e">
        <f>MIN(VLOOKUP($U4283,margin_ranges!$A$5:$D$10,4,FALSE),$P4283*100)</f>
        <v>#N/A</v>
      </c>
      <c r="Y4283" s="29" t="e">
        <f t="shared" si="66"/>
        <v>#N/A</v>
      </c>
    </row>
    <row r="4284" spans="1:25" x14ac:dyDescent="0.3">
      <c r="A4284" s="8" t="s">
        <v>17</v>
      </c>
      <c r="B4284" s="8" t="s">
        <v>7363</v>
      </c>
      <c r="C4284" s="8" t="s">
        <v>7364</v>
      </c>
      <c r="D4284" s="8" t="s">
        <v>12144</v>
      </c>
      <c r="E4284" s="8" t="s">
        <v>12145</v>
      </c>
      <c r="F4284" s="24">
        <v>0.248219710778952</v>
      </c>
      <c r="G4284" s="24">
        <v>0</v>
      </c>
      <c r="H4284" s="25">
        <v>7.6893000000000002</v>
      </c>
      <c r="I4284" s="25">
        <v>1.1047</v>
      </c>
      <c r="J4284" s="15">
        <v>44</v>
      </c>
      <c r="K4284" s="15">
        <v>11</v>
      </c>
      <c r="L4284" s="13">
        <v>0.14369999999999999</v>
      </c>
      <c r="M4284" s="7">
        <v>1.3301758699999999</v>
      </c>
      <c r="N4284" s="26">
        <v>1</v>
      </c>
      <c r="O4284" s="27" t="s">
        <v>92</v>
      </c>
      <c r="P4284" s="8">
        <v>0.24821971079999999</v>
      </c>
      <c r="Q4284" s="24">
        <v>0.25</v>
      </c>
      <c r="R4284" t="str">
        <f>IF($Q4284*100&gt;=VLOOKUP($O4284,margin_ranges!$A$5:$C$10,2,FALSE),IF($Q4284*100&lt;=VLOOKUP($O4284,margin_ranges!$A$5:$C$10,3,FALSE)+10,"IN RANGE","ABOVE RANGE"),"BELOW RANGE")</f>
        <v>IN RANGE</v>
      </c>
      <c r="S4284">
        <f>MIN(VLOOKUP($O4284,margin_ranges!$A$5:$D$10,4,FALSE),$P4284*100)</f>
        <v>24.821971080000001</v>
      </c>
      <c r="T4284" s="29">
        <f>(1-$S4284/100)/(1-$F4284)-1</f>
        <v>-2.7997604234997198E-11</v>
      </c>
      <c r="U4284" s="19" t="str">
        <f>IF(ABS(IFERROR(T4284,0))&gt;0.05,INDEX(margin_ranges!$C$13:$C$16,MATCH($F4284*100,margin_ranges!$B$13:$B$16,1)),"")</f>
        <v/>
      </c>
      <c r="V4284" t="e">
        <f>MIN(VLOOKUP($U4284,margin_ranges!$A$5:$D$10,4,FALSE),$P4284*100)</f>
        <v>#N/A</v>
      </c>
      <c r="Y4284" s="29" t="e">
        <f t="shared" si="66"/>
        <v>#N/A</v>
      </c>
    </row>
    <row r="4285" spans="1:25" x14ac:dyDescent="0.3">
      <c r="A4285" s="8" t="s">
        <v>17</v>
      </c>
      <c r="B4285" s="8" t="s">
        <v>7363</v>
      </c>
      <c r="C4285" s="8" t="s">
        <v>7364</v>
      </c>
      <c r="D4285" s="8" t="s">
        <v>7647</v>
      </c>
      <c r="E4285" s="8" t="s">
        <v>7648</v>
      </c>
      <c r="F4285" s="24">
        <v>0.266937983678805</v>
      </c>
      <c r="G4285" s="24">
        <v>0</v>
      </c>
      <c r="H4285" s="25">
        <v>1.9178999999999999</v>
      </c>
      <c r="I4285" s="25">
        <v>0.41389999999999999</v>
      </c>
      <c r="J4285" s="15">
        <v>10</v>
      </c>
      <c r="K4285" s="15">
        <v>3</v>
      </c>
      <c r="L4285" s="13">
        <v>0.21579999999999999</v>
      </c>
      <c r="M4285" s="7">
        <v>0.81848463999999999</v>
      </c>
      <c r="N4285" s="26">
        <v>0.6</v>
      </c>
      <c r="O4285" s="27" t="s">
        <v>92</v>
      </c>
      <c r="P4285" s="8">
        <v>0.26693798369999999</v>
      </c>
      <c r="Q4285" s="24">
        <v>0.28999999999999998</v>
      </c>
      <c r="R4285" t="str">
        <f>IF($Q4285*100&gt;=VLOOKUP($O4285,margin_ranges!$A$5:$C$10,2,FALSE),IF($Q4285*100&lt;=VLOOKUP($O4285,margin_ranges!$A$5:$C$10,3,FALSE)+10,"IN RANGE","ABOVE RANGE"),"BELOW RANGE")</f>
        <v>IN RANGE</v>
      </c>
      <c r="S4285">
        <f>MIN(VLOOKUP($O4285,margin_ranges!$A$5:$D$10,4,FALSE),$P4285*100)</f>
        <v>26.69379837</v>
      </c>
      <c r="T4285" s="29">
        <f>(1-$S4285/100)/(1-$F4285)-1</f>
        <v>-2.8912872096498177E-11</v>
      </c>
      <c r="U4285" s="19" t="str">
        <f>IF(ABS(IFERROR(T4285,0))&gt;0.05,INDEX(margin_ranges!$C$13:$C$16,MATCH($F4285*100,margin_ranges!$B$13:$B$16,1)),"")</f>
        <v/>
      </c>
      <c r="V4285" t="e">
        <f>MIN(VLOOKUP($U4285,margin_ranges!$A$5:$D$10,4,FALSE),$P4285*100)</f>
        <v>#N/A</v>
      </c>
      <c r="Y4285" s="29" t="e">
        <f t="shared" si="66"/>
        <v>#N/A</v>
      </c>
    </row>
    <row r="4286" spans="1:25" x14ac:dyDescent="0.3">
      <c r="A4286" s="8" t="s">
        <v>17</v>
      </c>
      <c r="B4286" s="8" t="s">
        <v>7363</v>
      </c>
      <c r="C4286" s="8" t="s">
        <v>7364</v>
      </c>
      <c r="D4286" s="8" t="s">
        <v>7525</v>
      </c>
      <c r="E4286" s="8" t="s">
        <v>7526</v>
      </c>
      <c r="F4286" s="24">
        <v>0.25304217697790699</v>
      </c>
      <c r="G4286" s="24">
        <v>0</v>
      </c>
      <c r="H4286" s="25">
        <v>13.067600000000001</v>
      </c>
      <c r="I4286" s="25">
        <v>2.7096</v>
      </c>
      <c r="J4286" s="15">
        <v>109</v>
      </c>
      <c r="K4286" s="15">
        <v>26</v>
      </c>
      <c r="L4286" s="13">
        <v>0.2074</v>
      </c>
      <c r="M4286" s="7">
        <v>1.3387636700000001</v>
      </c>
      <c r="N4286" s="26">
        <v>1</v>
      </c>
      <c r="O4286" s="27" t="s">
        <v>22</v>
      </c>
      <c r="P4286" s="8">
        <v>0.25304217699999998</v>
      </c>
      <c r="Q4286" s="24">
        <v>0.28999999999999998</v>
      </c>
      <c r="R4286" t="str">
        <f>IF($Q4286*100&gt;=VLOOKUP($O4286,margin_ranges!$A$5:$C$10,2,FALSE),IF($Q4286*100&lt;=VLOOKUP($O4286,margin_ranges!$A$5:$C$10,3,FALSE)+10,"IN RANGE","ABOVE RANGE"),"BELOW RANGE")</f>
        <v>IN RANGE</v>
      </c>
      <c r="S4286">
        <f>MIN(VLOOKUP($O4286,margin_ranges!$A$5:$D$10,4,FALSE),$P4286*100)</f>
        <v>25.304217699999999</v>
      </c>
      <c r="T4286" s="29">
        <f>(1-$S4286/100)/(1-$F4286)-1</f>
        <v>-2.9577340576736333E-11</v>
      </c>
      <c r="U4286" s="19" t="str">
        <f>IF(ABS(IFERROR(T4286,0))&gt;0.05,INDEX(margin_ranges!$C$13:$C$16,MATCH($F4286*100,margin_ranges!$B$13:$B$16,1)),"")</f>
        <v/>
      </c>
      <c r="V4286" t="e">
        <f>MIN(VLOOKUP($U4286,margin_ranges!$A$5:$D$10,4,FALSE),$P4286*100)</f>
        <v>#N/A</v>
      </c>
      <c r="Y4286" s="29" t="e">
        <f t="shared" si="66"/>
        <v>#N/A</v>
      </c>
    </row>
    <row r="4287" spans="1:25" x14ac:dyDescent="0.3">
      <c r="A4287" s="8" t="s">
        <v>17</v>
      </c>
      <c r="B4287" s="8" t="s">
        <v>7363</v>
      </c>
      <c r="C4287" s="8" t="s">
        <v>7364</v>
      </c>
      <c r="D4287" s="8" t="s">
        <v>7627</v>
      </c>
      <c r="E4287" s="8" t="s">
        <v>7628</v>
      </c>
      <c r="F4287" s="24">
        <v>0.29003062857610301</v>
      </c>
      <c r="G4287" s="24">
        <v>0</v>
      </c>
      <c r="H4287" s="25">
        <v>8.7101000000000006</v>
      </c>
      <c r="I4287" s="25">
        <v>2.4794</v>
      </c>
      <c r="J4287" s="15">
        <v>84</v>
      </c>
      <c r="K4287" s="15">
        <v>24</v>
      </c>
      <c r="L4287" s="13">
        <v>0.28470000000000001</v>
      </c>
      <c r="M4287" s="7">
        <v>1.12680917</v>
      </c>
      <c r="N4287" s="26">
        <v>0.8</v>
      </c>
      <c r="O4287" s="27" t="s">
        <v>22</v>
      </c>
      <c r="P4287" s="8">
        <v>0.29003062860000001</v>
      </c>
      <c r="Q4287" s="24">
        <v>0.3</v>
      </c>
      <c r="R4287" t="str">
        <f>IF($Q4287*100&gt;=VLOOKUP($O4287,margin_ranges!$A$5:$C$10,2,FALSE),IF($Q4287*100&lt;=VLOOKUP($O4287,margin_ranges!$A$5:$C$10,3,FALSE)+10,"IN RANGE","ABOVE RANGE"),"BELOW RANGE")</f>
        <v>IN RANGE</v>
      </c>
      <c r="S4287">
        <f>MIN(VLOOKUP($O4287,margin_ranges!$A$5:$D$10,4,FALSE),$P4287*100)</f>
        <v>29.00306286</v>
      </c>
      <c r="T4287" s="29">
        <f>(1-$S4287/100)/(1-$F4287)-1</f>
        <v>-3.3659297571375646E-11</v>
      </c>
      <c r="U4287" s="19" t="str">
        <f>IF(ABS(IFERROR(T4287,0))&gt;0.05,INDEX(margin_ranges!$C$13:$C$16,MATCH($F4287*100,margin_ranges!$B$13:$B$16,1)),"")</f>
        <v/>
      </c>
      <c r="V4287" t="e">
        <f>MIN(VLOOKUP($U4287,margin_ranges!$A$5:$D$10,4,FALSE),$P4287*100)</f>
        <v>#N/A</v>
      </c>
      <c r="Y4287" s="29" t="e">
        <f t="shared" si="66"/>
        <v>#N/A</v>
      </c>
    </row>
    <row r="4288" spans="1:25" x14ac:dyDescent="0.3">
      <c r="A4288" s="8" t="s">
        <v>17</v>
      </c>
      <c r="B4288" s="8" t="s">
        <v>7363</v>
      </c>
      <c r="C4288" s="8" t="s">
        <v>7364</v>
      </c>
      <c r="D4288" s="8" t="s">
        <v>7409</v>
      </c>
      <c r="E4288" s="8" t="s">
        <v>7410</v>
      </c>
      <c r="F4288" s="24">
        <v>0.25399923497160498</v>
      </c>
      <c r="G4288" s="24">
        <v>0</v>
      </c>
      <c r="H4288" s="25">
        <v>2.5975999999999999</v>
      </c>
      <c r="I4288" s="25">
        <v>1.0866</v>
      </c>
      <c r="J4288" s="15">
        <v>44</v>
      </c>
      <c r="K4288" s="15">
        <v>11</v>
      </c>
      <c r="L4288" s="13">
        <v>0.41830000000000001</v>
      </c>
      <c r="M4288" s="7">
        <v>1.3404811999999999</v>
      </c>
      <c r="N4288" s="26">
        <v>1</v>
      </c>
      <c r="O4288" s="27" t="s">
        <v>22</v>
      </c>
      <c r="P4288" s="8">
        <v>0.25399923499999999</v>
      </c>
      <c r="Q4288" s="24">
        <v>0.28999999999999998</v>
      </c>
      <c r="R4288" t="str">
        <f>IF($Q4288*100&gt;=VLOOKUP($O4288,margin_ranges!$A$5:$C$10,2,FALSE),IF($Q4288*100&lt;=VLOOKUP($O4288,margin_ranges!$A$5:$C$10,3,FALSE)+10,"IN RANGE","ABOVE RANGE"),"BELOW RANGE")</f>
        <v>IN RANGE</v>
      </c>
      <c r="S4288">
        <f>MIN(VLOOKUP($O4288,margin_ranges!$A$5:$D$10,4,FALSE),$P4288*100)</f>
        <v>25.3999235</v>
      </c>
      <c r="T4288" s="29">
        <f>(1-$S4288/100)/(1-$F4288)-1</f>
        <v>-3.8062997198551329E-11</v>
      </c>
      <c r="U4288" s="19" t="str">
        <f>IF(ABS(IFERROR(T4288,0))&gt;0.05,INDEX(margin_ranges!$C$13:$C$16,MATCH($F4288*100,margin_ranges!$B$13:$B$16,1)),"")</f>
        <v/>
      </c>
      <c r="V4288" t="e">
        <f>MIN(VLOOKUP($U4288,margin_ranges!$A$5:$D$10,4,FALSE),$P4288*100)</f>
        <v>#N/A</v>
      </c>
      <c r="Y4288" s="29" t="e">
        <f t="shared" si="66"/>
        <v>#N/A</v>
      </c>
    </row>
    <row r="4289" spans="1:25" x14ac:dyDescent="0.3">
      <c r="A4289" s="8" t="s">
        <v>17</v>
      </c>
      <c r="B4289" s="8" t="s">
        <v>7363</v>
      </c>
      <c r="C4289" s="8" t="s">
        <v>7364</v>
      </c>
      <c r="D4289" s="8" t="s">
        <v>12160</v>
      </c>
      <c r="E4289" s="8" t="s">
        <v>12161</v>
      </c>
      <c r="F4289" s="24">
        <v>0.24644875257089899</v>
      </c>
      <c r="G4289" s="24">
        <v>1</v>
      </c>
      <c r="H4289" s="25">
        <v>60.471400000000003</v>
      </c>
      <c r="I4289" s="25">
        <v>17.6571</v>
      </c>
      <c r="J4289" s="15">
        <v>703</v>
      </c>
      <c r="K4289" s="15">
        <v>166</v>
      </c>
      <c r="L4289" s="13">
        <v>0.29199999999999998</v>
      </c>
      <c r="M4289" s="7">
        <v>1.32704976</v>
      </c>
      <c r="N4289" s="26">
        <v>1</v>
      </c>
      <c r="O4289" s="27" t="s">
        <v>22</v>
      </c>
      <c r="P4289" s="8">
        <v>0.24644875259999999</v>
      </c>
      <c r="Q4289" s="24">
        <v>0.25</v>
      </c>
      <c r="R4289" t="str">
        <f>IF($Q4289*100&gt;=VLOOKUP($O4289,margin_ranges!$A$5:$C$10,2,FALSE),IF($Q4289*100&lt;=VLOOKUP($O4289,margin_ranges!$A$5:$C$10,3,FALSE)+10,"IN RANGE","ABOVE RANGE"),"BELOW RANGE")</f>
        <v>IN RANGE</v>
      </c>
      <c r="S4289">
        <f>MIN(VLOOKUP($O4289,margin_ranges!$A$5:$D$10,4,FALSE),$P4289*100)</f>
        <v>24.644875259999999</v>
      </c>
      <c r="T4289" s="29">
        <f>(1-$S4289/100)/(1-$F4289)-1</f>
        <v>-3.8618552800073758E-11</v>
      </c>
      <c r="U4289" s="19" t="str">
        <f>IF(ABS(IFERROR(T4289,0))&gt;0.05,INDEX(margin_ranges!$C$13:$C$16,MATCH($F4289*100,margin_ranges!$B$13:$B$16,1)),"")</f>
        <v/>
      </c>
      <c r="V4289" t="e">
        <f>MIN(VLOOKUP($U4289,margin_ranges!$A$5:$D$10,4,FALSE),$P4289*100)</f>
        <v>#N/A</v>
      </c>
      <c r="Y4289" s="29" t="e">
        <f t="shared" si="66"/>
        <v>#N/A</v>
      </c>
    </row>
    <row r="4290" spans="1:25" x14ac:dyDescent="0.3">
      <c r="A4290" s="8" t="s">
        <v>17</v>
      </c>
      <c r="B4290" s="8" t="s">
        <v>7363</v>
      </c>
      <c r="C4290" s="8" t="s">
        <v>7364</v>
      </c>
      <c r="D4290" s="8" t="s">
        <v>12170</v>
      </c>
      <c r="E4290" s="8" t="s">
        <v>12171</v>
      </c>
      <c r="F4290" s="24">
        <v>0.244923053170782</v>
      </c>
      <c r="G4290" s="24">
        <v>0</v>
      </c>
      <c r="H4290" s="25">
        <v>9.3826999999999998</v>
      </c>
      <c r="I4290" s="25">
        <v>3.9125999999999999</v>
      </c>
      <c r="J4290" s="15">
        <v>155</v>
      </c>
      <c r="K4290" s="15">
        <v>37</v>
      </c>
      <c r="L4290" s="13">
        <v>0.41699999999999998</v>
      </c>
      <c r="M4290" s="7">
        <v>1.3243683399999999</v>
      </c>
      <c r="N4290" s="26">
        <v>1</v>
      </c>
      <c r="O4290" s="27" t="s">
        <v>22</v>
      </c>
      <c r="P4290" s="8">
        <v>0.24492305319999999</v>
      </c>
      <c r="Q4290" s="24">
        <v>0.25</v>
      </c>
      <c r="R4290" t="str">
        <f>IF($Q4290*100&gt;=VLOOKUP($O4290,margin_ranges!$A$5:$C$10,2,FALSE),IF($Q4290*100&lt;=VLOOKUP($O4290,margin_ranges!$A$5:$C$10,3,FALSE)+10,"IN RANGE","ABOVE RANGE"),"BELOW RANGE")</f>
        <v>IN RANGE</v>
      </c>
      <c r="S4290">
        <f>MIN(VLOOKUP($O4290,margin_ranges!$A$5:$D$10,4,FALSE),$P4290*100)</f>
        <v>24.49230532</v>
      </c>
      <c r="T4290" s="29">
        <f>(1-$S4290/100)/(1-$F4290)-1</f>
        <v>-3.8695380233377819E-11</v>
      </c>
      <c r="U4290" s="19" t="str">
        <f>IF(ABS(IFERROR(T4290,0))&gt;0.05,INDEX(margin_ranges!$C$13:$C$16,MATCH($F4290*100,margin_ranges!$B$13:$B$16,1)),"")</f>
        <v/>
      </c>
      <c r="V4290" t="e">
        <f>MIN(VLOOKUP($U4290,margin_ranges!$A$5:$D$10,4,FALSE),$P4290*100)</f>
        <v>#N/A</v>
      </c>
      <c r="Y4290" s="29" t="e">
        <f t="shared" si="66"/>
        <v>#N/A</v>
      </c>
    </row>
    <row r="4291" spans="1:25" x14ac:dyDescent="0.3">
      <c r="A4291" s="8" t="s">
        <v>17</v>
      </c>
      <c r="B4291" s="8" t="s">
        <v>7363</v>
      </c>
      <c r="C4291" s="8" t="s">
        <v>7364</v>
      </c>
      <c r="D4291" s="8" t="s">
        <v>7651</v>
      </c>
      <c r="E4291" s="8" t="s">
        <v>7652</v>
      </c>
      <c r="F4291" s="24">
        <v>0.32069069667311401</v>
      </c>
      <c r="G4291" s="24">
        <v>1</v>
      </c>
      <c r="H4291" s="25">
        <v>103.9949</v>
      </c>
      <c r="I4291" s="25">
        <v>26.427</v>
      </c>
      <c r="J4291" s="15">
        <v>467</v>
      </c>
      <c r="K4291" s="15">
        <v>139</v>
      </c>
      <c r="L4291" s="13">
        <v>0.25409999999999999</v>
      </c>
      <c r="M4291" s="7">
        <v>0.58883339000000001</v>
      </c>
      <c r="N4291" s="26">
        <v>0.4</v>
      </c>
      <c r="O4291" s="27" t="s">
        <v>479</v>
      </c>
      <c r="P4291" s="8">
        <v>0.3206906967</v>
      </c>
      <c r="Q4291" s="24">
        <v>0.33</v>
      </c>
      <c r="R4291" t="str">
        <f>IF($Q4291*100&gt;=VLOOKUP($O4291,margin_ranges!$A$5:$C$10,2,FALSE),IF($Q4291*100&lt;=VLOOKUP($O4291,margin_ranges!$A$5:$C$10,3,FALSE)+10,"IN RANGE","ABOVE RANGE"),"BELOW RANGE")</f>
        <v>IN RANGE</v>
      </c>
      <c r="S4291">
        <f>MIN(VLOOKUP($O4291,margin_ranges!$A$5:$D$10,4,FALSE),$P4291*100)</f>
        <v>32.069069669999998</v>
      </c>
      <c r="T4291" s="29">
        <f>(1-$S4291/100)/(1-$F4291)-1</f>
        <v>-3.9578562649467131E-11</v>
      </c>
      <c r="U4291" s="19" t="str">
        <f>IF(ABS(IFERROR(T4291,0))&gt;0.05,INDEX(margin_ranges!$C$13:$C$16,MATCH($F4291*100,margin_ranges!$B$13:$B$16,1)),"")</f>
        <v/>
      </c>
      <c r="V4291" t="e">
        <f>MIN(VLOOKUP($U4291,margin_ranges!$A$5:$D$10,4,FALSE),$P4291*100)</f>
        <v>#N/A</v>
      </c>
      <c r="Y4291" s="29" t="e">
        <f t="shared" si="66"/>
        <v>#N/A</v>
      </c>
    </row>
    <row r="4292" spans="1:25" x14ac:dyDescent="0.3">
      <c r="A4292" s="8" t="s">
        <v>17</v>
      </c>
      <c r="B4292" s="8" t="s">
        <v>7363</v>
      </c>
      <c r="C4292" s="8" t="s">
        <v>7364</v>
      </c>
      <c r="D4292" s="8" t="s">
        <v>7617</v>
      </c>
      <c r="E4292" s="8" t="s">
        <v>7618</v>
      </c>
      <c r="F4292" s="24">
        <v>0.13577155016503101</v>
      </c>
      <c r="G4292" s="24">
        <v>1</v>
      </c>
      <c r="H4292" s="25">
        <v>423.55540000000002</v>
      </c>
      <c r="I4292" s="25">
        <v>34.951599999999999</v>
      </c>
      <c r="J4292" s="15">
        <v>1517</v>
      </c>
      <c r="K4292" s="15">
        <v>205</v>
      </c>
      <c r="L4292" s="13">
        <v>8.2500000000000004E-2</v>
      </c>
      <c r="M4292" s="7">
        <v>1.44637682</v>
      </c>
      <c r="N4292" s="26">
        <v>1.25</v>
      </c>
      <c r="O4292" s="27" t="s">
        <v>92</v>
      </c>
      <c r="P4292" s="8">
        <v>0.13577155020000001</v>
      </c>
      <c r="Q4292" s="24">
        <v>0.15</v>
      </c>
      <c r="R4292" t="str">
        <f>IF($Q4292*100&gt;=VLOOKUP($O4292,margin_ranges!$A$5:$C$10,2,FALSE),IF($Q4292*100&lt;=VLOOKUP($O4292,margin_ranges!$A$5:$C$10,3,FALSE)+10,"IN RANGE","ABOVE RANGE"),"BELOW RANGE")</f>
        <v>BELOW RANGE</v>
      </c>
      <c r="S4292">
        <f>MIN(VLOOKUP($O4292,margin_ranges!$A$5:$D$10,4,FALSE),$P4292*100)</f>
        <v>13.577155020000001</v>
      </c>
      <c r="T4292" s="29">
        <f>(1-$S4292/100)/(1-$F4292)-1</f>
        <v>-4.0462744266278605E-11</v>
      </c>
      <c r="U4292" s="19" t="str">
        <f>IF(ABS(IFERROR(T4292,0))&gt;0.05,INDEX(margin_ranges!$C$13:$C$16,MATCH($F4292*100,margin_ranges!$B$13:$B$16,1)),"")</f>
        <v/>
      </c>
      <c r="V4292" t="e">
        <f>MIN(VLOOKUP($U4292,margin_ranges!$A$5:$D$10,4,FALSE),$P4292*100)</f>
        <v>#N/A</v>
      </c>
      <c r="Y4292" s="29" t="e">
        <f t="shared" si="66"/>
        <v>#N/A</v>
      </c>
    </row>
    <row r="4293" spans="1:25" x14ac:dyDescent="0.3">
      <c r="A4293" s="8" t="s">
        <v>17</v>
      </c>
      <c r="B4293" s="8" t="s">
        <v>7363</v>
      </c>
      <c r="C4293" s="8" t="s">
        <v>7364</v>
      </c>
      <c r="D4293" s="8" t="s">
        <v>7625</v>
      </c>
      <c r="E4293" s="8" t="s">
        <v>7626</v>
      </c>
      <c r="F4293" s="24">
        <v>0.24314422376877801</v>
      </c>
      <c r="G4293" s="24">
        <v>0</v>
      </c>
      <c r="H4293" s="25">
        <v>6.3217999999999996</v>
      </c>
      <c r="I4293" s="25">
        <v>1.3811</v>
      </c>
      <c r="J4293" s="15">
        <v>55</v>
      </c>
      <c r="K4293" s="15">
        <v>13</v>
      </c>
      <c r="L4293" s="13">
        <v>0.2185</v>
      </c>
      <c r="M4293" s="7">
        <v>1.3212556900000001</v>
      </c>
      <c r="N4293" s="26">
        <v>1</v>
      </c>
      <c r="O4293" s="27" t="s">
        <v>22</v>
      </c>
      <c r="P4293" s="8">
        <v>0.2431442238</v>
      </c>
      <c r="Q4293" s="24">
        <v>0.28999999999999998</v>
      </c>
      <c r="R4293" t="str">
        <f>IF($Q4293*100&gt;=VLOOKUP($O4293,margin_ranges!$A$5:$C$10,2,FALSE),IF($Q4293*100&lt;=VLOOKUP($O4293,margin_ranges!$A$5:$C$10,3,FALSE)+10,"IN RANGE","ABOVE RANGE"),"BELOW RANGE")</f>
        <v>IN RANGE</v>
      </c>
      <c r="S4293">
        <f>MIN(VLOOKUP($O4293,margin_ranges!$A$5:$D$10,4,FALSE),$P4293*100)</f>
        <v>24.31442238</v>
      </c>
      <c r="T4293" s="29">
        <f>(1-$S4293/100)/(1-$F4293)-1</f>
        <v>-4.1252223859089554E-11</v>
      </c>
      <c r="U4293" s="19" t="str">
        <f>IF(ABS(IFERROR(T4293,0))&gt;0.05,INDEX(margin_ranges!$C$13:$C$16,MATCH($F4293*100,margin_ranges!$B$13:$B$16,1)),"")</f>
        <v/>
      </c>
      <c r="V4293" t="e">
        <f>MIN(VLOOKUP($U4293,margin_ranges!$A$5:$D$10,4,FALSE),$P4293*100)</f>
        <v>#N/A</v>
      </c>
      <c r="Y4293" s="29" t="e">
        <f t="shared" si="66"/>
        <v>#N/A</v>
      </c>
    </row>
    <row r="4294" spans="1:25" x14ac:dyDescent="0.3">
      <c r="A4294" s="8" t="s">
        <v>17</v>
      </c>
      <c r="B4294" s="8" t="s">
        <v>7363</v>
      </c>
      <c r="C4294" s="8" t="s">
        <v>7364</v>
      </c>
      <c r="D4294" s="8" t="s">
        <v>7633</v>
      </c>
      <c r="E4294" s="8" t="s">
        <v>7634</v>
      </c>
      <c r="F4294" s="24">
        <v>0.15389212096329499</v>
      </c>
      <c r="G4294" s="24">
        <v>1</v>
      </c>
      <c r="H4294" s="25">
        <v>47.472099999999998</v>
      </c>
      <c r="I4294" s="25">
        <v>11.2464</v>
      </c>
      <c r="J4294" s="15">
        <v>399</v>
      </c>
      <c r="K4294" s="15">
        <v>61</v>
      </c>
      <c r="L4294" s="13">
        <v>0.2369</v>
      </c>
      <c r="M4294" s="7">
        <v>1.1818823899999999</v>
      </c>
      <c r="N4294" s="26">
        <v>1</v>
      </c>
      <c r="O4294" s="27" t="s">
        <v>92</v>
      </c>
      <c r="P4294" s="8">
        <v>0.15389212099999999</v>
      </c>
      <c r="Q4294" s="24">
        <v>0.25</v>
      </c>
      <c r="R4294" t="str">
        <f>IF($Q4294*100&gt;=VLOOKUP($O4294,margin_ranges!$A$5:$C$10,2,FALSE),IF($Q4294*100&lt;=VLOOKUP($O4294,margin_ranges!$A$5:$C$10,3,FALSE)+10,"IN RANGE","ABOVE RANGE"),"BELOW RANGE")</f>
        <v>IN RANGE</v>
      </c>
      <c r="S4294">
        <f>MIN(VLOOKUP($O4294,margin_ranges!$A$5:$D$10,4,FALSE),$P4294*100)</f>
        <v>15.3892121</v>
      </c>
      <c r="T4294" s="29">
        <f>(1-$S4294/100)/(1-$F4294)-1</f>
        <v>-4.3380965486505829E-11</v>
      </c>
      <c r="U4294" s="19" t="str">
        <f>IF(ABS(IFERROR(T4294,0))&gt;0.05,INDEX(margin_ranges!$C$13:$C$16,MATCH($F4294*100,margin_ranges!$B$13:$B$16,1)),"")</f>
        <v/>
      </c>
      <c r="V4294" t="e">
        <f>MIN(VLOOKUP($U4294,margin_ranges!$A$5:$D$10,4,FALSE),$P4294*100)</f>
        <v>#N/A</v>
      </c>
      <c r="Y4294" s="29" t="e">
        <f t="shared" si="66"/>
        <v>#N/A</v>
      </c>
    </row>
    <row r="4295" spans="1:25" x14ac:dyDescent="0.3">
      <c r="A4295" s="8" t="s">
        <v>17</v>
      </c>
      <c r="B4295" s="8" t="s">
        <v>7363</v>
      </c>
      <c r="C4295" s="8" t="s">
        <v>7364</v>
      </c>
      <c r="D4295" s="8" t="s">
        <v>7597</v>
      </c>
      <c r="E4295" s="8" t="s">
        <v>7598</v>
      </c>
      <c r="F4295" s="24">
        <v>0.19514215536239701</v>
      </c>
      <c r="G4295" s="24">
        <v>1</v>
      </c>
      <c r="H4295" s="25">
        <v>1479.8351</v>
      </c>
      <c r="I4295" s="25">
        <v>161.25360000000001</v>
      </c>
      <c r="J4295" s="15">
        <v>6011</v>
      </c>
      <c r="K4295" s="15">
        <v>1173</v>
      </c>
      <c r="L4295" s="13">
        <v>0.109</v>
      </c>
      <c r="M4295" s="7">
        <v>1.2424554299999999</v>
      </c>
      <c r="N4295" s="26">
        <v>1</v>
      </c>
      <c r="O4295" s="27" t="s">
        <v>22</v>
      </c>
      <c r="P4295" s="8">
        <v>0.19514215539999999</v>
      </c>
      <c r="Q4295" s="24">
        <v>0.23</v>
      </c>
      <c r="R4295" t="str">
        <f>IF($Q4295*100&gt;=VLOOKUP($O4295,margin_ranges!$A$5:$C$10,2,FALSE),IF($Q4295*100&lt;=VLOOKUP($O4295,margin_ranges!$A$5:$C$10,3,FALSE)+10,"IN RANGE","ABOVE RANGE"),"BELOW RANGE")</f>
        <v>IN RANGE</v>
      </c>
      <c r="S4295">
        <f>MIN(VLOOKUP($O4295,margin_ranges!$A$5:$D$10,4,FALSE),$P4295*100)</f>
        <v>19.514215539999999</v>
      </c>
      <c r="T4295" s="29">
        <f>(1-$S4295/100)/(1-$F4295)-1</f>
        <v>-4.672007225536845E-11</v>
      </c>
      <c r="U4295" s="19" t="str">
        <f>IF(ABS(IFERROR(T4295,0))&gt;0.05,INDEX(margin_ranges!$C$13:$C$16,MATCH($F4295*100,margin_ranges!$B$13:$B$16,1)),"")</f>
        <v/>
      </c>
      <c r="V4295" t="e">
        <f>MIN(VLOOKUP($U4295,margin_ranges!$A$5:$D$10,4,FALSE),$P4295*100)</f>
        <v>#N/A</v>
      </c>
      <c r="Y4295" s="29" t="e">
        <f t="shared" si="66"/>
        <v>#N/A</v>
      </c>
    </row>
    <row r="4296" spans="1:25" x14ac:dyDescent="0.3">
      <c r="A4296" s="8" t="s">
        <v>17</v>
      </c>
      <c r="B4296" s="8" t="s">
        <v>7363</v>
      </c>
      <c r="C4296" s="8" t="s">
        <v>7364</v>
      </c>
      <c r="D4296" s="8" t="s">
        <v>12176</v>
      </c>
      <c r="E4296" s="8" t="s">
        <v>12177</v>
      </c>
      <c r="F4296" s="24">
        <v>0.25143061516451998</v>
      </c>
      <c r="G4296" s="24">
        <v>0</v>
      </c>
      <c r="H4296" s="25">
        <v>1.2183999999999999</v>
      </c>
      <c r="I4296" s="25">
        <v>0.29899999999999999</v>
      </c>
      <c r="J4296" s="15">
        <v>9</v>
      </c>
      <c r="K4296" s="15">
        <v>2</v>
      </c>
      <c r="L4296" s="13">
        <v>0.24540000000000001</v>
      </c>
      <c r="M4296" s="7">
        <v>1.0019111300000001</v>
      </c>
      <c r="N4296" s="26">
        <v>0.75</v>
      </c>
      <c r="O4296" s="27" t="s">
        <v>22</v>
      </c>
      <c r="P4296" s="8">
        <v>0.25143061519999998</v>
      </c>
      <c r="Q4296" s="24">
        <v>0.33</v>
      </c>
      <c r="R4296" t="str">
        <f>IF($Q4296*100&gt;=VLOOKUP($O4296,margin_ranges!$A$5:$C$10,2,FALSE),IF($Q4296*100&lt;=VLOOKUP($O4296,margin_ranges!$A$5:$C$10,3,FALSE)+10,"IN RANGE","ABOVE RANGE"),"BELOW RANGE")</f>
        <v>IN RANGE</v>
      </c>
      <c r="S4296">
        <f>MIN(VLOOKUP($O4296,margin_ranges!$A$5:$D$10,4,FALSE),$P4296*100)</f>
        <v>25.14306152</v>
      </c>
      <c r="T4296" s="29">
        <f>(1-$S4296/100)/(1-$F4296)-1</f>
        <v>-4.7396975233482408E-11</v>
      </c>
      <c r="U4296" s="19" t="str">
        <f>IF(ABS(IFERROR(T4296,0))&gt;0.05,INDEX(margin_ranges!$C$13:$C$16,MATCH($F4296*100,margin_ranges!$B$13:$B$16,1)),"")</f>
        <v/>
      </c>
      <c r="V4296" t="e">
        <f>MIN(VLOOKUP($U4296,margin_ranges!$A$5:$D$10,4,FALSE),$P4296*100)</f>
        <v>#N/A</v>
      </c>
      <c r="Y4296" s="29" t="e">
        <f t="shared" si="66"/>
        <v>#N/A</v>
      </c>
    </row>
    <row r="4297" spans="1:25" x14ac:dyDescent="0.3">
      <c r="A4297" s="8" t="s">
        <v>17</v>
      </c>
      <c r="B4297" s="8" t="s">
        <v>7363</v>
      </c>
      <c r="C4297" s="8" t="s">
        <v>7364</v>
      </c>
      <c r="D4297" s="8" t="s">
        <v>7497</v>
      </c>
      <c r="E4297" s="8" t="s">
        <v>7498</v>
      </c>
      <c r="F4297" s="24">
        <v>0.17845592876018801</v>
      </c>
      <c r="G4297" s="24">
        <v>1</v>
      </c>
      <c r="H4297" s="25">
        <v>283.06299999999999</v>
      </c>
      <c r="I4297" s="25">
        <v>51.680599999999998</v>
      </c>
      <c r="J4297" s="15">
        <v>2359</v>
      </c>
      <c r="K4297" s="15">
        <v>357</v>
      </c>
      <c r="L4297" s="13">
        <v>0.18260000000000001</v>
      </c>
      <c r="M4297" s="7">
        <v>1.52152519</v>
      </c>
      <c r="N4297" s="26">
        <v>1.25</v>
      </c>
      <c r="O4297" s="27" t="s">
        <v>92</v>
      </c>
      <c r="P4297" s="8">
        <v>0.1784559288</v>
      </c>
      <c r="Q4297" s="24">
        <v>0.19</v>
      </c>
      <c r="R4297" t="str">
        <f>IF($Q4297*100&gt;=VLOOKUP($O4297,margin_ranges!$A$5:$C$10,2,FALSE),IF($Q4297*100&lt;=VLOOKUP($O4297,margin_ranges!$A$5:$C$10,3,FALSE)+10,"IN RANGE","ABOVE RANGE"),"BELOW RANGE")</f>
        <v>BELOW RANGE</v>
      </c>
      <c r="S4297">
        <f>MIN(VLOOKUP($O4297,margin_ranges!$A$5:$D$10,4,FALSE),$P4297*100)</f>
        <v>17.845592879999998</v>
      </c>
      <c r="T4297" s="29">
        <f>(1-$S4297/100)/(1-$F4297)-1</f>
        <v>-4.8459902757258533E-11</v>
      </c>
      <c r="U4297" s="19" t="str">
        <f>IF(ABS(IFERROR(T4297,0))&gt;0.05,INDEX(margin_ranges!$C$13:$C$16,MATCH($F4297*100,margin_ranges!$B$13:$B$16,1)),"")</f>
        <v/>
      </c>
      <c r="V4297" t="e">
        <f>MIN(VLOOKUP($U4297,margin_ranges!$A$5:$D$10,4,FALSE),$P4297*100)</f>
        <v>#N/A</v>
      </c>
      <c r="Y4297" s="29" t="e">
        <f t="shared" si="66"/>
        <v>#N/A</v>
      </c>
    </row>
    <row r="4298" spans="1:25" x14ac:dyDescent="0.3">
      <c r="A4298" s="8" t="s">
        <v>17</v>
      </c>
      <c r="B4298" s="8" t="s">
        <v>7363</v>
      </c>
      <c r="C4298" s="8" t="s">
        <v>7364</v>
      </c>
      <c r="D4298" s="8" t="s">
        <v>7433</v>
      </c>
      <c r="E4298" s="8" t="s">
        <v>7434</v>
      </c>
      <c r="F4298" s="24">
        <v>0.20739415316092299</v>
      </c>
      <c r="G4298" s="24">
        <v>0</v>
      </c>
      <c r="H4298" s="25">
        <v>2.7231000000000001</v>
      </c>
      <c r="I4298" s="25">
        <v>0.62829999999999997</v>
      </c>
      <c r="J4298" s="15">
        <v>17</v>
      </c>
      <c r="K4298" s="15">
        <v>3</v>
      </c>
      <c r="L4298" s="13">
        <v>0.23069999999999999</v>
      </c>
      <c r="M4298" s="7">
        <v>0.88316280000000003</v>
      </c>
      <c r="N4298" s="26">
        <v>0.7</v>
      </c>
      <c r="O4298" s="27" t="s">
        <v>22</v>
      </c>
      <c r="P4298" s="8">
        <v>0.20739415319999999</v>
      </c>
      <c r="Q4298" s="24">
        <v>0.25</v>
      </c>
      <c r="R4298" t="str">
        <f>IF($Q4298*100&gt;=VLOOKUP($O4298,margin_ranges!$A$5:$C$10,2,FALSE),IF($Q4298*100&lt;=VLOOKUP($O4298,margin_ranges!$A$5:$C$10,3,FALSE)+10,"IN RANGE","ABOVE RANGE"),"BELOW RANGE")</f>
        <v>IN RANGE</v>
      </c>
      <c r="S4298">
        <f>MIN(VLOOKUP($O4298,margin_ranges!$A$5:$D$10,4,FALSE),$P4298*100)</f>
        <v>20.739415319999999</v>
      </c>
      <c r="T4298" s="29">
        <f>(1-$S4298/100)/(1-$F4298)-1</f>
        <v>-4.9301895899134252E-11</v>
      </c>
      <c r="U4298" s="19" t="str">
        <f>IF(ABS(IFERROR(T4298,0))&gt;0.05,INDEX(margin_ranges!$C$13:$C$16,MATCH($F4298*100,margin_ranges!$B$13:$B$16,1)),"")</f>
        <v/>
      </c>
      <c r="V4298" t="e">
        <f>MIN(VLOOKUP($U4298,margin_ranges!$A$5:$D$10,4,FALSE),$P4298*100)</f>
        <v>#N/A</v>
      </c>
      <c r="Y4298" s="29" t="e">
        <f t="shared" si="66"/>
        <v>#N/A</v>
      </c>
    </row>
    <row r="4299" spans="1:25" x14ac:dyDescent="0.3">
      <c r="A4299" s="8" t="s">
        <v>17</v>
      </c>
      <c r="B4299" s="8" t="s">
        <v>7363</v>
      </c>
      <c r="C4299" s="8" t="s">
        <v>7364</v>
      </c>
      <c r="D4299" s="8" t="s">
        <v>7637</v>
      </c>
      <c r="E4299" s="8" t="s">
        <v>7638</v>
      </c>
      <c r="F4299" s="24">
        <v>0.17134264955912101</v>
      </c>
      <c r="G4299" s="24">
        <v>0</v>
      </c>
      <c r="H4299" s="25">
        <v>11.3896</v>
      </c>
      <c r="I4299" s="25">
        <v>2.3186</v>
      </c>
      <c r="J4299" s="15">
        <v>84</v>
      </c>
      <c r="K4299" s="15">
        <v>14</v>
      </c>
      <c r="L4299" s="13">
        <v>0.2036</v>
      </c>
      <c r="M4299" s="7">
        <v>1.20677141</v>
      </c>
      <c r="N4299" s="26">
        <v>1</v>
      </c>
      <c r="O4299" s="27" t="s">
        <v>92</v>
      </c>
      <c r="P4299" s="8">
        <v>0.17134264960000001</v>
      </c>
      <c r="Q4299" s="24">
        <v>0.2</v>
      </c>
      <c r="R4299" t="str">
        <f>IF($Q4299*100&gt;=VLOOKUP($O4299,margin_ranges!$A$5:$C$10,2,FALSE),IF($Q4299*100&lt;=VLOOKUP($O4299,margin_ranges!$A$5:$C$10,3,FALSE)+10,"IN RANGE","ABOVE RANGE"),"BELOW RANGE")</f>
        <v>IN RANGE</v>
      </c>
      <c r="S4299">
        <f>MIN(VLOOKUP($O4299,margin_ranges!$A$5:$D$10,4,FALSE),$P4299*100)</f>
        <v>17.134264959999999</v>
      </c>
      <c r="T4299" s="29">
        <f>(1-$S4299/100)/(1-$F4299)-1</f>
        <v>-4.9331538853891743E-11</v>
      </c>
      <c r="U4299" s="19" t="str">
        <f>IF(ABS(IFERROR(T4299,0))&gt;0.05,INDEX(margin_ranges!$C$13:$C$16,MATCH($F4299*100,margin_ranges!$B$13:$B$16,1)),"")</f>
        <v/>
      </c>
      <c r="V4299" t="e">
        <f>MIN(VLOOKUP($U4299,margin_ranges!$A$5:$D$10,4,FALSE),$P4299*100)</f>
        <v>#N/A</v>
      </c>
      <c r="Y4299" s="29" t="e">
        <f t="shared" si="66"/>
        <v>#N/A</v>
      </c>
    </row>
    <row r="4300" spans="1:25" x14ac:dyDescent="0.3">
      <c r="A4300" s="8" t="s">
        <v>17</v>
      </c>
      <c r="B4300" s="8" t="s">
        <v>7363</v>
      </c>
      <c r="C4300" s="8" t="s">
        <v>7364</v>
      </c>
      <c r="D4300" s="8" t="s">
        <v>7427</v>
      </c>
      <c r="E4300" s="8" t="s">
        <v>7428</v>
      </c>
      <c r="F4300" s="24">
        <v>0.24362203546223099</v>
      </c>
      <c r="G4300" s="24">
        <v>0</v>
      </c>
      <c r="H4300" s="25">
        <v>2.8275999999999999</v>
      </c>
      <c r="I4300" s="25">
        <v>0.86660000000000004</v>
      </c>
      <c r="J4300" s="15">
        <v>34</v>
      </c>
      <c r="K4300" s="15">
        <v>8</v>
      </c>
      <c r="L4300" s="13">
        <v>0.30649999999999999</v>
      </c>
      <c r="M4300" s="7">
        <v>1.3220903399999999</v>
      </c>
      <c r="N4300" s="26">
        <v>1</v>
      </c>
      <c r="O4300" s="27" t="s">
        <v>22</v>
      </c>
      <c r="P4300" s="8">
        <v>0.2436220355</v>
      </c>
      <c r="Q4300" s="24">
        <v>0.28999999999999998</v>
      </c>
      <c r="R4300" t="str">
        <f>IF($Q4300*100&gt;=VLOOKUP($O4300,margin_ranges!$A$5:$C$10,2,FALSE),IF($Q4300*100&lt;=VLOOKUP($O4300,margin_ranges!$A$5:$C$10,3,FALSE)+10,"IN RANGE","ABOVE RANGE"),"BELOW RANGE")</f>
        <v>IN RANGE</v>
      </c>
      <c r="S4300">
        <f>MIN(VLOOKUP($O4300,margin_ranges!$A$5:$D$10,4,FALSE),$P4300*100)</f>
        <v>24.36220355</v>
      </c>
      <c r="T4300" s="29">
        <f>(1-$S4300/100)/(1-$F4300)-1</f>
        <v>-4.9934167911658278E-11</v>
      </c>
      <c r="U4300" s="19" t="str">
        <f>IF(ABS(IFERROR(T4300,0))&gt;0.05,INDEX(margin_ranges!$C$13:$C$16,MATCH($F4300*100,margin_ranges!$B$13:$B$16,1)),"")</f>
        <v/>
      </c>
      <c r="V4300" t="e">
        <f>MIN(VLOOKUP($U4300,margin_ranges!$A$5:$D$10,4,FALSE),$P4300*100)</f>
        <v>#N/A</v>
      </c>
      <c r="Y4300" s="29" t="e">
        <f t="shared" si="66"/>
        <v>#N/A</v>
      </c>
    </row>
    <row r="4301" spans="1:25" x14ac:dyDescent="0.3">
      <c r="A4301" s="8" t="s">
        <v>17</v>
      </c>
      <c r="B4301" s="8" t="s">
        <v>7363</v>
      </c>
      <c r="C4301" s="8" t="s">
        <v>7364</v>
      </c>
      <c r="D4301" s="8" t="s">
        <v>12172</v>
      </c>
      <c r="E4301" s="8" t="s">
        <v>12173</v>
      </c>
      <c r="F4301" s="24">
        <v>0.24510287085823601</v>
      </c>
      <c r="G4301" s="24">
        <v>1</v>
      </c>
      <c r="H4301" s="25">
        <v>70.987200000000001</v>
      </c>
      <c r="I4301" s="25">
        <v>19.562899999999999</v>
      </c>
      <c r="J4301" s="15">
        <v>777</v>
      </c>
      <c r="K4301" s="15">
        <v>184</v>
      </c>
      <c r="L4301" s="13">
        <v>0.27560000000000001</v>
      </c>
      <c r="M4301" s="7">
        <v>1.3246838000000001</v>
      </c>
      <c r="N4301" s="26">
        <v>1</v>
      </c>
      <c r="O4301" s="27" t="s">
        <v>22</v>
      </c>
      <c r="P4301" s="8">
        <v>0.24510287089999999</v>
      </c>
      <c r="Q4301" s="24">
        <v>0.25</v>
      </c>
      <c r="R4301" t="str">
        <f>IF($Q4301*100&gt;=VLOOKUP($O4301,margin_ranges!$A$5:$C$10,2,FALSE),IF($Q4301*100&lt;=VLOOKUP($O4301,margin_ranges!$A$5:$C$10,3,FALSE)+10,"IN RANGE","ABOVE RANGE"),"BELOW RANGE")</f>
        <v>IN RANGE</v>
      </c>
      <c r="S4301">
        <f>MIN(VLOOKUP($O4301,margin_ranges!$A$5:$D$10,4,FALSE),$P4301*100)</f>
        <v>24.510287089999998</v>
      </c>
      <c r="T4301" s="29">
        <f>(1-$S4301/100)/(1-$F4301)-1</f>
        <v>-5.5324189673910951E-11</v>
      </c>
      <c r="U4301" s="19" t="str">
        <f>IF(ABS(IFERROR(T4301,0))&gt;0.05,INDEX(margin_ranges!$C$13:$C$16,MATCH($F4301*100,margin_ranges!$B$13:$B$16,1)),"")</f>
        <v/>
      </c>
      <c r="V4301" t="e">
        <f>MIN(VLOOKUP($U4301,margin_ranges!$A$5:$D$10,4,FALSE),$P4301*100)</f>
        <v>#N/A</v>
      </c>
      <c r="Y4301" s="29" t="e">
        <f t="shared" si="66"/>
        <v>#N/A</v>
      </c>
    </row>
    <row r="4302" spans="1:25" x14ac:dyDescent="0.3">
      <c r="A4302" s="8" t="s">
        <v>17</v>
      </c>
      <c r="B4302" s="8" t="s">
        <v>7363</v>
      </c>
      <c r="C4302" s="8" t="s">
        <v>7364</v>
      </c>
      <c r="D4302" s="8" t="s">
        <v>7367</v>
      </c>
      <c r="E4302" s="8" t="s">
        <v>7368</v>
      </c>
      <c r="F4302" s="24">
        <v>0.29687600046101198</v>
      </c>
      <c r="G4302" s="24">
        <v>0</v>
      </c>
      <c r="H4302" s="25">
        <v>25.460599999999999</v>
      </c>
      <c r="I4302" s="25">
        <v>2.2410999999999999</v>
      </c>
      <c r="J4302" s="15">
        <v>67</v>
      </c>
      <c r="K4302" s="15">
        <v>18</v>
      </c>
      <c r="L4302" s="13">
        <v>8.7999999999999995E-2</v>
      </c>
      <c r="M4302" s="7">
        <v>0.99555696999999999</v>
      </c>
      <c r="N4302" s="26">
        <v>0.7</v>
      </c>
      <c r="O4302" s="27" t="s">
        <v>92</v>
      </c>
      <c r="P4302" s="8">
        <v>0.29687600050000001</v>
      </c>
      <c r="Q4302" s="24">
        <v>0.3</v>
      </c>
      <c r="R4302" t="str">
        <f>IF($Q4302*100&gt;=VLOOKUP($O4302,margin_ranges!$A$5:$C$10,2,FALSE),IF($Q4302*100&lt;=VLOOKUP($O4302,margin_ranges!$A$5:$C$10,3,FALSE)+10,"IN RANGE","ABOVE RANGE"),"BELOW RANGE")</f>
        <v>IN RANGE</v>
      </c>
      <c r="S4302">
        <f>MIN(VLOOKUP($O4302,margin_ranges!$A$5:$D$10,4,FALSE),$P4302*100)</f>
        <v>29.68760005</v>
      </c>
      <c r="T4302" s="29">
        <f>(1-$S4302/100)/(1-$F4302)-1</f>
        <v>-5.5449533853391131E-11</v>
      </c>
      <c r="U4302" s="19" t="str">
        <f>IF(ABS(IFERROR(T4302,0))&gt;0.05,INDEX(margin_ranges!$C$13:$C$16,MATCH($F4302*100,margin_ranges!$B$13:$B$16,1)),"")</f>
        <v/>
      </c>
      <c r="V4302" t="e">
        <f>MIN(VLOOKUP($U4302,margin_ranges!$A$5:$D$10,4,FALSE),$P4302*100)</f>
        <v>#N/A</v>
      </c>
      <c r="Y4302" s="29" t="e">
        <f t="shared" ref="Y4302:Y4365" si="67">(1-$V4302/100)/(1-$F4302)-1</f>
        <v>#N/A</v>
      </c>
    </row>
    <row r="4303" spans="1:25" x14ac:dyDescent="0.3">
      <c r="A4303" s="8" t="s">
        <v>17</v>
      </c>
      <c r="B4303" s="8" t="s">
        <v>7363</v>
      </c>
      <c r="C4303" s="8" t="s">
        <v>7364</v>
      </c>
      <c r="D4303" s="8" t="s">
        <v>7395</v>
      </c>
      <c r="E4303" s="8" t="s">
        <v>7396</v>
      </c>
      <c r="F4303" s="24">
        <v>0.24745094415180299</v>
      </c>
      <c r="G4303" s="24">
        <v>0</v>
      </c>
      <c r="H4303" s="25">
        <v>7.0259</v>
      </c>
      <c r="I4303" s="25">
        <v>0.69799999999999995</v>
      </c>
      <c r="J4303" s="15">
        <v>28</v>
      </c>
      <c r="K4303" s="15">
        <v>7</v>
      </c>
      <c r="L4303" s="13">
        <v>9.9299999999999999E-2</v>
      </c>
      <c r="M4303" s="7">
        <v>1.32881703</v>
      </c>
      <c r="N4303" s="26">
        <v>1</v>
      </c>
      <c r="O4303" s="27" t="s">
        <v>92</v>
      </c>
      <c r="P4303" s="8">
        <v>0.24745094419999999</v>
      </c>
      <c r="Q4303" s="24">
        <v>0.28000000000000003</v>
      </c>
      <c r="R4303" t="str">
        <f>IF($Q4303*100&gt;=VLOOKUP($O4303,margin_ranges!$A$5:$C$10,2,FALSE),IF($Q4303*100&lt;=VLOOKUP($O4303,margin_ranges!$A$5:$C$10,3,FALSE)+10,"IN RANGE","ABOVE RANGE"),"BELOW RANGE")</f>
        <v>IN RANGE</v>
      </c>
      <c r="S4303">
        <f>MIN(VLOOKUP($O4303,margin_ranges!$A$5:$D$10,4,FALSE),$P4303*100)</f>
        <v>24.745094420000001</v>
      </c>
      <c r="T4303" s="29">
        <f>(1-$S4303/100)/(1-$F4303)-1</f>
        <v>-6.4044991532341555E-11</v>
      </c>
      <c r="U4303" s="19" t="str">
        <f>IF(ABS(IFERROR(T4303,0))&gt;0.05,INDEX(margin_ranges!$C$13:$C$16,MATCH($F4303*100,margin_ranges!$B$13:$B$16,1)),"")</f>
        <v/>
      </c>
      <c r="V4303" t="e">
        <f>MIN(VLOOKUP($U4303,margin_ranges!$A$5:$D$10,4,FALSE),$P4303*100)</f>
        <v>#N/A</v>
      </c>
      <c r="Y4303" s="29" t="e">
        <f t="shared" si="67"/>
        <v>#N/A</v>
      </c>
    </row>
    <row r="4304" spans="1:25" x14ac:dyDescent="0.3">
      <c r="A4304" s="8" t="s">
        <v>17</v>
      </c>
      <c r="B4304" s="8" t="s">
        <v>7363</v>
      </c>
      <c r="C4304" s="8" t="s">
        <v>7364</v>
      </c>
      <c r="D4304" s="8" t="s">
        <v>7545</v>
      </c>
      <c r="E4304" s="8" t="s">
        <v>7546</v>
      </c>
      <c r="F4304" s="24">
        <v>0.282598533051029</v>
      </c>
      <c r="G4304" s="24">
        <v>0</v>
      </c>
      <c r="H4304" s="25">
        <v>8.1151</v>
      </c>
      <c r="I4304" s="25">
        <v>4.7024999999999997</v>
      </c>
      <c r="J4304" s="15">
        <v>197</v>
      </c>
      <c r="K4304" s="15">
        <v>50</v>
      </c>
      <c r="L4304" s="13">
        <v>0.57950000000000002</v>
      </c>
      <c r="M4304" s="7">
        <v>1.39391965</v>
      </c>
      <c r="N4304" s="26">
        <v>1</v>
      </c>
      <c r="O4304" s="27" t="s">
        <v>22</v>
      </c>
      <c r="P4304" s="8">
        <v>0.28259853309999999</v>
      </c>
      <c r="Q4304" s="24">
        <v>0.28999999999999998</v>
      </c>
      <c r="R4304" t="str">
        <f>IF($Q4304*100&gt;=VLOOKUP($O4304,margin_ranges!$A$5:$C$10,2,FALSE),IF($Q4304*100&lt;=VLOOKUP($O4304,margin_ranges!$A$5:$C$10,3,FALSE)+10,"IN RANGE","ABOVE RANGE"),"BELOW RANGE")</f>
        <v>IN RANGE</v>
      </c>
      <c r="S4304">
        <f>MIN(VLOOKUP($O4304,margin_ranges!$A$5:$D$10,4,FALSE),$P4304*100)</f>
        <v>28.25985331</v>
      </c>
      <c r="T4304" s="29">
        <f>(1-$S4304/100)/(1-$F4304)-1</f>
        <v>-6.8261729602170362E-11</v>
      </c>
      <c r="U4304" s="19" t="str">
        <f>IF(ABS(IFERROR(T4304,0))&gt;0.05,INDEX(margin_ranges!$C$13:$C$16,MATCH($F4304*100,margin_ranges!$B$13:$B$16,1)),"")</f>
        <v/>
      </c>
      <c r="V4304" t="e">
        <f>MIN(VLOOKUP($U4304,margin_ranges!$A$5:$D$10,4,FALSE),$P4304*100)</f>
        <v>#N/A</v>
      </c>
      <c r="Y4304" s="29" t="e">
        <f t="shared" si="67"/>
        <v>#N/A</v>
      </c>
    </row>
    <row r="4305" spans="1:25" x14ac:dyDescent="0.3">
      <c r="A4305" s="8" t="s">
        <v>17</v>
      </c>
      <c r="B4305" s="8" t="s">
        <v>7363</v>
      </c>
      <c r="C4305" s="8" t="s">
        <v>7364</v>
      </c>
      <c r="D4305" s="8" t="s">
        <v>7663</v>
      </c>
      <c r="E4305" s="8" t="s">
        <v>7664</v>
      </c>
      <c r="F4305" s="24">
        <v>0.15</v>
      </c>
      <c r="G4305" s="24">
        <v>1</v>
      </c>
      <c r="H4305" s="25">
        <v>43.117600000000003</v>
      </c>
      <c r="I4305" s="25">
        <v>6.6745999999999999</v>
      </c>
      <c r="J4305" s="15">
        <v>236</v>
      </c>
      <c r="K4305" s="15">
        <v>25</v>
      </c>
      <c r="L4305" s="13">
        <v>0.15479999999999999</v>
      </c>
      <c r="M4305" s="7">
        <v>1.1765733899999999</v>
      </c>
      <c r="N4305" s="26">
        <v>1</v>
      </c>
      <c r="O4305" s="27" t="s">
        <v>95</v>
      </c>
      <c r="P4305" s="8">
        <v>0.1500742645</v>
      </c>
      <c r="Q4305" s="24">
        <v>0.15</v>
      </c>
      <c r="R4305" t="str">
        <f>IF($Q4305*100&gt;=VLOOKUP($O4305,margin_ranges!$A$5:$C$10,2,FALSE),IF($Q4305*100&lt;=VLOOKUP($O4305,margin_ranges!$A$5:$C$10,3,FALSE)+10,"IN RANGE","ABOVE RANGE"),"BELOW RANGE")</f>
        <v>IN RANGE</v>
      </c>
      <c r="S4305">
        <f>MIN(VLOOKUP($O4305,margin_ranges!$A$5:$D$10,4,FALSE),$P4305*100)</f>
        <v>15.007426450000001</v>
      </c>
      <c r="T4305" s="29">
        <f>(1-$S4305/100)/(1-$F4305)-1</f>
        <v>-8.7369999999920012E-5</v>
      </c>
      <c r="U4305" s="19" t="str">
        <f>IF(ABS(IFERROR(T4305,0))&gt;0.05,INDEX(margin_ranges!$C$13:$C$16,MATCH($F4305*100,margin_ranges!$B$13:$B$16,1)),"")</f>
        <v/>
      </c>
      <c r="V4305" t="e">
        <f>MIN(VLOOKUP($U4305,margin_ranges!$A$5:$D$10,4,FALSE),$P4305*100)</f>
        <v>#N/A</v>
      </c>
      <c r="Y4305" s="29" t="e">
        <f t="shared" si="67"/>
        <v>#N/A</v>
      </c>
    </row>
    <row r="4306" spans="1:25" x14ac:dyDescent="0.3">
      <c r="A4306" s="8" t="s">
        <v>17</v>
      </c>
      <c r="B4306" s="8" t="s">
        <v>7363</v>
      </c>
      <c r="C4306" s="8" t="s">
        <v>7364</v>
      </c>
      <c r="D4306" s="8" t="s">
        <v>7683</v>
      </c>
      <c r="E4306" s="8" t="s">
        <v>7684</v>
      </c>
      <c r="F4306" s="24">
        <v>0.28999999999999998</v>
      </c>
      <c r="G4306" s="24">
        <v>0</v>
      </c>
      <c r="H4306" s="25">
        <v>33.060099999999998</v>
      </c>
      <c r="I4306" s="25">
        <v>11.047000000000001</v>
      </c>
      <c r="J4306" s="15">
        <v>164</v>
      </c>
      <c r="K4306" s="15">
        <v>43</v>
      </c>
      <c r="L4306" s="13">
        <v>0.33410000000000001</v>
      </c>
      <c r="M4306" s="7">
        <v>0.49399707999999998</v>
      </c>
      <c r="N4306" s="26">
        <v>0.35</v>
      </c>
      <c r="O4306" s="27" t="s">
        <v>22</v>
      </c>
      <c r="P4306" s="8">
        <v>0.29149378409999999</v>
      </c>
      <c r="Q4306" s="24">
        <v>0.28999999999999998</v>
      </c>
      <c r="R4306" t="str">
        <f>IF($Q4306*100&gt;=VLOOKUP($O4306,margin_ranges!$A$5:$C$10,2,FALSE),IF($Q4306*100&lt;=VLOOKUP($O4306,margin_ranges!$A$5:$C$10,3,FALSE)+10,"IN RANGE","ABOVE RANGE"),"BELOW RANGE")</f>
        <v>IN RANGE</v>
      </c>
      <c r="S4306">
        <f>MIN(VLOOKUP($O4306,margin_ranges!$A$5:$D$10,4,FALSE),$P4306*100)</f>
        <v>29.149378409999997</v>
      </c>
      <c r="T4306" s="29">
        <f>(1-$S4306/100)/(1-$F4306)-1</f>
        <v>-2.1039212676056129E-3</v>
      </c>
      <c r="U4306" s="19" t="str">
        <f>IF(ABS(IFERROR(T4306,0))&gt;0.05,INDEX(margin_ranges!$C$13:$C$16,MATCH($F4306*100,margin_ranges!$B$13:$B$16,1)),"")</f>
        <v/>
      </c>
      <c r="V4306" t="e">
        <f>MIN(VLOOKUP($U4306,margin_ranges!$A$5:$D$10,4,FALSE),$P4306*100)</f>
        <v>#N/A</v>
      </c>
      <c r="Y4306" s="29" t="e">
        <f t="shared" si="67"/>
        <v>#N/A</v>
      </c>
    </row>
    <row r="4307" spans="1:25" x14ac:dyDescent="0.3">
      <c r="A4307" s="8" t="s">
        <v>17</v>
      </c>
      <c r="B4307" s="8" t="s">
        <v>7363</v>
      </c>
      <c r="C4307" s="8" t="s">
        <v>7364</v>
      </c>
      <c r="D4307" s="28" t="s">
        <v>12174</v>
      </c>
      <c r="E4307" s="8" t="s">
        <v>12175</v>
      </c>
      <c r="F4307" s="24">
        <v>0.25</v>
      </c>
      <c r="G4307" s="24">
        <v>0</v>
      </c>
      <c r="H4307" s="25">
        <v>10.6099</v>
      </c>
      <c r="I4307" s="25">
        <v>4.9326999999999996</v>
      </c>
      <c r="J4307" s="15">
        <v>198</v>
      </c>
      <c r="K4307" s="15">
        <v>48</v>
      </c>
      <c r="L4307" s="13">
        <v>0.46489999999999998</v>
      </c>
      <c r="M4307" s="7">
        <v>1.33670248</v>
      </c>
      <c r="N4307" s="26">
        <v>1</v>
      </c>
      <c r="O4307" s="27" t="s">
        <v>22</v>
      </c>
      <c r="P4307" s="8">
        <v>0.25189036939999998</v>
      </c>
      <c r="Q4307" s="24">
        <v>0.25</v>
      </c>
      <c r="R4307" t="str">
        <f>IF($Q4307*100&gt;=VLOOKUP($O4307,margin_ranges!$A$5:$C$10,2,FALSE),IF($Q4307*100&lt;=VLOOKUP($O4307,margin_ranges!$A$5:$C$10,3,FALSE)+10,"IN RANGE","ABOVE RANGE"),"BELOW RANGE")</f>
        <v>IN RANGE</v>
      </c>
      <c r="S4307">
        <f>MIN(VLOOKUP($O4307,margin_ranges!$A$5:$D$10,4,FALSE),$P4307*100)</f>
        <v>25.189036939999998</v>
      </c>
      <c r="T4307" s="29">
        <f>(1-$S4307/100)/(1-$F4307)-1</f>
        <v>-2.5204925333333073E-3</v>
      </c>
      <c r="U4307" s="19" t="str">
        <f>IF(ABS(IFERROR(T4307,0))&gt;0.05,INDEX(margin_ranges!$C$13:$C$16,MATCH($F4307*100,margin_ranges!$B$13:$B$16,1)),"")</f>
        <v/>
      </c>
      <c r="V4307" t="e">
        <f>MIN(VLOOKUP($U4307,margin_ranges!$A$5:$D$10,4,FALSE),$P4307*100)</f>
        <v>#N/A</v>
      </c>
      <c r="Y4307" s="29" t="e">
        <f t="shared" si="67"/>
        <v>#N/A</v>
      </c>
    </row>
    <row r="4308" spans="1:25" x14ac:dyDescent="0.3">
      <c r="A4308" s="8" t="s">
        <v>17</v>
      </c>
      <c r="B4308" s="8" t="s">
        <v>7363</v>
      </c>
      <c r="C4308" s="8" t="s">
        <v>7364</v>
      </c>
      <c r="D4308" s="8" t="s">
        <v>12162</v>
      </c>
      <c r="E4308" s="8" t="s">
        <v>12163</v>
      </c>
      <c r="F4308" s="24">
        <v>0.25</v>
      </c>
      <c r="G4308" s="24">
        <v>0</v>
      </c>
      <c r="H4308" s="25">
        <v>13.2852</v>
      </c>
      <c r="I4308" s="25">
        <v>6.8067000000000002</v>
      </c>
      <c r="J4308" s="15">
        <v>273</v>
      </c>
      <c r="K4308" s="15">
        <v>66</v>
      </c>
      <c r="L4308" s="13">
        <v>0.51239999999999997</v>
      </c>
      <c r="M4308" s="7">
        <v>1.33677566</v>
      </c>
      <c r="N4308" s="26">
        <v>1</v>
      </c>
      <c r="O4308" s="27" t="s">
        <v>22</v>
      </c>
      <c r="P4308" s="8">
        <v>0.25193132410000002</v>
      </c>
      <c r="Q4308" s="24">
        <v>0.25</v>
      </c>
      <c r="R4308" t="str">
        <f>IF($Q4308*100&gt;=VLOOKUP($O4308,margin_ranges!$A$5:$C$10,2,FALSE),IF($Q4308*100&lt;=VLOOKUP($O4308,margin_ranges!$A$5:$C$10,3,FALSE)+10,"IN RANGE","ABOVE RANGE"),"BELOW RANGE")</f>
        <v>IN RANGE</v>
      </c>
      <c r="S4308">
        <f>MIN(VLOOKUP($O4308,margin_ranges!$A$5:$D$10,4,FALSE),$P4308*100)</f>
        <v>25.19313241</v>
      </c>
      <c r="T4308" s="29">
        <f>(1-$S4308/100)/(1-$F4308)-1</f>
        <v>-2.5750988000000641E-3</v>
      </c>
      <c r="U4308" s="19" t="str">
        <f>IF(ABS(IFERROR(T4308,0))&gt;0.05,INDEX(margin_ranges!$C$13:$C$16,MATCH($F4308*100,margin_ranges!$B$13:$B$16,1)),"")</f>
        <v/>
      </c>
      <c r="V4308" t="e">
        <f>MIN(VLOOKUP($U4308,margin_ranges!$A$5:$D$10,4,FALSE),$P4308*100)</f>
        <v>#N/A</v>
      </c>
      <c r="Y4308" s="29" t="e">
        <f t="shared" si="67"/>
        <v>#N/A</v>
      </c>
    </row>
    <row r="4309" spans="1:25" x14ac:dyDescent="0.3">
      <c r="A4309" s="8" t="s">
        <v>17</v>
      </c>
      <c r="B4309" s="8" t="s">
        <v>7363</v>
      </c>
      <c r="C4309" s="8" t="s">
        <v>7364</v>
      </c>
      <c r="D4309" s="8" t="s">
        <v>7515</v>
      </c>
      <c r="E4309" s="8" t="s">
        <v>7516</v>
      </c>
      <c r="F4309" s="24">
        <v>0.28999999999999998</v>
      </c>
      <c r="G4309" s="24">
        <v>0</v>
      </c>
      <c r="H4309" s="25">
        <v>20.798300000000001</v>
      </c>
      <c r="I4309" s="25">
        <v>6.0770999999999997</v>
      </c>
      <c r="J4309" s="15">
        <v>232</v>
      </c>
      <c r="K4309" s="15">
        <v>58</v>
      </c>
      <c r="L4309" s="13">
        <v>0.29220000000000002</v>
      </c>
      <c r="M4309" s="7">
        <v>1.2730253899999999</v>
      </c>
      <c r="N4309" s="26">
        <v>0.9</v>
      </c>
      <c r="O4309" s="27" t="s">
        <v>92</v>
      </c>
      <c r="P4309" s="8">
        <v>0.29302274049999999</v>
      </c>
      <c r="Q4309" s="24">
        <v>0.28999999999999998</v>
      </c>
      <c r="R4309" t="str">
        <f>IF($Q4309*100&gt;=VLOOKUP($O4309,margin_ranges!$A$5:$C$10,2,FALSE),IF($Q4309*100&lt;=VLOOKUP($O4309,margin_ranges!$A$5:$C$10,3,FALSE)+10,"IN RANGE","ABOVE RANGE"),"BELOW RANGE")</f>
        <v>IN RANGE</v>
      </c>
      <c r="S4309">
        <f>MIN(VLOOKUP($O4309,margin_ranges!$A$5:$D$10,4,FALSE),$P4309*100)</f>
        <v>29.302274049999998</v>
      </c>
      <c r="T4309" s="29">
        <f>(1-$S4309/100)/(1-$F4309)-1</f>
        <v>-4.2573809859154377E-3</v>
      </c>
      <c r="U4309" s="19" t="str">
        <f>IF(ABS(IFERROR(T4309,0))&gt;0.05,INDEX(margin_ranges!$C$13:$C$16,MATCH($F4309*100,margin_ranges!$B$13:$B$16,1)),"")</f>
        <v/>
      </c>
      <c r="V4309" t="e">
        <f>MIN(VLOOKUP($U4309,margin_ranges!$A$5:$D$10,4,FALSE),$P4309*100)</f>
        <v>#N/A</v>
      </c>
      <c r="Y4309" s="29" t="e">
        <f t="shared" si="67"/>
        <v>#N/A</v>
      </c>
    </row>
    <row r="4310" spans="1:25" x14ac:dyDescent="0.3">
      <c r="A4310" s="8" t="s">
        <v>17</v>
      </c>
      <c r="B4310" s="8" t="s">
        <v>7363</v>
      </c>
      <c r="C4310" s="8" t="s">
        <v>7364</v>
      </c>
      <c r="D4310" s="8" t="s">
        <v>7561</v>
      </c>
      <c r="E4310" s="8" t="s">
        <v>7562</v>
      </c>
      <c r="F4310" s="24">
        <v>0.15</v>
      </c>
      <c r="G4310" s="24">
        <v>1</v>
      </c>
      <c r="H4310" s="25">
        <v>56.477800000000002</v>
      </c>
      <c r="I4310" s="25">
        <v>7.7126000000000001</v>
      </c>
      <c r="J4310" s="15">
        <v>274</v>
      </c>
      <c r="K4310" s="15">
        <v>31</v>
      </c>
      <c r="L4310" s="13">
        <v>0.1366</v>
      </c>
      <c r="M4310" s="7">
        <v>1.1830054800000001</v>
      </c>
      <c r="N4310" s="26">
        <v>1</v>
      </c>
      <c r="O4310" s="27" t="s">
        <v>95</v>
      </c>
      <c r="P4310" s="8">
        <v>0.15469537999999999</v>
      </c>
      <c r="Q4310" s="24">
        <v>0.15</v>
      </c>
      <c r="R4310" t="str">
        <f>IF($Q4310*100&gt;=VLOOKUP($O4310,margin_ranges!$A$5:$C$10,2,FALSE),IF($Q4310*100&lt;=VLOOKUP($O4310,margin_ranges!$A$5:$C$10,3,FALSE)+10,"IN RANGE","ABOVE RANGE"),"BELOW RANGE")</f>
        <v>IN RANGE</v>
      </c>
      <c r="S4310">
        <f>MIN(VLOOKUP($O4310,margin_ranges!$A$5:$D$10,4,FALSE),$P4310*100)</f>
        <v>15.469538</v>
      </c>
      <c r="T4310" s="29">
        <f>(1-$S4310/100)/(1-$F4310)-1</f>
        <v>-5.52397647058811E-3</v>
      </c>
      <c r="U4310" s="19" t="str">
        <f>IF(ABS(IFERROR(T4310,0))&gt;0.05,INDEX(margin_ranges!$C$13:$C$16,MATCH($F4310*100,margin_ranges!$B$13:$B$16,1)),"")</f>
        <v/>
      </c>
      <c r="V4310" t="e">
        <f>MIN(VLOOKUP($U4310,margin_ranges!$A$5:$D$10,4,FALSE),$P4310*100)</f>
        <v>#N/A</v>
      </c>
      <c r="Y4310" s="29" t="e">
        <f t="shared" si="67"/>
        <v>#N/A</v>
      </c>
    </row>
    <row r="4311" spans="1:25" x14ac:dyDescent="0.3">
      <c r="A4311" s="8" t="s">
        <v>17</v>
      </c>
      <c r="B4311" s="8" t="s">
        <v>7363</v>
      </c>
      <c r="C4311" s="8" t="s">
        <v>7364</v>
      </c>
      <c r="D4311" s="8" t="s">
        <v>7609</v>
      </c>
      <c r="E4311" s="8" t="s">
        <v>7610</v>
      </c>
      <c r="F4311" s="24">
        <v>0.28999999999999998</v>
      </c>
      <c r="G4311" s="24">
        <v>0</v>
      </c>
      <c r="H4311" s="25">
        <v>7.3356000000000003</v>
      </c>
      <c r="I4311" s="25">
        <v>4.7771999999999997</v>
      </c>
      <c r="J4311" s="15">
        <v>203</v>
      </c>
      <c r="K4311" s="15">
        <v>52</v>
      </c>
      <c r="L4311" s="13">
        <v>0.6512</v>
      </c>
      <c r="M4311" s="7">
        <v>1.4182548100000001</v>
      </c>
      <c r="N4311" s="26">
        <v>1</v>
      </c>
      <c r="O4311" s="27" t="s">
        <v>22</v>
      </c>
      <c r="P4311" s="8">
        <v>0.29490808530000001</v>
      </c>
      <c r="Q4311" s="24">
        <v>0.28999999999999998</v>
      </c>
      <c r="R4311" t="str">
        <f>IF($Q4311*100&gt;=VLOOKUP($O4311,margin_ranges!$A$5:$C$10,2,FALSE),IF($Q4311*100&lt;=VLOOKUP($O4311,margin_ranges!$A$5:$C$10,3,FALSE)+10,"IN RANGE","ABOVE RANGE"),"BELOW RANGE")</f>
        <v>IN RANGE</v>
      </c>
      <c r="S4311">
        <f>MIN(VLOOKUP($O4311,margin_ranges!$A$5:$D$10,4,FALSE),$P4311*100)</f>
        <v>29.490808530000002</v>
      </c>
      <c r="T4311" s="29">
        <f>(1-$S4311/100)/(1-$F4311)-1</f>
        <v>-6.912796197183102E-3</v>
      </c>
      <c r="U4311" s="19" t="str">
        <f>IF(ABS(IFERROR(T4311,0))&gt;0.05,INDEX(margin_ranges!$C$13:$C$16,MATCH($F4311*100,margin_ranges!$B$13:$B$16,1)),"")</f>
        <v/>
      </c>
      <c r="V4311" t="e">
        <f>MIN(VLOOKUP($U4311,margin_ranges!$A$5:$D$10,4,FALSE),$P4311*100)</f>
        <v>#N/A</v>
      </c>
      <c r="Y4311" s="29" t="e">
        <f t="shared" si="67"/>
        <v>#N/A</v>
      </c>
    </row>
    <row r="4312" spans="1:25" x14ac:dyDescent="0.3">
      <c r="A4312" s="8" t="s">
        <v>17</v>
      </c>
      <c r="B4312" s="8" t="s">
        <v>7363</v>
      </c>
      <c r="C4312" s="8" t="s">
        <v>7364</v>
      </c>
      <c r="D4312" s="8" t="s">
        <v>7635</v>
      </c>
      <c r="E4312" s="8" t="s">
        <v>7636</v>
      </c>
      <c r="F4312" s="24">
        <v>0.189999999999999</v>
      </c>
      <c r="G4312" s="24">
        <v>1</v>
      </c>
      <c r="H4312" s="25">
        <v>70.809299999999993</v>
      </c>
      <c r="I4312" s="25">
        <v>15.149900000000001</v>
      </c>
      <c r="J4312" s="15">
        <v>509</v>
      </c>
      <c r="K4312" s="15">
        <v>78</v>
      </c>
      <c r="L4312" s="13">
        <v>0.214</v>
      </c>
      <c r="M4312" s="7">
        <v>1.1192</v>
      </c>
      <c r="N4312" s="26">
        <v>0.9</v>
      </c>
      <c r="O4312" s="27" t="s">
        <v>92</v>
      </c>
      <c r="P4312" s="8">
        <v>0.1958541788</v>
      </c>
      <c r="Q4312" s="24">
        <v>0.19</v>
      </c>
      <c r="R4312" t="str">
        <f>IF($Q4312*100&gt;=VLOOKUP($O4312,margin_ranges!$A$5:$C$10,2,FALSE),IF($Q4312*100&lt;=VLOOKUP($O4312,margin_ranges!$A$5:$C$10,3,FALSE)+10,"IN RANGE","ABOVE RANGE"),"BELOW RANGE")</f>
        <v>BELOW RANGE</v>
      </c>
      <c r="S4312">
        <f>MIN(VLOOKUP($O4312,margin_ranges!$A$5:$D$10,4,FALSE),$P4312*100)</f>
        <v>19.585417880000001</v>
      </c>
      <c r="T4312" s="29">
        <f>(1-$S4312/100)/(1-$F4312)-1</f>
        <v>-7.2273812345690081E-3</v>
      </c>
      <c r="U4312" s="19" t="str">
        <f>IF(ABS(IFERROR(T4312,0))&gt;0.05,INDEX(margin_ranges!$C$13:$C$16,MATCH($F4312*100,margin_ranges!$B$13:$B$16,1)),"")</f>
        <v/>
      </c>
      <c r="V4312" t="e">
        <f>MIN(VLOOKUP($U4312,margin_ranges!$A$5:$D$10,4,FALSE),$P4312*100)</f>
        <v>#N/A</v>
      </c>
      <c r="Y4312" s="29" t="e">
        <f t="shared" si="67"/>
        <v>#N/A</v>
      </c>
    </row>
    <row r="4313" spans="1:25" x14ac:dyDescent="0.3">
      <c r="A4313" s="8" t="s">
        <v>17</v>
      </c>
      <c r="B4313" s="8" t="s">
        <v>7363</v>
      </c>
      <c r="C4313" s="8" t="s">
        <v>7364</v>
      </c>
      <c r="D4313" s="8" t="s">
        <v>7551</v>
      </c>
      <c r="E4313" s="8" t="s">
        <v>7552</v>
      </c>
      <c r="F4313" s="24">
        <v>0.28999999999999998</v>
      </c>
      <c r="G4313" s="24">
        <v>0</v>
      </c>
      <c r="H4313" s="25">
        <v>15.4139</v>
      </c>
      <c r="I4313" s="25">
        <v>3.7665999999999999</v>
      </c>
      <c r="J4313" s="15">
        <v>160</v>
      </c>
      <c r="K4313" s="15">
        <v>40</v>
      </c>
      <c r="L4313" s="13">
        <v>0.24440000000000001</v>
      </c>
      <c r="M4313" s="7">
        <v>1.4200842</v>
      </c>
      <c r="N4313" s="26">
        <v>1</v>
      </c>
      <c r="O4313" s="27" t="s">
        <v>22</v>
      </c>
      <c r="P4313" s="8">
        <v>0.29581640190000003</v>
      </c>
      <c r="Q4313" s="24">
        <v>0.28999999999999998</v>
      </c>
      <c r="R4313" t="str">
        <f>IF($Q4313*100&gt;=VLOOKUP($O4313,margin_ranges!$A$5:$C$10,2,FALSE),IF($Q4313*100&lt;=VLOOKUP($O4313,margin_ranges!$A$5:$C$10,3,FALSE)+10,"IN RANGE","ABOVE RANGE"),"BELOW RANGE")</f>
        <v>IN RANGE</v>
      </c>
      <c r="S4313">
        <f>MIN(VLOOKUP($O4313,margin_ranges!$A$5:$D$10,4,FALSE),$P4313*100)</f>
        <v>29.581640190000002</v>
      </c>
      <c r="T4313" s="29">
        <f>(1-$S4313/100)/(1-$F4313)-1</f>
        <v>-8.1921153521126167E-3</v>
      </c>
      <c r="U4313" s="19" t="str">
        <f>IF(ABS(IFERROR(T4313,0))&gt;0.05,INDEX(margin_ranges!$C$13:$C$16,MATCH($F4313*100,margin_ranges!$B$13:$B$16,1)),"")</f>
        <v/>
      </c>
      <c r="V4313" t="e">
        <f>MIN(VLOOKUP($U4313,margin_ranges!$A$5:$D$10,4,FALSE),$P4313*100)</f>
        <v>#N/A</v>
      </c>
      <c r="Y4313" s="29" t="e">
        <f t="shared" si="67"/>
        <v>#N/A</v>
      </c>
    </row>
    <row r="4314" spans="1:25" x14ac:dyDescent="0.3">
      <c r="A4314" s="8" t="s">
        <v>17</v>
      </c>
      <c r="B4314" s="8" t="s">
        <v>7363</v>
      </c>
      <c r="C4314" s="8" t="s">
        <v>7364</v>
      </c>
      <c r="D4314" s="8" t="s">
        <v>7389</v>
      </c>
      <c r="E4314" s="8" t="s">
        <v>7390</v>
      </c>
      <c r="F4314" s="24">
        <v>0.28999999999999998</v>
      </c>
      <c r="G4314" s="24">
        <v>0</v>
      </c>
      <c r="H4314" s="25">
        <v>2.8597000000000001</v>
      </c>
      <c r="I4314" s="25">
        <v>1.5849</v>
      </c>
      <c r="J4314" s="15">
        <v>68</v>
      </c>
      <c r="K4314" s="15">
        <v>17</v>
      </c>
      <c r="L4314" s="13">
        <v>0.55420000000000003</v>
      </c>
      <c r="M4314" s="7">
        <v>1.42102488</v>
      </c>
      <c r="N4314" s="26">
        <v>1</v>
      </c>
      <c r="O4314" s="27" t="s">
        <v>22</v>
      </c>
      <c r="P4314" s="8">
        <v>0.29628255260000003</v>
      </c>
      <c r="Q4314" s="24">
        <v>0.28999999999999998</v>
      </c>
      <c r="R4314" t="str">
        <f>IF($Q4314*100&gt;=VLOOKUP($O4314,margin_ranges!$A$5:$C$10,2,FALSE),IF($Q4314*100&lt;=VLOOKUP($O4314,margin_ranges!$A$5:$C$10,3,FALSE)+10,"IN RANGE","ABOVE RANGE"),"BELOW RANGE")</f>
        <v>IN RANGE</v>
      </c>
      <c r="S4314">
        <f>MIN(VLOOKUP($O4314,margin_ranges!$A$5:$D$10,4,FALSE),$P4314*100)</f>
        <v>29.628255260000003</v>
      </c>
      <c r="T4314" s="29">
        <f>(1-$S4314/100)/(1-$F4314)-1</f>
        <v>-8.8486656338028213E-3</v>
      </c>
      <c r="U4314" s="19" t="str">
        <f>IF(ABS(IFERROR(T4314,0))&gt;0.05,INDEX(margin_ranges!$C$13:$C$16,MATCH($F4314*100,margin_ranges!$B$13:$B$16,1)),"")</f>
        <v/>
      </c>
      <c r="V4314" t="e">
        <f>MIN(VLOOKUP($U4314,margin_ranges!$A$5:$D$10,4,FALSE),$P4314*100)</f>
        <v>#N/A</v>
      </c>
      <c r="Y4314" s="29" t="e">
        <f t="shared" si="67"/>
        <v>#N/A</v>
      </c>
    </row>
    <row r="4315" spans="1:25" x14ac:dyDescent="0.3">
      <c r="A4315" s="8" t="s">
        <v>17</v>
      </c>
      <c r="B4315" s="8" t="s">
        <v>7363</v>
      </c>
      <c r="C4315" s="8" t="s">
        <v>7364</v>
      </c>
      <c r="D4315" s="8" t="s">
        <v>12154</v>
      </c>
      <c r="E4315" s="8" t="s">
        <v>12155</v>
      </c>
      <c r="F4315" s="24">
        <v>0.25</v>
      </c>
      <c r="G4315" s="24">
        <v>0</v>
      </c>
      <c r="H4315" s="25">
        <v>10.1229</v>
      </c>
      <c r="I4315" s="25">
        <v>5.1853999999999996</v>
      </c>
      <c r="J4315" s="15">
        <v>209</v>
      </c>
      <c r="K4315" s="15">
        <v>51</v>
      </c>
      <c r="L4315" s="13">
        <v>0.51219999999999999</v>
      </c>
      <c r="M4315" s="7">
        <v>1.3458510100000001</v>
      </c>
      <c r="N4315" s="26">
        <v>1</v>
      </c>
      <c r="O4315" s="27" t="s">
        <v>22</v>
      </c>
      <c r="P4315" s="8">
        <v>0.25697570400000003</v>
      </c>
      <c r="Q4315" s="24">
        <v>0.25</v>
      </c>
      <c r="R4315" t="str">
        <f>IF($Q4315*100&gt;=VLOOKUP($O4315,margin_ranges!$A$5:$C$10,2,FALSE),IF($Q4315*100&lt;=VLOOKUP($O4315,margin_ranges!$A$5:$C$10,3,FALSE)+10,"IN RANGE","ABOVE RANGE"),"BELOW RANGE")</f>
        <v>IN RANGE</v>
      </c>
      <c r="S4315">
        <f>MIN(VLOOKUP($O4315,margin_ranges!$A$5:$D$10,4,FALSE),$P4315*100)</f>
        <v>25.697570400000004</v>
      </c>
      <c r="T4315" s="29">
        <f>(1-$S4315/100)/(1-$F4315)-1</f>
        <v>-9.3009386666667027E-3</v>
      </c>
      <c r="U4315" s="19" t="str">
        <f>IF(ABS(IFERROR(T4315,0))&gt;0.05,INDEX(margin_ranges!$C$13:$C$16,MATCH($F4315*100,margin_ranges!$B$13:$B$16,1)),"")</f>
        <v/>
      </c>
      <c r="V4315" t="e">
        <f>MIN(VLOOKUP($U4315,margin_ranges!$A$5:$D$10,4,FALSE),$P4315*100)</f>
        <v>#N/A</v>
      </c>
      <c r="Y4315" s="29" t="e">
        <f t="shared" si="67"/>
        <v>#N/A</v>
      </c>
    </row>
    <row r="4316" spans="1:25" x14ac:dyDescent="0.3">
      <c r="A4316" s="8" t="s">
        <v>17</v>
      </c>
      <c r="B4316" s="8" t="s">
        <v>7363</v>
      </c>
      <c r="C4316" s="8" t="s">
        <v>7364</v>
      </c>
      <c r="D4316" s="8" t="s">
        <v>7579</v>
      </c>
      <c r="E4316" s="8" t="s">
        <v>7580</v>
      </c>
      <c r="F4316" s="24">
        <v>9.9999999999999895E-2</v>
      </c>
      <c r="G4316" s="24">
        <v>1</v>
      </c>
      <c r="H4316" s="25">
        <v>72.235500000000002</v>
      </c>
      <c r="I4316" s="25">
        <v>8.8553999999999995</v>
      </c>
      <c r="J4316" s="15">
        <v>239</v>
      </c>
      <c r="K4316" s="15">
        <v>14</v>
      </c>
      <c r="L4316" s="13">
        <v>0.1226</v>
      </c>
      <c r="M4316" s="7">
        <v>0.89800928000000002</v>
      </c>
      <c r="N4316" s="26">
        <v>0.8</v>
      </c>
      <c r="O4316" s="27" t="s">
        <v>95</v>
      </c>
      <c r="P4316" s="8">
        <v>0.10914060539999999</v>
      </c>
      <c r="Q4316" s="24">
        <v>0.1</v>
      </c>
      <c r="R4316" t="str">
        <f>IF($Q4316*100&gt;=VLOOKUP($O4316,margin_ranges!$A$5:$C$10,2,FALSE),IF($Q4316*100&lt;=VLOOKUP($O4316,margin_ranges!$A$5:$C$10,3,FALSE)+10,"IN RANGE","ABOVE RANGE"),"BELOW RANGE")</f>
        <v>IN RANGE</v>
      </c>
      <c r="S4316">
        <f>MIN(VLOOKUP($O4316,margin_ranges!$A$5:$D$10,4,FALSE),$P4316*100)</f>
        <v>10.914060539999999</v>
      </c>
      <c r="T4316" s="29">
        <f>(1-$S4316/100)/(1-$F4316)-1</f>
        <v>-1.0156228222222397E-2</v>
      </c>
      <c r="U4316" s="19" t="str">
        <f>IF(ABS(IFERROR(T4316,0))&gt;0.05,INDEX(margin_ranges!$C$13:$C$16,MATCH($F4316*100,margin_ranges!$B$13:$B$16,1)),"")</f>
        <v/>
      </c>
      <c r="V4316" t="e">
        <f>MIN(VLOOKUP($U4316,margin_ranges!$A$5:$D$10,4,FALSE),$P4316*100)</f>
        <v>#N/A</v>
      </c>
      <c r="Y4316" s="29" t="e">
        <f t="shared" si="67"/>
        <v>#N/A</v>
      </c>
    </row>
    <row r="4317" spans="1:25" x14ac:dyDescent="0.3">
      <c r="A4317" s="8" t="s">
        <v>17</v>
      </c>
      <c r="B4317" s="8" t="s">
        <v>7363</v>
      </c>
      <c r="C4317" s="8" t="s">
        <v>7364</v>
      </c>
      <c r="D4317" s="8" t="s">
        <v>7687</v>
      </c>
      <c r="E4317" s="8" t="s">
        <v>7688</v>
      </c>
      <c r="F4317" s="24">
        <v>0.28999999999999998</v>
      </c>
      <c r="G4317" s="24">
        <v>0</v>
      </c>
      <c r="H4317" s="25">
        <v>2.9401000000000002</v>
      </c>
      <c r="I4317" s="25">
        <v>0.32400000000000001</v>
      </c>
      <c r="J4317" s="15">
        <v>10</v>
      </c>
      <c r="K4317" s="15">
        <v>3</v>
      </c>
      <c r="L4317" s="13">
        <v>0.11020000000000001</v>
      </c>
      <c r="M4317" s="7">
        <v>1.05306437</v>
      </c>
      <c r="N4317" s="26">
        <v>0.74</v>
      </c>
      <c r="O4317" s="27" t="s">
        <v>92</v>
      </c>
      <c r="P4317" s="8">
        <v>0.29728892330000001</v>
      </c>
      <c r="Q4317" s="24">
        <v>0.28999999999999998</v>
      </c>
      <c r="R4317" t="str">
        <f>IF($Q4317*100&gt;=VLOOKUP($O4317,margin_ranges!$A$5:$C$10,2,FALSE),IF($Q4317*100&lt;=VLOOKUP($O4317,margin_ranges!$A$5:$C$10,3,FALSE)+10,"IN RANGE","ABOVE RANGE"),"BELOW RANGE")</f>
        <v>IN RANGE</v>
      </c>
      <c r="S4317">
        <f>MIN(VLOOKUP($O4317,margin_ranges!$A$5:$D$10,4,FALSE),$P4317*100)</f>
        <v>29.728892330000001</v>
      </c>
      <c r="T4317" s="29">
        <f>(1-$S4317/100)/(1-$F4317)-1</f>
        <v>-1.0266089154929547E-2</v>
      </c>
      <c r="U4317" s="19" t="str">
        <f>IF(ABS(IFERROR(T4317,0))&gt;0.05,INDEX(margin_ranges!$C$13:$C$16,MATCH($F4317*100,margin_ranges!$B$13:$B$16,1)),"")</f>
        <v/>
      </c>
      <c r="V4317" t="e">
        <f>MIN(VLOOKUP($U4317,margin_ranges!$A$5:$D$10,4,FALSE),$P4317*100)</f>
        <v>#N/A</v>
      </c>
      <c r="Y4317" s="29" t="e">
        <f t="shared" si="67"/>
        <v>#N/A</v>
      </c>
    </row>
    <row r="4318" spans="1:25" x14ac:dyDescent="0.3">
      <c r="A4318" s="8" t="s">
        <v>17</v>
      </c>
      <c r="B4318" s="8" t="s">
        <v>7363</v>
      </c>
      <c r="C4318" s="8" t="s">
        <v>7364</v>
      </c>
      <c r="D4318" s="8" t="s">
        <v>7391</v>
      </c>
      <c r="E4318" s="8" t="s">
        <v>7392</v>
      </c>
      <c r="F4318" s="24">
        <v>0.28999999999999998</v>
      </c>
      <c r="G4318" s="24">
        <v>1</v>
      </c>
      <c r="H4318" s="25">
        <v>101.1992</v>
      </c>
      <c r="I4318" s="25">
        <v>63.5884</v>
      </c>
      <c r="J4318" s="15">
        <v>2259</v>
      </c>
      <c r="K4318" s="15">
        <v>581</v>
      </c>
      <c r="L4318" s="13">
        <v>0.62829999999999997</v>
      </c>
      <c r="M4318" s="7">
        <v>1.18433104</v>
      </c>
      <c r="N4318" s="26">
        <v>0.7</v>
      </c>
      <c r="O4318" s="27" t="s">
        <v>22</v>
      </c>
      <c r="P4318" s="8">
        <v>0.40894904050000003</v>
      </c>
      <c r="Q4318" s="24">
        <v>0.28999999999999998</v>
      </c>
      <c r="R4318" t="str">
        <f>IF($Q4318*100&gt;=VLOOKUP($O4318,margin_ranges!$A$5:$C$10,2,FALSE),IF($Q4318*100&lt;=VLOOKUP($O4318,margin_ranges!$A$5:$C$10,3,FALSE)+10,"IN RANGE","ABOVE RANGE"),"BELOW RANGE")</f>
        <v>IN RANGE</v>
      </c>
      <c r="S4318">
        <f>MIN(VLOOKUP($O4318,margin_ranges!$A$5:$D$10,4,FALSE),$P4318*100)</f>
        <v>29.75</v>
      </c>
      <c r="T4318" s="29">
        <f>(1-$S4318/100)/(1-$F4318)-1</f>
        <v>-1.0563380281690127E-2</v>
      </c>
      <c r="U4318" s="19" t="str">
        <f>IF(ABS(IFERROR(T4318,0))&gt;0.05,INDEX(margin_ranges!$C$13:$C$16,MATCH($F4318*100,margin_ranges!$B$13:$B$16,1)),"")</f>
        <v/>
      </c>
      <c r="V4318" t="e">
        <f>MIN(VLOOKUP($U4318,margin_ranges!$A$5:$D$10,4,FALSE),$P4318*100)</f>
        <v>#N/A</v>
      </c>
      <c r="Y4318" s="29" t="e">
        <f t="shared" si="67"/>
        <v>#N/A</v>
      </c>
    </row>
    <row r="4319" spans="1:25" x14ac:dyDescent="0.3">
      <c r="A4319" s="8" t="s">
        <v>17</v>
      </c>
      <c r="B4319" s="8" t="s">
        <v>7363</v>
      </c>
      <c r="C4319" s="8" t="s">
        <v>7364</v>
      </c>
      <c r="D4319" s="8" t="s">
        <v>7401</v>
      </c>
      <c r="E4319" s="8" t="s">
        <v>7402</v>
      </c>
      <c r="F4319" s="24">
        <v>0.28999999999999998</v>
      </c>
      <c r="G4319" s="24">
        <v>0</v>
      </c>
      <c r="H4319" s="25">
        <v>1.1880999999999999</v>
      </c>
      <c r="I4319" s="25">
        <v>0.3579</v>
      </c>
      <c r="J4319" s="15">
        <v>16</v>
      </c>
      <c r="K4319" s="15">
        <v>4</v>
      </c>
      <c r="L4319" s="13">
        <v>0.30120000000000002</v>
      </c>
      <c r="M4319" s="7">
        <v>1.4546107800000001</v>
      </c>
      <c r="N4319" s="26">
        <v>1</v>
      </c>
      <c r="O4319" s="27" t="s">
        <v>92</v>
      </c>
      <c r="P4319" s="8">
        <v>0.31253087439999999</v>
      </c>
      <c r="Q4319" s="24">
        <v>0.28999999999999998</v>
      </c>
      <c r="R4319" t="str">
        <f>IF($Q4319*100&gt;=VLOOKUP($O4319,margin_ranges!$A$5:$C$10,2,FALSE),IF($Q4319*100&lt;=VLOOKUP($O4319,margin_ranges!$A$5:$C$10,3,FALSE)+10,"IN RANGE","ABOVE RANGE"),"BELOW RANGE")</f>
        <v>IN RANGE</v>
      </c>
      <c r="S4319">
        <f>MIN(VLOOKUP($O4319,margin_ranges!$A$5:$D$10,4,FALSE),$P4319*100)</f>
        <v>29.75</v>
      </c>
      <c r="T4319" s="29">
        <f>(1-$S4319/100)/(1-$F4319)-1</f>
        <v>-1.0563380281690127E-2</v>
      </c>
      <c r="U4319" s="19" t="str">
        <f>IF(ABS(IFERROR(T4319,0))&gt;0.05,INDEX(margin_ranges!$C$13:$C$16,MATCH($F4319*100,margin_ranges!$B$13:$B$16,1)),"")</f>
        <v/>
      </c>
      <c r="V4319" t="e">
        <f>MIN(VLOOKUP($U4319,margin_ranges!$A$5:$D$10,4,FALSE),$P4319*100)</f>
        <v>#N/A</v>
      </c>
      <c r="Y4319" s="29" t="e">
        <f t="shared" si="67"/>
        <v>#N/A</v>
      </c>
    </row>
    <row r="4320" spans="1:25" x14ac:dyDescent="0.3">
      <c r="A4320" s="8" t="s">
        <v>17</v>
      </c>
      <c r="B4320" s="8" t="s">
        <v>7363</v>
      </c>
      <c r="C4320" s="8" t="s">
        <v>7364</v>
      </c>
      <c r="D4320" s="8" t="s">
        <v>7403</v>
      </c>
      <c r="E4320" s="8" t="s">
        <v>7404</v>
      </c>
      <c r="F4320" s="24">
        <v>0.28999999999999998</v>
      </c>
      <c r="G4320" s="24">
        <v>1</v>
      </c>
      <c r="H4320" s="25">
        <v>348.62240000000003</v>
      </c>
      <c r="I4320" s="25">
        <v>171.28710000000001</v>
      </c>
      <c r="J4320" s="15">
        <v>5564</v>
      </c>
      <c r="K4320" s="15">
        <v>1434</v>
      </c>
      <c r="L4320" s="13">
        <v>0.49130000000000001</v>
      </c>
      <c r="M4320" s="7">
        <v>1.08272437</v>
      </c>
      <c r="N4320" s="26">
        <v>0.75</v>
      </c>
      <c r="O4320" s="27" t="s">
        <v>92</v>
      </c>
      <c r="P4320" s="8">
        <v>0.30730293050000002</v>
      </c>
      <c r="Q4320" s="24">
        <v>0.28999999999999998</v>
      </c>
      <c r="R4320" t="str">
        <f>IF($Q4320*100&gt;=VLOOKUP($O4320,margin_ranges!$A$5:$C$10,2,FALSE),IF($Q4320*100&lt;=VLOOKUP($O4320,margin_ranges!$A$5:$C$10,3,FALSE)+10,"IN RANGE","ABOVE RANGE"),"BELOW RANGE")</f>
        <v>IN RANGE</v>
      </c>
      <c r="S4320">
        <f>MIN(VLOOKUP($O4320,margin_ranges!$A$5:$D$10,4,FALSE),$P4320*100)</f>
        <v>29.75</v>
      </c>
      <c r="T4320" s="29">
        <f>(1-$S4320/100)/(1-$F4320)-1</f>
        <v>-1.0563380281690127E-2</v>
      </c>
      <c r="U4320" s="19" t="str">
        <f>IF(ABS(IFERROR(T4320,0))&gt;0.05,INDEX(margin_ranges!$C$13:$C$16,MATCH($F4320*100,margin_ranges!$B$13:$B$16,1)),"")</f>
        <v/>
      </c>
      <c r="V4320" t="e">
        <f>MIN(VLOOKUP($U4320,margin_ranges!$A$5:$D$10,4,FALSE),$P4320*100)</f>
        <v>#N/A</v>
      </c>
      <c r="Y4320" s="29" t="e">
        <f t="shared" si="67"/>
        <v>#N/A</v>
      </c>
    </row>
    <row r="4321" spans="1:25" x14ac:dyDescent="0.3">
      <c r="A4321" s="8" t="s">
        <v>17</v>
      </c>
      <c r="B4321" s="8" t="s">
        <v>7363</v>
      </c>
      <c r="C4321" s="8" t="s">
        <v>7364</v>
      </c>
      <c r="D4321" s="8" t="s">
        <v>7405</v>
      </c>
      <c r="E4321" s="8" t="s">
        <v>7406</v>
      </c>
      <c r="F4321" s="24">
        <v>0.28999999999999998</v>
      </c>
      <c r="G4321" s="24">
        <v>0</v>
      </c>
      <c r="H4321" s="25">
        <v>1.6618999999999999</v>
      </c>
      <c r="I4321" s="25">
        <v>0.14360000000000001</v>
      </c>
      <c r="J4321" s="15">
        <v>7</v>
      </c>
      <c r="K4321" s="15">
        <v>2</v>
      </c>
      <c r="L4321" s="13">
        <v>8.6400000000000005E-2</v>
      </c>
      <c r="M4321" s="7">
        <v>1.5592242700000001</v>
      </c>
      <c r="N4321" s="26">
        <v>1</v>
      </c>
      <c r="O4321" s="27" t="s">
        <v>22</v>
      </c>
      <c r="P4321" s="8">
        <v>0.35865544069999999</v>
      </c>
      <c r="Q4321" s="24">
        <v>0.28999999999999998</v>
      </c>
      <c r="R4321" t="str">
        <f>IF($Q4321*100&gt;=VLOOKUP($O4321,margin_ranges!$A$5:$C$10,2,FALSE),IF($Q4321*100&lt;=VLOOKUP($O4321,margin_ranges!$A$5:$C$10,3,FALSE)+10,"IN RANGE","ABOVE RANGE"),"BELOW RANGE")</f>
        <v>IN RANGE</v>
      </c>
      <c r="S4321">
        <f>MIN(VLOOKUP($O4321,margin_ranges!$A$5:$D$10,4,FALSE),$P4321*100)</f>
        <v>29.75</v>
      </c>
      <c r="T4321" s="29">
        <f>(1-$S4321/100)/(1-$F4321)-1</f>
        <v>-1.0563380281690127E-2</v>
      </c>
      <c r="U4321" s="19" t="str">
        <f>IF(ABS(IFERROR(T4321,0))&gt;0.05,INDEX(margin_ranges!$C$13:$C$16,MATCH($F4321*100,margin_ranges!$B$13:$B$16,1)),"")</f>
        <v/>
      </c>
      <c r="V4321" t="e">
        <f>MIN(VLOOKUP($U4321,margin_ranges!$A$5:$D$10,4,FALSE),$P4321*100)</f>
        <v>#N/A</v>
      </c>
      <c r="Y4321" s="29" t="e">
        <f t="shared" si="67"/>
        <v>#N/A</v>
      </c>
    </row>
    <row r="4322" spans="1:25" x14ac:dyDescent="0.3">
      <c r="A4322" s="8" t="s">
        <v>17</v>
      </c>
      <c r="B4322" s="8" t="s">
        <v>7363</v>
      </c>
      <c r="C4322" s="8" t="s">
        <v>7364</v>
      </c>
      <c r="D4322" s="8" t="s">
        <v>7411</v>
      </c>
      <c r="E4322" s="8" t="s">
        <v>7412</v>
      </c>
      <c r="F4322" s="24">
        <v>0.28999999999999998</v>
      </c>
      <c r="G4322" s="24">
        <v>0</v>
      </c>
      <c r="H4322" s="25">
        <v>19.621400000000001</v>
      </c>
      <c r="I4322" s="25">
        <v>6.5397999999999996</v>
      </c>
      <c r="J4322" s="15">
        <v>228</v>
      </c>
      <c r="K4322" s="15">
        <v>58</v>
      </c>
      <c r="L4322" s="13">
        <v>0.33329999999999999</v>
      </c>
      <c r="M4322" s="7">
        <v>1.16135085</v>
      </c>
      <c r="N4322" s="26">
        <v>0.8</v>
      </c>
      <c r="O4322" s="27" t="s">
        <v>22</v>
      </c>
      <c r="P4322" s="8">
        <v>0.31114701620000002</v>
      </c>
      <c r="Q4322" s="24">
        <v>0.28999999999999998</v>
      </c>
      <c r="R4322" t="str">
        <f>IF($Q4322*100&gt;=VLOOKUP($O4322,margin_ranges!$A$5:$C$10,2,FALSE),IF($Q4322*100&lt;=VLOOKUP($O4322,margin_ranges!$A$5:$C$10,3,FALSE)+10,"IN RANGE","ABOVE RANGE"),"BELOW RANGE")</f>
        <v>IN RANGE</v>
      </c>
      <c r="S4322">
        <f>MIN(VLOOKUP($O4322,margin_ranges!$A$5:$D$10,4,FALSE),$P4322*100)</f>
        <v>29.75</v>
      </c>
      <c r="T4322" s="29">
        <f>(1-$S4322/100)/(1-$F4322)-1</f>
        <v>-1.0563380281690127E-2</v>
      </c>
      <c r="U4322" s="19" t="str">
        <f>IF(ABS(IFERROR(T4322,0))&gt;0.05,INDEX(margin_ranges!$C$13:$C$16,MATCH($F4322*100,margin_ranges!$B$13:$B$16,1)),"")</f>
        <v/>
      </c>
      <c r="V4322" t="e">
        <f>MIN(VLOOKUP($U4322,margin_ranges!$A$5:$D$10,4,FALSE),$P4322*100)</f>
        <v>#N/A</v>
      </c>
      <c r="Y4322" s="29" t="e">
        <f t="shared" si="67"/>
        <v>#N/A</v>
      </c>
    </row>
    <row r="4323" spans="1:25" x14ac:dyDescent="0.3">
      <c r="A4323" s="8" t="s">
        <v>17</v>
      </c>
      <c r="B4323" s="8" t="s">
        <v>7363</v>
      </c>
      <c r="C4323" s="8" t="s">
        <v>7364</v>
      </c>
      <c r="D4323" s="8" t="s">
        <v>7423</v>
      </c>
      <c r="E4323" s="8" t="s">
        <v>7424</v>
      </c>
      <c r="F4323" s="24">
        <v>0.28999999999999998</v>
      </c>
      <c r="G4323" s="24">
        <v>0</v>
      </c>
      <c r="H4323" s="25">
        <v>1.5581</v>
      </c>
      <c r="I4323" s="25">
        <v>0.86809999999999998</v>
      </c>
      <c r="J4323" s="15">
        <v>38</v>
      </c>
      <c r="K4323" s="15">
        <v>10</v>
      </c>
      <c r="L4323" s="13">
        <v>0.55720000000000003</v>
      </c>
      <c r="M4323" s="7">
        <v>1.4562695400000001</v>
      </c>
      <c r="N4323" s="26">
        <v>1</v>
      </c>
      <c r="O4323" s="27" t="s">
        <v>22</v>
      </c>
      <c r="P4323" s="8">
        <v>0.31331393540000002</v>
      </c>
      <c r="Q4323" s="24">
        <v>0.28999999999999998</v>
      </c>
      <c r="R4323" t="str">
        <f>IF($Q4323*100&gt;=VLOOKUP($O4323,margin_ranges!$A$5:$C$10,2,FALSE),IF($Q4323*100&lt;=VLOOKUP($O4323,margin_ranges!$A$5:$C$10,3,FALSE)+10,"IN RANGE","ABOVE RANGE"),"BELOW RANGE")</f>
        <v>IN RANGE</v>
      </c>
      <c r="S4323">
        <f>MIN(VLOOKUP($O4323,margin_ranges!$A$5:$D$10,4,FALSE),$P4323*100)</f>
        <v>29.75</v>
      </c>
      <c r="T4323" s="29">
        <f>(1-$S4323/100)/(1-$F4323)-1</f>
        <v>-1.0563380281690127E-2</v>
      </c>
      <c r="U4323" s="19" t="str">
        <f>IF(ABS(IFERROR(T4323,0))&gt;0.05,INDEX(margin_ranges!$C$13:$C$16,MATCH($F4323*100,margin_ranges!$B$13:$B$16,1)),"")</f>
        <v/>
      </c>
      <c r="V4323" t="e">
        <f>MIN(VLOOKUP($U4323,margin_ranges!$A$5:$D$10,4,FALSE),$P4323*100)</f>
        <v>#N/A</v>
      </c>
      <c r="Y4323" s="29" t="e">
        <f t="shared" si="67"/>
        <v>#N/A</v>
      </c>
    </row>
    <row r="4324" spans="1:25" x14ac:dyDescent="0.3">
      <c r="A4324" s="8" t="s">
        <v>17</v>
      </c>
      <c r="B4324" s="8" t="s">
        <v>7363</v>
      </c>
      <c r="C4324" s="8" t="s">
        <v>7364</v>
      </c>
      <c r="D4324" s="8" t="s">
        <v>7431</v>
      </c>
      <c r="E4324" s="8" t="s">
        <v>7432</v>
      </c>
      <c r="F4324" s="24">
        <v>0.28999999999999998</v>
      </c>
      <c r="G4324" s="24">
        <v>0</v>
      </c>
      <c r="H4324" s="25">
        <v>3.2673999999999999</v>
      </c>
      <c r="I4324" s="25">
        <v>0.4093</v>
      </c>
      <c r="J4324" s="15">
        <v>13</v>
      </c>
      <c r="K4324" s="15">
        <v>3</v>
      </c>
      <c r="L4324" s="13">
        <v>0.12529999999999999</v>
      </c>
      <c r="M4324" s="7">
        <v>1.0260383900000001</v>
      </c>
      <c r="N4324" s="26">
        <v>0.6</v>
      </c>
      <c r="O4324" s="27" t="s">
        <v>92</v>
      </c>
      <c r="P4324" s="8">
        <v>0.41522656140000003</v>
      </c>
      <c r="Q4324" s="24">
        <v>0.28999999999999998</v>
      </c>
      <c r="R4324" t="str">
        <f>IF($Q4324*100&gt;=VLOOKUP($O4324,margin_ranges!$A$5:$C$10,2,FALSE),IF($Q4324*100&lt;=VLOOKUP($O4324,margin_ranges!$A$5:$C$10,3,FALSE)+10,"IN RANGE","ABOVE RANGE"),"BELOW RANGE")</f>
        <v>IN RANGE</v>
      </c>
      <c r="S4324">
        <f>MIN(VLOOKUP($O4324,margin_ranges!$A$5:$D$10,4,FALSE),$P4324*100)</f>
        <v>29.75</v>
      </c>
      <c r="T4324" s="29">
        <f>(1-$S4324/100)/(1-$F4324)-1</f>
        <v>-1.0563380281690127E-2</v>
      </c>
      <c r="U4324" s="19" t="str">
        <f>IF(ABS(IFERROR(T4324,0))&gt;0.05,INDEX(margin_ranges!$C$13:$C$16,MATCH($F4324*100,margin_ranges!$B$13:$B$16,1)),"")</f>
        <v/>
      </c>
      <c r="V4324" t="e">
        <f>MIN(VLOOKUP($U4324,margin_ranges!$A$5:$D$10,4,FALSE),$P4324*100)</f>
        <v>#N/A</v>
      </c>
      <c r="Y4324" s="29" t="e">
        <f t="shared" si="67"/>
        <v>#N/A</v>
      </c>
    </row>
    <row r="4325" spans="1:25" x14ac:dyDescent="0.3">
      <c r="A4325" s="8" t="s">
        <v>17</v>
      </c>
      <c r="B4325" s="8" t="s">
        <v>7363</v>
      </c>
      <c r="C4325" s="8" t="s">
        <v>7364</v>
      </c>
      <c r="D4325" s="8" t="s">
        <v>7451</v>
      </c>
      <c r="E4325" s="8" t="s">
        <v>7452</v>
      </c>
      <c r="F4325" s="24">
        <v>0.28999999999999998</v>
      </c>
      <c r="G4325" s="24">
        <v>0</v>
      </c>
      <c r="H4325" s="25">
        <v>30.851099999999999</v>
      </c>
      <c r="I4325" s="25">
        <v>17.3888</v>
      </c>
      <c r="J4325" s="15">
        <v>773</v>
      </c>
      <c r="K4325" s="15">
        <v>196</v>
      </c>
      <c r="L4325" s="13">
        <v>0.56359999999999999</v>
      </c>
      <c r="M4325" s="7">
        <v>1.4822845600000001</v>
      </c>
      <c r="N4325" s="26">
        <v>1</v>
      </c>
      <c r="O4325" s="27" t="s">
        <v>22</v>
      </c>
      <c r="P4325" s="8">
        <v>0.32536570409999999</v>
      </c>
      <c r="Q4325" s="24">
        <v>0.28999999999999998</v>
      </c>
      <c r="R4325" t="str">
        <f>IF($Q4325*100&gt;=VLOOKUP($O4325,margin_ranges!$A$5:$C$10,2,FALSE),IF($Q4325*100&lt;=VLOOKUP($O4325,margin_ranges!$A$5:$C$10,3,FALSE)+10,"IN RANGE","ABOVE RANGE"),"BELOW RANGE")</f>
        <v>IN RANGE</v>
      </c>
      <c r="S4325">
        <f>MIN(VLOOKUP($O4325,margin_ranges!$A$5:$D$10,4,FALSE),$P4325*100)</f>
        <v>29.75</v>
      </c>
      <c r="T4325" s="29">
        <f>(1-$S4325/100)/(1-$F4325)-1</f>
        <v>-1.0563380281690127E-2</v>
      </c>
      <c r="U4325" s="19" t="str">
        <f>IF(ABS(IFERROR(T4325,0))&gt;0.05,INDEX(margin_ranges!$C$13:$C$16,MATCH($F4325*100,margin_ranges!$B$13:$B$16,1)),"")</f>
        <v/>
      </c>
      <c r="V4325" t="e">
        <f>MIN(VLOOKUP($U4325,margin_ranges!$A$5:$D$10,4,FALSE),$P4325*100)</f>
        <v>#N/A</v>
      </c>
      <c r="Y4325" s="29" t="e">
        <f t="shared" si="67"/>
        <v>#N/A</v>
      </c>
    </row>
    <row r="4326" spans="1:25" x14ac:dyDescent="0.3">
      <c r="A4326" s="8" t="s">
        <v>17</v>
      </c>
      <c r="B4326" s="8" t="s">
        <v>7363</v>
      </c>
      <c r="C4326" s="8" t="s">
        <v>7364</v>
      </c>
      <c r="D4326" s="8" t="s">
        <v>7455</v>
      </c>
      <c r="E4326" s="8" t="s">
        <v>7456</v>
      </c>
      <c r="F4326" s="24">
        <v>0.28999999999999998</v>
      </c>
      <c r="G4326" s="24">
        <v>1</v>
      </c>
      <c r="H4326" s="25">
        <v>93.9953</v>
      </c>
      <c r="I4326" s="25">
        <v>62.997500000000002</v>
      </c>
      <c r="J4326" s="15">
        <v>3222</v>
      </c>
      <c r="K4326" s="15">
        <v>825</v>
      </c>
      <c r="L4326" s="13">
        <v>0.67020000000000002</v>
      </c>
      <c r="M4326" s="7">
        <v>1.70481493</v>
      </c>
      <c r="N4326" s="26">
        <v>0.7</v>
      </c>
      <c r="O4326" s="27" t="s">
        <v>22</v>
      </c>
      <c r="P4326" s="8">
        <v>0.58939824640000005</v>
      </c>
      <c r="Q4326" s="24">
        <v>0.28999999999999998</v>
      </c>
      <c r="R4326" t="str">
        <f>IF($Q4326*100&gt;=VLOOKUP($O4326,margin_ranges!$A$5:$C$10,2,FALSE),IF($Q4326*100&lt;=VLOOKUP($O4326,margin_ranges!$A$5:$C$10,3,FALSE)+10,"IN RANGE","ABOVE RANGE"),"BELOW RANGE")</f>
        <v>IN RANGE</v>
      </c>
      <c r="S4326">
        <f>MIN(VLOOKUP($O4326,margin_ranges!$A$5:$D$10,4,FALSE),$P4326*100)</f>
        <v>29.75</v>
      </c>
      <c r="T4326" s="29">
        <f>(1-$S4326/100)/(1-$F4326)-1</f>
        <v>-1.0563380281690127E-2</v>
      </c>
      <c r="U4326" s="19" t="str">
        <f>IF(ABS(IFERROR(T4326,0))&gt;0.05,INDEX(margin_ranges!$C$13:$C$16,MATCH($F4326*100,margin_ranges!$B$13:$B$16,1)),"")</f>
        <v/>
      </c>
      <c r="V4326" t="e">
        <f>MIN(VLOOKUP($U4326,margin_ranges!$A$5:$D$10,4,FALSE),$P4326*100)</f>
        <v>#N/A</v>
      </c>
      <c r="Y4326" s="29" t="e">
        <f t="shared" si="67"/>
        <v>#N/A</v>
      </c>
    </row>
    <row r="4327" spans="1:25" x14ac:dyDescent="0.3">
      <c r="A4327" s="8" t="s">
        <v>17</v>
      </c>
      <c r="B4327" s="8" t="s">
        <v>7363</v>
      </c>
      <c r="C4327" s="8" t="s">
        <v>7364</v>
      </c>
      <c r="D4327" s="8" t="s">
        <v>7461</v>
      </c>
      <c r="E4327" s="8" t="s">
        <v>7462</v>
      </c>
      <c r="F4327" s="24">
        <v>0.28999999999999998</v>
      </c>
      <c r="G4327" s="24">
        <v>0</v>
      </c>
      <c r="H4327" s="25">
        <v>19.011600000000001</v>
      </c>
      <c r="I4327" s="25">
        <v>6.1942000000000004</v>
      </c>
      <c r="J4327" s="15">
        <v>235</v>
      </c>
      <c r="K4327" s="15">
        <v>60</v>
      </c>
      <c r="L4327" s="13">
        <v>0.32579999999999998</v>
      </c>
      <c r="M4327" s="7">
        <v>1.26585985</v>
      </c>
      <c r="N4327" s="26">
        <v>0.88</v>
      </c>
      <c r="O4327" s="27" t="s">
        <v>22</v>
      </c>
      <c r="P4327" s="8">
        <v>0.3048203538</v>
      </c>
      <c r="Q4327" s="24">
        <v>0.28999999999999998</v>
      </c>
      <c r="R4327" t="str">
        <f>IF($Q4327*100&gt;=VLOOKUP($O4327,margin_ranges!$A$5:$C$10,2,FALSE),IF($Q4327*100&lt;=VLOOKUP($O4327,margin_ranges!$A$5:$C$10,3,FALSE)+10,"IN RANGE","ABOVE RANGE"),"BELOW RANGE")</f>
        <v>IN RANGE</v>
      </c>
      <c r="S4327">
        <f>MIN(VLOOKUP($O4327,margin_ranges!$A$5:$D$10,4,FALSE),$P4327*100)</f>
        <v>29.75</v>
      </c>
      <c r="T4327" s="29">
        <f>(1-$S4327/100)/(1-$F4327)-1</f>
        <v>-1.0563380281690127E-2</v>
      </c>
      <c r="U4327" s="19" t="str">
        <f>IF(ABS(IFERROR(T4327,0))&gt;0.05,INDEX(margin_ranges!$C$13:$C$16,MATCH($F4327*100,margin_ranges!$B$13:$B$16,1)),"")</f>
        <v/>
      </c>
      <c r="V4327" t="e">
        <f>MIN(VLOOKUP($U4327,margin_ranges!$A$5:$D$10,4,FALSE),$P4327*100)</f>
        <v>#N/A</v>
      </c>
      <c r="Y4327" s="29" t="e">
        <f t="shared" si="67"/>
        <v>#N/A</v>
      </c>
    </row>
    <row r="4328" spans="1:25" x14ac:dyDescent="0.3">
      <c r="A4328" s="8" t="s">
        <v>17</v>
      </c>
      <c r="B4328" s="8" t="s">
        <v>7363</v>
      </c>
      <c r="C4328" s="8" t="s">
        <v>7364</v>
      </c>
      <c r="D4328" s="8" t="s">
        <v>7477</v>
      </c>
      <c r="E4328" s="8" t="s">
        <v>7478</v>
      </c>
      <c r="F4328" s="24">
        <v>0.28999999999999998</v>
      </c>
      <c r="G4328" s="24">
        <v>0</v>
      </c>
      <c r="H4328" s="25">
        <v>32.3904</v>
      </c>
      <c r="I4328" s="25">
        <v>10.3331</v>
      </c>
      <c r="J4328" s="15">
        <v>505</v>
      </c>
      <c r="K4328" s="15">
        <v>128</v>
      </c>
      <c r="L4328" s="13">
        <v>0.31900000000000001</v>
      </c>
      <c r="M4328" s="7">
        <v>1.6298470899999999</v>
      </c>
      <c r="N4328" s="26">
        <v>1</v>
      </c>
      <c r="O4328" s="27" t="s">
        <v>22</v>
      </c>
      <c r="P4328" s="8">
        <v>0.38644551150000001</v>
      </c>
      <c r="Q4328" s="24">
        <v>0.28999999999999998</v>
      </c>
      <c r="R4328" t="str">
        <f>IF($Q4328*100&gt;=VLOOKUP($O4328,margin_ranges!$A$5:$C$10,2,FALSE),IF($Q4328*100&lt;=VLOOKUP($O4328,margin_ranges!$A$5:$C$10,3,FALSE)+10,"IN RANGE","ABOVE RANGE"),"BELOW RANGE")</f>
        <v>IN RANGE</v>
      </c>
      <c r="S4328">
        <f>MIN(VLOOKUP($O4328,margin_ranges!$A$5:$D$10,4,FALSE),$P4328*100)</f>
        <v>29.75</v>
      </c>
      <c r="T4328" s="29">
        <f>(1-$S4328/100)/(1-$F4328)-1</f>
        <v>-1.0563380281690127E-2</v>
      </c>
      <c r="U4328" s="19" t="str">
        <f>IF(ABS(IFERROR(T4328,0))&gt;0.05,INDEX(margin_ranges!$C$13:$C$16,MATCH($F4328*100,margin_ranges!$B$13:$B$16,1)),"")</f>
        <v/>
      </c>
      <c r="V4328" t="e">
        <f>MIN(VLOOKUP($U4328,margin_ranges!$A$5:$D$10,4,FALSE),$P4328*100)</f>
        <v>#N/A</v>
      </c>
      <c r="Y4328" s="29" t="e">
        <f t="shared" si="67"/>
        <v>#N/A</v>
      </c>
    </row>
    <row r="4329" spans="1:25" x14ac:dyDescent="0.3">
      <c r="A4329" s="8" t="s">
        <v>17</v>
      </c>
      <c r="B4329" s="8" t="s">
        <v>7363</v>
      </c>
      <c r="C4329" s="8" t="s">
        <v>7364</v>
      </c>
      <c r="D4329" s="8" t="s">
        <v>7479</v>
      </c>
      <c r="E4329" s="8" t="s">
        <v>7480</v>
      </c>
      <c r="F4329" s="24">
        <v>0.28999999999999998</v>
      </c>
      <c r="G4329" s="24">
        <v>1</v>
      </c>
      <c r="H4329" s="25">
        <v>39.209400000000002</v>
      </c>
      <c r="I4329" s="25">
        <v>5.6158999999999999</v>
      </c>
      <c r="J4329" s="15">
        <v>281</v>
      </c>
      <c r="K4329" s="15">
        <v>70</v>
      </c>
      <c r="L4329" s="13">
        <v>0.14319999999999999</v>
      </c>
      <c r="M4329" s="7">
        <v>1.6689670999999999</v>
      </c>
      <c r="N4329" s="26">
        <v>1</v>
      </c>
      <c r="O4329" s="27" t="s">
        <v>22</v>
      </c>
      <c r="P4329" s="8">
        <v>0.40082701310000002</v>
      </c>
      <c r="Q4329" s="24">
        <v>0.28999999999999998</v>
      </c>
      <c r="R4329" t="str">
        <f>IF($Q4329*100&gt;=VLOOKUP($O4329,margin_ranges!$A$5:$C$10,2,FALSE),IF($Q4329*100&lt;=VLOOKUP($O4329,margin_ranges!$A$5:$C$10,3,FALSE)+10,"IN RANGE","ABOVE RANGE"),"BELOW RANGE")</f>
        <v>IN RANGE</v>
      </c>
      <c r="S4329">
        <f>MIN(VLOOKUP($O4329,margin_ranges!$A$5:$D$10,4,FALSE),$P4329*100)</f>
        <v>29.75</v>
      </c>
      <c r="T4329" s="29">
        <f>(1-$S4329/100)/(1-$F4329)-1</f>
        <v>-1.0563380281690127E-2</v>
      </c>
      <c r="U4329" s="19" t="str">
        <f>IF(ABS(IFERROR(T4329,0))&gt;0.05,INDEX(margin_ranges!$C$13:$C$16,MATCH($F4329*100,margin_ranges!$B$13:$B$16,1)),"")</f>
        <v/>
      </c>
      <c r="V4329" t="e">
        <f>MIN(VLOOKUP($U4329,margin_ranges!$A$5:$D$10,4,FALSE),$P4329*100)</f>
        <v>#N/A</v>
      </c>
      <c r="Y4329" s="29" t="e">
        <f t="shared" si="67"/>
        <v>#N/A</v>
      </c>
    </row>
    <row r="4330" spans="1:25" x14ac:dyDescent="0.3">
      <c r="A4330" s="8" t="s">
        <v>17</v>
      </c>
      <c r="B4330" s="8" t="s">
        <v>7363</v>
      </c>
      <c r="C4330" s="8" t="s">
        <v>7364</v>
      </c>
      <c r="D4330" s="8" t="s">
        <v>7481</v>
      </c>
      <c r="E4330" s="8" t="s">
        <v>7482</v>
      </c>
      <c r="F4330" s="24">
        <v>0.28999999999999998</v>
      </c>
      <c r="G4330" s="24">
        <v>0</v>
      </c>
      <c r="H4330" s="25">
        <v>1.8783000000000001</v>
      </c>
      <c r="I4330" s="25">
        <v>0.51759999999999995</v>
      </c>
      <c r="J4330" s="15">
        <v>22</v>
      </c>
      <c r="K4330" s="15">
        <v>5</v>
      </c>
      <c r="L4330" s="13">
        <v>0.27560000000000001</v>
      </c>
      <c r="M4330" s="7">
        <v>1.3889885500000001</v>
      </c>
      <c r="N4330" s="26">
        <v>0.8</v>
      </c>
      <c r="O4330" s="27" t="s">
        <v>92</v>
      </c>
      <c r="P4330" s="8">
        <v>0.42404132719999998</v>
      </c>
      <c r="Q4330" s="24">
        <v>0.28999999999999998</v>
      </c>
      <c r="R4330" t="str">
        <f>IF($Q4330*100&gt;=VLOOKUP($O4330,margin_ranges!$A$5:$C$10,2,FALSE),IF($Q4330*100&lt;=VLOOKUP($O4330,margin_ranges!$A$5:$C$10,3,FALSE)+10,"IN RANGE","ABOVE RANGE"),"BELOW RANGE")</f>
        <v>IN RANGE</v>
      </c>
      <c r="S4330">
        <f>MIN(VLOOKUP($O4330,margin_ranges!$A$5:$D$10,4,FALSE),$P4330*100)</f>
        <v>29.75</v>
      </c>
      <c r="T4330" s="29">
        <f>(1-$S4330/100)/(1-$F4330)-1</f>
        <v>-1.0563380281690127E-2</v>
      </c>
      <c r="U4330" s="19" t="str">
        <f>IF(ABS(IFERROR(T4330,0))&gt;0.05,INDEX(margin_ranges!$C$13:$C$16,MATCH($F4330*100,margin_ranges!$B$13:$B$16,1)),"")</f>
        <v/>
      </c>
      <c r="V4330" t="e">
        <f>MIN(VLOOKUP($U4330,margin_ranges!$A$5:$D$10,4,FALSE),$P4330*100)</f>
        <v>#N/A</v>
      </c>
      <c r="Y4330" s="29" t="e">
        <f t="shared" si="67"/>
        <v>#N/A</v>
      </c>
    </row>
    <row r="4331" spans="1:25" x14ac:dyDescent="0.3">
      <c r="A4331" s="8" t="s">
        <v>17</v>
      </c>
      <c r="B4331" s="8" t="s">
        <v>7363</v>
      </c>
      <c r="C4331" s="8" t="s">
        <v>7364</v>
      </c>
      <c r="D4331" s="8" t="s">
        <v>7489</v>
      </c>
      <c r="E4331" s="8" t="s">
        <v>7490</v>
      </c>
      <c r="F4331" s="24">
        <v>0.28999999999999998</v>
      </c>
      <c r="G4331" s="24">
        <v>0</v>
      </c>
      <c r="H4331" s="25">
        <v>349.62090000000001</v>
      </c>
      <c r="I4331" s="25">
        <v>143.03809999999999</v>
      </c>
      <c r="J4331" s="15">
        <v>2560</v>
      </c>
      <c r="K4331" s="15">
        <v>650</v>
      </c>
      <c r="L4331" s="13">
        <v>0.40910000000000002</v>
      </c>
      <c r="M4331" s="7">
        <v>0.59660705000000003</v>
      </c>
      <c r="N4331" s="26">
        <v>0.4</v>
      </c>
      <c r="O4331" s="27" t="s">
        <v>22</v>
      </c>
      <c r="P4331" s="8">
        <v>0.32954194580000001</v>
      </c>
      <c r="Q4331" s="24">
        <v>0.28999999999999998</v>
      </c>
      <c r="R4331" t="str">
        <f>IF($Q4331*100&gt;=VLOOKUP($O4331,margin_ranges!$A$5:$C$10,2,FALSE),IF($Q4331*100&lt;=VLOOKUP($O4331,margin_ranges!$A$5:$C$10,3,FALSE)+10,"IN RANGE","ABOVE RANGE"),"BELOW RANGE")</f>
        <v>IN RANGE</v>
      </c>
      <c r="S4331">
        <f>MIN(VLOOKUP($O4331,margin_ranges!$A$5:$D$10,4,FALSE),$P4331*100)</f>
        <v>29.75</v>
      </c>
      <c r="T4331" s="29">
        <f>(1-$S4331/100)/(1-$F4331)-1</f>
        <v>-1.0563380281690127E-2</v>
      </c>
      <c r="U4331" s="19" t="str">
        <f>IF(ABS(IFERROR(T4331,0))&gt;0.05,INDEX(margin_ranges!$C$13:$C$16,MATCH($F4331*100,margin_ranges!$B$13:$B$16,1)),"")</f>
        <v/>
      </c>
      <c r="V4331" t="e">
        <f>MIN(VLOOKUP($U4331,margin_ranges!$A$5:$D$10,4,FALSE),$P4331*100)</f>
        <v>#N/A</v>
      </c>
      <c r="Y4331" s="29" t="e">
        <f t="shared" si="67"/>
        <v>#N/A</v>
      </c>
    </row>
    <row r="4332" spans="1:25" x14ac:dyDescent="0.3">
      <c r="A4332" s="8" t="s">
        <v>17</v>
      </c>
      <c r="B4332" s="8" t="s">
        <v>7363</v>
      </c>
      <c r="C4332" s="8" t="s">
        <v>7364</v>
      </c>
      <c r="D4332" s="8" t="s">
        <v>7499</v>
      </c>
      <c r="E4332" s="8" t="s">
        <v>7500</v>
      </c>
      <c r="F4332" s="24">
        <v>0.28999999999999998</v>
      </c>
      <c r="G4332" s="24">
        <v>0</v>
      </c>
      <c r="H4332" s="25">
        <v>30.4192</v>
      </c>
      <c r="I4332" s="25">
        <v>10.2964</v>
      </c>
      <c r="J4332" s="15">
        <v>486</v>
      </c>
      <c r="K4332" s="15">
        <v>123</v>
      </c>
      <c r="L4332" s="13">
        <v>0.33850000000000002</v>
      </c>
      <c r="M4332" s="7">
        <v>1.5739075499999999</v>
      </c>
      <c r="N4332" s="26">
        <v>1</v>
      </c>
      <c r="O4332" s="27" t="s">
        <v>22</v>
      </c>
      <c r="P4332" s="8">
        <v>0.364638668</v>
      </c>
      <c r="Q4332" s="24">
        <v>0.28999999999999998</v>
      </c>
      <c r="R4332" t="str">
        <f>IF($Q4332*100&gt;=VLOOKUP($O4332,margin_ranges!$A$5:$C$10,2,FALSE),IF($Q4332*100&lt;=VLOOKUP($O4332,margin_ranges!$A$5:$C$10,3,FALSE)+10,"IN RANGE","ABOVE RANGE"),"BELOW RANGE")</f>
        <v>IN RANGE</v>
      </c>
      <c r="S4332">
        <f>MIN(VLOOKUP($O4332,margin_ranges!$A$5:$D$10,4,FALSE),$P4332*100)</f>
        <v>29.75</v>
      </c>
      <c r="T4332" s="29">
        <f>(1-$S4332/100)/(1-$F4332)-1</f>
        <v>-1.0563380281690127E-2</v>
      </c>
      <c r="U4332" s="19" t="str">
        <f>IF(ABS(IFERROR(T4332,0))&gt;0.05,INDEX(margin_ranges!$C$13:$C$16,MATCH($F4332*100,margin_ranges!$B$13:$B$16,1)),"")</f>
        <v/>
      </c>
      <c r="V4332" t="e">
        <f>MIN(VLOOKUP($U4332,margin_ranges!$A$5:$D$10,4,FALSE),$P4332*100)</f>
        <v>#N/A</v>
      </c>
      <c r="Y4332" s="29" t="e">
        <f t="shared" si="67"/>
        <v>#N/A</v>
      </c>
    </row>
    <row r="4333" spans="1:25" x14ac:dyDescent="0.3">
      <c r="A4333" s="8" t="s">
        <v>17</v>
      </c>
      <c r="B4333" s="8" t="s">
        <v>7363</v>
      </c>
      <c r="C4333" s="8" t="s">
        <v>7364</v>
      </c>
      <c r="D4333" s="8" t="s">
        <v>7503</v>
      </c>
      <c r="E4333" s="8" t="s">
        <v>7504</v>
      </c>
      <c r="F4333" s="24">
        <v>0.28999999999999998</v>
      </c>
      <c r="G4333" s="24">
        <v>0</v>
      </c>
      <c r="H4333" s="25">
        <v>0.6149</v>
      </c>
      <c r="I4333" s="25">
        <v>0.26889999999999997</v>
      </c>
      <c r="J4333" s="15">
        <v>13</v>
      </c>
      <c r="K4333" s="15">
        <v>3</v>
      </c>
      <c r="L4333" s="13">
        <v>0.43730000000000002</v>
      </c>
      <c r="M4333" s="7">
        <v>1.5803400599999999</v>
      </c>
      <c r="N4333" s="26">
        <v>1</v>
      </c>
      <c r="O4333" s="27" t="s">
        <v>22</v>
      </c>
      <c r="P4333" s="8">
        <v>0.36722479990000001</v>
      </c>
      <c r="Q4333" s="24">
        <v>0.28999999999999998</v>
      </c>
      <c r="R4333" t="str">
        <f>IF($Q4333*100&gt;=VLOOKUP($O4333,margin_ranges!$A$5:$C$10,2,FALSE),IF($Q4333*100&lt;=VLOOKUP($O4333,margin_ranges!$A$5:$C$10,3,FALSE)+10,"IN RANGE","ABOVE RANGE"),"BELOW RANGE")</f>
        <v>IN RANGE</v>
      </c>
      <c r="S4333">
        <f>MIN(VLOOKUP($O4333,margin_ranges!$A$5:$D$10,4,FALSE),$P4333*100)</f>
        <v>29.75</v>
      </c>
      <c r="T4333" s="29">
        <f>(1-$S4333/100)/(1-$F4333)-1</f>
        <v>-1.0563380281690127E-2</v>
      </c>
      <c r="U4333" s="19" t="str">
        <f>IF(ABS(IFERROR(T4333,0))&gt;0.05,INDEX(margin_ranges!$C$13:$C$16,MATCH($F4333*100,margin_ranges!$B$13:$B$16,1)),"")</f>
        <v/>
      </c>
      <c r="V4333" t="e">
        <f>MIN(VLOOKUP($U4333,margin_ranges!$A$5:$D$10,4,FALSE),$P4333*100)</f>
        <v>#N/A</v>
      </c>
      <c r="Y4333" s="29" t="e">
        <f t="shared" si="67"/>
        <v>#N/A</v>
      </c>
    </row>
    <row r="4334" spans="1:25" x14ac:dyDescent="0.3">
      <c r="A4334" s="8" t="s">
        <v>17</v>
      </c>
      <c r="B4334" s="8" t="s">
        <v>7363</v>
      </c>
      <c r="C4334" s="8" t="s">
        <v>7364</v>
      </c>
      <c r="D4334" s="8" t="s">
        <v>7513</v>
      </c>
      <c r="E4334" s="8" t="s">
        <v>7514</v>
      </c>
      <c r="F4334" s="24">
        <v>0.28999999999999998</v>
      </c>
      <c r="G4334" s="24">
        <v>1</v>
      </c>
      <c r="H4334" s="25">
        <v>32.5396</v>
      </c>
      <c r="I4334" s="25">
        <v>20.376899999999999</v>
      </c>
      <c r="J4334" s="15">
        <v>910</v>
      </c>
      <c r="K4334" s="15">
        <v>232</v>
      </c>
      <c r="L4334" s="13">
        <v>0.62619999999999998</v>
      </c>
      <c r="M4334" s="7">
        <v>1.4879411899999999</v>
      </c>
      <c r="N4334" s="26">
        <v>1</v>
      </c>
      <c r="O4334" s="27" t="s">
        <v>22</v>
      </c>
      <c r="P4334" s="8">
        <v>0.32793042890000001</v>
      </c>
      <c r="Q4334" s="24">
        <v>0.28999999999999998</v>
      </c>
      <c r="R4334" t="str">
        <f>IF($Q4334*100&gt;=VLOOKUP($O4334,margin_ranges!$A$5:$C$10,2,FALSE),IF($Q4334*100&lt;=VLOOKUP($O4334,margin_ranges!$A$5:$C$10,3,FALSE)+10,"IN RANGE","ABOVE RANGE"),"BELOW RANGE")</f>
        <v>IN RANGE</v>
      </c>
      <c r="S4334">
        <f>MIN(VLOOKUP($O4334,margin_ranges!$A$5:$D$10,4,FALSE),$P4334*100)</f>
        <v>29.75</v>
      </c>
      <c r="T4334" s="29">
        <f>(1-$S4334/100)/(1-$F4334)-1</f>
        <v>-1.0563380281690127E-2</v>
      </c>
      <c r="U4334" s="19" t="str">
        <f>IF(ABS(IFERROR(T4334,0))&gt;0.05,INDEX(margin_ranges!$C$13:$C$16,MATCH($F4334*100,margin_ranges!$B$13:$B$16,1)),"")</f>
        <v/>
      </c>
      <c r="V4334" t="e">
        <f>MIN(VLOOKUP($U4334,margin_ranges!$A$5:$D$10,4,FALSE),$P4334*100)</f>
        <v>#N/A</v>
      </c>
      <c r="Y4334" s="29" t="e">
        <f t="shared" si="67"/>
        <v>#N/A</v>
      </c>
    </row>
    <row r="4335" spans="1:25" x14ac:dyDescent="0.3">
      <c r="A4335" s="8" t="s">
        <v>17</v>
      </c>
      <c r="B4335" s="8" t="s">
        <v>7363</v>
      </c>
      <c r="C4335" s="8" t="s">
        <v>7364</v>
      </c>
      <c r="D4335" s="8" t="s">
        <v>7523</v>
      </c>
      <c r="E4335" s="8" t="s">
        <v>7524</v>
      </c>
      <c r="F4335" s="24">
        <v>0.28999999999999998</v>
      </c>
      <c r="G4335" s="24">
        <v>0</v>
      </c>
      <c r="H4335" s="25">
        <v>0.86809999999999998</v>
      </c>
      <c r="I4335" s="25">
        <v>0.5091</v>
      </c>
      <c r="J4335" s="15">
        <v>21</v>
      </c>
      <c r="K4335" s="15">
        <v>5</v>
      </c>
      <c r="L4335" s="13">
        <v>0.58640000000000003</v>
      </c>
      <c r="M4335" s="7">
        <v>1.3904588200000001</v>
      </c>
      <c r="N4335" s="26">
        <v>0.85</v>
      </c>
      <c r="O4335" s="27" t="s">
        <v>22</v>
      </c>
      <c r="P4335" s="8">
        <v>0.38869099280000002</v>
      </c>
      <c r="Q4335" s="24">
        <v>0.28999999999999998</v>
      </c>
      <c r="R4335" t="str">
        <f>IF($Q4335*100&gt;=VLOOKUP($O4335,margin_ranges!$A$5:$C$10,2,FALSE),IF($Q4335*100&lt;=VLOOKUP($O4335,margin_ranges!$A$5:$C$10,3,FALSE)+10,"IN RANGE","ABOVE RANGE"),"BELOW RANGE")</f>
        <v>IN RANGE</v>
      </c>
      <c r="S4335">
        <f>MIN(VLOOKUP($O4335,margin_ranges!$A$5:$D$10,4,FALSE),$P4335*100)</f>
        <v>29.75</v>
      </c>
      <c r="T4335" s="29">
        <f>(1-$S4335/100)/(1-$F4335)-1</f>
        <v>-1.0563380281690127E-2</v>
      </c>
      <c r="U4335" s="19" t="str">
        <f>IF(ABS(IFERROR(T4335,0))&gt;0.05,INDEX(margin_ranges!$C$13:$C$16,MATCH($F4335*100,margin_ranges!$B$13:$B$16,1)),"")</f>
        <v/>
      </c>
      <c r="V4335" t="e">
        <f>MIN(VLOOKUP($U4335,margin_ranges!$A$5:$D$10,4,FALSE),$P4335*100)</f>
        <v>#N/A</v>
      </c>
      <c r="Y4335" s="29" t="e">
        <f t="shared" si="67"/>
        <v>#N/A</v>
      </c>
    </row>
    <row r="4336" spans="1:25" x14ac:dyDescent="0.3">
      <c r="A4336" s="8" t="s">
        <v>17</v>
      </c>
      <c r="B4336" s="8" t="s">
        <v>7363</v>
      </c>
      <c r="C4336" s="8" t="s">
        <v>7364</v>
      </c>
      <c r="D4336" s="28" t="s">
        <v>7527</v>
      </c>
      <c r="E4336" s="8" t="s">
        <v>7528</v>
      </c>
      <c r="F4336" s="24">
        <v>0.28999999999999998</v>
      </c>
      <c r="G4336" s="24">
        <v>0</v>
      </c>
      <c r="H4336" s="25">
        <v>5.6318999999999999</v>
      </c>
      <c r="I4336" s="25">
        <v>1.4659</v>
      </c>
      <c r="J4336" s="15">
        <v>46</v>
      </c>
      <c r="K4336" s="15">
        <v>11</v>
      </c>
      <c r="L4336" s="13">
        <v>0.26029999999999998</v>
      </c>
      <c r="M4336" s="7">
        <v>1.04004483</v>
      </c>
      <c r="N4336" s="26">
        <v>0.73</v>
      </c>
      <c r="O4336" s="27" t="s">
        <v>92</v>
      </c>
      <c r="P4336" s="8">
        <v>0.29810717869999998</v>
      </c>
      <c r="Q4336" s="24">
        <v>0.28999999999999998</v>
      </c>
      <c r="R4336" t="str">
        <f>IF($Q4336*100&gt;=VLOOKUP($O4336,margin_ranges!$A$5:$C$10,2,FALSE),IF($Q4336*100&lt;=VLOOKUP($O4336,margin_ranges!$A$5:$C$10,3,FALSE)+10,"IN RANGE","ABOVE RANGE"),"BELOW RANGE")</f>
        <v>IN RANGE</v>
      </c>
      <c r="S4336">
        <f>MIN(VLOOKUP($O4336,margin_ranges!$A$5:$D$10,4,FALSE),$P4336*100)</f>
        <v>29.75</v>
      </c>
      <c r="T4336" s="29">
        <f>(1-$S4336/100)/(1-$F4336)-1</f>
        <v>-1.0563380281690127E-2</v>
      </c>
      <c r="U4336" s="19" t="str">
        <f>IF(ABS(IFERROR(T4336,0))&gt;0.05,INDEX(margin_ranges!$C$13:$C$16,MATCH($F4336*100,margin_ranges!$B$13:$B$16,1)),"")</f>
        <v/>
      </c>
      <c r="V4336" t="e">
        <f>MIN(VLOOKUP($U4336,margin_ranges!$A$5:$D$10,4,FALSE),$P4336*100)</f>
        <v>#N/A</v>
      </c>
      <c r="Y4336" s="29" t="e">
        <f t="shared" si="67"/>
        <v>#N/A</v>
      </c>
    </row>
    <row r="4337" spans="1:25" x14ac:dyDescent="0.3">
      <c r="A4337" s="8" t="s">
        <v>17</v>
      </c>
      <c r="B4337" s="8" t="s">
        <v>7363</v>
      </c>
      <c r="C4337" s="8" t="s">
        <v>7364</v>
      </c>
      <c r="D4337" s="8" t="s">
        <v>7529</v>
      </c>
      <c r="E4337" s="8" t="s">
        <v>7530</v>
      </c>
      <c r="F4337" s="24">
        <v>0.28999999999999998</v>
      </c>
      <c r="G4337" s="24">
        <v>1</v>
      </c>
      <c r="H4337" s="25">
        <v>109.0235</v>
      </c>
      <c r="I4337" s="25">
        <v>47.924999999999997</v>
      </c>
      <c r="J4337" s="15">
        <v>2280</v>
      </c>
      <c r="K4337" s="15">
        <v>580</v>
      </c>
      <c r="L4337" s="13">
        <v>0.43959999999999999</v>
      </c>
      <c r="M4337" s="7">
        <v>1.5857440899999999</v>
      </c>
      <c r="N4337" s="26">
        <v>1</v>
      </c>
      <c r="O4337" s="27" t="s">
        <v>22</v>
      </c>
      <c r="P4337" s="8">
        <v>0.36938122379999999</v>
      </c>
      <c r="Q4337" s="24">
        <v>0.28999999999999998</v>
      </c>
      <c r="R4337" t="str">
        <f>IF($Q4337*100&gt;=VLOOKUP($O4337,margin_ranges!$A$5:$C$10,2,FALSE),IF($Q4337*100&lt;=VLOOKUP($O4337,margin_ranges!$A$5:$C$10,3,FALSE)+10,"IN RANGE","ABOVE RANGE"),"BELOW RANGE")</f>
        <v>IN RANGE</v>
      </c>
      <c r="S4337">
        <f>MIN(VLOOKUP($O4337,margin_ranges!$A$5:$D$10,4,FALSE),$P4337*100)</f>
        <v>29.75</v>
      </c>
      <c r="T4337" s="29">
        <f>(1-$S4337/100)/(1-$F4337)-1</f>
        <v>-1.0563380281690127E-2</v>
      </c>
      <c r="U4337" s="19" t="str">
        <f>IF(ABS(IFERROR(T4337,0))&gt;0.05,INDEX(margin_ranges!$C$13:$C$16,MATCH($F4337*100,margin_ranges!$B$13:$B$16,1)),"")</f>
        <v/>
      </c>
      <c r="V4337" t="e">
        <f>MIN(VLOOKUP($U4337,margin_ranges!$A$5:$D$10,4,FALSE),$P4337*100)</f>
        <v>#N/A</v>
      </c>
      <c r="Y4337" s="29" t="e">
        <f t="shared" si="67"/>
        <v>#N/A</v>
      </c>
    </row>
    <row r="4338" spans="1:25" x14ac:dyDescent="0.3">
      <c r="A4338" s="8" t="s">
        <v>17</v>
      </c>
      <c r="B4338" s="8" t="s">
        <v>7363</v>
      </c>
      <c r="C4338" s="8" t="s">
        <v>7364</v>
      </c>
      <c r="D4338" s="8" t="s">
        <v>7539</v>
      </c>
      <c r="E4338" s="8" t="s">
        <v>7540</v>
      </c>
      <c r="F4338" s="24">
        <v>0.28999999999999998</v>
      </c>
      <c r="G4338" s="24">
        <v>0</v>
      </c>
      <c r="H4338" s="25">
        <v>2.3666</v>
      </c>
      <c r="I4338" s="25">
        <v>0.94730000000000003</v>
      </c>
      <c r="J4338" s="15">
        <v>43</v>
      </c>
      <c r="K4338" s="15">
        <v>11</v>
      </c>
      <c r="L4338" s="13">
        <v>0.40029999999999999</v>
      </c>
      <c r="M4338" s="7">
        <v>1.5097571999999999</v>
      </c>
      <c r="N4338" s="26">
        <v>1</v>
      </c>
      <c r="O4338" s="27" t="s">
        <v>22</v>
      </c>
      <c r="P4338" s="8">
        <v>0.33764184110000001</v>
      </c>
      <c r="Q4338" s="24">
        <v>0.28999999999999998</v>
      </c>
      <c r="R4338" t="str">
        <f>IF($Q4338*100&gt;=VLOOKUP($O4338,margin_ranges!$A$5:$C$10,2,FALSE),IF($Q4338*100&lt;=VLOOKUP($O4338,margin_ranges!$A$5:$C$10,3,FALSE)+10,"IN RANGE","ABOVE RANGE"),"BELOW RANGE")</f>
        <v>IN RANGE</v>
      </c>
      <c r="S4338">
        <f>MIN(VLOOKUP($O4338,margin_ranges!$A$5:$D$10,4,FALSE),$P4338*100)</f>
        <v>29.75</v>
      </c>
      <c r="T4338" s="29">
        <f>(1-$S4338/100)/(1-$F4338)-1</f>
        <v>-1.0563380281690127E-2</v>
      </c>
      <c r="U4338" s="19" t="str">
        <f>IF(ABS(IFERROR(T4338,0))&gt;0.05,INDEX(margin_ranges!$C$13:$C$16,MATCH($F4338*100,margin_ranges!$B$13:$B$16,1)),"")</f>
        <v/>
      </c>
      <c r="V4338" t="e">
        <f>MIN(VLOOKUP($U4338,margin_ranges!$A$5:$D$10,4,FALSE),$P4338*100)</f>
        <v>#N/A</v>
      </c>
      <c r="Y4338" s="29" t="e">
        <f t="shared" si="67"/>
        <v>#N/A</v>
      </c>
    </row>
    <row r="4339" spans="1:25" x14ac:dyDescent="0.3">
      <c r="A4339" s="8" t="s">
        <v>17</v>
      </c>
      <c r="B4339" s="8" t="s">
        <v>7363</v>
      </c>
      <c r="C4339" s="8" t="s">
        <v>7364</v>
      </c>
      <c r="D4339" s="8" t="s">
        <v>7549</v>
      </c>
      <c r="E4339" s="8" t="s">
        <v>7550</v>
      </c>
      <c r="F4339" s="24">
        <v>0.28999999999999998</v>
      </c>
      <c r="G4339" s="24">
        <v>1</v>
      </c>
      <c r="H4339" s="25">
        <v>112.2495</v>
      </c>
      <c r="I4339" s="25">
        <v>84.164199999999994</v>
      </c>
      <c r="J4339" s="15">
        <v>4029</v>
      </c>
      <c r="K4339" s="15">
        <v>1018</v>
      </c>
      <c r="L4339" s="13">
        <v>0.74980000000000002</v>
      </c>
      <c r="M4339" s="7">
        <v>1.5955383999999999</v>
      </c>
      <c r="N4339" s="26">
        <v>1</v>
      </c>
      <c r="O4339" s="27" t="s">
        <v>22</v>
      </c>
      <c r="P4339" s="8">
        <v>0.3732523137</v>
      </c>
      <c r="Q4339" s="24">
        <v>0.28999999999999998</v>
      </c>
      <c r="R4339" t="str">
        <f>IF($Q4339*100&gt;=VLOOKUP($O4339,margin_ranges!$A$5:$C$10,2,FALSE),IF($Q4339*100&lt;=VLOOKUP($O4339,margin_ranges!$A$5:$C$10,3,FALSE)+10,"IN RANGE","ABOVE RANGE"),"BELOW RANGE")</f>
        <v>IN RANGE</v>
      </c>
      <c r="S4339">
        <f>MIN(VLOOKUP($O4339,margin_ranges!$A$5:$D$10,4,FALSE),$P4339*100)</f>
        <v>29.75</v>
      </c>
      <c r="T4339" s="29">
        <f>(1-$S4339/100)/(1-$F4339)-1</f>
        <v>-1.0563380281690127E-2</v>
      </c>
      <c r="U4339" s="19" t="str">
        <f>IF(ABS(IFERROR(T4339,0))&gt;0.05,INDEX(margin_ranges!$C$13:$C$16,MATCH($F4339*100,margin_ranges!$B$13:$B$16,1)),"")</f>
        <v/>
      </c>
      <c r="V4339" t="e">
        <f>MIN(VLOOKUP($U4339,margin_ranges!$A$5:$D$10,4,FALSE),$P4339*100)</f>
        <v>#N/A</v>
      </c>
      <c r="Y4339" s="29" t="e">
        <f t="shared" si="67"/>
        <v>#N/A</v>
      </c>
    </row>
    <row r="4340" spans="1:25" x14ac:dyDescent="0.3">
      <c r="A4340" s="8" t="s">
        <v>17</v>
      </c>
      <c r="B4340" s="8" t="s">
        <v>7363</v>
      </c>
      <c r="C4340" s="8" t="s">
        <v>7364</v>
      </c>
      <c r="D4340" s="8" t="s">
        <v>7565</v>
      </c>
      <c r="E4340" s="8" t="s">
        <v>7566</v>
      </c>
      <c r="F4340" s="24">
        <v>0.28999999999999998</v>
      </c>
      <c r="G4340" s="24">
        <v>0</v>
      </c>
      <c r="H4340" s="25">
        <v>5.0696000000000003</v>
      </c>
      <c r="I4340" s="25">
        <v>1.3280000000000001</v>
      </c>
      <c r="J4340" s="15">
        <v>47</v>
      </c>
      <c r="K4340" s="15">
        <v>12</v>
      </c>
      <c r="L4340" s="13">
        <v>0.26200000000000001</v>
      </c>
      <c r="M4340" s="7">
        <v>1.1905120499999999</v>
      </c>
      <c r="N4340" s="26">
        <v>0.65</v>
      </c>
      <c r="O4340" s="27" t="s">
        <v>92</v>
      </c>
      <c r="P4340" s="8">
        <v>0.45401644530000002</v>
      </c>
      <c r="Q4340" s="24">
        <v>0.28999999999999998</v>
      </c>
      <c r="R4340" t="str">
        <f>IF($Q4340*100&gt;=VLOOKUP($O4340,margin_ranges!$A$5:$C$10,2,FALSE),IF($Q4340*100&lt;=VLOOKUP($O4340,margin_ranges!$A$5:$C$10,3,FALSE)+10,"IN RANGE","ABOVE RANGE"),"BELOW RANGE")</f>
        <v>IN RANGE</v>
      </c>
      <c r="S4340">
        <f>MIN(VLOOKUP($O4340,margin_ranges!$A$5:$D$10,4,FALSE),$P4340*100)</f>
        <v>29.75</v>
      </c>
      <c r="T4340" s="29">
        <f>(1-$S4340/100)/(1-$F4340)-1</f>
        <v>-1.0563380281690127E-2</v>
      </c>
      <c r="U4340" s="19" t="str">
        <f>IF(ABS(IFERROR(T4340,0))&gt;0.05,INDEX(margin_ranges!$C$13:$C$16,MATCH($F4340*100,margin_ranges!$B$13:$B$16,1)),"")</f>
        <v/>
      </c>
      <c r="V4340" t="e">
        <f>MIN(VLOOKUP($U4340,margin_ranges!$A$5:$D$10,4,FALSE),$P4340*100)</f>
        <v>#N/A</v>
      </c>
      <c r="Y4340" s="29" t="e">
        <f t="shared" si="67"/>
        <v>#N/A</v>
      </c>
    </row>
    <row r="4341" spans="1:25" x14ac:dyDescent="0.3">
      <c r="A4341" s="8" t="s">
        <v>17</v>
      </c>
      <c r="B4341" s="8" t="s">
        <v>7363</v>
      </c>
      <c r="C4341" s="8" t="s">
        <v>7364</v>
      </c>
      <c r="D4341" s="8" t="s">
        <v>7581</v>
      </c>
      <c r="E4341" s="8" t="s">
        <v>7582</v>
      </c>
      <c r="F4341" s="24">
        <v>0.28999999999999998</v>
      </c>
      <c r="G4341" s="24">
        <v>0</v>
      </c>
      <c r="H4341" s="25">
        <v>36.983699999999999</v>
      </c>
      <c r="I4341" s="25">
        <v>14.6957</v>
      </c>
      <c r="J4341" s="15">
        <v>663</v>
      </c>
      <c r="K4341" s="15">
        <v>169</v>
      </c>
      <c r="L4341" s="13">
        <v>0.39739999999999998</v>
      </c>
      <c r="M4341" s="7">
        <v>1.50319286</v>
      </c>
      <c r="N4341" s="26">
        <v>1</v>
      </c>
      <c r="O4341" s="27" t="s">
        <v>22</v>
      </c>
      <c r="P4341" s="8">
        <v>0.33474937020000001</v>
      </c>
      <c r="Q4341" s="24">
        <v>0.28999999999999998</v>
      </c>
      <c r="R4341" t="str">
        <f>IF($Q4341*100&gt;=VLOOKUP($O4341,margin_ranges!$A$5:$C$10,2,FALSE),IF($Q4341*100&lt;=VLOOKUP($O4341,margin_ranges!$A$5:$C$10,3,FALSE)+10,"IN RANGE","ABOVE RANGE"),"BELOW RANGE")</f>
        <v>IN RANGE</v>
      </c>
      <c r="S4341">
        <f>MIN(VLOOKUP($O4341,margin_ranges!$A$5:$D$10,4,FALSE),$P4341*100)</f>
        <v>29.75</v>
      </c>
      <c r="T4341" s="29">
        <f>(1-$S4341/100)/(1-$F4341)-1</f>
        <v>-1.0563380281690127E-2</v>
      </c>
      <c r="U4341" s="19" t="str">
        <f>IF(ABS(IFERROR(T4341,0))&gt;0.05,INDEX(margin_ranges!$C$13:$C$16,MATCH($F4341*100,margin_ranges!$B$13:$B$16,1)),"")</f>
        <v/>
      </c>
      <c r="V4341" t="e">
        <f>MIN(VLOOKUP($U4341,margin_ranges!$A$5:$D$10,4,FALSE),$P4341*100)</f>
        <v>#N/A</v>
      </c>
      <c r="Y4341" s="29" t="e">
        <f t="shared" si="67"/>
        <v>#N/A</v>
      </c>
    </row>
    <row r="4342" spans="1:25" x14ac:dyDescent="0.3">
      <c r="A4342" s="8" t="s">
        <v>17</v>
      </c>
      <c r="B4342" s="8" t="s">
        <v>7363</v>
      </c>
      <c r="C4342" s="8" t="s">
        <v>7364</v>
      </c>
      <c r="D4342" s="8" t="s">
        <v>7585</v>
      </c>
      <c r="E4342" s="8" t="s">
        <v>7586</v>
      </c>
      <c r="F4342" s="24">
        <v>0.28999999999999998</v>
      </c>
      <c r="G4342" s="24">
        <v>0</v>
      </c>
      <c r="H4342" s="25">
        <v>11.105499999999999</v>
      </c>
      <c r="I4342" s="25">
        <v>2.0409000000000002</v>
      </c>
      <c r="J4342" s="15">
        <v>99</v>
      </c>
      <c r="K4342" s="15">
        <v>25</v>
      </c>
      <c r="L4342" s="13">
        <v>0.18379999999999999</v>
      </c>
      <c r="M4342" s="7">
        <v>1.62347671</v>
      </c>
      <c r="N4342" s="26">
        <v>1</v>
      </c>
      <c r="O4342" s="27" t="s">
        <v>22</v>
      </c>
      <c r="P4342" s="8">
        <v>0.38403797569999998</v>
      </c>
      <c r="Q4342" s="24">
        <v>0.28999999999999998</v>
      </c>
      <c r="R4342" t="str">
        <f>IF($Q4342*100&gt;=VLOOKUP($O4342,margin_ranges!$A$5:$C$10,2,FALSE),IF($Q4342*100&lt;=VLOOKUP($O4342,margin_ranges!$A$5:$C$10,3,FALSE)+10,"IN RANGE","ABOVE RANGE"),"BELOW RANGE")</f>
        <v>IN RANGE</v>
      </c>
      <c r="S4342">
        <f>MIN(VLOOKUP($O4342,margin_ranges!$A$5:$D$10,4,FALSE),$P4342*100)</f>
        <v>29.75</v>
      </c>
      <c r="T4342" s="29">
        <f>(1-$S4342/100)/(1-$F4342)-1</f>
        <v>-1.0563380281690127E-2</v>
      </c>
      <c r="U4342" s="19" t="str">
        <f>IF(ABS(IFERROR(T4342,0))&gt;0.05,INDEX(margin_ranges!$C$13:$C$16,MATCH($F4342*100,margin_ranges!$B$13:$B$16,1)),"")</f>
        <v/>
      </c>
      <c r="V4342" t="e">
        <f>MIN(VLOOKUP($U4342,margin_ranges!$A$5:$D$10,4,FALSE),$P4342*100)</f>
        <v>#N/A</v>
      </c>
      <c r="Y4342" s="29" t="e">
        <f t="shared" si="67"/>
        <v>#N/A</v>
      </c>
    </row>
    <row r="4343" spans="1:25" x14ac:dyDescent="0.3">
      <c r="A4343" s="8" t="s">
        <v>17</v>
      </c>
      <c r="B4343" s="8" t="s">
        <v>7363</v>
      </c>
      <c r="C4343" s="8" t="s">
        <v>7364</v>
      </c>
      <c r="D4343" s="28" t="s">
        <v>7587</v>
      </c>
      <c r="E4343" s="8" t="s">
        <v>7588</v>
      </c>
      <c r="F4343" s="24">
        <v>0.28999999999999998</v>
      </c>
      <c r="G4343" s="24">
        <v>0</v>
      </c>
      <c r="H4343" s="25">
        <v>1.9046000000000001</v>
      </c>
      <c r="I4343" s="25">
        <v>0.501</v>
      </c>
      <c r="J4343" s="15">
        <v>21</v>
      </c>
      <c r="K4343" s="15">
        <v>5</v>
      </c>
      <c r="L4343" s="13">
        <v>0.2631</v>
      </c>
      <c r="M4343" s="7">
        <v>1.41437126</v>
      </c>
      <c r="N4343" s="26">
        <v>0.8</v>
      </c>
      <c r="O4343" s="27" t="s">
        <v>92</v>
      </c>
      <c r="P4343" s="8">
        <v>0.43437764610000001</v>
      </c>
      <c r="Q4343" s="24">
        <v>0.28999999999999998</v>
      </c>
      <c r="R4343" t="str">
        <f>IF($Q4343*100&gt;=VLOOKUP($O4343,margin_ranges!$A$5:$C$10,2,FALSE),IF($Q4343*100&lt;=VLOOKUP($O4343,margin_ranges!$A$5:$C$10,3,FALSE)+10,"IN RANGE","ABOVE RANGE"),"BELOW RANGE")</f>
        <v>IN RANGE</v>
      </c>
      <c r="S4343">
        <f>MIN(VLOOKUP($O4343,margin_ranges!$A$5:$D$10,4,FALSE),$P4343*100)</f>
        <v>29.75</v>
      </c>
      <c r="T4343" s="29">
        <f>(1-$S4343/100)/(1-$F4343)-1</f>
        <v>-1.0563380281690127E-2</v>
      </c>
      <c r="U4343" s="19" t="str">
        <f>IF(ABS(IFERROR(T4343,0))&gt;0.05,INDEX(margin_ranges!$C$13:$C$16,MATCH($F4343*100,margin_ranges!$B$13:$B$16,1)),"")</f>
        <v/>
      </c>
      <c r="V4343" t="e">
        <f>MIN(VLOOKUP($U4343,margin_ranges!$A$5:$D$10,4,FALSE),$P4343*100)</f>
        <v>#N/A</v>
      </c>
      <c r="Y4343" s="29" t="e">
        <f t="shared" si="67"/>
        <v>#N/A</v>
      </c>
    </row>
    <row r="4344" spans="1:25" x14ac:dyDescent="0.3">
      <c r="A4344" s="8" t="s">
        <v>17</v>
      </c>
      <c r="B4344" s="8" t="s">
        <v>7363</v>
      </c>
      <c r="C4344" s="8" t="s">
        <v>7364</v>
      </c>
      <c r="D4344" s="8" t="s">
        <v>7661</v>
      </c>
      <c r="E4344" s="8" t="s">
        <v>7662</v>
      </c>
      <c r="F4344" s="24">
        <v>0.28999999999999998</v>
      </c>
      <c r="G4344" s="24">
        <v>0</v>
      </c>
      <c r="H4344" s="25">
        <v>1.7124999999999999</v>
      </c>
      <c r="I4344" s="25">
        <v>0.13159999999999999</v>
      </c>
      <c r="J4344" s="15">
        <v>7</v>
      </c>
      <c r="K4344" s="15">
        <v>2</v>
      </c>
      <c r="L4344" s="13">
        <v>7.6899999999999996E-2</v>
      </c>
      <c r="M4344" s="7">
        <v>1.6959305499999999</v>
      </c>
      <c r="N4344" s="26">
        <v>1</v>
      </c>
      <c r="O4344" s="27" t="s">
        <v>22</v>
      </c>
      <c r="P4344" s="8">
        <v>0.41035321219999998</v>
      </c>
      <c r="Q4344" s="24">
        <v>0.28999999999999998</v>
      </c>
      <c r="R4344" t="str">
        <f>IF($Q4344*100&gt;=VLOOKUP($O4344,margin_ranges!$A$5:$C$10,2,FALSE),IF($Q4344*100&lt;=VLOOKUP($O4344,margin_ranges!$A$5:$C$10,3,FALSE)+10,"IN RANGE","ABOVE RANGE"),"BELOW RANGE")</f>
        <v>IN RANGE</v>
      </c>
      <c r="S4344">
        <f>MIN(VLOOKUP($O4344,margin_ranges!$A$5:$D$10,4,FALSE),$P4344*100)</f>
        <v>29.75</v>
      </c>
      <c r="T4344" s="29">
        <f>(1-$S4344/100)/(1-$F4344)-1</f>
        <v>-1.0563380281690127E-2</v>
      </c>
      <c r="U4344" s="19" t="str">
        <f>IF(ABS(IFERROR(T4344,0))&gt;0.05,INDEX(margin_ranges!$C$13:$C$16,MATCH($F4344*100,margin_ranges!$B$13:$B$16,1)),"")</f>
        <v/>
      </c>
      <c r="V4344" t="e">
        <f>MIN(VLOOKUP($U4344,margin_ranges!$A$5:$D$10,4,FALSE),$P4344*100)</f>
        <v>#N/A</v>
      </c>
      <c r="Y4344" s="29" t="e">
        <f t="shared" si="67"/>
        <v>#N/A</v>
      </c>
    </row>
    <row r="4345" spans="1:25" x14ac:dyDescent="0.3">
      <c r="A4345" s="8" t="s">
        <v>17</v>
      </c>
      <c r="B4345" s="8" t="s">
        <v>7363</v>
      </c>
      <c r="C4345" s="8" t="s">
        <v>7364</v>
      </c>
      <c r="D4345" s="8" t="s">
        <v>7667</v>
      </c>
      <c r="E4345" s="8" t="s">
        <v>7668</v>
      </c>
      <c r="F4345" s="24">
        <v>0.28999999999999998</v>
      </c>
      <c r="G4345" s="24">
        <v>0</v>
      </c>
      <c r="H4345" s="25">
        <v>6.6646000000000001</v>
      </c>
      <c r="I4345" s="25">
        <v>1.9625999999999999</v>
      </c>
      <c r="J4345" s="15">
        <v>67</v>
      </c>
      <c r="K4345" s="15">
        <v>17</v>
      </c>
      <c r="L4345" s="13">
        <v>0.29449999999999998</v>
      </c>
      <c r="M4345" s="7">
        <v>1.1407410099999999</v>
      </c>
      <c r="N4345" s="26">
        <v>0.8</v>
      </c>
      <c r="O4345" s="27" t="s">
        <v>22</v>
      </c>
      <c r="P4345" s="8">
        <v>0.29870146440000001</v>
      </c>
      <c r="Q4345" s="24">
        <v>0.28999999999999998</v>
      </c>
      <c r="R4345" t="str">
        <f>IF($Q4345*100&gt;=VLOOKUP($O4345,margin_ranges!$A$5:$C$10,2,FALSE),IF($Q4345*100&lt;=VLOOKUP($O4345,margin_ranges!$A$5:$C$10,3,FALSE)+10,"IN RANGE","ABOVE RANGE"),"BELOW RANGE")</f>
        <v>IN RANGE</v>
      </c>
      <c r="S4345">
        <f>MIN(VLOOKUP($O4345,margin_ranges!$A$5:$D$10,4,FALSE),$P4345*100)</f>
        <v>29.75</v>
      </c>
      <c r="T4345" s="29">
        <f>(1-$S4345/100)/(1-$F4345)-1</f>
        <v>-1.0563380281690127E-2</v>
      </c>
      <c r="U4345" s="19" t="str">
        <f>IF(ABS(IFERROR(T4345,0))&gt;0.05,INDEX(margin_ranges!$C$13:$C$16,MATCH($F4345*100,margin_ranges!$B$13:$B$16,1)),"")</f>
        <v/>
      </c>
      <c r="V4345" t="e">
        <f>MIN(VLOOKUP($U4345,margin_ranges!$A$5:$D$10,4,FALSE),$P4345*100)</f>
        <v>#N/A</v>
      </c>
      <c r="Y4345" s="29" t="e">
        <f t="shared" si="67"/>
        <v>#N/A</v>
      </c>
    </row>
    <row r="4346" spans="1:25" x14ac:dyDescent="0.3">
      <c r="A4346" s="8" t="s">
        <v>17</v>
      </c>
      <c r="B4346" s="8" t="s">
        <v>7363</v>
      </c>
      <c r="C4346" s="8" t="s">
        <v>7364</v>
      </c>
      <c r="D4346" s="8" t="s">
        <v>7673</v>
      </c>
      <c r="E4346" s="8" t="s">
        <v>7674</v>
      </c>
      <c r="F4346" s="24">
        <v>0.28999999999999998</v>
      </c>
      <c r="G4346" s="24">
        <v>0</v>
      </c>
      <c r="H4346" s="25">
        <v>28.933199999999999</v>
      </c>
      <c r="I4346" s="25">
        <v>9.4586000000000006</v>
      </c>
      <c r="J4346" s="15">
        <v>424</v>
      </c>
      <c r="K4346" s="15">
        <v>107</v>
      </c>
      <c r="L4346" s="13">
        <v>0.32690000000000002</v>
      </c>
      <c r="M4346" s="7">
        <v>1.49468891</v>
      </c>
      <c r="N4346" s="26">
        <v>1</v>
      </c>
      <c r="O4346" s="27" t="s">
        <v>22</v>
      </c>
      <c r="P4346" s="8">
        <v>0.33096446080000003</v>
      </c>
      <c r="Q4346" s="24">
        <v>0.28999999999999998</v>
      </c>
      <c r="R4346" t="str">
        <f>IF($Q4346*100&gt;=VLOOKUP($O4346,margin_ranges!$A$5:$C$10,2,FALSE),IF($Q4346*100&lt;=VLOOKUP($O4346,margin_ranges!$A$5:$C$10,3,FALSE)+10,"IN RANGE","ABOVE RANGE"),"BELOW RANGE")</f>
        <v>IN RANGE</v>
      </c>
      <c r="S4346">
        <f>MIN(VLOOKUP($O4346,margin_ranges!$A$5:$D$10,4,FALSE),$P4346*100)</f>
        <v>29.75</v>
      </c>
      <c r="T4346" s="29">
        <f>(1-$S4346/100)/(1-$F4346)-1</f>
        <v>-1.0563380281690127E-2</v>
      </c>
      <c r="U4346" s="19" t="str">
        <f>IF(ABS(IFERROR(T4346,0))&gt;0.05,INDEX(margin_ranges!$C$13:$C$16,MATCH($F4346*100,margin_ranges!$B$13:$B$16,1)),"")</f>
        <v/>
      </c>
      <c r="V4346" t="e">
        <f>MIN(VLOOKUP($U4346,margin_ranges!$A$5:$D$10,4,FALSE),$P4346*100)</f>
        <v>#N/A</v>
      </c>
      <c r="Y4346" s="29" t="e">
        <f t="shared" si="67"/>
        <v>#N/A</v>
      </c>
    </row>
    <row r="4347" spans="1:25" x14ac:dyDescent="0.3">
      <c r="A4347" s="8" t="s">
        <v>17</v>
      </c>
      <c r="B4347" s="8" t="s">
        <v>7363</v>
      </c>
      <c r="C4347" s="8" t="s">
        <v>7364</v>
      </c>
      <c r="D4347" s="8" t="s">
        <v>7677</v>
      </c>
      <c r="E4347" s="8" t="s">
        <v>7678</v>
      </c>
      <c r="F4347" s="24">
        <v>0.28999999999999998</v>
      </c>
      <c r="G4347" s="24">
        <v>0</v>
      </c>
      <c r="H4347" s="25">
        <v>24.290099999999999</v>
      </c>
      <c r="I4347" s="25">
        <v>7.1403999999999996</v>
      </c>
      <c r="J4347" s="15">
        <v>309</v>
      </c>
      <c r="K4347" s="15">
        <v>78</v>
      </c>
      <c r="L4347" s="13">
        <v>0.29399999999999998</v>
      </c>
      <c r="M4347" s="7">
        <v>1.44321269</v>
      </c>
      <c r="N4347" s="26">
        <v>1</v>
      </c>
      <c r="O4347" s="27" t="s">
        <v>22</v>
      </c>
      <c r="P4347" s="8">
        <v>0.30710143740000001</v>
      </c>
      <c r="Q4347" s="24">
        <v>0.28999999999999998</v>
      </c>
      <c r="R4347" t="str">
        <f>IF($Q4347*100&gt;=VLOOKUP($O4347,margin_ranges!$A$5:$C$10,2,FALSE),IF($Q4347*100&lt;=VLOOKUP($O4347,margin_ranges!$A$5:$C$10,3,FALSE)+10,"IN RANGE","ABOVE RANGE"),"BELOW RANGE")</f>
        <v>IN RANGE</v>
      </c>
      <c r="S4347">
        <f>MIN(VLOOKUP($O4347,margin_ranges!$A$5:$D$10,4,FALSE),$P4347*100)</f>
        <v>29.75</v>
      </c>
      <c r="T4347" s="29">
        <f>(1-$S4347/100)/(1-$F4347)-1</f>
        <v>-1.0563380281690127E-2</v>
      </c>
      <c r="U4347" s="19" t="str">
        <f>IF(ABS(IFERROR(T4347,0))&gt;0.05,INDEX(margin_ranges!$C$13:$C$16,MATCH($F4347*100,margin_ranges!$B$13:$B$16,1)),"")</f>
        <v/>
      </c>
      <c r="V4347" t="e">
        <f>MIN(VLOOKUP($U4347,margin_ranges!$A$5:$D$10,4,FALSE),$P4347*100)</f>
        <v>#N/A</v>
      </c>
      <c r="Y4347" s="29" t="e">
        <f t="shared" si="67"/>
        <v>#N/A</v>
      </c>
    </row>
    <row r="4348" spans="1:25" x14ac:dyDescent="0.3">
      <c r="A4348" s="8" t="s">
        <v>17</v>
      </c>
      <c r="B4348" s="8" t="s">
        <v>7363</v>
      </c>
      <c r="C4348" s="8" t="s">
        <v>7364</v>
      </c>
      <c r="D4348" s="8" t="s">
        <v>7691</v>
      </c>
      <c r="E4348" s="8" t="s">
        <v>7692</v>
      </c>
      <c r="F4348" s="24">
        <v>0.28999999999999998</v>
      </c>
      <c r="G4348" s="24">
        <v>0</v>
      </c>
      <c r="H4348" s="25">
        <v>35.846400000000003</v>
      </c>
      <c r="I4348" s="25">
        <v>16.291699999999999</v>
      </c>
      <c r="J4348" s="15">
        <v>855</v>
      </c>
      <c r="K4348" s="15">
        <v>216</v>
      </c>
      <c r="L4348" s="13">
        <v>0.45450000000000002</v>
      </c>
      <c r="M4348" s="7">
        <v>1.74954885</v>
      </c>
      <c r="N4348" s="26">
        <v>1</v>
      </c>
      <c r="O4348" s="27" t="s">
        <v>22</v>
      </c>
      <c r="P4348" s="8">
        <v>0.42842407640000002</v>
      </c>
      <c r="Q4348" s="24">
        <v>0.28999999999999998</v>
      </c>
      <c r="R4348" t="str">
        <f>IF($Q4348*100&gt;=VLOOKUP($O4348,margin_ranges!$A$5:$C$10,2,FALSE),IF($Q4348*100&lt;=VLOOKUP($O4348,margin_ranges!$A$5:$C$10,3,FALSE)+10,"IN RANGE","ABOVE RANGE"),"BELOW RANGE")</f>
        <v>IN RANGE</v>
      </c>
      <c r="S4348">
        <f>MIN(VLOOKUP($O4348,margin_ranges!$A$5:$D$10,4,FALSE),$P4348*100)</f>
        <v>29.75</v>
      </c>
      <c r="T4348" s="29">
        <f>(1-$S4348/100)/(1-$F4348)-1</f>
        <v>-1.0563380281690127E-2</v>
      </c>
      <c r="U4348" s="19" t="str">
        <f>IF(ABS(IFERROR(T4348,0))&gt;0.05,INDEX(margin_ranges!$C$13:$C$16,MATCH($F4348*100,margin_ranges!$B$13:$B$16,1)),"")</f>
        <v/>
      </c>
      <c r="V4348" t="e">
        <f>MIN(VLOOKUP($U4348,margin_ranges!$A$5:$D$10,4,FALSE),$P4348*100)</f>
        <v>#N/A</v>
      </c>
      <c r="Y4348" s="29" t="e">
        <f t="shared" si="67"/>
        <v>#N/A</v>
      </c>
    </row>
    <row r="4349" spans="1:25" x14ac:dyDescent="0.3">
      <c r="A4349" s="8" t="s">
        <v>17</v>
      </c>
      <c r="B4349" s="8" t="s">
        <v>7363</v>
      </c>
      <c r="C4349" s="8" t="s">
        <v>7364</v>
      </c>
      <c r="D4349" s="28" t="s">
        <v>7407</v>
      </c>
      <c r="E4349" s="8" t="s">
        <v>7408</v>
      </c>
      <c r="F4349" s="24">
        <v>0.28999999999999898</v>
      </c>
      <c r="G4349" s="24">
        <v>0</v>
      </c>
      <c r="H4349" s="25">
        <v>24.3078</v>
      </c>
      <c r="I4349" s="25">
        <v>14.0534</v>
      </c>
      <c r="J4349" s="15">
        <v>615</v>
      </c>
      <c r="K4349" s="15">
        <v>156</v>
      </c>
      <c r="L4349" s="13">
        <v>0.57809999999999995</v>
      </c>
      <c r="M4349" s="7">
        <v>1.4584603599999999</v>
      </c>
      <c r="N4349" s="26">
        <v>1</v>
      </c>
      <c r="O4349" s="27" t="s">
        <v>22</v>
      </c>
      <c r="P4349" s="8">
        <v>0.31434543650000002</v>
      </c>
      <c r="Q4349" s="24">
        <v>0.28999999999999998</v>
      </c>
      <c r="R4349" t="str">
        <f>IF($Q4349*100&gt;=VLOOKUP($O4349,margin_ranges!$A$5:$C$10,2,FALSE),IF($Q4349*100&lt;=VLOOKUP($O4349,margin_ranges!$A$5:$C$10,3,FALSE)+10,"IN RANGE","ABOVE RANGE"),"BELOW RANGE")</f>
        <v>IN RANGE</v>
      </c>
      <c r="S4349">
        <f>MIN(VLOOKUP($O4349,margin_ranges!$A$5:$D$10,4,FALSE),$P4349*100)</f>
        <v>29.75</v>
      </c>
      <c r="T4349" s="29">
        <f>(1-$S4349/100)/(1-$F4349)-1</f>
        <v>-1.056338028169157E-2</v>
      </c>
      <c r="U4349" s="19" t="str">
        <f>IF(ABS(IFERROR(T4349,0))&gt;0.05,INDEX(margin_ranges!$C$13:$C$16,MATCH($F4349*100,margin_ranges!$B$13:$B$16,1)),"")</f>
        <v/>
      </c>
      <c r="V4349" t="e">
        <f>MIN(VLOOKUP($U4349,margin_ranges!$A$5:$D$10,4,FALSE),$P4349*100)</f>
        <v>#N/A</v>
      </c>
      <c r="Y4349" s="29" t="e">
        <f t="shared" si="67"/>
        <v>#N/A</v>
      </c>
    </row>
    <row r="4350" spans="1:25" x14ac:dyDescent="0.3">
      <c r="A4350" s="8" t="s">
        <v>17</v>
      </c>
      <c r="B4350" s="8" t="s">
        <v>7363</v>
      </c>
      <c r="C4350" s="8" t="s">
        <v>7364</v>
      </c>
      <c r="D4350" s="8" t="s">
        <v>7547</v>
      </c>
      <c r="E4350" s="8" t="s">
        <v>7548</v>
      </c>
      <c r="F4350" s="24">
        <v>0.28999999999999898</v>
      </c>
      <c r="G4350" s="24">
        <v>0</v>
      </c>
      <c r="H4350" s="25">
        <v>1.8761000000000001</v>
      </c>
      <c r="I4350" s="25">
        <v>0.74750000000000005</v>
      </c>
      <c r="J4350" s="15">
        <v>31</v>
      </c>
      <c r="K4350" s="15">
        <v>8</v>
      </c>
      <c r="L4350" s="13">
        <v>0.39839999999999998</v>
      </c>
      <c r="M4350" s="7">
        <v>1.3816722400000001</v>
      </c>
      <c r="N4350" s="26">
        <v>0.8</v>
      </c>
      <c r="O4350" s="27" t="s">
        <v>92</v>
      </c>
      <c r="P4350" s="8">
        <v>0.42099147949999999</v>
      </c>
      <c r="Q4350" s="24">
        <v>0.28999999999999998</v>
      </c>
      <c r="R4350" t="str">
        <f>IF($Q4350*100&gt;=VLOOKUP($O4350,margin_ranges!$A$5:$C$10,2,FALSE),IF($Q4350*100&lt;=VLOOKUP($O4350,margin_ranges!$A$5:$C$10,3,FALSE)+10,"IN RANGE","ABOVE RANGE"),"BELOW RANGE")</f>
        <v>IN RANGE</v>
      </c>
      <c r="S4350">
        <f>MIN(VLOOKUP($O4350,margin_ranges!$A$5:$D$10,4,FALSE),$P4350*100)</f>
        <v>29.75</v>
      </c>
      <c r="T4350" s="29">
        <f>(1-$S4350/100)/(1-$F4350)-1</f>
        <v>-1.056338028169157E-2</v>
      </c>
      <c r="U4350" s="19" t="str">
        <f>IF(ABS(IFERROR(T4350,0))&gt;0.05,INDEX(margin_ranges!$C$13:$C$16,MATCH($F4350*100,margin_ranges!$B$13:$B$16,1)),"")</f>
        <v/>
      </c>
      <c r="V4350" t="e">
        <f>MIN(VLOOKUP($U4350,margin_ranges!$A$5:$D$10,4,FALSE),$P4350*100)</f>
        <v>#N/A</v>
      </c>
      <c r="Y4350" s="29" t="e">
        <f t="shared" si="67"/>
        <v>#N/A</v>
      </c>
    </row>
    <row r="4351" spans="1:25" x14ac:dyDescent="0.3">
      <c r="A4351" s="8" t="s">
        <v>17</v>
      </c>
      <c r="B4351" s="8" t="s">
        <v>7363</v>
      </c>
      <c r="C4351" s="8" t="s">
        <v>7364</v>
      </c>
      <c r="D4351" s="8" t="s">
        <v>12156</v>
      </c>
      <c r="E4351" s="8" t="s">
        <v>12157</v>
      </c>
      <c r="F4351" s="24">
        <v>0.25</v>
      </c>
      <c r="G4351" s="24">
        <v>0</v>
      </c>
      <c r="H4351" s="25">
        <v>15.730600000000001</v>
      </c>
      <c r="I4351" s="25">
        <v>3.2423000000000002</v>
      </c>
      <c r="J4351" s="15">
        <v>131</v>
      </c>
      <c r="K4351" s="15">
        <v>31</v>
      </c>
      <c r="L4351" s="13">
        <v>0.20610000000000001</v>
      </c>
      <c r="M4351" s="7">
        <v>1.3515443199999999</v>
      </c>
      <c r="N4351" s="26">
        <v>1</v>
      </c>
      <c r="O4351" s="27" t="s">
        <v>22</v>
      </c>
      <c r="P4351" s="8">
        <v>0.26010565730000001</v>
      </c>
      <c r="Q4351" s="24">
        <v>0.25</v>
      </c>
      <c r="R4351" t="str">
        <f>IF($Q4351*100&gt;=VLOOKUP($O4351,margin_ranges!$A$5:$C$10,2,FALSE),IF($Q4351*100&lt;=VLOOKUP($O4351,margin_ranges!$A$5:$C$10,3,FALSE)+10,"IN RANGE","ABOVE RANGE"),"BELOW RANGE")</f>
        <v>IN RANGE</v>
      </c>
      <c r="S4351">
        <f>MIN(VLOOKUP($O4351,margin_ranges!$A$5:$D$10,4,FALSE),$P4351*100)</f>
        <v>26.010565730000003</v>
      </c>
      <c r="T4351" s="29">
        <f>(1-$S4351/100)/(1-$F4351)-1</f>
        <v>-1.3474209733333353E-2</v>
      </c>
      <c r="U4351" s="19" t="str">
        <f>IF(ABS(IFERROR(T4351,0))&gt;0.05,INDEX(margin_ranges!$C$13:$C$16,MATCH($F4351*100,margin_ranges!$B$13:$B$16,1)),"")</f>
        <v/>
      </c>
      <c r="V4351" t="e">
        <f>MIN(VLOOKUP($U4351,margin_ranges!$A$5:$D$10,4,FALSE),$P4351*100)</f>
        <v>#N/A</v>
      </c>
      <c r="Y4351" s="29" t="e">
        <f t="shared" si="67"/>
        <v>#N/A</v>
      </c>
    </row>
    <row r="4352" spans="1:25" x14ac:dyDescent="0.3">
      <c r="A4352" s="8" t="s">
        <v>17</v>
      </c>
      <c r="B4352" s="8" t="s">
        <v>7363</v>
      </c>
      <c r="C4352" s="8" t="s">
        <v>7364</v>
      </c>
      <c r="D4352" s="8" t="s">
        <v>7521</v>
      </c>
      <c r="E4352" s="8" t="s">
        <v>7522</v>
      </c>
      <c r="F4352" s="24">
        <v>0.19</v>
      </c>
      <c r="G4352" s="24">
        <v>1</v>
      </c>
      <c r="H4352" s="25">
        <v>268.4599</v>
      </c>
      <c r="I4352" s="25">
        <v>44.302100000000003</v>
      </c>
      <c r="J4352" s="15">
        <v>1282</v>
      </c>
      <c r="K4352" s="15">
        <v>192</v>
      </c>
      <c r="L4352" s="13">
        <v>0.16500000000000001</v>
      </c>
      <c r="M4352" s="7">
        <v>0.96454008999999996</v>
      </c>
      <c r="N4352" s="26">
        <v>0.77</v>
      </c>
      <c r="O4352" s="27" t="s">
        <v>92</v>
      </c>
      <c r="P4352" s="8">
        <v>0.2016920727</v>
      </c>
      <c r="Q4352" s="24">
        <v>0.19</v>
      </c>
      <c r="R4352" t="str">
        <f>IF($Q4352*100&gt;=VLOOKUP($O4352,margin_ranges!$A$5:$C$10,2,FALSE),IF($Q4352*100&lt;=VLOOKUP($O4352,margin_ranges!$A$5:$C$10,3,FALSE)+10,"IN RANGE","ABOVE RANGE"),"BELOW RANGE")</f>
        <v>BELOW RANGE</v>
      </c>
      <c r="S4352">
        <f>MIN(VLOOKUP($O4352,margin_ranges!$A$5:$D$10,4,FALSE),$P4352*100)</f>
        <v>20.169207270000001</v>
      </c>
      <c r="T4352" s="29">
        <f>(1-$S4352/100)/(1-$F4352)-1</f>
        <v>-1.4434657654321059E-2</v>
      </c>
      <c r="U4352" s="19" t="str">
        <f>IF(ABS(IFERROR(T4352,0))&gt;0.05,INDEX(margin_ranges!$C$13:$C$16,MATCH($F4352*100,margin_ranges!$B$13:$B$16,1)),"")</f>
        <v/>
      </c>
      <c r="V4352" t="e">
        <f>MIN(VLOOKUP($U4352,margin_ranges!$A$5:$D$10,4,FALSE),$P4352*100)</f>
        <v>#N/A</v>
      </c>
      <c r="Y4352" s="29" t="e">
        <f t="shared" si="67"/>
        <v>#N/A</v>
      </c>
    </row>
    <row r="4353" spans="1:25" x14ac:dyDescent="0.3">
      <c r="A4353" s="8" t="s">
        <v>17</v>
      </c>
      <c r="B4353" s="8" t="s">
        <v>7363</v>
      </c>
      <c r="C4353" s="8" t="s">
        <v>7364</v>
      </c>
      <c r="D4353" s="8" t="s">
        <v>7615</v>
      </c>
      <c r="E4353" s="8" t="s">
        <v>7616</v>
      </c>
      <c r="F4353" s="24">
        <v>0.15</v>
      </c>
      <c r="G4353" s="24">
        <v>0</v>
      </c>
      <c r="H4353" s="25">
        <v>28.7851</v>
      </c>
      <c r="I4353" s="25">
        <v>5.4928999999999997</v>
      </c>
      <c r="J4353" s="15">
        <v>197</v>
      </c>
      <c r="K4353" s="15">
        <v>29</v>
      </c>
      <c r="L4353" s="13">
        <v>0.1908</v>
      </c>
      <c r="M4353" s="7">
        <v>1.19587522</v>
      </c>
      <c r="N4353" s="26">
        <v>1</v>
      </c>
      <c r="O4353" s="27" t="s">
        <v>92</v>
      </c>
      <c r="P4353" s="8">
        <v>0.16379235349999999</v>
      </c>
      <c r="Q4353" s="24">
        <v>0.15</v>
      </c>
      <c r="R4353" t="str">
        <f>IF($Q4353*100&gt;=VLOOKUP($O4353,margin_ranges!$A$5:$C$10,2,FALSE),IF($Q4353*100&lt;=VLOOKUP($O4353,margin_ranges!$A$5:$C$10,3,FALSE)+10,"IN RANGE","ABOVE RANGE"),"BELOW RANGE")</f>
        <v>BELOW RANGE</v>
      </c>
      <c r="S4353">
        <f>MIN(VLOOKUP($O4353,margin_ranges!$A$5:$D$10,4,FALSE),$P4353*100)</f>
        <v>16.379235349999998</v>
      </c>
      <c r="T4353" s="29">
        <f>(1-$S4353/100)/(1-$F4353)-1</f>
        <v>-1.622629823529409E-2</v>
      </c>
      <c r="U4353" s="19" t="str">
        <f>IF(ABS(IFERROR(T4353,0))&gt;0.05,INDEX(margin_ranges!$C$13:$C$16,MATCH($F4353*100,margin_ranges!$B$13:$B$16,1)),"")</f>
        <v/>
      </c>
      <c r="V4353" t="e">
        <f>MIN(VLOOKUP($U4353,margin_ranges!$A$5:$D$10,4,FALSE),$P4353*100)</f>
        <v>#N/A</v>
      </c>
      <c r="Y4353" s="29" t="e">
        <f t="shared" si="67"/>
        <v>#N/A</v>
      </c>
    </row>
    <row r="4354" spans="1:25" x14ac:dyDescent="0.3">
      <c r="A4354" s="8" t="s">
        <v>17</v>
      </c>
      <c r="B4354" s="8" t="s">
        <v>7363</v>
      </c>
      <c r="C4354" s="8" t="s">
        <v>7364</v>
      </c>
      <c r="D4354" s="8" t="s">
        <v>7387</v>
      </c>
      <c r="E4354" s="8" t="s">
        <v>7388</v>
      </c>
      <c r="F4354" s="24">
        <v>0.149999999999999</v>
      </c>
      <c r="G4354" s="24">
        <v>1</v>
      </c>
      <c r="H4354" s="25">
        <v>113.5802</v>
      </c>
      <c r="I4354" s="25">
        <v>12.6944</v>
      </c>
      <c r="J4354" s="15">
        <v>342</v>
      </c>
      <c r="K4354" s="15">
        <v>35</v>
      </c>
      <c r="L4354" s="13">
        <v>0.1118</v>
      </c>
      <c r="M4354" s="7">
        <v>0.89775042000000005</v>
      </c>
      <c r="N4354" s="26">
        <v>0.75</v>
      </c>
      <c r="O4354" s="27" t="s">
        <v>95</v>
      </c>
      <c r="P4354" s="8">
        <v>0.16457850199999999</v>
      </c>
      <c r="Q4354" s="24">
        <v>0.15</v>
      </c>
      <c r="R4354" t="str">
        <f>IF($Q4354*100&gt;=VLOOKUP($O4354,margin_ranges!$A$5:$C$10,2,FALSE),IF($Q4354*100&lt;=VLOOKUP($O4354,margin_ranges!$A$5:$C$10,3,FALSE)+10,"IN RANGE","ABOVE RANGE"),"BELOW RANGE")</f>
        <v>IN RANGE</v>
      </c>
      <c r="S4354">
        <f>MIN(VLOOKUP($O4354,margin_ranges!$A$5:$D$10,4,FALSE),$P4354*100)</f>
        <v>16.457850199999999</v>
      </c>
      <c r="T4354" s="29">
        <f>(1-$S4354/100)/(1-$F4354)-1</f>
        <v>-1.7151178823530566E-2</v>
      </c>
      <c r="U4354" s="19" t="str">
        <f>IF(ABS(IFERROR(T4354,0))&gt;0.05,INDEX(margin_ranges!$C$13:$C$16,MATCH($F4354*100,margin_ranges!$B$13:$B$16,1)),"")</f>
        <v/>
      </c>
      <c r="V4354" t="e">
        <f>MIN(VLOOKUP($U4354,margin_ranges!$A$5:$D$10,4,FALSE),$P4354*100)</f>
        <v>#N/A</v>
      </c>
      <c r="Y4354" s="29" t="e">
        <f t="shared" si="67"/>
        <v>#N/A</v>
      </c>
    </row>
    <row r="4355" spans="1:25" x14ac:dyDescent="0.3">
      <c r="A4355" s="8" t="s">
        <v>17</v>
      </c>
      <c r="B4355" s="8" t="s">
        <v>7363</v>
      </c>
      <c r="C4355" s="8" t="s">
        <v>7364</v>
      </c>
      <c r="D4355" s="8" t="s">
        <v>7379</v>
      </c>
      <c r="E4355" s="8" t="s">
        <v>7380</v>
      </c>
      <c r="F4355" s="24">
        <v>0.25</v>
      </c>
      <c r="G4355" s="24">
        <v>1</v>
      </c>
      <c r="H4355" s="25">
        <v>54.834600000000002</v>
      </c>
      <c r="I4355" s="25">
        <v>9.9931999999999999</v>
      </c>
      <c r="J4355" s="15">
        <v>325</v>
      </c>
      <c r="K4355" s="15">
        <v>81</v>
      </c>
      <c r="L4355" s="13">
        <v>0.1822</v>
      </c>
      <c r="M4355" s="7">
        <v>1.0853171800000001</v>
      </c>
      <c r="N4355" s="26">
        <v>0.8</v>
      </c>
      <c r="O4355" s="27" t="s">
        <v>92</v>
      </c>
      <c r="P4355" s="8">
        <v>0.26288829190000002</v>
      </c>
      <c r="Q4355" s="24">
        <v>0.25</v>
      </c>
      <c r="R4355" t="str">
        <f>IF($Q4355*100&gt;=VLOOKUP($O4355,margin_ranges!$A$5:$C$10,2,FALSE),IF($Q4355*100&lt;=VLOOKUP($O4355,margin_ranges!$A$5:$C$10,3,FALSE)+10,"IN RANGE","ABOVE RANGE"),"BELOW RANGE")</f>
        <v>IN RANGE</v>
      </c>
      <c r="S4355">
        <f>MIN(VLOOKUP($O4355,margin_ranges!$A$5:$D$10,4,FALSE),$P4355*100)</f>
        <v>26.288829190000001</v>
      </c>
      <c r="T4355" s="29">
        <f>(1-$S4355/100)/(1-$F4355)-1</f>
        <v>-1.7184389199999983E-2</v>
      </c>
      <c r="U4355" s="19" t="str">
        <f>IF(ABS(IFERROR(T4355,0))&gt;0.05,INDEX(margin_ranges!$C$13:$C$16,MATCH($F4355*100,margin_ranges!$B$13:$B$16,1)),"")</f>
        <v/>
      </c>
      <c r="V4355" t="e">
        <f>MIN(VLOOKUP($U4355,margin_ranges!$A$5:$D$10,4,FALSE),$P4355*100)</f>
        <v>#N/A</v>
      </c>
      <c r="Y4355" s="29" t="e">
        <f t="shared" si="67"/>
        <v>#N/A</v>
      </c>
    </row>
    <row r="4356" spans="1:25" x14ac:dyDescent="0.3">
      <c r="A4356" s="8" t="s">
        <v>17</v>
      </c>
      <c r="B4356" s="8" t="s">
        <v>7363</v>
      </c>
      <c r="C4356" s="8" t="s">
        <v>7364</v>
      </c>
      <c r="D4356" s="8" t="s">
        <v>7373</v>
      </c>
      <c r="E4356" s="8" t="s">
        <v>7374</v>
      </c>
      <c r="F4356" s="24">
        <v>0.189999999999999</v>
      </c>
      <c r="G4356" s="24">
        <v>0</v>
      </c>
      <c r="H4356" s="25">
        <v>2.5996000000000001</v>
      </c>
      <c r="I4356" s="25">
        <v>0.74539999999999995</v>
      </c>
      <c r="J4356" s="15">
        <v>56</v>
      </c>
      <c r="K4356" s="15">
        <v>8</v>
      </c>
      <c r="L4356" s="13">
        <v>0.28670000000000001</v>
      </c>
      <c r="M4356" s="7">
        <v>2.5148251099999999</v>
      </c>
      <c r="N4356" s="26">
        <v>2</v>
      </c>
      <c r="O4356" s="27" t="s">
        <v>92</v>
      </c>
      <c r="P4356" s="8">
        <v>0.204716068</v>
      </c>
      <c r="Q4356" s="24">
        <v>0.19</v>
      </c>
      <c r="R4356" t="str">
        <f>IF($Q4356*100&gt;=VLOOKUP($O4356,margin_ranges!$A$5:$C$10,2,FALSE),IF($Q4356*100&lt;=VLOOKUP($O4356,margin_ranges!$A$5:$C$10,3,FALSE)+10,"IN RANGE","ABOVE RANGE"),"BELOW RANGE")</f>
        <v>BELOW RANGE</v>
      </c>
      <c r="S4356">
        <f>MIN(VLOOKUP($O4356,margin_ranges!$A$5:$D$10,4,FALSE),$P4356*100)</f>
        <v>20.4716068</v>
      </c>
      <c r="T4356" s="29">
        <f>(1-$S4356/100)/(1-$F4356)-1</f>
        <v>-1.8167985185186253E-2</v>
      </c>
      <c r="U4356" s="19" t="str">
        <f>IF(ABS(IFERROR(T4356,0))&gt;0.05,INDEX(margin_ranges!$C$13:$C$16,MATCH($F4356*100,margin_ranges!$B$13:$B$16,1)),"")</f>
        <v/>
      </c>
      <c r="V4356" t="e">
        <f>MIN(VLOOKUP($U4356,margin_ranges!$A$5:$D$10,4,FALSE),$P4356*100)</f>
        <v>#N/A</v>
      </c>
      <c r="Y4356" s="29" t="e">
        <f t="shared" si="67"/>
        <v>#N/A</v>
      </c>
    </row>
    <row r="4357" spans="1:25" x14ac:dyDescent="0.3">
      <c r="A4357" s="8" t="s">
        <v>17</v>
      </c>
      <c r="B4357" s="8" t="s">
        <v>7363</v>
      </c>
      <c r="C4357" s="8" t="s">
        <v>7364</v>
      </c>
      <c r="D4357" s="8" t="s">
        <v>7371</v>
      </c>
      <c r="E4357" s="8" t="s">
        <v>7372</v>
      </c>
      <c r="F4357" s="24">
        <v>0.15</v>
      </c>
      <c r="G4357" s="24">
        <v>0</v>
      </c>
      <c r="H4357" s="25">
        <v>34.021599999999999</v>
      </c>
      <c r="I4357" s="25">
        <v>5.0705999999999998</v>
      </c>
      <c r="J4357" s="15">
        <v>183</v>
      </c>
      <c r="K4357" s="15">
        <v>21</v>
      </c>
      <c r="L4357" s="13">
        <v>0.14899999999999999</v>
      </c>
      <c r="M4357" s="7">
        <v>1.2001859500000001</v>
      </c>
      <c r="N4357" s="26">
        <v>1</v>
      </c>
      <c r="O4357" s="27" t="s">
        <v>95</v>
      </c>
      <c r="P4357" s="8">
        <v>0.16679577649999999</v>
      </c>
      <c r="Q4357" s="24">
        <v>0.15</v>
      </c>
      <c r="R4357" t="str">
        <f>IF($Q4357*100&gt;=VLOOKUP($O4357,margin_ranges!$A$5:$C$10,2,FALSE),IF($Q4357*100&lt;=VLOOKUP($O4357,margin_ranges!$A$5:$C$10,3,FALSE)+10,"IN RANGE","ABOVE RANGE"),"BELOW RANGE")</f>
        <v>IN RANGE</v>
      </c>
      <c r="S4357">
        <f>MIN(VLOOKUP($O4357,margin_ranges!$A$5:$D$10,4,FALSE),$P4357*100)</f>
        <v>16.679577649999999</v>
      </c>
      <c r="T4357" s="29">
        <f>(1-$S4357/100)/(1-$F4357)-1</f>
        <v>-1.9759737058823501E-2</v>
      </c>
      <c r="U4357" s="19" t="str">
        <f>IF(ABS(IFERROR(T4357,0))&gt;0.05,INDEX(margin_ranges!$C$13:$C$16,MATCH($F4357*100,margin_ranges!$B$13:$B$16,1)),"")</f>
        <v/>
      </c>
      <c r="V4357" t="e">
        <f>MIN(VLOOKUP($U4357,margin_ranges!$A$5:$D$10,4,FALSE),$P4357*100)</f>
        <v>#N/A</v>
      </c>
      <c r="Y4357" s="29" t="e">
        <f t="shared" si="67"/>
        <v>#N/A</v>
      </c>
    </row>
    <row r="4358" spans="1:25" x14ac:dyDescent="0.3">
      <c r="A4358" s="8" t="s">
        <v>17</v>
      </c>
      <c r="B4358" s="8" t="s">
        <v>7363</v>
      </c>
      <c r="C4358" s="8" t="s">
        <v>7364</v>
      </c>
      <c r="D4358" s="8" t="s">
        <v>7457</v>
      </c>
      <c r="E4358" s="8" t="s">
        <v>7458</v>
      </c>
      <c r="F4358" s="24">
        <v>0.15</v>
      </c>
      <c r="G4358" s="24">
        <v>1</v>
      </c>
      <c r="H4358" s="25">
        <v>71.953500000000005</v>
      </c>
      <c r="I4358" s="25">
        <v>10.8522</v>
      </c>
      <c r="J4358" s="15">
        <v>235</v>
      </c>
      <c r="K4358" s="15">
        <v>35</v>
      </c>
      <c r="L4358" s="13">
        <v>0.15079999999999999</v>
      </c>
      <c r="M4358" s="7">
        <v>0.72176185000000004</v>
      </c>
      <c r="N4358" s="26">
        <v>0.6</v>
      </c>
      <c r="O4358" s="27" t="s">
        <v>92</v>
      </c>
      <c r="P4358" s="8">
        <v>0.16870087</v>
      </c>
      <c r="Q4358" s="24">
        <v>0.15</v>
      </c>
      <c r="R4358" t="str">
        <f>IF($Q4358*100&gt;=VLOOKUP($O4358,margin_ranges!$A$5:$C$10,2,FALSE),IF($Q4358*100&lt;=VLOOKUP($O4358,margin_ranges!$A$5:$C$10,3,FALSE)+10,"IN RANGE","ABOVE RANGE"),"BELOW RANGE")</f>
        <v>BELOW RANGE</v>
      </c>
      <c r="S4358">
        <f>MIN(VLOOKUP($O4358,margin_ranges!$A$5:$D$10,4,FALSE),$P4358*100)</f>
        <v>16.870087000000002</v>
      </c>
      <c r="T4358" s="29">
        <f>(1-$S4358/100)/(1-$F4358)-1</f>
        <v>-2.200102352941169E-2</v>
      </c>
      <c r="U4358" s="19" t="str">
        <f>IF(ABS(IFERROR(T4358,0))&gt;0.05,INDEX(margin_ranges!$C$13:$C$16,MATCH($F4358*100,margin_ranges!$B$13:$B$16,1)),"")</f>
        <v/>
      </c>
      <c r="V4358" t="e">
        <f>MIN(VLOOKUP($U4358,margin_ranges!$A$5:$D$10,4,FALSE),$P4358*100)</f>
        <v>#N/A</v>
      </c>
      <c r="Y4358" s="29" t="e">
        <f t="shared" si="67"/>
        <v>#N/A</v>
      </c>
    </row>
    <row r="4359" spans="1:25" x14ac:dyDescent="0.3">
      <c r="A4359" s="8" t="s">
        <v>17</v>
      </c>
      <c r="B4359" s="8" t="s">
        <v>7363</v>
      </c>
      <c r="C4359" s="8" t="s">
        <v>7364</v>
      </c>
      <c r="D4359" s="8" t="s">
        <v>7439</v>
      </c>
      <c r="E4359" s="8" t="s">
        <v>7440</v>
      </c>
      <c r="F4359" s="24">
        <v>0.15</v>
      </c>
      <c r="G4359" s="24">
        <v>1</v>
      </c>
      <c r="H4359" s="25">
        <v>41.527099999999997</v>
      </c>
      <c r="I4359" s="25">
        <v>8.1227</v>
      </c>
      <c r="J4359" s="15">
        <v>298</v>
      </c>
      <c r="K4359" s="15">
        <v>44</v>
      </c>
      <c r="L4359" s="13">
        <v>0.1956</v>
      </c>
      <c r="M4359" s="7">
        <v>1.2235275000000001</v>
      </c>
      <c r="N4359" s="26">
        <v>1</v>
      </c>
      <c r="O4359" s="27" t="s">
        <v>92</v>
      </c>
      <c r="P4359" s="8">
        <v>0.18269102919999999</v>
      </c>
      <c r="Q4359" s="24">
        <v>0.15</v>
      </c>
      <c r="R4359" t="str">
        <f>IF($Q4359*100&gt;=VLOOKUP($O4359,margin_ranges!$A$5:$C$10,2,FALSE),IF($Q4359*100&lt;=VLOOKUP($O4359,margin_ranges!$A$5:$C$10,3,FALSE)+10,"IN RANGE","ABOVE RANGE"),"BELOW RANGE")</f>
        <v>BELOW RANGE</v>
      </c>
      <c r="S4359">
        <f>MIN(VLOOKUP($O4359,margin_ranges!$A$5:$D$10,4,FALSE),$P4359*100)</f>
        <v>18.269102919999998</v>
      </c>
      <c r="T4359" s="29">
        <f>(1-$S4359/100)/(1-$F4359)-1</f>
        <v>-3.8460034352941208E-2</v>
      </c>
      <c r="U4359" s="19" t="str">
        <f>IF(ABS(IFERROR(T4359,0))&gt;0.05,INDEX(margin_ranges!$C$13:$C$16,MATCH($F4359*100,margin_ranges!$B$13:$B$16,1)),"")</f>
        <v/>
      </c>
      <c r="V4359" t="e">
        <f>MIN(VLOOKUP($U4359,margin_ranges!$A$5:$D$10,4,FALSE),$P4359*100)</f>
        <v>#N/A</v>
      </c>
      <c r="Y4359" s="29" t="e">
        <f t="shared" si="67"/>
        <v>#N/A</v>
      </c>
    </row>
    <row r="4360" spans="1:25" x14ac:dyDescent="0.3">
      <c r="A4360" s="8" t="s">
        <v>17</v>
      </c>
      <c r="B4360" s="8" t="s">
        <v>7363</v>
      </c>
      <c r="C4360" s="8" t="s">
        <v>7364</v>
      </c>
      <c r="D4360" s="8" t="s">
        <v>12180</v>
      </c>
      <c r="E4360" s="8" t="s">
        <v>12181</v>
      </c>
      <c r="F4360" s="24">
        <v>0.25</v>
      </c>
      <c r="G4360" s="24">
        <v>0</v>
      </c>
      <c r="H4360" s="25">
        <v>7.9020000000000001</v>
      </c>
      <c r="I4360" s="25">
        <v>3.7793999999999999</v>
      </c>
      <c r="J4360" s="15">
        <v>158</v>
      </c>
      <c r="K4360" s="15">
        <v>39</v>
      </c>
      <c r="L4360" s="13">
        <v>0.4783</v>
      </c>
      <c r="M4360" s="7">
        <v>1.3898470999999999</v>
      </c>
      <c r="N4360" s="26">
        <v>1</v>
      </c>
      <c r="O4360" s="27" t="s">
        <v>22</v>
      </c>
      <c r="P4360" s="8">
        <v>0.28049639510000002</v>
      </c>
      <c r="Q4360" s="24">
        <v>0.25</v>
      </c>
      <c r="R4360" t="str">
        <f>IF($Q4360*100&gt;=VLOOKUP($O4360,margin_ranges!$A$5:$C$10,2,FALSE),IF($Q4360*100&lt;=VLOOKUP($O4360,margin_ranges!$A$5:$C$10,3,FALSE)+10,"IN RANGE","ABOVE RANGE"),"BELOW RANGE")</f>
        <v>IN RANGE</v>
      </c>
      <c r="S4360">
        <f>MIN(VLOOKUP($O4360,margin_ranges!$A$5:$D$10,4,FALSE),$P4360*100)</f>
        <v>28.049639510000002</v>
      </c>
      <c r="T4360" s="29">
        <f>(1-$S4360/100)/(1-$F4360)-1</f>
        <v>-4.0661860133333394E-2</v>
      </c>
      <c r="U4360" s="19" t="str">
        <f>IF(ABS(IFERROR(T4360,0))&gt;0.05,INDEX(margin_ranges!$C$13:$C$16,MATCH($F4360*100,margin_ranges!$B$13:$B$16,1)),"")</f>
        <v/>
      </c>
      <c r="V4360" t="e">
        <f>MIN(VLOOKUP($U4360,margin_ranges!$A$5:$D$10,4,FALSE),$P4360*100)</f>
        <v>#N/A</v>
      </c>
      <c r="Y4360" s="29" t="e">
        <f t="shared" si="67"/>
        <v>#N/A</v>
      </c>
    </row>
    <row r="4361" spans="1:25" x14ac:dyDescent="0.3">
      <c r="A4361" s="8" t="s">
        <v>17</v>
      </c>
      <c r="B4361" s="8" t="s">
        <v>7363</v>
      </c>
      <c r="C4361" s="8" t="s">
        <v>7364</v>
      </c>
      <c r="D4361" s="8" t="s">
        <v>12164</v>
      </c>
      <c r="E4361" s="8" t="s">
        <v>12165</v>
      </c>
      <c r="F4361" s="24">
        <v>0.25</v>
      </c>
      <c r="G4361" s="24">
        <v>0</v>
      </c>
      <c r="H4361" s="25">
        <v>10.9268</v>
      </c>
      <c r="I4361" s="25">
        <v>5.6963999999999997</v>
      </c>
      <c r="J4361" s="15">
        <v>238</v>
      </c>
      <c r="K4361" s="15">
        <v>59</v>
      </c>
      <c r="L4361" s="13">
        <v>0.52129999999999999</v>
      </c>
      <c r="M4361" s="7">
        <v>1.39242624</v>
      </c>
      <c r="N4361" s="26">
        <v>1</v>
      </c>
      <c r="O4361" s="27" t="s">
        <v>22</v>
      </c>
      <c r="P4361" s="8">
        <v>0.28182910290000002</v>
      </c>
      <c r="Q4361" s="24">
        <v>0.25</v>
      </c>
      <c r="R4361" t="str">
        <f>IF($Q4361*100&gt;=VLOOKUP($O4361,margin_ranges!$A$5:$C$10,2,FALSE),IF($Q4361*100&lt;=VLOOKUP($O4361,margin_ranges!$A$5:$C$10,3,FALSE)+10,"IN RANGE","ABOVE RANGE"),"BELOW RANGE")</f>
        <v>IN RANGE</v>
      </c>
      <c r="S4361">
        <f>MIN(VLOOKUP($O4361,margin_ranges!$A$5:$D$10,4,FALSE),$P4361*100)</f>
        <v>28.182910290000002</v>
      </c>
      <c r="T4361" s="29">
        <f>(1-$S4361/100)/(1-$F4361)-1</f>
        <v>-4.2438803866666652E-2</v>
      </c>
      <c r="U4361" s="19" t="str">
        <f>IF(ABS(IFERROR(T4361,0))&gt;0.05,INDEX(margin_ranges!$C$13:$C$16,MATCH($F4361*100,margin_ranges!$B$13:$B$16,1)),"")</f>
        <v/>
      </c>
      <c r="V4361" t="e">
        <f>MIN(VLOOKUP($U4361,margin_ranges!$A$5:$D$10,4,FALSE),$P4361*100)</f>
        <v>#N/A</v>
      </c>
      <c r="Y4361" s="29" t="e">
        <f t="shared" si="67"/>
        <v>#N/A</v>
      </c>
    </row>
    <row r="4362" spans="1:25" x14ac:dyDescent="0.3">
      <c r="A4362" s="8" t="s">
        <v>17</v>
      </c>
      <c r="B4362" s="8" t="s">
        <v>7363</v>
      </c>
      <c r="C4362" s="8" t="s">
        <v>7364</v>
      </c>
      <c r="D4362" s="8" t="s">
        <v>12168</v>
      </c>
      <c r="E4362" s="8" t="s">
        <v>12169</v>
      </c>
      <c r="F4362" s="24">
        <v>0.25</v>
      </c>
      <c r="G4362" s="24">
        <v>0</v>
      </c>
      <c r="H4362" s="25">
        <v>13.2484</v>
      </c>
      <c r="I4362" s="25">
        <v>7.4542999999999999</v>
      </c>
      <c r="J4362" s="15">
        <v>313</v>
      </c>
      <c r="K4362" s="15">
        <v>78</v>
      </c>
      <c r="L4362" s="13">
        <v>0.56269999999999998</v>
      </c>
      <c r="M4362" s="7">
        <v>1.39876964</v>
      </c>
      <c r="N4362" s="26">
        <v>1</v>
      </c>
      <c r="O4362" s="27" t="s">
        <v>22</v>
      </c>
      <c r="P4362" s="8">
        <v>0.28508600070000001</v>
      </c>
      <c r="Q4362" s="24">
        <v>0.25</v>
      </c>
      <c r="R4362" t="str">
        <f>IF($Q4362*100&gt;=VLOOKUP($O4362,margin_ranges!$A$5:$C$10,2,FALSE),IF($Q4362*100&lt;=VLOOKUP($O4362,margin_ranges!$A$5:$C$10,3,FALSE)+10,"IN RANGE","ABOVE RANGE"),"BELOW RANGE")</f>
        <v>IN RANGE</v>
      </c>
      <c r="S4362">
        <f>MIN(VLOOKUP($O4362,margin_ranges!$A$5:$D$10,4,FALSE),$P4362*100)</f>
        <v>28.50860007</v>
      </c>
      <c r="T4362" s="29">
        <f>(1-$S4362/100)/(1-$F4362)-1</f>
        <v>-4.6781334266666641E-2</v>
      </c>
      <c r="U4362" s="19" t="str">
        <f>IF(ABS(IFERROR(T4362,0))&gt;0.05,INDEX(margin_ranges!$C$13:$C$16,MATCH($F4362*100,margin_ranges!$B$13:$B$16,1)),"")</f>
        <v/>
      </c>
      <c r="V4362" t="e">
        <f>MIN(VLOOKUP($U4362,margin_ranges!$A$5:$D$10,4,FALSE),$P4362*100)</f>
        <v>#N/A</v>
      </c>
      <c r="Y4362" s="29" t="e">
        <f t="shared" si="67"/>
        <v>#N/A</v>
      </c>
    </row>
    <row r="4363" spans="1:25" x14ac:dyDescent="0.3">
      <c r="A4363" s="8" t="s">
        <v>17</v>
      </c>
      <c r="B4363" s="8" t="s">
        <v>7363</v>
      </c>
      <c r="C4363" s="8" t="s">
        <v>7364</v>
      </c>
      <c r="D4363" s="8" t="s">
        <v>7639</v>
      </c>
      <c r="E4363" s="8" t="s">
        <v>7640</v>
      </c>
      <c r="F4363" s="24">
        <v>0.25</v>
      </c>
      <c r="G4363" s="24">
        <v>1</v>
      </c>
      <c r="H4363" s="25">
        <v>164.70140000000001</v>
      </c>
      <c r="I4363" s="25">
        <v>26.106100000000001</v>
      </c>
      <c r="J4363" s="15">
        <v>823</v>
      </c>
      <c r="K4363" s="15">
        <v>205</v>
      </c>
      <c r="L4363" s="13">
        <v>0.1585</v>
      </c>
      <c r="M4363" s="7">
        <v>1.0506135700000001</v>
      </c>
      <c r="N4363" s="26">
        <v>0.75</v>
      </c>
      <c r="O4363" s="27" t="s">
        <v>162</v>
      </c>
      <c r="P4363" s="8">
        <v>0.28613143530000001</v>
      </c>
      <c r="Q4363" s="24">
        <v>0.25</v>
      </c>
      <c r="R4363" t="str">
        <f>IF($Q4363*100&gt;=VLOOKUP($O4363,margin_ranges!$A$5:$C$10,2,FALSE),IF($Q4363*100&lt;=VLOOKUP($O4363,margin_ranges!$A$5:$C$10,3,FALSE)+10,"IN RANGE","ABOVE RANGE"),"BELOW RANGE")</f>
        <v>BELOW RANGE</v>
      </c>
      <c r="S4363">
        <f>MIN(VLOOKUP($O4363,margin_ranges!$A$5:$D$10,4,FALSE),$P4363*100)</f>
        <v>28.613143530000002</v>
      </c>
      <c r="T4363" s="29">
        <f>(1-$S4363/100)/(1-$F4363)-1</f>
        <v>-4.8175247066666649E-2</v>
      </c>
      <c r="U4363" s="19" t="str">
        <f>IF(ABS(IFERROR(T4363,0))&gt;0.05,INDEX(margin_ranges!$C$13:$C$16,MATCH($F4363*100,margin_ranges!$B$13:$B$16,1)),"")</f>
        <v/>
      </c>
      <c r="V4363" t="e">
        <f>MIN(VLOOKUP($U4363,margin_ranges!$A$5:$D$10,4,FALSE),$P4363*100)</f>
        <v>#N/A</v>
      </c>
      <c r="Y4363" s="29" t="e">
        <f t="shared" si="67"/>
        <v>#N/A</v>
      </c>
    </row>
    <row r="4364" spans="1:25" x14ac:dyDescent="0.3">
      <c r="A4364" s="8" t="s">
        <v>17</v>
      </c>
      <c r="B4364" s="8" t="s">
        <v>7363</v>
      </c>
      <c r="C4364" s="8" t="s">
        <v>7364</v>
      </c>
      <c r="D4364" s="8" t="s">
        <v>7369</v>
      </c>
      <c r="E4364" s="8" t="s">
        <v>7370</v>
      </c>
      <c r="F4364" s="24">
        <v>0.15</v>
      </c>
      <c r="G4364" s="24">
        <v>0</v>
      </c>
      <c r="H4364" s="25">
        <v>20.517399999999999</v>
      </c>
      <c r="I4364" s="25">
        <v>4.1277999999999997</v>
      </c>
      <c r="J4364" s="15">
        <v>128</v>
      </c>
      <c r="K4364" s="15">
        <v>14</v>
      </c>
      <c r="L4364" s="13">
        <v>0.20119999999999999</v>
      </c>
      <c r="M4364" s="7">
        <v>1.03721123</v>
      </c>
      <c r="N4364" s="26">
        <v>0.8</v>
      </c>
      <c r="O4364" s="27" t="s">
        <v>95</v>
      </c>
      <c r="P4364" s="8">
        <v>0.22870098799999999</v>
      </c>
      <c r="Q4364" s="24">
        <v>0.15</v>
      </c>
      <c r="R4364" t="str">
        <f>IF($Q4364*100&gt;=VLOOKUP($O4364,margin_ranges!$A$5:$C$10,2,FALSE),IF($Q4364*100&lt;=VLOOKUP($O4364,margin_ranges!$A$5:$C$10,3,FALSE)+10,"IN RANGE","ABOVE RANGE"),"BELOW RANGE")</f>
        <v>IN RANGE</v>
      </c>
      <c r="S4364">
        <f>MIN(VLOOKUP($O4364,margin_ranges!$A$5:$D$10,4,FALSE),$P4364*100)</f>
        <v>19.75</v>
      </c>
      <c r="T4364" s="29">
        <f>(1-$S4364/100)/(1-$F4364)-1</f>
        <v>-5.5882352941176494E-2</v>
      </c>
      <c r="U4364" s="19" t="str">
        <f>IF(ABS(IFERROR(T4364,0))&gt;0.05,INDEX(margin_ranges!$C$13:$C$16,MATCH($F4364*100,margin_ranges!$B$13:$B$16,1)),"")</f>
        <v>Maximize Fill (Type A+)</v>
      </c>
      <c r="V4364">
        <f>MIN(VLOOKUP($U4364,margin_ranges!$A$5:$D$10,4,FALSE),$P4364*100)</f>
        <v>19.75</v>
      </c>
      <c r="Y4364" s="29">
        <f t="shared" si="67"/>
        <v>-5.5882352941176494E-2</v>
      </c>
    </row>
    <row r="4365" spans="1:25" x14ac:dyDescent="0.3">
      <c r="A4365" s="8" t="s">
        <v>17</v>
      </c>
      <c r="B4365" s="8" t="s">
        <v>7363</v>
      </c>
      <c r="C4365" s="8" t="s">
        <v>7364</v>
      </c>
      <c r="D4365" s="8" t="s">
        <v>7385</v>
      </c>
      <c r="E4365" s="8" t="s">
        <v>7386</v>
      </c>
      <c r="F4365" s="24">
        <v>0.15</v>
      </c>
      <c r="G4365" s="24">
        <v>0</v>
      </c>
      <c r="H4365" s="25">
        <v>11.9177</v>
      </c>
      <c r="I4365" s="25">
        <v>2.7027000000000001</v>
      </c>
      <c r="J4365" s="15">
        <v>112</v>
      </c>
      <c r="K4365" s="15">
        <v>11</v>
      </c>
      <c r="L4365" s="13">
        <v>0.2268</v>
      </c>
      <c r="M4365" s="7">
        <v>1.3839949300000001</v>
      </c>
      <c r="N4365" s="26">
        <v>0.8</v>
      </c>
      <c r="O4365" s="27" t="s">
        <v>95</v>
      </c>
      <c r="P4365" s="8">
        <v>0.42196319859999998</v>
      </c>
      <c r="Q4365" s="24">
        <v>0.15</v>
      </c>
      <c r="R4365" t="str">
        <f>IF($Q4365*100&gt;=VLOOKUP($O4365,margin_ranges!$A$5:$C$10,2,FALSE),IF($Q4365*100&lt;=VLOOKUP($O4365,margin_ranges!$A$5:$C$10,3,FALSE)+10,"IN RANGE","ABOVE RANGE"),"BELOW RANGE")</f>
        <v>IN RANGE</v>
      </c>
      <c r="S4365">
        <f>MIN(VLOOKUP($O4365,margin_ranges!$A$5:$D$10,4,FALSE),$P4365*100)</f>
        <v>19.75</v>
      </c>
      <c r="T4365" s="29">
        <f>(1-$S4365/100)/(1-$F4365)-1</f>
        <v>-5.5882352941176494E-2</v>
      </c>
      <c r="U4365" s="19" t="str">
        <f>IF(ABS(IFERROR(T4365,0))&gt;0.05,INDEX(margin_ranges!$C$13:$C$16,MATCH($F4365*100,margin_ranges!$B$13:$B$16,1)),"")</f>
        <v>Maximize Fill (Type A+)</v>
      </c>
      <c r="V4365">
        <f>MIN(VLOOKUP($U4365,margin_ranges!$A$5:$D$10,4,FALSE),$P4365*100)</f>
        <v>19.75</v>
      </c>
      <c r="Y4365" s="29">
        <f t="shared" si="67"/>
        <v>-5.5882352941176494E-2</v>
      </c>
    </row>
    <row r="4366" spans="1:25" x14ac:dyDescent="0.3">
      <c r="A4366" s="8" t="s">
        <v>17</v>
      </c>
      <c r="B4366" s="8" t="s">
        <v>7363</v>
      </c>
      <c r="C4366" s="8" t="s">
        <v>7364</v>
      </c>
      <c r="D4366" s="8" t="s">
        <v>7417</v>
      </c>
      <c r="E4366" s="8" t="s">
        <v>7418</v>
      </c>
      <c r="F4366" s="24">
        <v>0.149999999999999</v>
      </c>
      <c r="G4366" s="24">
        <v>0</v>
      </c>
      <c r="H4366" s="25">
        <v>6.1515000000000004</v>
      </c>
      <c r="I4366" s="25">
        <v>2.1943999999999999</v>
      </c>
      <c r="J4366" s="15">
        <v>30</v>
      </c>
      <c r="K4366" s="15">
        <v>3</v>
      </c>
      <c r="L4366" s="13">
        <v>0.35670000000000002</v>
      </c>
      <c r="M4366" s="7">
        <v>0.45250960000000001</v>
      </c>
      <c r="N4366" s="26">
        <v>0.3</v>
      </c>
      <c r="O4366" s="27" t="s">
        <v>95</v>
      </c>
      <c r="P4366" s="8">
        <v>0.33703064310000003</v>
      </c>
      <c r="Q4366" s="24">
        <v>0.15</v>
      </c>
      <c r="R4366" t="str">
        <f>IF($Q4366*100&gt;=VLOOKUP($O4366,margin_ranges!$A$5:$C$10,2,FALSE),IF($Q4366*100&lt;=VLOOKUP($O4366,margin_ranges!$A$5:$C$10,3,FALSE)+10,"IN RANGE","ABOVE RANGE"),"BELOW RANGE")</f>
        <v>IN RANGE</v>
      </c>
      <c r="S4366">
        <f>MIN(VLOOKUP($O4366,margin_ranges!$A$5:$D$10,4,FALSE),$P4366*100)</f>
        <v>19.75</v>
      </c>
      <c r="T4366" s="29">
        <f>(1-$S4366/100)/(1-$F4366)-1</f>
        <v>-5.5882352941177604E-2</v>
      </c>
      <c r="U4366" s="19" t="str">
        <f>IF(ABS(IFERROR(T4366,0))&gt;0.05,INDEX(margin_ranges!$C$13:$C$16,MATCH($F4366*100,margin_ranges!$B$13:$B$16,1)),"")</f>
        <v>Maximize Fill (Type A+)</v>
      </c>
      <c r="V4366">
        <f>MIN(VLOOKUP($U4366,margin_ranges!$A$5:$D$10,4,FALSE),$P4366*100)</f>
        <v>19.75</v>
      </c>
      <c r="Y4366" s="29">
        <f t="shared" ref="Y4366:Y4429" si="68">(1-$V4366/100)/(1-$F4366)-1</f>
        <v>-5.5882352941177604E-2</v>
      </c>
    </row>
    <row r="4367" spans="1:25" x14ac:dyDescent="0.3">
      <c r="A4367" s="8" t="s">
        <v>17</v>
      </c>
      <c r="B4367" s="8" t="s">
        <v>7363</v>
      </c>
      <c r="C4367" s="8" t="s">
        <v>7364</v>
      </c>
      <c r="D4367" s="8" t="s">
        <v>7495</v>
      </c>
      <c r="E4367" s="8" t="s">
        <v>7496</v>
      </c>
      <c r="F4367" s="24">
        <v>0.149999999999999</v>
      </c>
      <c r="G4367" s="24">
        <v>1</v>
      </c>
      <c r="H4367" s="25">
        <v>82.624099999999999</v>
      </c>
      <c r="I4367" s="25">
        <v>18.048100000000002</v>
      </c>
      <c r="J4367" s="15">
        <v>922</v>
      </c>
      <c r="K4367" s="15">
        <v>97</v>
      </c>
      <c r="L4367" s="13">
        <v>0.21840000000000001</v>
      </c>
      <c r="M4367" s="7">
        <v>1.70274306</v>
      </c>
      <c r="N4367" s="26">
        <v>1.3</v>
      </c>
      <c r="O4367" s="27" t="s">
        <v>95</v>
      </c>
      <c r="P4367" s="8">
        <v>0.2365260324</v>
      </c>
      <c r="Q4367" s="24">
        <v>0.15</v>
      </c>
      <c r="R4367" t="str">
        <f>IF($Q4367*100&gt;=VLOOKUP($O4367,margin_ranges!$A$5:$C$10,2,FALSE),IF($Q4367*100&lt;=VLOOKUP($O4367,margin_ranges!$A$5:$C$10,3,FALSE)+10,"IN RANGE","ABOVE RANGE"),"BELOW RANGE")</f>
        <v>IN RANGE</v>
      </c>
      <c r="S4367">
        <f>MIN(VLOOKUP($O4367,margin_ranges!$A$5:$D$10,4,FALSE),$P4367*100)</f>
        <v>19.75</v>
      </c>
      <c r="T4367" s="29">
        <f>(1-$S4367/100)/(1-$F4367)-1</f>
        <v>-5.5882352941177604E-2</v>
      </c>
      <c r="U4367" s="19" t="str">
        <f>IF(ABS(IFERROR(T4367,0))&gt;0.05,INDEX(margin_ranges!$C$13:$C$16,MATCH($F4367*100,margin_ranges!$B$13:$B$16,1)),"")</f>
        <v>Maximize Fill (Type A+)</v>
      </c>
      <c r="V4367">
        <f>MIN(VLOOKUP($U4367,margin_ranges!$A$5:$D$10,4,FALSE),$P4367*100)</f>
        <v>19.75</v>
      </c>
      <c r="Y4367" s="29">
        <f t="shared" si="68"/>
        <v>-5.5882352941177604E-2</v>
      </c>
    </row>
    <row r="4368" spans="1:25" x14ac:dyDescent="0.3">
      <c r="A4368" s="8" t="s">
        <v>17</v>
      </c>
      <c r="B4368" s="8" t="s">
        <v>7363</v>
      </c>
      <c r="C4368" s="8" t="s">
        <v>7364</v>
      </c>
      <c r="D4368" s="8" t="s">
        <v>7623</v>
      </c>
      <c r="E4368" s="8" t="s">
        <v>7624</v>
      </c>
      <c r="F4368" s="24">
        <v>0.25</v>
      </c>
      <c r="G4368" s="24">
        <v>1</v>
      </c>
      <c r="H4368" s="25">
        <v>187.47810000000001</v>
      </c>
      <c r="I4368" s="25">
        <v>65.454899999999995</v>
      </c>
      <c r="J4368" s="15">
        <v>2093</v>
      </c>
      <c r="K4368" s="15">
        <v>523</v>
      </c>
      <c r="L4368" s="13">
        <v>0.34910000000000002</v>
      </c>
      <c r="M4368" s="7">
        <v>1.0659396999999999</v>
      </c>
      <c r="N4368" s="26">
        <v>0.7</v>
      </c>
      <c r="O4368" s="27" t="s">
        <v>92</v>
      </c>
      <c r="P4368" s="8">
        <v>0.34330244209999999</v>
      </c>
      <c r="Q4368" s="24">
        <v>0.25</v>
      </c>
      <c r="R4368" t="str">
        <f>IF($Q4368*100&gt;=VLOOKUP($O4368,margin_ranges!$A$5:$C$10,2,FALSE),IF($Q4368*100&lt;=VLOOKUP($O4368,margin_ranges!$A$5:$C$10,3,FALSE)+10,"IN RANGE","ABOVE RANGE"),"BELOW RANGE")</f>
        <v>IN RANGE</v>
      </c>
      <c r="S4368">
        <f>MIN(VLOOKUP($O4368,margin_ranges!$A$5:$D$10,4,FALSE),$P4368*100)</f>
        <v>29.75</v>
      </c>
      <c r="T4368" s="29">
        <f>(1-$S4368/100)/(1-$F4368)-1</f>
        <v>-6.3333333333333353E-2</v>
      </c>
      <c r="U4368" s="19" t="str">
        <f>IF(ABS(IFERROR(T4368,0))&gt;0.05,INDEX(margin_ranges!$C$13:$C$16,MATCH($F4368*100,margin_ranges!$B$13:$B$16,1)),"")</f>
        <v>Balanced (Type B)</v>
      </c>
      <c r="V4368">
        <f>MIN(VLOOKUP($U4368,margin_ranges!$A$5:$D$10,4,FALSE),$P4368*100)</f>
        <v>29.75</v>
      </c>
      <c r="Y4368" s="29">
        <f t="shared" si="68"/>
        <v>-6.3333333333333353E-2</v>
      </c>
    </row>
    <row r="4369" spans="1:25" x14ac:dyDescent="0.3">
      <c r="A4369" s="8" t="s">
        <v>17</v>
      </c>
      <c r="B4369" s="8" t="s">
        <v>7363</v>
      </c>
      <c r="C4369" s="8" t="s">
        <v>7364</v>
      </c>
      <c r="D4369" s="8" t="s">
        <v>7383</v>
      </c>
      <c r="E4369" s="8" t="s">
        <v>7384</v>
      </c>
      <c r="F4369" s="24">
        <v>0.09</v>
      </c>
      <c r="G4369" s="24">
        <v>0</v>
      </c>
      <c r="H4369" s="25">
        <v>18.336500000000001</v>
      </c>
      <c r="I4369" s="25">
        <v>3.3111999999999999</v>
      </c>
      <c r="J4369" s="15">
        <v>88</v>
      </c>
      <c r="K4369" s="15">
        <v>9</v>
      </c>
      <c r="L4369" s="13">
        <v>0.18060000000000001</v>
      </c>
      <c r="M4369" s="7">
        <v>0.88988933999999997</v>
      </c>
      <c r="N4369" s="26">
        <v>0.75</v>
      </c>
      <c r="O4369" s="27" t="s">
        <v>92</v>
      </c>
      <c r="P4369" s="8">
        <v>0.1571985766</v>
      </c>
      <c r="Q4369" s="24">
        <v>0.09</v>
      </c>
      <c r="R4369" t="str">
        <f>IF($Q4369*100&gt;=VLOOKUP($O4369,margin_ranges!$A$5:$C$10,2,FALSE),IF($Q4369*100&lt;=VLOOKUP($O4369,margin_ranges!$A$5:$C$10,3,FALSE)+10,"IN RANGE","ABOVE RANGE"),"BELOW RANGE")</f>
        <v>BELOW RANGE</v>
      </c>
      <c r="S4369">
        <f>MIN(VLOOKUP($O4369,margin_ranges!$A$5:$D$10,4,FALSE),$P4369*100)</f>
        <v>15.719857660000001</v>
      </c>
      <c r="T4369" s="29">
        <f>(1-$S4369/100)/(1-$F4369)-1</f>
        <v>-7.3844589670329697E-2</v>
      </c>
      <c r="U4369" s="19" t="str">
        <f>IF(ABS(IFERROR(T4369,0))&gt;0.05,INDEX(margin_ranges!$C$13:$C$16,MATCH($F4369*100,margin_ranges!$B$13:$B$16,1)),"")</f>
        <v>Super-strategic</v>
      </c>
      <c r="V4369" t="e">
        <f>MIN(VLOOKUP($U4369,margin_ranges!$A$5:$D$10,4,FALSE),$P4369*100)</f>
        <v>#N/A</v>
      </c>
      <c r="Y4369" s="29" t="e">
        <f t="shared" si="68"/>
        <v>#N/A</v>
      </c>
    </row>
    <row r="4370" spans="1:25" x14ac:dyDescent="0.3">
      <c r="A4370" s="8" t="s">
        <v>17</v>
      </c>
      <c r="B4370" s="8" t="s">
        <v>7363</v>
      </c>
      <c r="C4370" s="8" t="s">
        <v>7364</v>
      </c>
      <c r="D4370" s="8" t="s">
        <v>7437</v>
      </c>
      <c r="E4370" s="8" t="s">
        <v>7438</v>
      </c>
      <c r="F4370" s="24">
        <v>0.24</v>
      </c>
      <c r="G4370" s="24">
        <v>1</v>
      </c>
      <c r="H4370" s="25">
        <v>112.0266</v>
      </c>
      <c r="I4370" s="25">
        <v>58.247799999999998</v>
      </c>
      <c r="J4370" s="15">
        <v>1988</v>
      </c>
      <c r="K4370" s="15">
        <v>414</v>
      </c>
      <c r="L4370" s="13">
        <v>0.51990000000000003</v>
      </c>
      <c r="M4370" s="7">
        <v>1.1375168200000001</v>
      </c>
      <c r="N4370" s="26">
        <v>0.7</v>
      </c>
      <c r="O4370" s="27" t="s">
        <v>92</v>
      </c>
      <c r="P4370" s="8">
        <v>0.38462448160000001</v>
      </c>
      <c r="Q4370" s="24">
        <v>0.24</v>
      </c>
      <c r="R4370" t="str">
        <f>IF($Q4370*100&gt;=VLOOKUP($O4370,margin_ranges!$A$5:$C$10,2,FALSE),IF($Q4370*100&lt;=VLOOKUP($O4370,margin_ranges!$A$5:$C$10,3,FALSE)+10,"IN RANGE","ABOVE RANGE"),"BELOW RANGE")</f>
        <v>IN RANGE</v>
      </c>
      <c r="S4370">
        <f>MIN(VLOOKUP($O4370,margin_ranges!$A$5:$D$10,4,FALSE),$P4370*100)</f>
        <v>29.75</v>
      </c>
      <c r="T4370" s="29">
        <f>(1-$S4370/100)/(1-$F4370)-1</f>
        <v>-7.5657894736842146E-2</v>
      </c>
      <c r="U4370" s="19" t="str">
        <f>IF(ABS(IFERROR(T4370,0))&gt;0.05,INDEX(margin_ranges!$C$13:$C$16,MATCH($F4370*100,margin_ranges!$B$13:$B$16,1)),"")</f>
        <v>Maximize Fill (Type A+)</v>
      </c>
      <c r="V4370">
        <f>MIN(VLOOKUP($U4370,margin_ranges!$A$5:$D$10,4,FALSE),$P4370*100)</f>
        <v>19.75</v>
      </c>
      <c r="Y4370" s="29">
        <f t="shared" si="68"/>
        <v>5.5921052631578982E-2</v>
      </c>
    </row>
    <row r="4371" spans="1:25" x14ac:dyDescent="0.3">
      <c r="A4371" s="8" t="s">
        <v>17</v>
      </c>
      <c r="B4371" s="8" t="s">
        <v>7363</v>
      </c>
      <c r="C4371" s="8" t="s">
        <v>7364</v>
      </c>
      <c r="D4371" s="8" t="s">
        <v>7645</v>
      </c>
      <c r="E4371" s="8" t="s">
        <v>7646</v>
      </c>
      <c r="F4371" s="24">
        <v>0.32999999999999902</v>
      </c>
      <c r="G4371" s="24">
        <v>0</v>
      </c>
      <c r="H4371" s="25">
        <v>22.317599999999999</v>
      </c>
      <c r="I4371" s="25">
        <v>11.4664</v>
      </c>
      <c r="J4371" s="15">
        <v>580</v>
      </c>
      <c r="K4371" s="15">
        <v>155</v>
      </c>
      <c r="L4371" s="13">
        <v>0.51380000000000003</v>
      </c>
      <c r="M4371" s="7">
        <v>1.68626923</v>
      </c>
      <c r="N4371" s="26">
        <v>1</v>
      </c>
      <c r="O4371" s="27" t="s">
        <v>479</v>
      </c>
      <c r="P4371" s="8">
        <v>0.40697488850000002</v>
      </c>
      <c r="Q4371" s="24">
        <v>0.33</v>
      </c>
      <c r="R4371" t="str">
        <f>IF($Q4371*100&gt;=VLOOKUP($O4371,margin_ranges!$A$5:$C$10,2,FALSE),IF($Q4371*100&lt;=VLOOKUP($O4371,margin_ranges!$A$5:$C$10,3,FALSE)+10,"IN RANGE","ABOVE RANGE"),"BELOW RANGE")</f>
        <v>IN RANGE</v>
      </c>
      <c r="S4371">
        <f>MIN(VLOOKUP($O4371,margin_ranges!$A$5:$D$10,4,FALSE),$P4371*100)</f>
        <v>40.697488849999999</v>
      </c>
      <c r="T4371" s="29">
        <f>(1-$S4371/100)/(1-$F4371)-1</f>
        <v>-0.1148878932835834</v>
      </c>
      <c r="U4371" s="19" t="str">
        <f>IF(ABS(IFERROR(T4371,0))&gt;0.05,INDEX(margin_ranges!$C$13:$C$16,MATCH($F4371*100,margin_ranges!$B$13:$B$16,1)),"")</f>
        <v>Balanced (Type B)</v>
      </c>
      <c r="V4371">
        <f>MIN(VLOOKUP($U4371,margin_ranges!$A$5:$D$10,4,FALSE),$P4371*100)</f>
        <v>29.75</v>
      </c>
      <c r="Y4371" s="29">
        <f t="shared" si="68"/>
        <v>4.8507462686565583E-2</v>
      </c>
    </row>
    <row r="4372" spans="1:25" x14ac:dyDescent="0.3">
      <c r="A4372" s="8" t="s">
        <v>17</v>
      </c>
      <c r="B4372" s="8" t="s">
        <v>7363</v>
      </c>
      <c r="C4372" s="8" t="s">
        <v>7364</v>
      </c>
      <c r="D4372" s="28" t="s">
        <v>7669</v>
      </c>
      <c r="E4372" s="8" t="s">
        <v>7670</v>
      </c>
      <c r="F4372" s="24">
        <v>0.33</v>
      </c>
      <c r="G4372" s="24">
        <v>1</v>
      </c>
      <c r="H4372" s="25">
        <v>123.346</v>
      </c>
      <c r="I4372" s="25">
        <v>65.109099999999998</v>
      </c>
      <c r="J4372" s="15">
        <v>2629</v>
      </c>
      <c r="K4372" s="15">
        <v>801</v>
      </c>
      <c r="L4372" s="13">
        <v>0.52790000000000004</v>
      </c>
      <c r="M4372" s="7">
        <v>1.34579804</v>
      </c>
      <c r="N4372" s="26">
        <v>0.65</v>
      </c>
      <c r="O4372" s="27" t="s">
        <v>479</v>
      </c>
      <c r="P4372" s="8">
        <v>0.51701519959999997</v>
      </c>
      <c r="Q4372" s="24">
        <v>0.33</v>
      </c>
      <c r="R4372" t="str">
        <f>IF($Q4372*100&gt;=VLOOKUP($O4372,margin_ranges!$A$5:$C$10,2,FALSE),IF($Q4372*100&lt;=VLOOKUP($O4372,margin_ranges!$A$5:$C$10,3,FALSE)+10,"IN RANGE","ABOVE RANGE"),"BELOW RANGE")</f>
        <v>IN RANGE</v>
      </c>
      <c r="S4372">
        <f>MIN(VLOOKUP($O4372,margin_ranges!$A$5:$D$10,4,FALSE),$P4372*100)</f>
        <v>43</v>
      </c>
      <c r="T4372" s="29">
        <f>(1-$S4372/100)/(1-$F4372)-1</f>
        <v>-0.14925373134328335</v>
      </c>
      <c r="U4372" s="19" t="str">
        <f>IF(ABS(IFERROR(T4372,0))&gt;0.05,INDEX(margin_ranges!$C$13:$C$16,MATCH($F4372*100,margin_ranges!$B$13:$B$16,1)),"")</f>
        <v>Balanced (Type B)</v>
      </c>
      <c r="V4372">
        <f>MIN(VLOOKUP($U4372,margin_ranges!$A$5:$D$10,4,FALSE),$P4372*100)</f>
        <v>29.75</v>
      </c>
      <c r="Y4372" s="29">
        <f t="shared" si="68"/>
        <v>4.850746268656736E-2</v>
      </c>
    </row>
    <row r="4373" spans="1:25" x14ac:dyDescent="0.3">
      <c r="A4373" s="8" t="s">
        <v>17</v>
      </c>
      <c r="B4373" s="8" t="s">
        <v>7363</v>
      </c>
      <c r="C4373" s="8" t="s">
        <v>7364</v>
      </c>
      <c r="D4373" s="8" t="s">
        <v>7543</v>
      </c>
      <c r="E4373" s="8" t="s">
        <v>7544</v>
      </c>
      <c r="F4373" s="24">
        <v>0.32999999999999902</v>
      </c>
      <c r="G4373" s="24">
        <v>1</v>
      </c>
      <c r="H4373" s="25">
        <v>111.4974</v>
      </c>
      <c r="I4373" s="25">
        <v>65.364699999999999</v>
      </c>
      <c r="J4373" s="15">
        <v>2619</v>
      </c>
      <c r="K4373" s="15">
        <v>798</v>
      </c>
      <c r="L4373" s="13">
        <v>0.58620000000000005</v>
      </c>
      <c r="M4373" s="7">
        <v>1.33583071</v>
      </c>
      <c r="N4373" s="26">
        <v>0.6</v>
      </c>
      <c r="O4373" s="27" t="s">
        <v>479</v>
      </c>
      <c r="P4373" s="8">
        <v>0.55084128970000001</v>
      </c>
      <c r="Q4373" s="24">
        <v>0.33</v>
      </c>
      <c r="R4373" t="str">
        <f>IF($Q4373*100&gt;=VLOOKUP($O4373,margin_ranges!$A$5:$C$10,2,FALSE),IF($Q4373*100&lt;=VLOOKUP($O4373,margin_ranges!$A$5:$C$10,3,FALSE)+10,"IN RANGE","ABOVE RANGE"),"BELOW RANGE")</f>
        <v>IN RANGE</v>
      </c>
      <c r="S4373">
        <f>MIN(VLOOKUP($O4373,margin_ranges!$A$5:$D$10,4,FALSE),$P4373*100)</f>
        <v>43</v>
      </c>
      <c r="T4373" s="29">
        <f>(1-$S4373/100)/(1-$F4373)-1</f>
        <v>-0.14925373134328479</v>
      </c>
      <c r="U4373" s="19" t="str">
        <f>IF(ABS(IFERROR(T4373,0))&gt;0.05,INDEX(margin_ranges!$C$13:$C$16,MATCH($F4373*100,margin_ranges!$B$13:$B$16,1)),"")</f>
        <v>Balanced (Type B)</v>
      </c>
      <c r="V4373">
        <f>MIN(VLOOKUP($U4373,margin_ranges!$A$5:$D$10,4,FALSE),$P4373*100)</f>
        <v>29.75</v>
      </c>
      <c r="Y4373" s="29">
        <f t="shared" si="68"/>
        <v>4.8507462686565583E-2</v>
      </c>
    </row>
    <row r="4374" spans="1:25" x14ac:dyDescent="0.3">
      <c r="A4374" s="8" t="s">
        <v>35</v>
      </c>
      <c r="B4374" s="8" t="s">
        <v>7695</v>
      </c>
      <c r="C4374" s="8" t="s">
        <v>34</v>
      </c>
      <c r="D4374" s="8" t="s">
        <v>34</v>
      </c>
      <c r="E4374" s="8"/>
      <c r="F4374" s="24">
        <v>0.205613856305705</v>
      </c>
      <c r="G4374" s="24">
        <v>0.98391572999999999</v>
      </c>
      <c r="H4374" s="25">
        <v>99.325400000000002</v>
      </c>
      <c r="I4374" s="25">
        <v>9.0309000000000008</v>
      </c>
      <c r="J4374" s="15">
        <v>816</v>
      </c>
      <c r="K4374" s="15">
        <v>168</v>
      </c>
      <c r="L4374" s="13">
        <v>9.0899999999999995E-2</v>
      </c>
      <c r="M4374" s="7">
        <v>3.0132046199999998</v>
      </c>
      <c r="N4374" s="26">
        <v>2.3936480000000002</v>
      </c>
      <c r="O4374" s="27"/>
      <c r="P4374" s="8">
        <v>0.20561385630000001</v>
      </c>
      <c r="Q4374" s="24">
        <v>0.29680000000000001</v>
      </c>
      <c r="R4374" t="e">
        <f>IF($Q4374*100&gt;=VLOOKUP($O4374,margin_ranges!$A$5:$C$10,2,FALSE),IF($Q4374*100&lt;=VLOOKUP($O4374,margin_ranges!$A$5:$C$10,3,FALSE)+10,"IN RANGE","ABOVE RANGE"),"BELOW RANGE")</f>
        <v>#N/A</v>
      </c>
      <c r="S4374" t="e">
        <f>MIN(VLOOKUP($O4374,margin_ranges!$A$5:$D$10,4,FALSE),$P4374*100)</f>
        <v>#N/A</v>
      </c>
      <c r="T4374" s="29" t="e">
        <f>(1-$S4374/100)/(1-$F4374)-1</f>
        <v>#N/A</v>
      </c>
      <c r="U4374" s="19" t="str">
        <f>IF(ABS(IFERROR(T4374,0))&gt;0.05,INDEX(margin_ranges!$C$13:$C$16,MATCH($F4374*100,margin_ranges!$B$13:$B$16,1)),"")</f>
        <v/>
      </c>
      <c r="V4374" t="e">
        <f>MIN(VLOOKUP($U4374,margin_ranges!$A$5:$D$10,4,FALSE),$P4374*100)</f>
        <v>#N/A</v>
      </c>
      <c r="Y4374" s="29" t="e">
        <f t="shared" si="68"/>
        <v>#N/A</v>
      </c>
    </row>
    <row r="4375" spans="1:25" x14ac:dyDescent="0.3">
      <c r="A4375" s="8" t="s">
        <v>33</v>
      </c>
      <c r="B4375" s="8" t="s">
        <v>7695</v>
      </c>
      <c r="C4375" s="8" t="s">
        <v>7696</v>
      </c>
      <c r="D4375" s="8" t="s">
        <v>34</v>
      </c>
      <c r="E4375" s="8"/>
      <c r="F4375" s="24">
        <v>0.205613856305705</v>
      </c>
      <c r="G4375" s="24">
        <v>0.98391572999999999</v>
      </c>
      <c r="H4375" s="25">
        <v>99.325400000000002</v>
      </c>
      <c r="I4375" s="25">
        <v>9.0309000000000008</v>
      </c>
      <c r="J4375" s="15">
        <v>816</v>
      </c>
      <c r="K4375" s="15">
        <v>168</v>
      </c>
      <c r="L4375" s="13">
        <v>9.0899999999999995E-2</v>
      </c>
      <c r="M4375" s="7">
        <v>3.0132046199999998</v>
      </c>
      <c r="N4375" s="26">
        <v>2.3936480000000002</v>
      </c>
      <c r="O4375" s="27"/>
      <c r="P4375" s="8">
        <v>0.20561385630000001</v>
      </c>
      <c r="Q4375" s="24">
        <v>0.29680000000000001</v>
      </c>
      <c r="R4375" t="e">
        <f>IF($Q4375*100&gt;=VLOOKUP($O4375,margin_ranges!$A$5:$C$10,2,FALSE),IF($Q4375*100&lt;=VLOOKUP($O4375,margin_ranges!$A$5:$C$10,3,FALSE)+10,"IN RANGE","ABOVE RANGE"),"BELOW RANGE")</f>
        <v>#N/A</v>
      </c>
      <c r="S4375" t="e">
        <f>MIN(VLOOKUP($O4375,margin_ranges!$A$5:$D$10,4,FALSE),$P4375*100)</f>
        <v>#N/A</v>
      </c>
      <c r="T4375" s="29" t="e">
        <f>(1-$S4375/100)/(1-$F4375)-1</f>
        <v>#N/A</v>
      </c>
      <c r="U4375" s="19" t="str">
        <f>IF(ABS(IFERROR(T4375,0))&gt;0.05,INDEX(margin_ranges!$C$13:$C$16,MATCH($F4375*100,margin_ranges!$B$13:$B$16,1)),"")</f>
        <v/>
      </c>
      <c r="V4375" t="e">
        <f>MIN(VLOOKUP($U4375,margin_ranges!$A$5:$D$10,4,FALSE),$P4375*100)</f>
        <v>#N/A</v>
      </c>
      <c r="Y4375" s="29" t="e">
        <f t="shared" si="68"/>
        <v>#N/A</v>
      </c>
    </row>
    <row r="4376" spans="1:25" x14ac:dyDescent="0.3">
      <c r="A4376" s="8" t="s">
        <v>17</v>
      </c>
      <c r="B4376" s="8" t="s">
        <v>7695</v>
      </c>
      <c r="C4376" s="8" t="s">
        <v>7696</v>
      </c>
      <c r="D4376" s="8" t="s">
        <v>7697</v>
      </c>
      <c r="E4376" s="8" t="s">
        <v>7698</v>
      </c>
      <c r="F4376" s="24">
        <v>0.21551015079313199</v>
      </c>
      <c r="G4376" s="24">
        <v>0</v>
      </c>
      <c r="H4376" s="25">
        <v>2.0124</v>
      </c>
      <c r="I4376" s="25">
        <v>0.14799999999999999</v>
      </c>
      <c r="J4376" s="15">
        <v>13</v>
      </c>
      <c r="K4376" s="15">
        <v>3</v>
      </c>
      <c r="L4376" s="13">
        <v>7.3499999999999996E-2</v>
      </c>
      <c r="M4376" s="7">
        <v>2.9573359099999998</v>
      </c>
      <c r="N4376" s="26">
        <v>2.3199999999999998</v>
      </c>
      <c r="O4376" s="27" t="s">
        <v>22</v>
      </c>
      <c r="P4376" s="8">
        <v>0.21551015079999999</v>
      </c>
      <c r="Q4376" s="24">
        <v>0.28999999999999998</v>
      </c>
      <c r="R4376" t="str">
        <f>IF($Q4376*100&gt;=VLOOKUP($O4376,margin_ranges!$A$5:$C$10,2,FALSE),IF($Q4376*100&lt;=VLOOKUP($O4376,margin_ranges!$A$5:$C$10,3,FALSE)+10,"IN RANGE","ABOVE RANGE"),"BELOW RANGE")</f>
        <v>IN RANGE</v>
      </c>
      <c r="S4376">
        <f>MIN(VLOOKUP($O4376,margin_ranges!$A$5:$D$10,4,FALSE),$P4376*100)</f>
        <v>21.551015079999999</v>
      </c>
      <c r="T4376" s="29">
        <f>(1-$S4376/100)/(1-$F4376)-1</f>
        <v>-8.7547746829841344E-12</v>
      </c>
      <c r="U4376" s="19" t="str">
        <f>IF(ABS(IFERROR(T4376,0))&gt;0.05,INDEX(margin_ranges!$C$13:$C$16,MATCH($F4376*100,margin_ranges!$B$13:$B$16,1)),"")</f>
        <v/>
      </c>
      <c r="V4376" t="e">
        <f>MIN(VLOOKUP($U4376,margin_ranges!$A$5:$D$10,4,FALSE),$P4376*100)</f>
        <v>#N/A</v>
      </c>
      <c r="Y4376" s="29" t="e">
        <f t="shared" si="68"/>
        <v>#N/A</v>
      </c>
    </row>
    <row r="4377" spans="1:25" x14ac:dyDescent="0.3">
      <c r="A4377" s="8" t="s">
        <v>17</v>
      </c>
      <c r="B4377" s="8" t="s">
        <v>7695</v>
      </c>
      <c r="C4377" s="8" t="s">
        <v>7696</v>
      </c>
      <c r="D4377" s="8" t="s">
        <v>7699</v>
      </c>
      <c r="E4377" s="8" t="s">
        <v>7700</v>
      </c>
      <c r="F4377" s="24">
        <v>0.20657683067768001</v>
      </c>
      <c r="G4377" s="24">
        <v>1</v>
      </c>
      <c r="H4377" s="25">
        <v>33.701000000000001</v>
      </c>
      <c r="I4377" s="25">
        <v>2.6061000000000001</v>
      </c>
      <c r="J4377" s="15">
        <v>332</v>
      </c>
      <c r="K4377" s="15">
        <v>69</v>
      </c>
      <c r="L4377" s="13">
        <v>7.7299999999999994E-2</v>
      </c>
      <c r="M4377" s="7">
        <v>4.2474181900000003</v>
      </c>
      <c r="N4377" s="26">
        <v>3.37</v>
      </c>
      <c r="O4377" s="27" t="s">
        <v>162</v>
      </c>
      <c r="P4377" s="8">
        <v>0.20657683069999999</v>
      </c>
      <c r="Q4377" s="24">
        <v>0.25</v>
      </c>
      <c r="R4377" t="str">
        <f>IF($Q4377*100&gt;=VLOOKUP($O4377,margin_ranges!$A$5:$C$10,2,FALSE),IF($Q4377*100&lt;=VLOOKUP($O4377,margin_ranges!$A$5:$C$10,3,FALSE)+10,"IN RANGE","ABOVE RANGE"),"BELOW RANGE")</f>
        <v>BELOW RANGE</v>
      </c>
      <c r="S4377">
        <f>MIN(VLOOKUP($O4377,margin_ranges!$A$5:$D$10,4,FALSE),$P4377*100)</f>
        <v>20.657683069999997</v>
      </c>
      <c r="T4377" s="29">
        <f>(1-$S4377/100)/(1-$F4377)-1</f>
        <v>-2.8131164064859604E-11</v>
      </c>
      <c r="U4377" s="19" t="str">
        <f>IF(ABS(IFERROR(T4377,0))&gt;0.05,INDEX(margin_ranges!$C$13:$C$16,MATCH($F4377*100,margin_ranges!$B$13:$B$16,1)),"")</f>
        <v/>
      </c>
      <c r="V4377" t="e">
        <f>MIN(VLOOKUP($U4377,margin_ranges!$A$5:$D$10,4,FALSE),$P4377*100)</f>
        <v>#N/A</v>
      </c>
      <c r="Y4377" s="29" t="e">
        <f t="shared" si="68"/>
        <v>#N/A</v>
      </c>
    </row>
    <row r="4378" spans="1:25" x14ac:dyDescent="0.3">
      <c r="A4378" s="8" t="s">
        <v>17</v>
      </c>
      <c r="B4378" s="8" t="s">
        <v>7695</v>
      </c>
      <c r="C4378" s="8" t="s">
        <v>7696</v>
      </c>
      <c r="D4378" s="8" t="s">
        <v>7701</v>
      </c>
      <c r="E4378" s="8" t="s">
        <v>7702</v>
      </c>
      <c r="F4378" s="24">
        <v>0.20465926167146301</v>
      </c>
      <c r="G4378" s="24">
        <v>1</v>
      </c>
      <c r="H4378" s="25">
        <v>63.6111</v>
      </c>
      <c r="I4378" s="25">
        <v>6.2767999999999997</v>
      </c>
      <c r="J4378" s="15">
        <v>471</v>
      </c>
      <c r="K4378" s="15">
        <v>96</v>
      </c>
      <c r="L4378" s="13">
        <v>9.8699999999999996E-2</v>
      </c>
      <c r="M4378" s="7">
        <v>2.5020722599999998</v>
      </c>
      <c r="N4378" s="26">
        <v>1.99</v>
      </c>
      <c r="O4378" s="27" t="s">
        <v>479</v>
      </c>
      <c r="P4378" s="8">
        <v>0.20465926170000001</v>
      </c>
      <c r="Q4378" s="24">
        <v>0.33</v>
      </c>
      <c r="R4378" t="str">
        <f>IF($Q4378*100&gt;=VLOOKUP($O4378,margin_ranges!$A$5:$C$10,2,FALSE),IF($Q4378*100&lt;=VLOOKUP($O4378,margin_ranges!$A$5:$C$10,3,FALSE)+10,"IN RANGE","ABOVE RANGE"),"BELOW RANGE")</f>
        <v>IN RANGE</v>
      </c>
      <c r="S4378">
        <f>MIN(VLOOKUP($O4378,margin_ranges!$A$5:$D$10,4,FALSE),$P4378*100)</f>
        <v>20.465926169999999</v>
      </c>
      <c r="T4378" s="29">
        <f>(1-$S4378/100)/(1-$F4378)-1</f>
        <v>-3.5880298732138272E-11</v>
      </c>
      <c r="U4378" s="19" t="str">
        <f>IF(ABS(IFERROR(T4378,0))&gt;0.05,INDEX(margin_ranges!$C$13:$C$16,MATCH($F4378*100,margin_ranges!$B$13:$B$16,1)),"")</f>
        <v/>
      </c>
      <c r="V4378" t="e">
        <f>MIN(VLOOKUP($U4378,margin_ranges!$A$5:$D$10,4,FALSE),$P4378*100)</f>
        <v>#N/A</v>
      </c>
      <c r="Y4378" s="29" t="e">
        <f t="shared" si="68"/>
        <v>#N/A</v>
      </c>
    </row>
    <row r="4379" spans="1:25" x14ac:dyDescent="0.3">
      <c r="A4379" s="8" t="s">
        <v>35</v>
      </c>
      <c r="B4379" s="8" t="s">
        <v>7703</v>
      </c>
      <c r="C4379" s="8" t="s">
        <v>34</v>
      </c>
      <c r="D4379" s="8" t="s">
        <v>34</v>
      </c>
      <c r="E4379" s="8"/>
      <c r="F4379" s="24">
        <v>0.28803723788019298</v>
      </c>
      <c r="G4379" s="24">
        <v>0</v>
      </c>
      <c r="H4379" s="25">
        <v>28.297599999999999</v>
      </c>
      <c r="I4379" s="25">
        <v>7.8907999999999996</v>
      </c>
      <c r="J4379" s="15">
        <v>247</v>
      </c>
      <c r="K4379" s="15">
        <v>63</v>
      </c>
      <c r="L4379" s="13">
        <v>0.27889999999999998</v>
      </c>
      <c r="M4379" s="7">
        <v>1.0451403500000001</v>
      </c>
      <c r="N4379" s="26">
        <v>0.64572300000000005</v>
      </c>
      <c r="O4379" s="27"/>
      <c r="P4379" s="8">
        <v>0.38216623459999999</v>
      </c>
      <c r="Q4379" s="24">
        <v>0.28799999999999998</v>
      </c>
      <c r="R4379" t="e">
        <f>IF($Q4379*100&gt;=VLOOKUP($O4379,margin_ranges!$A$5:$C$10,2,FALSE),IF($Q4379*100&lt;=VLOOKUP($O4379,margin_ranges!$A$5:$C$10,3,FALSE)+10,"IN RANGE","ABOVE RANGE"),"BELOW RANGE")</f>
        <v>#N/A</v>
      </c>
      <c r="S4379" t="e">
        <f>MIN(VLOOKUP($O4379,margin_ranges!$A$5:$D$10,4,FALSE),$P4379*100)</f>
        <v>#N/A</v>
      </c>
      <c r="T4379" s="29" t="e">
        <f>(1-$S4379/100)/(1-$F4379)-1</f>
        <v>#N/A</v>
      </c>
      <c r="U4379" s="19" t="str">
        <f>IF(ABS(IFERROR(T4379,0))&gt;0.05,INDEX(margin_ranges!$C$13:$C$16,MATCH($F4379*100,margin_ranges!$B$13:$B$16,1)),"")</f>
        <v/>
      </c>
      <c r="V4379" t="e">
        <f>MIN(VLOOKUP($U4379,margin_ranges!$A$5:$D$10,4,FALSE),$P4379*100)</f>
        <v>#N/A</v>
      </c>
      <c r="Y4379" s="29" t="e">
        <f t="shared" si="68"/>
        <v>#N/A</v>
      </c>
    </row>
    <row r="4380" spans="1:25" x14ac:dyDescent="0.3">
      <c r="A4380" s="8" t="s">
        <v>33</v>
      </c>
      <c r="B4380" s="8" t="s">
        <v>7703</v>
      </c>
      <c r="C4380" s="8" t="s">
        <v>7704</v>
      </c>
      <c r="D4380" s="8" t="s">
        <v>34</v>
      </c>
      <c r="E4380" s="8"/>
      <c r="F4380" s="24">
        <v>0.28803723788019298</v>
      </c>
      <c r="G4380" s="24">
        <v>0</v>
      </c>
      <c r="H4380" s="25">
        <v>28.297599999999999</v>
      </c>
      <c r="I4380" s="25">
        <v>7.8907999999999996</v>
      </c>
      <c r="J4380" s="15">
        <v>247</v>
      </c>
      <c r="K4380" s="15">
        <v>63</v>
      </c>
      <c r="L4380" s="13">
        <v>0.27889999999999998</v>
      </c>
      <c r="M4380" s="7">
        <v>1.0451403500000001</v>
      </c>
      <c r="N4380" s="26">
        <v>0.64572300000000005</v>
      </c>
      <c r="O4380" s="27"/>
      <c r="P4380" s="8">
        <v>0.38216623459999999</v>
      </c>
      <c r="Q4380" s="24">
        <v>0.28799999999999998</v>
      </c>
      <c r="R4380" t="e">
        <f>IF($Q4380*100&gt;=VLOOKUP($O4380,margin_ranges!$A$5:$C$10,2,FALSE),IF($Q4380*100&lt;=VLOOKUP($O4380,margin_ranges!$A$5:$C$10,3,FALSE)+10,"IN RANGE","ABOVE RANGE"),"BELOW RANGE")</f>
        <v>#N/A</v>
      </c>
      <c r="S4380" t="e">
        <f>MIN(VLOOKUP($O4380,margin_ranges!$A$5:$D$10,4,FALSE),$P4380*100)</f>
        <v>#N/A</v>
      </c>
      <c r="T4380" s="29" t="e">
        <f>(1-$S4380/100)/(1-$F4380)-1</f>
        <v>#N/A</v>
      </c>
      <c r="U4380" s="19" t="str">
        <f>IF(ABS(IFERROR(T4380,0))&gt;0.05,INDEX(margin_ranges!$C$13:$C$16,MATCH($F4380*100,margin_ranges!$B$13:$B$16,1)),"")</f>
        <v/>
      </c>
      <c r="V4380" t="e">
        <f>MIN(VLOOKUP($U4380,margin_ranges!$A$5:$D$10,4,FALSE),$P4380*100)</f>
        <v>#N/A</v>
      </c>
      <c r="Y4380" s="29" t="e">
        <f t="shared" si="68"/>
        <v>#N/A</v>
      </c>
    </row>
    <row r="4381" spans="1:25" x14ac:dyDescent="0.3">
      <c r="A4381" s="8" t="s">
        <v>17</v>
      </c>
      <c r="B4381" s="8" t="s">
        <v>7703</v>
      </c>
      <c r="C4381" s="8" t="s">
        <v>7704</v>
      </c>
      <c r="D4381" s="8" t="s">
        <v>7709</v>
      </c>
      <c r="E4381" s="8" t="s">
        <v>7710</v>
      </c>
      <c r="F4381" s="24">
        <v>-3.8484402057325902E-2</v>
      </c>
      <c r="G4381" s="24">
        <v>0</v>
      </c>
      <c r="H4381" s="25">
        <v>9.1997</v>
      </c>
      <c r="I4381" s="25">
        <v>1.722</v>
      </c>
      <c r="J4381" s="15">
        <v>75</v>
      </c>
      <c r="K4381" s="15">
        <v>19</v>
      </c>
      <c r="L4381" s="13">
        <v>0.18720000000000001</v>
      </c>
      <c r="M4381" s="7">
        <v>1.4444126399999999</v>
      </c>
      <c r="N4381" s="26">
        <v>1.5</v>
      </c>
      <c r="O4381" s="27" t="s">
        <v>22</v>
      </c>
      <c r="P4381" s="8">
        <v>-3.8484402100000002E-2</v>
      </c>
      <c r="Q4381" s="24">
        <v>0.28999999999999998</v>
      </c>
      <c r="R4381" t="str">
        <f>IF($Q4381*100&gt;=VLOOKUP($O4381,margin_ranges!$A$5:$C$10,2,FALSE),IF($Q4381*100&lt;=VLOOKUP($O4381,margin_ranges!$A$5:$C$10,3,FALSE)+10,"IN RANGE","ABOVE RANGE"),"BELOW RANGE")</f>
        <v>IN RANGE</v>
      </c>
      <c r="S4381">
        <f>MIN(VLOOKUP($O4381,margin_ranges!$A$5:$D$10,4,FALSE),$P4381*100)</f>
        <v>-3.8484402100000001</v>
      </c>
      <c r="T4381" s="29">
        <f>(1-$S4381/100)/(1-$F4381)-1</f>
        <v>4.1092684810450919E-11</v>
      </c>
      <c r="U4381" s="19" t="str">
        <f>IF(ABS(IFERROR(T4381,0))&gt;0.05,INDEX(margin_ranges!$C$13:$C$16,MATCH($F4381*100,margin_ranges!$B$13:$B$16,1)),"")</f>
        <v/>
      </c>
      <c r="V4381" t="e">
        <f>MIN(VLOOKUP($U4381,margin_ranges!$A$5:$D$10,4,FALSE),$P4381*100)</f>
        <v>#N/A</v>
      </c>
      <c r="Y4381" s="29" t="e">
        <f t="shared" si="68"/>
        <v>#N/A</v>
      </c>
    </row>
    <row r="4382" spans="1:25" x14ac:dyDescent="0.3">
      <c r="A4382" s="8" t="s">
        <v>17</v>
      </c>
      <c r="B4382" s="8" t="s">
        <v>7703</v>
      </c>
      <c r="C4382" s="8" t="s">
        <v>7704</v>
      </c>
      <c r="D4382" s="8" t="s">
        <v>7705</v>
      </c>
      <c r="E4382" s="8" t="s">
        <v>7706</v>
      </c>
      <c r="F4382" s="24">
        <v>0.28999999999999998</v>
      </c>
      <c r="G4382" s="24">
        <v>0</v>
      </c>
      <c r="H4382" s="25">
        <v>1.4137999999999999</v>
      </c>
      <c r="I4382" s="25">
        <v>0.39810000000000001</v>
      </c>
      <c r="J4382" s="15">
        <v>25</v>
      </c>
      <c r="K4382" s="15">
        <v>6</v>
      </c>
      <c r="L4382" s="13">
        <v>0.28160000000000002</v>
      </c>
      <c r="M4382" s="7">
        <v>2.1216759399999998</v>
      </c>
      <c r="N4382" s="26">
        <v>1.5</v>
      </c>
      <c r="O4382" s="27" t="s">
        <v>22</v>
      </c>
      <c r="P4382" s="8">
        <v>0.2930117303</v>
      </c>
      <c r="Q4382" s="24">
        <v>0.28999999999999998</v>
      </c>
      <c r="R4382" t="str">
        <f>IF($Q4382*100&gt;=VLOOKUP($O4382,margin_ranges!$A$5:$C$10,2,FALSE),IF($Q4382*100&lt;=VLOOKUP($O4382,margin_ranges!$A$5:$C$10,3,FALSE)+10,"IN RANGE","ABOVE RANGE"),"BELOW RANGE")</f>
        <v>IN RANGE</v>
      </c>
      <c r="S4382">
        <f>MIN(VLOOKUP($O4382,margin_ranges!$A$5:$D$10,4,FALSE),$P4382*100)</f>
        <v>29.301173030000001</v>
      </c>
      <c r="T4382" s="29">
        <f>(1-$S4382/100)/(1-$F4382)-1</f>
        <v>-4.2418736619717068E-3</v>
      </c>
      <c r="U4382" s="19" t="str">
        <f>IF(ABS(IFERROR(T4382,0))&gt;0.05,INDEX(margin_ranges!$C$13:$C$16,MATCH($F4382*100,margin_ranges!$B$13:$B$16,1)),"")</f>
        <v/>
      </c>
      <c r="V4382" t="e">
        <f>MIN(VLOOKUP($U4382,margin_ranges!$A$5:$D$10,4,FALSE),$P4382*100)</f>
        <v>#N/A</v>
      </c>
      <c r="Y4382" s="29" t="e">
        <f t="shared" si="68"/>
        <v>#N/A</v>
      </c>
    </row>
    <row r="4383" spans="1:25" x14ac:dyDescent="0.3">
      <c r="A4383" s="8" t="s">
        <v>17</v>
      </c>
      <c r="B4383" s="8" t="s">
        <v>7703</v>
      </c>
      <c r="C4383" s="8" t="s">
        <v>7704</v>
      </c>
      <c r="D4383" s="8" t="s">
        <v>7707</v>
      </c>
      <c r="E4383" s="8" t="s">
        <v>7708</v>
      </c>
      <c r="F4383" s="24">
        <v>0.28999999999999998</v>
      </c>
      <c r="G4383" s="24">
        <v>0</v>
      </c>
      <c r="H4383" s="25">
        <v>14.8416</v>
      </c>
      <c r="I4383" s="25">
        <v>5.4641000000000002</v>
      </c>
      <c r="J4383" s="15">
        <v>135</v>
      </c>
      <c r="K4383" s="15">
        <v>35</v>
      </c>
      <c r="L4383" s="13">
        <v>0.36820000000000003</v>
      </c>
      <c r="M4383" s="7">
        <v>0.82546341000000001</v>
      </c>
      <c r="N4383" s="26">
        <v>0.3</v>
      </c>
      <c r="O4383" s="27" t="s">
        <v>22</v>
      </c>
      <c r="P4383" s="8">
        <v>0.63656777990000002</v>
      </c>
      <c r="Q4383" s="24">
        <v>0.28999999999999998</v>
      </c>
      <c r="R4383" t="str">
        <f>IF($Q4383*100&gt;=VLOOKUP($O4383,margin_ranges!$A$5:$C$10,2,FALSE),IF($Q4383*100&lt;=VLOOKUP($O4383,margin_ranges!$A$5:$C$10,3,FALSE)+10,"IN RANGE","ABOVE RANGE"),"BELOW RANGE")</f>
        <v>IN RANGE</v>
      </c>
      <c r="S4383">
        <f>MIN(VLOOKUP($O4383,margin_ranges!$A$5:$D$10,4,FALSE),$P4383*100)</f>
        <v>29.75</v>
      </c>
      <c r="T4383" s="29">
        <f>(1-$S4383/100)/(1-$F4383)-1</f>
        <v>-1.0563380281690127E-2</v>
      </c>
      <c r="U4383" s="19" t="str">
        <f>IF(ABS(IFERROR(T4383,0))&gt;0.05,INDEX(margin_ranges!$C$13:$C$16,MATCH($F4383*100,margin_ranges!$B$13:$B$16,1)),"")</f>
        <v/>
      </c>
      <c r="V4383" t="e">
        <f>MIN(VLOOKUP($U4383,margin_ranges!$A$5:$D$10,4,FALSE),$P4383*100)</f>
        <v>#N/A</v>
      </c>
      <c r="Y4383" s="29" t="e">
        <f t="shared" si="68"/>
        <v>#N/A</v>
      </c>
    </row>
    <row r="4384" spans="1:25" x14ac:dyDescent="0.3">
      <c r="A4384" s="8" t="s">
        <v>17</v>
      </c>
      <c r="B4384" s="8" t="s">
        <v>7703</v>
      </c>
      <c r="C4384" s="8" t="s">
        <v>7704</v>
      </c>
      <c r="D4384" s="8" t="s">
        <v>12184</v>
      </c>
      <c r="E4384" s="8" t="s">
        <v>12185</v>
      </c>
      <c r="F4384" s="24">
        <v>0.25</v>
      </c>
      <c r="G4384" s="24">
        <v>0</v>
      </c>
      <c r="H4384" s="25">
        <v>2.8424</v>
      </c>
      <c r="I4384" s="25">
        <v>0.30659999999999998</v>
      </c>
      <c r="J4384" s="15">
        <v>12</v>
      </c>
      <c r="K4384" s="15">
        <v>3</v>
      </c>
      <c r="L4384" s="13">
        <v>0.1079</v>
      </c>
      <c r="M4384" s="7">
        <v>1.3199906800000001</v>
      </c>
      <c r="N4384" s="26">
        <v>0.9</v>
      </c>
      <c r="O4384" s="27" t="s">
        <v>22</v>
      </c>
      <c r="P4384" s="8">
        <v>0.31817700430000001</v>
      </c>
      <c r="Q4384" s="24">
        <v>0.25</v>
      </c>
      <c r="R4384" t="str">
        <f>IF($Q4384*100&gt;=VLOOKUP($O4384,margin_ranges!$A$5:$C$10,2,FALSE),IF($Q4384*100&lt;=VLOOKUP($O4384,margin_ranges!$A$5:$C$10,3,FALSE)+10,"IN RANGE","ABOVE RANGE"),"BELOW RANGE")</f>
        <v>IN RANGE</v>
      </c>
      <c r="S4384">
        <f>MIN(VLOOKUP($O4384,margin_ranges!$A$5:$D$10,4,FALSE),$P4384*100)</f>
        <v>29.75</v>
      </c>
      <c r="T4384" s="29">
        <f>(1-$S4384/100)/(1-$F4384)-1</f>
        <v>-6.3333333333333353E-2</v>
      </c>
      <c r="U4384" s="19" t="str">
        <f>IF(ABS(IFERROR(T4384,0))&gt;0.05,INDEX(margin_ranges!$C$13:$C$16,MATCH($F4384*100,margin_ranges!$B$13:$B$16,1)),"")</f>
        <v>Balanced (Type B)</v>
      </c>
      <c r="V4384">
        <f>MIN(VLOOKUP($U4384,margin_ranges!$A$5:$D$10,4,FALSE),$P4384*100)</f>
        <v>29.75</v>
      </c>
      <c r="Y4384" s="29">
        <f t="shared" si="68"/>
        <v>-6.3333333333333353E-2</v>
      </c>
    </row>
    <row r="4385" spans="1:25" x14ac:dyDescent="0.3">
      <c r="A4385" s="8" t="s">
        <v>35</v>
      </c>
      <c r="B4385" s="8" t="s">
        <v>7711</v>
      </c>
      <c r="C4385" s="8" t="s">
        <v>34</v>
      </c>
      <c r="D4385" s="8" t="s">
        <v>34</v>
      </c>
      <c r="E4385" s="8"/>
      <c r="F4385" s="24">
        <v>0.171832823075699</v>
      </c>
      <c r="G4385" s="24">
        <v>1</v>
      </c>
      <c r="H4385" s="25">
        <v>964.7586</v>
      </c>
      <c r="I4385" s="25">
        <v>64.383600000000001</v>
      </c>
      <c r="J4385" s="15">
        <v>5831</v>
      </c>
      <c r="K4385" s="15">
        <v>1002</v>
      </c>
      <c r="L4385" s="13">
        <v>6.6699999999999995E-2</v>
      </c>
      <c r="M4385" s="7">
        <v>3.0187141799999999</v>
      </c>
      <c r="N4385" s="26">
        <v>2.5</v>
      </c>
      <c r="O4385" s="27"/>
      <c r="P4385" s="8">
        <v>0.1718328231</v>
      </c>
      <c r="Q4385" s="24">
        <v>0.33</v>
      </c>
      <c r="R4385" t="e">
        <f>IF($Q4385*100&gt;=VLOOKUP($O4385,margin_ranges!$A$5:$C$10,2,FALSE),IF($Q4385*100&lt;=VLOOKUP($O4385,margin_ranges!$A$5:$C$10,3,FALSE)+10,"IN RANGE","ABOVE RANGE"),"BELOW RANGE")</f>
        <v>#N/A</v>
      </c>
      <c r="S4385" t="e">
        <f>MIN(VLOOKUP($O4385,margin_ranges!$A$5:$D$10,4,FALSE),$P4385*100)</f>
        <v>#N/A</v>
      </c>
      <c r="T4385" s="29" t="e">
        <f>(1-$S4385/100)/(1-$F4385)-1</f>
        <v>#N/A</v>
      </c>
      <c r="U4385" s="19" t="str">
        <f>IF(ABS(IFERROR(T4385,0))&gt;0.05,INDEX(margin_ranges!$C$13:$C$16,MATCH($F4385*100,margin_ranges!$B$13:$B$16,1)),"")</f>
        <v/>
      </c>
      <c r="V4385" t="e">
        <f>MIN(VLOOKUP($U4385,margin_ranges!$A$5:$D$10,4,FALSE),$P4385*100)</f>
        <v>#N/A</v>
      </c>
      <c r="Y4385" s="29" t="e">
        <f t="shared" si="68"/>
        <v>#N/A</v>
      </c>
    </row>
    <row r="4386" spans="1:25" x14ac:dyDescent="0.3">
      <c r="A4386" s="8" t="s">
        <v>33</v>
      </c>
      <c r="B4386" s="8" t="s">
        <v>7711</v>
      </c>
      <c r="C4386" s="8" t="s">
        <v>7712</v>
      </c>
      <c r="D4386" s="8" t="s">
        <v>34</v>
      </c>
      <c r="E4386" s="8"/>
      <c r="F4386" s="24">
        <v>0.171832823075699</v>
      </c>
      <c r="G4386" s="24">
        <v>1</v>
      </c>
      <c r="H4386" s="25">
        <v>964.7586</v>
      </c>
      <c r="I4386" s="25">
        <v>64.383600000000001</v>
      </c>
      <c r="J4386" s="15">
        <v>5831</v>
      </c>
      <c r="K4386" s="15">
        <v>1002</v>
      </c>
      <c r="L4386" s="13">
        <v>6.6699999999999995E-2</v>
      </c>
      <c r="M4386" s="7">
        <v>3.0187141799999999</v>
      </c>
      <c r="N4386" s="26">
        <v>2.5</v>
      </c>
      <c r="O4386" s="27"/>
      <c r="P4386" s="8">
        <v>0.1718328231</v>
      </c>
      <c r="Q4386" s="24">
        <v>0.33</v>
      </c>
      <c r="R4386" t="e">
        <f>IF($Q4386*100&gt;=VLOOKUP($O4386,margin_ranges!$A$5:$C$10,2,FALSE),IF($Q4386*100&lt;=VLOOKUP($O4386,margin_ranges!$A$5:$C$10,3,FALSE)+10,"IN RANGE","ABOVE RANGE"),"BELOW RANGE")</f>
        <v>#N/A</v>
      </c>
      <c r="S4386" t="e">
        <f>MIN(VLOOKUP($O4386,margin_ranges!$A$5:$D$10,4,FALSE),$P4386*100)</f>
        <v>#N/A</v>
      </c>
      <c r="T4386" s="29" t="e">
        <f>(1-$S4386/100)/(1-$F4386)-1</f>
        <v>#N/A</v>
      </c>
      <c r="U4386" s="19" t="str">
        <f>IF(ABS(IFERROR(T4386,0))&gt;0.05,INDEX(margin_ranges!$C$13:$C$16,MATCH($F4386*100,margin_ranges!$B$13:$B$16,1)),"")</f>
        <v/>
      </c>
      <c r="V4386" t="e">
        <f>MIN(VLOOKUP($U4386,margin_ranges!$A$5:$D$10,4,FALSE),$P4386*100)</f>
        <v>#N/A</v>
      </c>
      <c r="Y4386" s="29" t="e">
        <f t="shared" si="68"/>
        <v>#N/A</v>
      </c>
    </row>
    <row r="4387" spans="1:25" x14ac:dyDescent="0.3">
      <c r="A4387" s="8" t="s">
        <v>17</v>
      </c>
      <c r="B4387" s="8" t="s">
        <v>7711</v>
      </c>
      <c r="C4387" s="8" t="s">
        <v>7712</v>
      </c>
      <c r="D4387" s="8" t="s">
        <v>7722</v>
      </c>
      <c r="E4387" s="8" t="s">
        <v>7720</v>
      </c>
      <c r="F4387" s="24">
        <v>0.163952392833177</v>
      </c>
      <c r="G4387" s="24">
        <v>1</v>
      </c>
      <c r="H4387" s="25">
        <v>196.9332</v>
      </c>
      <c r="I4387" s="25">
        <v>10.483599999999999</v>
      </c>
      <c r="J4387" s="15">
        <v>940</v>
      </c>
      <c r="K4387" s="15">
        <v>154</v>
      </c>
      <c r="L4387" s="13">
        <v>5.3199999999999997E-2</v>
      </c>
      <c r="M4387" s="7">
        <v>2.9902603399999999</v>
      </c>
      <c r="N4387" s="26">
        <v>2.5</v>
      </c>
      <c r="O4387" s="27" t="s">
        <v>479</v>
      </c>
      <c r="P4387" s="8">
        <v>0.16395239280000001</v>
      </c>
      <c r="Q4387" s="24">
        <v>0.33</v>
      </c>
      <c r="R4387" t="str">
        <f>IF($Q4387*100&gt;=VLOOKUP($O4387,margin_ranges!$A$5:$C$10,2,FALSE),IF($Q4387*100&lt;=VLOOKUP($O4387,margin_ranges!$A$5:$C$10,3,FALSE)+10,"IN RANGE","ABOVE RANGE"),"BELOW RANGE")</f>
        <v>IN RANGE</v>
      </c>
      <c r="S4387">
        <f>MIN(VLOOKUP($O4387,margin_ranges!$A$5:$D$10,4,FALSE),$P4387*100)</f>
        <v>16.395239280000002</v>
      </c>
      <c r="T4387" s="29">
        <f>(1-$S4387/100)/(1-$F4387)-1</f>
        <v>3.968314565838682E-11</v>
      </c>
      <c r="U4387" s="19" t="str">
        <f>IF(ABS(IFERROR(T4387,0))&gt;0.05,INDEX(margin_ranges!$C$13:$C$16,MATCH($F4387*100,margin_ranges!$B$13:$B$16,1)),"")</f>
        <v/>
      </c>
      <c r="V4387" t="e">
        <f>MIN(VLOOKUP($U4387,margin_ranges!$A$5:$D$10,4,FALSE),$P4387*100)</f>
        <v>#N/A</v>
      </c>
      <c r="Y4387" s="29" t="e">
        <f t="shared" si="68"/>
        <v>#N/A</v>
      </c>
    </row>
    <row r="4388" spans="1:25" x14ac:dyDescent="0.3">
      <c r="A4388" s="8" t="s">
        <v>17</v>
      </c>
      <c r="B4388" s="8" t="s">
        <v>7711</v>
      </c>
      <c r="C4388" s="8" t="s">
        <v>7712</v>
      </c>
      <c r="D4388" s="8" t="s">
        <v>7719</v>
      </c>
      <c r="E4388" s="8" t="s">
        <v>7720</v>
      </c>
      <c r="F4388" s="24">
        <v>0.17504497542421399</v>
      </c>
      <c r="G4388" s="24">
        <v>1</v>
      </c>
      <c r="H4388" s="25">
        <v>197.70150000000001</v>
      </c>
      <c r="I4388" s="25">
        <v>14.7224</v>
      </c>
      <c r="J4388" s="15">
        <v>1338</v>
      </c>
      <c r="K4388" s="15">
        <v>234</v>
      </c>
      <c r="L4388" s="13">
        <v>7.4499999999999997E-2</v>
      </c>
      <c r="M4388" s="7">
        <v>3.0304682399999998</v>
      </c>
      <c r="N4388" s="26">
        <v>2.5</v>
      </c>
      <c r="O4388" s="27" t="s">
        <v>479</v>
      </c>
      <c r="P4388" s="8">
        <v>0.1750449754</v>
      </c>
      <c r="Q4388" s="24">
        <v>0.33</v>
      </c>
      <c r="R4388" t="str">
        <f>IF($Q4388*100&gt;=VLOOKUP($O4388,margin_ranges!$A$5:$C$10,2,FALSE),IF($Q4388*100&lt;=VLOOKUP($O4388,margin_ranges!$A$5:$C$10,3,FALSE)+10,"IN RANGE","ABOVE RANGE"),"BELOW RANGE")</f>
        <v>IN RANGE</v>
      </c>
      <c r="S4388">
        <f>MIN(VLOOKUP($O4388,margin_ranges!$A$5:$D$10,4,FALSE),$P4388*100)</f>
        <v>17.504497539999999</v>
      </c>
      <c r="T4388" s="29">
        <f>(1-$S4388/100)/(1-$F4388)-1</f>
        <v>2.9352076325039889E-11</v>
      </c>
      <c r="U4388" s="19" t="str">
        <f>IF(ABS(IFERROR(T4388,0))&gt;0.05,INDEX(margin_ranges!$C$13:$C$16,MATCH($F4388*100,margin_ranges!$B$13:$B$16,1)),"")</f>
        <v/>
      </c>
      <c r="V4388" t="e">
        <f>MIN(VLOOKUP($U4388,margin_ranges!$A$5:$D$10,4,FALSE),$P4388*100)</f>
        <v>#N/A</v>
      </c>
      <c r="Y4388" s="29" t="e">
        <f t="shared" si="68"/>
        <v>#N/A</v>
      </c>
    </row>
    <row r="4389" spans="1:25" x14ac:dyDescent="0.3">
      <c r="A4389" s="8" t="s">
        <v>17</v>
      </c>
      <c r="B4389" s="8" t="s">
        <v>7711</v>
      </c>
      <c r="C4389" s="8" t="s">
        <v>7712</v>
      </c>
      <c r="D4389" s="8" t="s">
        <v>7717</v>
      </c>
      <c r="E4389" s="8" t="s">
        <v>7718</v>
      </c>
      <c r="F4389" s="24">
        <v>0.17143467910142901</v>
      </c>
      <c r="G4389" s="24">
        <v>1</v>
      </c>
      <c r="H4389" s="25">
        <v>197.53389999999999</v>
      </c>
      <c r="I4389" s="25">
        <v>11.993399999999999</v>
      </c>
      <c r="J4389" s="15">
        <v>1086</v>
      </c>
      <c r="K4389" s="15">
        <v>186</v>
      </c>
      <c r="L4389" s="13">
        <v>6.0699999999999997E-2</v>
      </c>
      <c r="M4389" s="7">
        <v>3.01726362</v>
      </c>
      <c r="N4389" s="26">
        <v>2.5</v>
      </c>
      <c r="O4389" s="27" t="s">
        <v>479</v>
      </c>
      <c r="P4389" s="8">
        <v>0.17143467909999999</v>
      </c>
      <c r="Q4389" s="24">
        <v>0.33</v>
      </c>
      <c r="R4389" t="str">
        <f>IF($Q4389*100&gt;=VLOOKUP($O4389,margin_ranges!$A$5:$C$10,2,FALSE),IF($Q4389*100&lt;=VLOOKUP($O4389,margin_ranges!$A$5:$C$10,3,FALSE)+10,"IN RANGE","ABOVE RANGE"),"BELOW RANGE")</f>
        <v>IN RANGE</v>
      </c>
      <c r="S4389">
        <f>MIN(VLOOKUP($O4389,margin_ranges!$A$5:$D$10,4,FALSE),$P4389*100)</f>
        <v>17.143467909999998</v>
      </c>
      <c r="T4389" s="29">
        <f>(1-$S4389/100)/(1-$F4389)-1</f>
        <v>1.7246204464527182E-12</v>
      </c>
      <c r="U4389" s="19" t="str">
        <f>IF(ABS(IFERROR(T4389,0))&gt;0.05,INDEX(margin_ranges!$C$13:$C$16,MATCH($F4389*100,margin_ranges!$B$13:$B$16,1)),"")</f>
        <v/>
      </c>
      <c r="V4389" t="e">
        <f>MIN(VLOOKUP($U4389,margin_ranges!$A$5:$D$10,4,FALSE),$P4389*100)</f>
        <v>#N/A</v>
      </c>
      <c r="Y4389" s="29" t="e">
        <f t="shared" si="68"/>
        <v>#N/A</v>
      </c>
    </row>
    <row r="4390" spans="1:25" x14ac:dyDescent="0.3">
      <c r="A4390" s="8" t="s">
        <v>17</v>
      </c>
      <c r="B4390" s="8" t="s">
        <v>7711</v>
      </c>
      <c r="C4390" s="8" t="s">
        <v>7712</v>
      </c>
      <c r="D4390" s="8" t="s">
        <v>7713</v>
      </c>
      <c r="E4390" s="8" t="s">
        <v>7714</v>
      </c>
      <c r="F4390" s="24">
        <v>0.14929378547669001</v>
      </c>
      <c r="G4390" s="24">
        <v>1</v>
      </c>
      <c r="H4390" s="25">
        <v>124.13549999999999</v>
      </c>
      <c r="I4390" s="25">
        <v>10.3432</v>
      </c>
      <c r="J4390" s="15">
        <v>912</v>
      </c>
      <c r="K4390" s="15">
        <v>136</v>
      </c>
      <c r="L4390" s="13">
        <v>8.3299999999999999E-2</v>
      </c>
      <c r="M4390" s="7">
        <v>2.9387348499999999</v>
      </c>
      <c r="N4390" s="26">
        <v>2.5</v>
      </c>
      <c r="O4390" s="27" t="s">
        <v>479</v>
      </c>
      <c r="P4390" s="8">
        <v>0.1492937855</v>
      </c>
      <c r="Q4390" s="24">
        <v>0.33</v>
      </c>
      <c r="R4390" t="str">
        <f>IF($Q4390*100&gt;=VLOOKUP($O4390,margin_ranges!$A$5:$C$10,2,FALSE),IF($Q4390*100&lt;=VLOOKUP($O4390,margin_ranges!$A$5:$C$10,3,FALSE)+10,"IN RANGE","ABOVE RANGE"),"BELOW RANGE")</f>
        <v>IN RANGE</v>
      </c>
      <c r="S4390">
        <f>MIN(VLOOKUP($O4390,margin_ranges!$A$5:$D$10,4,FALSE),$P4390*100)</f>
        <v>14.929378549999999</v>
      </c>
      <c r="T4390" s="29">
        <f>(1-$S4390/100)/(1-$F4390)-1</f>
        <v>-2.7400748336958713E-11</v>
      </c>
      <c r="U4390" s="19" t="str">
        <f>IF(ABS(IFERROR(T4390,0))&gt;0.05,INDEX(margin_ranges!$C$13:$C$16,MATCH($F4390*100,margin_ranges!$B$13:$B$16,1)),"")</f>
        <v/>
      </c>
      <c r="V4390" t="e">
        <f>MIN(VLOOKUP($U4390,margin_ranges!$A$5:$D$10,4,FALSE),$P4390*100)</f>
        <v>#N/A</v>
      </c>
      <c r="Y4390" s="29" t="e">
        <f t="shared" si="68"/>
        <v>#N/A</v>
      </c>
    </row>
    <row r="4391" spans="1:25" x14ac:dyDescent="0.3">
      <c r="A4391" s="8" t="s">
        <v>17</v>
      </c>
      <c r="B4391" s="8" t="s">
        <v>7711</v>
      </c>
      <c r="C4391" s="8" t="s">
        <v>7712</v>
      </c>
      <c r="D4391" s="8" t="s">
        <v>7715</v>
      </c>
      <c r="E4391" s="8" t="s">
        <v>7716</v>
      </c>
      <c r="F4391" s="24">
        <v>0.19650131056956599</v>
      </c>
      <c r="G4391" s="24">
        <v>1</v>
      </c>
      <c r="H4391" s="25">
        <v>124.3077</v>
      </c>
      <c r="I4391" s="25">
        <v>8.2959999999999994</v>
      </c>
      <c r="J4391" s="15">
        <v>774</v>
      </c>
      <c r="K4391" s="15">
        <v>152</v>
      </c>
      <c r="L4391" s="13">
        <v>6.6699999999999995E-2</v>
      </c>
      <c r="M4391" s="7">
        <v>3.1113927499999998</v>
      </c>
      <c r="N4391" s="26">
        <v>2.5</v>
      </c>
      <c r="O4391" s="27" t="s">
        <v>479</v>
      </c>
      <c r="P4391" s="8">
        <v>0.19650131060000001</v>
      </c>
      <c r="Q4391" s="24">
        <v>0.33</v>
      </c>
      <c r="R4391" t="str">
        <f>IF($Q4391*100&gt;=VLOOKUP($O4391,margin_ranges!$A$5:$C$10,2,FALSE),IF($Q4391*100&lt;=VLOOKUP($O4391,margin_ranges!$A$5:$C$10,3,FALSE)+10,"IN RANGE","ABOVE RANGE"),"BELOW RANGE")</f>
        <v>IN RANGE</v>
      </c>
      <c r="S4391">
        <f>MIN(VLOOKUP($O4391,margin_ranges!$A$5:$D$10,4,FALSE),$P4391*100)</f>
        <v>19.65013106</v>
      </c>
      <c r="T4391" s="29">
        <f>(1-$S4391/100)/(1-$F4391)-1</f>
        <v>-3.7876812797321691E-11</v>
      </c>
      <c r="U4391" s="19" t="str">
        <f>IF(ABS(IFERROR(T4391,0))&gt;0.05,INDEX(margin_ranges!$C$13:$C$16,MATCH($F4391*100,margin_ranges!$B$13:$B$16,1)),"")</f>
        <v/>
      </c>
      <c r="V4391" t="e">
        <f>MIN(VLOOKUP($U4391,margin_ranges!$A$5:$D$10,4,FALSE),$P4391*100)</f>
        <v>#N/A</v>
      </c>
      <c r="Y4391" s="29" t="e">
        <f t="shared" si="68"/>
        <v>#N/A</v>
      </c>
    </row>
    <row r="4392" spans="1:25" x14ac:dyDescent="0.3">
      <c r="A4392" s="8" t="s">
        <v>17</v>
      </c>
      <c r="B4392" s="8" t="s">
        <v>7711</v>
      </c>
      <c r="C4392" s="8" t="s">
        <v>7712</v>
      </c>
      <c r="D4392" s="8" t="s">
        <v>7721</v>
      </c>
      <c r="E4392" s="8" t="s">
        <v>7716</v>
      </c>
      <c r="F4392" s="24">
        <v>0.178237248866709</v>
      </c>
      <c r="G4392" s="24">
        <v>1</v>
      </c>
      <c r="H4392" s="25">
        <v>124.1468</v>
      </c>
      <c r="I4392" s="25">
        <v>8.5449000000000002</v>
      </c>
      <c r="J4392" s="15">
        <v>780</v>
      </c>
      <c r="K4392" s="15">
        <v>139</v>
      </c>
      <c r="L4392" s="13">
        <v>6.88E-2</v>
      </c>
      <c r="M4392" s="7">
        <v>3.04224059</v>
      </c>
      <c r="N4392" s="26">
        <v>2.5</v>
      </c>
      <c r="O4392" s="27" t="s">
        <v>479</v>
      </c>
      <c r="P4392" s="8">
        <v>0.17823724890000001</v>
      </c>
      <c r="Q4392" s="24">
        <v>0.33</v>
      </c>
      <c r="R4392" t="str">
        <f>IF($Q4392*100&gt;=VLOOKUP($O4392,margin_ranges!$A$5:$C$10,2,FALSE),IF($Q4392*100&lt;=VLOOKUP($O4392,margin_ranges!$A$5:$C$10,3,FALSE)+10,"IN RANGE","ABOVE RANGE"),"BELOW RANGE")</f>
        <v>IN RANGE</v>
      </c>
      <c r="S4392">
        <f>MIN(VLOOKUP($O4392,margin_ranges!$A$5:$D$10,4,FALSE),$P4392*100)</f>
        <v>17.823724890000001</v>
      </c>
      <c r="T4392" s="29">
        <f>(1-$S4392/100)/(1-$F4392)-1</f>
        <v>-4.0511705101664575E-11</v>
      </c>
      <c r="U4392" s="19" t="str">
        <f>IF(ABS(IFERROR(T4392,0))&gt;0.05,INDEX(margin_ranges!$C$13:$C$16,MATCH($F4392*100,margin_ranges!$B$13:$B$16,1)),"")</f>
        <v/>
      </c>
      <c r="V4392" t="e">
        <f>MIN(VLOOKUP($U4392,margin_ranges!$A$5:$D$10,4,FALSE),$P4392*100)</f>
        <v>#N/A</v>
      </c>
      <c r="Y4392" s="29" t="e">
        <f t="shared" si="68"/>
        <v>#N/A</v>
      </c>
    </row>
    <row r="4393" spans="1:25" x14ac:dyDescent="0.3">
      <c r="A4393" s="8" t="s">
        <v>35</v>
      </c>
      <c r="B4393" s="8" t="s">
        <v>7723</v>
      </c>
      <c r="C4393" s="8" t="s">
        <v>34</v>
      </c>
      <c r="D4393" s="8" t="s">
        <v>34</v>
      </c>
      <c r="E4393" s="8"/>
      <c r="F4393" s="24">
        <v>0.25</v>
      </c>
      <c r="G4393" s="24">
        <v>0</v>
      </c>
      <c r="H4393" s="25">
        <v>912.00189999999998</v>
      </c>
      <c r="I4393" s="25">
        <v>63.892099999999999</v>
      </c>
      <c r="J4393" s="15">
        <v>1950</v>
      </c>
      <c r="K4393" s="15">
        <v>486</v>
      </c>
      <c r="L4393" s="13">
        <v>7.0099999999999996E-2</v>
      </c>
      <c r="M4393" s="7">
        <v>1.0174926500000001</v>
      </c>
      <c r="N4393" s="26">
        <v>0.72567700000000002</v>
      </c>
      <c r="O4393" s="27"/>
      <c r="P4393" s="8">
        <v>0.2867987789</v>
      </c>
      <c r="Q4393" s="24">
        <v>0.25</v>
      </c>
      <c r="R4393" t="e">
        <f>IF($Q4393*100&gt;=VLOOKUP($O4393,margin_ranges!$A$5:$C$10,2,FALSE),IF($Q4393*100&lt;=VLOOKUP($O4393,margin_ranges!$A$5:$C$10,3,FALSE)+10,"IN RANGE","ABOVE RANGE"),"BELOW RANGE")</f>
        <v>#N/A</v>
      </c>
      <c r="S4393" t="e">
        <f>MIN(VLOOKUP($O4393,margin_ranges!$A$5:$D$10,4,FALSE),$P4393*100)</f>
        <v>#N/A</v>
      </c>
      <c r="T4393" s="29" t="e">
        <f>(1-$S4393/100)/(1-$F4393)-1</f>
        <v>#N/A</v>
      </c>
      <c r="U4393" s="19" t="str">
        <f>IF(ABS(IFERROR(T4393,0))&gt;0.05,INDEX(margin_ranges!$C$13:$C$16,MATCH($F4393*100,margin_ranges!$B$13:$B$16,1)),"")</f>
        <v/>
      </c>
      <c r="V4393" t="e">
        <f>MIN(VLOOKUP($U4393,margin_ranges!$A$5:$D$10,4,FALSE),$P4393*100)</f>
        <v>#N/A</v>
      </c>
      <c r="Y4393" s="29" t="e">
        <f t="shared" si="68"/>
        <v>#N/A</v>
      </c>
    </row>
    <row r="4394" spans="1:25" x14ac:dyDescent="0.3">
      <c r="A4394" s="8" t="s">
        <v>33</v>
      </c>
      <c r="B4394" s="8" t="s">
        <v>7723</v>
      </c>
      <c r="C4394" s="8" t="s">
        <v>7724</v>
      </c>
      <c r="D4394" s="8" t="s">
        <v>34</v>
      </c>
      <c r="E4394" s="8"/>
      <c r="F4394" s="24">
        <v>0.25</v>
      </c>
      <c r="G4394" s="24">
        <v>0</v>
      </c>
      <c r="H4394" s="25">
        <v>912.00189999999998</v>
      </c>
      <c r="I4394" s="25">
        <v>63.892099999999999</v>
      </c>
      <c r="J4394" s="15">
        <v>1950</v>
      </c>
      <c r="K4394" s="15">
        <v>486</v>
      </c>
      <c r="L4394" s="13">
        <v>7.0099999999999996E-2</v>
      </c>
      <c r="M4394" s="7">
        <v>1.0174926500000001</v>
      </c>
      <c r="N4394" s="26">
        <v>0.72567700000000002</v>
      </c>
      <c r="O4394" s="27"/>
      <c r="P4394" s="8">
        <v>0.2867987789</v>
      </c>
      <c r="Q4394" s="24">
        <v>0.25</v>
      </c>
      <c r="R4394" t="e">
        <f>IF($Q4394*100&gt;=VLOOKUP($O4394,margin_ranges!$A$5:$C$10,2,FALSE),IF($Q4394*100&lt;=VLOOKUP($O4394,margin_ranges!$A$5:$C$10,3,FALSE)+10,"IN RANGE","ABOVE RANGE"),"BELOW RANGE")</f>
        <v>#N/A</v>
      </c>
      <c r="S4394" t="e">
        <f>MIN(VLOOKUP($O4394,margin_ranges!$A$5:$D$10,4,FALSE),$P4394*100)</f>
        <v>#N/A</v>
      </c>
      <c r="T4394" s="29" t="e">
        <f>(1-$S4394/100)/(1-$F4394)-1</f>
        <v>#N/A</v>
      </c>
      <c r="U4394" s="19" t="str">
        <f>IF(ABS(IFERROR(T4394,0))&gt;0.05,INDEX(margin_ranges!$C$13:$C$16,MATCH($F4394*100,margin_ranges!$B$13:$B$16,1)),"")</f>
        <v/>
      </c>
      <c r="V4394" t="e">
        <f>MIN(VLOOKUP($U4394,margin_ranges!$A$5:$D$10,4,FALSE),$P4394*100)</f>
        <v>#N/A</v>
      </c>
      <c r="Y4394" s="29" t="e">
        <f t="shared" si="68"/>
        <v>#N/A</v>
      </c>
    </row>
    <row r="4395" spans="1:25" x14ac:dyDescent="0.3">
      <c r="A4395" s="8" t="s">
        <v>17</v>
      </c>
      <c r="B4395" s="8" t="s">
        <v>7723</v>
      </c>
      <c r="C4395" s="8" t="s">
        <v>7724</v>
      </c>
      <c r="D4395" s="8" t="s">
        <v>7729</v>
      </c>
      <c r="E4395" s="8" t="s">
        <v>7730</v>
      </c>
      <c r="F4395" s="24">
        <v>0.25</v>
      </c>
      <c r="G4395" s="24">
        <v>0</v>
      </c>
      <c r="H4395" s="25">
        <v>185.3801</v>
      </c>
      <c r="I4395" s="25">
        <v>16.9541</v>
      </c>
      <c r="J4395" s="15">
        <v>348</v>
      </c>
      <c r="K4395" s="15">
        <v>86</v>
      </c>
      <c r="L4395" s="13">
        <v>9.1499999999999998E-2</v>
      </c>
      <c r="M4395" s="7">
        <v>0.68334702999999997</v>
      </c>
      <c r="N4395" s="26">
        <v>0.5</v>
      </c>
      <c r="O4395" s="27" t="s">
        <v>92</v>
      </c>
      <c r="P4395" s="8">
        <v>0.26830734439999998</v>
      </c>
      <c r="Q4395" s="24">
        <v>0.25</v>
      </c>
      <c r="R4395" t="str">
        <f>IF($Q4395*100&gt;=VLOOKUP($O4395,margin_ranges!$A$5:$C$10,2,FALSE),IF($Q4395*100&lt;=VLOOKUP($O4395,margin_ranges!$A$5:$C$10,3,FALSE)+10,"IN RANGE","ABOVE RANGE"),"BELOW RANGE")</f>
        <v>IN RANGE</v>
      </c>
      <c r="S4395">
        <f>MIN(VLOOKUP($O4395,margin_ranges!$A$5:$D$10,4,FALSE),$P4395*100)</f>
        <v>26.830734439999997</v>
      </c>
      <c r="T4395" s="29">
        <f>(1-$S4395/100)/(1-$F4395)-1</f>
        <v>-2.4409792533333197E-2</v>
      </c>
      <c r="U4395" s="19" t="str">
        <f>IF(ABS(IFERROR(T4395,0))&gt;0.05,INDEX(margin_ranges!$C$13:$C$16,MATCH($F4395*100,margin_ranges!$B$13:$B$16,1)),"")</f>
        <v/>
      </c>
      <c r="V4395" t="e">
        <f>MIN(VLOOKUP($U4395,margin_ranges!$A$5:$D$10,4,FALSE),$P4395*100)</f>
        <v>#N/A</v>
      </c>
      <c r="Y4395" s="29" t="e">
        <f t="shared" si="68"/>
        <v>#N/A</v>
      </c>
    </row>
    <row r="4396" spans="1:25" x14ac:dyDescent="0.3">
      <c r="A4396" s="8" t="s">
        <v>17</v>
      </c>
      <c r="B4396" s="8" t="s">
        <v>7723</v>
      </c>
      <c r="C4396" s="8" t="s">
        <v>7724</v>
      </c>
      <c r="D4396" s="8" t="s">
        <v>7725</v>
      </c>
      <c r="E4396" s="8" t="s">
        <v>7726</v>
      </c>
      <c r="F4396" s="24">
        <v>0.25</v>
      </c>
      <c r="G4396" s="24">
        <v>0</v>
      </c>
      <c r="H4396" s="25">
        <v>151.1986</v>
      </c>
      <c r="I4396" s="25">
        <v>7.9036</v>
      </c>
      <c r="J4396" s="15">
        <v>326</v>
      </c>
      <c r="K4396" s="15">
        <v>81</v>
      </c>
      <c r="L4396" s="13">
        <v>5.2299999999999999E-2</v>
      </c>
      <c r="M4396" s="7">
        <v>1.37342973</v>
      </c>
      <c r="N4396" s="26">
        <v>1</v>
      </c>
      <c r="O4396" s="27" t="s">
        <v>92</v>
      </c>
      <c r="P4396" s="8">
        <v>0.2718957689</v>
      </c>
      <c r="Q4396" s="24">
        <v>0.25</v>
      </c>
      <c r="R4396" t="str">
        <f>IF($Q4396*100&gt;=VLOOKUP($O4396,margin_ranges!$A$5:$C$10,2,FALSE),IF($Q4396*100&lt;=VLOOKUP($O4396,margin_ranges!$A$5:$C$10,3,FALSE)+10,"IN RANGE","ABOVE RANGE"),"BELOW RANGE")</f>
        <v>IN RANGE</v>
      </c>
      <c r="S4396">
        <f>MIN(VLOOKUP($O4396,margin_ranges!$A$5:$D$10,4,FALSE),$P4396*100)</f>
        <v>27.189576890000001</v>
      </c>
      <c r="T4396" s="29">
        <f>(1-$S4396/100)/(1-$F4396)-1</f>
        <v>-2.9194358533333298E-2</v>
      </c>
      <c r="U4396" s="19" t="str">
        <f>IF(ABS(IFERROR(T4396,0))&gt;0.05,INDEX(margin_ranges!$C$13:$C$16,MATCH($F4396*100,margin_ranges!$B$13:$B$16,1)),"")</f>
        <v/>
      </c>
      <c r="V4396" t="e">
        <f>MIN(VLOOKUP($U4396,margin_ranges!$A$5:$D$10,4,FALSE),$P4396*100)</f>
        <v>#N/A</v>
      </c>
      <c r="Y4396" s="29" t="e">
        <f t="shared" si="68"/>
        <v>#N/A</v>
      </c>
    </row>
    <row r="4397" spans="1:25" x14ac:dyDescent="0.3">
      <c r="A4397" s="8" t="s">
        <v>17</v>
      </c>
      <c r="B4397" s="8" t="s">
        <v>7723</v>
      </c>
      <c r="C4397" s="8" t="s">
        <v>7724</v>
      </c>
      <c r="D4397" s="8" t="s">
        <v>7733</v>
      </c>
      <c r="E4397" s="8" t="s">
        <v>7734</v>
      </c>
      <c r="F4397" s="24">
        <v>0.249999999999999</v>
      </c>
      <c r="G4397" s="24">
        <v>0</v>
      </c>
      <c r="H4397" s="25">
        <v>124.70140000000001</v>
      </c>
      <c r="I4397" s="25">
        <v>8.1166</v>
      </c>
      <c r="J4397" s="15">
        <v>335</v>
      </c>
      <c r="K4397" s="15">
        <v>84</v>
      </c>
      <c r="L4397" s="13">
        <v>6.5100000000000005E-2</v>
      </c>
      <c r="M4397" s="7">
        <v>1.37740621</v>
      </c>
      <c r="N4397" s="26">
        <v>1</v>
      </c>
      <c r="O4397" s="27" t="s">
        <v>92</v>
      </c>
      <c r="P4397" s="8">
        <v>0.2739977562</v>
      </c>
      <c r="Q4397" s="24">
        <v>0.25</v>
      </c>
      <c r="R4397" t="str">
        <f>IF($Q4397*100&gt;=VLOOKUP($O4397,margin_ranges!$A$5:$C$10,2,FALSE),IF($Q4397*100&lt;=VLOOKUP($O4397,margin_ranges!$A$5:$C$10,3,FALSE)+10,"IN RANGE","ABOVE RANGE"),"BELOW RANGE")</f>
        <v>IN RANGE</v>
      </c>
      <c r="S4397">
        <f>MIN(VLOOKUP($O4397,margin_ranges!$A$5:$D$10,4,FALSE),$P4397*100)</f>
        <v>27.39977562</v>
      </c>
      <c r="T4397" s="29">
        <f>(1-$S4397/100)/(1-$F4397)-1</f>
        <v>-3.1997008266667959E-2</v>
      </c>
      <c r="U4397" s="19" t="str">
        <f>IF(ABS(IFERROR(T4397,0))&gt;0.05,INDEX(margin_ranges!$C$13:$C$16,MATCH($F4397*100,margin_ranges!$B$13:$B$16,1)),"")</f>
        <v/>
      </c>
      <c r="V4397" t="e">
        <f>MIN(VLOOKUP($U4397,margin_ranges!$A$5:$D$10,4,FALSE),$P4397*100)</f>
        <v>#N/A</v>
      </c>
      <c r="Y4397" s="29" t="e">
        <f t="shared" si="68"/>
        <v>#N/A</v>
      </c>
    </row>
    <row r="4398" spans="1:25" x14ac:dyDescent="0.3">
      <c r="A4398" s="8" t="s">
        <v>17</v>
      </c>
      <c r="B4398" s="8" t="s">
        <v>7723</v>
      </c>
      <c r="C4398" s="8" t="s">
        <v>7724</v>
      </c>
      <c r="D4398" s="8" t="s">
        <v>7727</v>
      </c>
      <c r="E4398" s="8" t="s">
        <v>7728</v>
      </c>
      <c r="F4398" s="24">
        <v>0.25</v>
      </c>
      <c r="G4398" s="24">
        <v>0</v>
      </c>
      <c r="H4398" s="25">
        <v>214.44110000000001</v>
      </c>
      <c r="I4398" s="25">
        <v>12.8178</v>
      </c>
      <c r="J4398" s="15">
        <v>537</v>
      </c>
      <c r="K4398" s="15">
        <v>134</v>
      </c>
      <c r="L4398" s="13">
        <v>5.9799999999999999E-2</v>
      </c>
      <c r="M4398" s="7">
        <v>1.39555863</v>
      </c>
      <c r="N4398" s="26">
        <v>1</v>
      </c>
      <c r="O4398" s="27" t="s">
        <v>92</v>
      </c>
      <c r="P4398" s="8">
        <v>0.28344106730000002</v>
      </c>
      <c r="Q4398" s="24">
        <v>0.25</v>
      </c>
      <c r="R4398" t="str">
        <f>IF($Q4398*100&gt;=VLOOKUP($O4398,margin_ranges!$A$5:$C$10,2,FALSE),IF($Q4398*100&lt;=VLOOKUP($O4398,margin_ranges!$A$5:$C$10,3,FALSE)+10,"IN RANGE","ABOVE RANGE"),"BELOW RANGE")</f>
        <v>IN RANGE</v>
      </c>
      <c r="S4398">
        <f>MIN(VLOOKUP($O4398,margin_ranges!$A$5:$D$10,4,FALSE),$P4398*100)</f>
        <v>28.34410673</v>
      </c>
      <c r="T4398" s="29">
        <f>(1-$S4398/100)/(1-$F4398)-1</f>
        <v>-4.4588089733333391E-2</v>
      </c>
      <c r="U4398" s="19" t="str">
        <f>IF(ABS(IFERROR(T4398,0))&gt;0.05,INDEX(margin_ranges!$C$13:$C$16,MATCH($F4398*100,margin_ranges!$B$13:$B$16,1)),"")</f>
        <v/>
      </c>
      <c r="V4398" t="e">
        <f>MIN(VLOOKUP($U4398,margin_ranges!$A$5:$D$10,4,FALSE),$P4398*100)</f>
        <v>#N/A</v>
      </c>
      <c r="Y4398" s="29" t="e">
        <f t="shared" si="68"/>
        <v>#N/A</v>
      </c>
    </row>
    <row r="4399" spans="1:25" x14ac:dyDescent="0.3">
      <c r="A4399" s="8" t="s">
        <v>17</v>
      </c>
      <c r="B4399" s="8" t="s">
        <v>7723</v>
      </c>
      <c r="C4399" s="8" t="s">
        <v>7724</v>
      </c>
      <c r="D4399" s="8" t="s">
        <v>7731</v>
      </c>
      <c r="E4399" s="8" t="s">
        <v>7732</v>
      </c>
      <c r="F4399" s="24">
        <v>0.25</v>
      </c>
      <c r="G4399" s="24">
        <v>0</v>
      </c>
      <c r="H4399" s="25">
        <v>131.87029999999999</v>
      </c>
      <c r="I4399" s="25">
        <v>9.4601000000000006</v>
      </c>
      <c r="J4399" s="15">
        <v>208</v>
      </c>
      <c r="K4399" s="15">
        <v>52</v>
      </c>
      <c r="L4399" s="13">
        <v>7.17E-2</v>
      </c>
      <c r="M4399" s="7">
        <v>0.73372042000000004</v>
      </c>
      <c r="N4399" s="26">
        <v>0.5</v>
      </c>
      <c r="O4399" s="27" t="s">
        <v>92</v>
      </c>
      <c r="P4399" s="8">
        <v>0.31854152390000001</v>
      </c>
      <c r="Q4399" s="24">
        <v>0.25</v>
      </c>
      <c r="R4399" t="str">
        <f>IF($Q4399*100&gt;=VLOOKUP($O4399,margin_ranges!$A$5:$C$10,2,FALSE),IF($Q4399*100&lt;=VLOOKUP($O4399,margin_ranges!$A$5:$C$10,3,FALSE)+10,"IN RANGE","ABOVE RANGE"),"BELOW RANGE")</f>
        <v>IN RANGE</v>
      </c>
      <c r="S4399">
        <f>MIN(VLOOKUP($O4399,margin_ranges!$A$5:$D$10,4,FALSE),$P4399*100)</f>
        <v>29.75</v>
      </c>
      <c r="T4399" s="29">
        <f>(1-$S4399/100)/(1-$F4399)-1</f>
        <v>-6.3333333333333353E-2</v>
      </c>
      <c r="U4399" s="19" t="str">
        <f>IF(ABS(IFERROR(T4399,0))&gt;0.05,INDEX(margin_ranges!$C$13:$C$16,MATCH($F4399*100,margin_ranges!$B$13:$B$16,1)),"")</f>
        <v>Balanced (Type B)</v>
      </c>
      <c r="V4399">
        <f>MIN(VLOOKUP($U4399,margin_ranges!$A$5:$D$10,4,FALSE),$P4399*100)</f>
        <v>29.75</v>
      </c>
      <c r="Y4399" s="29">
        <f t="shared" si="68"/>
        <v>-6.3333333333333353E-2</v>
      </c>
    </row>
    <row r="4400" spans="1:25" x14ac:dyDescent="0.3">
      <c r="A4400" s="8" t="s">
        <v>17</v>
      </c>
      <c r="B4400" s="8" t="s">
        <v>7723</v>
      </c>
      <c r="C4400" s="8" t="s">
        <v>7724</v>
      </c>
      <c r="D4400" s="8" t="s">
        <v>7735</v>
      </c>
      <c r="E4400" s="8" t="s">
        <v>7736</v>
      </c>
      <c r="F4400" s="24">
        <v>0.25</v>
      </c>
      <c r="G4400" s="24">
        <v>0</v>
      </c>
      <c r="H4400" s="25">
        <v>104.4098</v>
      </c>
      <c r="I4400" s="25">
        <v>8.6399000000000008</v>
      </c>
      <c r="J4400" s="15">
        <v>197</v>
      </c>
      <c r="K4400" s="15">
        <v>49</v>
      </c>
      <c r="L4400" s="13">
        <v>8.2799999999999999E-2</v>
      </c>
      <c r="M4400" s="7">
        <v>0.75929860999999998</v>
      </c>
      <c r="N4400" s="26">
        <v>0.5</v>
      </c>
      <c r="O4400" s="27" t="s">
        <v>92</v>
      </c>
      <c r="P4400" s="8">
        <v>0.34149753929999999</v>
      </c>
      <c r="Q4400" s="24">
        <v>0.25</v>
      </c>
      <c r="R4400" t="str">
        <f>IF($Q4400*100&gt;=VLOOKUP($O4400,margin_ranges!$A$5:$C$10,2,FALSE),IF($Q4400*100&lt;=VLOOKUP($O4400,margin_ranges!$A$5:$C$10,3,FALSE)+10,"IN RANGE","ABOVE RANGE"),"BELOW RANGE")</f>
        <v>IN RANGE</v>
      </c>
      <c r="S4400">
        <f>MIN(VLOOKUP($O4400,margin_ranges!$A$5:$D$10,4,FALSE),$P4400*100)</f>
        <v>29.75</v>
      </c>
      <c r="T4400" s="29">
        <f>(1-$S4400/100)/(1-$F4400)-1</f>
        <v>-6.3333333333333353E-2</v>
      </c>
      <c r="U4400" s="19" t="str">
        <f>IF(ABS(IFERROR(T4400,0))&gt;0.05,INDEX(margin_ranges!$C$13:$C$16,MATCH($F4400*100,margin_ranges!$B$13:$B$16,1)),"")</f>
        <v>Balanced (Type B)</v>
      </c>
      <c r="V4400">
        <f>MIN(VLOOKUP($U4400,margin_ranges!$A$5:$D$10,4,FALSE),$P4400*100)</f>
        <v>29.75</v>
      </c>
      <c r="Y4400" s="29">
        <f t="shared" si="68"/>
        <v>-6.3333333333333353E-2</v>
      </c>
    </row>
    <row r="4401" spans="1:25" x14ac:dyDescent="0.3">
      <c r="A4401" s="8" t="s">
        <v>35</v>
      </c>
      <c r="B4401" s="8" t="s">
        <v>7737</v>
      </c>
      <c r="C4401" s="8" t="s">
        <v>34</v>
      </c>
      <c r="D4401" s="8" t="s">
        <v>34</v>
      </c>
      <c r="E4401" s="8"/>
      <c r="F4401" s="24">
        <v>0.28585732235486599</v>
      </c>
      <c r="G4401" s="24">
        <v>0</v>
      </c>
      <c r="H4401" s="25">
        <v>84.493799999999993</v>
      </c>
      <c r="I4401" s="25">
        <v>11.978899999999999</v>
      </c>
      <c r="J4401" s="15">
        <v>453</v>
      </c>
      <c r="K4401" s="15">
        <v>128</v>
      </c>
      <c r="L4401" s="13">
        <v>0.14180000000000001</v>
      </c>
      <c r="M4401" s="7">
        <v>1.26044841</v>
      </c>
      <c r="N4401" s="26">
        <v>0.90014000000000005</v>
      </c>
      <c r="O4401" s="27"/>
      <c r="P4401" s="8">
        <v>0.2858573224</v>
      </c>
      <c r="Q4401" s="24">
        <v>0.2928</v>
      </c>
      <c r="R4401" t="e">
        <f>IF($Q4401*100&gt;=VLOOKUP($O4401,margin_ranges!$A$5:$C$10,2,FALSE),IF($Q4401*100&lt;=VLOOKUP($O4401,margin_ranges!$A$5:$C$10,3,FALSE)+10,"IN RANGE","ABOVE RANGE"),"BELOW RANGE")</f>
        <v>#N/A</v>
      </c>
      <c r="S4401" t="e">
        <f>MIN(VLOOKUP($O4401,margin_ranges!$A$5:$D$10,4,FALSE),$P4401*100)</f>
        <v>#N/A</v>
      </c>
      <c r="T4401" s="29" t="e">
        <f>(1-$S4401/100)/(1-$F4401)-1</f>
        <v>#N/A</v>
      </c>
      <c r="U4401" s="19" t="str">
        <f>IF(ABS(IFERROR(T4401,0))&gt;0.05,INDEX(margin_ranges!$C$13:$C$16,MATCH($F4401*100,margin_ranges!$B$13:$B$16,1)),"")</f>
        <v/>
      </c>
      <c r="V4401" t="e">
        <f>MIN(VLOOKUP($U4401,margin_ranges!$A$5:$D$10,4,FALSE),$P4401*100)</f>
        <v>#N/A</v>
      </c>
      <c r="Y4401" s="29" t="e">
        <f t="shared" si="68"/>
        <v>#N/A</v>
      </c>
    </row>
    <row r="4402" spans="1:25" x14ac:dyDescent="0.3">
      <c r="A4402" s="8" t="s">
        <v>33</v>
      </c>
      <c r="B4402" s="8" t="s">
        <v>7737</v>
      </c>
      <c r="C4402" s="8" t="s">
        <v>7738</v>
      </c>
      <c r="D4402" s="8" t="s">
        <v>34</v>
      </c>
      <c r="E4402" s="8"/>
      <c r="F4402" s="24">
        <v>0.28585732235486599</v>
      </c>
      <c r="G4402" s="24">
        <v>0</v>
      </c>
      <c r="H4402" s="25">
        <v>84.493799999999993</v>
      </c>
      <c r="I4402" s="25">
        <v>11.978899999999999</v>
      </c>
      <c r="J4402" s="15">
        <v>453</v>
      </c>
      <c r="K4402" s="15">
        <v>128</v>
      </c>
      <c r="L4402" s="13">
        <v>0.14180000000000001</v>
      </c>
      <c r="M4402" s="7">
        <v>1.26044841</v>
      </c>
      <c r="N4402" s="26">
        <v>0.90014000000000005</v>
      </c>
      <c r="O4402" s="27"/>
      <c r="P4402" s="8">
        <v>0.2858573224</v>
      </c>
      <c r="Q4402" s="24">
        <v>0.2928</v>
      </c>
      <c r="R4402" t="e">
        <f>IF($Q4402*100&gt;=VLOOKUP($O4402,margin_ranges!$A$5:$C$10,2,FALSE),IF($Q4402*100&lt;=VLOOKUP($O4402,margin_ranges!$A$5:$C$10,3,FALSE)+10,"IN RANGE","ABOVE RANGE"),"BELOW RANGE")</f>
        <v>#N/A</v>
      </c>
      <c r="S4402" t="e">
        <f>MIN(VLOOKUP($O4402,margin_ranges!$A$5:$D$10,4,FALSE),$P4402*100)</f>
        <v>#N/A</v>
      </c>
      <c r="T4402" s="29" t="e">
        <f>(1-$S4402/100)/(1-$F4402)-1</f>
        <v>#N/A</v>
      </c>
      <c r="U4402" s="19" t="str">
        <f>IF(ABS(IFERROR(T4402,0))&gt;0.05,INDEX(margin_ranges!$C$13:$C$16,MATCH($F4402*100,margin_ranges!$B$13:$B$16,1)),"")</f>
        <v/>
      </c>
      <c r="V4402" t="e">
        <f>MIN(VLOOKUP($U4402,margin_ranges!$A$5:$D$10,4,FALSE),$P4402*100)</f>
        <v>#N/A</v>
      </c>
      <c r="Y4402" s="29" t="e">
        <f t="shared" si="68"/>
        <v>#N/A</v>
      </c>
    </row>
    <row r="4403" spans="1:25" x14ac:dyDescent="0.3">
      <c r="A4403" s="8" t="s">
        <v>17</v>
      </c>
      <c r="B4403" s="8" t="s">
        <v>7737</v>
      </c>
      <c r="C4403" s="8" t="s">
        <v>7738</v>
      </c>
      <c r="D4403" s="8" t="s">
        <v>7741</v>
      </c>
      <c r="E4403" s="8" t="s">
        <v>7742</v>
      </c>
      <c r="F4403" s="24">
        <v>0.3</v>
      </c>
      <c r="G4403" s="24">
        <v>0</v>
      </c>
      <c r="H4403" s="25">
        <v>13.238300000000001</v>
      </c>
      <c r="I4403" s="25">
        <v>3.3323</v>
      </c>
      <c r="J4403" s="15">
        <v>129</v>
      </c>
      <c r="K4403" s="15">
        <v>38</v>
      </c>
      <c r="L4403" s="13">
        <v>0.25169999999999998</v>
      </c>
      <c r="M4403" s="7">
        <v>1.2863028400000001</v>
      </c>
      <c r="N4403" s="26">
        <v>0.9</v>
      </c>
      <c r="O4403" s="27" t="s">
        <v>92</v>
      </c>
      <c r="P4403" s="8">
        <v>0.3003202874</v>
      </c>
      <c r="Q4403" s="24">
        <v>0.3</v>
      </c>
      <c r="R4403" t="str">
        <f>IF($Q4403*100&gt;=VLOOKUP($O4403,margin_ranges!$A$5:$C$10,2,FALSE),IF($Q4403*100&lt;=VLOOKUP($O4403,margin_ranges!$A$5:$C$10,3,FALSE)+10,"IN RANGE","ABOVE RANGE"),"BELOW RANGE")</f>
        <v>IN RANGE</v>
      </c>
      <c r="S4403">
        <f>MIN(VLOOKUP($O4403,margin_ranges!$A$5:$D$10,4,FALSE),$P4403*100)</f>
        <v>29.75</v>
      </c>
      <c r="T4403" s="29">
        <f>(1-$S4403/100)/(1-$F4403)-1</f>
        <v>3.5714285714285587E-3</v>
      </c>
      <c r="U4403" s="19" t="str">
        <f>IF(ABS(IFERROR(T4403,0))&gt;0.05,INDEX(margin_ranges!$C$13:$C$16,MATCH($F4403*100,margin_ranges!$B$13:$B$16,1)),"")</f>
        <v/>
      </c>
      <c r="V4403" t="e">
        <f>MIN(VLOOKUP($U4403,margin_ranges!$A$5:$D$10,4,FALSE),$P4403*100)</f>
        <v>#N/A</v>
      </c>
      <c r="Y4403" s="29" t="e">
        <f t="shared" si="68"/>
        <v>#N/A</v>
      </c>
    </row>
    <row r="4404" spans="1:25" x14ac:dyDescent="0.3">
      <c r="A4404" s="8" t="s">
        <v>17</v>
      </c>
      <c r="B4404" s="8" t="s">
        <v>7737</v>
      </c>
      <c r="C4404" s="8" t="s">
        <v>7738</v>
      </c>
      <c r="D4404" s="8" t="s">
        <v>7743</v>
      </c>
      <c r="E4404" s="8" t="s">
        <v>7744</v>
      </c>
      <c r="F4404" s="24">
        <v>0.3</v>
      </c>
      <c r="G4404" s="24">
        <v>0</v>
      </c>
      <c r="H4404" s="25">
        <v>13.2889</v>
      </c>
      <c r="I4404" s="25">
        <v>3.3515999999999999</v>
      </c>
      <c r="J4404" s="15">
        <v>129</v>
      </c>
      <c r="K4404" s="15">
        <v>39</v>
      </c>
      <c r="L4404" s="13">
        <v>0.25219999999999998</v>
      </c>
      <c r="M4404" s="7">
        <v>1.2871534200000001</v>
      </c>
      <c r="N4404" s="26">
        <v>0.9</v>
      </c>
      <c r="O4404" s="27" t="s">
        <v>92</v>
      </c>
      <c r="P4404" s="8">
        <v>0.3007826535</v>
      </c>
      <c r="Q4404" s="24">
        <v>0.3</v>
      </c>
      <c r="R4404" t="str">
        <f>IF($Q4404*100&gt;=VLOOKUP($O4404,margin_ranges!$A$5:$C$10,2,FALSE),IF($Q4404*100&lt;=VLOOKUP($O4404,margin_ranges!$A$5:$C$10,3,FALSE)+10,"IN RANGE","ABOVE RANGE"),"BELOW RANGE")</f>
        <v>IN RANGE</v>
      </c>
      <c r="S4404">
        <f>MIN(VLOOKUP($O4404,margin_ranges!$A$5:$D$10,4,FALSE),$P4404*100)</f>
        <v>29.75</v>
      </c>
      <c r="T4404" s="29">
        <f>(1-$S4404/100)/(1-$F4404)-1</f>
        <v>3.5714285714285587E-3</v>
      </c>
      <c r="U4404" s="19" t="str">
        <f>IF(ABS(IFERROR(T4404,0))&gt;0.05,INDEX(margin_ranges!$C$13:$C$16,MATCH($F4404*100,margin_ranges!$B$13:$B$16,1)),"")</f>
        <v/>
      </c>
      <c r="V4404" t="e">
        <f>MIN(VLOOKUP($U4404,margin_ranges!$A$5:$D$10,4,FALSE),$P4404*100)</f>
        <v>#N/A</v>
      </c>
      <c r="Y4404" s="29" t="e">
        <f t="shared" si="68"/>
        <v>#N/A</v>
      </c>
    </row>
    <row r="4405" spans="1:25" x14ac:dyDescent="0.3">
      <c r="A4405" s="8" t="s">
        <v>17</v>
      </c>
      <c r="B4405" s="8" t="s">
        <v>7737</v>
      </c>
      <c r="C4405" s="8" t="s">
        <v>7738</v>
      </c>
      <c r="D4405" s="8" t="s">
        <v>7739</v>
      </c>
      <c r="E4405" s="8" t="s">
        <v>7740</v>
      </c>
      <c r="F4405" s="24">
        <v>0.21627379334907401</v>
      </c>
      <c r="G4405" s="24">
        <v>0</v>
      </c>
      <c r="H4405" s="25">
        <v>6.7614000000000001</v>
      </c>
      <c r="I4405" s="25">
        <v>1.8861000000000001</v>
      </c>
      <c r="J4405" s="15">
        <v>65</v>
      </c>
      <c r="K4405" s="15">
        <v>14</v>
      </c>
      <c r="L4405" s="13">
        <v>0.27900000000000003</v>
      </c>
      <c r="M4405" s="7">
        <v>1.14836022</v>
      </c>
      <c r="N4405" s="26">
        <v>0.9</v>
      </c>
      <c r="O4405" s="27" t="s">
        <v>92</v>
      </c>
      <c r="P4405" s="8">
        <v>0.21627379329999999</v>
      </c>
      <c r="Q4405" s="24">
        <v>0.25</v>
      </c>
      <c r="R4405" t="str">
        <f>IF($Q4405*100&gt;=VLOOKUP($O4405,margin_ranges!$A$5:$C$10,2,FALSE),IF($Q4405*100&lt;=VLOOKUP($O4405,margin_ranges!$A$5:$C$10,3,FALSE)+10,"IN RANGE","ABOVE RANGE"),"BELOW RANGE")</f>
        <v>IN RANGE</v>
      </c>
      <c r="S4405">
        <f>MIN(VLOOKUP($O4405,margin_ranges!$A$5:$D$10,4,FALSE),$P4405*100)</f>
        <v>21.62737933</v>
      </c>
      <c r="T4405" s="29">
        <f>(1-$S4405/100)/(1-$F4405)-1</f>
        <v>6.2616356544253904E-11</v>
      </c>
      <c r="U4405" s="19" t="str">
        <f>IF(ABS(IFERROR(T4405,0))&gt;0.05,INDEX(margin_ranges!$C$13:$C$16,MATCH($F4405*100,margin_ranges!$B$13:$B$16,1)),"")</f>
        <v/>
      </c>
      <c r="V4405" t="e">
        <f>MIN(VLOOKUP($U4405,margin_ranges!$A$5:$D$10,4,FALSE),$P4405*100)</f>
        <v>#N/A</v>
      </c>
      <c r="Y4405" s="29" t="e">
        <f t="shared" si="68"/>
        <v>#N/A</v>
      </c>
    </row>
    <row r="4406" spans="1:25" x14ac:dyDescent="0.3">
      <c r="A4406" s="8" t="s">
        <v>17</v>
      </c>
      <c r="B4406" s="8" t="s">
        <v>7737</v>
      </c>
      <c r="C4406" s="8" t="s">
        <v>7738</v>
      </c>
      <c r="D4406" s="8" t="s">
        <v>7745</v>
      </c>
      <c r="E4406" s="8" t="s">
        <v>7746</v>
      </c>
      <c r="F4406" s="24">
        <v>0.29206980471300498</v>
      </c>
      <c r="G4406" s="24">
        <v>0</v>
      </c>
      <c r="H4406" s="25">
        <v>15.287100000000001</v>
      </c>
      <c r="I4406" s="25">
        <v>3.4076</v>
      </c>
      <c r="J4406" s="15">
        <v>130</v>
      </c>
      <c r="K4406" s="15">
        <v>38</v>
      </c>
      <c r="L4406" s="13">
        <v>0.22289999999999999</v>
      </c>
      <c r="M4406" s="7">
        <v>1.27131178</v>
      </c>
      <c r="N4406" s="26">
        <v>0.9</v>
      </c>
      <c r="O4406" s="27" t="s">
        <v>92</v>
      </c>
      <c r="P4406" s="8">
        <v>0.29206980469999999</v>
      </c>
      <c r="Q4406" s="24">
        <v>0.3</v>
      </c>
      <c r="R4406" t="str">
        <f>IF($Q4406*100&gt;=VLOOKUP($O4406,margin_ranges!$A$5:$C$10,2,FALSE),IF($Q4406*100&lt;=VLOOKUP($O4406,margin_ranges!$A$5:$C$10,3,FALSE)+10,"IN RANGE","ABOVE RANGE"),"BELOW RANGE")</f>
        <v>IN RANGE</v>
      </c>
      <c r="S4406">
        <f>MIN(VLOOKUP($O4406,margin_ranges!$A$5:$D$10,4,FALSE),$P4406*100)</f>
        <v>29.206980469999998</v>
      </c>
      <c r="T4406" s="29">
        <f>(1-$S4406/100)/(1-$F4406)-1</f>
        <v>1.8370416299262615E-11</v>
      </c>
      <c r="U4406" s="19" t="str">
        <f>IF(ABS(IFERROR(T4406,0))&gt;0.05,INDEX(margin_ranges!$C$13:$C$16,MATCH($F4406*100,margin_ranges!$B$13:$B$16,1)),"")</f>
        <v/>
      </c>
      <c r="V4406" t="e">
        <f>MIN(VLOOKUP($U4406,margin_ranges!$A$5:$D$10,4,FALSE),$P4406*100)</f>
        <v>#N/A</v>
      </c>
      <c r="Y4406" s="29" t="e">
        <f t="shared" si="68"/>
        <v>#N/A</v>
      </c>
    </row>
    <row r="4407" spans="1:25" x14ac:dyDescent="0.3">
      <c r="A4407" s="8" t="s">
        <v>35</v>
      </c>
      <c r="B4407" s="8" t="s">
        <v>7747</v>
      </c>
      <c r="C4407" s="8" t="s">
        <v>34</v>
      </c>
      <c r="D4407" s="8" t="s">
        <v>34</v>
      </c>
      <c r="E4407" s="8"/>
      <c r="F4407" s="24">
        <v>0.27628360760176701</v>
      </c>
      <c r="G4407" s="24">
        <v>0</v>
      </c>
      <c r="H4407" s="25">
        <v>102.9734</v>
      </c>
      <c r="I4407" s="25">
        <v>23.133900000000001</v>
      </c>
      <c r="J4407" s="15">
        <v>1170</v>
      </c>
      <c r="K4407" s="15">
        <v>289</v>
      </c>
      <c r="L4407" s="13">
        <v>0.22470000000000001</v>
      </c>
      <c r="M4407" s="7">
        <v>1.6851402099999999</v>
      </c>
      <c r="N4407" s="26">
        <v>1.1755310000000001</v>
      </c>
      <c r="O4407" s="27"/>
      <c r="P4407" s="8">
        <v>0.30241353580000002</v>
      </c>
      <c r="Q4407" s="24">
        <v>0.27629999999999999</v>
      </c>
      <c r="R4407" t="e">
        <f>IF($Q4407*100&gt;=VLOOKUP($O4407,margin_ranges!$A$5:$C$10,2,FALSE),IF($Q4407*100&lt;=VLOOKUP($O4407,margin_ranges!$A$5:$C$10,3,FALSE)+10,"IN RANGE","ABOVE RANGE"),"BELOW RANGE")</f>
        <v>#N/A</v>
      </c>
      <c r="S4407" t="e">
        <f>MIN(VLOOKUP($O4407,margin_ranges!$A$5:$D$10,4,FALSE),$P4407*100)</f>
        <v>#N/A</v>
      </c>
      <c r="T4407" s="29" t="e">
        <f>(1-$S4407/100)/(1-$F4407)-1</f>
        <v>#N/A</v>
      </c>
      <c r="U4407" s="19" t="str">
        <f>IF(ABS(IFERROR(T4407,0))&gt;0.05,INDEX(margin_ranges!$C$13:$C$16,MATCH($F4407*100,margin_ranges!$B$13:$B$16,1)),"")</f>
        <v/>
      </c>
      <c r="V4407" t="e">
        <f>MIN(VLOOKUP($U4407,margin_ranges!$A$5:$D$10,4,FALSE),$P4407*100)</f>
        <v>#N/A</v>
      </c>
      <c r="Y4407" s="29" t="e">
        <f t="shared" si="68"/>
        <v>#N/A</v>
      </c>
    </row>
    <row r="4408" spans="1:25" x14ac:dyDescent="0.3">
      <c r="A4408" s="8" t="s">
        <v>33</v>
      </c>
      <c r="B4408" s="8" t="s">
        <v>7747</v>
      </c>
      <c r="C4408" s="8" t="s">
        <v>7748</v>
      </c>
      <c r="D4408" s="8" t="s">
        <v>34</v>
      </c>
      <c r="E4408" s="8"/>
      <c r="F4408" s="24">
        <v>0.27628360760176701</v>
      </c>
      <c r="G4408" s="24">
        <v>0</v>
      </c>
      <c r="H4408" s="25">
        <v>102.9734</v>
      </c>
      <c r="I4408" s="25">
        <v>23.133900000000001</v>
      </c>
      <c r="J4408" s="15">
        <v>1170</v>
      </c>
      <c r="K4408" s="15">
        <v>289</v>
      </c>
      <c r="L4408" s="13">
        <v>0.22470000000000001</v>
      </c>
      <c r="M4408" s="7">
        <v>1.6851402099999999</v>
      </c>
      <c r="N4408" s="26">
        <v>1.1755310000000001</v>
      </c>
      <c r="O4408" s="27"/>
      <c r="P4408" s="8">
        <v>0.30241353580000002</v>
      </c>
      <c r="Q4408" s="24">
        <v>0.27629999999999999</v>
      </c>
      <c r="R4408" t="e">
        <f>IF($Q4408*100&gt;=VLOOKUP($O4408,margin_ranges!$A$5:$C$10,2,FALSE),IF($Q4408*100&lt;=VLOOKUP($O4408,margin_ranges!$A$5:$C$10,3,FALSE)+10,"IN RANGE","ABOVE RANGE"),"BELOW RANGE")</f>
        <v>#N/A</v>
      </c>
      <c r="S4408" t="e">
        <f>MIN(VLOOKUP($O4408,margin_ranges!$A$5:$D$10,4,FALSE),$P4408*100)</f>
        <v>#N/A</v>
      </c>
      <c r="T4408" s="29" t="e">
        <f>(1-$S4408/100)/(1-$F4408)-1</f>
        <v>#N/A</v>
      </c>
      <c r="U4408" s="19" t="str">
        <f>IF(ABS(IFERROR(T4408,0))&gt;0.05,INDEX(margin_ranges!$C$13:$C$16,MATCH($F4408*100,margin_ranges!$B$13:$B$16,1)),"")</f>
        <v/>
      </c>
      <c r="V4408" t="e">
        <f>MIN(VLOOKUP($U4408,margin_ranges!$A$5:$D$10,4,FALSE),$P4408*100)</f>
        <v>#N/A</v>
      </c>
      <c r="Y4408" s="29" t="e">
        <f t="shared" si="68"/>
        <v>#N/A</v>
      </c>
    </row>
    <row r="4409" spans="1:25" x14ac:dyDescent="0.3">
      <c r="A4409" s="8" t="s">
        <v>17</v>
      </c>
      <c r="B4409" s="8" t="s">
        <v>7747</v>
      </c>
      <c r="C4409" s="8" t="s">
        <v>7748</v>
      </c>
      <c r="D4409" s="8" t="s">
        <v>7767</v>
      </c>
      <c r="E4409" s="8" t="s">
        <v>7768</v>
      </c>
      <c r="F4409" s="24">
        <v>0.33999999999999903</v>
      </c>
      <c r="G4409" s="24">
        <v>0</v>
      </c>
      <c r="H4409" s="25">
        <v>7.8516000000000004</v>
      </c>
      <c r="I4409" s="25">
        <v>1.5451999999999999</v>
      </c>
      <c r="J4409" s="15">
        <v>74</v>
      </c>
      <c r="K4409" s="15">
        <v>23</v>
      </c>
      <c r="L4409" s="13">
        <v>0.1968</v>
      </c>
      <c r="M4409" s="7">
        <v>1.6058336799999999</v>
      </c>
      <c r="N4409" s="26">
        <v>1</v>
      </c>
      <c r="O4409" s="27" t="s">
        <v>22</v>
      </c>
      <c r="P4409" s="8">
        <v>0.37727050290000003</v>
      </c>
      <c r="Q4409" s="24">
        <v>0.34</v>
      </c>
      <c r="R4409" t="str">
        <f>IF($Q4409*100&gt;=VLOOKUP($O4409,margin_ranges!$A$5:$C$10,2,FALSE),IF($Q4409*100&lt;=VLOOKUP($O4409,margin_ranges!$A$5:$C$10,3,FALSE)+10,"IN RANGE","ABOVE RANGE"),"BELOW RANGE")</f>
        <v>IN RANGE</v>
      </c>
      <c r="S4409">
        <f>MIN(VLOOKUP($O4409,margin_ranges!$A$5:$D$10,4,FALSE),$P4409*100)</f>
        <v>29.75</v>
      </c>
      <c r="T4409" s="29">
        <f>(1-$S4409/100)/(1-$F4409)-1</f>
        <v>6.4393939393937671E-2</v>
      </c>
      <c r="U4409" s="19" t="str">
        <f>IF(ABS(IFERROR(T4409,0))&gt;0.05,INDEX(margin_ranges!$C$13:$C$16,MATCH($F4409*100,margin_ranges!$B$13:$B$16,1)),"")</f>
        <v>Balanced (Type B)</v>
      </c>
      <c r="V4409">
        <f>MIN(VLOOKUP($U4409,margin_ranges!$A$5:$D$10,4,FALSE),$P4409*100)</f>
        <v>29.75</v>
      </c>
      <c r="Y4409" s="29">
        <f t="shared" si="68"/>
        <v>6.4393939393937671E-2</v>
      </c>
    </row>
    <row r="4410" spans="1:25" x14ac:dyDescent="0.3">
      <c r="A4410" s="8" t="s">
        <v>17</v>
      </c>
      <c r="B4410" s="8" t="s">
        <v>7747</v>
      </c>
      <c r="C4410" s="8" t="s">
        <v>7748</v>
      </c>
      <c r="D4410" s="8" t="s">
        <v>7757</v>
      </c>
      <c r="E4410" s="8" t="s">
        <v>7758</v>
      </c>
      <c r="F4410" s="24">
        <v>0.29999999999999899</v>
      </c>
      <c r="G4410" s="24">
        <v>0</v>
      </c>
      <c r="H4410" s="25">
        <v>7.3160999999999996</v>
      </c>
      <c r="I4410" s="25">
        <v>2.2191999999999998</v>
      </c>
      <c r="J4410" s="15">
        <v>55</v>
      </c>
      <c r="K4410" s="15">
        <v>17</v>
      </c>
      <c r="L4410" s="13">
        <v>0.30330000000000001</v>
      </c>
      <c r="M4410" s="7">
        <v>0.83310052000000001</v>
      </c>
      <c r="N4410" s="26">
        <v>0.5</v>
      </c>
      <c r="O4410" s="27" t="s">
        <v>92</v>
      </c>
      <c r="P4410" s="8">
        <v>0.39983232629999998</v>
      </c>
      <c r="Q4410" s="24">
        <v>0.3</v>
      </c>
      <c r="R4410" t="str">
        <f>IF($Q4410*100&gt;=VLOOKUP($O4410,margin_ranges!$A$5:$C$10,2,FALSE),IF($Q4410*100&lt;=VLOOKUP($O4410,margin_ranges!$A$5:$C$10,3,FALSE)+10,"IN RANGE","ABOVE RANGE"),"BELOW RANGE")</f>
        <v>IN RANGE</v>
      </c>
      <c r="S4410">
        <f>MIN(VLOOKUP($O4410,margin_ranges!$A$5:$D$10,4,FALSE),$P4410*100)</f>
        <v>29.75</v>
      </c>
      <c r="T4410" s="29">
        <f>(1-$S4410/100)/(1-$F4410)-1</f>
        <v>3.5714285714270044E-3</v>
      </c>
      <c r="U4410" s="19" t="str">
        <f>IF(ABS(IFERROR(T4410,0))&gt;0.05,INDEX(margin_ranges!$C$13:$C$16,MATCH($F4410*100,margin_ranges!$B$13:$B$16,1)),"")</f>
        <v/>
      </c>
      <c r="V4410" t="e">
        <f>MIN(VLOOKUP($U4410,margin_ranges!$A$5:$D$10,4,FALSE),$P4410*100)</f>
        <v>#N/A</v>
      </c>
      <c r="Y4410" s="29" t="e">
        <f t="shared" si="68"/>
        <v>#N/A</v>
      </c>
    </row>
    <row r="4411" spans="1:25" x14ac:dyDescent="0.3">
      <c r="A4411" s="8" t="s">
        <v>17</v>
      </c>
      <c r="B4411" s="8" t="s">
        <v>7747</v>
      </c>
      <c r="C4411" s="8" t="s">
        <v>7748</v>
      </c>
      <c r="D4411" s="8" t="s">
        <v>7763</v>
      </c>
      <c r="E4411" s="8" t="s">
        <v>7764</v>
      </c>
      <c r="F4411" s="24">
        <v>0.26214880112291</v>
      </c>
      <c r="G4411" s="24">
        <v>0</v>
      </c>
      <c r="H4411" s="25">
        <v>12.741300000000001</v>
      </c>
      <c r="I4411" s="25">
        <v>3.4169</v>
      </c>
      <c r="J4411" s="15">
        <v>167</v>
      </c>
      <c r="K4411" s="15">
        <v>41</v>
      </c>
      <c r="L4411" s="13">
        <v>0.26819999999999999</v>
      </c>
      <c r="M4411" s="7">
        <v>1.62634418</v>
      </c>
      <c r="N4411" s="26">
        <v>1.2</v>
      </c>
      <c r="O4411" s="27" t="s">
        <v>22</v>
      </c>
      <c r="P4411" s="8">
        <v>0.2621488011</v>
      </c>
      <c r="Q4411" s="24">
        <v>0.28999999999999998</v>
      </c>
      <c r="R4411" t="str">
        <f>IF($Q4411*100&gt;=VLOOKUP($O4411,margin_ranges!$A$5:$C$10,2,FALSE),IF($Q4411*100&lt;=VLOOKUP($O4411,margin_ranges!$A$5:$C$10,3,FALSE)+10,"IN RANGE","ABOVE RANGE"),"BELOW RANGE")</f>
        <v>IN RANGE</v>
      </c>
      <c r="S4411">
        <f>MIN(VLOOKUP($O4411,margin_ranges!$A$5:$D$10,4,FALSE),$P4411*100)</f>
        <v>26.214880109999999</v>
      </c>
      <c r="T4411" s="29">
        <f>(1-$S4411/100)/(1-$F4411)-1</f>
        <v>3.1049829374296678E-11</v>
      </c>
      <c r="U4411" s="19" t="str">
        <f>IF(ABS(IFERROR(T4411,0))&gt;0.05,INDEX(margin_ranges!$C$13:$C$16,MATCH($F4411*100,margin_ranges!$B$13:$B$16,1)),"")</f>
        <v/>
      </c>
      <c r="V4411" t="e">
        <f>MIN(VLOOKUP($U4411,margin_ranges!$A$5:$D$10,4,FALSE),$P4411*100)</f>
        <v>#N/A</v>
      </c>
      <c r="Y4411" s="29" t="e">
        <f t="shared" si="68"/>
        <v>#N/A</v>
      </c>
    </row>
    <row r="4412" spans="1:25" x14ac:dyDescent="0.3">
      <c r="A4412" s="8" t="s">
        <v>17</v>
      </c>
      <c r="B4412" s="8" t="s">
        <v>7747</v>
      </c>
      <c r="C4412" s="8" t="s">
        <v>7748</v>
      </c>
      <c r="D4412" s="8" t="s">
        <v>7769</v>
      </c>
      <c r="E4412" s="8" t="s">
        <v>7770</v>
      </c>
      <c r="F4412" s="24">
        <v>0.28697292101947602</v>
      </c>
      <c r="G4412" s="24">
        <v>0</v>
      </c>
      <c r="H4412" s="25">
        <v>9.8600999999999992</v>
      </c>
      <c r="I4412" s="25">
        <v>1.1516</v>
      </c>
      <c r="J4412" s="15">
        <v>109</v>
      </c>
      <c r="K4412" s="15">
        <v>27</v>
      </c>
      <c r="L4412" s="13">
        <v>0.1168</v>
      </c>
      <c r="M4412" s="7">
        <v>3.1555603799999998</v>
      </c>
      <c r="N4412" s="26">
        <v>2.25</v>
      </c>
      <c r="O4412" s="27" t="s">
        <v>22</v>
      </c>
      <c r="P4412" s="8">
        <v>0.28697292099999999</v>
      </c>
      <c r="Q4412" s="24">
        <v>0.28999999999999998</v>
      </c>
      <c r="R4412" t="str">
        <f>IF($Q4412*100&gt;=VLOOKUP($O4412,margin_ranges!$A$5:$C$10,2,FALSE),IF($Q4412*100&lt;=VLOOKUP($O4412,margin_ranges!$A$5:$C$10,3,FALSE)+10,"IN RANGE","ABOVE RANGE"),"BELOW RANGE")</f>
        <v>IN RANGE</v>
      </c>
      <c r="S4412">
        <f>MIN(VLOOKUP($O4412,margin_ranges!$A$5:$D$10,4,FALSE),$P4412*100)</f>
        <v>28.697292099999999</v>
      </c>
      <c r="T4412" s="29">
        <f>(1-$S4412/100)/(1-$F4412)-1</f>
        <v>2.7314595030247801E-11</v>
      </c>
      <c r="U4412" s="19" t="str">
        <f>IF(ABS(IFERROR(T4412,0))&gt;0.05,INDEX(margin_ranges!$C$13:$C$16,MATCH($F4412*100,margin_ranges!$B$13:$B$16,1)),"")</f>
        <v/>
      </c>
      <c r="V4412" t="e">
        <f>MIN(VLOOKUP($U4412,margin_ranges!$A$5:$D$10,4,FALSE),$P4412*100)</f>
        <v>#N/A</v>
      </c>
      <c r="Y4412" s="29" t="e">
        <f t="shared" si="68"/>
        <v>#N/A</v>
      </c>
    </row>
    <row r="4413" spans="1:25" x14ac:dyDescent="0.3">
      <c r="A4413" s="8" t="s">
        <v>17</v>
      </c>
      <c r="B4413" s="8" t="s">
        <v>7747</v>
      </c>
      <c r="C4413" s="8" t="s">
        <v>7748</v>
      </c>
      <c r="D4413" s="8" t="s">
        <v>7765</v>
      </c>
      <c r="E4413" s="8" t="s">
        <v>7766</v>
      </c>
      <c r="F4413" s="24">
        <v>0.21423688019627299</v>
      </c>
      <c r="G4413" s="24">
        <v>0</v>
      </c>
      <c r="H4413" s="25">
        <v>9.9166000000000007</v>
      </c>
      <c r="I4413" s="25">
        <v>2.4102999999999999</v>
      </c>
      <c r="J4413" s="15">
        <v>230</v>
      </c>
      <c r="K4413" s="15">
        <v>49</v>
      </c>
      <c r="L4413" s="13">
        <v>0.24310000000000001</v>
      </c>
      <c r="M4413" s="7">
        <v>3.1816204400000001</v>
      </c>
      <c r="N4413" s="26">
        <v>2.5</v>
      </c>
      <c r="O4413" s="27" t="s">
        <v>92</v>
      </c>
      <c r="P4413" s="8">
        <v>0.21423688020000001</v>
      </c>
      <c r="Q4413" s="24">
        <v>0.25</v>
      </c>
      <c r="R4413" t="str">
        <f>IF($Q4413*100&gt;=VLOOKUP($O4413,margin_ranges!$A$5:$C$10,2,FALSE),IF($Q4413*100&lt;=VLOOKUP($O4413,margin_ranges!$A$5:$C$10,3,FALSE)+10,"IN RANGE","ABOVE RANGE"),"BELOW RANGE")</f>
        <v>IN RANGE</v>
      </c>
      <c r="S4413">
        <f>MIN(VLOOKUP($O4413,margin_ranges!$A$5:$D$10,4,FALSE),$P4413*100)</f>
        <v>21.42368802</v>
      </c>
      <c r="T4413" s="29">
        <f>(1-$S4413/100)/(1-$F4413)-1</f>
        <v>-4.7432058281060563E-12</v>
      </c>
      <c r="U4413" s="19" t="str">
        <f>IF(ABS(IFERROR(T4413,0))&gt;0.05,INDEX(margin_ranges!$C$13:$C$16,MATCH($F4413*100,margin_ranges!$B$13:$B$16,1)),"")</f>
        <v/>
      </c>
      <c r="V4413" t="e">
        <f>MIN(VLOOKUP($U4413,margin_ranges!$A$5:$D$10,4,FALSE),$P4413*100)</f>
        <v>#N/A</v>
      </c>
      <c r="Y4413" s="29" t="e">
        <f t="shared" si="68"/>
        <v>#N/A</v>
      </c>
    </row>
    <row r="4414" spans="1:25" x14ac:dyDescent="0.3">
      <c r="A4414" s="8" t="s">
        <v>17</v>
      </c>
      <c r="B4414" s="8" t="s">
        <v>7747</v>
      </c>
      <c r="C4414" s="8" t="s">
        <v>7748</v>
      </c>
      <c r="D4414" s="8" t="s">
        <v>7753</v>
      </c>
      <c r="E4414" s="8" t="s">
        <v>7754</v>
      </c>
      <c r="F4414" s="24">
        <v>0.28999999999999998</v>
      </c>
      <c r="G4414" s="24">
        <v>0</v>
      </c>
      <c r="H4414" s="25">
        <v>12.4596</v>
      </c>
      <c r="I4414" s="25">
        <v>2.2254</v>
      </c>
      <c r="J4414" s="15">
        <v>54</v>
      </c>
      <c r="K4414" s="15">
        <v>14</v>
      </c>
      <c r="L4414" s="13">
        <v>0.17860000000000001</v>
      </c>
      <c r="M4414" s="7">
        <v>0.80704198000000005</v>
      </c>
      <c r="N4414" s="26">
        <v>0.5</v>
      </c>
      <c r="O4414" s="27" t="s">
        <v>22</v>
      </c>
      <c r="P4414" s="8">
        <v>0.38045354399999998</v>
      </c>
      <c r="Q4414" s="24">
        <v>0.28999999999999998</v>
      </c>
      <c r="R4414" t="str">
        <f>IF($Q4414*100&gt;=VLOOKUP($O4414,margin_ranges!$A$5:$C$10,2,FALSE),IF($Q4414*100&lt;=VLOOKUP($O4414,margin_ranges!$A$5:$C$10,3,FALSE)+10,"IN RANGE","ABOVE RANGE"),"BELOW RANGE")</f>
        <v>IN RANGE</v>
      </c>
      <c r="S4414">
        <f>MIN(VLOOKUP($O4414,margin_ranges!$A$5:$D$10,4,FALSE),$P4414*100)</f>
        <v>29.75</v>
      </c>
      <c r="T4414" s="29">
        <f>(1-$S4414/100)/(1-$F4414)-1</f>
        <v>-1.0563380281690127E-2</v>
      </c>
      <c r="U4414" s="19" t="str">
        <f>IF(ABS(IFERROR(T4414,0))&gt;0.05,INDEX(margin_ranges!$C$13:$C$16,MATCH($F4414*100,margin_ranges!$B$13:$B$16,1)),"")</f>
        <v/>
      </c>
      <c r="V4414" t="e">
        <f>MIN(VLOOKUP($U4414,margin_ranges!$A$5:$D$10,4,FALSE),$P4414*100)</f>
        <v>#N/A</v>
      </c>
      <c r="Y4414" s="29" t="e">
        <f t="shared" si="68"/>
        <v>#N/A</v>
      </c>
    </row>
    <row r="4415" spans="1:25" x14ac:dyDescent="0.3">
      <c r="A4415" s="8" t="s">
        <v>17</v>
      </c>
      <c r="B4415" s="8" t="s">
        <v>7747</v>
      </c>
      <c r="C4415" s="8" t="s">
        <v>7748</v>
      </c>
      <c r="D4415" s="8" t="s">
        <v>7755</v>
      </c>
      <c r="E4415" s="8" t="s">
        <v>7756</v>
      </c>
      <c r="F4415" s="24">
        <v>0.28999999999999998</v>
      </c>
      <c r="G4415" s="24">
        <v>0</v>
      </c>
      <c r="H4415" s="25">
        <v>12.238099999999999</v>
      </c>
      <c r="I4415" s="25">
        <v>2.2561</v>
      </c>
      <c r="J4415" s="15">
        <v>55</v>
      </c>
      <c r="K4415" s="15">
        <v>14</v>
      </c>
      <c r="L4415" s="13">
        <v>0.18440000000000001</v>
      </c>
      <c r="M4415" s="7">
        <v>0.80521116999999998</v>
      </c>
      <c r="N4415" s="26">
        <v>0.5</v>
      </c>
      <c r="O4415" s="27" t="s">
        <v>22</v>
      </c>
      <c r="P4415" s="8">
        <v>0.37904487799999997</v>
      </c>
      <c r="Q4415" s="24">
        <v>0.28999999999999998</v>
      </c>
      <c r="R4415" t="str">
        <f>IF($Q4415*100&gt;=VLOOKUP($O4415,margin_ranges!$A$5:$C$10,2,FALSE),IF($Q4415*100&lt;=VLOOKUP($O4415,margin_ranges!$A$5:$C$10,3,FALSE)+10,"IN RANGE","ABOVE RANGE"),"BELOW RANGE")</f>
        <v>IN RANGE</v>
      </c>
      <c r="S4415">
        <f>MIN(VLOOKUP($O4415,margin_ranges!$A$5:$D$10,4,FALSE),$P4415*100)</f>
        <v>29.75</v>
      </c>
      <c r="T4415" s="29">
        <f>(1-$S4415/100)/(1-$F4415)-1</f>
        <v>-1.0563380281690127E-2</v>
      </c>
      <c r="U4415" s="19" t="str">
        <f>IF(ABS(IFERROR(T4415,0))&gt;0.05,INDEX(margin_ranges!$C$13:$C$16,MATCH($F4415*100,margin_ranges!$B$13:$B$16,1)),"")</f>
        <v/>
      </c>
      <c r="V4415" t="e">
        <f>MIN(VLOOKUP($U4415,margin_ranges!$A$5:$D$10,4,FALSE),$P4415*100)</f>
        <v>#N/A</v>
      </c>
      <c r="Y4415" s="29" t="e">
        <f t="shared" si="68"/>
        <v>#N/A</v>
      </c>
    </row>
    <row r="4416" spans="1:25" x14ac:dyDescent="0.3">
      <c r="A4416" s="8" t="s">
        <v>17</v>
      </c>
      <c r="B4416" s="8" t="s">
        <v>7747</v>
      </c>
      <c r="C4416" s="8" t="s">
        <v>7748</v>
      </c>
      <c r="D4416" s="8" t="s">
        <v>7761</v>
      </c>
      <c r="E4416" s="8" t="s">
        <v>7762</v>
      </c>
      <c r="F4416" s="24">
        <v>0.28999999999999998</v>
      </c>
      <c r="G4416" s="24">
        <v>0</v>
      </c>
      <c r="H4416" s="25">
        <v>4.9036</v>
      </c>
      <c r="I4416" s="25">
        <v>1.6438999999999999</v>
      </c>
      <c r="J4416" s="15">
        <v>148</v>
      </c>
      <c r="K4416" s="15">
        <v>38</v>
      </c>
      <c r="L4416" s="13">
        <v>0.3352</v>
      </c>
      <c r="M4416" s="7">
        <v>2.9916315400000002</v>
      </c>
      <c r="N4416" s="26">
        <v>2</v>
      </c>
      <c r="O4416" s="27" t="s">
        <v>22</v>
      </c>
      <c r="P4416" s="8">
        <v>0.33146847460000001</v>
      </c>
      <c r="Q4416" s="24">
        <v>0.28999999999999998</v>
      </c>
      <c r="R4416" t="str">
        <f>IF($Q4416*100&gt;=VLOOKUP($O4416,margin_ranges!$A$5:$C$10,2,FALSE),IF($Q4416*100&lt;=VLOOKUP($O4416,margin_ranges!$A$5:$C$10,3,FALSE)+10,"IN RANGE","ABOVE RANGE"),"BELOW RANGE")</f>
        <v>IN RANGE</v>
      </c>
      <c r="S4416">
        <f>MIN(VLOOKUP($O4416,margin_ranges!$A$5:$D$10,4,FALSE),$P4416*100)</f>
        <v>29.75</v>
      </c>
      <c r="T4416" s="29">
        <f>(1-$S4416/100)/(1-$F4416)-1</f>
        <v>-1.0563380281690127E-2</v>
      </c>
      <c r="U4416" s="19" t="str">
        <f>IF(ABS(IFERROR(T4416,0))&gt;0.05,INDEX(margin_ranges!$C$13:$C$16,MATCH($F4416*100,margin_ranges!$B$13:$B$16,1)),"")</f>
        <v/>
      </c>
      <c r="V4416" t="e">
        <f>MIN(VLOOKUP($U4416,margin_ranges!$A$5:$D$10,4,FALSE),$P4416*100)</f>
        <v>#N/A</v>
      </c>
      <c r="Y4416" s="29" t="e">
        <f t="shared" si="68"/>
        <v>#N/A</v>
      </c>
    </row>
    <row r="4417" spans="1:25" x14ac:dyDescent="0.3">
      <c r="A4417" s="8" t="s">
        <v>17</v>
      </c>
      <c r="B4417" s="8" t="s">
        <v>7747</v>
      </c>
      <c r="C4417" s="8" t="s">
        <v>7748</v>
      </c>
      <c r="D4417" s="8" t="s">
        <v>7751</v>
      </c>
      <c r="E4417" s="8" t="s">
        <v>7752</v>
      </c>
      <c r="F4417" s="24">
        <v>0.249999999999999</v>
      </c>
      <c r="G4417" s="24">
        <v>0</v>
      </c>
      <c r="H4417" s="25">
        <v>9.8645999999999994</v>
      </c>
      <c r="I4417" s="25">
        <v>2.1133999999999999</v>
      </c>
      <c r="J4417" s="15">
        <v>107</v>
      </c>
      <c r="K4417" s="15">
        <v>26</v>
      </c>
      <c r="L4417" s="13">
        <v>0.2142</v>
      </c>
      <c r="M4417" s="7">
        <v>1.68550088</v>
      </c>
      <c r="N4417" s="26">
        <v>1.25</v>
      </c>
      <c r="O4417" s="27" t="s">
        <v>92</v>
      </c>
      <c r="P4417" s="8">
        <v>0.25838068920000001</v>
      </c>
      <c r="Q4417" s="24">
        <v>0.25</v>
      </c>
      <c r="R4417" t="str">
        <f>IF($Q4417*100&gt;=VLOOKUP($O4417,margin_ranges!$A$5:$C$10,2,FALSE),IF($Q4417*100&lt;=VLOOKUP($O4417,margin_ranges!$A$5:$C$10,3,FALSE)+10,"IN RANGE","ABOVE RANGE"),"BELOW RANGE")</f>
        <v>IN RANGE</v>
      </c>
      <c r="S4417">
        <f>MIN(VLOOKUP($O4417,margin_ranges!$A$5:$D$10,4,FALSE),$P4417*100)</f>
        <v>25.838068920000001</v>
      </c>
      <c r="T4417" s="29">
        <f>(1-$S4417/100)/(1-$F4417)-1</f>
        <v>-1.1174252266668017E-2</v>
      </c>
      <c r="U4417" s="19" t="str">
        <f>IF(ABS(IFERROR(T4417,0))&gt;0.05,INDEX(margin_ranges!$C$13:$C$16,MATCH($F4417*100,margin_ranges!$B$13:$B$16,1)),"")</f>
        <v/>
      </c>
      <c r="V4417" t="e">
        <f>MIN(VLOOKUP($U4417,margin_ranges!$A$5:$D$10,4,FALSE),$P4417*100)</f>
        <v>#N/A</v>
      </c>
      <c r="Y4417" s="29" t="e">
        <f t="shared" si="68"/>
        <v>#N/A</v>
      </c>
    </row>
    <row r="4418" spans="1:25" x14ac:dyDescent="0.3">
      <c r="A4418" s="8" t="s">
        <v>17</v>
      </c>
      <c r="B4418" s="8" t="s">
        <v>7747</v>
      </c>
      <c r="C4418" s="8" t="s">
        <v>7748</v>
      </c>
      <c r="D4418" s="8" t="s">
        <v>7749</v>
      </c>
      <c r="E4418" s="8" t="s">
        <v>7750</v>
      </c>
      <c r="F4418" s="24">
        <v>0.25</v>
      </c>
      <c r="G4418" s="24">
        <v>0</v>
      </c>
      <c r="H4418" s="25">
        <v>5.8981000000000003</v>
      </c>
      <c r="I4418" s="25">
        <v>1.2514000000000001</v>
      </c>
      <c r="J4418" s="15">
        <v>61</v>
      </c>
      <c r="K4418" s="15">
        <v>13</v>
      </c>
      <c r="L4418" s="13">
        <v>0.2122</v>
      </c>
      <c r="M4418" s="7">
        <v>1.62774131</v>
      </c>
      <c r="N4418" s="26">
        <v>1</v>
      </c>
      <c r="O4418" s="27" t="s">
        <v>92</v>
      </c>
      <c r="P4418" s="8">
        <v>0.3856517653</v>
      </c>
      <c r="Q4418" s="24">
        <v>0.25</v>
      </c>
      <c r="R4418" t="str">
        <f>IF($Q4418*100&gt;=VLOOKUP($O4418,margin_ranges!$A$5:$C$10,2,FALSE),IF($Q4418*100&lt;=VLOOKUP($O4418,margin_ranges!$A$5:$C$10,3,FALSE)+10,"IN RANGE","ABOVE RANGE"),"BELOW RANGE")</f>
        <v>IN RANGE</v>
      </c>
      <c r="S4418">
        <f>MIN(VLOOKUP($O4418,margin_ranges!$A$5:$D$10,4,FALSE),$P4418*100)</f>
        <v>29.75</v>
      </c>
      <c r="T4418" s="29">
        <f>(1-$S4418/100)/(1-$F4418)-1</f>
        <v>-6.3333333333333353E-2</v>
      </c>
      <c r="U4418" s="19" t="str">
        <f>IF(ABS(IFERROR(T4418,0))&gt;0.05,INDEX(margin_ranges!$C$13:$C$16,MATCH($F4418*100,margin_ranges!$B$13:$B$16,1)),"")</f>
        <v>Balanced (Type B)</v>
      </c>
      <c r="V4418">
        <f>MIN(VLOOKUP($U4418,margin_ranges!$A$5:$D$10,4,FALSE),$P4418*100)</f>
        <v>29.75</v>
      </c>
      <c r="Y4418" s="29">
        <f t="shared" si="68"/>
        <v>-6.3333333333333353E-2</v>
      </c>
    </row>
    <row r="4419" spans="1:25" x14ac:dyDescent="0.3">
      <c r="A4419" s="8" t="s">
        <v>17</v>
      </c>
      <c r="B4419" s="8" t="s">
        <v>7747</v>
      </c>
      <c r="C4419" s="8" t="s">
        <v>7748</v>
      </c>
      <c r="D4419" s="8" t="s">
        <v>7759</v>
      </c>
      <c r="E4419" s="8" t="s">
        <v>7760</v>
      </c>
      <c r="F4419" s="24">
        <v>0.25</v>
      </c>
      <c r="G4419" s="24">
        <v>0</v>
      </c>
      <c r="H4419" s="25">
        <v>6.6140999999999996</v>
      </c>
      <c r="I4419" s="25">
        <v>1.9497</v>
      </c>
      <c r="J4419" s="15">
        <v>48</v>
      </c>
      <c r="K4419" s="15">
        <v>12</v>
      </c>
      <c r="L4419" s="13">
        <v>0.29480000000000001</v>
      </c>
      <c r="M4419" s="7">
        <v>0.82790151999999995</v>
      </c>
      <c r="N4419" s="26">
        <v>0.5</v>
      </c>
      <c r="O4419" s="27" t="s">
        <v>92</v>
      </c>
      <c r="P4419" s="8">
        <v>0.3960634381</v>
      </c>
      <c r="Q4419" s="24">
        <v>0.25</v>
      </c>
      <c r="R4419" t="str">
        <f>IF($Q4419*100&gt;=VLOOKUP($O4419,margin_ranges!$A$5:$C$10,2,FALSE),IF($Q4419*100&lt;=VLOOKUP($O4419,margin_ranges!$A$5:$C$10,3,FALSE)+10,"IN RANGE","ABOVE RANGE"),"BELOW RANGE")</f>
        <v>IN RANGE</v>
      </c>
      <c r="S4419">
        <f>MIN(VLOOKUP($O4419,margin_ranges!$A$5:$D$10,4,FALSE),$P4419*100)</f>
        <v>29.75</v>
      </c>
      <c r="T4419" s="29">
        <f>(1-$S4419/100)/(1-$F4419)-1</f>
        <v>-6.3333333333333353E-2</v>
      </c>
      <c r="U4419" s="19" t="str">
        <f>IF(ABS(IFERROR(T4419,0))&gt;0.05,INDEX(margin_ranges!$C$13:$C$16,MATCH($F4419*100,margin_ranges!$B$13:$B$16,1)),"")</f>
        <v>Balanced (Type B)</v>
      </c>
      <c r="V4419">
        <f>MIN(VLOOKUP($U4419,margin_ranges!$A$5:$D$10,4,FALSE),$P4419*100)</f>
        <v>29.75</v>
      </c>
      <c r="Y4419" s="29">
        <f t="shared" si="68"/>
        <v>-6.3333333333333353E-2</v>
      </c>
    </row>
    <row r="4420" spans="1:25" x14ac:dyDescent="0.3">
      <c r="A4420" s="8" t="s">
        <v>17</v>
      </c>
      <c r="B4420" s="8" t="s">
        <v>7747</v>
      </c>
      <c r="C4420" s="8" t="s">
        <v>7748</v>
      </c>
      <c r="D4420" s="8" t="s">
        <v>7771</v>
      </c>
      <c r="E4420" s="8" t="s">
        <v>7772</v>
      </c>
      <c r="F4420" s="24">
        <v>0.25</v>
      </c>
      <c r="G4420" s="24">
        <v>0</v>
      </c>
      <c r="H4420" s="25">
        <v>3.3096000000000001</v>
      </c>
      <c r="I4420" s="25">
        <v>0.9506</v>
      </c>
      <c r="J4420" s="15">
        <v>61</v>
      </c>
      <c r="K4420" s="15">
        <v>15</v>
      </c>
      <c r="L4420" s="13">
        <v>0.28720000000000001</v>
      </c>
      <c r="M4420" s="7">
        <v>2.1564054399999999</v>
      </c>
      <c r="N4420" s="26">
        <v>1.5</v>
      </c>
      <c r="O4420" s="27" t="s">
        <v>92</v>
      </c>
      <c r="P4420" s="8">
        <v>0.30439797070000002</v>
      </c>
      <c r="Q4420" s="24">
        <v>0.25</v>
      </c>
      <c r="R4420" t="str">
        <f>IF($Q4420*100&gt;=VLOOKUP($O4420,margin_ranges!$A$5:$C$10,2,FALSE),IF($Q4420*100&lt;=VLOOKUP($O4420,margin_ranges!$A$5:$C$10,3,FALSE)+10,"IN RANGE","ABOVE RANGE"),"BELOW RANGE")</f>
        <v>IN RANGE</v>
      </c>
      <c r="S4420">
        <f>MIN(VLOOKUP($O4420,margin_ranges!$A$5:$D$10,4,FALSE),$P4420*100)</f>
        <v>29.75</v>
      </c>
      <c r="T4420" s="29">
        <f>(1-$S4420/100)/(1-$F4420)-1</f>
        <v>-6.3333333333333353E-2</v>
      </c>
      <c r="U4420" s="19" t="str">
        <f>IF(ABS(IFERROR(T4420,0))&gt;0.05,INDEX(margin_ranges!$C$13:$C$16,MATCH($F4420*100,margin_ranges!$B$13:$B$16,1)),"")</f>
        <v>Balanced (Type B)</v>
      </c>
      <c r="V4420">
        <f>MIN(VLOOKUP($U4420,margin_ranges!$A$5:$D$10,4,FALSE),$P4420*100)</f>
        <v>29.75</v>
      </c>
      <c r="Y4420" s="29">
        <f t="shared" si="68"/>
        <v>-6.3333333333333353E-2</v>
      </c>
    </row>
    <row r="4421" spans="1:25" x14ac:dyDescent="0.3">
      <c r="A4421" s="8" t="s">
        <v>35</v>
      </c>
      <c r="B4421" s="8" t="s">
        <v>7773</v>
      </c>
      <c r="C4421" s="8" t="s">
        <v>34</v>
      </c>
      <c r="D4421" s="8" t="s">
        <v>34</v>
      </c>
      <c r="E4421" s="8"/>
      <c r="F4421" s="24">
        <v>0.27129481971941799</v>
      </c>
      <c r="G4421" s="24">
        <v>0.82622666</v>
      </c>
      <c r="H4421" s="25">
        <v>2766.9207000000001</v>
      </c>
      <c r="I4421" s="25">
        <v>195.81710000000001</v>
      </c>
      <c r="J4421" s="15">
        <v>8942</v>
      </c>
      <c r="K4421" s="15">
        <v>2244</v>
      </c>
      <c r="L4421" s="13">
        <v>7.0800000000000002E-2</v>
      </c>
      <c r="M4421" s="7">
        <v>1.5221530700000001</v>
      </c>
      <c r="N4421" s="26">
        <v>1.0777840000000001</v>
      </c>
      <c r="O4421" s="27"/>
      <c r="P4421" s="8">
        <v>0.29193455070000002</v>
      </c>
      <c r="Q4421" s="24">
        <v>0.27129999999999999</v>
      </c>
      <c r="R4421" t="e">
        <f>IF($Q4421*100&gt;=VLOOKUP($O4421,margin_ranges!$A$5:$C$10,2,FALSE),IF($Q4421*100&lt;=VLOOKUP($O4421,margin_ranges!$A$5:$C$10,3,FALSE)+10,"IN RANGE","ABOVE RANGE"),"BELOW RANGE")</f>
        <v>#N/A</v>
      </c>
      <c r="S4421" t="e">
        <f>MIN(VLOOKUP($O4421,margin_ranges!$A$5:$D$10,4,FALSE),$P4421*100)</f>
        <v>#N/A</v>
      </c>
      <c r="T4421" s="29" t="e">
        <f>(1-$S4421/100)/(1-$F4421)-1</f>
        <v>#N/A</v>
      </c>
      <c r="U4421" s="19" t="str">
        <f>IF(ABS(IFERROR(T4421,0))&gt;0.05,INDEX(margin_ranges!$C$13:$C$16,MATCH($F4421*100,margin_ranges!$B$13:$B$16,1)),"")</f>
        <v/>
      </c>
      <c r="V4421" t="e">
        <f>MIN(VLOOKUP($U4421,margin_ranges!$A$5:$D$10,4,FALSE),$P4421*100)</f>
        <v>#N/A</v>
      </c>
      <c r="Y4421" s="29" t="e">
        <f t="shared" si="68"/>
        <v>#N/A</v>
      </c>
    </row>
    <row r="4422" spans="1:25" x14ac:dyDescent="0.3">
      <c r="A4422" s="8" t="s">
        <v>33</v>
      </c>
      <c r="B4422" s="8" t="s">
        <v>7773</v>
      </c>
      <c r="C4422" s="8" t="s">
        <v>7774</v>
      </c>
      <c r="D4422" s="8" t="s">
        <v>34</v>
      </c>
      <c r="E4422" s="8"/>
      <c r="F4422" s="24">
        <v>0.27129481971941799</v>
      </c>
      <c r="G4422" s="24">
        <v>0.82622666</v>
      </c>
      <c r="H4422" s="25">
        <v>2766.9207000000001</v>
      </c>
      <c r="I4422" s="25">
        <v>195.81710000000001</v>
      </c>
      <c r="J4422" s="15">
        <v>8942</v>
      </c>
      <c r="K4422" s="15">
        <v>2244</v>
      </c>
      <c r="L4422" s="13">
        <v>7.0800000000000002E-2</v>
      </c>
      <c r="M4422" s="7">
        <v>1.5221530700000001</v>
      </c>
      <c r="N4422" s="26">
        <v>1.0777840000000001</v>
      </c>
      <c r="O4422" s="27"/>
      <c r="P4422" s="8">
        <v>0.29193455070000002</v>
      </c>
      <c r="Q4422" s="24">
        <v>0.27129999999999999</v>
      </c>
      <c r="R4422" t="e">
        <f>IF($Q4422*100&gt;=VLOOKUP($O4422,margin_ranges!$A$5:$C$10,2,FALSE),IF($Q4422*100&lt;=VLOOKUP($O4422,margin_ranges!$A$5:$C$10,3,FALSE)+10,"IN RANGE","ABOVE RANGE"),"BELOW RANGE")</f>
        <v>#N/A</v>
      </c>
      <c r="S4422" t="e">
        <f>MIN(VLOOKUP($O4422,margin_ranges!$A$5:$D$10,4,FALSE),$P4422*100)</f>
        <v>#N/A</v>
      </c>
      <c r="T4422" s="29" t="e">
        <f>(1-$S4422/100)/(1-$F4422)-1</f>
        <v>#N/A</v>
      </c>
      <c r="U4422" s="19" t="str">
        <f>IF(ABS(IFERROR(T4422,0))&gt;0.05,INDEX(margin_ranges!$C$13:$C$16,MATCH($F4422*100,margin_ranges!$B$13:$B$16,1)),"")</f>
        <v/>
      </c>
      <c r="V4422" t="e">
        <f>MIN(VLOOKUP($U4422,margin_ranges!$A$5:$D$10,4,FALSE),$P4422*100)</f>
        <v>#N/A</v>
      </c>
      <c r="Y4422" s="29" t="e">
        <f t="shared" si="68"/>
        <v>#N/A</v>
      </c>
    </row>
    <row r="4423" spans="1:25" x14ac:dyDescent="0.3">
      <c r="A4423" s="8" t="s">
        <v>17</v>
      </c>
      <c r="B4423" s="8" t="s">
        <v>7773</v>
      </c>
      <c r="C4423" s="8" t="s">
        <v>7774</v>
      </c>
      <c r="D4423" s="8" t="s">
        <v>7808</v>
      </c>
      <c r="E4423" s="8" t="s">
        <v>6233</v>
      </c>
      <c r="F4423" s="24">
        <v>0.4</v>
      </c>
      <c r="G4423" s="24">
        <v>1</v>
      </c>
      <c r="H4423" s="25">
        <v>93.047700000000006</v>
      </c>
      <c r="I4423" s="25">
        <v>6.7541000000000002</v>
      </c>
      <c r="J4423" s="15">
        <v>173</v>
      </c>
      <c r="K4423" s="15">
        <v>66</v>
      </c>
      <c r="L4423" s="13">
        <v>7.2599999999999998E-2</v>
      </c>
      <c r="M4423" s="7">
        <v>0.85148217000000004</v>
      </c>
      <c r="N4423" s="26">
        <v>0.5</v>
      </c>
      <c r="O4423" s="27" t="s">
        <v>22</v>
      </c>
      <c r="P4423" s="8">
        <v>0.4127886469</v>
      </c>
      <c r="Q4423" s="24">
        <v>0.4</v>
      </c>
      <c r="R4423" t="str">
        <f>IF($Q4423*100&gt;=VLOOKUP($O4423,margin_ranges!$A$5:$C$10,2,FALSE),IF($Q4423*100&lt;=VLOOKUP($O4423,margin_ranges!$A$5:$C$10,3,FALSE)+10,"IN RANGE","ABOVE RANGE"),"BELOW RANGE")</f>
        <v>IN RANGE</v>
      </c>
      <c r="S4423">
        <f>MIN(VLOOKUP($O4423,margin_ranges!$A$5:$D$10,4,FALSE),$P4423*100)</f>
        <v>29.75</v>
      </c>
      <c r="T4423" s="29">
        <f>(1-$S4423/100)/(1-$F4423)-1</f>
        <v>0.17083333333333339</v>
      </c>
      <c r="U4423" s="19" t="str">
        <f>IF(ABS(IFERROR(T4423,0))&gt;0.05,INDEX(margin_ranges!$C$13:$C$16,MATCH($F4423*100,margin_ranges!$B$13:$B$16,1)),"")</f>
        <v>Margin Over Fill (Type C)</v>
      </c>
      <c r="V4423">
        <f>MIN(VLOOKUP($U4423,margin_ranges!$A$5:$D$10,4,FALSE),$P4423*100)</f>
        <v>41.278864689999999</v>
      </c>
      <c r="Y4423" s="29">
        <f t="shared" si="68"/>
        <v>-2.1314411499999908E-2</v>
      </c>
    </row>
    <row r="4424" spans="1:25" x14ac:dyDescent="0.3">
      <c r="A4424" s="8" t="s">
        <v>17</v>
      </c>
      <c r="B4424" s="8" t="s">
        <v>7773</v>
      </c>
      <c r="C4424" s="8" t="s">
        <v>7774</v>
      </c>
      <c r="D4424" s="8" t="s">
        <v>7816</v>
      </c>
      <c r="E4424" s="8" t="s">
        <v>7817</v>
      </c>
      <c r="F4424" s="24">
        <v>0.39999999999999902</v>
      </c>
      <c r="G4424" s="24">
        <v>1</v>
      </c>
      <c r="H4424" s="25">
        <v>28.192499999999999</v>
      </c>
      <c r="I4424" s="25">
        <v>4.6314000000000002</v>
      </c>
      <c r="J4424" s="15">
        <v>161</v>
      </c>
      <c r="K4424" s="15">
        <v>63</v>
      </c>
      <c r="L4424" s="13">
        <v>0.1643</v>
      </c>
      <c r="M4424" s="7">
        <v>1.1560672400000001</v>
      </c>
      <c r="N4424" s="26">
        <v>0.65</v>
      </c>
      <c r="O4424" s="27" t="s">
        <v>92</v>
      </c>
      <c r="P4424" s="8">
        <v>0.43774896810000002</v>
      </c>
      <c r="Q4424" s="24">
        <v>0.4</v>
      </c>
      <c r="R4424" t="str">
        <f>IF($Q4424*100&gt;=VLOOKUP($O4424,margin_ranges!$A$5:$C$10,2,FALSE),IF($Q4424*100&lt;=VLOOKUP($O4424,margin_ranges!$A$5:$C$10,3,FALSE)+10,"IN RANGE","ABOVE RANGE"),"BELOW RANGE")</f>
        <v>IN RANGE</v>
      </c>
      <c r="S4424">
        <f>MIN(VLOOKUP($O4424,margin_ranges!$A$5:$D$10,4,FALSE),$P4424*100)</f>
        <v>29.75</v>
      </c>
      <c r="T4424" s="29">
        <f>(1-$S4424/100)/(1-$F4424)-1</f>
        <v>0.17083333333333139</v>
      </c>
      <c r="U4424" s="19" t="str">
        <f>IF(ABS(IFERROR(T4424,0))&gt;0.05,INDEX(margin_ranges!$C$13:$C$16,MATCH($F4424*100,margin_ranges!$B$13:$B$16,1)),"")</f>
        <v>Margin Over Fill (Type C)</v>
      </c>
      <c r="V4424">
        <f>MIN(VLOOKUP($U4424,margin_ranges!$A$5:$D$10,4,FALSE),$P4424*100)</f>
        <v>43</v>
      </c>
      <c r="Y4424" s="29">
        <f t="shared" si="68"/>
        <v>-5.0000000000001488E-2</v>
      </c>
    </row>
    <row r="4425" spans="1:25" x14ac:dyDescent="0.3">
      <c r="A4425" s="8" t="s">
        <v>17</v>
      </c>
      <c r="B4425" s="8" t="s">
        <v>7773</v>
      </c>
      <c r="C4425" s="8" t="s">
        <v>7774</v>
      </c>
      <c r="D4425" s="8" t="s">
        <v>7807</v>
      </c>
      <c r="E4425" s="8" t="s">
        <v>6229</v>
      </c>
      <c r="F4425" s="24">
        <v>0.39</v>
      </c>
      <c r="G4425" s="24">
        <v>1</v>
      </c>
      <c r="H4425" s="25">
        <v>163.34690000000001</v>
      </c>
      <c r="I4425" s="25">
        <v>17.0015</v>
      </c>
      <c r="J4425" s="15">
        <v>614</v>
      </c>
      <c r="K4425" s="15">
        <v>216</v>
      </c>
      <c r="L4425" s="13">
        <v>0.1041</v>
      </c>
      <c r="M4425" s="7">
        <v>1.2030652799999999</v>
      </c>
      <c r="N4425" s="26">
        <v>0.65</v>
      </c>
      <c r="O4425" s="27" t="s">
        <v>22</v>
      </c>
      <c r="P4425" s="8">
        <v>0.45971343939999998</v>
      </c>
      <c r="Q4425" s="24">
        <v>0.39</v>
      </c>
      <c r="R4425" t="str">
        <f>IF($Q4425*100&gt;=VLOOKUP($O4425,margin_ranges!$A$5:$C$10,2,FALSE),IF($Q4425*100&lt;=VLOOKUP($O4425,margin_ranges!$A$5:$C$10,3,FALSE)+10,"IN RANGE","ABOVE RANGE"),"BELOW RANGE")</f>
        <v>IN RANGE</v>
      </c>
      <c r="S4425">
        <f>MIN(VLOOKUP($O4425,margin_ranges!$A$5:$D$10,4,FALSE),$P4425*100)</f>
        <v>29.75</v>
      </c>
      <c r="T4425" s="29">
        <f>(1-$S4425/100)/(1-$F4425)-1</f>
        <v>0.15163934426229519</v>
      </c>
      <c r="U4425" s="19" t="str">
        <f>IF(ABS(IFERROR(T4425,0))&gt;0.05,INDEX(margin_ranges!$C$13:$C$16,MATCH($F4425*100,margin_ranges!$B$13:$B$16,1)),"")</f>
        <v>Margin Over Fill (Type C)</v>
      </c>
      <c r="V4425">
        <f>MIN(VLOOKUP($U4425,margin_ranges!$A$5:$D$10,4,FALSE),$P4425*100)</f>
        <v>43</v>
      </c>
      <c r="Y4425" s="29">
        <f t="shared" si="68"/>
        <v>-6.5573770491803129E-2</v>
      </c>
    </row>
    <row r="4426" spans="1:25" x14ac:dyDescent="0.3">
      <c r="A4426" s="8" t="s">
        <v>17</v>
      </c>
      <c r="B4426" s="8" t="s">
        <v>7773</v>
      </c>
      <c r="C4426" s="8" t="s">
        <v>7774</v>
      </c>
      <c r="D4426" s="28" t="s">
        <v>7787</v>
      </c>
      <c r="E4426" s="8" t="s">
        <v>6185</v>
      </c>
      <c r="F4426" s="24">
        <v>0.33999999999999903</v>
      </c>
      <c r="G4426" s="24">
        <v>1</v>
      </c>
      <c r="H4426" s="25">
        <v>93.816999999999993</v>
      </c>
      <c r="I4426" s="25">
        <v>2.5242</v>
      </c>
      <c r="J4426" s="15">
        <v>73</v>
      </c>
      <c r="K4426" s="15">
        <v>22</v>
      </c>
      <c r="L4426" s="13">
        <v>2.69E-2</v>
      </c>
      <c r="M4426" s="7">
        <v>0.95868021000000003</v>
      </c>
      <c r="N4426" s="26">
        <v>0.5</v>
      </c>
      <c r="O4426" s="27" t="s">
        <v>22</v>
      </c>
      <c r="P4426" s="8">
        <v>0.4784496499</v>
      </c>
      <c r="Q4426" s="24">
        <v>0.34</v>
      </c>
      <c r="R4426" t="str">
        <f>IF($Q4426*100&gt;=VLOOKUP($O4426,margin_ranges!$A$5:$C$10,2,FALSE),IF($Q4426*100&lt;=VLOOKUP($O4426,margin_ranges!$A$5:$C$10,3,FALSE)+10,"IN RANGE","ABOVE RANGE"),"BELOW RANGE")</f>
        <v>IN RANGE</v>
      </c>
      <c r="S4426">
        <f>MIN(VLOOKUP($O4426,margin_ranges!$A$5:$D$10,4,FALSE),$P4426*100)</f>
        <v>29.75</v>
      </c>
      <c r="T4426" s="29">
        <f>(1-$S4426/100)/(1-$F4426)-1</f>
        <v>6.4393939393937671E-2</v>
      </c>
      <c r="U4426" s="19" t="str">
        <f>IF(ABS(IFERROR(T4426,0))&gt;0.05,INDEX(margin_ranges!$C$13:$C$16,MATCH($F4426*100,margin_ranges!$B$13:$B$16,1)),"")</f>
        <v>Balanced (Type B)</v>
      </c>
      <c r="V4426">
        <f>MIN(VLOOKUP($U4426,margin_ranges!$A$5:$D$10,4,FALSE),$P4426*100)</f>
        <v>29.75</v>
      </c>
      <c r="Y4426" s="29">
        <f t="shared" si="68"/>
        <v>6.4393939393937671E-2</v>
      </c>
    </row>
    <row r="4427" spans="1:25" x14ac:dyDescent="0.3">
      <c r="A4427" s="8" t="s">
        <v>17</v>
      </c>
      <c r="B4427" s="8" t="s">
        <v>7773</v>
      </c>
      <c r="C4427" s="8" t="s">
        <v>7774</v>
      </c>
      <c r="D4427" s="8" t="s">
        <v>7800</v>
      </c>
      <c r="E4427" s="8" t="s">
        <v>6171</v>
      </c>
      <c r="F4427" s="24">
        <v>0.33999999999999903</v>
      </c>
      <c r="G4427" s="24">
        <v>1</v>
      </c>
      <c r="H4427" s="25">
        <v>47.710700000000003</v>
      </c>
      <c r="I4427" s="25">
        <v>1.4654</v>
      </c>
      <c r="J4427" s="15">
        <v>42</v>
      </c>
      <c r="K4427" s="15">
        <v>13</v>
      </c>
      <c r="L4427" s="13">
        <v>3.0700000000000002E-2</v>
      </c>
      <c r="M4427" s="7">
        <v>0.96309222000000005</v>
      </c>
      <c r="N4427" s="26">
        <v>0.5</v>
      </c>
      <c r="O4427" s="27" t="s">
        <v>22</v>
      </c>
      <c r="P4427" s="8">
        <v>0.4808389173</v>
      </c>
      <c r="Q4427" s="24">
        <v>0.34</v>
      </c>
      <c r="R4427" t="str">
        <f>IF($Q4427*100&gt;=VLOOKUP($O4427,margin_ranges!$A$5:$C$10,2,FALSE),IF($Q4427*100&lt;=VLOOKUP($O4427,margin_ranges!$A$5:$C$10,3,FALSE)+10,"IN RANGE","ABOVE RANGE"),"BELOW RANGE")</f>
        <v>IN RANGE</v>
      </c>
      <c r="S4427">
        <f>MIN(VLOOKUP($O4427,margin_ranges!$A$5:$D$10,4,FALSE),$P4427*100)</f>
        <v>29.75</v>
      </c>
      <c r="T4427" s="29">
        <f>(1-$S4427/100)/(1-$F4427)-1</f>
        <v>6.4393939393937671E-2</v>
      </c>
      <c r="U4427" s="19" t="str">
        <f>IF(ABS(IFERROR(T4427,0))&gt;0.05,INDEX(margin_ranges!$C$13:$C$16,MATCH($F4427*100,margin_ranges!$B$13:$B$16,1)),"")</f>
        <v>Balanced (Type B)</v>
      </c>
      <c r="V4427">
        <f>MIN(VLOOKUP($U4427,margin_ranges!$A$5:$D$10,4,FALSE),$P4427*100)</f>
        <v>29.75</v>
      </c>
      <c r="Y4427" s="29">
        <f t="shared" si="68"/>
        <v>6.4393939393937671E-2</v>
      </c>
    </row>
    <row r="4428" spans="1:25" x14ac:dyDescent="0.3">
      <c r="A4428" s="8" t="s">
        <v>17</v>
      </c>
      <c r="B4428" s="8" t="s">
        <v>7773</v>
      </c>
      <c r="C4428" s="8" t="s">
        <v>7774</v>
      </c>
      <c r="D4428" s="8" t="s">
        <v>7815</v>
      </c>
      <c r="E4428" s="8" t="s">
        <v>6215</v>
      </c>
      <c r="F4428" s="24">
        <v>0.33999999999999903</v>
      </c>
      <c r="G4428" s="24">
        <v>1</v>
      </c>
      <c r="H4428" s="25">
        <v>83.849000000000004</v>
      </c>
      <c r="I4428" s="25">
        <v>3.1177999999999999</v>
      </c>
      <c r="J4428" s="15">
        <v>93</v>
      </c>
      <c r="K4428" s="15">
        <v>29</v>
      </c>
      <c r="L4428" s="13">
        <v>3.7199999999999997E-2</v>
      </c>
      <c r="M4428" s="7">
        <v>0.99946391000000001</v>
      </c>
      <c r="N4428" s="26">
        <v>0.5</v>
      </c>
      <c r="O4428" s="27" t="s">
        <v>22</v>
      </c>
      <c r="P4428" s="8">
        <v>0.49973180880000001</v>
      </c>
      <c r="Q4428" s="24">
        <v>0.34</v>
      </c>
      <c r="R4428" t="str">
        <f>IF($Q4428*100&gt;=VLOOKUP($O4428,margin_ranges!$A$5:$C$10,2,FALSE),IF($Q4428*100&lt;=VLOOKUP($O4428,margin_ranges!$A$5:$C$10,3,FALSE)+10,"IN RANGE","ABOVE RANGE"),"BELOW RANGE")</f>
        <v>IN RANGE</v>
      </c>
      <c r="S4428">
        <f>MIN(VLOOKUP($O4428,margin_ranges!$A$5:$D$10,4,FALSE),$P4428*100)</f>
        <v>29.75</v>
      </c>
      <c r="T4428" s="29">
        <f>(1-$S4428/100)/(1-$F4428)-1</f>
        <v>6.4393939393937671E-2</v>
      </c>
      <c r="U4428" s="19" t="str">
        <f>IF(ABS(IFERROR(T4428,0))&gt;0.05,INDEX(margin_ranges!$C$13:$C$16,MATCH($F4428*100,margin_ranges!$B$13:$B$16,1)),"")</f>
        <v>Balanced (Type B)</v>
      </c>
      <c r="V4428">
        <f>MIN(VLOOKUP($U4428,margin_ranges!$A$5:$D$10,4,FALSE),$P4428*100)</f>
        <v>29.75</v>
      </c>
      <c r="Y4428" s="29">
        <f t="shared" si="68"/>
        <v>6.4393939393937671E-2</v>
      </c>
    </row>
    <row r="4429" spans="1:25" x14ac:dyDescent="0.3">
      <c r="A4429" s="8" t="s">
        <v>17</v>
      </c>
      <c r="B4429" s="8" t="s">
        <v>7773</v>
      </c>
      <c r="C4429" s="8" t="s">
        <v>7774</v>
      </c>
      <c r="D4429" s="8" t="s">
        <v>7790</v>
      </c>
      <c r="E4429" s="8" t="s">
        <v>7791</v>
      </c>
      <c r="F4429" s="24">
        <v>0.273878839248825</v>
      </c>
      <c r="G4429" s="24">
        <v>0</v>
      </c>
      <c r="H4429" s="25">
        <v>11.978400000000001</v>
      </c>
      <c r="I4429" s="25">
        <v>2.706</v>
      </c>
      <c r="J4429" s="15">
        <v>151</v>
      </c>
      <c r="K4429" s="15">
        <v>38</v>
      </c>
      <c r="L4429" s="13">
        <v>0.22589999999999999</v>
      </c>
      <c r="M4429" s="7">
        <v>1.85919385</v>
      </c>
      <c r="N4429" s="26">
        <v>1.35</v>
      </c>
      <c r="O4429" s="27" t="s">
        <v>22</v>
      </c>
      <c r="P4429" s="8">
        <v>0.2738788392</v>
      </c>
      <c r="Q4429" s="24">
        <v>0.28999999999999998</v>
      </c>
      <c r="R4429" t="str">
        <f>IF($Q4429*100&gt;=VLOOKUP($O4429,margin_ranges!$A$5:$C$10,2,FALSE),IF($Q4429*100&lt;=VLOOKUP($O4429,margin_ranges!$A$5:$C$10,3,FALSE)+10,"IN RANGE","ABOVE RANGE"),"BELOW RANGE")</f>
        <v>IN RANGE</v>
      </c>
      <c r="S4429">
        <f>MIN(VLOOKUP($O4429,margin_ranges!$A$5:$D$10,4,FALSE),$P4429*100)</f>
        <v>27.38788392</v>
      </c>
      <c r="T4429" s="29">
        <f>(1-$S4429/100)/(1-$F4429)-1</f>
        <v>6.7240657486422606E-11</v>
      </c>
      <c r="U4429" s="19" t="str">
        <f>IF(ABS(IFERROR(T4429,0))&gt;0.05,INDEX(margin_ranges!$C$13:$C$16,MATCH($F4429*100,margin_ranges!$B$13:$B$16,1)),"")</f>
        <v/>
      </c>
      <c r="V4429" t="e">
        <f>MIN(VLOOKUP($U4429,margin_ranges!$A$5:$D$10,4,FALSE),$P4429*100)</f>
        <v>#N/A</v>
      </c>
      <c r="Y4429" s="29" t="e">
        <f t="shared" si="68"/>
        <v>#N/A</v>
      </c>
    </row>
    <row r="4430" spans="1:25" x14ac:dyDescent="0.3">
      <c r="A4430" s="8" t="s">
        <v>17</v>
      </c>
      <c r="B4430" s="8" t="s">
        <v>7773</v>
      </c>
      <c r="C4430" s="8" t="s">
        <v>7774</v>
      </c>
      <c r="D4430" s="8" t="s">
        <v>7803</v>
      </c>
      <c r="E4430" s="8" t="s">
        <v>7804</v>
      </c>
      <c r="F4430" s="24">
        <v>0.21537850154572899</v>
      </c>
      <c r="G4430" s="24">
        <v>1</v>
      </c>
      <c r="H4430" s="25">
        <v>61.180599999999998</v>
      </c>
      <c r="I4430" s="25">
        <v>2.4131</v>
      </c>
      <c r="J4430" s="15">
        <v>125</v>
      </c>
      <c r="K4430" s="15">
        <v>29</v>
      </c>
      <c r="L4430" s="13">
        <v>3.9399999999999998E-2</v>
      </c>
      <c r="M4430" s="7">
        <v>1.7205748300000001</v>
      </c>
      <c r="N4430" s="26">
        <v>1.35</v>
      </c>
      <c r="O4430" s="27" t="s">
        <v>22</v>
      </c>
      <c r="P4430" s="8">
        <v>0.21537850150000001</v>
      </c>
      <c r="Q4430" s="24">
        <v>0.25</v>
      </c>
      <c r="R4430" t="str">
        <f>IF($Q4430*100&gt;=VLOOKUP($O4430,margin_ranges!$A$5:$C$10,2,FALSE),IF($Q4430*100&lt;=VLOOKUP($O4430,margin_ranges!$A$5:$C$10,3,FALSE)+10,"IN RANGE","ABOVE RANGE"),"BELOW RANGE")</f>
        <v>IN RANGE</v>
      </c>
      <c r="S4430">
        <f>MIN(VLOOKUP($O4430,margin_ranges!$A$5:$D$10,4,FALSE),$P4430*100)</f>
        <v>21.537850150000001</v>
      </c>
      <c r="T4430" s="29">
        <f>(1-$S4430/100)/(1-$F4430)-1</f>
        <v>5.8281601766907443E-11</v>
      </c>
      <c r="U4430" s="19" t="str">
        <f>IF(ABS(IFERROR(T4430,0))&gt;0.05,INDEX(margin_ranges!$C$13:$C$16,MATCH($F4430*100,margin_ranges!$B$13:$B$16,1)),"")</f>
        <v/>
      </c>
      <c r="V4430" t="e">
        <f>MIN(VLOOKUP($U4430,margin_ranges!$A$5:$D$10,4,FALSE),$P4430*100)</f>
        <v>#N/A</v>
      </c>
      <c r="Y4430" s="29" t="e">
        <f t="shared" ref="Y4430:Y4493" si="69">(1-$V4430/100)/(1-$F4430)-1</f>
        <v>#N/A</v>
      </c>
    </row>
    <row r="4431" spans="1:25" x14ac:dyDescent="0.3">
      <c r="A4431" s="8" t="s">
        <v>17</v>
      </c>
      <c r="B4431" s="8" t="s">
        <v>7773</v>
      </c>
      <c r="C4431" s="8" t="s">
        <v>7774</v>
      </c>
      <c r="D4431" s="8" t="s">
        <v>7794</v>
      </c>
      <c r="E4431" s="8" t="s">
        <v>7795</v>
      </c>
      <c r="F4431" s="24">
        <v>0.277941883841685</v>
      </c>
      <c r="G4431" s="24">
        <v>0</v>
      </c>
      <c r="H4431" s="25">
        <v>4.6986999999999997</v>
      </c>
      <c r="I4431" s="25">
        <v>1.3381000000000001</v>
      </c>
      <c r="J4431" s="15">
        <v>69</v>
      </c>
      <c r="K4431" s="15">
        <v>18</v>
      </c>
      <c r="L4431" s="13">
        <v>0.2848</v>
      </c>
      <c r="M4431" s="7">
        <v>1.7311625900000001</v>
      </c>
      <c r="N4431" s="26">
        <v>1.25</v>
      </c>
      <c r="O4431" s="27" t="s">
        <v>22</v>
      </c>
      <c r="P4431" s="8">
        <v>0.27794188380000001</v>
      </c>
      <c r="Q4431" s="24">
        <v>0.28999999999999998</v>
      </c>
      <c r="R4431" t="str">
        <f>IF($Q4431*100&gt;=VLOOKUP($O4431,margin_ranges!$A$5:$C$10,2,FALSE),IF($Q4431*100&lt;=VLOOKUP($O4431,margin_ranges!$A$5:$C$10,3,FALSE)+10,"IN RANGE","ABOVE RANGE"),"BELOW RANGE")</f>
        <v>IN RANGE</v>
      </c>
      <c r="S4431">
        <f>MIN(VLOOKUP($O4431,margin_ranges!$A$5:$D$10,4,FALSE),$P4431*100)</f>
        <v>27.794188380000001</v>
      </c>
      <c r="T4431" s="29">
        <f>(1-$S4431/100)/(1-$F4431)-1</f>
        <v>5.773070910208844E-11</v>
      </c>
      <c r="U4431" s="19" t="str">
        <f>IF(ABS(IFERROR(T4431,0))&gt;0.05,INDEX(margin_ranges!$C$13:$C$16,MATCH($F4431*100,margin_ranges!$B$13:$B$16,1)),"")</f>
        <v/>
      </c>
      <c r="V4431" t="e">
        <f>MIN(VLOOKUP($U4431,margin_ranges!$A$5:$D$10,4,FALSE),$P4431*100)</f>
        <v>#N/A</v>
      </c>
      <c r="Y4431" s="29" t="e">
        <f t="shared" si="69"/>
        <v>#N/A</v>
      </c>
    </row>
    <row r="4432" spans="1:25" x14ac:dyDescent="0.3">
      <c r="A4432" s="8" t="s">
        <v>17</v>
      </c>
      <c r="B4432" s="8" t="s">
        <v>7773</v>
      </c>
      <c r="C4432" s="8" t="s">
        <v>7774</v>
      </c>
      <c r="D4432" s="8" t="s">
        <v>7820</v>
      </c>
      <c r="E4432" s="8" t="s">
        <v>7821</v>
      </c>
      <c r="F4432" s="24">
        <v>0.236401898536091</v>
      </c>
      <c r="G4432" s="24">
        <v>0</v>
      </c>
      <c r="H4432" s="25">
        <v>19.6189</v>
      </c>
      <c r="I4432" s="25">
        <v>2.9691000000000001</v>
      </c>
      <c r="J4432" s="15">
        <v>157</v>
      </c>
      <c r="K4432" s="15">
        <v>38</v>
      </c>
      <c r="L4432" s="13">
        <v>0.15129999999999999</v>
      </c>
      <c r="M4432" s="7">
        <v>1.7679457300000001</v>
      </c>
      <c r="N4432" s="26">
        <v>1.35</v>
      </c>
      <c r="O4432" s="27" t="s">
        <v>22</v>
      </c>
      <c r="P4432" s="8">
        <v>0.23640189850000001</v>
      </c>
      <c r="Q4432" s="24">
        <v>0.26</v>
      </c>
      <c r="R4432" t="str">
        <f>IF($Q4432*100&gt;=VLOOKUP($O4432,margin_ranges!$A$5:$C$10,2,FALSE),IF($Q4432*100&lt;=VLOOKUP($O4432,margin_ranges!$A$5:$C$10,3,FALSE)+10,"IN RANGE","ABOVE RANGE"),"BELOW RANGE")</f>
        <v>IN RANGE</v>
      </c>
      <c r="S4432">
        <f>MIN(VLOOKUP($O4432,margin_ranges!$A$5:$D$10,4,FALSE),$P4432*100)</f>
        <v>23.640189850000002</v>
      </c>
      <c r="T4432" s="29">
        <f>(1-$S4432/100)/(1-$F4432)-1</f>
        <v>4.7264192559737239E-11</v>
      </c>
      <c r="U4432" s="19" t="str">
        <f>IF(ABS(IFERROR(T4432,0))&gt;0.05,INDEX(margin_ranges!$C$13:$C$16,MATCH($F4432*100,margin_ranges!$B$13:$B$16,1)),"")</f>
        <v/>
      </c>
      <c r="V4432" t="e">
        <f>MIN(VLOOKUP($U4432,margin_ranges!$A$5:$D$10,4,FALSE),$P4432*100)</f>
        <v>#N/A</v>
      </c>
      <c r="Y4432" s="29" t="e">
        <f t="shared" si="69"/>
        <v>#N/A</v>
      </c>
    </row>
    <row r="4433" spans="1:25" x14ac:dyDescent="0.3">
      <c r="A4433" s="8" t="s">
        <v>17</v>
      </c>
      <c r="B4433" s="8" t="s">
        <v>7773</v>
      </c>
      <c r="C4433" s="8" t="s">
        <v>7774</v>
      </c>
      <c r="D4433" s="8" t="s">
        <v>7782</v>
      </c>
      <c r="E4433" s="8" t="s">
        <v>7783</v>
      </c>
      <c r="F4433" s="24">
        <v>0.27131682622759201</v>
      </c>
      <c r="G4433" s="24">
        <v>0</v>
      </c>
      <c r="H4433" s="25">
        <v>9.4339999999999993</v>
      </c>
      <c r="I4433" s="25">
        <v>2.6221999999999999</v>
      </c>
      <c r="J4433" s="15">
        <v>135</v>
      </c>
      <c r="K4433" s="15">
        <v>37</v>
      </c>
      <c r="L4433" s="13">
        <v>0.27800000000000002</v>
      </c>
      <c r="M4433" s="7">
        <v>1.71542317</v>
      </c>
      <c r="N4433" s="26">
        <v>1.25</v>
      </c>
      <c r="O4433" s="27" t="s">
        <v>479</v>
      </c>
      <c r="P4433" s="8">
        <v>0.27131682620000003</v>
      </c>
      <c r="Q4433" s="24">
        <v>0.33</v>
      </c>
      <c r="R4433" t="str">
        <f>IF($Q4433*100&gt;=VLOOKUP($O4433,margin_ranges!$A$5:$C$10,2,FALSE),IF($Q4433*100&lt;=VLOOKUP($O4433,margin_ranges!$A$5:$C$10,3,FALSE)+10,"IN RANGE","ABOVE RANGE"),"BELOW RANGE")</f>
        <v>IN RANGE</v>
      </c>
      <c r="S4433">
        <f>MIN(VLOOKUP($O4433,margin_ranges!$A$5:$D$10,4,FALSE),$P4433*100)</f>
        <v>27.131682620000003</v>
      </c>
      <c r="T4433" s="29">
        <f>(1-$S4433/100)/(1-$F4433)-1</f>
        <v>3.7865488522470514E-11</v>
      </c>
      <c r="U4433" s="19" t="str">
        <f>IF(ABS(IFERROR(T4433,0))&gt;0.05,INDEX(margin_ranges!$C$13:$C$16,MATCH($F4433*100,margin_ranges!$B$13:$B$16,1)),"")</f>
        <v/>
      </c>
      <c r="V4433" t="e">
        <f>MIN(VLOOKUP($U4433,margin_ranges!$A$5:$D$10,4,FALSE),$P4433*100)</f>
        <v>#N/A</v>
      </c>
      <c r="Y4433" s="29" t="e">
        <f t="shared" si="69"/>
        <v>#N/A</v>
      </c>
    </row>
    <row r="4434" spans="1:25" x14ac:dyDescent="0.3">
      <c r="A4434" s="8" t="s">
        <v>17</v>
      </c>
      <c r="B4434" s="8" t="s">
        <v>7773</v>
      </c>
      <c r="C4434" s="8" t="s">
        <v>7774</v>
      </c>
      <c r="D4434" s="8" t="s">
        <v>7788</v>
      </c>
      <c r="E4434" s="8" t="s">
        <v>7789</v>
      </c>
      <c r="F4434" s="24">
        <v>0.242706115427203</v>
      </c>
      <c r="G4434" s="24">
        <v>1</v>
      </c>
      <c r="H4434" s="25">
        <v>158.44139999999999</v>
      </c>
      <c r="I4434" s="25">
        <v>16.5623</v>
      </c>
      <c r="J4434" s="15">
        <v>886</v>
      </c>
      <c r="K4434" s="15">
        <v>208</v>
      </c>
      <c r="L4434" s="13">
        <v>0.1045</v>
      </c>
      <c r="M4434" s="7">
        <v>1.78266328</v>
      </c>
      <c r="N4434" s="26">
        <v>1.35</v>
      </c>
      <c r="O4434" s="27" t="s">
        <v>22</v>
      </c>
      <c r="P4434" s="8">
        <v>0.24270611540000001</v>
      </c>
      <c r="Q4434" s="24">
        <v>0.26</v>
      </c>
      <c r="R4434" t="str">
        <f>IF($Q4434*100&gt;=VLOOKUP($O4434,margin_ranges!$A$5:$C$10,2,FALSE),IF($Q4434*100&lt;=VLOOKUP($O4434,margin_ranges!$A$5:$C$10,3,FALSE)+10,"IN RANGE","ABOVE RANGE"),"BELOW RANGE")</f>
        <v>IN RANGE</v>
      </c>
      <c r="S4434">
        <f>MIN(VLOOKUP($O4434,margin_ranges!$A$5:$D$10,4,FALSE),$P4434*100)</f>
        <v>24.270611540000001</v>
      </c>
      <c r="T4434" s="29">
        <f>(1-$S4434/100)/(1-$F4434)-1</f>
        <v>3.592126596174694E-11</v>
      </c>
      <c r="U4434" s="19" t="str">
        <f>IF(ABS(IFERROR(T4434,0))&gt;0.05,INDEX(margin_ranges!$C$13:$C$16,MATCH($F4434*100,margin_ranges!$B$13:$B$16,1)),"")</f>
        <v/>
      </c>
      <c r="V4434" t="e">
        <f>MIN(VLOOKUP($U4434,margin_ranges!$A$5:$D$10,4,FALSE),$P4434*100)</f>
        <v>#N/A</v>
      </c>
      <c r="Y4434" s="29" t="e">
        <f t="shared" si="69"/>
        <v>#N/A</v>
      </c>
    </row>
    <row r="4435" spans="1:25" x14ac:dyDescent="0.3">
      <c r="A4435" s="8" t="s">
        <v>17</v>
      </c>
      <c r="B4435" s="8" t="s">
        <v>7773</v>
      </c>
      <c r="C4435" s="8" t="s">
        <v>7774</v>
      </c>
      <c r="D4435" s="8" t="s">
        <v>7780</v>
      </c>
      <c r="E4435" s="8" t="s">
        <v>7781</v>
      </c>
      <c r="F4435" s="24">
        <v>0.21744654622366699</v>
      </c>
      <c r="G4435" s="24">
        <v>0</v>
      </c>
      <c r="H4435" s="25">
        <v>21.0304</v>
      </c>
      <c r="I4435" s="25">
        <v>3.2848999999999999</v>
      </c>
      <c r="J4435" s="15">
        <v>170</v>
      </c>
      <c r="K4435" s="15">
        <v>40</v>
      </c>
      <c r="L4435" s="13">
        <v>0.15620000000000001</v>
      </c>
      <c r="M4435" s="7">
        <v>1.7251217700000001</v>
      </c>
      <c r="N4435" s="26">
        <v>1.35</v>
      </c>
      <c r="O4435" s="27" t="s">
        <v>22</v>
      </c>
      <c r="P4435" s="8">
        <v>0.21744654620000001</v>
      </c>
      <c r="Q4435" s="24">
        <v>0.25</v>
      </c>
      <c r="R4435" t="str">
        <f>IF($Q4435*100&gt;=VLOOKUP($O4435,margin_ranges!$A$5:$C$10,2,FALSE),IF($Q4435*100&lt;=VLOOKUP($O4435,margin_ranges!$A$5:$C$10,3,FALSE)+10,"IN RANGE","ABOVE RANGE"),"BELOW RANGE")</f>
        <v>IN RANGE</v>
      </c>
      <c r="S4435">
        <f>MIN(VLOOKUP($O4435,margin_ranges!$A$5:$D$10,4,FALSE),$P4435*100)</f>
        <v>21.744654620000002</v>
      </c>
      <c r="T4435" s="29">
        <f>(1-$S4435/100)/(1-$F4435)-1</f>
        <v>3.0243141324604039E-11</v>
      </c>
      <c r="U4435" s="19" t="str">
        <f>IF(ABS(IFERROR(T4435,0))&gt;0.05,INDEX(margin_ranges!$C$13:$C$16,MATCH($F4435*100,margin_ranges!$B$13:$B$16,1)),"")</f>
        <v/>
      </c>
      <c r="V4435" t="e">
        <f>MIN(VLOOKUP($U4435,margin_ranges!$A$5:$D$10,4,FALSE),$P4435*100)</f>
        <v>#N/A</v>
      </c>
      <c r="Y4435" s="29" t="e">
        <f t="shared" si="69"/>
        <v>#N/A</v>
      </c>
    </row>
    <row r="4436" spans="1:25" x14ac:dyDescent="0.3">
      <c r="A4436" s="8" t="s">
        <v>17</v>
      </c>
      <c r="B4436" s="8" t="s">
        <v>7773</v>
      </c>
      <c r="C4436" s="8" t="s">
        <v>7774</v>
      </c>
      <c r="D4436" s="8" t="s">
        <v>7809</v>
      </c>
      <c r="E4436" s="8" t="s">
        <v>7810</v>
      </c>
      <c r="F4436" s="24">
        <v>0.24889971632195801</v>
      </c>
      <c r="G4436" s="24">
        <v>0</v>
      </c>
      <c r="H4436" s="25">
        <v>14.3653</v>
      </c>
      <c r="I4436" s="25">
        <v>2.7052</v>
      </c>
      <c r="J4436" s="15">
        <v>135</v>
      </c>
      <c r="K4436" s="15">
        <v>33</v>
      </c>
      <c r="L4436" s="13">
        <v>0.1883</v>
      </c>
      <c r="M4436" s="7">
        <v>1.6642251699999999</v>
      </c>
      <c r="N4436" s="26">
        <v>1.25</v>
      </c>
      <c r="O4436" s="27" t="s">
        <v>22</v>
      </c>
      <c r="P4436" s="8">
        <v>0.24889971629999999</v>
      </c>
      <c r="Q4436" s="24">
        <v>0.28999999999999998</v>
      </c>
      <c r="R4436" t="str">
        <f>IF($Q4436*100&gt;=VLOOKUP($O4436,margin_ranges!$A$5:$C$10,2,FALSE),IF($Q4436*100&lt;=VLOOKUP($O4436,margin_ranges!$A$5:$C$10,3,FALSE)+10,"IN RANGE","ABOVE RANGE"),"BELOW RANGE")</f>
        <v>IN RANGE</v>
      </c>
      <c r="S4436">
        <f>MIN(VLOOKUP($O4436,margin_ranges!$A$5:$D$10,4,FALSE),$P4436*100)</f>
        <v>24.889971629999998</v>
      </c>
      <c r="T4436" s="29">
        <f>(1-$S4436/100)/(1-$F4436)-1</f>
        <v>2.9234392684429622E-11</v>
      </c>
      <c r="U4436" s="19" t="str">
        <f>IF(ABS(IFERROR(T4436,0))&gt;0.05,INDEX(margin_ranges!$C$13:$C$16,MATCH($F4436*100,margin_ranges!$B$13:$B$16,1)),"")</f>
        <v/>
      </c>
      <c r="V4436" t="e">
        <f>MIN(VLOOKUP($U4436,margin_ranges!$A$5:$D$10,4,FALSE),$P4436*100)</f>
        <v>#N/A</v>
      </c>
      <c r="Y4436" s="29" t="e">
        <f t="shared" si="69"/>
        <v>#N/A</v>
      </c>
    </row>
    <row r="4437" spans="1:25" x14ac:dyDescent="0.3">
      <c r="A4437" s="8" t="s">
        <v>17</v>
      </c>
      <c r="B4437" s="8" t="s">
        <v>7773</v>
      </c>
      <c r="C4437" s="8" t="s">
        <v>7774</v>
      </c>
      <c r="D4437" s="8" t="s">
        <v>12188</v>
      </c>
      <c r="E4437" s="8" t="s">
        <v>12189</v>
      </c>
      <c r="F4437" s="24">
        <v>0.184109892321626</v>
      </c>
      <c r="G4437" s="24">
        <v>0</v>
      </c>
      <c r="H4437" s="25">
        <v>4.7680999999999996</v>
      </c>
      <c r="I4437" s="25">
        <v>0.2316</v>
      </c>
      <c r="J4437" s="15">
        <v>11</v>
      </c>
      <c r="K4437" s="15">
        <v>2</v>
      </c>
      <c r="L4437" s="13">
        <v>4.8599999999999997E-2</v>
      </c>
      <c r="M4437" s="7">
        <v>1.5320690699999999</v>
      </c>
      <c r="N4437" s="26">
        <v>1.25</v>
      </c>
      <c r="O4437" s="27" t="s">
        <v>92</v>
      </c>
      <c r="P4437" s="8">
        <v>0.18410989229999999</v>
      </c>
      <c r="Q4437" s="24">
        <v>0.25</v>
      </c>
      <c r="R4437" t="str">
        <f>IF($Q4437*100&gt;=VLOOKUP($O4437,margin_ranges!$A$5:$C$10,2,FALSE),IF($Q4437*100&lt;=VLOOKUP($O4437,margin_ranges!$A$5:$C$10,3,FALSE)+10,"IN RANGE","ABOVE RANGE"),"BELOW RANGE")</f>
        <v>IN RANGE</v>
      </c>
      <c r="S4437">
        <f>MIN(VLOOKUP($O4437,margin_ranges!$A$5:$D$10,4,FALSE),$P4437*100)</f>
        <v>18.410989229999998</v>
      </c>
      <c r="T4437" s="29">
        <f>(1-$S4437/100)/(1-$F4437)-1</f>
        <v>2.6506130623715762E-11</v>
      </c>
      <c r="U4437" s="19" t="str">
        <f>IF(ABS(IFERROR(T4437,0))&gt;0.05,INDEX(margin_ranges!$C$13:$C$16,MATCH($F4437*100,margin_ranges!$B$13:$B$16,1)),"")</f>
        <v/>
      </c>
      <c r="V4437" t="e">
        <f>MIN(VLOOKUP($U4437,margin_ranges!$A$5:$D$10,4,FALSE),$P4437*100)</f>
        <v>#N/A</v>
      </c>
      <c r="Y4437" s="29" t="e">
        <f t="shared" si="69"/>
        <v>#N/A</v>
      </c>
    </row>
    <row r="4438" spans="1:25" x14ac:dyDescent="0.3">
      <c r="A4438" s="8" t="s">
        <v>17</v>
      </c>
      <c r="B4438" s="8" t="s">
        <v>7773</v>
      </c>
      <c r="C4438" s="8" t="s">
        <v>7774</v>
      </c>
      <c r="D4438" s="8" t="s">
        <v>7798</v>
      </c>
      <c r="E4438" s="8" t="s">
        <v>7799</v>
      </c>
      <c r="F4438" s="24">
        <v>0.27248689451577501</v>
      </c>
      <c r="G4438" s="24">
        <v>0</v>
      </c>
      <c r="H4438" s="25">
        <v>5.2088999999999999</v>
      </c>
      <c r="I4438" s="25">
        <v>1.4186000000000001</v>
      </c>
      <c r="J4438" s="15">
        <v>79</v>
      </c>
      <c r="K4438" s="15">
        <v>20</v>
      </c>
      <c r="L4438" s="13">
        <v>0.27229999999999999</v>
      </c>
      <c r="M4438" s="7">
        <v>1.85563667</v>
      </c>
      <c r="N4438" s="26">
        <v>1.35</v>
      </c>
      <c r="O4438" s="27" t="s">
        <v>22</v>
      </c>
      <c r="P4438" s="8">
        <v>0.27248689450000002</v>
      </c>
      <c r="Q4438" s="24">
        <v>0.28999999999999998</v>
      </c>
      <c r="R4438" t="str">
        <f>IF($Q4438*100&gt;=VLOOKUP($O4438,margin_ranges!$A$5:$C$10,2,FALSE),IF($Q4438*100&lt;=VLOOKUP($O4438,margin_ranges!$A$5:$C$10,3,FALSE)+10,"IN RANGE","ABOVE RANGE"),"BELOW RANGE")</f>
        <v>IN RANGE</v>
      </c>
      <c r="S4438">
        <f>MIN(VLOOKUP($O4438,margin_ranges!$A$5:$D$10,4,FALSE),$P4438*100)</f>
        <v>27.248689450000001</v>
      </c>
      <c r="T4438" s="29">
        <f>(1-$S4438/100)/(1-$F4438)-1</f>
        <v>2.1683321804744082E-11</v>
      </c>
      <c r="U4438" s="19" t="str">
        <f>IF(ABS(IFERROR(T4438,0))&gt;0.05,INDEX(margin_ranges!$C$13:$C$16,MATCH($F4438*100,margin_ranges!$B$13:$B$16,1)),"")</f>
        <v/>
      </c>
      <c r="V4438" t="e">
        <f>MIN(VLOOKUP($U4438,margin_ranges!$A$5:$D$10,4,FALSE),$P4438*100)</f>
        <v>#N/A</v>
      </c>
      <c r="Y4438" s="29" t="e">
        <f t="shared" si="69"/>
        <v>#N/A</v>
      </c>
    </row>
    <row r="4439" spans="1:25" x14ac:dyDescent="0.3">
      <c r="A4439" s="8" t="s">
        <v>17</v>
      </c>
      <c r="B4439" s="8" t="s">
        <v>7773</v>
      </c>
      <c r="C4439" s="8" t="s">
        <v>7774</v>
      </c>
      <c r="D4439" s="8" t="s">
        <v>7796</v>
      </c>
      <c r="E4439" s="8" t="s">
        <v>7797</v>
      </c>
      <c r="F4439" s="24">
        <v>0.184650198217191</v>
      </c>
      <c r="G4439" s="24">
        <v>1</v>
      </c>
      <c r="H4439" s="25">
        <v>77.2744</v>
      </c>
      <c r="I4439" s="25">
        <v>5.6478000000000002</v>
      </c>
      <c r="J4439" s="15">
        <v>281</v>
      </c>
      <c r="K4439" s="15">
        <v>60</v>
      </c>
      <c r="L4439" s="13">
        <v>7.3099999999999998E-2</v>
      </c>
      <c r="M4439" s="7">
        <v>1.6557310700000001</v>
      </c>
      <c r="N4439" s="26">
        <v>1.35</v>
      </c>
      <c r="O4439" s="27" t="s">
        <v>22</v>
      </c>
      <c r="P4439" s="8">
        <v>0.1846501982</v>
      </c>
      <c r="Q4439" s="24">
        <v>0.2</v>
      </c>
      <c r="R4439" t="str">
        <f>IF($Q4439*100&gt;=VLOOKUP($O4439,margin_ranges!$A$5:$C$10,2,FALSE),IF($Q4439*100&lt;=VLOOKUP($O4439,margin_ranges!$A$5:$C$10,3,FALSE)+10,"IN RANGE","ABOVE RANGE"),"BELOW RANGE")</f>
        <v>IN RANGE</v>
      </c>
      <c r="S4439">
        <f>MIN(VLOOKUP($O4439,margin_ranges!$A$5:$D$10,4,FALSE),$P4439*100)</f>
        <v>18.465019820000002</v>
      </c>
      <c r="T4439" s="29">
        <f>(1-$S4439/100)/(1-$F4439)-1</f>
        <v>2.1084023416051423E-11</v>
      </c>
      <c r="U4439" s="19" t="str">
        <f>IF(ABS(IFERROR(T4439,0))&gt;0.05,INDEX(margin_ranges!$C$13:$C$16,MATCH($F4439*100,margin_ranges!$B$13:$B$16,1)),"")</f>
        <v/>
      </c>
      <c r="V4439" t="e">
        <f>MIN(VLOOKUP($U4439,margin_ranges!$A$5:$D$10,4,FALSE),$P4439*100)</f>
        <v>#N/A</v>
      </c>
      <c r="Y4439" s="29" t="e">
        <f t="shared" si="69"/>
        <v>#N/A</v>
      </c>
    </row>
    <row r="4440" spans="1:25" x14ac:dyDescent="0.3">
      <c r="A4440" s="8" t="s">
        <v>17</v>
      </c>
      <c r="B4440" s="8" t="s">
        <v>7773</v>
      </c>
      <c r="C4440" s="8" t="s">
        <v>7774</v>
      </c>
      <c r="D4440" s="8" t="s">
        <v>7778</v>
      </c>
      <c r="E4440" s="8" t="s">
        <v>7779</v>
      </c>
      <c r="F4440" s="24">
        <v>0.20497291301622</v>
      </c>
      <c r="G4440" s="24">
        <v>0</v>
      </c>
      <c r="H4440" s="25">
        <v>6.6318000000000001</v>
      </c>
      <c r="I4440" s="25">
        <v>0.56520000000000004</v>
      </c>
      <c r="J4440" s="15">
        <v>27</v>
      </c>
      <c r="K4440" s="15">
        <v>5</v>
      </c>
      <c r="L4440" s="13">
        <v>8.5199999999999998E-2</v>
      </c>
      <c r="M4440" s="7">
        <v>1.5722734700000001</v>
      </c>
      <c r="N4440" s="26">
        <v>1.25</v>
      </c>
      <c r="O4440" s="27" t="s">
        <v>22</v>
      </c>
      <c r="P4440" s="8">
        <v>0.20497291300000001</v>
      </c>
      <c r="Q4440" s="24">
        <v>0.25</v>
      </c>
      <c r="R4440" t="str">
        <f>IF($Q4440*100&gt;=VLOOKUP($O4440,margin_ranges!$A$5:$C$10,2,FALSE),IF($Q4440*100&lt;=VLOOKUP($O4440,margin_ranges!$A$5:$C$10,3,FALSE)+10,"IN RANGE","ABOVE RANGE"),"BELOW RANGE")</f>
        <v>IN RANGE</v>
      </c>
      <c r="S4440">
        <f>MIN(VLOOKUP($O4440,margin_ranges!$A$5:$D$10,4,FALSE),$P4440*100)</f>
        <v>20.497291300000001</v>
      </c>
      <c r="T4440" s="29">
        <f>(1-$S4440/100)/(1-$F4440)-1</f>
        <v>2.0401902389721727E-11</v>
      </c>
      <c r="U4440" s="19" t="str">
        <f>IF(ABS(IFERROR(T4440,0))&gt;0.05,INDEX(margin_ranges!$C$13:$C$16,MATCH($F4440*100,margin_ranges!$B$13:$B$16,1)),"")</f>
        <v/>
      </c>
      <c r="V4440" t="e">
        <f>MIN(VLOOKUP($U4440,margin_ranges!$A$5:$D$10,4,FALSE),$P4440*100)</f>
        <v>#N/A</v>
      </c>
      <c r="Y4440" s="29" t="e">
        <f t="shared" si="69"/>
        <v>#N/A</v>
      </c>
    </row>
    <row r="4441" spans="1:25" x14ac:dyDescent="0.3">
      <c r="A4441" s="8" t="s">
        <v>17</v>
      </c>
      <c r="B4441" s="8" t="s">
        <v>7773</v>
      </c>
      <c r="C4441" s="8" t="s">
        <v>7774</v>
      </c>
      <c r="D4441" s="8" t="s">
        <v>7775</v>
      </c>
      <c r="E4441" s="8" t="s">
        <v>7776</v>
      </c>
      <c r="F4441" s="24">
        <v>0.25259001840046702</v>
      </c>
      <c r="G4441" s="24">
        <v>0</v>
      </c>
      <c r="H4441" s="25">
        <v>5.1093999999999999</v>
      </c>
      <c r="I4441" s="25">
        <v>1.9590000000000001</v>
      </c>
      <c r="J4441" s="15">
        <v>98</v>
      </c>
      <c r="K4441" s="15">
        <v>24</v>
      </c>
      <c r="L4441" s="13">
        <v>0.38340000000000002</v>
      </c>
      <c r="M4441" s="7">
        <v>1.67244221</v>
      </c>
      <c r="N4441" s="26">
        <v>1.25</v>
      </c>
      <c r="O4441" s="27" t="s">
        <v>22</v>
      </c>
      <c r="P4441" s="8">
        <v>0.2525900184</v>
      </c>
      <c r="Q4441" s="24">
        <v>0.28000000000000003</v>
      </c>
      <c r="R4441" t="str">
        <f>IF($Q4441*100&gt;=VLOOKUP($O4441,margin_ranges!$A$5:$C$10,2,FALSE),IF($Q4441*100&lt;=VLOOKUP($O4441,margin_ranges!$A$5:$C$10,3,FALSE)+10,"IN RANGE","ABOVE RANGE"),"BELOW RANGE")</f>
        <v>IN RANGE</v>
      </c>
      <c r="S4441">
        <f>MIN(VLOOKUP($O4441,margin_ranges!$A$5:$D$10,4,FALSE),$P4441*100)</f>
        <v>25.25900184</v>
      </c>
      <c r="T4441" s="29">
        <f>(1-$S4441/100)/(1-$F4441)-1</f>
        <v>6.248335182590381E-13</v>
      </c>
      <c r="U4441" s="19" t="str">
        <f>IF(ABS(IFERROR(T4441,0))&gt;0.05,INDEX(margin_ranges!$C$13:$C$16,MATCH($F4441*100,margin_ranges!$B$13:$B$16,1)),"")</f>
        <v/>
      </c>
      <c r="V4441" t="e">
        <f>MIN(VLOOKUP($U4441,margin_ranges!$A$5:$D$10,4,FALSE),$P4441*100)</f>
        <v>#N/A</v>
      </c>
      <c r="Y4441" s="29" t="e">
        <f t="shared" si="69"/>
        <v>#N/A</v>
      </c>
    </row>
    <row r="4442" spans="1:25" x14ac:dyDescent="0.3">
      <c r="A4442" s="8" t="s">
        <v>17</v>
      </c>
      <c r="B4442" s="8" t="s">
        <v>7773</v>
      </c>
      <c r="C4442" s="8" t="s">
        <v>7774</v>
      </c>
      <c r="D4442" s="8" t="s">
        <v>7785</v>
      </c>
      <c r="E4442" s="8" t="s">
        <v>7786</v>
      </c>
      <c r="F4442" s="24">
        <v>0.27038961859910599</v>
      </c>
      <c r="G4442" s="24">
        <v>0</v>
      </c>
      <c r="H4442" s="25">
        <v>20.1492</v>
      </c>
      <c r="I4442" s="25">
        <v>3.8473999999999999</v>
      </c>
      <c r="J4442" s="15">
        <v>190</v>
      </c>
      <c r="K4442" s="15">
        <v>51</v>
      </c>
      <c r="L4442" s="13">
        <v>0.19089999999999999</v>
      </c>
      <c r="M4442" s="7">
        <v>1.6447134400000001</v>
      </c>
      <c r="N4442" s="26">
        <v>1.2</v>
      </c>
      <c r="O4442" s="27" t="s">
        <v>22</v>
      </c>
      <c r="P4442" s="8">
        <v>0.27038961859999999</v>
      </c>
      <c r="Q4442" s="24">
        <v>0.3</v>
      </c>
      <c r="R4442" t="str">
        <f>IF($Q4442*100&gt;=VLOOKUP($O4442,margin_ranges!$A$5:$C$10,2,FALSE),IF($Q4442*100&lt;=VLOOKUP($O4442,margin_ranges!$A$5:$C$10,3,FALSE)+10,"IN RANGE","ABOVE RANGE"),"BELOW RANGE")</f>
        <v>IN RANGE</v>
      </c>
      <c r="S4442">
        <f>MIN(VLOOKUP($O4442,margin_ranges!$A$5:$D$10,4,FALSE),$P4442*100)</f>
        <v>27.038961860000001</v>
      </c>
      <c r="T4442" s="29">
        <f>(1-$S4442/100)/(1-$F4442)-1</f>
        <v>-1.2253531522787853E-12</v>
      </c>
      <c r="U4442" s="19" t="str">
        <f>IF(ABS(IFERROR(T4442,0))&gt;0.05,INDEX(margin_ranges!$C$13:$C$16,MATCH($F4442*100,margin_ranges!$B$13:$B$16,1)),"")</f>
        <v/>
      </c>
      <c r="V4442" t="e">
        <f>MIN(VLOOKUP($U4442,margin_ranges!$A$5:$D$10,4,FALSE),$P4442*100)</f>
        <v>#N/A</v>
      </c>
      <c r="Y4442" s="29" t="e">
        <f t="shared" si="69"/>
        <v>#N/A</v>
      </c>
    </row>
    <row r="4443" spans="1:25" x14ac:dyDescent="0.3">
      <c r="A4443" s="8" t="s">
        <v>17</v>
      </c>
      <c r="B4443" s="8" t="s">
        <v>7773</v>
      </c>
      <c r="C4443" s="8" t="s">
        <v>7774</v>
      </c>
      <c r="D4443" s="8" t="s">
        <v>7813</v>
      </c>
      <c r="E4443" s="8" t="s">
        <v>7814</v>
      </c>
      <c r="F4443" s="24">
        <v>0.15935128048901701</v>
      </c>
      <c r="G4443" s="24">
        <v>1</v>
      </c>
      <c r="H4443" s="25">
        <v>171.40110000000001</v>
      </c>
      <c r="I4443" s="25">
        <v>13.1914</v>
      </c>
      <c r="J4443" s="15">
        <v>636</v>
      </c>
      <c r="K4443" s="15">
        <v>120</v>
      </c>
      <c r="L4443" s="13">
        <v>7.6999999999999999E-2</v>
      </c>
      <c r="M4443" s="7">
        <v>1.60590264</v>
      </c>
      <c r="N4443" s="26">
        <v>1.35</v>
      </c>
      <c r="O4443" s="27" t="s">
        <v>22</v>
      </c>
      <c r="P4443" s="8">
        <v>0.1593512805</v>
      </c>
      <c r="Q4443" s="24">
        <v>0.19</v>
      </c>
      <c r="R4443" t="str">
        <f>IF($Q4443*100&gt;=VLOOKUP($O4443,margin_ranges!$A$5:$C$10,2,FALSE),IF($Q4443*100&lt;=VLOOKUP($O4443,margin_ranges!$A$5:$C$10,3,FALSE)+10,"IN RANGE","ABOVE RANGE"),"BELOW RANGE")</f>
        <v>BELOW RANGE</v>
      </c>
      <c r="S4443">
        <f>MIN(VLOOKUP($O4443,margin_ranges!$A$5:$D$10,4,FALSE),$P4443*100)</f>
        <v>15.935128049999999</v>
      </c>
      <c r="T4443" s="29">
        <f>(1-$S4443/100)/(1-$F4443)-1</f>
        <v>-1.3064882509183917E-11</v>
      </c>
      <c r="U4443" s="19" t="str">
        <f>IF(ABS(IFERROR(T4443,0))&gt;0.05,INDEX(margin_ranges!$C$13:$C$16,MATCH($F4443*100,margin_ranges!$B$13:$B$16,1)),"")</f>
        <v/>
      </c>
      <c r="V4443" t="e">
        <f>MIN(VLOOKUP($U4443,margin_ranges!$A$5:$D$10,4,FALSE),$P4443*100)</f>
        <v>#N/A</v>
      </c>
      <c r="Y4443" s="29" t="e">
        <f t="shared" si="69"/>
        <v>#N/A</v>
      </c>
    </row>
    <row r="4444" spans="1:25" x14ac:dyDescent="0.3">
      <c r="A4444" s="8" t="s">
        <v>17</v>
      </c>
      <c r="B4444" s="8" t="s">
        <v>7773</v>
      </c>
      <c r="C4444" s="8" t="s">
        <v>7774</v>
      </c>
      <c r="D4444" s="8" t="s">
        <v>7818</v>
      </c>
      <c r="E4444" s="8" t="s">
        <v>7819</v>
      </c>
      <c r="F4444" s="24">
        <v>0.25647836978469002</v>
      </c>
      <c r="G4444" s="24">
        <v>1</v>
      </c>
      <c r="H4444" s="25">
        <v>493.25779999999997</v>
      </c>
      <c r="I4444" s="25">
        <v>57.824399999999997</v>
      </c>
      <c r="J4444" s="15">
        <v>3150</v>
      </c>
      <c r="K4444" s="15">
        <v>779</v>
      </c>
      <c r="L4444" s="13">
        <v>0.1172</v>
      </c>
      <c r="M4444" s="7">
        <v>1.8156835600000001</v>
      </c>
      <c r="N4444" s="26">
        <v>1.35</v>
      </c>
      <c r="O4444" s="27" t="s">
        <v>22</v>
      </c>
      <c r="P4444" s="8">
        <v>0.25647836979999999</v>
      </c>
      <c r="Q4444" s="24">
        <v>0.27</v>
      </c>
      <c r="R4444" t="str">
        <f>IF($Q4444*100&gt;=VLOOKUP($O4444,margin_ranges!$A$5:$C$10,2,FALSE),IF($Q4444*100&lt;=VLOOKUP($O4444,margin_ranges!$A$5:$C$10,3,FALSE)+10,"IN RANGE","ABOVE RANGE"),"BELOW RANGE")</f>
        <v>IN RANGE</v>
      </c>
      <c r="S4444">
        <f>MIN(VLOOKUP($O4444,margin_ranges!$A$5:$D$10,4,FALSE),$P4444*100)</f>
        <v>25.647836980000001</v>
      </c>
      <c r="T4444" s="29">
        <f>(1-$S4444/100)/(1-$F4444)-1</f>
        <v>-2.0591195415420316E-11</v>
      </c>
      <c r="U4444" s="19" t="str">
        <f>IF(ABS(IFERROR(T4444,0))&gt;0.05,INDEX(margin_ranges!$C$13:$C$16,MATCH($F4444*100,margin_ranges!$B$13:$B$16,1)),"")</f>
        <v/>
      </c>
      <c r="V4444" t="e">
        <f>MIN(VLOOKUP($U4444,margin_ranges!$A$5:$D$10,4,FALSE),$P4444*100)</f>
        <v>#N/A</v>
      </c>
      <c r="Y4444" s="29" t="e">
        <f t="shared" si="69"/>
        <v>#N/A</v>
      </c>
    </row>
    <row r="4445" spans="1:25" x14ac:dyDescent="0.3">
      <c r="A4445" s="8" t="s">
        <v>17</v>
      </c>
      <c r="B4445" s="8" t="s">
        <v>7773</v>
      </c>
      <c r="C4445" s="8" t="s">
        <v>7774</v>
      </c>
      <c r="D4445" s="8" t="s">
        <v>7801</v>
      </c>
      <c r="E4445" s="8" t="s">
        <v>7802</v>
      </c>
      <c r="F4445" s="24">
        <v>0.27451740377217698</v>
      </c>
      <c r="G4445" s="24">
        <v>0</v>
      </c>
      <c r="H4445" s="25">
        <v>13.520799999999999</v>
      </c>
      <c r="I4445" s="25">
        <v>3.5564</v>
      </c>
      <c r="J4445" s="15">
        <v>184</v>
      </c>
      <c r="K4445" s="15">
        <v>46</v>
      </c>
      <c r="L4445" s="13">
        <v>0.26300000000000001</v>
      </c>
      <c r="M4445" s="7">
        <v>1.72299102</v>
      </c>
      <c r="N4445" s="26">
        <v>1.25</v>
      </c>
      <c r="O4445" s="27" t="s">
        <v>22</v>
      </c>
      <c r="P4445" s="8">
        <v>0.2745174038</v>
      </c>
      <c r="Q4445" s="24">
        <v>0.28999999999999998</v>
      </c>
      <c r="R4445" t="str">
        <f>IF($Q4445*100&gt;=VLOOKUP($O4445,margin_ranges!$A$5:$C$10,2,FALSE),IF($Q4445*100&lt;=VLOOKUP($O4445,margin_ranges!$A$5:$C$10,3,FALSE)+10,"IN RANGE","ABOVE RANGE"),"BELOW RANGE")</f>
        <v>IN RANGE</v>
      </c>
      <c r="S4445">
        <f>MIN(VLOOKUP($O4445,margin_ranges!$A$5:$D$10,4,FALSE),$P4445*100)</f>
        <v>27.45174038</v>
      </c>
      <c r="T4445" s="29">
        <f>(1-$S4445/100)/(1-$F4445)-1</f>
        <v>-3.8351100073441557E-11</v>
      </c>
      <c r="U4445" s="19" t="str">
        <f>IF(ABS(IFERROR(T4445,0))&gt;0.05,INDEX(margin_ranges!$C$13:$C$16,MATCH($F4445*100,margin_ranges!$B$13:$B$16,1)),"")</f>
        <v/>
      </c>
      <c r="V4445" t="e">
        <f>MIN(VLOOKUP($U4445,margin_ranges!$A$5:$D$10,4,FALSE),$P4445*100)</f>
        <v>#N/A</v>
      </c>
      <c r="Y4445" s="29" t="e">
        <f t="shared" si="69"/>
        <v>#N/A</v>
      </c>
    </row>
    <row r="4446" spans="1:25" x14ac:dyDescent="0.3">
      <c r="A4446" s="8" t="s">
        <v>17</v>
      </c>
      <c r="B4446" s="8" t="s">
        <v>7773</v>
      </c>
      <c r="C4446" s="8" t="s">
        <v>7774</v>
      </c>
      <c r="D4446" s="8" t="s">
        <v>7805</v>
      </c>
      <c r="E4446" s="8" t="s">
        <v>7806</v>
      </c>
      <c r="F4446" s="24">
        <v>0.177268373264197</v>
      </c>
      <c r="G4446" s="24">
        <v>0</v>
      </c>
      <c r="H4446" s="25">
        <v>15.3215</v>
      </c>
      <c r="I4446" s="25">
        <v>0.8196</v>
      </c>
      <c r="J4446" s="15">
        <v>37</v>
      </c>
      <c r="K4446" s="15">
        <v>7</v>
      </c>
      <c r="L4446" s="13">
        <v>5.3499999999999999E-2</v>
      </c>
      <c r="M4446" s="7">
        <v>1.5193289800000001</v>
      </c>
      <c r="N4446" s="26">
        <v>1.25</v>
      </c>
      <c r="O4446" s="27" t="s">
        <v>92</v>
      </c>
      <c r="P4446" s="8">
        <v>0.1772683733</v>
      </c>
      <c r="Q4446" s="24">
        <v>0.25</v>
      </c>
      <c r="R4446" t="str">
        <f>IF($Q4446*100&gt;=VLOOKUP($O4446,margin_ranges!$A$5:$C$10,2,FALSE),IF($Q4446*100&lt;=VLOOKUP($O4446,margin_ranges!$A$5:$C$10,3,FALSE)+10,"IN RANGE","ABOVE RANGE"),"BELOW RANGE")</f>
        <v>IN RANGE</v>
      </c>
      <c r="S4446">
        <f>MIN(VLOOKUP($O4446,margin_ranges!$A$5:$D$10,4,FALSE),$P4446*100)</f>
        <v>17.726837330000002</v>
      </c>
      <c r="T4446" s="29">
        <f>(1-$S4446/100)/(1-$F4446)-1</f>
        <v>-4.3517300873929798E-11</v>
      </c>
      <c r="U4446" s="19" t="str">
        <f>IF(ABS(IFERROR(T4446,0))&gt;0.05,INDEX(margin_ranges!$C$13:$C$16,MATCH($F4446*100,margin_ranges!$B$13:$B$16,1)),"")</f>
        <v/>
      </c>
      <c r="V4446" t="e">
        <f>MIN(VLOOKUP($U4446,margin_ranges!$A$5:$D$10,4,FALSE),$P4446*100)</f>
        <v>#N/A</v>
      </c>
      <c r="Y4446" s="29" t="e">
        <f t="shared" si="69"/>
        <v>#N/A</v>
      </c>
    </row>
    <row r="4447" spans="1:25" x14ac:dyDescent="0.3">
      <c r="A4447" s="8" t="s">
        <v>17</v>
      </c>
      <c r="B4447" s="8" t="s">
        <v>7773</v>
      </c>
      <c r="C4447" s="8" t="s">
        <v>7774</v>
      </c>
      <c r="D4447" s="8" t="s">
        <v>7792</v>
      </c>
      <c r="E4447" s="8" t="s">
        <v>7793</v>
      </c>
      <c r="F4447" s="24">
        <v>0.28999999999999998</v>
      </c>
      <c r="G4447" s="24">
        <v>0</v>
      </c>
      <c r="H4447" s="25">
        <v>4.8227000000000002</v>
      </c>
      <c r="I4447" s="25">
        <v>1.3687</v>
      </c>
      <c r="J4447" s="15">
        <v>74</v>
      </c>
      <c r="K4447" s="15">
        <v>19</v>
      </c>
      <c r="L4447" s="13">
        <v>0.2838</v>
      </c>
      <c r="M4447" s="7">
        <v>1.80138295</v>
      </c>
      <c r="N4447" s="26">
        <v>1.25</v>
      </c>
      <c r="O4447" s="27" t="s">
        <v>22</v>
      </c>
      <c r="P4447" s="8">
        <v>0.30608868970000003</v>
      </c>
      <c r="Q4447" s="24">
        <v>0.28999999999999998</v>
      </c>
      <c r="R4447" t="str">
        <f>IF($Q4447*100&gt;=VLOOKUP($O4447,margin_ranges!$A$5:$C$10,2,FALSE),IF($Q4447*100&lt;=VLOOKUP($O4447,margin_ranges!$A$5:$C$10,3,FALSE)+10,"IN RANGE","ABOVE RANGE"),"BELOW RANGE")</f>
        <v>IN RANGE</v>
      </c>
      <c r="S4447">
        <f>MIN(VLOOKUP($O4447,margin_ranges!$A$5:$D$10,4,FALSE),$P4447*100)</f>
        <v>29.75</v>
      </c>
      <c r="T4447" s="29">
        <f>(1-$S4447/100)/(1-$F4447)-1</f>
        <v>-1.0563380281690127E-2</v>
      </c>
      <c r="U4447" s="19" t="str">
        <f>IF(ABS(IFERROR(T4447,0))&gt;0.05,INDEX(margin_ranges!$C$13:$C$16,MATCH($F4447*100,margin_ranges!$B$13:$B$16,1)),"")</f>
        <v/>
      </c>
      <c r="V4447" t="e">
        <f>MIN(VLOOKUP($U4447,margin_ranges!$A$5:$D$10,4,FALSE),$P4447*100)</f>
        <v>#N/A</v>
      </c>
      <c r="Y4447" s="29" t="e">
        <f t="shared" si="69"/>
        <v>#N/A</v>
      </c>
    </row>
    <row r="4448" spans="1:25" x14ac:dyDescent="0.3">
      <c r="A4448" s="8" t="s">
        <v>17</v>
      </c>
      <c r="B4448" s="8" t="s">
        <v>7773</v>
      </c>
      <c r="C4448" s="8" t="s">
        <v>7774</v>
      </c>
      <c r="D4448" s="8" t="s">
        <v>12186</v>
      </c>
      <c r="E4448" s="8" t="s">
        <v>12187</v>
      </c>
      <c r="F4448" s="24">
        <v>0.25</v>
      </c>
      <c r="G4448" s="24">
        <v>0</v>
      </c>
      <c r="H4448" s="25">
        <v>2.5836000000000001</v>
      </c>
      <c r="I4448" s="25">
        <v>0.47649999999999998</v>
      </c>
      <c r="J4448" s="15">
        <v>23</v>
      </c>
      <c r="K4448" s="15">
        <v>6</v>
      </c>
      <c r="L4448" s="13">
        <v>0.18440000000000001</v>
      </c>
      <c r="M4448" s="7">
        <v>1.62182581</v>
      </c>
      <c r="N4448" s="26">
        <v>1.2</v>
      </c>
      <c r="O4448" s="27" t="s">
        <v>92</v>
      </c>
      <c r="P4448" s="8">
        <v>0.26009316770000002</v>
      </c>
      <c r="Q4448" s="24">
        <v>0.25</v>
      </c>
      <c r="R4448" t="str">
        <f>IF($Q4448*100&gt;=VLOOKUP($O4448,margin_ranges!$A$5:$C$10,2,FALSE),IF($Q4448*100&lt;=VLOOKUP($O4448,margin_ranges!$A$5:$C$10,3,FALSE)+10,"IN RANGE","ABOVE RANGE"),"BELOW RANGE")</f>
        <v>IN RANGE</v>
      </c>
      <c r="S4448">
        <f>MIN(VLOOKUP($O4448,margin_ranges!$A$5:$D$10,4,FALSE),$P4448*100)</f>
        <v>26.009316770000002</v>
      </c>
      <c r="T4448" s="29">
        <f>(1-$S4448/100)/(1-$F4448)-1</f>
        <v>-1.3457556933333392E-2</v>
      </c>
      <c r="U4448" s="19" t="str">
        <f>IF(ABS(IFERROR(T4448,0))&gt;0.05,INDEX(margin_ranges!$C$13:$C$16,MATCH($F4448*100,margin_ranges!$B$13:$B$16,1)),"")</f>
        <v/>
      </c>
      <c r="V4448" t="e">
        <f>MIN(VLOOKUP($U4448,margin_ranges!$A$5:$D$10,4,FALSE),$P4448*100)</f>
        <v>#N/A</v>
      </c>
      <c r="Y4448" s="29" t="e">
        <f t="shared" si="69"/>
        <v>#N/A</v>
      </c>
    </row>
    <row r="4449" spans="1:25" x14ac:dyDescent="0.3">
      <c r="A4449" s="8" t="s">
        <v>17</v>
      </c>
      <c r="B4449" s="8" t="s">
        <v>7773</v>
      </c>
      <c r="C4449" s="8" t="s">
        <v>7774</v>
      </c>
      <c r="D4449" s="8" t="s">
        <v>7811</v>
      </c>
      <c r="E4449" s="8" t="s">
        <v>7812</v>
      </c>
      <c r="F4449" s="24">
        <v>0.25</v>
      </c>
      <c r="G4449" s="24">
        <v>1</v>
      </c>
      <c r="H4449" s="25">
        <v>48.105600000000003</v>
      </c>
      <c r="I4449" s="25">
        <v>7.5133999999999999</v>
      </c>
      <c r="J4449" s="15">
        <v>209</v>
      </c>
      <c r="K4449" s="15">
        <v>52</v>
      </c>
      <c r="L4449" s="13">
        <v>0.15620000000000001</v>
      </c>
      <c r="M4449" s="7">
        <v>0.92902925000000003</v>
      </c>
      <c r="N4449" s="26">
        <v>0.65</v>
      </c>
      <c r="O4449" s="27" t="s">
        <v>92</v>
      </c>
      <c r="P4449" s="8">
        <v>0.30034495890000001</v>
      </c>
      <c r="Q4449" s="24">
        <v>0.25</v>
      </c>
      <c r="R4449" t="str">
        <f>IF($Q4449*100&gt;=VLOOKUP($O4449,margin_ranges!$A$5:$C$10,2,FALSE),IF($Q4449*100&lt;=VLOOKUP($O4449,margin_ranges!$A$5:$C$10,3,FALSE)+10,"IN RANGE","ABOVE RANGE"),"BELOW RANGE")</f>
        <v>IN RANGE</v>
      </c>
      <c r="S4449">
        <f>MIN(VLOOKUP($O4449,margin_ranges!$A$5:$D$10,4,FALSE),$P4449*100)</f>
        <v>29.75</v>
      </c>
      <c r="T4449" s="29">
        <f>(1-$S4449/100)/(1-$F4449)-1</f>
        <v>-6.3333333333333353E-2</v>
      </c>
      <c r="U4449" s="19" t="str">
        <f>IF(ABS(IFERROR(T4449,0))&gt;0.05,INDEX(margin_ranges!$C$13:$C$16,MATCH($F4449*100,margin_ranges!$B$13:$B$16,1)),"")</f>
        <v>Balanced (Type B)</v>
      </c>
      <c r="V4449">
        <f>MIN(VLOOKUP($U4449,margin_ranges!$A$5:$D$10,4,FALSE),$P4449*100)</f>
        <v>29.75</v>
      </c>
      <c r="Y4449" s="29">
        <f t="shared" si="69"/>
        <v>-6.3333333333333353E-2</v>
      </c>
    </row>
    <row r="4450" spans="1:25" x14ac:dyDescent="0.3">
      <c r="A4450" s="8" t="s">
        <v>17</v>
      </c>
      <c r="B4450" s="8" t="s">
        <v>7773</v>
      </c>
      <c r="C4450" s="8" t="s">
        <v>7774</v>
      </c>
      <c r="D4450" s="8" t="s">
        <v>7784</v>
      </c>
      <c r="E4450" s="8" t="s">
        <v>6269</v>
      </c>
      <c r="F4450" s="24">
        <v>0.22999999999999901</v>
      </c>
      <c r="G4450" s="24">
        <v>1</v>
      </c>
      <c r="H4450" s="25">
        <v>132.64959999999999</v>
      </c>
      <c r="I4450" s="25">
        <v>10.5558</v>
      </c>
      <c r="J4450" s="15">
        <v>365</v>
      </c>
      <c r="K4450" s="15">
        <v>84</v>
      </c>
      <c r="L4450" s="13">
        <v>7.9600000000000004E-2</v>
      </c>
      <c r="M4450" s="7">
        <v>1.1517042099999999</v>
      </c>
      <c r="N4450" s="26">
        <v>0.65</v>
      </c>
      <c r="O4450" s="27" t="s">
        <v>92</v>
      </c>
      <c r="P4450" s="8">
        <v>0.43561897770000002</v>
      </c>
      <c r="Q4450" s="24">
        <v>0.23</v>
      </c>
      <c r="R4450" t="str">
        <f>IF($Q4450*100&gt;=VLOOKUP($O4450,margin_ranges!$A$5:$C$10,2,FALSE),IF($Q4450*100&lt;=VLOOKUP($O4450,margin_ranges!$A$5:$C$10,3,FALSE)+10,"IN RANGE","ABOVE RANGE"),"BELOW RANGE")</f>
        <v>IN RANGE</v>
      </c>
      <c r="S4450">
        <f>MIN(VLOOKUP($O4450,margin_ranges!$A$5:$D$10,4,FALSE),$P4450*100)</f>
        <v>29.75</v>
      </c>
      <c r="T4450" s="29">
        <f>(1-$S4450/100)/(1-$F4450)-1</f>
        <v>-8.7662337662338885E-2</v>
      </c>
      <c r="U4450" s="19" t="str">
        <f>IF(ABS(IFERROR(T4450,0))&gt;0.05,INDEX(margin_ranges!$C$13:$C$16,MATCH($F4450*100,margin_ranges!$B$13:$B$16,1)),"")</f>
        <v>Maximize Fill (Type A+)</v>
      </c>
      <c r="V4450">
        <f>MIN(VLOOKUP($U4450,margin_ranges!$A$5:$D$10,4,FALSE),$P4450*100)</f>
        <v>19.75</v>
      </c>
      <c r="Y4450" s="29">
        <f t="shared" si="69"/>
        <v>4.2207792207790806E-2</v>
      </c>
    </row>
    <row r="4451" spans="1:25" x14ac:dyDescent="0.3">
      <c r="A4451" s="8" t="s">
        <v>17</v>
      </c>
      <c r="B4451" s="8" t="s">
        <v>7773</v>
      </c>
      <c r="C4451" s="8" t="s">
        <v>7774</v>
      </c>
      <c r="D4451" s="8" t="s">
        <v>7777</v>
      </c>
      <c r="E4451" s="8" t="s">
        <v>6165</v>
      </c>
      <c r="F4451" s="24">
        <v>0.2</v>
      </c>
      <c r="G4451" s="24">
        <v>1</v>
      </c>
      <c r="H4451" s="25">
        <v>151.23689999999999</v>
      </c>
      <c r="I4451" s="25">
        <v>16.451000000000001</v>
      </c>
      <c r="J4451" s="15">
        <v>583</v>
      </c>
      <c r="K4451" s="15">
        <v>117</v>
      </c>
      <c r="L4451" s="13">
        <v>0.10879999999999999</v>
      </c>
      <c r="M4451" s="7">
        <v>1.1805413499999999</v>
      </c>
      <c r="N4451" s="26">
        <v>0.65</v>
      </c>
      <c r="O4451" s="27" t="s">
        <v>92</v>
      </c>
      <c r="P4451" s="8">
        <v>0.44940513850000002</v>
      </c>
      <c r="Q4451" s="24">
        <v>0.2</v>
      </c>
      <c r="R4451" t="str">
        <f>IF($Q4451*100&gt;=VLOOKUP($O4451,margin_ranges!$A$5:$C$10,2,FALSE),IF($Q4451*100&lt;=VLOOKUP($O4451,margin_ranges!$A$5:$C$10,3,FALSE)+10,"IN RANGE","ABOVE RANGE"),"BELOW RANGE")</f>
        <v>IN RANGE</v>
      </c>
      <c r="S4451">
        <f>MIN(VLOOKUP($O4451,margin_ranges!$A$5:$D$10,4,FALSE),$P4451*100)</f>
        <v>29.75</v>
      </c>
      <c r="T4451" s="29">
        <f>(1-$S4451/100)/(1-$F4451)-1</f>
        <v>-0.12187500000000007</v>
      </c>
      <c r="U4451" s="19" t="str">
        <f>IF(ABS(IFERROR(T4451,0))&gt;0.05,INDEX(margin_ranges!$C$13:$C$16,MATCH($F4451*100,margin_ranges!$B$13:$B$16,1)),"")</f>
        <v>Maximize Fill (Type A+)</v>
      </c>
      <c r="V4451">
        <f>MIN(VLOOKUP($U4451,margin_ranges!$A$5:$D$10,4,FALSE),$P4451*100)</f>
        <v>19.75</v>
      </c>
      <c r="Y4451" s="29">
        <f t="shared" si="69"/>
        <v>3.1249999999998224E-3</v>
      </c>
    </row>
    <row r="4452" spans="1:25" x14ac:dyDescent="0.3">
      <c r="A4452" s="8" t="s">
        <v>35</v>
      </c>
      <c r="B4452" s="8" t="s">
        <v>7822</v>
      </c>
      <c r="C4452" s="8" t="s">
        <v>34</v>
      </c>
      <c r="D4452" s="8" t="s">
        <v>34</v>
      </c>
      <c r="E4452" s="8"/>
      <c r="F4452" s="24">
        <v>0.218870104247949</v>
      </c>
      <c r="G4452" s="24">
        <v>0</v>
      </c>
      <c r="H4452" s="25">
        <v>6831.0636000000004</v>
      </c>
      <c r="I4452" s="25">
        <v>443.37639999999999</v>
      </c>
      <c r="J4452" s="15">
        <v>5440</v>
      </c>
      <c r="K4452" s="15">
        <v>1042</v>
      </c>
      <c r="L4452" s="13">
        <v>6.4899999999999999E-2</v>
      </c>
      <c r="M4452" s="7">
        <v>0.40901100000000001</v>
      </c>
      <c r="N4452" s="26">
        <v>0.299261</v>
      </c>
      <c r="O4452" s="27"/>
      <c r="P4452" s="8">
        <v>0.26833019130000002</v>
      </c>
      <c r="Q4452" s="24">
        <v>0.21890000000000001</v>
      </c>
      <c r="R4452" t="e">
        <f>IF($Q4452*100&gt;=VLOOKUP($O4452,margin_ranges!$A$5:$C$10,2,FALSE),IF($Q4452*100&lt;=VLOOKUP($O4452,margin_ranges!$A$5:$C$10,3,FALSE)+10,"IN RANGE","ABOVE RANGE"),"BELOW RANGE")</f>
        <v>#N/A</v>
      </c>
      <c r="S4452" t="e">
        <f>MIN(VLOOKUP($O4452,margin_ranges!$A$5:$D$10,4,FALSE),$P4452*100)</f>
        <v>#N/A</v>
      </c>
      <c r="T4452" s="29" t="e">
        <f>(1-$S4452/100)/(1-$F4452)-1</f>
        <v>#N/A</v>
      </c>
      <c r="U4452" s="19" t="str">
        <f>IF(ABS(IFERROR(T4452,0))&gt;0.05,INDEX(margin_ranges!$C$13:$C$16,MATCH($F4452*100,margin_ranges!$B$13:$B$16,1)),"")</f>
        <v/>
      </c>
      <c r="V4452" t="e">
        <f>MIN(VLOOKUP($U4452,margin_ranges!$A$5:$D$10,4,FALSE),$P4452*100)</f>
        <v>#N/A</v>
      </c>
      <c r="Y4452" s="29" t="e">
        <f t="shared" si="69"/>
        <v>#N/A</v>
      </c>
    </row>
    <row r="4453" spans="1:25" x14ac:dyDescent="0.3">
      <c r="A4453" s="8" t="s">
        <v>33</v>
      </c>
      <c r="B4453" s="8" t="s">
        <v>7822</v>
      </c>
      <c r="C4453" s="8" t="s">
        <v>7823</v>
      </c>
      <c r="D4453" s="8" t="s">
        <v>34</v>
      </c>
      <c r="E4453" s="8"/>
      <c r="F4453" s="24">
        <v>0.218870104247949</v>
      </c>
      <c r="G4453" s="24">
        <v>0</v>
      </c>
      <c r="H4453" s="25">
        <v>6831.0636000000004</v>
      </c>
      <c r="I4453" s="25">
        <v>443.37639999999999</v>
      </c>
      <c r="J4453" s="15">
        <v>5440</v>
      </c>
      <c r="K4453" s="15">
        <v>1042</v>
      </c>
      <c r="L4453" s="13">
        <v>6.4899999999999999E-2</v>
      </c>
      <c r="M4453" s="7">
        <v>0.40901100000000001</v>
      </c>
      <c r="N4453" s="26">
        <v>0.299261</v>
      </c>
      <c r="O4453" s="27"/>
      <c r="P4453" s="8">
        <v>0.26833019130000002</v>
      </c>
      <c r="Q4453" s="24">
        <v>0.21890000000000001</v>
      </c>
      <c r="R4453" t="e">
        <f>IF($Q4453*100&gt;=VLOOKUP($O4453,margin_ranges!$A$5:$C$10,2,FALSE),IF($Q4453*100&lt;=VLOOKUP($O4453,margin_ranges!$A$5:$C$10,3,FALSE)+10,"IN RANGE","ABOVE RANGE"),"BELOW RANGE")</f>
        <v>#N/A</v>
      </c>
      <c r="S4453" t="e">
        <f>MIN(VLOOKUP($O4453,margin_ranges!$A$5:$D$10,4,FALSE),$P4453*100)</f>
        <v>#N/A</v>
      </c>
      <c r="T4453" s="29" t="e">
        <f>(1-$S4453/100)/(1-$F4453)-1</f>
        <v>#N/A</v>
      </c>
      <c r="U4453" s="19" t="str">
        <f>IF(ABS(IFERROR(T4453,0))&gt;0.05,INDEX(margin_ranges!$C$13:$C$16,MATCH($F4453*100,margin_ranges!$B$13:$B$16,1)),"")</f>
        <v/>
      </c>
      <c r="V4453" t="e">
        <f>MIN(VLOOKUP($U4453,margin_ranges!$A$5:$D$10,4,FALSE),$P4453*100)</f>
        <v>#N/A</v>
      </c>
      <c r="Y4453" s="29" t="e">
        <f t="shared" si="69"/>
        <v>#N/A</v>
      </c>
    </row>
    <row r="4454" spans="1:25" x14ac:dyDescent="0.3">
      <c r="A4454" s="8" t="s">
        <v>17</v>
      </c>
      <c r="B4454" s="8" t="s">
        <v>7822</v>
      </c>
      <c r="C4454" s="8" t="s">
        <v>7823</v>
      </c>
      <c r="D4454" s="8" t="s">
        <v>7834</v>
      </c>
      <c r="E4454" s="8" t="s">
        <v>7835</v>
      </c>
      <c r="F4454" s="24">
        <v>0.27856227583853199</v>
      </c>
      <c r="G4454" s="24">
        <v>0</v>
      </c>
      <c r="H4454" s="25">
        <v>247.3501</v>
      </c>
      <c r="I4454" s="25">
        <v>6.4023000000000003</v>
      </c>
      <c r="J4454" s="15">
        <v>67</v>
      </c>
      <c r="K4454" s="15">
        <v>18</v>
      </c>
      <c r="L4454" s="13">
        <v>2.5899999999999999E-2</v>
      </c>
      <c r="M4454" s="7">
        <v>0.34653025999999998</v>
      </c>
      <c r="N4454" s="26">
        <v>0.25</v>
      </c>
      <c r="O4454" s="27" t="s">
        <v>22</v>
      </c>
      <c r="P4454" s="8">
        <v>0.27856227579999998</v>
      </c>
      <c r="Q4454" s="24">
        <v>0.32</v>
      </c>
      <c r="R4454" t="str">
        <f>IF($Q4454*100&gt;=VLOOKUP($O4454,margin_ranges!$A$5:$C$10,2,FALSE),IF($Q4454*100&lt;=VLOOKUP($O4454,margin_ranges!$A$5:$C$10,3,FALSE)+10,"IN RANGE","ABOVE RANGE"),"BELOW RANGE")</f>
        <v>IN RANGE</v>
      </c>
      <c r="S4454">
        <f>MIN(VLOOKUP($O4454,margin_ranges!$A$5:$D$10,4,FALSE),$P4454*100)</f>
        <v>27.856227579999999</v>
      </c>
      <c r="T4454" s="29">
        <f>(1-$S4454/100)/(1-$F4454)-1</f>
        <v>5.3410165179457181E-11</v>
      </c>
      <c r="U4454" s="19" t="str">
        <f>IF(ABS(IFERROR(T4454,0))&gt;0.05,INDEX(margin_ranges!$C$13:$C$16,MATCH($F4454*100,margin_ranges!$B$13:$B$16,1)),"")</f>
        <v/>
      </c>
      <c r="V4454" t="e">
        <f>MIN(VLOOKUP($U4454,margin_ranges!$A$5:$D$10,4,FALSE),$P4454*100)</f>
        <v>#N/A</v>
      </c>
      <c r="Y4454" s="29" t="e">
        <f t="shared" si="69"/>
        <v>#N/A</v>
      </c>
    </row>
    <row r="4455" spans="1:25" x14ac:dyDescent="0.3">
      <c r="A4455" s="8" t="s">
        <v>17</v>
      </c>
      <c r="B4455" s="8" t="s">
        <v>7822</v>
      </c>
      <c r="C4455" s="8" t="s">
        <v>7823</v>
      </c>
      <c r="D4455" s="8" t="s">
        <v>7824</v>
      </c>
      <c r="E4455" s="8" t="s">
        <v>7825</v>
      </c>
      <c r="F4455" s="24">
        <v>0.14177545691905999</v>
      </c>
      <c r="G4455" s="24">
        <v>0</v>
      </c>
      <c r="H4455" s="25">
        <v>251.1104</v>
      </c>
      <c r="I4455" s="25">
        <v>0.46960000000000002</v>
      </c>
      <c r="J4455" s="15">
        <v>25</v>
      </c>
      <c r="K4455" s="15">
        <v>3</v>
      </c>
      <c r="L4455" s="13">
        <v>1.9E-3</v>
      </c>
      <c r="M4455" s="7">
        <v>1.74779434</v>
      </c>
      <c r="N4455" s="26">
        <v>1.5</v>
      </c>
      <c r="O4455" s="27" t="s">
        <v>22</v>
      </c>
      <c r="P4455" s="8">
        <v>0.14177545690000001</v>
      </c>
      <c r="Q4455" s="24">
        <v>0.18</v>
      </c>
      <c r="R4455" t="str">
        <f>IF($Q4455*100&gt;=VLOOKUP($O4455,margin_ranges!$A$5:$C$10,2,FALSE),IF($Q4455*100&lt;=VLOOKUP($O4455,margin_ranges!$A$5:$C$10,3,FALSE)+10,"IN RANGE","ABOVE RANGE"),"BELOW RANGE")</f>
        <v>BELOW RANGE</v>
      </c>
      <c r="S4455">
        <f>MIN(VLOOKUP($O4455,margin_ranges!$A$5:$D$10,4,FALSE),$P4455*100)</f>
        <v>14.177545690000001</v>
      </c>
      <c r="T4455" s="29">
        <f>(1-$S4455/100)/(1-$F4455)-1</f>
        <v>2.2208679339996706E-11</v>
      </c>
      <c r="U4455" s="19" t="str">
        <f>IF(ABS(IFERROR(T4455,0))&gt;0.05,INDEX(margin_ranges!$C$13:$C$16,MATCH($F4455*100,margin_ranges!$B$13:$B$16,1)),"")</f>
        <v/>
      </c>
      <c r="V4455" t="e">
        <f>MIN(VLOOKUP($U4455,margin_ranges!$A$5:$D$10,4,FALSE),$P4455*100)</f>
        <v>#N/A</v>
      </c>
      <c r="Y4455" s="29" t="e">
        <f t="shared" si="69"/>
        <v>#N/A</v>
      </c>
    </row>
    <row r="4456" spans="1:25" x14ac:dyDescent="0.3">
      <c r="A4456" s="8" t="s">
        <v>17</v>
      </c>
      <c r="B4456" s="8" t="s">
        <v>7822</v>
      </c>
      <c r="C4456" s="8" t="s">
        <v>7823</v>
      </c>
      <c r="D4456" s="8" t="s">
        <v>7850</v>
      </c>
      <c r="E4456" s="8" t="s">
        <v>7851</v>
      </c>
      <c r="F4456" s="24">
        <v>5.26732920178591E-2</v>
      </c>
      <c r="G4456" s="24">
        <v>0</v>
      </c>
      <c r="H4456" s="25">
        <v>681.85360000000003</v>
      </c>
      <c r="I4456" s="25">
        <v>309.3245</v>
      </c>
      <c r="J4456" s="15">
        <v>980</v>
      </c>
      <c r="K4456" s="15">
        <v>51</v>
      </c>
      <c r="L4456" s="13">
        <v>0.45369999999999999</v>
      </c>
      <c r="M4456" s="7">
        <v>0.10556020000000001</v>
      </c>
      <c r="N4456" s="26">
        <v>0.1</v>
      </c>
      <c r="O4456" s="27" t="s">
        <v>22</v>
      </c>
      <c r="P4456" s="8">
        <v>5.2673291999999997E-2</v>
      </c>
      <c r="Q4456" s="24">
        <v>0.11</v>
      </c>
      <c r="R4456" t="str">
        <f>IF($Q4456*100&gt;=VLOOKUP($O4456,margin_ranges!$A$5:$C$10,2,FALSE),IF($Q4456*100&lt;=VLOOKUP($O4456,margin_ranges!$A$5:$C$10,3,FALSE)+10,"IN RANGE","ABOVE RANGE"),"BELOW RANGE")</f>
        <v>BELOW RANGE</v>
      </c>
      <c r="S4456">
        <f>MIN(VLOOKUP($O4456,margin_ranges!$A$5:$D$10,4,FALSE),$P4456*100)</f>
        <v>5.2673291999999998</v>
      </c>
      <c r="T4456" s="29">
        <f>(1-$S4456/100)/(1-$F4456)-1</f>
        <v>1.8852031047345008E-11</v>
      </c>
      <c r="U4456" s="19" t="str">
        <f>IF(ABS(IFERROR(T4456,0))&gt;0.05,INDEX(margin_ranges!$C$13:$C$16,MATCH($F4456*100,margin_ranges!$B$13:$B$16,1)),"")</f>
        <v/>
      </c>
      <c r="V4456" t="e">
        <f>MIN(VLOOKUP($U4456,margin_ranges!$A$5:$D$10,4,FALSE),$P4456*100)</f>
        <v>#N/A</v>
      </c>
      <c r="Y4456" s="29" t="e">
        <f t="shared" si="69"/>
        <v>#N/A</v>
      </c>
    </row>
    <row r="4457" spans="1:25" x14ac:dyDescent="0.3">
      <c r="A4457" s="8" t="s">
        <v>17</v>
      </c>
      <c r="B4457" s="8" t="s">
        <v>7822</v>
      </c>
      <c r="C4457" s="8" t="s">
        <v>7823</v>
      </c>
      <c r="D4457" s="8" t="s">
        <v>7830</v>
      </c>
      <c r="E4457" s="8" t="s">
        <v>7831</v>
      </c>
      <c r="F4457" s="24">
        <v>0.26702023011137299</v>
      </c>
      <c r="G4457" s="24">
        <v>0</v>
      </c>
      <c r="H4457" s="25">
        <v>269.61939999999998</v>
      </c>
      <c r="I4457" s="25">
        <v>8.9486000000000008</v>
      </c>
      <c r="J4457" s="15">
        <v>275</v>
      </c>
      <c r="K4457" s="15">
        <v>73</v>
      </c>
      <c r="L4457" s="13">
        <v>3.32E-2</v>
      </c>
      <c r="M4457" s="7">
        <v>1.0232205999999999</v>
      </c>
      <c r="N4457" s="26">
        <v>0.75</v>
      </c>
      <c r="O4457" s="27" t="s">
        <v>162</v>
      </c>
      <c r="P4457" s="8">
        <v>0.26702023009999998</v>
      </c>
      <c r="Q4457" s="24">
        <v>0.3</v>
      </c>
      <c r="R4457" t="str">
        <f>IF($Q4457*100&gt;=VLOOKUP($O4457,margin_ranges!$A$5:$C$10,2,FALSE),IF($Q4457*100&lt;=VLOOKUP($O4457,margin_ranges!$A$5:$C$10,3,FALSE)+10,"IN RANGE","ABOVE RANGE"),"BELOW RANGE")</f>
        <v>IN RANGE</v>
      </c>
      <c r="S4457">
        <f>MIN(VLOOKUP($O4457,margin_ranges!$A$5:$D$10,4,FALSE),$P4457*100)</f>
        <v>26.702023009999998</v>
      </c>
      <c r="T4457" s="29">
        <f>(1-$S4457/100)/(1-$F4457)-1</f>
        <v>1.5516032902951338E-11</v>
      </c>
      <c r="U4457" s="19" t="str">
        <f>IF(ABS(IFERROR(T4457,0))&gt;0.05,INDEX(margin_ranges!$C$13:$C$16,MATCH($F4457*100,margin_ranges!$B$13:$B$16,1)),"")</f>
        <v/>
      </c>
      <c r="V4457" t="e">
        <f>MIN(VLOOKUP($U4457,margin_ranges!$A$5:$D$10,4,FALSE),$P4457*100)</f>
        <v>#N/A</v>
      </c>
      <c r="Y4457" s="29" t="e">
        <f t="shared" si="69"/>
        <v>#N/A</v>
      </c>
    </row>
    <row r="4458" spans="1:25" x14ac:dyDescent="0.3">
      <c r="A4458" s="8" t="s">
        <v>17</v>
      </c>
      <c r="B4458" s="8" t="s">
        <v>7822</v>
      </c>
      <c r="C4458" s="8" t="s">
        <v>7823</v>
      </c>
      <c r="D4458" s="8" t="s">
        <v>7840</v>
      </c>
      <c r="E4458" s="8" t="s">
        <v>7841</v>
      </c>
      <c r="F4458" s="24">
        <v>0.13241430700446999</v>
      </c>
      <c r="G4458" s="24">
        <v>0</v>
      </c>
      <c r="H4458" s="25">
        <v>576.74519999999995</v>
      </c>
      <c r="I4458" s="25">
        <v>0.83160000000000001</v>
      </c>
      <c r="J4458" s="15">
        <v>58</v>
      </c>
      <c r="K4458" s="15">
        <v>8</v>
      </c>
      <c r="L4458" s="13">
        <v>1.4E-3</v>
      </c>
      <c r="M4458" s="7">
        <v>2.3052477900000001</v>
      </c>
      <c r="N4458" s="26">
        <v>2</v>
      </c>
      <c r="O4458" s="27" t="s">
        <v>22</v>
      </c>
      <c r="P4458" s="8">
        <v>0.13241430700000001</v>
      </c>
      <c r="Q4458" s="24">
        <v>0.18</v>
      </c>
      <c r="R4458" t="str">
        <f>IF($Q4458*100&gt;=VLOOKUP($O4458,margin_ranges!$A$5:$C$10,2,FALSE),IF($Q4458*100&lt;=VLOOKUP($O4458,margin_ranges!$A$5:$C$10,3,FALSE)+10,"IN RANGE","ABOVE RANGE"),"BELOW RANGE")</f>
        <v>BELOW RANGE</v>
      </c>
      <c r="S4458">
        <f>MIN(VLOOKUP($O4458,margin_ranges!$A$5:$D$10,4,FALSE),$P4458*100)</f>
        <v>13.2414307</v>
      </c>
      <c r="T4458" s="29">
        <f>(1-$S4458/100)/(1-$F4458)-1</f>
        <v>5.1521009680755014E-12</v>
      </c>
      <c r="U4458" s="19" t="str">
        <f>IF(ABS(IFERROR(T4458,0))&gt;0.05,INDEX(margin_ranges!$C$13:$C$16,MATCH($F4458*100,margin_ranges!$B$13:$B$16,1)),"")</f>
        <v/>
      </c>
      <c r="V4458" t="e">
        <f>MIN(VLOOKUP($U4458,margin_ranges!$A$5:$D$10,4,FALSE),$P4458*100)</f>
        <v>#N/A</v>
      </c>
      <c r="Y4458" s="29" t="e">
        <f t="shared" si="69"/>
        <v>#N/A</v>
      </c>
    </row>
    <row r="4459" spans="1:25" x14ac:dyDescent="0.3">
      <c r="A4459" s="8" t="s">
        <v>17</v>
      </c>
      <c r="B4459" s="8" t="s">
        <v>7822</v>
      </c>
      <c r="C4459" s="8" t="s">
        <v>7823</v>
      </c>
      <c r="D4459" s="8" t="s">
        <v>7844</v>
      </c>
      <c r="E4459" s="8" t="s">
        <v>7845</v>
      </c>
      <c r="F4459" s="24">
        <v>0.13849397590361401</v>
      </c>
      <c r="G4459" s="24">
        <v>0</v>
      </c>
      <c r="H4459" s="25">
        <v>553.75040000000001</v>
      </c>
      <c r="I4459" s="25">
        <v>1.0215000000000001</v>
      </c>
      <c r="J4459" s="15">
        <v>53</v>
      </c>
      <c r="K4459" s="15">
        <v>7</v>
      </c>
      <c r="L4459" s="13">
        <v>1.8E-3</v>
      </c>
      <c r="M4459" s="7">
        <v>1.7411369800000001</v>
      </c>
      <c r="N4459" s="26">
        <v>1.5</v>
      </c>
      <c r="O4459" s="27" t="s">
        <v>22</v>
      </c>
      <c r="P4459" s="8">
        <v>0.13849397590000001</v>
      </c>
      <c r="Q4459" s="24">
        <v>0.18</v>
      </c>
      <c r="R4459" t="str">
        <f>IF($Q4459*100&gt;=VLOOKUP($O4459,margin_ranges!$A$5:$C$10,2,FALSE),IF($Q4459*100&lt;=VLOOKUP($O4459,margin_ranges!$A$5:$C$10,3,FALSE)+10,"IN RANGE","ABOVE RANGE"),"BELOW RANGE")</f>
        <v>BELOW RANGE</v>
      </c>
      <c r="S4459">
        <f>MIN(VLOOKUP($O4459,margin_ranges!$A$5:$D$10,4,FALSE),$P4459*100)</f>
        <v>13.849397590000001</v>
      </c>
      <c r="T4459" s="29">
        <f>(1-$S4459/100)/(1-$F4459)-1</f>
        <v>4.1948666762436915E-12</v>
      </c>
      <c r="U4459" s="19" t="str">
        <f>IF(ABS(IFERROR(T4459,0))&gt;0.05,INDEX(margin_ranges!$C$13:$C$16,MATCH($F4459*100,margin_ranges!$B$13:$B$16,1)),"")</f>
        <v/>
      </c>
      <c r="V4459" t="e">
        <f>MIN(VLOOKUP($U4459,margin_ranges!$A$5:$D$10,4,FALSE),$P4459*100)</f>
        <v>#N/A</v>
      </c>
      <c r="Y4459" s="29" t="e">
        <f t="shared" si="69"/>
        <v>#N/A</v>
      </c>
    </row>
    <row r="4460" spans="1:25" x14ac:dyDescent="0.3">
      <c r="A4460" s="8" t="s">
        <v>17</v>
      </c>
      <c r="B4460" s="8" t="s">
        <v>7822</v>
      </c>
      <c r="C4460" s="8" t="s">
        <v>7823</v>
      </c>
      <c r="D4460" s="8" t="s">
        <v>7848</v>
      </c>
      <c r="E4460" s="8" t="s">
        <v>7849</v>
      </c>
      <c r="F4460" s="24">
        <v>0.13685788847175101</v>
      </c>
      <c r="G4460" s="24">
        <v>0</v>
      </c>
      <c r="H4460" s="25">
        <v>707.23860000000002</v>
      </c>
      <c r="I4460" s="25">
        <v>1.7955000000000001</v>
      </c>
      <c r="J4460" s="15">
        <v>94</v>
      </c>
      <c r="K4460" s="15">
        <v>13</v>
      </c>
      <c r="L4460" s="13">
        <v>2.5000000000000001E-3</v>
      </c>
      <c r="M4460" s="7">
        <v>1.7378366599999999</v>
      </c>
      <c r="N4460" s="26">
        <v>1.5</v>
      </c>
      <c r="O4460" s="27" t="s">
        <v>22</v>
      </c>
      <c r="P4460" s="8">
        <v>0.1368578885</v>
      </c>
      <c r="Q4460" s="24">
        <v>0.18</v>
      </c>
      <c r="R4460" t="str">
        <f>IF($Q4460*100&gt;=VLOOKUP($O4460,margin_ranges!$A$5:$C$10,2,FALSE),IF($Q4460*100&lt;=VLOOKUP($O4460,margin_ranges!$A$5:$C$10,3,FALSE)+10,"IN RANGE","ABOVE RANGE"),"BELOW RANGE")</f>
        <v>BELOW RANGE</v>
      </c>
      <c r="S4460">
        <f>MIN(VLOOKUP($O4460,margin_ranges!$A$5:$D$10,4,FALSE),$P4460*100)</f>
        <v>13.68578885</v>
      </c>
      <c r="T4460" s="29">
        <f>(1-$S4460/100)/(1-$F4460)-1</f>
        <v>-3.2728042498320065E-11</v>
      </c>
      <c r="U4460" s="19" t="str">
        <f>IF(ABS(IFERROR(T4460,0))&gt;0.05,INDEX(margin_ranges!$C$13:$C$16,MATCH($F4460*100,margin_ranges!$B$13:$B$16,1)),"")</f>
        <v/>
      </c>
      <c r="V4460" t="e">
        <f>MIN(VLOOKUP($U4460,margin_ranges!$A$5:$D$10,4,FALSE),$P4460*100)</f>
        <v>#N/A</v>
      </c>
      <c r="Y4460" s="29" t="e">
        <f t="shared" si="69"/>
        <v>#N/A</v>
      </c>
    </row>
    <row r="4461" spans="1:25" x14ac:dyDescent="0.3">
      <c r="A4461" s="8" t="s">
        <v>17</v>
      </c>
      <c r="B4461" s="8" t="s">
        <v>7822</v>
      </c>
      <c r="C4461" s="8" t="s">
        <v>7823</v>
      </c>
      <c r="D4461" s="8" t="s">
        <v>7846</v>
      </c>
      <c r="E4461" s="8" t="s">
        <v>7847</v>
      </c>
      <c r="F4461" s="24">
        <v>0.16295983086680699</v>
      </c>
      <c r="G4461" s="24">
        <v>0</v>
      </c>
      <c r="H4461" s="25">
        <v>257.5813</v>
      </c>
      <c r="I4461" s="25">
        <v>0.70699999999999996</v>
      </c>
      <c r="J4461" s="15">
        <v>51</v>
      </c>
      <c r="K4461" s="15">
        <v>8</v>
      </c>
      <c r="L4461" s="13">
        <v>2.7000000000000001E-3</v>
      </c>
      <c r="M4461" s="7">
        <v>2.3893715900000001</v>
      </c>
      <c r="N4461" s="26">
        <v>2</v>
      </c>
      <c r="O4461" s="27" t="s">
        <v>162</v>
      </c>
      <c r="P4461" s="8">
        <v>0.16295983089999999</v>
      </c>
      <c r="Q4461" s="24">
        <v>0.25</v>
      </c>
      <c r="R4461" t="str">
        <f>IF($Q4461*100&gt;=VLOOKUP($O4461,margin_ranges!$A$5:$C$10,2,FALSE),IF($Q4461*100&lt;=VLOOKUP($O4461,margin_ranges!$A$5:$C$10,3,FALSE)+10,"IN RANGE","ABOVE RANGE"),"BELOW RANGE")</f>
        <v>BELOW RANGE</v>
      </c>
      <c r="S4461">
        <f>MIN(VLOOKUP($O4461,margin_ranges!$A$5:$D$10,4,FALSE),$P4461*100)</f>
        <v>16.29598309</v>
      </c>
      <c r="T4461" s="29">
        <f>(1-$S4461/100)/(1-$F4461)-1</f>
        <v>-3.9655168038166266E-11</v>
      </c>
      <c r="U4461" s="19" t="str">
        <f>IF(ABS(IFERROR(T4461,0))&gt;0.05,INDEX(margin_ranges!$C$13:$C$16,MATCH($F4461*100,margin_ranges!$B$13:$B$16,1)),"")</f>
        <v/>
      </c>
      <c r="V4461" t="e">
        <f>MIN(VLOOKUP($U4461,margin_ranges!$A$5:$D$10,4,FALSE),$P4461*100)</f>
        <v>#N/A</v>
      </c>
      <c r="Y4461" s="29" t="e">
        <f t="shared" si="69"/>
        <v>#N/A</v>
      </c>
    </row>
    <row r="4462" spans="1:25" x14ac:dyDescent="0.3">
      <c r="A4462" s="8" t="s">
        <v>17</v>
      </c>
      <c r="B4462" s="8" t="s">
        <v>7822</v>
      </c>
      <c r="C4462" s="8" t="s">
        <v>7823</v>
      </c>
      <c r="D4462" s="8" t="s">
        <v>7828</v>
      </c>
      <c r="E4462" s="8" t="s">
        <v>7829</v>
      </c>
      <c r="F4462" s="24">
        <v>0.28999999999999998</v>
      </c>
      <c r="G4462" s="24">
        <v>0</v>
      </c>
      <c r="H4462" s="25">
        <v>113.0415</v>
      </c>
      <c r="I4462" s="25">
        <v>19.758099999999999</v>
      </c>
      <c r="J4462" s="15">
        <v>870</v>
      </c>
      <c r="K4462" s="15">
        <v>217</v>
      </c>
      <c r="L4462" s="13">
        <v>0.17480000000000001</v>
      </c>
      <c r="M4462" s="7">
        <v>1.46705084</v>
      </c>
      <c r="N4462" s="26">
        <v>1</v>
      </c>
      <c r="O4462" s="27" t="s">
        <v>22</v>
      </c>
      <c r="P4462" s="8">
        <v>0.3183603626</v>
      </c>
      <c r="Q4462" s="24">
        <v>0.28999999999999998</v>
      </c>
      <c r="R4462" t="str">
        <f>IF($Q4462*100&gt;=VLOOKUP($O4462,margin_ranges!$A$5:$C$10,2,FALSE),IF($Q4462*100&lt;=VLOOKUP($O4462,margin_ranges!$A$5:$C$10,3,FALSE)+10,"IN RANGE","ABOVE RANGE"),"BELOW RANGE")</f>
        <v>IN RANGE</v>
      </c>
      <c r="S4462">
        <f>MIN(VLOOKUP($O4462,margin_ranges!$A$5:$D$10,4,FALSE),$P4462*100)</f>
        <v>29.75</v>
      </c>
      <c r="T4462" s="29">
        <f>(1-$S4462/100)/(1-$F4462)-1</f>
        <v>-1.0563380281690127E-2</v>
      </c>
      <c r="U4462" s="19" t="str">
        <f>IF(ABS(IFERROR(T4462,0))&gt;0.05,INDEX(margin_ranges!$C$13:$C$16,MATCH($F4462*100,margin_ranges!$B$13:$B$16,1)),"")</f>
        <v/>
      </c>
      <c r="V4462" t="e">
        <f>MIN(VLOOKUP($U4462,margin_ranges!$A$5:$D$10,4,FALSE),$P4462*100)</f>
        <v>#N/A</v>
      </c>
      <c r="Y4462" s="29" t="e">
        <f t="shared" si="69"/>
        <v>#N/A</v>
      </c>
    </row>
    <row r="4463" spans="1:25" x14ac:dyDescent="0.3">
      <c r="A4463" s="8" t="s">
        <v>17</v>
      </c>
      <c r="B4463" s="8" t="s">
        <v>7822</v>
      </c>
      <c r="C4463" s="8" t="s">
        <v>7823</v>
      </c>
      <c r="D4463" s="8" t="s">
        <v>7838</v>
      </c>
      <c r="E4463" s="8" t="s">
        <v>7839</v>
      </c>
      <c r="F4463" s="24">
        <v>0.28999999999999998</v>
      </c>
      <c r="G4463" s="24">
        <v>0</v>
      </c>
      <c r="H4463" s="25">
        <v>64.180400000000006</v>
      </c>
      <c r="I4463" s="25">
        <v>9.4118999999999993</v>
      </c>
      <c r="J4463" s="15">
        <v>502</v>
      </c>
      <c r="K4463" s="15">
        <v>125</v>
      </c>
      <c r="L4463" s="13">
        <v>0.14660000000000001</v>
      </c>
      <c r="M4463" s="7">
        <v>1.7776241399999999</v>
      </c>
      <c r="N4463" s="26">
        <v>1</v>
      </c>
      <c r="O4463" s="27" t="s">
        <v>22</v>
      </c>
      <c r="P4463" s="8">
        <v>0.43745138369999997</v>
      </c>
      <c r="Q4463" s="24">
        <v>0.28999999999999998</v>
      </c>
      <c r="R4463" t="str">
        <f>IF($Q4463*100&gt;=VLOOKUP($O4463,margin_ranges!$A$5:$C$10,2,FALSE),IF($Q4463*100&lt;=VLOOKUP($O4463,margin_ranges!$A$5:$C$10,3,FALSE)+10,"IN RANGE","ABOVE RANGE"),"BELOW RANGE")</f>
        <v>IN RANGE</v>
      </c>
      <c r="S4463">
        <f>MIN(VLOOKUP($O4463,margin_ranges!$A$5:$D$10,4,FALSE),$P4463*100)</f>
        <v>29.75</v>
      </c>
      <c r="T4463" s="29">
        <f>(1-$S4463/100)/(1-$F4463)-1</f>
        <v>-1.0563380281690127E-2</v>
      </c>
      <c r="U4463" s="19" t="str">
        <f>IF(ABS(IFERROR(T4463,0))&gt;0.05,INDEX(margin_ranges!$C$13:$C$16,MATCH($F4463*100,margin_ranges!$B$13:$B$16,1)),"")</f>
        <v/>
      </c>
      <c r="V4463" t="e">
        <f>MIN(VLOOKUP($U4463,margin_ranges!$A$5:$D$10,4,FALSE),$P4463*100)</f>
        <v>#N/A</v>
      </c>
      <c r="Y4463" s="29" t="e">
        <f t="shared" si="69"/>
        <v>#N/A</v>
      </c>
    </row>
    <row r="4464" spans="1:25" x14ac:dyDescent="0.3">
      <c r="A4464" s="8" t="s">
        <v>17</v>
      </c>
      <c r="B4464" s="8" t="s">
        <v>7822</v>
      </c>
      <c r="C4464" s="8" t="s">
        <v>7823</v>
      </c>
      <c r="D4464" s="8" t="s">
        <v>7842</v>
      </c>
      <c r="E4464" s="8" t="s">
        <v>7843</v>
      </c>
      <c r="F4464" s="24">
        <v>0.28999999999999998</v>
      </c>
      <c r="G4464" s="24">
        <v>0</v>
      </c>
      <c r="H4464" s="25">
        <v>723.28840000000002</v>
      </c>
      <c r="I4464" s="25">
        <v>26.957899999999999</v>
      </c>
      <c r="J4464" s="15">
        <v>474</v>
      </c>
      <c r="K4464" s="15">
        <v>108</v>
      </c>
      <c r="L4464" s="13">
        <v>3.73E-2</v>
      </c>
      <c r="M4464" s="7">
        <v>0.58607724999999999</v>
      </c>
      <c r="N4464" s="26">
        <v>0.25</v>
      </c>
      <c r="O4464" s="27" t="s">
        <v>22</v>
      </c>
      <c r="P4464" s="8">
        <v>0.57343507000000005</v>
      </c>
      <c r="Q4464" s="24">
        <v>0.28999999999999998</v>
      </c>
      <c r="R4464" t="str">
        <f>IF($Q4464*100&gt;=VLOOKUP($O4464,margin_ranges!$A$5:$C$10,2,FALSE),IF($Q4464*100&lt;=VLOOKUP($O4464,margin_ranges!$A$5:$C$10,3,FALSE)+10,"IN RANGE","ABOVE RANGE"),"BELOW RANGE")</f>
        <v>IN RANGE</v>
      </c>
      <c r="S4464">
        <f>MIN(VLOOKUP($O4464,margin_ranges!$A$5:$D$10,4,FALSE),$P4464*100)</f>
        <v>29.75</v>
      </c>
      <c r="T4464" s="29">
        <f>(1-$S4464/100)/(1-$F4464)-1</f>
        <v>-1.0563380281690127E-2</v>
      </c>
      <c r="U4464" s="19" t="str">
        <f>IF(ABS(IFERROR(T4464,0))&gt;0.05,INDEX(margin_ranges!$C$13:$C$16,MATCH($F4464*100,margin_ranges!$B$13:$B$16,1)),"")</f>
        <v/>
      </c>
      <c r="V4464" t="e">
        <f>MIN(VLOOKUP($U4464,margin_ranges!$A$5:$D$10,4,FALSE),$P4464*100)</f>
        <v>#N/A</v>
      </c>
      <c r="Y4464" s="29" t="e">
        <f t="shared" si="69"/>
        <v>#N/A</v>
      </c>
    </row>
    <row r="4465" spans="1:25" x14ac:dyDescent="0.3">
      <c r="A4465" s="8" t="s">
        <v>17</v>
      </c>
      <c r="B4465" s="8" t="s">
        <v>7822</v>
      </c>
      <c r="C4465" s="8" t="s">
        <v>7823</v>
      </c>
      <c r="D4465" s="8" t="s">
        <v>7852</v>
      </c>
      <c r="E4465" s="8" t="s">
        <v>7853</v>
      </c>
      <c r="F4465" s="24">
        <v>0.28999999999999998</v>
      </c>
      <c r="G4465" s="24">
        <v>0</v>
      </c>
      <c r="H4465" s="25">
        <v>85.663600000000002</v>
      </c>
      <c r="I4465" s="25">
        <v>12.95</v>
      </c>
      <c r="J4465" s="15">
        <v>650</v>
      </c>
      <c r="K4465" s="15">
        <v>163</v>
      </c>
      <c r="L4465" s="13">
        <v>0.1512</v>
      </c>
      <c r="M4465" s="7">
        <v>1.67370877</v>
      </c>
      <c r="N4465" s="26">
        <v>1</v>
      </c>
      <c r="O4465" s="27" t="s">
        <v>22</v>
      </c>
      <c r="P4465" s="8">
        <v>0.40252449060000001</v>
      </c>
      <c r="Q4465" s="24">
        <v>0.28999999999999998</v>
      </c>
      <c r="R4465" t="str">
        <f>IF($Q4465*100&gt;=VLOOKUP($O4465,margin_ranges!$A$5:$C$10,2,FALSE),IF($Q4465*100&lt;=VLOOKUP($O4465,margin_ranges!$A$5:$C$10,3,FALSE)+10,"IN RANGE","ABOVE RANGE"),"BELOW RANGE")</f>
        <v>IN RANGE</v>
      </c>
      <c r="S4465">
        <f>MIN(VLOOKUP($O4465,margin_ranges!$A$5:$D$10,4,FALSE),$P4465*100)</f>
        <v>29.75</v>
      </c>
      <c r="T4465" s="29">
        <f>(1-$S4465/100)/(1-$F4465)-1</f>
        <v>-1.0563380281690127E-2</v>
      </c>
      <c r="U4465" s="19" t="str">
        <f>IF(ABS(IFERROR(T4465,0))&gt;0.05,INDEX(margin_ranges!$C$13:$C$16,MATCH($F4465*100,margin_ranges!$B$13:$B$16,1)),"")</f>
        <v/>
      </c>
      <c r="V4465" t="e">
        <f>MIN(VLOOKUP($U4465,margin_ranges!$A$5:$D$10,4,FALSE),$P4465*100)</f>
        <v>#N/A</v>
      </c>
      <c r="Y4465" s="29" t="e">
        <f t="shared" si="69"/>
        <v>#N/A</v>
      </c>
    </row>
    <row r="4466" spans="1:25" x14ac:dyDescent="0.3">
      <c r="A4466" s="8" t="s">
        <v>17</v>
      </c>
      <c r="B4466" s="8" t="s">
        <v>7822</v>
      </c>
      <c r="C4466" s="8" t="s">
        <v>7823</v>
      </c>
      <c r="D4466" s="8" t="s">
        <v>7826</v>
      </c>
      <c r="E4466" s="8" t="s">
        <v>7827</v>
      </c>
      <c r="F4466" s="24">
        <v>0.15</v>
      </c>
      <c r="G4466" s="24">
        <v>0</v>
      </c>
      <c r="H4466" s="25">
        <v>818.37469999999996</v>
      </c>
      <c r="I4466" s="25">
        <v>33.265500000000003</v>
      </c>
      <c r="J4466" s="15">
        <v>894</v>
      </c>
      <c r="K4466" s="15">
        <v>146</v>
      </c>
      <c r="L4466" s="13">
        <v>4.0599999999999997E-2</v>
      </c>
      <c r="M4466" s="7">
        <v>0.89597824000000004</v>
      </c>
      <c r="N4466" s="26">
        <v>0.75</v>
      </c>
      <c r="O4466" s="27" t="s">
        <v>92</v>
      </c>
      <c r="P4466" s="8">
        <v>0.16292610360000001</v>
      </c>
      <c r="Q4466" s="24">
        <v>0.15</v>
      </c>
      <c r="R4466" t="str">
        <f>IF($Q4466*100&gt;=VLOOKUP($O4466,margin_ranges!$A$5:$C$10,2,FALSE),IF($Q4466*100&lt;=VLOOKUP($O4466,margin_ranges!$A$5:$C$10,3,FALSE)+10,"IN RANGE","ABOVE RANGE"),"BELOW RANGE")</f>
        <v>BELOW RANGE</v>
      </c>
      <c r="S4466">
        <f>MIN(VLOOKUP($O4466,margin_ranges!$A$5:$D$10,4,FALSE),$P4466*100)</f>
        <v>16.292610360000001</v>
      </c>
      <c r="T4466" s="29">
        <f>(1-$S4466/100)/(1-$F4466)-1</f>
        <v>-1.5207180705882339E-2</v>
      </c>
      <c r="U4466" s="19" t="str">
        <f>IF(ABS(IFERROR(T4466,0))&gt;0.05,INDEX(margin_ranges!$C$13:$C$16,MATCH($F4466*100,margin_ranges!$B$13:$B$16,1)),"")</f>
        <v/>
      </c>
      <c r="V4466" t="e">
        <f>MIN(VLOOKUP($U4466,margin_ranges!$A$5:$D$10,4,FALSE),$P4466*100)</f>
        <v>#N/A</v>
      </c>
      <c r="Y4466" s="29" t="e">
        <f t="shared" si="69"/>
        <v>#N/A</v>
      </c>
    </row>
    <row r="4467" spans="1:25" x14ac:dyDescent="0.3">
      <c r="A4467" s="8" t="s">
        <v>17</v>
      </c>
      <c r="B4467" s="8" t="s">
        <v>7822</v>
      </c>
      <c r="C4467" s="8" t="s">
        <v>7823</v>
      </c>
      <c r="D4467" s="8" t="s">
        <v>7832</v>
      </c>
      <c r="E4467" s="8" t="s">
        <v>7833</v>
      </c>
      <c r="F4467" s="24">
        <v>0.15</v>
      </c>
      <c r="G4467" s="24">
        <v>0</v>
      </c>
      <c r="H4467" s="25">
        <v>741.23979999999995</v>
      </c>
      <c r="I4467" s="25">
        <v>2.3807</v>
      </c>
      <c r="J4467" s="15">
        <v>180</v>
      </c>
      <c r="K4467" s="15">
        <v>37</v>
      </c>
      <c r="L4467" s="13">
        <v>3.2000000000000002E-3</v>
      </c>
      <c r="M4467" s="7">
        <v>2.5136513699999998</v>
      </c>
      <c r="N4467" s="26">
        <v>2</v>
      </c>
      <c r="O4467" s="27" t="s">
        <v>92</v>
      </c>
      <c r="P4467" s="8">
        <v>0.20434471230000001</v>
      </c>
      <c r="Q4467" s="24">
        <v>0.15</v>
      </c>
      <c r="R4467" t="str">
        <f>IF($Q4467*100&gt;=VLOOKUP($O4467,margin_ranges!$A$5:$C$10,2,FALSE),IF($Q4467*100&lt;=VLOOKUP($O4467,margin_ranges!$A$5:$C$10,3,FALSE)+10,"IN RANGE","ABOVE RANGE"),"BELOW RANGE")</f>
        <v>BELOW RANGE</v>
      </c>
      <c r="S4467">
        <f>MIN(VLOOKUP($O4467,margin_ranges!$A$5:$D$10,4,FALSE),$P4467*100)</f>
        <v>20.43447123</v>
      </c>
      <c r="T4467" s="29">
        <f>(1-$S4467/100)/(1-$F4467)-1</f>
        <v>-6.3934955647058755E-2</v>
      </c>
      <c r="U4467" s="19" t="str">
        <f>IF(ABS(IFERROR(T4467,0))&gt;0.05,INDEX(margin_ranges!$C$13:$C$16,MATCH($F4467*100,margin_ranges!$B$13:$B$16,1)),"")</f>
        <v>Maximize Fill (Type A+)</v>
      </c>
      <c r="V4467">
        <f>MIN(VLOOKUP($U4467,margin_ranges!$A$5:$D$10,4,FALSE),$P4467*100)</f>
        <v>19.75</v>
      </c>
      <c r="Y4467" s="29">
        <f t="shared" si="69"/>
        <v>-5.5882352941176494E-2</v>
      </c>
    </row>
    <row r="4468" spans="1:25" x14ac:dyDescent="0.3">
      <c r="A4468" s="8" t="s">
        <v>17</v>
      </c>
      <c r="B4468" s="8" t="s">
        <v>7822</v>
      </c>
      <c r="C4468" s="8" t="s">
        <v>7823</v>
      </c>
      <c r="D4468" s="8" t="s">
        <v>7836</v>
      </c>
      <c r="E4468" s="8" t="s">
        <v>7837</v>
      </c>
      <c r="F4468" s="24">
        <v>0.15</v>
      </c>
      <c r="G4468" s="24">
        <v>0</v>
      </c>
      <c r="H4468" s="25">
        <v>740.02509999999995</v>
      </c>
      <c r="I4468" s="25">
        <v>9.1515000000000004</v>
      </c>
      <c r="J4468" s="15">
        <v>270</v>
      </c>
      <c r="K4468" s="15">
        <v>65</v>
      </c>
      <c r="L4468" s="13">
        <v>1.24E-2</v>
      </c>
      <c r="M4468" s="7">
        <v>0.98475113000000003</v>
      </c>
      <c r="N4468" s="26">
        <v>0.75</v>
      </c>
      <c r="O4468" s="27" t="s">
        <v>92</v>
      </c>
      <c r="P4468" s="8">
        <v>0.2383862538</v>
      </c>
      <c r="Q4468" s="24">
        <v>0.15</v>
      </c>
      <c r="R4468" t="str">
        <f>IF($Q4468*100&gt;=VLOOKUP($O4468,margin_ranges!$A$5:$C$10,2,FALSE),IF($Q4468*100&lt;=VLOOKUP($O4468,margin_ranges!$A$5:$C$10,3,FALSE)+10,"IN RANGE","ABOVE RANGE"),"BELOW RANGE")</f>
        <v>BELOW RANGE</v>
      </c>
      <c r="S4468">
        <f>MIN(VLOOKUP($O4468,margin_ranges!$A$5:$D$10,4,FALSE),$P4468*100)</f>
        <v>23.83862538</v>
      </c>
      <c r="T4468" s="29">
        <f>(1-$S4468/100)/(1-$F4468)-1</f>
        <v>-0.10398382799999994</v>
      </c>
      <c r="U4468" s="19" t="str">
        <f>IF(ABS(IFERROR(T4468,0))&gt;0.05,INDEX(margin_ranges!$C$13:$C$16,MATCH($F4468*100,margin_ranges!$B$13:$B$16,1)),"")</f>
        <v>Maximize Fill (Type A+)</v>
      </c>
      <c r="V4468">
        <f>MIN(VLOOKUP($U4468,margin_ranges!$A$5:$D$10,4,FALSE),$P4468*100)</f>
        <v>19.75</v>
      </c>
      <c r="Y4468" s="29">
        <f t="shared" si="69"/>
        <v>-5.5882352941176494E-2</v>
      </c>
    </row>
    <row r="4469" spans="1:25" x14ac:dyDescent="0.3">
      <c r="A4469" s="8" t="s">
        <v>35</v>
      </c>
      <c r="B4469" s="8" t="s">
        <v>7854</v>
      </c>
      <c r="C4469" s="8" t="s">
        <v>34</v>
      </c>
      <c r="D4469" s="8" t="s">
        <v>34</v>
      </c>
      <c r="E4469" s="8"/>
      <c r="F4469" s="24">
        <v>0.29235580511417802</v>
      </c>
      <c r="G4469" s="24">
        <v>0</v>
      </c>
      <c r="H4469" s="25">
        <v>105.3147</v>
      </c>
      <c r="I4469" s="25">
        <v>20.852</v>
      </c>
      <c r="J4469" s="15">
        <v>199</v>
      </c>
      <c r="K4469" s="15">
        <v>58</v>
      </c>
      <c r="L4469" s="13">
        <v>0.19800000000000001</v>
      </c>
      <c r="M4469" s="7">
        <v>0.31759474999999998</v>
      </c>
      <c r="N4469" s="26">
        <v>7.2212999999999999E-2</v>
      </c>
      <c r="O4469" s="27"/>
      <c r="P4469" s="8">
        <v>0.77262533420000001</v>
      </c>
      <c r="Q4469" s="24">
        <v>0.29239999999999999</v>
      </c>
      <c r="R4469" t="e">
        <f>IF($Q4469*100&gt;=VLOOKUP($O4469,margin_ranges!$A$5:$C$10,2,FALSE),IF($Q4469*100&lt;=VLOOKUP($O4469,margin_ranges!$A$5:$C$10,3,FALSE)+10,"IN RANGE","ABOVE RANGE"),"BELOW RANGE")</f>
        <v>#N/A</v>
      </c>
      <c r="S4469" t="e">
        <f>MIN(VLOOKUP($O4469,margin_ranges!$A$5:$D$10,4,FALSE),$P4469*100)</f>
        <v>#N/A</v>
      </c>
      <c r="T4469" s="29" t="e">
        <f>(1-$S4469/100)/(1-$F4469)-1</f>
        <v>#N/A</v>
      </c>
      <c r="U4469" s="19" t="str">
        <f>IF(ABS(IFERROR(T4469,0))&gt;0.05,INDEX(margin_ranges!$C$13:$C$16,MATCH($F4469*100,margin_ranges!$B$13:$B$16,1)),"")</f>
        <v/>
      </c>
      <c r="V4469" t="e">
        <f>MIN(VLOOKUP($U4469,margin_ranges!$A$5:$D$10,4,FALSE),$P4469*100)</f>
        <v>#N/A</v>
      </c>
      <c r="Y4469" s="29" t="e">
        <f t="shared" si="69"/>
        <v>#N/A</v>
      </c>
    </row>
    <row r="4470" spans="1:25" x14ac:dyDescent="0.3">
      <c r="A4470" s="8" t="s">
        <v>33</v>
      </c>
      <c r="B4470" s="8" t="s">
        <v>7854</v>
      </c>
      <c r="C4470" s="8" t="s">
        <v>7855</v>
      </c>
      <c r="D4470" s="8" t="s">
        <v>34</v>
      </c>
      <c r="E4470" s="8"/>
      <c r="F4470" s="24">
        <v>0.29235580511417802</v>
      </c>
      <c r="G4470" s="24">
        <v>0</v>
      </c>
      <c r="H4470" s="25">
        <v>105.3147</v>
      </c>
      <c r="I4470" s="25">
        <v>20.852</v>
      </c>
      <c r="J4470" s="15">
        <v>199</v>
      </c>
      <c r="K4470" s="15">
        <v>58</v>
      </c>
      <c r="L4470" s="13">
        <v>0.19800000000000001</v>
      </c>
      <c r="M4470" s="7">
        <v>0.31759474999999998</v>
      </c>
      <c r="N4470" s="26">
        <v>7.2212999999999999E-2</v>
      </c>
      <c r="O4470" s="27"/>
      <c r="P4470" s="8">
        <v>0.77262533420000001</v>
      </c>
      <c r="Q4470" s="24">
        <v>0.29239999999999999</v>
      </c>
      <c r="R4470" t="e">
        <f>IF($Q4470*100&gt;=VLOOKUP($O4470,margin_ranges!$A$5:$C$10,2,FALSE),IF($Q4470*100&lt;=VLOOKUP($O4470,margin_ranges!$A$5:$C$10,3,FALSE)+10,"IN RANGE","ABOVE RANGE"),"BELOW RANGE")</f>
        <v>#N/A</v>
      </c>
      <c r="S4470" t="e">
        <f>MIN(VLOOKUP($O4470,margin_ranges!$A$5:$D$10,4,FALSE),$P4470*100)</f>
        <v>#N/A</v>
      </c>
      <c r="T4470" s="29" t="e">
        <f>(1-$S4470/100)/(1-$F4470)-1</f>
        <v>#N/A</v>
      </c>
      <c r="U4470" s="19" t="str">
        <f>IF(ABS(IFERROR(T4470,0))&gt;0.05,INDEX(margin_ranges!$C$13:$C$16,MATCH($F4470*100,margin_ranges!$B$13:$B$16,1)),"")</f>
        <v/>
      </c>
      <c r="V4470" t="e">
        <f>MIN(VLOOKUP($U4470,margin_ranges!$A$5:$D$10,4,FALSE),$P4470*100)</f>
        <v>#N/A</v>
      </c>
      <c r="Y4470" s="29" t="e">
        <f t="shared" si="69"/>
        <v>#N/A</v>
      </c>
    </row>
    <row r="4471" spans="1:25" x14ac:dyDescent="0.3">
      <c r="A4471" s="8" t="s">
        <v>17</v>
      </c>
      <c r="B4471" s="8" t="s">
        <v>7854</v>
      </c>
      <c r="C4471" s="8" t="s">
        <v>7855</v>
      </c>
      <c r="D4471" s="8" t="s">
        <v>7856</v>
      </c>
      <c r="E4471" s="8" t="s">
        <v>7857</v>
      </c>
      <c r="F4471" s="24">
        <v>0.3</v>
      </c>
      <c r="G4471" s="24">
        <v>0</v>
      </c>
      <c r="H4471" s="25">
        <v>6.7784000000000004</v>
      </c>
      <c r="I4471" s="25">
        <v>1.5989</v>
      </c>
      <c r="J4471" s="15">
        <v>14</v>
      </c>
      <c r="K4471" s="15">
        <v>4</v>
      </c>
      <c r="L4471" s="13">
        <v>0.2359</v>
      </c>
      <c r="M4471" s="7">
        <v>0.28385079000000002</v>
      </c>
      <c r="N4471" s="26">
        <v>0.05</v>
      </c>
      <c r="O4471" s="27" t="s">
        <v>92</v>
      </c>
      <c r="P4471" s="8">
        <v>0.82385111740000005</v>
      </c>
      <c r="Q4471" s="24">
        <v>0.3</v>
      </c>
      <c r="R4471" t="str">
        <f>IF($Q4471*100&gt;=VLOOKUP($O4471,margin_ranges!$A$5:$C$10,2,FALSE),IF($Q4471*100&lt;=VLOOKUP($O4471,margin_ranges!$A$5:$C$10,3,FALSE)+10,"IN RANGE","ABOVE RANGE"),"BELOW RANGE")</f>
        <v>IN RANGE</v>
      </c>
      <c r="S4471">
        <f>MIN(VLOOKUP($O4471,margin_ranges!$A$5:$D$10,4,FALSE),$P4471*100)</f>
        <v>29.75</v>
      </c>
      <c r="T4471" s="29">
        <f>(1-$S4471/100)/(1-$F4471)-1</f>
        <v>3.5714285714285587E-3</v>
      </c>
      <c r="U4471" s="19" t="str">
        <f>IF(ABS(IFERROR(T4471,0))&gt;0.05,INDEX(margin_ranges!$C$13:$C$16,MATCH($F4471*100,margin_ranges!$B$13:$B$16,1)),"")</f>
        <v/>
      </c>
      <c r="V4471" t="e">
        <f>MIN(VLOOKUP($U4471,margin_ranges!$A$5:$D$10,4,FALSE),$P4471*100)</f>
        <v>#N/A</v>
      </c>
      <c r="Y4471" s="29" t="e">
        <f t="shared" si="69"/>
        <v>#N/A</v>
      </c>
    </row>
    <row r="4472" spans="1:25" x14ac:dyDescent="0.3">
      <c r="A4472" s="8" t="s">
        <v>17</v>
      </c>
      <c r="B4472" s="8" t="s">
        <v>7854</v>
      </c>
      <c r="C4472" s="8" t="s">
        <v>7855</v>
      </c>
      <c r="D4472" s="8" t="s">
        <v>7860</v>
      </c>
      <c r="E4472" s="8" t="s">
        <v>7861</v>
      </c>
      <c r="F4472" s="24">
        <v>0.3</v>
      </c>
      <c r="G4472" s="24">
        <v>0</v>
      </c>
      <c r="H4472" s="25">
        <v>15.9213</v>
      </c>
      <c r="I4472" s="25">
        <v>2.3784999999999998</v>
      </c>
      <c r="J4472" s="15">
        <v>27</v>
      </c>
      <c r="K4472" s="15">
        <v>8</v>
      </c>
      <c r="L4472" s="13">
        <v>0.14940000000000001</v>
      </c>
      <c r="M4472" s="7">
        <v>0.37324244000000001</v>
      </c>
      <c r="N4472" s="26">
        <v>0.1</v>
      </c>
      <c r="O4472" s="27" t="s">
        <v>92</v>
      </c>
      <c r="P4472" s="8">
        <v>0.73207762740000004</v>
      </c>
      <c r="Q4472" s="24">
        <v>0.3</v>
      </c>
      <c r="R4472" t="str">
        <f>IF($Q4472*100&gt;=VLOOKUP($O4472,margin_ranges!$A$5:$C$10,2,FALSE),IF($Q4472*100&lt;=VLOOKUP($O4472,margin_ranges!$A$5:$C$10,3,FALSE)+10,"IN RANGE","ABOVE RANGE"),"BELOW RANGE")</f>
        <v>IN RANGE</v>
      </c>
      <c r="S4472">
        <f>MIN(VLOOKUP($O4472,margin_ranges!$A$5:$D$10,4,FALSE),$P4472*100)</f>
        <v>29.75</v>
      </c>
      <c r="T4472" s="29">
        <f>(1-$S4472/100)/(1-$F4472)-1</f>
        <v>3.5714285714285587E-3</v>
      </c>
      <c r="U4472" s="19" t="str">
        <f>IF(ABS(IFERROR(T4472,0))&gt;0.05,INDEX(margin_ranges!$C$13:$C$16,MATCH($F4472*100,margin_ranges!$B$13:$B$16,1)),"")</f>
        <v/>
      </c>
      <c r="V4472" t="e">
        <f>MIN(VLOOKUP($U4472,margin_ranges!$A$5:$D$10,4,FALSE),$P4472*100)</f>
        <v>#N/A</v>
      </c>
      <c r="Y4472" s="29" t="e">
        <f t="shared" si="69"/>
        <v>#N/A</v>
      </c>
    </row>
    <row r="4473" spans="1:25" x14ac:dyDescent="0.3">
      <c r="A4473" s="8" t="s">
        <v>17</v>
      </c>
      <c r="B4473" s="8" t="s">
        <v>7854</v>
      </c>
      <c r="C4473" s="8" t="s">
        <v>7855</v>
      </c>
      <c r="D4473" s="8" t="s">
        <v>7862</v>
      </c>
      <c r="E4473" s="8" t="s">
        <v>7863</v>
      </c>
      <c r="F4473" s="24">
        <v>0.3</v>
      </c>
      <c r="G4473" s="24">
        <v>0</v>
      </c>
      <c r="H4473" s="25">
        <v>9.9177999999999997</v>
      </c>
      <c r="I4473" s="25">
        <v>1.4621</v>
      </c>
      <c r="J4473" s="15">
        <v>15</v>
      </c>
      <c r="K4473" s="15">
        <v>5</v>
      </c>
      <c r="L4473" s="13">
        <v>0.1474</v>
      </c>
      <c r="M4473" s="7">
        <v>0.35276991000000002</v>
      </c>
      <c r="N4473" s="26">
        <v>0.1</v>
      </c>
      <c r="O4473" s="27" t="s">
        <v>92</v>
      </c>
      <c r="P4473" s="8">
        <v>0.71652910869999997</v>
      </c>
      <c r="Q4473" s="24">
        <v>0.3</v>
      </c>
      <c r="R4473" t="str">
        <f>IF($Q4473*100&gt;=VLOOKUP($O4473,margin_ranges!$A$5:$C$10,2,FALSE),IF($Q4473*100&lt;=VLOOKUP($O4473,margin_ranges!$A$5:$C$10,3,FALSE)+10,"IN RANGE","ABOVE RANGE"),"BELOW RANGE")</f>
        <v>IN RANGE</v>
      </c>
      <c r="S4473">
        <f>MIN(VLOOKUP($O4473,margin_ranges!$A$5:$D$10,4,FALSE),$P4473*100)</f>
        <v>29.75</v>
      </c>
      <c r="T4473" s="29">
        <f>(1-$S4473/100)/(1-$F4473)-1</f>
        <v>3.5714285714285587E-3</v>
      </c>
      <c r="U4473" s="19" t="str">
        <f>IF(ABS(IFERROR(T4473,0))&gt;0.05,INDEX(margin_ranges!$C$13:$C$16,MATCH($F4473*100,margin_ranges!$B$13:$B$16,1)),"")</f>
        <v/>
      </c>
      <c r="V4473" t="e">
        <f>MIN(VLOOKUP($U4473,margin_ranges!$A$5:$D$10,4,FALSE),$P4473*100)</f>
        <v>#N/A</v>
      </c>
      <c r="Y4473" s="29" t="e">
        <f t="shared" si="69"/>
        <v>#N/A</v>
      </c>
    </row>
    <row r="4474" spans="1:25" x14ac:dyDescent="0.3">
      <c r="A4474" s="8" t="s">
        <v>17</v>
      </c>
      <c r="B4474" s="8" t="s">
        <v>7854</v>
      </c>
      <c r="C4474" s="8" t="s">
        <v>7855</v>
      </c>
      <c r="D4474" s="8" t="s">
        <v>7864</v>
      </c>
      <c r="E4474" s="8" t="s">
        <v>7865</v>
      </c>
      <c r="F4474" s="24">
        <v>0.3</v>
      </c>
      <c r="G4474" s="24">
        <v>0</v>
      </c>
      <c r="H4474" s="25">
        <v>19.562100000000001</v>
      </c>
      <c r="I4474" s="25">
        <v>4.1721000000000004</v>
      </c>
      <c r="J4474" s="15">
        <v>38</v>
      </c>
      <c r="K4474" s="15">
        <v>11</v>
      </c>
      <c r="L4474" s="13">
        <v>0.21329999999999999</v>
      </c>
      <c r="M4474" s="7">
        <v>0.30028590999999999</v>
      </c>
      <c r="N4474" s="26">
        <v>0.05</v>
      </c>
      <c r="O4474" s="27" t="s">
        <v>92</v>
      </c>
      <c r="P4474" s="8">
        <v>0.83349202369999997</v>
      </c>
      <c r="Q4474" s="24">
        <v>0.3</v>
      </c>
      <c r="R4474" t="str">
        <f>IF($Q4474*100&gt;=VLOOKUP($O4474,margin_ranges!$A$5:$C$10,2,FALSE),IF($Q4474*100&lt;=VLOOKUP($O4474,margin_ranges!$A$5:$C$10,3,FALSE)+10,"IN RANGE","ABOVE RANGE"),"BELOW RANGE")</f>
        <v>IN RANGE</v>
      </c>
      <c r="S4474">
        <f>MIN(VLOOKUP($O4474,margin_ranges!$A$5:$D$10,4,FALSE),$P4474*100)</f>
        <v>29.75</v>
      </c>
      <c r="T4474" s="29">
        <f>(1-$S4474/100)/(1-$F4474)-1</f>
        <v>3.5714285714285587E-3</v>
      </c>
      <c r="U4474" s="19" t="str">
        <f>IF(ABS(IFERROR(T4474,0))&gt;0.05,INDEX(margin_ranges!$C$13:$C$16,MATCH($F4474*100,margin_ranges!$B$13:$B$16,1)),"")</f>
        <v/>
      </c>
      <c r="V4474" t="e">
        <f>MIN(VLOOKUP($U4474,margin_ranges!$A$5:$D$10,4,FALSE),$P4474*100)</f>
        <v>#N/A</v>
      </c>
      <c r="Y4474" s="29" t="e">
        <f t="shared" si="69"/>
        <v>#N/A</v>
      </c>
    </row>
    <row r="4475" spans="1:25" x14ac:dyDescent="0.3">
      <c r="A4475" s="8" t="s">
        <v>17</v>
      </c>
      <c r="B4475" s="8" t="s">
        <v>7854</v>
      </c>
      <c r="C4475" s="8" t="s">
        <v>7855</v>
      </c>
      <c r="D4475" s="8" t="s">
        <v>7866</v>
      </c>
      <c r="E4475" s="8" t="s">
        <v>7867</v>
      </c>
      <c r="F4475" s="24">
        <v>0.3</v>
      </c>
      <c r="G4475" s="24">
        <v>0</v>
      </c>
      <c r="H4475" s="25">
        <v>14.7525</v>
      </c>
      <c r="I4475" s="25">
        <v>3.6890999999999998</v>
      </c>
      <c r="J4475" s="15">
        <v>26</v>
      </c>
      <c r="K4475" s="15">
        <v>8</v>
      </c>
      <c r="L4475" s="13">
        <v>0.25009999999999999</v>
      </c>
      <c r="M4475" s="7">
        <v>0.23097893</v>
      </c>
      <c r="N4475" s="26">
        <v>0.05</v>
      </c>
      <c r="O4475" s="27" t="s">
        <v>92</v>
      </c>
      <c r="P4475" s="8">
        <v>0.78353004289999995</v>
      </c>
      <c r="Q4475" s="24">
        <v>0.3</v>
      </c>
      <c r="R4475" t="str">
        <f>IF($Q4475*100&gt;=VLOOKUP($O4475,margin_ranges!$A$5:$C$10,2,FALSE),IF($Q4475*100&lt;=VLOOKUP($O4475,margin_ranges!$A$5:$C$10,3,FALSE)+10,"IN RANGE","ABOVE RANGE"),"BELOW RANGE")</f>
        <v>IN RANGE</v>
      </c>
      <c r="S4475">
        <f>MIN(VLOOKUP($O4475,margin_ranges!$A$5:$D$10,4,FALSE),$P4475*100)</f>
        <v>29.75</v>
      </c>
      <c r="T4475" s="29">
        <f>(1-$S4475/100)/(1-$F4475)-1</f>
        <v>3.5714285714285587E-3</v>
      </c>
      <c r="U4475" s="19" t="str">
        <f>IF(ABS(IFERROR(T4475,0))&gt;0.05,INDEX(margin_ranges!$C$13:$C$16,MATCH($F4475*100,margin_ranges!$B$13:$B$16,1)),"")</f>
        <v/>
      </c>
      <c r="V4475" t="e">
        <f>MIN(VLOOKUP($U4475,margin_ranges!$A$5:$D$10,4,FALSE),$P4475*100)</f>
        <v>#N/A</v>
      </c>
      <c r="Y4475" s="29" t="e">
        <f t="shared" si="69"/>
        <v>#N/A</v>
      </c>
    </row>
    <row r="4476" spans="1:25" x14ac:dyDescent="0.3">
      <c r="A4476" s="8" t="s">
        <v>17</v>
      </c>
      <c r="B4476" s="8" t="s">
        <v>7854</v>
      </c>
      <c r="C4476" s="8" t="s">
        <v>7855</v>
      </c>
      <c r="D4476" s="8" t="s">
        <v>7868</v>
      </c>
      <c r="E4476" s="8" t="s">
        <v>7869</v>
      </c>
      <c r="F4476" s="24">
        <v>0.3</v>
      </c>
      <c r="G4476" s="24">
        <v>0</v>
      </c>
      <c r="H4476" s="25">
        <v>6.0964</v>
      </c>
      <c r="I4476" s="25">
        <v>0.78639999999999999</v>
      </c>
      <c r="J4476" s="15">
        <v>12</v>
      </c>
      <c r="K4476" s="15">
        <v>3</v>
      </c>
      <c r="L4476" s="13">
        <v>0.129</v>
      </c>
      <c r="M4476" s="7">
        <v>0.49384196000000002</v>
      </c>
      <c r="N4476" s="26">
        <v>0.1</v>
      </c>
      <c r="O4476" s="27" t="s">
        <v>92</v>
      </c>
      <c r="P4476" s="8">
        <v>0.79750606930000001</v>
      </c>
      <c r="Q4476" s="24">
        <v>0.3</v>
      </c>
      <c r="R4476" t="str">
        <f>IF($Q4476*100&gt;=VLOOKUP($O4476,margin_ranges!$A$5:$C$10,2,FALSE),IF($Q4476*100&lt;=VLOOKUP($O4476,margin_ranges!$A$5:$C$10,3,FALSE)+10,"IN RANGE","ABOVE RANGE"),"BELOW RANGE")</f>
        <v>IN RANGE</v>
      </c>
      <c r="S4476">
        <f>MIN(VLOOKUP($O4476,margin_ranges!$A$5:$D$10,4,FALSE),$P4476*100)</f>
        <v>29.75</v>
      </c>
      <c r="T4476" s="29">
        <f>(1-$S4476/100)/(1-$F4476)-1</f>
        <v>3.5714285714285587E-3</v>
      </c>
      <c r="U4476" s="19" t="str">
        <f>IF(ABS(IFERROR(T4476,0))&gt;0.05,INDEX(margin_ranges!$C$13:$C$16,MATCH($F4476*100,margin_ranges!$B$13:$B$16,1)),"")</f>
        <v/>
      </c>
      <c r="V4476" t="e">
        <f>MIN(VLOOKUP($U4476,margin_ranges!$A$5:$D$10,4,FALSE),$P4476*100)</f>
        <v>#N/A</v>
      </c>
      <c r="Y4476" s="29" t="e">
        <f t="shared" si="69"/>
        <v>#N/A</v>
      </c>
    </row>
    <row r="4477" spans="1:25" x14ac:dyDescent="0.3">
      <c r="A4477" s="8" t="s">
        <v>17</v>
      </c>
      <c r="B4477" s="8" t="s">
        <v>7854</v>
      </c>
      <c r="C4477" s="8" t="s">
        <v>7855</v>
      </c>
      <c r="D4477" s="8" t="s">
        <v>7870</v>
      </c>
      <c r="E4477" s="8" t="s">
        <v>7871</v>
      </c>
      <c r="F4477" s="24">
        <v>0.3</v>
      </c>
      <c r="G4477" s="24">
        <v>0</v>
      </c>
      <c r="H4477" s="25">
        <v>15.898400000000001</v>
      </c>
      <c r="I4477" s="25">
        <v>3.8327</v>
      </c>
      <c r="J4477" s="15">
        <v>27</v>
      </c>
      <c r="K4477" s="15">
        <v>8</v>
      </c>
      <c r="L4477" s="13">
        <v>0.24110000000000001</v>
      </c>
      <c r="M4477" s="7">
        <v>0.23637482000000001</v>
      </c>
      <c r="N4477" s="26">
        <v>0.05</v>
      </c>
      <c r="O4477" s="27" t="s">
        <v>92</v>
      </c>
      <c r="P4477" s="8">
        <v>0.78847154549999998</v>
      </c>
      <c r="Q4477" s="24">
        <v>0.3</v>
      </c>
      <c r="R4477" t="str">
        <f>IF($Q4477*100&gt;=VLOOKUP($O4477,margin_ranges!$A$5:$C$10,2,FALSE),IF($Q4477*100&lt;=VLOOKUP($O4477,margin_ranges!$A$5:$C$10,3,FALSE)+10,"IN RANGE","ABOVE RANGE"),"BELOW RANGE")</f>
        <v>IN RANGE</v>
      </c>
      <c r="S4477">
        <f>MIN(VLOOKUP($O4477,margin_ranges!$A$5:$D$10,4,FALSE),$P4477*100)</f>
        <v>29.75</v>
      </c>
      <c r="T4477" s="29">
        <f>(1-$S4477/100)/(1-$F4477)-1</f>
        <v>3.5714285714285587E-3</v>
      </c>
      <c r="U4477" s="19" t="str">
        <f>IF(ABS(IFERROR(T4477,0))&gt;0.05,INDEX(margin_ranges!$C$13:$C$16,MATCH($F4477*100,margin_ranges!$B$13:$B$16,1)),"")</f>
        <v/>
      </c>
      <c r="V4477" t="e">
        <f>MIN(VLOOKUP($U4477,margin_ranges!$A$5:$D$10,4,FALSE),$P4477*100)</f>
        <v>#N/A</v>
      </c>
      <c r="Y4477" s="29" t="e">
        <f t="shared" si="69"/>
        <v>#N/A</v>
      </c>
    </row>
    <row r="4478" spans="1:25" x14ac:dyDescent="0.3">
      <c r="A4478" s="8" t="s">
        <v>17</v>
      </c>
      <c r="B4478" s="8" t="s">
        <v>7854</v>
      </c>
      <c r="C4478" s="8" t="s">
        <v>7855</v>
      </c>
      <c r="D4478" s="8" t="s">
        <v>7872</v>
      </c>
      <c r="E4478" s="8" t="s">
        <v>7873</v>
      </c>
      <c r="F4478" s="24">
        <v>0.29999999999999899</v>
      </c>
      <c r="G4478" s="24">
        <v>0</v>
      </c>
      <c r="H4478" s="25">
        <v>6.6155999999999997</v>
      </c>
      <c r="I4478" s="25">
        <v>0.60209999999999997</v>
      </c>
      <c r="J4478" s="15">
        <v>11</v>
      </c>
      <c r="K4478" s="15">
        <v>3</v>
      </c>
      <c r="L4478" s="13">
        <v>9.0999999999999998E-2</v>
      </c>
      <c r="M4478" s="7">
        <v>0.58687862999999996</v>
      </c>
      <c r="N4478" s="26">
        <v>0.15</v>
      </c>
      <c r="O4478" s="27" t="s">
        <v>92</v>
      </c>
      <c r="P4478" s="8">
        <v>0.74441052799999996</v>
      </c>
      <c r="Q4478" s="24">
        <v>0.3</v>
      </c>
      <c r="R4478" t="str">
        <f>IF($Q4478*100&gt;=VLOOKUP($O4478,margin_ranges!$A$5:$C$10,2,FALSE),IF($Q4478*100&lt;=VLOOKUP($O4478,margin_ranges!$A$5:$C$10,3,FALSE)+10,"IN RANGE","ABOVE RANGE"),"BELOW RANGE")</f>
        <v>IN RANGE</v>
      </c>
      <c r="S4478">
        <f>MIN(VLOOKUP($O4478,margin_ranges!$A$5:$D$10,4,FALSE),$P4478*100)</f>
        <v>29.75</v>
      </c>
      <c r="T4478" s="29">
        <f>(1-$S4478/100)/(1-$F4478)-1</f>
        <v>3.5714285714270044E-3</v>
      </c>
      <c r="U4478" s="19" t="str">
        <f>IF(ABS(IFERROR(T4478,0))&gt;0.05,INDEX(margin_ranges!$C$13:$C$16,MATCH($F4478*100,margin_ranges!$B$13:$B$16,1)),"")</f>
        <v/>
      </c>
      <c r="V4478" t="e">
        <f>MIN(VLOOKUP($U4478,margin_ranges!$A$5:$D$10,4,FALSE),$P4478*100)</f>
        <v>#N/A</v>
      </c>
      <c r="Y4478" s="29" t="e">
        <f t="shared" si="69"/>
        <v>#N/A</v>
      </c>
    </row>
    <row r="4479" spans="1:25" x14ac:dyDescent="0.3">
      <c r="A4479" s="8" t="s">
        <v>17</v>
      </c>
      <c r="B4479" s="8" t="s">
        <v>7854</v>
      </c>
      <c r="C4479" s="8" t="s">
        <v>7855</v>
      </c>
      <c r="D4479" s="8" t="s">
        <v>7858</v>
      </c>
      <c r="E4479" s="8" t="s">
        <v>7859</v>
      </c>
      <c r="F4479" s="24">
        <v>0.25</v>
      </c>
      <c r="G4479" s="24">
        <v>0</v>
      </c>
      <c r="H4479" s="25">
        <v>4.8460000000000001</v>
      </c>
      <c r="I4479" s="25">
        <v>1.1026</v>
      </c>
      <c r="J4479" s="15">
        <v>15</v>
      </c>
      <c r="K4479" s="15">
        <v>4</v>
      </c>
      <c r="L4479" s="13">
        <v>0.22750000000000001</v>
      </c>
      <c r="M4479" s="7">
        <v>0.4589531</v>
      </c>
      <c r="N4479" s="26">
        <v>0.15</v>
      </c>
      <c r="O4479" s="27" t="s">
        <v>92</v>
      </c>
      <c r="P4479" s="8">
        <v>0.67316921689999998</v>
      </c>
      <c r="Q4479" s="24">
        <v>0.25</v>
      </c>
      <c r="R4479" t="str">
        <f>IF($Q4479*100&gt;=VLOOKUP($O4479,margin_ranges!$A$5:$C$10,2,FALSE),IF($Q4479*100&lt;=VLOOKUP($O4479,margin_ranges!$A$5:$C$10,3,FALSE)+10,"IN RANGE","ABOVE RANGE"),"BELOW RANGE")</f>
        <v>IN RANGE</v>
      </c>
      <c r="S4479">
        <f>MIN(VLOOKUP($O4479,margin_ranges!$A$5:$D$10,4,FALSE),$P4479*100)</f>
        <v>29.75</v>
      </c>
      <c r="T4479" s="29">
        <f>(1-$S4479/100)/(1-$F4479)-1</f>
        <v>-6.3333333333333353E-2</v>
      </c>
      <c r="U4479" s="19" t="str">
        <f>IF(ABS(IFERROR(T4479,0))&gt;0.05,INDEX(margin_ranges!$C$13:$C$16,MATCH($F4479*100,margin_ranges!$B$13:$B$16,1)),"")</f>
        <v>Balanced (Type B)</v>
      </c>
      <c r="V4479">
        <f>MIN(VLOOKUP($U4479,margin_ranges!$A$5:$D$10,4,FALSE),$P4479*100)</f>
        <v>29.75</v>
      </c>
      <c r="Y4479" s="29">
        <f t="shared" si="69"/>
        <v>-6.3333333333333353E-2</v>
      </c>
    </row>
    <row r="4480" spans="1:25" x14ac:dyDescent="0.3">
      <c r="A4480" s="8" t="s">
        <v>17</v>
      </c>
      <c r="B4480" s="8" t="s">
        <v>7854</v>
      </c>
      <c r="C4480" s="8" t="s">
        <v>7855</v>
      </c>
      <c r="D4480" s="8" t="s">
        <v>7874</v>
      </c>
      <c r="E4480" s="8" t="s">
        <v>7875</v>
      </c>
      <c r="F4480" s="24">
        <v>0.25</v>
      </c>
      <c r="G4480" s="24">
        <v>0</v>
      </c>
      <c r="H4480" s="25">
        <v>4.8266</v>
      </c>
      <c r="I4480" s="25">
        <v>1.2125999999999999</v>
      </c>
      <c r="J4480" s="15">
        <v>15</v>
      </c>
      <c r="K4480" s="15">
        <v>4</v>
      </c>
      <c r="L4480" s="13">
        <v>0.25119999999999998</v>
      </c>
      <c r="M4480" s="7">
        <v>0.41492607999999997</v>
      </c>
      <c r="N4480" s="26">
        <v>0.1</v>
      </c>
      <c r="O4480" s="27" t="s">
        <v>92</v>
      </c>
      <c r="P4480" s="8">
        <v>0.7589932143</v>
      </c>
      <c r="Q4480" s="24">
        <v>0.25</v>
      </c>
      <c r="R4480" t="str">
        <f>IF($Q4480*100&gt;=VLOOKUP($O4480,margin_ranges!$A$5:$C$10,2,FALSE),IF($Q4480*100&lt;=VLOOKUP($O4480,margin_ranges!$A$5:$C$10,3,FALSE)+10,"IN RANGE","ABOVE RANGE"),"BELOW RANGE")</f>
        <v>IN RANGE</v>
      </c>
      <c r="S4480">
        <f>MIN(VLOOKUP($O4480,margin_ranges!$A$5:$D$10,4,FALSE),$P4480*100)</f>
        <v>29.75</v>
      </c>
      <c r="T4480" s="29">
        <f>(1-$S4480/100)/(1-$F4480)-1</f>
        <v>-6.3333333333333353E-2</v>
      </c>
      <c r="U4480" s="19" t="str">
        <f>IF(ABS(IFERROR(T4480,0))&gt;0.05,INDEX(margin_ranges!$C$13:$C$16,MATCH($F4480*100,margin_ranges!$B$13:$B$16,1)),"")</f>
        <v>Balanced (Type B)</v>
      </c>
      <c r="V4480">
        <f>MIN(VLOOKUP($U4480,margin_ranges!$A$5:$D$10,4,FALSE),$P4480*100)</f>
        <v>29.75</v>
      </c>
      <c r="Y4480" s="29">
        <f t="shared" si="69"/>
        <v>-6.3333333333333353E-2</v>
      </c>
    </row>
    <row r="4481" spans="1:25" x14ac:dyDescent="0.3">
      <c r="A4481" s="8" t="s">
        <v>35</v>
      </c>
      <c r="B4481" s="8" t="s">
        <v>7876</v>
      </c>
      <c r="C4481" s="8" t="s">
        <v>34</v>
      </c>
      <c r="D4481" s="8" t="s">
        <v>34</v>
      </c>
      <c r="E4481" s="8"/>
      <c r="F4481" s="24">
        <v>0.21851676472246101</v>
      </c>
      <c r="G4481" s="24">
        <v>0.37881435000000002</v>
      </c>
      <c r="H4481" s="25">
        <v>168.6754</v>
      </c>
      <c r="I4481" s="25">
        <v>40.454599999999999</v>
      </c>
      <c r="J4481" s="15">
        <v>3159</v>
      </c>
      <c r="K4481" s="15">
        <v>689</v>
      </c>
      <c r="L4481" s="13">
        <v>0.23980000000000001</v>
      </c>
      <c r="M4481" s="7">
        <v>2.6029643500000001</v>
      </c>
      <c r="N4481" s="26">
        <v>2.034173</v>
      </c>
      <c r="O4481" s="27"/>
      <c r="P4481" s="8">
        <v>0.2185167647</v>
      </c>
      <c r="Q4481" s="24">
        <v>0.2651</v>
      </c>
      <c r="R4481" t="e">
        <f>IF($Q4481*100&gt;=VLOOKUP($O4481,margin_ranges!$A$5:$C$10,2,FALSE),IF($Q4481*100&lt;=VLOOKUP($O4481,margin_ranges!$A$5:$C$10,3,FALSE)+10,"IN RANGE","ABOVE RANGE"),"BELOW RANGE")</f>
        <v>#N/A</v>
      </c>
      <c r="S4481" t="e">
        <f>MIN(VLOOKUP($O4481,margin_ranges!$A$5:$D$10,4,FALSE),$P4481*100)</f>
        <v>#N/A</v>
      </c>
      <c r="T4481" s="29" t="e">
        <f>(1-$S4481/100)/(1-$F4481)-1</f>
        <v>#N/A</v>
      </c>
      <c r="U4481" s="19" t="str">
        <f>IF(ABS(IFERROR(T4481,0))&gt;0.05,INDEX(margin_ranges!$C$13:$C$16,MATCH($F4481*100,margin_ranges!$B$13:$B$16,1)),"")</f>
        <v/>
      </c>
      <c r="V4481" t="e">
        <f>MIN(VLOOKUP($U4481,margin_ranges!$A$5:$D$10,4,FALSE),$P4481*100)</f>
        <v>#N/A</v>
      </c>
      <c r="Y4481" s="29" t="e">
        <f t="shared" si="69"/>
        <v>#N/A</v>
      </c>
    </row>
    <row r="4482" spans="1:25" x14ac:dyDescent="0.3">
      <c r="A4482" s="8" t="s">
        <v>33</v>
      </c>
      <c r="B4482" s="8" t="s">
        <v>7876</v>
      </c>
      <c r="C4482" s="8" t="s">
        <v>7877</v>
      </c>
      <c r="D4482" s="8" t="s">
        <v>34</v>
      </c>
      <c r="E4482" s="8"/>
      <c r="F4482" s="24">
        <v>0.21851676472246101</v>
      </c>
      <c r="G4482" s="24">
        <v>0.37881435000000002</v>
      </c>
      <c r="H4482" s="25">
        <v>168.6754</v>
      </c>
      <c r="I4482" s="25">
        <v>40.454599999999999</v>
      </c>
      <c r="J4482" s="15">
        <v>3159</v>
      </c>
      <c r="K4482" s="15">
        <v>689</v>
      </c>
      <c r="L4482" s="13">
        <v>0.23980000000000001</v>
      </c>
      <c r="M4482" s="7">
        <v>2.6029643500000001</v>
      </c>
      <c r="N4482" s="26">
        <v>2.034173</v>
      </c>
      <c r="O4482" s="27"/>
      <c r="P4482" s="8">
        <v>0.2185167647</v>
      </c>
      <c r="Q4482" s="24">
        <v>0.2651</v>
      </c>
      <c r="R4482" t="e">
        <f>IF($Q4482*100&gt;=VLOOKUP($O4482,margin_ranges!$A$5:$C$10,2,FALSE),IF($Q4482*100&lt;=VLOOKUP($O4482,margin_ranges!$A$5:$C$10,3,FALSE)+10,"IN RANGE","ABOVE RANGE"),"BELOW RANGE")</f>
        <v>#N/A</v>
      </c>
      <c r="S4482" t="e">
        <f>MIN(VLOOKUP($O4482,margin_ranges!$A$5:$D$10,4,FALSE),$P4482*100)</f>
        <v>#N/A</v>
      </c>
      <c r="T4482" s="29" t="e">
        <f>(1-$S4482/100)/(1-$F4482)-1</f>
        <v>#N/A</v>
      </c>
      <c r="U4482" s="19" t="str">
        <f>IF(ABS(IFERROR(T4482,0))&gt;0.05,INDEX(margin_ranges!$C$13:$C$16,MATCH($F4482*100,margin_ranges!$B$13:$B$16,1)),"")</f>
        <v/>
      </c>
      <c r="V4482" t="e">
        <f>MIN(VLOOKUP($U4482,margin_ranges!$A$5:$D$10,4,FALSE),$P4482*100)</f>
        <v>#N/A</v>
      </c>
      <c r="Y4482" s="29" t="e">
        <f t="shared" si="69"/>
        <v>#N/A</v>
      </c>
    </row>
    <row r="4483" spans="1:25" x14ac:dyDescent="0.3">
      <c r="A4483" s="8" t="s">
        <v>17</v>
      </c>
      <c r="B4483" s="8" t="s">
        <v>7876</v>
      </c>
      <c r="C4483" s="8" t="s">
        <v>7877</v>
      </c>
      <c r="D4483" s="8" t="s">
        <v>7888</v>
      </c>
      <c r="E4483" s="8" t="s">
        <v>7889</v>
      </c>
      <c r="F4483" s="24">
        <v>0.25112328022225</v>
      </c>
      <c r="G4483" s="24">
        <v>0</v>
      </c>
      <c r="H4483" s="25">
        <v>13.6259</v>
      </c>
      <c r="I4483" s="25">
        <v>3.0691000000000002</v>
      </c>
      <c r="J4483" s="15">
        <v>246</v>
      </c>
      <c r="K4483" s="15">
        <v>62</v>
      </c>
      <c r="L4483" s="13">
        <v>0.22520000000000001</v>
      </c>
      <c r="M4483" s="7">
        <v>2.67066654</v>
      </c>
      <c r="N4483" s="26">
        <v>2</v>
      </c>
      <c r="O4483" s="27" t="s">
        <v>92</v>
      </c>
      <c r="P4483" s="8">
        <v>0.25112328020000002</v>
      </c>
      <c r="Q4483" s="24">
        <v>0.35</v>
      </c>
      <c r="R4483" t="str">
        <f>IF($Q4483*100&gt;=VLOOKUP($O4483,margin_ranges!$A$5:$C$10,2,FALSE),IF($Q4483*100&lt;=VLOOKUP($O4483,margin_ranges!$A$5:$C$10,3,FALSE)+10,"IN RANGE","ABOVE RANGE"),"BELOW RANGE")</f>
        <v>IN RANGE</v>
      </c>
      <c r="S4483">
        <f>MIN(VLOOKUP($O4483,margin_ranges!$A$5:$D$10,4,FALSE),$P4483*100)</f>
        <v>25.112328020000003</v>
      </c>
      <c r="T4483" s="29">
        <f>(1-$S4483/100)/(1-$F4483)-1</f>
        <v>2.9711122451203664E-11</v>
      </c>
      <c r="U4483" s="19" t="str">
        <f>IF(ABS(IFERROR(T4483,0))&gt;0.05,INDEX(margin_ranges!$C$13:$C$16,MATCH($F4483*100,margin_ranges!$B$13:$B$16,1)),"")</f>
        <v/>
      </c>
      <c r="V4483" t="e">
        <f>MIN(VLOOKUP($U4483,margin_ranges!$A$5:$D$10,4,FALSE),$P4483*100)</f>
        <v>#N/A</v>
      </c>
      <c r="Y4483" s="29" t="e">
        <f t="shared" si="69"/>
        <v>#N/A</v>
      </c>
    </row>
    <row r="4484" spans="1:25" x14ac:dyDescent="0.3">
      <c r="A4484" s="8" t="s">
        <v>17</v>
      </c>
      <c r="B4484" s="8" t="s">
        <v>7876</v>
      </c>
      <c r="C4484" s="8" t="s">
        <v>7877</v>
      </c>
      <c r="D4484" s="8" t="s">
        <v>7880</v>
      </c>
      <c r="E4484" s="8" t="s">
        <v>7881</v>
      </c>
      <c r="F4484" s="24">
        <v>0.19688456260876999</v>
      </c>
      <c r="G4484" s="24">
        <v>1</v>
      </c>
      <c r="H4484" s="25">
        <v>63.661200000000001</v>
      </c>
      <c r="I4484" s="25">
        <v>16.0181</v>
      </c>
      <c r="J4484" s="15">
        <v>1197</v>
      </c>
      <c r="K4484" s="15">
        <v>236</v>
      </c>
      <c r="L4484" s="13">
        <v>0.25159999999999999</v>
      </c>
      <c r="M4484" s="7">
        <v>2.4903020200000001</v>
      </c>
      <c r="N4484" s="26">
        <v>2</v>
      </c>
      <c r="O4484" s="27" t="s">
        <v>92</v>
      </c>
      <c r="P4484" s="8">
        <v>0.19688456260000001</v>
      </c>
      <c r="Q4484" s="24">
        <v>0.25</v>
      </c>
      <c r="R4484" t="str">
        <f>IF($Q4484*100&gt;=VLOOKUP($O4484,margin_ranges!$A$5:$C$10,2,FALSE),IF($Q4484*100&lt;=VLOOKUP($O4484,margin_ranges!$A$5:$C$10,3,FALSE)+10,"IN RANGE","ABOVE RANGE"),"BELOW RANGE")</f>
        <v>IN RANGE</v>
      </c>
      <c r="S4484">
        <f>MIN(VLOOKUP($O4484,margin_ranges!$A$5:$D$10,4,FALSE),$P4484*100)</f>
        <v>19.688456260000002</v>
      </c>
      <c r="T4484" s="29">
        <f>(1-$S4484/100)/(1-$F4484)-1</f>
        <v>1.0919931625608115E-11</v>
      </c>
      <c r="U4484" s="19" t="str">
        <f>IF(ABS(IFERROR(T4484,0))&gt;0.05,INDEX(margin_ranges!$C$13:$C$16,MATCH($F4484*100,margin_ranges!$B$13:$B$16,1)),"")</f>
        <v/>
      </c>
      <c r="V4484" t="e">
        <f>MIN(VLOOKUP($U4484,margin_ranges!$A$5:$D$10,4,FALSE),$P4484*100)</f>
        <v>#N/A</v>
      </c>
      <c r="Y4484" s="29" t="e">
        <f t="shared" si="69"/>
        <v>#N/A</v>
      </c>
    </row>
    <row r="4485" spans="1:25" x14ac:dyDescent="0.3">
      <c r="A4485" s="8" t="s">
        <v>17</v>
      </c>
      <c r="B4485" s="8" t="s">
        <v>7876</v>
      </c>
      <c r="C4485" s="8" t="s">
        <v>7877</v>
      </c>
      <c r="D4485" s="8" t="s">
        <v>7878</v>
      </c>
      <c r="E4485" s="8" t="s">
        <v>7879</v>
      </c>
      <c r="F4485" s="24">
        <v>0.24290220820189201</v>
      </c>
      <c r="G4485" s="24">
        <v>0</v>
      </c>
      <c r="H4485" s="25">
        <v>4.13</v>
      </c>
      <c r="I4485" s="25">
        <v>0.85709999999999997</v>
      </c>
      <c r="J4485" s="15">
        <v>75</v>
      </c>
      <c r="K4485" s="15">
        <v>18</v>
      </c>
      <c r="L4485" s="13">
        <v>0.20749999999999999</v>
      </c>
      <c r="M4485" s="7">
        <v>2.9058333300000001</v>
      </c>
      <c r="N4485" s="26">
        <v>2.2000000000000002</v>
      </c>
      <c r="O4485" s="27" t="s">
        <v>92</v>
      </c>
      <c r="P4485" s="8">
        <v>0.2429022082</v>
      </c>
      <c r="Q4485" s="24">
        <v>0.25</v>
      </c>
      <c r="R4485" t="str">
        <f>IF($Q4485*100&gt;=VLOOKUP($O4485,margin_ranges!$A$5:$C$10,2,FALSE),IF($Q4485*100&lt;=VLOOKUP($O4485,margin_ranges!$A$5:$C$10,3,FALSE)+10,"IN RANGE","ABOVE RANGE"),"BELOW RANGE")</f>
        <v>IN RANGE</v>
      </c>
      <c r="S4485">
        <f>MIN(VLOOKUP($O4485,margin_ranges!$A$5:$D$10,4,FALSE),$P4485*100)</f>
        <v>24.290220819999998</v>
      </c>
      <c r="T4485" s="29">
        <f>(1-$S4485/100)/(1-$F4485)-1</f>
        <v>2.4991120284312274E-12</v>
      </c>
      <c r="U4485" s="19" t="str">
        <f>IF(ABS(IFERROR(T4485,0))&gt;0.05,INDEX(margin_ranges!$C$13:$C$16,MATCH($F4485*100,margin_ranges!$B$13:$B$16,1)),"")</f>
        <v/>
      </c>
      <c r="V4485" t="e">
        <f>MIN(VLOOKUP($U4485,margin_ranges!$A$5:$D$10,4,FALSE),$P4485*100)</f>
        <v>#N/A</v>
      </c>
      <c r="Y4485" s="29" t="e">
        <f t="shared" si="69"/>
        <v>#N/A</v>
      </c>
    </row>
    <row r="4486" spans="1:25" x14ac:dyDescent="0.3">
      <c r="A4486" s="8" t="s">
        <v>17</v>
      </c>
      <c r="B4486" s="8" t="s">
        <v>7876</v>
      </c>
      <c r="C4486" s="8" t="s">
        <v>7877</v>
      </c>
      <c r="D4486" s="8" t="s">
        <v>7890</v>
      </c>
      <c r="E4486" s="8" t="s">
        <v>7891</v>
      </c>
      <c r="F4486" s="24">
        <v>0.203139820877941</v>
      </c>
      <c r="G4486" s="24">
        <v>0</v>
      </c>
      <c r="H4486" s="25">
        <v>25.330100000000002</v>
      </c>
      <c r="I4486" s="25">
        <v>6.3396999999999997</v>
      </c>
      <c r="J4486" s="15">
        <v>477</v>
      </c>
      <c r="K4486" s="15">
        <v>96</v>
      </c>
      <c r="L4486" s="13">
        <v>0.25030000000000002</v>
      </c>
      <c r="M4486" s="7">
        <v>2.5098506</v>
      </c>
      <c r="N4486" s="26">
        <v>2</v>
      </c>
      <c r="O4486" s="27" t="s">
        <v>22</v>
      </c>
      <c r="P4486" s="8">
        <v>0.20313982089999999</v>
      </c>
      <c r="Q4486" s="24">
        <v>0.23</v>
      </c>
      <c r="R4486" t="str">
        <f>IF($Q4486*100&gt;=VLOOKUP($O4486,margin_ranges!$A$5:$C$10,2,FALSE),IF($Q4486*100&lt;=VLOOKUP($O4486,margin_ranges!$A$5:$C$10,3,FALSE)+10,"IN RANGE","ABOVE RANGE"),"BELOW RANGE")</f>
        <v>IN RANGE</v>
      </c>
      <c r="S4486">
        <f>MIN(VLOOKUP($O4486,margin_ranges!$A$5:$D$10,4,FALSE),$P4486*100)</f>
        <v>20.31398209</v>
      </c>
      <c r="T4486" s="29">
        <f>(1-$S4486/100)/(1-$F4486)-1</f>
        <v>-2.7682300896003653E-11</v>
      </c>
      <c r="U4486" s="19" t="str">
        <f>IF(ABS(IFERROR(T4486,0))&gt;0.05,INDEX(margin_ranges!$C$13:$C$16,MATCH($F4486*100,margin_ranges!$B$13:$B$16,1)),"")</f>
        <v/>
      </c>
      <c r="V4486" t="e">
        <f>MIN(VLOOKUP($U4486,margin_ranges!$A$5:$D$10,4,FALSE),$P4486*100)</f>
        <v>#N/A</v>
      </c>
      <c r="Y4486" s="29" t="e">
        <f t="shared" si="69"/>
        <v>#N/A</v>
      </c>
    </row>
    <row r="4487" spans="1:25" x14ac:dyDescent="0.3">
      <c r="A4487" s="8" t="s">
        <v>17</v>
      </c>
      <c r="B4487" s="8" t="s">
        <v>7876</v>
      </c>
      <c r="C4487" s="8" t="s">
        <v>7877</v>
      </c>
      <c r="D4487" s="8" t="s">
        <v>7886</v>
      </c>
      <c r="E4487" s="8" t="s">
        <v>7887</v>
      </c>
      <c r="F4487" s="24">
        <v>0.24014670587463599</v>
      </c>
      <c r="G4487" s="24">
        <v>0</v>
      </c>
      <c r="H4487" s="25">
        <v>15.650700000000001</v>
      </c>
      <c r="I4487" s="25">
        <v>3.1217999999999999</v>
      </c>
      <c r="J4487" s="15">
        <v>271</v>
      </c>
      <c r="K4487" s="15">
        <v>65</v>
      </c>
      <c r="L4487" s="13">
        <v>0.19950000000000001</v>
      </c>
      <c r="M4487" s="7">
        <v>2.89529573</v>
      </c>
      <c r="N4487" s="26">
        <v>2.2000000000000002</v>
      </c>
      <c r="O4487" s="27" t="s">
        <v>92</v>
      </c>
      <c r="P4487" s="8">
        <v>0.24014670590000001</v>
      </c>
      <c r="Q4487" s="24">
        <v>0.25</v>
      </c>
      <c r="R4487" t="str">
        <f>IF($Q4487*100&gt;=VLOOKUP($O4487,margin_ranges!$A$5:$C$10,2,FALSE),IF($Q4487*100&lt;=VLOOKUP($O4487,margin_ranges!$A$5:$C$10,3,FALSE)+10,"IN RANGE","ABOVE RANGE"),"BELOW RANGE")</f>
        <v>IN RANGE</v>
      </c>
      <c r="S4487">
        <f>MIN(VLOOKUP($O4487,margin_ranges!$A$5:$D$10,4,FALSE),$P4487*100)</f>
        <v>24.014670590000001</v>
      </c>
      <c r="T4487" s="29">
        <f>(1-$S4487/100)/(1-$F4487)-1</f>
        <v>-3.3380076480682419E-11</v>
      </c>
      <c r="U4487" s="19" t="str">
        <f>IF(ABS(IFERROR(T4487,0))&gt;0.05,INDEX(margin_ranges!$C$13:$C$16,MATCH($F4487*100,margin_ranges!$B$13:$B$16,1)),"")</f>
        <v/>
      </c>
      <c r="V4487" t="e">
        <f>MIN(VLOOKUP($U4487,margin_ranges!$A$5:$D$10,4,FALSE),$P4487*100)</f>
        <v>#N/A</v>
      </c>
      <c r="Y4487" s="29" t="e">
        <f t="shared" si="69"/>
        <v>#N/A</v>
      </c>
    </row>
    <row r="4488" spans="1:25" x14ac:dyDescent="0.3">
      <c r="A4488" s="8" t="s">
        <v>17</v>
      </c>
      <c r="B4488" s="8" t="s">
        <v>7876</v>
      </c>
      <c r="C4488" s="8" t="s">
        <v>7877</v>
      </c>
      <c r="D4488" s="8" t="s">
        <v>7882</v>
      </c>
      <c r="E4488" s="8" t="s">
        <v>7883</v>
      </c>
      <c r="F4488" s="24">
        <v>0.19581856845429599</v>
      </c>
      <c r="G4488" s="24">
        <v>0</v>
      </c>
      <c r="H4488" s="25">
        <v>14.303699999999999</v>
      </c>
      <c r="I4488" s="25">
        <v>2.9333</v>
      </c>
      <c r="J4488" s="15">
        <v>241</v>
      </c>
      <c r="K4488" s="15">
        <v>46</v>
      </c>
      <c r="L4488" s="13">
        <v>0.2051</v>
      </c>
      <c r="M4488" s="7">
        <v>2.7357010700000002</v>
      </c>
      <c r="N4488" s="26">
        <v>2.2000000000000002</v>
      </c>
      <c r="O4488" s="27" t="s">
        <v>95</v>
      </c>
      <c r="P4488" s="8">
        <v>0.19581856850000001</v>
      </c>
      <c r="Q4488" s="24">
        <v>0.25</v>
      </c>
      <c r="R4488" t="str">
        <f>IF($Q4488*100&gt;=VLOOKUP($O4488,margin_ranges!$A$5:$C$10,2,FALSE),IF($Q4488*100&lt;=VLOOKUP($O4488,margin_ranges!$A$5:$C$10,3,FALSE)+10,"IN RANGE","ABOVE RANGE"),"BELOW RANGE")</f>
        <v>IN RANGE</v>
      </c>
      <c r="S4488">
        <f>MIN(VLOOKUP($O4488,margin_ranges!$A$5:$D$10,4,FALSE),$P4488*100)</f>
        <v>19.581856850000001</v>
      </c>
      <c r="T4488" s="29">
        <f>(1-$S4488/100)/(1-$F4488)-1</f>
        <v>-5.6832982764376538E-11</v>
      </c>
      <c r="U4488" s="19" t="str">
        <f>IF(ABS(IFERROR(T4488,0))&gt;0.05,INDEX(margin_ranges!$C$13:$C$16,MATCH($F4488*100,margin_ranges!$B$13:$B$16,1)),"")</f>
        <v/>
      </c>
      <c r="V4488" t="e">
        <f>MIN(VLOOKUP($U4488,margin_ranges!$A$5:$D$10,4,FALSE),$P4488*100)</f>
        <v>#N/A</v>
      </c>
      <c r="Y4488" s="29" t="e">
        <f t="shared" si="69"/>
        <v>#N/A</v>
      </c>
    </row>
    <row r="4489" spans="1:25" x14ac:dyDescent="0.3">
      <c r="A4489" s="8" t="s">
        <v>17</v>
      </c>
      <c r="B4489" s="8" t="s">
        <v>7876</v>
      </c>
      <c r="C4489" s="8" t="s">
        <v>7877</v>
      </c>
      <c r="D4489" s="8" t="s">
        <v>7884</v>
      </c>
      <c r="E4489" s="8" t="s">
        <v>7885</v>
      </c>
      <c r="F4489" s="24">
        <v>0.25374609725090702</v>
      </c>
      <c r="G4489" s="24">
        <v>0</v>
      </c>
      <c r="H4489" s="25">
        <v>31.973700000000001</v>
      </c>
      <c r="I4489" s="25">
        <v>8.1153999999999993</v>
      </c>
      <c r="J4489" s="15">
        <v>652</v>
      </c>
      <c r="K4489" s="15">
        <v>166</v>
      </c>
      <c r="L4489" s="13">
        <v>0.25380000000000003</v>
      </c>
      <c r="M4489" s="7">
        <v>2.6800529900000001</v>
      </c>
      <c r="N4489" s="26">
        <v>2</v>
      </c>
      <c r="O4489" s="27" t="s">
        <v>92</v>
      </c>
      <c r="P4489" s="8">
        <v>0.25374609729999997</v>
      </c>
      <c r="Q4489" s="24">
        <v>0.3</v>
      </c>
      <c r="R4489" t="str">
        <f>IF($Q4489*100&gt;=VLOOKUP($O4489,margin_ranges!$A$5:$C$10,2,FALSE),IF($Q4489*100&lt;=VLOOKUP($O4489,margin_ranges!$A$5:$C$10,3,FALSE)+10,"IN RANGE","ABOVE RANGE"),"BELOW RANGE")</f>
        <v>IN RANGE</v>
      </c>
      <c r="S4489">
        <f>MIN(VLOOKUP($O4489,margin_ranges!$A$5:$D$10,4,FALSE),$P4489*100)</f>
        <v>25.374609729999996</v>
      </c>
      <c r="T4489" s="29">
        <f>(1-$S4489/100)/(1-$F4489)-1</f>
        <v>-6.5785821234953801E-11</v>
      </c>
      <c r="U4489" s="19" t="str">
        <f>IF(ABS(IFERROR(T4489,0))&gt;0.05,INDEX(margin_ranges!$C$13:$C$16,MATCH($F4489*100,margin_ranges!$B$13:$B$16,1)),"")</f>
        <v/>
      </c>
      <c r="V4489" t="e">
        <f>MIN(VLOOKUP($U4489,margin_ranges!$A$5:$D$10,4,FALSE),$P4489*100)</f>
        <v>#N/A</v>
      </c>
      <c r="Y4489" s="29" t="e">
        <f t="shared" si="69"/>
        <v>#N/A</v>
      </c>
    </row>
    <row r="4490" spans="1:25" x14ac:dyDescent="0.3">
      <c r="A4490" s="8" t="s">
        <v>35</v>
      </c>
      <c r="B4490" s="8" t="s">
        <v>7892</v>
      </c>
      <c r="C4490" s="8" t="s">
        <v>34</v>
      </c>
      <c r="D4490" s="8" t="s">
        <v>34</v>
      </c>
      <c r="E4490" s="8"/>
      <c r="F4490" s="24">
        <v>0.25</v>
      </c>
      <c r="G4490" s="24">
        <v>0</v>
      </c>
      <c r="H4490" s="25">
        <v>8.1501000000000001</v>
      </c>
      <c r="I4490" s="25">
        <v>0.59860000000000002</v>
      </c>
      <c r="J4490" s="15">
        <v>27</v>
      </c>
      <c r="K4490" s="15">
        <v>6</v>
      </c>
      <c r="L4490" s="13">
        <v>7.3499999999999996E-2</v>
      </c>
      <c r="M4490" s="7">
        <v>1.5000954500000001</v>
      </c>
      <c r="N4490" s="26">
        <v>0.75</v>
      </c>
      <c r="O4490" s="27"/>
      <c r="P4490" s="8">
        <v>0.50003181600000002</v>
      </c>
      <c r="Q4490" s="24">
        <v>0.25</v>
      </c>
      <c r="R4490" t="e">
        <f>IF($Q4490*100&gt;=VLOOKUP($O4490,margin_ranges!$A$5:$C$10,2,FALSE),IF($Q4490*100&lt;=VLOOKUP($O4490,margin_ranges!$A$5:$C$10,3,FALSE)+10,"IN RANGE","ABOVE RANGE"),"BELOW RANGE")</f>
        <v>#N/A</v>
      </c>
      <c r="S4490" t="e">
        <f>MIN(VLOOKUP($O4490,margin_ranges!$A$5:$D$10,4,FALSE),$P4490*100)</f>
        <v>#N/A</v>
      </c>
      <c r="T4490" s="29" t="e">
        <f>(1-$S4490/100)/(1-$F4490)-1</f>
        <v>#N/A</v>
      </c>
      <c r="U4490" s="19" t="str">
        <f>IF(ABS(IFERROR(T4490,0))&gt;0.05,INDEX(margin_ranges!$C$13:$C$16,MATCH($F4490*100,margin_ranges!$B$13:$B$16,1)),"")</f>
        <v/>
      </c>
      <c r="V4490" t="e">
        <f>MIN(VLOOKUP($U4490,margin_ranges!$A$5:$D$10,4,FALSE),$P4490*100)</f>
        <v>#N/A</v>
      </c>
      <c r="Y4490" s="29" t="e">
        <f t="shared" si="69"/>
        <v>#N/A</v>
      </c>
    </row>
    <row r="4491" spans="1:25" x14ac:dyDescent="0.3">
      <c r="A4491" s="8" t="s">
        <v>33</v>
      </c>
      <c r="B4491" s="8" t="s">
        <v>7892</v>
      </c>
      <c r="C4491" s="8" t="s">
        <v>7893</v>
      </c>
      <c r="D4491" s="8" t="s">
        <v>34</v>
      </c>
      <c r="E4491" s="8"/>
      <c r="F4491" s="24">
        <v>0.25</v>
      </c>
      <c r="G4491" s="24">
        <v>0</v>
      </c>
      <c r="H4491" s="25">
        <v>8.1501000000000001</v>
      </c>
      <c r="I4491" s="25">
        <v>0.59860000000000002</v>
      </c>
      <c r="J4491" s="15">
        <v>27</v>
      </c>
      <c r="K4491" s="15">
        <v>6</v>
      </c>
      <c r="L4491" s="13">
        <v>7.3499999999999996E-2</v>
      </c>
      <c r="M4491" s="7">
        <v>1.5000954500000001</v>
      </c>
      <c r="N4491" s="26">
        <v>0.75</v>
      </c>
      <c r="O4491" s="27"/>
      <c r="P4491" s="8">
        <v>0.50003181600000002</v>
      </c>
      <c r="Q4491" s="24">
        <v>0.25</v>
      </c>
      <c r="R4491" t="e">
        <f>IF($Q4491*100&gt;=VLOOKUP($O4491,margin_ranges!$A$5:$C$10,2,FALSE),IF($Q4491*100&lt;=VLOOKUP($O4491,margin_ranges!$A$5:$C$10,3,FALSE)+10,"IN RANGE","ABOVE RANGE"),"BELOW RANGE")</f>
        <v>#N/A</v>
      </c>
      <c r="S4491" t="e">
        <f>MIN(VLOOKUP($O4491,margin_ranges!$A$5:$D$10,4,FALSE),$P4491*100)</f>
        <v>#N/A</v>
      </c>
      <c r="T4491" s="29" t="e">
        <f>(1-$S4491/100)/(1-$F4491)-1</f>
        <v>#N/A</v>
      </c>
      <c r="U4491" s="19" t="str">
        <f>IF(ABS(IFERROR(T4491,0))&gt;0.05,INDEX(margin_ranges!$C$13:$C$16,MATCH($F4491*100,margin_ranges!$B$13:$B$16,1)),"")</f>
        <v/>
      </c>
      <c r="V4491" t="e">
        <f>MIN(VLOOKUP($U4491,margin_ranges!$A$5:$D$10,4,FALSE),$P4491*100)</f>
        <v>#N/A</v>
      </c>
      <c r="Y4491" s="29" t="e">
        <f t="shared" si="69"/>
        <v>#N/A</v>
      </c>
    </row>
    <row r="4492" spans="1:25" x14ac:dyDescent="0.3">
      <c r="A4492" s="8" t="s">
        <v>17</v>
      </c>
      <c r="B4492" s="8" t="s">
        <v>7892</v>
      </c>
      <c r="C4492" s="8" t="s">
        <v>7893</v>
      </c>
      <c r="D4492" s="8" t="s">
        <v>12190</v>
      </c>
      <c r="E4492" s="8" t="s">
        <v>12191</v>
      </c>
      <c r="F4492" s="24">
        <v>0.25</v>
      </c>
      <c r="G4492" s="24">
        <v>0</v>
      </c>
      <c r="H4492" s="25">
        <v>3.5484</v>
      </c>
      <c r="I4492" s="25">
        <v>0.1396</v>
      </c>
      <c r="J4492" s="15">
        <v>8</v>
      </c>
      <c r="K4492" s="15">
        <v>2</v>
      </c>
      <c r="L4492" s="13">
        <v>3.9399999999999998E-2</v>
      </c>
      <c r="M4492" s="7">
        <v>1.9687979499999999</v>
      </c>
      <c r="N4492" s="26">
        <v>0.75</v>
      </c>
      <c r="O4492" s="27" t="s">
        <v>22</v>
      </c>
      <c r="P4492" s="8">
        <v>0.61905689789999996</v>
      </c>
      <c r="Q4492" s="24">
        <v>0.25</v>
      </c>
      <c r="R4492" t="str">
        <f>IF($Q4492*100&gt;=VLOOKUP($O4492,margin_ranges!$A$5:$C$10,2,FALSE),IF($Q4492*100&lt;=VLOOKUP($O4492,margin_ranges!$A$5:$C$10,3,FALSE)+10,"IN RANGE","ABOVE RANGE"),"BELOW RANGE")</f>
        <v>IN RANGE</v>
      </c>
      <c r="S4492">
        <f>MIN(VLOOKUP($O4492,margin_ranges!$A$5:$D$10,4,FALSE),$P4492*100)</f>
        <v>29.75</v>
      </c>
      <c r="T4492" s="29">
        <f>(1-$S4492/100)/(1-$F4492)-1</f>
        <v>-6.3333333333333353E-2</v>
      </c>
      <c r="U4492" s="19" t="str">
        <f>IF(ABS(IFERROR(T4492,0))&gt;0.05,INDEX(margin_ranges!$C$13:$C$16,MATCH($F4492*100,margin_ranges!$B$13:$B$16,1)),"")</f>
        <v>Balanced (Type B)</v>
      </c>
      <c r="V4492">
        <f>MIN(VLOOKUP($U4492,margin_ranges!$A$5:$D$10,4,FALSE),$P4492*100)</f>
        <v>29.75</v>
      </c>
      <c r="Y4492" s="29">
        <f t="shared" si="69"/>
        <v>-6.3333333333333353E-2</v>
      </c>
    </row>
    <row r="4493" spans="1:25" x14ac:dyDescent="0.3">
      <c r="A4493" s="8" t="s">
        <v>35</v>
      </c>
      <c r="B4493" s="8" t="s">
        <v>7894</v>
      </c>
      <c r="C4493" s="8" t="s">
        <v>34</v>
      </c>
      <c r="D4493" s="8" t="s">
        <v>34</v>
      </c>
      <c r="E4493" s="8"/>
      <c r="F4493" s="24">
        <v>0.25</v>
      </c>
      <c r="G4493" s="24">
        <v>0</v>
      </c>
      <c r="H4493" s="25">
        <v>28.171700000000001</v>
      </c>
      <c r="I4493" s="25">
        <v>1.1298999999999999</v>
      </c>
      <c r="J4493" s="15">
        <v>75</v>
      </c>
      <c r="K4493" s="15">
        <v>18</v>
      </c>
      <c r="L4493" s="13">
        <v>4.0099999999999997E-2</v>
      </c>
      <c r="M4493" s="7">
        <v>2.2168278699999999</v>
      </c>
      <c r="N4493" s="26">
        <v>1.6</v>
      </c>
      <c r="O4493" s="27"/>
      <c r="P4493" s="8">
        <v>0.27824797540000001</v>
      </c>
      <c r="Q4493" s="24">
        <v>0.25</v>
      </c>
      <c r="R4493" t="e">
        <f>IF($Q4493*100&gt;=VLOOKUP($O4493,margin_ranges!$A$5:$C$10,2,FALSE),IF($Q4493*100&lt;=VLOOKUP($O4493,margin_ranges!$A$5:$C$10,3,FALSE)+10,"IN RANGE","ABOVE RANGE"),"BELOW RANGE")</f>
        <v>#N/A</v>
      </c>
      <c r="S4493" t="e">
        <f>MIN(VLOOKUP($O4493,margin_ranges!$A$5:$D$10,4,FALSE),$P4493*100)</f>
        <v>#N/A</v>
      </c>
      <c r="T4493" s="29" t="e">
        <f>(1-$S4493/100)/(1-$F4493)-1</f>
        <v>#N/A</v>
      </c>
      <c r="U4493" s="19" t="str">
        <f>IF(ABS(IFERROR(T4493,0))&gt;0.05,INDEX(margin_ranges!$C$13:$C$16,MATCH($F4493*100,margin_ranges!$B$13:$B$16,1)),"")</f>
        <v/>
      </c>
      <c r="V4493" t="e">
        <f>MIN(VLOOKUP($U4493,margin_ranges!$A$5:$D$10,4,FALSE),$P4493*100)</f>
        <v>#N/A</v>
      </c>
      <c r="Y4493" s="29" t="e">
        <f t="shared" si="69"/>
        <v>#N/A</v>
      </c>
    </row>
    <row r="4494" spans="1:25" x14ac:dyDescent="0.3">
      <c r="A4494" s="8" t="s">
        <v>33</v>
      </c>
      <c r="B4494" s="8" t="s">
        <v>7894</v>
      </c>
      <c r="C4494" s="8" t="s">
        <v>7895</v>
      </c>
      <c r="D4494" s="8" t="s">
        <v>34</v>
      </c>
      <c r="E4494" s="8"/>
      <c r="F4494" s="24">
        <v>0.25</v>
      </c>
      <c r="G4494" s="24">
        <v>0</v>
      </c>
      <c r="H4494" s="25">
        <v>28.171700000000001</v>
      </c>
      <c r="I4494" s="25">
        <v>1.1298999999999999</v>
      </c>
      <c r="J4494" s="15">
        <v>75</v>
      </c>
      <c r="K4494" s="15">
        <v>18</v>
      </c>
      <c r="L4494" s="13">
        <v>4.0099999999999997E-2</v>
      </c>
      <c r="M4494" s="7">
        <v>2.2168278699999999</v>
      </c>
      <c r="N4494" s="26">
        <v>1.6</v>
      </c>
      <c r="O4494" s="27"/>
      <c r="P4494" s="8">
        <v>0.27824797540000001</v>
      </c>
      <c r="Q4494" s="24">
        <v>0.25</v>
      </c>
      <c r="R4494" t="e">
        <f>IF($Q4494*100&gt;=VLOOKUP($O4494,margin_ranges!$A$5:$C$10,2,FALSE),IF($Q4494*100&lt;=VLOOKUP($O4494,margin_ranges!$A$5:$C$10,3,FALSE)+10,"IN RANGE","ABOVE RANGE"),"BELOW RANGE")</f>
        <v>#N/A</v>
      </c>
      <c r="S4494" t="e">
        <f>MIN(VLOOKUP($O4494,margin_ranges!$A$5:$D$10,4,FALSE),$P4494*100)</f>
        <v>#N/A</v>
      </c>
      <c r="T4494" s="29" t="e">
        <f>(1-$S4494/100)/(1-$F4494)-1</f>
        <v>#N/A</v>
      </c>
      <c r="U4494" s="19" t="str">
        <f>IF(ABS(IFERROR(T4494,0))&gt;0.05,INDEX(margin_ranges!$C$13:$C$16,MATCH($F4494*100,margin_ranges!$B$13:$B$16,1)),"")</f>
        <v/>
      </c>
      <c r="V4494" t="e">
        <f>MIN(VLOOKUP($U4494,margin_ranges!$A$5:$D$10,4,FALSE),$P4494*100)</f>
        <v>#N/A</v>
      </c>
      <c r="Y4494" s="29" t="e">
        <f t="shared" ref="Y4494:Y4557" si="70">(1-$V4494/100)/(1-$F4494)-1</f>
        <v>#N/A</v>
      </c>
    </row>
    <row r="4495" spans="1:25" x14ac:dyDescent="0.3">
      <c r="A4495" s="8" t="s">
        <v>17</v>
      </c>
      <c r="B4495" s="8" t="s">
        <v>7894</v>
      </c>
      <c r="C4495" s="8" t="s">
        <v>7895</v>
      </c>
      <c r="D4495" s="8" t="s">
        <v>7898</v>
      </c>
      <c r="E4495" s="8" t="s">
        <v>7899</v>
      </c>
      <c r="F4495" s="24">
        <v>0.23455413025965099</v>
      </c>
      <c r="G4495" s="24">
        <v>0</v>
      </c>
      <c r="H4495" s="25">
        <v>3.0421</v>
      </c>
      <c r="I4495" s="25">
        <v>0.1103</v>
      </c>
      <c r="J4495" s="15">
        <v>7</v>
      </c>
      <c r="K4495" s="15">
        <v>2</v>
      </c>
      <c r="L4495" s="13">
        <v>3.6299999999999999E-2</v>
      </c>
      <c r="M4495" s="7">
        <v>2.0902849699999999</v>
      </c>
      <c r="N4495" s="26">
        <v>1.6</v>
      </c>
      <c r="O4495" s="27" t="s">
        <v>92</v>
      </c>
      <c r="P4495" s="8">
        <v>0.2345541303</v>
      </c>
      <c r="Q4495" s="24">
        <v>0.25</v>
      </c>
      <c r="R4495" t="str">
        <f>IF($Q4495*100&gt;=VLOOKUP($O4495,margin_ranges!$A$5:$C$10,2,FALSE),IF($Q4495*100&lt;=VLOOKUP($O4495,margin_ranges!$A$5:$C$10,3,FALSE)+10,"IN RANGE","ABOVE RANGE"),"BELOW RANGE")</f>
        <v>IN RANGE</v>
      </c>
      <c r="S4495">
        <f>MIN(VLOOKUP($O4495,margin_ranges!$A$5:$D$10,4,FALSE),$P4495*100)</f>
        <v>23.455413029999999</v>
      </c>
      <c r="T4495" s="29">
        <f>(1-$S4495/100)/(1-$F4495)-1</f>
        <v>-5.2713167164597508E-11</v>
      </c>
      <c r="U4495" s="19" t="str">
        <f>IF(ABS(IFERROR(T4495,0))&gt;0.05,INDEX(margin_ranges!$C$13:$C$16,MATCH($F4495*100,margin_ranges!$B$13:$B$16,1)),"")</f>
        <v/>
      </c>
      <c r="V4495" t="e">
        <f>MIN(VLOOKUP($U4495,margin_ranges!$A$5:$D$10,4,FALSE),$P4495*100)</f>
        <v>#N/A</v>
      </c>
      <c r="Y4495" s="29" t="e">
        <f t="shared" si="70"/>
        <v>#N/A</v>
      </c>
    </row>
    <row r="4496" spans="1:25" x14ac:dyDescent="0.3">
      <c r="A4496" s="8" t="s">
        <v>17</v>
      </c>
      <c r="B4496" s="8" t="s">
        <v>7894</v>
      </c>
      <c r="C4496" s="8" t="s">
        <v>7895</v>
      </c>
      <c r="D4496" s="8" t="s">
        <v>7896</v>
      </c>
      <c r="E4496" s="8" t="s">
        <v>7897</v>
      </c>
      <c r="F4496" s="24">
        <v>0.25</v>
      </c>
      <c r="G4496" s="24">
        <v>0</v>
      </c>
      <c r="H4496" s="25">
        <v>20.5015</v>
      </c>
      <c r="I4496" s="25">
        <v>0.93620000000000003</v>
      </c>
      <c r="J4496" s="15">
        <v>62</v>
      </c>
      <c r="K4496" s="15">
        <v>15</v>
      </c>
      <c r="L4496" s="13">
        <v>4.5699999999999998E-2</v>
      </c>
      <c r="M4496" s="7">
        <v>2.2184481599999999</v>
      </c>
      <c r="N4496" s="26">
        <v>1.6</v>
      </c>
      <c r="O4496" s="27" t="s">
        <v>92</v>
      </c>
      <c r="P4496" s="8">
        <v>0.2787751228</v>
      </c>
      <c r="Q4496" s="24">
        <v>0.25</v>
      </c>
      <c r="R4496" t="str">
        <f>IF($Q4496*100&gt;=VLOOKUP($O4496,margin_ranges!$A$5:$C$10,2,FALSE),IF($Q4496*100&lt;=VLOOKUP($O4496,margin_ranges!$A$5:$C$10,3,FALSE)+10,"IN RANGE","ABOVE RANGE"),"BELOW RANGE")</f>
        <v>IN RANGE</v>
      </c>
      <c r="S4496">
        <f>MIN(VLOOKUP($O4496,margin_ranges!$A$5:$D$10,4,FALSE),$P4496*100)</f>
        <v>27.877512280000001</v>
      </c>
      <c r="T4496" s="29">
        <f>(1-$S4496/100)/(1-$F4496)-1</f>
        <v>-3.8366830399999885E-2</v>
      </c>
      <c r="U4496" s="19" t="str">
        <f>IF(ABS(IFERROR(T4496,0))&gt;0.05,INDEX(margin_ranges!$C$13:$C$16,MATCH($F4496*100,margin_ranges!$B$13:$B$16,1)),"")</f>
        <v/>
      </c>
      <c r="V4496" t="e">
        <f>MIN(VLOOKUP($U4496,margin_ranges!$A$5:$D$10,4,FALSE),$P4496*100)</f>
        <v>#N/A</v>
      </c>
      <c r="Y4496" s="29" t="e">
        <f t="shared" si="70"/>
        <v>#N/A</v>
      </c>
    </row>
    <row r="4497" spans="1:25" x14ac:dyDescent="0.3">
      <c r="A4497" s="8" t="s">
        <v>35</v>
      </c>
      <c r="B4497" s="8" t="s">
        <v>7900</v>
      </c>
      <c r="C4497" s="8" t="s">
        <v>34</v>
      </c>
      <c r="D4497" s="8" t="s">
        <v>34</v>
      </c>
      <c r="E4497" s="8"/>
      <c r="F4497" s="24">
        <v>0.28999999999999898</v>
      </c>
      <c r="G4497" s="24">
        <v>0.95693594999999998</v>
      </c>
      <c r="H4497" s="25">
        <v>149.6542</v>
      </c>
      <c r="I4497" s="25">
        <v>45.555900000000001</v>
      </c>
      <c r="J4497" s="15">
        <v>1739</v>
      </c>
      <c r="K4497" s="15">
        <v>446</v>
      </c>
      <c r="L4497" s="13">
        <v>0.3044</v>
      </c>
      <c r="M4497" s="7">
        <v>1.27218411</v>
      </c>
      <c r="N4497" s="26">
        <v>0.75</v>
      </c>
      <c r="O4497" s="27"/>
      <c r="P4497" s="8">
        <v>0.41046268969999999</v>
      </c>
      <c r="Q4497" s="24">
        <v>0.28999999999999998</v>
      </c>
      <c r="R4497" t="e">
        <f>IF($Q4497*100&gt;=VLOOKUP($O4497,margin_ranges!$A$5:$C$10,2,FALSE),IF($Q4497*100&lt;=VLOOKUP($O4497,margin_ranges!$A$5:$C$10,3,FALSE)+10,"IN RANGE","ABOVE RANGE"),"BELOW RANGE")</f>
        <v>#N/A</v>
      </c>
      <c r="S4497" t="e">
        <f>MIN(VLOOKUP($O4497,margin_ranges!$A$5:$D$10,4,FALSE),$P4497*100)</f>
        <v>#N/A</v>
      </c>
      <c r="T4497" s="29" t="e">
        <f>(1-$S4497/100)/(1-$F4497)-1</f>
        <v>#N/A</v>
      </c>
      <c r="U4497" s="19" t="str">
        <f>IF(ABS(IFERROR(T4497,0))&gt;0.05,INDEX(margin_ranges!$C$13:$C$16,MATCH($F4497*100,margin_ranges!$B$13:$B$16,1)),"")</f>
        <v/>
      </c>
      <c r="V4497" t="e">
        <f>MIN(VLOOKUP($U4497,margin_ranges!$A$5:$D$10,4,FALSE),$P4497*100)</f>
        <v>#N/A</v>
      </c>
      <c r="Y4497" s="29" t="e">
        <f t="shared" si="70"/>
        <v>#N/A</v>
      </c>
    </row>
    <row r="4498" spans="1:25" x14ac:dyDescent="0.3">
      <c r="A4498" s="8" t="s">
        <v>33</v>
      </c>
      <c r="B4498" s="8" t="s">
        <v>7900</v>
      </c>
      <c r="C4498" s="8" t="s">
        <v>7901</v>
      </c>
      <c r="D4498" s="8" t="s">
        <v>34</v>
      </c>
      <c r="E4498" s="8"/>
      <c r="F4498" s="24">
        <v>0.28999999999999898</v>
      </c>
      <c r="G4498" s="24">
        <v>0.95693594999999998</v>
      </c>
      <c r="H4498" s="25">
        <v>149.6542</v>
      </c>
      <c r="I4498" s="25">
        <v>45.555900000000001</v>
      </c>
      <c r="J4498" s="15">
        <v>1739</v>
      </c>
      <c r="K4498" s="15">
        <v>446</v>
      </c>
      <c r="L4498" s="13">
        <v>0.3044</v>
      </c>
      <c r="M4498" s="7">
        <v>1.27218411</v>
      </c>
      <c r="N4498" s="26">
        <v>0.75</v>
      </c>
      <c r="O4498" s="27"/>
      <c r="P4498" s="8">
        <v>0.41046268969999999</v>
      </c>
      <c r="Q4498" s="24">
        <v>0.28999999999999998</v>
      </c>
      <c r="R4498" t="e">
        <f>IF($Q4498*100&gt;=VLOOKUP($O4498,margin_ranges!$A$5:$C$10,2,FALSE),IF($Q4498*100&lt;=VLOOKUP($O4498,margin_ranges!$A$5:$C$10,3,FALSE)+10,"IN RANGE","ABOVE RANGE"),"BELOW RANGE")</f>
        <v>#N/A</v>
      </c>
      <c r="S4498" t="e">
        <f>MIN(VLOOKUP($O4498,margin_ranges!$A$5:$D$10,4,FALSE),$P4498*100)</f>
        <v>#N/A</v>
      </c>
      <c r="T4498" s="29" t="e">
        <f>(1-$S4498/100)/(1-$F4498)-1</f>
        <v>#N/A</v>
      </c>
      <c r="U4498" s="19" t="str">
        <f>IF(ABS(IFERROR(T4498,0))&gt;0.05,INDEX(margin_ranges!$C$13:$C$16,MATCH($F4498*100,margin_ranges!$B$13:$B$16,1)),"")</f>
        <v/>
      </c>
      <c r="V4498" t="e">
        <f>MIN(VLOOKUP($U4498,margin_ranges!$A$5:$D$10,4,FALSE),$P4498*100)</f>
        <v>#N/A</v>
      </c>
      <c r="Y4498" s="29" t="e">
        <f t="shared" si="70"/>
        <v>#N/A</v>
      </c>
    </row>
    <row r="4499" spans="1:25" x14ac:dyDescent="0.3">
      <c r="A4499" s="8" t="s">
        <v>17</v>
      </c>
      <c r="B4499" s="8" t="s">
        <v>7900</v>
      </c>
      <c r="C4499" s="8" t="s">
        <v>7901</v>
      </c>
      <c r="D4499" s="8" t="s">
        <v>7902</v>
      </c>
      <c r="E4499" s="8" t="s">
        <v>7903</v>
      </c>
      <c r="F4499" s="24">
        <v>0.28999999999999998</v>
      </c>
      <c r="G4499" s="24">
        <v>1</v>
      </c>
      <c r="H4499" s="25">
        <v>144.49809999999999</v>
      </c>
      <c r="I4499" s="25">
        <v>43.872799999999998</v>
      </c>
      <c r="J4499" s="15">
        <v>1664</v>
      </c>
      <c r="K4499" s="15">
        <v>427</v>
      </c>
      <c r="L4499" s="13">
        <v>0.30359999999999998</v>
      </c>
      <c r="M4499" s="7">
        <v>1.2641031899999999</v>
      </c>
      <c r="N4499" s="26">
        <v>0.75</v>
      </c>
      <c r="O4499" s="27" t="s">
        <v>22</v>
      </c>
      <c r="P4499" s="8">
        <v>0.40669400779999998</v>
      </c>
      <c r="Q4499" s="24">
        <v>0.28999999999999998</v>
      </c>
      <c r="R4499" t="str">
        <f>IF($Q4499*100&gt;=VLOOKUP($O4499,margin_ranges!$A$5:$C$10,2,FALSE),IF($Q4499*100&lt;=VLOOKUP($O4499,margin_ranges!$A$5:$C$10,3,FALSE)+10,"IN RANGE","ABOVE RANGE"),"BELOW RANGE")</f>
        <v>IN RANGE</v>
      </c>
      <c r="S4499">
        <f>MIN(VLOOKUP($O4499,margin_ranges!$A$5:$D$10,4,FALSE),$P4499*100)</f>
        <v>29.75</v>
      </c>
      <c r="T4499" s="29">
        <f>(1-$S4499/100)/(1-$F4499)-1</f>
        <v>-1.0563380281690127E-2</v>
      </c>
      <c r="U4499" s="19" t="str">
        <f>IF(ABS(IFERROR(T4499,0))&gt;0.05,INDEX(margin_ranges!$C$13:$C$16,MATCH($F4499*100,margin_ranges!$B$13:$B$16,1)),"")</f>
        <v/>
      </c>
      <c r="V4499" t="e">
        <f>MIN(VLOOKUP($U4499,margin_ranges!$A$5:$D$10,4,FALSE),$P4499*100)</f>
        <v>#N/A</v>
      </c>
      <c r="Y4499" s="29" t="e">
        <f t="shared" si="70"/>
        <v>#N/A</v>
      </c>
    </row>
    <row r="4500" spans="1:25" x14ac:dyDescent="0.3">
      <c r="A4500" s="8" t="s">
        <v>17</v>
      </c>
      <c r="B4500" s="8" t="s">
        <v>7900</v>
      </c>
      <c r="C4500" s="8" t="s">
        <v>7901</v>
      </c>
      <c r="D4500" s="8" t="s">
        <v>7904</v>
      </c>
      <c r="E4500" s="8" t="s">
        <v>7905</v>
      </c>
      <c r="F4500" s="24">
        <v>0.28999999999999998</v>
      </c>
      <c r="G4500" s="24">
        <v>0</v>
      </c>
      <c r="H4500" s="25">
        <v>5.1561000000000003</v>
      </c>
      <c r="I4500" s="25">
        <v>1.6831</v>
      </c>
      <c r="J4500" s="15">
        <v>75</v>
      </c>
      <c r="K4500" s="15">
        <v>19</v>
      </c>
      <c r="L4500" s="13">
        <v>0.32640000000000002</v>
      </c>
      <c r="M4500" s="7">
        <v>1.48282125</v>
      </c>
      <c r="N4500" s="26">
        <v>0.75</v>
      </c>
      <c r="O4500" s="27" t="s">
        <v>22</v>
      </c>
      <c r="P4500" s="8">
        <v>0.49420741130000001</v>
      </c>
      <c r="Q4500" s="24">
        <v>0.28999999999999998</v>
      </c>
      <c r="R4500" t="str">
        <f>IF($Q4500*100&gt;=VLOOKUP($O4500,margin_ranges!$A$5:$C$10,2,FALSE),IF($Q4500*100&lt;=VLOOKUP($O4500,margin_ranges!$A$5:$C$10,3,FALSE)+10,"IN RANGE","ABOVE RANGE"),"BELOW RANGE")</f>
        <v>IN RANGE</v>
      </c>
      <c r="S4500">
        <f>MIN(VLOOKUP($O4500,margin_ranges!$A$5:$D$10,4,FALSE),$P4500*100)</f>
        <v>29.75</v>
      </c>
      <c r="T4500" s="29">
        <f>(1-$S4500/100)/(1-$F4500)-1</f>
        <v>-1.0563380281690127E-2</v>
      </c>
      <c r="U4500" s="19" t="str">
        <f>IF(ABS(IFERROR(T4500,0))&gt;0.05,INDEX(margin_ranges!$C$13:$C$16,MATCH($F4500*100,margin_ranges!$B$13:$B$16,1)),"")</f>
        <v/>
      </c>
      <c r="V4500" t="e">
        <f>MIN(VLOOKUP($U4500,margin_ranges!$A$5:$D$10,4,FALSE),$P4500*100)</f>
        <v>#N/A</v>
      </c>
      <c r="Y4500" s="29" t="e">
        <f t="shared" si="70"/>
        <v>#N/A</v>
      </c>
    </row>
    <row r="4501" spans="1:25" x14ac:dyDescent="0.3">
      <c r="A4501" s="8" t="s">
        <v>35</v>
      </c>
      <c r="B4501" s="8" t="s">
        <v>7906</v>
      </c>
      <c r="C4501" s="8" t="s">
        <v>34</v>
      </c>
      <c r="D4501" s="8" t="s">
        <v>34</v>
      </c>
      <c r="E4501" s="8"/>
      <c r="F4501" s="24">
        <v>0.31701569466829699</v>
      </c>
      <c r="G4501" s="24">
        <v>0.89302603999999997</v>
      </c>
      <c r="H4501" s="25">
        <v>661.07640000000004</v>
      </c>
      <c r="I4501" s="25">
        <v>95.674700000000001</v>
      </c>
      <c r="J4501" s="15">
        <v>2334</v>
      </c>
      <c r="K4501" s="15">
        <v>612</v>
      </c>
      <c r="L4501" s="13">
        <v>0.1447</v>
      </c>
      <c r="M4501" s="7">
        <v>0.81312289000000004</v>
      </c>
      <c r="N4501" s="26">
        <v>0.50823499999999999</v>
      </c>
      <c r="O4501" s="27"/>
      <c r="P4501" s="8">
        <v>0.37495917600000001</v>
      </c>
      <c r="Q4501" s="24">
        <v>0.317</v>
      </c>
      <c r="R4501" t="e">
        <f>IF($Q4501*100&gt;=VLOOKUP($O4501,margin_ranges!$A$5:$C$10,2,FALSE),IF($Q4501*100&lt;=VLOOKUP($O4501,margin_ranges!$A$5:$C$10,3,FALSE)+10,"IN RANGE","ABOVE RANGE"),"BELOW RANGE")</f>
        <v>#N/A</v>
      </c>
      <c r="S4501" t="e">
        <f>MIN(VLOOKUP($O4501,margin_ranges!$A$5:$D$10,4,FALSE),$P4501*100)</f>
        <v>#N/A</v>
      </c>
      <c r="T4501" s="29" t="e">
        <f>(1-$S4501/100)/(1-$F4501)-1</f>
        <v>#N/A</v>
      </c>
      <c r="U4501" s="19" t="str">
        <f>IF(ABS(IFERROR(T4501,0))&gt;0.05,INDEX(margin_ranges!$C$13:$C$16,MATCH($F4501*100,margin_ranges!$B$13:$B$16,1)),"")</f>
        <v/>
      </c>
      <c r="V4501" t="e">
        <f>MIN(VLOOKUP($U4501,margin_ranges!$A$5:$D$10,4,FALSE),$P4501*100)</f>
        <v>#N/A</v>
      </c>
      <c r="Y4501" s="29" t="e">
        <f t="shared" si="70"/>
        <v>#N/A</v>
      </c>
    </row>
    <row r="4502" spans="1:25" x14ac:dyDescent="0.3">
      <c r="A4502" s="8" t="s">
        <v>33</v>
      </c>
      <c r="B4502" s="8" t="s">
        <v>7906</v>
      </c>
      <c r="C4502" s="8" t="s">
        <v>7907</v>
      </c>
      <c r="D4502" s="8" t="s">
        <v>34</v>
      </c>
      <c r="E4502" s="8"/>
      <c r="F4502" s="24">
        <v>0.31701569466829699</v>
      </c>
      <c r="G4502" s="24">
        <v>0.89302603999999997</v>
      </c>
      <c r="H4502" s="25">
        <v>661.07640000000004</v>
      </c>
      <c r="I4502" s="25">
        <v>95.674700000000001</v>
      </c>
      <c r="J4502" s="15">
        <v>2334</v>
      </c>
      <c r="K4502" s="15">
        <v>612</v>
      </c>
      <c r="L4502" s="13">
        <v>0.1447</v>
      </c>
      <c r="M4502" s="7">
        <v>0.81312289000000004</v>
      </c>
      <c r="N4502" s="26">
        <v>0.50823499999999999</v>
      </c>
      <c r="O4502" s="27"/>
      <c r="P4502" s="8">
        <v>0.37495917600000001</v>
      </c>
      <c r="Q4502" s="24">
        <v>0.317</v>
      </c>
      <c r="R4502" t="e">
        <f>IF($Q4502*100&gt;=VLOOKUP($O4502,margin_ranges!$A$5:$C$10,2,FALSE),IF($Q4502*100&lt;=VLOOKUP($O4502,margin_ranges!$A$5:$C$10,3,FALSE)+10,"IN RANGE","ABOVE RANGE"),"BELOW RANGE")</f>
        <v>#N/A</v>
      </c>
      <c r="S4502" t="e">
        <f>MIN(VLOOKUP($O4502,margin_ranges!$A$5:$D$10,4,FALSE),$P4502*100)</f>
        <v>#N/A</v>
      </c>
      <c r="T4502" s="29" t="e">
        <f>(1-$S4502/100)/(1-$F4502)-1</f>
        <v>#N/A</v>
      </c>
      <c r="U4502" s="19" t="str">
        <f>IF(ABS(IFERROR(T4502,0))&gt;0.05,INDEX(margin_ranges!$C$13:$C$16,MATCH($F4502*100,margin_ranges!$B$13:$B$16,1)),"")</f>
        <v/>
      </c>
      <c r="V4502" t="e">
        <f>MIN(VLOOKUP($U4502,margin_ranges!$A$5:$D$10,4,FALSE),$P4502*100)</f>
        <v>#N/A</v>
      </c>
      <c r="Y4502" s="29" t="e">
        <f t="shared" si="70"/>
        <v>#N/A</v>
      </c>
    </row>
    <row r="4503" spans="1:25" x14ac:dyDescent="0.3">
      <c r="A4503" s="8" t="s">
        <v>17</v>
      </c>
      <c r="B4503" s="8" t="s">
        <v>7906</v>
      </c>
      <c r="C4503" s="8" t="s">
        <v>7907</v>
      </c>
      <c r="D4503" s="8" t="s">
        <v>7908</v>
      </c>
      <c r="E4503" s="8" t="s">
        <v>7909</v>
      </c>
      <c r="F4503" s="24">
        <v>0.35</v>
      </c>
      <c r="G4503" s="24">
        <v>1</v>
      </c>
      <c r="H4503" s="25">
        <v>470.95819999999998</v>
      </c>
      <c r="I4503" s="25">
        <v>50.753700000000002</v>
      </c>
      <c r="J4503" s="15">
        <v>927</v>
      </c>
      <c r="K4503" s="15">
        <v>325</v>
      </c>
      <c r="L4503" s="13">
        <v>0.10780000000000001</v>
      </c>
      <c r="M4503" s="7">
        <v>0.60910699999999995</v>
      </c>
      <c r="N4503" s="26">
        <v>0.25</v>
      </c>
      <c r="O4503" s="27" t="s">
        <v>92</v>
      </c>
      <c r="P4503" s="8">
        <v>0.58956308449999995</v>
      </c>
      <c r="Q4503" s="24">
        <v>0.35</v>
      </c>
      <c r="R4503" t="str">
        <f>IF($Q4503*100&gt;=VLOOKUP($O4503,margin_ranges!$A$5:$C$10,2,FALSE),IF($Q4503*100&lt;=VLOOKUP($O4503,margin_ranges!$A$5:$C$10,3,FALSE)+10,"IN RANGE","ABOVE RANGE"),"BELOW RANGE")</f>
        <v>IN RANGE</v>
      </c>
      <c r="S4503">
        <f>MIN(VLOOKUP($O4503,margin_ranges!$A$5:$D$10,4,FALSE),$P4503*100)</f>
        <v>29.75</v>
      </c>
      <c r="T4503" s="29">
        <f>(1-$S4503/100)/(1-$F4503)-1</f>
        <v>8.0769230769230704E-2</v>
      </c>
      <c r="U4503" s="19" t="str">
        <f>IF(ABS(IFERROR(T4503,0))&gt;0.05,INDEX(margin_ranges!$C$13:$C$16,MATCH($F4503*100,margin_ranges!$B$13:$B$16,1)),"")</f>
        <v>Margin Over Fill (Type C)</v>
      </c>
      <c r="V4503">
        <f>MIN(VLOOKUP($U4503,margin_ranges!$A$5:$D$10,4,FALSE),$P4503*100)</f>
        <v>43</v>
      </c>
      <c r="Y4503" s="29">
        <f t="shared" si="70"/>
        <v>-0.12307692307692297</v>
      </c>
    </row>
    <row r="4504" spans="1:25" x14ac:dyDescent="0.3">
      <c r="A4504" s="8" t="s">
        <v>17</v>
      </c>
      <c r="B4504" s="8" t="s">
        <v>7906</v>
      </c>
      <c r="C4504" s="8" t="s">
        <v>7907</v>
      </c>
      <c r="D4504" s="8" t="s">
        <v>7910</v>
      </c>
      <c r="E4504" s="8" t="s">
        <v>7911</v>
      </c>
      <c r="F4504" s="24">
        <v>0.34</v>
      </c>
      <c r="G4504" s="24">
        <v>1</v>
      </c>
      <c r="H4504" s="25">
        <v>60.491599999999998</v>
      </c>
      <c r="I4504" s="25">
        <v>8.6067</v>
      </c>
      <c r="J4504" s="15">
        <v>329</v>
      </c>
      <c r="K4504" s="15">
        <v>98</v>
      </c>
      <c r="L4504" s="13">
        <v>0.14230000000000001</v>
      </c>
      <c r="M4504" s="7">
        <v>1.27516308</v>
      </c>
      <c r="N4504" s="26">
        <v>0.8</v>
      </c>
      <c r="O4504" s="27" t="s">
        <v>22</v>
      </c>
      <c r="P4504" s="8">
        <v>0.37262926340000002</v>
      </c>
      <c r="Q4504" s="24">
        <v>0.34</v>
      </c>
      <c r="R4504" t="str">
        <f>IF($Q4504*100&gt;=VLOOKUP($O4504,margin_ranges!$A$5:$C$10,2,FALSE),IF($Q4504*100&lt;=VLOOKUP($O4504,margin_ranges!$A$5:$C$10,3,FALSE)+10,"IN RANGE","ABOVE RANGE"),"BELOW RANGE")</f>
        <v>IN RANGE</v>
      </c>
      <c r="S4504">
        <f>MIN(VLOOKUP($O4504,margin_ranges!$A$5:$D$10,4,FALSE),$P4504*100)</f>
        <v>29.75</v>
      </c>
      <c r="T4504" s="29">
        <f>(1-$S4504/100)/(1-$F4504)-1</f>
        <v>6.4393939393939448E-2</v>
      </c>
      <c r="U4504" s="19" t="str">
        <f>IF(ABS(IFERROR(T4504,0))&gt;0.05,INDEX(margin_ranges!$C$13:$C$16,MATCH($F4504*100,margin_ranges!$B$13:$B$16,1)),"")</f>
        <v>Balanced (Type B)</v>
      </c>
      <c r="V4504">
        <f>MIN(VLOOKUP($U4504,margin_ranges!$A$5:$D$10,4,FALSE),$P4504*100)</f>
        <v>29.75</v>
      </c>
      <c r="Y4504" s="29">
        <f t="shared" si="70"/>
        <v>6.4393939393939448E-2</v>
      </c>
    </row>
    <row r="4505" spans="1:25" x14ac:dyDescent="0.3">
      <c r="A4505" s="8" t="s">
        <v>17</v>
      </c>
      <c r="B4505" s="8" t="s">
        <v>7906</v>
      </c>
      <c r="C4505" s="8" t="s">
        <v>7907</v>
      </c>
      <c r="D4505" s="8" t="s">
        <v>7916</v>
      </c>
      <c r="E4505" s="8" t="s">
        <v>7917</v>
      </c>
      <c r="F4505" s="24">
        <v>0.110390035420697</v>
      </c>
      <c r="G4505" s="24">
        <v>1</v>
      </c>
      <c r="H4505" s="25">
        <v>44.994599999999998</v>
      </c>
      <c r="I4505" s="25">
        <v>14.8047</v>
      </c>
      <c r="J4505" s="15">
        <v>399</v>
      </c>
      <c r="K4505" s="15">
        <v>44</v>
      </c>
      <c r="L4505" s="13">
        <v>0.32900000000000001</v>
      </c>
      <c r="M4505" s="7">
        <v>0.89927049999999997</v>
      </c>
      <c r="N4505" s="26">
        <v>0.8</v>
      </c>
      <c r="O4505" s="27" t="s">
        <v>92</v>
      </c>
      <c r="P4505" s="8">
        <v>0.1103900354</v>
      </c>
      <c r="Q4505" s="24">
        <v>0.22</v>
      </c>
      <c r="R4505" t="str">
        <f>IF($Q4505*100&gt;=VLOOKUP($O4505,margin_ranges!$A$5:$C$10,2,FALSE),IF($Q4505*100&lt;=VLOOKUP($O4505,margin_ranges!$A$5:$C$10,3,FALSE)+10,"IN RANGE","ABOVE RANGE"),"BELOW RANGE")</f>
        <v>IN RANGE</v>
      </c>
      <c r="S4505">
        <f>MIN(VLOOKUP($O4505,margin_ranges!$A$5:$D$10,4,FALSE),$P4505*100)</f>
        <v>11.03900354</v>
      </c>
      <c r="T4505" s="29">
        <f>(1-$S4505/100)/(1-$F4505)-1</f>
        <v>2.3265167570230005E-11</v>
      </c>
      <c r="U4505" s="19" t="str">
        <f>IF(ABS(IFERROR(T4505,0))&gt;0.05,INDEX(margin_ranges!$C$13:$C$16,MATCH($F4505*100,margin_ranges!$B$13:$B$16,1)),"")</f>
        <v/>
      </c>
      <c r="V4505" t="e">
        <f>MIN(VLOOKUP($U4505,margin_ranges!$A$5:$D$10,4,FALSE),$P4505*100)</f>
        <v>#N/A</v>
      </c>
      <c r="Y4505" s="29" t="e">
        <f t="shared" si="70"/>
        <v>#N/A</v>
      </c>
    </row>
    <row r="4506" spans="1:25" x14ac:dyDescent="0.3">
      <c r="A4506" s="8" t="s">
        <v>17</v>
      </c>
      <c r="B4506" s="8" t="s">
        <v>7906</v>
      </c>
      <c r="C4506" s="8" t="s">
        <v>7907</v>
      </c>
      <c r="D4506" s="8" t="s">
        <v>7914</v>
      </c>
      <c r="E4506" s="8" t="s">
        <v>7915</v>
      </c>
      <c r="F4506" s="24">
        <v>0.28111991348307802</v>
      </c>
      <c r="G4506" s="24">
        <v>0</v>
      </c>
      <c r="H4506" s="25">
        <v>30.4742</v>
      </c>
      <c r="I4506" s="25">
        <v>7.4782000000000002</v>
      </c>
      <c r="J4506" s="15">
        <v>250</v>
      </c>
      <c r="K4506" s="15">
        <v>55</v>
      </c>
      <c r="L4506" s="13">
        <v>0.24540000000000001</v>
      </c>
      <c r="M4506" s="7">
        <v>1.1128420699999999</v>
      </c>
      <c r="N4506" s="26">
        <v>0.8</v>
      </c>
      <c r="O4506" s="27" t="s">
        <v>92</v>
      </c>
      <c r="P4506" s="8">
        <v>0.28111991349999998</v>
      </c>
      <c r="Q4506" s="24">
        <v>0.4</v>
      </c>
      <c r="R4506" t="str">
        <f>IF($Q4506*100&gt;=VLOOKUP($O4506,margin_ranges!$A$5:$C$10,2,FALSE),IF($Q4506*100&lt;=VLOOKUP($O4506,margin_ranges!$A$5:$C$10,3,FALSE)+10,"IN RANGE","ABOVE RANGE"),"BELOW RANGE")</f>
        <v>IN RANGE</v>
      </c>
      <c r="S4506">
        <f>MIN(VLOOKUP($O4506,margin_ranges!$A$5:$D$10,4,FALSE),$P4506*100)</f>
        <v>28.111991349999997</v>
      </c>
      <c r="T4506" s="29">
        <f>(1-$S4506/100)/(1-$F4506)-1</f>
        <v>-2.3539392657312419E-11</v>
      </c>
      <c r="U4506" s="19" t="str">
        <f>IF(ABS(IFERROR(T4506,0))&gt;0.05,INDEX(margin_ranges!$C$13:$C$16,MATCH($F4506*100,margin_ranges!$B$13:$B$16,1)),"")</f>
        <v/>
      </c>
      <c r="V4506" t="e">
        <f>MIN(VLOOKUP($U4506,margin_ranges!$A$5:$D$10,4,FALSE),$P4506*100)</f>
        <v>#N/A</v>
      </c>
      <c r="Y4506" s="29" t="e">
        <f t="shared" si="70"/>
        <v>#N/A</v>
      </c>
    </row>
    <row r="4507" spans="1:25" x14ac:dyDescent="0.3">
      <c r="A4507" s="8" t="s">
        <v>17</v>
      </c>
      <c r="B4507" s="8" t="s">
        <v>7906</v>
      </c>
      <c r="C4507" s="8" t="s">
        <v>7907</v>
      </c>
      <c r="D4507" s="8" t="s">
        <v>7912</v>
      </c>
      <c r="E4507" s="8" t="s">
        <v>7913</v>
      </c>
      <c r="F4507" s="24">
        <v>0.213399584453911</v>
      </c>
      <c r="G4507" s="24">
        <v>1</v>
      </c>
      <c r="H4507" s="25">
        <v>54.157800000000002</v>
      </c>
      <c r="I4507" s="25">
        <v>14.0314</v>
      </c>
      <c r="J4507" s="15">
        <v>428</v>
      </c>
      <c r="K4507" s="15">
        <v>91</v>
      </c>
      <c r="L4507" s="13">
        <v>0.2591</v>
      </c>
      <c r="M4507" s="7">
        <v>1.0170348</v>
      </c>
      <c r="N4507" s="26">
        <v>0.8</v>
      </c>
      <c r="O4507" s="27" t="s">
        <v>22</v>
      </c>
      <c r="P4507" s="8">
        <v>0.21339958449999999</v>
      </c>
      <c r="Q4507" s="24">
        <v>0.27</v>
      </c>
      <c r="R4507" t="str">
        <f>IF($Q4507*100&gt;=VLOOKUP($O4507,margin_ranges!$A$5:$C$10,2,FALSE),IF($Q4507*100&lt;=VLOOKUP($O4507,margin_ranges!$A$5:$C$10,3,FALSE)+10,"IN RANGE","ABOVE RANGE"),"BELOW RANGE")</f>
        <v>IN RANGE</v>
      </c>
      <c r="S4507">
        <f>MIN(VLOOKUP($O4507,margin_ranges!$A$5:$D$10,4,FALSE),$P4507*100)</f>
        <v>21.339958449999997</v>
      </c>
      <c r="T4507" s="29">
        <f>(1-$S4507/100)/(1-$F4507)-1</f>
        <v>-5.8592686258407412E-11</v>
      </c>
      <c r="U4507" s="19" t="str">
        <f>IF(ABS(IFERROR(T4507,0))&gt;0.05,INDEX(margin_ranges!$C$13:$C$16,MATCH($F4507*100,margin_ranges!$B$13:$B$16,1)),"")</f>
        <v/>
      </c>
      <c r="V4507" t="e">
        <f>MIN(VLOOKUP($U4507,margin_ranges!$A$5:$D$10,4,FALSE),$P4507*100)</f>
        <v>#N/A</v>
      </c>
      <c r="Y4507" s="29" t="e">
        <f t="shared" si="70"/>
        <v>#N/A</v>
      </c>
    </row>
    <row r="4508" spans="1:25" x14ac:dyDescent="0.3">
      <c r="A4508" s="8" t="s">
        <v>35</v>
      </c>
      <c r="B4508" s="8" t="s">
        <v>7918</v>
      </c>
      <c r="C4508" s="8" t="s">
        <v>34</v>
      </c>
      <c r="D4508" s="8" t="s">
        <v>34</v>
      </c>
      <c r="E4508" s="8"/>
      <c r="F4508" s="24">
        <v>0.236622148465014</v>
      </c>
      <c r="G4508" s="24">
        <v>0.17701344999999999</v>
      </c>
      <c r="H4508" s="25">
        <v>623.0258</v>
      </c>
      <c r="I4508" s="25">
        <v>22.203399999999998</v>
      </c>
      <c r="J4508" s="15">
        <v>742</v>
      </c>
      <c r="K4508" s="15">
        <v>195</v>
      </c>
      <c r="L4508" s="13">
        <v>3.56E-2</v>
      </c>
      <c r="M4508" s="7">
        <v>1.11347218</v>
      </c>
      <c r="N4508" s="26">
        <v>0.85</v>
      </c>
      <c r="O4508" s="27"/>
      <c r="P4508" s="8">
        <v>0.23662214849999999</v>
      </c>
      <c r="Q4508" s="24">
        <v>0.28299999999999997</v>
      </c>
      <c r="R4508" t="e">
        <f>IF($Q4508*100&gt;=VLOOKUP($O4508,margin_ranges!$A$5:$C$10,2,FALSE),IF($Q4508*100&lt;=VLOOKUP($O4508,margin_ranges!$A$5:$C$10,3,FALSE)+10,"IN RANGE","ABOVE RANGE"),"BELOW RANGE")</f>
        <v>#N/A</v>
      </c>
      <c r="S4508" t="e">
        <f>MIN(VLOOKUP($O4508,margin_ranges!$A$5:$D$10,4,FALSE),$P4508*100)</f>
        <v>#N/A</v>
      </c>
      <c r="T4508" s="29" t="e">
        <f>(1-$S4508/100)/(1-$F4508)-1</f>
        <v>#N/A</v>
      </c>
      <c r="U4508" s="19" t="str">
        <f>IF(ABS(IFERROR(T4508,0))&gt;0.05,INDEX(margin_ranges!$C$13:$C$16,MATCH($F4508*100,margin_ranges!$B$13:$B$16,1)),"")</f>
        <v/>
      </c>
      <c r="V4508" t="e">
        <f>MIN(VLOOKUP($U4508,margin_ranges!$A$5:$D$10,4,FALSE),$P4508*100)</f>
        <v>#N/A</v>
      </c>
      <c r="Y4508" s="29" t="e">
        <f t="shared" si="70"/>
        <v>#N/A</v>
      </c>
    </row>
    <row r="4509" spans="1:25" x14ac:dyDescent="0.3">
      <c r="A4509" s="8" t="s">
        <v>33</v>
      </c>
      <c r="B4509" s="8" t="s">
        <v>7918</v>
      </c>
      <c r="C4509" s="8" t="s">
        <v>7919</v>
      </c>
      <c r="D4509" s="8" t="s">
        <v>34</v>
      </c>
      <c r="E4509" s="8"/>
      <c r="F4509" s="24">
        <v>0.236622148465014</v>
      </c>
      <c r="G4509" s="24">
        <v>0.17701344999999999</v>
      </c>
      <c r="H4509" s="25">
        <v>623.0258</v>
      </c>
      <c r="I4509" s="25">
        <v>22.203399999999998</v>
      </c>
      <c r="J4509" s="15">
        <v>742</v>
      </c>
      <c r="K4509" s="15">
        <v>195</v>
      </c>
      <c r="L4509" s="13">
        <v>3.56E-2</v>
      </c>
      <c r="M4509" s="7">
        <v>1.11347218</v>
      </c>
      <c r="N4509" s="26">
        <v>0.85</v>
      </c>
      <c r="O4509" s="27"/>
      <c r="P4509" s="8">
        <v>0.23662214849999999</v>
      </c>
      <c r="Q4509" s="24">
        <v>0.28299999999999997</v>
      </c>
      <c r="R4509" t="e">
        <f>IF($Q4509*100&gt;=VLOOKUP($O4509,margin_ranges!$A$5:$C$10,2,FALSE),IF($Q4509*100&lt;=VLOOKUP($O4509,margin_ranges!$A$5:$C$10,3,FALSE)+10,"IN RANGE","ABOVE RANGE"),"BELOW RANGE")</f>
        <v>#N/A</v>
      </c>
      <c r="S4509" t="e">
        <f>MIN(VLOOKUP($O4509,margin_ranges!$A$5:$D$10,4,FALSE),$P4509*100)</f>
        <v>#N/A</v>
      </c>
      <c r="T4509" s="29" t="e">
        <f>(1-$S4509/100)/(1-$F4509)-1</f>
        <v>#N/A</v>
      </c>
      <c r="U4509" s="19" t="str">
        <f>IF(ABS(IFERROR(T4509,0))&gt;0.05,INDEX(margin_ranges!$C$13:$C$16,MATCH($F4509*100,margin_ranges!$B$13:$B$16,1)),"")</f>
        <v/>
      </c>
      <c r="V4509" t="e">
        <f>MIN(VLOOKUP($U4509,margin_ranges!$A$5:$D$10,4,FALSE),$P4509*100)</f>
        <v>#N/A</v>
      </c>
      <c r="Y4509" s="29" t="e">
        <f t="shared" si="70"/>
        <v>#N/A</v>
      </c>
    </row>
    <row r="4510" spans="1:25" x14ac:dyDescent="0.3">
      <c r="A4510" s="8" t="s">
        <v>17</v>
      </c>
      <c r="B4510" s="8" t="s">
        <v>7918</v>
      </c>
      <c r="C4510" s="8" t="s">
        <v>7919</v>
      </c>
      <c r="D4510" s="8" t="s">
        <v>7924</v>
      </c>
      <c r="E4510" s="8" t="s">
        <v>7925</v>
      </c>
      <c r="F4510" s="24">
        <v>0.32999999999999902</v>
      </c>
      <c r="G4510" s="24">
        <v>0</v>
      </c>
      <c r="H4510" s="25">
        <v>13.5136</v>
      </c>
      <c r="I4510" s="25">
        <v>0.75160000000000005</v>
      </c>
      <c r="J4510" s="15">
        <v>29</v>
      </c>
      <c r="K4510" s="15">
        <v>8</v>
      </c>
      <c r="L4510" s="13">
        <v>5.5599999999999997E-2</v>
      </c>
      <c r="M4510" s="7">
        <v>1.2991922499999999</v>
      </c>
      <c r="N4510" s="26">
        <v>0.85</v>
      </c>
      <c r="O4510" s="27" t="s">
        <v>22</v>
      </c>
      <c r="P4510" s="8">
        <v>0.34574732650000001</v>
      </c>
      <c r="Q4510" s="24">
        <v>0.33</v>
      </c>
      <c r="R4510" t="str">
        <f>IF($Q4510*100&gt;=VLOOKUP($O4510,margin_ranges!$A$5:$C$10,2,FALSE),IF($Q4510*100&lt;=VLOOKUP($O4510,margin_ranges!$A$5:$C$10,3,FALSE)+10,"IN RANGE","ABOVE RANGE"),"BELOW RANGE")</f>
        <v>IN RANGE</v>
      </c>
      <c r="S4510">
        <f>MIN(VLOOKUP($O4510,margin_ranges!$A$5:$D$10,4,FALSE),$P4510*100)</f>
        <v>29.75</v>
      </c>
      <c r="T4510" s="29">
        <f>(1-$S4510/100)/(1-$F4510)-1</f>
        <v>4.8507462686565583E-2</v>
      </c>
      <c r="U4510" s="19" t="str">
        <f>IF(ABS(IFERROR(T4510,0))&gt;0.05,INDEX(margin_ranges!$C$13:$C$16,MATCH($F4510*100,margin_ranges!$B$13:$B$16,1)),"")</f>
        <v/>
      </c>
      <c r="V4510" t="e">
        <f>MIN(VLOOKUP($U4510,margin_ranges!$A$5:$D$10,4,FALSE),$P4510*100)</f>
        <v>#N/A</v>
      </c>
      <c r="Y4510" s="29" t="e">
        <f t="shared" si="70"/>
        <v>#N/A</v>
      </c>
    </row>
    <row r="4511" spans="1:25" x14ac:dyDescent="0.3">
      <c r="A4511" s="8" t="s">
        <v>17</v>
      </c>
      <c r="B4511" s="8" t="s">
        <v>7918</v>
      </c>
      <c r="C4511" s="8" t="s">
        <v>7919</v>
      </c>
      <c r="D4511" s="8" t="s">
        <v>7938</v>
      </c>
      <c r="E4511" s="8" t="s">
        <v>7939</v>
      </c>
      <c r="F4511" s="24">
        <v>0.30215494447382302</v>
      </c>
      <c r="G4511" s="24">
        <v>0</v>
      </c>
      <c r="H4511" s="25">
        <v>14.209099999999999</v>
      </c>
      <c r="I4511" s="25">
        <v>0.93149999999999999</v>
      </c>
      <c r="J4511" s="15">
        <v>34</v>
      </c>
      <c r="K4511" s="15">
        <v>11</v>
      </c>
      <c r="L4511" s="13">
        <v>6.5600000000000006E-2</v>
      </c>
      <c r="M4511" s="7">
        <v>1.21803543</v>
      </c>
      <c r="N4511" s="26">
        <v>0.85</v>
      </c>
      <c r="O4511" s="27" t="s">
        <v>22</v>
      </c>
      <c r="P4511" s="8">
        <v>0.30215494450000002</v>
      </c>
      <c r="Q4511" s="24">
        <v>0.37</v>
      </c>
      <c r="R4511" t="str">
        <f>IF($Q4511*100&gt;=VLOOKUP($O4511,margin_ranges!$A$5:$C$10,2,FALSE),IF($Q4511*100&lt;=VLOOKUP($O4511,margin_ranges!$A$5:$C$10,3,FALSE)+10,"IN RANGE","ABOVE RANGE"),"BELOW RANGE")</f>
        <v>IN RANGE</v>
      </c>
      <c r="S4511">
        <f>MIN(VLOOKUP($O4511,margin_ranges!$A$5:$D$10,4,FALSE),$P4511*100)</f>
        <v>29.75</v>
      </c>
      <c r="T4511" s="29">
        <f>(1-$S4511/100)/(1-$F4511)-1</f>
        <v>6.6704556218617483E-3</v>
      </c>
      <c r="U4511" s="19" t="str">
        <f>IF(ABS(IFERROR(T4511,0))&gt;0.05,INDEX(margin_ranges!$C$13:$C$16,MATCH($F4511*100,margin_ranges!$B$13:$B$16,1)),"")</f>
        <v/>
      </c>
      <c r="V4511" t="e">
        <f>MIN(VLOOKUP($U4511,margin_ranges!$A$5:$D$10,4,FALSE),$P4511*100)</f>
        <v>#N/A</v>
      </c>
      <c r="Y4511" s="29" t="e">
        <f t="shared" si="70"/>
        <v>#N/A</v>
      </c>
    </row>
    <row r="4512" spans="1:25" x14ac:dyDescent="0.3">
      <c r="A4512" s="8" t="s">
        <v>17</v>
      </c>
      <c r="B4512" s="8" t="s">
        <v>7918</v>
      </c>
      <c r="C4512" s="8" t="s">
        <v>7919</v>
      </c>
      <c r="D4512" s="8" t="s">
        <v>7970</v>
      </c>
      <c r="E4512" s="8" t="s">
        <v>7971</v>
      </c>
      <c r="F4512" s="24">
        <v>0.29999999999999899</v>
      </c>
      <c r="G4512" s="24">
        <v>0</v>
      </c>
      <c r="H4512" s="25">
        <v>18.7441</v>
      </c>
      <c r="I4512" s="25">
        <v>2.3094000000000001</v>
      </c>
      <c r="J4512" s="15">
        <v>88</v>
      </c>
      <c r="K4512" s="15">
        <v>26</v>
      </c>
      <c r="L4512" s="13">
        <v>0.1232</v>
      </c>
      <c r="M4512" s="7">
        <v>1.27175554</v>
      </c>
      <c r="N4512" s="26">
        <v>0.85</v>
      </c>
      <c r="O4512" s="27" t="s">
        <v>92</v>
      </c>
      <c r="P4512" s="8">
        <v>0.33163255380000001</v>
      </c>
      <c r="Q4512" s="24">
        <v>0.3</v>
      </c>
      <c r="R4512" t="str">
        <f>IF($Q4512*100&gt;=VLOOKUP($O4512,margin_ranges!$A$5:$C$10,2,FALSE),IF($Q4512*100&lt;=VLOOKUP($O4512,margin_ranges!$A$5:$C$10,3,FALSE)+10,"IN RANGE","ABOVE RANGE"),"BELOW RANGE")</f>
        <v>IN RANGE</v>
      </c>
      <c r="S4512">
        <f>MIN(VLOOKUP($O4512,margin_ranges!$A$5:$D$10,4,FALSE),$P4512*100)</f>
        <v>29.75</v>
      </c>
      <c r="T4512" s="29">
        <f>(1-$S4512/100)/(1-$F4512)-1</f>
        <v>3.5714285714270044E-3</v>
      </c>
      <c r="U4512" s="19" t="str">
        <f>IF(ABS(IFERROR(T4512,0))&gt;0.05,INDEX(margin_ranges!$C$13:$C$16,MATCH($F4512*100,margin_ranges!$B$13:$B$16,1)),"")</f>
        <v/>
      </c>
      <c r="V4512" t="e">
        <f>MIN(VLOOKUP($U4512,margin_ranges!$A$5:$D$10,4,FALSE),$P4512*100)</f>
        <v>#N/A</v>
      </c>
      <c r="Y4512" s="29" t="e">
        <f t="shared" si="70"/>
        <v>#N/A</v>
      </c>
    </row>
    <row r="4513" spans="1:25" x14ac:dyDescent="0.3">
      <c r="A4513" s="8" t="s">
        <v>17</v>
      </c>
      <c r="B4513" s="8" t="s">
        <v>7918</v>
      </c>
      <c r="C4513" s="8" t="s">
        <v>7919</v>
      </c>
      <c r="D4513" s="8" t="s">
        <v>7920</v>
      </c>
      <c r="E4513" s="8" t="s">
        <v>7921</v>
      </c>
      <c r="F4513" s="24">
        <v>0.22820418204182</v>
      </c>
      <c r="G4513" s="24">
        <v>0</v>
      </c>
      <c r="H4513" s="25">
        <v>4.6756000000000002</v>
      </c>
      <c r="I4513" s="25">
        <v>0.2636</v>
      </c>
      <c r="J4513" s="15">
        <v>9</v>
      </c>
      <c r="K4513" s="15">
        <v>2</v>
      </c>
      <c r="L4513" s="13">
        <v>5.6399999999999999E-2</v>
      </c>
      <c r="M4513" s="7">
        <v>1.1013275499999999</v>
      </c>
      <c r="N4513" s="26">
        <v>0.85</v>
      </c>
      <c r="O4513" s="27" t="s">
        <v>22</v>
      </c>
      <c r="P4513" s="8">
        <v>0.22820418200000001</v>
      </c>
      <c r="Q4513" s="24">
        <v>0.3</v>
      </c>
      <c r="R4513" t="str">
        <f>IF($Q4513*100&gt;=VLOOKUP($O4513,margin_ranges!$A$5:$C$10,2,FALSE),IF($Q4513*100&lt;=VLOOKUP($O4513,margin_ranges!$A$5:$C$10,3,FALSE)+10,"IN RANGE","ABOVE RANGE"),"BELOW RANGE")</f>
        <v>IN RANGE</v>
      </c>
      <c r="S4513">
        <f>MIN(VLOOKUP($O4513,margin_ranges!$A$5:$D$10,4,FALSE),$P4513*100)</f>
        <v>22.820418199999999</v>
      </c>
      <c r="T4513" s="29">
        <f>(1-$S4513/100)/(1-$F4513)-1</f>
        <v>5.4185322895250465E-11</v>
      </c>
      <c r="U4513" s="19" t="str">
        <f>IF(ABS(IFERROR(T4513,0))&gt;0.05,INDEX(margin_ranges!$C$13:$C$16,MATCH($F4513*100,margin_ranges!$B$13:$B$16,1)),"")</f>
        <v/>
      </c>
      <c r="V4513" t="e">
        <f>MIN(VLOOKUP($U4513,margin_ranges!$A$5:$D$10,4,FALSE),$P4513*100)</f>
        <v>#N/A</v>
      </c>
      <c r="Y4513" s="29" t="e">
        <f t="shared" si="70"/>
        <v>#N/A</v>
      </c>
    </row>
    <row r="4514" spans="1:25" x14ac:dyDescent="0.3">
      <c r="A4514" s="8" t="s">
        <v>17</v>
      </c>
      <c r="B4514" s="8" t="s">
        <v>7918</v>
      </c>
      <c r="C4514" s="8" t="s">
        <v>7919</v>
      </c>
      <c r="D4514" s="8" t="s">
        <v>7950</v>
      </c>
      <c r="E4514" s="8" t="s">
        <v>7951</v>
      </c>
      <c r="F4514" s="24">
        <v>0.17569850944420901</v>
      </c>
      <c r="G4514" s="24">
        <v>0</v>
      </c>
      <c r="H4514" s="25">
        <v>5.0388000000000002</v>
      </c>
      <c r="I4514" s="25">
        <v>0.34439999999999998</v>
      </c>
      <c r="J4514" s="15">
        <v>11</v>
      </c>
      <c r="K4514" s="15">
        <v>3</v>
      </c>
      <c r="L4514" s="13">
        <v>6.83E-2</v>
      </c>
      <c r="M4514" s="7">
        <v>1.0311760999999999</v>
      </c>
      <c r="N4514" s="26">
        <v>0.85</v>
      </c>
      <c r="O4514" s="27" t="s">
        <v>22</v>
      </c>
      <c r="P4514" s="8">
        <v>0.17569850940000001</v>
      </c>
      <c r="Q4514" s="24">
        <v>0.3</v>
      </c>
      <c r="R4514" t="str">
        <f>IF($Q4514*100&gt;=VLOOKUP($O4514,margin_ranges!$A$5:$C$10,2,FALSE),IF($Q4514*100&lt;=VLOOKUP($O4514,margin_ranges!$A$5:$C$10,3,FALSE)+10,"IN RANGE","ABOVE RANGE"),"BELOW RANGE")</f>
        <v>IN RANGE</v>
      </c>
      <c r="S4514">
        <f>MIN(VLOOKUP($O4514,margin_ranges!$A$5:$D$10,4,FALSE),$P4514*100)</f>
        <v>17.569850940000002</v>
      </c>
      <c r="T4514" s="29">
        <f>(1-$S4514/100)/(1-$F4514)-1</f>
        <v>5.3631987739777287E-11</v>
      </c>
      <c r="U4514" s="19" t="str">
        <f>IF(ABS(IFERROR(T4514,0))&gt;0.05,INDEX(margin_ranges!$C$13:$C$16,MATCH($F4514*100,margin_ranges!$B$13:$B$16,1)),"")</f>
        <v/>
      </c>
      <c r="V4514" t="e">
        <f>MIN(VLOOKUP($U4514,margin_ranges!$A$5:$D$10,4,FALSE),$P4514*100)</f>
        <v>#N/A</v>
      </c>
      <c r="Y4514" s="29" t="e">
        <f t="shared" si="70"/>
        <v>#N/A</v>
      </c>
    </row>
    <row r="4515" spans="1:25" x14ac:dyDescent="0.3">
      <c r="A4515" s="8" t="s">
        <v>17</v>
      </c>
      <c r="B4515" s="8" t="s">
        <v>7918</v>
      </c>
      <c r="C4515" s="8" t="s">
        <v>7919</v>
      </c>
      <c r="D4515" s="8" t="s">
        <v>7954</v>
      </c>
      <c r="E4515" s="8" t="s">
        <v>7955</v>
      </c>
      <c r="F4515" s="24">
        <v>0.196821769837972</v>
      </c>
      <c r="G4515" s="24">
        <v>0</v>
      </c>
      <c r="H4515" s="25">
        <v>6.4233000000000002</v>
      </c>
      <c r="I4515" s="25">
        <v>0.5524</v>
      </c>
      <c r="J4515" s="15">
        <v>18</v>
      </c>
      <c r="K4515" s="15">
        <v>4</v>
      </c>
      <c r="L4515" s="13">
        <v>8.5999999999999993E-2</v>
      </c>
      <c r="M4515" s="7">
        <v>1.05829562</v>
      </c>
      <c r="N4515" s="26">
        <v>0.85</v>
      </c>
      <c r="O4515" s="27" t="s">
        <v>92</v>
      </c>
      <c r="P4515" s="8">
        <v>0.19682176979999999</v>
      </c>
      <c r="Q4515" s="24">
        <v>0.25</v>
      </c>
      <c r="R4515" t="str">
        <f>IF($Q4515*100&gt;=VLOOKUP($O4515,margin_ranges!$A$5:$C$10,2,FALSE),IF($Q4515*100&lt;=VLOOKUP($O4515,margin_ranges!$A$5:$C$10,3,FALSE)+10,"IN RANGE","ABOVE RANGE"),"BELOW RANGE")</f>
        <v>IN RANGE</v>
      </c>
      <c r="S4515">
        <f>MIN(VLOOKUP($O4515,margin_ranges!$A$5:$D$10,4,FALSE),$P4515*100)</f>
        <v>19.682176979999998</v>
      </c>
      <c r="T4515" s="29">
        <f>(1-$S4515/100)/(1-$F4515)-1</f>
        <v>4.7277071146822891E-11</v>
      </c>
      <c r="U4515" s="19" t="str">
        <f>IF(ABS(IFERROR(T4515,0))&gt;0.05,INDEX(margin_ranges!$C$13:$C$16,MATCH($F4515*100,margin_ranges!$B$13:$B$16,1)),"")</f>
        <v/>
      </c>
      <c r="V4515" t="e">
        <f>MIN(VLOOKUP($U4515,margin_ranges!$A$5:$D$10,4,FALSE),$P4515*100)</f>
        <v>#N/A</v>
      </c>
      <c r="Y4515" s="29" t="e">
        <f t="shared" si="70"/>
        <v>#N/A</v>
      </c>
    </row>
    <row r="4516" spans="1:25" x14ac:dyDescent="0.3">
      <c r="A4516" s="8" t="s">
        <v>17</v>
      </c>
      <c r="B4516" s="8" t="s">
        <v>7918</v>
      </c>
      <c r="C4516" s="8" t="s">
        <v>7919</v>
      </c>
      <c r="D4516" s="8" t="s">
        <v>7940</v>
      </c>
      <c r="E4516" s="8" t="s">
        <v>7941</v>
      </c>
      <c r="F4516" s="24">
        <v>4.9479779923358502E-2</v>
      </c>
      <c r="G4516" s="24">
        <v>1</v>
      </c>
      <c r="H4516" s="25">
        <v>73.558199999999999</v>
      </c>
      <c r="I4516" s="25">
        <v>0.74619999999999997</v>
      </c>
      <c r="J4516" s="15">
        <v>20</v>
      </c>
      <c r="K4516" s="15">
        <v>3</v>
      </c>
      <c r="L4516" s="13">
        <v>1.01E-2</v>
      </c>
      <c r="M4516" s="7">
        <v>0.89424714999999999</v>
      </c>
      <c r="N4516" s="26">
        <v>0.85</v>
      </c>
      <c r="O4516" s="27" t="s">
        <v>22</v>
      </c>
      <c r="P4516" s="8">
        <v>4.94797799E-2</v>
      </c>
      <c r="Q4516" s="24">
        <v>0.19</v>
      </c>
      <c r="R4516" t="str">
        <f>IF($Q4516*100&gt;=VLOOKUP($O4516,margin_ranges!$A$5:$C$10,2,FALSE),IF($Q4516*100&lt;=VLOOKUP($O4516,margin_ranges!$A$5:$C$10,3,FALSE)+10,"IN RANGE","ABOVE RANGE"),"BELOW RANGE")</f>
        <v>BELOW RANGE</v>
      </c>
      <c r="S4516">
        <f>MIN(VLOOKUP($O4516,margin_ranges!$A$5:$D$10,4,FALSE),$P4516*100)</f>
        <v>4.94797799</v>
      </c>
      <c r="T4516" s="29">
        <f>(1-$S4516/100)/(1-$F4516)-1</f>
        <v>2.4574564605472915E-11</v>
      </c>
      <c r="U4516" s="19" t="str">
        <f>IF(ABS(IFERROR(T4516,0))&gt;0.05,INDEX(margin_ranges!$C$13:$C$16,MATCH($F4516*100,margin_ranges!$B$13:$B$16,1)),"")</f>
        <v/>
      </c>
      <c r="V4516" t="e">
        <f>MIN(VLOOKUP($U4516,margin_ranges!$A$5:$D$10,4,FALSE),$P4516*100)</f>
        <v>#N/A</v>
      </c>
      <c r="Y4516" s="29" t="e">
        <f t="shared" si="70"/>
        <v>#N/A</v>
      </c>
    </row>
    <row r="4517" spans="1:25" x14ac:dyDescent="0.3">
      <c r="A4517" s="8" t="s">
        <v>17</v>
      </c>
      <c r="B4517" s="8" t="s">
        <v>7918</v>
      </c>
      <c r="C4517" s="8" t="s">
        <v>7919</v>
      </c>
      <c r="D4517" s="8" t="s">
        <v>7944</v>
      </c>
      <c r="E4517" s="8" t="s">
        <v>7945</v>
      </c>
      <c r="F4517" s="24">
        <v>-3.4184544577239899E-2</v>
      </c>
      <c r="G4517" s="24">
        <v>1</v>
      </c>
      <c r="H4517" s="25">
        <v>74.672899999999998</v>
      </c>
      <c r="I4517" s="25">
        <v>0.70240000000000002</v>
      </c>
      <c r="J4517" s="15">
        <v>17</v>
      </c>
      <c r="K4517" s="15">
        <v>3</v>
      </c>
      <c r="L4517" s="13">
        <v>9.4000000000000004E-3</v>
      </c>
      <c r="M4517" s="7">
        <v>0.82190359999999996</v>
      </c>
      <c r="N4517" s="26">
        <v>0.85</v>
      </c>
      <c r="O4517" s="27" t="s">
        <v>22</v>
      </c>
      <c r="P4517" s="8">
        <v>-3.4184544599999998E-2</v>
      </c>
      <c r="Q4517" s="24">
        <v>0.24</v>
      </c>
      <c r="R4517" t="str">
        <f>IF($Q4517*100&gt;=VLOOKUP($O4517,margin_ranges!$A$5:$C$10,2,FALSE),IF($Q4517*100&lt;=VLOOKUP($O4517,margin_ranges!$A$5:$C$10,3,FALSE)+10,"IN RANGE","ABOVE RANGE"),"BELOW RANGE")</f>
        <v>IN RANGE</v>
      </c>
      <c r="S4517">
        <f>MIN(VLOOKUP($O4517,margin_ranges!$A$5:$D$10,4,FALSE),$P4517*100)</f>
        <v>-3.41845446</v>
      </c>
      <c r="T4517" s="29">
        <f>(1-$S4517/100)/(1-$F4517)-1</f>
        <v>2.2007728972539553E-11</v>
      </c>
      <c r="U4517" s="19" t="str">
        <f>IF(ABS(IFERROR(T4517,0))&gt;0.05,INDEX(margin_ranges!$C$13:$C$16,MATCH($F4517*100,margin_ranges!$B$13:$B$16,1)),"")</f>
        <v/>
      </c>
      <c r="V4517" t="e">
        <f>MIN(VLOOKUP($U4517,margin_ranges!$A$5:$D$10,4,FALSE),$P4517*100)</f>
        <v>#N/A</v>
      </c>
      <c r="Y4517" s="29" t="e">
        <f t="shared" si="70"/>
        <v>#N/A</v>
      </c>
    </row>
    <row r="4518" spans="1:25" x14ac:dyDescent="0.3">
      <c r="A4518" s="8" t="s">
        <v>17</v>
      </c>
      <c r="B4518" s="8" t="s">
        <v>7918</v>
      </c>
      <c r="C4518" s="8" t="s">
        <v>7919</v>
      </c>
      <c r="D4518" s="8" t="s">
        <v>7948</v>
      </c>
      <c r="E4518" s="8" t="s">
        <v>7949</v>
      </c>
      <c r="F4518" s="24">
        <v>0.215136950812056</v>
      </c>
      <c r="G4518" s="24">
        <v>0</v>
      </c>
      <c r="H4518" s="25">
        <v>10.1447</v>
      </c>
      <c r="I4518" s="25">
        <v>0.36909999999999998</v>
      </c>
      <c r="J4518" s="15">
        <v>12</v>
      </c>
      <c r="K4518" s="15">
        <v>3</v>
      </c>
      <c r="L4518" s="13">
        <v>3.6400000000000002E-2</v>
      </c>
      <c r="M4518" s="7">
        <v>1.0829914899999999</v>
      </c>
      <c r="N4518" s="26">
        <v>0.85</v>
      </c>
      <c r="O4518" s="27" t="s">
        <v>22</v>
      </c>
      <c r="P4518" s="8">
        <v>0.2151369508</v>
      </c>
      <c r="Q4518" s="24">
        <v>0.33</v>
      </c>
      <c r="R4518" t="str">
        <f>IF($Q4518*100&gt;=VLOOKUP($O4518,margin_ranges!$A$5:$C$10,2,FALSE),IF($Q4518*100&lt;=VLOOKUP($O4518,margin_ranges!$A$5:$C$10,3,FALSE)+10,"IN RANGE","ABOVE RANGE"),"BELOW RANGE")</f>
        <v>IN RANGE</v>
      </c>
      <c r="S4518">
        <f>MIN(VLOOKUP($O4518,margin_ranges!$A$5:$D$10,4,FALSE),$P4518*100)</f>
        <v>21.513695080000002</v>
      </c>
      <c r="T4518" s="29">
        <f>(1-$S4518/100)/(1-$F4518)-1</f>
        <v>1.5360601679503816E-11</v>
      </c>
      <c r="U4518" s="19" t="str">
        <f>IF(ABS(IFERROR(T4518,0))&gt;0.05,INDEX(margin_ranges!$C$13:$C$16,MATCH($F4518*100,margin_ranges!$B$13:$B$16,1)),"")</f>
        <v/>
      </c>
      <c r="V4518" t="e">
        <f>MIN(VLOOKUP($U4518,margin_ranges!$A$5:$D$10,4,FALSE),$P4518*100)</f>
        <v>#N/A</v>
      </c>
      <c r="Y4518" s="29" t="e">
        <f t="shared" si="70"/>
        <v>#N/A</v>
      </c>
    </row>
    <row r="4519" spans="1:25" x14ac:dyDescent="0.3">
      <c r="A4519" s="8" t="s">
        <v>17</v>
      </c>
      <c r="B4519" s="8" t="s">
        <v>7918</v>
      </c>
      <c r="C4519" s="8" t="s">
        <v>7919</v>
      </c>
      <c r="D4519" s="8" t="s">
        <v>7964</v>
      </c>
      <c r="E4519" s="8" t="s">
        <v>7965</v>
      </c>
      <c r="F4519" s="24">
        <v>9.6800667312452904E-2</v>
      </c>
      <c r="G4519" s="24">
        <v>0</v>
      </c>
      <c r="H4519" s="25">
        <v>2.3885999999999998</v>
      </c>
      <c r="I4519" s="25">
        <v>0.28210000000000002</v>
      </c>
      <c r="J4519" s="15">
        <v>8</v>
      </c>
      <c r="K4519" s="15">
        <v>2</v>
      </c>
      <c r="L4519" s="13">
        <v>0.1181</v>
      </c>
      <c r="M4519" s="7">
        <v>0.94109900999999996</v>
      </c>
      <c r="N4519" s="26">
        <v>0.85</v>
      </c>
      <c r="O4519" s="27" t="s">
        <v>92</v>
      </c>
      <c r="P4519" s="8">
        <v>9.6800667300000004E-2</v>
      </c>
      <c r="Q4519" s="24">
        <v>0.3</v>
      </c>
      <c r="R4519" t="str">
        <f>IF($Q4519*100&gt;=VLOOKUP($O4519,margin_ranges!$A$5:$C$10,2,FALSE),IF($Q4519*100&lt;=VLOOKUP($O4519,margin_ranges!$A$5:$C$10,3,FALSE)+10,"IN RANGE","ABOVE RANGE"),"BELOW RANGE")</f>
        <v>IN RANGE</v>
      </c>
      <c r="S4519">
        <f>MIN(VLOOKUP($O4519,margin_ranges!$A$5:$D$10,4,FALSE),$P4519*100)</f>
        <v>9.6800667300000001</v>
      </c>
      <c r="T4519" s="29">
        <f>(1-$S4519/100)/(1-$F4519)-1</f>
        <v>1.3787415653609969E-11</v>
      </c>
      <c r="U4519" s="19" t="str">
        <f>IF(ABS(IFERROR(T4519,0))&gt;0.05,INDEX(margin_ranges!$C$13:$C$16,MATCH($F4519*100,margin_ranges!$B$13:$B$16,1)),"")</f>
        <v/>
      </c>
      <c r="V4519" t="e">
        <f>MIN(VLOOKUP($U4519,margin_ranges!$A$5:$D$10,4,FALSE),$P4519*100)</f>
        <v>#N/A</v>
      </c>
      <c r="Y4519" s="29" t="e">
        <f t="shared" si="70"/>
        <v>#N/A</v>
      </c>
    </row>
    <row r="4520" spans="1:25" x14ac:dyDescent="0.3">
      <c r="A4520" s="8" t="s">
        <v>17</v>
      </c>
      <c r="B4520" s="8" t="s">
        <v>7918</v>
      </c>
      <c r="C4520" s="8" t="s">
        <v>7919</v>
      </c>
      <c r="D4520" s="8" t="s">
        <v>7928</v>
      </c>
      <c r="E4520" s="8" t="s">
        <v>7929</v>
      </c>
      <c r="F4520" s="24">
        <v>0.28778248820017199</v>
      </c>
      <c r="G4520" s="24">
        <v>0</v>
      </c>
      <c r="H4520" s="25">
        <v>23.106400000000001</v>
      </c>
      <c r="I4520" s="25">
        <v>1.8184</v>
      </c>
      <c r="J4520" s="15">
        <v>65</v>
      </c>
      <c r="K4520" s="15">
        <v>20</v>
      </c>
      <c r="L4520" s="13">
        <v>7.8700000000000006E-2</v>
      </c>
      <c r="M4520" s="7">
        <v>1.1934556300000001</v>
      </c>
      <c r="N4520" s="26">
        <v>0.85</v>
      </c>
      <c r="O4520" s="27" t="s">
        <v>162</v>
      </c>
      <c r="P4520" s="8">
        <v>0.28778248820000002</v>
      </c>
      <c r="Q4520" s="24">
        <v>0.3</v>
      </c>
      <c r="R4520" t="str">
        <f>IF($Q4520*100&gt;=VLOOKUP($O4520,margin_ranges!$A$5:$C$10,2,FALSE),IF($Q4520*100&lt;=VLOOKUP($O4520,margin_ranges!$A$5:$C$10,3,FALSE)+10,"IN RANGE","ABOVE RANGE"),"BELOW RANGE")</f>
        <v>IN RANGE</v>
      </c>
      <c r="S4520">
        <f>MIN(VLOOKUP($O4520,margin_ranges!$A$5:$D$10,4,FALSE),$P4520*100)</f>
        <v>28.778248820000002</v>
      </c>
      <c r="T4520" s="29">
        <f>(1-$S4520/100)/(1-$F4520)-1</f>
        <v>2.4158453015843406E-13</v>
      </c>
      <c r="U4520" s="19" t="str">
        <f>IF(ABS(IFERROR(T4520,0))&gt;0.05,INDEX(margin_ranges!$C$13:$C$16,MATCH($F4520*100,margin_ranges!$B$13:$B$16,1)),"")</f>
        <v/>
      </c>
      <c r="V4520" t="e">
        <f>MIN(VLOOKUP($U4520,margin_ranges!$A$5:$D$10,4,FALSE),$P4520*100)</f>
        <v>#N/A</v>
      </c>
      <c r="Y4520" s="29" t="e">
        <f t="shared" si="70"/>
        <v>#N/A</v>
      </c>
    </row>
    <row r="4521" spans="1:25" x14ac:dyDescent="0.3">
      <c r="A4521" s="8" t="s">
        <v>17</v>
      </c>
      <c r="B4521" s="8" t="s">
        <v>7918</v>
      </c>
      <c r="C4521" s="8" t="s">
        <v>7919</v>
      </c>
      <c r="D4521" s="8" t="s">
        <v>7966</v>
      </c>
      <c r="E4521" s="8" t="s">
        <v>7967</v>
      </c>
      <c r="F4521" s="24">
        <v>0.20016764819670699</v>
      </c>
      <c r="G4521" s="24">
        <v>0</v>
      </c>
      <c r="H4521" s="25">
        <v>20.0504</v>
      </c>
      <c r="I4521" s="25">
        <v>1.2508999999999999</v>
      </c>
      <c r="J4521" s="15">
        <v>40</v>
      </c>
      <c r="K4521" s="15">
        <v>10</v>
      </c>
      <c r="L4521" s="13">
        <v>6.2399999999999997E-2</v>
      </c>
      <c r="M4521" s="7">
        <v>1.0627226999999999</v>
      </c>
      <c r="N4521" s="26">
        <v>0.85</v>
      </c>
      <c r="O4521" s="27" t="s">
        <v>92</v>
      </c>
      <c r="P4521" s="8">
        <v>0.20016764819999999</v>
      </c>
      <c r="Q4521" s="24">
        <v>0.25</v>
      </c>
      <c r="R4521" t="str">
        <f>IF($Q4521*100&gt;=VLOOKUP($O4521,margin_ranges!$A$5:$C$10,2,FALSE),IF($Q4521*100&lt;=VLOOKUP($O4521,margin_ranges!$A$5:$C$10,3,FALSE)+10,"IN RANGE","ABOVE RANGE"),"BELOW RANGE")</f>
        <v>IN RANGE</v>
      </c>
      <c r="S4521">
        <f>MIN(VLOOKUP($O4521,margin_ranges!$A$5:$D$10,4,FALSE),$P4521*100)</f>
        <v>20.016764819999999</v>
      </c>
      <c r="T4521" s="29">
        <f>(1-$S4521/100)/(1-$F4521)-1</f>
        <v>-4.1171510645199305E-12</v>
      </c>
      <c r="U4521" s="19" t="str">
        <f>IF(ABS(IFERROR(T4521,0))&gt;0.05,INDEX(margin_ranges!$C$13:$C$16,MATCH($F4521*100,margin_ranges!$B$13:$B$16,1)),"")</f>
        <v/>
      </c>
      <c r="V4521" t="e">
        <f>MIN(VLOOKUP($U4521,margin_ranges!$A$5:$D$10,4,FALSE),$P4521*100)</f>
        <v>#N/A</v>
      </c>
      <c r="Y4521" s="29" t="e">
        <f t="shared" si="70"/>
        <v>#N/A</v>
      </c>
    </row>
    <row r="4522" spans="1:25" x14ac:dyDescent="0.3">
      <c r="A4522" s="8" t="s">
        <v>17</v>
      </c>
      <c r="B4522" s="8" t="s">
        <v>7918</v>
      </c>
      <c r="C4522" s="8" t="s">
        <v>7919</v>
      </c>
      <c r="D4522" s="8" t="s">
        <v>7930</v>
      </c>
      <c r="E4522" s="8" t="s">
        <v>7931</v>
      </c>
      <c r="F4522" s="24">
        <v>0.151425282178341</v>
      </c>
      <c r="G4522" s="24">
        <v>0</v>
      </c>
      <c r="H4522" s="25">
        <v>5.1783999999999999</v>
      </c>
      <c r="I4522" s="25">
        <v>0.28489999999999999</v>
      </c>
      <c r="J4522" s="15">
        <v>9</v>
      </c>
      <c r="K4522" s="15">
        <v>2</v>
      </c>
      <c r="L4522" s="13">
        <v>5.5E-2</v>
      </c>
      <c r="M4522" s="7">
        <v>1.00167962</v>
      </c>
      <c r="N4522" s="26">
        <v>0.85</v>
      </c>
      <c r="O4522" s="27" t="s">
        <v>22</v>
      </c>
      <c r="P4522" s="8">
        <v>0.15142528220000001</v>
      </c>
      <c r="Q4522" s="24">
        <v>0.28999999999999998</v>
      </c>
      <c r="R4522" t="str">
        <f>IF($Q4522*100&gt;=VLOOKUP($O4522,margin_ranges!$A$5:$C$10,2,FALSE),IF($Q4522*100&lt;=VLOOKUP($O4522,margin_ranges!$A$5:$C$10,3,FALSE)+10,"IN RANGE","ABOVE RANGE"),"BELOW RANGE")</f>
        <v>IN RANGE</v>
      </c>
      <c r="S4522">
        <f>MIN(VLOOKUP($O4522,margin_ranges!$A$5:$D$10,4,FALSE),$P4522*100)</f>
        <v>15.142528220000001</v>
      </c>
      <c r="T4522" s="29">
        <f>(1-$S4522/100)/(1-$F4522)-1</f>
        <v>-2.5523805291527424E-11</v>
      </c>
      <c r="U4522" s="19" t="str">
        <f>IF(ABS(IFERROR(T4522,0))&gt;0.05,INDEX(margin_ranges!$C$13:$C$16,MATCH($F4522*100,margin_ranges!$B$13:$B$16,1)),"")</f>
        <v/>
      </c>
      <c r="V4522" t="e">
        <f>MIN(VLOOKUP($U4522,margin_ranges!$A$5:$D$10,4,FALSE),$P4522*100)</f>
        <v>#N/A</v>
      </c>
      <c r="Y4522" s="29" t="e">
        <f t="shared" si="70"/>
        <v>#N/A</v>
      </c>
    </row>
    <row r="4523" spans="1:25" x14ac:dyDescent="0.3">
      <c r="A4523" s="8" t="s">
        <v>17</v>
      </c>
      <c r="B4523" s="8" t="s">
        <v>7918</v>
      </c>
      <c r="C4523" s="8" t="s">
        <v>7919</v>
      </c>
      <c r="D4523" s="8" t="s">
        <v>7932</v>
      </c>
      <c r="E4523" s="8" t="s">
        <v>7933</v>
      </c>
      <c r="F4523" s="24">
        <v>6.24006509726742E-2</v>
      </c>
      <c r="G4523" s="24">
        <v>1</v>
      </c>
      <c r="H4523" s="25">
        <v>36.509700000000002</v>
      </c>
      <c r="I4523" s="25">
        <v>1.6654</v>
      </c>
      <c r="J4523" s="15">
        <v>45</v>
      </c>
      <c r="K4523" s="15">
        <v>14</v>
      </c>
      <c r="L4523" s="13">
        <v>4.5600000000000002E-2</v>
      </c>
      <c r="M4523" s="7">
        <v>0.9065706</v>
      </c>
      <c r="N4523" s="26">
        <v>0.85</v>
      </c>
      <c r="O4523" s="27" t="s">
        <v>92</v>
      </c>
      <c r="P4523" s="8">
        <v>6.2400651000000001E-2</v>
      </c>
      <c r="Q4523" s="24">
        <v>0.3</v>
      </c>
      <c r="R4523" t="str">
        <f>IF($Q4523*100&gt;=VLOOKUP($O4523,margin_ranges!$A$5:$C$10,2,FALSE),IF($Q4523*100&lt;=VLOOKUP($O4523,margin_ranges!$A$5:$C$10,3,FALSE)+10,"IN RANGE","ABOVE RANGE"),"BELOW RANGE")</f>
        <v>IN RANGE</v>
      </c>
      <c r="S4523">
        <f>MIN(VLOOKUP($O4523,margin_ranges!$A$5:$D$10,4,FALSE),$P4523*100)</f>
        <v>6.2400650999999998</v>
      </c>
      <c r="T4523" s="29">
        <f>(1-$S4523/100)/(1-$F4523)-1</f>
        <v>-2.9144464619434984E-11</v>
      </c>
      <c r="U4523" s="19" t="str">
        <f>IF(ABS(IFERROR(T4523,0))&gt;0.05,INDEX(margin_ranges!$C$13:$C$16,MATCH($F4523*100,margin_ranges!$B$13:$B$16,1)),"")</f>
        <v/>
      </c>
      <c r="V4523" t="e">
        <f>MIN(VLOOKUP($U4523,margin_ranges!$A$5:$D$10,4,FALSE),$P4523*100)</f>
        <v>#N/A</v>
      </c>
      <c r="Y4523" s="29" t="e">
        <f t="shared" si="70"/>
        <v>#N/A</v>
      </c>
    </row>
    <row r="4524" spans="1:25" x14ac:dyDescent="0.3">
      <c r="A4524" s="8" t="s">
        <v>17</v>
      </c>
      <c r="B4524" s="8" t="s">
        <v>7918</v>
      </c>
      <c r="C4524" s="8" t="s">
        <v>7919</v>
      </c>
      <c r="D4524" s="28" t="s">
        <v>7926</v>
      </c>
      <c r="E4524" s="8" t="s">
        <v>7927</v>
      </c>
      <c r="F4524" s="24">
        <v>7.2214823471855996E-2</v>
      </c>
      <c r="G4524" s="24">
        <v>0</v>
      </c>
      <c r="H4524" s="25">
        <v>11.901199999999999</v>
      </c>
      <c r="I4524" s="25">
        <v>1.1474</v>
      </c>
      <c r="J4524" s="15">
        <v>32</v>
      </c>
      <c r="K4524" s="15">
        <v>8</v>
      </c>
      <c r="L4524" s="13">
        <v>9.64E-2</v>
      </c>
      <c r="M4524" s="7">
        <v>0.91616036000000001</v>
      </c>
      <c r="N4524" s="26">
        <v>0.85</v>
      </c>
      <c r="O4524" s="27" t="s">
        <v>22</v>
      </c>
      <c r="P4524" s="8">
        <v>7.2214823499999997E-2</v>
      </c>
      <c r="Q4524" s="24">
        <v>0.28999999999999998</v>
      </c>
      <c r="R4524" t="str">
        <f>IF($Q4524*100&gt;=VLOOKUP($O4524,margin_ranges!$A$5:$C$10,2,FALSE),IF($Q4524*100&lt;=VLOOKUP($O4524,margin_ranges!$A$5:$C$10,3,FALSE)+10,"IN RANGE","ABOVE RANGE"),"BELOW RANGE")</f>
        <v>IN RANGE</v>
      </c>
      <c r="S4524">
        <f>MIN(VLOOKUP($O4524,margin_ranges!$A$5:$D$10,4,FALSE),$P4524*100)</f>
        <v>7.2214823499999996</v>
      </c>
      <c r="T4524" s="29">
        <f>(1-$S4524/100)/(1-$F4524)-1</f>
        <v>-3.033451267953069E-11</v>
      </c>
      <c r="U4524" s="19" t="str">
        <f>IF(ABS(IFERROR(T4524,0))&gt;0.05,INDEX(margin_ranges!$C$13:$C$16,MATCH($F4524*100,margin_ranges!$B$13:$B$16,1)),"")</f>
        <v/>
      </c>
      <c r="V4524" t="e">
        <f>MIN(VLOOKUP($U4524,margin_ranges!$A$5:$D$10,4,FALSE),$P4524*100)</f>
        <v>#N/A</v>
      </c>
      <c r="Y4524" s="29" t="e">
        <f t="shared" si="70"/>
        <v>#N/A</v>
      </c>
    </row>
    <row r="4525" spans="1:25" x14ac:dyDescent="0.3">
      <c r="A4525" s="8" t="s">
        <v>17</v>
      </c>
      <c r="B4525" s="8" t="s">
        <v>7918</v>
      </c>
      <c r="C4525" s="8" t="s">
        <v>7919</v>
      </c>
      <c r="D4525" s="8" t="s">
        <v>7952</v>
      </c>
      <c r="E4525" s="8" t="s">
        <v>7953</v>
      </c>
      <c r="F4525" s="24">
        <v>0.227800810970887</v>
      </c>
      <c r="G4525" s="24">
        <v>0</v>
      </c>
      <c r="H4525" s="25">
        <v>6.2016999999999998</v>
      </c>
      <c r="I4525" s="25">
        <v>0.28489999999999999</v>
      </c>
      <c r="J4525" s="15">
        <v>9</v>
      </c>
      <c r="K4525" s="15">
        <v>2</v>
      </c>
      <c r="L4525" s="13">
        <v>4.5900000000000003E-2</v>
      </c>
      <c r="M4525" s="7">
        <v>1.1007522599999999</v>
      </c>
      <c r="N4525" s="26">
        <v>0.85</v>
      </c>
      <c r="O4525" s="27" t="s">
        <v>92</v>
      </c>
      <c r="P4525" s="8">
        <v>0.22780081099999999</v>
      </c>
      <c r="Q4525" s="24">
        <v>0.25</v>
      </c>
      <c r="R4525" t="str">
        <f>IF($Q4525*100&gt;=VLOOKUP($O4525,margin_ranges!$A$5:$C$10,2,FALSE),IF($Q4525*100&lt;=VLOOKUP($O4525,margin_ranges!$A$5:$C$10,3,FALSE)+10,"IN RANGE","ABOVE RANGE"),"BELOW RANGE")</f>
        <v>IN RANGE</v>
      </c>
      <c r="S4525">
        <f>MIN(VLOOKUP($O4525,margin_ranges!$A$5:$D$10,4,FALSE),$P4525*100)</f>
        <v>22.7800811</v>
      </c>
      <c r="T4525" s="29">
        <f>(1-$S4525/100)/(1-$F4525)-1</f>
        <v>-3.7701508581733378E-11</v>
      </c>
      <c r="U4525" s="19" t="str">
        <f>IF(ABS(IFERROR(T4525,0))&gt;0.05,INDEX(margin_ranges!$C$13:$C$16,MATCH($F4525*100,margin_ranges!$B$13:$B$16,1)),"")</f>
        <v/>
      </c>
      <c r="V4525" t="e">
        <f>MIN(VLOOKUP($U4525,margin_ranges!$A$5:$D$10,4,FALSE),$P4525*100)</f>
        <v>#N/A</v>
      </c>
      <c r="Y4525" s="29" t="e">
        <f t="shared" si="70"/>
        <v>#N/A</v>
      </c>
    </row>
    <row r="4526" spans="1:25" x14ac:dyDescent="0.3">
      <c r="A4526" s="8" t="s">
        <v>17</v>
      </c>
      <c r="B4526" s="8" t="s">
        <v>7918</v>
      </c>
      <c r="C4526" s="8" t="s">
        <v>7919</v>
      </c>
      <c r="D4526" s="8" t="s">
        <v>7972</v>
      </c>
      <c r="E4526" s="8" t="s">
        <v>7973</v>
      </c>
      <c r="F4526" s="24">
        <v>0.27281099966725197</v>
      </c>
      <c r="G4526" s="24">
        <v>0</v>
      </c>
      <c r="H4526" s="25">
        <v>12.872199999999999</v>
      </c>
      <c r="I4526" s="25">
        <v>0.51419999999999999</v>
      </c>
      <c r="J4526" s="15">
        <v>18</v>
      </c>
      <c r="K4526" s="15">
        <v>5</v>
      </c>
      <c r="L4526" s="13">
        <v>3.9899999999999998E-2</v>
      </c>
      <c r="M4526" s="7">
        <v>1.1688845699999999</v>
      </c>
      <c r="N4526" s="26">
        <v>0.85</v>
      </c>
      <c r="O4526" s="27" t="s">
        <v>22</v>
      </c>
      <c r="P4526" s="8">
        <v>0.2728109997</v>
      </c>
      <c r="Q4526" s="24">
        <v>0.35</v>
      </c>
      <c r="R4526" t="str">
        <f>IF($Q4526*100&gt;=VLOOKUP($O4526,margin_ranges!$A$5:$C$10,2,FALSE),IF($Q4526*100&lt;=VLOOKUP($O4526,margin_ranges!$A$5:$C$10,3,FALSE)+10,"IN RANGE","ABOVE RANGE"),"BELOW RANGE")</f>
        <v>IN RANGE</v>
      </c>
      <c r="S4526">
        <f>MIN(VLOOKUP($O4526,margin_ranges!$A$5:$D$10,4,FALSE),$P4526*100)</f>
        <v>27.28109997</v>
      </c>
      <c r="T4526" s="29">
        <f>(1-$S4526/100)/(1-$F4526)-1</f>
        <v>-4.50337545032653E-11</v>
      </c>
      <c r="U4526" s="19" t="str">
        <f>IF(ABS(IFERROR(T4526,0))&gt;0.05,INDEX(margin_ranges!$C$13:$C$16,MATCH($F4526*100,margin_ranges!$B$13:$B$16,1)),"")</f>
        <v/>
      </c>
      <c r="V4526" t="e">
        <f>MIN(VLOOKUP($U4526,margin_ranges!$A$5:$D$10,4,FALSE),$P4526*100)</f>
        <v>#N/A</v>
      </c>
      <c r="Y4526" s="29" t="e">
        <f t="shared" si="70"/>
        <v>#N/A</v>
      </c>
    </row>
    <row r="4527" spans="1:25" x14ac:dyDescent="0.3">
      <c r="A4527" s="8" t="s">
        <v>17</v>
      </c>
      <c r="B4527" s="8" t="s">
        <v>7918</v>
      </c>
      <c r="C4527" s="8" t="s">
        <v>7919</v>
      </c>
      <c r="D4527" s="8" t="s">
        <v>7974</v>
      </c>
      <c r="E4527" s="8" t="s">
        <v>7975</v>
      </c>
      <c r="F4527" s="24">
        <v>0.25144558806522399</v>
      </c>
      <c r="G4527" s="24">
        <v>0</v>
      </c>
      <c r="H4527" s="25">
        <v>4.5388000000000002</v>
      </c>
      <c r="I4527" s="25">
        <v>0.21759999999999999</v>
      </c>
      <c r="J4527" s="15">
        <v>7</v>
      </c>
      <c r="K4527" s="15">
        <v>2</v>
      </c>
      <c r="L4527" s="13">
        <v>4.7899999999999998E-2</v>
      </c>
      <c r="M4527" s="7">
        <v>1.1355219999999999</v>
      </c>
      <c r="N4527" s="26">
        <v>0.85</v>
      </c>
      <c r="O4527" s="27" t="s">
        <v>22</v>
      </c>
      <c r="P4527" s="8">
        <v>0.25144558810000001</v>
      </c>
      <c r="Q4527" s="24">
        <v>0.28000000000000003</v>
      </c>
      <c r="R4527" t="str">
        <f>IF($Q4527*100&gt;=VLOOKUP($O4527,margin_ranges!$A$5:$C$10,2,FALSE),IF($Q4527*100&lt;=VLOOKUP($O4527,margin_ranges!$A$5:$C$10,3,FALSE)+10,"IN RANGE","ABOVE RANGE"),"BELOW RANGE")</f>
        <v>IN RANGE</v>
      </c>
      <c r="S4527">
        <f>MIN(VLOOKUP($O4527,margin_ranges!$A$5:$D$10,4,FALSE),$P4527*100)</f>
        <v>25.144558809999999</v>
      </c>
      <c r="T4527" s="29">
        <f>(1-$S4527/100)/(1-$F4527)-1</f>
        <v>-4.64575045100446E-11</v>
      </c>
      <c r="U4527" s="19" t="str">
        <f>IF(ABS(IFERROR(T4527,0))&gt;0.05,INDEX(margin_ranges!$C$13:$C$16,MATCH($F4527*100,margin_ranges!$B$13:$B$16,1)),"")</f>
        <v/>
      </c>
      <c r="V4527" t="e">
        <f>MIN(VLOOKUP($U4527,margin_ranges!$A$5:$D$10,4,FALSE),$P4527*100)</f>
        <v>#N/A</v>
      </c>
      <c r="Y4527" s="29" t="e">
        <f t="shared" si="70"/>
        <v>#N/A</v>
      </c>
    </row>
    <row r="4528" spans="1:25" x14ac:dyDescent="0.3">
      <c r="A4528" s="8" t="s">
        <v>17</v>
      </c>
      <c r="B4528" s="8" t="s">
        <v>7918</v>
      </c>
      <c r="C4528" s="8" t="s">
        <v>7919</v>
      </c>
      <c r="D4528" s="8" t="s">
        <v>7922</v>
      </c>
      <c r="E4528" s="8" t="s">
        <v>7923</v>
      </c>
      <c r="F4528" s="24">
        <v>0.267249272864375</v>
      </c>
      <c r="G4528" s="24">
        <v>0</v>
      </c>
      <c r="H4528" s="25">
        <v>11.991400000000001</v>
      </c>
      <c r="I4528" s="25">
        <v>0.45729999999999998</v>
      </c>
      <c r="J4528" s="15">
        <v>16</v>
      </c>
      <c r="K4528" s="15">
        <v>5</v>
      </c>
      <c r="L4528" s="13">
        <v>3.8100000000000002E-2</v>
      </c>
      <c r="M4528" s="7">
        <v>1.1600124999999999</v>
      </c>
      <c r="N4528" s="26">
        <v>0.85</v>
      </c>
      <c r="O4528" s="27" t="s">
        <v>22</v>
      </c>
      <c r="P4528" s="8">
        <v>0.2672492729</v>
      </c>
      <c r="Q4528" s="24">
        <v>0.35</v>
      </c>
      <c r="R4528" t="str">
        <f>IF($Q4528*100&gt;=VLOOKUP($O4528,margin_ranges!$A$5:$C$10,2,FALSE),IF($Q4528*100&lt;=VLOOKUP($O4528,margin_ranges!$A$5:$C$10,3,FALSE)+10,"IN RANGE","ABOVE RANGE"),"BELOW RANGE")</f>
        <v>IN RANGE</v>
      </c>
      <c r="S4528">
        <f>MIN(VLOOKUP($O4528,margin_ranges!$A$5:$D$10,4,FALSE),$P4528*100)</f>
        <v>26.72492729</v>
      </c>
      <c r="T4528" s="29">
        <f>(1-$S4528/100)/(1-$F4528)-1</f>
        <v>-4.861822056057008E-11</v>
      </c>
      <c r="U4528" s="19" t="str">
        <f>IF(ABS(IFERROR(T4528,0))&gt;0.05,INDEX(margin_ranges!$C$13:$C$16,MATCH($F4528*100,margin_ranges!$B$13:$B$16,1)),"")</f>
        <v/>
      </c>
      <c r="V4528" t="e">
        <f>MIN(VLOOKUP($U4528,margin_ranges!$A$5:$D$10,4,FALSE),$P4528*100)</f>
        <v>#N/A</v>
      </c>
      <c r="Y4528" s="29" t="e">
        <f t="shared" si="70"/>
        <v>#N/A</v>
      </c>
    </row>
    <row r="4529" spans="1:25" x14ac:dyDescent="0.3">
      <c r="A4529" s="8" t="s">
        <v>17</v>
      </c>
      <c r="B4529" s="8" t="s">
        <v>7918</v>
      </c>
      <c r="C4529" s="8" t="s">
        <v>7919</v>
      </c>
      <c r="D4529" s="8" t="s">
        <v>7936</v>
      </c>
      <c r="E4529" s="8" t="s">
        <v>7937</v>
      </c>
      <c r="F4529" s="24">
        <v>0.18336251815153301</v>
      </c>
      <c r="G4529" s="24">
        <v>1</v>
      </c>
      <c r="H4529" s="25">
        <v>60.369700000000002</v>
      </c>
      <c r="I4529" s="25">
        <v>0.32140000000000002</v>
      </c>
      <c r="J4529" s="15">
        <v>10</v>
      </c>
      <c r="K4529" s="15">
        <v>3</v>
      </c>
      <c r="L4529" s="13">
        <v>5.3E-3</v>
      </c>
      <c r="M4529" s="7">
        <v>1.04085352</v>
      </c>
      <c r="N4529" s="26">
        <v>0.85</v>
      </c>
      <c r="O4529" s="27" t="s">
        <v>92</v>
      </c>
      <c r="P4529" s="8">
        <v>0.18336251819999999</v>
      </c>
      <c r="Q4529" s="24">
        <v>0.3</v>
      </c>
      <c r="R4529" t="str">
        <f>IF($Q4529*100&gt;=VLOOKUP($O4529,margin_ranges!$A$5:$C$10,2,FALSE),IF($Q4529*100&lt;=VLOOKUP($O4529,margin_ranges!$A$5:$C$10,3,FALSE)+10,"IN RANGE","ABOVE RANGE"),"BELOW RANGE")</f>
        <v>IN RANGE</v>
      </c>
      <c r="S4529">
        <f>MIN(VLOOKUP($O4529,margin_ranges!$A$5:$D$10,4,FALSE),$P4529*100)</f>
        <v>18.336251819999998</v>
      </c>
      <c r="T4529" s="29">
        <f>(1-$S4529/100)/(1-$F4529)-1</f>
        <v>-5.9349303249689456E-11</v>
      </c>
      <c r="U4529" s="19" t="str">
        <f>IF(ABS(IFERROR(T4529,0))&gt;0.05,INDEX(margin_ranges!$C$13:$C$16,MATCH($F4529*100,margin_ranges!$B$13:$B$16,1)),"")</f>
        <v/>
      </c>
      <c r="V4529" t="e">
        <f>MIN(VLOOKUP($U4529,margin_ranges!$A$5:$D$10,4,FALSE),$P4529*100)</f>
        <v>#N/A</v>
      </c>
      <c r="Y4529" s="29" t="e">
        <f t="shared" si="70"/>
        <v>#N/A</v>
      </c>
    </row>
    <row r="4530" spans="1:25" x14ac:dyDescent="0.3">
      <c r="A4530" s="8" t="s">
        <v>17</v>
      </c>
      <c r="B4530" s="8" t="s">
        <v>7918</v>
      </c>
      <c r="C4530" s="8" t="s">
        <v>7919</v>
      </c>
      <c r="D4530" s="28" t="s">
        <v>7942</v>
      </c>
      <c r="E4530" s="8" t="s">
        <v>7943</v>
      </c>
      <c r="F4530" s="24">
        <v>0.294048119352805</v>
      </c>
      <c r="G4530" s="24">
        <v>0</v>
      </c>
      <c r="H4530" s="25">
        <v>5.1158000000000001</v>
      </c>
      <c r="I4530" s="25">
        <v>0.22589999999999999</v>
      </c>
      <c r="J4530" s="15">
        <v>8</v>
      </c>
      <c r="K4530" s="15">
        <v>2</v>
      </c>
      <c r="L4530" s="13">
        <v>4.41E-2</v>
      </c>
      <c r="M4530" s="7">
        <v>1.20404807</v>
      </c>
      <c r="N4530" s="26">
        <v>0.85</v>
      </c>
      <c r="O4530" s="27" t="s">
        <v>22</v>
      </c>
      <c r="P4530" s="8">
        <v>0.29404811939999997</v>
      </c>
      <c r="Q4530" s="24">
        <v>0.31</v>
      </c>
      <c r="R4530" t="str">
        <f>IF($Q4530*100&gt;=VLOOKUP($O4530,margin_ranges!$A$5:$C$10,2,FALSE),IF($Q4530*100&lt;=VLOOKUP($O4530,margin_ranges!$A$5:$C$10,3,FALSE)+10,"IN RANGE","ABOVE RANGE"),"BELOW RANGE")</f>
        <v>IN RANGE</v>
      </c>
      <c r="S4530">
        <f>MIN(VLOOKUP($O4530,margin_ranges!$A$5:$D$10,4,FALSE),$P4530*100)</f>
        <v>29.404811939999998</v>
      </c>
      <c r="T4530" s="29">
        <f>(1-$S4530/100)/(1-$F4530)-1</f>
        <v>-6.6852856583921039E-11</v>
      </c>
      <c r="U4530" s="19" t="str">
        <f>IF(ABS(IFERROR(T4530,0))&gt;0.05,INDEX(margin_ranges!$C$13:$C$16,MATCH($F4530*100,margin_ranges!$B$13:$B$16,1)),"")</f>
        <v/>
      </c>
      <c r="V4530" t="e">
        <f>MIN(VLOOKUP($U4530,margin_ranges!$A$5:$D$10,4,FALSE),$P4530*100)</f>
        <v>#N/A</v>
      </c>
      <c r="Y4530" s="29" t="e">
        <f t="shared" si="70"/>
        <v>#N/A</v>
      </c>
    </row>
    <row r="4531" spans="1:25" x14ac:dyDescent="0.3">
      <c r="A4531" s="8" t="s">
        <v>17</v>
      </c>
      <c r="B4531" s="8" t="s">
        <v>7918</v>
      </c>
      <c r="C4531" s="8" t="s">
        <v>7919</v>
      </c>
      <c r="D4531" s="8" t="s">
        <v>7934</v>
      </c>
      <c r="E4531" s="8" t="s">
        <v>7935</v>
      </c>
      <c r="F4531" s="24">
        <v>0.25</v>
      </c>
      <c r="G4531" s="24">
        <v>0</v>
      </c>
      <c r="H4531" s="25">
        <v>7.3986000000000001</v>
      </c>
      <c r="I4531" s="25">
        <v>1.2218</v>
      </c>
      <c r="J4531" s="15">
        <v>42</v>
      </c>
      <c r="K4531" s="15">
        <v>9</v>
      </c>
      <c r="L4531" s="13">
        <v>0.1651</v>
      </c>
      <c r="M4531" s="7">
        <v>1.14453084</v>
      </c>
      <c r="N4531" s="26">
        <v>0.85</v>
      </c>
      <c r="O4531" s="27" t="s">
        <v>92</v>
      </c>
      <c r="P4531" s="8">
        <v>0.25733761719999998</v>
      </c>
      <c r="Q4531" s="24">
        <v>0.25</v>
      </c>
      <c r="R4531" t="str">
        <f>IF($Q4531*100&gt;=VLOOKUP($O4531,margin_ranges!$A$5:$C$10,2,FALSE),IF($Q4531*100&lt;=VLOOKUP($O4531,margin_ranges!$A$5:$C$10,3,FALSE)+10,"IN RANGE","ABOVE RANGE"),"BELOW RANGE")</f>
        <v>IN RANGE</v>
      </c>
      <c r="S4531">
        <f>MIN(VLOOKUP($O4531,margin_ranges!$A$5:$D$10,4,FALSE),$P4531*100)</f>
        <v>25.733761719999997</v>
      </c>
      <c r="T4531" s="29">
        <f>(1-$S4531/100)/(1-$F4531)-1</f>
        <v>-9.7834895999998617E-3</v>
      </c>
      <c r="U4531" s="19" t="str">
        <f>IF(ABS(IFERROR(T4531,0))&gt;0.05,INDEX(margin_ranges!$C$13:$C$16,MATCH($F4531*100,margin_ranges!$B$13:$B$16,1)),"")</f>
        <v/>
      </c>
      <c r="V4531" t="e">
        <f>MIN(VLOOKUP($U4531,margin_ranges!$A$5:$D$10,4,FALSE),$P4531*100)</f>
        <v>#N/A</v>
      </c>
      <c r="Y4531" s="29" t="e">
        <f t="shared" si="70"/>
        <v>#N/A</v>
      </c>
    </row>
    <row r="4532" spans="1:25" x14ac:dyDescent="0.3">
      <c r="A4532" s="8" t="s">
        <v>17</v>
      </c>
      <c r="B4532" s="8" t="s">
        <v>7918</v>
      </c>
      <c r="C4532" s="8" t="s">
        <v>7919</v>
      </c>
      <c r="D4532" s="8" t="s">
        <v>7962</v>
      </c>
      <c r="E4532" s="8" t="s">
        <v>7963</v>
      </c>
      <c r="F4532" s="24">
        <v>0.28999999999999998</v>
      </c>
      <c r="G4532" s="24">
        <v>0</v>
      </c>
      <c r="H4532" s="25">
        <v>7.1300999999999997</v>
      </c>
      <c r="I4532" s="25">
        <v>0.66600000000000004</v>
      </c>
      <c r="J4532" s="15">
        <v>24</v>
      </c>
      <c r="K4532" s="15">
        <v>6</v>
      </c>
      <c r="L4532" s="13">
        <v>9.3399999999999997E-2</v>
      </c>
      <c r="M4532" s="7">
        <v>1.21291291</v>
      </c>
      <c r="N4532" s="26">
        <v>0.85</v>
      </c>
      <c r="O4532" s="27" t="s">
        <v>22</v>
      </c>
      <c r="P4532" s="8">
        <v>0.29920772470000001</v>
      </c>
      <c r="Q4532" s="24">
        <v>0.28999999999999998</v>
      </c>
      <c r="R4532" t="str">
        <f>IF($Q4532*100&gt;=VLOOKUP($O4532,margin_ranges!$A$5:$C$10,2,FALSE),IF($Q4532*100&lt;=VLOOKUP($O4532,margin_ranges!$A$5:$C$10,3,FALSE)+10,"IN RANGE","ABOVE RANGE"),"BELOW RANGE")</f>
        <v>IN RANGE</v>
      </c>
      <c r="S4532">
        <f>MIN(VLOOKUP($O4532,margin_ranges!$A$5:$D$10,4,FALSE),$P4532*100)</f>
        <v>29.75</v>
      </c>
      <c r="T4532" s="29">
        <f>(1-$S4532/100)/(1-$F4532)-1</f>
        <v>-1.0563380281690127E-2</v>
      </c>
      <c r="U4532" s="19" t="str">
        <f>IF(ABS(IFERROR(T4532,0))&gt;0.05,INDEX(margin_ranges!$C$13:$C$16,MATCH($F4532*100,margin_ranges!$B$13:$B$16,1)),"")</f>
        <v/>
      </c>
      <c r="V4532" t="e">
        <f>MIN(VLOOKUP($U4532,margin_ranges!$A$5:$D$10,4,FALSE),$P4532*100)</f>
        <v>#N/A</v>
      </c>
      <c r="Y4532" s="29" t="e">
        <f t="shared" si="70"/>
        <v>#N/A</v>
      </c>
    </row>
    <row r="4533" spans="1:25" x14ac:dyDescent="0.3">
      <c r="A4533" s="8" t="s">
        <v>17</v>
      </c>
      <c r="B4533" s="8" t="s">
        <v>7918</v>
      </c>
      <c r="C4533" s="8" t="s">
        <v>7919</v>
      </c>
      <c r="D4533" s="8" t="s">
        <v>7968</v>
      </c>
      <c r="E4533" s="8" t="s">
        <v>7969</v>
      </c>
      <c r="F4533" s="24">
        <v>0.25</v>
      </c>
      <c r="G4533" s="24">
        <v>0</v>
      </c>
      <c r="H4533" s="25">
        <v>7.9965000000000002</v>
      </c>
      <c r="I4533" s="25">
        <v>0.34210000000000002</v>
      </c>
      <c r="J4533" s="15">
        <v>12</v>
      </c>
      <c r="K4533" s="15">
        <v>3</v>
      </c>
      <c r="L4533" s="13">
        <v>4.2799999999999998E-2</v>
      </c>
      <c r="M4533" s="7">
        <v>1.1734864300000001</v>
      </c>
      <c r="N4533" s="26">
        <v>0.85</v>
      </c>
      <c r="O4533" s="27" t="s">
        <v>92</v>
      </c>
      <c r="P4533" s="8">
        <v>0.2756626935</v>
      </c>
      <c r="Q4533" s="24">
        <v>0.25</v>
      </c>
      <c r="R4533" t="str">
        <f>IF($Q4533*100&gt;=VLOOKUP($O4533,margin_ranges!$A$5:$C$10,2,FALSE),IF($Q4533*100&lt;=VLOOKUP($O4533,margin_ranges!$A$5:$C$10,3,FALSE)+10,"IN RANGE","ABOVE RANGE"),"BELOW RANGE")</f>
        <v>IN RANGE</v>
      </c>
      <c r="S4533">
        <f>MIN(VLOOKUP($O4533,margin_ranges!$A$5:$D$10,4,FALSE),$P4533*100)</f>
        <v>27.566269349999999</v>
      </c>
      <c r="T4533" s="29">
        <f>(1-$S4533/100)/(1-$F4533)-1</f>
        <v>-3.4216924666666593E-2</v>
      </c>
      <c r="U4533" s="19" t="str">
        <f>IF(ABS(IFERROR(T4533,0))&gt;0.05,INDEX(margin_ranges!$C$13:$C$16,MATCH($F4533*100,margin_ranges!$B$13:$B$16,1)),"")</f>
        <v/>
      </c>
      <c r="V4533" t="e">
        <f>MIN(VLOOKUP($U4533,margin_ranges!$A$5:$D$10,4,FALSE),$P4533*100)</f>
        <v>#N/A</v>
      </c>
      <c r="Y4533" s="29" t="e">
        <f t="shared" si="70"/>
        <v>#N/A</v>
      </c>
    </row>
    <row r="4534" spans="1:25" x14ac:dyDescent="0.3">
      <c r="A4534" s="8" t="s">
        <v>17</v>
      </c>
      <c r="B4534" s="8" t="s">
        <v>7918</v>
      </c>
      <c r="C4534" s="8" t="s">
        <v>7919</v>
      </c>
      <c r="D4534" s="8" t="s">
        <v>7960</v>
      </c>
      <c r="E4534" s="8" t="s">
        <v>7961</v>
      </c>
      <c r="F4534" s="24">
        <v>0.25</v>
      </c>
      <c r="G4534" s="24">
        <v>0</v>
      </c>
      <c r="H4534" s="25">
        <v>7.3548999999999998</v>
      </c>
      <c r="I4534" s="25">
        <v>0.98029999999999995</v>
      </c>
      <c r="J4534" s="15">
        <v>35</v>
      </c>
      <c r="K4534" s="15">
        <v>9</v>
      </c>
      <c r="L4534" s="13">
        <v>0.1333</v>
      </c>
      <c r="M4534" s="7">
        <v>1.1875837899999999</v>
      </c>
      <c r="N4534" s="26">
        <v>0.85</v>
      </c>
      <c r="O4534" s="27" t="s">
        <v>92</v>
      </c>
      <c r="P4534" s="8">
        <v>0.28426103180000001</v>
      </c>
      <c r="Q4534" s="24">
        <v>0.25</v>
      </c>
      <c r="R4534" t="str">
        <f>IF($Q4534*100&gt;=VLOOKUP($O4534,margin_ranges!$A$5:$C$10,2,FALSE),IF($Q4534*100&lt;=VLOOKUP($O4534,margin_ranges!$A$5:$C$10,3,FALSE)+10,"IN RANGE","ABOVE RANGE"),"BELOW RANGE")</f>
        <v>IN RANGE</v>
      </c>
      <c r="S4534">
        <f>MIN(VLOOKUP($O4534,margin_ranges!$A$5:$D$10,4,FALSE),$P4534*100)</f>
        <v>28.426103180000002</v>
      </c>
      <c r="T4534" s="29">
        <f>(1-$S4534/100)/(1-$F4534)-1</f>
        <v>-4.5681375733333418E-2</v>
      </c>
      <c r="U4534" s="19" t="str">
        <f>IF(ABS(IFERROR(T4534,0))&gt;0.05,INDEX(margin_ranges!$C$13:$C$16,MATCH($F4534*100,margin_ranges!$B$13:$B$16,1)),"")</f>
        <v/>
      </c>
      <c r="V4534" t="e">
        <f>MIN(VLOOKUP($U4534,margin_ranges!$A$5:$D$10,4,FALSE),$P4534*100)</f>
        <v>#N/A</v>
      </c>
      <c r="Y4534" s="29" t="e">
        <f t="shared" si="70"/>
        <v>#N/A</v>
      </c>
    </row>
    <row r="4535" spans="1:25" x14ac:dyDescent="0.3">
      <c r="A4535" s="8" t="s">
        <v>17</v>
      </c>
      <c r="B4535" s="8" t="s">
        <v>7918</v>
      </c>
      <c r="C4535" s="8" t="s">
        <v>7919</v>
      </c>
      <c r="D4535" s="8" t="s">
        <v>7946</v>
      </c>
      <c r="E4535" s="8" t="s">
        <v>7947</v>
      </c>
      <c r="F4535" s="24">
        <v>0.25</v>
      </c>
      <c r="G4535" s="24">
        <v>0</v>
      </c>
      <c r="H4535" s="25">
        <v>6.6329000000000002</v>
      </c>
      <c r="I4535" s="25">
        <v>0.20580000000000001</v>
      </c>
      <c r="J4535" s="15">
        <v>8</v>
      </c>
      <c r="K4535" s="15">
        <v>2</v>
      </c>
      <c r="L4535" s="13">
        <v>3.1E-2</v>
      </c>
      <c r="M4535" s="7">
        <v>1.26289483</v>
      </c>
      <c r="N4535" s="26">
        <v>0.85</v>
      </c>
      <c r="O4535" s="27" t="s">
        <v>92</v>
      </c>
      <c r="P4535" s="8">
        <v>0.32694316179999999</v>
      </c>
      <c r="Q4535" s="24">
        <v>0.25</v>
      </c>
      <c r="R4535" t="str">
        <f>IF($Q4535*100&gt;=VLOOKUP($O4535,margin_ranges!$A$5:$C$10,2,FALSE),IF($Q4535*100&lt;=VLOOKUP($O4535,margin_ranges!$A$5:$C$10,3,FALSE)+10,"IN RANGE","ABOVE RANGE"),"BELOW RANGE")</f>
        <v>IN RANGE</v>
      </c>
      <c r="S4535">
        <f>MIN(VLOOKUP($O4535,margin_ranges!$A$5:$D$10,4,FALSE),$P4535*100)</f>
        <v>29.75</v>
      </c>
      <c r="T4535" s="29">
        <f>(1-$S4535/100)/(1-$F4535)-1</f>
        <v>-6.3333333333333353E-2</v>
      </c>
      <c r="U4535" s="19" t="str">
        <f>IF(ABS(IFERROR(T4535,0))&gt;0.05,INDEX(margin_ranges!$C$13:$C$16,MATCH($F4535*100,margin_ranges!$B$13:$B$16,1)),"")</f>
        <v>Balanced (Type B)</v>
      </c>
      <c r="V4535">
        <f>MIN(VLOOKUP($U4535,margin_ranges!$A$5:$D$10,4,FALSE),$P4535*100)</f>
        <v>29.75</v>
      </c>
      <c r="Y4535" s="29">
        <f t="shared" si="70"/>
        <v>-6.3333333333333353E-2</v>
      </c>
    </row>
    <row r="4536" spans="1:25" x14ac:dyDescent="0.3">
      <c r="A4536" s="8" t="s">
        <v>17</v>
      </c>
      <c r="B4536" s="8" t="s">
        <v>7918</v>
      </c>
      <c r="C4536" s="8" t="s">
        <v>7919</v>
      </c>
      <c r="D4536" s="8" t="s">
        <v>7958</v>
      </c>
      <c r="E4536" s="8" t="s">
        <v>7959</v>
      </c>
      <c r="F4536" s="24">
        <v>0.25</v>
      </c>
      <c r="G4536" s="24">
        <v>0</v>
      </c>
      <c r="H4536" s="25">
        <v>7.4981</v>
      </c>
      <c r="I4536" s="25">
        <v>0.92630000000000001</v>
      </c>
      <c r="J4536" s="15">
        <v>39</v>
      </c>
      <c r="K4536" s="15">
        <v>10</v>
      </c>
      <c r="L4536" s="13">
        <v>0.1235</v>
      </c>
      <c r="M4536" s="7">
        <v>1.40681678</v>
      </c>
      <c r="N4536" s="26">
        <v>0.85</v>
      </c>
      <c r="O4536" s="27" t="s">
        <v>92</v>
      </c>
      <c r="P4536" s="8">
        <v>0.39579907469999998</v>
      </c>
      <c r="Q4536" s="24">
        <v>0.25</v>
      </c>
      <c r="R4536" t="str">
        <f>IF($Q4536*100&gt;=VLOOKUP($O4536,margin_ranges!$A$5:$C$10,2,FALSE),IF($Q4536*100&lt;=VLOOKUP($O4536,margin_ranges!$A$5:$C$10,3,FALSE)+10,"IN RANGE","ABOVE RANGE"),"BELOW RANGE")</f>
        <v>IN RANGE</v>
      </c>
      <c r="S4536">
        <f>MIN(VLOOKUP($O4536,margin_ranges!$A$5:$D$10,4,FALSE),$P4536*100)</f>
        <v>29.75</v>
      </c>
      <c r="T4536" s="29">
        <f>(1-$S4536/100)/(1-$F4536)-1</f>
        <v>-6.3333333333333353E-2</v>
      </c>
      <c r="U4536" s="19" t="str">
        <f>IF(ABS(IFERROR(T4536,0))&gt;0.05,INDEX(margin_ranges!$C$13:$C$16,MATCH($F4536*100,margin_ranges!$B$13:$B$16,1)),"")</f>
        <v>Balanced (Type B)</v>
      </c>
      <c r="V4536">
        <f>MIN(VLOOKUP($U4536,margin_ranges!$A$5:$D$10,4,FALSE),$P4536*100)</f>
        <v>29.75</v>
      </c>
      <c r="Y4536" s="29">
        <f t="shared" si="70"/>
        <v>-6.3333333333333353E-2</v>
      </c>
    </row>
    <row r="4537" spans="1:25" x14ac:dyDescent="0.3">
      <c r="A4537" s="8" t="s">
        <v>17</v>
      </c>
      <c r="B4537" s="8" t="s">
        <v>7918</v>
      </c>
      <c r="C4537" s="8" t="s">
        <v>7919</v>
      </c>
      <c r="D4537" s="8" t="s">
        <v>7956</v>
      </c>
      <c r="E4537" s="8" t="s">
        <v>7957</v>
      </c>
      <c r="F4537" s="24">
        <v>0.249999999999999</v>
      </c>
      <c r="G4537" s="24">
        <v>1</v>
      </c>
      <c r="H4537" s="25">
        <v>122.5886</v>
      </c>
      <c r="I4537" s="25">
        <v>1.0068999999999999</v>
      </c>
      <c r="J4537" s="15">
        <v>39</v>
      </c>
      <c r="K4537" s="15">
        <v>10</v>
      </c>
      <c r="L4537" s="13">
        <v>8.2000000000000007E-3</v>
      </c>
      <c r="M4537" s="7">
        <v>1.27857548</v>
      </c>
      <c r="N4537" s="26">
        <v>0.85</v>
      </c>
      <c r="O4537" s="27" t="s">
        <v>92</v>
      </c>
      <c r="P4537" s="8">
        <v>0.33519763850000001</v>
      </c>
      <c r="Q4537" s="24">
        <v>0.25</v>
      </c>
      <c r="R4537" t="str">
        <f>IF($Q4537*100&gt;=VLOOKUP($O4537,margin_ranges!$A$5:$C$10,2,FALSE),IF($Q4537*100&lt;=VLOOKUP($O4537,margin_ranges!$A$5:$C$10,3,FALSE)+10,"IN RANGE","ABOVE RANGE"),"BELOW RANGE")</f>
        <v>IN RANGE</v>
      </c>
      <c r="S4537">
        <f>MIN(VLOOKUP($O4537,margin_ranges!$A$5:$D$10,4,FALSE),$P4537*100)</f>
        <v>29.75</v>
      </c>
      <c r="T4537" s="29">
        <f>(1-$S4537/100)/(1-$F4537)-1</f>
        <v>-6.3333333333334574E-2</v>
      </c>
      <c r="U4537" s="19" t="str">
        <f>IF(ABS(IFERROR(T4537,0))&gt;0.05,INDEX(margin_ranges!$C$13:$C$16,MATCH($F4537*100,margin_ranges!$B$13:$B$16,1)),"")</f>
        <v>Maximize Fill (Type A+)</v>
      </c>
      <c r="V4537">
        <f>MIN(VLOOKUP($U4537,margin_ranges!$A$5:$D$10,4,FALSE),$P4537*100)</f>
        <v>19.75</v>
      </c>
      <c r="Y4537" s="29">
        <f t="shared" si="70"/>
        <v>6.9999999999998508E-2</v>
      </c>
    </row>
    <row r="4538" spans="1:25" x14ac:dyDescent="0.3">
      <c r="A4538" s="8" t="s">
        <v>35</v>
      </c>
      <c r="B4538" s="8" t="s">
        <v>7976</v>
      </c>
      <c r="C4538" s="8" t="s">
        <v>34</v>
      </c>
      <c r="D4538" s="8" t="s">
        <v>34</v>
      </c>
      <c r="E4538" s="8"/>
      <c r="F4538" s="24">
        <v>0.19470928909708099</v>
      </c>
      <c r="G4538" s="24">
        <v>0.72805626000000001</v>
      </c>
      <c r="H4538" s="25">
        <v>425.20760000000001</v>
      </c>
      <c r="I4538" s="25">
        <v>38.994100000000003</v>
      </c>
      <c r="J4538" s="15">
        <v>2061</v>
      </c>
      <c r="K4538" s="15">
        <v>387</v>
      </c>
      <c r="L4538" s="13">
        <v>9.1700000000000004E-2</v>
      </c>
      <c r="M4538" s="7">
        <v>1.76157005</v>
      </c>
      <c r="N4538" s="26">
        <v>1.4185760000000001</v>
      </c>
      <c r="O4538" s="27"/>
      <c r="P4538" s="8">
        <v>0.19470928909999999</v>
      </c>
      <c r="Q4538" s="24">
        <v>0.22170000000000001</v>
      </c>
      <c r="R4538" t="e">
        <f>IF($Q4538*100&gt;=VLOOKUP($O4538,margin_ranges!$A$5:$C$10,2,FALSE),IF($Q4538*100&lt;=VLOOKUP($O4538,margin_ranges!$A$5:$C$10,3,FALSE)+10,"IN RANGE","ABOVE RANGE"),"BELOW RANGE")</f>
        <v>#N/A</v>
      </c>
      <c r="S4538" t="e">
        <f>MIN(VLOOKUP($O4538,margin_ranges!$A$5:$D$10,4,FALSE),$P4538*100)</f>
        <v>#N/A</v>
      </c>
      <c r="T4538" s="29" t="e">
        <f>(1-$S4538/100)/(1-$F4538)-1</f>
        <v>#N/A</v>
      </c>
      <c r="U4538" s="19" t="str">
        <f>IF(ABS(IFERROR(T4538,0))&gt;0.05,INDEX(margin_ranges!$C$13:$C$16,MATCH($F4538*100,margin_ranges!$B$13:$B$16,1)),"")</f>
        <v/>
      </c>
      <c r="V4538" t="e">
        <f>MIN(VLOOKUP($U4538,margin_ranges!$A$5:$D$10,4,FALSE),$P4538*100)</f>
        <v>#N/A</v>
      </c>
      <c r="Y4538" s="29" t="e">
        <f t="shared" si="70"/>
        <v>#N/A</v>
      </c>
    </row>
    <row r="4539" spans="1:25" x14ac:dyDescent="0.3">
      <c r="A4539" s="8" t="s">
        <v>33</v>
      </c>
      <c r="B4539" s="8" t="s">
        <v>7976</v>
      </c>
      <c r="C4539" s="8" t="s">
        <v>7977</v>
      </c>
      <c r="D4539" s="8" t="s">
        <v>34</v>
      </c>
      <c r="E4539" s="8"/>
      <c r="F4539" s="24">
        <v>0.19470928909708099</v>
      </c>
      <c r="G4539" s="24">
        <v>0.72805626000000001</v>
      </c>
      <c r="H4539" s="25">
        <v>425.20760000000001</v>
      </c>
      <c r="I4539" s="25">
        <v>38.994100000000003</v>
      </c>
      <c r="J4539" s="15">
        <v>2061</v>
      </c>
      <c r="K4539" s="15">
        <v>387</v>
      </c>
      <c r="L4539" s="13">
        <v>9.1700000000000004E-2</v>
      </c>
      <c r="M4539" s="7">
        <v>1.76157005</v>
      </c>
      <c r="N4539" s="26">
        <v>1.4185760000000001</v>
      </c>
      <c r="O4539" s="27"/>
      <c r="P4539" s="8">
        <v>0.19470928909999999</v>
      </c>
      <c r="Q4539" s="24">
        <v>0.22170000000000001</v>
      </c>
      <c r="R4539" t="e">
        <f>IF($Q4539*100&gt;=VLOOKUP($O4539,margin_ranges!$A$5:$C$10,2,FALSE),IF($Q4539*100&lt;=VLOOKUP($O4539,margin_ranges!$A$5:$C$10,3,FALSE)+10,"IN RANGE","ABOVE RANGE"),"BELOW RANGE")</f>
        <v>#N/A</v>
      </c>
      <c r="S4539" t="e">
        <f>MIN(VLOOKUP($O4539,margin_ranges!$A$5:$D$10,4,FALSE),$P4539*100)</f>
        <v>#N/A</v>
      </c>
      <c r="T4539" s="29" t="e">
        <f>(1-$S4539/100)/(1-$F4539)-1</f>
        <v>#N/A</v>
      </c>
      <c r="U4539" s="19" t="str">
        <f>IF(ABS(IFERROR(T4539,0))&gt;0.05,INDEX(margin_ranges!$C$13:$C$16,MATCH($F4539*100,margin_ranges!$B$13:$B$16,1)),"")</f>
        <v/>
      </c>
      <c r="V4539" t="e">
        <f>MIN(VLOOKUP($U4539,margin_ranges!$A$5:$D$10,4,FALSE),$P4539*100)</f>
        <v>#N/A</v>
      </c>
      <c r="Y4539" s="29" t="e">
        <f t="shared" si="70"/>
        <v>#N/A</v>
      </c>
    </row>
    <row r="4540" spans="1:25" x14ac:dyDescent="0.3">
      <c r="A4540" s="8" t="s">
        <v>17</v>
      </c>
      <c r="B4540" s="8" t="s">
        <v>7976</v>
      </c>
      <c r="C4540" s="8" t="s">
        <v>7977</v>
      </c>
      <c r="D4540" s="8" t="s">
        <v>7990</v>
      </c>
      <c r="E4540" s="8" t="s">
        <v>7991</v>
      </c>
      <c r="F4540" s="24">
        <v>0.34</v>
      </c>
      <c r="G4540" s="24">
        <v>0</v>
      </c>
      <c r="H4540" s="25">
        <v>1.4295</v>
      </c>
      <c r="I4540" s="25">
        <v>0.4456</v>
      </c>
      <c r="J4540" s="15">
        <v>11</v>
      </c>
      <c r="K4540" s="15">
        <v>3</v>
      </c>
      <c r="L4540" s="13">
        <v>0.31169999999999998</v>
      </c>
      <c r="M4540" s="7">
        <v>0.84421288999999999</v>
      </c>
      <c r="N4540" s="26">
        <v>0.5</v>
      </c>
      <c r="O4540" s="27" t="s">
        <v>22</v>
      </c>
      <c r="P4540" s="8">
        <v>0.40773233069999998</v>
      </c>
      <c r="Q4540" s="24">
        <v>0.34</v>
      </c>
      <c r="R4540" t="str">
        <f>IF($Q4540*100&gt;=VLOOKUP($O4540,margin_ranges!$A$5:$C$10,2,FALSE),IF($Q4540*100&lt;=VLOOKUP($O4540,margin_ranges!$A$5:$C$10,3,FALSE)+10,"IN RANGE","ABOVE RANGE"),"BELOW RANGE")</f>
        <v>IN RANGE</v>
      </c>
      <c r="S4540">
        <f>MIN(VLOOKUP($O4540,margin_ranges!$A$5:$D$10,4,FALSE),$P4540*100)</f>
        <v>29.75</v>
      </c>
      <c r="T4540" s="29">
        <f>(1-$S4540/100)/(1-$F4540)-1</f>
        <v>6.4393939393939448E-2</v>
      </c>
      <c r="U4540" s="19" t="str">
        <f>IF(ABS(IFERROR(T4540,0))&gt;0.05,INDEX(margin_ranges!$C$13:$C$16,MATCH($F4540*100,margin_ranges!$B$13:$B$16,1)),"")</f>
        <v>Balanced (Type B)</v>
      </c>
      <c r="V4540">
        <f>MIN(VLOOKUP($U4540,margin_ranges!$A$5:$D$10,4,FALSE),$P4540*100)</f>
        <v>29.75</v>
      </c>
      <c r="Y4540" s="29">
        <f t="shared" si="70"/>
        <v>6.4393939393939448E-2</v>
      </c>
    </row>
    <row r="4541" spans="1:25" x14ac:dyDescent="0.3">
      <c r="A4541" s="8" t="s">
        <v>17</v>
      </c>
      <c r="B4541" s="8" t="s">
        <v>7976</v>
      </c>
      <c r="C4541" s="8" t="s">
        <v>7977</v>
      </c>
      <c r="D4541" s="8" t="s">
        <v>8000</v>
      </c>
      <c r="E4541" s="8" t="s">
        <v>8001</v>
      </c>
      <c r="F4541" s="24">
        <v>0.34</v>
      </c>
      <c r="G4541" s="24">
        <v>0</v>
      </c>
      <c r="H4541" s="25">
        <v>1.4360999999999999</v>
      </c>
      <c r="I4541" s="25">
        <v>0.43459999999999999</v>
      </c>
      <c r="J4541" s="15">
        <v>11</v>
      </c>
      <c r="K4541" s="15">
        <v>3</v>
      </c>
      <c r="L4541" s="13">
        <v>0.30270000000000002</v>
      </c>
      <c r="M4541" s="7">
        <v>0.84522596999999999</v>
      </c>
      <c r="N4541" s="26">
        <v>0.5</v>
      </c>
      <c r="O4541" s="27" t="s">
        <v>22</v>
      </c>
      <c r="P4541" s="8">
        <v>0.408442215</v>
      </c>
      <c r="Q4541" s="24">
        <v>0.34</v>
      </c>
      <c r="R4541" t="str">
        <f>IF($Q4541*100&gt;=VLOOKUP($O4541,margin_ranges!$A$5:$C$10,2,FALSE),IF($Q4541*100&lt;=VLOOKUP($O4541,margin_ranges!$A$5:$C$10,3,FALSE)+10,"IN RANGE","ABOVE RANGE"),"BELOW RANGE")</f>
        <v>IN RANGE</v>
      </c>
      <c r="S4541">
        <f>MIN(VLOOKUP($O4541,margin_ranges!$A$5:$D$10,4,FALSE),$P4541*100)</f>
        <v>29.75</v>
      </c>
      <c r="T4541" s="29">
        <f>(1-$S4541/100)/(1-$F4541)-1</f>
        <v>6.4393939393939448E-2</v>
      </c>
      <c r="U4541" s="19" t="str">
        <f>IF(ABS(IFERROR(T4541,0))&gt;0.05,INDEX(margin_ranges!$C$13:$C$16,MATCH($F4541*100,margin_ranges!$B$13:$B$16,1)),"")</f>
        <v>Balanced (Type B)</v>
      </c>
      <c r="V4541">
        <f>MIN(VLOOKUP($U4541,margin_ranges!$A$5:$D$10,4,FALSE),$P4541*100)</f>
        <v>29.75</v>
      </c>
      <c r="Y4541" s="29">
        <f t="shared" si="70"/>
        <v>6.4393939393939448E-2</v>
      </c>
    </row>
    <row r="4542" spans="1:25" x14ac:dyDescent="0.3">
      <c r="A4542" s="8" t="s">
        <v>17</v>
      </c>
      <c r="B4542" s="8" t="s">
        <v>7976</v>
      </c>
      <c r="C4542" s="8" t="s">
        <v>7977</v>
      </c>
      <c r="D4542" s="8" t="s">
        <v>8012</v>
      </c>
      <c r="E4542" s="8" t="s">
        <v>8013</v>
      </c>
      <c r="F4542" s="24">
        <v>0.34</v>
      </c>
      <c r="G4542" s="24">
        <v>0</v>
      </c>
      <c r="H4542" s="25">
        <v>2.6494</v>
      </c>
      <c r="I4542" s="25">
        <v>0.76690000000000003</v>
      </c>
      <c r="J4542" s="15">
        <v>20</v>
      </c>
      <c r="K4542" s="15">
        <v>6</v>
      </c>
      <c r="L4542" s="13">
        <v>0.28949999999999998</v>
      </c>
      <c r="M4542" s="7">
        <v>0.85312471000000001</v>
      </c>
      <c r="N4542" s="26">
        <v>0.5</v>
      </c>
      <c r="O4542" s="27" t="s">
        <v>22</v>
      </c>
      <c r="P4542" s="8">
        <v>0.41391921399999998</v>
      </c>
      <c r="Q4542" s="24">
        <v>0.34</v>
      </c>
      <c r="R4542" t="str">
        <f>IF($Q4542*100&gt;=VLOOKUP($O4542,margin_ranges!$A$5:$C$10,2,FALSE),IF($Q4542*100&lt;=VLOOKUP($O4542,margin_ranges!$A$5:$C$10,3,FALSE)+10,"IN RANGE","ABOVE RANGE"),"BELOW RANGE")</f>
        <v>IN RANGE</v>
      </c>
      <c r="S4542">
        <f>MIN(VLOOKUP($O4542,margin_ranges!$A$5:$D$10,4,FALSE),$P4542*100)</f>
        <v>29.75</v>
      </c>
      <c r="T4542" s="29">
        <f>(1-$S4542/100)/(1-$F4542)-1</f>
        <v>6.4393939393939448E-2</v>
      </c>
      <c r="U4542" s="19" t="str">
        <f>IF(ABS(IFERROR(T4542,0))&gt;0.05,INDEX(margin_ranges!$C$13:$C$16,MATCH($F4542*100,margin_ranges!$B$13:$B$16,1)),"")</f>
        <v>Balanced (Type B)</v>
      </c>
      <c r="V4542">
        <f>MIN(VLOOKUP($U4542,margin_ranges!$A$5:$D$10,4,FALSE),$P4542*100)</f>
        <v>29.75</v>
      </c>
      <c r="Y4542" s="29">
        <f t="shared" si="70"/>
        <v>6.4393939393939448E-2</v>
      </c>
    </row>
    <row r="4543" spans="1:25" x14ac:dyDescent="0.3">
      <c r="A4543" s="8" t="s">
        <v>17</v>
      </c>
      <c r="B4543" s="8" t="s">
        <v>7976</v>
      </c>
      <c r="C4543" s="8" t="s">
        <v>7977</v>
      </c>
      <c r="D4543" s="8" t="s">
        <v>8016</v>
      </c>
      <c r="E4543" s="8" t="s">
        <v>8017</v>
      </c>
      <c r="F4543" s="24">
        <v>0.34</v>
      </c>
      <c r="G4543" s="24">
        <v>0</v>
      </c>
      <c r="H4543" s="25">
        <v>2.6181000000000001</v>
      </c>
      <c r="I4543" s="25">
        <v>0.75960000000000005</v>
      </c>
      <c r="J4543" s="15">
        <v>20</v>
      </c>
      <c r="K4543" s="15">
        <v>6</v>
      </c>
      <c r="L4543" s="13">
        <v>0.29020000000000001</v>
      </c>
      <c r="M4543" s="7">
        <v>0.85681240999999997</v>
      </c>
      <c r="N4543" s="26">
        <v>0.5</v>
      </c>
      <c r="O4543" s="27" t="s">
        <v>22</v>
      </c>
      <c r="P4543" s="8">
        <v>0.4164416936</v>
      </c>
      <c r="Q4543" s="24">
        <v>0.34</v>
      </c>
      <c r="R4543" t="str">
        <f>IF($Q4543*100&gt;=VLOOKUP($O4543,margin_ranges!$A$5:$C$10,2,FALSE),IF($Q4543*100&lt;=VLOOKUP($O4543,margin_ranges!$A$5:$C$10,3,FALSE)+10,"IN RANGE","ABOVE RANGE"),"BELOW RANGE")</f>
        <v>IN RANGE</v>
      </c>
      <c r="S4543">
        <f>MIN(VLOOKUP($O4543,margin_ranges!$A$5:$D$10,4,FALSE),$P4543*100)</f>
        <v>29.75</v>
      </c>
      <c r="T4543" s="29">
        <f>(1-$S4543/100)/(1-$F4543)-1</f>
        <v>6.4393939393939448E-2</v>
      </c>
      <c r="U4543" s="19" t="str">
        <f>IF(ABS(IFERROR(T4543,0))&gt;0.05,INDEX(margin_ranges!$C$13:$C$16,MATCH($F4543*100,margin_ranges!$B$13:$B$16,1)),"")</f>
        <v>Balanced (Type B)</v>
      </c>
      <c r="V4543">
        <f>MIN(VLOOKUP($U4543,margin_ranges!$A$5:$D$10,4,FALSE),$P4543*100)</f>
        <v>29.75</v>
      </c>
      <c r="Y4543" s="29">
        <f t="shared" si="70"/>
        <v>6.4393939393939448E-2</v>
      </c>
    </row>
    <row r="4544" spans="1:25" x14ac:dyDescent="0.3">
      <c r="A4544" s="8" t="s">
        <v>17</v>
      </c>
      <c r="B4544" s="8" t="s">
        <v>7976</v>
      </c>
      <c r="C4544" s="8" t="s">
        <v>7977</v>
      </c>
      <c r="D4544" s="8" t="s">
        <v>8018</v>
      </c>
      <c r="E4544" s="8" t="s">
        <v>8019</v>
      </c>
      <c r="F4544" s="24">
        <v>0.34</v>
      </c>
      <c r="G4544" s="24">
        <v>0</v>
      </c>
      <c r="H4544" s="25">
        <v>2.6204000000000001</v>
      </c>
      <c r="I4544" s="25">
        <v>0.76829999999999998</v>
      </c>
      <c r="J4544" s="15">
        <v>20</v>
      </c>
      <c r="K4544" s="15">
        <v>6</v>
      </c>
      <c r="L4544" s="13">
        <v>0.29320000000000002</v>
      </c>
      <c r="M4544" s="7">
        <v>0.84756414999999996</v>
      </c>
      <c r="N4544" s="26">
        <v>0.5</v>
      </c>
      <c r="O4544" s="27" t="s">
        <v>22</v>
      </c>
      <c r="P4544" s="8">
        <v>0.41007415209999998</v>
      </c>
      <c r="Q4544" s="24">
        <v>0.34</v>
      </c>
      <c r="R4544" t="str">
        <f>IF($Q4544*100&gt;=VLOOKUP($O4544,margin_ranges!$A$5:$C$10,2,FALSE),IF($Q4544*100&lt;=VLOOKUP($O4544,margin_ranges!$A$5:$C$10,3,FALSE)+10,"IN RANGE","ABOVE RANGE"),"BELOW RANGE")</f>
        <v>IN RANGE</v>
      </c>
      <c r="S4544">
        <f>MIN(VLOOKUP($O4544,margin_ranges!$A$5:$D$10,4,FALSE),$P4544*100)</f>
        <v>29.75</v>
      </c>
      <c r="T4544" s="29">
        <f>(1-$S4544/100)/(1-$F4544)-1</f>
        <v>6.4393939393939448E-2</v>
      </c>
      <c r="U4544" s="19" t="str">
        <f>IF(ABS(IFERROR(T4544,0))&gt;0.05,INDEX(margin_ranges!$C$13:$C$16,MATCH($F4544*100,margin_ranges!$B$13:$B$16,1)),"")</f>
        <v>Balanced (Type B)</v>
      </c>
      <c r="V4544">
        <f>MIN(VLOOKUP($U4544,margin_ranges!$A$5:$D$10,4,FALSE),$P4544*100)</f>
        <v>29.75</v>
      </c>
      <c r="Y4544" s="29">
        <f t="shared" si="70"/>
        <v>6.4393939393939448E-2</v>
      </c>
    </row>
    <row r="4545" spans="1:25" x14ac:dyDescent="0.3">
      <c r="A4545" s="8" t="s">
        <v>17</v>
      </c>
      <c r="B4545" s="8" t="s">
        <v>7976</v>
      </c>
      <c r="C4545" s="8" t="s">
        <v>7977</v>
      </c>
      <c r="D4545" s="8" t="s">
        <v>7980</v>
      </c>
      <c r="E4545" s="8" t="s">
        <v>7981</v>
      </c>
      <c r="F4545" s="24">
        <v>0.27644000123804502</v>
      </c>
      <c r="G4545" s="24">
        <v>0</v>
      </c>
      <c r="H4545" s="25">
        <v>6.4156000000000004</v>
      </c>
      <c r="I4545" s="25">
        <v>0.44529999999999997</v>
      </c>
      <c r="J4545" s="15">
        <v>28</v>
      </c>
      <c r="K4545" s="15">
        <v>7</v>
      </c>
      <c r="L4545" s="13">
        <v>6.9400000000000003E-2</v>
      </c>
      <c r="M4545" s="7">
        <v>2.0730830899999999</v>
      </c>
      <c r="N4545" s="26">
        <v>1.5</v>
      </c>
      <c r="O4545" s="27" t="s">
        <v>22</v>
      </c>
      <c r="P4545" s="8">
        <v>0.27644000120000001</v>
      </c>
      <c r="Q4545" s="24">
        <v>0.28999999999999998</v>
      </c>
      <c r="R4545" t="str">
        <f>IF($Q4545*100&gt;=VLOOKUP($O4545,margin_ranges!$A$5:$C$10,2,FALSE),IF($Q4545*100&lt;=VLOOKUP($O4545,margin_ranges!$A$5:$C$10,3,FALSE)+10,"IN RANGE","ABOVE RANGE"),"BELOW RANGE")</f>
        <v>IN RANGE</v>
      </c>
      <c r="S4545">
        <f>MIN(VLOOKUP($O4545,margin_ranges!$A$5:$D$10,4,FALSE),$P4545*100)</f>
        <v>27.644000120000001</v>
      </c>
      <c r="T4545" s="29">
        <f>(1-$S4545/100)/(1-$F4545)-1</f>
        <v>5.2580384490852339E-11</v>
      </c>
      <c r="U4545" s="19" t="str">
        <f>IF(ABS(IFERROR(T4545,0))&gt;0.05,INDEX(margin_ranges!$C$13:$C$16,MATCH($F4545*100,margin_ranges!$B$13:$B$16,1)),"")</f>
        <v/>
      </c>
      <c r="V4545" t="e">
        <f>MIN(VLOOKUP($U4545,margin_ranges!$A$5:$D$10,4,FALSE),$P4545*100)</f>
        <v>#N/A</v>
      </c>
      <c r="Y4545" s="29" t="e">
        <f t="shared" si="70"/>
        <v>#N/A</v>
      </c>
    </row>
    <row r="4546" spans="1:25" x14ac:dyDescent="0.3">
      <c r="A4546" s="8" t="s">
        <v>17</v>
      </c>
      <c r="B4546" s="8" t="s">
        <v>7976</v>
      </c>
      <c r="C4546" s="8" t="s">
        <v>7977</v>
      </c>
      <c r="D4546" s="8" t="s">
        <v>8014</v>
      </c>
      <c r="E4546" s="8" t="s">
        <v>8015</v>
      </c>
      <c r="F4546" s="24">
        <v>0.22535849353923701</v>
      </c>
      <c r="G4546" s="24">
        <v>0</v>
      </c>
      <c r="H4546" s="25">
        <v>3.7134</v>
      </c>
      <c r="I4546" s="25">
        <v>0.93640000000000001</v>
      </c>
      <c r="J4546" s="15">
        <v>54</v>
      </c>
      <c r="K4546" s="15">
        <v>12</v>
      </c>
      <c r="L4546" s="13">
        <v>0.25219999999999998</v>
      </c>
      <c r="M4546" s="7">
        <v>1.93637959</v>
      </c>
      <c r="N4546" s="26">
        <v>1.5</v>
      </c>
      <c r="O4546" s="27" t="s">
        <v>92</v>
      </c>
      <c r="P4546" s="8">
        <v>0.22535849350000001</v>
      </c>
      <c r="Q4546" s="24">
        <v>0.25</v>
      </c>
      <c r="R4546" t="str">
        <f>IF($Q4546*100&gt;=VLOOKUP($O4546,margin_ranges!$A$5:$C$10,2,FALSE),IF($Q4546*100&lt;=VLOOKUP($O4546,margin_ranges!$A$5:$C$10,3,FALSE)+10,"IN RANGE","ABOVE RANGE"),"BELOW RANGE")</f>
        <v>IN RANGE</v>
      </c>
      <c r="S4546">
        <f>MIN(VLOOKUP($O4546,margin_ranges!$A$5:$D$10,4,FALSE),$P4546*100)</f>
        <v>22.535849349999999</v>
      </c>
      <c r="T4546" s="29">
        <f>(1-$S4546/100)/(1-$F4546)-1</f>
        <v>5.0651705052473517E-11</v>
      </c>
      <c r="U4546" s="19" t="str">
        <f>IF(ABS(IFERROR(T4546,0))&gt;0.05,INDEX(margin_ranges!$C$13:$C$16,MATCH($F4546*100,margin_ranges!$B$13:$B$16,1)),"")</f>
        <v/>
      </c>
      <c r="V4546" t="e">
        <f>MIN(VLOOKUP($U4546,margin_ranges!$A$5:$D$10,4,FALSE),$P4546*100)</f>
        <v>#N/A</v>
      </c>
      <c r="Y4546" s="29" t="e">
        <f t="shared" si="70"/>
        <v>#N/A</v>
      </c>
    </row>
    <row r="4547" spans="1:25" x14ac:dyDescent="0.3">
      <c r="A4547" s="8" t="s">
        <v>17</v>
      </c>
      <c r="B4547" s="8" t="s">
        <v>7976</v>
      </c>
      <c r="C4547" s="8" t="s">
        <v>7977</v>
      </c>
      <c r="D4547" s="8" t="s">
        <v>8010</v>
      </c>
      <c r="E4547" s="8" t="s">
        <v>8011</v>
      </c>
      <c r="F4547" s="24">
        <v>0.13853010753574399</v>
      </c>
      <c r="G4547" s="24">
        <v>1</v>
      </c>
      <c r="H4547" s="25">
        <v>59.436199999999999</v>
      </c>
      <c r="I4547" s="25">
        <v>5.4745999999999997</v>
      </c>
      <c r="J4547" s="15">
        <v>286</v>
      </c>
      <c r="K4547" s="15">
        <v>40</v>
      </c>
      <c r="L4547" s="13">
        <v>9.2100000000000001E-2</v>
      </c>
      <c r="M4547" s="7">
        <v>1.7412100100000001</v>
      </c>
      <c r="N4547" s="26">
        <v>1.5</v>
      </c>
      <c r="O4547" s="27" t="s">
        <v>22</v>
      </c>
      <c r="P4547" s="8">
        <v>0.1385301075</v>
      </c>
      <c r="Q4547" s="24">
        <v>0.17</v>
      </c>
      <c r="R4547" t="str">
        <f>IF($Q4547*100&gt;=VLOOKUP($O4547,margin_ranges!$A$5:$C$10,2,FALSE),IF($Q4547*100&lt;=VLOOKUP($O4547,margin_ranges!$A$5:$C$10,3,FALSE)+10,"IN RANGE","ABOVE RANGE"),"BELOW RANGE")</f>
        <v>BELOW RANGE</v>
      </c>
      <c r="S4547">
        <f>MIN(VLOOKUP($O4547,margin_ranges!$A$5:$D$10,4,FALSE),$P4547*100)</f>
        <v>13.853010749999999</v>
      </c>
      <c r="T4547" s="29">
        <f>(1-$S4547/100)/(1-$F4547)-1</f>
        <v>4.1491921010106125E-11</v>
      </c>
      <c r="U4547" s="19" t="str">
        <f>IF(ABS(IFERROR(T4547,0))&gt;0.05,INDEX(margin_ranges!$C$13:$C$16,MATCH($F4547*100,margin_ranges!$B$13:$B$16,1)),"")</f>
        <v/>
      </c>
      <c r="V4547" t="e">
        <f>MIN(VLOOKUP($U4547,margin_ranges!$A$5:$D$10,4,FALSE),$P4547*100)</f>
        <v>#N/A</v>
      </c>
      <c r="Y4547" s="29" t="e">
        <f t="shared" si="70"/>
        <v>#N/A</v>
      </c>
    </row>
    <row r="4548" spans="1:25" x14ac:dyDescent="0.3">
      <c r="A4548" s="8" t="s">
        <v>17</v>
      </c>
      <c r="B4548" s="8" t="s">
        <v>7976</v>
      </c>
      <c r="C4548" s="8" t="s">
        <v>7977</v>
      </c>
      <c r="D4548" s="8" t="s">
        <v>7996</v>
      </c>
      <c r="E4548" s="8" t="s">
        <v>7997</v>
      </c>
      <c r="F4548" s="24">
        <v>0.22234124671151001</v>
      </c>
      <c r="G4548" s="24">
        <v>0</v>
      </c>
      <c r="H4548" s="25">
        <v>3.9904000000000002</v>
      </c>
      <c r="I4548" s="25">
        <v>0.47010000000000002</v>
      </c>
      <c r="J4548" s="15">
        <v>27</v>
      </c>
      <c r="K4548" s="15">
        <v>6</v>
      </c>
      <c r="L4548" s="13">
        <v>0.1178</v>
      </c>
      <c r="M4548" s="7">
        <v>1.92886661</v>
      </c>
      <c r="N4548" s="26">
        <v>1.5</v>
      </c>
      <c r="O4548" s="27" t="s">
        <v>92</v>
      </c>
      <c r="P4548" s="8">
        <v>0.22234124669999999</v>
      </c>
      <c r="Q4548" s="24">
        <v>0.25</v>
      </c>
      <c r="R4548" t="str">
        <f>IF($Q4548*100&gt;=VLOOKUP($O4548,margin_ranges!$A$5:$C$10,2,FALSE),IF($Q4548*100&lt;=VLOOKUP($O4548,margin_ranges!$A$5:$C$10,3,FALSE)+10,"IN RANGE","ABOVE RANGE"),"BELOW RANGE")</f>
        <v>IN RANGE</v>
      </c>
      <c r="S4548">
        <f>MIN(VLOOKUP($O4548,margin_ranges!$A$5:$D$10,4,FALSE),$P4548*100)</f>
        <v>22.23412467</v>
      </c>
      <c r="T4548" s="29">
        <f>(1-$S4548/100)/(1-$F4548)-1</f>
        <v>1.4800827230487812E-11</v>
      </c>
      <c r="U4548" s="19" t="str">
        <f>IF(ABS(IFERROR(T4548,0))&gt;0.05,INDEX(margin_ranges!$C$13:$C$16,MATCH($F4548*100,margin_ranges!$B$13:$B$16,1)),"")</f>
        <v/>
      </c>
      <c r="V4548" t="e">
        <f>MIN(VLOOKUP($U4548,margin_ranges!$A$5:$D$10,4,FALSE),$P4548*100)</f>
        <v>#N/A</v>
      </c>
      <c r="Y4548" s="29" t="e">
        <f t="shared" si="70"/>
        <v>#N/A</v>
      </c>
    </row>
    <row r="4549" spans="1:25" x14ac:dyDescent="0.3">
      <c r="A4549" s="8" t="s">
        <v>17</v>
      </c>
      <c r="B4549" s="8" t="s">
        <v>7976</v>
      </c>
      <c r="C4549" s="8" t="s">
        <v>7977</v>
      </c>
      <c r="D4549" s="8" t="s">
        <v>8002</v>
      </c>
      <c r="E4549" s="8" t="s">
        <v>8003</v>
      </c>
      <c r="F4549" s="24">
        <v>0.19472389760488701</v>
      </c>
      <c r="G4549" s="24">
        <v>1</v>
      </c>
      <c r="H4549" s="25">
        <v>59.537599999999998</v>
      </c>
      <c r="I4549" s="25">
        <v>5.7392000000000003</v>
      </c>
      <c r="J4549" s="15">
        <v>321</v>
      </c>
      <c r="K4549" s="15">
        <v>63</v>
      </c>
      <c r="L4549" s="13">
        <v>9.64E-2</v>
      </c>
      <c r="M4549" s="7">
        <v>1.86271516</v>
      </c>
      <c r="N4549" s="26">
        <v>1.5</v>
      </c>
      <c r="O4549" s="27" t="s">
        <v>162</v>
      </c>
      <c r="P4549" s="8">
        <v>0.1947238976</v>
      </c>
      <c r="Q4549" s="24">
        <v>0.25</v>
      </c>
      <c r="R4549" t="str">
        <f>IF($Q4549*100&gt;=VLOOKUP($O4549,margin_ranges!$A$5:$C$10,2,FALSE),IF($Q4549*100&lt;=VLOOKUP($O4549,margin_ranges!$A$5:$C$10,3,FALSE)+10,"IN RANGE","ABOVE RANGE"),"BELOW RANGE")</f>
        <v>BELOW RANGE</v>
      </c>
      <c r="S4549">
        <f>MIN(VLOOKUP($O4549,margin_ranges!$A$5:$D$10,4,FALSE),$P4549*100)</f>
        <v>19.472389759999999</v>
      </c>
      <c r="T4549" s="29">
        <f>(1-$S4549/100)/(1-$F4549)-1</f>
        <v>6.0689231418109557E-12</v>
      </c>
      <c r="U4549" s="19" t="str">
        <f>IF(ABS(IFERROR(T4549,0))&gt;0.05,INDEX(margin_ranges!$C$13:$C$16,MATCH($F4549*100,margin_ranges!$B$13:$B$16,1)),"")</f>
        <v/>
      </c>
      <c r="V4549" t="e">
        <f>MIN(VLOOKUP($U4549,margin_ranges!$A$5:$D$10,4,FALSE),$P4549*100)</f>
        <v>#N/A</v>
      </c>
      <c r="Y4549" s="29" t="e">
        <f t="shared" si="70"/>
        <v>#N/A</v>
      </c>
    </row>
    <row r="4550" spans="1:25" x14ac:dyDescent="0.3">
      <c r="A4550" s="8" t="s">
        <v>17</v>
      </c>
      <c r="B4550" s="8" t="s">
        <v>7976</v>
      </c>
      <c r="C4550" s="8" t="s">
        <v>7977</v>
      </c>
      <c r="D4550" s="8" t="s">
        <v>7994</v>
      </c>
      <c r="E4550" s="8" t="s">
        <v>7995</v>
      </c>
      <c r="F4550" s="24">
        <v>0.23694952359897101</v>
      </c>
      <c r="G4550" s="24">
        <v>0</v>
      </c>
      <c r="H4550" s="25">
        <v>5.9307999999999996</v>
      </c>
      <c r="I4550" s="25">
        <v>1.3476999999999999</v>
      </c>
      <c r="J4550" s="15">
        <v>79</v>
      </c>
      <c r="K4550" s="15">
        <v>19</v>
      </c>
      <c r="L4550" s="13">
        <v>0.22720000000000001</v>
      </c>
      <c r="M4550" s="7">
        <v>1.96579394</v>
      </c>
      <c r="N4550" s="26">
        <v>1.5</v>
      </c>
      <c r="O4550" s="27" t="s">
        <v>92</v>
      </c>
      <c r="P4550" s="8">
        <v>0.23694952359999999</v>
      </c>
      <c r="Q4550" s="24">
        <v>0.25</v>
      </c>
      <c r="R4550" t="str">
        <f>IF($Q4550*100&gt;=VLOOKUP($O4550,margin_ranges!$A$5:$C$10,2,FALSE),IF($Q4550*100&lt;=VLOOKUP($O4550,margin_ranges!$A$5:$C$10,3,FALSE)+10,"IN RANGE","ABOVE RANGE"),"BELOW RANGE")</f>
        <v>IN RANGE</v>
      </c>
      <c r="S4550">
        <f>MIN(VLOOKUP($O4550,margin_ranges!$A$5:$D$10,4,FALSE),$P4550*100)</f>
        <v>23.694952359999998</v>
      </c>
      <c r="T4550" s="29">
        <f>(1-$S4550/100)/(1-$F4550)-1</f>
        <v>-1.3484768857097151E-12</v>
      </c>
      <c r="U4550" s="19" t="str">
        <f>IF(ABS(IFERROR(T4550,0))&gt;0.05,INDEX(margin_ranges!$C$13:$C$16,MATCH($F4550*100,margin_ranges!$B$13:$B$16,1)),"")</f>
        <v/>
      </c>
      <c r="V4550" t="e">
        <f>MIN(VLOOKUP($U4550,margin_ranges!$A$5:$D$10,4,FALSE),$P4550*100)</f>
        <v>#N/A</v>
      </c>
      <c r="Y4550" s="29" t="e">
        <f t="shared" si="70"/>
        <v>#N/A</v>
      </c>
    </row>
    <row r="4551" spans="1:25" x14ac:dyDescent="0.3">
      <c r="A4551" s="8" t="s">
        <v>17</v>
      </c>
      <c r="B4551" s="8" t="s">
        <v>7976</v>
      </c>
      <c r="C4551" s="8" t="s">
        <v>7977</v>
      </c>
      <c r="D4551" s="8" t="s">
        <v>7998</v>
      </c>
      <c r="E4551" s="8" t="s">
        <v>7999</v>
      </c>
      <c r="F4551" s="24">
        <v>0.19334977038727799</v>
      </c>
      <c r="G4551" s="24">
        <v>1</v>
      </c>
      <c r="H4551" s="25">
        <v>59.476599999999998</v>
      </c>
      <c r="I4551" s="25">
        <v>5.6677999999999997</v>
      </c>
      <c r="J4551" s="15">
        <v>316</v>
      </c>
      <c r="K4551" s="15">
        <v>61</v>
      </c>
      <c r="L4551" s="13">
        <v>9.5299999999999996E-2</v>
      </c>
      <c r="M4551" s="7">
        <v>1.8595420199999999</v>
      </c>
      <c r="N4551" s="26">
        <v>1.5</v>
      </c>
      <c r="O4551" s="27" t="s">
        <v>22</v>
      </c>
      <c r="P4551" s="8">
        <v>0.19334977040000001</v>
      </c>
      <c r="Q4551" s="24">
        <v>0.22</v>
      </c>
      <c r="R4551" t="str">
        <f>IF($Q4551*100&gt;=VLOOKUP($O4551,margin_ranges!$A$5:$C$10,2,FALSE),IF($Q4551*100&lt;=VLOOKUP($O4551,margin_ranges!$A$5:$C$10,3,FALSE)+10,"IN RANGE","ABOVE RANGE"),"BELOW RANGE")</f>
        <v>IN RANGE</v>
      </c>
      <c r="S4551">
        <f>MIN(VLOOKUP($O4551,margin_ranges!$A$5:$D$10,4,FALSE),$P4551*100)</f>
        <v>19.334977040000002</v>
      </c>
      <c r="T4551" s="29">
        <f>(1-$S4551/100)/(1-$F4551)-1</f>
        <v>-1.5771495220917586E-11</v>
      </c>
      <c r="U4551" s="19" t="str">
        <f>IF(ABS(IFERROR(T4551,0))&gt;0.05,INDEX(margin_ranges!$C$13:$C$16,MATCH($F4551*100,margin_ranges!$B$13:$B$16,1)),"")</f>
        <v/>
      </c>
      <c r="V4551" t="e">
        <f>MIN(VLOOKUP($U4551,margin_ranges!$A$5:$D$10,4,FALSE),$P4551*100)</f>
        <v>#N/A</v>
      </c>
      <c r="Y4551" s="29" t="e">
        <f t="shared" si="70"/>
        <v>#N/A</v>
      </c>
    </row>
    <row r="4552" spans="1:25" x14ac:dyDescent="0.3">
      <c r="A4552" s="8" t="s">
        <v>17</v>
      </c>
      <c r="B4552" s="8" t="s">
        <v>7976</v>
      </c>
      <c r="C4552" s="8" t="s">
        <v>7977</v>
      </c>
      <c r="D4552" s="8" t="s">
        <v>7988</v>
      </c>
      <c r="E4552" s="8" t="s">
        <v>7989</v>
      </c>
      <c r="F4552" s="24">
        <v>0.17050543598214299</v>
      </c>
      <c r="G4552" s="24">
        <v>0</v>
      </c>
      <c r="H4552" s="25">
        <v>12.8185</v>
      </c>
      <c r="I4552" s="25">
        <v>0.55479999999999996</v>
      </c>
      <c r="J4552" s="15">
        <v>30</v>
      </c>
      <c r="K4552" s="15">
        <v>5</v>
      </c>
      <c r="L4552" s="13">
        <v>4.3299999999999998E-2</v>
      </c>
      <c r="M4552" s="7">
        <v>1.80833011</v>
      </c>
      <c r="N4552" s="26">
        <v>1.5</v>
      </c>
      <c r="O4552" s="27" t="s">
        <v>22</v>
      </c>
      <c r="P4552" s="8">
        <v>0.17050543600000001</v>
      </c>
      <c r="Q4552" s="24">
        <v>0.18</v>
      </c>
      <c r="R4552" t="str">
        <f>IF($Q4552*100&gt;=VLOOKUP($O4552,margin_ranges!$A$5:$C$10,2,FALSE),IF($Q4552*100&lt;=VLOOKUP($O4552,margin_ranges!$A$5:$C$10,3,FALSE)+10,"IN RANGE","ABOVE RANGE"),"BELOW RANGE")</f>
        <v>BELOW RANGE</v>
      </c>
      <c r="S4552">
        <f>MIN(VLOOKUP($O4552,margin_ranges!$A$5:$D$10,4,FALSE),$P4552*100)</f>
        <v>17.050543600000001</v>
      </c>
      <c r="T4552" s="29">
        <f>(1-$S4552/100)/(1-$F4552)-1</f>
        <v>-2.1527668536691635E-11</v>
      </c>
      <c r="U4552" s="19" t="str">
        <f>IF(ABS(IFERROR(T4552,0))&gt;0.05,INDEX(margin_ranges!$C$13:$C$16,MATCH($F4552*100,margin_ranges!$B$13:$B$16,1)),"")</f>
        <v/>
      </c>
      <c r="V4552" t="e">
        <f>MIN(VLOOKUP($U4552,margin_ranges!$A$5:$D$10,4,FALSE),$P4552*100)</f>
        <v>#N/A</v>
      </c>
      <c r="Y4552" s="29" t="e">
        <f t="shared" si="70"/>
        <v>#N/A</v>
      </c>
    </row>
    <row r="4553" spans="1:25" x14ac:dyDescent="0.3">
      <c r="A4553" s="8" t="s">
        <v>17</v>
      </c>
      <c r="B4553" s="8" t="s">
        <v>7976</v>
      </c>
      <c r="C4553" s="8" t="s">
        <v>7977</v>
      </c>
      <c r="D4553" s="8" t="s">
        <v>7984</v>
      </c>
      <c r="E4553" s="8" t="s">
        <v>7985</v>
      </c>
      <c r="F4553" s="24">
        <v>0.26287553648068601</v>
      </c>
      <c r="G4553" s="24">
        <v>0</v>
      </c>
      <c r="H4553" s="25">
        <v>2.2652999999999999</v>
      </c>
      <c r="I4553" s="25">
        <v>0.1799</v>
      </c>
      <c r="J4553" s="15">
        <v>11</v>
      </c>
      <c r="K4553" s="15">
        <v>3</v>
      </c>
      <c r="L4553" s="13">
        <v>7.9399999999999998E-2</v>
      </c>
      <c r="M4553" s="7">
        <v>2.0349344999999999</v>
      </c>
      <c r="N4553" s="26">
        <v>1.5</v>
      </c>
      <c r="O4553" s="27" t="s">
        <v>22</v>
      </c>
      <c r="P4553" s="8">
        <v>0.26287553650000001</v>
      </c>
      <c r="Q4553" s="24">
        <v>0.27</v>
      </c>
      <c r="R4553" t="str">
        <f>IF($Q4553*100&gt;=VLOOKUP($O4553,margin_ranges!$A$5:$C$10,2,FALSE),IF($Q4553*100&lt;=VLOOKUP($O4553,margin_ranges!$A$5:$C$10,3,FALSE)+10,"IN RANGE","ABOVE RANGE"),"BELOW RANGE")</f>
        <v>IN RANGE</v>
      </c>
      <c r="S4553">
        <f>MIN(VLOOKUP($O4553,margin_ranges!$A$5:$D$10,4,FALSE),$P4553*100)</f>
        <v>26.28755365</v>
      </c>
      <c r="T4553" s="29">
        <f>(1-$S4553/100)/(1-$F4553)-1</f>
        <v>-2.6201707470363544E-11</v>
      </c>
      <c r="U4553" s="19" t="str">
        <f>IF(ABS(IFERROR(T4553,0))&gt;0.05,INDEX(margin_ranges!$C$13:$C$16,MATCH($F4553*100,margin_ranges!$B$13:$B$16,1)),"")</f>
        <v/>
      </c>
      <c r="V4553" t="e">
        <f>MIN(VLOOKUP($U4553,margin_ranges!$A$5:$D$10,4,FALSE),$P4553*100)</f>
        <v>#N/A</v>
      </c>
      <c r="Y4553" s="29" t="e">
        <f t="shared" si="70"/>
        <v>#N/A</v>
      </c>
    </row>
    <row r="4554" spans="1:25" x14ac:dyDescent="0.3">
      <c r="A4554" s="8" t="s">
        <v>17</v>
      </c>
      <c r="B4554" s="8" t="s">
        <v>7976</v>
      </c>
      <c r="C4554" s="8" t="s">
        <v>7977</v>
      </c>
      <c r="D4554" s="8" t="s">
        <v>8008</v>
      </c>
      <c r="E4554" s="8" t="s">
        <v>8009</v>
      </c>
      <c r="F4554" s="24">
        <v>0.22881008856504101</v>
      </c>
      <c r="G4554" s="24">
        <v>0</v>
      </c>
      <c r="H4554" s="25">
        <v>5.8926999999999996</v>
      </c>
      <c r="I4554" s="25">
        <v>1.2911999999999999</v>
      </c>
      <c r="J4554" s="15">
        <v>75</v>
      </c>
      <c r="K4554" s="15">
        <v>17</v>
      </c>
      <c r="L4554" s="13">
        <v>0.21909999999999999</v>
      </c>
      <c r="M4554" s="7">
        <v>1.94504619</v>
      </c>
      <c r="N4554" s="26">
        <v>1.5</v>
      </c>
      <c r="O4554" s="27" t="s">
        <v>92</v>
      </c>
      <c r="P4554" s="8">
        <v>0.22881008859999999</v>
      </c>
      <c r="Q4554" s="24">
        <v>0.25</v>
      </c>
      <c r="R4554" t="str">
        <f>IF($Q4554*100&gt;=VLOOKUP($O4554,margin_ranges!$A$5:$C$10,2,FALSE),IF($Q4554*100&lt;=VLOOKUP($O4554,margin_ranges!$A$5:$C$10,3,FALSE)+10,"IN RANGE","ABOVE RANGE"),"BELOW RANGE")</f>
        <v>IN RANGE</v>
      </c>
      <c r="S4554">
        <f>MIN(VLOOKUP($O4554,margin_ranges!$A$5:$D$10,4,FALSE),$P4554*100)</f>
        <v>22.881008859999998</v>
      </c>
      <c r="T4554" s="29">
        <f>(1-$S4554/100)/(1-$F4554)-1</f>
        <v>-4.5331183251562379E-11</v>
      </c>
      <c r="U4554" s="19" t="str">
        <f>IF(ABS(IFERROR(T4554,0))&gt;0.05,INDEX(margin_ranges!$C$13:$C$16,MATCH($F4554*100,margin_ranges!$B$13:$B$16,1)),"")</f>
        <v/>
      </c>
      <c r="V4554" t="e">
        <f>MIN(VLOOKUP($U4554,margin_ranges!$A$5:$D$10,4,FALSE),$P4554*100)</f>
        <v>#N/A</v>
      </c>
      <c r="Y4554" s="29" t="e">
        <f t="shared" si="70"/>
        <v>#N/A</v>
      </c>
    </row>
    <row r="4555" spans="1:25" x14ac:dyDescent="0.3">
      <c r="A4555" s="8" t="s">
        <v>17</v>
      </c>
      <c r="B4555" s="8" t="s">
        <v>7976</v>
      </c>
      <c r="C4555" s="8" t="s">
        <v>7977</v>
      </c>
      <c r="D4555" s="8" t="s">
        <v>7992</v>
      </c>
      <c r="E4555" s="8" t="s">
        <v>7993</v>
      </c>
      <c r="F4555" s="24">
        <v>0.223710337561291</v>
      </c>
      <c r="G4555" s="24">
        <v>0</v>
      </c>
      <c r="H4555" s="25">
        <v>3.6614</v>
      </c>
      <c r="I4555" s="25">
        <v>0.91220000000000001</v>
      </c>
      <c r="J4555" s="15">
        <v>53</v>
      </c>
      <c r="K4555" s="15">
        <v>12</v>
      </c>
      <c r="L4555" s="13">
        <v>0.24909999999999999</v>
      </c>
      <c r="M4555" s="7">
        <v>1.93226842</v>
      </c>
      <c r="N4555" s="26">
        <v>1.5</v>
      </c>
      <c r="O4555" s="27" t="s">
        <v>92</v>
      </c>
      <c r="P4555" s="8">
        <v>0.2237103376</v>
      </c>
      <c r="Q4555" s="24">
        <v>0.25</v>
      </c>
      <c r="R4555" t="str">
        <f>IF($Q4555*100&gt;=VLOOKUP($O4555,margin_ranges!$A$5:$C$10,2,FALSE),IF($Q4555*100&lt;=VLOOKUP($O4555,margin_ranges!$A$5:$C$10,3,FALSE)+10,"IN RANGE","ABOVE RANGE"),"BELOW RANGE")</f>
        <v>IN RANGE</v>
      </c>
      <c r="S4555">
        <f>MIN(VLOOKUP($O4555,margin_ranges!$A$5:$D$10,4,FALSE),$P4555*100)</f>
        <v>22.37103376</v>
      </c>
      <c r="T4555" s="29">
        <f>(1-$S4555/100)/(1-$F4555)-1</f>
        <v>-4.9864112838804431E-11</v>
      </c>
      <c r="U4555" s="19" t="str">
        <f>IF(ABS(IFERROR(T4555,0))&gt;0.05,INDEX(margin_ranges!$C$13:$C$16,MATCH($F4555*100,margin_ranges!$B$13:$B$16,1)),"")</f>
        <v/>
      </c>
      <c r="V4555" t="e">
        <f>MIN(VLOOKUP($U4555,margin_ranges!$A$5:$D$10,4,FALSE),$P4555*100)</f>
        <v>#N/A</v>
      </c>
      <c r="Y4555" s="29" t="e">
        <f t="shared" si="70"/>
        <v>#N/A</v>
      </c>
    </row>
    <row r="4556" spans="1:25" x14ac:dyDescent="0.3">
      <c r="A4556" s="8" t="s">
        <v>17</v>
      </c>
      <c r="B4556" s="8" t="s">
        <v>7976</v>
      </c>
      <c r="C4556" s="8" t="s">
        <v>7977</v>
      </c>
      <c r="D4556" s="8" t="s">
        <v>7986</v>
      </c>
      <c r="E4556" s="8" t="s">
        <v>7987</v>
      </c>
      <c r="F4556" s="24">
        <v>0.14910476805547199</v>
      </c>
      <c r="G4556" s="24">
        <v>1</v>
      </c>
      <c r="H4556" s="25">
        <v>59.421199999999999</v>
      </c>
      <c r="I4556" s="25">
        <v>5.7218999999999998</v>
      </c>
      <c r="J4556" s="15">
        <v>303</v>
      </c>
      <c r="K4556" s="15">
        <v>45</v>
      </c>
      <c r="L4556" s="13">
        <v>9.6299999999999997E-2</v>
      </c>
      <c r="M4556" s="7">
        <v>1.7628492200000001</v>
      </c>
      <c r="N4556" s="26">
        <v>1.5</v>
      </c>
      <c r="O4556" s="27" t="s">
        <v>22</v>
      </c>
      <c r="P4556" s="8">
        <v>0.14910476810000001</v>
      </c>
      <c r="Q4556" s="24">
        <v>0.19</v>
      </c>
      <c r="R4556" t="str">
        <f>IF($Q4556*100&gt;=VLOOKUP($O4556,margin_ranges!$A$5:$C$10,2,FALSE),IF($Q4556*100&lt;=VLOOKUP($O4556,margin_ranges!$A$5:$C$10,3,FALSE)+10,"IN RANGE","ABOVE RANGE"),"BELOW RANGE")</f>
        <v>BELOW RANGE</v>
      </c>
      <c r="S4556">
        <f>MIN(VLOOKUP($O4556,margin_ranges!$A$5:$D$10,4,FALSE),$P4556*100)</f>
        <v>14.91047681</v>
      </c>
      <c r="T4556" s="29">
        <f>(1-$S4556/100)/(1-$F4556)-1</f>
        <v>-5.2330695332614141E-11</v>
      </c>
      <c r="U4556" s="19" t="str">
        <f>IF(ABS(IFERROR(T4556,0))&gt;0.05,INDEX(margin_ranges!$C$13:$C$16,MATCH($F4556*100,margin_ranges!$B$13:$B$16,1)),"")</f>
        <v/>
      </c>
      <c r="V4556" t="e">
        <f>MIN(VLOOKUP($U4556,margin_ranges!$A$5:$D$10,4,FALSE),$P4556*100)</f>
        <v>#N/A</v>
      </c>
      <c r="Y4556" s="29" t="e">
        <f t="shared" si="70"/>
        <v>#N/A</v>
      </c>
    </row>
    <row r="4557" spans="1:25" x14ac:dyDescent="0.3">
      <c r="A4557" s="8" t="s">
        <v>17</v>
      </c>
      <c r="B4557" s="8" t="s">
        <v>7976</v>
      </c>
      <c r="C4557" s="8" t="s">
        <v>7977</v>
      </c>
      <c r="D4557" s="8" t="s">
        <v>8004</v>
      </c>
      <c r="E4557" s="8" t="s">
        <v>8005</v>
      </c>
      <c r="F4557" s="24">
        <v>0.220486883059137</v>
      </c>
      <c r="G4557" s="24">
        <v>0</v>
      </c>
      <c r="H4557" s="25">
        <v>3.9963000000000002</v>
      </c>
      <c r="I4557" s="25">
        <v>0.46750000000000003</v>
      </c>
      <c r="J4557" s="15">
        <v>27</v>
      </c>
      <c r="K4557" s="15">
        <v>6</v>
      </c>
      <c r="L4557" s="13">
        <v>0.11700000000000001</v>
      </c>
      <c r="M4557" s="7">
        <v>1.92427807</v>
      </c>
      <c r="N4557" s="26">
        <v>1.5</v>
      </c>
      <c r="O4557" s="27" t="s">
        <v>92</v>
      </c>
      <c r="P4557" s="8">
        <v>0.2204868831</v>
      </c>
      <c r="Q4557" s="24">
        <v>0.25</v>
      </c>
      <c r="R4557" t="str">
        <f>IF($Q4557*100&gt;=VLOOKUP($O4557,margin_ranges!$A$5:$C$10,2,FALSE),IF($Q4557*100&lt;=VLOOKUP($O4557,margin_ranges!$A$5:$C$10,3,FALSE)+10,"IN RANGE","ABOVE RANGE"),"BELOW RANGE")</f>
        <v>IN RANGE</v>
      </c>
      <c r="S4557">
        <f>MIN(VLOOKUP($O4557,margin_ranges!$A$5:$D$10,4,FALSE),$P4557*100)</f>
        <v>22.048688309999999</v>
      </c>
      <c r="T4557" s="29">
        <f>(1-$S4557/100)/(1-$F4557)-1</f>
        <v>-5.2421178509121091E-11</v>
      </c>
      <c r="U4557" s="19" t="str">
        <f>IF(ABS(IFERROR(T4557,0))&gt;0.05,INDEX(margin_ranges!$C$13:$C$16,MATCH($F4557*100,margin_ranges!$B$13:$B$16,1)),"")</f>
        <v/>
      </c>
      <c r="V4557" t="e">
        <f>MIN(VLOOKUP($U4557,margin_ranges!$A$5:$D$10,4,FALSE),$P4557*100)</f>
        <v>#N/A</v>
      </c>
      <c r="Y4557" s="29" t="e">
        <f t="shared" si="70"/>
        <v>#N/A</v>
      </c>
    </row>
    <row r="4558" spans="1:25" x14ac:dyDescent="0.3">
      <c r="A4558" s="8" t="s">
        <v>17</v>
      </c>
      <c r="B4558" s="8" t="s">
        <v>7976</v>
      </c>
      <c r="C4558" s="8" t="s">
        <v>7977</v>
      </c>
      <c r="D4558" s="8" t="s">
        <v>7982</v>
      </c>
      <c r="E4558" s="8" t="s">
        <v>7983</v>
      </c>
      <c r="F4558" s="24">
        <v>0.168872408951246</v>
      </c>
      <c r="G4558" s="24">
        <v>1</v>
      </c>
      <c r="H4558" s="25">
        <v>59.578899999999997</v>
      </c>
      <c r="I4558" s="25">
        <v>5.0763999999999996</v>
      </c>
      <c r="J4558" s="15">
        <v>275</v>
      </c>
      <c r="K4558" s="15">
        <v>46</v>
      </c>
      <c r="L4558" s="13">
        <v>8.5199999999999998E-2</v>
      </c>
      <c r="M4558" s="7">
        <v>1.80477705</v>
      </c>
      <c r="N4558" s="26">
        <v>1.5</v>
      </c>
      <c r="O4558" s="27" t="s">
        <v>22</v>
      </c>
      <c r="P4558" s="8">
        <v>0.168872409</v>
      </c>
      <c r="Q4558" s="24">
        <v>0.21</v>
      </c>
      <c r="R4558" t="str">
        <f>IF($Q4558*100&gt;=VLOOKUP($O4558,margin_ranges!$A$5:$C$10,2,FALSE),IF($Q4558*100&lt;=VLOOKUP($O4558,margin_ranges!$A$5:$C$10,3,FALSE)+10,"IN RANGE","ABOVE RANGE"),"BELOW RANGE")</f>
        <v>IN RANGE</v>
      </c>
      <c r="S4558">
        <f>MIN(VLOOKUP($O4558,margin_ranges!$A$5:$D$10,4,FALSE),$P4558*100)</f>
        <v>16.887240900000002</v>
      </c>
      <c r="T4558" s="29">
        <f>(1-$S4558/100)/(1-$F4558)-1</f>
        <v>-5.8660076796002159E-11</v>
      </c>
      <c r="U4558" s="19" t="str">
        <f>IF(ABS(IFERROR(T4558,0))&gt;0.05,INDEX(margin_ranges!$C$13:$C$16,MATCH($F4558*100,margin_ranges!$B$13:$B$16,1)),"")</f>
        <v/>
      </c>
      <c r="V4558" t="e">
        <f>MIN(VLOOKUP($U4558,margin_ranges!$A$5:$D$10,4,FALSE),$P4558*100)</f>
        <v>#N/A</v>
      </c>
      <c r="Y4558" s="29" t="e">
        <f t="shared" ref="Y4558:Y4621" si="71">(1-$V4558/100)/(1-$F4558)-1</f>
        <v>#N/A</v>
      </c>
    </row>
    <row r="4559" spans="1:25" x14ac:dyDescent="0.3">
      <c r="A4559" s="8" t="s">
        <v>17</v>
      </c>
      <c r="B4559" s="8" t="s">
        <v>7976</v>
      </c>
      <c r="C4559" s="8" t="s">
        <v>7977</v>
      </c>
      <c r="D4559" s="8" t="s">
        <v>7978</v>
      </c>
      <c r="E4559" s="8" t="s">
        <v>7979</v>
      </c>
      <c r="F4559" s="24">
        <v>0.28999999999999898</v>
      </c>
      <c r="G4559" s="24">
        <v>0</v>
      </c>
      <c r="H4559" s="25">
        <v>25.184899999999999</v>
      </c>
      <c r="I4559" s="25">
        <v>0.31690000000000002</v>
      </c>
      <c r="J4559" s="15">
        <v>25</v>
      </c>
      <c r="K4559" s="15">
        <v>7</v>
      </c>
      <c r="L4559" s="13">
        <v>1.26E-2</v>
      </c>
      <c r="M4559" s="7">
        <v>2.5972503900000001</v>
      </c>
      <c r="N4559" s="26">
        <v>1.5</v>
      </c>
      <c r="O4559" s="27" t="s">
        <v>22</v>
      </c>
      <c r="P4559" s="8">
        <v>0.4224661576</v>
      </c>
      <c r="Q4559" s="24">
        <v>0.28999999999999998</v>
      </c>
      <c r="R4559" t="str">
        <f>IF($Q4559*100&gt;=VLOOKUP($O4559,margin_ranges!$A$5:$C$10,2,FALSE),IF($Q4559*100&lt;=VLOOKUP($O4559,margin_ranges!$A$5:$C$10,3,FALSE)+10,"IN RANGE","ABOVE RANGE"),"BELOW RANGE")</f>
        <v>IN RANGE</v>
      </c>
      <c r="S4559">
        <f>MIN(VLOOKUP($O4559,margin_ranges!$A$5:$D$10,4,FALSE),$P4559*100)</f>
        <v>29.75</v>
      </c>
      <c r="T4559" s="29">
        <f>(1-$S4559/100)/(1-$F4559)-1</f>
        <v>-1.056338028169157E-2</v>
      </c>
      <c r="U4559" s="19" t="str">
        <f>IF(ABS(IFERROR(T4559,0))&gt;0.05,INDEX(margin_ranges!$C$13:$C$16,MATCH($F4559*100,margin_ranges!$B$13:$B$16,1)),"")</f>
        <v/>
      </c>
      <c r="V4559" t="e">
        <f>MIN(VLOOKUP($U4559,margin_ranges!$A$5:$D$10,4,FALSE),$P4559*100)</f>
        <v>#N/A</v>
      </c>
      <c r="Y4559" s="29" t="e">
        <f t="shared" si="71"/>
        <v>#N/A</v>
      </c>
    </row>
    <row r="4560" spans="1:25" x14ac:dyDescent="0.3">
      <c r="A4560" s="8" t="s">
        <v>17</v>
      </c>
      <c r="B4560" s="8" t="s">
        <v>7976</v>
      </c>
      <c r="C4560" s="8" t="s">
        <v>7977</v>
      </c>
      <c r="D4560" s="8" t="s">
        <v>8006</v>
      </c>
      <c r="E4560" s="8" t="s">
        <v>8007</v>
      </c>
      <c r="F4560" s="24">
        <v>0.1</v>
      </c>
      <c r="G4560" s="24">
        <v>0</v>
      </c>
      <c r="H4560" s="25">
        <v>12.8012</v>
      </c>
      <c r="I4560" s="25">
        <v>0.56799999999999995</v>
      </c>
      <c r="J4560" s="15">
        <v>30</v>
      </c>
      <c r="K4560" s="15">
        <v>4</v>
      </c>
      <c r="L4560" s="13">
        <v>4.4400000000000002E-2</v>
      </c>
      <c r="M4560" s="7">
        <v>1.7487424499999999</v>
      </c>
      <c r="N4560" s="26">
        <v>1.5</v>
      </c>
      <c r="O4560" s="27" t="s">
        <v>22</v>
      </c>
      <c r="P4560" s="8">
        <v>0.1422407594</v>
      </c>
      <c r="Q4560" s="24">
        <v>0.1</v>
      </c>
      <c r="R4560" t="str">
        <f>IF($Q4560*100&gt;=VLOOKUP($O4560,margin_ranges!$A$5:$C$10,2,FALSE),IF($Q4560*100&lt;=VLOOKUP($O4560,margin_ranges!$A$5:$C$10,3,FALSE)+10,"IN RANGE","ABOVE RANGE"),"BELOW RANGE")</f>
        <v>BELOW RANGE</v>
      </c>
      <c r="S4560">
        <f>MIN(VLOOKUP($O4560,margin_ranges!$A$5:$D$10,4,FALSE),$P4560*100)</f>
        <v>14.224075940000001</v>
      </c>
      <c r="T4560" s="29">
        <f>(1-$S4560/100)/(1-$F4560)-1</f>
        <v>-4.6934177111111142E-2</v>
      </c>
      <c r="U4560" s="19" t="str">
        <f>IF(ABS(IFERROR(T4560,0))&gt;0.05,INDEX(margin_ranges!$C$13:$C$16,MATCH($F4560*100,margin_ranges!$B$13:$B$16,1)),"")</f>
        <v/>
      </c>
      <c r="V4560" t="e">
        <f>MIN(VLOOKUP($U4560,margin_ranges!$A$5:$D$10,4,FALSE),$P4560*100)</f>
        <v>#N/A</v>
      </c>
      <c r="Y4560" s="29" t="e">
        <f t="shared" si="71"/>
        <v>#N/A</v>
      </c>
    </row>
    <row r="4561" spans="1:25" x14ac:dyDescent="0.3">
      <c r="A4561" s="8" t="s">
        <v>35</v>
      </c>
      <c r="B4561" s="8" t="s">
        <v>8020</v>
      </c>
      <c r="C4561" s="8" t="s">
        <v>34</v>
      </c>
      <c r="D4561" s="8" t="s">
        <v>34</v>
      </c>
      <c r="E4561" s="8"/>
      <c r="F4561" s="24">
        <v>0.38999999999999901</v>
      </c>
      <c r="G4561" s="24">
        <v>0</v>
      </c>
      <c r="H4561" s="25">
        <v>8.8530999999999995</v>
      </c>
      <c r="I4561" s="25">
        <v>0.30740000000000001</v>
      </c>
      <c r="J4561" s="15">
        <v>10</v>
      </c>
      <c r="K4561" s="15">
        <v>3</v>
      </c>
      <c r="L4561" s="13">
        <v>3.4700000000000002E-2</v>
      </c>
      <c r="M4561" s="7">
        <v>1.0452602200000001</v>
      </c>
      <c r="N4561" s="26">
        <v>0.19</v>
      </c>
      <c r="O4561" s="27"/>
      <c r="P4561" s="8">
        <v>0.81822708280000001</v>
      </c>
      <c r="Q4561" s="24">
        <v>0.39</v>
      </c>
      <c r="R4561" t="e">
        <f>IF($Q4561*100&gt;=VLOOKUP($O4561,margin_ranges!$A$5:$C$10,2,FALSE),IF($Q4561*100&lt;=VLOOKUP($O4561,margin_ranges!$A$5:$C$10,3,FALSE)+10,"IN RANGE","ABOVE RANGE"),"BELOW RANGE")</f>
        <v>#N/A</v>
      </c>
      <c r="S4561" t="e">
        <f>MIN(VLOOKUP($O4561,margin_ranges!$A$5:$D$10,4,FALSE),$P4561*100)</f>
        <v>#N/A</v>
      </c>
      <c r="T4561" s="29" t="e">
        <f>(1-$S4561/100)/(1-$F4561)-1</f>
        <v>#N/A</v>
      </c>
      <c r="U4561" s="19" t="str">
        <f>IF(ABS(IFERROR(T4561,0))&gt;0.05,INDEX(margin_ranges!$C$13:$C$16,MATCH($F4561*100,margin_ranges!$B$13:$B$16,1)),"")</f>
        <v/>
      </c>
      <c r="V4561" t="e">
        <f>MIN(VLOOKUP($U4561,margin_ranges!$A$5:$D$10,4,FALSE),$P4561*100)</f>
        <v>#N/A</v>
      </c>
      <c r="Y4561" s="29" t="e">
        <f t="shared" si="71"/>
        <v>#N/A</v>
      </c>
    </row>
    <row r="4562" spans="1:25" x14ac:dyDescent="0.3">
      <c r="A4562" s="8" t="s">
        <v>33</v>
      </c>
      <c r="B4562" s="8" t="s">
        <v>8020</v>
      </c>
      <c r="C4562" s="8" t="s">
        <v>8021</v>
      </c>
      <c r="D4562" s="8" t="s">
        <v>34</v>
      </c>
      <c r="E4562" s="8"/>
      <c r="F4562" s="24">
        <v>0.38999999999999901</v>
      </c>
      <c r="G4562" s="24">
        <v>0</v>
      </c>
      <c r="H4562" s="25">
        <v>8.8530999999999995</v>
      </c>
      <c r="I4562" s="25">
        <v>0.30740000000000001</v>
      </c>
      <c r="J4562" s="15">
        <v>10</v>
      </c>
      <c r="K4562" s="15">
        <v>3</v>
      </c>
      <c r="L4562" s="13">
        <v>3.4700000000000002E-2</v>
      </c>
      <c r="M4562" s="7">
        <v>1.0452602200000001</v>
      </c>
      <c r="N4562" s="26">
        <v>0.19</v>
      </c>
      <c r="O4562" s="27"/>
      <c r="P4562" s="8">
        <v>0.81822708280000001</v>
      </c>
      <c r="Q4562" s="24">
        <v>0.39</v>
      </c>
      <c r="R4562" t="e">
        <f>IF($Q4562*100&gt;=VLOOKUP($O4562,margin_ranges!$A$5:$C$10,2,FALSE),IF($Q4562*100&lt;=VLOOKUP($O4562,margin_ranges!$A$5:$C$10,3,FALSE)+10,"IN RANGE","ABOVE RANGE"),"BELOW RANGE")</f>
        <v>#N/A</v>
      </c>
      <c r="S4562" t="e">
        <f>MIN(VLOOKUP($O4562,margin_ranges!$A$5:$D$10,4,FALSE),$P4562*100)</f>
        <v>#N/A</v>
      </c>
      <c r="T4562" s="29" t="e">
        <f>(1-$S4562/100)/(1-$F4562)-1</f>
        <v>#N/A</v>
      </c>
      <c r="U4562" s="19" t="str">
        <f>IF(ABS(IFERROR(T4562,0))&gt;0.05,INDEX(margin_ranges!$C$13:$C$16,MATCH($F4562*100,margin_ranges!$B$13:$B$16,1)),"")</f>
        <v/>
      </c>
      <c r="V4562" t="e">
        <f>MIN(VLOOKUP($U4562,margin_ranges!$A$5:$D$10,4,FALSE),$P4562*100)</f>
        <v>#N/A</v>
      </c>
      <c r="Y4562" s="29" t="e">
        <f t="shared" si="71"/>
        <v>#N/A</v>
      </c>
    </row>
    <row r="4563" spans="1:25" x14ac:dyDescent="0.3">
      <c r="A4563" s="8" t="s">
        <v>35</v>
      </c>
      <c r="B4563" s="8" t="s">
        <v>8022</v>
      </c>
      <c r="C4563" s="8" t="s">
        <v>34</v>
      </c>
      <c r="D4563" s="8" t="s">
        <v>34</v>
      </c>
      <c r="E4563" s="8"/>
      <c r="F4563" s="24">
        <v>0.25269608907237301</v>
      </c>
      <c r="G4563" s="24">
        <v>0</v>
      </c>
      <c r="H4563" s="25">
        <v>49.091200000000001</v>
      </c>
      <c r="I4563" s="25">
        <v>2.2736000000000001</v>
      </c>
      <c r="J4563" s="15">
        <v>109</v>
      </c>
      <c r="K4563" s="15">
        <v>27</v>
      </c>
      <c r="L4563" s="13">
        <v>4.6300000000000001E-2</v>
      </c>
      <c r="M4563" s="7">
        <v>1.59195124</v>
      </c>
      <c r="N4563" s="26">
        <v>1</v>
      </c>
      <c r="O4563" s="27"/>
      <c r="P4563" s="8">
        <v>0.37184005809999998</v>
      </c>
      <c r="Q4563" s="24">
        <v>0.25269999999999998</v>
      </c>
      <c r="R4563" t="e">
        <f>IF($Q4563*100&gt;=VLOOKUP($O4563,margin_ranges!$A$5:$C$10,2,FALSE),IF($Q4563*100&lt;=VLOOKUP($O4563,margin_ranges!$A$5:$C$10,3,FALSE)+10,"IN RANGE","ABOVE RANGE"),"BELOW RANGE")</f>
        <v>#N/A</v>
      </c>
      <c r="S4563" t="e">
        <f>MIN(VLOOKUP($O4563,margin_ranges!$A$5:$D$10,4,FALSE),$P4563*100)</f>
        <v>#N/A</v>
      </c>
      <c r="T4563" s="29" t="e">
        <f>(1-$S4563/100)/(1-$F4563)-1</f>
        <v>#N/A</v>
      </c>
      <c r="U4563" s="19" t="str">
        <f>IF(ABS(IFERROR(T4563,0))&gt;0.05,INDEX(margin_ranges!$C$13:$C$16,MATCH($F4563*100,margin_ranges!$B$13:$B$16,1)),"")</f>
        <v/>
      </c>
      <c r="V4563" t="e">
        <f>MIN(VLOOKUP($U4563,margin_ranges!$A$5:$D$10,4,FALSE),$P4563*100)</f>
        <v>#N/A</v>
      </c>
      <c r="Y4563" s="29" t="e">
        <f t="shared" si="71"/>
        <v>#N/A</v>
      </c>
    </row>
    <row r="4564" spans="1:25" x14ac:dyDescent="0.3">
      <c r="A4564" s="8" t="s">
        <v>33</v>
      </c>
      <c r="B4564" s="8" t="s">
        <v>8022</v>
      </c>
      <c r="C4564" s="8" t="s">
        <v>8023</v>
      </c>
      <c r="D4564" s="8" t="s">
        <v>34</v>
      </c>
      <c r="E4564" s="8"/>
      <c r="F4564" s="24">
        <v>0.25269608907237301</v>
      </c>
      <c r="G4564" s="24">
        <v>0</v>
      </c>
      <c r="H4564" s="25">
        <v>49.091200000000001</v>
      </c>
      <c r="I4564" s="25">
        <v>2.2736000000000001</v>
      </c>
      <c r="J4564" s="15">
        <v>109</v>
      </c>
      <c r="K4564" s="15">
        <v>27</v>
      </c>
      <c r="L4564" s="13">
        <v>4.6300000000000001E-2</v>
      </c>
      <c r="M4564" s="7">
        <v>1.59195124</v>
      </c>
      <c r="N4564" s="26">
        <v>1</v>
      </c>
      <c r="O4564" s="27"/>
      <c r="P4564" s="8">
        <v>0.37184005809999998</v>
      </c>
      <c r="Q4564" s="24">
        <v>0.25269999999999998</v>
      </c>
      <c r="R4564" t="e">
        <f>IF($Q4564*100&gt;=VLOOKUP($O4564,margin_ranges!$A$5:$C$10,2,FALSE),IF($Q4564*100&lt;=VLOOKUP($O4564,margin_ranges!$A$5:$C$10,3,FALSE)+10,"IN RANGE","ABOVE RANGE"),"BELOW RANGE")</f>
        <v>#N/A</v>
      </c>
      <c r="S4564" t="e">
        <f>MIN(VLOOKUP($O4564,margin_ranges!$A$5:$D$10,4,FALSE),$P4564*100)</f>
        <v>#N/A</v>
      </c>
      <c r="T4564" s="29" t="e">
        <f>(1-$S4564/100)/(1-$F4564)-1</f>
        <v>#N/A</v>
      </c>
      <c r="U4564" s="19" t="str">
        <f>IF(ABS(IFERROR(T4564,0))&gt;0.05,INDEX(margin_ranges!$C$13:$C$16,MATCH($F4564*100,margin_ranges!$B$13:$B$16,1)),"")</f>
        <v/>
      </c>
      <c r="V4564" t="e">
        <f>MIN(VLOOKUP($U4564,margin_ranges!$A$5:$D$10,4,FALSE),$P4564*100)</f>
        <v>#N/A</v>
      </c>
      <c r="Y4564" s="29" t="e">
        <f t="shared" si="71"/>
        <v>#N/A</v>
      </c>
    </row>
    <row r="4565" spans="1:25" x14ac:dyDescent="0.3">
      <c r="A4565" s="8" t="s">
        <v>17</v>
      </c>
      <c r="B4565" s="8" t="s">
        <v>8022</v>
      </c>
      <c r="C4565" s="8" t="s">
        <v>8023</v>
      </c>
      <c r="D4565" s="8" t="s">
        <v>8026</v>
      </c>
      <c r="E4565" s="8" t="s">
        <v>8027</v>
      </c>
      <c r="F4565" s="24">
        <v>0.25</v>
      </c>
      <c r="G4565" s="24">
        <v>0</v>
      </c>
      <c r="H4565" s="25">
        <v>5.7550999999999997</v>
      </c>
      <c r="I4565" s="25">
        <v>0.2296</v>
      </c>
      <c r="J4565" s="15">
        <v>12</v>
      </c>
      <c r="K4565" s="15">
        <v>3</v>
      </c>
      <c r="L4565" s="13">
        <v>3.9899999999999998E-2</v>
      </c>
      <c r="M4565" s="7">
        <v>1.7484292400000001</v>
      </c>
      <c r="N4565" s="26">
        <v>1</v>
      </c>
      <c r="O4565" s="27" t="s">
        <v>92</v>
      </c>
      <c r="P4565" s="8">
        <v>0.42805806590000001</v>
      </c>
      <c r="Q4565" s="24">
        <v>0.25</v>
      </c>
      <c r="R4565" t="str">
        <f>IF($Q4565*100&gt;=VLOOKUP($O4565,margin_ranges!$A$5:$C$10,2,FALSE),IF($Q4565*100&lt;=VLOOKUP($O4565,margin_ranges!$A$5:$C$10,3,FALSE)+10,"IN RANGE","ABOVE RANGE"),"BELOW RANGE")</f>
        <v>IN RANGE</v>
      </c>
      <c r="S4565">
        <f>MIN(VLOOKUP($O4565,margin_ranges!$A$5:$D$10,4,FALSE),$P4565*100)</f>
        <v>29.75</v>
      </c>
      <c r="T4565" s="29">
        <f>(1-$S4565/100)/(1-$F4565)-1</f>
        <v>-6.3333333333333353E-2</v>
      </c>
      <c r="U4565" s="19" t="str">
        <f>IF(ABS(IFERROR(T4565,0))&gt;0.05,INDEX(margin_ranges!$C$13:$C$16,MATCH($F4565*100,margin_ranges!$B$13:$B$16,1)),"")</f>
        <v>Balanced (Type B)</v>
      </c>
      <c r="V4565">
        <f>MIN(VLOOKUP($U4565,margin_ranges!$A$5:$D$10,4,FALSE),$P4565*100)</f>
        <v>29.75</v>
      </c>
      <c r="Y4565" s="29">
        <f t="shared" si="71"/>
        <v>-6.3333333333333353E-2</v>
      </c>
    </row>
    <row r="4566" spans="1:25" x14ac:dyDescent="0.3">
      <c r="A4566" s="8" t="s">
        <v>17</v>
      </c>
      <c r="B4566" s="8" t="s">
        <v>8022</v>
      </c>
      <c r="C4566" s="8" t="s">
        <v>8023</v>
      </c>
      <c r="D4566" s="8" t="s">
        <v>8024</v>
      </c>
      <c r="E4566" s="8" t="s">
        <v>8025</v>
      </c>
      <c r="F4566" s="24">
        <v>0.249999999999999</v>
      </c>
      <c r="G4566" s="24">
        <v>0</v>
      </c>
      <c r="H4566" s="25">
        <v>5.2675999999999998</v>
      </c>
      <c r="I4566" s="25">
        <v>0.17899999999999999</v>
      </c>
      <c r="J4566" s="15">
        <v>9</v>
      </c>
      <c r="K4566" s="15">
        <v>2</v>
      </c>
      <c r="L4566" s="13">
        <v>3.4000000000000002E-2</v>
      </c>
      <c r="M4566" s="7">
        <v>1.6410215500000001</v>
      </c>
      <c r="N4566" s="26">
        <v>1</v>
      </c>
      <c r="O4566" s="27" t="s">
        <v>92</v>
      </c>
      <c r="P4566" s="8">
        <v>0.39062348019999998</v>
      </c>
      <c r="Q4566" s="24">
        <v>0.25</v>
      </c>
      <c r="R4566" t="str">
        <f>IF($Q4566*100&gt;=VLOOKUP($O4566,margin_ranges!$A$5:$C$10,2,FALSE),IF($Q4566*100&lt;=VLOOKUP($O4566,margin_ranges!$A$5:$C$10,3,FALSE)+10,"IN RANGE","ABOVE RANGE"),"BELOW RANGE")</f>
        <v>IN RANGE</v>
      </c>
      <c r="S4566">
        <f>MIN(VLOOKUP($O4566,margin_ranges!$A$5:$D$10,4,FALSE),$P4566*100)</f>
        <v>29.75</v>
      </c>
      <c r="T4566" s="29">
        <f>(1-$S4566/100)/(1-$F4566)-1</f>
        <v>-6.3333333333334574E-2</v>
      </c>
      <c r="U4566" s="19" t="str">
        <f>IF(ABS(IFERROR(T4566,0))&gt;0.05,INDEX(margin_ranges!$C$13:$C$16,MATCH($F4566*100,margin_ranges!$B$13:$B$16,1)),"")</f>
        <v>Maximize Fill (Type A+)</v>
      </c>
      <c r="V4566">
        <f>MIN(VLOOKUP($U4566,margin_ranges!$A$5:$D$10,4,FALSE),$P4566*100)</f>
        <v>19.75</v>
      </c>
      <c r="Y4566" s="29">
        <f t="shared" si="71"/>
        <v>6.9999999999998508E-2</v>
      </c>
    </row>
    <row r="4567" spans="1:25" x14ac:dyDescent="0.3">
      <c r="A4567" s="8" t="s">
        <v>35</v>
      </c>
      <c r="B4567" s="8" t="s">
        <v>8028</v>
      </c>
      <c r="C4567" s="8" t="s">
        <v>34</v>
      </c>
      <c r="D4567" s="8" t="s">
        <v>34</v>
      </c>
      <c r="E4567" s="8"/>
      <c r="F4567" s="24">
        <v>0.29051608656750999</v>
      </c>
      <c r="G4567" s="24">
        <v>0.99151802</v>
      </c>
      <c r="H4567" s="25">
        <v>270.37909999999999</v>
      </c>
      <c r="I4567" s="25">
        <v>34.668100000000003</v>
      </c>
      <c r="J4567" s="15">
        <v>903</v>
      </c>
      <c r="K4567" s="15">
        <v>248</v>
      </c>
      <c r="L4567" s="13">
        <v>0.12820000000000001</v>
      </c>
      <c r="M4567" s="7">
        <v>0.86837628</v>
      </c>
      <c r="N4567" s="26">
        <v>0.61609899999999995</v>
      </c>
      <c r="O4567" s="27"/>
      <c r="P4567" s="8">
        <v>0.2905160866</v>
      </c>
      <c r="Q4567" s="24">
        <v>0.30990000000000001</v>
      </c>
      <c r="R4567" t="e">
        <f>IF($Q4567*100&gt;=VLOOKUP($O4567,margin_ranges!$A$5:$C$10,2,FALSE),IF($Q4567*100&lt;=VLOOKUP($O4567,margin_ranges!$A$5:$C$10,3,FALSE)+10,"IN RANGE","ABOVE RANGE"),"BELOW RANGE")</f>
        <v>#N/A</v>
      </c>
      <c r="S4567" t="e">
        <f>MIN(VLOOKUP($O4567,margin_ranges!$A$5:$D$10,4,FALSE),$P4567*100)</f>
        <v>#N/A</v>
      </c>
      <c r="T4567" s="29" t="e">
        <f>(1-$S4567/100)/(1-$F4567)-1</f>
        <v>#N/A</v>
      </c>
      <c r="U4567" s="19" t="str">
        <f>IF(ABS(IFERROR(T4567,0))&gt;0.05,INDEX(margin_ranges!$C$13:$C$16,MATCH($F4567*100,margin_ranges!$B$13:$B$16,1)),"")</f>
        <v/>
      </c>
      <c r="V4567" t="e">
        <f>MIN(VLOOKUP($U4567,margin_ranges!$A$5:$D$10,4,FALSE),$P4567*100)</f>
        <v>#N/A</v>
      </c>
      <c r="Y4567" s="29" t="e">
        <f t="shared" si="71"/>
        <v>#N/A</v>
      </c>
    </row>
    <row r="4568" spans="1:25" x14ac:dyDescent="0.3">
      <c r="A4568" s="8" t="s">
        <v>33</v>
      </c>
      <c r="B4568" s="8" t="s">
        <v>8028</v>
      </c>
      <c r="C4568" s="8" t="s">
        <v>8029</v>
      </c>
      <c r="D4568" s="8" t="s">
        <v>34</v>
      </c>
      <c r="E4568" s="8"/>
      <c r="F4568" s="24">
        <v>0.29051608656750999</v>
      </c>
      <c r="G4568" s="24">
        <v>0.99151802</v>
      </c>
      <c r="H4568" s="25">
        <v>270.37909999999999</v>
      </c>
      <c r="I4568" s="25">
        <v>34.668100000000003</v>
      </c>
      <c r="J4568" s="15">
        <v>903</v>
      </c>
      <c r="K4568" s="15">
        <v>248</v>
      </c>
      <c r="L4568" s="13">
        <v>0.12820000000000001</v>
      </c>
      <c r="M4568" s="7">
        <v>0.86837628</v>
      </c>
      <c r="N4568" s="26">
        <v>0.61609899999999995</v>
      </c>
      <c r="O4568" s="27"/>
      <c r="P4568" s="8">
        <v>0.2905160866</v>
      </c>
      <c r="Q4568" s="24">
        <v>0.30990000000000001</v>
      </c>
      <c r="R4568" t="e">
        <f>IF($Q4568*100&gt;=VLOOKUP($O4568,margin_ranges!$A$5:$C$10,2,FALSE),IF($Q4568*100&lt;=VLOOKUP($O4568,margin_ranges!$A$5:$C$10,3,FALSE)+10,"IN RANGE","ABOVE RANGE"),"BELOW RANGE")</f>
        <v>#N/A</v>
      </c>
      <c r="S4568" t="e">
        <f>MIN(VLOOKUP($O4568,margin_ranges!$A$5:$D$10,4,FALSE),$P4568*100)</f>
        <v>#N/A</v>
      </c>
      <c r="T4568" s="29" t="e">
        <f>(1-$S4568/100)/(1-$F4568)-1</f>
        <v>#N/A</v>
      </c>
      <c r="U4568" s="19" t="str">
        <f>IF(ABS(IFERROR(T4568,0))&gt;0.05,INDEX(margin_ranges!$C$13:$C$16,MATCH($F4568*100,margin_ranges!$B$13:$B$16,1)),"")</f>
        <v/>
      </c>
      <c r="V4568" t="e">
        <f>MIN(VLOOKUP($U4568,margin_ranges!$A$5:$D$10,4,FALSE),$P4568*100)</f>
        <v>#N/A</v>
      </c>
      <c r="Y4568" s="29" t="e">
        <f t="shared" si="71"/>
        <v>#N/A</v>
      </c>
    </row>
    <row r="4569" spans="1:25" x14ac:dyDescent="0.3">
      <c r="A4569" s="8" t="s">
        <v>17</v>
      </c>
      <c r="B4569" s="8" t="s">
        <v>8028</v>
      </c>
      <c r="C4569" s="8" t="s">
        <v>8029</v>
      </c>
      <c r="D4569" s="8" t="s">
        <v>8032</v>
      </c>
      <c r="E4569" s="8" t="s">
        <v>8033</v>
      </c>
      <c r="F4569" s="24">
        <v>0.28117205914661098</v>
      </c>
      <c r="G4569" s="24">
        <v>1</v>
      </c>
      <c r="H4569" s="25">
        <v>110.7058</v>
      </c>
      <c r="I4569" s="25">
        <v>5.6978999999999997</v>
      </c>
      <c r="J4569" s="15">
        <v>288</v>
      </c>
      <c r="K4569" s="15">
        <v>78</v>
      </c>
      <c r="L4569" s="13">
        <v>5.1499999999999997E-2</v>
      </c>
      <c r="M4569" s="7">
        <v>1.68329573</v>
      </c>
      <c r="N4569" s="26">
        <v>1.21</v>
      </c>
      <c r="O4569" s="27" t="s">
        <v>479</v>
      </c>
      <c r="P4569" s="8">
        <v>0.28117205909999998</v>
      </c>
      <c r="Q4569" s="24">
        <v>0.33</v>
      </c>
      <c r="R4569" t="str">
        <f>IF($Q4569*100&gt;=VLOOKUP($O4569,margin_ranges!$A$5:$C$10,2,FALSE),IF($Q4569*100&lt;=VLOOKUP($O4569,margin_ranges!$A$5:$C$10,3,FALSE)+10,"IN RANGE","ABOVE RANGE"),"BELOW RANGE")</f>
        <v>IN RANGE</v>
      </c>
      <c r="S4569">
        <f>MIN(VLOOKUP($O4569,margin_ranges!$A$5:$D$10,4,FALSE),$P4569*100)</f>
        <v>28.117205909999999</v>
      </c>
      <c r="T4569" s="29">
        <f>(1-$S4569/100)/(1-$F4569)-1</f>
        <v>6.4843019842442118E-11</v>
      </c>
      <c r="U4569" s="19" t="str">
        <f>IF(ABS(IFERROR(T4569,0))&gt;0.05,INDEX(margin_ranges!$C$13:$C$16,MATCH($F4569*100,margin_ranges!$B$13:$B$16,1)),"")</f>
        <v/>
      </c>
      <c r="V4569" t="e">
        <f>MIN(VLOOKUP($U4569,margin_ranges!$A$5:$D$10,4,FALSE),$P4569*100)</f>
        <v>#N/A</v>
      </c>
      <c r="Y4569" s="29" t="e">
        <f t="shared" si="71"/>
        <v>#N/A</v>
      </c>
    </row>
    <row r="4570" spans="1:25" x14ac:dyDescent="0.3">
      <c r="A4570" s="8" t="s">
        <v>17</v>
      </c>
      <c r="B4570" s="8" t="s">
        <v>8028</v>
      </c>
      <c r="C4570" s="8" t="s">
        <v>8029</v>
      </c>
      <c r="D4570" s="8" t="s">
        <v>8030</v>
      </c>
      <c r="E4570" s="8" t="s">
        <v>8031</v>
      </c>
      <c r="F4570" s="24">
        <v>0.29232754562907498</v>
      </c>
      <c r="G4570" s="24">
        <v>1</v>
      </c>
      <c r="H4570" s="25">
        <v>157.5926</v>
      </c>
      <c r="I4570" s="25">
        <v>28.672699999999999</v>
      </c>
      <c r="J4570" s="15">
        <v>608</v>
      </c>
      <c r="K4570" s="15">
        <v>168</v>
      </c>
      <c r="L4570" s="13">
        <v>0.18190000000000001</v>
      </c>
      <c r="M4570" s="7">
        <v>0.70654156000000001</v>
      </c>
      <c r="N4570" s="26">
        <v>0.5</v>
      </c>
      <c r="O4570" s="27" t="s">
        <v>92</v>
      </c>
      <c r="P4570" s="8">
        <v>0.29232754560000002</v>
      </c>
      <c r="Q4570" s="24">
        <v>0.3</v>
      </c>
      <c r="R4570" t="str">
        <f>IF($Q4570*100&gt;=VLOOKUP($O4570,margin_ranges!$A$5:$C$10,2,FALSE),IF($Q4570*100&lt;=VLOOKUP($O4570,margin_ranges!$A$5:$C$10,3,FALSE)+10,"IN RANGE","ABOVE RANGE"),"BELOW RANGE")</f>
        <v>IN RANGE</v>
      </c>
      <c r="S4570">
        <f>MIN(VLOOKUP($O4570,margin_ranges!$A$5:$D$10,4,FALSE),$P4570*100)</f>
        <v>29.23275456</v>
      </c>
      <c r="T4570" s="29">
        <f>(1-$S4570/100)/(1-$F4570)-1</f>
        <v>4.1085357338488393E-11</v>
      </c>
      <c r="U4570" s="19" t="str">
        <f>IF(ABS(IFERROR(T4570,0))&gt;0.05,INDEX(margin_ranges!$C$13:$C$16,MATCH($F4570*100,margin_ranges!$B$13:$B$16,1)),"")</f>
        <v/>
      </c>
      <c r="V4570" t="e">
        <f>MIN(VLOOKUP($U4570,margin_ranges!$A$5:$D$10,4,FALSE),$P4570*100)</f>
        <v>#N/A</v>
      </c>
      <c r="Y4570" s="29" t="e">
        <f t="shared" si="71"/>
        <v>#N/A</v>
      </c>
    </row>
    <row r="4571" spans="1:25" x14ac:dyDescent="0.3">
      <c r="A4571" s="8" t="s">
        <v>35</v>
      </c>
      <c r="B4571" s="8" t="s">
        <v>8034</v>
      </c>
      <c r="C4571" s="8" t="s">
        <v>34</v>
      </c>
      <c r="D4571" s="8" t="s">
        <v>34</v>
      </c>
      <c r="E4571" s="8"/>
      <c r="F4571" s="24">
        <v>0.33999999999999903</v>
      </c>
      <c r="G4571" s="24">
        <v>0</v>
      </c>
      <c r="H4571" s="25">
        <v>3014.5929000000001</v>
      </c>
      <c r="I4571" s="25">
        <v>6.9173999999999998</v>
      </c>
      <c r="J4571" s="15">
        <v>40</v>
      </c>
      <c r="K4571" s="15">
        <v>12</v>
      </c>
      <c r="L4571" s="13">
        <v>2.3E-3</v>
      </c>
      <c r="M4571" s="7">
        <v>0.19092561</v>
      </c>
      <c r="N4571" s="26">
        <v>0.03</v>
      </c>
      <c r="O4571" s="27"/>
      <c r="P4571" s="8">
        <v>0.84287074090000003</v>
      </c>
      <c r="Q4571" s="24">
        <v>0.34</v>
      </c>
      <c r="R4571" t="e">
        <f>IF($Q4571*100&gt;=VLOOKUP($O4571,margin_ranges!$A$5:$C$10,2,FALSE),IF($Q4571*100&lt;=VLOOKUP($O4571,margin_ranges!$A$5:$C$10,3,FALSE)+10,"IN RANGE","ABOVE RANGE"),"BELOW RANGE")</f>
        <v>#N/A</v>
      </c>
      <c r="S4571" t="e">
        <f>MIN(VLOOKUP($O4571,margin_ranges!$A$5:$D$10,4,FALSE),$P4571*100)</f>
        <v>#N/A</v>
      </c>
      <c r="T4571" s="29" t="e">
        <f>(1-$S4571/100)/(1-$F4571)-1</f>
        <v>#N/A</v>
      </c>
      <c r="U4571" s="19" t="str">
        <f>IF(ABS(IFERROR(T4571,0))&gt;0.05,INDEX(margin_ranges!$C$13:$C$16,MATCH($F4571*100,margin_ranges!$B$13:$B$16,1)),"")</f>
        <v/>
      </c>
      <c r="V4571" t="e">
        <f>MIN(VLOOKUP($U4571,margin_ranges!$A$5:$D$10,4,FALSE),$P4571*100)</f>
        <v>#N/A</v>
      </c>
      <c r="Y4571" s="29" t="e">
        <f t="shared" si="71"/>
        <v>#N/A</v>
      </c>
    </row>
    <row r="4572" spans="1:25" x14ac:dyDescent="0.3">
      <c r="A4572" s="8" t="s">
        <v>33</v>
      </c>
      <c r="B4572" s="8" t="s">
        <v>8034</v>
      </c>
      <c r="C4572" s="8" t="s">
        <v>8035</v>
      </c>
      <c r="D4572" s="8" t="s">
        <v>34</v>
      </c>
      <c r="E4572" s="8"/>
      <c r="F4572" s="24">
        <v>0.33999999999999903</v>
      </c>
      <c r="G4572" s="24">
        <v>0</v>
      </c>
      <c r="H4572" s="25">
        <v>3014.5929000000001</v>
      </c>
      <c r="I4572" s="25">
        <v>6.9173999999999998</v>
      </c>
      <c r="J4572" s="15">
        <v>40</v>
      </c>
      <c r="K4572" s="15">
        <v>12</v>
      </c>
      <c r="L4572" s="13">
        <v>2.3E-3</v>
      </c>
      <c r="M4572" s="7">
        <v>0.19092561</v>
      </c>
      <c r="N4572" s="26">
        <v>0.03</v>
      </c>
      <c r="O4572" s="27"/>
      <c r="P4572" s="8">
        <v>0.84287074090000003</v>
      </c>
      <c r="Q4572" s="24">
        <v>0.34</v>
      </c>
      <c r="R4572" t="e">
        <f>IF($Q4572*100&gt;=VLOOKUP($O4572,margin_ranges!$A$5:$C$10,2,FALSE),IF($Q4572*100&lt;=VLOOKUP($O4572,margin_ranges!$A$5:$C$10,3,FALSE)+10,"IN RANGE","ABOVE RANGE"),"BELOW RANGE")</f>
        <v>#N/A</v>
      </c>
      <c r="S4572" t="e">
        <f>MIN(VLOOKUP($O4572,margin_ranges!$A$5:$D$10,4,FALSE),$P4572*100)</f>
        <v>#N/A</v>
      </c>
      <c r="T4572" s="29" t="e">
        <f>(1-$S4572/100)/(1-$F4572)-1</f>
        <v>#N/A</v>
      </c>
      <c r="U4572" s="19" t="str">
        <f>IF(ABS(IFERROR(T4572,0))&gt;0.05,INDEX(margin_ranges!$C$13:$C$16,MATCH($F4572*100,margin_ranges!$B$13:$B$16,1)),"")</f>
        <v/>
      </c>
      <c r="V4572" t="e">
        <f>MIN(VLOOKUP($U4572,margin_ranges!$A$5:$D$10,4,FALSE),$P4572*100)</f>
        <v>#N/A</v>
      </c>
      <c r="Y4572" s="29" t="e">
        <f t="shared" si="71"/>
        <v>#N/A</v>
      </c>
    </row>
    <row r="4573" spans="1:25" x14ac:dyDescent="0.3">
      <c r="A4573" s="8" t="s">
        <v>17</v>
      </c>
      <c r="B4573" s="8" t="s">
        <v>8034</v>
      </c>
      <c r="C4573" s="8" t="s">
        <v>8035</v>
      </c>
      <c r="D4573" s="8" t="s">
        <v>8038</v>
      </c>
      <c r="E4573" s="8" t="s">
        <v>8039</v>
      </c>
      <c r="F4573" s="24">
        <v>0.34</v>
      </c>
      <c r="G4573" s="24">
        <v>0</v>
      </c>
      <c r="H4573" s="25">
        <v>889.50990000000002</v>
      </c>
      <c r="I4573" s="25">
        <v>2.1476000000000002</v>
      </c>
      <c r="J4573" s="15">
        <v>13</v>
      </c>
      <c r="K4573" s="15">
        <v>4</v>
      </c>
      <c r="L4573" s="13">
        <v>2.3999999999999998E-3</v>
      </c>
      <c r="M4573" s="7">
        <v>0.20021950999999999</v>
      </c>
      <c r="N4573" s="26">
        <v>0.03</v>
      </c>
      <c r="O4573" s="27" t="s">
        <v>22</v>
      </c>
      <c r="P4573" s="8">
        <v>0.8501644518</v>
      </c>
      <c r="Q4573" s="24">
        <v>0.34</v>
      </c>
      <c r="R4573" t="str">
        <f>IF($Q4573*100&gt;=VLOOKUP($O4573,margin_ranges!$A$5:$C$10,2,FALSE),IF($Q4573*100&lt;=VLOOKUP($O4573,margin_ranges!$A$5:$C$10,3,FALSE)+10,"IN RANGE","ABOVE RANGE"),"BELOW RANGE")</f>
        <v>IN RANGE</v>
      </c>
      <c r="S4573">
        <f>MIN(VLOOKUP($O4573,margin_ranges!$A$5:$D$10,4,FALSE),$P4573*100)</f>
        <v>29.75</v>
      </c>
      <c r="T4573" s="29">
        <f>(1-$S4573/100)/(1-$F4573)-1</f>
        <v>6.4393939393939448E-2</v>
      </c>
      <c r="U4573" s="19" t="str">
        <f>IF(ABS(IFERROR(T4573,0))&gt;0.05,INDEX(margin_ranges!$C$13:$C$16,MATCH($F4573*100,margin_ranges!$B$13:$B$16,1)),"")</f>
        <v>Balanced (Type B)</v>
      </c>
      <c r="V4573">
        <f>MIN(VLOOKUP($U4573,margin_ranges!$A$5:$D$10,4,FALSE),$P4573*100)</f>
        <v>29.75</v>
      </c>
      <c r="Y4573" s="29">
        <f t="shared" si="71"/>
        <v>6.4393939393939448E-2</v>
      </c>
    </row>
    <row r="4574" spans="1:25" x14ac:dyDescent="0.3">
      <c r="A4574" s="8" t="s">
        <v>17</v>
      </c>
      <c r="B4574" s="8" t="s">
        <v>8034</v>
      </c>
      <c r="C4574" s="8" t="s">
        <v>8035</v>
      </c>
      <c r="D4574" s="8" t="s">
        <v>8040</v>
      </c>
      <c r="E4574" s="8" t="s">
        <v>8041</v>
      </c>
      <c r="F4574" s="24">
        <v>0.34</v>
      </c>
      <c r="G4574" s="24">
        <v>0</v>
      </c>
      <c r="H4574" s="25">
        <v>1239.8254999999999</v>
      </c>
      <c r="I4574" s="25">
        <v>2.8681999999999999</v>
      </c>
      <c r="J4574" s="15">
        <v>19</v>
      </c>
      <c r="K4574" s="15">
        <v>6</v>
      </c>
      <c r="L4574" s="13">
        <v>2.3E-3</v>
      </c>
      <c r="M4574" s="7">
        <v>0.22562570000000001</v>
      </c>
      <c r="N4574" s="26">
        <v>0.03</v>
      </c>
      <c r="O4574" s="27" t="s">
        <v>22</v>
      </c>
      <c r="P4574" s="8">
        <v>0.86703642380000001</v>
      </c>
      <c r="Q4574" s="24">
        <v>0.34</v>
      </c>
      <c r="R4574" t="str">
        <f>IF($Q4574*100&gt;=VLOOKUP($O4574,margin_ranges!$A$5:$C$10,2,FALSE),IF($Q4574*100&lt;=VLOOKUP($O4574,margin_ranges!$A$5:$C$10,3,FALSE)+10,"IN RANGE","ABOVE RANGE"),"BELOW RANGE")</f>
        <v>IN RANGE</v>
      </c>
      <c r="S4574">
        <f>MIN(VLOOKUP($O4574,margin_ranges!$A$5:$D$10,4,FALSE),$P4574*100)</f>
        <v>29.75</v>
      </c>
      <c r="T4574" s="29">
        <f>(1-$S4574/100)/(1-$F4574)-1</f>
        <v>6.4393939393939448E-2</v>
      </c>
      <c r="U4574" s="19" t="str">
        <f>IF(ABS(IFERROR(T4574,0))&gt;0.05,INDEX(margin_ranges!$C$13:$C$16,MATCH($F4574*100,margin_ranges!$B$13:$B$16,1)),"")</f>
        <v>Balanced (Type B)</v>
      </c>
      <c r="V4574">
        <f>MIN(VLOOKUP($U4574,margin_ranges!$A$5:$D$10,4,FALSE),$P4574*100)</f>
        <v>29.75</v>
      </c>
      <c r="Y4574" s="29">
        <f t="shared" si="71"/>
        <v>6.4393939393939448E-2</v>
      </c>
    </row>
    <row r="4575" spans="1:25" x14ac:dyDescent="0.3">
      <c r="A4575" s="8" t="s">
        <v>17</v>
      </c>
      <c r="B4575" s="8" t="s">
        <v>8034</v>
      </c>
      <c r="C4575" s="8" t="s">
        <v>8035</v>
      </c>
      <c r="D4575" s="8" t="s">
        <v>8036</v>
      </c>
      <c r="E4575" s="8" t="s">
        <v>8037</v>
      </c>
      <c r="F4575" s="24">
        <v>0.33999999999999903</v>
      </c>
      <c r="G4575" s="24">
        <v>0</v>
      </c>
      <c r="H4575" s="25">
        <v>885.25739999999996</v>
      </c>
      <c r="I4575" s="25">
        <v>1.9016</v>
      </c>
      <c r="J4575" s="15">
        <v>7</v>
      </c>
      <c r="K4575" s="15">
        <v>2</v>
      </c>
      <c r="L4575" s="13">
        <v>2.0999999999999999E-3</v>
      </c>
      <c r="M4575" s="7">
        <v>0.12808955</v>
      </c>
      <c r="N4575" s="26">
        <v>0.03</v>
      </c>
      <c r="O4575" s="27" t="s">
        <v>22</v>
      </c>
      <c r="P4575" s="8">
        <v>0.76578885630000004</v>
      </c>
      <c r="Q4575" s="24">
        <v>0.34</v>
      </c>
      <c r="R4575" t="str">
        <f>IF($Q4575*100&gt;=VLOOKUP($O4575,margin_ranges!$A$5:$C$10,2,FALSE),IF($Q4575*100&lt;=VLOOKUP($O4575,margin_ranges!$A$5:$C$10,3,FALSE)+10,"IN RANGE","ABOVE RANGE"),"BELOW RANGE")</f>
        <v>IN RANGE</v>
      </c>
      <c r="S4575">
        <f>MIN(VLOOKUP($O4575,margin_ranges!$A$5:$D$10,4,FALSE),$P4575*100)</f>
        <v>29.75</v>
      </c>
      <c r="T4575" s="29">
        <f>(1-$S4575/100)/(1-$F4575)-1</f>
        <v>6.4393939393937671E-2</v>
      </c>
      <c r="U4575" s="19" t="str">
        <f>IF(ABS(IFERROR(T4575,0))&gt;0.05,INDEX(margin_ranges!$C$13:$C$16,MATCH($F4575*100,margin_ranges!$B$13:$B$16,1)),"")</f>
        <v>Balanced (Type B)</v>
      </c>
      <c r="V4575">
        <f>MIN(VLOOKUP($U4575,margin_ranges!$A$5:$D$10,4,FALSE),$P4575*100)</f>
        <v>29.75</v>
      </c>
      <c r="Y4575" s="29">
        <f t="shared" si="71"/>
        <v>6.4393939393937671E-2</v>
      </c>
    </row>
    <row r="4576" spans="1:25" x14ac:dyDescent="0.3">
      <c r="A4576" s="8" t="s">
        <v>35</v>
      </c>
      <c r="B4576" s="8" t="s">
        <v>8042</v>
      </c>
      <c r="C4576" s="8" t="s">
        <v>34</v>
      </c>
      <c r="D4576" s="8" t="s">
        <v>34</v>
      </c>
      <c r="E4576" s="8"/>
      <c r="F4576" s="24">
        <v>0.32998786291491899</v>
      </c>
      <c r="G4576" s="24">
        <v>0.96188989999999996</v>
      </c>
      <c r="H4576" s="25">
        <v>354.14060000000001</v>
      </c>
      <c r="I4576" s="25">
        <v>57.7346</v>
      </c>
      <c r="J4576" s="15">
        <v>1340</v>
      </c>
      <c r="K4576" s="15">
        <v>398</v>
      </c>
      <c r="L4576" s="13">
        <v>0.16300000000000001</v>
      </c>
      <c r="M4576" s="7">
        <v>0.77347973999999997</v>
      </c>
      <c r="N4576" s="26">
        <v>0.221023</v>
      </c>
      <c r="O4576" s="27"/>
      <c r="P4576" s="8">
        <v>0.71424849560000003</v>
      </c>
      <c r="Q4576" s="24">
        <v>0.33</v>
      </c>
      <c r="R4576" t="e">
        <f>IF($Q4576*100&gt;=VLOOKUP($O4576,margin_ranges!$A$5:$C$10,2,FALSE),IF($Q4576*100&lt;=VLOOKUP($O4576,margin_ranges!$A$5:$C$10,3,FALSE)+10,"IN RANGE","ABOVE RANGE"),"BELOW RANGE")</f>
        <v>#N/A</v>
      </c>
      <c r="S4576" t="e">
        <f>MIN(VLOOKUP($O4576,margin_ranges!$A$5:$D$10,4,FALSE),$P4576*100)</f>
        <v>#N/A</v>
      </c>
      <c r="T4576" s="29" t="e">
        <f>(1-$S4576/100)/(1-$F4576)-1</f>
        <v>#N/A</v>
      </c>
      <c r="U4576" s="19" t="str">
        <f>IF(ABS(IFERROR(T4576,0))&gt;0.05,INDEX(margin_ranges!$C$13:$C$16,MATCH($F4576*100,margin_ranges!$B$13:$B$16,1)),"")</f>
        <v/>
      </c>
      <c r="V4576" t="e">
        <f>MIN(VLOOKUP($U4576,margin_ranges!$A$5:$D$10,4,FALSE),$P4576*100)</f>
        <v>#N/A</v>
      </c>
      <c r="Y4576" s="29" t="e">
        <f t="shared" si="71"/>
        <v>#N/A</v>
      </c>
    </row>
    <row r="4577" spans="1:25" x14ac:dyDescent="0.3">
      <c r="A4577" s="8" t="s">
        <v>33</v>
      </c>
      <c r="B4577" s="8" t="s">
        <v>8042</v>
      </c>
      <c r="C4577" s="8" t="s">
        <v>8043</v>
      </c>
      <c r="D4577" s="8" t="s">
        <v>34</v>
      </c>
      <c r="E4577" s="8"/>
      <c r="F4577" s="24">
        <v>0.32998786291491899</v>
      </c>
      <c r="G4577" s="24">
        <v>0.96188989999999996</v>
      </c>
      <c r="H4577" s="25">
        <v>354.14060000000001</v>
      </c>
      <c r="I4577" s="25">
        <v>57.7346</v>
      </c>
      <c r="J4577" s="15">
        <v>1340</v>
      </c>
      <c r="K4577" s="15">
        <v>398</v>
      </c>
      <c r="L4577" s="13">
        <v>0.16300000000000001</v>
      </c>
      <c r="M4577" s="7">
        <v>0.77347973999999997</v>
      </c>
      <c r="N4577" s="26">
        <v>0.221023</v>
      </c>
      <c r="O4577" s="27"/>
      <c r="P4577" s="8">
        <v>0.71424849560000003</v>
      </c>
      <c r="Q4577" s="24">
        <v>0.33</v>
      </c>
      <c r="R4577" t="e">
        <f>IF($Q4577*100&gt;=VLOOKUP($O4577,margin_ranges!$A$5:$C$10,2,FALSE),IF($Q4577*100&lt;=VLOOKUP($O4577,margin_ranges!$A$5:$C$10,3,FALSE)+10,"IN RANGE","ABOVE RANGE"),"BELOW RANGE")</f>
        <v>#N/A</v>
      </c>
      <c r="S4577" t="e">
        <f>MIN(VLOOKUP($O4577,margin_ranges!$A$5:$D$10,4,FALSE),$P4577*100)</f>
        <v>#N/A</v>
      </c>
      <c r="T4577" s="29" t="e">
        <f>(1-$S4577/100)/(1-$F4577)-1</f>
        <v>#N/A</v>
      </c>
      <c r="U4577" s="19" t="str">
        <f>IF(ABS(IFERROR(T4577,0))&gt;0.05,INDEX(margin_ranges!$C$13:$C$16,MATCH($F4577*100,margin_ranges!$B$13:$B$16,1)),"")</f>
        <v/>
      </c>
      <c r="V4577" t="e">
        <f>MIN(VLOOKUP($U4577,margin_ranges!$A$5:$D$10,4,FALSE),$P4577*100)</f>
        <v>#N/A</v>
      </c>
      <c r="Y4577" s="29" t="e">
        <f t="shared" si="71"/>
        <v>#N/A</v>
      </c>
    </row>
    <row r="4578" spans="1:25" x14ac:dyDescent="0.3">
      <c r="A4578" s="8" t="s">
        <v>17</v>
      </c>
      <c r="B4578" s="8" t="s">
        <v>8042</v>
      </c>
      <c r="C4578" s="8" t="s">
        <v>8043</v>
      </c>
      <c r="D4578" s="8" t="s">
        <v>8044</v>
      </c>
      <c r="E4578" s="8" t="s">
        <v>8045</v>
      </c>
      <c r="F4578" s="24">
        <v>0.34</v>
      </c>
      <c r="G4578" s="24">
        <v>1</v>
      </c>
      <c r="H4578" s="25">
        <v>183.55</v>
      </c>
      <c r="I4578" s="25">
        <v>44.573599999999999</v>
      </c>
      <c r="J4578" s="15">
        <v>1021</v>
      </c>
      <c r="K4578" s="15">
        <v>314</v>
      </c>
      <c r="L4578" s="13">
        <v>0.24279999999999999</v>
      </c>
      <c r="M4578" s="7">
        <v>0.76334091999999998</v>
      </c>
      <c r="N4578" s="26">
        <v>0.2</v>
      </c>
      <c r="O4578" s="27" t="s">
        <v>22</v>
      </c>
      <c r="P4578" s="8">
        <v>0.73799387169999997</v>
      </c>
      <c r="Q4578" s="24">
        <v>0.34</v>
      </c>
      <c r="R4578" t="str">
        <f>IF($Q4578*100&gt;=VLOOKUP($O4578,margin_ranges!$A$5:$C$10,2,FALSE),IF($Q4578*100&lt;=VLOOKUP($O4578,margin_ranges!$A$5:$C$10,3,FALSE)+10,"IN RANGE","ABOVE RANGE"),"BELOW RANGE")</f>
        <v>IN RANGE</v>
      </c>
      <c r="S4578">
        <f>MIN(VLOOKUP($O4578,margin_ranges!$A$5:$D$10,4,FALSE),$P4578*100)</f>
        <v>29.75</v>
      </c>
      <c r="T4578" s="29">
        <f>(1-$S4578/100)/(1-$F4578)-1</f>
        <v>6.4393939393939448E-2</v>
      </c>
      <c r="U4578" s="19" t="str">
        <f>IF(ABS(IFERROR(T4578,0))&gt;0.05,INDEX(margin_ranges!$C$13:$C$16,MATCH($F4578*100,margin_ranges!$B$13:$B$16,1)),"")</f>
        <v>Balanced (Type B)</v>
      </c>
      <c r="V4578">
        <f>MIN(VLOOKUP($U4578,margin_ranges!$A$5:$D$10,4,FALSE),$P4578*100)</f>
        <v>29.75</v>
      </c>
      <c r="Y4578" s="29">
        <f t="shared" si="71"/>
        <v>6.4393939393939448E-2</v>
      </c>
    </row>
    <row r="4579" spans="1:25" x14ac:dyDescent="0.3">
      <c r="A4579" s="8" t="s">
        <v>17</v>
      </c>
      <c r="B4579" s="8" t="s">
        <v>8042</v>
      </c>
      <c r="C4579" s="8" t="s">
        <v>8043</v>
      </c>
      <c r="D4579" s="8" t="s">
        <v>8048</v>
      </c>
      <c r="E4579" s="8" t="s">
        <v>8049</v>
      </c>
      <c r="F4579" s="24">
        <v>0.33999999999999903</v>
      </c>
      <c r="G4579" s="24">
        <v>0</v>
      </c>
      <c r="H4579" s="25">
        <v>14.735300000000001</v>
      </c>
      <c r="I4579" s="25">
        <v>1.4619</v>
      </c>
      <c r="J4579" s="15">
        <v>35</v>
      </c>
      <c r="K4579" s="15">
        <v>11</v>
      </c>
      <c r="L4579" s="13">
        <v>9.9199999999999997E-2</v>
      </c>
      <c r="M4579" s="7">
        <v>0.79970682999999998</v>
      </c>
      <c r="N4579" s="26">
        <v>0.2</v>
      </c>
      <c r="O4579" s="27" t="s">
        <v>22</v>
      </c>
      <c r="P4579" s="8">
        <v>0.74990835109999998</v>
      </c>
      <c r="Q4579" s="24">
        <v>0.34</v>
      </c>
      <c r="R4579" t="str">
        <f>IF($Q4579*100&gt;=VLOOKUP($O4579,margin_ranges!$A$5:$C$10,2,FALSE),IF($Q4579*100&lt;=VLOOKUP($O4579,margin_ranges!$A$5:$C$10,3,FALSE)+10,"IN RANGE","ABOVE RANGE"),"BELOW RANGE")</f>
        <v>IN RANGE</v>
      </c>
      <c r="S4579">
        <f>MIN(VLOOKUP($O4579,margin_ranges!$A$5:$D$10,4,FALSE),$P4579*100)</f>
        <v>29.75</v>
      </c>
      <c r="T4579" s="29">
        <f>(1-$S4579/100)/(1-$F4579)-1</f>
        <v>6.4393939393937671E-2</v>
      </c>
      <c r="U4579" s="19" t="str">
        <f>IF(ABS(IFERROR(T4579,0))&gt;0.05,INDEX(margin_ranges!$C$13:$C$16,MATCH($F4579*100,margin_ranges!$B$13:$B$16,1)),"")</f>
        <v>Balanced (Type B)</v>
      </c>
      <c r="V4579">
        <f>MIN(VLOOKUP($U4579,margin_ranges!$A$5:$D$10,4,FALSE),$P4579*100)</f>
        <v>29.75</v>
      </c>
      <c r="Y4579" s="29">
        <f t="shared" si="71"/>
        <v>6.4393939393937671E-2</v>
      </c>
    </row>
    <row r="4580" spans="1:25" x14ac:dyDescent="0.3">
      <c r="A4580" s="8" t="s">
        <v>17</v>
      </c>
      <c r="B4580" s="8" t="s">
        <v>8042</v>
      </c>
      <c r="C4580" s="8" t="s">
        <v>8043</v>
      </c>
      <c r="D4580" s="8" t="s">
        <v>8052</v>
      </c>
      <c r="E4580" s="8" t="s">
        <v>8053</v>
      </c>
      <c r="F4580" s="24">
        <v>0.33999999999999903</v>
      </c>
      <c r="G4580" s="24">
        <v>0</v>
      </c>
      <c r="H4580" s="25">
        <v>9.5803999999999991</v>
      </c>
      <c r="I4580" s="25">
        <v>0.74409999999999998</v>
      </c>
      <c r="J4580" s="15">
        <v>16</v>
      </c>
      <c r="K4580" s="15">
        <v>5</v>
      </c>
      <c r="L4580" s="13">
        <v>7.7700000000000005E-2</v>
      </c>
      <c r="M4580" s="7">
        <v>0.70382031</v>
      </c>
      <c r="N4580" s="26">
        <v>0.2</v>
      </c>
      <c r="O4580" s="27" t="s">
        <v>22</v>
      </c>
      <c r="P4580" s="8">
        <v>0.71583656100000004</v>
      </c>
      <c r="Q4580" s="24">
        <v>0.34</v>
      </c>
      <c r="R4580" t="str">
        <f>IF($Q4580*100&gt;=VLOOKUP($O4580,margin_ranges!$A$5:$C$10,2,FALSE),IF($Q4580*100&lt;=VLOOKUP($O4580,margin_ranges!$A$5:$C$10,3,FALSE)+10,"IN RANGE","ABOVE RANGE"),"BELOW RANGE")</f>
        <v>IN RANGE</v>
      </c>
      <c r="S4580">
        <f>MIN(VLOOKUP($O4580,margin_ranges!$A$5:$D$10,4,FALSE),$P4580*100)</f>
        <v>29.75</v>
      </c>
      <c r="T4580" s="29">
        <f>(1-$S4580/100)/(1-$F4580)-1</f>
        <v>6.4393939393937671E-2</v>
      </c>
      <c r="U4580" s="19" t="str">
        <f>IF(ABS(IFERROR(T4580,0))&gt;0.05,INDEX(margin_ranges!$C$13:$C$16,MATCH($F4580*100,margin_ranges!$B$13:$B$16,1)),"")</f>
        <v>Balanced (Type B)</v>
      </c>
      <c r="V4580">
        <f>MIN(VLOOKUP($U4580,margin_ranges!$A$5:$D$10,4,FALSE),$P4580*100)</f>
        <v>29.75</v>
      </c>
      <c r="Y4580" s="29">
        <f t="shared" si="71"/>
        <v>6.4393939393937671E-2</v>
      </c>
    </row>
    <row r="4581" spans="1:25" x14ac:dyDescent="0.3">
      <c r="A4581" s="8" t="s">
        <v>17</v>
      </c>
      <c r="B4581" s="8" t="s">
        <v>8042</v>
      </c>
      <c r="C4581" s="8" t="s">
        <v>8043</v>
      </c>
      <c r="D4581" s="8" t="s">
        <v>8046</v>
      </c>
      <c r="E4581" s="8" t="s">
        <v>8047</v>
      </c>
      <c r="F4581" s="24">
        <v>0.28999999999999998</v>
      </c>
      <c r="G4581" s="24">
        <v>1</v>
      </c>
      <c r="H4581" s="25">
        <v>56.533099999999997</v>
      </c>
      <c r="I4581" s="25">
        <v>2.0226999999999999</v>
      </c>
      <c r="J4581" s="15">
        <v>92</v>
      </c>
      <c r="K4581" s="15">
        <v>24</v>
      </c>
      <c r="L4581" s="13">
        <v>3.5799999999999998E-2</v>
      </c>
      <c r="M4581" s="7">
        <v>1.50940038</v>
      </c>
      <c r="N4581" s="26">
        <v>0.8</v>
      </c>
      <c r="O4581" s="27" t="s">
        <v>22</v>
      </c>
      <c r="P4581" s="8">
        <v>0.46998820870000002</v>
      </c>
      <c r="Q4581" s="24">
        <v>0.28999999999999998</v>
      </c>
      <c r="R4581" t="str">
        <f>IF($Q4581*100&gt;=VLOOKUP($O4581,margin_ranges!$A$5:$C$10,2,FALSE),IF($Q4581*100&lt;=VLOOKUP($O4581,margin_ranges!$A$5:$C$10,3,FALSE)+10,"IN RANGE","ABOVE RANGE"),"BELOW RANGE")</f>
        <v>IN RANGE</v>
      </c>
      <c r="S4581">
        <f>MIN(VLOOKUP($O4581,margin_ranges!$A$5:$D$10,4,FALSE),$P4581*100)</f>
        <v>29.75</v>
      </c>
      <c r="T4581" s="29">
        <f>(1-$S4581/100)/(1-$F4581)-1</f>
        <v>-1.0563380281690127E-2</v>
      </c>
      <c r="U4581" s="19" t="str">
        <f>IF(ABS(IFERROR(T4581,0))&gt;0.05,INDEX(margin_ranges!$C$13:$C$16,MATCH($F4581*100,margin_ranges!$B$13:$B$16,1)),"")</f>
        <v/>
      </c>
      <c r="V4581" t="e">
        <f>MIN(VLOOKUP($U4581,margin_ranges!$A$5:$D$10,4,FALSE),$P4581*100)</f>
        <v>#N/A</v>
      </c>
      <c r="Y4581" s="29" t="e">
        <f t="shared" si="71"/>
        <v>#N/A</v>
      </c>
    </row>
    <row r="4582" spans="1:25" x14ac:dyDescent="0.3">
      <c r="A4582" s="8" t="s">
        <v>17</v>
      </c>
      <c r="B4582" s="8" t="s">
        <v>8042</v>
      </c>
      <c r="C4582" s="8" t="s">
        <v>8043</v>
      </c>
      <c r="D4582" s="8" t="s">
        <v>8050</v>
      </c>
      <c r="E4582" s="8" t="s">
        <v>8051</v>
      </c>
      <c r="F4582" s="24">
        <v>0.28999999999999998</v>
      </c>
      <c r="G4582" s="24">
        <v>1</v>
      </c>
      <c r="H4582" s="25">
        <v>85.046700000000001</v>
      </c>
      <c r="I4582" s="25">
        <v>8.9159000000000006</v>
      </c>
      <c r="J4582" s="15">
        <v>176</v>
      </c>
      <c r="K4582" s="15">
        <v>45</v>
      </c>
      <c r="L4582" s="13">
        <v>0.1048</v>
      </c>
      <c r="M4582" s="7">
        <v>0.65912740000000003</v>
      </c>
      <c r="N4582" s="26">
        <v>0.2</v>
      </c>
      <c r="O4582" s="27" t="s">
        <v>22</v>
      </c>
      <c r="P4582" s="8">
        <v>0.69656852260000002</v>
      </c>
      <c r="Q4582" s="24">
        <v>0.28999999999999998</v>
      </c>
      <c r="R4582" t="str">
        <f>IF($Q4582*100&gt;=VLOOKUP($O4582,margin_ranges!$A$5:$C$10,2,FALSE),IF($Q4582*100&lt;=VLOOKUP($O4582,margin_ranges!$A$5:$C$10,3,FALSE)+10,"IN RANGE","ABOVE RANGE"),"BELOW RANGE")</f>
        <v>IN RANGE</v>
      </c>
      <c r="S4582">
        <f>MIN(VLOOKUP($O4582,margin_ranges!$A$5:$D$10,4,FALSE),$P4582*100)</f>
        <v>29.75</v>
      </c>
      <c r="T4582" s="29">
        <f>(1-$S4582/100)/(1-$F4582)-1</f>
        <v>-1.0563380281690127E-2</v>
      </c>
      <c r="U4582" s="19" t="str">
        <f>IF(ABS(IFERROR(T4582,0))&gt;0.05,INDEX(margin_ranges!$C$13:$C$16,MATCH($F4582*100,margin_ranges!$B$13:$B$16,1)),"")</f>
        <v/>
      </c>
      <c r="V4582" t="e">
        <f>MIN(VLOOKUP($U4582,margin_ranges!$A$5:$D$10,4,FALSE),$P4582*100)</f>
        <v>#N/A</v>
      </c>
      <c r="Y4582" s="29" t="e">
        <f t="shared" si="71"/>
        <v>#N/A</v>
      </c>
    </row>
    <row r="4583" spans="1:25" x14ac:dyDescent="0.3">
      <c r="A4583" s="8" t="s">
        <v>35</v>
      </c>
      <c r="B4583" s="8" t="s">
        <v>8054</v>
      </c>
      <c r="C4583" s="8" t="s">
        <v>34</v>
      </c>
      <c r="D4583" s="8" t="s">
        <v>34</v>
      </c>
      <c r="E4583" s="8"/>
      <c r="F4583" s="24">
        <v>0.28999999999999998</v>
      </c>
      <c r="G4583" s="24">
        <v>0</v>
      </c>
      <c r="H4583" s="25">
        <v>253.87200000000001</v>
      </c>
      <c r="I4583" s="25">
        <v>3.1880000000000002</v>
      </c>
      <c r="J4583" s="15">
        <v>95</v>
      </c>
      <c r="K4583" s="15">
        <v>24</v>
      </c>
      <c r="L4583" s="13">
        <v>1.26E-2</v>
      </c>
      <c r="M4583" s="7">
        <v>0.98983688999999997</v>
      </c>
      <c r="N4583" s="26">
        <v>0.1</v>
      </c>
      <c r="O4583" s="27"/>
      <c r="P4583" s="8">
        <v>0.89897325390000005</v>
      </c>
      <c r="Q4583" s="24">
        <v>0.28999999999999998</v>
      </c>
      <c r="R4583" t="e">
        <f>IF($Q4583*100&gt;=VLOOKUP($O4583,margin_ranges!$A$5:$C$10,2,FALSE),IF($Q4583*100&lt;=VLOOKUP($O4583,margin_ranges!$A$5:$C$10,3,FALSE)+10,"IN RANGE","ABOVE RANGE"),"BELOW RANGE")</f>
        <v>#N/A</v>
      </c>
      <c r="S4583" t="e">
        <f>MIN(VLOOKUP($O4583,margin_ranges!$A$5:$D$10,4,FALSE),$P4583*100)</f>
        <v>#N/A</v>
      </c>
      <c r="T4583" s="29" t="e">
        <f>(1-$S4583/100)/(1-$F4583)-1</f>
        <v>#N/A</v>
      </c>
      <c r="U4583" s="19" t="str">
        <f>IF(ABS(IFERROR(T4583,0))&gt;0.05,INDEX(margin_ranges!$C$13:$C$16,MATCH($F4583*100,margin_ranges!$B$13:$B$16,1)),"")</f>
        <v/>
      </c>
      <c r="V4583" t="e">
        <f>MIN(VLOOKUP($U4583,margin_ranges!$A$5:$D$10,4,FALSE),$P4583*100)</f>
        <v>#N/A</v>
      </c>
      <c r="Y4583" s="29" t="e">
        <f t="shared" si="71"/>
        <v>#N/A</v>
      </c>
    </row>
    <row r="4584" spans="1:25" x14ac:dyDescent="0.3">
      <c r="A4584" s="8" t="s">
        <v>33</v>
      </c>
      <c r="B4584" s="8" t="s">
        <v>8054</v>
      </c>
      <c r="C4584" s="8" t="s">
        <v>8055</v>
      </c>
      <c r="D4584" s="8" t="s">
        <v>34</v>
      </c>
      <c r="E4584" s="8"/>
      <c r="F4584" s="24">
        <v>0.28999999999999998</v>
      </c>
      <c r="G4584" s="24">
        <v>0</v>
      </c>
      <c r="H4584" s="25">
        <v>253.87200000000001</v>
      </c>
      <c r="I4584" s="25">
        <v>3.1880000000000002</v>
      </c>
      <c r="J4584" s="15">
        <v>95</v>
      </c>
      <c r="K4584" s="15">
        <v>24</v>
      </c>
      <c r="L4584" s="13">
        <v>1.26E-2</v>
      </c>
      <c r="M4584" s="7">
        <v>0.98983688999999997</v>
      </c>
      <c r="N4584" s="26">
        <v>0.1</v>
      </c>
      <c r="O4584" s="27"/>
      <c r="P4584" s="8">
        <v>0.89897325390000005</v>
      </c>
      <c r="Q4584" s="24">
        <v>0.28999999999999998</v>
      </c>
      <c r="R4584" t="e">
        <f>IF($Q4584*100&gt;=VLOOKUP($O4584,margin_ranges!$A$5:$C$10,2,FALSE),IF($Q4584*100&lt;=VLOOKUP($O4584,margin_ranges!$A$5:$C$10,3,FALSE)+10,"IN RANGE","ABOVE RANGE"),"BELOW RANGE")</f>
        <v>#N/A</v>
      </c>
      <c r="S4584" t="e">
        <f>MIN(VLOOKUP($O4584,margin_ranges!$A$5:$D$10,4,FALSE),$P4584*100)</f>
        <v>#N/A</v>
      </c>
      <c r="T4584" s="29" t="e">
        <f>(1-$S4584/100)/(1-$F4584)-1</f>
        <v>#N/A</v>
      </c>
      <c r="U4584" s="19" t="str">
        <f>IF(ABS(IFERROR(T4584,0))&gt;0.05,INDEX(margin_ranges!$C$13:$C$16,MATCH($F4584*100,margin_ranges!$B$13:$B$16,1)),"")</f>
        <v/>
      </c>
      <c r="V4584" t="e">
        <f>MIN(VLOOKUP($U4584,margin_ranges!$A$5:$D$10,4,FALSE),$P4584*100)</f>
        <v>#N/A</v>
      </c>
      <c r="Y4584" s="29" t="e">
        <f t="shared" si="71"/>
        <v>#N/A</v>
      </c>
    </row>
    <row r="4585" spans="1:25" x14ac:dyDescent="0.3">
      <c r="A4585" s="8" t="s">
        <v>17</v>
      </c>
      <c r="B4585" s="8" t="s">
        <v>8054</v>
      </c>
      <c r="C4585" s="8" t="s">
        <v>8055</v>
      </c>
      <c r="D4585" s="8" t="s">
        <v>8056</v>
      </c>
      <c r="E4585" s="8" t="s">
        <v>8057</v>
      </c>
      <c r="F4585" s="24">
        <v>0.28999999999999998</v>
      </c>
      <c r="G4585" s="24">
        <v>0</v>
      </c>
      <c r="H4585" s="25">
        <v>253.87200000000001</v>
      </c>
      <c r="I4585" s="25">
        <v>3.1880000000000002</v>
      </c>
      <c r="J4585" s="15">
        <v>95</v>
      </c>
      <c r="K4585" s="15">
        <v>24</v>
      </c>
      <c r="L4585" s="13">
        <v>1.26E-2</v>
      </c>
      <c r="M4585" s="7">
        <v>0.98983688999999997</v>
      </c>
      <c r="N4585" s="26">
        <v>0.1</v>
      </c>
      <c r="O4585" s="27" t="s">
        <v>22</v>
      </c>
      <c r="P4585" s="8">
        <v>0.89897325390000005</v>
      </c>
      <c r="Q4585" s="24">
        <v>0.28999999999999998</v>
      </c>
      <c r="R4585" t="str">
        <f>IF($Q4585*100&gt;=VLOOKUP($O4585,margin_ranges!$A$5:$C$10,2,FALSE),IF($Q4585*100&lt;=VLOOKUP($O4585,margin_ranges!$A$5:$C$10,3,FALSE)+10,"IN RANGE","ABOVE RANGE"),"BELOW RANGE")</f>
        <v>IN RANGE</v>
      </c>
      <c r="S4585">
        <f>MIN(VLOOKUP($O4585,margin_ranges!$A$5:$D$10,4,FALSE),$P4585*100)</f>
        <v>29.75</v>
      </c>
      <c r="T4585" s="29">
        <f>(1-$S4585/100)/(1-$F4585)-1</f>
        <v>-1.0563380281690127E-2</v>
      </c>
      <c r="U4585" s="19" t="str">
        <f>IF(ABS(IFERROR(T4585,0))&gt;0.05,INDEX(margin_ranges!$C$13:$C$16,MATCH($F4585*100,margin_ranges!$B$13:$B$16,1)),"")</f>
        <v/>
      </c>
      <c r="V4585" t="e">
        <f>MIN(VLOOKUP($U4585,margin_ranges!$A$5:$D$10,4,FALSE),$P4585*100)</f>
        <v>#N/A</v>
      </c>
      <c r="Y4585" s="29" t="e">
        <f t="shared" si="71"/>
        <v>#N/A</v>
      </c>
    </row>
    <row r="4586" spans="1:25" x14ac:dyDescent="0.3">
      <c r="A4586" s="8" t="s">
        <v>35</v>
      </c>
      <c r="B4586" s="8" t="s">
        <v>8058</v>
      </c>
      <c r="C4586" s="8" t="s">
        <v>34</v>
      </c>
      <c r="D4586" s="8" t="s">
        <v>34</v>
      </c>
      <c r="E4586" s="8"/>
      <c r="F4586" s="24">
        <v>0.27522142110817099</v>
      </c>
      <c r="G4586" s="24">
        <v>0</v>
      </c>
      <c r="H4586" s="25">
        <v>22.498100000000001</v>
      </c>
      <c r="I4586" s="25">
        <v>15.4216</v>
      </c>
      <c r="J4586" s="15">
        <v>412</v>
      </c>
      <c r="K4586" s="15">
        <v>113</v>
      </c>
      <c r="L4586" s="13">
        <v>0.6855</v>
      </c>
      <c r="M4586" s="7">
        <v>0.89101074000000002</v>
      </c>
      <c r="N4586" s="26">
        <v>0.5</v>
      </c>
      <c r="O4586" s="27"/>
      <c r="P4586" s="8">
        <v>0.43883953399999998</v>
      </c>
      <c r="Q4586" s="24">
        <v>0.2752</v>
      </c>
      <c r="R4586" t="e">
        <f>IF($Q4586*100&gt;=VLOOKUP($O4586,margin_ranges!$A$5:$C$10,2,FALSE),IF($Q4586*100&lt;=VLOOKUP($O4586,margin_ranges!$A$5:$C$10,3,FALSE)+10,"IN RANGE","ABOVE RANGE"),"BELOW RANGE")</f>
        <v>#N/A</v>
      </c>
      <c r="S4586" t="e">
        <f>MIN(VLOOKUP($O4586,margin_ranges!$A$5:$D$10,4,FALSE),$P4586*100)</f>
        <v>#N/A</v>
      </c>
      <c r="T4586" s="29" t="e">
        <f>(1-$S4586/100)/(1-$F4586)-1</f>
        <v>#N/A</v>
      </c>
      <c r="U4586" s="19" t="str">
        <f>IF(ABS(IFERROR(T4586,0))&gt;0.05,INDEX(margin_ranges!$C$13:$C$16,MATCH($F4586*100,margin_ranges!$B$13:$B$16,1)),"")</f>
        <v/>
      </c>
      <c r="V4586" t="e">
        <f>MIN(VLOOKUP($U4586,margin_ranges!$A$5:$D$10,4,FALSE),$P4586*100)</f>
        <v>#N/A</v>
      </c>
      <c r="Y4586" s="29" t="e">
        <f t="shared" si="71"/>
        <v>#N/A</v>
      </c>
    </row>
    <row r="4587" spans="1:25" x14ac:dyDescent="0.3">
      <c r="A4587" s="8" t="s">
        <v>33</v>
      </c>
      <c r="B4587" s="8" t="s">
        <v>8058</v>
      </c>
      <c r="C4587" s="8" t="s">
        <v>8059</v>
      </c>
      <c r="D4587" s="8" t="s">
        <v>34</v>
      </c>
      <c r="E4587" s="8"/>
      <c r="F4587" s="24">
        <v>0.27522142110817099</v>
      </c>
      <c r="G4587" s="24">
        <v>0</v>
      </c>
      <c r="H4587" s="25">
        <v>22.498100000000001</v>
      </c>
      <c r="I4587" s="25">
        <v>15.4216</v>
      </c>
      <c r="J4587" s="15">
        <v>412</v>
      </c>
      <c r="K4587" s="15">
        <v>113</v>
      </c>
      <c r="L4587" s="13">
        <v>0.6855</v>
      </c>
      <c r="M4587" s="7">
        <v>0.89101074000000002</v>
      </c>
      <c r="N4587" s="26">
        <v>0.5</v>
      </c>
      <c r="O4587" s="27"/>
      <c r="P4587" s="8">
        <v>0.43883953399999998</v>
      </c>
      <c r="Q4587" s="24">
        <v>0.2752</v>
      </c>
      <c r="R4587" t="e">
        <f>IF($Q4587*100&gt;=VLOOKUP($O4587,margin_ranges!$A$5:$C$10,2,FALSE),IF($Q4587*100&lt;=VLOOKUP($O4587,margin_ranges!$A$5:$C$10,3,FALSE)+10,"IN RANGE","ABOVE RANGE"),"BELOW RANGE")</f>
        <v>#N/A</v>
      </c>
      <c r="S4587" t="e">
        <f>MIN(VLOOKUP($O4587,margin_ranges!$A$5:$D$10,4,FALSE),$P4587*100)</f>
        <v>#N/A</v>
      </c>
      <c r="T4587" s="29" t="e">
        <f>(1-$S4587/100)/(1-$F4587)-1</f>
        <v>#N/A</v>
      </c>
      <c r="U4587" s="19" t="str">
        <f>IF(ABS(IFERROR(T4587,0))&gt;0.05,INDEX(margin_ranges!$C$13:$C$16,MATCH($F4587*100,margin_ranges!$B$13:$B$16,1)),"")</f>
        <v/>
      </c>
      <c r="V4587" t="e">
        <f>MIN(VLOOKUP($U4587,margin_ranges!$A$5:$D$10,4,FALSE),$P4587*100)</f>
        <v>#N/A</v>
      </c>
      <c r="Y4587" s="29" t="e">
        <f t="shared" si="71"/>
        <v>#N/A</v>
      </c>
    </row>
    <row r="4588" spans="1:25" x14ac:dyDescent="0.3">
      <c r="A4588" s="8" t="s">
        <v>17</v>
      </c>
      <c r="B4588" s="8" t="s">
        <v>8058</v>
      </c>
      <c r="C4588" s="8" t="s">
        <v>8059</v>
      </c>
      <c r="D4588" s="8" t="s">
        <v>8060</v>
      </c>
      <c r="E4588" s="8" t="s">
        <v>8061</v>
      </c>
      <c r="F4588" s="24">
        <v>0.3</v>
      </c>
      <c r="G4588" s="24">
        <v>0</v>
      </c>
      <c r="H4588" s="25">
        <v>11.328200000000001</v>
      </c>
      <c r="I4588" s="25">
        <v>7.8118999999999996</v>
      </c>
      <c r="J4588" s="15">
        <v>208</v>
      </c>
      <c r="K4588" s="15">
        <v>62</v>
      </c>
      <c r="L4588" s="13">
        <v>0.68959999999999999</v>
      </c>
      <c r="M4588" s="7">
        <v>0.88727210000000001</v>
      </c>
      <c r="N4588" s="26">
        <v>0.5</v>
      </c>
      <c r="O4588" s="27" t="s">
        <v>95</v>
      </c>
      <c r="P4588" s="8">
        <v>0.43647500859999999</v>
      </c>
      <c r="Q4588" s="24">
        <v>0.3</v>
      </c>
      <c r="R4588" t="str">
        <f>IF($Q4588*100&gt;=VLOOKUP($O4588,margin_ranges!$A$5:$C$10,2,FALSE),IF($Q4588*100&lt;=VLOOKUP($O4588,margin_ranges!$A$5:$C$10,3,FALSE)+10,"IN RANGE","ABOVE RANGE"),"BELOW RANGE")</f>
        <v>IN RANGE</v>
      </c>
      <c r="S4588">
        <f>MIN(VLOOKUP($O4588,margin_ranges!$A$5:$D$10,4,FALSE),$P4588*100)</f>
        <v>19.75</v>
      </c>
      <c r="T4588" s="29">
        <f>(1-$S4588/100)/(1-$F4588)-1</f>
        <v>0.14642857142857157</v>
      </c>
      <c r="U4588" s="19" t="str">
        <f>IF(ABS(IFERROR(T4588,0))&gt;0.05,INDEX(margin_ranges!$C$13:$C$16,MATCH($F4588*100,margin_ranges!$B$13:$B$16,1)),"")</f>
        <v>Balanced (Type B)</v>
      </c>
      <c r="V4588">
        <f>MIN(VLOOKUP($U4588,margin_ranges!$A$5:$D$10,4,FALSE),$P4588*100)</f>
        <v>29.75</v>
      </c>
      <c r="Y4588" s="29">
        <f t="shared" si="71"/>
        <v>3.5714285714285587E-3</v>
      </c>
    </row>
    <row r="4589" spans="1:25" x14ac:dyDescent="0.3">
      <c r="A4589" s="8" t="s">
        <v>17</v>
      </c>
      <c r="B4589" s="8" t="s">
        <v>8058</v>
      </c>
      <c r="C4589" s="8" t="s">
        <v>8059</v>
      </c>
      <c r="D4589" s="8" t="s">
        <v>8062</v>
      </c>
      <c r="E4589" s="8" t="s">
        <v>8063</v>
      </c>
      <c r="F4589" s="24">
        <v>0.25</v>
      </c>
      <c r="G4589" s="24">
        <v>0</v>
      </c>
      <c r="H4589" s="25">
        <v>11.1403</v>
      </c>
      <c r="I4589" s="25">
        <v>7.6086</v>
      </c>
      <c r="J4589" s="15">
        <v>204</v>
      </c>
      <c r="K4589" s="15">
        <v>51</v>
      </c>
      <c r="L4589" s="13">
        <v>0.68300000000000005</v>
      </c>
      <c r="M4589" s="7">
        <v>0.89491180000000004</v>
      </c>
      <c r="N4589" s="26">
        <v>0.5</v>
      </c>
      <c r="O4589" s="27" t="s">
        <v>95</v>
      </c>
      <c r="P4589" s="8">
        <v>0.44128572310000003</v>
      </c>
      <c r="Q4589" s="24">
        <v>0.25</v>
      </c>
      <c r="R4589" t="str">
        <f>IF($Q4589*100&gt;=VLOOKUP($O4589,margin_ranges!$A$5:$C$10,2,FALSE),IF($Q4589*100&lt;=VLOOKUP($O4589,margin_ranges!$A$5:$C$10,3,FALSE)+10,"IN RANGE","ABOVE RANGE"),"BELOW RANGE")</f>
        <v>IN RANGE</v>
      </c>
      <c r="S4589">
        <f>MIN(VLOOKUP($O4589,margin_ranges!$A$5:$D$10,4,FALSE),$P4589*100)</f>
        <v>19.75</v>
      </c>
      <c r="T4589" s="29">
        <f>(1-$S4589/100)/(1-$F4589)-1</f>
        <v>7.0000000000000062E-2</v>
      </c>
      <c r="U4589" s="19" t="str">
        <f>IF(ABS(IFERROR(T4589,0))&gt;0.05,INDEX(margin_ranges!$C$13:$C$16,MATCH($F4589*100,margin_ranges!$B$13:$B$16,1)),"")</f>
        <v>Balanced (Type B)</v>
      </c>
      <c r="V4589">
        <f>MIN(VLOOKUP($U4589,margin_ranges!$A$5:$D$10,4,FALSE),$P4589*100)</f>
        <v>29.75</v>
      </c>
      <c r="Y4589" s="29">
        <f t="shared" si="71"/>
        <v>-6.3333333333333353E-2</v>
      </c>
    </row>
    <row r="4590" spans="1:25" x14ac:dyDescent="0.3">
      <c r="A4590" s="8" t="s">
        <v>35</v>
      </c>
      <c r="B4590" s="8" t="s">
        <v>8064</v>
      </c>
      <c r="C4590" s="8" t="s">
        <v>34</v>
      </c>
      <c r="D4590" s="8" t="s">
        <v>34</v>
      </c>
      <c r="E4590" s="8"/>
      <c r="F4590" s="24">
        <v>0.30012648896294603</v>
      </c>
      <c r="G4590" s="24">
        <v>1</v>
      </c>
      <c r="H4590" s="25">
        <v>482.65350000000001</v>
      </c>
      <c r="I4590" s="25">
        <v>98.680899999999994</v>
      </c>
      <c r="J4590" s="15">
        <v>1887</v>
      </c>
      <c r="K4590" s="15">
        <v>548</v>
      </c>
      <c r="L4590" s="13">
        <v>0.20449999999999999</v>
      </c>
      <c r="M4590" s="7">
        <v>0.63743590000000006</v>
      </c>
      <c r="N4590" s="26">
        <v>0.37105900000000003</v>
      </c>
      <c r="O4590" s="27"/>
      <c r="P4590" s="8">
        <v>0.41788814000000002</v>
      </c>
      <c r="Q4590" s="24">
        <v>0.30009999999999998</v>
      </c>
      <c r="R4590" t="e">
        <f>IF($Q4590*100&gt;=VLOOKUP($O4590,margin_ranges!$A$5:$C$10,2,FALSE),IF($Q4590*100&lt;=VLOOKUP($O4590,margin_ranges!$A$5:$C$10,3,FALSE)+10,"IN RANGE","ABOVE RANGE"),"BELOW RANGE")</f>
        <v>#N/A</v>
      </c>
      <c r="S4590" t="e">
        <f>MIN(VLOOKUP($O4590,margin_ranges!$A$5:$D$10,4,FALSE),$P4590*100)</f>
        <v>#N/A</v>
      </c>
      <c r="T4590" s="29" t="e">
        <f>(1-$S4590/100)/(1-$F4590)-1</f>
        <v>#N/A</v>
      </c>
      <c r="U4590" s="19" t="str">
        <f>IF(ABS(IFERROR(T4590,0))&gt;0.05,INDEX(margin_ranges!$C$13:$C$16,MATCH($F4590*100,margin_ranges!$B$13:$B$16,1)),"")</f>
        <v/>
      </c>
      <c r="V4590" t="e">
        <f>MIN(VLOOKUP($U4590,margin_ranges!$A$5:$D$10,4,FALSE),$P4590*100)</f>
        <v>#N/A</v>
      </c>
      <c r="Y4590" s="29" t="e">
        <f t="shared" si="71"/>
        <v>#N/A</v>
      </c>
    </row>
    <row r="4591" spans="1:25" x14ac:dyDescent="0.3">
      <c r="A4591" s="8" t="s">
        <v>33</v>
      </c>
      <c r="B4591" s="8" t="s">
        <v>8064</v>
      </c>
      <c r="C4591" s="8" t="s">
        <v>8065</v>
      </c>
      <c r="D4591" s="8" t="s">
        <v>34</v>
      </c>
      <c r="E4591" s="8"/>
      <c r="F4591" s="24">
        <v>0.30012648896294603</v>
      </c>
      <c r="G4591" s="24">
        <v>1</v>
      </c>
      <c r="H4591" s="25">
        <v>482.65350000000001</v>
      </c>
      <c r="I4591" s="25">
        <v>98.680899999999994</v>
      </c>
      <c r="J4591" s="15">
        <v>1887</v>
      </c>
      <c r="K4591" s="15">
        <v>548</v>
      </c>
      <c r="L4591" s="13">
        <v>0.20449999999999999</v>
      </c>
      <c r="M4591" s="7">
        <v>0.63743590000000006</v>
      </c>
      <c r="N4591" s="26">
        <v>0.37105900000000003</v>
      </c>
      <c r="O4591" s="27"/>
      <c r="P4591" s="8">
        <v>0.41788814000000002</v>
      </c>
      <c r="Q4591" s="24">
        <v>0.30009999999999998</v>
      </c>
      <c r="R4591" t="e">
        <f>IF($Q4591*100&gt;=VLOOKUP($O4591,margin_ranges!$A$5:$C$10,2,FALSE),IF($Q4591*100&lt;=VLOOKUP($O4591,margin_ranges!$A$5:$C$10,3,FALSE)+10,"IN RANGE","ABOVE RANGE"),"BELOW RANGE")</f>
        <v>#N/A</v>
      </c>
      <c r="S4591" t="e">
        <f>MIN(VLOOKUP($O4591,margin_ranges!$A$5:$D$10,4,FALSE),$P4591*100)</f>
        <v>#N/A</v>
      </c>
      <c r="T4591" s="29" t="e">
        <f>(1-$S4591/100)/(1-$F4591)-1</f>
        <v>#N/A</v>
      </c>
      <c r="U4591" s="19" t="str">
        <f>IF(ABS(IFERROR(T4591,0))&gt;0.05,INDEX(margin_ranges!$C$13:$C$16,MATCH($F4591*100,margin_ranges!$B$13:$B$16,1)),"")</f>
        <v/>
      </c>
      <c r="V4591" t="e">
        <f>MIN(VLOOKUP($U4591,margin_ranges!$A$5:$D$10,4,FALSE),$P4591*100)</f>
        <v>#N/A</v>
      </c>
      <c r="Y4591" s="29" t="e">
        <f t="shared" si="71"/>
        <v>#N/A</v>
      </c>
    </row>
    <row r="4592" spans="1:25" x14ac:dyDescent="0.3">
      <c r="A4592" s="8" t="s">
        <v>17</v>
      </c>
      <c r="B4592" s="8" t="s">
        <v>8064</v>
      </c>
      <c r="C4592" s="8" t="s">
        <v>8065</v>
      </c>
      <c r="D4592" s="8" t="s">
        <v>8070</v>
      </c>
      <c r="E4592" s="8" t="s">
        <v>8071</v>
      </c>
      <c r="F4592" s="24">
        <v>0.33999999999999903</v>
      </c>
      <c r="G4592" s="24">
        <v>1</v>
      </c>
      <c r="H4592" s="25">
        <v>131.70359999999999</v>
      </c>
      <c r="I4592" s="25">
        <v>22.117100000000001</v>
      </c>
      <c r="J4592" s="15">
        <v>453</v>
      </c>
      <c r="K4592" s="15">
        <v>139</v>
      </c>
      <c r="L4592" s="13">
        <v>0.16789999999999999</v>
      </c>
      <c r="M4592" s="7">
        <v>0.68302189999999996</v>
      </c>
      <c r="N4592" s="26">
        <v>0.4</v>
      </c>
      <c r="O4592" s="27" t="s">
        <v>22</v>
      </c>
      <c r="P4592" s="8">
        <v>0.41436723759999999</v>
      </c>
      <c r="Q4592" s="24">
        <v>0.34</v>
      </c>
      <c r="R4592" t="str">
        <f>IF($Q4592*100&gt;=VLOOKUP($O4592,margin_ranges!$A$5:$C$10,2,FALSE),IF($Q4592*100&lt;=VLOOKUP($O4592,margin_ranges!$A$5:$C$10,3,FALSE)+10,"IN RANGE","ABOVE RANGE"),"BELOW RANGE")</f>
        <v>IN RANGE</v>
      </c>
      <c r="S4592">
        <f>MIN(VLOOKUP($O4592,margin_ranges!$A$5:$D$10,4,FALSE),$P4592*100)</f>
        <v>29.75</v>
      </c>
      <c r="T4592" s="29">
        <f>(1-$S4592/100)/(1-$F4592)-1</f>
        <v>6.4393939393937671E-2</v>
      </c>
      <c r="U4592" s="19" t="str">
        <f>IF(ABS(IFERROR(T4592,0))&gt;0.05,INDEX(margin_ranges!$C$13:$C$16,MATCH($F4592*100,margin_ranges!$B$13:$B$16,1)),"")</f>
        <v>Balanced (Type B)</v>
      </c>
      <c r="V4592">
        <f>MIN(VLOOKUP($U4592,margin_ranges!$A$5:$D$10,4,FALSE),$P4592*100)</f>
        <v>29.75</v>
      </c>
      <c r="Y4592" s="29">
        <f t="shared" si="71"/>
        <v>6.4393939393937671E-2</v>
      </c>
    </row>
    <row r="4593" spans="1:25" x14ac:dyDescent="0.3">
      <c r="A4593" s="8" t="s">
        <v>17</v>
      </c>
      <c r="B4593" s="8" t="s">
        <v>8064</v>
      </c>
      <c r="C4593" s="8" t="s">
        <v>8065</v>
      </c>
      <c r="D4593" s="8" t="s">
        <v>8066</v>
      </c>
      <c r="E4593" s="8" t="s">
        <v>8067</v>
      </c>
      <c r="F4593" s="24">
        <v>0.3</v>
      </c>
      <c r="G4593" s="24">
        <v>1</v>
      </c>
      <c r="H4593" s="25">
        <v>125.6477</v>
      </c>
      <c r="I4593" s="25">
        <v>25.874199999999998</v>
      </c>
      <c r="J4593" s="15">
        <v>486</v>
      </c>
      <c r="K4593" s="15">
        <v>146</v>
      </c>
      <c r="L4593" s="13">
        <v>0.2059</v>
      </c>
      <c r="M4593" s="7">
        <v>0.62638203000000003</v>
      </c>
      <c r="N4593" s="26">
        <v>0.35</v>
      </c>
      <c r="O4593" s="27" t="s">
        <v>92</v>
      </c>
      <c r="P4593" s="8">
        <v>0.44123556629999999</v>
      </c>
      <c r="Q4593" s="24">
        <v>0.3</v>
      </c>
      <c r="R4593" t="str">
        <f>IF($Q4593*100&gt;=VLOOKUP($O4593,margin_ranges!$A$5:$C$10,2,FALSE),IF($Q4593*100&lt;=VLOOKUP($O4593,margin_ranges!$A$5:$C$10,3,FALSE)+10,"IN RANGE","ABOVE RANGE"),"BELOW RANGE")</f>
        <v>IN RANGE</v>
      </c>
      <c r="S4593">
        <f>MIN(VLOOKUP($O4593,margin_ranges!$A$5:$D$10,4,FALSE),$P4593*100)</f>
        <v>29.75</v>
      </c>
      <c r="T4593" s="29">
        <f>(1-$S4593/100)/(1-$F4593)-1</f>
        <v>3.5714285714285587E-3</v>
      </c>
      <c r="U4593" s="19" t="str">
        <f>IF(ABS(IFERROR(T4593,0))&gt;0.05,INDEX(margin_ranges!$C$13:$C$16,MATCH($F4593*100,margin_ranges!$B$13:$B$16,1)),"")</f>
        <v/>
      </c>
      <c r="V4593" t="e">
        <f>MIN(VLOOKUP($U4593,margin_ranges!$A$5:$D$10,4,FALSE),$P4593*100)</f>
        <v>#N/A</v>
      </c>
      <c r="Y4593" s="29" t="e">
        <f t="shared" si="71"/>
        <v>#N/A</v>
      </c>
    </row>
    <row r="4594" spans="1:25" x14ac:dyDescent="0.3">
      <c r="A4594" s="8" t="s">
        <v>17</v>
      </c>
      <c r="B4594" s="8" t="s">
        <v>8064</v>
      </c>
      <c r="C4594" s="8" t="s">
        <v>8065</v>
      </c>
      <c r="D4594" s="8" t="s">
        <v>8072</v>
      </c>
      <c r="E4594" s="8" t="s">
        <v>65</v>
      </c>
      <c r="F4594" s="24">
        <v>0.3</v>
      </c>
      <c r="G4594" s="24">
        <v>1</v>
      </c>
      <c r="H4594" s="25">
        <v>104.5014</v>
      </c>
      <c r="I4594" s="25">
        <v>31.245100000000001</v>
      </c>
      <c r="J4594" s="15">
        <v>590</v>
      </c>
      <c r="K4594" s="15">
        <v>174</v>
      </c>
      <c r="L4594" s="13">
        <v>0.29899999999999999</v>
      </c>
      <c r="M4594" s="7">
        <v>0.6293145</v>
      </c>
      <c r="N4594" s="26">
        <v>0.35</v>
      </c>
      <c r="O4594" s="27" t="s">
        <v>92</v>
      </c>
      <c r="P4594" s="8">
        <v>0.44383928789999999</v>
      </c>
      <c r="Q4594" s="24">
        <v>0.3</v>
      </c>
      <c r="R4594" t="str">
        <f>IF($Q4594*100&gt;=VLOOKUP($O4594,margin_ranges!$A$5:$C$10,2,FALSE),IF($Q4594*100&lt;=VLOOKUP($O4594,margin_ranges!$A$5:$C$10,3,FALSE)+10,"IN RANGE","ABOVE RANGE"),"BELOW RANGE")</f>
        <v>IN RANGE</v>
      </c>
      <c r="S4594">
        <f>MIN(VLOOKUP($O4594,margin_ranges!$A$5:$D$10,4,FALSE),$P4594*100)</f>
        <v>29.75</v>
      </c>
      <c r="T4594" s="29">
        <f>(1-$S4594/100)/(1-$F4594)-1</f>
        <v>3.5714285714285587E-3</v>
      </c>
      <c r="U4594" s="19" t="str">
        <f>IF(ABS(IFERROR(T4594,0))&gt;0.05,INDEX(margin_ranges!$C$13:$C$16,MATCH($F4594*100,margin_ranges!$B$13:$B$16,1)),"")</f>
        <v/>
      </c>
      <c r="V4594" t="e">
        <f>MIN(VLOOKUP($U4594,margin_ranges!$A$5:$D$10,4,FALSE),$P4594*100)</f>
        <v>#N/A</v>
      </c>
      <c r="Y4594" s="29" t="e">
        <f t="shared" si="71"/>
        <v>#N/A</v>
      </c>
    </row>
    <row r="4595" spans="1:25" x14ac:dyDescent="0.3">
      <c r="A4595" s="8" t="s">
        <v>17</v>
      </c>
      <c r="B4595" s="8" t="s">
        <v>8064</v>
      </c>
      <c r="C4595" s="8" t="s">
        <v>8065</v>
      </c>
      <c r="D4595" s="8" t="s">
        <v>8068</v>
      </c>
      <c r="E4595" s="8" t="s">
        <v>8069</v>
      </c>
      <c r="F4595" s="24">
        <v>0.25</v>
      </c>
      <c r="G4595" s="24">
        <v>1</v>
      </c>
      <c r="H4595" s="25">
        <v>120.8008</v>
      </c>
      <c r="I4595" s="25">
        <v>19.444400000000002</v>
      </c>
      <c r="J4595" s="15">
        <v>358</v>
      </c>
      <c r="K4595" s="15">
        <v>89</v>
      </c>
      <c r="L4595" s="13">
        <v>0.161</v>
      </c>
      <c r="M4595" s="7">
        <v>0.61334319999999998</v>
      </c>
      <c r="N4595" s="26">
        <v>0.4</v>
      </c>
      <c r="O4595" s="27" t="s">
        <v>92</v>
      </c>
      <c r="P4595" s="8">
        <v>0.34783658119999999</v>
      </c>
      <c r="Q4595" s="24">
        <v>0.25</v>
      </c>
      <c r="R4595" t="str">
        <f>IF($Q4595*100&gt;=VLOOKUP($O4595,margin_ranges!$A$5:$C$10,2,FALSE),IF($Q4595*100&lt;=VLOOKUP($O4595,margin_ranges!$A$5:$C$10,3,FALSE)+10,"IN RANGE","ABOVE RANGE"),"BELOW RANGE")</f>
        <v>IN RANGE</v>
      </c>
      <c r="S4595">
        <f>MIN(VLOOKUP($O4595,margin_ranges!$A$5:$D$10,4,FALSE),$P4595*100)</f>
        <v>29.75</v>
      </c>
      <c r="T4595" s="29">
        <f>(1-$S4595/100)/(1-$F4595)-1</f>
        <v>-6.3333333333333353E-2</v>
      </c>
      <c r="U4595" s="19" t="str">
        <f>IF(ABS(IFERROR(T4595,0))&gt;0.05,INDEX(margin_ranges!$C$13:$C$16,MATCH($F4595*100,margin_ranges!$B$13:$B$16,1)),"")</f>
        <v>Balanced (Type B)</v>
      </c>
      <c r="V4595">
        <f>MIN(VLOOKUP($U4595,margin_ranges!$A$5:$D$10,4,FALSE),$P4595*100)</f>
        <v>29.75</v>
      </c>
      <c r="Y4595" s="29">
        <f t="shared" si="71"/>
        <v>-6.3333333333333353E-2</v>
      </c>
    </row>
    <row r="4596" spans="1:25" x14ac:dyDescent="0.3">
      <c r="A4596" s="8" t="s">
        <v>35</v>
      </c>
      <c r="B4596" s="8" t="s">
        <v>8073</v>
      </c>
      <c r="C4596" s="8" t="s">
        <v>34</v>
      </c>
      <c r="D4596" s="8" t="s">
        <v>34</v>
      </c>
      <c r="E4596" s="8"/>
      <c r="F4596" s="24">
        <v>0.37653792103531197</v>
      </c>
      <c r="G4596" s="24">
        <v>0.99569039999999998</v>
      </c>
      <c r="H4596" s="25">
        <v>2408.2330999999999</v>
      </c>
      <c r="I4596" s="25">
        <v>300.98630000000003</v>
      </c>
      <c r="J4596" s="15">
        <v>3779</v>
      </c>
      <c r="K4596" s="15">
        <v>1549</v>
      </c>
      <c r="L4596" s="13">
        <v>0.125</v>
      </c>
      <c r="M4596" s="7">
        <v>0.41849477000000002</v>
      </c>
      <c r="N4596" s="26">
        <v>0.19974600000000001</v>
      </c>
      <c r="O4596" s="27"/>
      <c r="P4596" s="8">
        <v>0.52270371000000004</v>
      </c>
      <c r="Q4596" s="24">
        <v>0.3765</v>
      </c>
      <c r="R4596" t="e">
        <f>IF($Q4596*100&gt;=VLOOKUP($O4596,margin_ranges!$A$5:$C$10,2,FALSE),IF($Q4596*100&lt;=VLOOKUP($O4596,margin_ranges!$A$5:$C$10,3,FALSE)+10,"IN RANGE","ABOVE RANGE"),"BELOW RANGE")</f>
        <v>#N/A</v>
      </c>
      <c r="S4596" t="e">
        <f>MIN(VLOOKUP($O4596,margin_ranges!$A$5:$D$10,4,FALSE),$P4596*100)</f>
        <v>#N/A</v>
      </c>
      <c r="T4596" s="29" t="e">
        <f>(1-$S4596/100)/(1-$F4596)-1</f>
        <v>#N/A</v>
      </c>
      <c r="U4596" s="19" t="str">
        <f>IF(ABS(IFERROR(T4596,0))&gt;0.05,INDEX(margin_ranges!$C$13:$C$16,MATCH($F4596*100,margin_ranges!$B$13:$B$16,1)),"")</f>
        <v/>
      </c>
      <c r="V4596" t="e">
        <f>MIN(VLOOKUP($U4596,margin_ranges!$A$5:$D$10,4,FALSE),$P4596*100)</f>
        <v>#N/A</v>
      </c>
      <c r="Y4596" s="29" t="e">
        <f t="shared" si="71"/>
        <v>#N/A</v>
      </c>
    </row>
    <row r="4597" spans="1:25" x14ac:dyDescent="0.3">
      <c r="A4597" s="8" t="s">
        <v>33</v>
      </c>
      <c r="B4597" s="8" t="s">
        <v>8073</v>
      </c>
      <c r="C4597" s="8" t="s">
        <v>8074</v>
      </c>
      <c r="D4597" s="8" t="s">
        <v>34</v>
      </c>
      <c r="E4597" s="8"/>
      <c r="F4597" s="24">
        <v>0.37653792103531197</v>
      </c>
      <c r="G4597" s="24">
        <v>0.99569039999999998</v>
      </c>
      <c r="H4597" s="25">
        <v>2408.2330999999999</v>
      </c>
      <c r="I4597" s="25">
        <v>300.98630000000003</v>
      </c>
      <c r="J4597" s="15">
        <v>3779</v>
      </c>
      <c r="K4597" s="15">
        <v>1549</v>
      </c>
      <c r="L4597" s="13">
        <v>0.125</v>
      </c>
      <c r="M4597" s="7">
        <v>0.41849477000000002</v>
      </c>
      <c r="N4597" s="26">
        <v>0.19974600000000001</v>
      </c>
      <c r="O4597" s="27"/>
      <c r="P4597" s="8">
        <v>0.52270371000000004</v>
      </c>
      <c r="Q4597" s="24">
        <v>0.3765</v>
      </c>
      <c r="R4597" t="e">
        <f>IF($Q4597*100&gt;=VLOOKUP($O4597,margin_ranges!$A$5:$C$10,2,FALSE),IF($Q4597*100&lt;=VLOOKUP($O4597,margin_ranges!$A$5:$C$10,3,FALSE)+10,"IN RANGE","ABOVE RANGE"),"BELOW RANGE")</f>
        <v>#N/A</v>
      </c>
      <c r="S4597" t="e">
        <f>MIN(VLOOKUP($O4597,margin_ranges!$A$5:$D$10,4,FALSE),$P4597*100)</f>
        <v>#N/A</v>
      </c>
      <c r="T4597" s="29" t="e">
        <f>(1-$S4597/100)/(1-$F4597)-1</f>
        <v>#N/A</v>
      </c>
      <c r="U4597" s="19" t="str">
        <f>IF(ABS(IFERROR(T4597,0))&gt;0.05,INDEX(margin_ranges!$C$13:$C$16,MATCH($F4597*100,margin_ranges!$B$13:$B$16,1)),"")</f>
        <v/>
      </c>
      <c r="V4597" t="e">
        <f>MIN(VLOOKUP($U4597,margin_ranges!$A$5:$D$10,4,FALSE),$P4597*100)</f>
        <v>#N/A</v>
      </c>
      <c r="Y4597" s="29" t="e">
        <f t="shared" si="71"/>
        <v>#N/A</v>
      </c>
    </row>
    <row r="4598" spans="1:25" x14ac:dyDescent="0.3">
      <c r="A4598" s="8" t="s">
        <v>17</v>
      </c>
      <c r="B4598" s="8" t="s">
        <v>8073</v>
      </c>
      <c r="C4598" s="8" t="s">
        <v>8074</v>
      </c>
      <c r="D4598" s="8" t="s">
        <v>8079</v>
      </c>
      <c r="E4598" s="8" t="s">
        <v>8080</v>
      </c>
      <c r="F4598" s="24">
        <v>0.35</v>
      </c>
      <c r="G4598" s="24">
        <v>1</v>
      </c>
      <c r="H4598" s="25">
        <v>549.62860000000001</v>
      </c>
      <c r="I4598" s="25">
        <v>6.9753999999999996</v>
      </c>
      <c r="J4598" s="15">
        <v>148</v>
      </c>
      <c r="K4598" s="15">
        <v>52</v>
      </c>
      <c r="L4598" s="13">
        <v>1.2699999999999999E-2</v>
      </c>
      <c r="M4598" s="7">
        <v>0.70788797000000003</v>
      </c>
      <c r="N4598" s="26">
        <v>0.15</v>
      </c>
      <c r="O4598" s="27" t="s">
        <v>95</v>
      </c>
      <c r="P4598" s="8">
        <v>0.78810206459999999</v>
      </c>
      <c r="Q4598" s="24">
        <v>0.35</v>
      </c>
      <c r="R4598" t="str">
        <f>IF($Q4598*100&gt;=VLOOKUP($O4598,margin_ranges!$A$5:$C$10,2,FALSE),IF($Q4598*100&lt;=VLOOKUP($O4598,margin_ranges!$A$5:$C$10,3,FALSE)+10,"IN RANGE","ABOVE RANGE"),"BELOW RANGE")</f>
        <v>IN RANGE</v>
      </c>
      <c r="S4598">
        <f>MIN(VLOOKUP($O4598,margin_ranges!$A$5:$D$10,4,FALSE),$P4598*100)</f>
        <v>19.75</v>
      </c>
      <c r="T4598" s="29">
        <f>(1-$S4598/100)/(1-$F4598)-1</f>
        <v>0.23461538461538467</v>
      </c>
      <c r="U4598" s="19" t="str">
        <f>IF(ABS(IFERROR(T4598,0))&gt;0.05,INDEX(margin_ranges!$C$13:$C$16,MATCH($F4598*100,margin_ranges!$B$13:$B$16,1)),"")</f>
        <v>Margin Over Fill (Type C)</v>
      </c>
      <c r="V4598">
        <f>MIN(VLOOKUP($U4598,margin_ranges!$A$5:$D$10,4,FALSE),$P4598*100)</f>
        <v>43</v>
      </c>
      <c r="Y4598" s="29">
        <f t="shared" si="71"/>
        <v>-0.12307692307692297</v>
      </c>
    </row>
    <row r="4599" spans="1:25" x14ac:dyDescent="0.3">
      <c r="A4599" s="8" t="s">
        <v>17</v>
      </c>
      <c r="B4599" s="8" t="s">
        <v>8073</v>
      </c>
      <c r="C4599" s="8" t="s">
        <v>8074</v>
      </c>
      <c r="D4599" s="8" t="s">
        <v>8083</v>
      </c>
      <c r="E4599" s="8" t="s">
        <v>8084</v>
      </c>
      <c r="F4599" s="24">
        <v>0.39999999999999902</v>
      </c>
      <c r="G4599" s="24">
        <v>1</v>
      </c>
      <c r="H4599" s="25">
        <v>1133.7591</v>
      </c>
      <c r="I4599" s="25">
        <v>261.59559999999999</v>
      </c>
      <c r="J4599" s="15">
        <v>2847</v>
      </c>
      <c r="K4599" s="15">
        <v>1265</v>
      </c>
      <c r="L4599" s="13">
        <v>0.23069999999999999</v>
      </c>
      <c r="M4599" s="7">
        <v>0.3628112</v>
      </c>
      <c r="N4599" s="26">
        <v>0.2</v>
      </c>
      <c r="O4599" s="27" t="s">
        <v>92</v>
      </c>
      <c r="P4599" s="8">
        <v>0.44874909839999999</v>
      </c>
      <c r="Q4599" s="24">
        <v>0.4</v>
      </c>
      <c r="R4599" t="str">
        <f>IF($Q4599*100&gt;=VLOOKUP($O4599,margin_ranges!$A$5:$C$10,2,FALSE),IF($Q4599*100&lt;=VLOOKUP($O4599,margin_ranges!$A$5:$C$10,3,FALSE)+10,"IN RANGE","ABOVE RANGE"),"BELOW RANGE")</f>
        <v>IN RANGE</v>
      </c>
      <c r="S4599">
        <f>MIN(VLOOKUP($O4599,margin_ranges!$A$5:$D$10,4,FALSE),$P4599*100)</f>
        <v>29.75</v>
      </c>
      <c r="T4599" s="29">
        <f>(1-$S4599/100)/(1-$F4599)-1</f>
        <v>0.17083333333333139</v>
      </c>
      <c r="U4599" s="19" t="str">
        <f>IF(ABS(IFERROR(T4599,0))&gt;0.05,INDEX(margin_ranges!$C$13:$C$16,MATCH($F4599*100,margin_ranges!$B$13:$B$16,1)),"")</f>
        <v>Margin Over Fill (Type C)</v>
      </c>
      <c r="V4599">
        <f>MIN(VLOOKUP($U4599,margin_ranges!$A$5:$D$10,4,FALSE),$P4599*100)</f>
        <v>43</v>
      </c>
      <c r="Y4599" s="29">
        <f t="shared" si="71"/>
        <v>-5.0000000000001488E-2</v>
      </c>
    </row>
    <row r="4600" spans="1:25" x14ac:dyDescent="0.3">
      <c r="A4600" s="8" t="s">
        <v>17</v>
      </c>
      <c r="B4600" s="8" t="s">
        <v>8073</v>
      </c>
      <c r="C4600" s="8" t="s">
        <v>8074</v>
      </c>
      <c r="D4600" s="8" t="s">
        <v>8081</v>
      </c>
      <c r="E4600" s="8" t="s">
        <v>8082</v>
      </c>
      <c r="F4600" s="24">
        <v>0.3</v>
      </c>
      <c r="G4600" s="24">
        <v>1</v>
      </c>
      <c r="H4600" s="25">
        <v>328.8399</v>
      </c>
      <c r="I4600" s="25">
        <v>4.2644000000000002</v>
      </c>
      <c r="J4600" s="15">
        <v>129</v>
      </c>
      <c r="K4600" s="15">
        <v>39</v>
      </c>
      <c r="L4600" s="13">
        <v>1.2999999999999999E-2</v>
      </c>
      <c r="M4600" s="7">
        <v>1.00674361</v>
      </c>
      <c r="N4600" s="26">
        <v>0.3</v>
      </c>
      <c r="O4600" s="27" t="s">
        <v>95</v>
      </c>
      <c r="P4600" s="8">
        <v>0.70200953020000001</v>
      </c>
      <c r="Q4600" s="24">
        <v>0.3</v>
      </c>
      <c r="R4600" t="str">
        <f>IF($Q4600*100&gt;=VLOOKUP($O4600,margin_ranges!$A$5:$C$10,2,FALSE),IF($Q4600*100&lt;=VLOOKUP($O4600,margin_ranges!$A$5:$C$10,3,FALSE)+10,"IN RANGE","ABOVE RANGE"),"BELOW RANGE")</f>
        <v>IN RANGE</v>
      </c>
      <c r="S4600">
        <f>MIN(VLOOKUP($O4600,margin_ranges!$A$5:$D$10,4,FALSE),$P4600*100)</f>
        <v>19.75</v>
      </c>
      <c r="T4600" s="29">
        <f>(1-$S4600/100)/(1-$F4600)-1</f>
        <v>0.14642857142857157</v>
      </c>
      <c r="U4600" s="19" t="str">
        <f>IF(ABS(IFERROR(T4600,0))&gt;0.05,INDEX(margin_ranges!$C$13:$C$16,MATCH($F4600*100,margin_ranges!$B$13:$B$16,1)),"")</f>
        <v>Balanced (Type B)</v>
      </c>
      <c r="V4600">
        <f>MIN(VLOOKUP($U4600,margin_ranges!$A$5:$D$10,4,FALSE),$P4600*100)</f>
        <v>29.75</v>
      </c>
      <c r="Y4600" s="29">
        <f t="shared" si="71"/>
        <v>3.5714285714285587E-3</v>
      </c>
    </row>
    <row r="4601" spans="1:25" x14ac:dyDescent="0.3">
      <c r="A4601" s="8" t="s">
        <v>17</v>
      </c>
      <c r="B4601" s="8" t="s">
        <v>8073</v>
      </c>
      <c r="C4601" s="8" t="s">
        <v>8074</v>
      </c>
      <c r="D4601" s="8" t="s">
        <v>8077</v>
      </c>
      <c r="E4601" s="8" t="s">
        <v>8078</v>
      </c>
      <c r="F4601" s="24">
        <v>0.3</v>
      </c>
      <c r="G4601" s="24">
        <v>1</v>
      </c>
      <c r="H4601" s="25">
        <v>257.29770000000002</v>
      </c>
      <c r="I4601" s="25">
        <v>24.912500000000001</v>
      </c>
      <c r="J4601" s="15">
        <v>614</v>
      </c>
      <c r="K4601" s="15">
        <v>184</v>
      </c>
      <c r="L4601" s="13">
        <v>9.6799999999999997E-2</v>
      </c>
      <c r="M4601" s="7">
        <v>0.82183413000000005</v>
      </c>
      <c r="N4601" s="26">
        <v>0.2</v>
      </c>
      <c r="O4601" s="27" t="s">
        <v>92</v>
      </c>
      <c r="P4601" s="8">
        <v>0.75664189189999997</v>
      </c>
      <c r="Q4601" s="24">
        <v>0.3</v>
      </c>
      <c r="R4601" t="str">
        <f>IF($Q4601*100&gt;=VLOOKUP($O4601,margin_ranges!$A$5:$C$10,2,FALSE),IF($Q4601*100&lt;=VLOOKUP($O4601,margin_ranges!$A$5:$C$10,3,FALSE)+10,"IN RANGE","ABOVE RANGE"),"BELOW RANGE")</f>
        <v>IN RANGE</v>
      </c>
      <c r="S4601">
        <f>MIN(VLOOKUP($O4601,margin_ranges!$A$5:$D$10,4,FALSE),$P4601*100)</f>
        <v>29.75</v>
      </c>
      <c r="T4601" s="29">
        <f>(1-$S4601/100)/(1-$F4601)-1</f>
        <v>3.5714285714285587E-3</v>
      </c>
      <c r="U4601" s="19" t="str">
        <f>IF(ABS(IFERROR(T4601,0))&gt;0.05,INDEX(margin_ranges!$C$13:$C$16,MATCH($F4601*100,margin_ranges!$B$13:$B$16,1)),"")</f>
        <v/>
      </c>
      <c r="V4601" t="e">
        <f>MIN(VLOOKUP($U4601,margin_ranges!$A$5:$D$10,4,FALSE),$P4601*100)</f>
        <v>#N/A</v>
      </c>
      <c r="Y4601" s="29" t="e">
        <f t="shared" si="71"/>
        <v>#N/A</v>
      </c>
    </row>
    <row r="4602" spans="1:25" x14ac:dyDescent="0.3">
      <c r="A4602" s="8" t="s">
        <v>17</v>
      </c>
      <c r="B4602" s="8" t="s">
        <v>8073</v>
      </c>
      <c r="C4602" s="8" t="s">
        <v>8074</v>
      </c>
      <c r="D4602" s="8" t="s">
        <v>8075</v>
      </c>
      <c r="E4602" s="8" t="s">
        <v>8076</v>
      </c>
      <c r="F4602" s="24">
        <v>0.19999999999999901</v>
      </c>
      <c r="G4602" s="24">
        <v>1</v>
      </c>
      <c r="H4602" s="25">
        <v>127.5506</v>
      </c>
      <c r="I4602" s="25">
        <v>1.5235000000000001</v>
      </c>
      <c r="J4602" s="15">
        <v>24</v>
      </c>
      <c r="K4602" s="15">
        <v>5</v>
      </c>
      <c r="L4602" s="13">
        <v>1.1900000000000001E-2</v>
      </c>
      <c r="M4602" s="7">
        <v>0.52752589999999999</v>
      </c>
      <c r="N4602" s="26">
        <v>0.15</v>
      </c>
      <c r="O4602" s="27" t="s">
        <v>95</v>
      </c>
      <c r="P4602" s="8">
        <v>0.71565377370000005</v>
      </c>
      <c r="Q4602" s="24">
        <v>0.2</v>
      </c>
      <c r="R4602" t="str">
        <f>IF($Q4602*100&gt;=VLOOKUP($O4602,margin_ranges!$A$5:$C$10,2,FALSE),IF($Q4602*100&lt;=VLOOKUP($O4602,margin_ranges!$A$5:$C$10,3,FALSE)+10,"IN RANGE","ABOVE RANGE"),"BELOW RANGE")</f>
        <v>IN RANGE</v>
      </c>
      <c r="S4602">
        <f>MIN(VLOOKUP($O4602,margin_ranges!$A$5:$D$10,4,FALSE),$P4602*100)</f>
        <v>19.75</v>
      </c>
      <c r="T4602" s="29">
        <f>(1-$S4602/100)/(1-$F4602)-1</f>
        <v>3.1249999999987121E-3</v>
      </c>
      <c r="U4602" s="19" t="str">
        <f>IF(ABS(IFERROR(T4602,0))&gt;0.05,INDEX(margin_ranges!$C$13:$C$16,MATCH($F4602*100,margin_ranges!$B$13:$B$16,1)),"")</f>
        <v/>
      </c>
      <c r="V4602" t="e">
        <f>MIN(VLOOKUP($U4602,margin_ranges!$A$5:$D$10,4,FALSE),$P4602*100)</f>
        <v>#N/A</v>
      </c>
      <c r="Y4602" s="29" t="e">
        <f t="shared" si="71"/>
        <v>#N/A</v>
      </c>
    </row>
    <row r="4603" spans="1:25" x14ac:dyDescent="0.3">
      <c r="A4603" s="8" t="s">
        <v>35</v>
      </c>
      <c r="B4603" s="8" t="s">
        <v>8085</v>
      </c>
      <c r="C4603" s="8" t="s">
        <v>34</v>
      </c>
      <c r="D4603" s="8" t="s">
        <v>34</v>
      </c>
      <c r="E4603" s="8"/>
      <c r="F4603" s="24">
        <v>0.33479720899193899</v>
      </c>
      <c r="G4603" s="24">
        <v>0.95736089000000002</v>
      </c>
      <c r="H4603" s="25">
        <v>199.5361</v>
      </c>
      <c r="I4603" s="25">
        <v>39.564399999999999</v>
      </c>
      <c r="J4603" s="15">
        <v>1893</v>
      </c>
      <c r="K4603" s="15">
        <v>562</v>
      </c>
      <c r="L4603" s="13">
        <v>0.1983</v>
      </c>
      <c r="M4603" s="7">
        <v>1.59454579</v>
      </c>
      <c r="N4603" s="26">
        <v>0.96397699999999997</v>
      </c>
      <c r="O4603" s="27"/>
      <c r="P4603" s="8">
        <v>0.39545354640000002</v>
      </c>
      <c r="Q4603" s="24">
        <v>0.33479999999999999</v>
      </c>
      <c r="R4603" t="e">
        <f>IF($Q4603*100&gt;=VLOOKUP($O4603,margin_ranges!$A$5:$C$10,2,FALSE),IF($Q4603*100&lt;=VLOOKUP($O4603,margin_ranges!$A$5:$C$10,3,FALSE)+10,"IN RANGE","ABOVE RANGE"),"BELOW RANGE")</f>
        <v>#N/A</v>
      </c>
      <c r="S4603" t="e">
        <f>MIN(VLOOKUP($O4603,margin_ranges!$A$5:$D$10,4,FALSE),$P4603*100)</f>
        <v>#N/A</v>
      </c>
      <c r="T4603" s="29" t="e">
        <f>(1-$S4603/100)/(1-$F4603)-1</f>
        <v>#N/A</v>
      </c>
      <c r="U4603" s="19" t="str">
        <f>IF(ABS(IFERROR(T4603,0))&gt;0.05,INDEX(margin_ranges!$C$13:$C$16,MATCH($F4603*100,margin_ranges!$B$13:$B$16,1)),"")</f>
        <v/>
      </c>
      <c r="V4603" t="e">
        <f>MIN(VLOOKUP($U4603,margin_ranges!$A$5:$D$10,4,FALSE),$P4603*100)</f>
        <v>#N/A</v>
      </c>
      <c r="Y4603" s="29" t="e">
        <f t="shared" si="71"/>
        <v>#N/A</v>
      </c>
    </row>
    <row r="4604" spans="1:25" x14ac:dyDescent="0.3">
      <c r="A4604" s="8" t="s">
        <v>33</v>
      </c>
      <c r="B4604" s="8" t="s">
        <v>8085</v>
      </c>
      <c r="C4604" s="8" t="s">
        <v>8086</v>
      </c>
      <c r="D4604" s="8" t="s">
        <v>34</v>
      </c>
      <c r="E4604" s="8"/>
      <c r="F4604" s="24">
        <v>0.33479720899193899</v>
      </c>
      <c r="G4604" s="24">
        <v>0.95736089000000002</v>
      </c>
      <c r="H4604" s="25">
        <v>199.5361</v>
      </c>
      <c r="I4604" s="25">
        <v>39.564399999999999</v>
      </c>
      <c r="J4604" s="15">
        <v>1893</v>
      </c>
      <c r="K4604" s="15">
        <v>562</v>
      </c>
      <c r="L4604" s="13">
        <v>0.1983</v>
      </c>
      <c r="M4604" s="7">
        <v>1.59454579</v>
      </c>
      <c r="N4604" s="26">
        <v>0.96397699999999997</v>
      </c>
      <c r="O4604" s="27"/>
      <c r="P4604" s="8">
        <v>0.39545354640000002</v>
      </c>
      <c r="Q4604" s="24">
        <v>0.33479999999999999</v>
      </c>
      <c r="R4604" t="e">
        <f>IF($Q4604*100&gt;=VLOOKUP($O4604,margin_ranges!$A$5:$C$10,2,FALSE),IF($Q4604*100&lt;=VLOOKUP($O4604,margin_ranges!$A$5:$C$10,3,FALSE)+10,"IN RANGE","ABOVE RANGE"),"BELOW RANGE")</f>
        <v>#N/A</v>
      </c>
      <c r="S4604" t="e">
        <f>MIN(VLOOKUP($O4604,margin_ranges!$A$5:$D$10,4,FALSE),$P4604*100)</f>
        <v>#N/A</v>
      </c>
      <c r="T4604" s="29" t="e">
        <f>(1-$S4604/100)/(1-$F4604)-1</f>
        <v>#N/A</v>
      </c>
      <c r="U4604" s="19" t="str">
        <f>IF(ABS(IFERROR(T4604,0))&gt;0.05,INDEX(margin_ranges!$C$13:$C$16,MATCH($F4604*100,margin_ranges!$B$13:$B$16,1)),"")</f>
        <v/>
      </c>
      <c r="V4604" t="e">
        <f>MIN(VLOOKUP($U4604,margin_ranges!$A$5:$D$10,4,FALSE),$P4604*100)</f>
        <v>#N/A</v>
      </c>
      <c r="Y4604" s="29" t="e">
        <f t="shared" si="71"/>
        <v>#N/A</v>
      </c>
    </row>
    <row r="4605" spans="1:25" x14ac:dyDescent="0.3">
      <c r="A4605" s="8" t="s">
        <v>17</v>
      </c>
      <c r="B4605" s="8" t="s">
        <v>8085</v>
      </c>
      <c r="C4605" s="8" t="s">
        <v>8086</v>
      </c>
      <c r="D4605" s="8" t="s">
        <v>8091</v>
      </c>
      <c r="E4605" s="8" t="s">
        <v>8092</v>
      </c>
      <c r="F4605" s="24">
        <v>0.36884954248296498</v>
      </c>
      <c r="G4605" s="24">
        <v>0</v>
      </c>
      <c r="H4605" s="25">
        <v>19.3094</v>
      </c>
      <c r="I4605" s="25">
        <v>1.6978</v>
      </c>
      <c r="J4605" s="15">
        <v>81</v>
      </c>
      <c r="K4605" s="15">
        <v>27</v>
      </c>
      <c r="L4605" s="13">
        <v>8.7900000000000006E-2</v>
      </c>
      <c r="M4605" s="7">
        <v>1.58440826</v>
      </c>
      <c r="N4605" s="26">
        <v>1</v>
      </c>
      <c r="O4605" s="27" t="s">
        <v>22</v>
      </c>
      <c r="P4605" s="8">
        <v>0.36884954250000002</v>
      </c>
      <c r="Q4605" s="24">
        <v>0.39</v>
      </c>
      <c r="R4605" t="str">
        <f>IF($Q4605*100&gt;=VLOOKUP($O4605,margin_ranges!$A$5:$C$10,2,FALSE),IF($Q4605*100&lt;=VLOOKUP($O4605,margin_ranges!$A$5:$C$10,3,FALSE)+10,"IN RANGE","ABOVE RANGE"),"BELOW RANGE")</f>
        <v>IN RANGE</v>
      </c>
      <c r="S4605">
        <f>MIN(VLOOKUP($O4605,margin_ranges!$A$5:$D$10,4,FALSE),$P4605*100)</f>
        <v>29.75</v>
      </c>
      <c r="T4605" s="29">
        <f>(1-$S4605/100)/(1-$F4605)-1</f>
        <v>0.11304680466153227</v>
      </c>
      <c r="U4605" s="19" t="str">
        <f>IF(ABS(IFERROR(T4605,0))&gt;0.05,INDEX(margin_ranges!$C$13:$C$16,MATCH($F4605*100,margin_ranges!$B$13:$B$16,1)),"")</f>
        <v>Margin Over Fill (Type C)</v>
      </c>
      <c r="V4605">
        <f>MIN(VLOOKUP($U4605,margin_ranges!$A$5:$D$10,4,FALSE),$P4605*100)</f>
        <v>36.88495425</v>
      </c>
      <c r="Y4605" s="29">
        <f t="shared" si="71"/>
        <v>-2.6990409907057256E-11</v>
      </c>
    </row>
    <row r="4606" spans="1:25" x14ac:dyDescent="0.3">
      <c r="A4606" s="8" t="s">
        <v>17</v>
      </c>
      <c r="B4606" s="8" t="s">
        <v>8085</v>
      </c>
      <c r="C4606" s="8" t="s">
        <v>8086</v>
      </c>
      <c r="D4606" s="8" t="s">
        <v>8089</v>
      </c>
      <c r="E4606" s="8" t="s">
        <v>8090</v>
      </c>
      <c r="F4606" s="24">
        <v>0.34</v>
      </c>
      <c r="G4606" s="24">
        <v>1</v>
      </c>
      <c r="H4606" s="25">
        <v>102.0877</v>
      </c>
      <c r="I4606" s="25">
        <v>23.401499999999999</v>
      </c>
      <c r="J4606" s="15">
        <v>1249</v>
      </c>
      <c r="K4606" s="15">
        <v>382</v>
      </c>
      <c r="L4606" s="13">
        <v>0.22919999999999999</v>
      </c>
      <c r="M4606" s="7">
        <v>1.77898395</v>
      </c>
      <c r="N4606" s="26">
        <v>1</v>
      </c>
      <c r="O4606" s="27" t="s">
        <v>22</v>
      </c>
      <c r="P4606" s="8">
        <v>0.43788138100000001</v>
      </c>
      <c r="Q4606" s="24">
        <v>0.34</v>
      </c>
      <c r="R4606" t="str">
        <f>IF($Q4606*100&gt;=VLOOKUP($O4606,margin_ranges!$A$5:$C$10,2,FALSE),IF($Q4606*100&lt;=VLOOKUP($O4606,margin_ranges!$A$5:$C$10,3,FALSE)+10,"IN RANGE","ABOVE RANGE"),"BELOW RANGE")</f>
        <v>IN RANGE</v>
      </c>
      <c r="S4606">
        <f>MIN(VLOOKUP($O4606,margin_ranges!$A$5:$D$10,4,FALSE),$P4606*100)</f>
        <v>29.75</v>
      </c>
      <c r="T4606" s="29">
        <f>(1-$S4606/100)/(1-$F4606)-1</f>
        <v>6.4393939393939448E-2</v>
      </c>
      <c r="U4606" s="19" t="str">
        <f>IF(ABS(IFERROR(T4606,0))&gt;0.05,INDEX(margin_ranges!$C$13:$C$16,MATCH($F4606*100,margin_ranges!$B$13:$B$16,1)),"")</f>
        <v>Balanced (Type B)</v>
      </c>
      <c r="V4606">
        <f>MIN(VLOOKUP($U4606,margin_ranges!$A$5:$D$10,4,FALSE),$P4606*100)</f>
        <v>29.75</v>
      </c>
      <c r="Y4606" s="29">
        <f t="shared" si="71"/>
        <v>6.4393939393939448E-2</v>
      </c>
    </row>
    <row r="4607" spans="1:25" x14ac:dyDescent="0.3">
      <c r="A4607" s="8" t="s">
        <v>17</v>
      </c>
      <c r="B4607" s="8" t="s">
        <v>8085</v>
      </c>
      <c r="C4607" s="8" t="s">
        <v>8086</v>
      </c>
      <c r="D4607" s="8" t="s">
        <v>8087</v>
      </c>
      <c r="E4607" s="8" t="s">
        <v>8088</v>
      </c>
      <c r="F4607" s="24">
        <v>0.31</v>
      </c>
      <c r="G4607" s="24">
        <v>1</v>
      </c>
      <c r="H4607" s="25">
        <v>40.950699999999998</v>
      </c>
      <c r="I4607" s="25">
        <v>7.1261000000000001</v>
      </c>
      <c r="J4607" s="15">
        <v>262</v>
      </c>
      <c r="K4607" s="15">
        <v>72</v>
      </c>
      <c r="L4607" s="13">
        <v>0.17399999999999999</v>
      </c>
      <c r="M4607" s="7">
        <v>1.2264839700000001</v>
      </c>
      <c r="N4607" s="26">
        <v>0.8</v>
      </c>
      <c r="O4607" s="27" t="s">
        <v>22</v>
      </c>
      <c r="P4607" s="8">
        <v>0.34772894069999999</v>
      </c>
      <c r="Q4607" s="24">
        <v>0.31</v>
      </c>
      <c r="R4607" t="str">
        <f>IF($Q4607*100&gt;=VLOOKUP($O4607,margin_ranges!$A$5:$C$10,2,FALSE),IF($Q4607*100&lt;=VLOOKUP($O4607,margin_ranges!$A$5:$C$10,3,FALSE)+10,"IN RANGE","ABOVE RANGE"),"BELOW RANGE")</f>
        <v>IN RANGE</v>
      </c>
      <c r="S4607">
        <f>MIN(VLOOKUP($O4607,margin_ranges!$A$5:$D$10,4,FALSE),$P4607*100)</f>
        <v>29.75</v>
      </c>
      <c r="T4607" s="29">
        <f>(1-$S4607/100)/(1-$F4607)-1</f>
        <v>1.8115942028985588E-2</v>
      </c>
      <c r="U4607" s="19" t="str">
        <f>IF(ABS(IFERROR(T4607,0))&gt;0.05,INDEX(margin_ranges!$C$13:$C$16,MATCH($F4607*100,margin_ranges!$B$13:$B$16,1)),"")</f>
        <v/>
      </c>
      <c r="V4607" t="e">
        <f>MIN(VLOOKUP($U4607,margin_ranges!$A$5:$D$10,4,FALSE),$P4607*100)</f>
        <v>#N/A</v>
      </c>
      <c r="Y4607" s="29" t="e">
        <f t="shared" si="71"/>
        <v>#N/A</v>
      </c>
    </row>
    <row r="4608" spans="1:25" x14ac:dyDescent="0.3">
      <c r="A4608" s="8" t="s">
        <v>17</v>
      </c>
      <c r="B4608" s="8" t="s">
        <v>8085</v>
      </c>
      <c r="C4608" s="8" t="s">
        <v>8086</v>
      </c>
      <c r="D4608" s="8" t="s">
        <v>8093</v>
      </c>
      <c r="E4608" s="8" t="s">
        <v>8094</v>
      </c>
      <c r="F4608" s="24">
        <v>0.26802613693680299</v>
      </c>
      <c r="G4608" s="24">
        <v>1</v>
      </c>
      <c r="H4608" s="25">
        <v>37.186900000000001</v>
      </c>
      <c r="I4608" s="25">
        <v>7.3390000000000004</v>
      </c>
      <c r="J4608" s="15">
        <v>301</v>
      </c>
      <c r="K4608" s="15">
        <v>81</v>
      </c>
      <c r="L4608" s="13">
        <v>0.19739999999999999</v>
      </c>
      <c r="M4608" s="7">
        <v>1.366169</v>
      </c>
      <c r="N4608" s="26">
        <v>1</v>
      </c>
      <c r="O4608" s="27" t="s">
        <v>22</v>
      </c>
      <c r="P4608" s="8">
        <v>0.26802613689999999</v>
      </c>
      <c r="Q4608" s="24">
        <v>0.32</v>
      </c>
      <c r="R4608" t="str">
        <f>IF($Q4608*100&gt;=VLOOKUP($O4608,margin_ranges!$A$5:$C$10,2,FALSE),IF($Q4608*100&lt;=VLOOKUP($O4608,margin_ranges!$A$5:$C$10,3,FALSE)+10,"IN RANGE","ABOVE RANGE"),"BELOW RANGE")</f>
        <v>IN RANGE</v>
      </c>
      <c r="S4608">
        <f>MIN(VLOOKUP($O4608,margin_ranges!$A$5:$D$10,4,FALSE),$P4608*100)</f>
        <v>26.802613689999998</v>
      </c>
      <c r="T4608" s="29">
        <f>(1-$S4608/100)/(1-$F4608)-1</f>
        <v>5.0279114205409314E-11</v>
      </c>
      <c r="U4608" s="19" t="str">
        <f>IF(ABS(IFERROR(T4608,0))&gt;0.05,INDEX(margin_ranges!$C$13:$C$16,MATCH($F4608*100,margin_ranges!$B$13:$B$16,1)),"")</f>
        <v/>
      </c>
      <c r="V4608" t="e">
        <f>MIN(VLOOKUP($U4608,margin_ranges!$A$5:$D$10,4,FALSE),$P4608*100)</f>
        <v>#N/A</v>
      </c>
      <c r="Y4608" s="29" t="e">
        <f t="shared" si="71"/>
        <v>#N/A</v>
      </c>
    </row>
    <row r="4609" spans="1:25" x14ac:dyDescent="0.3">
      <c r="A4609" s="8" t="s">
        <v>35</v>
      </c>
      <c r="B4609" s="8" t="s">
        <v>8095</v>
      </c>
      <c r="C4609" s="8" t="s">
        <v>34</v>
      </c>
      <c r="D4609" s="8" t="s">
        <v>34</v>
      </c>
      <c r="E4609" s="8"/>
      <c r="F4609" s="24">
        <v>0.28999999999999998</v>
      </c>
      <c r="G4609" s="24">
        <v>1</v>
      </c>
      <c r="H4609" s="25">
        <v>878.72649999999999</v>
      </c>
      <c r="I4609" s="25">
        <v>45.436</v>
      </c>
      <c r="J4609" s="15">
        <v>645</v>
      </c>
      <c r="K4609" s="15">
        <v>165</v>
      </c>
      <c r="L4609" s="13">
        <v>5.1700000000000003E-2</v>
      </c>
      <c r="M4609" s="7">
        <v>0.47328236000000001</v>
      </c>
      <c r="N4609" s="26">
        <v>0.25004300000000002</v>
      </c>
      <c r="O4609" s="27"/>
      <c r="P4609" s="8">
        <v>0.47168324230000003</v>
      </c>
      <c r="Q4609" s="24">
        <v>0.28999999999999998</v>
      </c>
      <c r="R4609" t="e">
        <f>IF($Q4609*100&gt;=VLOOKUP($O4609,margin_ranges!$A$5:$C$10,2,FALSE),IF($Q4609*100&lt;=VLOOKUP($O4609,margin_ranges!$A$5:$C$10,3,FALSE)+10,"IN RANGE","ABOVE RANGE"),"BELOW RANGE")</f>
        <v>#N/A</v>
      </c>
      <c r="S4609" t="e">
        <f>MIN(VLOOKUP($O4609,margin_ranges!$A$5:$D$10,4,FALSE),$P4609*100)</f>
        <v>#N/A</v>
      </c>
      <c r="T4609" s="29" t="e">
        <f>(1-$S4609/100)/(1-$F4609)-1</f>
        <v>#N/A</v>
      </c>
      <c r="U4609" s="19" t="str">
        <f>IF(ABS(IFERROR(T4609,0))&gt;0.05,INDEX(margin_ranges!$C$13:$C$16,MATCH($F4609*100,margin_ranges!$B$13:$B$16,1)),"")</f>
        <v/>
      </c>
      <c r="V4609" t="e">
        <f>MIN(VLOOKUP($U4609,margin_ranges!$A$5:$D$10,4,FALSE),$P4609*100)</f>
        <v>#N/A</v>
      </c>
      <c r="Y4609" s="29" t="e">
        <f t="shared" si="71"/>
        <v>#N/A</v>
      </c>
    </row>
    <row r="4610" spans="1:25" x14ac:dyDescent="0.3">
      <c r="A4610" s="8" t="s">
        <v>33</v>
      </c>
      <c r="B4610" s="8" t="s">
        <v>8095</v>
      </c>
      <c r="C4610" s="8" t="s">
        <v>8096</v>
      </c>
      <c r="D4610" s="28" t="s">
        <v>34</v>
      </c>
      <c r="E4610" s="8"/>
      <c r="F4610" s="24">
        <v>0.28999999999999998</v>
      </c>
      <c r="G4610" s="24">
        <v>1</v>
      </c>
      <c r="H4610" s="25">
        <v>878.72649999999999</v>
      </c>
      <c r="I4610" s="25">
        <v>45.436</v>
      </c>
      <c r="J4610" s="15">
        <v>645</v>
      </c>
      <c r="K4610" s="15">
        <v>165</v>
      </c>
      <c r="L4610" s="13">
        <v>5.1700000000000003E-2</v>
      </c>
      <c r="M4610" s="7">
        <v>0.47328236000000001</v>
      </c>
      <c r="N4610" s="26">
        <v>0.25004300000000002</v>
      </c>
      <c r="O4610" s="27"/>
      <c r="P4610" s="8">
        <v>0.47168324230000003</v>
      </c>
      <c r="Q4610" s="24">
        <v>0.28999999999999998</v>
      </c>
      <c r="R4610" t="e">
        <f>IF($Q4610*100&gt;=VLOOKUP($O4610,margin_ranges!$A$5:$C$10,2,FALSE),IF($Q4610*100&lt;=VLOOKUP($O4610,margin_ranges!$A$5:$C$10,3,FALSE)+10,"IN RANGE","ABOVE RANGE"),"BELOW RANGE")</f>
        <v>#N/A</v>
      </c>
      <c r="S4610" t="e">
        <f>MIN(VLOOKUP($O4610,margin_ranges!$A$5:$D$10,4,FALSE),$P4610*100)</f>
        <v>#N/A</v>
      </c>
      <c r="T4610" s="29" t="e">
        <f>(1-$S4610/100)/(1-$F4610)-1</f>
        <v>#N/A</v>
      </c>
      <c r="U4610" s="19" t="str">
        <f>IF(ABS(IFERROR(T4610,0))&gt;0.05,INDEX(margin_ranges!$C$13:$C$16,MATCH($F4610*100,margin_ranges!$B$13:$B$16,1)),"")</f>
        <v/>
      </c>
      <c r="V4610" t="e">
        <f>MIN(VLOOKUP($U4610,margin_ranges!$A$5:$D$10,4,FALSE),$P4610*100)</f>
        <v>#N/A</v>
      </c>
      <c r="Y4610" s="29" t="e">
        <f t="shared" si="71"/>
        <v>#N/A</v>
      </c>
    </row>
    <row r="4611" spans="1:25" x14ac:dyDescent="0.3">
      <c r="A4611" s="8" t="s">
        <v>17</v>
      </c>
      <c r="B4611" s="8" t="s">
        <v>8095</v>
      </c>
      <c r="C4611" s="8" t="s">
        <v>8096</v>
      </c>
      <c r="D4611" s="8" t="s">
        <v>8097</v>
      </c>
      <c r="E4611" s="8" t="s">
        <v>8098</v>
      </c>
      <c r="F4611" s="24">
        <v>0.28999999999999998</v>
      </c>
      <c r="G4611" s="24">
        <v>1</v>
      </c>
      <c r="H4611" s="25">
        <v>604.05039999999997</v>
      </c>
      <c r="I4611" s="25">
        <v>35.064599999999999</v>
      </c>
      <c r="J4611" s="15">
        <v>477</v>
      </c>
      <c r="K4611" s="15">
        <v>122</v>
      </c>
      <c r="L4611" s="13">
        <v>5.8000000000000003E-2</v>
      </c>
      <c r="M4611" s="7">
        <v>0.45322995999999999</v>
      </c>
      <c r="N4611" s="26">
        <v>0.25</v>
      </c>
      <c r="O4611" s="27" t="s">
        <v>95</v>
      </c>
      <c r="P4611" s="8">
        <v>0.44840363090000002</v>
      </c>
      <c r="Q4611" s="24">
        <v>0.28999999999999998</v>
      </c>
      <c r="R4611" t="str">
        <f>IF($Q4611*100&gt;=VLOOKUP($O4611,margin_ranges!$A$5:$C$10,2,FALSE),IF($Q4611*100&lt;=VLOOKUP($O4611,margin_ranges!$A$5:$C$10,3,FALSE)+10,"IN RANGE","ABOVE RANGE"),"BELOW RANGE")</f>
        <v>IN RANGE</v>
      </c>
      <c r="S4611">
        <f>MIN(VLOOKUP($O4611,margin_ranges!$A$5:$D$10,4,FALSE),$P4611*100)</f>
        <v>19.75</v>
      </c>
      <c r="T4611" s="29">
        <f>(1-$S4611/100)/(1-$F4611)-1</f>
        <v>0.13028169014084501</v>
      </c>
      <c r="U4611" s="19" t="str">
        <f>IF(ABS(IFERROR(T4611,0))&gt;0.05,INDEX(margin_ranges!$C$13:$C$16,MATCH($F4611*100,margin_ranges!$B$13:$B$16,1)),"")</f>
        <v>Balanced (Type B)</v>
      </c>
      <c r="V4611">
        <f>MIN(VLOOKUP($U4611,margin_ranges!$A$5:$D$10,4,FALSE),$P4611*100)</f>
        <v>29.75</v>
      </c>
      <c r="Y4611" s="29">
        <f t="shared" si="71"/>
        <v>-1.0563380281690127E-2</v>
      </c>
    </row>
    <row r="4612" spans="1:25" x14ac:dyDescent="0.3">
      <c r="A4612" s="8" t="s">
        <v>17</v>
      </c>
      <c r="B4612" s="8" t="s">
        <v>8095</v>
      </c>
      <c r="C4612" s="8" t="s">
        <v>8096</v>
      </c>
      <c r="D4612" s="8" t="s">
        <v>8099</v>
      </c>
      <c r="E4612" s="8" t="s">
        <v>8100</v>
      </c>
      <c r="F4612" s="24">
        <v>0.28999999999999998</v>
      </c>
      <c r="G4612" s="24">
        <v>1</v>
      </c>
      <c r="H4612" s="25">
        <v>274.38440000000003</v>
      </c>
      <c r="I4612" s="25">
        <v>10.3675</v>
      </c>
      <c r="J4612" s="15">
        <v>168</v>
      </c>
      <c r="K4612" s="15">
        <v>43</v>
      </c>
      <c r="L4612" s="13">
        <v>3.78E-2</v>
      </c>
      <c r="M4612" s="7">
        <v>0.54128217000000001</v>
      </c>
      <c r="N4612" s="26">
        <v>0.25</v>
      </c>
      <c r="O4612" s="27" t="s">
        <v>95</v>
      </c>
      <c r="P4612" s="8">
        <v>0.53813368399999995</v>
      </c>
      <c r="Q4612" s="24">
        <v>0.28999999999999998</v>
      </c>
      <c r="R4612" t="str">
        <f>IF($Q4612*100&gt;=VLOOKUP($O4612,margin_ranges!$A$5:$C$10,2,FALSE),IF($Q4612*100&lt;=VLOOKUP($O4612,margin_ranges!$A$5:$C$10,3,FALSE)+10,"IN RANGE","ABOVE RANGE"),"BELOW RANGE")</f>
        <v>IN RANGE</v>
      </c>
      <c r="S4612">
        <f>MIN(VLOOKUP($O4612,margin_ranges!$A$5:$D$10,4,FALSE),$P4612*100)</f>
        <v>19.75</v>
      </c>
      <c r="T4612" s="29">
        <f>(1-$S4612/100)/(1-$F4612)-1</f>
        <v>0.13028169014084501</v>
      </c>
      <c r="U4612" s="19" t="str">
        <f>IF(ABS(IFERROR(T4612,0))&gt;0.05,INDEX(margin_ranges!$C$13:$C$16,MATCH($F4612*100,margin_ranges!$B$13:$B$16,1)),"")</f>
        <v>Balanced (Type B)</v>
      </c>
      <c r="V4612">
        <f>MIN(VLOOKUP($U4612,margin_ranges!$A$5:$D$10,4,FALSE),$P4612*100)</f>
        <v>29.75</v>
      </c>
      <c r="Y4612" s="29">
        <f t="shared" si="71"/>
        <v>-1.0563380281690127E-2</v>
      </c>
    </row>
    <row r="4613" spans="1:25" x14ac:dyDescent="0.3">
      <c r="A4613" s="8" t="s">
        <v>35</v>
      </c>
      <c r="B4613" s="8" t="s">
        <v>8101</v>
      </c>
      <c r="C4613" s="8" t="s">
        <v>34</v>
      </c>
      <c r="D4613" s="8" t="s">
        <v>34</v>
      </c>
      <c r="E4613" s="8"/>
      <c r="F4613" s="24">
        <v>0.22542040253330201</v>
      </c>
      <c r="G4613" s="24">
        <v>0.99997451999999998</v>
      </c>
      <c r="H4613" s="25">
        <v>1714.575</v>
      </c>
      <c r="I4613" s="25">
        <v>576.92840000000001</v>
      </c>
      <c r="J4613" s="15">
        <v>22345</v>
      </c>
      <c r="K4613" s="15">
        <v>4681</v>
      </c>
      <c r="L4613" s="13">
        <v>0.33650000000000002</v>
      </c>
      <c r="M4613" s="7">
        <v>1.2910229</v>
      </c>
      <c r="N4613" s="26">
        <v>1</v>
      </c>
      <c r="O4613" s="27"/>
      <c r="P4613" s="8">
        <v>0.22542040250000001</v>
      </c>
      <c r="Q4613" s="24">
        <v>0.27429999999999999</v>
      </c>
      <c r="R4613" t="e">
        <f>IF($Q4613*100&gt;=VLOOKUP($O4613,margin_ranges!$A$5:$C$10,2,FALSE),IF($Q4613*100&lt;=VLOOKUP($O4613,margin_ranges!$A$5:$C$10,3,FALSE)+10,"IN RANGE","ABOVE RANGE"),"BELOW RANGE")</f>
        <v>#N/A</v>
      </c>
      <c r="S4613" t="e">
        <f>MIN(VLOOKUP($O4613,margin_ranges!$A$5:$D$10,4,FALSE),$P4613*100)</f>
        <v>#N/A</v>
      </c>
      <c r="T4613" s="29" t="e">
        <f>(1-$S4613/100)/(1-$F4613)-1</f>
        <v>#N/A</v>
      </c>
      <c r="U4613" s="19" t="str">
        <f>IF(ABS(IFERROR(T4613,0))&gt;0.05,INDEX(margin_ranges!$C$13:$C$16,MATCH($F4613*100,margin_ranges!$B$13:$B$16,1)),"")</f>
        <v/>
      </c>
      <c r="V4613" t="e">
        <f>MIN(VLOOKUP($U4613,margin_ranges!$A$5:$D$10,4,FALSE),$P4613*100)</f>
        <v>#N/A</v>
      </c>
      <c r="Y4613" s="29" t="e">
        <f t="shared" si="71"/>
        <v>#N/A</v>
      </c>
    </row>
    <row r="4614" spans="1:25" x14ac:dyDescent="0.3">
      <c r="A4614" s="8" t="s">
        <v>33</v>
      </c>
      <c r="B4614" s="8" t="s">
        <v>8101</v>
      </c>
      <c r="C4614" s="8" t="s">
        <v>8102</v>
      </c>
      <c r="D4614" s="8" t="s">
        <v>34</v>
      </c>
      <c r="E4614" s="8"/>
      <c r="F4614" s="24">
        <v>0.22542040253330201</v>
      </c>
      <c r="G4614" s="24">
        <v>0.99997451999999998</v>
      </c>
      <c r="H4614" s="25">
        <v>1714.575</v>
      </c>
      <c r="I4614" s="25">
        <v>576.92840000000001</v>
      </c>
      <c r="J4614" s="15">
        <v>22345</v>
      </c>
      <c r="K4614" s="15">
        <v>4681</v>
      </c>
      <c r="L4614" s="13">
        <v>0.33650000000000002</v>
      </c>
      <c r="M4614" s="7">
        <v>1.2910229</v>
      </c>
      <c r="N4614" s="26">
        <v>1</v>
      </c>
      <c r="O4614" s="27"/>
      <c r="P4614" s="8">
        <v>0.22542040250000001</v>
      </c>
      <c r="Q4614" s="24">
        <v>0.27429999999999999</v>
      </c>
      <c r="R4614" t="e">
        <f>IF($Q4614*100&gt;=VLOOKUP($O4614,margin_ranges!$A$5:$C$10,2,FALSE),IF($Q4614*100&lt;=VLOOKUP($O4614,margin_ranges!$A$5:$C$10,3,FALSE)+10,"IN RANGE","ABOVE RANGE"),"BELOW RANGE")</f>
        <v>#N/A</v>
      </c>
      <c r="S4614" t="e">
        <f>MIN(VLOOKUP($O4614,margin_ranges!$A$5:$D$10,4,FALSE),$P4614*100)</f>
        <v>#N/A</v>
      </c>
      <c r="T4614" s="29" t="e">
        <f>(1-$S4614/100)/(1-$F4614)-1</f>
        <v>#N/A</v>
      </c>
      <c r="U4614" s="19" t="str">
        <f>IF(ABS(IFERROR(T4614,0))&gt;0.05,INDEX(margin_ranges!$C$13:$C$16,MATCH($F4614*100,margin_ranges!$B$13:$B$16,1)),"")</f>
        <v/>
      </c>
      <c r="V4614" t="e">
        <f>MIN(VLOOKUP($U4614,margin_ranges!$A$5:$D$10,4,FALSE),$P4614*100)</f>
        <v>#N/A</v>
      </c>
      <c r="Y4614" s="29" t="e">
        <f t="shared" si="71"/>
        <v>#N/A</v>
      </c>
    </row>
    <row r="4615" spans="1:25" x14ac:dyDescent="0.3">
      <c r="A4615" s="8" t="s">
        <v>17</v>
      </c>
      <c r="B4615" s="8" t="s">
        <v>8101</v>
      </c>
      <c r="C4615" s="8" t="s">
        <v>8102</v>
      </c>
      <c r="D4615" s="8" t="s">
        <v>8107</v>
      </c>
      <c r="E4615" s="8" t="s">
        <v>8108</v>
      </c>
      <c r="F4615" s="24">
        <v>0.20651476271963001</v>
      </c>
      <c r="G4615" s="24">
        <v>1</v>
      </c>
      <c r="H4615" s="25">
        <v>683.26070000000004</v>
      </c>
      <c r="I4615" s="25">
        <v>223.36160000000001</v>
      </c>
      <c r="J4615" s="15">
        <v>8445</v>
      </c>
      <c r="K4615" s="15">
        <v>1680</v>
      </c>
      <c r="L4615" s="13">
        <v>0.32690000000000002</v>
      </c>
      <c r="M4615" s="7">
        <v>1.2602628899999999</v>
      </c>
      <c r="N4615" s="26">
        <v>1</v>
      </c>
      <c r="O4615" s="27" t="s">
        <v>92</v>
      </c>
      <c r="P4615" s="8">
        <v>0.20651476269999999</v>
      </c>
      <c r="Q4615" s="24">
        <v>0.28999999999999998</v>
      </c>
      <c r="R4615" t="str">
        <f>IF($Q4615*100&gt;=VLOOKUP($O4615,margin_ranges!$A$5:$C$10,2,FALSE),IF($Q4615*100&lt;=VLOOKUP($O4615,margin_ranges!$A$5:$C$10,3,FALSE)+10,"IN RANGE","ABOVE RANGE"),"BELOW RANGE")</f>
        <v>IN RANGE</v>
      </c>
      <c r="S4615">
        <f>MIN(VLOOKUP($O4615,margin_ranges!$A$5:$D$10,4,FALSE),$P4615*100)</f>
        <v>20.65147627</v>
      </c>
      <c r="T4615" s="29">
        <f>(1-$S4615/100)/(1-$F4615)-1</f>
        <v>2.4738877613117438E-11</v>
      </c>
      <c r="U4615" s="19" t="str">
        <f>IF(ABS(IFERROR(T4615,0))&gt;0.05,INDEX(margin_ranges!$C$13:$C$16,MATCH($F4615*100,margin_ranges!$B$13:$B$16,1)),"")</f>
        <v/>
      </c>
      <c r="V4615" t="e">
        <f>MIN(VLOOKUP($U4615,margin_ranges!$A$5:$D$10,4,FALSE),$P4615*100)</f>
        <v>#N/A</v>
      </c>
      <c r="Y4615" s="29" t="e">
        <f t="shared" si="71"/>
        <v>#N/A</v>
      </c>
    </row>
    <row r="4616" spans="1:25" x14ac:dyDescent="0.3">
      <c r="A4616" s="8" t="s">
        <v>17</v>
      </c>
      <c r="B4616" s="8" t="s">
        <v>8101</v>
      </c>
      <c r="C4616" s="8" t="s">
        <v>8102</v>
      </c>
      <c r="D4616" s="8" t="s">
        <v>8103</v>
      </c>
      <c r="E4616" s="8" t="s">
        <v>8104</v>
      </c>
      <c r="F4616" s="24">
        <v>0.19611175051707899</v>
      </c>
      <c r="G4616" s="24">
        <v>1</v>
      </c>
      <c r="H4616" s="25">
        <v>672.46910000000003</v>
      </c>
      <c r="I4616" s="25">
        <v>235.4436</v>
      </c>
      <c r="J4616" s="15">
        <v>8786</v>
      </c>
      <c r="K4616" s="15">
        <v>1718</v>
      </c>
      <c r="L4616" s="13">
        <v>0.35010000000000002</v>
      </c>
      <c r="M4616" s="7">
        <v>1.243954</v>
      </c>
      <c r="N4616" s="26">
        <v>1</v>
      </c>
      <c r="O4616" s="27" t="s">
        <v>92</v>
      </c>
      <c r="P4616" s="8">
        <v>0.19611175049999999</v>
      </c>
      <c r="Q4616" s="24">
        <v>0.25</v>
      </c>
      <c r="R4616" t="str">
        <f>IF($Q4616*100&gt;=VLOOKUP($O4616,margin_ranges!$A$5:$C$10,2,FALSE),IF($Q4616*100&lt;=VLOOKUP($O4616,margin_ranges!$A$5:$C$10,3,FALSE)+10,"IN RANGE","ABOVE RANGE"),"BELOW RANGE")</f>
        <v>IN RANGE</v>
      </c>
      <c r="S4616">
        <f>MIN(VLOOKUP($O4616,margin_ranges!$A$5:$D$10,4,FALSE),$P4616*100)</f>
        <v>19.61117505</v>
      </c>
      <c r="T4616" s="29">
        <f>(1-$S4616/100)/(1-$F4616)-1</f>
        <v>2.1245449843831921E-11</v>
      </c>
      <c r="U4616" s="19" t="str">
        <f>IF(ABS(IFERROR(T4616,0))&gt;0.05,INDEX(margin_ranges!$C$13:$C$16,MATCH($F4616*100,margin_ranges!$B$13:$B$16,1)),"")</f>
        <v/>
      </c>
      <c r="V4616" t="e">
        <f>MIN(VLOOKUP($U4616,margin_ranges!$A$5:$D$10,4,FALSE),$P4616*100)</f>
        <v>#N/A</v>
      </c>
      <c r="Y4616" s="29" t="e">
        <f t="shared" si="71"/>
        <v>#N/A</v>
      </c>
    </row>
    <row r="4617" spans="1:25" x14ac:dyDescent="0.3">
      <c r="A4617" s="8" t="s">
        <v>17</v>
      </c>
      <c r="B4617" s="8" t="s">
        <v>8101</v>
      </c>
      <c r="C4617" s="8" t="s">
        <v>8102</v>
      </c>
      <c r="D4617" s="8" t="s">
        <v>8105</v>
      </c>
      <c r="E4617" s="8" t="s">
        <v>8106</v>
      </c>
      <c r="F4617" s="24">
        <v>0.28999999999999998</v>
      </c>
      <c r="G4617" s="24">
        <v>1</v>
      </c>
      <c r="H4617" s="25">
        <v>178.41059999999999</v>
      </c>
      <c r="I4617" s="25">
        <v>58.724600000000002</v>
      </c>
      <c r="J4617" s="15">
        <v>2546</v>
      </c>
      <c r="K4617" s="15">
        <v>639</v>
      </c>
      <c r="L4617" s="13">
        <v>0.32919999999999999</v>
      </c>
      <c r="M4617" s="7">
        <v>1.44534802</v>
      </c>
      <c r="N4617" s="26">
        <v>1</v>
      </c>
      <c r="O4617" s="27" t="s">
        <v>92</v>
      </c>
      <c r="P4617" s="8">
        <v>0.30812511009999999</v>
      </c>
      <c r="Q4617" s="24">
        <v>0.28999999999999998</v>
      </c>
      <c r="R4617" t="str">
        <f>IF($Q4617*100&gt;=VLOOKUP($O4617,margin_ranges!$A$5:$C$10,2,FALSE),IF($Q4617*100&lt;=VLOOKUP($O4617,margin_ranges!$A$5:$C$10,3,FALSE)+10,"IN RANGE","ABOVE RANGE"),"BELOW RANGE")</f>
        <v>IN RANGE</v>
      </c>
      <c r="S4617">
        <f>MIN(VLOOKUP($O4617,margin_ranges!$A$5:$D$10,4,FALSE),$P4617*100)</f>
        <v>29.75</v>
      </c>
      <c r="T4617" s="29">
        <f>(1-$S4617/100)/(1-$F4617)-1</f>
        <v>-1.0563380281690127E-2</v>
      </c>
      <c r="U4617" s="19" t="str">
        <f>IF(ABS(IFERROR(T4617,0))&gt;0.05,INDEX(margin_ranges!$C$13:$C$16,MATCH($F4617*100,margin_ranges!$B$13:$B$16,1)),"")</f>
        <v/>
      </c>
      <c r="V4617" t="e">
        <f>MIN(VLOOKUP($U4617,margin_ranges!$A$5:$D$10,4,FALSE),$P4617*100)</f>
        <v>#N/A</v>
      </c>
      <c r="Y4617" s="29" t="e">
        <f t="shared" si="71"/>
        <v>#N/A</v>
      </c>
    </row>
    <row r="4618" spans="1:25" x14ac:dyDescent="0.3">
      <c r="A4618" s="8" t="s">
        <v>17</v>
      </c>
      <c r="B4618" s="8" t="s">
        <v>8101</v>
      </c>
      <c r="C4618" s="8" t="s">
        <v>8102</v>
      </c>
      <c r="D4618" s="8" t="s">
        <v>8109</v>
      </c>
      <c r="E4618" s="8" t="s">
        <v>8110</v>
      </c>
      <c r="F4618" s="24">
        <v>0.28999999999999898</v>
      </c>
      <c r="G4618" s="24">
        <v>1</v>
      </c>
      <c r="H4618" s="25">
        <v>180.33699999999999</v>
      </c>
      <c r="I4618" s="25">
        <v>59.377800000000001</v>
      </c>
      <c r="J4618" s="15">
        <v>2567</v>
      </c>
      <c r="K4618" s="15">
        <v>644</v>
      </c>
      <c r="L4618" s="13">
        <v>0.32929999999999998</v>
      </c>
      <c r="M4618" s="7">
        <v>1.4408776000000001</v>
      </c>
      <c r="N4618" s="26">
        <v>1</v>
      </c>
      <c r="O4618" s="27" t="s">
        <v>92</v>
      </c>
      <c r="P4618" s="8">
        <v>0.30597852349999999</v>
      </c>
      <c r="Q4618" s="24">
        <v>0.28999999999999998</v>
      </c>
      <c r="R4618" t="str">
        <f>IF($Q4618*100&gt;=VLOOKUP($O4618,margin_ranges!$A$5:$C$10,2,FALSE),IF($Q4618*100&lt;=VLOOKUP($O4618,margin_ranges!$A$5:$C$10,3,FALSE)+10,"IN RANGE","ABOVE RANGE"),"BELOW RANGE")</f>
        <v>IN RANGE</v>
      </c>
      <c r="S4618">
        <f>MIN(VLOOKUP($O4618,margin_ranges!$A$5:$D$10,4,FALSE),$P4618*100)</f>
        <v>29.75</v>
      </c>
      <c r="T4618" s="29">
        <f>(1-$S4618/100)/(1-$F4618)-1</f>
        <v>-1.056338028169157E-2</v>
      </c>
      <c r="U4618" s="19" t="str">
        <f>IF(ABS(IFERROR(T4618,0))&gt;0.05,INDEX(margin_ranges!$C$13:$C$16,MATCH($F4618*100,margin_ranges!$B$13:$B$16,1)),"")</f>
        <v/>
      </c>
      <c r="V4618" t="e">
        <f>MIN(VLOOKUP($U4618,margin_ranges!$A$5:$D$10,4,FALSE),$P4618*100)</f>
        <v>#N/A</v>
      </c>
      <c r="Y4618" s="29" t="e">
        <f t="shared" si="71"/>
        <v>#N/A</v>
      </c>
    </row>
    <row r="4619" spans="1:25" x14ac:dyDescent="0.3">
      <c r="A4619" s="8" t="s">
        <v>35</v>
      </c>
      <c r="B4619" s="8" t="s">
        <v>8111</v>
      </c>
      <c r="C4619" s="8" t="s">
        <v>34</v>
      </c>
      <c r="D4619" s="8" t="s">
        <v>34</v>
      </c>
      <c r="E4619" s="8"/>
      <c r="F4619" s="24">
        <v>0.31619964167201497</v>
      </c>
      <c r="G4619" s="24">
        <v>0.94319841999999998</v>
      </c>
      <c r="H4619" s="25">
        <v>496.34690000000001</v>
      </c>
      <c r="I4619" s="25">
        <v>67.123099999999994</v>
      </c>
      <c r="J4619" s="15">
        <v>1023</v>
      </c>
      <c r="K4619" s="15">
        <v>291</v>
      </c>
      <c r="L4619" s="13">
        <v>0.13519999999999999</v>
      </c>
      <c r="M4619" s="7">
        <v>0.50812367000000003</v>
      </c>
      <c r="N4619" s="26">
        <v>0.3</v>
      </c>
      <c r="O4619" s="27"/>
      <c r="P4619" s="8">
        <v>0.40959255109999998</v>
      </c>
      <c r="Q4619" s="24">
        <v>0.31619999999999998</v>
      </c>
      <c r="R4619" t="e">
        <f>IF($Q4619*100&gt;=VLOOKUP($O4619,margin_ranges!$A$5:$C$10,2,FALSE),IF($Q4619*100&lt;=VLOOKUP($O4619,margin_ranges!$A$5:$C$10,3,FALSE)+10,"IN RANGE","ABOVE RANGE"),"BELOW RANGE")</f>
        <v>#N/A</v>
      </c>
      <c r="S4619" t="e">
        <f>MIN(VLOOKUP($O4619,margin_ranges!$A$5:$D$10,4,FALSE),$P4619*100)</f>
        <v>#N/A</v>
      </c>
      <c r="T4619" s="29" t="e">
        <f>(1-$S4619/100)/(1-$F4619)-1</f>
        <v>#N/A</v>
      </c>
      <c r="U4619" s="19" t="str">
        <f>IF(ABS(IFERROR(T4619,0))&gt;0.05,INDEX(margin_ranges!$C$13:$C$16,MATCH($F4619*100,margin_ranges!$B$13:$B$16,1)),"")</f>
        <v/>
      </c>
      <c r="V4619" t="e">
        <f>MIN(VLOOKUP($U4619,margin_ranges!$A$5:$D$10,4,FALSE),$P4619*100)</f>
        <v>#N/A</v>
      </c>
      <c r="Y4619" s="29" t="e">
        <f t="shared" si="71"/>
        <v>#N/A</v>
      </c>
    </row>
    <row r="4620" spans="1:25" x14ac:dyDescent="0.3">
      <c r="A4620" s="8" t="s">
        <v>33</v>
      </c>
      <c r="B4620" s="8" t="s">
        <v>8111</v>
      </c>
      <c r="C4620" s="8" t="s">
        <v>8112</v>
      </c>
      <c r="D4620" s="8" t="s">
        <v>34</v>
      </c>
      <c r="E4620" s="8"/>
      <c r="F4620" s="24">
        <v>0.31619964167201497</v>
      </c>
      <c r="G4620" s="24">
        <v>0.94319841999999998</v>
      </c>
      <c r="H4620" s="25">
        <v>496.34690000000001</v>
      </c>
      <c r="I4620" s="25">
        <v>67.123099999999994</v>
      </c>
      <c r="J4620" s="15">
        <v>1023</v>
      </c>
      <c r="K4620" s="15">
        <v>291</v>
      </c>
      <c r="L4620" s="13">
        <v>0.13519999999999999</v>
      </c>
      <c r="M4620" s="7">
        <v>0.50812367000000003</v>
      </c>
      <c r="N4620" s="26">
        <v>0.3</v>
      </c>
      <c r="O4620" s="27"/>
      <c r="P4620" s="8">
        <v>0.40959255109999998</v>
      </c>
      <c r="Q4620" s="24">
        <v>0.31619999999999998</v>
      </c>
      <c r="R4620" t="e">
        <f>IF($Q4620*100&gt;=VLOOKUP($O4620,margin_ranges!$A$5:$C$10,2,FALSE),IF($Q4620*100&lt;=VLOOKUP($O4620,margin_ranges!$A$5:$C$10,3,FALSE)+10,"IN RANGE","ABOVE RANGE"),"BELOW RANGE")</f>
        <v>#N/A</v>
      </c>
      <c r="S4620" t="e">
        <f>MIN(VLOOKUP($O4620,margin_ranges!$A$5:$D$10,4,FALSE),$P4620*100)</f>
        <v>#N/A</v>
      </c>
      <c r="T4620" s="29" t="e">
        <f>(1-$S4620/100)/(1-$F4620)-1</f>
        <v>#N/A</v>
      </c>
      <c r="U4620" s="19" t="str">
        <f>IF(ABS(IFERROR(T4620,0))&gt;0.05,INDEX(margin_ranges!$C$13:$C$16,MATCH($F4620*100,margin_ranges!$B$13:$B$16,1)),"")</f>
        <v/>
      </c>
      <c r="V4620" t="e">
        <f>MIN(VLOOKUP($U4620,margin_ranges!$A$5:$D$10,4,FALSE),$P4620*100)</f>
        <v>#N/A</v>
      </c>
      <c r="Y4620" s="29" t="e">
        <f t="shared" si="71"/>
        <v>#N/A</v>
      </c>
    </row>
    <row r="4621" spans="1:25" x14ac:dyDescent="0.3">
      <c r="A4621" s="8" t="s">
        <v>17</v>
      </c>
      <c r="B4621" s="8" t="s">
        <v>8111</v>
      </c>
      <c r="C4621" s="8" t="s">
        <v>8112</v>
      </c>
      <c r="D4621" s="8" t="s">
        <v>8115</v>
      </c>
      <c r="E4621" s="8" t="s">
        <v>8116</v>
      </c>
      <c r="F4621" s="24">
        <v>0.33999999999999903</v>
      </c>
      <c r="G4621" s="24">
        <v>1</v>
      </c>
      <c r="H4621" s="25">
        <v>69.764799999999994</v>
      </c>
      <c r="I4621" s="25">
        <v>10.031599999999999</v>
      </c>
      <c r="J4621" s="15">
        <v>172</v>
      </c>
      <c r="K4621" s="15">
        <v>53</v>
      </c>
      <c r="L4621" s="13">
        <v>0.14380000000000001</v>
      </c>
      <c r="M4621" s="7">
        <v>0.57302801000000003</v>
      </c>
      <c r="N4621" s="26">
        <v>0.3</v>
      </c>
      <c r="O4621" s="27" t="s">
        <v>22</v>
      </c>
      <c r="P4621" s="8">
        <v>0.47646538399999999</v>
      </c>
      <c r="Q4621" s="24">
        <v>0.34</v>
      </c>
      <c r="R4621" t="str">
        <f>IF($Q4621*100&gt;=VLOOKUP($O4621,margin_ranges!$A$5:$C$10,2,FALSE),IF($Q4621*100&lt;=VLOOKUP($O4621,margin_ranges!$A$5:$C$10,3,FALSE)+10,"IN RANGE","ABOVE RANGE"),"BELOW RANGE")</f>
        <v>IN RANGE</v>
      </c>
      <c r="S4621">
        <f>MIN(VLOOKUP($O4621,margin_ranges!$A$5:$D$10,4,FALSE),$P4621*100)</f>
        <v>29.75</v>
      </c>
      <c r="T4621" s="29">
        <f>(1-$S4621/100)/(1-$F4621)-1</f>
        <v>6.4393939393937671E-2</v>
      </c>
      <c r="U4621" s="19" t="str">
        <f>IF(ABS(IFERROR(T4621,0))&gt;0.05,INDEX(margin_ranges!$C$13:$C$16,MATCH($F4621*100,margin_ranges!$B$13:$B$16,1)),"")</f>
        <v>Balanced (Type B)</v>
      </c>
      <c r="V4621">
        <f>MIN(VLOOKUP($U4621,margin_ranges!$A$5:$D$10,4,FALSE),$P4621*100)</f>
        <v>29.75</v>
      </c>
      <c r="Y4621" s="29">
        <f t="shared" si="71"/>
        <v>6.4393939393937671E-2</v>
      </c>
    </row>
    <row r="4622" spans="1:25" x14ac:dyDescent="0.3">
      <c r="A4622" s="8" t="s">
        <v>17</v>
      </c>
      <c r="B4622" s="8" t="s">
        <v>8111</v>
      </c>
      <c r="C4622" s="8" t="s">
        <v>8112</v>
      </c>
      <c r="D4622" s="8" t="s">
        <v>8119</v>
      </c>
      <c r="E4622" s="8" t="s">
        <v>8120</v>
      </c>
      <c r="F4622" s="24">
        <v>0.33999999999999903</v>
      </c>
      <c r="G4622" s="24">
        <v>1</v>
      </c>
      <c r="H4622" s="25">
        <v>61.596600000000002</v>
      </c>
      <c r="I4622" s="25">
        <v>9.3369</v>
      </c>
      <c r="J4622" s="15">
        <v>184</v>
      </c>
      <c r="K4622" s="15">
        <v>56</v>
      </c>
      <c r="L4622" s="13">
        <v>0.15160000000000001</v>
      </c>
      <c r="M4622" s="7">
        <v>0.65623982000000003</v>
      </c>
      <c r="N4622" s="26">
        <v>0.3</v>
      </c>
      <c r="O4622" s="27" t="s">
        <v>22</v>
      </c>
      <c r="P4622" s="8">
        <v>0.54285004839999995</v>
      </c>
      <c r="Q4622" s="24">
        <v>0.34</v>
      </c>
      <c r="R4622" t="str">
        <f>IF($Q4622*100&gt;=VLOOKUP($O4622,margin_ranges!$A$5:$C$10,2,FALSE),IF($Q4622*100&lt;=VLOOKUP($O4622,margin_ranges!$A$5:$C$10,3,FALSE)+10,"IN RANGE","ABOVE RANGE"),"BELOW RANGE")</f>
        <v>IN RANGE</v>
      </c>
      <c r="S4622">
        <f>MIN(VLOOKUP($O4622,margin_ranges!$A$5:$D$10,4,FALSE),$P4622*100)</f>
        <v>29.75</v>
      </c>
      <c r="T4622" s="29">
        <f>(1-$S4622/100)/(1-$F4622)-1</f>
        <v>6.4393939393937671E-2</v>
      </c>
      <c r="U4622" s="19" t="str">
        <f>IF(ABS(IFERROR(T4622,0))&gt;0.05,INDEX(margin_ranges!$C$13:$C$16,MATCH($F4622*100,margin_ranges!$B$13:$B$16,1)),"")</f>
        <v>Balanced (Type B)</v>
      </c>
      <c r="V4622">
        <f>MIN(VLOOKUP($U4622,margin_ranges!$A$5:$D$10,4,FALSE),$P4622*100)</f>
        <v>29.75</v>
      </c>
      <c r="Y4622" s="29">
        <f t="shared" ref="Y4622:Y4685" si="72">(1-$V4622/100)/(1-$F4622)-1</f>
        <v>6.4393939393937671E-2</v>
      </c>
    </row>
    <row r="4623" spans="1:25" x14ac:dyDescent="0.3">
      <c r="A4623" s="8" t="s">
        <v>17</v>
      </c>
      <c r="B4623" s="8" t="s">
        <v>8111</v>
      </c>
      <c r="C4623" s="8" t="s">
        <v>8112</v>
      </c>
      <c r="D4623" s="8" t="s">
        <v>8121</v>
      </c>
      <c r="E4623" s="8" t="s">
        <v>8122</v>
      </c>
      <c r="F4623" s="24">
        <v>0.33999999999999903</v>
      </c>
      <c r="G4623" s="24">
        <v>0</v>
      </c>
      <c r="H4623" s="25">
        <v>33.967100000000002</v>
      </c>
      <c r="I4623" s="25">
        <v>2.9573</v>
      </c>
      <c r="J4623" s="15">
        <v>58</v>
      </c>
      <c r="K4623" s="15">
        <v>18</v>
      </c>
      <c r="L4623" s="13">
        <v>8.7099999999999997E-2</v>
      </c>
      <c r="M4623" s="7">
        <v>0.65510120000000005</v>
      </c>
      <c r="N4623" s="26">
        <v>0.3</v>
      </c>
      <c r="O4623" s="27" t="s">
        <v>22</v>
      </c>
      <c r="P4623" s="8">
        <v>0.542055489</v>
      </c>
      <c r="Q4623" s="24">
        <v>0.34</v>
      </c>
      <c r="R4623" t="str">
        <f>IF($Q4623*100&gt;=VLOOKUP($O4623,margin_ranges!$A$5:$C$10,2,FALSE),IF($Q4623*100&lt;=VLOOKUP($O4623,margin_ranges!$A$5:$C$10,3,FALSE)+10,"IN RANGE","ABOVE RANGE"),"BELOW RANGE")</f>
        <v>IN RANGE</v>
      </c>
      <c r="S4623">
        <f>MIN(VLOOKUP($O4623,margin_ranges!$A$5:$D$10,4,FALSE),$P4623*100)</f>
        <v>29.75</v>
      </c>
      <c r="T4623" s="29">
        <f>(1-$S4623/100)/(1-$F4623)-1</f>
        <v>6.4393939393937671E-2</v>
      </c>
      <c r="U4623" s="19" t="str">
        <f>IF(ABS(IFERROR(T4623,0))&gt;0.05,INDEX(margin_ranges!$C$13:$C$16,MATCH($F4623*100,margin_ranges!$B$13:$B$16,1)),"")</f>
        <v>Balanced (Type B)</v>
      </c>
      <c r="V4623">
        <f>MIN(VLOOKUP($U4623,margin_ranges!$A$5:$D$10,4,FALSE),$P4623*100)</f>
        <v>29.75</v>
      </c>
      <c r="Y4623" s="29">
        <f t="shared" si="72"/>
        <v>6.4393939393937671E-2</v>
      </c>
    </row>
    <row r="4624" spans="1:25" x14ac:dyDescent="0.3">
      <c r="A4624" s="8" t="s">
        <v>17</v>
      </c>
      <c r="B4624" s="8" t="s">
        <v>8111</v>
      </c>
      <c r="C4624" s="8" t="s">
        <v>8112</v>
      </c>
      <c r="D4624" s="8" t="s">
        <v>8113</v>
      </c>
      <c r="E4624" s="8" t="s">
        <v>8114</v>
      </c>
      <c r="F4624" s="24">
        <v>0.3</v>
      </c>
      <c r="G4624" s="24">
        <v>1</v>
      </c>
      <c r="H4624" s="25">
        <v>122.8236</v>
      </c>
      <c r="I4624" s="25">
        <v>19.8246</v>
      </c>
      <c r="J4624" s="15">
        <v>312</v>
      </c>
      <c r="K4624" s="15">
        <v>93</v>
      </c>
      <c r="L4624" s="13">
        <v>0.16139999999999999</v>
      </c>
      <c r="M4624" s="7">
        <v>0.52389558000000003</v>
      </c>
      <c r="N4624" s="26">
        <v>0.3</v>
      </c>
      <c r="O4624" s="27" t="s">
        <v>92</v>
      </c>
      <c r="P4624" s="8">
        <v>0.42736680960000001</v>
      </c>
      <c r="Q4624" s="24">
        <v>0.3</v>
      </c>
      <c r="R4624" t="str">
        <f>IF($Q4624*100&gt;=VLOOKUP($O4624,margin_ranges!$A$5:$C$10,2,FALSE),IF($Q4624*100&lt;=VLOOKUP($O4624,margin_ranges!$A$5:$C$10,3,FALSE)+10,"IN RANGE","ABOVE RANGE"),"BELOW RANGE")</f>
        <v>IN RANGE</v>
      </c>
      <c r="S4624">
        <f>MIN(VLOOKUP($O4624,margin_ranges!$A$5:$D$10,4,FALSE),$P4624*100)</f>
        <v>29.75</v>
      </c>
      <c r="T4624" s="29">
        <f>(1-$S4624/100)/(1-$F4624)-1</f>
        <v>3.5714285714285587E-3</v>
      </c>
      <c r="U4624" s="19" t="str">
        <f>IF(ABS(IFERROR(T4624,0))&gt;0.05,INDEX(margin_ranges!$C$13:$C$16,MATCH($F4624*100,margin_ranges!$B$13:$B$16,1)),"")</f>
        <v/>
      </c>
      <c r="V4624" t="e">
        <f>MIN(VLOOKUP($U4624,margin_ranges!$A$5:$D$10,4,FALSE),$P4624*100)</f>
        <v>#N/A</v>
      </c>
      <c r="Y4624" s="29" t="e">
        <f t="shared" si="72"/>
        <v>#N/A</v>
      </c>
    </row>
    <row r="4625" spans="1:25" x14ac:dyDescent="0.3">
      <c r="A4625" s="8" t="s">
        <v>17</v>
      </c>
      <c r="B4625" s="8" t="s">
        <v>8111</v>
      </c>
      <c r="C4625" s="8" t="s">
        <v>8112</v>
      </c>
      <c r="D4625" s="8" t="s">
        <v>8117</v>
      </c>
      <c r="E4625" s="8" t="s">
        <v>8118</v>
      </c>
      <c r="F4625" s="24">
        <v>0.24385063748337299</v>
      </c>
      <c r="G4625" s="24">
        <v>1</v>
      </c>
      <c r="H4625" s="25">
        <v>208.19470000000001</v>
      </c>
      <c r="I4625" s="25">
        <v>24.9726</v>
      </c>
      <c r="J4625" s="15">
        <v>297</v>
      </c>
      <c r="K4625" s="15">
        <v>71</v>
      </c>
      <c r="L4625" s="13">
        <v>0.11990000000000001</v>
      </c>
      <c r="M4625" s="7">
        <v>0.39674701000000001</v>
      </c>
      <c r="N4625" s="26">
        <v>0.3</v>
      </c>
      <c r="O4625" s="27" t="s">
        <v>92</v>
      </c>
      <c r="P4625" s="8">
        <v>0.24385063749999999</v>
      </c>
      <c r="Q4625" s="24">
        <v>0.3</v>
      </c>
      <c r="R4625" t="str">
        <f>IF($Q4625*100&gt;=VLOOKUP($O4625,margin_ranges!$A$5:$C$10,2,FALSE),IF($Q4625*100&lt;=VLOOKUP($O4625,margin_ranges!$A$5:$C$10,3,FALSE)+10,"IN RANGE","ABOVE RANGE"),"BELOW RANGE")</f>
        <v>IN RANGE</v>
      </c>
      <c r="S4625">
        <f>MIN(VLOOKUP($O4625,margin_ranges!$A$5:$D$10,4,FALSE),$P4625*100)</f>
        <v>24.38506375</v>
      </c>
      <c r="T4625" s="29">
        <f>(1-$S4625/100)/(1-$F4625)-1</f>
        <v>-2.198907722572585E-11</v>
      </c>
      <c r="U4625" s="19" t="str">
        <f>IF(ABS(IFERROR(T4625,0))&gt;0.05,INDEX(margin_ranges!$C$13:$C$16,MATCH($F4625*100,margin_ranges!$B$13:$B$16,1)),"")</f>
        <v/>
      </c>
      <c r="V4625" t="e">
        <f>MIN(VLOOKUP($U4625,margin_ranges!$A$5:$D$10,4,FALSE),$P4625*100)</f>
        <v>#N/A</v>
      </c>
      <c r="Y4625" s="29" t="e">
        <f t="shared" si="72"/>
        <v>#N/A</v>
      </c>
    </row>
    <row r="4626" spans="1:25" x14ac:dyDescent="0.3">
      <c r="A4626" s="8" t="s">
        <v>35</v>
      </c>
      <c r="B4626" s="8" t="s">
        <v>8123</v>
      </c>
      <c r="C4626" s="8" t="s">
        <v>34</v>
      </c>
      <c r="D4626" s="8" t="s">
        <v>34</v>
      </c>
      <c r="E4626" s="8"/>
      <c r="F4626" s="24">
        <v>0.27332812523653</v>
      </c>
      <c r="G4626" s="24">
        <v>1</v>
      </c>
      <c r="H4626" s="25">
        <v>6857.9814999999999</v>
      </c>
      <c r="I4626" s="25">
        <v>761.53539999999998</v>
      </c>
      <c r="J4626" s="15">
        <v>3992</v>
      </c>
      <c r="K4626" s="15">
        <v>1010</v>
      </c>
      <c r="L4626" s="13">
        <v>0.111</v>
      </c>
      <c r="M4626" s="7">
        <v>0.17472863</v>
      </c>
      <c r="N4626" s="26">
        <v>3.9072000000000003E-2</v>
      </c>
      <c r="O4626" s="27"/>
      <c r="P4626" s="8">
        <v>0.7763846727</v>
      </c>
      <c r="Q4626" s="24">
        <v>0.27329999999999999</v>
      </c>
      <c r="R4626" t="e">
        <f>IF($Q4626*100&gt;=VLOOKUP($O4626,margin_ranges!$A$5:$C$10,2,FALSE),IF($Q4626*100&lt;=VLOOKUP($O4626,margin_ranges!$A$5:$C$10,3,FALSE)+10,"IN RANGE","ABOVE RANGE"),"BELOW RANGE")</f>
        <v>#N/A</v>
      </c>
      <c r="S4626" t="e">
        <f>MIN(VLOOKUP($O4626,margin_ranges!$A$5:$D$10,4,FALSE),$P4626*100)</f>
        <v>#N/A</v>
      </c>
      <c r="T4626" s="29" t="e">
        <f>(1-$S4626/100)/(1-$F4626)-1</f>
        <v>#N/A</v>
      </c>
      <c r="U4626" s="19" t="str">
        <f>IF(ABS(IFERROR(T4626,0))&gt;0.05,INDEX(margin_ranges!$C$13:$C$16,MATCH($F4626*100,margin_ranges!$B$13:$B$16,1)),"")</f>
        <v/>
      </c>
      <c r="V4626" t="e">
        <f>MIN(VLOOKUP($U4626,margin_ranges!$A$5:$D$10,4,FALSE),$P4626*100)</f>
        <v>#N/A</v>
      </c>
      <c r="Y4626" s="29" t="e">
        <f t="shared" si="72"/>
        <v>#N/A</v>
      </c>
    </row>
    <row r="4627" spans="1:25" x14ac:dyDescent="0.3">
      <c r="A4627" s="8" t="s">
        <v>33</v>
      </c>
      <c r="B4627" s="8" t="s">
        <v>8123</v>
      </c>
      <c r="C4627" s="8" t="s">
        <v>8124</v>
      </c>
      <c r="D4627" s="8" t="s">
        <v>34</v>
      </c>
      <c r="E4627" s="8"/>
      <c r="F4627" s="24">
        <v>0.27332812523653</v>
      </c>
      <c r="G4627" s="24">
        <v>1</v>
      </c>
      <c r="H4627" s="25">
        <v>6857.9814999999999</v>
      </c>
      <c r="I4627" s="25">
        <v>761.53539999999998</v>
      </c>
      <c r="J4627" s="15">
        <v>3992</v>
      </c>
      <c r="K4627" s="15">
        <v>1010</v>
      </c>
      <c r="L4627" s="13">
        <v>0.111</v>
      </c>
      <c r="M4627" s="7">
        <v>0.17472863</v>
      </c>
      <c r="N4627" s="26">
        <v>3.9072000000000003E-2</v>
      </c>
      <c r="O4627" s="27"/>
      <c r="P4627" s="8">
        <v>0.7763846727</v>
      </c>
      <c r="Q4627" s="24">
        <v>0.27329999999999999</v>
      </c>
      <c r="R4627" t="e">
        <f>IF($Q4627*100&gt;=VLOOKUP($O4627,margin_ranges!$A$5:$C$10,2,FALSE),IF($Q4627*100&lt;=VLOOKUP($O4627,margin_ranges!$A$5:$C$10,3,FALSE)+10,"IN RANGE","ABOVE RANGE"),"BELOW RANGE")</f>
        <v>#N/A</v>
      </c>
      <c r="S4627" t="e">
        <f>MIN(VLOOKUP($O4627,margin_ranges!$A$5:$D$10,4,FALSE),$P4627*100)</f>
        <v>#N/A</v>
      </c>
      <c r="T4627" s="29" t="e">
        <f>(1-$S4627/100)/(1-$F4627)-1</f>
        <v>#N/A</v>
      </c>
      <c r="U4627" s="19" t="str">
        <f>IF(ABS(IFERROR(T4627,0))&gt;0.05,INDEX(margin_ranges!$C$13:$C$16,MATCH($F4627*100,margin_ranges!$B$13:$B$16,1)),"")</f>
        <v/>
      </c>
      <c r="V4627" t="e">
        <f>MIN(VLOOKUP($U4627,margin_ranges!$A$5:$D$10,4,FALSE),$P4627*100)</f>
        <v>#N/A</v>
      </c>
      <c r="Y4627" s="29" t="e">
        <f t="shared" si="72"/>
        <v>#N/A</v>
      </c>
    </row>
    <row r="4628" spans="1:25" x14ac:dyDescent="0.3">
      <c r="A4628" s="8" t="s">
        <v>17</v>
      </c>
      <c r="B4628" s="8" t="s">
        <v>8123</v>
      </c>
      <c r="C4628" s="8" t="s">
        <v>8124</v>
      </c>
      <c r="D4628" s="8" t="s">
        <v>8125</v>
      </c>
      <c r="E4628" s="8" t="s">
        <v>8126</v>
      </c>
      <c r="F4628" s="24">
        <v>0.25</v>
      </c>
      <c r="G4628" s="24">
        <v>1</v>
      </c>
      <c r="H4628" s="25">
        <v>2057.8759</v>
      </c>
      <c r="I4628" s="25">
        <v>210.64949999999999</v>
      </c>
      <c r="J4628" s="15">
        <v>918</v>
      </c>
      <c r="K4628" s="15">
        <v>229</v>
      </c>
      <c r="L4628" s="13">
        <v>0.1024</v>
      </c>
      <c r="M4628" s="7">
        <v>0.14524878999999999</v>
      </c>
      <c r="N4628" s="26">
        <v>0.03</v>
      </c>
      <c r="O4628" s="27" t="s">
        <v>95</v>
      </c>
      <c r="P4628" s="8">
        <v>0.79345783680000004</v>
      </c>
      <c r="Q4628" s="24">
        <v>0.25</v>
      </c>
      <c r="R4628" t="str">
        <f>IF($Q4628*100&gt;=VLOOKUP($O4628,margin_ranges!$A$5:$C$10,2,FALSE),IF($Q4628*100&lt;=VLOOKUP($O4628,margin_ranges!$A$5:$C$10,3,FALSE)+10,"IN RANGE","ABOVE RANGE"),"BELOW RANGE")</f>
        <v>IN RANGE</v>
      </c>
      <c r="S4628">
        <f>MIN(VLOOKUP($O4628,margin_ranges!$A$5:$D$10,4,FALSE),$P4628*100)</f>
        <v>19.75</v>
      </c>
      <c r="T4628" s="29">
        <f>(1-$S4628/100)/(1-$F4628)-1</f>
        <v>7.0000000000000062E-2</v>
      </c>
      <c r="U4628" s="19" t="str">
        <f>IF(ABS(IFERROR(T4628,0))&gt;0.05,INDEX(margin_ranges!$C$13:$C$16,MATCH($F4628*100,margin_ranges!$B$13:$B$16,1)),"")</f>
        <v>Balanced (Type B)</v>
      </c>
      <c r="V4628">
        <f>MIN(VLOOKUP($U4628,margin_ranges!$A$5:$D$10,4,FALSE),$P4628*100)</f>
        <v>29.75</v>
      </c>
      <c r="Y4628" s="29">
        <f t="shared" si="72"/>
        <v>-6.3333333333333353E-2</v>
      </c>
    </row>
    <row r="4629" spans="1:25" x14ac:dyDescent="0.3">
      <c r="A4629" s="8" t="s">
        <v>17</v>
      </c>
      <c r="B4629" s="8" t="s">
        <v>8123</v>
      </c>
      <c r="C4629" s="8" t="s">
        <v>8124</v>
      </c>
      <c r="D4629" s="8" t="s">
        <v>8129</v>
      </c>
      <c r="E4629" s="8" t="s">
        <v>8130</v>
      </c>
      <c r="F4629" s="24">
        <v>0.25</v>
      </c>
      <c r="G4629" s="24">
        <v>1</v>
      </c>
      <c r="H4629" s="25">
        <v>2051.6278000000002</v>
      </c>
      <c r="I4629" s="25">
        <v>205.4469</v>
      </c>
      <c r="J4629" s="15">
        <v>746</v>
      </c>
      <c r="K4629" s="15">
        <v>186</v>
      </c>
      <c r="L4629" s="13">
        <v>0.10009999999999999</v>
      </c>
      <c r="M4629" s="7">
        <v>0.12102034</v>
      </c>
      <c r="N4629" s="26">
        <v>0.03</v>
      </c>
      <c r="O4629" s="27" t="s">
        <v>95</v>
      </c>
      <c r="P4629" s="8">
        <v>0.75210778609999995</v>
      </c>
      <c r="Q4629" s="24">
        <v>0.25</v>
      </c>
      <c r="R4629" t="str">
        <f>IF($Q4629*100&gt;=VLOOKUP($O4629,margin_ranges!$A$5:$C$10,2,FALSE),IF($Q4629*100&lt;=VLOOKUP($O4629,margin_ranges!$A$5:$C$10,3,FALSE)+10,"IN RANGE","ABOVE RANGE"),"BELOW RANGE")</f>
        <v>IN RANGE</v>
      </c>
      <c r="S4629">
        <f>MIN(VLOOKUP($O4629,margin_ranges!$A$5:$D$10,4,FALSE),$P4629*100)</f>
        <v>19.75</v>
      </c>
      <c r="T4629" s="29">
        <f>(1-$S4629/100)/(1-$F4629)-1</f>
        <v>7.0000000000000062E-2</v>
      </c>
      <c r="U4629" s="19" t="str">
        <f>IF(ABS(IFERROR(T4629,0))&gt;0.05,INDEX(margin_ranges!$C$13:$C$16,MATCH($F4629*100,margin_ranges!$B$13:$B$16,1)),"")</f>
        <v>Balanced (Type B)</v>
      </c>
      <c r="V4629">
        <f>MIN(VLOOKUP($U4629,margin_ranges!$A$5:$D$10,4,FALSE),$P4629*100)</f>
        <v>29.75</v>
      </c>
      <c r="Y4629" s="29">
        <f t="shared" si="72"/>
        <v>-6.3333333333333353E-2</v>
      </c>
    </row>
    <row r="4630" spans="1:25" x14ac:dyDescent="0.3">
      <c r="A4630" s="8" t="s">
        <v>17</v>
      </c>
      <c r="B4630" s="8" t="s">
        <v>8123</v>
      </c>
      <c r="C4630" s="8" t="s">
        <v>8124</v>
      </c>
      <c r="D4630" s="8" t="s">
        <v>8127</v>
      </c>
      <c r="E4630" s="8" t="s">
        <v>8128</v>
      </c>
      <c r="F4630" s="24">
        <v>0.28999999999999998</v>
      </c>
      <c r="G4630" s="24">
        <v>1</v>
      </c>
      <c r="H4630" s="25">
        <v>1379.2284</v>
      </c>
      <c r="I4630" s="25">
        <v>152.95169999999999</v>
      </c>
      <c r="J4630" s="15">
        <v>1204</v>
      </c>
      <c r="K4630" s="15">
        <v>308</v>
      </c>
      <c r="L4630" s="13">
        <v>0.1109</v>
      </c>
      <c r="M4630" s="7">
        <v>0.26233385999999997</v>
      </c>
      <c r="N4630" s="26">
        <v>0.05</v>
      </c>
      <c r="O4630" s="27" t="s">
        <v>22</v>
      </c>
      <c r="P4630" s="8">
        <v>0.8094031813</v>
      </c>
      <c r="Q4630" s="24">
        <v>0.28999999999999998</v>
      </c>
      <c r="R4630" t="str">
        <f>IF($Q4630*100&gt;=VLOOKUP($O4630,margin_ranges!$A$5:$C$10,2,FALSE),IF($Q4630*100&lt;=VLOOKUP($O4630,margin_ranges!$A$5:$C$10,3,FALSE)+10,"IN RANGE","ABOVE RANGE"),"BELOW RANGE")</f>
        <v>IN RANGE</v>
      </c>
      <c r="S4630">
        <f>MIN(VLOOKUP($O4630,margin_ranges!$A$5:$D$10,4,FALSE),$P4630*100)</f>
        <v>29.75</v>
      </c>
      <c r="T4630" s="29">
        <f>(1-$S4630/100)/(1-$F4630)-1</f>
        <v>-1.0563380281690127E-2</v>
      </c>
      <c r="U4630" s="19" t="str">
        <f>IF(ABS(IFERROR(T4630,0))&gt;0.05,INDEX(margin_ranges!$C$13:$C$16,MATCH($F4630*100,margin_ranges!$B$13:$B$16,1)),"")</f>
        <v/>
      </c>
      <c r="V4630" t="e">
        <f>MIN(VLOOKUP($U4630,margin_ranges!$A$5:$D$10,4,FALSE),$P4630*100)</f>
        <v>#N/A</v>
      </c>
      <c r="Y4630" s="29" t="e">
        <f t="shared" si="72"/>
        <v>#N/A</v>
      </c>
    </row>
    <row r="4631" spans="1:25" x14ac:dyDescent="0.3">
      <c r="A4631" s="8" t="s">
        <v>17</v>
      </c>
      <c r="B4631" s="8" t="s">
        <v>8123</v>
      </c>
      <c r="C4631" s="8" t="s">
        <v>8124</v>
      </c>
      <c r="D4631" s="28" t="s">
        <v>8131</v>
      </c>
      <c r="E4631" s="8" t="s">
        <v>8132</v>
      </c>
      <c r="F4631" s="24">
        <v>0.28999999999999998</v>
      </c>
      <c r="G4631" s="24">
        <v>1</v>
      </c>
      <c r="H4631" s="25">
        <v>1369.2493999999999</v>
      </c>
      <c r="I4631" s="25">
        <v>192.4873</v>
      </c>
      <c r="J4631" s="15">
        <v>1124</v>
      </c>
      <c r="K4631" s="15">
        <v>286</v>
      </c>
      <c r="L4631" s="13">
        <v>0.1406</v>
      </c>
      <c r="M4631" s="7">
        <v>0.19470266</v>
      </c>
      <c r="N4631" s="26">
        <v>0.05</v>
      </c>
      <c r="O4631" s="27" t="s">
        <v>22</v>
      </c>
      <c r="P4631" s="8">
        <v>0.74319816120000004</v>
      </c>
      <c r="Q4631" s="24">
        <v>0.28999999999999998</v>
      </c>
      <c r="R4631" t="str">
        <f>IF($Q4631*100&gt;=VLOOKUP($O4631,margin_ranges!$A$5:$C$10,2,FALSE),IF($Q4631*100&lt;=VLOOKUP($O4631,margin_ranges!$A$5:$C$10,3,FALSE)+10,"IN RANGE","ABOVE RANGE"),"BELOW RANGE")</f>
        <v>IN RANGE</v>
      </c>
      <c r="S4631">
        <f>MIN(VLOOKUP($O4631,margin_ranges!$A$5:$D$10,4,FALSE),$P4631*100)</f>
        <v>29.75</v>
      </c>
      <c r="T4631" s="29">
        <f>(1-$S4631/100)/(1-$F4631)-1</f>
        <v>-1.0563380281690127E-2</v>
      </c>
      <c r="U4631" s="19" t="str">
        <f>IF(ABS(IFERROR(T4631,0))&gt;0.05,INDEX(margin_ranges!$C$13:$C$16,MATCH($F4631*100,margin_ranges!$B$13:$B$16,1)),"")</f>
        <v/>
      </c>
      <c r="V4631" t="e">
        <f>MIN(VLOOKUP($U4631,margin_ranges!$A$5:$D$10,4,FALSE),$P4631*100)</f>
        <v>#N/A</v>
      </c>
      <c r="Y4631" s="29" t="e">
        <f t="shared" si="72"/>
        <v>#N/A</v>
      </c>
    </row>
    <row r="4632" spans="1:25" x14ac:dyDescent="0.3">
      <c r="A4632" s="8" t="s">
        <v>35</v>
      </c>
      <c r="B4632" s="8" t="s">
        <v>8133</v>
      </c>
      <c r="C4632" s="8" t="s">
        <v>34</v>
      </c>
      <c r="D4632" s="8" t="s">
        <v>34</v>
      </c>
      <c r="E4632" s="8"/>
      <c r="F4632" s="24">
        <v>0.28999999999999898</v>
      </c>
      <c r="G4632" s="24">
        <v>0.43898567999999999</v>
      </c>
      <c r="H4632" s="25">
        <v>230.30090000000001</v>
      </c>
      <c r="I4632" s="25">
        <v>82.930599999999998</v>
      </c>
      <c r="J4632" s="15">
        <v>1405</v>
      </c>
      <c r="K4632" s="15">
        <v>354</v>
      </c>
      <c r="L4632" s="13">
        <v>0.36009999999999998</v>
      </c>
      <c r="M4632" s="7">
        <v>0.56455730000000004</v>
      </c>
      <c r="N4632" s="26">
        <v>0.26335900000000001</v>
      </c>
      <c r="O4632" s="27"/>
      <c r="P4632" s="8">
        <v>0.53351236629999998</v>
      </c>
      <c r="Q4632" s="24">
        <v>0.28999999999999998</v>
      </c>
      <c r="R4632" t="e">
        <f>IF($Q4632*100&gt;=VLOOKUP($O4632,margin_ranges!$A$5:$C$10,2,FALSE),IF($Q4632*100&lt;=VLOOKUP($O4632,margin_ranges!$A$5:$C$10,3,FALSE)+10,"IN RANGE","ABOVE RANGE"),"BELOW RANGE")</f>
        <v>#N/A</v>
      </c>
      <c r="S4632" t="e">
        <f>MIN(VLOOKUP($O4632,margin_ranges!$A$5:$D$10,4,FALSE),$P4632*100)</f>
        <v>#N/A</v>
      </c>
      <c r="T4632" s="29" t="e">
        <f>(1-$S4632/100)/(1-$F4632)-1</f>
        <v>#N/A</v>
      </c>
      <c r="U4632" s="19" t="str">
        <f>IF(ABS(IFERROR(T4632,0))&gt;0.05,INDEX(margin_ranges!$C$13:$C$16,MATCH($F4632*100,margin_ranges!$B$13:$B$16,1)),"")</f>
        <v/>
      </c>
      <c r="V4632" t="e">
        <f>MIN(VLOOKUP($U4632,margin_ranges!$A$5:$D$10,4,FALSE),$P4632*100)</f>
        <v>#N/A</v>
      </c>
      <c r="Y4632" s="29" t="e">
        <f t="shared" si="72"/>
        <v>#N/A</v>
      </c>
    </row>
    <row r="4633" spans="1:25" x14ac:dyDescent="0.3">
      <c r="A4633" s="8" t="s">
        <v>33</v>
      </c>
      <c r="B4633" s="8" t="s">
        <v>8133</v>
      </c>
      <c r="C4633" s="8" t="s">
        <v>8134</v>
      </c>
      <c r="D4633" s="8" t="s">
        <v>34</v>
      </c>
      <c r="E4633" s="8"/>
      <c r="F4633" s="24">
        <v>0.28999999999999898</v>
      </c>
      <c r="G4633" s="24">
        <v>0.43898567999999999</v>
      </c>
      <c r="H4633" s="25">
        <v>230.30090000000001</v>
      </c>
      <c r="I4633" s="25">
        <v>82.930599999999998</v>
      </c>
      <c r="J4633" s="15">
        <v>1405</v>
      </c>
      <c r="K4633" s="15">
        <v>354</v>
      </c>
      <c r="L4633" s="13">
        <v>0.36009999999999998</v>
      </c>
      <c r="M4633" s="7">
        <v>0.56455730000000004</v>
      </c>
      <c r="N4633" s="26">
        <v>0.26335900000000001</v>
      </c>
      <c r="O4633" s="27"/>
      <c r="P4633" s="8">
        <v>0.53351236629999998</v>
      </c>
      <c r="Q4633" s="24">
        <v>0.28999999999999998</v>
      </c>
      <c r="R4633" t="e">
        <f>IF($Q4633*100&gt;=VLOOKUP($O4633,margin_ranges!$A$5:$C$10,2,FALSE),IF($Q4633*100&lt;=VLOOKUP($O4633,margin_ranges!$A$5:$C$10,3,FALSE)+10,"IN RANGE","ABOVE RANGE"),"BELOW RANGE")</f>
        <v>#N/A</v>
      </c>
      <c r="S4633" t="e">
        <f>MIN(VLOOKUP($O4633,margin_ranges!$A$5:$D$10,4,FALSE),$P4633*100)</f>
        <v>#N/A</v>
      </c>
      <c r="T4633" s="29" t="e">
        <f>(1-$S4633/100)/(1-$F4633)-1</f>
        <v>#N/A</v>
      </c>
      <c r="U4633" s="19" t="str">
        <f>IF(ABS(IFERROR(T4633,0))&gt;0.05,INDEX(margin_ranges!$C$13:$C$16,MATCH($F4633*100,margin_ranges!$B$13:$B$16,1)),"")</f>
        <v/>
      </c>
      <c r="V4633" t="e">
        <f>MIN(VLOOKUP($U4633,margin_ranges!$A$5:$D$10,4,FALSE),$P4633*100)</f>
        <v>#N/A</v>
      </c>
      <c r="Y4633" s="29" t="e">
        <f t="shared" si="72"/>
        <v>#N/A</v>
      </c>
    </row>
    <row r="4634" spans="1:25" x14ac:dyDescent="0.3">
      <c r="A4634" s="8" t="s">
        <v>17</v>
      </c>
      <c r="B4634" s="8" t="s">
        <v>8133</v>
      </c>
      <c r="C4634" s="8" t="s">
        <v>8134</v>
      </c>
      <c r="D4634" s="8" t="s">
        <v>8135</v>
      </c>
      <c r="E4634" s="8" t="s">
        <v>8136</v>
      </c>
      <c r="F4634" s="24">
        <v>0.28999999999999998</v>
      </c>
      <c r="G4634" s="24">
        <v>0</v>
      </c>
      <c r="H4634" s="25">
        <v>4.5739000000000001</v>
      </c>
      <c r="I4634" s="25">
        <v>1.4887999999999999</v>
      </c>
      <c r="J4634" s="15">
        <v>34</v>
      </c>
      <c r="K4634" s="15">
        <v>9</v>
      </c>
      <c r="L4634" s="13">
        <v>0.32550000000000001</v>
      </c>
      <c r="M4634" s="7">
        <v>0.76831070000000001</v>
      </c>
      <c r="N4634" s="26">
        <v>0.5</v>
      </c>
      <c r="O4634" s="27" t="s">
        <v>22</v>
      </c>
      <c r="P4634" s="8">
        <v>0.34922161369999999</v>
      </c>
      <c r="Q4634" s="24">
        <v>0.28999999999999998</v>
      </c>
      <c r="R4634" t="str">
        <f>IF($Q4634*100&gt;=VLOOKUP($O4634,margin_ranges!$A$5:$C$10,2,FALSE),IF($Q4634*100&lt;=VLOOKUP($O4634,margin_ranges!$A$5:$C$10,3,FALSE)+10,"IN RANGE","ABOVE RANGE"),"BELOW RANGE")</f>
        <v>IN RANGE</v>
      </c>
      <c r="S4634">
        <f>MIN(VLOOKUP($O4634,margin_ranges!$A$5:$D$10,4,FALSE),$P4634*100)</f>
        <v>29.75</v>
      </c>
      <c r="T4634" s="29">
        <f>(1-$S4634/100)/(1-$F4634)-1</f>
        <v>-1.0563380281690127E-2</v>
      </c>
      <c r="U4634" s="19" t="str">
        <f>IF(ABS(IFERROR(T4634,0))&gt;0.05,INDEX(margin_ranges!$C$13:$C$16,MATCH($F4634*100,margin_ranges!$B$13:$B$16,1)),"")</f>
        <v/>
      </c>
      <c r="V4634" t="e">
        <f>MIN(VLOOKUP($U4634,margin_ranges!$A$5:$D$10,4,FALSE),$P4634*100)</f>
        <v>#N/A</v>
      </c>
      <c r="Y4634" s="29" t="e">
        <f t="shared" si="72"/>
        <v>#N/A</v>
      </c>
    </row>
    <row r="4635" spans="1:25" x14ac:dyDescent="0.3">
      <c r="A4635" s="8" t="s">
        <v>17</v>
      </c>
      <c r="B4635" s="8" t="s">
        <v>8133</v>
      </c>
      <c r="C4635" s="8" t="s">
        <v>8134</v>
      </c>
      <c r="D4635" s="8" t="s">
        <v>8139</v>
      </c>
      <c r="E4635" s="8" t="s">
        <v>8140</v>
      </c>
      <c r="F4635" s="24">
        <v>0.28999999999999998</v>
      </c>
      <c r="G4635" s="24">
        <v>0</v>
      </c>
      <c r="H4635" s="25">
        <v>6.7488999999999999</v>
      </c>
      <c r="I4635" s="25">
        <v>2.8163999999999998</v>
      </c>
      <c r="J4635" s="15">
        <v>69</v>
      </c>
      <c r="K4635" s="15">
        <v>17</v>
      </c>
      <c r="L4635" s="13">
        <v>0.4173</v>
      </c>
      <c r="M4635" s="7">
        <v>0.81817951</v>
      </c>
      <c r="N4635" s="26">
        <v>0.5</v>
      </c>
      <c r="O4635" s="27" t="s">
        <v>22</v>
      </c>
      <c r="P4635" s="8">
        <v>0.38888716680000002</v>
      </c>
      <c r="Q4635" s="24">
        <v>0.28999999999999998</v>
      </c>
      <c r="R4635" t="str">
        <f>IF($Q4635*100&gt;=VLOOKUP($O4635,margin_ranges!$A$5:$C$10,2,FALSE),IF($Q4635*100&lt;=VLOOKUP($O4635,margin_ranges!$A$5:$C$10,3,FALSE)+10,"IN RANGE","ABOVE RANGE"),"BELOW RANGE")</f>
        <v>IN RANGE</v>
      </c>
      <c r="S4635">
        <f>MIN(VLOOKUP($O4635,margin_ranges!$A$5:$D$10,4,FALSE),$P4635*100)</f>
        <v>29.75</v>
      </c>
      <c r="T4635" s="29">
        <f>(1-$S4635/100)/(1-$F4635)-1</f>
        <v>-1.0563380281690127E-2</v>
      </c>
      <c r="U4635" s="19" t="str">
        <f>IF(ABS(IFERROR(T4635,0))&gt;0.05,INDEX(margin_ranges!$C$13:$C$16,MATCH($F4635*100,margin_ranges!$B$13:$B$16,1)),"")</f>
        <v/>
      </c>
      <c r="V4635" t="e">
        <f>MIN(VLOOKUP($U4635,margin_ranges!$A$5:$D$10,4,FALSE),$P4635*100)</f>
        <v>#N/A</v>
      </c>
      <c r="Y4635" s="29" t="e">
        <f t="shared" si="72"/>
        <v>#N/A</v>
      </c>
    </row>
    <row r="4636" spans="1:25" x14ac:dyDescent="0.3">
      <c r="A4636" s="8" t="s">
        <v>17</v>
      </c>
      <c r="B4636" s="8" t="s">
        <v>8133</v>
      </c>
      <c r="C4636" s="8" t="s">
        <v>8134</v>
      </c>
      <c r="D4636" s="8" t="s">
        <v>8141</v>
      </c>
      <c r="E4636" s="8" t="s">
        <v>8142</v>
      </c>
      <c r="F4636" s="24">
        <v>0.28999999999999998</v>
      </c>
      <c r="G4636" s="24">
        <v>1</v>
      </c>
      <c r="H4636" s="25">
        <v>127.7351</v>
      </c>
      <c r="I4636" s="25">
        <v>38.5122</v>
      </c>
      <c r="J4636" s="15">
        <v>617</v>
      </c>
      <c r="K4636" s="15">
        <v>157</v>
      </c>
      <c r="L4636" s="13">
        <v>0.30149999999999999</v>
      </c>
      <c r="M4636" s="7">
        <v>0.53367262000000004</v>
      </c>
      <c r="N4636" s="26">
        <v>0.2</v>
      </c>
      <c r="O4636" s="27" t="s">
        <v>22</v>
      </c>
      <c r="P4636" s="8">
        <v>0.62523840900000005</v>
      </c>
      <c r="Q4636" s="24">
        <v>0.28999999999999998</v>
      </c>
      <c r="R4636" t="str">
        <f>IF($Q4636*100&gt;=VLOOKUP($O4636,margin_ranges!$A$5:$C$10,2,FALSE),IF($Q4636*100&lt;=VLOOKUP($O4636,margin_ranges!$A$5:$C$10,3,FALSE)+10,"IN RANGE","ABOVE RANGE"),"BELOW RANGE")</f>
        <v>IN RANGE</v>
      </c>
      <c r="S4636">
        <f>MIN(VLOOKUP($O4636,margin_ranges!$A$5:$D$10,4,FALSE),$P4636*100)</f>
        <v>29.75</v>
      </c>
      <c r="T4636" s="29">
        <f>(1-$S4636/100)/(1-$F4636)-1</f>
        <v>-1.0563380281690127E-2</v>
      </c>
      <c r="U4636" s="19" t="str">
        <f>IF(ABS(IFERROR(T4636,0))&gt;0.05,INDEX(margin_ranges!$C$13:$C$16,MATCH($F4636*100,margin_ranges!$B$13:$B$16,1)),"")</f>
        <v/>
      </c>
      <c r="V4636" t="e">
        <f>MIN(VLOOKUP($U4636,margin_ranges!$A$5:$D$10,4,FALSE),$P4636*100)</f>
        <v>#N/A</v>
      </c>
      <c r="Y4636" s="29" t="e">
        <f t="shared" si="72"/>
        <v>#N/A</v>
      </c>
    </row>
    <row r="4637" spans="1:25" x14ac:dyDescent="0.3">
      <c r="A4637" s="8" t="s">
        <v>17</v>
      </c>
      <c r="B4637" s="8" t="s">
        <v>8133</v>
      </c>
      <c r="C4637" s="8" t="s">
        <v>8134</v>
      </c>
      <c r="D4637" s="8" t="s">
        <v>8143</v>
      </c>
      <c r="E4637" s="8" t="s">
        <v>8144</v>
      </c>
      <c r="F4637" s="24">
        <v>0.28999999999999998</v>
      </c>
      <c r="G4637" s="24">
        <v>0</v>
      </c>
      <c r="H4637" s="25">
        <v>5.4038000000000004</v>
      </c>
      <c r="I4637" s="25">
        <v>3.3988</v>
      </c>
      <c r="J4637" s="15">
        <v>84</v>
      </c>
      <c r="K4637" s="15">
        <v>21</v>
      </c>
      <c r="L4637" s="13">
        <v>0.629</v>
      </c>
      <c r="M4637" s="7">
        <v>0.82831473</v>
      </c>
      <c r="N4637" s="26">
        <v>0.5</v>
      </c>
      <c r="O4637" s="27" t="s">
        <v>22</v>
      </c>
      <c r="P4637" s="8">
        <v>0.39636471579999999</v>
      </c>
      <c r="Q4637" s="24">
        <v>0.28999999999999998</v>
      </c>
      <c r="R4637" t="str">
        <f>IF($Q4637*100&gt;=VLOOKUP($O4637,margin_ranges!$A$5:$C$10,2,FALSE),IF($Q4637*100&lt;=VLOOKUP($O4637,margin_ranges!$A$5:$C$10,3,FALSE)+10,"IN RANGE","ABOVE RANGE"),"BELOW RANGE")</f>
        <v>IN RANGE</v>
      </c>
      <c r="S4637">
        <f>MIN(VLOOKUP($O4637,margin_ranges!$A$5:$D$10,4,FALSE),$P4637*100)</f>
        <v>29.75</v>
      </c>
      <c r="T4637" s="29">
        <f>(1-$S4637/100)/(1-$F4637)-1</f>
        <v>-1.0563380281690127E-2</v>
      </c>
      <c r="U4637" s="19" t="str">
        <f>IF(ABS(IFERROR(T4637,0))&gt;0.05,INDEX(margin_ranges!$C$13:$C$16,MATCH($F4637*100,margin_ranges!$B$13:$B$16,1)),"")</f>
        <v/>
      </c>
      <c r="V4637" t="e">
        <f>MIN(VLOOKUP($U4637,margin_ranges!$A$5:$D$10,4,FALSE),$P4637*100)</f>
        <v>#N/A</v>
      </c>
      <c r="Y4637" s="29" t="e">
        <f t="shared" si="72"/>
        <v>#N/A</v>
      </c>
    </row>
    <row r="4638" spans="1:25" x14ac:dyDescent="0.3">
      <c r="A4638" s="8" t="s">
        <v>17</v>
      </c>
      <c r="B4638" s="8" t="s">
        <v>8133</v>
      </c>
      <c r="C4638" s="8" t="s">
        <v>8134</v>
      </c>
      <c r="D4638" s="8" t="s">
        <v>8145</v>
      </c>
      <c r="E4638" s="8" t="s">
        <v>8146</v>
      </c>
      <c r="F4638" s="24">
        <v>0.28999999999999998</v>
      </c>
      <c r="G4638" s="24">
        <v>0</v>
      </c>
      <c r="H4638" s="25">
        <v>5.7572999999999999</v>
      </c>
      <c r="I4638" s="25">
        <v>3.6989000000000001</v>
      </c>
      <c r="J4638" s="15">
        <v>92</v>
      </c>
      <c r="K4638" s="15">
        <v>23</v>
      </c>
      <c r="L4638" s="13">
        <v>0.64249999999999996</v>
      </c>
      <c r="M4638" s="7">
        <v>0.82990633999999996</v>
      </c>
      <c r="N4638" s="26">
        <v>0.5</v>
      </c>
      <c r="O4638" s="27" t="s">
        <v>22</v>
      </c>
      <c r="P4638" s="8">
        <v>0.39752237839999999</v>
      </c>
      <c r="Q4638" s="24">
        <v>0.28999999999999998</v>
      </c>
      <c r="R4638" t="str">
        <f>IF($Q4638*100&gt;=VLOOKUP($O4638,margin_ranges!$A$5:$C$10,2,FALSE),IF($Q4638*100&lt;=VLOOKUP($O4638,margin_ranges!$A$5:$C$10,3,FALSE)+10,"IN RANGE","ABOVE RANGE"),"BELOW RANGE")</f>
        <v>IN RANGE</v>
      </c>
      <c r="S4638">
        <f>MIN(VLOOKUP($O4638,margin_ranges!$A$5:$D$10,4,FALSE),$P4638*100)</f>
        <v>29.75</v>
      </c>
      <c r="T4638" s="29">
        <f>(1-$S4638/100)/(1-$F4638)-1</f>
        <v>-1.0563380281690127E-2</v>
      </c>
      <c r="U4638" s="19" t="str">
        <f>IF(ABS(IFERROR(T4638,0))&gt;0.05,INDEX(margin_ranges!$C$13:$C$16,MATCH($F4638*100,margin_ranges!$B$13:$B$16,1)),"")</f>
        <v/>
      </c>
      <c r="V4638" t="e">
        <f>MIN(VLOOKUP($U4638,margin_ranges!$A$5:$D$10,4,FALSE),$P4638*100)</f>
        <v>#N/A</v>
      </c>
      <c r="Y4638" s="29" t="e">
        <f t="shared" si="72"/>
        <v>#N/A</v>
      </c>
    </row>
    <row r="4639" spans="1:25" x14ac:dyDescent="0.3">
      <c r="A4639" s="8" t="s">
        <v>17</v>
      </c>
      <c r="B4639" s="8" t="s">
        <v>8133</v>
      </c>
      <c r="C4639" s="8" t="s">
        <v>8134</v>
      </c>
      <c r="D4639" s="8" t="s">
        <v>8147</v>
      </c>
      <c r="E4639" s="8" t="s">
        <v>8148</v>
      </c>
      <c r="F4639" s="24">
        <v>0.28999999999999998</v>
      </c>
      <c r="G4639" s="24">
        <v>0</v>
      </c>
      <c r="H4639" s="25">
        <v>15.052300000000001</v>
      </c>
      <c r="I4639" s="25">
        <v>8.8071000000000002</v>
      </c>
      <c r="J4639" s="15">
        <v>116</v>
      </c>
      <c r="K4639" s="15">
        <v>29</v>
      </c>
      <c r="L4639" s="13">
        <v>0.58509999999999995</v>
      </c>
      <c r="M4639" s="7">
        <v>0.43736446000000001</v>
      </c>
      <c r="N4639" s="26">
        <v>0.2</v>
      </c>
      <c r="O4639" s="27" t="s">
        <v>22</v>
      </c>
      <c r="P4639" s="8">
        <v>0.54271546879999999</v>
      </c>
      <c r="Q4639" s="24">
        <v>0.28999999999999998</v>
      </c>
      <c r="R4639" t="str">
        <f>IF($Q4639*100&gt;=VLOOKUP($O4639,margin_ranges!$A$5:$C$10,2,FALSE),IF($Q4639*100&lt;=VLOOKUP($O4639,margin_ranges!$A$5:$C$10,3,FALSE)+10,"IN RANGE","ABOVE RANGE"),"BELOW RANGE")</f>
        <v>IN RANGE</v>
      </c>
      <c r="S4639">
        <f>MIN(VLOOKUP($O4639,margin_ranges!$A$5:$D$10,4,FALSE),$P4639*100)</f>
        <v>29.75</v>
      </c>
      <c r="T4639" s="29">
        <f>(1-$S4639/100)/(1-$F4639)-1</f>
        <v>-1.0563380281690127E-2</v>
      </c>
      <c r="U4639" s="19" t="str">
        <f>IF(ABS(IFERROR(T4639,0))&gt;0.05,INDEX(margin_ranges!$C$13:$C$16,MATCH($F4639*100,margin_ranges!$B$13:$B$16,1)),"")</f>
        <v/>
      </c>
      <c r="V4639" t="e">
        <f>MIN(VLOOKUP($U4639,margin_ranges!$A$5:$D$10,4,FALSE),$P4639*100)</f>
        <v>#N/A</v>
      </c>
      <c r="Y4639" s="29" t="e">
        <f t="shared" si="72"/>
        <v>#N/A</v>
      </c>
    </row>
    <row r="4640" spans="1:25" x14ac:dyDescent="0.3">
      <c r="A4640" s="8" t="s">
        <v>17</v>
      </c>
      <c r="B4640" s="8" t="s">
        <v>8133</v>
      </c>
      <c r="C4640" s="8" t="s">
        <v>8134</v>
      </c>
      <c r="D4640" s="8" t="s">
        <v>8149</v>
      </c>
      <c r="E4640" s="8" t="s">
        <v>8150</v>
      </c>
      <c r="F4640" s="24">
        <v>0.28999999999999998</v>
      </c>
      <c r="G4640" s="24">
        <v>0</v>
      </c>
      <c r="H4640" s="25">
        <v>44.806100000000001</v>
      </c>
      <c r="I4640" s="25">
        <v>16.5565</v>
      </c>
      <c r="J4640" s="15">
        <v>229</v>
      </c>
      <c r="K4640" s="15">
        <v>57</v>
      </c>
      <c r="L4640" s="13">
        <v>0.3695</v>
      </c>
      <c r="M4640" s="7">
        <v>0.46013347999999998</v>
      </c>
      <c r="N4640" s="26">
        <v>0.2</v>
      </c>
      <c r="O4640" s="27" t="s">
        <v>22</v>
      </c>
      <c r="P4640" s="8">
        <v>0.56534351949999995</v>
      </c>
      <c r="Q4640" s="24">
        <v>0.28999999999999998</v>
      </c>
      <c r="R4640" t="str">
        <f>IF($Q4640*100&gt;=VLOOKUP($O4640,margin_ranges!$A$5:$C$10,2,FALSE),IF($Q4640*100&lt;=VLOOKUP($O4640,margin_ranges!$A$5:$C$10,3,FALSE)+10,"IN RANGE","ABOVE RANGE"),"BELOW RANGE")</f>
        <v>IN RANGE</v>
      </c>
      <c r="S4640">
        <f>MIN(VLOOKUP($O4640,margin_ranges!$A$5:$D$10,4,FALSE),$P4640*100)</f>
        <v>29.75</v>
      </c>
      <c r="T4640" s="29">
        <f>(1-$S4640/100)/(1-$F4640)-1</f>
        <v>-1.0563380281690127E-2</v>
      </c>
      <c r="U4640" s="19" t="str">
        <f>IF(ABS(IFERROR(T4640,0))&gt;0.05,INDEX(margin_ranges!$C$13:$C$16,MATCH($F4640*100,margin_ranges!$B$13:$B$16,1)),"")</f>
        <v/>
      </c>
      <c r="V4640" t="e">
        <f>MIN(VLOOKUP($U4640,margin_ranges!$A$5:$D$10,4,FALSE),$P4640*100)</f>
        <v>#N/A</v>
      </c>
      <c r="Y4640" s="29" t="e">
        <f t="shared" si="72"/>
        <v>#N/A</v>
      </c>
    </row>
    <row r="4641" spans="1:25" x14ac:dyDescent="0.3">
      <c r="A4641" s="8" t="s">
        <v>17</v>
      </c>
      <c r="B4641" s="8" t="s">
        <v>8133</v>
      </c>
      <c r="C4641" s="8" t="s">
        <v>8134</v>
      </c>
      <c r="D4641" s="8" t="s">
        <v>8151</v>
      </c>
      <c r="E4641" s="8" t="s">
        <v>8152</v>
      </c>
      <c r="F4641" s="24">
        <v>0.28999999999999998</v>
      </c>
      <c r="G4641" s="24">
        <v>0</v>
      </c>
      <c r="H4641" s="25">
        <v>5.7888999999999999</v>
      </c>
      <c r="I4641" s="25">
        <v>3.4205000000000001</v>
      </c>
      <c r="J4641" s="15">
        <v>84</v>
      </c>
      <c r="K4641" s="15">
        <v>21</v>
      </c>
      <c r="L4641" s="13">
        <v>0.59089999999999998</v>
      </c>
      <c r="M4641" s="7">
        <v>0.81593333999999995</v>
      </c>
      <c r="N4641" s="26">
        <v>0.5</v>
      </c>
      <c r="O4641" s="27" t="s">
        <v>22</v>
      </c>
      <c r="P4641" s="8">
        <v>0.38720484430000002</v>
      </c>
      <c r="Q4641" s="24">
        <v>0.28999999999999998</v>
      </c>
      <c r="R4641" t="str">
        <f>IF($Q4641*100&gt;=VLOOKUP($O4641,margin_ranges!$A$5:$C$10,2,FALSE),IF($Q4641*100&lt;=VLOOKUP($O4641,margin_ranges!$A$5:$C$10,3,FALSE)+10,"IN RANGE","ABOVE RANGE"),"BELOW RANGE")</f>
        <v>IN RANGE</v>
      </c>
      <c r="S4641">
        <f>MIN(VLOOKUP($O4641,margin_ranges!$A$5:$D$10,4,FALSE),$P4641*100)</f>
        <v>29.75</v>
      </c>
      <c r="T4641" s="29">
        <f>(1-$S4641/100)/(1-$F4641)-1</f>
        <v>-1.0563380281690127E-2</v>
      </c>
      <c r="U4641" s="19" t="str">
        <f>IF(ABS(IFERROR(T4641,0))&gt;0.05,INDEX(margin_ranges!$C$13:$C$16,MATCH($F4641*100,margin_ranges!$B$13:$B$16,1)),"")</f>
        <v/>
      </c>
      <c r="V4641" t="e">
        <f>MIN(VLOOKUP($U4641,margin_ranges!$A$5:$D$10,4,FALSE),$P4641*100)</f>
        <v>#N/A</v>
      </c>
      <c r="Y4641" s="29" t="e">
        <f t="shared" si="72"/>
        <v>#N/A</v>
      </c>
    </row>
    <row r="4642" spans="1:25" x14ac:dyDescent="0.3">
      <c r="A4642" s="8" t="s">
        <v>17</v>
      </c>
      <c r="B4642" s="8" t="s">
        <v>8133</v>
      </c>
      <c r="C4642" s="8" t="s">
        <v>8134</v>
      </c>
      <c r="D4642" s="8" t="s">
        <v>8153</v>
      </c>
      <c r="E4642" s="8" t="s">
        <v>8154</v>
      </c>
      <c r="F4642" s="24">
        <v>0.28999999999999998</v>
      </c>
      <c r="G4642" s="24">
        <v>0</v>
      </c>
      <c r="H4642" s="25">
        <v>4.0814000000000004</v>
      </c>
      <c r="I4642" s="25">
        <v>1.1606000000000001</v>
      </c>
      <c r="J4642" s="15">
        <v>27</v>
      </c>
      <c r="K4642" s="15">
        <v>7</v>
      </c>
      <c r="L4642" s="13">
        <v>0.28439999999999999</v>
      </c>
      <c r="M4642" s="7">
        <v>0.78160388999999997</v>
      </c>
      <c r="N4642" s="26">
        <v>0.5</v>
      </c>
      <c r="O4642" s="27" t="s">
        <v>22</v>
      </c>
      <c r="P4642" s="8">
        <v>0.3602897752</v>
      </c>
      <c r="Q4642" s="24">
        <v>0.28999999999999998</v>
      </c>
      <c r="R4642" t="str">
        <f>IF($Q4642*100&gt;=VLOOKUP($O4642,margin_ranges!$A$5:$C$10,2,FALSE),IF($Q4642*100&lt;=VLOOKUP($O4642,margin_ranges!$A$5:$C$10,3,FALSE)+10,"IN RANGE","ABOVE RANGE"),"BELOW RANGE")</f>
        <v>IN RANGE</v>
      </c>
      <c r="S4642">
        <f>MIN(VLOOKUP($O4642,margin_ranges!$A$5:$D$10,4,FALSE),$P4642*100)</f>
        <v>29.75</v>
      </c>
      <c r="T4642" s="29">
        <f>(1-$S4642/100)/(1-$F4642)-1</f>
        <v>-1.0563380281690127E-2</v>
      </c>
      <c r="U4642" s="19" t="str">
        <f>IF(ABS(IFERROR(T4642,0))&gt;0.05,INDEX(margin_ranges!$C$13:$C$16,MATCH($F4642*100,margin_ranges!$B$13:$B$16,1)),"")</f>
        <v/>
      </c>
      <c r="V4642" t="e">
        <f>MIN(VLOOKUP($U4642,margin_ranges!$A$5:$D$10,4,FALSE),$P4642*100)</f>
        <v>#N/A</v>
      </c>
      <c r="Y4642" s="29" t="e">
        <f t="shared" si="72"/>
        <v>#N/A</v>
      </c>
    </row>
    <row r="4643" spans="1:25" x14ac:dyDescent="0.3">
      <c r="A4643" s="8" t="s">
        <v>17</v>
      </c>
      <c r="B4643" s="8" t="s">
        <v>8133</v>
      </c>
      <c r="C4643" s="8" t="s">
        <v>8134</v>
      </c>
      <c r="D4643" s="8" t="s">
        <v>8155</v>
      </c>
      <c r="E4643" s="8" t="s">
        <v>8156</v>
      </c>
      <c r="F4643" s="24">
        <v>0.28999999999999998</v>
      </c>
      <c r="G4643" s="24">
        <v>0</v>
      </c>
      <c r="H4643" s="25">
        <v>3.3268</v>
      </c>
      <c r="I4643" s="25">
        <v>1.5401</v>
      </c>
      <c r="J4643" s="15">
        <v>19</v>
      </c>
      <c r="K4643" s="15">
        <v>5</v>
      </c>
      <c r="L4643" s="13">
        <v>0.46300000000000002</v>
      </c>
      <c r="M4643" s="7">
        <v>0.41787868</v>
      </c>
      <c r="N4643" s="26">
        <v>0.2</v>
      </c>
      <c r="O4643" s="27" t="s">
        <v>22</v>
      </c>
      <c r="P4643" s="8">
        <v>0.52139218450000002</v>
      </c>
      <c r="Q4643" s="24">
        <v>0.28999999999999998</v>
      </c>
      <c r="R4643" t="str">
        <f>IF($Q4643*100&gt;=VLOOKUP($O4643,margin_ranges!$A$5:$C$10,2,FALSE),IF($Q4643*100&lt;=VLOOKUP($O4643,margin_ranges!$A$5:$C$10,3,FALSE)+10,"IN RANGE","ABOVE RANGE"),"BELOW RANGE")</f>
        <v>IN RANGE</v>
      </c>
      <c r="S4643">
        <f>MIN(VLOOKUP($O4643,margin_ranges!$A$5:$D$10,4,FALSE),$P4643*100)</f>
        <v>29.75</v>
      </c>
      <c r="T4643" s="29">
        <f>(1-$S4643/100)/(1-$F4643)-1</f>
        <v>-1.0563380281690127E-2</v>
      </c>
      <c r="U4643" s="19" t="str">
        <f>IF(ABS(IFERROR(T4643,0))&gt;0.05,INDEX(margin_ranges!$C$13:$C$16,MATCH($F4643*100,margin_ranges!$B$13:$B$16,1)),"")</f>
        <v/>
      </c>
      <c r="V4643" t="e">
        <f>MIN(VLOOKUP($U4643,margin_ranges!$A$5:$D$10,4,FALSE),$P4643*100)</f>
        <v>#N/A</v>
      </c>
      <c r="Y4643" s="29" t="e">
        <f t="shared" si="72"/>
        <v>#N/A</v>
      </c>
    </row>
    <row r="4644" spans="1:25" x14ac:dyDescent="0.3">
      <c r="A4644" s="8" t="s">
        <v>17</v>
      </c>
      <c r="B4644" s="8" t="s">
        <v>8133</v>
      </c>
      <c r="C4644" s="8" t="s">
        <v>8134</v>
      </c>
      <c r="D4644" s="8" t="s">
        <v>8137</v>
      </c>
      <c r="E4644" s="8" t="s">
        <v>8138</v>
      </c>
      <c r="F4644" s="24">
        <v>0.28999999999999898</v>
      </c>
      <c r="G4644" s="24">
        <v>0</v>
      </c>
      <c r="H4644" s="25">
        <v>6.7473999999999998</v>
      </c>
      <c r="I4644" s="25">
        <v>1.5275000000000001</v>
      </c>
      <c r="J4644" s="15">
        <v>34</v>
      </c>
      <c r="K4644" s="15">
        <v>8</v>
      </c>
      <c r="L4644" s="13">
        <v>0.22639999999999999</v>
      </c>
      <c r="M4644" s="7">
        <v>0.73316811000000004</v>
      </c>
      <c r="N4644" s="26">
        <v>0.5</v>
      </c>
      <c r="O4644" s="27" t="s">
        <v>22</v>
      </c>
      <c r="P4644" s="8">
        <v>0.31802816540000001</v>
      </c>
      <c r="Q4644" s="24">
        <v>0.28999999999999998</v>
      </c>
      <c r="R4644" t="str">
        <f>IF($Q4644*100&gt;=VLOOKUP($O4644,margin_ranges!$A$5:$C$10,2,FALSE),IF($Q4644*100&lt;=VLOOKUP($O4644,margin_ranges!$A$5:$C$10,3,FALSE)+10,"IN RANGE","ABOVE RANGE"),"BELOW RANGE")</f>
        <v>IN RANGE</v>
      </c>
      <c r="S4644">
        <f>MIN(VLOOKUP($O4644,margin_ranges!$A$5:$D$10,4,FALSE),$P4644*100)</f>
        <v>29.75</v>
      </c>
      <c r="T4644" s="29">
        <f>(1-$S4644/100)/(1-$F4644)-1</f>
        <v>-1.056338028169157E-2</v>
      </c>
      <c r="U4644" s="19" t="str">
        <f>IF(ABS(IFERROR(T4644,0))&gt;0.05,INDEX(margin_ranges!$C$13:$C$16,MATCH($F4644*100,margin_ranges!$B$13:$B$16,1)),"")</f>
        <v/>
      </c>
      <c r="V4644" t="e">
        <f>MIN(VLOOKUP($U4644,margin_ranges!$A$5:$D$10,4,FALSE),$P4644*100)</f>
        <v>#N/A</v>
      </c>
      <c r="Y4644" s="29" t="e">
        <f t="shared" si="72"/>
        <v>#N/A</v>
      </c>
    </row>
    <row r="4645" spans="1:25" x14ac:dyDescent="0.3">
      <c r="A4645" s="8" t="s">
        <v>35</v>
      </c>
      <c r="B4645" s="8" t="s">
        <v>8157</v>
      </c>
      <c r="C4645" s="8" t="s">
        <v>34</v>
      </c>
      <c r="D4645" s="8" t="s">
        <v>34</v>
      </c>
      <c r="E4645" s="8"/>
      <c r="F4645" s="24">
        <v>0.202454769207808</v>
      </c>
      <c r="G4645" s="24">
        <v>0.95066397000000002</v>
      </c>
      <c r="H4645" s="25">
        <v>1376.9018000000001</v>
      </c>
      <c r="I4645" s="25">
        <v>30.357399999999998</v>
      </c>
      <c r="J4645" s="15">
        <v>660</v>
      </c>
      <c r="K4645" s="15">
        <v>150</v>
      </c>
      <c r="L4645" s="13">
        <v>2.1999999999999999E-2</v>
      </c>
      <c r="M4645" s="7">
        <v>0.72521906000000003</v>
      </c>
      <c r="N4645" s="26">
        <v>0.57839499999999999</v>
      </c>
      <c r="O4645" s="27"/>
      <c r="P4645" s="8">
        <v>0.2024547692</v>
      </c>
      <c r="Q4645" s="24">
        <v>0.23980000000000001</v>
      </c>
      <c r="R4645" t="e">
        <f>IF($Q4645*100&gt;=VLOOKUP($O4645,margin_ranges!$A$5:$C$10,2,FALSE),IF($Q4645*100&lt;=VLOOKUP($O4645,margin_ranges!$A$5:$C$10,3,FALSE)+10,"IN RANGE","ABOVE RANGE"),"BELOW RANGE")</f>
        <v>#N/A</v>
      </c>
      <c r="S4645" t="e">
        <f>MIN(VLOOKUP($O4645,margin_ranges!$A$5:$D$10,4,FALSE),$P4645*100)</f>
        <v>#N/A</v>
      </c>
      <c r="T4645" s="29" t="e">
        <f>(1-$S4645/100)/(1-$F4645)-1</f>
        <v>#N/A</v>
      </c>
      <c r="U4645" s="19" t="str">
        <f>IF(ABS(IFERROR(T4645,0))&gt;0.05,INDEX(margin_ranges!$C$13:$C$16,MATCH($F4645*100,margin_ranges!$B$13:$B$16,1)),"")</f>
        <v/>
      </c>
      <c r="V4645" t="e">
        <f>MIN(VLOOKUP($U4645,margin_ranges!$A$5:$D$10,4,FALSE),$P4645*100)</f>
        <v>#N/A</v>
      </c>
      <c r="Y4645" s="29" t="e">
        <f t="shared" si="72"/>
        <v>#N/A</v>
      </c>
    </row>
    <row r="4646" spans="1:25" x14ac:dyDescent="0.3">
      <c r="A4646" s="8" t="s">
        <v>33</v>
      </c>
      <c r="B4646" s="8" t="s">
        <v>8157</v>
      </c>
      <c r="C4646" s="8" t="s">
        <v>8158</v>
      </c>
      <c r="D4646" s="8" t="s">
        <v>34</v>
      </c>
      <c r="E4646" s="8"/>
      <c r="F4646" s="24">
        <v>0.202454769207808</v>
      </c>
      <c r="G4646" s="24">
        <v>0.95066397000000002</v>
      </c>
      <c r="H4646" s="25">
        <v>1376.9018000000001</v>
      </c>
      <c r="I4646" s="25">
        <v>30.357399999999998</v>
      </c>
      <c r="J4646" s="15">
        <v>660</v>
      </c>
      <c r="K4646" s="15">
        <v>150</v>
      </c>
      <c r="L4646" s="13">
        <v>2.1999999999999999E-2</v>
      </c>
      <c r="M4646" s="7">
        <v>0.72521906000000003</v>
      </c>
      <c r="N4646" s="26">
        <v>0.57839499999999999</v>
      </c>
      <c r="O4646" s="27"/>
      <c r="P4646" s="8">
        <v>0.2024547692</v>
      </c>
      <c r="Q4646" s="24">
        <v>0.23980000000000001</v>
      </c>
      <c r="R4646" t="e">
        <f>IF($Q4646*100&gt;=VLOOKUP($O4646,margin_ranges!$A$5:$C$10,2,FALSE),IF($Q4646*100&lt;=VLOOKUP($O4646,margin_ranges!$A$5:$C$10,3,FALSE)+10,"IN RANGE","ABOVE RANGE"),"BELOW RANGE")</f>
        <v>#N/A</v>
      </c>
      <c r="S4646" t="e">
        <f>MIN(VLOOKUP($O4646,margin_ranges!$A$5:$D$10,4,FALSE),$P4646*100)</f>
        <v>#N/A</v>
      </c>
      <c r="T4646" s="29" t="e">
        <f>(1-$S4646/100)/(1-$F4646)-1</f>
        <v>#N/A</v>
      </c>
      <c r="U4646" s="19" t="str">
        <f>IF(ABS(IFERROR(T4646,0))&gt;0.05,INDEX(margin_ranges!$C$13:$C$16,MATCH($F4646*100,margin_ranges!$B$13:$B$16,1)),"")</f>
        <v/>
      </c>
      <c r="V4646" t="e">
        <f>MIN(VLOOKUP($U4646,margin_ranges!$A$5:$D$10,4,FALSE),$P4646*100)</f>
        <v>#N/A</v>
      </c>
      <c r="Y4646" s="29" t="e">
        <f t="shared" si="72"/>
        <v>#N/A</v>
      </c>
    </row>
    <row r="4647" spans="1:25" x14ac:dyDescent="0.3">
      <c r="A4647" s="8" t="s">
        <v>17</v>
      </c>
      <c r="B4647" s="8" t="s">
        <v>8157</v>
      </c>
      <c r="C4647" s="8" t="s">
        <v>8158</v>
      </c>
      <c r="D4647" s="8" t="s">
        <v>12192</v>
      </c>
      <c r="E4647" s="8" t="s">
        <v>12193</v>
      </c>
      <c r="F4647" s="24">
        <v>0.25</v>
      </c>
      <c r="G4647" s="24">
        <v>1</v>
      </c>
      <c r="H4647" s="25">
        <v>1140.6092000000001</v>
      </c>
      <c r="I4647" s="25">
        <v>4.6494999999999997</v>
      </c>
      <c r="J4647" s="15">
        <v>130</v>
      </c>
      <c r="K4647" s="15">
        <v>33</v>
      </c>
      <c r="L4647" s="13">
        <v>4.1000000000000003E-3</v>
      </c>
      <c r="M4647" s="7">
        <v>0.93350129999999998</v>
      </c>
      <c r="N4647" s="26">
        <v>0.5</v>
      </c>
      <c r="O4647" s="27" t="s">
        <v>92</v>
      </c>
      <c r="P4647" s="8">
        <v>0.46438210530000001</v>
      </c>
      <c r="Q4647" s="24">
        <v>0.25</v>
      </c>
      <c r="R4647" t="str">
        <f>IF($Q4647*100&gt;=VLOOKUP($O4647,margin_ranges!$A$5:$C$10,2,FALSE),IF($Q4647*100&lt;=VLOOKUP($O4647,margin_ranges!$A$5:$C$10,3,FALSE)+10,"IN RANGE","ABOVE RANGE"),"BELOW RANGE")</f>
        <v>IN RANGE</v>
      </c>
      <c r="S4647">
        <f>MIN(VLOOKUP($O4647,margin_ranges!$A$5:$D$10,4,FALSE),$P4647*100)</f>
        <v>29.75</v>
      </c>
      <c r="T4647" s="29">
        <f>(1-$S4647/100)/(1-$F4647)-1</f>
        <v>-6.3333333333333353E-2</v>
      </c>
      <c r="U4647" s="19" t="str">
        <f>IF(ABS(IFERROR(T4647,0))&gt;0.05,INDEX(margin_ranges!$C$13:$C$16,MATCH($F4647*100,margin_ranges!$B$13:$B$16,1)),"")</f>
        <v>Balanced (Type B)</v>
      </c>
      <c r="V4647">
        <f>MIN(VLOOKUP($U4647,margin_ranges!$A$5:$D$10,4,FALSE),$P4647*100)</f>
        <v>29.75</v>
      </c>
      <c r="Y4647" s="29">
        <f t="shared" si="72"/>
        <v>-6.3333333333333353E-2</v>
      </c>
    </row>
    <row r="4648" spans="1:25" x14ac:dyDescent="0.3">
      <c r="A4648" s="8" t="s">
        <v>17</v>
      </c>
      <c r="B4648" s="8" t="s">
        <v>8157</v>
      </c>
      <c r="C4648" s="8" t="s">
        <v>8158</v>
      </c>
      <c r="D4648" s="8" t="s">
        <v>8159</v>
      </c>
      <c r="E4648" s="8" t="s">
        <v>8160</v>
      </c>
      <c r="F4648" s="24">
        <v>0.25</v>
      </c>
      <c r="G4648" s="24">
        <v>0</v>
      </c>
      <c r="H4648" s="25">
        <v>7.9892000000000003</v>
      </c>
      <c r="I4648" s="25">
        <v>3.4087999999999998</v>
      </c>
      <c r="J4648" s="15">
        <v>29</v>
      </c>
      <c r="K4648" s="15">
        <v>4</v>
      </c>
      <c r="L4648" s="13">
        <v>0.42670000000000002</v>
      </c>
      <c r="M4648" s="7">
        <v>0.28022755999999999</v>
      </c>
      <c r="N4648" s="26">
        <v>0.1</v>
      </c>
      <c r="O4648" s="27" t="s">
        <v>92</v>
      </c>
      <c r="P4648" s="8">
        <v>0.64314716640000003</v>
      </c>
      <c r="Q4648" s="24">
        <v>0.25</v>
      </c>
      <c r="R4648" t="str">
        <f>IF($Q4648*100&gt;=VLOOKUP($O4648,margin_ranges!$A$5:$C$10,2,FALSE),IF($Q4648*100&lt;=VLOOKUP($O4648,margin_ranges!$A$5:$C$10,3,FALSE)+10,"IN RANGE","ABOVE RANGE"),"BELOW RANGE")</f>
        <v>IN RANGE</v>
      </c>
      <c r="S4648">
        <f>MIN(VLOOKUP($O4648,margin_ranges!$A$5:$D$10,4,FALSE),$P4648*100)</f>
        <v>29.75</v>
      </c>
      <c r="T4648" s="29">
        <f>(1-$S4648/100)/(1-$F4648)-1</f>
        <v>-6.3333333333333353E-2</v>
      </c>
      <c r="U4648" s="19" t="str">
        <f>IF(ABS(IFERROR(T4648,0))&gt;0.05,INDEX(margin_ranges!$C$13:$C$16,MATCH($F4648*100,margin_ranges!$B$13:$B$16,1)),"")</f>
        <v>Balanced (Type B)</v>
      </c>
      <c r="V4648">
        <f>MIN(VLOOKUP($U4648,margin_ranges!$A$5:$D$10,4,FALSE),$P4648*100)</f>
        <v>29.75</v>
      </c>
      <c r="Y4648" s="29">
        <f t="shared" si="72"/>
        <v>-6.3333333333333353E-2</v>
      </c>
    </row>
    <row r="4649" spans="1:25" x14ac:dyDescent="0.3">
      <c r="A4649" s="8" t="s">
        <v>17</v>
      </c>
      <c r="B4649" s="8" t="s">
        <v>8157</v>
      </c>
      <c r="C4649" s="8" t="s">
        <v>8158</v>
      </c>
      <c r="D4649" s="8" t="s">
        <v>8161</v>
      </c>
      <c r="E4649" s="8" t="s">
        <v>8162</v>
      </c>
      <c r="F4649" s="24">
        <v>0.189999999999999</v>
      </c>
      <c r="G4649" s="24">
        <v>1</v>
      </c>
      <c r="H4649" s="25">
        <v>112.1782</v>
      </c>
      <c r="I4649" s="25">
        <v>7.1367000000000003</v>
      </c>
      <c r="J4649" s="15">
        <v>112</v>
      </c>
      <c r="K4649" s="15">
        <v>17</v>
      </c>
      <c r="L4649" s="13">
        <v>6.3600000000000004E-2</v>
      </c>
      <c r="M4649" s="7">
        <v>0.52218808000000005</v>
      </c>
      <c r="N4649" s="26">
        <v>0.01</v>
      </c>
      <c r="O4649" s="27" t="s">
        <v>92</v>
      </c>
      <c r="P4649" s="8">
        <v>0.98084981189999998</v>
      </c>
      <c r="Q4649" s="24">
        <v>0.19</v>
      </c>
      <c r="R4649" t="str">
        <f>IF($Q4649*100&gt;=VLOOKUP($O4649,margin_ranges!$A$5:$C$10,2,FALSE),IF($Q4649*100&lt;=VLOOKUP($O4649,margin_ranges!$A$5:$C$10,3,FALSE)+10,"IN RANGE","ABOVE RANGE"),"BELOW RANGE")</f>
        <v>BELOW RANGE</v>
      </c>
      <c r="S4649">
        <f>MIN(VLOOKUP($O4649,margin_ranges!$A$5:$D$10,4,FALSE),$P4649*100)</f>
        <v>29.75</v>
      </c>
      <c r="T4649" s="29">
        <f>(1-$S4649/100)/(1-$F4649)-1</f>
        <v>-0.13271604938271708</v>
      </c>
      <c r="U4649" s="19" t="str">
        <f>IF(ABS(IFERROR(T4649,0))&gt;0.05,INDEX(margin_ranges!$C$13:$C$16,MATCH($F4649*100,margin_ranges!$B$13:$B$16,1)),"")</f>
        <v>Maximize Fill (Type A+)</v>
      </c>
      <c r="V4649">
        <f>MIN(VLOOKUP($U4649,margin_ranges!$A$5:$D$10,4,FALSE),$P4649*100)</f>
        <v>19.75</v>
      </c>
      <c r="Y4649" s="29">
        <f t="shared" si="72"/>
        <v>-9.2592592592604106E-3</v>
      </c>
    </row>
    <row r="4650" spans="1:25" x14ac:dyDescent="0.3">
      <c r="A4650" s="8" t="s">
        <v>35</v>
      </c>
      <c r="B4650" s="8" t="s">
        <v>8163</v>
      </c>
      <c r="C4650" s="8" t="s">
        <v>34</v>
      </c>
      <c r="D4650" s="8" t="s">
        <v>34</v>
      </c>
      <c r="E4650" s="8"/>
      <c r="F4650" s="24">
        <v>0.27003367474467699</v>
      </c>
      <c r="G4650" s="24">
        <v>0</v>
      </c>
      <c r="H4650" s="25">
        <v>8173.4812000000002</v>
      </c>
      <c r="I4650" s="25">
        <v>688.74490000000003</v>
      </c>
      <c r="J4650" s="15">
        <v>23853</v>
      </c>
      <c r="K4650" s="15">
        <v>6232</v>
      </c>
      <c r="L4650" s="13">
        <v>8.43E-2</v>
      </c>
      <c r="M4650" s="7">
        <v>1.15444006</v>
      </c>
      <c r="N4650" s="26">
        <v>0.78463300000000002</v>
      </c>
      <c r="O4650" s="27"/>
      <c r="P4650" s="8">
        <v>0.32033456900000001</v>
      </c>
      <c r="Q4650" s="24">
        <v>0.27</v>
      </c>
      <c r="R4650" t="e">
        <f>IF($Q4650*100&gt;=VLOOKUP($O4650,margin_ranges!$A$5:$C$10,2,FALSE),IF($Q4650*100&lt;=VLOOKUP($O4650,margin_ranges!$A$5:$C$10,3,FALSE)+10,"IN RANGE","ABOVE RANGE"),"BELOW RANGE")</f>
        <v>#N/A</v>
      </c>
      <c r="S4650" t="e">
        <f>MIN(VLOOKUP($O4650,margin_ranges!$A$5:$D$10,4,FALSE),$P4650*100)</f>
        <v>#N/A</v>
      </c>
      <c r="T4650" s="29" t="e">
        <f>(1-$S4650/100)/(1-$F4650)-1</f>
        <v>#N/A</v>
      </c>
      <c r="U4650" s="19" t="str">
        <f>IF(ABS(IFERROR(T4650,0))&gt;0.05,INDEX(margin_ranges!$C$13:$C$16,MATCH($F4650*100,margin_ranges!$B$13:$B$16,1)),"")</f>
        <v/>
      </c>
      <c r="V4650" t="e">
        <f>MIN(VLOOKUP($U4650,margin_ranges!$A$5:$D$10,4,FALSE),$P4650*100)</f>
        <v>#N/A</v>
      </c>
      <c r="Y4650" s="29" t="e">
        <f t="shared" si="72"/>
        <v>#N/A</v>
      </c>
    </row>
    <row r="4651" spans="1:25" x14ac:dyDescent="0.3">
      <c r="A4651" s="8" t="s">
        <v>33</v>
      </c>
      <c r="B4651" s="8" t="s">
        <v>8163</v>
      </c>
      <c r="C4651" s="8" t="s">
        <v>8164</v>
      </c>
      <c r="D4651" s="8" t="s">
        <v>34</v>
      </c>
      <c r="E4651" s="8"/>
      <c r="F4651" s="24">
        <v>0.27003367474467699</v>
      </c>
      <c r="G4651" s="24">
        <v>0</v>
      </c>
      <c r="H4651" s="25">
        <v>8173.4812000000002</v>
      </c>
      <c r="I4651" s="25">
        <v>688.74490000000003</v>
      </c>
      <c r="J4651" s="15">
        <v>23853</v>
      </c>
      <c r="K4651" s="15">
        <v>6232</v>
      </c>
      <c r="L4651" s="13">
        <v>8.43E-2</v>
      </c>
      <c r="M4651" s="7">
        <v>1.15444006</v>
      </c>
      <c r="N4651" s="26">
        <v>0.78463300000000002</v>
      </c>
      <c r="O4651" s="27"/>
      <c r="P4651" s="8">
        <v>0.32033456900000001</v>
      </c>
      <c r="Q4651" s="24">
        <v>0.27</v>
      </c>
      <c r="R4651" t="e">
        <f>IF($Q4651*100&gt;=VLOOKUP($O4651,margin_ranges!$A$5:$C$10,2,FALSE),IF($Q4651*100&lt;=VLOOKUP($O4651,margin_ranges!$A$5:$C$10,3,FALSE)+10,"IN RANGE","ABOVE RANGE"),"BELOW RANGE")</f>
        <v>#N/A</v>
      </c>
      <c r="S4651" t="e">
        <f>MIN(VLOOKUP($O4651,margin_ranges!$A$5:$D$10,4,FALSE),$P4651*100)</f>
        <v>#N/A</v>
      </c>
      <c r="T4651" s="29" t="e">
        <f>(1-$S4651/100)/(1-$F4651)-1</f>
        <v>#N/A</v>
      </c>
      <c r="U4651" s="19" t="str">
        <f>IF(ABS(IFERROR(T4651,0))&gt;0.05,INDEX(margin_ranges!$C$13:$C$16,MATCH($F4651*100,margin_ranges!$B$13:$B$16,1)),"")</f>
        <v/>
      </c>
      <c r="V4651" t="e">
        <f>MIN(VLOOKUP($U4651,margin_ranges!$A$5:$D$10,4,FALSE),$P4651*100)</f>
        <v>#N/A</v>
      </c>
      <c r="Y4651" s="29" t="e">
        <f t="shared" si="72"/>
        <v>#N/A</v>
      </c>
    </row>
    <row r="4652" spans="1:25" x14ac:dyDescent="0.3">
      <c r="A4652" s="8" t="s">
        <v>17</v>
      </c>
      <c r="B4652" s="8" t="s">
        <v>8163</v>
      </c>
      <c r="C4652" s="8" t="s">
        <v>8164</v>
      </c>
      <c r="D4652" s="8" t="s">
        <v>8183</v>
      </c>
      <c r="E4652" s="8" t="s">
        <v>8184</v>
      </c>
      <c r="F4652" s="24">
        <v>0.3</v>
      </c>
      <c r="G4652" s="24">
        <v>0</v>
      </c>
      <c r="H4652" s="25">
        <v>194.50489999999999</v>
      </c>
      <c r="I4652" s="25">
        <v>19.679400000000001</v>
      </c>
      <c r="J4652" s="15">
        <v>867</v>
      </c>
      <c r="K4652" s="15">
        <v>257</v>
      </c>
      <c r="L4652" s="13">
        <v>0.1012</v>
      </c>
      <c r="M4652" s="7">
        <v>1.4679442899999999</v>
      </c>
      <c r="N4652" s="26">
        <v>1</v>
      </c>
      <c r="O4652" s="27" t="s">
        <v>95</v>
      </c>
      <c r="P4652" s="8">
        <v>0.31877523889999998</v>
      </c>
      <c r="Q4652" s="24">
        <v>0.3</v>
      </c>
      <c r="R4652" t="str">
        <f>IF($Q4652*100&gt;=VLOOKUP($O4652,margin_ranges!$A$5:$C$10,2,FALSE),IF($Q4652*100&lt;=VLOOKUP($O4652,margin_ranges!$A$5:$C$10,3,FALSE)+10,"IN RANGE","ABOVE RANGE"),"BELOW RANGE")</f>
        <v>IN RANGE</v>
      </c>
      <c r="S4652">
        <f>MIN(VLOOKUP($O4652,margin_ranges!$A$5:$D$10,4,FALSE),$P4652*100)</f>
        <v>19.75</v>
      </c>
      <c r="T4652" s="29">
        <f>(1-$S4652/100)/(1-$F4652)-1</f>
        <v>0.14642857142857157</v>
      </c>
      <c r="U4652" s="19" t="str">
        <f>IF(ABS(IFERROR(T4652,0))&gt;0.05,INDEX(margin_ranges!$C$13:$C$16,MATCH($F4652*100,margin_ranges!$B$13:$B$16,1)),"")</f>
        <v>Balanced (Type B)</v>
      </c>
      <c r="V4652">
        <f>MIN(VLOOKUP($U4652,margin_ranges!$A$5:$D$10,4,FALSE),$P4652*100)</f>
        <v>29.75</v>
      </c>
      <c r="Y4652" s="29">
        <f t="shared" si="72"/>
        <v>3.5714285714285587E-3</v>
      </c>
    </row>
    <row r="4653" spans="1:25" x14ac:dyDescent="0.3">
      <c r="A4653" s="8" t="s">
        <v>17</v>
      </c>
      <c r="B4653" s="8" t="s">
        <v>8163</v>
      </c>
      <c r="C4653" s="8" t="s">
        <v>8164</v>
      </c>
      <c r="D4653" s="8" t="s">
        <v>8199</v>
      </c>
      <c r="E4653" s="8" t="s">
        <v>8200</v>
      </c>
      <c r="F4653" s="24">
        <v>0.3</v>
      </c>
      <c r="G4653" s="24">
        <v>0</v>
      </c>
      <c r="H4653" s="25">
        <v>331.64359999999999</v>
      </c>
      <c r="I4653" s="25">
        <v>35.9529</v>
      </c>
      <c r="J4653" s="15">
        <v>1661</v>
      </c>
      <c r="K4653" s="15">
        <v>496</v>
      </c>
      <c r="L4653" s="13">
        <v>0.1084</v>
      </c>
      <c r="M4653" s="7">
        <v>1.5403116400000001</v>
      </c>
      <c r="N4653" s="26">
        <v>1</v>
      </c>
      <c r="O4653" s="27" t="s">
        <v>95</v>
      </c>
      <c r="P4653" s="8">
        <v>0.35078072799999999</v>
      </c>
      <c r="Q4653" s="24">
        <v>0.3</v>
      </c>
      <c r="R4653" t="str">
        <f>IF($Q4653*100&gt;=VLOOKUP($O4653,margin_ranges!$A$5:$C$10,2,FALSE),IF($Q4653*100&lt;=VLOOKUP($O4653,margin_ranges!$A$5:$C$10,3,FALSE)+10,"IN RANGE","ABOVE RANGE"),"BELOW RANGE")</f>
        <v>IN RANGE</v>
      </c>
      <c r="S4653">
        <f>MIN(VLOOKUP($O4653,margin_ranges!$A$5:$D$10,4,FALSE),$P4653*100)</f>
        <v>19.75</v>
      </c>
      <c r="T4653" s="29">
        <f>(1-$S4653/100)/(1-$F4653)-1</f>
        <v>0.14642857142857157</v>
      </c>
      <c r="U4653" s="19" t="str">
        <f>IF(ABS(IFERROR(T4653,0))&gt;0.05,INDEX(margin_ranges!$C$13:$C$16,MATCH($F4653*100,margin_ranges!$B$13:$B$16,1)),"")</f>
        <v>Balanced (Type B)</v>
      </c>
      <c r="V4653">
        <f>MIN(VLOOKUP($U4653,margin_ranges!$A$5:$D$10,4,FALSE),$P4653*100)</f>
        <v>29.75</v>
      </c>
      <c r="Y4653" s="29">
        <f t="shared" si="72"/>
        <v>3.5714285714285587E-3</v>
      </c>
    </row>
    <row r="4654" spans="1:25" x14ac:dyDescent="0.3">
      <c r="A4654" s="8" t="s">
        <v>17</v>
      </c>
      <c r="B4654" s="8" t="s">
        <v>8163</v>
      </c>
      <c r="C4654" s="8" t="s">
        <v>8164</v>
      </c>
      <c r="D4654" s="8" t="s">
        <v>8211</v>
      </c>
      <c r="E4654" s="8" t="s">
        <v>8212</v>
      </c>
      <c r="F4654" s="24">
        <v>0.3</v>
      </c>
      <c r="G4654" s="24">
        <v>0</v>
      </c>
      <c r="H4654" s="25">
        <v>214.02619999999999</v>
      </c>
      <c r="I4654" s="25">
        <v>26.103200000000001</v>
      </c>
      <c r="J4654" s="15">
        <v>574</v>
      </c>
      <c r="K4654" s="15">
        <v>171</v>
      </c>
      <c r="L4654" s="13">
        <v>0.122</v>
      </c>
      <c r="M4654" s="7">
        <v>0.73245605000000003</v>
      </c>
      <c r="N4654" s="26">
        <v>0.5</v>
      </c>
      <c r="O4654" s="27" t="s">
        <v>95</v>
      </c>
      <c r="P4654" s="8">
        <v>0.31736518219999998</v>
      </c>
      <c r="Q4654" s="24">
        <v>0.3</v>
      </c>
      <c r="R4654" t="str">
        <f>IF($Q4654*100&gt;=VLOOKUP($O4654,margin_ranges!$A$5:$C$10,2,FALSE),IF($Q4654*100&lt;=VLOOKUP($O4654,margin_ranges!$A$5:$C$10,3,FALSE)+10,"IN RANGE","ABOVE RANGE"),"BELOW RANGE")</f>
        <v>IN RANGE</v>
      </c>
      <c r="S4654">
        <f>MIN(VLOOKUP($O4654,margin_ranges!$A$5:$D$10,4,FALSE),$P4654*100)</f>
        <v>19.75</v>
      </c>
      <c r="T4654" s="29">
        <f>(1-$S4654/100)/(1-$F4654)-1</f>
        <v>0.14642857142857157</v>
      </c>
      <c r="U4654" s="19" t="str">
        <f>IF(ABS(IFERROR(T4654,0))&gt;0.05,INDEX(margin_ranges!$C$13:$C$16,MATCH($F4654*100,margin_ranges!$B$13:$B$16,1)),"")</f>
        <v>Balanced (Type B)</v>
      </c>
      <c r="V4654">
        <f>MIN(VLOOKUP($U4654,margin_ranges!$A$5:$D$10,4,FALSE),$P4654*100)</f>
        <v>29.75</v>
      </c>
      <c r="Y4654" s="29">
        <f t="shared" si="72"/>
        <v>3.5714285714285587E-3</v>
      </c>
    </row>
    <row r="4655" spans="1:25" x14ac:dyDescent="0.3">
      <c r="A4655" s="8" t="s">
        <v>17</v>
      </c>
      <c r="B4655" s="8" t="s">
        <v>8163</v>
      </c>
      <c r="C4655" s="8" t="s">
        <v>8164</v>
      </c>
      <c r="D4655" s="8" t="s">
        <v>8213</v>
      </c>
      <c r="E4655" s="8" t="s">
        <v>8214</v>
      </c>
      <c r="F4655" s="24">
        <v>0.3</v>
      </c>
      <c r="G4655" s="24">
        <v>0</v>
      </c>
      <c r="H4655" s="25">
        <v>227.8595</v>
      </c>
      <c r="I4655" s="25">
        <v>17.237100000000002</v>
      </c>
      <c r="J4655" s="15">
        <v>392</v>
      </c>
      <c r="K4655" s="15">
        <v>117</v>
      </c>
      <c r="L4655" s="13">
        <v>7.5600000000000001E-2</v>
      </c>
      <c r="M4655" s="7">
        <v>0.75735620999999997</v>
      </c>
      <c r="N4655" s="26">
        <v>0.5</v>
      </c>
      <c r="O4655" s="27" t="s">
        <v>95</v>
      </c>
      <c r="P4655" s="8">
        <v>0.33980867250000002</v>
      </c>
      <c r="Q4655" s="24">
        <v>0.3</v>
      </c>
      <c r="R4655" t="str">
        <f>IF($Q4655*100&gt;=VLOOKUP($O4655,margin_ranges!$A$5:$C$10,2,FALSE),IF($Q4655*100&lt;=VLOOKUP($O4655,margin_ranges!$A$5:$C$10,3,FALSE)+10,"IN RANGE","ABOVE RANGE"),"BELOW RANGE")</f>
        <v>IN RANGE</v>
      </c>
      <c r="S4655">
        <f>MIN(VLOOKUP($O4655,margin_ranges!$A$5:$D$10,4,FALSE),$P4655*100)</f>
        <v>19.75</v>
      </c>
      <c r="T4655" s="29">
        <f>(1-$S4655/100)/(1-$F4655)-1</f>
        <v>0.14642857142857157</v>
      </c>
      <c r="U4655" s="19" t="str">
        <f>IF(ABS(IFERROR(T4655,0))&gt;0.05,INDEX(margin_ranges!$C$13:$C$16,MATCH($F4655*100,margin_ranges!$B$13:$B$16,1)),"")</f>
        <v>Balanced (Type B)</v>
      </c>
      <c r="V4655">
        <f>MIN(VLOOKUP($U4655,margin_ranges!$A$5:$D$10,4,FALSE),$P4655*100)</f>
        <v>29.75</v>
      </c>
      <c r="Y4655" s="29">
        <f t="shared" si="72"/>
        <v>3.5714285714285587E-3</v>
      </c>
    </row>
    <row r="4656" spans="1:25" x14ac:dyDescent="0.3">
      <c r="A4656" s="8" t="s">
        <v>17</v>
      </c>
      <c r="B4656" s="8" t="s">
        <v>8163</v>
      </c>
      <c r="C4656" s="8" t="s">
        <v>8164</v>
      </c>
      <c r="D4656" s="8" t="s">
        <v>8223</v>
      </c>
      <c r="E4656" s="8" t="s">
        <v>8224</v>
      </c>
      <c r="F4656" s="24">
        <v>0.3</v>
      </c>
      <c r="G4656" s="24">
        <v>0</v>
      </c>
      <c r="H4656" s="25">
        <v>406.3193</v>
      </c>
      <c r="I4656" s="25">
        <v>43.930100000000003</v>
      </c>
      <c r="J4656" s="15">
        <v>2098</v>
      </c>
      <c r="K4656" s="15">
        <v>625</v>
      </c>
      <c r="L4656" s="13">
        <v>0.1081</v>
      </c>
      <c r="M4656" s="7">
        <v>1.5916887500000001</v>
      </c>
      <c r="N4656" s="26">
        <v>1</v>
      </c>
      <c r="O4656" s="27" t="s">
        <v>95</v>
      </c>
      <c r="P4656" s="8">
        <v>0.37173646649999997</v>
      </c>
      <c r="Q4656" s="24">
        <v>0.3</v>
      </c>
      <c r="R4656" t="str">
        <f>IF($Q4656*100&gt;=VLOOKUP($O4656,margin_ranges!$A$5:$C$10,2,FALSE),IF($Q4656*100&lt;=VLOOKUP($O4656,margin_ranges!$A$5:$C$10,3,FALSE)+10,"IN RANGE","ABOVE RANGE"),"BELOW RANGE")</f>
        <v>IN RANGE</v>
      </c>
      <c r="S4656">
        <f>MIN(VLOOKUP($O4656,margin_ranges!$A$5:$D$10,4,FALSE),$P4656*100)</f>
        <v>19.75</v>
      </c>
      <c r="T4656" s="29">
        <f>(1-$S4656/100)/(1-$F4656)-1</f>
        <v>0.14642857142857157</v>
      </c>
      <c r="U4656" s="19" t="str">
        <f>IF(ABS(IFERROR(T4656,0))&gt;0.05,INDEX(margin_ranges!$C$13:$C$16,MATCH($F4656*100,margin_ranges!$B$13:$B$16,1)),"")</f>
        <v>Balanced (Type B)</v>
      </c>
      <c r="V4656">
        <f>MIN(VLOOKUP($U4656,margin_ranges!$A$5:$D$10,4,FALSE),$P4656*100)</f>
        <v>29.75</v>
      </c>
      <c r="Y4656" s="29">
        <f t="shared" si="72"/>
        <v>3.5714285714285587E-3</v>
      </c>
    </row>
    <row r="4657" spans="1:25" x14ac:dyDescent="0.3">
      <c r="A4657" s="8" t="s">
        <v>17</v>
      </c>
      <c r="B4657" s="8" t="s">
        <v>8163</v>
      </c>
      <c r="C4657" s="8" t="s">
        <v>8164</v>
      </c>
      <c r="D4657" s="8" t="s">
        <v>8221</v>
      </c>
      <c r="E4657" s="8" t="s">
        <v>8222</v>
      </c>
      <c r="F4657" s="24">
        <v>0.292122182872465</v>
      </c>
      <c r="G4657" s="24">
        <v>0</v>
      </c>
      <c r="H4657" s="25">
        <v>381.70240000000001</v>
      </c>
      <c r="I4657" s="25">
        <v>32.312399999999997</v>
      </c>
      <c r="J4657" s="15">
        <v>685</v>
      </c>
      <c r="K4657" s="15">
        <v>200</v>
      </c>
      <c r="L4657" s="13">
        <v>8.4699999999999998E-2</v>
      </c>
      <c r="M4657" s="7">
        <v>0.70633659000000004</v>
      </c>
      <c r="N4657" s="26">
        <v>0.5</v>
      </c>
      <c r="O4657" s="27" t="s">
        <v>95</v>
      </c>
      <c r="P4657" s="8">
        <v>0.29212218290000003</v>
      </c>
      <c r="Q4657" s="24">
        <v>0.35</v>
      </c>
      <c r="R4657" t="str">
        <f>IF($Q4657*100&gt;=VLOOKUP($O4657,margin_ranges!$A$5:$C$10,2,FALSE),IF($Q4657*100&lt;=VLOOKUP($O4657,margin_ranges!$A$5:$C$10,3,FALSE)+10,"IN RANGE","ABOVE RANGE"),"BELOW RANGE")</f>
        <v>IN RANGE</v>
      </c>
      <c r="S4657">
        <f>MIN(VLOOKUP($O4657,margin_ranges!$A$5:$D$10,4,FALSE),$P4657*100)</f>
        <v>19.75</v>
      </c>
      <c r="T4657" s="29">
        <f>(1-$S4657/100)/(1-$F4657)-1</f>
        <v>0.13367021904490239</v>
      </c>
      <c r="U4657" s="19" t="str">
        <f>IF(ABS(IFERROR(T4657,0))&gt;0.05,INDEX(margin_ranges!$C$13:$C$16,MATCH($F4657*100,margin_ranges!$B$13:$B$16,1)),"")</f>
        <v>Balanced (Type B)</v>
      </c>
      <c r="V4657">
        <f>MIN(VLOOKUP($U4657,margin_ranges!$A$5:$D$10,4,FALSE),$P4657*100)</f>
        <v>29.212218290000003</v>
      </c>
      <c r="Y4657" s="29">
        <f t="shared" si="72"/>
        <v>-3.8898106957674372E-11</v>
      </c>
    </row>
    <row r="4658" spans="1:25" x14ac:dyDescent="0.3">
      <c r="A4658" s="8" t="s">
        <v>17</v>
      </c>
      <c r="B4658" s="8" t="s">
        <v>8163</v>
      </c>
      <c r="C4658" s="8" t="s">
        <v>8164</v>
      </c>
      <c r="D4658" s="8" t="s">
        <v>8175</v>
      </c>
      <c r="E4658" s="8" t="s">
        <v>8176</v>
      </c>
      <c r="F4658" s="24">
        <v>0.27024557042980202</v>
      </c>
      <c r="G4658" s="24">
        <v>0</v>
      </c>
      <c r="H4658" s="25">
        <v>367.2149</v>
      </c>
      <c r="I4658" s="25">
        <v>28.689399999999999</v>
      </c>
      <c r="J4658" s="15">
        <v>590</v>
      </c>
      <c r="K4658" s="15">
        <v>159</v>
      </c>
      <c r="L4658" s="13">
        <v>7.8100000000000003E-2</v>
      </c>
      <c r="M4658" s="7">
        <v>0.68516199</v>
      </c>
      <c r="N4658" s="26">
        <v>0.5</v>
      </c>
      <c r="O4658" s="27" t="s">
        <v>95</v>
      </c>
      <c r="P4658" s="8">
        <v>0.27024557040000002</v>
      </c>
      <c r="Q4658" s="24">
        <v>0.3</v>
      </c>
      <c r="R4658" t="str">
        <f>IF($Q4658*100&gt;=VLOOKUP($O4658,margin_ranges!$A$5:$C$10,2,FALSE),IF($Q4658*100&lt;=VLOOKUP($O4658,margin_ranges!$A$5:$C$10,3,FALSE)+10,"IN RANGE","ABOVE RANGE"),"BELOW RANGE")</f>
        <v>IN RANGE</v>
      </c>
      <c r="S4658">
        <f>MIN(VLOOKUP($O4658,margin_ranges!$A$5:$D$10,4,FALSE),$P4658*100)</f>
        <v>19.75</v>
      </c>
      <c r="T4658" s="29">
        <f>(1-$S4658/100)/(1-$F4658)-1</f>
        <v>9.9685000161831017E-2</v>
      </c>
      <c r="U4658" s="19" t="str">
        <f>IF(ABS(IFERROR(T4658,0))&gt;0.05,INDEX(margin_ranges!$C$13:$C$16,MATCH($F4658*100,margin_ranges!$B$13:$B$16,1)),"")</f>
        <v>Balanced (Type B)</v>
      </c>
      <c r="V4658">
        <f>MIN(VLOOKUP($U4658,margin_ranges!$A$5:$D$10,4,FALSE),$P4658*100)</f>
        <v>27.024557040000001</v>
      </c>
      <c r="Y4658" s="29">
        <f t="shared" si="72"/>
        <v>4.0838443737811758E-11</v>
      </c>
    </row>
    <row r="4659" spans="1:25" x14ac:dyDescent="0.3">
      <c r="A4659" s="8" t="s">
        <v>17</v>
      </c>
      <c r="B4659" s="8" t="s">
        <v>8163</v>
      </c>
      <c r="C4659" s="8" t="s">
        <v>8164</v>
      </c>
      <c r="D4659" s="8" t="s">
        <v>8165</v>
      </c>
      <c r="E4659" s="8" t="s">
        <v>8166</v>
      </c>
      <c r="F4659" s="24">
        <v>0.25</v>
      </c>
      <c r="G4659" s="24">
        <v>0</v>
      </c>
      <c r="H4659" s="25">
        <v>110.3159</v>
      </c>
      <c r="I4659" s="25">
        <v>14.0121</v>
      </c>
      <c r="J4659" s="15">
        <v>294</v>
      </c>
      <c r="K4659" s="15">
        <v>73</v>
      </c>
      <c r="L4659" s="13">
        <v>0.127</v>
      </c>
      <c r="M4659" s="7">
        <v>0.69896670999999999</v>
      </c>
      <c r="N4659" s="26">
        <v>0.5</v>
      </c>
      <c r="O4659" s="27" t="s">
        <v>95</v>
      </c>
      <c r="P4659" s="8">
        <v>0.28465834670000001</v>
      </c>
      <c r="Q4659" s="24">
        <v>0.25</v>
      </c>
      <c r="R4659" t="str">
        <f>IF($Q4659*100&gt;=VLOOKUP($O4659,margin_ranges!$A$5:$C$10,2,FALSE),IF($Q4659*100&lt;=VLOOKUP($O4659,margin_ranges!$A$5:$C$10,3,FALSE)+10,"IN RANGE","ABOVE RANGE"),"BELOW RANGE")</f>
        <v>IN RANGE</v>
      </c>
      <c r="S4659">
        <f>MIN(VLOOKUP($O4659,margin_ranges!$A$5:$D$10,4,FALSE),$P4659*100)</f>
        <v>19.75</v>
      </c>
      <c r="T4659" s="29">
        <f>(1-$S4659/100)/(1-$F4659)-1</f>
        <v>7.0000000000000062E-2</v>
      </c>
      <c r="U4659" s="19" t="str">
        <f>IF(ABS(IFERROR(T4659,0))&gt;0.05,INDEX(margin_ranges!$C$13:$C$16,MATCH($F4659*100,margin_ranges!$B$13:$B$16,1)),"")</f>
        <v>Balanced (Type B)</v>
      </c>
      <c r="V4659">
        <f>MIN(VLOOKUP($U4659,margin_ranges!$A$5:$D$10,4,FALSE),$P4659*100)</f>
        <v>28.46583467</v>
      </c>
      <c r="Y4659" s="29">
        <f t="shared" si="72"/>
        <v>-4.6211128933333345E-2</v>
      </c>
    </row>
    <row r="4660" spans="1:25" x14ac:dyDescent="0.3">
      <c r="A4660" s="8" t="s">
        <v>17</v>
      </c>
      <c r="B4660" s="8" t="s">
        <v>8163</v>
      </c>
      <c r="C4660" s="8" t="s">
        <v>8164</v>
      </c>
      <c r="D4660" s="8" t="s">
        <v>8167</v>
      </c>
      <c r="E4660" s="8" t="s">
        <v>8168</v>
      </c>
      <c r="F4660" s="24">
        <v>0.25</v>
      </c>
      <c r="G4660" s="24">
        <v>0</v>
      </c>
      <c r="H4660" s="25">
        <v>264.10610000000003</v>
      </c>
      <c r="I4660" s="25">
        <v>15.3409</v>
      </c>
      <c r="J4660" s="15">
        <v>319</v>
      </c>
      <c r="K4660" s="15">
        <v>79</v>
      </c>
      <c r="L4660" s="13">
        <v>5.8099999999999999E-2</v>
      </c>
      <c r="M4660" s="7">
        <v>0.69366397999999996</v>
      </c>
      <c r="N4660" s="26">
        <v>0.5</v>
      </c>
      <c r="O4660" s="27" t="s">
        <v>95</v>
      </c>
      <c r="P4660" s="8">
        <v>0.27918990249999998</v>
      </c>
      <c r="Q4660" s="24">
        <v>0.25</v>
      </c>
      <c r="R4660" t="str">
        <f>IF($Q4660*100&gt;=VLOOKUP($O4660,margin_ranges!$A$5:$C$10,2,FALSE),IF($Q4660*100&lt;=VLOOKUP($O4660,margin_ranges!$A$5:$C$10,3,FALSE)+10,"IN RANGE","ABOVE RANGE"),"BELOW RANGE")</f>
        <v>IN RANGE</v>
      </c>
      <c r="S4660">
        <f>MIN(VLOOKUP($O4660,margin_ranges!$A$5:$D$10,4,FALSE),$P4660*100)</f>
        <v>19.75</v>
      </c>
      <c r="T4660" s="29">
        <f>(1-$S4660/100)/(1-$F4660)-1</f>
        <v>7.0000000000000062E-2</v>
      </c>
      <c r="U4660" s="19" t="str">
        <f>IF(ABS(IFERROR(T4660,0))&gt;0.05,INDEX(margin_ranges!$C$13:$C$16,MATCH($F4660*100,margin_ranges!$B$13:$B$16,1)),"")</f>
        <v>Balanced (Type B)</v>
      </c>
      <c r="V4660">
        <f>MIN(VLOOKUP($U4660,margin_ranges!$A$5:$D$10,4,FALSE),$P4660*100)</f>
        <v>27.918990249999997</v>
      </c>
      <c r="Y4660" s="29">
        <f t="shared" si="72"/>
        <v>-3.8919869999999968E-2</v>
      </c>
    </row>
    <row r="4661" spans="1:25" x14ac:dyDescent="0.3">
      <c r="A4661" s="8" t="s">
        <v>17</v>
      </c>
      <c r="B4661" s="8" t="s">
        <v>8163</v>
      </c>
      <c r="C4661" s="8" t="s">
        <v>8164</v>
      </c>
      <c r="D4661" s="8" t="s">
        <v>8169</v>
      </c>
      <c r="E4661" s="8" t="s">
        <v>8170</v>
      </c>
      <c r="F4661" s="24">
        <v>0.25</v>
      </c>
      <c r="G4661" s="24">
        <v>0</v>
      </c>
      <c r="H4661" s="25">
        <v>269.16500000000002</v>
      </c>
      <c r="I4661" s="25">
        <v>23.3751</v>
      </c>
      <c r="J4661" s="15">
        <v>713</v>
      </c>
      <c r="K4661" s="15">
        <v>176</v>
      </c>
      <c r="L4661" s="13">
        <v>8.6800000000000002E-2</v>
      </c>
      <c r="M4661" s="7">
        <v>1.01697963</v>
      </c>
      <c r="N4661" s="26">
        <v>0.75</v>
      </c>
      <c r="O4661" s="27" t="s">
        <v>95</v>
      </c>
      <c r="P4661" s="8">
        <v>0.26252209990000003</v>
      </c>
      <c r="Q4661" s="24">
        <v>0.25</v>
      </c>
      <c r="R4661" t="str">
        <f>IF($Q4661*100&gt;=VLOOKUP($O4661,margin_ranges!$A$5:$C$10,2,FALSE),IF($Q4661*100&lt;=VLOOKUP($O4661,margin_ranges!$A$5:$C$10,3,FALSE)+10,"IN RANGE","ABOVE RANGE"),"BELOW RANGE")</f>
        <v>IN RANGE</v>
      </c>
      <c r="S4661">
        <f>MIN(VLOOKUP($O4661,margin_ranges!$A$5:$D$10,4,FALSE),$P4661*100)</f>
        <v>19.75</v>
      </c>
      <c r="T4661" s="29">
        <f>(1-$S4661/100)/(1-$F4661)-1</f>
        <v>7.0000000000000062E-2</v>
      </c>
      <c r="U4661" s="19" t="str">
        <f>IF(ABS(IFERROR(T4661,0))&gt;0.05,INDEX(margin_ranges!$C$13:$C$16,MATCH($F4661*100,margin_ranges!$B$13:$B$16,1)),"")</f>
        <v>Balanced (Type B)</v>
      </c>
      <c r="V4661">
        <f>MIN(VLOOKUP($U4661,margin_ranges!$A$5:$D$10,4,FALSE),$P4661*100)</f>
        <v>26.252209990000004</v>
      </c>
      <c r="Y4661" s="29">
        <f t="shared" si="72"/>
        <v>-1.6696133199999963E-2</v>
      </c>
    </row>
    <row r="4662" spans="1:25" x14ac:dyDescent="0.3">
      <c r="A4662" s="8" t="s">
        <v>17</v>
      </c>
      <c r="B4662" s="8" t="s">
        <v>8163</v>
      </c>
      <c r="C4662" s="8" t="s">
        <v>8164</v>
      </c>
      <c r="D4662" s="8" t="s">
        <v>8171</v>
      </c>
      <c r="E4662" s="8" t="s">
        <v>8172</v>
      </c>
      <c r="F4662" s="24">
        <v>0.25</v>
      </c>
      <c r="G4662" s="24">
        <v>0</v>
      </c>
      <c r="H4662" s="25">
        <v>411.0204</v>
      </c>
      <c r="I4662" s="25">
        <v>22.357600000000001</v>
      </c>
      <c r="J4662" s="15">
        <v>716</v>
      </c>
      <c r="K4662" s="15">
        <v>179</v>
      </c>
      <c r="L4662" s="13">
        <v>5.4399999999999997E-2</v>
      </c>
      <c r="M4662" s="7">
        <v>1.0681916600000001</v>
      </c>
      <c r="N4662" s="26">
        <v>0.75</v>
      </c>
      <c r="O4662" s="27" t="s">
        <v>95</v>
      </c>
      <c r="P4662" s="8">
        <v>0.29787881220000001</v>
      </c>
      <c r="Q4662" s="24">
        <v>0.25</v>
      </c>
      <c r="R4662" t="str">
        <f>IF($Q4662*100&gt;=VLOOKUP($O4662,margin_ranges!$A$5:$C$10,2,FALSE),IF($Q4662*100&lt;=VLOOKUP($O4662,margin_ranges!$A$5:$C$10,3,FALSE)+10,"IN RANGE","ABOVE RANGE"),"BELOW RANGE")</f>
        <v>IN RANGE</v>
      </c>
      <c r="S4662">
        <f>MIN(VLOOKUP($O4662,margin_ranges!$A$5:$D$10,4,FALSE),$P4662*100)</f>
        <v>19.75</v>
      </c>
      <c r="T4662" s="29">
        <f>(1-$S4662/100)/(1-$F4662)-1</f>
        <v>7.0000000000000062E-2</v>
      </c>
      <c r="U4662" s="19" t="str">
        <f>IF(ABS(IFERROR(T4662,0))&gt;0.05,INDEX(margin_ranges!$C$13:$C$16,MATCH($F4662*100,margin_ranges!$B$13:$B$16,1)),"")</f>
        <v>Balanced (Type B)</v>
      </c>
      <c r="V4662">
        <f>MIN(VLOOKUP($U4662,margin_ranges!$A$5:$D$10,4,FALSE),$P4662*100)</f>
        <v>29.75</v>
      </c>
      <c r="Y4662" s="29">
        <f t="shared" si="72"/>
        <v>-6.3333333333333353E-2</v>
      </c>
    </row>
    <row r="4663" spans="1:25" x14ac:dyDescent="0.3">
      <c r="A4663" s="8" t="s">
        <v>17</v>
      </c>
      <c r="B4663" s="8" t="s">
        <v>8163</v>
      </c>
      <c r="C4663" s="8" t="s">
        <v>8164</v>
      </c>
      <c r="D4663" s="8" t="s">
        <v>8173</v>
      </c>
      <c r="E4663" s="8" t="s">
        <v>8174</v>
      </c>
      <c r="F4663" s="24">
        <v>0.25</v>
      </c>
      <c r="G4663" s="24">
        <v>0</v>
      </c>
      <c r="H4663" s="25">
        <v>418.60489999999999</v>
      </c>
      <c r="I4663" s="25">
        <v>16.432300000000001</v>
      </c>
      <c r="J4663" s="15">
        <v>494</v>
      </c>
      <c r="K4663" s="15">
        <v>123</v>
      </c>
      <c r="L4663" s="13">
        <v>3.9300000000000002E-2</v>
      </c>
      <c r="M4663" s="7">
        <v>1.00294064</v>
      </c>
      <c r="N4663" s="26">
        <v>0.75</v>
      </c>
      <c r="O4663" s="27" t="s">
        <v>95</v>
      </c>
      <c r="P4663" s="8">
        <v>0.25219901309999998</v>
      </c>
      <c r="Q4663" s="24">
        <v>0.25</v>
      </c>
      <c r="R4663" t="str">
        <f>IF($Q4663*100&gt;=VLOOKUP($O4663,margin_ranges!$A$5:$C$10,2,FALSE),IF($Q4663*100&lt;=VLOOKUP($O4663,margin_ranges!$A$5:$C$10,3,FALSE)+10,"IN RANGE","ABOVE RANGE"),"BELOW RANGE")</f>
        <v>IN RANGE</v>
      </c>
      <c r="S4663">
        <f>MIN(VLOOKUP($O4663,margin_ranges!$A$5:$D$10,4,FALSE),$P4663*100)</f>
        <v>19.75</v>
      </c>
      <c r="T4663" s="29">
        <f>(1-$S4663/100)/(1-$F4663)-1</f>
        <v>7.0000000000000062E-2</v>
      </c>
      <c r="U4663" s="19" t="str">
        <f>IF(ABS(IFERROR(T4663,0))&gt;0.05,INDEX(margin_ranges!$C$13:$C$16,MATCH($F4663*100,margin_ranges!$B$13:$B$16,1)),"")</f>
        <v>Balanced (Type B)</v>
      </c>
      <c r="V4663">
        <f>MIN(VLOOKUP($U4663,margin_ranges!$A$5:$D$10,4,FALSE),$P4663*100)</f>
        <v>25.219901309999997</v>
      </c>
      <c r="Y4663" s="29">
        <f t="shared" si="72"/>
        <v>-2.9320174666667143E-3</v>
      </c>
    </row>
    <row r="4664" spans="1:25" x14ac:dyDescent="0.3">
      <c r="A4664" s="8" t="s">
        <v>17</v>
      </c>
      <c r="B4664" s="8" t="s">
        <v>8163</v>
      </c>
      <c r="C4664" s="8" t="s">
        <v>8164</v>
      </c>
      <c r="D4664" s="8" t="s">
        <v>8177</v>
      </c>
      <c r="E4664" s="8" t="s">
        <v>8178</v>
      </c>
      <c r="F4664" s="24">
        <v>0.25</v>
      </c>
      <c r="G4664" s="24">
        <v>0</v>
      </c>
      <c r="H4664" s="25">
        <v>249.65819999999999</v>
      </c>
      <c r="I4664" s="25">
        <v>10.9224</v>
      </c>
      <c r="J4664" s="15">
        <v>392</v>
      </c>
      <c r="K4664" s="15">
        <v>98</v>
      </c>
      <c r="L4664" s="13">
        <v>4.3700000000000003E-2</v>
      </c>
      <c r="M4664" s="7">
        <v>1.19623838</v>
      </c>
      <c r="N4664" s="26">
        <v>0.75</v>
      </c>
      <c r="O4664" s="27" t="s">
        <v>95</v>
      </c>
      <c r="P4664" s="8">
        <v>0.37303466429999999</v>
      </c>
      <c r="Q4664" s="24">
        <v>0.25</v>
      </c>
      <c r="R4664" t="str">
        <f>IF($Q4664*100&gt;=VLOOKUP($O4664,margin_ranges!$A$5:$C$10,2,FALSE),IF($Q4664*100&lt;=VLOOKUP($O4664,margin_ranges!$A$5:$C$10,3,FALSE)+10,"IN RANGE","ABOVE RANGE"),"BELOW RANGE")</f>
        <v>IN RANGE</v>
      </c>
      <c r="S4664">
        <f>MIN(VLOOKUP($O4664,margin_ranges!$A$5:$D$10,4,FALSE),$P4664*100)</f>
        <v>19.75</v>
      </c>
      <c r="T4664" s="29">
        <f>(1-$S4664/100)/(1-$F4664)-1</f>
        <v>7.0000000000000062E-2</v>
      </c>
      <c r="U4664" s="19" t="str">
        <f>IF(ABS(IFERROR(T4664,0))&gt;0.05,INDEX(margin_ranges!$C$13:$C$16,MATCH($F4664*100,margin_ranges!$B$13:$B$16,1)),"")</f>
        <v>Balanced (Type B)</v>
      </c>
      <c r="V4664">
        <f>MIN(VLOOKUP($U4664,margin_ranges!$A$5:$D$10,4,FALSE),$P4664*100)</f>
        <v>29.75</v>
      </c>
      <c r="Y4664" s="29">
        <f t="shared" si="72"/>
        <v>-6.3333333333333353E-2</v>
      </c>
    </row>
    <row r="4665" spans="1:25" x14ac:dyDescent="0.3">
      <c r="A4665" s="8" t="s">
        <v>17</v>
      </c>
      <c r="B4665" s="8" t="s">
        <v>8163</v>
      </c>
      <c r="C4665" s="8" t="s">
        <v>8164</v>
      </c>
      <c r="D4665" s="8" t="s">
        <v>8179</v>
      </c>
      <c r="E4665" s="8" t="s">
        <v>8180</v>
      </c>
      <c r="F4665" s="24">
        <v>0.25</v>
      </c>
      <c r="G4665" s="24">
        <v>0</v>
      </c>
      <c r="H4665" s="25">
        <v>262.88600000000002</v>
      </c>
      <c r="I4665" s="25">
        <v>28.829000000000001</v>
      </c>
      <c r="J4665" s="15">
        <v>643</v>
      </c>
      <c r="K4665" s="15">
        <v>161</v>
      </c>
      <c r="L4665" s="13">
        <v>0.10970000000000001</v>
      </c>
      <c r="M4665" s="7">
        <v>0.74342304000000003</v>
      </c>
      <c r="N4665" s="26">
        <v>0.5</v>
      </c>
      <c r="O4665" s="27" t="s">
        <v>95</v>
      </c>
      <c r="P4665" s="8">
        <v>0.32743542739999998</v>
      </c>
      <c r="Q4665" s="24">
        <v>0.25</v>
      </c>
      <c r="R4665" t="str">
        <f>IF($Q4665*100&gt;=VLOOKUP($O4665,margin_ranges!$A$5:$C$10,2,FALSE),IF($Q4665*100&lt;=VLOOKUP($O4665,margin_ranges!$A$5:$C$10,3,FALSE)+10,"IN RANGE","ABOVE RANGE"),"BELOW RANGE")</f>
        <v>IN RANGE</v>
      </c>
      <c r="S4665">
        <f>MIN(VLOOKUP($O4665,margin_ranges!$A$5:$D$10,4,FALSE),$P4665*100)</f>
        <v>19.75</v>
      </c>
      <c r="T4665" s="29">
        <f>(1-$S4665/100)/(1-$F4665)-1</f>
        <v>7.0000000000000062E-2</v>
      </c>
      <c r="U4665" s="19" t="str">
        <f>IF(ABS(IFERROR(T4665,0))&gt;0.05,INDEX(margin_ranges!$C$13:$C$16,MATCH($F4665*100,margin_ranges!$B$13:$B$16,1)),"")</f>
        <v>Balanced (Type B)</v>
      </c>
      <c r="V4665">
        <f>MIN(VLOOKUP($U4665,margin_ranges!$A$5:$D$10,4,FALSE),$P4665*100)</f>
        <v>29.75</v>
      </c>
      <c r="Y4665" s="29">
        <f t="shared" si="72"/>
        <v>-6.3333333333333353E-2</v>
      </c>
    </row>
    <row r="4666" spans="1:25" x14ac:dyDescent="0.3">
      <c r="A4666" s="8" t="s">
        <v>17</v>
      </c>
      <c r="B4666" s="8" t="s">
        <v>8163</v>
      </c>
      <c r="C4666" s="8" t="s">
        <v>8164</v>
      </c>
      <c r="D4666" s="8" t="s">
        <v>8187</v>
      </c>
      <c r="E4666" s="8" t="s">
        <v>8188</v>
      </c>
      <c r="F4666" s="24">
        <v>0.25</v>
      </c>
      <c r="G4666" s="24">
        <v>0</v>
      </c>
      <c r="H4666" s="25">
        <v>341.37169999999998</v>
      </c>
      <c r="I4666" s="25">
        <v>17.183399999999999</v>
      </c>
      <c r="J4666" s="15">
        <v>747</v>
      </c>
      <c r="K4666" s="15">
        <v>186</v>
      </c>
      <c r="L4666" s="13">
        <v>5.0299999999999997E-2</v>
      </c>
      <c r="M4666" s="7">
        <v>1.4498247900000001</v>
      </c>
      <c r="N4666" s="26">
        <v>1</v>
      </c>
      <c r="O4666" s="27" t="s">
        <v>95</v>
      </c>
      <c r="P4666" s="8">
        <v>0.3102614829</v>
      </c>
      <c r="Q4666" s="24">
        <v>0.25</v>
      </c>
      <c r="R4666" t="str">
        <f>IF($Q4666*100&gt;=VLOOKUP($O4666,margin_ranges!$A$5:$C$10,2,FALSE),IF($Q4666*100&lt;=VLOOKUP($O4666,margin_ranges!$A$5:$C$10,3,FALSE)+10,"IN RANGE","ABOVE RANGE"),"BELOW RANGE")</f>
        <v>IN RANGE</v>
      </c>
      <c r="S4666">
        <f>MIN(VLOOKUP($O4666,margin_ranges!$A$5:$D$10,4,FALSE),$P4666*100)</f>
        <v>19.75</v>
      </c>
      <c r="T4666" s="29">
        <f>(1-$S4666/100)/(1-$F4666)-1</f>
        <v>7.0000000000000062E-2</v>
      </c>
      <c r="U4666" s="19" t="str">
        <f>IF(ABS(IFERROR(T4666,0))&gt;0.05,INDEX(margin_ranges!$C$13:$C$16,MATCH($F4666*100,margin_ranges!$B$13:$B$16,1)),"")</f>
        <v>Balanced (Type B)</v>
      </c>
      <c r="V4666">
        <f>MIN(VLOOKUP($U4666,margin_ranges!$A$5:$D$10,4,FALSE),$P4666*100)</f>
        <v>29.75</v>
      </c>
      <c r="Y4666" s="29">
        <f t="shared" si="72"/>
        <v>-6.3333333333333353E-2</v>
      </c>
    </row>
    <row r="4667" spans="1:25" x14ac:dyDescent="0.3">
      <c r="A4667" s="8" t="s">
        <v>17</v>
      </c>
      <c r="B4667" s="8" t="s">
        <v>8163</v>
      </c>
      <c r="C4667" s="8" t="s">
        <v>8164</v>
      </c>
      <c r="D4667" s="8" t="s">
        <v>8189</v>
      </c>
      <c r="E4667" s="8" t="s">
        <v>8190</v>
      </c>
      <c r="F4667" s="24">
        <v>0.25</v>
      </c>
      <c r="G4667" s="24">
        <v>0</v>
      </c>
      <c r="H4667" s="25">
        <v>111.0231</v>
      </c>
      <c r="I4667" s="25">
        <v>8.1134000000000004</v>
      </c>
      <c r="J4667" s="15">
        <v>275</v>
      </c>
      <c r="K4667" s="15">
        <v>69</v>
      </c>
      <c r="L4667" s="13">
        <v>7.3099999999999998E-2</v>
      </c>
      <c r="M4667" s="7">
        <v>1.1280586699999999</v>
      </c>
      <c r="N4667" s="26">
        <v>0.75</v>
      </c>
      <c r="O4667" s="27" t="s">
        <v>95</v>
      </c>
      <c r="P4667" s="8">
        <v>0.33514096310000002</v>
      </c>
      <c r="Q4667" s="24">
        <v>0.25</v>
      </c>
      <c r="R4667" t="str">
        <f>IF($Q4667*100&gt;=VLOOKUP($O4667,margin_ranges!$A$5:$C$10,2,FALSE),IF($Q4667*100&lt;=VLOOKUP($O4667,margin_ranges!$A$5:$C$10,3,FALSE)+10,"IN RANGE","ABOVE RANGE"),"BELOW RANGE")</f>
        <v>IN RANGE</v>
      </c>
      <c r="S4667">
        <f>MIN(VLOOKUP($O4667,margin_ranges!$A$5:$D$10,4,FALSE),$P4667*100)</f>
        <v>19.75</v>
      </c>
      <c r="T4667" s="29">
        <f>(1-$S4667/100)/(1-$F4667)-1</f>
        <v>7.0000000000000062E-2</v>
      </c>
      <c r="U4667" s="19" t="str">
        <f>IF(ABS(IFERROR(T4667,0))&gt;0.05,INDEX(margin_ranges!$C$13:$C$16,MATCH($F4667*100,margin_ranges!$B$13:$B$16,1)),"")</f>
        <v>Balanced (Type B)</v>
      </c>
      <c r="V4667">
        <f>MIN(VLOOKUP($U4667,margin_ranges!$A$5:$D$10,4,FALSE),$P4667*100)</f>
        <v>29.75</v>
      </c>
      <c r="Y4667" s="29">
        <f t="shared" si="72"/>
        <v>-6.3333333333333353E-2</v>
      </c>
    </row>
    <row r="4668" spans="1:25" x14ac:dyDescent="0.3">
      <c r="A4668" s="8" t="s">
        <v>17</v>
      </c>
      <c r="B4668" s="8" t="s">
        <v>8163</v>
      </c>
      <c r="C4668" s="8" t="s">
        <v>8164</v>
      </c>
      <c r="D4668" s="8" t="s">
        <v>8191</v>
      </c>
      <c r="E4668" s="8" t="s">
        <v>8192</v>
      </c>
      <c r="F4668" s="24">
        <v>0.25</v>
      </c>
      <c r="G4668" s="24">
        <v>0</v>
      </c>
      <c r="H4668" s="25">
        <v>517.41129999999998</v>
      </c>
      <c r="I4668" s="25">
        <v>37.653599999999997</v>
      </c>
      <c r="J4668" s="15">
        <v>1607</v>
      </c>
      <c r="K4668" s="15">
        <v>402</v>
      </c>
      <c r="L4668" s="13">
        <v>7.2800000000000004E-2</v>
      </c>
      <c r="M4668" s="7">
        <v>1.4229073299999999</v>
      </c>
      <c r="N4668" s="26">
        <v>1</v>
      </c>
      <c r="O4668" s="27" t="s">
        <v>95</v>
      </c>
      <c r="P4668" s="8">
        <v>0.2972135447</v>
      </c>
      <c r="Q4668" s="24">
        <v>0.25</v>
      </c>
      <c r="R4668" t="str">
        <f>IF($Q4668*100&gt;=VLOOKUP($O4668,margin_ranges!$A$5:$C$10,2,FALSE),IF($Q4668*100&lt;=VLOOKUP($O4668,margin_ranges!$A$5:$C$10,3,FALSE)+10,"IN RANGE","ABOVE RANGE"),"BELOW RANGE")</f>
        <v>IN RANGE</v>
      </c>
      <c r="S4668">
        <f>MIN(VLOOKUP($O4668,margin_ranges!$A$5:$D$10,4,FALSE),$P4668*100)</f>
        <v>19.75</v>
      </c>
      <c r="T4668" s="29">
        <f>(1-$S4668/100)/(1-$F4668)-1</f>
        <v>7.0000000000000062E-2</v>
      </c>
      <c r="U4668" s="19" t="str">
        <f>IF(ABS(IFERROR(T4668,0))&gt;0.05,INDEX(margin_ranges!$C$13:$C$16,MATCH($F4668*100,margin_ranges!$B$13:$B$16,1)),"")</f>
        <v>Balanced (Type B)</v>
      </c>
      <c r="V4668">
        <f>MIN(VLOOKUP($U4668,margin_ranges!$A$5:$D$10,4,FALSE),$P4668*100)</f>
        <v>29.721354470000001</v>
      </c>
      <c r="Y4668" s="29">
        <f t="shared" si="72"/>
        <v>-6.2951392933333294E-2</v>
      </c>
    </row>
    <row r="4669" spans="1:25" x14ac:dyDescent="0.3">
      <c r="A4669" s="8" t="s">
        <v>17</v>
      </c>
      <c r="B4669" s="8" t="s">
        <v>8163</v>
      </c>
      <c r="C4669" s="8" t="s">
        <v>8164</v>
      </c>
      <c r="D4669" s="8" t="s">
        <v>8193</v>
      </c>
      <c r="E4669" s="8" t="s">
        <v>8194</v>
      </c>
      <c r="F4669" s="24">
        <v>0.25</v>
      </c>
      <c r="G4669" s="24">
        <v>0</v>
      </c>
      <c r="H4669" s="25">
        <v>248.31890000000001</v>
      </c>
      <c r="I4669" s="25">
        <v>20.947099999999999</v>
      </c>
      <c r="J4669" s="15">
        <v>694</v>
      </c>
      <c r="K4669" s="15">
        <v>174</v>
      </c>
      <c r="L4669" s="13">
        <v>8.4400000000000003E-2</v>
      </c>
      <c r="M4669" s="7">
        <v>1.10503412</v>
      </c>
      <c r="N4669" s="26">
        <v>0.75</v>
      </c>
      <c r="O4669" s="27" t="s">
        <v>95</v>
      </c>
      <c r="P4669" s="8">
        <v>0.32128792340000001</v>
      </c>
      <c r="Q4669" s="24">
        <v>0.25</v>
      </c>
      <c r="R4669" t="str">
        <f>IF($Q4669*100&gt;=VLOOKUP($O4669,margin_ranges!$A$5:$C$10,2,FALSE),IF($Q4669*100&lt;=VLOOKUP($O4669,margin_ranges!$A$5:$C$10,3,FALSE)+10,"IN RANGE","ABOVE RANGE"),"BELOW RANGE")</f>
        <v>IN RANGE</v>
      </c>
      <c r="S4669">
        <f>MIN(VLOOKUP($O4669,margin_ranges!$A$5:$D$10,4,FALSE),$P4669*100)</f>
        <v>19.75</v>
      </c>
      <c r="T4669" s="29">
        <f>(1-$S4669/100)/(1-$F4669)-1</f>
        <v>7.0000000000000062E-2</v>
      </c>
      <c r="U4669" s="19" t="str">
        <f>IF(ABS(IFERROR(T4669,0))&gt;0.05,INDEX(margin_ranges!$C$13:$C$16,MATCH($F4669*100,margin_ranges!$B$13:$B$16,1)),"")</f>
        <v>Balanced (Type B)</v>
      </c>
      <c r="V4669">
        <f>MIN(VLOOKUP($U4669,margin_ranges!$A$5:$D$10,4,FALSE),$P4669*100)</f>
        <v>29.75</v>
      </c>
      <c r="Y4669" s="29">
        <f t="shared" si="72"/>
        <v>-6.3333333333333353E-2</v>
      </c>
    </row>
    <row r="4670" spans="1:25" x14ac:dyDescent="0.3">
      <c r="A4670" s="8" t="s">
        <v>17</v>
      </c>
      <c r="B4670" s="8" t="s">
        <v>8163</v>
      </c>
      <c r="C4670" s="8" t="s">
        <v>8164</v>
      </c>
      <c r="D4670" s="8" t="s">
        <v>8195</v>
      </c>
      <c r="E4670" s="8" t="s">
        <v>8196</v>
      </c>
      <c r="F4670" s="24">
        <v>0.25</v>
      </c>
      <c r="G4670" s="24">
        <v>0</v>
      </c>
      <c r="H4670" s="25">
        <v>132.40110000000001</v>
      </c>
      <c r="I4670" s="25">
        <v>15.0952</v>
      </c>
      <c r="J4670" s="15">
        <v>329</v>
      </c>
      <c r="K4670" s="15">
        <v>82</v>
      </c>
      <c r="L4670" s="13">
        <v>0.114</v>
      </c>
      <c r="M4670" s="7">
        <v>0.72573805000000002</v>
      </c>
      <c r="N4670" s="26">
        <v>0.5</v>
      </c>
      <c r="O4670" s="27" t="s">
        <v>95</v>
      </c>
      <c r="P4670" s="8">
        <v>0.31104618560000002</v>
      </c>
      <c r="Q4670" s="24">
        <v>0.25</v>
      </c>
      <c r="R4670" t="str">
        <f>IF($Q4670*100&gt;=VLOOKUP($O4670,margin_ranges!$A$5:$C$10,2,FALSE),IF($Q4670*100&lt;=VLOOKUP($O4670,margin_ranges!$A$5:$C$10,3,FALSE)+10,"IN RANGE","ABOVE RANGE"),"BELOW RANGE")</f>
        <v>IN RANGE</v>
      </c>
      <c r="S4670">
        <f>MIN(VLOOKUP($O4670,margin_ranges!$A$5:$D$10,4,FALSE),$P4670*100)</f>
        <v>19.75</v>
      </c>
      <c r="T4670" s="29">
        <f>(1-$S4670/100)/(1-$F4670)-1</f>
        <v>7.0000000000000062E-2</v>
      </c>
      <c r="U4670" s="19" t="str">
        <f>IF(ABS(IFERROR(T4670,0))&gt;0.05,INDEX(margin_ranges!$C$13:$C$16,MATCH($F4670*100,margin_ranges!$B$13:$B$16,1)),"")</f>
        <v>Balanced (Type B)</v>
      </c>
      <c r="V4670">
        <f>MIN(VLOOKUP($U4670,margin_ranges!$A$5:$D$10,4,FALSE),$P4670*100)</f>
        <v>29.75</v>
      </c>
      <c r="Y4670" s="29">
        <f t="shared" si="72"/>
        <v>-6.3333333333333353E-2</v>
      </c>
    </row>
    <row r="4671" spans="1:25" x14ac:dyDescent="0.3">
      <c r="A4671" s="8" t="s">
        <v>17</v>
      </c>
      <c r="B4671" s="8" t="s">
        <v>8163</v>
      </c>
      <c r="C4671" s="8" t="s">
        <v>8164</v>
      </c>
      <c r="D4671" s="8" t="s">
        <v>8197</v>
      </c>
      <c r="E4671" s="8" t="s">
        <v>8198</v>
      </c>
      <c r="F4671" s="24">
        <v>0.25</v>
      </c>
      <c r="G4671" s="24">
        <v>0</v>
      </c>
      <c r="H4671" s="25">
        <v>151.8501</v>
      </c>
      <c r="I4671" s="25">
        <v>11.3344</v>
      </c>
      <c r="J4671" s="15">
        <v>399</v>
      </c>
      <c r="K4671" s="15">
        <v>100</v>
      </c>
      <c r="L4671" s="13">
        <v>7.46E-2</v>
      </c>
      <c r="M4671" s="7">
        <v>1.1719613600000001</v>
      </c>
      <c r="N4671" s="26">
        <v>0.75</v>
      </c>
      <c r="O4671" s="27" t="s">
        <v>95</v>
      </c>
      <c r="P4671" s="8">
        <v>0.36004715869999998</v>
      </c>
      <c r="Q4671" s="24">
        <v>0.25</v>
      </c>
      <c r="R4671" t="str">
        <f>IF($Q4671*100&gt;=VLOOKUP($O4671,margin_ranges!$A$5:$C$10,2,FALSE),IF($Q4671*100&lt;=VLOOKUP($O4671,margin_ranges!$A$5:$C$10,3,FALSE)+10,"IN RANGE","ABOVE RANGE"),"BELOW RANGE")</f>
        <v>IN RANGE</v>
      </c>
      <c r="S4671">
        <f>MIN(VLOOKUP($O4671,margin_ranges!$A$5:$D$10,4,FALSE),$P4671*100)</f>
        <v>19.75</v>
      </c>
      <c r="T4671" s="29">
        <f>(1-$S4671/100)/(1-$F4671)-1</f>
        <v>7.0000000000000062E-2</v>
      </c>
      <c r="U4671" s="19" t="str">
        <f>IF(ABS(IFERROR(T4671,0))&gt;0.05,INDEX(margin_ranges!$C$13:$C$16,MATCH($F4671*100,margin_ranges!$B$13:$B$16,1)),"")</f>
        <v>Balanced (Type B)</v>
      </c>
      <c r="V4671">
        <f>MIN(VLOOKUP($U4671,margin_ranges!$A$5:$D$10,4,FALSE),$P4671*100)</f>
        <v>29.75</v>
      </c>
      <c r="Y4671" s="29">
        <f t="shared" si="72"/>
        <v>-6.3333333333333353E-2</v>
      </c>
    </row>
    <row r="4672" spans="1:25" x14ac:dyDescent="0.3">
      <c r="A4672" s="8" t="s">
        <v>17</v>
      </c>
      <c r="B4672" s="8" t="s">
        <v>8163</v>
      </c>
      <c r="C4672" s="8" t="s">
        <v>8164</v>
      </c>
      <c r="D4672" s="8" t="s">
        <v>8201</v>
      </c>
      <c r="E4672" s="8" t="s">
        <v>8202</v>
      </c>
      <c r="F4672" s="24">
        <v>0.25</v>
      </c>
      <c r="G4672" s="24">
        <v>0</v>
      </c>
      <c r="H4672" s="25">
        <v>94.296099999999996</v>
      </c>
      <c r="I4672" s="25">
        <v>13.627000000000001</v>
      </c>
      <c r="J4672" s="15">
        <v>322</v>
      </c>
      <c r="K4672" s="15">
        <v>81</v>
      </c>
      <c r="L4672" s="13">
        <v>0.14449999999999999</v>
      </c>
      <c r="M4672" s="7">
        <v>0.78790426999999996</v>
      </c>
      <c r="N4672" s="26">
        <v>0.5</v>
      </c>
      <c r="O4672" s="27" t="s">
        <v>95</v>
      </c>
      <c r="P4672" s="8">
        <v>0.3654051364</v>
      </c>
      <c r="Q4672" s="24">
        <v>0.25</v>
      </c>
      <c r="R4672" t="str">
        <f>IF($Q4672*100&gt;=VLOOKUP($O4672,margin_ranges!$A$5:$C$10,2,FALSE),IF($Q4672*100&lt;=VLOOKUP($O4672,margin_ranges!$A$5:$C$10,3,FALSE)+10,"IN RANGE","ABOVE RANGE"),"BELOW RANGE")</f>
        <v>IN RANGE</v>
      </c>
      <c r="S4672">
        <f>MIN(VLOOKUP($O4672,margin_ranges!$A$5:$D$10,4,FALSE),$P4672*100)</f>
        <v>19.75</v>
      </c>
      <c r="T4672" s="29">
        <f>(1-$S4672/100)/(1-$F4672)-1</f>
        <v>7.0000000000000062E-2</v>
      </c>
      <c r="U4672" s="19" t="str">
        <f>IF(ABS(IFERROR(T4672,0))&gt;0.05,INDEX(margin_ranges!$C$13:$C$16,MATCH($F4672*100,margin_ranges!$B$13:$B$16,1)),"")</f>
        <v>Balanced (Type B)</v>
      </c>
      <c r="V4672">
        <f>MIN(VLOOKUP($U4672,margin_ranges!$A$5:$D$10,4,FALSE),$P4672*100)</f>
        <v>29.75</v>
      </c>
      <c r="Y4672" s="29">
        <f t="shared" si="72"/>
        <v>-6.3333333333333353E-2</v>
      </c>
    </row>
    <row r="4673" spans="1:25" x14ac:dyDescent="0.3">
      <c r="A4673" s="8" t="s">
        <v>17</v>
      </c>
      <c r="B4673" s="8" t="s">
        <v>8163</v>
      </c>
      <c r="C4673" s="8" t="s">
        <v>8164</v>
      </c>
      <c r="D4673" s="8" t="s">
        <v>8203</v>
      </c>
      <c r="E4673" s="8" t="s">
        <v>8204</v>
      </c>
      <c r="F4673" s="24">
        <v>0.25</v>
      </c>
      <c r="G4673" s="24">
        <v>0</v>
      </c>
      <c r="H4673" s="25">
        <v>125.3874</v>
      </c>
      <c r="I4673" s="25">
        <v>8.2318999999999996</v>
      </c>
      <c r="J4673" s="15">
        <v>255</v>
      </c>
      <c r="K4673" s="15">
        <v>63</v>
      </c>
      <c r="L4673" s="13">
        <v>6.5699999999999995E-2</v>
      </c>
      <c r="M4673" s="7">
        <v>1.03209368</v>
      </c>
      <c r="N4673" s="26">
        <v>0.75</v>
      </c>
      <c r="O4673" s="27" t="s">
        <v>95</v>
      </c>
      <c r="P4673" s="8">
        <v>0.27332177619999998</v>
      </c>
      <c r="Q4673" s="24">
        <v>0.25</v>
      </c>
      <c r="R4673" t="str">
        <f>IF($Q4673*100&gt;=VLOOKUP($O4673,margin_ranges!$A$5:$C$10,2,FALSE),IF($Q4673*100&lt;=VLOOKUP($O4673,margin_ranges!$A$5:$C$10,3,FALSE)+10,"IN RANGE","ABOVE RANGE"),"BELOW RANGE")</f>
        <v>IN RANGE</v>
      </c>
      <c r="S4673">
        <f>MIN(VLOOKUP($O4673,margin_ranges!$A$5:$D$10,4,FALSE),$P4673*100)</f>
        <v>19.75</v>
      </c>
      <c r="T4673" s="29">
        <f>(1-$S4673/100)/(1-$F4673)-1</f>
        <v>7.0000000000000062E-2</v>
      </c>
      <c r="U4673" s="19" t="str">
        <f>IF(ABS(IFERROR(T4673,0))&gt;0.05,INDEX(margin_ranges!$C$13:$C$16,MATCH($F4673*100,margin_ranges!$B$13:$B$16,1)),"")</f>
        <v>Balanced (Type B)</v>
      </c>
      <c r="V4673">
        <f>MIN(VLOOKUP($U4673,margin_ranges!$A$5:$D$10,4,FALSE),$P4673*100)</f>
        <v>27.332177619999996</v>
      </c>
      <c r="Y4673" s="29">
        <f t="shared" si="72"/>
        <v>-3.109570159999997E-2</v>
      </c>
    </row>
    <row r="4674" spans="1:25" x14ac:dyDescent="0.3">
      <c r="A4674" s="8" t="s">
        <v>17</v>
      </c>
      <c r="B4674" s="8" t="s">
        <v>8163</v>
      </c>
      <c r="C4674" s="8" t="s">
        <v>8164</v>
      </c>
      <c r="D4674" s="8" t="s">
        <v>8209</v>
      </c>
      <c r="E4674" s="8" t="s">
        <v>8210</v>
      </c>
      <c r="F4674" s="24">
        <v>0.25</v>
      </c>
      <c r="G4674" s="24">
        <v>0</v>
      </c>
      <c r="H4674" s="25">
        <v>228.93799999999999</v>
      </c>
      <c r="I4674" s="25">
        <v>27.722200000000001</v>
      </c>
      <c r="J4674" s="15">
        <v>719</v>
      </c>
      <c r="K4674" s="15">
        <v>180</v>
      </c>
      <c r="L4674" s="13">
        <v>0.1211</v>
      </c>
      <c r="M4674" s="7">
        <v>0.86512982000000005</v>
      </c>
      <c r="N4674" s="26">
        <v>0.5</v>
      </c>
      <c r="O4674" s="27" t="s">
        <v>95</v>
      </c>
      <c r="P4674" s="8">
        <v>0.42205205759999997</v>
      </c>
      <c r="Q4674" s="24">
        <v>0.25</v>
      </c>
      <c r="R4674" t="str">
        <f>IF($Q4674*100&gt;=VLOOKUP($O4674,margin_ranges!$A$5:$C$10,2,FALSE),IF($Q4674*100&lt;=VLOOKUP($O4674,margin_ranges!$A$5:$C$10,3,FALSE)+10,"IN RANGE","ABOVE RANGE"),"BELOW RANGE")</f>
        <v>IN RANGE</v>
      </c>
      <c r="S4674">
        <f>MIN(VLOOKUP($O4674,margin_ranges!$A$5:$D$10,4,FALSE),$P4674*100)</f>
        <v>19.75</v>
      </c>
      <c r="T4674" s="29">
        <f>(1-$S4674/100)/(1-$F4674)-1</f>
        <v>7.0000000000000062E-2</v>
      </c>
      <c r="U4674" s="19" t="str">
        <f>IF(ABS(IFERROR(T4674,0))&gt;0.05,INDEX(margin_ranges!$C$13:$C$16,MATCH($F4674*100,margin_ranges!$B$13:$B$16,1)),"")</f>
        <v>Balanced (Type B)</v>
      </c>
      <c r="V4674">
        <f>MIN(VLOOKUP($U4674,margin_ranges!$A$5:$D$10,4,FALSE),$P4674*100)</f>
        <v>29.75</v>
      </c>
      <c r="Y4674" s="29">
        <f t="shared" si="72"/>
        <v>-6.3333333333333353E-2</v>
      </c>
    </row>
    <row r="4675" spans="1:25" x14ac:dyDescent="0.3">
      <c r="A4675" s="8" t="s">
        <v>17</v>
      </c>
      <c r="B4675" s="8" t="s">
        <v>8163</v>
      </c>
      <c r="C4675" s="8" t="s">
        <v>8164</v>
      </c>
      <c r="D4675" s="8" t="s">
        <v>8215</v>
      </c>
      <c r="E4675" s="8" t="s">
        <v>8216</v>
      </c>
      <c r="F4675" s="24">
        <v>0.25</v>
      </c>
      <c r="G4675" s="24">
        <v>0</v>
      </c>
      <c r="H4675" s="25">
        <v>510.09120000000001</v>
      </c>
      <c r="I4675" s="25">
        <v>28.9575</v>
      </c>
      <c r="J4675" s="15">
        <v>1209</v>
      </c>
      <c r="K4675" s="15">
        <v>302</v>
      </c>
      <c r="L4675" s="13">
        <v>5.6800000000000003E-2</v>
      </c>
      <c r="M4675" s="7">
        <v>1.39155166</v>
      </c>
      <c r="N4675" s="26">
        <v>1</v>
      </c>
      <c r="O4675" s="27" t="s">
        <v>95</v>
      </c>
      <c r="P4675" s="8">
        <v>0.2813777382</v>
      </c>
      <c r="Q4675" s="24">
        <v>0.25</v>
      </c>
      <c r="R4675" t="str">
        <f>IF($Q4675*100&gt;=VLOOKUP($O4675,margin_ranges!$A$5:$C$10,2,FALSE),IF($Q4675*100&lt;=VLOOKUP($O4675,margin_ranges!$A$5:$C$10,3,FALSE)+10,"IN RANGE","ABOVE RANGE"),"BELOW RANGE")</f>
        <v>IN RANGE</v>
      </c>
      <c r="S4675">
        <f>MIN(VLOOKUP($O4675,margin_ranges!$A$5:$D$10,4,FALSE),$P4675*100)</f>
        <v>19.75</v>
      </c>
      <c r="T4675" s="29">
        <f>(1-$S4675/100)/(1-$F4675)-1</f>
        <v>7.0000000000000062E-2</v>
      </c>
      <c r="U4675" s="19" t="str">
        <f>IF(ABS(IFERROR(T4675,0))&gt;0.05,INDEX(margin_ranges!$C$13:$C$16,MATCH($F4675*100,margin_ranges!$B$13:$B$16,1)),"")</f>
        <v>Balanced (Type B)</v>
      </c>
      <c r="V4675">
        <f>MIN(VLOOKUP($U4675,margin_ranges!$A$5:$D$10,4,FALSE),$P4675*100)</f>
        <v>28.13777382</v>
      </c>
      <c r="Y4675" s="29">
        <f t="shared" si="72"/>
        <v>-4.183698426666671E-2</v>
      </c>
    </row>
    <row r="4676" spans="1:25" x14ac:dyDescent="0.3">
      <c r="A4676" s="8" t="s">
        <v>17</v>
      </c>
      <c r="B4676" s="8" t="s">
        <v>8163</v>
      </c>
      <c r="C4676" s="8" t="s">
        <v>8164</v>
      </c>
      <c r="D4676" s="8" t="s">
        <v>8217</v>
      </c>
      <c r="E4676" s="8" t="s">
        <v>8218</v>
      </c>
      <c r="F4676" s="24">
        <v>0.25</v>
      </c>
      <c r="G4676" s="24">
        <v>0</v>
      </c>
      <c r="H4676" s="25">
        <v>304.3587</v>
      </c>
      <c r="I4676" s="25">
        <v>23.1098</v>
      </c>
      <c r="J4676" s="15">
        <v>825</v>
      </c>
      <c r="K4676" s="15">
        <v>206</v>
      </c>
      <c r="L4676" s="13">
        <v>7.5899999999999995E-2</v>
      </c>
      <c r="M4676" s="7">
        <v>1.18935021</v>
      </c>
      <c r="N4676" s="26">
        <v>0.75</v>
      </c>
      <c r="O4676" s="27" t="s">
        <v>95</v>
      </c>
      <c r="P4676" s="8">
        <v>0.36940356880000003</v>
      </c>
      <c r="Q4676" s="24">
        <v>0.25</v>
      </c>
      <c r="R4676" t="str">
        <f>IF($Q4676*100&gt;=VLOOKUP($O4676,margin_ranges!$A$5:$C$10,2,FALSE),IF($Q4676*100&lt;=VLOOKUP($O4676,margin_ranges!$A$5:$C$10,3,FALSE)+10,"IN RANGE","ABOVE RANGE"),"BELOW RANGE")</f>
        <v>IN RANGE</v>
      </c>
      <c r="S4676">
        <f>MIN(VLOOKUP($O4676,margin_ranges!$A$5:$D$10,4,FALSE),$P4676*100)</f>
        <v>19.75</v>
      </c>
      <c r="T4676" s="29">
        <f>(1-$S4676/100)/(1-$F4676)-1</f>
        <v>7.0000000000000062E-2</v>
      </c>
      <c r="U4676" s="19" t="str">
        <f>IF(ABS(IFERROR(T4676,0))&gt;0.05,INDEX(margin_ranges!$C$13:$C$16,MATCH($F4676*100,margin_ranges!$B$13:$B$16,1)),"")</f>
        <v>Balanced (Type B)</v>
      </c>
      <c r="V4676">
        <f>MIN(VLOOKUP($U4676,margin_ranges!$A$5:$D$10,4,FALSE),$P4676*100)</f>
        <v>29.75</v>
      </c>
      <c r="Y4676" s="29">
        <f t="shared" si="72"/>
        <v>-6.3333333333333353E-2</v>
      </c>
    </row>
    <row r="4677" spans="1:25" x14ac:dyDescent="0.3">
      <c r="A4677" s="8" t="s">
        <v>17</v>
      </c>
      <c r="B4677" s="8" t="s">
        <v>8163</v>
      </c>
      <c r="C4677" s="8" t="s">
        <v>8164</v>
      </c>
      <c r="D4677" s="8" t="s">
        <v>8205</v>
      </c>
      <c r="E4677" s="8" t="s">
        <v>8206</v>
      </c>
      <c r="F4677" s="24">
        <v>0.249999999999999</v>
      </c>
      <c r="G4677" s="24">
        <v>0</v>
      </c>
      <c r="H4677" s="25">
        <v>159.39359999999999</v>
      </c>
      <c r="I4677" s="25">
        <v>14.946899999999999</v>
      </c>
      <c r="J4677" s="15">
        <v>686</v>
      </c>
      <c r="K4677" s="15">
        <v>172</v>
      </c>
      <c r="L4677" s="13">
        <v>9.3799999999999994E-2</v>
      </c>
      <c r="M4677" s="7">
        <v>1.5300340299999999</v>
      </c>
      <c r="N4677" s="26">
        <v>1</v>
      </c>
      <c r="O4677" s="27" t="s">
        <v>95</v>
      </c>
      <c r="P4677" s="8">
        <v>0.34641976359999999</v>
      </c>
      <c r="Q4677" s="24">
        <v>0.25</v>
      </c>
      <c r="R4677" t="str">
        <f>IF($Q4677*100&gt;=VLOOKUP($O4677,margin_ranges!$A$5:$C$10,2,FALSE),IF($Q4677*100&lt;=VLOOKUP($O4677,margin_ranges!$A$5:$C$10,3,FALSE)+10,"IN RANGE","ABOVE RANGE"),"BELOW RANGE")</f>
        <v>IN RANGE</v>
      </c>
      <c r="S4677">
        <f>MIN(VLOOKUP($O4677,margin_ranges!$A$5:$D$10,4,FALSE),$P4677*100)</f>
        <v>19.75</v>
      </c>
      <c r="T4677" s="29">
        <f>(1-$S4677/100)/(1-$F4677)-1</f>
        <v>6.9999999999998508E-2</v>
      </c>
      <c r="U4677" s="19" t="str">
        <f>IF(ABS(IFERROR(T4677,0))&gt;0.05,INDEX(margin_ranges!$C$13:$C$16,MATCH($F4677*100,margin_ranges!$B$13:$B$16,1)),"")</f>
        <v>Maximize Fill (Type A+)</v>
      </c>
      <c r="V4677">
        <f>MIN(VLOOKUP($U4677,margin_ranges!$A$5:$D$10,4,FALSE),$P4677*100)</f>
        <v>19.75</v>
      </c>
      <c r="Y4677" s="29">
        <f t="shared" si="72"/>
        <v>6.9999999999998508E-2</v>
      </c>
    </row>
    <row r="4678" spans="1:25" x14ac:dyDescent="0.3">
      <c r="A4678" s="8" t="s">
        <v>17</v>
      </c>
      <c r="B4678" s="8" t="s">
        <v>8163</v>
      </c>
      <c r="C4678" s="8" t="s">
        <v>8164</v>
      </c>
      <c r="D4678" s="8" t="s">
        <v>8207</v>
      </c>
      <c r="E4678" s="8" t="s">
        <v>8208</v>
      </c>
      <c r="F4678" s="24">
        <v>0.249999999999999</v>
      </c>
      <c r="G4678" s="24">
        <v>0</v>
      </c>
      <c r="H4678" s="25">
        <v>293.2921</v>
      </c>
      <c r="I4678" s="25">
        <v>14.645899999999999</v>
      </c>
      <c r="J4678" s="15">
        <v>674</v>
      </c>
      <c r="K4678" s="15">
        <v>168</v>
      </c>
      <c r="L4678" s="13">
        <v>4.99E-2</v>
      </c>
      <c r="M4678" s="7">
        <v>1.53315158</v>
      </c>
      <c r="N4678" s="26">
        <v>1</v>
      </c>
      <c r="O4678" s="27" t="s">
        <v>95</v>
      </c>
      <c r="P4678" s="8">
        <v>0.34774877370000001</v>
      </c>
      <c r="Q4678" s="24">
        <v>0.25</v>
      </c>
      <c r="R4678" t="str">
        <f>IF($Q4678*100&gt;=VLOOKUP($O4678,margin_ranges!$A$5:$C$10,2,FALSE),IF($Q4678*100&lt;=VLOOKUP($O4678,margin_ranges!$A$5:$C$10,3,FALSE)+10,"IN RANGE","ABOVE RANGE"),"BELOW RANGE")</f>
        <v>IN RANGE</v>
      </c>
      <c r="S4678">
        <f>MIN(VLOOKUP($O4678,margin_ranges!$A$5:$D$10,4,FALSE),$P4678*100)</f>
        <v>19.75</v>
      </c>
      <c r="T4678" s="29">
        <f>(1-$S4678/100)/(1-$F4678)-1</f>
        <v>6.9999999999998508E-2</v>
      </c>
      <c r="U4678" s="19" t="str">
        <f>IF(ABS(IFERROR(T4678,0))&gt;0.05,INDEX(margin_ranges!$C$13:$C$16,MATCH($F4678*100,margin_ranges!$B$13:$B$16,1)),"")</f>
        <v>Maximize Fill (Type A+)</v>
      </c>
      <c r="V4678">
        <f>MIN(VLOOKUP($U4678,margin_ranges!$A$5:$D$10,4,FALSE),$P4678*100)</f>
        <v>19.75</v>
      </c>
      <c r="Y4678" s="29">
        <f t="shared" si="72"/>
        <v>6.9999999999998508E-2</v>
      </c>
    </row>
    <row r="4679" spans="1:25" x14ac:dyDescent="0.3">
      <c r="A4679" s="8" t="s">
        <v>17</v>
      </c>
      <c r="B4679" s="8" t="s">
        <v>8163</v>
      </c>
      <c r="C4679" s="8" t="s">
        <v>8164</v>
      </c>
      <c r="D4679" s="8" t="s">
        <v>8219</v>
      </c>
      <c r="E4679" s="8" t="s">
        <v>8220</v>
      </c>
      <c r="F4679" s="24">
        <v>0.240380476180373</v>
      </c>
      <c r="G4679" s="24">
        <v>0</v>
      </c>
      <c r="H4679" s="25">
        <v>287.11009999999999</v>
      </c>
      <c r="I4679" s="25">
        <v>10.5708</v>
      </c>
      <c r="J4679" s="15">
        <v>313</v>
      </c>
      <c r="K4679" s="15">
        <v>76</v>
      </c>
      <c r="L4679" s="13">
        <v>3.6799999999999999E-2</v>
      </c>
      <c r="M4679" s="7">
        <v>0.98733638999999995</v>
      </c>
      <c r="N4679" s="26">
        <v>0.75</v>
      </c>
      <c r="O4679" s="27" t="s">
        <v>95</v>
      </c>
      <c r="P4679" s="8">
        <v>0.2403804762</v>
      </c>
      <c r="Q4679" s="24">
        <v>0.25</v>
      </c>
      <c r="R4679" t="str">
        <f>IF($Q4679*100&gt;=VLOOKUP($O4679,margin_ranges!$A$5:$C$10,2,FALSE),IF($Q4679*100&lt;=VLOOKUP($O4679,margin_ranges!$A$5:$C$10,3,FALSE)+10,"IN RANGE","ABOVE RANGE"),"BELOW RANGE")</f>
        <v>IN RANGE</v>
      </c>
      <c r="S4679">
        <f>MIN(VLOOKUP($O4679,margin_ranges!$A$5:$D$10,4,FALSE),$P4679*100)</f>
        <v>19.75</v>
      </c>
      <c r="T4679" s="29">
        <f>(1-$S4679/100)/(1-$F4679)-1</f>
        <v>5.6449939523348869E-2</v>
      </c>
      <c r="U4679" s="19" t="str">
        <f>IF(ABS(IFERROR(T4679,0))&gt;0.05,INDEX(margin_ranges!$C$13:$C$16,MATCH($F4679*100,margin_ranges!$B$13:$B$16,1)),"")</f>
        <v>Maximize Fill (Type A+)</v>
      </c>
      <c r="V4679">
        <f>MIN(VLOOKUP($U4679,margin_ranges!$A$5:$D$10,4,FALSE),$P4679*100)</f>
        <v>19.75</v>
      </c>
      <c r="Y4679" s="29">
        <f t="shared" si="72"/>
        <v>5.6449939523348869E-2</v>
      </c>
    </row>
    <row r="4680" spans="1:25" x14ac:dyDescent="0.3">
      <c r="A4680" s="8" t="s">
        <v>17</v>
      </c>
      <c r="B4680" s="8" t="s">
        <v>8163</v>
      </c>
      <c r="C4680" s="8" t="s">
        <v>8164</v>
      </c>
      <c r="D4680" s="8" t="s">
        <v>8185</v>
      </c>
      <c r="E4680" s="8" t="s">
        <v>8186</v>
      </c>
      <c r="F4680" s="24">
        <v>0.232965306906843</v>
      </c>
      <c r="G4680" s="24">
        <v>0</v>
      </c>
      <c r="H4680" s="25">
        <v>179.88589999999999</v>
      </c>
      <c r="I4680" s="25">
        <v>47.382399999999997</v>
      </c>
      <c r="J4680" s="15">
        <v>1853</v>
      </c>
      <c r="K4680" s="15">
        <v>432</v>
      </c>
      <c r="L4680" s="13">
        <v>0.26340000000000002</v>
      </c>
      <c r="M4680" s="7">
        <v>1.3037219900000001</v>
      </c>
      <c r="N4680" s="26">
        <v>1</v>
      </c>
      <c r="O4680" s="27" t="s">
        <v>95</v>
      </c>
      <c r="P4680" s="8">
        <v>0.2329653069</v>
      </c>
      <c r="Q4680" s="24">
        <v>0.25</v>
      </c>
      <c r="R4680" t="str">
        <f>IF($Q4680*100&gt;=VLOOKUP($O4680,margin_ranges!$A$5:$C$10,2,FALSE),IF($Q4680*100&lt;=VLOOKUP($O4680,margin_ranges!$A$5:$C$10,3,FALSE)+10,"IN RANGE","ABOVE RANGE"),"BELOW RANGE")</f>
        <v>IN RANGE</v>
      </c>
      <c r="S4680">
        <f>MIN(VLOOKUP($O4680,margin_ranges!$A$5:$D$10,4,FALSE),$P4680*100)</f>
        <v>19.75</v>
      </c>
      <c r="T4680" s="29">
        <f>(1-$S4680/100)/(1-$F4680)-1</f>
        <v>4.623690065937569E-2</v>
      </c>
      <c r="U4680" s="19" t="str">
        <f>IF(ABS(IFERROR(T4680,0))&gt;0.05,INDEX(margin_ranges!$C$13:$C$16,MATCH($F4680*100,margin_ranges!$B$13:$B$16,1)),"")</f>
        <v/>
      </c>
      <c r="V4680" t="e">
        <f>MIN(VLOOKUP($U4680,margin_ranges!$A$5:$D$10,4,FALSE),$P4680*100)</f>
        <v>#N/A</v>
      </c>
      <c r="Y4680" s="29" t="e">
        <f t="shared" si="72"/>
        <v>#N/A</v>
      </c>
    </row>
    <row r="4681" spans="1:25" x14ac:dyDescent="0.3">
      <c r="A4681" s="8" t="s">
        <v>17</v>
      </c>
      <c r="B4681" s="8" t="s">
        <v>8163</v>
      </c>
      <c r="C4681" s="8" t="s">
        <v>8164</v>
      </c>
      <c r="D4681" s="8" t="s">
        <v>8181</v>
      </c>
      <c r="E4681" s="8" t="s">
        <v>8182</v>
      </c>
      <c r="F4681" s="24">
        <v>0.28999999999999998</v>
      </c>
      <c r="G4681" s="24">
        <v>0</v>
      </c>
      <c r="H4681" s="25">
        <v>379.32470000000001</v>
      </c>
      <c r="I4681" s="25">
        <v>54.049900000000001</v>
      </c>
      <c r="J4681" s="15">
        <v>2509</v>
      </c>
      <c r="K4681" s="15">
        <v>627</v>
      </c>
      <c r="L4681" s="13">
        <v>0.14249999999999999</v>
      </c>
      <c r="M4681" s="7">
        <v>1.5474971500000001</v>
      </c>
      <c r="N4681" s="26">
        <v>1</v>
      </c>
      <c r="O4681" s="27" t="s">
        <v>22</v>
      </c>
      <c r="P4681" s="8">
        <v>0.3537952567</v>
      </c>
      <c r="Q4681" s="24">
        <v>0.28999999999999998</v>
      </c>
      <c r="R4681" t="str">
        <f>IF($Q4681*100&gt;=VLOOKUP($O4681,margin_ranges!$A$5:$C$10,2,FALSE),IF($Q4681*100&lt;=VLOOKUP($O4681,margin_ranges!$A$5:$C$10,3,FALSE)+10,"IN RANGE","ABOVE RANGE"),"BELOW RANGE")</f>
        <v>IN RANGE</v>
      </c>
      <c r="S4681">
        <f>MIN(VLOOKUP($O4681,margin_ranges!$A$5:$D$10,4,FALSE),$P4681*100)</f>
        <v>29.75</v>
      </c>
      <c r="T4681" s="29">
        <f>(1-$S4681/100)/(1-$F4681)-1</f>
        <v>-1.0563380281690127E-2</v>
      </c>
      <c r="U4681" s="19" t="str">
        <f>IF(ABS(IFERROR(T4681,0))&gt;0.05,INDEX(margin_ranges!$C$13:$C$16,MATCH($F4681*100,margin_ranges!$B$13:$B$16,1)),"")</f>
        <v/>
      </c>
      <c r="V4681" t="e">
        <f>MIN(VLOOKUP($U4681,margin_ranges!$A$5:$D$10,4,FALSE),$P4681*100)</f>
        <v>#N/A</v>
      </c>
      <c r="Y4681" s="29" t="e">
        <f t="shared" si="72"/>
        <v>#N/A</v>
      </c>
    </row>
    <row r="4682" spans="1:25" x14ac:dyDescent="0.3">
      <c r="A4682" s="8" t="s">
        <v>35</v>
      </c>
      <c r="B4682" s="8" t="s">
        <v>8225</v>
      </c>
      <c r="C4682" s="8" t="s">
        <v>34</v>
      </c>
      <c r="D4682" s="8" t="s">
        <v>34</v>
      </c>
      <c r="E4682" s="8"/>
      <c r="F4682" s="24">
        <v>0.145371870994698</v>
      </c>
      <c r="G4682" s="24">
        <v>0.44972978000000002</v>
      </c>
      <c r="H4682" s="25">
        <v>81.662899999999993</v>
      </c>
      <c r="I4682" s="25">
        <v>14.229100000000001</v>
      </c>
      <c r="J4682" s="15">
        <v>806</v>
      </c>
      <c r="K4682" s="15">
        <v>117</v>
      </c>
      <c r="L4682" s="13">
        <v>0.17419999999999999</v>
      </c>
      <c r="M4682" s="7">
        <v>1.88866706</v>
      </c>
      <c r="N4682" s="26">
        <v>1.6141080000000001</v>
      </c>
      <c r="O4682" s="27"/>
      <c r="P4682" s="8">
        <v>0.14537187100000001</v>
      </c>
      <c r="Q4682" s="24">
        <v>0.26790000000000003</v>
      </c>
      <c r="R4682" t="e">
        <f>IF($Q4682*100&gt;=VLOOKUP($O4682,margin_ranges!$A$5:$C$10,2,FALSE),IF($Q4682*100&lt;=VLOOKUP($O4682,margin_ranges!$A$5:$C$10,3,FALSE)+10,"IN RANGE","ABOVE RANGE"),"BELOW RANGE")</f>
        <v>#N/A</v>
      </c>
      <c r="S4682" t="e">
        <f>MIN(VLOOKUP($O4682,margin_ranges!$A$5:$D$10,4,FALSE),$P4682*100)</f>
        <v>#N/A</v>
      </c>
      <c r="T4682" s="29" t="e">
        <f>(1-$S4682/100)/(1-$F4682)-1</f>
        <v>#N/A</v>
      </c>
      <c r="U4682" s="19" t="str">
        <f>IF(ABS(IFERROR(T4682,0))&gt;0.05,INDEX(margin_ranges!$C$13:$C$16,MATCH($F4682*100,margin_ranges!$B$13:$B$16,1)),"")</f>
        <v/>
      </c>
      <c r="V4682" t="e">
        <f>MIN(VLOOKUP($U4682,margin_ranges!$A$5:$D$10,4,FALSE),$P4682*100)</f>
        <v>#N/A</v>
      </c>
      <c r="Y4682" s="29" t="e">
        <f t="shared" si="72"/>
        <v>#N/A</v>
      </c>
    </row>
    <row r="4683" spans="1:25" x14ac:dyDescent="0.3">
      <c r="A4683" s="8" t="s">
        <v>33</v>
      </c>
      <c r="B4683" s="8" t="s">
        <v>8225</v>
      </c>
      <c r="C4683" s="8" t="s">
        <v>8226</v>
      </c>
      <c r="D4683" s="8" t="s">
        <v>34</v>
      </c>
      <c r="E4683" s="8"/>
      <c r="F4683" s="24">
        <v>0.145371870994698</v>
      </c>
      <c r="G4683" s="24">
        <v>0.44972978000000002</v>
      </c>
      <c r="H4683" s="25">
        <v>81.662899999999993</v>
      </c>
      <c r="I4683" s="25">
        <v>14.229100000000001</v>
      </c>
      <c r="J4683" s="15">
        <v>806</v>
      </c>
      <c r="K4683" s="15">
        <v>117</v>
      </c>
      <c r="L4683" s="13">
        <v>0.17419999999999999</v>
      </c>
      <c r="M4683" s="7">
        <v>1.88866706</v>
      </c>
      <c r="N4683" s="26">
        <v>1.6141080000000001</v>
      </c>
      <c r="O4683" s="27"/>
      <c r="P4683" s="8">
        <v>0.14537187100000001</v>
      </c>
      <c r="Q4683" s="24">
        <v>0.26790000000000003</v>
      </c>
      <c r="R4683" t="e">
        <f>IF($Q4683*100&gt;=VLOOKUP($O4683,margin_ranges!$A$5:$C$10,2,FALSE),IF($Q4683*100&lt;=VLOOKUP($O4683,margin_ranges!$A$5:$C$10,3,FALSE)+10,"IN RANGE","ABOVE RANGE"),"BELOW RANGE")</f>
        <v>#N/A</v>
      </c>
      <c r="S4683" t="e">
        <f>MIN(VLOOKUP($O4683,margin_ranges!$A$5:$D$10,4,FALSE),$P4683*100)</f>
        <v>#N/A</v>
      </c>
      <c r="T4683" s="29" t="e">
        <f>(1-$S4683/100)/(1-$F4683)-1</f>
        <v>#N/A</v>
      </c>
      <c r="U4683" s="19" t="str">
        <f>IF(ABS(IFERROR(T4683,0))&gt;0.05,INDEX(margin_ranges!$C$13:$C$16,MATCH($F4683*100,margin_ranges!$B$13:$B$16,1)),"")</f>
        <v/>
      </c>
      <c r="V4683" t="e">
        <f>MIN(VLOOKUP($U4683,margin_ranges!$A$5:$D$10,4,FALSE),$P4683*100)</f>
        <v>#N/A</v>
      </c>
      <c r="Y4683" s="29" t="e">
        <f t="shared" si="72"/>
        <v>#N/A</v>
      </c>
    </row>
    <row r="4684" spans="1:25" x14ac:dyDescent="0.3">
      <c r="A4684" s="8" t="s">
        <v>17</v>
      </c>
      <c r="B4684" s="8" t="s">
        <v>8225</v>
      </c>
      <c r="C4684" s="8" t="s">
        <v>8226</v>
      </c>
      <c r="D4684" s="8" t="s">
        <v>8229</v>
      </c>
      <c r="E4684" s="8" t="s">
        <v>8230</v>
      </c>
      <c r="F4684" s="24">
        <v>0.17431509344952001</v>
      </c>
      <c r="G4684" s="24">
        <v>0</v>
      </c>
      <c r="H4684" s="25">
        <v>11.5982</v>
      </c>
      <c r="I4684" s="25">
        <v>1.5377000000000001</v>
      </c>
      <c r="J4684" s="15">
        <v>56</v>
      </c>
      <c r="K4684" s="15">
        <v>10</v>
      </c>
      <c r="L4684" s="13">
        <v>0.1326</v>
      </c>
      <c r="M4684" s="7">
        <v>1.21111576</v>
      </c>
      <c r="N4684" s="26">
        <v>1</v>
      </c>
      <c r="O4684" s="27" t="s">
        <v>92</v>
      </c>
      <c r="P4684" s="8">
        <v>0.17431509340000001</v>
      </c>
      <c r="Q4684" s="24">
        <v>0.31</v>
      </c>
      <c r="R4684" t="str">
        <f>IF($Q4684*100&gt;=VLOOKUP($O4684,margin_ranges!$A$5:$C$10,2,FALSE),IF($Q4684*100&lt;=VLOOKUP($O4684,margin_ranges!$A$5:$C$10,3,FALSE)+10,"IN RANGE","ABOVE RANGE"),"BELOW RANGE")</f>
        <v>IN RANGE</v>
      </c>
      <c r="S4684">
        <f>MIN(VLOOKUP($O4684,margin_ranges!$A$5:$D$10,4,FALSE),$P4684*100)</f>
        <v>17.431509340000002</v>
      </c>
      <c r="T4684" s="29">
        <f>(1-$S4684/100)/(1-$F4684)-1</f>
        <v>5.9974469834855881E-11</v>
      </c>
      <c r="U4684" s="19" t="str">
        <f>IF(ABS(IFERROR(T4684,0))&gt;0.05,INDEX(margin_ranges!$C$13:$C$16,MATCH($F4684*100,margin_ranges!$B$13:$B$16,1)),"")</f>
        <v/>
      </c>
      <c r="V4684" t="e">
        <f>MIN(VLOOKUP($U4684,margin_ranges!$A$5:$D$10,4,FALSE),$P4684*100)</f>
        <v>#N/A</v>
      </c>
      <c r="Y4684" s="29" t="e">
        <f t="shared" si="72"/>
        <v>#N/A</v>
      </c>
    </row>
    <row r="4685" spans="1:25" x14ac:dyDescent="0.3">
      <c r="A4685" s="8" t="s">
        <v>17</v>
      </c>
      <c r="B4685" s="8" t="s">
        <v>8225</v>
      </c>
      <c r="C4685" s="8" t="s">
        <v>8226</v>
      </c>
      <c r="D4685" s="8" t="s">
        <v>8233</v>
      </c>
      <c r="E4685" s="8" t="s">
        <v>8234</v>
      </c>
      <c r="F4685" s="24">
        <v>0.15814068664881001</v>
      </c>
      <c r="G4685" s="24">
        <v>1</v>
      </c>
      <c r="H4685" s="25">
        <v>32.666899999999998</v>
      </c>
      <c r="I4685" s="25">
        <v>5.4999000000000002</v>
      </c>
      <c r="J4685" s="15">
        <v>363</v>
      </c>
      <c r="K4685" s="15">
        <v>57</v>
      </c>
      <c r="L4685" s="13">
        <v>0.16839999999999999</v>
      </c>
      <c r="M4685" s="7">
        <v>2.1975168200000001</v>
      </c>
      <c r="N4685" s="26">
        <v>1.85</v>
      </c>
      <c r="O4685" s="27" t="s">
        <v>22</v>
      </c>
      <c r="P4685" s="8">
        <v>0.1581406866</v>
      </c>
      <c r="Q4685" s="24">
        <v>0.2</v>
      </c>
      <c r="R4685" t="str">
        <f>IF($Q4685*100&gt;=VLOOKUP($O4685,margin_ranges!$A$5:$C$10,2,FALSE),IF($Q4685*100&lt;=VLOOKUP($O4685,margin_ranges!$A$5:$C$10,3,FALSE)+10,"IN RANGE","ABOVE RANGE"),"BELOW RANGE")</f>
        <v>IN RANGE</v>
      </c>
      <c r="S4685">
        <f>MIN(VLOOKUP($O4685,margin_ranges!$A$5:$D$10,4,FALSE),$P4685*100)</f>
        <v>15.81406866</v>
      </c>
      <c r="T4685" s="29">
        <f>(1-$S4685/100)/(1-$F4685)-1</f>
        <v>5.79787329257897E-11</v>
      </c>
      <c r="U4685" s="19" t="str">
        <f>IF(ABS(IFERROR(T4685,0))&gt;0.05,INDEX(margin_ranges!$C$13:$C$16,MATCH($F4685*100,margin_ranges!$B$13:$B$16,1)),"")</f>
        <v/>
      </c>
      <c r="V4685" t="e">
        <f>MIN(VLOOKUP($U4685,margin_ranges!$A$5:$D$10,4,FALSE),$P4685*100)</f>
        <v>#N/A</v>
      </c>
      <c r="Y4685" s="29" t="e">
        <f t="shared" si="72"/>
        <v>#N/A</v>
      </c>
    </row>
    <row r="4686" spans="1:25" x14ac:dyDescent="0.3">
      <c r="A4686" s="8" t="s">
        <v>17</v>
      </c>
      <c r="B4686" s="8" t="s">
        <v>8225</v>
      </c>
      <c r="C4686" s="8" t="s">
        <v>8226</v>
      </c>
      <c r="D4686" s="8" t="s">
        <v>8231</v>
      </c>
      <c r="E4686" s="8" t="s">
        <v>8232</v>
      </c>
      <c r="F4686" s="24">
        <v>0.18886381822244899</v>
      </c>
      <c r="G4686" s="24">
        <v>0</v>
      </c>
      <c r="H4686" s="25">
        <v>10.8696</v>
      </c>
      <c r="I4686" s="25">
        <v>2.4110999999999998</v>
      </c>
      <c r="J4686" s="15">
        <v>89</v>
      </c>
      <c r="K4686" s="15">
        <v>17</v>
      </c>
      <c r="L4686" s="13">
        <v>0.2218</v>
      </c>
      <c r="M4686" s="7">
        <v>1.2328386099999999</v>
      </c>
      <c r="N4686" s="26">
        <v>1</v>
      </c>
      <c r="O4686" s="27" t="s">
        <v>92</v>
      </c>
      <c r="P4686" s="8">
        <v>0.18886381820000001</v>
      </c>
      <c r="Q4686" s="24">
        <v>0.31</v>
      </c>
      <c r="R4686" t="str">
        <f>IF($Q4686*100&gt;=VLOOKUP($O4686,margin_ranges!$A$5:$C$10,2,FALSE),IF($Q4686*100&lt;=VLOOKUP($O4686,margin_ranges!$A$5:$C$10,3,FALSE)+10,"IN RANGE","ABOVE RANGE"),"BELOW RANGE")</f>
        <v>IN RANGE</v>
      </c>
      <c r="S4686">
        <f>MIN(VLOOKUP($O4686,margin_ranges!$A$5:$D$10,4,FALSE),$P4686*100)</f>
        <v>18.88638182</v>
      </c>
      <c r="T4686" s="29">
        <f>(1-$S4686/100)/(1-$F4686)-1</f>
        <v>2.7676083647065752E-11</v>
      </c>
      <c r="U4686" s="19" t="str">
        <f>IF(ABS(IFERROR(T4686,0))&gt;0.05,INDEX(margin_ranges!$C$13:$C$16,MATCH($F4686*100,margin_ranges!$B$13:$B$16,1)),"")</f>
        <v/>
      </c>
      <c r="V4686" t="e">
        <f>MIN(VLOOKUP($U4686,margin_ranges!$A$5:$D$10,4,FALSE),$P4686*100)</f>
        <v>#N/A</v>
      </c>
      <c r="Y4686" s="29" t="e">
        <f t="shared" ref="Y4686:Y4749" si="73">(1-$V4686/100)/(1-$F4686)-1</f>
        <v>#N/A</v>
      </c>
    </row>
    <row r="4687" spans="1:25" x14ac:dyDescent="0.3">
      <c r="A4687" s="8" t="s">
        <v>17</v>
      </c>
      <c r="B4687" s="8" t="s">
        <v>8225</v>
      </c>
      <c r="C4687" s="8" t="s">
        <v>8226</v>
      </c>
      <c r="D4687" s="8" t="s">
        <v>8227</v>
      </c>
      <c r="E4687" s="8" t="s">
        <v>8228</v>
      </c>
      <c r="F4687" s="24">
        <v>0.111462243806098</v>
      </c>
      <c r="G4687" s="24">
        <v>0</v>
      </c>
      <c r="H4687" s="25">
        <v>26.527899999999999</v>
      </c>
      <c r="I4687" s="25">
        <v>4.7804000000000002</v>
      </c>
      <c r="J4687" s="15">
        <v>299</v>
      </c>
      <c r="K4687" s="15">
        <v>33</v>
      </c>
      <c r="L4687" s="13">
        <v>0.1802</v>
      </c>
      <c r="M4687" s="7">
        <v>2.08207247</v>
      </c>
      <c r="N4687" s="26">
        <v>1.85</v>
      </c>
      <c r="O4687" s="27" t="s">
        <v>479</v>
      </c>
      <c r="P4687" s="8">
        <v>0.1114622438</v>
      </c>
      <c r="Q4687" s="24">
        <v>0.33</v>
      </c>
      <c r="R4687" t="str">
        <f>IF($Q4687*100&gt;=VLOOKUP($O4687,margin_ranges!$A$5:$C$10,2,FALSE),IF($Q4687*100&lt;=VLOOKUP($O4687,margin_ranges!$A$5:$C$10,3,FALSE)+10,"IN RANGE","ABOVE RANGE"),"BELOW RANGE")</f>
        <v>IN RANGE</v>
      </c>
      <c r="S4687">
        <f>MIN(VLOOKUP($O4687,margin_ranges!$A$5:$D$10,4,FALSE),$P4687*100)</f>
        <v>11.14622438</v>
      </c>
      <c r="T4687" s="29">
        <f>(1-$S4687/100)/(1-$F4687)-1</f>
        <v>6.8629546490228677E-12</v>
      </c>
      <c r="U4687" s="19" t="str">
        <f>IF(ABS(IFERROR(T4687,0))&gt;0.05,INDEX(margin_ranges!$C$13:$C$16,MATCH($F4687*100,margin_ranges!$B$13:$B$16,1)),"")</f>
        <v/>
      </c>
      <c r="V4687" t="e">
        <f>MIN(VLOOKUP($U4687,margin_ranges!$A$5:$D$10,4,FALSE),$P4687*100)</f>
        <v>#N/A</v>
      </c>
      <c r="Y4687" s="29" t="e">
        <f t="shared" si="73"/>
        <v>#N/A</v>
      </c>
    </row>
    <row r="4688" spans="1:25" x14ac:dyDescent="0.3">
      <c r="A4688" s="8" t="s">
        <v>35</v>
      </c>
      <c r="B4688" s="8" t="s">
        <v>8235</v>
      </c>
      <c r="C4688" s="8" t="s">
        <v>34</v>
      </c>
      <c r="D4688" s="8" t="s">
        <v>34</v>
      </c>
      <c r="E4688" s="8"/>
      <c r="F4688" s="24">
        <v>0.32100204230375901</v>
      </c>
      <c r="G4688" s="24">
        <v>0.72609950999999995</v>
      </c>
      <c r="H4688" s="25">
        <v>60.725900000000003</v>
      </c>
      <c r="I4688" s="25">
        <v>4.0095999999999998</v>
      </c>
      <c r="J4688" s="15">
        <v>83</v>
      </c>
      <c r="K4688" s="15">
        <v>25</v>
      </c>
      <c r="L4688" s="13">
        <v>6.6000000000000003E-2</v>
      </c>
      <c r="M4688" s="7">
        <v>0.69171446999999997</v>
      </c>
      <c r="N4688" s="26">
        <v>0.46246700000000002</v>
      </c>
      <c r="O4688" s="27"/>
      <c r="P4688" s="8">
        <v>0.33141921880000003</v>
      </c>
      <c r="Q4688" s="24">
        <v>0.32100000000000001</v>
      </c>
      <c r="R4688" t="e">
        <f>IF($Q4688*100&gt;=VLOOKUP($O4688,margin_ranges!$A$5:$C$10,2,FALSE),IF($Q4688*100&lt;=VLOOKUP($O4688,margin_ranges!$A$5:$C$10,3,FALSE)+10,"IN RANGE","ABOVE RANGE"),"BELOW RANGE")</f>
        <v>#N/A</v>
      </c>
      <c r="S4688" t="e">
        <f>MIN(VLOOKUP($O4688,margin_ranges!$A$5:$D$10,4,FALSE),$P4688*100)</f>
        <v>#N/A</v>
      </c>
      <c r="T4688" s="29" t="e">
        <f>(1-$S4688/100)/(1-$F4688)-1</f>
        <v>#N/A</v>
      </c>
      <c r="U4688" s="19" t="str">
        <f>IF(ABS(IFERROR(T4688,0))&gt;0.05,INDEX(margin_ranges!$C$13:$C$16,MATCH($F4688*100,margin_ranges!$B$13:$B$16,1)),"")</f>
        <v/>
      </c>
      <c r="V4688" t="e">
        <f>MIN(VLOOKUP($U4688,margin_ranges!$A$5:$D$10,4,FALSE),$P4688*100)</f>
        <v>#N/A</v>
      </c>
      <c r="Y4688" s="29" t="e">
        <f t="shared" si="73"/>
        <v>#N/A</v>
      </c>
    </row>
    <row r="4689" spans="1:25" x14ac:dyDescent="0.3">
      <c r="A4689" s="8" t="s">
        <v>33</v>
      </c>
      <c r="B4689" s="8" t="s">
        <v>8235</v>
      </c>
      <c r="C4689" s="8" t="s">
        <v>8236</v>
      </c>
      <c r="D4689" s="8" t="s">
        <v>34</v>
      </c>
      <c r="E4689" s="8"/>
      <c r="F4689" s="24">
        <v>0.32100204230375901</v>
      </c>
      <c r="G4689" s="24">
        <v>0.72609950999999995</v>
      </c>
      <c r="H4689" s="25">
        <v>60.725900000000003</v>
      </c>
      <c r="I4689" s="25">
        <v>4.0095999999999998</v>
      </c>
      <c r="J4689" s="15">
        <v>83</v>
      </c>
      <c r="K4689" s="15">
        <v>25</v>
      </c>
      <c r="L4689" s="13">
        <v>6.6000000000000003E-2</v>
      </c>
      <c r="M4689" s="7">
        <v>0.69171446999999997</v>
      </c>
      <c r="N4689" s="26">
        <v>0.46246700000000002</v>
      </c>
      <c r="O4689" s="27"/>
      <c r="P4689" s="8">
        <v>0.33141921880000003</v>
      </c>
      <c r="Q4689" s="24">
        <v>0.32100000000000001</v>
      </c>
      <c r="R4689" t="e">
        <f>IF($Q4689*100&gt;=VLOOKUP($O4689,margin_ranges!$A$5:$C$10,2,FALSE),IF($Q4689*100&lt;=VLOOKUP($O4689,margin_ranges!$A$5:$C$10,3,FALSE)+10,"IN RANGE","ABOVE RANGE"),"BELOW RANGE")</f>
        <v>#N/A</v>
      </c>
      <c r="S4689" t="e">
        <f>MIN(VLOOKUP($O4689,margin_ranges!$A$5:$D$10,4,FALSE),$P4689*100)</f>
        <v>#N/A</v>
      </c>
      <c r="T4689" s="29" t="e">
        <f>(1-$S4689/100)/(1-$F4689)-1</f>
        <v>#N/A</v>
      </c>
      <c r="U4689" s="19" t="str">
        <f>IF(ABS(IFERROR(T4689,0))&gt;0.05,INDEX(margin_ranges!$C$13:$C$16,MATCH($F4689*100,margin_ranges!$B$13:$B$16,1)),"")</f>
        <v/>
      </c>
      <c r="V4689" t="e">
        <f>MIN(VLOOKUP($U4689,margin_ranges!$A$5:$D$10,4,FALSE),$P4689*100)</f>
        <v>#N/A</v>
      </c>
      <c r="Y4689" s="29" t="e">
        <f t="shared" si="73"/>
        <v>#N/A</v>
      </c>
    </row>
    <row r="4690" spans="1:25" x14ac:dyDescent="0.3">
      <c r="A4690" s="8" t="s">
        <v>17</v>
      </c>
      <c r="B4690" s="8" t="s">
        <v>8235</v>
      </c>
      <c r="C4690" s="8" t="s">
        <v>8236</v>
      </c>
      <c r="D4690" s="8" t="s">
        <v>8237</v>
      </c>
      <c r="E4690" s="8" t="s">
        <v>8238</v>
      </c>
      <c r="F4690" s="24">
        <v>0.3</v>
      </c>
      <c r="G4690" s="24">
        <v>0</v>
      </c>
      <c r="H4690" s="25">
        <v>3.3624000000000001</v>
      </c>
      <c r="I4690" s="25">
        <v>1.0687</v>
      </c>
      <c r="J4690" s="15">
        <v>20</v>
      </c>
      <c r="K4690" s="15">
        <v>6</v>
      </c>
      <c r="L4690" s="13">
        <v>0.31780000000000003</v>
      </c>
      <c r="M4690" s="7">
        <v>0.63484160000000001</v>
      </c>
      <c r="N4690" s="26">
        <v>0.35</v>
      </c>
      <c r="O4690" s="27" t="s">
        <v>92</v>
      </c>
      <c r="P4690" s="8">
        <v>0.44868137070000003</v>
      </c>
      <c r="Q4690" s="24">
        <v>0.3</v>
      </c>
      <c r="R4690" t="str">
        <f>IF($Q4690*100&gt;=VLOOKUP($O4690,margin_ranges!$A$5:$C$10,2,FALSE),IF($Q4690*100&lt;=VLOOKUP($O4690,margin_ranges!$A$5:$C$10,3,FALSE)+10,"IN RANGE","ABOVE RANGE"),"BELOW RANGE")</f>
        <v>IN RANGE</v>
      </c>
      <c r="S4690">
        <f>MIN(VLOOKUP($O4690,margin_ranges!$A$5:$D$10,4,FALSE),$P4690*100)</f>
        <v>29.75</v>
      </c>
      <c r="T4690" s="29">
        <f>(1-$S4690/100)/(1-$F4690)-1</f>
        <v>3.5714285714285587E-3</v>
      </c>
      <c r="U4690" s="19" t="str">
        <f>IF(ABS(IFERROR(T4690,0))&gt;0.05,INDEX(margin_ranges!$C$13:$C$16,MATCH($F4690*100,margin_ranges!$B$13:$B$16,1)),"")</f>
        <v/>
      </c>
      <c r="V4690" t="e">
        <f>MIN(VLOOKUP($U4690,margin_ranges!$A$5:$D$10,4,FALSE),$P4690*100)</f>
        <v>#N/A</v>
      </c>
      <c r="Y4690" s="29" t="e">
        <f t="shared" si="73"/>
        <v>#N/A</v>
      </c>
    </row>
    <row r="4691" spans="1:25" x14ac:dyDescent="0.3">
      <c r="A4691" s="8" t="s">
        <v>17</v>
      </c>
      <c r="B4691" s="8" t="s">
        <v>8235</v>
      </c>
      <c r="C4691" s="8" t="s">
        <v>8236</v>
      </c>
      <c r="D4691" s="8" t="s">
        <v>8239</v>
      </c>
      <c r="E4691" s="8" t="s">
        <v>8240</v>
      </c>
      <c r="F4691" s="24">
        <v>0.29811836061503499</v>
      </c>
      <c r="G4691" s="24">
        <v>1</v>
      </c>
      <c r="H4691" s="25">
        <v>36.816600000000001</v>
      </c>
      <c r="I4691" s="25">
        <v>2.8269000000000002</v>
      </c>
      <c r="J4691" s="15">
        <v>60</v>
      </c>
      <c r="K4691" s="15">
        <v>18</v>
      </c>
      <c r="L4691" s="13">
        <v>7.6799999999999993E-2</v>
      </c>
      <c r="M4691" s="7">
        <v>0.71237081999999996</v>
      </c>
      <c r="N4691" s="26">
        <v>0.5</v>
      </c>
      <c r="O4691" s="27" t="s">
        <v>22</v>
      </c>
      <c r="P4691" s="8">
        <v>0.29811836060000002</v>
      </c>
      <c r="Q4691" s="24">
        <v>0.33</v>
      </c>
      <c r="R4691" t="str">
        <f>IF($Q4691*100&gt;=VLOOKUP($O4691,margin_ranges!$A$5:$C$10,2,FALSE),IF($Q4691*100&lt;=VLOOKUP($O4691,margin_ranges!$A$5:$C$10,3,FALSE)+10,"IN RANGE","ABOVE RANGE"),"BELOW RANGE")</f>
        <v>IN RANGE</v>
      </c>
      <c r="S4691">
        <f>MIN(VLOOKUP($O4691,margin_ranges!$A$5:$D$10,4,FALSE),$P4691*100)</f>
        <v>29.75</v>
      </c>
      <c r="T4691" s="29">
        <f>(1-$S4691/100)/(1-$F4691)-1</f>
        <v>8.8100411855318583E-4</v>
      </c>
      <c r="U4691" s="19" t="str">
        <f>IF(ABS(IFERROR(T4691,0))&gt;0.05,INDEX(margin_ranges!$C$13:$C$16,MATCH($F4691*100,margin_ranges!$B$13:$B$16,1)),"")</f>
        <v/>
      </c>
      <c r="V4691" t="e">
        <f>MIN(VLOOKUP($U4691,margin_ranges!$A$5:$D$10,4,FALSE),$P4691*100)</f>
        <v>#N/A</v>
      </c>
      <c r="Y4691" s="29" t="e">
        <f t="shared" si="73"/>
        <v>#N/A</v>
      </c>
    </row>
    <row r="4692" spans="1:25" x14ac:dyDescent="0.3">
      <c r="A4692" s="8" t="s">
        <v>35</v>
      </c>
      <c r="B4692" s="8" t="s">
        <v>8241</v>
      </c>
      <c r="C4692" s="8" t="s">
        <v>34</v>
      </c>
      <c r="D4692" s="8" t="s">
        <v>34</v>
      </c>
      <c r="E4692" s="8"/>
      <c r="F4692" s="24">
        <v>0.34114078644325602</v>
      </c>
      <c r="G4692" s="24">
        <v>0</v>
      </c>
      <c r="H4692" s="25">
        <v>34.213299999999997</v>
      </c>
      <c r="I4692" s="25">
        <v>11.234299999999999</v>
      </c>
      <c r="J4692" s="15">
        <v>203</v>
      </c>
      <c r="K4692" s="15">
        <v>69</v>
      </c>
      <c r="L4692" s="13">
        <v>0.32840000000000003</v>
      </c>
      <c r="M4692" s="7">
        <v>0.60181841000000003</v>
      </c>
      <c r="N4692" s="26">
        <v>0.270005</v>
      </c>
      <c r="O4692" s="27"/>
      <c r="P4692" s="8">
        <v>0.55135138080000001</v>
      </c>
      <c r="Q4692" s="24">
        <v>0.34110000000000001</v>
      </c>
      <c r="R4692" t="e">
        <f>IF($Q4692*100&gt;=VLOOKUP($O4692,margin_ranges!$A$5:$C$10,2,FALSE),IF($Q4692*100&lt;=VLOOKUP($O4692,margin_ranges!$A$5:$C$10,3,FALSE)+10,"IN RANGE","ABOVE RANGE"),"BELOW RANGE")</f>
        <v>#N/A</v>
      </c>
      <c r="S4692" t="e">
        <f>MIN(VLOOKUP($O4692,margin_ranges!$A$5:$D$10,4,FALSE),$P4692*100)</f>
        <v>#N/A</v>
      </c>
      <c r="T4692" s="29" t="e">
        <f>(1-$S4692/100)/(1-$F4692)-1</f>
        <v>#N/A</v>
      </c>
      <c r="U4692" s="19" t="str">
        <f>IF(ABS(IFERROR(T4692,0))&gt;0.05,INDEX(margin_ranges!$C$13:$C$16,MATCH($F4692*100,margin_ranges!$B$13:$B$16,1)),"")</f>
        <v/>
      </c>
      <c r="V4692" t="e">
        <f>MIN(VLOOKUP($U4692,margin_ranges!$A$5:$D$10,4,FALSE),$P4692*100)</f>
        <v>#N/A</v>
      </c>
      <c r="Y4692" s="29" t="e">
        <f t="shared" si="73"/>
        <v>#N/A</v>
      </c>
    </row>
    <row r="4693" spans="1:25" x14ac:dyDescent="0.3">
      <c r="A4693" s="8" t="s">
        <v>33</v>
      </c>
      <c r="B4693" s="8" t="s">
        <v>8241</v>
      </c>
      <c r="C4693" s="8" t="s">
        <v>8242</v>
      </c>
      <c r="D4693" s="8" t="s">
        <v>34</v>
      </c>
      <c r="E4693" s="8"/>
      <c r="F4693" s="24">
        <v>0.34114078644325602</v>
      </c>
      <c r="G4693" s="24">
        <v>0</v>
      </c>
      <c r="H4693" s="25">
        <v>34.213299999999997</v>
      </c>
      <c r="I4693" s="25">
        <v>11.234299999999999</v>
      </c>
      <c r="J4693" s="15">
        <v>203</v>
      </c>
      <c r="K4693" s="15">
        <v>69</v>
      </c>
      <c r="L4693" s="13">
        <v>0.32840000000000003</v>
      </c>
      <c r="M4693" s="7">
        <v>0.60181841000000003</v>
      </c>
      <c r="N4693" s="26">
        <v>0.270005</v>
      </c>
      <c r="O4693" s="27"/>
      <c r="P4693" s="8">
        <v>0.55135138080000001</v>
      </c>
      <c r="Q4693" s="24">
        <v>0.34110000000000001</v>
      </c>
      <c r="R4693" t="e">
        <f>IF($Q4693*100&gt;=VLOOKUP($O4693,margin_ranges!$A$5:$C$10,2,FALSE),IF($Q4693*100&lt;=VLOOKUP($O4693,margin_ranges!$A$5:$C$10,3,FALSE)+10,"IN RANGE","ABOVE RANGE"),"BELOW RANGE")</f>
        <v>#N/A</v>
      </c>
      <c r="S4693" t="e">
        <f>MIN(VLOOKUP($O4693,margin_ranges!$A$5:$D$10,4,FALSE),$P4693*100)</f>
        <v>#N/A</v>
      </c>
      <c r="T4693" s="29" t="e">
        <f>(1-$S4693/100)/(1-$F4693)-1</f>
        <v>#N/A</v>
      </c>
      <c r="U4693" s="19" t="str">
        <f>IF(ABS(IFERROR(T4693,0))&gt;0.05,INDEX(margin_ranges!$C$13:$C$16,MATCH($F4693*100,margin_ranges!$B$13:$B$16,1)),"")</f>
        <v/>
      </c>
      <c r="V4693" t="e">
        <f>MIN(VLOOKUP($U4693,margin_ranges!$A$5:$D$10,4,FALSE),$P4693*100)</f>
        <v>#N/A</v>
      </c>
      <c r="Y4693" s="29" t="e">
        <f t="shared" si="73"/>
        <v>#N/A</v>
      </c>
    </row>
    <row r="4694" spans="1:25" x14ac:dyDescent="0.3">
      <c r="A4694" s="8" t="s">
        <v>17</v>
      </c>
      <c r="B4694" s="8" t="s">
        <v>8241</v>
      </c>
      <c r="C4694" s="8" t="s">
        <v>8242</v>
      </c>
      <c r="D4694" s="8" t="s">
        <v>8245</v>
      </c>
      <c r="E4694" s="8" t="s">
        <v>8246</v>
      </c>
      <c r="F4694" s="24">
        <v>0.35</v>
      </c>
      <c r="G4694" s="24">
        <v>0</v>
      </c>
      <c r="H4694" s="25">
        <v>25.896899999999999</v>
      </c>
      <c r="I4694" s="25">
        <v>9.4159000000000006</v>
      </c>
      <c r="J4694" s="15">
        <v>167</v>
      </c>
      <c r="K4694" s="15">
        <v>58</v>
      </c>
      <c r="L4694" s="13">
        <v>0.36359999999999998</v>
      </c>
      <c r="M4694" s="7">
        <v>0.59081792</v>
      </c>
      <c r="N4694" s="26">
        <v>0.27</v>
      </c>
      <c r="O4694" s="27" t="s">
        <v>92</v>
      </c>
      <c r="P4694" s="8">
        <v>0.5430064148</v>
      </c>
      <c r="Q4694" s="24">
        <v>0.35</v>
      </c>
      <c r="R4694" t="str">
        <f>IF($Q4694*100&gt;=VLOOKUP($O4694,margin_ranges!$A$5:$C$10,2,FALSE),IF($Q4694*100&lt;=VLOOKUP($O4694,margin_ranges!$A$5:$C$10,3,FALSE)+10,"IN RANGE","ABOVE RANGE"),"BELOW RANGE")</f>
        <v>IN RANGE</v>
      </c>
      <c r="S4694">
        <f>MIN(VLOOKUP($O4694,margin_ranges!$A$5:$D$10,4,FALSE),$P4694*100)</f>
        <v>29.75</v>
      </c>
      <c r="T4694" s="29">
        <f>(1-$S4694/100)/(1-$F4694)-1</f>
        <v>8.0769230769230704E-2</v>
      </c>
      <c r="U4694" s="19" t="str">
        <f>IF(ABS(IFERROR(T4694,0))&gt;0.05,INDEX(margin_ranges!$C$13:$C$16,MATCH($F4694*100,margin_ranges!$B$13:$B$16,1)),"")</f>
        <v>Margin Over Fill (Type C)</v>
      </c>
      <c r="V4694">
        <f>MIN(VLOOKUP($U4694,margin_ranges!$A$5:$D$10,4,FALSE),$P4694*100)</f>
        <v>43</v>
      </c>
      <c r="Y4694" s="29">
        <f t="shared" si="73"/>
        <v>-0.12307692307692297</v>
      </c>
    </row>
    <row r="4695" spans="1:25" x14ac:dyDescent="0.3">
      <c r="A4695" s="8" t="s">
        <v>17</v>
      </c>
      <c r="B4695" s="8" t="s">
        <v>8241</v>
      </c>
      <c r="C4695" s="8" t="s">
        <v>8242</v>
      </c>
      <c r="D4695" s="8" t="s">
        <v>8243</v>
      </c>
      <c r="E4695" s="8" t="s">
        <v>8244</v>
      </c>
      <c r="F4695" s="24">
        <v>0.3</v>
      </c>
      <c r="G4695" s="24">
        <v>0</v>
      </c>
      <c r="H4695" s="25">
        <v>8.3039000000000005</v>
      </c>
      <c r="I4695" s="25">
        <v>1.8180000000000001</v>
      </c>
      <c r="J4695" s="15">
        <v>36</v>
      </c>
      <c r="K4695" s="15">
        <v>11</v>
      </c>
      <c r="L4695" s="13">
        <v>0.21890000000000001</v>
      </c>
      <c r="M4695" s="7">
        <v>0.65893446</v>
      </c>
      <c r="N4695" s="26">
        <v>0.27</v>
      </c>
      <c r="O4695" s="27" t="s">
        <v>92</v>
      </c>
      <c r="P4695" s="8">
        <v>0.59024756730000005</v>
      </c>
      <c r="Q4695" s="24">
        <v>0.3</v>
      </c>
      <c r="R4695" t="str">
        <f>IF($Q4695*100&gt;=VLOOKUP($O4695,margin_ranges!$A$5:$C$10,2,FALSE),IF($Q4695*100&lt;=VLOOKUP($O4695,margin_ranges!$A$5:$C$10,3,FALSE)+10,"IN RANGE","ABOVE RANGE"),"BELOW RANGE")</f>
        <v>IN RANGE</v>
      </c>
      <c r="S4695">
        <f>MIN(VLOOKUP($O4695,margin_ranges!$A$5:$D$10,4,FALSE),$P4695*100)</f>
        <v>29.75</v>
      </c>
      <c r="T4695" s="29">
        <f>(1-$S4695/100)/(1-$F4695)-1</f>
        <v>3.5714285714285587E-3</v>
      </c>
      <c r="U4695" s="19" t="str">
        <f>IF(ABS(IFERROR(T4695,0))&gt;0.05,INDEX(margin_ranges!$C$13:$C$16,MATCH($F4695*100,margin_ranges!$B$13:$B$16,1)),"")</f>
        <v/>
      </c>
      <c r="V4695" t="e">
        <f>MIN(VLOOKUP($U4695,margin_ranges!$A$5:$D$10,4,FALSE),$P4695*100)</f>
        <v>#N/A</v>
      </c>
      <c r="Y4695" s="29" t="e">
        <f t="shared" si="73"/>
        <v>#N/A</v>
      </c>
    </row>
    <row r="4696" spans="1:25" x14ac:dyDescent="0.3">
      <c r="A4696" s="8" t="s">
        <v>35</v>
      </c>
      <c r="B4696" s="8" t="s">
        <v>8247</v>
      </c>
      <c r="C4696" s="8" t="s">
        <v>34</v>
      </c>
      <c r="D4696" s="8" t="s">
        <v>34</v>
      </c>
      <c r="E4696" s="8"/>
      <c r="F4696" s="24">
        <v>0.345189852753926</v>
      </c>
      <c r="G4696" s="24">
        <v>0.12334715</v>
      </c>
      <c r="H4696" s="25">
        <v>695.41639999999995</v>
      </c>
      <c r="I4696" s="25">
        <v>4.1788999999999996</v>
      </c>
      <c r="J4696" s="15">
        <v>53</v>
      </c>
      <c r="K4696" s="15">
        <v>17</v>
      </c>
      <c r="L4696" s="13">
        <v>6.0000000000000001E-3</v>
      </c>
      <c r="M4696" s="7">
        <v>0.41882947999999998</v>
      </c>
      <c r="N4696" s="26">
        <v>0.144869</v>
      </c>
      <c r="O4696" s="27"/>
      <c r="P4696" s="8">
        <v>0.65410983150000002</v>
      </c>
      <c r="Q4696" s="24">
        <v>0.34520000000000001</v>
      </c>
      <c r="R4696" t="e">
        <f>IF($Q4696*100&gt;=VLOOKUP($O4696,margin_ranges!$A$5:$C$10,2,FALSE),IF($Q4696*100&lt;=VLOOKUP($O4696,margin_ranges!$A$5:$C$10,3,FALSE)+10,"IN RANGE","ABOVE RANGE"),"BELOW RANGE")</f>
        <v>#N/A</v>
      </c>
      <c r="S4696" t="e">
        <f>MIN(VLOOKUP($O4696,margin_ranges!$A$5:$D$10,4,FALSE),$P4696*100)</f>
        <v>#N/A</v>
      </c>
      <c r="T4696" s="29" t="e">
        <f>(1-$S4696/100)/(1-$F4696)-1</f>
        <v>#N/A</v>
      </c>
      <c r="U4696" s="19" t="str">
        <f>IF(ABS(IFERROR(T4696,0))&gt;0.05,INDEX(margin_ranges!$C$13:$C$16,MATCH($F4696*100,margin_ranges!$B$13:$B$16,1)),"")</f>
        <v/>
      </c>
      <c r="V4696" t="e">
        <f>MIN(VLOOKUP($U4696,margin_ranges!$A$5:$D$10,4,FALSE),$P4696*100)</f>
        <v>#N/A</v>
      </c>
      <c r="Y4696" s="29" t="e">
        <f t="shared" si="73"/>
        <v>#N/A</v>
      </c>
    </row>
    <row r="4697" spans="1:25" x14ac:dyDescent="0.3">
      <c r="A4697" s="8" t="s">
        <v>33</v>
      </c>
      <c r="B4697" s="8" t="s">
        <v>8247</v>
      </c>
      <c r="C4697" s="8" t="s">
        <v>8248</v>
      </c>
      <c r="D4697" s="8" t="s">
        <v>34</v>
      </c>
      <c r="E4697" s="8"/>
      <c r="F4697" s="24">
        <v>0.345189852753926</v>
      </c>
      <c r="G4697" s="24">
        <v>0.12334715</v>
      </c>
      <c r="H4697" s="25">
        <v>695.41639999999995</v>
      </c>
      <c r="I4697" s="25">
        <v>4.1788999999999996</v>
      </c>
      <c r="J4697" s="15">
        <v>53</v>
      </c>
      <c r="K4697" s="15">
        <v>17</v>
      </c>
      <c r="L4697" s="13">
        <v>6.0000000000000001E-3</v>
      </c>
      <c r="M4697" s="7">
        <v>0.41882947999999998</v>
      </c>
      <c r="N4697" s="26">
        <v>0.144869</v>
      </c>
      <c r="O4697" s="27"/>
      <c r="P4697" s="8">
        <v>0.65410983150000002</v>
      </c>
      <c r="Q4697" s="24">
        <v>0.34520000000000001</v>
      </c>
      <c r="R4697" t="e">
        <f>IF($Q4697*100&gt;=VLOOKUP($O4697,margin_ranges!$A$5:$C$10,2,FALSE),IF($Q4697*100&lt;=VLOOKUP($O4697,margin_ranges!$A$5:$C$10,3,FALSE)+10,"IN RANGE","ABOVE RANGE"),"BELOW RANGE")</f>
        <v>#N/A</v>
      </c>
      <c r="S4697" t="e">
        <f>MIN(VLOOKUP($O4697,margin_ranges!$A$5:$D$10,4,FALSE),$P4697*100)</f>
        <v>#N/A</v>
      </c>
      <c r="T4697" s="29" t="e">
        <f>(1-$S4697/100)/(1-$F4697)-1</f>
        <v>#N/A</v>
      </c>
      <c r="U4697" s="19" t="str">
        <f>IF(ABS(IFERROR(T4697,0))&gt;0.05,INDEX(margin_ranges!$C$13:$C$16,MATCH($F4697*100,margin_ranges!$B$13:$B$16,1)),"")</f>
        <v/>
      </c>
      <c r="V4697" t="e">
        <f>MIN(VLOOKUP($U4697,margin_ranges!$A$5:$D$10,4,FALSE),$P4697*100)</f>
        <v>#N/A</v>
      </c>
      <c r="Y4697" s="29" t="e">
        <f t="shared" si="73"/>
        <v>#N/A</v>
      </c>
    </row>
    <row r="4698" spans="1:25" x14ac:dyDescent="0.3">
      <c r="A4698" s="8" t="s">
        <v>17</v>
      </c>
      <c r="B4698" s="8" t="s">
        <v>8247</v>
      </c>
      <c r="C4698" s="8" t="s">
        <v>8248</v>
      </c>
      <c r="D4698" s="8" t="s">
        <v>8249</v>
      </c>
      <c r="E4698" s="8" t="s">
        <v>8250</v>
      </c>
      <c r="F4698" s="24">
        <v>0.35</v>
      </c>
      <c r="G4698" s="24">
        <v>0</v>
      </c>
      <c r="H4698" s="25">
        <v>43.814900000000002</v>
      </c>
      <c r="I4698" s="25">
        <v>1.5078</v>
      </c>
      <c r="J4698" s="15">
        <v>14</v>
      </c>
      <c r="K4698" s="15">
        <v>5</v>
      </c>
      <c r="L4698" s="13">
        <v>3.44E-2</v>
      </c>
      <c r="M4698" s="7">
        <v>0.3163011</v>
      </c>
      <c r="N4698" s="26">
        <v>0.1</v>
      </c>
      <c r="O4698" s="27" t="s">
        <v>92</v>
      </c>
      <c r="P4698" s="8">
        <v>0.68384555479999998</v>
      </c>
      <c r="Q4698" s="24">
        <v>0.35</v>
      </c>
      <c r="R4698" t="str">
        <f>IF($Q4698*100&gt;=VLOOKUP($O4698,margin_ranges!$A$5:$C$10,2,FALSE),IF($Q4698*100&lt;=VLOOKUP($O4698,margin_ranges!$A$5:$C$10,3,FALSE)+10,"IN RANGE","ABOVE RANGE"),"BELOW RANGE")</f>
        <v>IN RANGE</v>
      </c>
      <c r="S4698">
        <f>MIN(VLOOKUP($O4698,margin_ranges!$A$5:$D$10,4,FALSE),$P4698*100)</f>
        <v>29.75</v>
      </c>
      <c r="T4698" s="29">
        <f>(1-$S4698/100)/(1-$F4698)-1</f>
        <v>8.0769230769230704E-2</v>
      </c>
      <c r="U4698" s="19" t="str">
        <f>IF(ABS(IFERROR(T4698,0))&gt;0.05,INDEX(margin_ranges!$C$13:$C$16,MATCH($F4698*100,margin_ranges!$B$13:$B$16,1)),"")</f>
        <v>Margin Over Fill (Type C)</v>
      </c>
      <c r="V4698">
        <f>MIN(VLOOKUP($U4698,margin_ranges!$A$5:$D$10,4,FALSE),$P4698*100)</f>
        <v>43</v>
      </c>
      <c r="Y4698" s="29">
        <f t="shared" si="73"/>
        <v>-0.12307692307692297</v>
      </c>
    </row>
    <row r="4699" spans="1:25" x14ac:dyDescent="0.3">
      <c r="A4699" s="8" t="s">
        <v>17</v>
      </c>
      <c r="B4699" s="8" t="s">
        <v>8247</v>
      </c>
      <c r="C4699" s="8" t="s">
        <v>8248</v>
      </c>
      <c r="D4699" s="8" t="s">
        <v>8251</v>
      </c>
      <c r="E4699" s="8" t="s">
        <v>8252</v>
      </c>
      <c r="F4699" s="24">
        <v>0.33999999999999903</v>
      </c>
      <c r="G4699" s="24">
        <v>0</v>
      </c>
      <c r="H4699" s="25">
        <v>26.418099999999999</v>
      </c>
      <c r="I4699" s="25">
        <v>0.33439999999999998</v>
      </c>
      <c r="J4699" s="15">
        <v>7</v>
      </c>
      <c r="K4699" s="15">
        <v>2</v>
      </c>
      <c r="L4699" s="13">
        <v>1.2699999999999999E-2</v>
      </c>
      <c r="M4699" s="7">
        <v>0.65894916999999997</v>
      </c>
      <c r="N4699" s="26">
        <v>0.25</v>
      </c>
      <c r="O4699" s="27" t="s">
        <v>22</v>
      </c>
      <c r="P4699" s="8">
        <v>0.62060806430000004</v>
      </c>
      <c r="Q4699" s="24">
        <v>0.34</v>
      </c>
      <c r="R4699" t="str">
        <f>IF($Q4699*100&gt;=VLOOKUP($O4699,margin_ranges!$A$5:$C$10,2,FALSE),IF($Q4699*100&lt;=VLOOKUP($O4699,margin_ranges!$A$5:$C$10,3,FALSE)+10,"IN RANGE","ABOVE RANGE"),"BELOW RANGE")</f>
        <v>IN RANGE</v>
      </c>
      <c r="S4699">
        <f>MIN(VLOOKUP($O4699,margin_ranges!$A$5:$D$10,4,FALSE),$P4699*100)</f>
        <v>29.75</v>
      </c>
      <c r="T4699" s="29">
        <f>(1-$S4699/100)/(1-$F4699)-1</f>
        <v>6.4393939393937671E-2</v>
      </c>
      <c r="U4699" s="19" t="str">
        <f>IF(ABS(IFERROR(T4699,0))&gt;0.05,INDEX(margin_ranges!$C$13:$C$16,MATCH($F4699*100,margin_ranges!$B$13:$B$16,1)),"")</f>
        <v>Balanced (Type B)</v>
      </c>
      <c r="V4699">
        <f>MIN(VLOOKUP($U4699,margin_ranges!$A$5:$D$10,4,FALSE),$P4699*100)</f>
        <v>29.75</v>
      </c>
      <c r="Y4699" s="29">
        <f t="shared" si="73"/>
        <v>6.4393939393937671E-2</v>
      </c>
    </row>
    <row r="4700" spans="1:25" x14ac:dyDescent="0.3">
      <c r="A4700" s="8" t="s">
        <v>35</v>
      </c>
      <c r="B4700" s="8" t="s">
        <v>8253</v>
      </c>
      <c r="C4700" s="8" t="s">
        <v>34</v>
      </c>
      <c r="D4700" s="8" t="s">
        <v>34</v>
      </c>
      <c r="E4700" s="8"/>
      <c r="F4700" s="24">
        <v>0.217791310443186</v>
      </c>
      <c r="G4700" s="24">
        <v>0.94166048000000002</v>
      </c>
      <c r="H4700" s="25">
        <v>337.20479999999998</v>
      </c>
      <c r="I4700" s="25">
        <v>62.891100000000002</v>
      </c>
      <c r="J4700" s="15">
        <v>4534</v>
      </c>
      <c r="K4700" s="15">
        <v>987</v>
      </c>
      <c r="L4700" s="13">
        <v>0.1865</v>
      </c>
      <c r="M4700" s="7">
        <v>2.4031349</v>
      </c>
      <c r="N4700" s="26">
        <v>1.879753</v>
      </c>
      <c r="O4700" s="27"/>
      <c r="P4700" s="8">
        <v>0.21779131039999999</v>
      </c>
      <c r="Q4700" s="24">
        <v>0.29330000000000001</v>
      </c>
      <c r="R4700" t="e">
        <f>IF($Q4700*100&gt;=VLOOKUP($O4700,margin_ranges!$A$5:$C$10,2,FALSE),IF($Q4700*100&lt;=VLOOKUP($O4700,margin_ranges!$A$5:$C$10,3,FALSE)+10,"IN RANGE","ABOVE RANGE"),"BELOW RANGE")</f>
        <v>#N/A</v>
      </c>
      <c r="S4700" t="e">
        <f>MIN(VLOOKUP($O4700,margin_ranges!$A$5:$D$10,4,FALSE),$P4700*100)</f>
        <v>#N/A</v>
      </c>
      <c r="T4700" s="29" t="e">
        <f>(1-$S4700/100)/(1-$F4700)-1</f>
        <v>#N/A</v>
      </c>
      <c r="U4700" s="19" t="str">
        <f>IF(ABS(IFERROR(T4700,0))&gt;0.05,INDEX(margin_ranges!$C$13:$C$16,MATCH($F4700*100,margin_ranges!$B$13:$B$16,1)),"")</f>
        <v/>
      </c>
      <c r="V4700" t="e">
        <f>MIN(VLOOKUP($U4700,margin_ranges!$A$5:$D$10,4,FALSE),$P4700*100)</f>
        <v>#N/A</v>
      </c>
      <c r="Y4700" s="29" t="e">
        <f t="shared" si="73"/>
        <v>#N/A</v>
      </c>
    </row>
    <row r="4701" spans="1:25" x14ac:dyDescent="0.3">
      <c r="A4701" s="8" t="s">
        <v>33</v>
      </c>
      <c r="B4701" s="8" t="s">
        <v>8253</v>
      </c>
      <c r="C4701" s="8" t="s">
        <v>8254</v>
      </c>
      <c r="D4701" s="8" t="s">
        <v>34</v>
      </c>
      <c r="E4701" s="8"/>
      <c r="F4701" s="24">
        <v>0.217791310443186</v>
      </c>
      <c r="G4701" s="24">
        <v>0.94166048000000002</v>
      </c>
      <c r="H4701" s="25">
        <v>337.20479999999998</v>
      </c>
      <c r="I4701" s="25">
        <v>62.891100000000002</v>
      </c>
      <c r="J4701" s="15">
        <v>4534</v>
      </c>
      <c r="K4701" s="15">
        <v>987</v>
      </c>
      <c r="L4701" s="13">
        <v>0.1865</v>
      </c>
      <c r="M4701" s="7">
        <v>2.4031349</v>
      </c>
      <c r="N4701" s="26">
        <v>1.879753</v>
      </c>
      <c r="O4701" s="27"/>
      <c r="P4701" s="8">
        <v>0.21779131039999999</v>
      </c>
      <c r="Q4701" s="24">
        <v>0.29330000000000001</v>
      </c>
      <c r="R4701" t="e">
        <f>IF($Q4701*100&gt;=VLOOKUP($O4701,margin_ranges!$A$5:$C$10,2,FALSE),IF($Q4701*100&lt;=VLOOKUP($O4701,margin_ranges!$A$5:$C$10,3,FALSE)+10,"IN RANGE","ABOVE RANGE"),"BELOW RANGE")</f>
        <v>#N/A</v>
      </c>
      <c r="S4701" t="e">
        <f>MIN(VLOOKUP($O4701,margin_ranges!$A$5:$D$10,4,FALSE),$P4701*100)</f>
        <v>#N/A</v>
      </c>
      <c r="T4701" s="29" t="e">
        <f>(1-$S4701/100)/(1-$F4701)-1</f>
        <v>#N/A</v>
      </c>
      <c r="U4701" s="19" t="str">
        <f>IF(ABS(IFERROR(T4701,0))&gt;0.05,INDEX(margin_ranges!$C$13:$C$16,MATCH($F4701*100,margin_ranges!$B$13:$B$16,1)),"")</f>
        <v/>
      </c>
      <c r="V4701" t="e">
        <f>MIN(VLOOKUP($U4701,margin_ranges!$A$5:$D$10,4,FALSE),$P4701*100)</f>
        <v>#N/A</v>
      </c>
      <c r="Y4701" s="29" t="e">
        <f t="shared" si="73"/>
        <v>#N/A</v>
      </c>
    </row>
    <row r="4702" spans="1:25" x14ac:dyDescent="0.3">
      <c r="A4702" s="8" t="s">
        <v>17</v>
      </c>
      <c r="B4702" s="8" t="s">
        <v>8253</v>
      </c>
      <c r="C4702" s="8" t="s">
        <v>8254</v>
      </c>
      <c r="D4702" s="8" t="s">
        <v>8259</v>
      </c>
      <c r="E4702" s="8" t="s">
        <v>8260</v>
      </c>
      <c r="F4702" s="24">
        <v>0.23015172702966</v>
      </c>
      <c r="G4702" s="24">
        <v>1</v>
      </c>
      <c r="H4702" s="25">
        <v>78.366500000000002</v>
      </c>
      <c r="I4702" s="25">
        <v>13.5367</v>
      </c>
      <c r="J4702" s="15">
        <v>1081</v>
      </c>
      <c r="K4702" s="15">
        <v>249</v>
      </c>
      <c r="L4702" s="13">
        <v>0.17269999999999999</v>
      </c>
      <c r="M4702" s="7">
        <v>2.66286237</v>
      </c>
      <c r="N4702" s="26">
        <v>2.0499999999999998</v>
      </c>
      <c r="O4702" s="27" t="s">
        <v>162</v>
      </c>
      <c r="P4702" s="8">
        <v>0.230151727</v>
      </c>
      <c r="Q4702" s="24">
        <v>0.3</v>
      </c>
      <c r="R4702" t="str">
        <f>IF($Q4702*100&gt;=VLOOKUP($O4702,margin_ranges!$A$5:$C$10,2,FALSE),IF($Q4702*100&lt;=VLOOKUP($O4702,margin_ranges!$A$5:$C$10,3,FALSE)+10,"IN RANGE","ABOVE RANGE"),"BELOW RANGE")</f>
        <v>IN RANGE</v>
      </c>
      <c r="S4702">
        <f>MIN(VLOOKUP($O4702,margin_ranges!$A$5:$D$10,4,FALSE),$P4702*100)</f>
        <v>23.015172700000001</v>
      </c>
      <c r="T4702" s="29">
        <f>(1-$S4702/100)/(1-$F4702)-1</f>
        <v>3.8527181445147107E-11</v>
      </c>
      <c r="U4702" s="19" t="str">
        <f>IF(ABS(IFERROR(T4702,0))&gt;0.05,INDEX(margin_ranges!$C$13:$C$16,MATCH($F4702*100,margin_ranges!$B$13:$B$16,1)),"")</f>
        <v/>
      </c>
      <c r="V4702" t="e">
        <f>MIN(VLOOKUP($U4702,margin_ranges!$A$5:$D$10,4,FALSE),$P4702*100)</f>
        <v>#N/A</v>
      </c>
      <c r="Y4702" s="29" t="e">
        <f t="shared" si="73"/>
        <v>#N/A</v>
      </c>
    </row>
    <row r="4703" spans="1:25" x14ac:dyDescent="0.3">
      <c r="A4703" s="8" t="s">
        <v>17</v>
      </c>
      <c r="B4703" s="8" t="s">
        <v>8253</v>
      </c>
      <c r="C4703" s="8" t="s">
        <v>8254</v>
      </c>
      <c r="D4703" s="8" t="s">
        <v>8261</v>
      </c>
      <c r="E4703" s="8" t="s">
        <v>8262</v>
      </c>
      <c r="F4703" s="24">
        <v>0.154971241729775</v>
      </c>
      <c r="G4703" s="24">
        <v>1</v>
      </c>
      <c r="H4703" s="25">
        <v>81.652799999999999</v>
      </c>
      <c r="I4703" s="25">
        <v>14.161099999999999</v>
      </c>
      <c r="J4703" s="15">
        <v>1031</v>
      </c>
      <c r="K4703" s="15">
        <v>160</v>
      </c>
      <c r="L4703" s="13">
        <v>0.1734</v>
      </c>
      <c r="M4703" s="7">
        <v>2.4259529400000002</v>
      </c>
      <c r="N4703" s="26">
        <v>2.0499999999999998</v>
      </c>
      <c r="O4703" s="27" t="s">
        <v>22</v>
      </c>
      <c r="P4703" s="8">
        <v>0.15497124170000001</v>
      </c>
      <c r="Q4703" s="24">
        <v>0.2</v>
      </c>
      <c r="R4703" t="str">
        <f>IF($Q4703*100&gt;=VLOOKUP($O4703,margin_ranges!$A$5:$C$10,2,FALSE),IF($Q4703*100&lt;=VLOOKUP($O4703,margin_ranges!$A$5:$C$10,3,FALSE)+10,"IN RANGE","ABOVE RANGE"),"BELOW RANGE")</f>
        <v>IN RANGE</v>
      </c>
      <c r="S4703">
        <f>MIN(VLOOKUP($O4703,margin_ranges!$A$5:$D$10,4,FALSE),$P4703*100)</f>
        <v>15.497124170000001</v>
      </c>
      <c r="T4703" s="29">
        <f>(1-$S4703/100)/(1-$F4703)-1</f>
        <v>3.5235592221738443E-11</v>
      </c>
      <c r="U4703" s="19" t="str">
        <f>IF(ABS(IFERROR(T4703,0))&gt;0.05,INDEX(margin_ranges!$C$13:$C$16,MATCH($F4703*100,margin_ranges!$B$13:$B$16,1)),"")</f>
        <v/>
      </c>
      <c r="V4703" t="e">
        <f>MIN(VLOOKUP($U4703,margin_ranges!$A$5:$D$10,4,FALSE),$P4703*100)</f>
        <v>#N/A</v>
      </c>
      <c r="Y4703" s="29" t="e">
        <f t="shared" si="73"/>
        <v>#N/A</v>
      </c>
    </row>
    <row r="4704" spans="1:25" x14ac:dyDescent="0.3">
      <c r="A4704" s="8" t="s">
        <v>17</v>
      </c>
      <c r="B4704" s="8" t="s">
        <v>8253</v>
      </c>
      <c r="C4704" s="8" t="s">
        <v>8254</v>
      </c>
      <c r="D4704" s="8" t="s">
        <v>8255</v>
      </c>
      <c r="E4704" s="8" t="s">
        <v>8256</v>
      </c>
      <c r="F4704" s="24">
        <v>0.21210201862571701</v>
      </c>
      <c r="G4704" s="24">
        <v>1</v>
      </c>
      <c r="H4704" s="25">
        <v>75.508499999999998</v>
      </c>
      <c r="I4704" s="25">
        <v>11.6973</v>
      </c>
      <c r="J4704" s="15">
        <v>757</v>
      </c>
      <c r="K4704" s="15">
        <v>161</v>
      </c>
      <c r="L4704" s="13">
        <v>0.15490000000000001</v>
      </c>
      <c r="M4704" s="7">
        <v>2.15763975</v>
      </c>
      <c r="N4704" s="26">
        <v>1.7</v>
      </c>
      <c r="O4704" s="27" t="s">
        <v>479</v>
      </c>
      <c r="P4704" s="8">
        <v>0.2121020186</v>
      </c>
      <c r="Q4704" s="24">
        <v>0.33</v>
      </c>
      <c r="R4704" t="str">
        <f>IF($Q4704*100&gt;=VLOOKUP($O4704,margin_ranges!$A$5:$C$10,2,FALSE),IF($Q4704*100&lt;=VLOOKUP($O4704,margin_ranges!$A$5:$C$10,3,FALSE)+10,"IN RANGE","ABOVE RANGE"),"BELOW RANGE")</f>
        <v>IN RANGE</v>
      </c>
      <c r="S4704">
        <f>MIN(VLOOKUP($O4704,margin_ranges!$A$5:$D$10,4,FALSE),$P4704*100)</f>
        <v>21.210201859999998</v>
      </c>
      <c r="T4704" s="29">
        <f>(1-$S4704/100)/(1-$F4704)-1</f>
        <v>3.2639890790164827E-11</v>
      </c>
      <c r="U4704" s="19" t="str">
        <f>IF(ABS(IFERROR(T4704,0))&gt;0.05,INDEX(margin_ranges!$C$13:$C$16,MATCH($F4704*100,margin_ranges!$B$13:$B$16,1)),"")</f>
        <v/>
      </c>
      <c r="V4704" t="e">
        <f>MIN(VLOOKUP($U4704,margin_ranges!$A$5:$D$10,4,FALSE),$P4704*100)</f>
        <v>#N/A</v>
      </c>
      <c r="Y4704" s="29" t="e">
        <f t="shared" si="73"/>
        <v>#N/A</v>
      </c>
    </row>
    <row r="4705" spans="1:25" x14ac:dyDescent="0.3">
      <c r="A4705" s="8" t="s">
        <v>17</v>
      </c>
      <c r="B4705" s="8" t="s">
        <v>8253</v>
      </c>
      <c r="C4705" s="8" t="s">
        <v>8254</v>
      </c>
      <c r="D4705" s="8" t="s">
        <v>8263</v>
      </c>
      <c r="E4705" s="8" t="s">
        <v>8264</v>
      </c>
      <c r="F4705" s="24">
        <v>0.28570502735728698</v>
      </c>
      <c r="G4705" s="24">
        <v>0</v>
      </c>
      <c r="H4705" s="25">
        <v>15.211399999999999</v>
      </c>
      <c r="I4705" s="25">
        <v>6.2980999999999998</v>
      </c>
      <c r="J4705" s="15">
        <v>265</v>
      </c>
      <c r="K4705" s="15">
        <v>75</v>
      </c>
      <c r="L4705" s="13">
        <v>0.41399999999999998</v>
      </c>
      <c r="M4705" s="7">
        <v>1.3999818500000001</v>
      </c>
      <c r="N4705" s="26">
        <v>1</v>
      </c>
      <c r="O4705" s="27" t="s">
        <v>22</v>
      </c>
      <c r="P4705" s="8">
        <v>0.28570502739999998</v>
      </c>
      <c r="Q4705" s="24">
        <v>0.33</v>
      </c>
      <c r="R4705" t="str">
        <f>IF($Q4705*100&gt;=VLOOKUP($O4705,margin_ranges!$A$5:$C$10,2,FALSE),IF($Q4705*100&lt;=VLOOKUP($O4705,margin_ranges!$A$5:$C$10,3,FALSE)+10,"IN RANGE","ABOVE RANGE"),"BELOW RANGE")</f>
        <v>IN RANGE</v>
      </c>
      <c r="S4705">
        <f>MIN(VLOOKUP($O4705,margin_ranges!$A$5:$D$10,4,FALSE),$P4705*100)</f>
        <v>28.570502739999998</v>
      </c>
      <c r="T4705" s="29">
        <f>(1-$S4705/100)/(1-$F4705)-1</f>
        <v>-5.9797389262428169E-11</v>
      </c>
      <c r="U4705" s="19" t="str">
        <f>IF(ABS(IFERROR(T4705,0))&gt;0.05,INDEX(margin_ranges!$C$13:$C$16,MATCH($F4705*100,margin_ranges!$B$13:$B$16,1)),"")</f>
        <v/>
      </c>
      <c r="V4705" t="e">
        <f>MIN(VLOOKUP($U4705,margin_ranges!$A$5:$D$10,4,FALSE),$P4705*100)</f>
        <v>#N/A</v>
      </c>
      <c r="Y4705" s="29" t="e">
        <f t="shared" si="73"/>
        <v>#N/A</v>
      </c>
    </row>
    <row r="4706" spans="1:25" x14ac:dyDescent="0.3">
      <c r="A4706" s="8" t="s">
        <v>17</v>
      </c>
      <c r="B4706" s="8" t="s">
        <v>8253</v>
      </c>
      <c r="C4706" s="8" t="s">
        <v>8254</v>
      </c>
      <c r="D4706" s="8" t="s">
        <v>8257</v>
      </c>
      <c r="E4706" s="8" t="s">
        <v>8258</v>
      </c>
      <c r="F4706" s="24">
        <v>0.244733771253587</v>
      </c>
      <c r="G4706" s="24">
        <v>1</v>
      </c>
      <c r="H4706" s="25">
        <v>86.463899999999995</v>
      </c>
      <c r="I4706" s="25">
        <v>17.197800000000001</v>
      </c>
      <c r="J4706" s="15">
        <v>1400</v>
      </c>
      <c r="K4706" s="15">
        <v>343</v>
      </c>
      <c r="L4706" s="13">
        <v>0.19889999999999999</v>
      </c>
      <c r="M4706" s="7">
        <v>2.7142746799999999</v>
      </c>
      <c r="N4706" s="26">
        <v>2.0499999999999998</v>
      </c>
      <c r="O4706" s="27" t="s">
        <v>479</v>
      </c>
      <c r="P4706" s="8">
        <v>0.24473377130000001</v>
      </c>
      <c r="Q4706" s="24">
        <v>0.33</v>
      </c>
      <c r="R4706" t="str">
        <f>IF($Q4706*100&gt;=VLOOKUP($O4706,margin_ranges!$A$5:$C$10,2,FALSE),IF($Q4706*100&lt;=VLOOKUP($O4706,margin_ranges!$A$5:$C$10,3,FALSE)+10,"IN RANGE","ABOVE RANGE"),"BELOW RANGE")</f>
        <v>IN RANGE</v>
      </c>
      <c r="S4706">
        <f>MIN(VLOOKUP($O4706,margin_ranges!$A$5:$D$10,4,FALSE),$P4706*100)</f>
        <v>24.473377130000003</v>
      </c>
      <c r="T4706" s="29">
        <f>(1-$S4706/100)/(1-$F4706)-1</f>
        <v>-6.1452620769841815E-11</v>
      </c>
      <c r="U4706" s="19" t="str">
        <f>IF(ABS(IFERROR(T4706,0))&gt;0.05,INDEX(margin_ranges!$C$13:$C$16,MATCH($F4706*100,margin_ranges!$B$13:$B$16,1)),"")</f>
        <v/>
      </c>
      <c r="V4706" t="e">
        <f>MIN(VLOOKUP($U4706,margin_ranges!$A$5:$D$10,4,FALSE),$P4706*100)</f>
        <v>#N/A</v>
      </c>
      <c r="Y4706" s="29" t="e">
        <f t="shared" si="73"/>
        <v>#N/A</v>
      </c>
    </row>
    <row r="4707" spans="1:25" x14ac:dyDescent="0.3">
      <c r="A4707" s="8" t="s">
        <v>35</v>
      </c>
      <c r="B4707" s="8" t="s">
        <v>8265</v>
      </c>
      <c r="C4707" s="8" t="s">
        <v>34</v>
      </c>
      <c r="D4707" s="8" t="s">
        <v>34</v>
      </c>
      <c r="E4707" s="8"/>
      <c r="F4707" s="24">
        <v>0.29999999999999899</v>
      </c>
      <c r="G4707" s="24">
        <v>0</v>
      </c>
      <c r="H4707" s="25">
        <v>14.224399999999999</v>
      </c>
      <c r="I4707" s="25">
        <v>3.3601999999999999</v>
      </c>
      <c r="J4707" s="15">
        <v>37</v>
      </c>
      <c r="K4707" s="15">
        <v>11</v>
      </c>
      <c r="L4707" s="13">
        <v>0.23619999999999999</v>
      </c>
      <c r="M4707" s="7">
        <v>0.36534872000000002</v>
      </c>
      <c r="N4707" s="26">
        <v>8.6320999999999995E-2</v>
      </c>
      <c r="O4707" s="27"/>
      <c r="P4707" s="8">
        <v>0.76372984369999997</v>
      </c>
      <c r="Q4707" s="24">
        <v>0.3</v>
      </c>
      <c r="R4707" t="e">
        <f>IF($Q4707*100&gt;=VLOOKUP($O4707,margin_ranges!$A$5:$C$10,2,FALSE),IF($Q4707*100&lt;=VLOOKUP($O4707,margin_ranges!$A$5:$C$10,3,FALSE)+10,"IN RANGE","ABOVE RANGE"),"BELOW RANGE")</f>
        <v>#N/A</v>
      </c>
      <c r="S4707" t="e">
        <f>MIN(VLOOKUP($O4707,margin_ranges!$A$5:$D$10,4,FALSE),$P4707*100)</f>
        <v>#N/A</v>
      </c>
      <c r="T4707" s="29" t="e">
        <f>(1-$S4707/100)/(1-$F4707)-1</f>
        <v>#N/A</v>
      </c>
      <c r="U4707" s="19" t="str">
        <f>IF(ABS(IFERROR(T4707,0))&gt;0.05,INDEX(margin_ranges!$C$13:$C$16,MATCH($F4707*100,margin_ranges!$B$13:$B$16,1)),"")</f>
        <v/>
      </c>
      <c r="V4707" t="e">
        <f>MIN(VLOOKUP($U4707,margin_ranges!$A$5:$D$10,4,FALSE),$P4707*100)</f>
        <v>#N/A</v>
      </c>
      <c r="Y4707" s="29" t="e">
        <f t="shared" si="73"/>
        <v>#N/A</v>
      </c>
    </row>
    <row r="4708" spans="1:25" x14ac:dyDescent="0.3">
      <c r="A4708" s="8" t="s">
        <v>33</v>
      </c>
      <c r="B4708" s="8" t="s">
        <v>8265</v>
      </c>
      <c r="C4708" s="8" t="s">
        <v>8266</v>
      </c>
      <c r="D4708" s="28" t="s">
        <v>34</v>
      </c>
      <c r="E4708" s="8"/>
      <c r="F4708" s="24">
        <v>0.29999999999999899</v>
      </c>
      <c r="G4708" s="24">
        <v>0</v>
      </c>
      <c r="H4708" s="25">
        <v>14.224399999999999</v>
      </c>
      <c r="I4708" s="25">
        <v>3.3601999999999999</v>
      </c>
      <c r="J4708" s="15">
        <v>37</v>
      </c>
      <c r="K4708" s="15">
        <v>11</v>
      </c>
      <c r="L4708" s="13">
        <v>0.23619999999999999</v>
      </c>
      <c r="M4708" s="7">
        <v>0.36534872000000002</v>
      </c>
      <c r="N4708" s="26">
        <v>8.6320999999999995E-2</v>
      </c>
      <c r="O4708" s="27"/>
      <c r="P4708" s="8">
        <v>0.76372984369999997</v>
      </c>
      <c r="Q4708" s="24">
        <v>0.3</v>
      </c>
      <c r="R4708" t="e">
        <f>IF($Q4708*100&gt;=VLOOKUP($O4708,margin_ranges!$A$5:$C$10,2,FALSE),IF($Q4708*100&lt;=VLOOKUP($O4708,margin_ranges!$A$5:$C$10,3,FALSE)+10,"IN RANGE","ABOVE RANGE"),"BELOW RANGE")</f>
        <v>#N/A</v>
      </c>
      <c r="S4708" t="e">
        <f>MIN(VLOOKUP($O4708,margin_ranges!$A$5:$D$10,4,FALSE),$P4708*100)</f>
        <v>#N/A</v>
      </c>
      <c r="T4708" s="29" t="e">
        <f>(1-$S4708/100)/(1-$F4708)-1</f>
        <v>#N/A</v>
      </c>
      <c r="U4708" s="19" t="str">
        <f>IF(ABS(IFERROR(T4708,0))&gt;0.05,INDEX(margin_ranges!$C$13:$C$16,MATCH($F4708*100,margin_ranges!$B$13:$B$16,1)),"")</f>
        <v/>
      </c>
      <c r="V4708" t="e">
        <f>MIN(VLOOKUP($U4708,margin_ranges!$A$5:$D$10,4,FALSE),$P4708*100)</f>
        <v>#N/A</v>
      </c>
      <c r="Y4708" s="29" t="e">
        <f t="shared" si="73"/>
        <v>#N/A</v>
      </c>
    </row>
    <row r="4709" spans="1:25" x14ac:dyDescent="0.3">
      <c r="A4709" s="8" t="s">
        <v>17</v>
      </c>
      <c r="B4709" s="8" t="s">
        <v>8265</v>
      </c>
      <c r="C4709" s="8" t="s">
        <v>8266</v>
      </c>
      <c r="D4709" s="8" t="s">
        <v>8267</v>
      </c>
      <c r="E4709" s="8" t="s">
        <v>8268</v>
      </c>
      <c r="F4709" s="24">
        <v>0.3</v>
      </c>
      <c r="G4709" s="24">
        <v>0</v>
      </c>
      <c r="H4709" s="25">
        <v>6.8982000000000001</v>
      </c>
      <c r="I4709" s="25">
        <v>1.2362</v>
      </c>
      <c r="J4709" s="15">
        <v>13</v>
      </c>
      <c r="K4709" s="15">
        <v>4</v>
      </c>
      <c r="L4709" s="13">
        <v>0.1792</v>
      </c>
      <c r="M4709" s="7">
        <v>0.34723522000000001</v>
      </c>
      <c r="N4709" s="26">
        <v>0.08</v>
      </c>
      <c r="O4709" s="27" t="s">
        <v>92</v>
      </c>
      <c r="P4709" s="8">
        <v>0.76960862620000003</v>
      </c>
      <c r="Q4709" s="24">
        <v>0.3</v>
      </c>
      <c r="R4709" t="str">
        <f>IF($Q4709*100&gt;=VLOOKUP($O4709,margin_ranges!$A$5:$C$10,2,FALSE),IF($Q4709*100&lt;=VLOOKUP($O4709,margin_ranges!$A$5:$C$10,3,FALSE)+10,"IN RANGE","ABOVE RANGE"),"BELOW RANGE")</f>
        <v>IN RANGE</v>
      </c>
      <c r="S4709">
        <f>MIN(VLOOKUP($O4709,margin_ranges!$A$5:$D$10,4,FALSE),$P4709*100)</f>
        <v>29.75</v>
      </c>
      <c r="T4709" s="29">
        <f>(1-$S4709/100)/(1-$F4709)-1</f>
        <v>3.5714285714285587E-3</v>
      </c>
      <c r="U4709" s="19" t="str">
        <f>IF(ABS(IFERROR(T4709,0))&gt;0.05,INDEX(margin_ranges!$C$13:$C$16,MATCH($F4709*100,margin_ranges!$B$13:$B$16,1)),"")</f>
        <v/>
      </c>
      <c r="V4709" t="e">
        <f>MIN(VLOOKUP($U4709,margin_ranges!$A$5:$D$10,4,FALSE),$P4709*100)</f>
        <v>#N/A</v>
      </c>
      <c r="Y4709" s="29" t="e">
        <f t="shared" si="73"/>
        <v>#N/A</v>
      </c>
    </row>
    <row r="4710" spans="1:25" x14ac:dyDescent="0.3">
      <c r="A4710" s="8" t="s">
        <v>17</v>
      </c>
      <c r="B4710" s="8" t="s">
        <v>8265</v>
      </c>
      <c r="C4710" s="8" t="s">
        <v>8266</v>
      </c>
      <c r="D4710" s="8" t="s">
        <v>8269</v>
      </c>
      <c r="E4710" s="8" t="s">
        <v>8270</v>
      </c>
      <c r="F4710" s="24">
        <v>0.29999999999999899</v>
      </c>
      <c r="G4710" s="24">
        <v>0</v>
      </c>
      <c r="H4710" s="25">
        <v>7.3261000000000003</v>
      </c>
      <c r="I4710" s="25">
        <v>2.1240000000000001</v>
      </c>
      <c r="J4710" s="15">
        <v>24</v>
      </c>
      <c r="K4710" s="15">
        <v>7</v>
      </c>
      <c r="L4710" s="13">
        <v>0.28989999999999999</v>
      </c>
      <c r="M4710" s="7">
        <v>0.37589117999999999</v>
      </c>
      <c r="N4710" s="26">
        <v>0.09</v>
      </c>
      <c r="O4710" s="27" t="s">
        <v>92</v>
      </c>
      <c r="P4710" s="8">
        <v>0.76056900019999996</v>
      </c>
      <c r="Q4710" s="24">
        <v>0.3</v>
      </c>
      <c r="R4710" t="str">
        <f>IF($Q4710*100&gt;=VLOOKUP($O4710,margin_ranges!$A$5:$C$10,2,FALSE),IF($Q4710*100&lt;=VLOOKUP($O4710,margin_ranges!$A$5:$C$10,3,FALSE)+10,"IN RANGE","ABOVE RANGE"),"BELOW RANGE")</f>
        <v>IN RANGE</v>
      </c>
      <c r="S4710">
        <f>MIN(VLOOKUP($O4710,margin_ranges!$A$5:$D$10,4,FALSE),$P4710*100)</f>
        <v>29.75</v>
      </c>
      <c r="T4710" s="29">
        <f>(1-$S4710/100)/(1-$F4710)-1</f>
        <v>3.5714285714270044E-3</v>
      </c>
      <c r="U4710" s="19" t="str">
        <f>IF(ABS(IFERROR(T4710,0))&gt;0.05,INDEX(margin_ranges!$C$13:$C$16,MATCH($F4710*100,margin_ranges!$B$13:$B$16,1)),"")</f>
        <v/>
      </c>
      <c r="V4710" t="e">
        <f>MIN(VLOOKUP($U4710,margin_ranges!$A$5:$D$10,4,FALSE),$P4710*100)</f>
        <v>#N/A</v>
      </c>
      <c r="Y4710" s="29" t="e">
        <f t="shared" si="73"/>
        <v>#N/A</v>
      </c>
    </row>
    <row r="4711" spans="1:25" x14ac:dyDescent="0.3">
      <c r="A4711" s="8" t="s">
        <v>35</v>
      </c>
      <c r="B4711" s="8" t="s">
        <v>8271</v>
      </c>
      <c r="C4711" s="8" t="s">
        <v>34</v>
      </c>
      <c r="D4711" s="8" t="s">
        <v>34</v>
      </c>
      <c r="E4711" s="8"/>
      <c r="F4711" s="24">
        <v>0.295949057201633</v>
      </c>
      <c r="G4711" s="24">
        <v>0.25024035</v>
      </c>
      <c r="H4711" s="25">
        <v>359.69099999999997</v>
      </c>
      <c r="I4711" s="25">
        <v>36.5154</v>
      </c>
      <c r="J4711" s="15">
        <v>874</v>
      </c>
      <c r="K4711" s="15">
        <v>249</v>
      </c>
      <c r="L4711" s="13">
        <v>0.10150000000000001</v>
      </c>
      <c r="M4711" s="7">
        <v>0.79759709999999995</v>
      </c>
      <c r="N4711" s="26">
        <v>0.50382000000000005</v>
      </c>
      <c r="O4711" s="27"/>
      <c r="P4711" s="8">
        <v>0.36832769100000001</v>
      </c>
      <c r="Q4711" s="24">
        <v>0.2959</v>
      </c>
      <c r="R4711" t="e">
        <f>IF($Q4711*100&gt;=VLOOKUP($O4711,margin_ranges!$A$5:$C$10,2,FALSE),IF($Q4711*100&lt;=VLOOKUP($O4711,margin_ranges!$A$5:$C$10,3,FALSE)+10,"IN RANGE","ABOVE RANGE"),"BELOW RANGE")</f>
        <v>#N/A</v>
      </c>
      <c r="S4711" t="e">
        <f>MIN(VLOOKUP($O4711,margin_ranges!$A$5:$D$10,4,FALSE),$P4711*100)</f>
        <v>#N/A</v>
      </c>
      <c r="T4711" s="29" t="e">
        <f>(1-$S4711/100)/(1-$F4711)-1</f>
        <v>#N/A</v>
      </c>
      <c r="U4711" s="19" t="str">
        <f>IF(ABS(IFERROR(T4711,0))&gt;0.05,INDEX(margin_ranges!$C$13:$C$16,MATCH($F4711*100,margin_ranges!$B$13:$B$16,1)),"")</f>
        <v/>
      </c>
      <c r="V4711" t="e">
        <f>MIN(VLOOKUP($U4711,margin_ranges!$A$5:$D$10,4,FALSE),$P4711*100)</f>
        <v>#N/A</v>
      </c>
      <c r="Y4711" s="29" t="e">
        <f t="shared" si="73"/>
        <v>#N/A</v>
      </c>
    </row>
    <row r="4712" spans="1:25" x14ac:dyDescent="0.3">
      <c r="A4712" s="8" t="s">
        <v>33</v>
      </c>
      <c r="B4712" s="8" t="s">
        <v>8271</v>
      </c>
      <c r="C4712" s="8" t="s">
        <v>8272</v>
      </c>
      <c r="D4712" s="8" t="s">
        <v>34</v>
      </c>
      <c r="E4712" s="8"/>
      <c r="F4712" s="24">
        <v>0.295949057201633</v>
      </c>
      <c r="G4712" s="24">
        <v>0.25024035</v>
      </c>
      <c r="H4712" s="25">
        <v>359.69099999999997</v>
      </c>
      <c r="I4712" s="25">
        <v>36.5154</v>
      </c>
      <c r="J4712" s="15">
        <v>874</v>
      </c>
      <c r="K4712" s="15">
        <v>249</v>
      </c>
      <c r="L4712" s="13">
        <v>0.10150000000000001</v>
      </c>
      <c r="M4712" s="7">
        <v>0.79759709999999995</v>
      </c>
      <c r="N4712" s="26">
        <v>0.50382000000000005</v>
      </c>
      <c r="O4712" s="27"/>
      <c r="P4712" s="8">
        <v>0.36832769100000001</v>
      </c>
      <c r="Q4712" s="24">
        <v>0.2959</v>
      </c>
      <c r="R4712" t="e">
        <f>IF($Q4712*100&gt;=VLOOKUP($O4712,margin_ranges!$A$5:$C$10,2,FALSE),IF($Q4712*100&lt;=VLOOKUP($O4712,margin_ranges!$A$5:$C$10,3,FALSE)+10,"IN RANGE","ABOVE RANGE"),"BELOW RANGE")</f>
        <v>#N/A</v>
      </c>
      <c r="S4712" t="e">
        <f>MIN(VLOOKUP($O4712,margin_ranges!$A$5:$D$10,4,FALSE),$P4712*100)</f>
        <v>#N/A</v>
      </c>
      <c r="T4712" s="29" t="e">
        <f>(1-$S4712/100)/(1-$F4712)-1</f>
        <v>#N/A</v>
      </c>
      <c r="U4712" s="19" t="str">
        <f>IF(ABS(IFERROR(T4712,0))&gt;0.05,INDEX(margin_ranges!$C$13:$C$16,MATCH($F4712*100,margin_ranges!$B$13:$B$16,1)),"")</f>
        <v/>
      </c>
      <c r="V4712" t="e">
        <f>MIN(VLOOKUP($U4712,margin_ranges!$A$5:$D$10,4,FALSE),$P4712*100)</f>
        <v>#N/A</v>
      </c>
      <c r="Y4712" s="29" t="e">
        <f t="shared" si="73"/>
        <v>#N/A</v>
      </c>
    </row>
    <row r="4713" spans="1:25" x14ac:dyDescent="0.3">
      <c r="A4713" s="8" t="s">
        <v>17</v>
      </c>
      <c r="B4713" s="8" t="s">
        <v>8271</v>
      </c>
      <c r="C4713" s="8" t="s">
        <v>8272</v>
      </c>
      <c r="D4713" s="8" t="s">
        <v>8275</v>
      </c>
      <c r="E4713" s="8" t="s">
        <v>8276</v>
      </c>
      <c r="F4713" s="24">
        <v>0.37</v>
      </c>
      <c r="G4713" s="24">
        <v>0</v>
      </c>
      <c r="H4713" s="25">
        <v>31.895900000000001</v>
      </c>
      <c r="I4713" s="25">
        <v>3.1617000000000002</v>
      </c>
      <c r="J4713" s="15">
        <v>90</v>
      </c>
      <c r="K4713" s="15">
        <v>31</v>
      </c>
      <c r="L4713" s="13">
        <v>9.9099999999999994E-2</v>
      </c>
      <c r="M4713" s="7">
        <v>0.95395580999999996</v>
      </c>
      <c r="N4713" s="26">
        <v>0.5</v>
      </c>
      <c r="O4713" s="27" t="s">
        <v>22</v>
      </c>
      <c r="P4713" s="8">
        <v>0.47586670739999998</v>
      </c>
      <c r="Q4713" s="24">
        <v>0.37</v>
      </c>
      <c r="R4713" t="str">
        <f>IF($Q4713*100&gt;=VLOOKUP($O4713,margin_ranges!$A$5:$C$10,2,FALSE),IF($Q4713*100&lt;=VLOOKUP($O4713,margin_ranges!$A$5:$C$10,3,FALSE)+10,"IN RANGE","ABOVE RANGE"),"BELOW RANGE")</f>
        <v>IN RANGE</v>
      </c>
      <c r="S4713">
        <f>MIN(VLOOKUP($O4713,margin_ranges!$A$5:$D$10,4,FALSE),$P4713*100)</f>
        <v>29.75</v>
      </c>
      <c r="T4713" s="29">
        <f>(1-$S4713/100)/(1-$F4713)-1</f>
        <v>0.11507936507936511</v>
      </c>
      <c r="U4713" s="19" t="str">
        <f>IF(ABS(IFERROR(T4713,0))&gt;0.05,INDEX(margin_ranges!$C$13:$C$16,MATCH($F4713*100,margin_ranges!$B$13:$B$16,1)),"")</f>
        <v>Margin Over Fill (Type C)</v>
      </c>
      <c r="V4713">
        <f>MIN(VLOOKUP($U4713,margin_ranges!$A$5:$D$10,4,FALSE),$P4713*100)</f>
        <v>43</v>
      </c>
      <c r="Y4713" s="29">
        <f t="shared" si="73"/>
        <v>-9.5238095238095122E-2</v>
      </c>
    </row>
    <row r="4714" spans="1:25" x14ac:dyDescent="0.3">
      <c r="A4714" s="8" t="s">
        <v>17</v>
      </c>
      <c r="B4714" s="8" t="s">
        <v>8271</v>
      </c>
      <c r="C4714" s="8" t="s">
        <v>8272</v>
      </c>
      <c r="D4714" s="8" t="s">
        <v>12194</v>
      </c>
      <c r="E4714" s="8" t="s">
        <v>12195</v>
      </c>
      <c r="F4714" s="24">
        <v>0.3</v>
      </c>
      <c r="G4714" s="24">
        <v>0</v>
      </c>
      <c r="H4714" s="25">
        <v>28.214400000000001</v>
      </c>
      <c r="I4714" s="25">
        <v>5.1379999999999999</v>
      </c>
      <c r="J4714" s="15">
        <v>123</v>
      </c>
      <c r="K4714" s="15">
        <v>37</v>
      </c>
      <c r="L4714" s="13">
        <v>0.18210000000000001</v>
      </c>
      <c r="M4714" s="7">
        <v>0.79577518000000003</v>
      </c>
      <c r="N4714" s="26">
        <v>0.5</v>
      </c>
      <c r="O4714" s="27" t="s">
        <v>92</v>
      </c>
      <c r="P4714" s="8">
        <v>0.37168183329999999</v>
      </c>
      <c r="Q4714" s="24">
        <v>0.3</v>
      </c>
      <c r="R4714" t="str">
        <f>IF($Q4714*100&gt;=VLOOKUP($O4714,margin_ranges!$A$5:$C$10,2,FALSE),IF($Q4714*100&lt;=VLOOKUP($O4714,margin_ranges!$A$5:$C$10,3,FALSE)+10,"IN RANGE","ABOVE RANGE"),"BELOW RANGE")</f>
        <v>IN RANGE</v>
      </c>
      <c r="S4714">
        <f>MIN(VLOOKUP($O4714,margin_ranges!$A$5:$D$10,4,FALSE),$P4714*100)</f>
        <v>29.75</v>
      </c>
      <c r="T4714" s="29">
        <f>(1-$S4714/100)/(1-$F4714)-1</f>
        <v>3.5714285714285587E-3</v>
      </c>
      <c r="U4714" s="19" t="str">
        <f>IF(ABS(IFERROR(T4714,0))&gt;0.05,INDEX(margin_ranges!$C$13:$C$16,MATCH($F4714*100,margin_ranges!$B$13:$B$16,1)),"")</f>
        <v/>
      </c>
      <c r="V4714" t="e">
        <f>MIN(VLOOKUP($U4714,margin_ranges!$A$5:$D$10,4,FALSE),$P4714*100)</f>
        <v>#N/A</v>
      </c>
      <c r="Y4714" s="29" t="e">
        <f t="shared" si="73"/>
        <v>#N/A</v>
      </c>
    </row>
    <row r="4715" spans="1:25" x14ac:dyDescent="0.3">
      <c r="A4715" s="8" t="s">
        <v>17</v>
      </c>
      <c r="B4715" s="8" t="s">
        <v>8271</v>
      </c>
      <c r="C4715" s="8" t="s">
        <v>8272</v>
      </c>
      <c r="D4715" s="28" t="s">
        <v>8283</v>
      </c>
      <c r="E4715" s="8" t="s">
        <v>8284</v>
      </c>
      <c r="F4715" s="24">
        <v>0.3</v>
      </c>
      <c r="G4715" s="24">
        <v>1</v>
      </c>
      <c r="H4715" s="25">
        <v>54.821399999999997</v>
      </c>
      <c r="I4715" s="25">
        <v>9.8786000000000005</v>
      </c>
      <c r="J4715" s="15">
        <v>219</v>
      </c>
      <c r="K4715" s="15">
        <v>62</v>
      </c>
      <c r="L4715" s="13">
        <v>0.1802</v>
      </c>
      <c r="M4715" s="7">
        <v>0.7377669</v>
      </c>
      <c r="N4715" s="26">
        <v>0.5</v>
      </c>
      <c r="O4715" s="27" t="s">
        <v>92</v>
      </c>
      <c r="P4715" s="8">
        <v>0.32227916410000002</v>
      </c>
      <c r="Q4715" s="24">
        <v>0.3</v>
      </c>
      <c r="R4715" t="str">
        <f>IF($Q4715*100&gt;=VLOOKUP($O4715,margin_ranges!$A$5:$C$10,2,FALSE),IF($Q4715*100&lt;=VLOOKUP($O4715,margin_ranges!$A$5:$C$10,3,FALSE)+10,"IN RANGE","ABOVE RANGE"),"BELOW RANGE")</f>
        <v>IN RANGE</v>
      </c>
      <c r="S4715">
        <f>MIN(VLOOKUP($O4715,margin_ranges!$A$5:$D$10,4,FALSE),$P4715*100)</f>
        <v>29.75</v>
      </c>
      <c r="T4715" s="29">
        <f>(1-$S4715/100)/(1-$F4715)-1</f>
        <v>3.5714285714285587E-3</v>
      </c>
      <c r="U4715" s="19" t="str">
        <f>IF(ABS(IFERROR(T4715,0))&gt;0.05,INDEX(margin_ranges!$C$13:$C$16,MATCH($F4715*100,margin_ranges!$B$13:$B$16,1)),"")</f>
        <v/>
      </c>
      <c r="V4715" t="e">
        <f>MIN(VLOOKUP($U4715,margin_ranges!$A$5:$D$10,4,FALSE),$P4715*100)</f>
        <v>#N/A</v>
      </c>
      <c r="Y4715" s="29" t="e">
        <f t="shared" si="73"/>
        <v>#N/A</v>
      </c>
    </row>
    <row r="4716" spans="1:25" x14ac:dyDescent="0.3">
      <c r="A4716" s="8" t="s">
        <v>17</v>
      </c>
      <c r="B4716" s="8" t="s">
        <v>8271</v>
      </c>
      <c r="C4716" s="8" t="s">
        <v>8272</v>
      </c>
      <c r="D4716" s="8" t="s">
        <v>12200</v>
      </c>
      <c r="E4716" s="8" t="s">
        <v>12201</v>
      </c>
      <c r="F4716" s="24">
        <v>0.3</v>
      </c>
      <c r="G4716" s="24">
        <v>0</v>
      </c>
      <c r="H4716" s="25">
        <v>3.4790000000000001</v>
      </c>
      <c r="I4716" s="25">
        <v>0.28810000000000002</v>
      </c>
      <c r="J4716" s="15">
        <v>7</v>
      </c>
      <c r="K4716" s="15">
        <v>2</v>
      </c>
      <c r="L4716" s="13">
        <v>8.2799999999999999E-2</v>
      </c>
      <c r="M4716" s="7">
        <v>0.76569162000000002</v>
      </c>
      <c r="N4716" s="26">
        <v>0.5</v>
      </c>
      <c r="O4716" s="27" t="s">
        <v>92</v>
      </c>
      <c r="P4716" s="8">
        <v>0.34699559699999999</v>
      </c>
      <c r="Q4716" s="24">
        <v>0.3</v>
      </c>
      <c r="R4716" t="str">
        <f>IF($Q4716*100&gt;=VLOOKUP($O4716,margin_ranges!$A$5:$C$10,2,FALSE),IF($Q4716*100&lt;=VLOOKUP($O4716,margin_ranges!$A$5:$C$10,3,FALSE)+10,"IN RANGE","ABOVE RANGE"),"BELOW RANGE")</f>
        <v>IN RANGE</v>
      </c>
      <c r="S4716">
        <f>MIN(VLOOKUP($O4716,margin_ranges!$A$5:$D$10,4,FALSE),$P4716*100)</f>
        <v>29.75</v>
      </c>
      <c r="T4716" s="29">
        <f>(1-$S4716/100)/(1-$F4716)-1</f>
        <v>3.5714285714285587E-3</v>
      </c>
      <c r="U4716" s="19" t="str">
        <f>IF(ABS(IFERROR(T4716,0))&gt;0.05,INDEX(margin_ranges!$C$13:$C$16,MATCH($F4716*100,margin_ranges!$B$13:$B$16,1)),"")</f>
        <v/>
      </c>
      <c r="V4716" t="e">
        <f>MIN(VLOOKUP($U4716,margin_ranges!$A$5:$D$10,4,FALSE),$P4716*100)</f>
        <v>#N/A</v>
      </c>
      <c r="Y4716" s="29" t="e">
        <f t="shared" si="73"/>
        <v>#N/A</v>
      </c>
    </row>
    <row r="4717" spans="1:25" x14ac:dyDescent="0.3">
      <c r="A4717" s="8" t="s">
        <v>17</v>
      </c>
      <c r="B4717" s="8" t="s">
        <v>8271</v>
      </c>
      <c r="C4717" s="8" t="s">
        <v>8272</v>
      </c>
      <c r="D4717" s="8" t="s">
        <v>12204</v>
      </c>
      <c r="E4717" s="8" t="s">
        <v>12205</v>
      </c>
      <c r="F4717" s="24">
        <v>0.3</v>
      </c>
      <c r="G4717" s="24">
        <v>0</v>
      </c>
      <c r="H4717" s="25">
        <v>9.7414000000000005</v>
      </c>
      <c r="I4717" s="25">
        <v>0.91310000000000002</v>
      </c>
      <c r="J4717" s="15">
        <v>20</v>
      </c>
      <c r="K4717" s="15">
        <v>6</v>
      </c>
      <c r="L4717" s="13">
        <v>9.3700000000000006E-2</v>
      </c>
      <c r="M4717" s="7">
        <v>0.73093953</v>
      </c>
      <c r="N4717" s="26">
        <v>0.5</v>
      </c>
      <c r="O4717" s="27" t="s">
        <v>92</v>
      </c>
      <c r="P4717" s="8">
        <v>0.3159488848</v>
      </c>
      <c r="Q4717" s="24">
        <v>0.3</v>
      </c>
      <c r="R4717" t="str">
        <f>IF($Q4717*100&gt;=VLOOKUP($O4717,margin_ranges!$A$5:$C$10,2,FALSE),IF($Q4717*100&lt;=VLOOKUP($O4717,margin_ranges!$A$5:$C$10,3,FALSE)+10,"IN RANGE","ABOVE RANGE"),"BELOW RANGE")</f>
        <v>IN RANGE</v>
      </c>
      <c r="S4717">
        <f>MIN(VLOOKUP($O4717,margin_ranges!$A$5:$D$10,4,FALSE),$P4717*100)</f>
        <v>29.75</v>
      </c>
      <c r="T4717" s="29">
        <f>(1-$S4717/100)/(1-$F4717)-1</f>
        <v>3.5714285714285587E-3</v>
      </c>
      <c r="U4717" s="19" t="str">
        <f>IF(ABS(IFERROR(T4717,0))&gt;0.05,INDEX(margin_ranges!$C$13:$C$16,MATCH($F4717*100,margin_ranges!$B$13:$B$16,1)),"")</f>
        <v/>
      </c>
      <c r="V4717" t="e">
        <f>MIN(VLOOKUP($U4717,margin_ranges!$A$5:$D$10,4,FALSE),$P4717*100)</f>
        <v>#N/A</v>
      </c>
      <c r="Y4717" s="29" t="e">
        <f t="shared" si="73"/>
        <v>#N/A</v>
      </c>
    </row>
    <row r="4718" spans="1:25" x14ac:dyDescent="0.3">
      <c r="A4718" s="8" t="s">
        <v>17</v>
      </c>
      <c r="B4718" s="8" t="s">
        <v>8271</v>
      </c>
      <c r="C4718" s="8" t="s">
        <v>8272</v>
      </c>
      <c r="D4718" s="8" t="s">
        <v>12206</v>
      </c>
      <c r="E4718" s="8" t="s">
        <v>12207</v>
      </c>
      <c r="F4718" s="24">
        <v>0.3</v>
      </c>
      <c r="G4718" s="24">
        <v>0</v>
      </c>
      <c r="H4718" s="25">
        <v>6.3121999999999998</v>
      </c>
      <c r="I4718" s="25">
        <v>0.59440000000000004</v>
      </c>
      <c r="J4718" s="15">
        <v>13</v>
      </c>
      <c r="K4718" s="15">
        <v>4</v>
      </c>
      <c r="L4718" s="13">
        <v>9.4200000000000006E-2</v>
      </c>
      <c r="M4718" s="7">
        <v>0.75516702999999996</v>
      </c>
      <c r="N4718" s="26">
        <v>0.5</v>
      </c>
      <c r="O4718" s="27" t="s">
        <v>92</v>
      </c>
      <c r="P4718" s="8">
        <v>0.33789482059999998</v>
      </c>
      <c r="Q4718" s="24">
        <v>0.3</v>
      </c>
      <c r="R4718" t="str">
        <f>IF($Q4718*100&gt;=VLOOKUP($O4718,margin_ranges!$A$5:$C$10,2,FALSE),IF($Q4718*100&lt;=VLOOKUP($O4718,margin_ranges!$A$5:$C$10,3,FALSE)+10,"IN RANGE","ABOVE RANGE"),"BELOW RANGE")</f>
        <v>IN RANGE</v>
      </c>
      <c r="S4718">
        <f>MIN(VLOOKUP($O4718,margin_ranges!$A$5:$D$10,4,FALSE),$P4718*100)</f>
        <v>29.75</v>
      </c>
      <c r="T4718" s="29">
        <f>(1-$S4718/100)/(1-$F4718)-1</f>
        <v>3.5714285714285587E-3</v>
      </c>
      <c r="U4718" s="19" t="str">
        <f>IF(ABS(IFERROR(T4718,0))&gt;0.05,INDEX(margin_ranges!$C$13:$C$16,MATCH($F4718*100,margin_ranges!$B$13:$B$16,1)),"")</f>
        <v/>
      </c>
      <c r="V4718" t="e">
        <f>MIN(VLOOKUP($U4718,margin_ranges!$A$5:$D$10,4,FALSE),$P4718*100)</f>
        <v>#N/A</v>
      </c>
      <c r="Y4718" s="29" t="e">
        <f t="shared" si="73"/>
        <v>#N/A</v>
      </c>
    </row>
    <row r="4719" spans="1:25" x14ac:dyDescent="0.3">
      <c r="A4719" s="8" t="s">
        <v>17</v>
      </c>
      <c r="B4719" s="8" t="s">
        <v>8271</v>
      </c>
      <c r="C4719" s="8" t="s">
        <v>8272</v>
      </c>
      <c r="D4719" s="8" t="s">
        <v>8291</v>
      </c>
      <c r="E4719" s="8" t="s">
        <v>8292</v>
      </c>
      <c r="F4719" s="24">
        <v>0.3</v>
      </c>
      <c r="G4719" s="24">
        <v>0</v>
      </c>
      <c r="H4719" s="25">
        <v>14.425700000000001</v>
      </c>
      <c r="I4719" s="25">
        <v>1.3658999999999999</v>
      </c>
      <c r="J4719" s="15">
        <v>33</v>
      </c>
      <c r="K4719" s="15">
        <v>10</v>
      </c>
      <c r="L4719" s="13">
        <v>9.4700000000000006E-2</v>
      </c>
      <c r="M4719" s="7">
        <v>0.80982114999999999</v>
      </c>
      <c r="N4719" s="26">
        <v>0.5</v>
      </c>
      <c r="O4719" s="27" t="s">
        <v>92</v>
      </c>
      <c r="P4719" s="8">
        <v>0.38257972029999998</v>
      </c>
      <c r="Q4719" s="24">
        <v>0.3</v>
      </c>
      <c r="R4719" t="str">
        <f>IF($Q4719*100&gt;=VLOOKUP($O4719,margin_ranges!$A$5:$C$10,2,FALSE),IF($Q4719*100&lt;=VLOOKUP($O4719,margin_ranges!$A$5:$C$10,3,FALSE)+10,"IN RANGE","ABOVE RANGE"),"BELOW RANGE")</f>
        <v>IN RANGE</v>
      </c>
      <c r="S4719">
        <f>MIN(VLOOKUP($O4719,margin_ranges!$A$5:$D$10,4,FALSE),$P4719*100)</f>
        <v>29.75</v>
      </c>
      <c r="T4719" s="29">
        <f>(1-$S4719/100)/(1-$F4719)-1</f>
        <v>3.5714285714285587E-3</v>
      </c>
      <c r="U4719" s="19" t="str">
        <f>IF(ABS(IFERROR(T4719,0))&gt;0.05,INDEX(margin_ranges!$C$13:$C$16,MATCH($F4719*100,margin_ranges!$B$13:$B$16,1)),"")</f>
        <v/>
      </c>
      <c r="V4719" t="e">
        <f>MIN(VLOOKUP($U4719,margin_ranges!$A$5:$D$10,4,FALSE),$P4719*100)</f>
        <v>#N/A</v>
      </c>
      <c r="Y4719" s="29" t="e">
        <f t="shared" si="73"/>
        <v>#N/A</v>
      </c>
    </row>
    <row r="4720" spans="1:25" x14ac:dyDescent="0.3">
      <c r="A4720" s="8" t="s">
        <v>17</v>
      </c>
      <c r="B4720" s="8" t="s">
        <v>8271</v>
      </c>
      <c r="C4720" s="8" t="s">
        <v>8272</v>
      </c>
      <c r="D4720" s="8" t="s">
        <v>8273</v>
      </c>
      <c r="E4720" s="8" t="s">
        <v>8274</v>
      </c>
      <c r="F4720" s="24">
        <v>0.29999999999999899</v>
      </c>
      <c r="G4720" s="24">
        <v>0</v>
      </c>
      <c r="H4720" s="25">
        <v>31.912800000000001</v>
      </c>
      <c r="I4720" s="25">
        <v>3.8307000000000002</v>
      </c>
      <c r="J4720" s="15">
        <v>88</v>
      </c>
      <c r="K4720" s="15">
        <v>26</v>
      </c>
      <c r="L4720" s="13">
        <v>0.12</v>
      </c>
      <c r="M4720" s="7">
        <v>0.76534029000000003</v>
      </c>
      <c r="N4720" s="26">
        <v>0.5</v>
      </c>
      <c r="O4720" s="27" t="s">
        <v>92</v>
      </c>
      <c r="P4720" s="8">
        <v>0.34669583780000002</v>
      </c>
      <c r="Q4720" s="24">
        <v>0.3</v>
      </c>
      <c r="R4720" t="str">
        <f>IF($Q4720*100&gt;=VLOOKUP($O4720,margin_ranges!$A$5:$C$10,2,FALSE),IF($Q4720*100&lt;=VLOOKUP($O4720,margin_ranges!$A$5:$C$10,3,FALSE)+10,"IN RANGE","ABOVE RANGE"),"BELOW RANGE")</f>
        <v>IN RANGE</v>
      </c>
      <c r="S4720">
        <f>MIN(VLOOKUP($O4720,margin_ranges!$A$5:$D$10,4,FALSE),$P4720*100)</f>
        <v>29.75</v>
      </c>
      <c r="T4720" s="29">
        <f>(1-$S4720/100)/(1-$F4720)-1</f>
        <v>3.5714285714270044E-3</v>
      </c>
      <c r="U4720" s="19" t="str">
        <f>IF(ABS(IFERROR(T4720,0))&gt;0.05,INDEX(margin_ranges!$C$13:$C$16,MATCH($F4720*100,margin_ranges!$B$13:$B$16,1)),"")</f>
        <v/>
      </c>
      <c r="V4720" t="e">
        <f>MIN(VLOOKUP($U4720,margin_ranges!$A$5:$D$10,4,FALSE),$P4720*100)</f>
        <v>#N/A</v>
      </c>
      <c r="Y4720" s="29" t="e">
        <f t="shared" si="73"/>
        <v>#N/A</v>
      </c>
    </row>
    <row r="4721" spans="1:25" x14ac:dyDescent="0.3">
      <c r="A4721" s="8" t="s">
        <v>17</v>
      </c>
      <c r="B4721" s="8" t="s">
        <v>8271</v>
      </c>
      <c r="C4721" s="8" t="s">
        <v>8272</v>
      </c>
      <c r="D4721" s="8" t="s">
        <v>8277</v>
      </c>
      <c r="E4721" s="8" t="s">
        <v>8278</v>
      </c>
      <c r="F4721" s="24">
        <v>0.29999999999999899</v>
      </c>
      <c r="G4721" s="24">
        <v>0</v>
      </c>
      <c r="H4721" s="25">
        <v>10.132300000000001</v>
      </c>
      <c r="I4721" s="25">
        <v>0.83989999999999998</v>
      </c>
      <c r="J4721" s="15">
        <v>19</v>
      </c>
      <c r="K4721" s="15">
        <v>6</v>
      </c>
      <c r="L4721" s="13">
        <v>8.2900000000000001E-2</v>
      </c>
      <c r="M4721" s="7">
        <v>0.76958075000000004</v>
      </c>
      <c r="N4721" s="26">
        <v>0.5</v>
      </c>
      <c r="O4721" s="27" t="s">
        <v>92</v>
      </c>
      <c r="P4721" s="8">
        <v>0.35029559640000002</v>
      </c>
      <c r="Q4721" s="24">
        <v>0.3</v>
      </c>
      <c r="R4721" t="str">
        <f>IF($Q4721*100&gt;=VLOOKUP($O4721,margin_ranges!$A$5:$C$10,2,FALSE),IF($Q4721*100&lt;=VLOOKUP($O4721,margin_ranges!$A$5:$C$10,3,FALSE)+10,"IN RANGE","ABOVE RANGE"),"BELOW RANGE")</f>
        <v>IN RANGE</v>
      </c>
      <c r="S4721">
        <f>MIN(VLOOKUP($O4721,margin_ranges!$A$5:$D$10,4,FALSE),$P4721*100)</f>
        <v>29.75</v>
      </c>
      <c r="T4721" s="29">
        <f>(1-$S4721/100)/(1-$F4721)-1</f>
        <v>3.5714285714270044E-3</v>
      </c>
      <c r="U4721" s="19" t="str">
        <f>IF(ABS(IFERROR(T4721,0))&gt;0.05,INDEX(margin_ranges!$C$13:$C$16,MATCH($F4721*100,margin_ranges!$B$13:$B$16,1)),"")</f>
        <v/>
      </c>
      <c r="V4721" t="e">
        <f>MIN(VLOOKUP($U4721,margin_ranges!$A$5:$D$10,4,FALSE),$P4721*100)</f>
        <v>#N/A</v>
      </c>
      <c r="Y4721" s="29" t="e">
        <f t="shared" si="73"/>
        <v>#N/A</v>
      </c>
    </row>
    <row r="4722" spans="1:25" x14ac:dyDescent="0.3">
      <c r="A4722" s="8" t="s">
        <v>17</v>
      </c>
      <c r="B4722" s="8" t="s">
        <v>8271</v>
      </c>
      <c r="C4722" s="8" t="s">
        <v>8272</v>
      </c>
      <c r="D4722" s="8" t="s">
        <v>12196</v>
      </c>
      <c r="E4722" s="8" t="s">
        <v>12197</v>
      </c>
      <c r="F4722" s="24">
        <v>0.29999999999999899</v>
      </c>
      <c r="G4722" s="24">
        <v>0</v>
      </c>
      <c r="H4722" s="25">
        <v>11.8832</v>
      </c>
      <c r="I4722" s="25">
        <v>1.2385999999999999</v>
      </c>
      <c r="J4722" s="15">
        <v>31</v>
      </c>
      <c r="K4722" s="15">
        <v>9</v>
      </c>
      <c r="L4722" s="13">
        <v>0.1042</v>
      </c>
      <c r="M4722" s="7">
        <v>0.84274263000000005</v>
      </c>
      <c r="N4722" s="26">
        <v>0.5</v>
      </c>
      <c r="O4722" s="27" t="s">
        <v>92</v>
      </c>
      <c r="P4722" s="8">
        <v>0.40669905569999998</v>
      </c>
      <c r="Q4722" s="24">
        <v>0.3</v>
      </c>
      <c r="R4722" t="str">
        <f>IF($Q4722*100&gt;=VLOOKUP($O4722,margin_ranges!$A$5:$C$10,2,FALSE),IF($Q4722*100&lt;=VLOOKUP($O4722,margin_ranges!$A$5:$C$10,3,FALSE)+10,"IN RANGE","ABOVE RANGE"),"BELOW RANGE")</f>
        <v>IN RANGE</v>
      </c>
      <c r="S4722">
        <f>MIN(VLOOKUP($O4722,margin_ranges!$A$5:$D$10,4,FALSE),$P4722*100)</f>
        <v>29.75</v>
      </c>
      <c r="T4722" s="29">
        <f>(1-$S4722/100)/(1-$F4722)-1</f>
        <v>3.5714285714270044E-3</v>
      </c>
      <c r="U4722" s="19" t="str">
        <f>IF(ABS(IFERROR(T4722,0))&gt;0.05,INDEX(margin_ranges!$C$13:$C$16,MATCH($F4722*100,margin_ranges!$B$13:$B$16,1)),"")</f>
        <v/>
      </c>
      <c r="V4722" t="e">
        <f>MIN(VLOOKUP($U4722,margin_ranges!$A$5:$D$10,4,FALSE),$P4722*100)</f>
        <v>#N/A</v>
      </c>
      <c r="Y4722" s="29" t="e">
        <f t="shared" si="73"/>
        <v>#N/A</v>
      </c>
    </row>
    <row r="4723" spans="1:25" x14ac:dyDescent="0.3">
      <c r="A4723" s="8" t="s">
        <v>17</v>
      </c>
      <c r="B4723" s="8" t="s">
        <v>8271</v>
      </c>
      <c r="C4723" s="8" t="s">
        <v>8272</v>
      </c>
      <c r="D4723" s="8" t="s">
        <v>8285</v>
      </c>
      <c r="E4723" s="8" t="s">
        <v>8286</v>
      </c>
      <c r="F4723" s="24">
        <v>0.28999999999999998</v>
      </c>
      <c r="G4723" s="24">
        <v>0</v>
      </c>
      <c r="H4723" s="25">
        <v>17.7973</v>
      </c>
      <c r="I4723" s="25">
        <v>1.0971</v>
      </c>
      <c r="J4723" s="15">
        <v>25</v>
      </c>
      <c r="K4723" s="15">
        <v>6</v>
      </c>
      <c r="L4723" s="13">
        <v>6.1600000000000002E-2</v>
      </c>
      <c r="M4723" s="7">
        <v>0.74877603999999998</v>
      </c>
      <c r="N4723" s="26">
        <v>0.5</v>
      </c>
      <c r="O4723" s="27" t="s">
        <v>22</v>
      </c>
      <c r="P4723" s="8">
        <v>0.33224359199999998</v>
      </c>
      <c r="Q4723" s="24">
        <v>0.28999999999999998</v>
      </c>
      <c r="R4723" t="str">
        <f>IF($Q4723*100&gt;=VLOOKUP($O4723,margin_ranges!$A$5:$C$10,2,FALSE),IF($Q4723*100&lt;=VLOOKUP($O4723,margin_ranges!$A$5:$C$10,3,FALSE)+10,"IN RANGE","ABOVE RANGE"),"BELOW RANGE")</f>
        <v>IN RANGE</v>
      </c>
      <c r="S4723">
        <f>MIN(VLOOKUP($O4723,margin_ranges!$A$5:$D$10,4,FALSE),$P4723*100)</f>
        <v>29.75</v>
      </c>
      <c r="T4723" s="29">
        <f>(1-$S4723/100)/(1-$F4723)-1</f>
        <v>-1.0563380281690127E-2</v>
      </c>
      <c r="U4723" s="19" t="str">
        <f>IF(ABS(IFERROR(T4723,0))&gt;0.05,INDEX(margin_ranges!$C$13:$C$16,MATCH($F4723*100,margin_ranges!$B$13:$B$16,1)),"")</f>
        <v/>
      </c>
      <c r="V4723" t="e">
        <f>MIN(VLOOKUP($U4723,margin_ranges!$A$5:$D$10,4,FALSE),$P4723*100)</f>
        <v>#N/A</v>
      </c>
      <c r="Y4723" s="29" t="e">
        <f t="shared" si="73"/>
        <v>#N/A</v>
      </c>
    </row>
    <row r="4724" spans="1:25" x14ac:dyDescent="0.3">
      <c r="A4724" s="8" t="s">
        <v>17</v>
      </c>
      <c r="B4724" s="8" t="s">
        <v>8271</v>
      </c>
      <c r="C4724" s="8" t="s">
        <v>8272</v>
      </c>
      <c r="D4724" s="8" t="s">
        <v>8279</v>
      </c>
      <c r="E4724" s="8" t="s">
        <v>8280</v>
      </c>
      <c r="F4724" s="24">
        <v>0.28999999999999898</v>
      </c>
      <c r="G4724" s="24">
        <v>0</v>
      </c>
      <c r="H4724" s="25">
        <v>6.7076000000000002</v>
      </c>
      <c r="I4724" s="25">
        <v>0.62709999999999999</v>
      </c>
      <c r="J4724" s="15">
        <v>16</v>
      </c>
      <c r="K4724" s="15">
        <v>4</v>
      </c>
      <c r="L4724" s="13">
        <v>9.35E-2</v>
      </c>
      <c r="M4724" s="7">
        <v>0.85121868000000001</v>
      </c>
      <c r="N4724" s="26">
        <v>0.5</v>
      </c>
      <c r="O4724" s="27" t="s">
        <v>22</v>
      </c>
      <c r="P4724" s="8">
        <v>0.41260687480000002</v>
      </c>
      <c r="Q4724" s="24">
        <v>0.28999999999999998</v>
      </c>
      <c r="R4724" t="str">
        <f>IF($Q4724*100&gt;=VLOOKUP($O4724,margin_ranges!$A$5:$C$10,2,FALSE),IF($Q4724*100&lt;=VLOOKUP($O4724,margin_ranges!$A$5:$C$10,3,FALSE)+10,"IN RANGE","ABOVE RANGE"),"BELOW RANGE")</f>
        <v>IN RANGE</v>
      </c>
      <c r="S4724">
        <f>MIN(VLOOKUP($O4724,margin_ranges!$A$5:$D$10,4,FALSE),$P4724*100)</f>
        <v>29.75</v>
      </c>
      <c r="T4724" s="29">
        <f>(1-$S4724/100)/(1-$F4724)-1</f>
        <v>-1.056338028169157E-2</v>
      </c>
      <c r="U4724" s="19" t="str">
        <f>IF(ABS(IFERROR(T4724,0))&gt;0.05,INDEX(margin_ranges!$C$13:$C$16,MATCH($F4724*100,margin_ranges!$B$13:$B$16,1)),"")</f>
        <v/>
      </c>
      <c r="V4724" t="e">
        <f>MIN(VLOOKUP($U4724,margin_ranges!$A$5:$D$10,4,FALSE),$P4724*100)</f>
        <v>#N/A</v>
      </c>
      <c r="Y4724" s="29" t="e">
        <f t="shared" si="73"/>
        <v>#N/A</v>
      </c>
    </row>
    <row r="4725" spans="1:25" x14ac:dyDescent="0.3">
      <c r="A4725" s="8" t="s">
        <v>17</v>
      </c>
      <c r="B4725" s="8" t="s">
        <v>8271</v>
      </c>
      <c r="C4725" s="8" t="s">
        <v>8272</v>
      </c>
      <c r="D4725" s="8" t="s">
        <v>8281</v>
      </c>
      <c r="E4725" s="8" t="s">
        <v>8282</v>
      </c>
      <c r="F4725" s="24">
        <v>0.25</v>
      </c>
      <c r="G4725" s="24">
        <v>0</v>
      </c>
      <c r="H4725" s="25">
        <v>15.1716</v>
      </c>
      <c r="I4725" s="25">
        <v>0.73480000000000001</v>
      </c>
      <c r="J4725" s="15">
        <v>19</v>
      </c>
      <c r="K4725" s="15">
        <v>5</v>
      </c>
      <c r="L4725" s="13">
        <v>4.8399999999999999E-2</v>
      </c>
      <c r="M4725" s="7">
        <v>0.85340720999999997</v>
      </c>
      <c r="N4725" s="26">
        <v>0.6</v>
      </c>
      <c r="O4725" s="27" t="s">
        <v>92</v>
      </c>
      <c r="P4725" s="8">
        <v>0.29693586970000002</v>
      </c>
      <c r="Q4725" s="24">
        <v>0.25</v>
      </c>
      <c r="R4725" t="str">
        <f>IF($Q4725*100&gt;=VLOOKUP($O4725,margin_ranges!$A$5:$C$10,2,FALSE),IF($Q4725*100&lt;=VLOOKUP($O4725,margin_ranges!$A$5:$C$10,3,FALSE)+10,"IN RANGE","ABOVE RANGE"),"BELOW RANGE")</f>
        <v>IN RANGE</v>
      </c>
      <c r="S4725">
        <f>MIN(VLOOKUP($O4725,margin_ranges!$A$5:$D$10,4,FALSE),$P4725*100)</f>
        <v>29.693586970000002</v>
      </c>
      <c r="T4725" s="29">
        <f>(1-$S4725/100)/(1-$F4725)-1</f>
        <v>-6.2581159599999991E-2</v>
      </c>
      <c r="U4725" s="19" t="str">
        <f>IF(ABS(IFERROR(T4725,0))&gt;0.05,INDEX(margin_ranges!$C$13:$C$16,MATCH($F4725*100,margin_ranges!$B$13:$B$16,1)),"")</f>
        <v>Balanced (Type B)</v>
      </c>
      <c r="V4725">
        <f>MIN(VLOOKUP($U4725,margin_ranges!$A$5:$D$10,4,FALSE),$P4725*100)</f>
        <v>29.693586970000002</v>
      </c>
      <c r="Y4725" s="29">
        <f t="shared" si="73"/>
        <v>-6.2581159599999991E-2</v>
      </c>
    </row>
    <row r="4726" spans="1:25" x14ac:dyDescent="0.3">
      <c r="A4726" s="8" t="s">
        <v>17</v>
      </c>
      <c r="B4726" s="8" t="s">
        <v>8271</v>
      </c>
      <c r="C4726" s="8" t="s">
        <v>8272</v>
      </c>
      <c r="D4726" s="8" t="s">
        <v>8287</v>
      </c>
      <c r="E4726" s="8" t="s">
        <v>8288</v>
      </c>
      <c r="F4726" s="24">
        <v>0.25</v>
      </c>
      <c r="G4726" s="24">
        <v>0</v>
      </c>
      <c r="H4726" s="25">
        <v>14.3729</v>
      </c>
      <c r="I4726" s="25">
        <v>2.1221000000000001</v>
      </c>
      <c r="J4726" s="15">
        <v>46</v>
      </c>
      <c r="K4726" s="15">
        <v>11</v>
      </c>
      <c r="L4726" s="13">
        <v>0.14760000000000001</v>
      </c>
      <c r="M4726" s="7">
        <v>0.72283147000000003</v>
      </c>
      <c r="N4726" s="26">
        <v>0.5</v>
      </c>
      <c r="O4726" s="27" t="s">
        <v>92</v>
      </c>
      <c r="P4726" s="8">
        <v>0.30827582349999999</v>
      </c>
      <c r="Q4726" s="24">
        <v>0.25</v>
      </c>
      <c r="R4726" t="str">
        <f>IF($Q4726*100&gt;=VLOOKUP($O4726,margin_ranges!$A$5:$C$10,2,FALSE),IF($Q4726*100&lt;=VLOOKUP($O4726,margin_ranges!$A$5:$C$10,3,FALSE)+10,"IN RANGE","ABOVE RANGE"),"BELOW RANGE")</f>
        <v>IN RANGE</v>
      </c>
      <c r="S4726">
        <f>MIN(VLOOKUP($O4726,margin_ranges!$A$5:$D$10,4,FALSE),$P4726*100)</f>
        <v>29.75</v>
      </c>
      <c r="T4726" s="29">
        <f>(1-$S4726/100)/(1-$F4726)-1</f>
        <v>-6.3333333333333353E-2</v>
      </c>
      <c r="U4726" s="19" t="str">
        <f>IF(ABS(IFERROR(T4726,0))&gt;0.05,INDEX(margin_ranges!$C$13:$C$16,MATCH($F4726*100,margin_ranges!$B$13:$B$16,1)),"")</f>
        <v>Balanced (Type B)</v>
      </c>
      <c r="V4726">
        <f>MIN(VLOOKUP($U4726,margin_ranges!$A$5:$D$10,4,FALSE),$P4726*100)</f>
        <v>29.75</v>
      </c>
      <c r="Y4726" s="29">
        <f t="shared" si="73"/>
        <v>-6.3333333333333353E-2</v>
      </c>
    </row>
    <row r="4727" spans="1:25" x14ac:dyDescent="0.3">
      <c r="A4727" s="8" t="s">
        <v>17</v>
      </c>
      <c r="B4727" s="8" t="s">
        <v>8271</v>
      </c>
      <c r="C4727" s="8" t="s">
        <v>8272</v>
      </c>
      <c r="D4727" s="8" t="s">
        <v>12202</v>
      </c>
      <c r="E4727" s="8" t="s">
        <v>12203</v>
      </c>
      <c r="F4727" s="24">
        <v>0.25</v>
      </c>
      <c r="G4727" s="24">
        <v>0</v>
      </c>
      <c r="H4727" s="25">
        <v>14.2029</v>
      </c>
      <c r="I4727" s="25">
        <v>0.32019999999999998</v>
      </c>
      <c r="J4727" s="15">
        <v>19</v>
      </c>
      <c r="K4727" s="15">
        <v>5</v>
      </c>
      <c r="L4727" s="13">
        <v>2.2499999999999999E-2</v>
      </c>
      <c r="M4727" s="7">
        <v>1.93272362</v>
      </c>
      <c r="N4727" s="26">
        <v>0.5</v>
      </c>
      <c r="O4727" s="27" t="s">
        <v>22</v>
      </c>
      <c r="P4727" s="8">
        <v>0.74129772400000005</v>
      </c>
      <c r="Q4727" s="24">
        <v>0.25</v>
      </c>
      <c r="R4727" t="str">
        <f>IF($Q4727*100&gt;=VLOOKUP($O4727,margin_ranges!$A$5:$C$10,2,FALSE),IF($Q4727*100&lt;=VLOOKUP($O4727,margin_ranges!$A$5:$C$10,3,FALSE)+10,"IN RANGE","ABOVE RANGE"),"BELOW RANGE")</f>
        <v>IN RANGE</v>
      </c>
      <c r="S4727">
        <f>MIN(VLOOKUP($O4727,margin_ranges!$A$5:$D$10,4,FALSE),$P4727*100)</f>
        <v>29.75</v>
      </c>
      <c r="T4727" s="29">
        <f>(1-$S4727/100)/(1-$F4727)-1</f>
        <v>-6.3333333333333353E-2</v>
      </c>
      <c r="U4727" s="19" t="str">
        <f>IF(ABS(IFERROR(T4727,0))&gt;0.05,INDEX(margin_ranges!$C$13:$C$16,MATCH($F4727*100,margin_ranges!$B$13:$B$16,1)),"")</f>
        <v>Balanced (Type B)</v>
      </c>
      <c r="V4727">
        <f>MIN(VLOOKUP($U4727,margin_ranges!$A$5:$D$10,4,FALSE),$P4727*100)</f>
        <v>29.75</v>
      </c>
      <c r="Y4727" s="29">
        <f t="shared" si="73"/>
        <v>-6.3333333333333353E-2</v>
      </c>
    </row>
    <row r="4728" spans="1:25" x14ac:dyDescent="0.3">
      <c r="A4728" s="8" t="s">
        <v>17</v>
      </c>
      <c r="B4728" s="8" t="s">
        <v>8271</v>
      </c>
      <c r="C4728" s="8" t="s">
        <v>8272</v>
      </c>
      <c r="D4728" s="8" t="s">
        <v>8289</v>
      </c>
      <c r="E4728" s="8" t="s">
        <v>8290</v>
      </c>
      <c r="F4728" s="24">
        <v>0.25</v>
      </c>
      <c r="G4728" s="24">
        <v>0</v>
      </c>
      <c r="H4728" s="25">
        <v>14.9024</v>
      </c>
      <c r="I4728" s="25">
        <v>2.3934000000000002</v>
      </c>
      <c r="J4728" s="15">
        <v>57</v>
      </c>
      <c r="K4728" s="15">
        <v>14</v>
      </c>
      <c r="L4728" s="13">
        <v>0.16059999999999999</v>
      </c>
      <c r="M4728" s="7">
        <v>0.79895547</v>
      </c>
      <c r="N4728" s="26">
        <v>0.5</v>
      </c>
      <c r="O4728" s="27" t="s">
        <v>92</v>
      </c>
      <c r="P4728" s="8">
        <v>0.37418289669999999</v>
      </c>
      <c r="Q4728" s="24">
        <v>0.25</v>
      </c>
      <c r="R4728" t="str">
        <f>IF($Q4728*100&gt;=VLOOKUP($O4728,margin_ranges!$A$5:$C$10,2,FALSE),IF($Q4728*100&lt;=VLOOKUP($O4728,margin_ranges!$A$5:$C$10,3,FALSE)+10,"IN RANGE","ABOVE RANGE"),"BELOW RANGE")</f>
        <v>IN RANGE</v>
      </c>
      <c r="S4728">
        <f>MIN(VLOOKUP($O4728,margin_ranges!$A$5:$D$10,4,FALSE),$P4728*100)</f>
        <v>29.75</v>
      </c>
      <c r="T4728" s="29">
        <f>(1-$S4728/100)/(1-$F4728)-1</f>
        <v>-6.3333333333333353E-2</v>
      </c>
      <c r="U4728" s="19" t="str">
        <f>IF(ABS(IFERROR(T4728,0))&gt;0.05,INDEX(margin_ranges!$C$13:$C$16,MATCH($F4728*100,margin_ranges!$B$13:$B$16,1)),"")</f>
        <v>Balanced (Type B)</v>
      </c>
      <c r="V4728">
        <f>MIN(VLOOKUP($U4728,margin_ranges!$A$5:$D$10,4,FALSE),$P4728*100)</f>
        <v>29.75</v>
      </c>
      <c r="Y4728" s="29">
        <f t="shared" si="73"/>
        <v>-6.3333333333333353E-2</v>
      </c>
    </row>
    <row r="4729" spans="1:25" x14ac:dyDescent="0.3">
      <c r="A4729" s="8" t="s">
        <v>17</v>
      </c>
      <c r="B4729" s="8" t="s">
        <v>8271</v>
      </c>
      <c r="C4729" s="8" t="s">
        <v>8272</v>
      </c>
      <c r="D4729" s="8" t="s">
        <v>12198</v>
      </c>
      <c r="E4729" s="8" t="s">
        <v>12199</v>
      </c>
      <c r="F4729" s="24">
        <v>0.249999999999999</v>
      </c>
      <c r="G4729" s="24">
        <v>0</v>
      </c>
      <c r="H4729" s="25">
        <v>1.4065000000000001</v>
      </c>
      <c r="I4729" s="25">
        <v>0.2636</v>
      </c>
      <c r="J4729" s="15">
        <v>7</v>
      </c>
      <c r="K4729" s="15">
        <v>2</v>
      </c>
      <c r="L4729" s="13">
        <v>0.18740000000000001</v>
      </c>
      <c r="M4729" s="7">
        <v>0.86063396999999997</v>
      </c>
      <c r="N4729" s="26">
        <v>0.5</v>
      </c>
      <c r="O4729" s="27" t="s">
        <v>92</v>
      </c>
      <c r="P4729" s="8">
        <v>0.4190329283</v>
      </c>
      <c r="Q4729" s="24">
        <v>0.25</v>
      </c>
      <c r="R4729" t="str">
        <f>IF($Q4729*100&gt;=VLOOKUP($O4729,margin_ranges!$A$5:$C$10,2,FALSE),IF($Q4729*100&lt;=VLOOKUP($O4729,margin_ranges!$A$5:$C$10,3,FALSE)+10,"IN RANGE","ABOVE RANGE"),"BELOW RANGE")</f>
        <v>IN RANGE</v>
      </c>
      <c r="S4729">
        <f>MIN(VLOOKUP($O4729,margin_ranges!$A$5:$D$10,4,FALSE),$P4729*100)</f>
        <v>29.75</v>
      </c>
      <c r="T4729" s="29">
        <f>(1-$S4729/100)/(1-$F4729)-1</f>
        <v>-6.3333333333334574E-2</v>
      </c>
      <c r="U4729" s="19" t="str">
        <f>IF(ABS(IFERROR(T4729,0))&gt;0.05,INDEX(margin_ranges!$C$13:$C$16,MATCH($F4729*100,margin_ranges!$B$13:$B$16,1)),"")</f>
        <v>Maximize Fill (Type A+)</v>
      </c>
      <c r="V4729">
        <f>MIN(VLOOKUP($U4729,margin_ranges!$A$5:$D$10,4,FALSE),$P4729*100)</f>
        <v>19.75</v>
      </c>
      <c r="Y4729" s="29">
        <f t="shared" si="73"/>
        <v>6.9999999999998508E-2</v>
      </c>
    </row>
    <row r="4730" spans="1:25" x14ac:dyDescent="0.3">
      <c r="A4730" s="8" t="s">
        <v>35</v>
      </c>
      <c r="B4730" s="8" t="s">
        <v>8293</v>
      </c>
      <c r="C4730" s="8" t="s">
        <v>34</v>
      </c>
      <c r="D4730" s="8" t="s">
        <v>34</v>
      </c>
      <c r="E4730" s="8"/>
      <c r="F4730" s="24">
        <v>0.27817774998165201</v>
      </c>
      <c r="G4730" s="24">
        <v>0.31128825999999998</v>
      </c>
      <c r="H4730" s="25">
        <v>1211.6501000000001</v>
      </c>
      <c r="I4730" s="25">
        <v>267.09710000000001</v>
      </c>
      <c r="J4730" s="15">
        <v>5434</v>
      </c>
      <c r="K4730" s="15">
        <v>1072</v>
      </c>
      <c r="L4730" s="13">
        <v>0.22040000000000001</v>
      </c>
      <c r="M4730" s="7">
        <v>0.67812828000000003</v>
      </c>
      <c r="N4730" s="26">
        <v>0.48757600000000001</v>
      </c>
      <c r="O4730" s="27"/>
      <c r="P4730" s="8">
        <v>0.2809973985</v>
      </c>
      <c r="Q4730" s="24">
        <v>0.2782</v>
      </c>
      <c r="R4730" t="e">
        <f>IF($Q4730*100&gt;=VLOOKUP($O4730,margin_ranges!$A$5:$C$10,2,FALSE),IF($Q4730*100&lt;=VLOOKUP($O4730,margin_ranges!$A$5:$C$10,3,FALSE)+10,"IN RANGE","ABOVE RANGE"),"BELOW RANGE")</f>
        <v>#N/A</v>
      </c>
      <c r="S4730" t="e">
        <f>MIN(VLOOKUP($O4730,margin_ranges!$A$5:$D$10,4,FALSE),$P4730*100)</f>
        <v>#N/A</v>
      </c>
      <c r="T4730" s="29" t="e">
        <f>(1-$S4730/100)/(1-$F4730)-1</f>
        <v>#N/A</v>
      </c>
      <c r="U4730" s="19" t="str">
        <f>IF(ABS(IFERROR(T4730,0))&gt;0.05,INDEX(margin_ranges!$C$13:$C$16,MATCH($F4730*100,margin_ranges!$B$13:$B$16,1)),"")</f>
        <v/>
      </c>
      <c r="V4730" t="e">
        <f>MIN(VLOOKUP($U4730,margin_ranges!$A$5:$D$10,4,FALSE),$P4730*100)</f>
        <v>#N/A</v>
      </c>
      <c r="Y4730" s="29" t="e">
        <f t="shared" si="73"/>
        <v>#N/A</v>
      </c>
    </row>
    <row r="4731" spans="1:25" x14ac:dyDescent="0.3">
      <c r="A4731" s="8" t="s">
        <v>33</v>
      </c>
      <c r="B4731" s="8" t="s">
        <v>8293</v>
      </c>
      <c r="C4731" s="8" t="s">
        <v>8294</v>
      </c>
      <c r="D4731" s="8" t="s">
        <v>34</v>
      </c>
      <c r="E4731" s="8"/>
      <c r="F4731" s="24">
        <v>0.27817774998165201</v>
      </c>
      <c r="G4731" s="24">
        <v>0.31128825999999998</v>
      </c>
      <c r="H4731" s="25">
        <v>1211.6501000000001</v>
      </c>
      <c r="I4731" s="25">
        <v>267.09710000000001</v>
      </c>
      <c r="J4731" s="15">
        <v>5434</v>
      </c>
      <c r="K4731" s="15">
        <v>1072</v>
      </c>
      <c r="L4731" s="13">
        <v>0.22040000000000001</v>
      </c>
      <c r="M4731" s="7">
        <v>0.67812828000000003</v>
      </c>
      <c r="N4731" s="26">
        <v>0.48757600000000001</v>
      </c>
      <c r="O4731" s="27"/>
      <c r="P4731" s="8">
        <v>0.2809973985</v>
      </c>
      <c r="Q4731" s="24">
        <v>0.2782</v>
      </c>
      <c r="R4731" t="e">
        <f>IF($Q4731*100&gt;=VLOOKUP($O4731,margin_ranges!$A$5:$C$10,2,FALSE),IF($Q4731*100&lt;=VLOOKUP($O4731,margin_ranges!$A$5:$C$10,3,FALSE)+10,"IN RANGE","ABOVE RANGE"),"BELOW RANGE")</f>
        <v>#N/A</v>
      </c>
      <c r="S4731" t="e">
        <f>MIN(VLOOKUP($O4731,margin_ranges!$A$5:$D$10,4,FALSE),$P4731*100)</f>
        <v>#N/A</v>
      </c>
      <c r="T4731" s="29" t="e">
        <f>(1-$S4731/100)/(1-$F4731)-1</f>
        <v>#N/A</v>
      </c>
      <c r="U4731" s="19" t="str">
        <f>IF(ABS(IFERROR(T4731,0))&gt;0.05,INDEX(margin_ranges!$C$13:$C$16,MATCH($F4731*100,margin_ranges!$B$13:$B$16,1)),"")</f>
        <v/>
      </c>
      <c r="V4731" t="e">
        <f>MIN(VLOOKUP($U4731,margin_ranges!$A$5:$D$10,4,FALSE),$P4731*100)</f>
        <v>#N/A</v>
      </c>
      <c r="Y4731" s="29" t="e">
        <f t="shared" si="73"/>
        <v>#N/A</v>
      </c>
    </row>
    <row r="4732" spans="1:25" x14ac:dyDescent="0.3">
      <c r="A4732" s="8" t="s">
        <v>17</v>
      </c>
      <c r="B4732" s="8" t="s">
        <v>8293</v>
      </c>
      <c r="C4732" s="8" t="s">
        <v>8294</v>
      </c>
      <c r="D4732" s="8" t="s">
        <v>8319</v>
      </c>
      <c r="E4732" s="8" t="s">
        <v>8320</v>
      </c>
      <c r="F4732" s="24">
        <v>0.34</v>
      </c>
      <c r="G4732" s="24">
        <v>1</v>
      </c>
      <c r="H4732" s="25">
        <v>272.71120000000002</v>
      </c>
      <c r="I4732" s="25">
        <v>65.330500000000001</v>
      </c>
      <c r="J4732" s="15">
        <v>1691</v>
      </c>
      <c r="K4732" s="15">
        <v>519</v>
      </c>
      <c r="L4732" s="13">
        <v>0.23960000000000001</v>
      </c>
      <c r="M4732" s="7">
        <v>0.86303366999999997</v>
      </c>
      <c r="N4732" s="26">
        <v>0.45</v>
      </c>
      <c r="O4732" s="27" t="s">
        <v>22</v>
      </c>
      <c r="P4732" s="8">
        <v>0.47858349719999999</v>
      </c>
      <c r="Q4732" s="24">
        <v>0.34</v>
      </c>
      <c r="R4732" t="str">
        <f>IF($Q4732*100&gt;=VLOOKUP($O4732,margin_ranges!$A$5:$C$10,2,FALSE),IF($Q4732*100&lt;=VLOOKUP($O4732,margin_ranges!$A$5:$C$10,3,FALSE)+10,"IN RANGE","ABOVE RANGE"),"BELOW RANGE")</f>
        <v>IN RANGE</v>
      </c>
      <c r="S4732">
        <f>MIN(VLOOKUP($O4732,margin_ranges!$A$5:$D$10,4,FALSE),$P4732*100)</f>
        <v>29.75</v>
      </c>
      <c r="T4732" s="29">
        <f>(1-$S4732/100)/(1-$F4732)-1</f>
        <v>6.4393939393939448E-2</v>
      </c>
      <c r="U4732" s="19" t="str">
        <f>IF(ABS(IFERROR(T4732,0))&gt;0.05,INDEX(margin_ranges!$C$13:$C$16,MATCH($F4732*100,margin_ranges!$B$13:$B$16,1)),"")</f>
        <v>Balanced (Type B)</v>
      </c>
      <c r="V4732">
        <f>MIN(VLOOKUP($U4732,margin_ranges!$A$5:$D$10,4,FALSE),$P4732*100)</f>
        <v>29.75</v>
      </c>
      <c r="Y4732" s="29">
        <f t="shared" si="73"/>
        <v>6.4393939393939448E-2</v>
      </c>
    </row>
    <row r="4733" spans="1:25" x14ac:dyDescent="0.3">
      <c r="A4733" s="8" t="s">
        <v>17</v>
      </c>
      <c r="B4733" s="8" t="s">
        <v>8293</v>
      </c>
      <c r="C4733" s="8" t="s">
        <v>8294</v>
      </c>
      <c r="D4733" s="8" t="s">
        <v>8327</v>
      </c>
      <c r="E4733" s="8" t="s">
        <v>8328</v>
      </c>
      <c r="F4733" s="24">
        <v>0.118780066027354</v>
      </c>
      <c r="G4733" s="24">
        <v>0</v>
      </c>
      <c r="H4733" s="25">
        <v>8.7795000000000005</v>
      </c>
      <c r="I4733" s="25">
        <v>1.2512000000000001</v>
      </c>
      <c r="J4733" s="15">
        <v>27</v>
      </c>
      <c r="K4733" s="15">
        <v>3</v>
      </c>
      <c r="L4733" s="13">
        <v>0.14249999999999999</v>
      </c>
      <c r="M4733" s="7">
        <v>0.72626590999999996</v>
      </c>
      <c r="N4733" s="26">
        <v>0.64</v>
      </c>
      <c r="O4733" s="27" t="s">
        <v>92</v>
      </c>
      <c r="P4733" s="8">
        <v>0.118780066</v>
      </c>
      <c r="Q4733" s="24">
        <v>0.25</v>
      </c>
      <c r="R4733" t="str">
        <f>IF($Q4733*100&gt;=VLOOKUP($O4733,margin_ranges!$A$5:$C$10,2,FALSE),IF($Q4733*100&lt;=VLOOKUP($O4733,margin_ranges!$A$5:$C$10,3,FALSE)+10,"IN RANGE","ABOVE RANGE"),"BELOW RANGE")</f>
        <v>IN RANGE</v>
      </c>
      <c r="S4733">
        <f>MIN(VLOOKUP($O4733,margin_ranges!$A$5:$D$10,4,FALSE),$P4733*100)</f>
        <v>11.878006600000001</v>
      </c>
      <c r="T4733" s="29">
        <f>(1-$S4733/100)/(1-$F4733)-1</f>
        <v>3.1041169634704602E-11</v>
      </c>
      <c r="U4733" s="19" t="str">
        <f>IF(ABS(IFERROR(T4733,0))&gt;0.05,INDEX(margin_ranges!$C$13:$C$16,MATCH($F4733*100,margin_ranges!$B$13:$B$16,1)),"")</f>
        <v/>
      </c>
      <c r="V4733" t="e">
        <f>MIN(VLOOKUP($U4733,margin_ranges!$A$5:$D$10,4,FALSE),$P4733*100)</f>
        <v>#N/A</v>
      </c>
      <c r="Y4733" s="29" t="e">
        <f t="shared" si="73"/>
        <v>#N/A</v>
      </c>
    </row>
    <row r="4734" spans="1:25" x14ac:dyDescent="0.3">
      <c r="A4734" s="8" t="s">
        <v>17</v>
      </c>
      <c r="B4734" s="8" t="s">
        <v>8293</v>
      </c>
      <c r="C4734" s="8" t="s">
        <v>8294</v>
      </c>
      <c r="D4734" s="28" t="s">
        <v>8303</v>
      </c>
      <c r="E4734" s="8" t="s">
        <v>8304</v>
      </c>
      <c r="F4734" s="24">
        <v>2.3633150129531301E-2</v>
      </c>
      <c r="G4734" s="24">
        <v>0</v>
      </c>
      <c r="H4734" s="25">
        <v>125.7114</v>
      </c>
      <c r="I4734" s="25">
        <v>59.341200000000001</v>
      </c>
      <c r="J4734" s="15">
        <v>1222</v>
      </c>
      <c r="K4734" s="15">
        <v>29</v>
      </c>
      <c r="L4734" s="13">
        <v>0.47199999999999998</v>
      </c>
      <c r="M4734" s="7">
        <v>0.68621748000000005</v>
      </c>
      <c r="N4734" s="26">
        <v>0.67</v>
      </c>
      <c r="O4734" s="27" t="s">
        <v>92</v>
      </c>
      <c r="P4734" s="8">
        <v>2.36331501E-2</v>
      </c>
      <c r="Q4734" s="24">
        <v>0.25</v>
      </c>
      <c r="R4734" t="str">
        <f>IF($Q4734*100&gt;=VLOOKUP($O4734,margin_ranges!$A$5:$C$10,2,FALSE),IF($Q4734*100&lt;=VLOOKUP($O4734,margin_ranges!$A$5:$C$10,3,FALSE)+10,"IN RANGE","ABOVE RANGE"),"BELOW RANGE")</f>
        <v>IN RANGE</v>
      </c>
      <c r="S4734">
        <f>MIN(VLOOKUP($O4734,margin_ranges!$A$5:$D$10,4,FALSE),$P4734*100)</f>
        <v>2.36331501</v>
      </c>
      <c r="T4734" s="29">
        <f>(1-$S4734/100)/(1-$F4734)-1</f>
        <v>3.0246027904468065E-11</v>
      </c>
      <c r="U4734" s="19" t="str">
        <f>IF(ABS(IFERROR(T4734,0))&gt;0.05,INDEX(margin_ranges!$C$13:$C$16,MATCH($F4734*100,margin_ranges!$B$13:$B$16,1)),"")</f>
        <v/>
      </c>
      <c r="V4734" t="e">
        <f>MIN(VLOOKUP($U4734,margin_ranges!$A$5:$D$10,4,FALSE),$P4734*100)</f>
        <v>#N/A</v>
      </c>
      <c r="Y4734" s="29" t="e">
        <f t="shared" si="73"/>
        <v>#N/A</v>
      </c>
    </row>
    <row r="4735" spans="1:25" x14ac:dyDescent="0.3">
      <c r="A4735" s="8" t="s">
        <v>17</v>
      </c>
      <c r="B4735" s="8" t="s">
        <v>8293</v>
      </c>
      <c r="C4735" s="8" t="s">
        <v>8294</v>
      </c>
      <c r="D4735" s="8" t="s">
        <v>8315</v>
      </c>
      <c r="E4735" s="8" t="s">
        <v>8316</v>
      </c>
      <c r="F4735" s="24">
        <v>0.11071634822641301</v>
      </c>
      <c r="G4735" s="24">
        <v>0</v>
      </c>
      <c r="H4735" s="25">
        <v>22.290500000000002</v>
      </c>
      <c r="I4735" s="25">
        <v>1.2202</v>
      </c>
      <c r="J4735" s="15">
        <v>26</v>
      </c>
      <c r="K4735" s="15">
        <v>3</v>
      </c>
      <c r="L4735" s="13">
        <v>5.4699999999999999E-2</v>
      </c>
      <c r="M4735" s="7">
        <v>0.71968038000000001</v>
      </c>
      <c r="N4735" s="26">
        <v>0.64</v>
      </c>
      <c r="O4735" s="27" t="s">
        <v>92</v>
      </c>
      <c r="P4735" s="8">
        <v>0.11071634819999999</v>
      </c>
      <c r="Q4735" s="24">
        <v>0.25</v>
      </c>
      <c r="R4735" t="str">
        <f>IF($Q4735*100&gt;=VLOOKUP($O4735,margin_ranges!$A$5:$C$10,2,FALSE),IF($Q4735*100&lt;=VLOOKUP($O4735,margin_ranges!$A$5:$C$10,3,FALSE)+10,"IN RANGE","ABOVE RANGE"),"BELOW RANGE")</f>
        <v>IN RANGE</v>
      </c>
      <c r="S4735">
        <f>MIN(VLOOKUP($O4735,margin_ranges!$A$5:$D$10,4,FALSE),$P4735*100)</f>
        <v>11.07163482</v>
      </c>
      <c r="T4735" s="29">
        <f>(1-$S4735/100)/(1-$F4735)-1</f>
        <v>2.9701352488586963E-11</v>
      </c>
      <c r="U4735" s="19" t="str">
        <f>IF(ABS(IFERROR(T4735,0))&gt;0.05,INDEX(margin_ranges!$C$13:$C$16,MATCH($F4735*100,margin_ranges!$B$13:$B$16,1)),"")</f>
        <v/>
      </c>
      <c r="V4735" t="e">
        <f>MIN(VLOOKUP($U4735,margin_ranges!$A$5:$D$10,4,FALSE),$P4735*100)</f>
        <v>#N/A</v>
      </c>
      <c r="Y4735" s="29" t="e">
        <f t="shared" si="73"/>
        <v>#N/A</v>
      </c>
    </row>
    <row r="4736" spans="1:25" x14ac:dyDescent="0.3">
      <c r="A4736" s="8" t="s">
        <v>17</v>
      </c>
      <c r="B4736" s="8" t="s">
        <v>8293</v>
      </c>
      <c r="C4736" s="8" t="s">
        <v>8294</v>
      </c>
      <c r="D4736" s="8" t="s">
        <v>8311</v>
      </c>
      <c r="E4736" s="8" t="s">
        <v>8312</v>
      </c>
      <c r="F4736" s="24">
        <v>8.5647222025785605E-2</v>
      </c>
      <c r="G4736" s="24">
        <v>0</v>
      </c>
      <c r="H4736" s="25">
        <v>89.555400000000006</v>
      </c>
      <c r="I4736" s="25">
        <v>22.473099999999999</v>
      </c>
      <c r="J4736" s="15">
        <v>442</v>
      </c>
      <c r="K4736" s="15">
        <v>38</v>
      </c>
      <c r="L4736" s="13">
        <v>0.25090000000000001</v>
      </c>
      <c r="M4736" s="7">
        <v>0.65620186999999996</v>
      </c>
      <c r="N4736" s="26">
        <v>0.6</v>
      </c>
      <c r="O4736" s="27" t="s">
        <v>92</v>
      </c>
      <c r="P4736" s="8">
        <v>8.5647221999999995E-2</v>
      </c>
      <c r="Q4736" s="24">
        <v>0.25</v>
      </c>
      <c r="R4736" t="str">
        <f>IF($Q4736*100&gt;=VLOOKUP($O4736,margin_ranges!$A$5:$C$10,2,FALSE),IF($Q4736*100&lt;=VLOOKUP($O4736,margin_ranges!$A$5:$C$10,3,FALSE)+10,"IN RANGE","ABOVE RANGE"),"BELOW RANGE")</f>
        <v>IN RANGE</v>
      </c>
      <c r="S4736">
        <f>MIN(VLOOKUP($O4736,margin_ranges!$A$5:$D$10,4,FALSE),$P4736*100)</f>
        <v>8.5647222000000003</v>
      </c>
      <c r="T4736" s="29">
        <f>(1-$S4736/100)/(1-$F4736)-1</f>
        <v>2.8200997093108526E-11</v>
      </c>
      <c r="U4736" s="19" t="str">
        <f>IF(ABS(IFERROR(T4736,0))&gt;0.05,INDEX(margin_ranges!$C$13:$C$16,MATCH($F4736*100,margin_ranges!$B$13:$B$16,1)),"")</f>
        <v/>
      </c>
      <c r="V4736" t="e">
        <f>MIN(VLOOKUP($U4736,margin_ranges!$A$5:$D$10,4,FALSE),$P4736*100)</f>
        <v>#N/A</v>
      </c>
      <c r="Y4736" s="29" t="e">
        <f t="shared" si="73"/>
        <v>#N/A</v>
      </c>
    </row>
    <row r="4737" spans="1:25" x14ac:dyDescent="0.3">
      <c r="A4737" s="8" t="s">
        <v>17</v>
      </c>
      <c r="B4737" s="8" t="s">
        <v>8293</v>
      </c>
      <c r="C4737" s="8" t="s">
        <v>8294</v>
      </c>
      <c r="D4737" s="8" t="s">
        <v>8325</v>
      </c>
      <c r="E4737" s="8" t="s">
        <v>8326</v>
      </c>
      <c r="F4737" s="24">
        <v>0.24354409168437099</v>
      </c>
      <c r="G4737" s="24">
        <v>0</v>
      </c>
      <c r="H4737" s="25">
        <v>14.3164</v>
      </c>
      <c r="I4737" s="25">
        <v>2.2570999999999999</v>
      </c>
      <c r="J4737" s="15">
        <v>57</v>
      </c>
      <c r="K4737" s="15">
        <v>13</v>
      </c>
      <c r="L4737" s="13">
        <v>0.15770000000000001</v>
      </c>
      <c r="M4737" s="7">
        <v>0.84605063000000003</v>
      </c>
      <c r="N4737" s="26">
        <v>0.64</v>
      </c>
      <c r="O4737" s="27" t="s">
        <v>92</v>
      </c>
      <c r="P4737" s="8">
        <v>0.24354409169999999</v>
      </c>
      <c r="Q4737" s="24">
        <v>0.25</v>
      </c>
      <c r="R4737" t="str">
        <f>IF($Q4737*100&gt;=VLOOKUP($O4737,margin_ranges!$A$5:$C$10,2,FALSE),IF($Q4737*100&lt;=VLOOKUP($O4737,margin_ranges!$A$5:$C$10,3,FALSE)+10,"IN RANGE","ABOVE RANGE"),"BELOW RANGE")</f>
        <v>IN RANGE</v>
      </c>
      <c r="S4737">
        <f>MIN(VLOOKUP($O4737,margin_ranges!$A$5:$D$10,4,FALSE),$P4737*100)</f>
        <v>24.35440917</v>
      </c>
      <c r="T4737" s="29">
        <f>(1-$S4737/100)/(1-$F4737)-1</f>
        <v>-2.0660917421366776E-11</v>
      </c>
      <c r="U4737" s="19" t="str">
        <f>IF(ABS(IFERROR(T4737,0))&gt;0.05,INDEX(margin_ranges!$C$13:$C$16,MATCH($F4737*100,margin_ranges!$B$13:$B$16,1)),"")</f>
        <v/>
      </c>
      <c r="V4737" t="e">
        <f>MIN(VLOOKUP($U4737,margin_ranges!$A$5:$D$10,4,FALSE),$P4737*100)</f>
        <v>#N/A</v>
      </c>
      <c r="Y4737" s="29" t="e">
        <f t="shared" si="73"/>
        <v>#N/A</v>
      </c>
    </row>
    <row r="4738" spans="1:25" x14ac:dyDescent="0.3">
      <c r="A4738" s="8" t="s">
        <v>17</v>
      </c>
      <c r="B4738" s="8" t="s">
        <v>8293</v>
      </c>
      <c r="C4738" s="8" t="s">
        <v>8294</v>
      </c>
      <c r="D4738" s="8" t="s">
        <v>8313</v>
      </c>
      <c r="E4738" s="8" t="s">
        <v>8314</v>
      </c>
      <c r="F4738" s="24">
        <v>0.228958508373754</v>
      </c>
      <c r="G4738" s="24">
        <v>0</v>
      </c>
      <c r="H4738" s="25">
        <v>15.197699999999999</v>
      </c>
      <c r="I4738" s="25">
        <v>3.2058</v>
      </c>
      <c r="J4738" s="15">
        <v>80</v>
      </c>
      <c r="K4738" s="15">
        <v>17</v>
      </c>
      <c r="L4738" s="13">
        <v>0.2109</v>
      </c>
      <c r="M4738" s="7">
        <v>0.83004612</v>
      </c>
      <c r="N4738" s="26">
        <v>0.64</v>
      </c>
      <c r="O4738" s="27" t="s">
        <v>92</v>
      </c>
      <c r="P4738" s="8">
        <v>0.22895850840000001</v>
      </c>
      <c r="Q4738" s="24">
        <v>0.25</v>
      </c>
      <c r="R4738" t="str">
        <f>IF($Q4738*100&gt;=VLOOKUP($O4738,margin_ranges!$A$5:$C$10,2,FALSE),IF($Q4738*100&lt;=VLOOKUP($O4738,margin_ranges!$A$5:$C$10,3,FALSE)+10,"IN RANGE","ABOVE RANGE"),"BELOW RANGE")</f>
        <v>IN RANGE</v>
      </c>
      <c r="S4738">
        <f>MIN(VLOOKUP($O4738,margin_ranges!$A$5:$D$10,4,FALSE),$P4738*100)</f>
        <v>22.895850840000001</v>
      </c>
      <c r="T4738" s="29">
        <f>(1-$S4738/100)/(1-$F4738)-1</f>
        <v>-3.4039659979612225E-11</v>
      </c>
      <c r="U4738" s="19" t="str">
        <f>IF(ABS(IFERROR(T4738,0))&gt;0.05,INDEX(margin_ranges!$C$13:$C$16,MATCH($F4738*100,margin_ranges!$B$13:$B$16,1)),"")</f>
        <v/>
      </c>
      <c r="V4738" t="e">
        <f>MIN(VLOOKUP($U4738,margin_ranges!$A$5:$D$10,4,FALSE),$P4738*100)</f>
        <v>#N/A</v>
      </c>
      <c r="Y4738" s="29" t="e">
        <f t="shared" si="73"/>
        <v>#N/A</v>
      </c>
    </row>
    <row r="4739" spans="1:25" x14ac:dyDescent="0.3">
      <c r="A4739" s="8" t="s">
        <v>17</v>
      </c>
      <c r="B4739" s="8" t="s">
        <v>8293</v>
      </c>
      <c r="C4739" s="8" t="s">
        <v>8294</v>
      </c>
      <c r="D4739" s="8" t="s">
        <v>8307</v>
      </c>
      <c r="E4739" s="8" t="s">
        <v>8308</v>
      </c>
      <c r="F4739" s="24">
        <v>0.21414957485612701</v>
      </c>
      <c r="G4739" s="24">
        <v>0</v>
      </c>
      <c r="H4739" s="25">
        <v>36.490400000000001</v>
      </c>
      <c r="I4739" s="25">
        <v>6.0640999999999998</v>
      </c>
      <c r="J4739" s="15">
        <v>148</v>
      </c>
      <c r="K4739" s="15">
        <v>31</v>
      </c>
      <c r="L4739" s="13">
        <v>0.16619999999999999</v>
      </c>
      <c r="M4739" s="7">
        <v>0.81440433999999995</v>
      </c>
      <c r="N4739" s="26">
        <v>0.64</v>
      </c>
      <c r="O4739" s="27" t="s">
        <v>92</v>
      </c>
      <c r="P4739" s="8">
        <v>0.2141495749</v>
      </c>
      <c r="Q4739" s="24">
        <v>0.25</v>
      </c>
      <c r="R4739" t="str">
        <f>IF($Q4739*100&gt;=VLOOKUP($O4739,margin_ranges!$A$5:$C$10,2,FALSE),IF($Q4739*100&lt;=VLOOKUP($O4739,margin_ranges!$A$5:$C$10,3,FALSE)+10,"IN RANGE","ABOVE RANGE"),"BELOW RANGE")</f>
        <v>IN RANGE</v>
      </c>
      <c r="S4739">
        <f>MIN(VLOOKUP($O4739,margin_ranges!$A$5:$D$10,4,FALSE),$P4739*100)</f>
        <v>21.414957489999999</v>
      </c>
      <c r="T4739" s="29">
        <f>(1-$S4739/100)/(1-$F4739)-1</f>
        <v>-5.5828563993998159E-11</v>
      </c>
      <c r="U4739" s="19" t="str">
        <f>IF(ABS(IFERROR(T4739,0))&gt;0.05,INDEX(margin_ranges!$C$13:$C$16,MATCH($F4739*100,margin_ranges!$B$13:$B$16,1)),"")</f>
        <v/>
      </c>
      <c r="V4739" t="e">
        <f>MIN(VLOOKUP($U4739,margin_ranges!$A$5:$D$10,4,FALSE),$P4739*100)</f>
        <v>#N/A</v>
      </c>
      <c r="Y4739" s="29" t="e">
        <f t="shared" si="73"/>
        <v>#N/A</v>
      </c>
    </row>
    <row r="4740" spans="1:25" x14ac:dyDescent="0.3">
      <c r="A4740" s="8" t="s">
        <v>17</v>
      </c>
      <c r="B4740" s="8" t="s">
        <v>8293</v>
      </c>
      <c r="C4740" s="8" t="s">
        <v>8294</v>
      </c>
      <c r="D4740" s="8" t="s">
        <v>8321</v>
      </c>
      <c r="E4740" s="8" t="s">
        <v>8322</v>
      </c>
      <c r="F4740" s="24">
        <v>0.25</v>
      </c>
      <c r="G4740" s="24">
        <v>0</v>
      </c>
      <c r="H4740" s="25">
        <v>32.346800000000002</v>
      </c>
      <c r="I4740" s="25">
        <v>5.4798</v>
      </c>
      <c r="J4740" s="15">
        <v>142</v>
      </c>
      <c r="K4740" s="15">
        <v>33</v>
      </c>
      <c r="L4740" s="13">
        <v>0.1694</v>
      </c>
      <c r="M4740" s="7">
        <v>0.86092913000000004</v>
      </c>
      <c r="N4740" s="26">
        <v>0.64</v>
      </c>
      <c r="O4740" s="27" t="s">
        <v>92</v>
      </c>
      <c r="P4740" s="8">
        <v>0.25661709150000001</v>
      </c>
      <c r="Q4740" s="24">
        <v>0.25</v>
      </c>
      <c r="R4740" t="str">
        <f>IF($Q4740*100&gt;=VLOOKUP($O4740,margin_ranges!$A$5:$C$10,2,FALSE),IF($Q4740*100&lt;=VLOOKUP($O4740,margin_ranges!$A$5:$C$10,3,FALSE)+10,"IN RANGE","ABOVE RANGE"),"BELOW RANGE")</f>
        <v>IN RANGE</v>
      </c>
      <c r="S4740">
        <f>MIN(VLOOKUP($O4740,margin_ranges!$A$5:$D$10,4,FALSE),$P4740*100)</f>
        <v>25.66170915</v>
      </c>
      <c r="T4740" s="29">
        <f>(1-$S4740/100)/(1-$F4740)-1</f>
        <v>-8.8227886666666366E-3</v>
      </c>
      <c r="U4740" s="19" t="str">
        <f>IF(ABS(IFERROR(T4740,0))&gt;0.05,INDEX(margin_ranges!$C$13:$C$16,MATCH($F4740*100,margin_ranges!$B$13:$B$16,1)),"")</f>
        <v/>
      </c>
      <c r="V4740" t="e">
        <f>MIN(VLOOKUP($U4740,margin_ranges!$A$5:$D$10,4,FALSE),$P4740*100)</f>
        <v>#N/A</v>
      </c>
      <c r="Y4740" s="29" t="e">
        <f t="shared" si="73"/>
        <v>#N/A</v>
      </c>
    </row>
    <row r="4741" spans="1:25" x14ac:dyDescent="0.3">
      <c r="A4741" s="8" t="s">
        <v>17</v>
      </c>
      <c r="B4741" s="8" t="s">
        <v>8293</v>
      </c>
      <c r="C4741" s="8" t="s">
        <v>8294</v>
      </c>
      <c r="D4741" s="8" t="s">
        <v>8309</v>
      </c>
      <c r="E4741" s="8" t="s">
        <v>8310</v>
      </c>
      <c r="F4741" s="24">
        <v>0.25</v>
      </c>
      <c r="G4741" s="24">
        <v>0</v>
      </c>
      <c r="H4741" s="25">
        <v>60.153100000000002</v>
      </c>
      <c r="I4741" s="25">
        <v>9.0063999999999993</v>
      </c>
      <c r="J4741" s="15">
        <v>236</v>
      </c>
      <c r="K4741" s="15">
        <v>56</v>
      </c>
      <c r="L4741" s="13">
        <v>0.1497</v>
      </c>
      <c r="M4741" s="7">
        <v>0.87318163999999998</v>
      </c>
      <c r="N4741" s="26">
        <v>0.64</v>
      </c>
      <c r="O4741" s="27" t="s">
        <v>92</v>
      </c>
      <c r="P4741" s="8">
        <v>0.26704826399999998</v>
      </c>
      <c r="Q4741" s="24">
        <v>0.25</v>
      </c>
      <c r="R4741" t="str">
        <f>IF($Q4741*100&gt;=VLOOKUP($O4741,margin_ranges!$A$5:$C$10,2,FALSE),IF($Q4741*100&lt;=VLOOKUP($O4741,margin_ranges!$A$5:$C$10,3,FALSE)+10,"IN RANGE","ABOVE RANGE"),"BELOW RANGE")</f>
        <v>IN RANGE</v>
      </c>
      <c r="S4741">
        <f>MIN(VLOOKUP($O4741,margin_ranges!$A$5:$D$10,4,FALSE),$P4741*100)</f>
        <v>26.704826399999998</v>
      </c>
      <c r="T4741" s="29">
        <f>(1-$S4741/100)/(1-$F4741)-1</f>
        <v>-2.2731018666666714E-2</v>
      </c>
      <c r="U4741" s="19" t="str">
        <f>IF(ABS(IFERROR(T4741,0))&gt;0.05,INDEX(margin_ranges!$C$13:$C$16,MATCH($F4741*100,margin_ranges!$B$13:$B$16,1)),"")</f>
        <v/>
      </c>
      <c r="V4741" t="e">
        <f>MIN(VLOOKUP($U4741,margin_ranges!$A$5:$D$10,4,FALSE),$P4741*100)</f>
        <v>#N/A</v>
      </c>
      <c r="Y4741" s="29" t="e">
        <f t="shared" si="73"/>
        <v>#N/A</v>
      </c>
    </row>
    <row r="4742" spans="1:25" x14ac:dyDescent="0.3">
      <c r="A4742" s="8" t="s">
        <v>17</v>
      </c>
      <c r="B4742" s="8" t="s">
        <v>8293</v>
      </c>
      <c r="C4742" s="8" t="s">
        <v>8294</v>
      </c>
      <c r="D4742" s="8" t="s">
        <v>8305</v>
      </c>
      <c r="E4742" s="8" t="s">
        <v>8306</v>
      </c>
      <c r="F4742" s="24">
        <v>0.25</v>
      </c>
      <c r="G4742" s="24">
        <v>0</v>
      </c>
      <c r="H4742" s="25">
        <v>5.1764000000000001</v>
      </c>
      <c r="I4742" s="25">
        <v>0.33300000000000002</v>
      </c>
      <c r="J4742" s="15">
        <v>7</v>
      </c>
      <c r="K4742" s="15">
        <v>2</v>
      </c>
      <c r="L4742" s="13">
        <v>6.4299999999999996E-2</v>
      </c>
      <c r="M4742" s="7">
        <v>0.74081938999999997</v>
      </c>
      <c r="N4742" s="26">
        <v>0.54</v>
      </c>
      <c r="O4742" s="27" t="s">
        <v>92</v>
      </c>
      <c r="P4742" s="8">
        <v>0.27107739530000002</v>
      </c>
      <c r="Q4742" s="24">
        <v>0.25</v>
      </c>
      <c r="R4742" t="str">
        <f>IF($Q4742*100&gt;=VLOOKUP($O4742,margin_ranges!$A$5:$C$10,2,FALSE),IF($Q4742*100&lt;=VLOOKUP($O4742,margin_ranges!$A$5:$C$10,3,FALSE)+10,"IN RANGE","ABOVE RANGE"),"BELOW RANGE")</f>
        <v>IN RANGE</v>
      </c>
      <c r="S4742">
        <f>MIN(VLOOKUP($O4742,margin_ranges!$A$5:$D$10,4,FALSE),$P4742*100)</f>
        <v>27.107739530000003</v>
      </c>
      <c r="T4742" s="29">
        <f>(1-$S4742/100)/(1-$F4742)-1</f>
        <v>-2.8103193733333476E-2</v>
      </c>
      <c r="U4742" s="19" t="str">
        <f>IF(ABS(IFERROR(T4742,0))&gt;0.05,INDEX(margin_ranges!$C$13:$C$16,MATCH($F4742*100,margin_ranges!$B$13:$B$16,1)),"")</f>
        <v/>
      </c>
      <c r="V4742" t="e">
        <f>MIN(VLOOKUP($U4742,margin_ranges!$A$5:$D$10,4,FALSE),$P4742*100)</f>
        <v>#N/A</v>
      </c>
      <c r="Y4742" s="29" t="e">
        <f t="shared" si="73"/>
        <v>#N/A</v>
      </c>
    </row>
    <row r="4743" spans="1:25" x14ac:dyDescent="0.3">
      <c r="A4743" s="8" t="s">
        <v>17</v>
      </c>
      <c r="B4743" s="8" t="s">
        <v>8293</v>
      </c>
      <c r="C4743" s="8" t="s">
        <v>8294</v>
      </c>
      <c r="D4743" s="8" t="s">
        <v>8295</v>
      </c>
      <c r="E4743" s="8" t="s">
        <v>8296</v>
      </c>
      <c r="F4743" s="24">
        <v>0.27</v>
      </c>
      <c r="G4743" s="24">
        <v>0</v>
      </c>
      <c r="H4743" s="25">
        <v>28.132300000000001</v>
      </c>
      <c r="I4743" s="25">
        <v>1.6920999999999999</v>
      </c>
      <c r="J4743" s="15">
        <v>44</v>
      </c>
      <c r="K4743" s="15">
        <v>3</v>
      </c>
      <c r="L4743" s="13">
        <v>6.0100000000000001E-2</v>
      </c>
      <c r="M4743" s="7">
        <v>0.86602219999999996</v>
      </c>
      <c r="N4743" s="26">
        <v>0.6</v>
      </c>
      <c r="O4743" s="27" t="s">
        <v>92</v>
      </c>
      <c r="P4743" s="8">
        <v>0.30717711749999999</v>
      </c>
      <c r="Q4743" s="24">
        <v>0.27</v>
      </c>
      <c r="R4743" t="str">
        <f>IF($Q4743*100&gt;=VLOOKUP($O4743,margin_ranges!$A$5:$C$10,2,FALSE),IF($Q4743*100&lt;=VLOOKUP($O4743,margin_ranges!$A$5:$C$10,3,FALSE)+10,"IN RANGE","ABOVE RANGE"),"BELOW RANGE")</f>
        <v>IN RANGE</v>
      </c>
      <c r="S4743">
        <f>MIN(VLOOKUP($O4743,margin_ranges!$A$5:$D$10,4,FALSE),$P4743*100)</f>
        <v>29.75</v>
      </c>
      <c r="T4743" s="29">
        <f>(1-$S4743/100)/(1-$F4743)-1</f>
        <v>-3.7671232876712257E-2</v>
      </c>
      <c r="U4743" s="19" t="str">
        <f>IF(ABS(IFERROR(T4743,0))&gt;0.05,INDEX(margin_ranges!$C$13:$C$16,MATCH($F4743*100,margin_ranges!$B$13:$B$16,1)),"")</f>
        <v/>
      </c>
      <c r="V4743" t="e">
        <f>MIN(VLOOKUP($U4743,margin_ranges!$A$5:$D$10,4,FALSE),$P4743*100)</f>
        <v>#N/A</v>
      </c>
      <c r="Y4743" s="29" t="e">
        <f t="shared" si="73"/>
        <v>#N/A</v>
      </c>
    </row>
    <row r="4744" spans="1:25" x14ac:dyDescent="0.3">
      <c r="A4744" s="8" t="s">
        <v>17</v>
      </c>
      <c r="B4744" s="8" t="s">
        <v>8293</v>
      </c>
      <c r="C4744" s="8" t="s">
        <v>8294</v>
      </c>
      <c r="D4744" s="8" t="s">
        <v>8299</v>
      </c>
      <c r="E4744" s="8" t="s">
        <v>8300</v>
      </c>
      <c r="F4744" s="24">
        <v>0.25</v>
      </c>
      <c r="G4744" s="24">
        <v>0</v>
      </c>
      <c r="H4744" s="25">
        <v>8.8659999999999997</v>
      </c>
      <c r="I4744" s="25">
        <v>1.992</v>
      </c>
      <c r="J4744" s="15">
        <v>53</v>
      </c>
      <c r="K4744" s="15">
        <v>12</v>
      </c>
      <c r="L4744" s="13">
        <v>0.22470000000000001</v>
      </c>
      <c r="M4744" s="7">
        <v>0.89001003999999995</v>
      </c>
      <c r="N4744" s="26">
        <v>0.64</v>
      </c>
      <c r="O4744" s="27" t="s">
        <v>92</v>
      </c>
      <c r="P4744" s="8">
        <v>0.28090698850000001</v>
      </c>
      <c r="Q4744" s="24">
        <v>0.25</v>
      </c>
      <c r="R4744" t="str">
        <f>IF($Q4744*100&gt;=VLOOKUP($O4744,margin_ranges!$A$5:$C$10,2,FALSE),IF($Q4744*100&lt;=VLOOKUP($O4744,margin_ranges!$A$5:$C$10,3,FALSE)+10,"IN RANGE","ABOVE RANGE"),"BELOW RANGE")</f>
        <v>IN RANGE</v>
      </c>
      <c r="S4744">
        <f>MIN(VLOOKUP($O4744,margin_ranges!$A$5:$D$10,4,FALSE),$P4744*100)</f>
        <v>28.090698850000003</v>
      </c>
      <c r="T4744" s="29">
        <f>(1-$S4744/100)/(1-$F4744)-1</f>
        <v>-4.1209317999999939E-2</v>
      </c>
      <c r="U4744" s="19" t="str">
        <f>IF(ABS(IFERROR(T4744,0))&gt;0.05,INDEX(margin_ranges!$C$13:$C$16,MATCH($F4744*100,margin_ranges!$B$13:$B$16,1)),"")</f>
        <v/>
      </c>
      <c r="V4744" t="e">
        <f>MIN(VLOOKUP($U4744,margin_ranges!$A$5:$D$10,4,FALSE),$P4744*100)</f>
        <v>#N/A</v>
      </c>
      <c r="Y4744" s="29" t="e">
        <f t="shared" si="73"/>
        <v>#N/A</v>
      </c>
    </row>
    <row r="4745" spans="1:25" x14ac:dyDescent="0.3">
      <c r="A4745" s="8" t="s">
        <v>17</v>
      </c>
      <c r="B4745" s="8" t="s">
        <v>8293</v>
      </c>
      <c r="C4745" s="8" t="s">
        <v>8294</v>
      </c>
      <c r="D4745" s="8" t="s">
        <v>8317</v>
      </c>
      <c r="E4745" s="8" t="s">
        <v>8318</v>
      </c>
      <c r="F4745" s="24">
        <v>0.25</v>
      </c>
      <c r="G4745" s="24">
        <v>0</v>
      </c>
      <c r="H4745" s="25">
        <v>3.8696000000000002</v>
      </c>
      <c r="I4745" s="25">
        <v>0.60729999999999995</v>
      </c>
      <c r="J4745" s="15">
        <v>14</v>
      </c>
      <c r="K4745" s="15">
        <v>3</v>
      </c>
      <c r="L4745" s="13">
        <v>0.15690000000000001</v>
      </c>
      <c r="M4745" s="7">
        <v>0.76106797999999998</v>
      </c>
      <c r="N4745" s="26">
        <v>0.54</v>
      </c>
      <c r="O4745" s="27" t="s">
        <v>92</v>
      </c>
      <c r="P4745" s="8">
        <v>0.2904707446</v>
      </c>
      <c r="Q4745" s="24">
        <v>0.25</v>
      </c>
      <c r="R4745" t="str">
        <f>IF($Q4745*100&gt;=VLOOKUP($O4745,margin_ranges!$A$5:$C$10,2,FALSE),IF($Q4745*100&lt;=VLOOKUP($O4745,margin_ranges!$A$5:$C$10,3,FALSE)+10,"IN RANGE","ABOVE RANGE"),"BELOW RANGE")</f>
        <v>IN RANGE</v>
      </c>
      <c r="S4745">
        <f>MIN(VLOOKUP($O4745,margin_ranges!$A$5:$D$10,4,FALSE),$P4745*100)</f>
        <v>29.047074460000001</v>
      </c>
      <c r="T4745" s="29">
        <f>(1-$S4745/100)/(1-$F4745)-1</f>
        <v>-5.3960992799999996E-2</v>
      </c>
      <c r="U4745" s="19" t="str">
        <f>IF(ABS(IFERROR(T4745,0))&gt;0.05,INDEX(margin_ranges!$C$13:$C$16,MATCH($F4745*100,margin_ranges!$B$13:$B$16,1)),"")</f>
        <v>Balanced (Type B)</v>
      </c>
      <c r="V4745">
        <f>MIN(VLOOKUP($U4745,margin_ranges!$A$5:$D$10,4,FALSE),$P4745*100)</f>
        <v>29.047074460000001</v>
      </c>
      <c r="Y4745" s="29">
        <f t="shared" si="73"/>
        <v>-5.3960992799999996E-2</v>
      </c>
    </row>
    <row r="4746" spans="1:25" x14ac:dyDescent="0.3">
      <c r="A4746" s="8" t="s">
        <v>17</v>
      </c>
      <c r="B4746" s="8" t="s">
        <v>8293</v>
      </c>
      <c r="C4746" s="8" t="s">
        <v>8294</v>
      </c>
      <c r="D4746" s="8" t="s">
        <v>8297</v>
      </c>
      <c r="E4746" s="8" t="s">
        <v>8298</v>
      </c>
      <c r="F4746" s="24">
        <v>0.25</v>
      </c>
      <c r="G4746" s="24">
        <v>0</v>
      </c>
      <c r="H4746" s="25">
        <v>301.94529999999997</v>
      </c>
      <c r="I4746" s="25">
        <v>60.831099999999999</v>
      </c>
      <c r="J4746" s="15">
        <v>747</v>
      </c>
      <c r="K4746" s="15">
        <v>187</v>
      </c>
      <c r="L4746" s="13">
        <v>0.20150000000000001</v>
      </c>
      <c r="M4746" s="7">
        <v>0.40926017999999997</v>
      </c>
      <c r="N4746" s="26">
        <v>0.25</v>
      </c>
      <c r="O4746" s="27" t="s">
        <v>92</v>
      </c>
      <c r="P4746" s="8">
        <v>0.38914164109999999</v>
      </c>
      <c r="Q4746" s="24">
        <v>0.25</v>
      </c>
      <c r="R4746" t="str">
        <f>IF($Q4746*100&gt;=VLOOKUP($O4746,margin_ranges!$A$5:$C$10,2,FALSE),IF($Q4746*100&lt;=VLOOKUP($O4746,margin_ranges!$A$5:$C$10,3,FALSE)+10,"IN RANGE","ABOVE RANGE"),"BELOW RANGE")</f>
        <v>IN RANGE</v>
      </c>
      <c r="S4746">
        <f>MIN(VLOOKUP($O4746,margin_ranges!$A$5:$D$10,4,FALSE),$P4746*100)</f>
        <v>29.75</v>
      </c>
      <c r="T4746" s="29">
        <f>(1-$S4746/100)/(1-$F4746)-1</f>
        <v>-6.3333333333333353E-2</v>
      </c>
      <c r="U4746" s="19" t="str">
        <f>IF(ABS(IFERROR(T4746,0))&gt;0.05,INDEX(margin_ranges!$C$13:$C$16,MATCH($F4746*100,margin_ranges!$B$13:$B$16,1)),"")</f>
        <v>Balanced (Type B)</v>
      </c>
      <c r="V4746">
        <f>MIN(VLOOKUP($U4746,margin_ranges!$A$5:$D$10,4,FALSE),$P4746*100)</f>
        <v>29.75</v>
      </c>
      <c r="Y4746" s="29">
        <f t="shared" si="73"/>
        <v>-6.3333333333333353E-2</v>
      </c>
    </row>
    <row r="4747" spans="1:25" x14ac:dyDescent="0.3">
      <c r="A4747" s="8" t="s">
        <v>17</v>
      </c>
      <c r="B4747" s="8" t="s">
        <v>8293</v>
      </c>
      <c r="C4747" s="8" t="s">
        <v>8294</v>
      </c>
      <c r="D4747" s="8" t="s">
        <v>8301</v>
      </c>
      <c r="E4747" s="8" t="s">
        <v>8302</v>
      </c>
      <c r="F4747" s="24">
        <v>0.25</v>
      </c>
      <c r="G4747" s="24">
        <v>0</v>
      </c>
      <c r="H4747" s="25">
        <v>173.65299999999999</v>
      </c>
      <c r="I4747" s="25">
        <v>24.680599999999998</v>
      </c>
      <c r="J4747" s="15">
        <v>465</v>
      </c>
      <c r="K4747" s="15">
        <v>116</v>
      </c>
      <c r="L4747" s="13">
        <v>0.1421</v>
      </c>
      <c r="M4747" s="7">
        <v>0.62814879999999995</v>
      </c>
      <c r="N4747" s="26">
        <v>0.43</v>
      </c>
      <c r="O4747" s="27" t="s">
        <v>92</v>
      </c>
      <c r="P4747" s="8">
        <v>0.31544882810000002</v>
      </c>
      <c r="Q4747" s="24">
        <v>0.25</v>
      </c>
      <c r="R4747" t="str">
        <f>IF($Q4747*100&gt;=VLOOKUP($O4747,margin_ranges!$A$5:$C$10,2,FALSE),IF($Q4747*100&lt;=VLOOKUP($O4747,margin_ranges!$A$5:$C$10,3,FALSE)+10,"IN RANGE","ABOVE RANGE"),"BELOW RANGE")</f>
        <v>IN RANGE</v>
      </c>
      <c r="S4747">
        <f>MIN(VLOOKUP($O4747,margin_ranges!$A$5:$D$10,4,FALSE),$P4747*100)</f>
        <v>29.75</v>
      </c>
      <c r="T4747" s="29">
        <f>(1-$S4747/100)/(1-$F4747)-1</f>
        <v>-6.3333333333333353E-2</v>
      </c>
      <c r="U4747" s="19" t="str">
        <f>IF(ABS(IFERROR(T4747,0))&gt;0.05,INDEX(margin_ranges!$C$13:$C$16,MATCH($F4747*100,margin_ranges!$B$13:$B$16,1)),"")</f>
        <v>Balanced (Type B)</v>
      </c>
      <c r="V4747">
        <f>MIN(VLOOKUP($U4747,margin_ranges!$A$5:$D$10,4,FALSE),$P4747*100)</f>
        <v>29.75</v>
      </c>
      <c r="Y4747" s="29">
        <f t="shared" si="73"/>
        <v>-6.3333333333333353E-2</v>
      </c>
    </row>
    <row r="4748" spans="1:25" x14ac:dyDescent="0.3">
      <c r="A4748" s="8" t="s">
        <v>17</v>
      </c>
      <c r="B4748" s="8" t="s">
        <v>8293</v>
      </c>
      <c r="C4748" s="8" t="s">
        <v>8294</v>
      </c>
      <c r="D4748" s="8" t="s">
        <v>8323</v>
      </c>
      <c r="E4748" s="8" t="s">
        <v>8324</v>
      </c>
      <c r="F4748" s="24">
        <v>0.249999999999999</v>
      </c>
      <c r="G4748" s="24">
        <v>0</v>
      </c>
      <c r="H4748" s="25">
        <v>4.9339000000000004</v>
      </c>
      <c r="I4748" s="25">
        <v>0.7631</v>
      </c>
      <c r="J4748" s="15">
        <v>19</v>
      </c>
      <c r="K4748" s="15">
        <v>5</v>
      </c>
      <c r="L4748" s="13">
        <v>0.1547</v>
      </c>
      <c r="M4748" s="7">
        <v>0.83432234999999999</v>
      </c>
      <c r="N4748" s="26">
        <v>0.54</v>
      </c>
      <c r="O4748" s="27" t="s">
        <v>92</v>
      </c>
      <c r="P4748" s="8">
        <v>0.3527681486</v>
      </c>
      <c r="Q4748" s="24">
        <v>0.25</v>
      </c>
      <c r="R4748" t="str">
        <f>IF($Q4748*100&gt;=VLOOKUP($O4748,margin_ranges!$A$5:$C$10,2,FALSE),IF($Q4748*100&lt;=VLOOKUP($O4748,margin_ranges!$A$5:$C$10,3,FALSE)+10,"IN RANGE","ABOVE RANGE"),"BELOW RANGE")</f>
        <v>IN RANGE</v>
      </c>
      <c r="S4748">
        <f>MIN(VLOOKUP($O4748,margin_ranges!$A$5:$D$10,4,FALSE),$P4748*100)</f>
        <v>29.75</v>
      </c>
      <c r="T4748" s="29">
        <f>(1-$S4748/100)/(1-$F4748)-1</f>
        <v>-6.3333333333334574E-2</v>
      </c>
      <c r="U4748" s="19" t="str">
        <f>IF(ABS(IFERROR(T4748,0))&gt;0.05,INDEX(margin_ranges!$C$13:$C$16,MATCH($F4748*100,margin_ranges!$B$13:$B$16,1)),"")</f>
        <v>Maximize Fill (Type A+)</v>
      </c>
      <c r="V4748">
        <f>MIN(VLOOKUP($U4748,margin_ranges!$A$5:$D$10,4,FALSE),$P4748*100)</f>
        <v>19.75</v>
      </c>
      <c r="Y4748" s="29">
        <f t="shared" si="73"/>
        <v>6.9999999999998508E-2</v>
      </c>
    </row>
    <row r="4749" spans="1:25" x14ac:dyDescent="0.3">
      <c r="A4749" s="8" t="s">
        <v>35</v>
      </c>
      <c r="B4749" s="8" t="s">
        <v>8329</v>
      </c>
      <c r="C4749" s="8" t="s">
        <v>34</v>
      </c>
      <c r="D4749" s="8" t="s">
        <v>34</v>
      </c>
      <c r="E4749" s="8"/>
      <c r="F4749" s="24">
        <v>0.28999999999999998</v>
      </c>
      <c r="G4749" s="24">
        <v>1</v>
      </c>
      <c r="H4749" s="25">
        <v>242.7739</v>
      </c>
      <c r="I4749" s="25">
        <v>24.016100000000002</v>
      </c>
      <c r="J4749" s="15">
        <v>894</v>
      </c>
      <c r="K4749" s="15">
        <v>230</v>
      </c>
      <c r="L4749" s="13">
        <v>9.8900000000000002E-2</v>
      </c>
      <c r="M4749" s="7">
        <v>1.24095234</v>
      </c>
      <c r="N4749" s="26">
        <v>0.5</v>
      </c>
      <c r="O4749" s="27"/>
      <c r="P4749" s="8">
        <v>0.59708363929999997</v>
      </c>
      <c r="Q4749" s="24">
        <v>0.28999999999999998</v>
      </c>
      <c r="R4749" t="e">
        <f>IF($Q4749*100&gt;=VLOOKUP($O4749,margin_ranges!$A$5:$C$10,2,FALSE),IF($Q4749*100&lt;=VLOOKUP($O4749,margin_ranges!$A$5:$C$10,3,FALSE)+10,"IN RANGE","ABOVE RANGE"),"BELOW RANGE")</f>
        <v>#N/A</v>
      </c>
      <c r="S4749" t="e">
        <f>MIN(VLOOKUP($O4749,margin_ranges!$A$5:$D$10,4,FALSE),$P4749*100)</f>
        <v>#N/A</v>
      </c>
      <c r="T4749" s="29" t="e">
        <f>(1-$S4749/100)/(1-$F4749)-1</f>
        <v>#N/A</v>
      </c>
      <c r="U4749" s="19" t="str">
        <f>IF(ABS(IFERROR(T4749,0))&gt;0.05,INDEX(margin_ranges!$C$13:$C$16,MATCH($F4749*100,margin_ranges!$B$13:$B$16,1)),"")</f>
        <v/>
      </c>
      <c r="V4749" t="e">
        <f>MIN(VLOOKUP($U4749,margin_ranges!$A$5:$D$10,4,FALSE),$P4749*100)</f>
        <v>#N/A</v>
      </c>
      <c r="Y4749" s="29" t="e">
        <f t="shared" si="73"/>
        <v>#N/A</v>
      </c>
    </row>
    <row r="4750" spans="1:25" x14ac:dyDescent="0.3">
      <c r="A4750" s="8" t="s">
        <v>33</v>
      </c>
      <c r="B4750" s="8" t="s">
        <v>8329</v>
      </c>
      <c r="C4750" s="8" t="s">
        <v>8330</v>
      </c>
      <c r="D4750" s="8" t="s">
        <v>34</v>
      </c>
      <c r="E4750" s="8"/>
      <c r="F4750" s="24">
        <v>0.28999999999999998</v>
      </c>
      <c r="G4750" s="24">
        <v>1</v>
      </c>
      <c r="H4750" s="25">
        <v>242.7739</v>
      </c>
      <c r="I4750" s="25">
        <v>24.016100000000002</v>
      </c>
      <c r="J4750" s="15">
        <v>894</v>
      </c>
      <c r="K4750" s="15">
        <v>230</v>
      </c>
      <c r="L4750" s="13">
        <v>9.8900000000000002E-2</v>
      </c>
      <c r="M4750" s="7">
        <v>1.24095234</v>
      </c>
      <c r="N4750" s="26">
        <v>0.5</v>
      </c>
      <c r="O4750" s="27"/>
      <c r="P4750" s="8">
        <v>0.59708363929999997</v>
      </c>
      <c r="Q4750" s="24">
        <v>0.28999999999999998</v>
      </c>
      <c r="R4750" t="e">
        <f>IF($Q4750*100&gt;=VLOOKUP($O4750,margin_ranges!$A$5:$C$10,2,FALSE),IF($Q4750*100&lt;=VLOOKUP($O4750,margin_ranges!$A$5:$C$10,3,FALSE)+10,"IN RANGE","ABOVE RANGE"),"BELOW RANGE")</f>
        <v>#N/A</v>
      </c>
      <c r="S4750" t="e">
        <f>MIN(VLOOKUP($O4750,margin_ranges!$A$5:$D$10,4,FALSE),$P4750*100)</f>
        <v>#N/A</v>
      </c>
      <c r="T4750" s="29" t="e">
        <f>(1-$S4750/100)/(1-$F4750)-1</f>
        <v>#N/A</v>
      </c>
      <c r="U4750" s="19" t="str">
        <f>IF(ABS(IFERROR(T4750,0))&gt;0.05,INDEX(margin_ranges!$C$13:$C$16,MATCH($F4750*100,margin_ranges!$B$13:$B$16,1)),"")</f>
        <v/>
      </c>
      <c r="V4750" t="e">
        <f>MIN(VLOOKUP($U4750,margin_ranges!$A$5:$D$10,4,FALSE),$P4750*100)</f>
        <v>#N/A</v>
      </c>
      <c r="Y4750" s="29" t="e">
        <f t="shared" ref="Y4750:Y4813" si="74">(1-$V4750/100)/(1-$F4750)-1</f>
        <v>#N/A</v>
      </c>
    </row>
    <row r="4751" spans="1:25" x14ac:dyDescent="0.3">
      <c r="A4751" s="8" t="s">
        <v>17</v>
      </c>
      <c r="B4751" s="8" t="s">
        <v>8329</v>
      </c>
      <c r="C4751" s="8" t="s">
        <v>8330</v>
      </c>
      <c r="D4751" s="8" t="s">
        <v>8331</v>
      </c>
      <c r="E4751" s="8" t="s">
        <v>8332</v>
      </c>
      <c r="F4751" s="24">
        <v>0.28999999999999998</v>
      </c>
      <c r="G4751" s="24">
        <v>1</v>
      </c>
      <c r="H4751" s="25">
        <v>74.486000000000004</v>
      </c>
      <c r="I4751" s="25">
        <v>10.356999999999999</v>
      </c>
      <c r="J4751" s="15">
        <v>397</v>
      </c>
      <c r="K4751" s="15">
        <v>102</v>
      </c>
      <c r="L4751" s="13">
        <v>0.13900000000000001</v>
      </c>
      <c r="M4751" s="7">
        <v>1.27727693</v>
      </c>
      <c r="N4751" s="26">
        <v>0.5</v>
      </c>
      <c r="O4751" s="27" t="s">
        <v>22</v>
      </c>
      <c r="P4751" s="8">
        <v>0.60854221269999997</v>
      </c>
      <c r="Q4751" s="24">
        <v>0.28999999999999998</v>
      </c>
      <c r="R4751" t="str">
        <f>IF($Q4751*100&gt;=VLOOKUP($O4751,margin_ranges!$A$5:$C$10,2,FALSE),IF($Q4751*100&lt;=VLOOKUP($O4751,margin_ranges!$A$5:$C$10,3,FALSE)+10,"IN RANGE","ABOVE RANGE"),"BELOW RANGE")</f>
        <v>IN RANGE</v>
      </c>
      <c r="S4751">
        <f>MIN(VLOOKUP($O4751,margin_ranges!$A$5:$D$10,4,FALSE),$P4751*100)</f>
        <v>29.75</v>
      </c>
      <c r="T4751" s="29">
        <f>(1-$S4751/100)/(1-$F4751)-1</f>
        <v>-1.0563380281690127E-2</v>
      </c>
      <c r="U4751" s="19" t="str">
        <f>IF(ABS(IFERROR(T4751,0))&gt;0.05,INDEX(margin_ranges!$C$13:$C$16,MATCH($F4751*100,margin_ranges!$B$13:$B$16,1)),"")</f>
        <v/>
      </c>
      <c r="V4751" t="e">
        <f>MIN(VLOOKUP($U4751,margin_ranges!$A$5:$D$10,4,FALSE),$P4751*100)</f>
        <v>#N/A</v>
      </c>
      <c r="Y4751" s="29" t="e">
        <f t="shared" si="74"/>
        <v>#N/A</v>
      </c>
    </row>
    <row r="4752" spans="1:25" x14ac:dyDescent="0.3">
      <c r="A4752" s="8" t="s">
        <v>17</v>
      </c>
      <c r="B4752" s="8" t="s">
        <v>8329</v>
      </c>
      <c r="C4752" s="8" t="s">
        <v>8330</v>
      </c>
      <c r="D4752" s="8" t="s">
        <v>8333</v>
      </c>
      <c r="E4752" s="8" t="s">
        <v>8334</v>
      </c>
      <c r="F4752" s="24">
        <v>0.28999999999999998</v>
      </c>
      <c r="G4752" s="24">
        <v>1</v>
      </c>
      <c r="H4752" s="25">
        <v>45.932400000000001</v>
      </c>
      <c r="I4752" s="25">
        <v>1.659</v>
      </c>
      <c r="J4752" s="15">
        <v>60</v>
      </c>
      <c r="K4752" s="15">
        <v>15</v>
      </c>
      <c r="L4752" s="13">
        <v>3.61E-2</v>
      </c>
      <c r="M4752" s="7">
        <v>1.19733058</v>
      </c>
      <c r="N4752" s="26">
        <v>0.5</v>
      </c>
      <c r="O4752" s="27" t="s">
        <v>22</v>
      </c>
      <c r="P4752" s="8">
        <v>0.58240438419999996</v>
      </c>
      <c r="Q4752" s="24">
        <v>0.28999999999999998</v>
      </c>
      <c r="R4752" t="str">
        <f>IF($Q4752*100&gt;=VLOOKUP($O4752,margin_ranges!$A$5:$C$10,2,FALSE),IF($Q4752*100&lt;=VLOOKUP($O4752,margin_ranges!$A$5:$C$10,3,FALSE)+10,"IN RANGE","ABOVE RANGE"),"BELOW RANGE")</f>
        <v>IN RANGE</v>
      </c>
      <c r="S4752">
        <f>MIN(VLOOKUP($O4752,margin_ranges!$A$5:$D$10,4,FALSE),$P4752*100)</f>
        <v>29.75</v>
      </c>
      <c r="T4752" s="29">
        <f>(1-$S4752/100)/(1-$F4752)-1</f>
        <v>-1.0563380281690127E-2</v>
      </c>
      <c r="U4752" s="19" t="str">
        <f>IF(ABS(IFERROR(T4752,0))&gt;0.05,INDEX(margin_ranges!$C$13:$C$16,MATCH($F4752*100,margin_ranges!$B$13:$B$16,1)),"")</f>
        <v/>
      </c>
      <c r="V4752" t="e">
        <f>MIN(VLOOKUP($U4752,margin_ranges!$A$5:$D$10,4,FALSE),$P4752*100)</f>
        <v>#N/A</v>
      </c>
      <c r="Y4752" s="29" t="e">
        <f t="shared" si="74"/>
        <v>#N/A</v>
      </c>
    </row>
    <row r="4753" spans="1:25" x14ac:dyDescent="0.3">
      <c r="A4753" s="8" t="s">
        <v>17</v>
      </c>
      <c r="B4753" s="8" t="s">
        <v>8329</v>
      </c>
      <c r="C4753" s="8" t="s">
        <v>8330</v>
      </c>
      <c r="D4753" s="8" t="s">
        <v>8335</v>
      </c>
      <c r="E4753" s="8" t="s">
        <v>8336</v>
      </c>
      <c r="F4753" s="24">
        <v>0.28999999999999998</v>
      </c>
      <c r="G4753" s="24">
        <v>1</v>
      </c>
      <c r="H4753" s="25">
        <v>48.779400000000003</v>
      </c>
      <c r="I4753" s="25">
        <v>1.5918000000000001</v>
      </c>
      <c r="J4753" s="15">
        <v>59</v>
      </c>
      <c r="K4753" s="15">
        <v>15</v>
      </c>
      <c r="L4753" s="13">
        <v>3.2599999999999997E-2</v>
      </c>
      <c r="M4753" s="7">
        <v>1.24464887</v>
      </c>
      <c r="N4753" s="26">
        <v>0.5</v>
      </c>
      <c r="O4753" s="27" t="s">
        <v>22</v>
      </c>
      <c r="P4753" s="8">
        <v>0.59828027539999995</v>
      </c>
      <c r="Q4753" s="24">
        <v>0.28999999999999998</v>
      </c>
      <c r="R4753" t="str">
        <f>IF($Q4753*100&gt;=VLOOKUP($O4753,margin_ranges!$A$5:$C$10,2,FALSE),IF($Q4753*100&lt;=VLOOKUP($O4753,margin_ranges!$A$5:$C$10,3,FALSE)+10,"IN RANGE","ABOVE RANGE"),"BELOW RANGE")</f>
        <v>IN RANGE</v>
      </c>
      <c r="S4753">
        <f>MIN(VLOOKUP($O4753,margin_ranges!$A$5:$D$10,4,FALSE),$P4753*100)</f>
        <v>29.75</v>
      </c>
      <c r="T4753" s="29">
        <f>(1-$S4753/100)/(1-$F4753)-1</f>
        <v>-1.0563380281690127E-2</v>
      </c>
      <c r="U4753" s="19" t="str">
        <f>IF(ABS(IFERROR(T4753,0))&gt;0.05,INDEX(margin_ranges!$C$13:$C$16,MATCH($F4753*100,margin_ranges!$B$13:$B$16,1)),"")</f>
        <v/>
      </c>
      <c r="V4753" t="e">
        <f>MIN(VLOOKUP($U4753,margin_ranges!$A$5:$D$10,4,FALSE),$P4753*100)</f>
        <v>#N/A</v>
      </c>
      <c r="Y4753" s="29" t="e">
        <f t="shared" si="74"/>
        <v>#N/A</v>
      </c>
    </row>
    <row r="4754" spans="1:25" x14ac:dyDescent="0.3">
      <c r="A4754" s="8" t="s">
        <v>17</v>
      </c>
      <c r="B4754" s="8" t="s">
        <v>8329</v>
      </c>
      <c r="C4754" s="8" t="s">
        <v>8330</v>
      </c>
      <c r="D4754" s="8" t="s">
        <v>8337</v>
      </c>
      <c r="E4754" s="8" t="s">
        <v>8338</v>
      </c>
      <c r="F4754" s="24">
        <v>0.28999999999999898</v>
      </c>
      <c r="G4754" s="24">
        <v>1</v>
      </c>
      <c r="H4754" s="25">
        <v>73.5762</v>
      </c>
      <c r="I4754" s="25">
        <v>10.408300000000001</v>
      </c>
      <c r="J4754" s="15">
        <v>378</v>
      </c>
      <c r="K4754" s="15">
        <v>97</v>
      </c>
      <c r="L4754" s="13">
        <v>0.14149999999999999</v>
      </c>
      <c r="M4754" s="7">
        <v>1.21119438</v>
      </c>
      <c r="N4754" s="26">
        <v>0.5</v>
      </c>
      <c r="O4754" s="27" t="s">
        <v>22</v>
      </c>
      <c r="P4754" s="8">
        <v>0.58718434539999997</v>
      </c>
      <c r="Q4754" s="24">
        <v>0.28999999999999998</v>
      </c>
      <c r="R4754" t="str">
        <f>IF($Q4754*100&gt;=VLOOKUP($O4754,margin_ranges!$A$5:$C$10,2,FALSE),IF($Q4754*100&lt;=VLOOKUP($O4754,margin_ranges!$A$5:$C$10,3,FALSE)+10,"IN RANGE","ABOVE RANGE"),"BELOW RANGE")</f>
        <v>IN RANGE</v>
      </c>
      <c r="S4754">
        <f>MIN(VLOOKUP($O4754,margin_ranges!$A$5:$D$10,4,FALSE),$P4754*100)</f>
        <v>29.75</v>
      </c>
      <c r="T4754" s="29">
        <f>(1-$S4754/100)/(1-$F4754)-1</f>
        <v>-1.056338028169157E-2</v>
      </c>
      <c r="U4754" s="19" t="str">
        <f>IF(ABS(IFERROR(T4754,0))&gt;0.05,INDEX(margin_ranges!$C$13:$C$16,MATCH($F4754*100,margin_ranges!$B$13:$B$16,1)),"")</f>
        <v/>
      </c>
      <c r="V4754" t="e">
        <f>MIN(VLOOKUP($U4754,margin_ranges!$A$5:$D$10,4,FALSE),$P4754*100)</f>
        <v>#N/A</v>
      </c>
      <c r="Y4754" s="29" t="e">
        <f t="shared" si="74"/>
        <v>#N/A</v>
      </c>
    </row>
    <row r="4755" spans="1:25" x14ac:dyDescent="0.3">
      <c r="A4755" s="8" t="s">
        <v>35</v>
      </c>
      <c r="B4755" s="8" t="s">
        <v>8339</v>
      </c>
      <c r="C4755" s="8" t="s">
        <v>34</v>
      </c>
      <c r="D4755" s="28" t="s">
        <v>34</v>
      </c>
      <c r="E4755" s="8"/>
      <c r="F4755" s="24">
        <v>5.2528291456074697E-2</v>
      </c>
      <c r="G4755" s="24">
        <v>0</v>
      </c>
      <c r="H4755" s="25">
        <v>252.33600000000001</v>
      </c>
      <c r="I4755" s="25">
        <v>57.777200000000001</v>
      </c>
      <c r="J4755" s="15">
        <v>1377</v>
      </c>
      <c r="K4755" s="15">
        <v>72</v>
      </c>
      <c r="L4755" s="13">
        <v>0.22900000000000001</v>
      </c>
      <c r="M4755" s="7">
        <v>0.79469179999999995</v>
      </c>
      <c r="N4755" s="26">
        <v>0.75294799999999995</v>
      </c>
      <c r="O4755" s="27"/>
      <c r="P4755" s="8">
        <v>5.2528291499999998E-2</v>
      </c>
      <c r="Q4755" s="24">
        <v>0.1086</v>
      </c>
      <c r="R4755" t="e">
        <f>IF($Q4755*100&gt;=VLOOKUP($O4755,margin_ranges!$A$5:$C$10,2,FALSE),IF($Q4755*100&lt;=VLOOKUP($O4755,margin_ranges!$A$5:$C$10,3,FALSE)+10,"IN RANGE","ABOVE RANGE"),"BELOW RANGE")</f>
        <v>#N/A</v>
      </c>
      <c r="S4755" t="e">
        <f>MIN(VLOOKUP($O4755,margin_ranges!$A$5:$D$10,4,FALSE),$P4755*100)</f>
        <v>#N/A</v>
      </c>
      <c r="T4755" s="29" t="e">
        <f>(1-$S4755/100)/(1-$F4755)-1</f>
        <v>#N/A</v>
      </c>
      <c r="U4755" s="19" t="str">
        <f>IF(ABS(IFERROR(T4755,0))&gt;0.05,INDEX(margin_ranges!$C$13:$C$16,MATCH($F4755*100,margin_ranges!$B$13:$B$16,1)),"")</f>
        <v/>
      </c>
      <c r="V4755" t="e">
        <f>MIN(VLOOKUP($U4755,margin_ranges!$A$5:$D$10,4,FALSE),$P4755*100)</f>
        <v>#N/A</v>
      </c>
      <c r="Y4755" s="29" t="e">
        <f t="shared" si="74"/>
        <v>#N/A</v>
      </c>
    </row>
    <row r="4756" spans="1:25" x14ac:dyDescent="0.3">
      <c r="A4756" s="8" t="s">
        <v>33</v>
      </c>
      <c r="B4756" s="8" t="s">
        <v>8339</v>
      </c>
      <c r="C4756" s="8" t="s">
        <v>8340</v>
      </c>
      <c r="D4756" s="28" t="s">
        <v>34</v>
      </c>
      <c r="E4756" s="8"/>
      <c r="F4756" s="24">
        <v>5.2528291456074697E-2</v>
      </c>
      <c r="G4756" s="24">
        <v>0</v>
      </c>
      <c r="H4756" s="25">
        <v>252.33600000000001</v>
      </c>
      <c r="I4756" s="25">
        <v>57.777200000000001</v>
      </c>
      <c r="J4756" s="15">
        <v>1377</v>
      </c>
      <c r="K4756" s="15">
        <v>72</v>
      </c>
      <c r="L4756" s="13">
        <v>0.22900000000000001</v>
      </c>
      <c r="M4756" s="7">
        <v>0.79469179999999995</v>
      </c>
      <c r="N4756" s="26">
        <v>0.75294799999999995</v>
      </c>
      <c r="O4756" s="27"/>
      <c r="P4756" s="8">
        <v>5.2528291499999998E-2</v>
      </c>
      <c r="Q4756" s="24">
        <v>0.1086</v>
      </c>
      <c r="R4756" t="e">
        <f>IF($Q4756*100&gt;=VLOOKUP($O4756,margin_ranges!$A$5:$C$10,2,FALSE),IF($Q4756*100&lt;=VLOOKUP($O4756,margin_ranges!$A$5:$C$10,3,FALSE)+10,"IN RANGE","ABOVE RANGE"),"BELOW RANGE")</f>
        <v>#N/A</v>
      </c>
      <c r="S4756" t="e">
        <f>MIN(VLOOKUP($O4756,margin_ranges!$A$5:$D$10,4,FALSE),$P4756*100)</f>
        <v>#N/A</v>
      </c>
      <c r="T4756" s="29" t="e">
        <f>(1-$S4756/100)/(1-$F4756)-1</f>
        <v>#N/A</v>
      </c>
      <c r="U4756" s="19" t="str">
        <f>IF(ABS(IFERROR(T4756,0))&gt;0.05,INDEX(margin_ranges!$C$13:$C$16,MATCH($F4756*100,margin_ranges!$B$13:$B$16,1)),"")</f>
        <v/>
      </c>
      <c r="V4756" t="e">
        <f>MIN(VLOOKUP($U4756,margin_ranges!$A$5:$D$10,4,FALSE),$P4756*100)</f>
        <v>#N/A</v>
      </c>
      <c r="Y4756" s="29" t="e">
        <f t="shared" si="74"/>
        <v>#N/A</v>
      </c>
    </row>
    <row r="4757" spans="1:25" x14ac:dyDescent="0.3">
      <c r="A4757" s="8" t="s">
        <v>17</v>
      </c>
      <c r="B4757" s="8" t="s">
        <v>8339</v>
      </c>
      <c r="C4757" s="8" t="s">
        <v>8340</v>
      </c>
      <c r="D4757" s="8" t="s">
        <v>8343</v>
      </c>
      <c r="E4757" s="8" t="s">
        <v>8344</v>
      </c>
      <c r="F4757" s="24">
        <v>5.6197220347638903E-2</v>
      </c>
      <c r="G4757" s="24">
        <v>0</v>
      </c>
      <c r="H4757" s="25">
        <v>8.8975000000000009</v>
      </c>
      <c r="I4757" s="25">
        <v>1.7394000000000001</v>
      </c>
      <c r="J4757" s="15">
        <v>47</v>
      </c>
      <c r="K4757" s="15">
        <v>3</v>
      </c>
      <c r="L4757" s="13">
        <v>0.19550000000000001</v>
      </c>
      <c r="M4757" s="7">
        <v>0.90061188000000003</v>
      </c>
      <c r="N4757" s="26">
        <v>0.85</v>
      </c>
      <c r="O4757" s="27" t="s">
        <v>22</v>
      </c>
      <c r="P4757" s="8">
        <v>5.6197220300000003E-2</v>
      </c>
      <c r="Q4757" s="24">
        <v>0.09</v>
      </c>
      <c r="R4757" t="str">
        <f>IF($Q4757*100&gt;=VLOOKUP($O4757,margin_ranges!$A$5:$C$10,2,FALSE),IF($Q4757*100&lt;=VLOOKUP($O4757,margin_ranges!$A$5:$C$10,3,FALSE)+10,"IN RANGE","ABOVE RANGE"),"BELOW RANGE")</f>
        <v>BELOW RANGE</v>
      </c>
      <c r="S4757">
        <f>MIN(VLOOKUP($O4757,margin_ranges!$A$5:$D$10,4,FALSE),$P4757*100)</f>
        <v>5.6197220300000001</v>
      </c>
      <c r="T4757" s="29">
        <f>(1-$S4757/100)/(1-$F4757)-1</f>
        <v>5.0475401636163042E-11</v>
      </c>
      <c r="U4757" s="19" t="str">
        <f>IF(ABS(IFERROR(T4757,0))&gt;0.05,INDEX(margin_ranges!$C$13:$C$16,MATCH($F4757*100,margin_ranges!$B$13:$B$16,1)),"")</f>
        <v/>
      </c>
      <c r="V4757" t="e">
        <f>MIN(VLOOKUP($U4757,margin_ranges!$A$5:$D$10,4,FALSE),$P4757*100)</f>
        <v>#N/A</v>
      </c>
      <c r="Y4757" s="29" t="e">
        <f t="shared" si="74"/>
        <v>#N/A</v>
      </c>
    </row>
    <row r="4758" spans="1:25" x14ac:dyDescent="0.3">
      <c r="A4758" s="8" t="s">
        <v>17</v>
      </c>
      <c r="B4758" s="8" t="s">
        <v>8339</v>
      </c>
      <c r="C4758" s="8" t="s">
        <v>8340</v>
      </c>
      <c r="D4758" s="8" t="s">
        <v>8351</v>
      </c>
      <c r="E4758" s="8" t="s">
        <v>8352</v>
      </c>
      <c r="F4758" s="24">
        <v>2.97565062267315E-2</v>
      </c>
      <c r="G4758" s="24">
        <v>0</v>
      </c>
      <c r="H4758" s="25">
        <v>53.130400000000002</v>
      </c>
      <c r="I4758" s="25">
        <v>15.024699999999999</v>
      </c>
      <c r="J4758" s="15">
        <v>372</v>
      </c>
      <c r="K4758" s="15">
        <v>11</v>
      </c>
      <c r="L4758" s="13">
        <v>0.2828</v>
      </c>
      <c r="M4758" s="7">
        <v>0.82453529000000003</v>
      </c>
      <c r="N4758" s="26">
        <v>0.8</v>
      </c>
      <c r="O4758" s="27" t="s">
        <v>22</v>
      </c>
      <c r="P4758" s="8">
        <v>2.9756506200000001E-2</v>
      </c>
      <c r="Q4758" s="24">
        <v>0.1</v>
      </c>
      <c r="R4758" t="str">
        <f>IF($Q4758*100&gt;=VLOOKUP($O4758,margin_ranges!$A$5:$C$10,2,FALSE),IF($Q4758*100&lt;=VLOOKUP($O4758,margin_ranges!$A$5:$C$10,3,FALSE)+10,"IN RANGE","ABOVE RANGE"),"BELOW RANGE")</f>
        <v>BELOW RANGE</v>
      </c>
      <c r="S4758">
        <f>MIN(VLOOKUP($O4758,margin_ranges!$A$5:$D$10,4,FALSE),$P4758*100)</f>
        <v>2.9756506200000001</v>
      </c>
      <c r="T4758" s="29">
        <f>(1-$S4758/100)/(1-$F4758)-1</f>
        <v>2.7551294579097885E-11</v>
      </c>
      <c r="U4758" s="19" t="str">
        <f>IF(ABS(IFERROR(T4758,0))&gt;0.05,INDEX(margin_ranges!$C$13:$C$16,MATCH($F4758*100,margin_ranges!$B$13:$B$16,1)),"")</f>
        <v/>
      </c>
      <c r="V4758" t="e">
        <f>MIN(VLOOKUP($U4758,margin_ranges!$A$5:$D$10,4,FALSE),$P4758*100)</f>
        <v>#N/A</v>
      </c>
      <c r="Y4758" s="29" t="e">
        <f t="shared" si="74"/>
        <v>#N/A</v>
      </c>
    </row>
    <row r="4759" spans="1:25" x14ac:dyDescent="0.3">
      <c r="A4759" s="8" t="s">
        <v>17</v>
      </c>
      <c r="B4759" s="8" t="s">
        <v>8339</v>
      </c>
      <c r="C4759" s="8" t="s">
        <v>8340</v>
      </c>
      <c r="D4759" s="8" t="s">
        <v>8349</v>
      </c>
      <c r="E4759" s="8" t="s">
        <v>8350</v>
      </c>
      <c r="F4759" s="24">
        <v>4.0586570625015701E-2</v>
      </c>
      <c r="G4759" s="24">
        <v>0</v>
      </c>
      <c r="H4759" s="25">
        <v>94.517700000000005</v>
      </c>
      <c r="I4759" s="25">
        <v>20.147600000000001</v>
      </c>
      <c r="J4759" s="15">
        <v>441</v>
      </c>
      <c r="K4759" s="15">
        <v>18</v>
      </c>
      <c r="L4759" s="13">
        <v>0.2132</v>
      </c>
      <c r="M4759" s="7">
        <v>0.72961246999999996</v>
      </c>
      <c r="N4759" s="26">
        <v>0.7</v>
      </c>
      <c r="O4759" s="27" t="s">
        <v>22</v>
      </c>
      <c r="P4759" s="8">
        <v>4.0586570600000003E-2</v>
      </c>
      <c r="Q4759" s="24">
        <v>0.1</v>
      </c>
      <c r="R4759" t="str">
        <f>IF($Q4759*100&gt;=VLOOKUP($O4759,margin_ranges!$A$5:$C$10,2,FALSE),IF($Q4759*100&lt;=VLOOKUP($O4759,margin_ranges!$A$5:$C$10,3,FALSE)+10,"IN RANGE","ABOVE RANGE"),"BELOW RANGE")</f>
        <v>BELOW RANGE</v>
      </c>
      <c r="S4759">
        <f>MIN(VLOOKUP($O4759,margin_ranges!$A$5:$D$10,4,FALSE),$P4759*100)</f>
        <v>4.0586570600000007</v>
      </c>
      <c r="T4759" s="29">
        <f>(1-$S4759/100)/(1-$F4759)-1</f>
        <v>2.6073809777926726E-11</v>
      </c>
      <c r="U4759" s="19" t="str">
        <f>IF(ABS(IFERROR(T4759,0))&gt;0.05,INDEX(margin_ranges!$C$13:$C$16,MATCH($F4759*100,margin_ranges!$B$13:$B$16,1)),"")</f>
        <v/>
      </c>
      <c r="V4759" t="e">
        <f>MIN(VLOOKUP($U4759,margin_ranges!$A$5:$D$10,4,FALSE),$P4759*100)</f>
        <v>#N/A</v>
      </c>
      <c r="Y4759" s="29" t="e">
        <f t="shared" si="74"/>
        <v>#N/A</v>
      </c>
    </row>
    <row r="4760" spans="1:25" x14ac:dyDescent="0.3">
      <c r="A4760" s="8" t="s">
        <v>17</v>
      </c>
      <c r="B4760" s="8" t="s">
        <v>8339</v>
      </c>
      <c r="C4760" s="8" t="s">
        <v>8340</v>
      </c>
      <c r="D4760" s="8" t="s">
        <v>8347</v>
      </c>
      <c r="E4760" s="8" t="s">
        <v>8348</v>
      </c>
      <c r="F4760" s="24">
        <v>8.4689876011301402E-2</v>
      </c>
      <c r="G4760" s="24">
        <v>0</v>
      </c>
      <c r="H4760" s="25">
        <v>42.751600000000003</v>
      </c>
      <c r="I4760" s="25">
        <v>12.125400000000001</v>
      </c>
      <c r="J4760" s="15">
        <v>338</v>
      </c>
      <c r="K4760" s="15">
        <v>29</v>
      </c>
      <c r="L4760" s="13">
        <v>0.28360000000000002</v>
      </c>
      <c r="M4760" s="7">
        <v>0.928647</v>
      </c>
      <c r="N4760" s="26">
        <v>0.85</v>
      </c>
      <c r="O4760" s="27" t="s">
        <v>22</v>
      </c>
      <c r="P4760" s="8">
        <v>8.4689875999999997E-2</v>
      </c>
      <c r="Q4760" s="24">
        <v>0.12</v>
      </c>
      <c r="R4760" t="str">
        <f>IF($Q4760*100&gt;=VLOOKUP($O4760,margin_ranges!$A$5:$C$10,2,FALSE),IF($Q4760*100&lt;=VLOOKUP($O4760,margin_ranges!$A$5:$C$10,3,FALSE)+10,"IN RANGE","ABOVE RANGE"),"BELOW RANGE")</f>
        <v>BELOW RANGE</v>
      </c>
      <c r="S4760">
        <f>MIN(VLOOKUP($O4760,margin_ranges!$A$5:$D$10,4,FALSE),$P4760*100)</f>
        <v>8.4689876000000002</v>
      </c>
      <c r="T4760" s="29">
        <f>(1-$S4760/100)/(1-$F4760)-1</f>
        <v>1.2347012301461291E-11</v>
      </c>
      <c r="U4760" s="19" t="str">
        <f>IF(ABS(IFERROR(T4760,0))&gt;0.05,INDEX(margin_ranges!$C$13:$C$16,MATCH($F4760*100,margin_ranges!$B$13:$B$16,1)),"")</f>
        <v/>
      </c>
      <c r="V4760" t="e">
        <f>MIN(VLOOKUP($U4760,margin_ranges!$A$5:$D$10,4,FALSE),$P4760*100)</f>
        <v>#N/A</v>
      </c>
      <c r="Y4760" s="29" t="e">
        <f t="shared" si="74"/>
        <v>#N/A</v>
      </c>
    </row>
    <row r="4761" spans="1:25" x14ac:dyDescent="0.3">
      <c r="A4761" s="8" t="s">
        <v>17</v>
      </c>
      <c r="B4761" s="8" t="s">
        <v>8339</v>
      </c>
      <c r="C4761" s="8" t="s">
        <v>8340</v>
      </c>
      <c r="D4761" s="8" t="s">
        <v>8353</v>
      </c>
      <c r="E4761" s="8" t="s">
        <v>8354</v>
      </c>
      <c r="F4761" s="24">
        <v>6.8115450183103901E-2</v>
      </c>
      <c r="G4761" s="24">
        <v>0</v>
      </c>
      <c r="H4761" s="25">
        <v>2.9521000000000002</v>
      </c>
      <c r="I4761" s="25">
        <v>0.99219999999999997</v>
      </c>
      <c r="J4761" s="15">
        <v>27</v>
      </c>
      <c r="K4761" s="15">
        <v>2</v>
      </c>
      <c r="L4761" s="13">
        <v>0.33610000000000001</v>
      </c>
      <c r="M4761" s="7">
        <v>0.91213016000000002</v>
      </c>
      <c r="N4761" s="26">
        <v>0.85</v>
      </c>
      <c r="O4761" s="27" t="s">
        <v>22</v>
      </c>
      <c r="P4761" s="8">
        <v>6.8115450199999997E-2</v>
      </c>
      <c r="Q4761" s="24">
        <v>0.11</v>
      </c>
      <c r="R4761" t="str">
        <f>IF($Q4761*100&gt;=VLOOKUP($O4761,margin_ranges!$A$5:$C$10,2,FALSE),IF($Q4761*100&lt;=VLOOKUP($O4761,margin_ranges!$A$5:$C$10,3,FALSE)+10,"IN RANGE","ABOVE RANGE"),"BELOW RANGE")</f>
        <v>BELOW RANGE</v>
      </c>
      <c r="S4761">
        <f>MIN(VLOOKUP($O4761,margin_ranges!$A$5:$D$10,4,FALSE),$P4761*100)</f>
        <v>6.8115450199999996</v>
      </c>
      <c r="T4761" s="29">
        <f>(1-$S4761/100)/(1-$F4761)-1</f>
        <v>-1.8131052215153431E-11</v>
      </c>
      <c r="U4761" s="19" t="str">
        <f>IF(ABS(IFERROR(T4761,0))&gt;0.05,INDEX(margin_ranges!$C$13:$C$16,MATCH($F4761*100,margin_ranges!$B$13:$B$16,1)),"")</f>
        <v/>
      </c>
      <c r="V4761" t="e">
        <f>MIN(VLOOKUP($U4761,margin_ranges!$A$5:$D$10,4,FALSE),$P4761*100)</f>
        <v>#N/A</v>
      </c>
      <c r="Y4761" s="29" t="e">
        <f t="shared" si="74"/>
        <v>#N/A</v>
      </c>
    </row>
    <row r="4762" spans="1:25" x14ac:dyDescent="0.3">
      <c r="A4762" s="8" t="s">
        <v>17</v>
      </c>
      <c r="B4762" s="8" t="s">
        <v>8339</v>
      </c>
      <c r="C4762" s="8" t="s">
        <v>8340</v>
      </c>
      <c r="D4762" s="8" t="s">
        <v>8341</v>
      </c>
      <c r="E4762" s="8" t="s">
        <v>8342</v>
      </c>
      <c r="F4762" s="24">
        <v>8.7065532668010398E-2</v>
      </c>
      <c r="G4762" s="24">
        <v>0</v>
      </c>
      <c r="H4762" s="25">
        <v>41.8262</v>
      </c>
      <c r="I4762" s="25">
        <v>7.1627000000000001</v>
      </c>
      <c r="J4762" s="15">
        <v>118</v>
      </c>
      <c r="K4762" s="15">
        <v>10</v>
      </c>
      <c r="L4762" s="13">
        <v>0.17119999999999999</v>
      </c>
      <c r="M4762" s="7">
        <v>0.54768444000000005</v>
      </c>
      <c r="N4762" s="26">
        <v>0.5</v>
      </c>
      <c r="O4762" s="27" t="s">
        <v>22</v>
      </c>
      <c r="P4762" s="8">
        <v>8.7065532700000003E-2</v>
      </c>
      <c r="Q4762" s="24">
        <v>0.1</v>
      </c>
      <c r="R4762" t="str">
        <f>IF($Q4762*100&gt;=VLOOKUP($O4762,margin_ranges!$A$5:$C$10,2,FALSE),IF($Q4762*100&lt;=VLOOKUP($O4762,margin_ranges!$A$5:$C$10,3,FALSE)+10,"IN RANGE","ABOVE RANGE"),"BELOW RANGE")</f>
        <v>BELOW RANGE</v>
      </c>
      <c r="S4762">
        <f>MIN(VLOOKUP($O4762,margin_ranges!$A$5:$D$10,4,FALSE),$P4762*100)</f>
        <v>8.7065532700000006</v>
      </c>
      <c r="T4762" s="29">
        <f>(1-$S4762/100)/(1-$F4762)-1</f>
        <v>-3.5040415014009341E-11</v>
      </c>
      <c r="U4762" s="19" t="str">
        <f>IF(ABS(IFERROR(T4762,0))&gt;0.05,INDEX(margin_ranges!$C$13:$C$16,MATCH($F4762*100,margin_ranges!$B$13:$B$16,1)),"")</f>
        <v/>
      </c>
      <c r="V4762" t="e">
        <f>MIN(VLOOKUP($U4762,margin_ranges!$A$5:$D$10,4,FALSE),$P4762*100)</f>
        <v>#N/A</v>
      </c>
      <c r="Y4762" s="29" t="e">
        <f t="shared" si="74"/>
        <v>#N/A</v>
      </c>
    </row>
    <row r="4763" spans="1:25" x14ac:dyDescent="0.3">
      <c r="A4763" s="8" t="s">
        <v>17</v>
      </c>
      <c r="B4763" s="8" t="s">
        <v>8339</v>
      </c>
      <c r="C4763" s="8" t="s">
        <v>8340</v>
      </c>
      <c r="D4763" s="28" t="s">
        <v>8345</v>
      </c>
      <c r="E4763" s="8" t="s">
        <v>8346</v>
      </c>
      <c r="F4763" s="24">
        <v>1.4931285614163401E-3</v>
      </c>
      <c r="G4763" s="24">
        <v>0</v>
      </c>
      <c r="H4763" s="25">
        <v>8.2605000000000004</v>
      </c>
      <c r="I4763" s="25">
        <v>0.58509999999999995</v>
      </c>
      <c r="J4763" s="15">
        <v>35</v>
      </c>
      <c r="K4763" s="15">
        <v>0</v>
      </c>
      <c r="L4763" s="13">
        <v>7.0800000000000002E-2</v>
      </c>
      <c r="M4763" s="7">
        <v>2.0029907200000001</v>
      </c>
      <c r="N4763" s="26">
        <v>2</v>
      </c>
      <c r="O4763" s="27" t="s">
        <v>22</v>
      </c>
      <c r="P4763" s="8">
        <v>1.4931286E-3</v>
      </c>
      <c r="Q4763" s="24">
        <v>0.25</v>
      </c>
      <c r="R4763" t="str">
        <f>IF($Q4763*100&gt;=VLOOKUP($O4763,margin_ranges!$A$5:$C$10,2,FALSE),IF($Q4763*100&lt;=VLOOKUP($O4763,margin_ranges!$A$5:$C$10,3,FALSE)+10,"IN RANGE","ABOVE RANGE"),"BELOW RANGE")</f>
        <v>IN RANGE</v>
      </c>
      <c r="S4763">
        <f>MIN(VLOOKUP($O4763,margin_ranges!$A$5:$D$10,4,FALSE),$P4763*100)</f>
        <v>0.14931285999999999</v>
      </c>
      <c r="T4763" s="29">
        <f>(1-$S4763/100)/(1-$F4763)-1</f>
        <v>-3.8641312372078573E-11</v>
      </c>
      <c r="U4763" s="19" t="str">
        <f>IF(ABS(IFERROR(T4763,0))&gt;0.05,INDEX(margin_ranges!$C$13:$C$16,MATCH($F4763*100,margin_ranges!$B$13:$B$16,1)),"")</f>
        <v/>
      </c>
      <c r="V4763" t="e">
        <f>MIN(VLOOKUP($U4763,margin_ranges!$A$5:$D$10,4,FALSE),$P4763*100)</f>
        <v>#N/A</v>
      </c>
      <c r="Y4763" s="29" t="e">
        <f t="shared" si="74"/>
        <v>#N/A</v>
      </c>
    </row>
    <row r="4764" spans="1:25" x14ac:dyDescent="0.3">
      <c r="A4764" s="8" t="s">
        <v>35</v>
      </c>
      <c r="B4764" s="8" t="s">
        <v>12208</v>
      </c>
      <c r="C4764" s="8" t="s">
        <v>34</v>
      </c>
      <c r="D4764" s="8" t="s">
        <v>34</v>
      </c>
      <c r="E4764" s="8"/>
      <c r="F4764" s="24">
        <v>0.25</v>
      </c>
      <c r="G4764" s="24">
        <v>1</v>
      </c>
      <c r="H4764" s="25">
        <v>89.823400000000007</v>
      </c>
      <c r="I4764" s="25">
        <v>44.369100000000003</v>
      </c>
      <c r="J4764" s="15">
        <v>1449</v>
      </c>
      <c r="K4764" s="15">
        <v>354</v>
      </c>
      <c r="L4764" s="13">
        <v>0.49399999999999999</v>
      </c>
      <c r="M4764" s="7">
        <v>1.08845061</v>
      </c>
      <c r="N4764" s="26">
        <v>0.74292800000000003</v>
      </c>
      <c r="O4764" s="27"/>
      <c r="P4764" s="8">
        <v>0.31744445430000001</v>
      </c>
      <c r="Q4764" s="24">
        <v>0.25</v>
      </c>
      <c r="R4764" t="e">
        <f>IF($Q4764*100&gt;=VLOOKUP($O4764,margin_ranges!$A$5:$C$10,2,FALSE),IF($Q4764*100&lt;=VLOOKUP($O4764,margin_ranges!$A$5:$C$10,3,FALSE)+10,"IN RANGE","ABOVE RANGE"),"BELOW RANGE")</f>
        <v>#N/A</v>
      </c>
      <c r="S4764" t="e">
        <f>MIN(VLOOKUP($O4764,margin_ranges!$A$5:$D$10,4,FALSE),$P4764*100)</f>
        <v>#N/A</v>
      </c>
      <c r="T4764" s="29" t="e">
        <f>(1-$S4764/100)/(1-$F4764)-1</f>
        <v>#N/A</v>
      </c>
      <c r="U4764" s="19" t="str">
        <f>IF(ABS(IFERROR(T4764,0))&gt;0.05,INDEX(margin_ranges!$C$13:$C$16,MATCH($F4764*100,margin_ranges!$B$13:$B$16,1)),"")</f>
        <v/>
      </c>
      <c r="V4764" t="e">
        <f>MIN(VLOOKUP($U4764,margin_ranges!$A$5:$D$10,4,FALSE),$P4764*100)</f>
        <v>#N/A</v>
      </c>
      <c r="Y4764" s="29" t="e">
        <f t="shared" si="74"/>
        <v>#N/A</v>
      </c>
    </row>
    <row r="4765" spans="1:25" x14ac:dyDescent="0.3">
      <c r="A4765" s="8" t="s">
        <v>33</v>
      </c>
      <c r="B4765" s="8" t="s">
        <v>12208</v>
      </c>
      <c r="C4765" s="8" t="s">
        <v>12209</v>
      </c>
      <c r="D4765" s="8" t="s">
        <v>34</v>
      </c>
      <c r="E4765" s="8"/>
      <c r="F4765" s="24">
        <v>0.25</v>
      </c>
      <c r="G4765" s="24">
        <v>1</v>
      </c>
      <c r="H4765" s="25">
        <v>89.823400000000007</v>
      </c>
      <c r="I4765" s="25">
        <v>44.369100000000003</v>
      </c>
      <c r="J4765" s="15">
        <v>1449</v>
      </c>
      <c r="K4765" s="15">
        <v>354</v>
      </c>
      <c r="L4765" s="13">
        <v>0.49399999999999999</v>
      </c>
      <c r="M4765" s="7">
        <v>1.08845061</v>
      </c>
      <c r="N4765" s="26">
        <v>0.74292800000000003</v>
      </c>
      <c r="O4765" s="27"/>
      <c r="P4765" s="8">
        <v>0.31744445430000001</v>
      </c>
      <c r="Q4765" s="24">
        <v>0.25</v>
      </c>
      <c r="R4765" t="e">
        <f>IF($Q4765*100&gt;=VLOOKUP($O4765,margin_ranges!$A$5:$C$10,2,FALSE),IF($Q4765*100&lt;=VLOOKUP($O4765,margin_ranges!$A$5:$C$10,3,FALSE)+10,"IN RANGE","ABOVE RANGE"),"BELOW RANGE")</f>
        <v>#N/A</v>
      </c>
      <c r="S4765" t="e">
        <f>MIN(VLOOKUP($O4765,margin_ranges!$A$5:$D$10,4,FALSE),$P4765*100)</f>
        <v>#N/A</v>
      </c>
      <c r="T4765" s="29" t="e">
        <f>(1-$S4765/100)/(1-$F4765)-1</f>
        <v>#N/A</v>
      </c>
      <c r="U4765" s="19" t="str">
        <f>IF(ABS(IFERROR(T4765,0))&gt;0.05,INDEX(margin_ranges!$C$13:$C$16,MATCH($F4765*100,margin_ranges!$B$13:$B$16,1)),"")</f>
        <v/>
      </c>
      <c r="V4765" t="e">
        <f>MIN(VLOOKUP($U4765,margin_ranges!$A$5:$D$10,4,FALSE),$P4765*100)</f>
        <v>#N/A</v>
      </c>
      <c r="Y4765" s="29" t="e">
        <f t="shared" si="74"/>
        <v>#N/A</v>
      </c>
    </row>
    <row r="4766" spans="1:25" x14ac:dyDescent="0.3">
      <c r="A4766" s="8" t="s">
        <v>17</v>
      </c>
      <c r="B4766" s="8" t="s">
        <v>12208</v>
      </c>
      <c r="C4766" s="8" t="s">
        <v>12209</v>
      </c>
      <c r="D4766" s="8" t="s">
        <v>12215</v>
      </c>
      <c r="E4766" s="8" t="s">
        <v>12216</v>
      </c>
      <c r="F4766" s="24">
        <v>0.248674684495786</v>
      </c>
      <c r="G4766" s="24">
        <v>1</v>
      </c>
      <c r="H4766" s="25">
        <v>15.5038</v>
      </c>
      <c r="I4766" s="25">
        <v>7.5964999999999998</v>
      </c>
      <c r="J4766" s="15">
        <v>303</v>
      </c>
      <c r="K4766" s="15">
        <v>74</v>
      </c>
      <c r="L4766" s="13">
        <v>0.49</v>
      </c>
      <c r="M4766" s="7">
        <v>1.3309813699999999</v>
      </c>
      <c r="N4766" s="26">
        <v>1</v>
      </c>
      <c r="O4766" s="27" t="s">
        <v>22</v>
      </c>
      <c r="P4766" s="8">
        <v>0.24867468449999999</v>
      </c>
      <c r="Q4766" s="24">
        <v>0.25</v>
      </c>
      <c r="R4766" t="str">
        <f>IF($Q4766*100&gt;=VLOOKUP($O4766,margin_ranges!$A$5:$C$10,2,FALSE),IF($Q4766*100&lt;=VLOOKUP($O4766,margin_ranges!$A$5:$C$10,3,FALSE)+10,"IN RANGE","ABOVE RANGE"),"BELOW RANGE")</f>
        <v>IN RANGE</v>
      </c>
      <c r="S4766">
        <f>MIN(VLOOKUP($O4766,margin_ranges!$A$5:$D$10,4,FALSE),$P4766*100)</f>
        <v>24.867468450000001</v>
      </c>
      <c r="T4766" s="29">
        <f>(1-$S4766/100)/(1-$F4766)-1</f>
        <v>-5.6087356981038283E-12</v>
      </c>
      <c r="U4766" s="19" t="str">
        <f>IF(ABS(IFERROR(T4766,0))&gt;0.05,INDEX(margin_ranges!$C$13:$C$16,MATCH($F4766*100,margin_ranges!$B$13:$B$16,1)),"")</f>
        <v/>
      </c>
      <c r="V4766" t="e">
        <f>MIN(VLOOKUP($U4766,margin_ranges!$A$5:$D$10,4,FALSE),$P4766*100)</f>
        <v>#N/A</v>
      </c>
      <c r="Y4766" s="29" t="e">
        <f t="shared" si="74"/>
        <v>#N/A</v>
      </c>
    </row>
    <row r="4767" spans="1:25" x14ac:dyDescent="0.3">
      <c r="A4767" s="8" t="s">
        <v>17</v>
      </c>
      <c r="B4767" s="8" t="s">
        <v>12208</v>
      </c>
      <c r="C4767" s="8" t="s">
        <v>12209</v>
      </c>
      <c r="D4767" s="8" t="s">
        <v>12219</v>
      </c>
      <c r="E4767" s="8" t="s">
        <v>12220</v>
      </c>
      <c r="F4767" s="24">
        <v>0.23616411259086401</v>
      </c>
      <c r="G4767" s="24">
        <v>1</v>
      </c>
      <c r="H4767" s="25">
        <v>15.1836</v>
      </c>
      <c r="I4767" s="25">
        <v>7.6346999999999996</v>
      </c>
      <c r="J4767" s="15">
        <v>300</v>
      </c>
      <c r="K4767" s="15">
        <v>71</v>
      </c>
      <c r="L4767" s="13">
        <v>0.50280000000000002</v>
      </c>
      <c r="M4767" s="7">
        <v>1.30918175</v>
      </c>
      <c r="N4767" s="26">
        <v>1</v>
      </c>
      <c r="O4767" s="27" t="s">
        <v>22</v>
      </c>
      <c r="P4767" s="8">
        <v>0.2361641126</v>
      </c>
      <c r="Q4767" s="24">
        <v>0.25</v>
      </c>
      <c r="R4767" t="str">
        <f>IF($Q4767*100&gt;=VLOOKUP($O4767,margin_ranges!$A$5:$C$10,2,FALSE),IF($Q4767*100&lt;=VLOOKUP($O4767,margin_ranges!$A$5:$C$10,3,FALSE)+10,"IN RANGE","ABOVE RANGE"),"BELOW RANGE")</f>
        <v>IN RANGE</v>
      </c>
      <c r="S4767">
        <f>MIN(VLOOKUP($O4767,margin_ranges!$A$5:$D$10,4,FALSE),$P4767*100)</f>
        <v>23.61641126</v>
      </c>
      <c r="T4767" s="29">
        <f>(1-$S4767/100)/(1-$F4767)-1</f>
        <v>-1.1960765711194199E-11</v>
      </c>
      <c r="U4767" s="19" t="str">
        <f>IF(ABS(IFERROR(T4767,0))&gt;0.05,INDEX(margin_ranges!$C$13:$C$16,MATCH($F4767*100,margin_ranges!$B$13:$B$16,1)),"")</f>
        <v/>
      </c>
      <c r="V4767" t="e">
        <f>MIN(VLOOKUP($U4767,margin_ranges!$A$5:$D$10,4,FALSE),$P4767*100)</f>
        <v>#N/A</v>
      </c>
      <c r="Y4767" s="29" t="e">
        <f t="shared" si="74"/>
        <v>#N/A</v>
      </c>
    </row>
    <row r="4768" spans="1:25" x14ac:dyDescent="0.3">
      <c r="A4768" s="8" t="s">
        <v>17</v>
      </c>
      <c r="B4768" s="8" t="s">
        <v>12208</v>
      </c>
      <c r="C4768" s="8" t="s">
        <v>12209</v>
      </c>
      <c r="D4768" s="8" t="s">
        <v>12210</v>
      </c>
      <c r="E4768" s="8" t="s">
        <v>12211</v>
      </c>
      <c r="F4768" s="24">
        <v>0.25</v>
      </c>
      <c r="G4768" s="24">
        <v>1</v>
      </c>
      <c r="H4768" s="25">
        <v>15.2753</v>
      </c>
      <c r="I4768" s="25">
        <v>9.0238999999999994</v>
      </c>
      <c r="J4768" s="15">
        <v>236</v>
      </c>
      <c r="K4768" s="15">
        <v>58</v>
      </c>
      <c r="L4768" s="13">
        <v>0.5907</v>
      </c>
      <c r="M4768" s="7">
        <v>0.87313865999999996</v>
      </c>
      <c r="N4768" s="26">
        <v>0.5</v>
      </c>
      <c r="O4768" s="27" t="s">
        <v>22</v>
      </c>
      <c r="P4768" s="8">
        <v>0.42735327099999998</v>
      </c>
      <c r="Q4768" s="24">
        <v>0.25</v>
      </c>
      <c r="R4768" t="str">
        <f>IF($Q4768*100&gt;=VLOOKUP($O4768,margin_ranges!$A$5:$C$10,2,FALSE),IF($Q4768*100&lt;=VLOOKUP($O4768,margin_ranges!$A$5:$C$10,3,FALSE)+10,"IN RANGE","ABOVE RANGE"),"BELOW RANGE")</f>
        <v>IN RANGE</v>
      </c>
      <c r="S4768">
        <f>MIN(VLOOKUP($O4768,margin_ranges!$A$5:$D$10,4,FALSE),$P4768*100)</f>
        <v>29.75</v>
      </c>
      <c r="T4768" s="29">
        <f>(1-$S4768/100)/(1-$F4768)-1</f>
        <v>-6.3333333333333353E-2</v>
      </c>
      <c r="U4768" s="19" t="str">
        <f>IF(ABS(IFERROR(T4768,0))&gt;0.05,INDEX(margin_ranges!$C$13:$C$16,MATCH($F4768*100,margin_ranges!$B$13:$B$16,1)),"")</f>
        <v>Balanced (Type B)</v>
      </c>
      <c r="V4768">
        <f>MIN(VLOOKUP($U4768,margin_ranges!$A$5:$D$10,4,FALSE),$P4768*100)</f>
        <v>29.75</v>
      </c>
      <c r="Y4768" s="29">
        <f t="shared" si="74"/>
        <v>-6.3333333333333353E-2</v>
      </c>
    </row>
    <row r="4769" spans="1:25" x14ac:dyDescent="0.3">
      <c r="A4769" s="8" t="s">
        <v>17</v>
      </c>
      <c r="B4769" s="8" t="s">
        <v>12208</v>
      </c>
      <c r="C4769" s="8" t="s">
        <v>12209</v>
      </c>
      <c r="D4769" s="8" t="s">
        <v>12214</v>
      </c>
      <c r="E4769" s="8" t="s">
        <v>503</v>
      </c>
      <c r="F4769" s="24">
        <v>0.25</v>
      </c>
      <c r="G4769" s="24">
        <v>1</v>
      </c>
      <c r="H4769" s="25">
        <v>14.1614</v>
      </c>
      <c r="I4769" s="25">
        <v>6.5575000000000001</v>
      </c>
      <c r="J4769" s="15">
        <v>215</v>
      </c>
      <c r="K4769" s="15">
        <v>53</v>
      </c>
      <c r="L4769" s="13">
        <v>0.46310000000000001</v>
      </c>
      <c r="M4769" s="7">
        <v>1.09285006</v>
      </c>
      <c r="N4769" s="26">
        <v>0.75</v>
      </c>
      <c r="O4769" s="27" t="s">
        <v>22</v>
      </c>
      <c r="P4769" s="8">
        <v>0.313721044</v>
      </c>
      <c r="Q4769" s="24">
        <v>0.25</v>
      </c>
      <c r="R4769" t="str">
        <f>IF($Q4769*100&gt;=VLOOKUP($O4769,margin_ranges!$A$5:$C$10,2,FALSE),IF($Q4769*100&lt;=VLOOKUP($O4769,margin_ranges!$A$5:$C$10,3,FALSE)+10,"IN RANGE","ABOVE RANGE"),"BELOW RANGE")</f>
        <v>IN RANGE</v>
      </c>
      <c r="S4769">
        <f>MIN(VLOOKUP($O4769,margin_ranges!$A$5:$D$10,4,FALSE),$P4769*100)</f>
        <v>29.75</v>
      </c>
      <c r="T4769" s="29">
        <f>(1-$S4769/100)/(1-$F4769)-1</f>
        <v>-6.3333333333333353E-2</v>
      </c>
      <c r="U4769" s="19" t="str">
        <f>IF(ABS(IFERROR(T4769,0))&gt;0.05,INDEX(margin_ranges!$C$13:$C$16,MATCH($F4769*100,margin_ranges!$B$13:$B$16,1)),"")</f>
        <v>Balanced (Type B)</v>
      </c>
      <c r="V4769">
        <f>MIN(VLOOKUP($U4769,margin_ranges!$A$5:$D$10,4,FALSE),$P4769*100)</f>
        <v>29.75</v>
      </c>
      <c r="Y4769" s="29">
        <f t="shared" si="74"/>
        <v>-6.3333333333333353E-2</v>
      </c>
    </row>
    <row r="4770" spans="1:25" x14ac:dyDescent="0.3">
      <c r="A4770" s="8" t="s">
        <v>17</v>
      </c>
      <c r="B4770" s="8" t="s">
        <v>12208</v>
      </c>
      <c r="C4770" s="8" t="s">
        <v>12209</v>
      </c>
      <c r="D4770" s="8" t="s">
        <v>12217</v>
      </c>
      <c r="E4770" s="8" t="s">
        <v>12218</v>
      </c>
      <c r="F4770" s="24">
        <v>0.25</v>
      </c>
      <c r="G4770" s="24">
        <v>1</v>
      </c>
      <c r="H4770" s="25">
        <v>14.013400000000001</v>
      </c>
      <c r="I4770" s="25">
        <v>6.0940000000000003</v>
      </c>
      <c r="J4770" s="15">
        <v>198</v>
      </c>
      <c r="K4770" s="15">
        <v>49</v>
      </c>
      <c r="L4770" s="13">
        <v>0.43490000000000001</v>
      </c>
      <c r="M4770" s="7">
        <v>1.0840123800000001</v>
      </c>
      <c r="N4770" s="26">
        <v>0.75</v>
      </c>
      <c r="O4770" s="27" t="s">
        <v>22</v>
      </c>
      <c r="P4770" s="8">
        <v>0.30812598130000002</v>
      </c>
      <c r="Q4770" s="24">
        <v>0.25</v>
      </c>
      <c r="R4770" t="str">
        <f>IF($Q4770*100&gt;=VLOOKUP($O4770,margin_ranges!$A$5:$C$10,2,FALSE),IF($Q4770*100&lt;=VLOOKUP($O4770,margin_ranges!$A$5:$C$10,3,FALSE)+10,"IN RANGE","ABOVE RANGE"),"BELOW RANGE")</f>
        <v>IN RANGE</v>
      </c>
      <c r="S4770">
        <f>MIN(VLOOKUP($O4770,margin_ranges!$A$5:$D$10,4,FALSE),$P4770*100)</f>
        <v>29.75</v>
      </c>
      <c r="T4770" s="29">
        <f>(1-$S4770/100)/(1-$F4770)-1</f>
        <v>-6.3333333333333353E-2</v>
      </c>
      <c r="U4770" s="19" t="str">
        <f>IF(ABS(IFERROR(T4770,0))&gt;0.05,INDEX(margin_ranges!$C$13:$C$16,MATCH($F4770*100,margin_ranges!$B$13:$B$16,1)),"")</f>
        <v>Balanced (Type B)</v>
      </c>
      <c r="V4770">
        <f>MIN(VLOOKUP($U4770,margin_ranges!$A$5:$D$10,4,FALSE),$P4770*100)</f>
        <v>29.75</v>
      </c>
      <c r="Y4770" s="29">
        <f t="shared" si="74"/>
        <v>-6.3333333333333353E-2</v>
      </c>
    </row>
    <row r="4771" spans="1:25" x14ac:dyDescent="0.3">
      <c r="A4771" s="8" t="s">
        <v>17</v>
      </c>
      <c r="B4771" s="8" t="s">
        <v>12208</v>
      </c>
      <c r="C4771" s="8" t="s">
        <v>12209</v>
      </c>
      <c r="D4771" s="8" t="s">
        <v>12212</v>
      </c>
      <c r="E4771" s="8" t="s">
        <v>12213</v>
      </c>
      <c r="F4771" s="24">
        <v>0.249999999999999</v>
      </c>
      <c r="G4771" s="24">
        <v>1</v>
      </c>
      <c r="H4771" s="25">
        <v>15.6858</v>
      </c>
      <c r="I4771" s="25">
        <v>7.4625000000000004</v>
      </c>
      <c r="J4771" s="15">
        <v>196</v>
      </c>
      <c r="K4771" s="15">
        <v>49</v>
      </c>
      <c r="L4771" s="13">
        <v>0.47570000000000001</v>
      </c>
      <c r="M4771" s="7">
        <v>0.87585930000000001</v>
      </c>
      <c r="N4771" s="26">
        <v>0.5</v>
      </c>
      <c r="O4771" s="27" t="s">
        <v>22</v>
      </c>
      <c r="P4771" s="8">
        <v>0.42913205119999998</v>
      </c>
      <c r="Q4771" s="24">
        <v>0.25</v>
      </c>
      <c r="R4771" t="str">
        <f>IF($Q4771*100&gt;=VLOOKUP($O4771,margin_ranges!$A$5:$C$10,2,FALSE),IF($Q4771*100&lt;=VLOOKUP($O4771,margin_ranges!$A$5:$C$10,3,FALSE)+10,"IN RANGE","ABOVE RANGE"),"BELOW RANGE")</f>
        <v>IN RANGE</v>
      </c>
      <c r="S4771">
        <f>MIN(VLOOKUP($O4771,margin_ranges!$A$5:$D$10,4,FALSE),$P4771*100)</f>
        <v>29.75</v>
      </c>
      <c r="T4771" s="29">
        <f>(1-$S4771/100)/(1-$F4771)-1</f>
        <v>-6.3333333333334574E-2</v>
      </c>
      <c r="U4771" s="19" t="str">
        <f>IF(ABS(IFERROR(T4771,0))&gt;0.05,INDEX(margin_ranges!$C$13:$C$16,MATCH($F4771*100,margin_ranges!$B$13:$B$16,1)),"")</f>
        <v>Maximize Fill (Type A+)</v>
      </c>
      <c r="V4771">
        <f>MIN(VLOOKUP($U4771,margin_ranges!$A$5:$D$10,4,FALSE),$P4771*100)</f>
        <v>19.75</v>
      </c>
      <c r="Y4771" s="29">
        <f t="shared" si="74"/>
        <v>6.9999999999998508E-2</v>
      </c>
    </row>
    <row r="4772" spans="1:25" x14ac:dyDescent="0.3">
      <c r="A4772" s="8" t="s">
        <v>35</v>
      </c>
      <c r="B4772" s="8" t="s">
        <v>8355</v>
      </c>
      <c r="C4772" s="8" t="s">
        <v>34</v>
      </c>
      <c r="D4772" s="8" t="s">
        <v>34</v>
      </c>
      <c r="E4772" s="8"/>
      <c r="F4772" s="24">
        <v>0.26213782048047701</v>
      </c>
      <c r="G4772" s="24">
        <v>1</v>
      </c>
      <c r="H4772" s="25">
        <v>674.5625</v>
      </c>
      <c r="I4772" s="25">
        <v>124.5146</v>
      </c>
      <c r="J4772" s="15">
        <v>743</v>
      </c>
      <c r="K4772" s="15">
        <v>134</v>
      </c>
      <c r="L4772" s="13">
        <v>0.18459999999999999</v>
      </c>
      <c r="M4772" s="7">
        <v>0.19896838999999999</v>
      </c>
      <c r="N4772" s="26">
        <v>8.2380999999999996E-2</v>
      </c>
      <c r="O4772" s="27"/>
      <c r="P4772" s="8">
        <v>0.58595936559999995</v>
      </c>
      <c r="Q4772" s="24">
        <v>0.2621</v>
      </c>
      <c r="R4772" t="e">
        <f>IF($Q4772*100&gt;=VLOOKUP($O4772,margin_ranges!$A$5:$C$10,2,FALSE),IF($Q4772*100&lt;=VLOOKUP($O4772,margin_ranges!$A$5:$C$10,3,FALSE)+10,"IN RANGE","ABOVE RANGE"),"BELOW RANGE")</f>
        <v>#N/A</v>
      </c>
      <c r="S4772" t="e">
        <f>MIN(VLOOKUP($O4772,margin_ranges!$A$5:$D$10,4,FALSE),$P4772*100)</f>
        <v>#N/A</v>
      </c>
      <c r="T4772" s="29" t="e">
        <f>(1-$S4772/100)/(1-$F4772)-1</f>
        <v>#N/A</v>
      </c>
      <c r="U4772" s="19" t="str">
        <f>IF(ABS(IFERROR(T4772,0))&gt;0.05,INDEX(margin_ranges!$C$13:$C$16,MATCH($F4772*100,margin_ranges!$B$13:$B$16,1)),"")</f>
        <v/>
      </c>
      <c r="V4772" t="e">
        <f>MIN(VLOOKUP($U4772,margin_ranges!$A$5:$D$10,4,FALSE),$P4772*100)</f>
        <v>#N/A</v>
      </c>
      <c r="Y4772" s="29" t="e">
        <f t="shared" si="74"/>
        <v>#N/A</v>
      </c>
    </row>
    <row r="4773" spans="1:25" x14ac:dyDescent="0.3">
      <c r="A4773" s="8" t="s">
        <v>33</v>
      </c>
      <c r="B4773" s="8" t="s">
        <v>8355</v>
      </c>
      <c r="C4773" s="8" t="s">
        <v>8356</v>
      </c>
      <c r="D4773" s="8" t="s">
        <v>34</v>
      </c>
      <c r="E4773" s="8"/>
      <c r="F4773" s="24">
        <v>0.26213782048047701</v>
      </c>
      <c r="G4773" s="24">
        <v>1</v>
      </c>
      <c r="H4773" s="25">
        <v>674.5625</v>
      </c>
      <c r="I4773" s="25">
        <v>124.5146</v>
      </c>
      <c r="J4773" s="15">
        <v>743</v>
      </c>
      <c r="K4773" s="15">
        <v>134</v>
      </c>
      <c r="L4773" s="13">
        <v>0.18459999999999999</v>
      </c>
      <c r="M4773" s="7">
        <v>0.19896838999999999</v>
      </c>
      <c r="N4773" s="26">
        <v>8.2380999999999996E-2</v>
      </c>
      <c r="O4773" s="27"/>
      <c r="P4773" s="8">
        <v>0.58595936559999995</v>
      </c>
      <c r="Q4773" s="24">
        <v>0.2621</v>
      </c>
      <c r="R4773" t="e">
        <f>IF($Q4773*100&gt;=VLOOKUP($O4773,margin_ranges!$A$5:$C$10,2,FALSE),IF($Q4773*100&lt;=VLOOKUP($O4773,margin_ranges!$A$5:$C$10,3,FALSE)+10,"IN RANGE","ABOVE RANGE"),"BELOW RANGE")</f>
        <v>#N/A</v>
      </c>
      <c r="S4773" t="e">
        <f>MIN(VLOOKUP($O4773,margin_ranges!$A$5:$D$10,4,FALSE),$P4773*100)</f>
        <v>#N/A</v>
      </c>
      <c r="T4773" s="29" t="e">
        <f>(1-$S4773/100)/(1-$F4773)-1</f>
        <v>#N/A</v>
      </c>
      <c r="U4773" s="19" t="str">
        <f>IF(ABS(IFERROR(T4773,0))&gt;0.05,INDEX(margin_ranges!$C$13:$C$16,MATCH($F4773*100,margin_ranges!$B$13:$B$16,1)),"")</f>
        <v/>
      </c>
      <c r="V4773" t="e">
        <f>MIN(VLOOKUP($U4773,margin_ranges!$A$5:$D$10,4,FALSE),$P4773*100)</f>
        <v>#N/A</v>
      </c>
      <c r="Y4773" s="29" t="e">
        <f t="shared" si="74"/>
        <v>#N/A</v>
      </c>
    </row>
    <row r="4774" spans="1:25" x14ac:dyDescent="0.3">
      <c r="A4774" s="8" t="s">
        <v>17</v>
      </c>
      <c r="B4774" s="8" t="s">
        <v>8355</v>
      </c>
      <c r="C4774" s="8" t="s">
        <v>8356</v>
      </c>
      <c r="D4774" s="8" t="s">
        <v>8359</v>
      </c>
      <c r="E4774" s="8" t="s">
        <v>8360</v>
      </c>
      <c r="F4774" s="24">
        <v>0.28999999999999898</v>
      </c>
      <c r="G4774" s="24">
        <v>1</v>
      </c>
      <c r="H4774" s="25">
        <v>284.42239999999998</v>
      </c>
      <c r="I4774" s="25">
        <v>31.339600000000001</v>
      </c>
      <c r="J4774" s="15">
        <v>226</v>
      </c>
      <c r="K4774" s="15">
        <v>56</v>
      </c>
      <c r="L4774" s="13">
        <v>0.11020000000000001</v>
      </c>
      <c r="M4774" s="7">
        <v>0.23987828999999999</v>
      </c>
      <c r="N4774" s="26">
        <v>0.03</v>
      </c>
      <c r="O4774" s="27" t="s">
        <v>22</v>
      </c>
      <c r="P4774" s="8">
        <v>0.87493657820000004</v>
      </c>
      <c r="Q4774" s="24">
        <v>0.28999999999999998</v>
      </c>
      <c r="R4774" t="str">
        <f>IF($Q4774*100&gt;=VLOOKUP($O4774,margin_ranges!$A$5:$C$10,2,FALSE),IF($Q4774*100&lt;=VLOOKUP($O4774,margin_ranges!$A$5:$C$10,3,FALSE)+10,"IN RANGE","ABOVE RANGE"),"BELOW RANGE")</f>
        <v>IN RANGE</v>
      </c>
      <c r="S4774">
        <f>MIN(VLOOKUP($O4774,margin_ranges!$A$5:$D$10,4,FALSE),$P4774*100)</f>
        <v>29.75</v>
      </c>
      <c r="T4774" s="29">
        <f>(1-$S4774/100)/(1-$F4774)-1</f>
        <v>-1.056338028169157E-2</v>
      </c>
      <c r="U4774" s="19" t="str">
        <f>IF(ABS(IFERROR(T4774,0))&gt;0.05,INDEX(margin_ranges!$C$13:$C$16,MATCH($F4774*100,margin_ranges!$B$13:$B$16,1)),"")</f>
        <v/>
      </c>
      <c r="V4774" t="e">
        <f>MIN(VLOOKUP($U4774,margin_ranges!$A$5:$D$10,4,FALSE),$P4774*100)</f>
        <v>#N/A</v>
      </c>
      <c r="Y4774" s="29" t="e">
        <f t="shared" si="74"/>
        <v>#N/A</v>
      </c>
    </row>
    <row r="4775" spans="1:25" x14ac:dyDescent="0.3">
      <c r="A4775" s="8" t="s">
        <v>17</v>
      </c>
      <c r="B4775" s="8" t="s">
        <v>8355</v>
      </c>
      <c r="C4775" s="8" t="s">
        <v>8356</v>
      </c>
      <c r="D4775" s="8" t="s">
        <v>8357</v>
      </c>
      <c r="E4775" s="8" t="s">
        <v>8358</v>
      </c>
      <c r="F4775" s="24">
        <v>0.249999999999999</v>
      </c>
      <c r="G4775" s="24">
        <v>1</v>
      </c>
      <c r="H4775" s="25">
        <v>390.14010000000002</v>
      </c>
      <c r="I4775" s="25">
        <v>93.174899999999994</v>
      </c>
      <c r="J4775" s="15">
        <v>518</v>
      </c>
      <c r="K4775" s="15">
        <v>78</v>
      </c>
      <c r="L4775" s="13">
        <v>0.23880000000000001</v>
      </c>
      <c r="M4775" s="7">
        <v>0.18520824</v>
      </c>
      <c r="N4775" s="26">
        <v>0.1</v>
      </c>
      <c r="O4775" s="27" t="s">
        <v>92</v>
      </c>
      <c r="P4775" s="8">
        <v>0.46006721169999998</v>
      </c>
      <c r="Q4775" s="24">
        <v>0.25</v>
      </c>
      <c r="R4775" t="str">
        <f>IF($Q4775*100&gt;=VLOOKUP($O4775,margin_ranges!$A$5:$C$10,2,FALSE),IF($Q4775*100&lt;=VLOOKUP($O4775,margin_ranges!$A$5:$C$10,3,FALSE)+10,"IN RANGE","ABOVE RANGE"),"BELOW RANGE")</f>
        <v>IN RANGE</v>
      </c>
      <c r="S4775">
        <f>MIN(VLOOKUP($O4775,margin_ranges!$A$5:$D$10,4,FALSE),$P4775*100)</f>
        <v>29.75</v>
      </c>
      <c r="T4775" s="29">
        <f>(1-$S4775/100)/(1-$F4775)-1</f>
        <v>-6.3333333333334574E-2</v>
      </c>
      <c r="U4775" s="19" t="str">
        <f>IF(ABS(IFERROR(T4775,0))&gt;0.05,INDEX(margin_ranges!$C$13:$C$16,MATCH($F4775*100,margin_ranges!$B$13:$B$16,1)),"")</f>
        <v>Maximize Fill (Type A+)</v>
      </c>
      <c r="V4775">
        <f>MIN(VLOOKUP($U4775,margin_ranges!$A$5:$D$10,4,FALSE),$P4775*100)</f>
        <v>19.75</v>
      </c>
      <c r="Y4775" s="29">
        <f t="shared" si="74"/>
        <v>6.9999999999998508E-2</v>
      </c>
    </row>
    <row r="4776" spans="1:25" x14ac:dyDescent="0.3">
      <c r="A4776" s="8" t="s">
        <v>35</v>
      </c>
      <c r="B4776" s="8" t="s">
        <v>8361</v>
      </c>
      <c r="C4776" s="8" t="s">
        <v>34</v>
      </c>
      <c r="D4776" s="8" t="s">
        <v>34</v>
      </c>
      <c r="E4776" s="8"/>
      <c r="F4776" s="24">
        <v>0.28999999999999998</v>
      </c>
      <c r="G4776" s="24">
        <v>0.22781082999999999</v>
      </c>
      <c r="H4776" s="25">
        <v>164.56809999999999</v>
      </c>
      <c r="I4776" s="25">
        <v>62.6828</v>
      </c>
      <c r="J4776" s="15">
        <v>1932</v>
      </c>
      <c r="K4776" s="15">
        <v>492</v>
      </c>
      <c r="L4776" s="13">
        <v>0.38090000000000002</v>
      </c>
      <c r="M4776" s="7">
        <v>1.0276531799999999</v>
      </c>
      <c r="N4776" s="26">
        <v>0.67075499999999999</v>
      </c>
      <c r="O4776" s="27"/>
      <c r="P4776" s="8">
        <v>0.34729438800000001</v>
      </c>
      <c r="Q4776" s="24">
        <v>0.28999999999999998</v>
      </c>
      <c r="R4776" t="e">
        <f>IF($Q4776*100&gt;=VLOOKUP($O4776,margin_ranges!$A$5:$C$10,2,FALSE),IF($Q4776*100&lt;=VLOOKUP($O4776,margin_ranges!$A$5:$C$10,3,FALSE)+10,"IN RANGE","ABOVE RANGE"),"BELOW RANGE")</f>
        <v>#N/A</v>
      </c>
      <c r="S4776" t="e">
        <f>MIN(VLOOKUP($O4776,margin_ranges!$A$5:$D$10,4,FALSE),$P4776*100)</f>
        <v>#N/A</v>
      </c>
      <c r="T4776" s="29" t="e">
        <f>(1-$S4776/100)/(1-$F4776)-1</f>
        <v>#N/A</v>
      </c>
      <c r="U4776" s="19" t="str">
        <f>IF(ABS(IFERROR(T4776,0))&gt;0.05,INDEX(margin_ranges!$C$13:$C$16,MATCH($F4776*100,margin_ranges!$B$13:$B$16,1)),"")</f>
        <v/>
      </c>
      <c r="V4776" t="e">
        <f>MIN(VLOOKUP($U4776,margin_ranges!$A$5:$D$10,4,FALSE),$P4776*100)</f>
        <v>#N/A</v>
      </c>
      <c r="Y4776" s="29" t="e">
        <f t="shared" si="74"/>
        <v>#N/A</v>
      </c>
    </row>
    <row r="4777" spans="1:25" x14ac:dyDescent="0.3">
      <c r="A4777" s="8" t="s">
        <v>33</v>
      </c>
      <c r="B4777" s="8" t="s">
        <v>8361</v>
      </c>
      <c r="C4777" s="8" t="s">
        <v>8362</v>
      </c>
      <c r="D4777" s="8" t="s">
        <v>34</v>
      </c>
      <c r="E4777" s="8"/>
      <c r="F4777" s="24">
        <v>0.28999999999999998</v>
      </c>
      <c r="G4777" s="24">
        <v>0.22781082999999999</v>
      </c>
      <c r="H4777" s="25">
        <v>164.56809999999999</v>
      </c>
      <c r="I4777" s="25">
        <v>62.6828</v>
      </c>
      <c r="J4777" s="15">
        <v>1932</v>
      </c>
      <c r="K4777" s="15">
        <v>492</v>
      </c>
      <c r="L4777" s="13">
        <v>0.38090000000000002</v>
      </c>
      <c r="M4777" s="7">
        <v>1.0276531799999999</v>
      </c>
      <c r="N4777" s="26">
        <v>0.67075499999999999</v>
      </c>
      <c r="O4777" s="27"/>
      <c r="P4777" s="8">
        <v>0.34729438800000001</v>
      </c>
      <c r="Q4777" s="24">
        <v>0.28999999999999998</v>
      </c>
      <c r="R4777" t="e">
        <f>IF($Q4777*100&gt;=VLOOKUP($O4777,margin_ranges!$A$5:$C$10,2,FALSE),IF($Q4777*100&lt;=VLOOKUP($O4777,margin_ranges!$A$5:$C$10,3,FALSE)+10,"IN RANGE","ABOVE RANGE"),"BELOW RANGE")</f>
        <v>#N/A</v>
      </c>
      <c r="S4777" t="e">
        <f>MIN(VLOOKUP($O4777,margin_ranges!$A$5:$D$10,4,FALSE),$P4777*100)</f>
        <v>#N/A</v>
      </c>
      <c r="T4777" s="29" t="e">
        <f>(1-$S4777/100)/(1-$F4777)-1</f>
        <v>#N/A</v>
      </c>
      <c r="U4777" s="19" t="str">
        <f>IF(ABS(IFERROR(T4777,0))&gt;0.05,INDEX(margin_ranges!$C$13:$C$16,MATCH($F4777*100,margin_ranges!$B$13:$B$16,1)),"")</f>
        <v/>
      </c>
      <c r="V4777" t="e">
        <f>MIN(VLOOKUP($U4777,margin_ranges!$A$5:$D$10,4,FALSE),$P4777*100)</f>
        <v>#N/A</v>
      </c>
      <c r="Y4777" s="29" t="e">
        <f t="shared" si="74"/>
        <v>#N/A</v>
      </c>
    </row>
    <row r="4778" spans="1:25" x14ac:dyDescent="0.3">
      <c r="A4778" s="8" t="s">
        <v>17</v>
      </c>
      <c r="B4778" s="8" t="s">
        <v>8361</v>
      </c>
      <c r="C4778" s="8" t="s">
        <v>8362</v>
      </c>
      <c r="D4778" s="8" t="s">
        <v>8365</v>
      </c>
      <c r="E4778" s="8" t="s">
        <v>8366</v>
      </c>
      <c r="F4778" s="24">
        <v>0.28999999999999998</v>
      </c>
      <c r="G4778" s="24">
        <v>0</v>
      </c>
      <c r="H4778" s="25">
        <v>32.130400000000002</v>
      </c>
      <c r="I4778" s="25">
        <v>13.086399999999999</v>
      </c>
      <c r="J4778" s="15">
        <v>346</v>
      </c>
      <c r="K4778" s="15">
        <v>88</v>
      </c>
      <c r="L4778" s="13">
        <v>0.4073</v>
      </c>
      <c r="M4778" s="7">
        <v>0.88012880999999998</v>
      </c>
      <c r="N4778" s="26">
        <v>0.6</v>
      </c>
      <c r="O4778" s="27" t="s">
        <v>22</v>
      </c>
      <c r="P4778" s="8">
        <v>0.31828160779999998</v>
      </c>
      <c r="Q4778" s="24">
        <v>0.28999999999999998</v>
      </c>
      <c r="R4778" t="str">
        <f>IF($Q4778*100&gt;=VLOOKUP($O4778,margin_ranges!$A$5:$C$10,2,FALSE),IF($Q4778*100&lt;=VLOOKUP($O4778,margin_ranges!$A$5:$C$10,3,FALSE)+10,"IN RANGE","ABOVE RANGE"),"BELOW RANGE")</f>
        <v>IN RANGE</v>
      </c>
      <c r="S4778">
        <f>MIN(VLOOKUP($O4778,margin_ranges!$A$5:$D$10,4,FALSE),$P4778*100)</f>
        <v>29.75</v>
      </c>
      <c r="T4778" s="29">
        <f>(1-$S4778/100)/(1-$F4778)-1</f>
        <v>-1.0563380281690127E-2</v>
      </c>
      <c r="U4778" s="19" t="str">
        <f>IF(ABS(IFERROR(T4778,0))&gt;0.05,INDEX(margin_ranges!$C$13:$C$16,MATCH($F4778*100,margin_ranges!$B$13:$B$16,1)),"")</f>
        <v/>
      </c>
      <c r="V4778" t="e">
        <f>MIN(VLOOKUP($U4778,margin_ranges!$A$5:$D$10,4,FALSE),$P4778*100)</f>
        <v>#N/A</v>
      </c>
      <c r="Y4778" s="29" t="e">
        <f t="shared" si="74"/>
        <v>#N/A</v>
      </c>
    </row>
    <row r="4779" spans="1:25" x14ac:dyDescent="0.3">
      <c r="A4779" s="8" t="s">
        <v>17</v>
      </c>
      <c r="B4779" s="8" t="s">
        <v>8361</v>
      </c>
      <c r="C4779" s="8" t="s">
        <v>8362</v>
      </c>
      <c r="D4779" s="28" t="s">
        <v>8367</v>
      </c>
      <c r="E4779" s="8" t="s">
        <v>8368</v>
      </c>
      <c r="F4779" s="24">
        <v>0.28999999999999998</v>
      </c>
      <c r="G4779" s="24">
        <v>0</v>
      </c>
      <c r="H4779" s="25">
        <v>31.816099999999999</v>
      </c>
      <c r="I4779" s="25">
        <v>13.899900000000001</v>
      </c>
      <c r="J4779" s="15">
        <v>375</v>
      </c>
      <c r="K4779" s="15">
        <v>95</v>
      </c>
      <c r="L4779" s="13">
        <v>0.43690000000000001</v>
      </c>
      <c r="M4779" s="7">
        <v>0.89836996999999996</v>
      </c>
      <c r="N4779" s="26">
        <v>0.6</v>
      </c>
      <c r="O4779" s="27" t="s">
        <v>22</v>
      </c>
      <c r="P4779" s="8">
        <v>0.33212371509999999</v>
      </c>
      <c r="Q4779" s="24">
        <v>0.28999999999999998</v>
      </c>
      <c r="R4779" t="str">
        <f>IF($Q4779*100&gt;=VLOOKUP($O4779,margin_ranges!$A$5:$C$10,2,FALSE),IF($Q4779*100&lt;=VLOOKUP($O4779,margin_ranges!$A$5:$C$10,3,FALSE)+10,"IN RANGE","ABOVE RANGE"),"BELOW RANGE")</f>
        <v>IN RANGE</v>
      </c>
      <c r="S4779">
        <f>MIN(VLOOKUP($O4779,margin_ranges!$A$5:$D$10,4,FALSE),$P4779*100)</f>
        <v>29.75</v>
      </c>
      <c r="T4779" s="29">
        <f>(1-$S4779/100)/(1-$F4779)-1</f>
        <v>-1.0563380281690127E-2</v>
      </c>
      <c r="U4779" s="19" t="str">
        <f>IF(ABS(IFERROR(T4779,0))&gt;0.05,INDEX(margin_ranges!$C$13:$C$16,MATCH($F4779*100,margin_ranges!$B$13:$B$16,1)),"")</f>
        <v/>
      </c>
      <c r="V4779" t="e">
        <f>MIN(VLOOKUP($U4779,margin_ranges!$A$5:$D$10,4,FALSE),$P4779*100)</f>
        <v>#N/A</v>
      </c>
      <c r="Y4779" s="29" t="e">
        <f t="shared" si="74"/>
        <v>#N/A</v>
      </c>
    </row>
    <row r="4780" spans="1:25" x14ac:dyDescent="0.3">
      <c r="A4780" s="8" t="s">
        <v>17</v>
      </c>
      <c r="B4780" s="8" t="s">
        <v>8361</v>
      </c>
      <c r="C4780" s="8" t="s">
        <v>8362</v>
      </c>
      <c r="D4780" s="8" t="s">
        <v>8363</v>
      </c>
      <c r="E4780" s="8" t="s">
        <v>8364</v>
      </c>
      <c r="F4780" s="24">
        <v>0.28999999999999898</v>
      </c>
      <c r="G4780" s="24">
        <v>0</v>
      </c>
      <c r="H4780" s="25">
        <v>33.657299999999999</v>
      </c>
      <c r="I4780" s="25">
        <v>11.204599999999999</v>
      </c>
      <c r="J4780" s="15">
        <v>407</v>
      </c>
      <c r="K4780" s="15">
        <v>104</v>
      </c>
      <c r="L4780" s="13">
        <v>0.33289999999999997</v>
      </c>
      <c r="M4780" s="7">
        <v>1.2114723599999999</v>
      </c>
      <c r="N4780" s="26">
        <v>0.8</v>
      </c>
      <c r="O4780" s="27" t="s">
        <v>22</v>
      </c>
      <c r="P4780" s="8">
        <v>0.3396465098</v>
      </c>
      <c r="Q4780" s="24">
        <v>0.28999999999999998</v>
      </c>
      <c r="R4780" t="str">
        <f>IF($Q4780*100&gt;=VLOOKUP($O4780,margin_ranges!$A$5:$C$10,2,FALSE),IF($Q4780*100&lt;=VLOOKUP($O4780,margin_ranges!$A$5:$C$10,3,FALSE)+10,"IN RANGE","ABOVE RANGE"),"BELOW RANGE")</f>
        <v>IN RANGE</v>
      </c>
      <c r="S4780">
        <f>MIN(VLOOKUP($O4780,margin_ranges!$A$5:$D$10,4,FALSE),$P4780*100)</f>
        <v>29.75</v>
      </c>
      <c r="T4780" s="29">
        <f>(1-$S4780/100)/(1-$F4780)-1</f>
        <v>-1.056338028169157E-2</v>
      </c>
      <c r="U4780" s="19" t="str">
        <f>IF(ABS(IFERROR(T4780,0))&gt;0.05,INDEX(margin_ranges!$C$13:$C$16,MATCH($F4780*100,margin_ranges!$B$13:$B$16,1)),"")</f>
        <v/>
      </c>
      <c r="V4780" t="e">
        <f>MIN(VLOOKUP($U4780,margin_ranges!$A$5:$D$10,4,FALSE),$P4780*100)</f>
        <v>#N/A</v>
      </c>
      <c r="Y4780" s="29" t="e">
        <f t="shared" si="74"/>
        <v>#N/A</v>
      </c>
    </row>
    <row r="4781" spans="1:25" x14ac:dyDescent="0.3">
      <c r="A4781" s="8" t="s">
        <v>17</v>
      </c>
      <c r="B4781" s="8" t="s">
        <v>8361</v>
      </c>
      <c r="C4781" s="8" t="s">
        <v>8362</v>
      </c>
      <c r="D4781" s="8" t="s">
        <v>8369</v>
      </c>
      <c r="E4781" s="8" t="s">
        <v>8370</v>
      </c>
      <c r="F4781" s="24">
        <v>0.28999999999999898</v>
      </c>
      <c r="G4781" s="24">
        <v>0</v>
      </c>
      <c r="H4781" s="25">
        <v>30.962199999999999</v>
      </c>
      <c r="I4781" s="25">
        <v>13.520799999999999</v>
      </c>
      <c r="J4781" s="15">
        <v>365</v>
      </c>
      <c r="K4781" s="15">
        <v>93</v>
      </c>
      <c r="L4781" s="13">
        <v>0.43669999999999998</v>
      </c>
      <c r="M4781" s="7">
        <v>0.89953932999999997</v>
      </c>
      <c r="N4781" s="26">
        <v>0.6</v>
      </c>
      <c r="O4781" s="27" t="s">
        <v>22</v>
      </c>
      <c r="P4781" s="8">
        <v>0.33299192420000001</v>
      </c>
      <c r="Q4781" s="24">
        <v>0.28999999999999998</v>
      </c>
      <c r="R4781" t="str">
        <f>IF($Q4781*100&gt;=VLOOKUP($O4781,margin_ranges!$A$5:$C$10,2,FALSE),IF($Q4781*100&lt;=VLOOKUP($O4781,margin_ranges!$A$5:$C$10,3,FALSE)+10,"IN RANGE","ABOVE RANGE"),"BELOW RANGE")</f>
        <v>IN RANGE</v>
      </c>
      <c r="S4781">
        <f>MIN(VLOOKUP($O4781,margin_ranges!$A$5:$D$10,4,FALSE),$P4781*100)</f>
        <v>29.75</v>
      </c>
      <c r="T4781" s="29">
        <f>(1-$S4781/100)/(1-$F4781)-1</f>
        <v>-1.056338028169157E-2</v>
      </c>
      <c r="U4781" s="19" t="str">
        <f>IF(ABS(IFERROR(T4781,0))&gt;0.05,INDEX(margin_ranges!$C$13:$C$16,MATCH($F4781*100,margin_ranges!$B$13:$B$16,1)),"")</f>
        <v/>
      </c>
      <c r="V4781" t="e">
        <f>MIN(VLOOKUP($U4781,margin_ranges!$A$5:$D$10,4,FALSE),$P4781*100)</f>
        <v>#N/A</v>
      </c>
      <c r="Y4781" s="29" t="e">
        <f t="shared" si="74"/>
        <v>#N/A</v>
      </c>
    </row>
    <row r="4782" spans="1:25" x14ac:dyDescent="0.3">
      <c r="A4782" s="8" t="s">
        <v>17</v>
      </c>
      <c r="B4782" s="8" t="s">
        <v>8361</v>
      </c>
      <c r="C4782" s="8" t="s">
        <v>8362</v>
      </c>
      <c r="D4782" s="8" t="s">
        <v>8371</v>
      </c>
      <c r="E4782" s="8" t="s">
        <v>8372</v>
      </c>
      <c r="F4782" s="24">
        <v>0.28999999999999898</v>
      </c>
      <c r="G4782" s="24">
        <v>1</v>
      </c>
      <c r="H4782" s="25">
        <v>36.002000000000002</v>
      </c>
      <c r="I4782" s="25">
        <v>10.9711</v>
      </c>
      <c r="J4782" s="15">
        <v>440</v>
      </c>
      <c r="K4782" s="15">
        <v>112</v>
      </c>
      <c r="L4782" s="13">
        <v>0.30470000000000003</v>
      </c>
      <c r="M4782" s="7">
        <v>1.33757259</v>
      </c>
      <c r="N4782" s="26">
        <v>0.8</v>
      </c>
      <c r="O4782" s="27" t="s">
        <v>22</v>
      </c>
      <c r="P4782" s="8">
        <v>0.40190162080000003</v>
      </c>
      <c r="Q4782" s="24">
        <v>0.28999999999999998</v>
      </c>
      <c r="R4782" t="str">
        <f>IF($Q4782*100&gt;=VLOOKUP($O4782,margin_ranges!$A$5:$C$10,2,FALSE),IF($Q4782*100&lt;=VLOOKUP($O4782,margin_ranges!$A$5:$C$10,3,FALSE)+10,"IN RANGE","ABOVE RANGE"),"BELOW RANGE")</f>
        <v>IN RANGE</v>
      </c>
      <c r="S4782">
        <f>MIN(VLOOKUP($O4782,margin_ranges!$A$5:$D$10,4,FALSE),$P4782*100)</f>
        <v>29.75</v>
      </c>
      <c r="T4782" s="29">
        <f>(1-$S4782/100)/(1-$F4782)-1</f>
        <v>-1.056338028169157E-2</v>
      </c>
      <c r="U4782" s="19" t="str">
        <f>IF(ABS(IFERROR(T4782,0))&gt;0.05,INDEX(margin_ranges!$C$13:$C$16,MATCH($F4782*100,margin_ranges!$B$13:$B$16,1)),"")</f>
        <v/>
      </c>
      <c r="V4782" t="e">
        <f>MIN(VLOOKUP($U4782,margin_ranges!$A$5:$D$10,4,FALSE),$P4782*100)</f>
        <v>#N/A</v>
      </c>
      <c r="Y4782" s="29" t="e">
        <f t="shared" si="74"/>
        <v>#N/A</v>
      </c>
    </row>
    <row r="4783" spans="1:25" x14ac:dyDescent="0.3">
      <c r="A4783" s="8" t="s">
        <v>35</v>
      </c>
      <c r="B4783" s="8" t="s">
        <v>8373</v>
      </c>
      <c r="C4783" s="8" t="s">
        <v>34</v>
      </c>
      <c r="D4783" s="8" t="s">
        <v>34</v>
      </c>
      <c r="E4783" s="8"/>
      <c r="F4783" s="24">
        <v>0.27760726146331199</v>
      </c>
      <c r="G4783" s="24">
        <v>0</v>
      </c>
      <c r="H4783" s="25">
        <v>6944.8828999999996</v>
      </c>
      <c r="I4783" s="25">
        <v>18.138400000000001</v>
      </c>
      <c r="J4783" s="15">
        <v>144</v>
      </c>
      <c r="K4783" s="15">
        <v>43</v>
      </c>
      <c r="L4783" s="13">
        <v>2.5999999999999999E-3</v>
      </c>
      <c r="M4783" s="7">
        <v>0.26443172999999998</v>
      </c>
      <c r="N4783" s="26">
        <v>0.1</v>
      </c>
      <c r="O4783" s="27"/>
      <c r="P4783" s="8">
        <v>0.62183055590000003</v>
      </c>
      <c r="Q4783" s="24">
        <v>0.27760000000000001</v>
      </c>
      <c r="R4783" t="e">
        <f>IF($Q4783*100&gt;=VLOOKUP($O4783,margin_ranges!$A$5:$C$10,2,FALSE),IF($Q4783*100&lt;=VLOOKUP($O4783,margin_ranges!$A$5:$C$10,3,FALSE)+10,"IN RANGE","ABOVE RANGE"),"BELOW RANGE")</f>
        <v>#N/A</v>
      </c>
      <c r="S4783" t="e">
        <f>MIN(VLOOKUP($O4783,margin_ranges!$A$5:$D$10,4,FALSE),$P4783*100)</f>
        <v>#N/A</v>
      </c>
      <c r="T4783" s="29" t="e">
        <f>(1-$S4783/100)/(1-$F4783)-1</f>
        <v>#N/A</v>
      </c>
      <c r="U4783" s="19" t="str">
        <f>IF(ABS(IFERROR(T4783,0))&gt;0.05,INDEX(margin_ranges!$C$13:$C$16,MATCH($F4783*100,margin_ranges!$B$13:$B$16,1)),"")</f>
        <v/>
      </c>
      <c r="V4783" t="e">
        <f>MIN(VLOOKUP($U4783,margin_ranges!$A$5:$D$10,4,FALSE),$P4783*100)</f>
        <v>#N/A</v>
      </c>
      <c r="Y4783" s="29" t="e">
        <f t="shared" si="74"/>
        <v>#N/A</v>
      </c>
    </row>
    <row r="4784" spans="1:25" x14ac:dyDescent="0.3">
      <c r="A4784" s="8" t="s">
        <v>33</v>
      </c>
      <c r="B4784" s="8" t="s">
        <v>8373</v>
      </c>
      <c r="C4784" s="8" t="s">
        <v>8374</v>
      </c>
      <c r="D4784" s="8" t="s">
        <v>34</v>
      </c>
      <c r="E4784" s="8"/>
      <c r="F4784" s="24">
        <v>0.27760726146331199</v>
      </c>
      <c r="G4784" s="24">
        <v>0</v>
      </c>
      <c r="H4784" s="25">
        <v>6944.8828999999996</v>
      </c>
      <c r="I4784" s="25">
        <v>18.138400000000001</v>
      </c>
      <c r="J4784" s="15">
        <v>144</v>
      </c>
      <c r="K4784" s="15">
        <v>43</v>
      </c>
      <c r="L4784" s="13">
        <v>2.5999999999999999E-3</v>
      </c>
      <c r="M4784" s="7">
        <v>0.26443172999999998</v>
      </c>
      <c r="N4784" s="26">
        <v>0.1</v>
      </c>
      <c r="O4784" s="27"/>
      <c r="P4784" s="8">
        <v>0.62183055590000003</v>
      </c>
      <c r="Q4784" s="24">
        <v>0.27760000000000001</v>
      </c>
      <c r="R4784" t="e">
        <f>IF($Q4784*100&gt;=VLOOKUP($O4784,margin_ranges!$A$5:$C$10,2,FALSE),IF($Q4784*100&lt;=VLOOKUP($O4784,margin_ranges!$A$5:$C$10,3,FALSE)+10,"IN RANGE","ABOVE RANGE"),"BELOW RANGE")</f>
        <v>#N/A</v>
      </c>
      <c r="S4784" t="e">
        <f>MIN(VLOOKUP($O4784,margin_ranges!$A$5:$D$10,4,FALSE),$P4784*100)</f>
        <v>#N/A</v>
      </c>
      <c r="T4784" s="29" t="e">
        <f>(1-$S4784/100)/(1-$F4784)-1</f>
        <v>#N/A</v>
      </c>
      <c r="U4784" s="19" t="str">
        <f>IF(ABS(IFERROR(T4784,0))&gt;0.05,INDEX(margin_ranges!$C$13:$C$16,MATCH($F4784*100,margin_ranges!$B$13:$B$16,1)),"")</f>
        <v/>
      </c>
      <c r="V4784" t="e">
        <f>MIN(VLOOKUP($U4784,margin_ranges!$A$5:$D$10,4,FALSE),$P4784*100)</f>
        <v>#N/A</v>
      </c>
      <c r="Y4784" s="29" t="e">
        <f t="shared" si="74"/>
        <v>#N/A</v>
      </c>
    </row>
    <row r="4785" spans="1:25" x14ac:dyDescent="0.3">
      <c r="A4785" s="8" t="s">
        <v>17</v>
      </c>
      <c r="B4785" s="8" t="s">
        <v>8373</v>
      </c>
      <c r="C4785" s="8" t="s">
        <v>8374</v>
      </c>
      <c r="D4785" s="8" t="s">
        <v>8375</v>
      </c>
      <c r="E4785" s="8" t="s">
        <v>12221</v>
      </c>
      <c r="F4785" s="24">
        <v>0.3</v>
      </c>
      <c r="G4785" s="24">
        <v>0</v>
      </c>
      <c r="H4785" s="25">
        <v>1176.7013999999999</v>
      </c>
      <c r="I4785" s="25">
        <v>2.7644000000000002</v>
      </c>
      <c r="J4785" s="15">
        <v>22</v>
      </c>
      <c r="K4785" s="15">
        <v>7</v>
      </c>
      <c r="L4785" s="13">
        <v>2.3E-3</v>
      </c>
      <c r="M4785" s="7">
        <v>0.26729884999999998</v>
      </c>
      <c r="N4785" s="26">
        <v>0.1</v>
      </c>
      <c r="O4785" s="27" t="s">
        <v>92</v>
      </c>
      <c r="P4785" s="8">
        <v>0.62588690189999996</v>
      </c>
      <c r="Q4785" s="24">
        <v>0.3</v>
      </c>
      <c r="R4785" t="str">
        <f>IF($Q4785*100&gt;=VLOOKUP($O4785,margin_ranges!$A$5:$C$10,2,FALSE),IF($Q4785*100&lt;=VLOOKUP($O4785,margin_ranges!$A$5:$C$10,3,FALSE)+10,"IN RANGE","ABOVE RANGE"),"BELOW RANGE")</f>
        <v>IN RANGE</v>
      </c>
      <c r="S4785">
        <f>MIN(VLOOKUP($O4785,margin_ranges!$A$5:$D$10,4,FALSE),$P4785*100)</f>
        <v>29.75</v>
      </c>
      <c r="T4785" s="29">
        <f>(1-$S4785/100)/(1-$F4785)-1</f>
        <v>3.5714285714285587E-3</v>
      </c>
      <c r="U4785" s="19" t="str">
        <f>IF(ABS(IFERROR(T4785,0))&gt;0.05,INDEX(margin_ranges!$C$13:$C$16,MATCH($F4785*100,margin_ranges!$B$13:$B$16,1)),"")</f>
        <v/>
      </c>
      <c r="V4785" t="e">
        <f>MIN(VLOOKUP($U4785,margin_ranges!$A$5:$D$10,4,FALSE),$P4785*100)</f>
        <v>#N/A</v>
      </c>
      <c r="Y4785" s="29" t="e">
        <f t="shared" si="74"/>
        <v>#N/A</v>
      </c>
    </row>
    <row r="4786" spans="1:25" x14ac:dyDescent="0.3">
      <c r="A4786" s="8" t="s">
        <v>17</v>
      </c>
      <c r="B4786" s="8" t="s">
        <v>8373</v>
      </c>
      <c r="C4786" s="8" t="s">
        <v>8374</v>
      </c>
      <c r="D4786" s="8" t="s">
        <v>8377</v>
      </c>
      <c r="E4786" s="8" t="s">
        <v>12223</v>
      </c>
      <c r="F4786" s="24">
        <v>0.29999999999999899</v>
      </c>
      <c r="G4786" s="24">
        <v>0</v>
      </c>
      <c r="H4786" s="25">
        <v>2348.6676000000002</v>
      </c>
      <c r="I4786" s="25">
        <v>8.0394000000000005</v>
      </c>
      <c r="J4786" s="15">
        <v>57</v>
      </c>
      <c r="K4786" s="15">
        <v>17</v>
      </c>
      <c r="L4786" s="13">
        <v>3.3999999999999998E-3</v>
      </c>
      <c r="M4786" s="7">
        <v>0.23749911000000001</v>
      </c>
      <c r="N4786" s="26">
        <v>0.1</v>
      </c>
      <c r="O4786" s="27" t="s">
        <v>92</v>
      </c>
      <c r="P4786" s="8">
        <v>0.57894579329999996</v>
      </c>
      <c r="Q4786" s="24">
        <v>0.3</v>
      </c>
      <c r="R4786" t="str">
        <f>IF($Q4786*100&gt;=VLOOKUP($O4786,margin_ranges!$A$5:$C$10,2,FALSE),IF($Q4786*100&lt;=VLOOKUP($O4786,margin_ranges!$A$5:$C$10,3,FALSE)+10,"IN RANGE","ABOVE RANGE"),"BELOW RANGE")</f>
        <v>IN RANGE</v>
      </c>
      <c r="S4786">
        <f>MIN(VLOOKUP($O4786,margin_ranges!$A$5:$D$10,4,FALSE),$P4786*100)</f>
        <v>29.75</v>
      </c>
      <c r="T4786" s="29">
        <f>(1-$S4786/100)/(1-$F4786)-1</f>
        <v>3.5714285714270044E-3</v>
      </c>
      <c r="U4786" s="19" t="str">
        <f>IF(ABS(IFERROR(T4786,0))&gt;0.05,INDEX(margin_ranges!$C$13:$C$16,MATCH($F4786*100,margin_ranges!$B$13:$B$16,1)),"")</f>
        <v/>
      </c>
      <c r="V4786" t="e">
        <f>MIN(VLOOKUP($U4786,margin_ranges!$A$5:$D$10,4,FALSE),$P4786*100)</f>
        <v>#N/A</v>
      </c>
      <c r="Y4786" s="29" t="e">
        <f t="shared" si="74"/>
        <v>#N/A</v>
      </c>
    </row>
    <row r="4787" spans="1:25" x14ac:dyDescent="0.3">
      <c r="A4787" s="8" t="s">
        <v>17</v>
      </c>
      <c r="B4787" s="8" t="s">
        <v>8373</v>
      </c>
      <c r="C4787" s="8" t="s">
        <v>8374</v>
      </c>
      <c r="D4787" s="8" t="s">
        <v>8376</v>
      </c>
      <c r="E4787" s="8" t="s">
        <v>12222</v>
      </c>
      <c r="F4787" s="24">
        <v>0.249999999999999</v>
      </c>
      <c r="G4787" s="24">
        <v>0</v>
      </c>
      <c r="H4787" s="25">
        <v>2078.4605000000001</v>
      </c>
      <c r="I4787" s="25">
        <v>6.9356</v>
      </c>
      <c r="J4787" s="15">
        <v>62</v>
      </c>
      <c r="K4787" s="15">
        <v>19</v>
      </c>
      <c r="L4787" s="13">
        <v>3.3E-3</v>
      </c>
      <c r="M4787" s="7">
        <v>0.29653545999999997</v>
      </c>
      <c r="N4787" s="26">
        <v>0.1</v>
      </c>
      <c r="O4787" s="27" t="s">
        <v>92</v>
      </c>
      <c r="P4787" s="8">
        <v>0.66277220160000005</v>
      </c>
      <c r="Q4787" s="24">
        <v>0.25</v>
      </c>
      <c r="R4787" t="str">
        <f>IF($Q4787*100&gt;=VLOOKUP($O4787,margin_ranges!$A$5:$C$10,2,FALSE),IF($Q4787*100&lt;=VLOOKUP($O4787,margin_ranges!$A$5:$C$10,3,FALSE)+10,"IN RANGE","ABOVE RANGE"),"BELOW RANGE")</f>
        <v>IN RANGE</v>
      </c>
      <c r="S4787">
        <f>MIN(VLOOKUP($O4787,margin_ranges!$A$5:$D$10,4,FALSE),$P4787*100)</f>
        <v>29.75</v>
      </c>
      <c r="T4787" s="29">
        <f>(1-$S4787/100)/(1-$F4787)-1</f>
        <v>-6.3333333333334574E-2</v>
      </c>
      <c r="U4787" s="19" t="str">
        <f>IF(ABS(IFERROR(T4787,0))&gt;0.05,INDEX(margin_ranges!$C$13:$C$16,MATCH($F4787*100,margin_ranges!$B$13:$B$16,1)),"")</f>
        <v>Maximize Fill (Type A+)</v>
      </c>
      <c r="V4787">
        <f>MIN(VLOOKUP($U4787,margin_ranges!$A$5:$D$10,4,FALSE),$P4787*100)</f>
        <v>19.75</v>
      </c>
      <c r="Y4787" s="29">
        <f t="shared" si="74"/>
        <v>6.9999999999998508E-2</v>
      </c>
    </row>
    <row r="4788" spans="1:25" x14ac:dyDescent="0.3">
      <c r="A4788" s="8" t="s">
        <v>35</v>
      </c>
      <c r="B4788" s="8" t="s">
        <v>8378</v>
      </c>
      <c r="C4788" s="8" t="s">
        <v>34</v>
      </c>
      <c r="D4788" s="28" t="s">
        <v>34</v>
      </c>
      <c r="E4788" s="8"/>
      <c r="F4788" s="24">
        <v>0.372055257313465</v>
      </c>
      <c r="G4788" s="24">
        <v>0.77448382999999998</v>
      </c>
      <c r="H4788" s="25">
        <v>1226.3110999999999</v>
      </c>
      <c r="I4788" s="25">
        <v>202.00810000000001</v>
      </c>
      <c r="J4788" s="15">
        <v>8248</v>
      </c>
      <c r="K4788" s="15">
        <v>2764</v>
      </c>
      <c r="L4788" s="13">
        <v>0.16470000000000001</v>
      </c>
      <c r="M4788" s="7">
        <v>1.3609973500000001</v>
      </c>
      <c r="N4788" s="26">
        <v>0.77004099999999998</v>
      </c>
      <c r="O4788" s="27"/>
      <c r="P4788" s="8">
        <v>0.4342083034</v>
      </c>
      <c r="Q4788" s="24">
        <v>0.37209999999999999</v>
      </c>
      <c r="R4788" t="e">
        <f>IF($Q4788*100&gt;=VLOOKUP($O4788,margin_ranges!$A$5:$C$10,2,FALSE),IF($Q4788*100&lt;=VLOOKUP($O4788,margin_ranges!$A$5:$C$10,3,FALSE)+10,"IN RANGE","ABOVE RANGE"),"BELOW RANGE")</f>
        <v>#N/A</v>
      </c>
      <c r="S4788" t="e">
        <f>MIN(VLOOKUP($O4788,margin_ranges!$A$5:$D$10,4,FALSE),$P4788*100)</f>
        <v>#N/A</v>
      </c>
      <c r="T4788" s="29" t="e">
        <f>(1-$S4788/100)/(1-$F4788)-1</f>
        <v>#N/A</v>
      </c>
      <c r="U4788" s="19" t="str">
        <f>IF(ABS(IFERROR(T4788,0))&gt;0.05,INDEX(margin_ranges!$C$13:$C$16,MATCH($F4788*100,margin_ranges!$B$13:$B$16,1)),"")</f>
        <v/>
      </c>
      <c r="V4788" t="e">
        <f>MIN(VLOOKUP($U4788,margin_ranges!$A$5:$D$10,4,FALSE),$P4788*100)</f>
        <v>#N/A</v>
      </c>
      <c r="Y4788" s="29" t="e">
        <f t="shared" si="74"/>
        <v>#N/A</v>
      </c>
    </row>
    <row r="4789" spans="1:25" x14ac:dyDescent="0.3">
      <c r="A4789" s="8" t="s">
        <v>33</v>
      </c>
      <c r="B4789" s="8" t="s">
        <v>8378</v>
      </c>
      <c r="C4789" s="8" t="s">
        <v>8379</v>
      </c>
      <c r="D4789" s="8" t="s">
        <v>34</v>
      </c>
      <c r="E4789" s="8"/>
      <c r="F4789" s="24">
        <v>0.372055257313465</v>
      </c>
      <c r="G4789" s="24">
        <v>0.77448382999999998</v>
      </c>
      <c r="H4789" s="25">
        <v>1226.3110999999999</v>
      </c>
      <c r="I4789" s="25">
        <v>202.00810000000001</v>
      </c>
      <c r="J4789" s="15">
        <v>8248</v>
      </c>
      <c r="K4789" s="15">
        <v>2764</v>
      </c>
      <c r="L4789" s="13">
        <v>0.16470000000000001</v>
      </c>
      <c r="M4789" s="7">
        <v>1.3609973500000001</v>
      </c>
      <c r="N4789" s="26">
        <v>0.77004099999999998</v>
      </c>
      <c r="O4789" s="27"/>
      <c r="P4789" s="8">
        <v>0.4342083034</v>
      </c>
      <c r="Q4789" s="24">
        <v>0.37209999999999999</v>
      </c>
      <c r="R4789" t="e">
        <f>IF($Q4789*100&gt;=VLOOKUP($O4789,margin_ranges!$A$5:$C$10,2,FALSE),IF($Q4789*100&lt;=VLOOKUP($O4789,margin_ranges!$A$5:$C$10,3,FALSE)+10,"IN RANGE","ABOVE RANGE"),"BELOW RANGE")</f>
        <v>#N/A</v>
      </c>
      <c r="S4789" t="e">
        <f>MIN(VLOOKUP($O4789,margin_ranges!$A$5:$D$10,4,FALSE),$P4789*100)</f>
        <v>#N/A</v>
      </c>
      <c r="T4789" s="29" t="e">
        <f>(1-$S4789/100)/(1-$F4789)-1</f>
        <v>#N/A</v>
      </c>
      <c r="U4789" s="19" t="str">
        <f>IF(ABS(IFERROR(T4789,0))&gt;0.05,INDEX(margin_ranges!$C$13:$C$16,MATCH($F4789*100,margin_ranges!$B$13:$B$16,1)),"")</f>
        <v/>
      </c>
      <c r="V4789" t="e">
        <f>MIN(VLOOKUP($U4789,margin_ranges!$A$5:$D$10,4,FALSE),$P4789*100)</f>
        <v>#N/A</v>
      </c>
      <c r="Y4789" s="29" t="e">
        <f t="shared" si="74"/>
        <v>#N/A</v>
      </c>
    </row>
    <row r="4790" spans="1:25" x14ac:dyDescent="0.3">
      <c r="A4790" s="8" t="s">
        <v>17</v>
      </c>
      <c r="B4790" s="8" t="s">
        <v>8378</v>
      </c>
      <c r="C4790" s="8" t="s">
        <v>8379</v>
      </c>
      <c r="D4790" s="8" t="s">
        <v>8388</v>
      </c>
      <c r="E4790" s="8" t="s">
        <v>8389</v>
      </c>
      <c r="F4790" s="24">
        <v>0.39</v>
      </c>
      <c r="G4790" s="24">
        <v>1</v>
      </c>
      <c r="H4790" s="25">
        <v>227.9425</v>
      </c>
      <c r="I4790" s="25">
        <v>28.150200000000002</v>
      </c>
      <c r="J4790" s="15">
        <v>1408</v>
      </c>
      <c r="K4790" s="15">
        <v>502</v>
      </c>
      <c r="L4790" s="13">
        <v>0.1235</v>
      </c>
      <c r="M4790" s="7">
        <v>1.6668500399999999</v>
      </c>
      <c r="N4790" s="26">
        <v>0.75</v>
      </c>
      <c r="O4790" s="27" t="s">
        <v>22</v>
      </c>
      <c r="P4790" s="8">
        <v>0.55004950450000001</v>
      </c>
      <c r="Q4790" s="24">
        <v>0.39</v>
      </c>
      <c r="R4790" t="str">
        <f>IF($Q4790*100&gt;=VLOOKUP($O4790,margin_ranges!$A$5:$C$10,2,FALSE),IF($Q4790*100&lt;=VLOOKUP($O4790,margin_ranges!$A$5:$C$10,3,FALSE)+10,"IN RANGE","ABOVE RANGE"),"BELOW RANGE")</f>
        <v>IN RANGE</v>
      </c>
      <c r="S4790">
        <f>MIN(VLOOKUP($O4790,margin_ranges!$A$5:$D$10,4,FALSE),$P4790*100)</f>
        <v>29.75</v>
      </c>
      <c r="T4790" s="29">
        <f>(1-$S4790/100)/(1-$F4790)-1</f>
        <v>0.15163934426229519</v>
      </c>
      <c r="U4790" s="19" t="str">
        <f>IF(ABS(IFERROR(T4790,0))&gt;0.05,INDEX(margin_ranges!$C$13:$C$16,MATCH($F4790*100,margin_ranges!$B$13:$B$16,1)),"")</f>
        <v>Margin Over Fill (Type C)</v>
      </c>
      <c r="V4790">
        <f>MIN(VLOOKUP($U4790,margin_ranges!$A$5:$D$10,4,FALSE),$P4790*100)</f>
        <v>43</v>
      </c>
      <c r="Y4790" s="29">
        <f t="shared" si="74"/>
        <v>-6.5573770491803129E-2</v>
      </c>
    </row>
    <row r="4791" spans="1:25" x14ac:dyDescent="0.3">
      <c r="A4791" s="8" t="s">
        <v>17</v>
      </c>
      <c r="B4791" s="8" t="s">
        <v>8378</v>
      </c>
      <c r="C4791" s="8" t="s">
        <v>8379</v>
      </c>
      <c r="D4791" s="8" t="s">
        <v>8390</v>
      </c>
      <c r="E4791" s="8" t="s">
        <v>8391</v>
      </c>
      <c r="F4791" s="24">
        <v>0.39</v>
      </c>
      <c r="G4791" s="24">
        <v>0</v>
      </c>
      <c r="H4791" s="25">
        <v>0.5746</v>
      </c>
      <c r="I4791" s="25">
        <v>0.22639999999999999</v>
      </c>
      <c r="J4791" s="15">
        <v>7</v>
      </c>
      <c r="K4791" s="15">
        <v>3</v>
      </c>
      <c r="L4791" s="13">
        <v>0.39400000000000002</v>
      </c>
      <c r="M4791" s="7">
        <v>1.07390344</v>
      </c>
      <c r="N4791" s="26">
        <v>0.4</v>
      </c>
      <c r="O4791" s="27" t="s">
        <v>22</v>
      </c>
      <c r="P4791" s="8">
        <v>0.62752703340000004</v>
      </c>
      <c r="Q4791" s="24">
        <v>0.39</v>
      </c>
      <c r="R4791" t="str">
        <f>IF($Q4791*100&gt;=VLOOKUP($O4791,margin_ranges!$A$5:$C$10,2,FALSE),IF($Q4791*100&lt;=VLOOKUP($O4791,margin_ranges!$A$5:$C$10,3,FALSE)+10,"IN RANGE","ABOVE RANGE"),"BELOW RANGE")</f>
        <v>IN RANGE</v>
      </c>
      <c r="S4791">
        <f>MIN(VLOOKUP($O4791,margin_ranges!$A$5:$D$10,4,FALSE),$P4791*100)</f>
        <v>29.75</v>
      </c>
      <c r="T4791" s="29">
        <f>(1-$S4791/100)/(1-$F4791)-1</f>
        <v>0.15163934426229519</v>
      </c>
      <c r="U4791" s="19" t="str">
        <f>IF(ABS(IFERROR(T4791,0))&gt;0.05,INDEX(margin_ranges!$C$13:$C$16,MATCH($F4791*100,margin_ranges!$B$13:$B$16,1)),"")</f>
        <v>Margin Over Fill (Type C)</v>
      </c>
      <c r="V4791">
        <f>MIN(VLOOKUP($U4791,margin_ranges!$A$5:$D$10,4,FALSE),$P4791*100)</f>
        <v>43</v>
      </c>
      <c r="Y4791" s="29">
        <f t="shared" si="74"/>
        <v>-6.5573770491803129E-2</v>
      </c>
    </row>
    <row r="4792" spans="1:25" x14ac:dyDescent="0.3">
      <c r="A4792" s="8" t="s">
        <v>17</v>
      </c>
      <c r="B4792" s="8" t="s">
        <v>8378</v>
      </c>
      <c r="C4792" s="8" t="s">
        <v>8379</v>
      </c>
      <c r="D4792" s="8" t="s">
        <v>8403</v>
      </c>
      <c r="E4792" s="8" t="s">
        <v>8404</v>
      </c>
      <c r="F4792" s="24">
        <v>0.39</v>
      </c>
      <c r="G4792" s="24">
        <v>1</v>
      </c>
      <c r="H4792" s="25">
        <v>564.70709999999997</v>
      </c>
      <c r="I4792" s="25">
        <v>106.69029999999999</v>
      </c>
      <c r="J4792" s="15">
        <v>4465</v>
      </c>
      <c r="K4792" s="15">
        <v>1598</v>
      </c>
      <c r="L4792" s="13">
        <v>0.18890000000000001</v>
      </c>
      <c r="M4792" s="7">
        <v>1.39511403</v>
      </c>
      <c r="N4792" s="26">
        <v>0.75</v>
      </c>
      <c r="O4792" s="27" t="s">
        <v>22</v>
      </c>
      <c r="P4792" s="8">
        <v>0.46240953439999999</v>
      </c>
      <c r="Q4792" s="24">
        <v>0.39</v>
      </c>
      <c r="R4792" t="str">
        <f>IF($Q4792*100&gt;=VLOOKUP($O4792,margin_ranges!$A$5:$C$10,2,FALSE),IF($Q4792*100&lt;=VLOOKUP($O4792,margin_ranges!$A$5:$C$10,3,FALSE)+10,"IN RANGE","ABOVE RANGE"),"BELOW RANGE")</f>
        <v>IN RANGE</v>
      </c>
      <c r="S4792">
        <f>MIN(VLOOKUP($O4792,margin_ranges!$A$5:$D$10,4,FALSE),$P4792*100)</f>
        <v>29.75</v>
      </c>
      <c r="T4792" s="29">
        <f>(1-$S4792/100)/(1-$F4792)-1</f>
        <v>0.15163934426229519</v>
      </c>
      <c r="U4792" s="19" t="str">
        <f>IF(ABS(IFERROR(T4792,0))&gt;0.05,INDEX(margin_ranges!$C$13:$C$16,MATCH($F4792*100,margin_ranges!$B$13:$B$16,1)),"")</f>
        <v>Margin Over Fill (Type C)</v>
      </c>
      <c r="V4792">
        <f>MIN(VLOOKUP($U4792,margin_ranges!$A$5:$D$10,4,FALSE),$P4792*100)</f>
        <v>43</v>
      </c>
      <c r="Y4792" s="29">
        <f t="shared" si="74"/>
        <v>-6.5573770491803129E-2</v>
      </c>
    </row>
    <row r="4793" spans="1:25" x14ac:dyDescent="0.3">
      <c r="A4793" s="8" t="s">
        <v>17</v>
      </c>
      <c r="B4793" s="8" t="s">
        <v>8378</v>
      </c>
      <c r="C4793" s="8" t="s">
        <v>8379</v>
      </c>
      <c r="D4793" s="8" t="s">
        <v>8409</v>
      </c>
      <c r="E4793" s="8" t="s">
        <v>8410</v>
      </c>
      <c r="F4793" s="24">
        <v>0.39</v>
      </c>
      <c r="G4793" s="24">
        <v>0</v>
      </c>
      <c r="H4793" s="25">
        <v>1.1869000000000001</v>
      </c>
      <c r="I4793" s="25">
        <v>0.5413</v>
      </c>
      <c r="J4793" s="15">
        <v>20</v>
      </c>
      <c r="K4793" s="15">
        <v>7</v>
      </c>
      <c r="L4793" s="13">
        <v>0.45610000000000001</v>
      </c>
      <c r="M4793" s="7">
        <v>1.2078516800000001</v>
      </c>
      <c r="N4793" s="26">
        <v>0.5</v>
      </c>
      <c r="O4793" s="27" t="s">
        <v>22</v>
      </c>
      <c r="P4793" s="8">
        <v>0.58604188739999996</v>
      </c>
      <c r="Q4793" s="24">
        <v>0.39</v>
      </c>
      <c r="R4793" t="str">
        <f>IF($Q4793*100&gt;=VLOOKUP($O4793,margin_ranges!$A$5:$C$10,2,FALSE),IF($Q4793*100&lt;=VLOOKUP($O4793,margin_ranges!$A$5:$C$10,3,FALSE)+10,"IN RANGE","ABOVE RANGE"),"BELOW RANGE")</f>
        <v>IN RANGE</v>
      </c>
      <c r="S4793">
        <f>MIN(VLOOKUP($O4793,margin_ranges!$A$5:$D$10,4,FALSE),$P4793*100)</f>
        <v>29.75</v>
      </c>
      <c r="T4793" s="29">
        <f>(1-$S4793/100)/(1-$F4793)-1</f>
        <v>0.15163934426229519</v>
      </c>
      <c r="U4793" s="19" t="str">
        <f>IF(ABS(IFERROR(T4793,0))&gt;0.05,INDEX(margin_ranges!$C$13:$C$16,MATCH($F4793*100,margin_ranges!$B$13:$B$16,1)),"")</f>
        <v>Margin Over Fill (Type C)</v>
      </c>
      <c r="V4793">
        <f>MIN(VLOOKUP($U4793,margin_ranges!$A$5:$D$10,4,FALSE),$P4793*100)</f>
        <v>43</v>
      </c>
      <c r="Y4793" s="29">
        <f t="shared" si="74"/>
        <v>-6.5573770491803129E-2</v>
      </c>
    </row>
    <row r="4794" spans="1:25" x14ac:dyDescent="0.3">
      <c r="A4794" s="8" t="s">
        <v>17</v>
      </c>
      <c r="B4794" s="8" t="s">
        <v>8378</v>
      </c>
      <c r="C4794" s="8" t="s">
        <v>8379</v>
      </c>
      <c r="D4794" s="8" t="s">
        <v>8415</v>
      </c>
      <c r="E4794" s="8" t="s">
        <v>8416</v>
      </c>
      <c r="F4794" s="24">
        <v>0.39</v>
      </c>
      <c r="G4794" s="24">
        <v>0</v>
      </c>
      <c r="H4794" s="25">
        <v>0.76559999999999995</v>
      </c>
      <c r="I4794" s="25">
        <v>0.27910000000000001</v>
      </c>
      <c r="J4794" s="15">
        <v>10</v>
      </c>
      <c r="K4794" s="15">
        <v>3</v>
      </c>
      <c r="L4794" s="13">
        <v>0.36449999999999999</v>
      </c>
      <c r="M4794" s="7">
        <v>1.1466854399999999</v>
      </c>
      <c r="N4794" s="26">
        <v>0.45</v>
      </c>
      <c r="O4794" s="27" t="s">
        <v>22</v>
      </c>
      <c r="P4794" s="8">
        <v>0.60756456329999997</v>
      </c>
      <c r="Q4794" s="24">
        <v>0.39</v>
      </c>
      <c r="R4794" t="str">
        <f>IF($Q4794*100&gt;=VLOOKUP($O4794,margin_ranges!$A$5:$C$10,2,FALSE),IF($Q4794*100&lt;=VLOOKUP($O4794,margin_ranges!$A$5:$C$10,3,FALSE)+10,"IN RANGE","ABOVE RANGE"),"BELOW RANGE")</f>
        <v>IN RANGE</v>
      </c>
      <c r="S4794">
        <f>MIN(VLOOKUP($O4794,margin_ranges!$A$5:$D$10,4,FALSE),$P4794*100)</f>
        <v>29.75</v>
      </c>
      <c r="T4794" s="29">
        <f>(1-$S4794/100)/(1-$F4794)-1</f>
        <v>0.15163934426229519</v>
      </c>
      <c r="U4794" s="19" t="str">
        <f>IF(ABS(IFERROR(T4794,0))&gt;0.05,INDEX(margin_ranges!$C$13:$C$16,MATCH($F4794*100,margin_ranges!$B$13:$B$16,1)),"")</f>
        <v>Margin Over Fill (Type C)</v>
      </c>
      <c r="V4794">
        <f>MIN(VLOOKUP($U4794,margin_ranges!$A$5:$D$10,4,FALSE),$P4794*100)</f>
        <v>43</v>
      </c>
      <c r="Y4794" s="29">
        <f t="shared" si="74"/>
        <v>-6.5573770491803129E-2</v>
      </c>
    </row>
    <row r="4795" spans="1:25" x14ac:dyDescent="0.3">
      <c r="A4795" s="8" t="s">
        <v>17</v>
      </c>
      <c r="B4795" s="8" t="s">
        <v>8378</v>
      </c>
      <c r="C4795" s="8" t="s">
        <v>8379</v>
      </c>
      <c r="D4795" s="28" t="s">
        <v>8394</v>
      </c>
      <c r="E4795" s="8" t="s">
        <v>2960</v>
      </c>
      <c r="F4795" s="24">
        <v>0.37</v>
      </c>
      <c r="G4795" s="24">
        <v>0</v>
      </c>
      <c r="H4795" s="25">
        <v>6.9825999999999997</v>
      </c>
      <c r="I4795" s="25">
        <v>0.4168</v>
      </c>
      <c r="J4795" s="15">
        <v>17</v>
      </c>
      <c r="K4795" s="15">
        <v>6</v>
      </c>
      <c r="L4795" s="13">
        <v>5.9700000000000003E-2</v>
      </c>
      <c r="M4795" s="7">
        <v>1.35437875</v>
      </c>
      <c r="N4795" s="26">
        <v>0.85</v>
      </c>
      <c r="O4795" s="27" t="s">
        <v>22</v>
      </c>
      <c r="P4795" s="8">
        <v>0.37240598270000003</v>
      </c>
      <c r="Q4795" s="24">
        <v>0.37</v>
      </c>
      <c r="R4795" t="str">
        <f>IF($Q4795*100&gt;=VLOOKUP($O4795,margin_ranges!$A$5:$C$10,2,FALSE),IF($Q4795*100&lt;=VLOOKUP($O4795,margin_ranges!$A$5:$C$10,3,FALSE)+10,"IN RANGE","ABOVE RANGE"),"BELOW RANGE")</f>
        <v>IN RANGE</v>
      </c>
      <c r="S4795">
        <f>MIN(VLOOKUP($O4795,margin_ranges!$A$5:$D$10,4,FALSE),$P4795*100)</f>
        <v>29.75</v>
      </c>
      <c r="T4795" s="29">
        <f>(1-$S4795/100)/(1-$F4795)-1</f>
        <v>0.11507936507936511</v>
      </c>
      <c r="U4795" s="19" t="str">
        <f>IF(ABS(IFERROR(T4795,0))&gt;0.05,INDEX(margin_ranges!$C$13:$C$16,MATCH($F4795*100,margin_ranges!$B$13:$B$16,1)),"")</f>
        <v>Margin Over Fill (Type C)</v>
      </c>
      <c r="V4795">
        <f>MIN(VLOOKUP($U4795,margin_ranges!$A$5:$D$10,4,FALSE),$P4795*100)</f>
        <v>37.24059827</v>
      </c>
      <c r="Y4795" s="29">
        <f t="shared" si="74"/>
        <v>-3.8190201587300354E-3</v>
      </c>
    </row>
    <row r="4796" spans="1:25" x14ac:dyDescent="0.3">
      <c r="A4796" s="8" t="s">
        <v>17</v>
      </c>
      <c r="B4796" s="8" t="s">
        <v>8378</v>
      </c>
      <c r="C4796" s="8" t="s">
        <v>8379</v>
      </c>
      <c r="D4796" s="8" t="s">
        <v>8417</v>
      </c>
      <c r="E4796" s="8" t="s">
        <v>8418</v>
      </c>
      <c r="F4796" s="24">
        <v>0.369999999999999</v>
      </c>
      <c r="G4796" s="24">
        <v>0</v>
      </c>
      <c r="H4796" s="25">
        <v>3.8673000000000002</v>
      </c>
      <c r="I4796" s="25">
        <v>1.0290999999999999</v>
      </c>
      <c r="J4796" s="15">
        <v>38</v>
      </c>
      <c r="K4796" s="15">
        <v>13</v>
      </c>
      <c r="L4796" s="13">
        <v>0.2661</v>
      </c>
      <c r="M4796" s="7">
        <v>1.2411952500000001</v>
      </c>
      <c r="N4796" s="26">
        <v>0.75</v>
      </c>
      <c r="O4796" s="27" t="s">
        <v>22</v>
      </c>
      <c r="P4796" s="8">
        <v>0.39574374089999997</v>
      </c>
      <c r="Q4796" s="24">
        <v>0.37</v>
      </c>
      <c r="R4796" t="str">
        <f>IF($Q4796*100&gt;=VLOOKUP($O4796,margin_ranges!$A$5:$C$10,2,FALSE),IF($Q4796*100&lt;=VLOOKUP($O4796,margin_ranges!$A$5:$C$10,3,FALSE)+10,"IN RANGE","ABOVE RANGE"),"BELOW RANGE")</f>
        <v>IN RANGE</v>
      </c>
      <c r="S4796">
        <f>MIN(VLOOKUP($O4796,margin_ranges!$A$5:$D$10,4,FALSE),$P4796*100)</f>
        <v>29.75</v>
      </c>
      <c r="T4796" s="29">
        <f>(1-$S4796/100)/(1-$F4796)-1</f>
        <v>0.11507936507936334</v>
      </c>
      <c r="U4796" s="19" t="str">
        <f>IF(ABS(IFERROR(T4796,0))&gt;0.05,INDEX(margin_ranges!$C$13:$C$16,MATCH($F4796*100,margin_ranges!$B$13:$B$16,1)),"")</f>
        <v>Margin Over Fill (Type C)</v>
      </c>
      <c r="V4796">
        <f>MIN(VLOOKUP($U4796,margin_ranges!$A$5:$D$10,4,FALSE),$P4796*100)</f>
        <v>39.574374089999999</v>
      </c>
      <c r="Y4796" s="29">
        <f t="shared" si="74"/>
        <v>-4.0863080793652307E-2</v>
      </c>
    </row>
    <row r="4797" spans="1:25" x14ac:dyDescent="0.3">
      <c r="A4797" s="8" t="s">
        <v>17</v>
      </c>
      <c r="B4797" s="8" t="s">
        <v>8378</v>
      </c>
      <c r="C4797" s="8" t="s">
        <v>8379</v>
      </c>
      <c r="D4797" s="8" t="s">
        <v>8419</v>
      </c>
      <c r="E4797" s="8" t="s">
        <v>8420</v>
      </c>
      <c r="F4797" s="24">
        <v>0.35441131145014598</v>
      </c>
      <c r="G4797" s="24">
        <v>0</v>
      </c>
      <c r="H4797" s="25">
        <v>2.3304</v>
      </c>
      <c r="I4797" s="25">
        <v>0.70409999999999995</v>
      </c>
      <c r="J4797" s="15">
        <v>28</v>
      </c>
      <c r="K4797" s="15">
        <v>9</v>
      </c>
      <c r="L4797" s="13">
        <v>0.30209999999999998</v>
      </c>
      <c r="M4797" s="7">
        <v>1.3166277799999999</v>
      </c>
      <c r="N4797" s="26">
        <v>0.85</v>
      </c>
      <c r="O4797" s="27" t="s">
        <v>22</v>
      </c>
      <c r="P4797" s="8">
        <v>0.35441131149999999</v>
      </c>
      <c r="Q4797" s="24">
        <v>0.37</v>
      </c>
      <c r="R4797" t="str">
        <f>IF($Q4797*100&gt;=VLOOKUP($O4797,margin_ranges!$A$5:$C$10,2,FALSE),IF($Q4797*100&lt;=VLOOKUP($O4797,margin_ranges!$A$5:$C$10,3,FALSE)+10,"IN RANGE","ABOVE RANGE"),"BELOW RANGE")</f>
        <v>IN RANGE</v>
      </c>
      <c r="S4797">
        <f>MIN(VLOOKUP($O4797,margin_ranges!$A$5:$D$10,4,FALSE),$P4797*100)</f>
        <v>29.75</v>
      </c>
      <c r="T4797" s="29">
        <f>(1-$S4797/100)/(1-$F4797)-1</f>
        <v>8.8154133521115785E-2</v>
      </c>
      <c r="U4797" s="19" t="str">
        <f>IF(ABS(IFERROR(T4797,0))&gt;0.05,INDEX(margin_ranges!$C$13:$C$16,MATCH($F4797*100,margin_ranges!$B$13:$B$16,1)),"")</f>
        <v>Margin Over Fill (Type C)</v>
      </c>
      <c r="V4797">
        <f>MIN(VLOOKUP($U4797,margin_ranges!$A$5:$D$10,4,FALSE),$P4797*100)</f>
        <v>35.441131149999997</v>
      </c>
      <c r="Y4797" s="29">
        <f t="shared" si="74"/>
        <v>-7.7222783723129851E-11</v>
      </c>
    </row>
    <row r="4798" spans="1:25" x14ac:dyDescent="0.3">
      <c r="A4798" s="8" t="s">
        <v>17</v>
      </c>
      <c r="B4798" s="8" t="s">
        <v>8378</v>
      </c>
      <c r="C4798" s="8" t="s">
        <v>8379</v>
      </c>
      <c r="D4798" s="8" t="s">
        <v>8427</v>
      </c>
      <c r="E4798" s="8" t="s">
        <v>8428</v>
      </c>
      <c r="F4798" s="24">
        <v>0.34621344719562003</v>
      </c>
      <c r="G4798" s="24">
        <v>0</v>
      </c>
      <c r="H4798" s="25">
        <v>1.7312000000000001</v>
      </c>
      <c r="I4798" s="25">
        <v>0.46539999999999998</v>
      </c>
      <c r="J4798" s="15">
        <v>19</v>
      </c>
      <c r="K4798" s="15">
        <v>6</v>
      </c>
      <c r="L4798" s="13">
        <v>0.26879999999999998</v>
      </c>
      <c r="M4798" s="7">
        <v>1.3765960699999999</v>
      </c>
      <c r="N4798" s="26">
        <v>0.9</v>
      </c>
      <c r="O4798" s="27" t="s">
        <v>22</v>
      </c>
      <c r="P4798" s="8">
        <v>0.34621344720000002</v>
      </c>
      <c r="Q4798" s="24">
        <v>0.37</v>
      </c>
      <c r="R4798" t="str">
        <f>IF($Q4798*100&gt;=VLOOKUP($O4798,margin_ranges!$A$5:$C$10,2,FALSE),IF($Q4798*100&lt;=VLOOKUP($O4798,margin_ranges!$A$5:$C$10,3,FALSE)+10,"IN RANGE","ABOVE RANGE"),"BELOW RANGE")</f>
        <v>IN RANGE</v>
      </c>
      <c r="S4798">
        <f>MIN(VLOOKUP($O4798,margin_ranges!$A$5:$D$10,4,FALSE),$P4798*100)</f>
        <v>29.75</v>
      </c>
      <c r="T4798" s="29">
        <f>(1-$S4798/100)/(1-$F4798)-1</f>
        <v>7.4509711138392776E-2</v>
      </c>
      <c r="U4798" s="19" t="str">
        <f>IF(ABS(IFERROR(T4798,0))&gt;0.05,INDEX(margin_ranges!$C$13:$C$16,MATCH($F4798*100,margin_ranges!$B$13:$B$16,1)),"")</f>
        <v>Balanced (Type B)</v>
      </c>
      <c r="V4798">
        <f>MIN(VLOOKUP($U4798,margin_ranges!$A$5:$D$10,4,FALSE),$P4798*100)</f>
        <v>29.75</v>
      </c>
      <c r="Y4798" s="29">
        <f t="shared" si="74"/>
        <v>7.4509711138392776E-2</v>
      </c>
    </row>
    <row r="4799" spans="1:25" x14ac:dyDescent="0.3">
      <c r="A4799" s="8" t="s">
        <v>17</v>
      </c>
      <c r="B4799" s="8" t="s">
        <v>8378</v>
      </c>
      <c r="C4799" s="8" t="s">
        <v>8379</v>
      </c>
      <c r="D4799" s="8" t="s">
        <v>8386</v>
      </c>
      <c r="E4799" s="8" t="s">
        <v>8387</v>
      </c>
      <c r="F4799" s="24">
        <v>0.31104174144915597</v>
      </c>
      <c r="G4799" s="24">
        <v>0</v>
      </c>
      <c r="H4799" s="25">
        <v>7.2324999999999999</v>
      </c>
      <c r="I4799" s="25">
        <v>1.2121999999999999</v>
      </c>
      <c r="J4799" s="15">
        <v>50</v>
      </c>
      <c r="K4799" s="15">
        <v>16</v>
      </c>
      <c r="L4799" s="13">
        <v>0.1676</v>
      </c>
      <c r="M4799" s="7">
        <v>1.3788934100000001</v>
      </c>
      <c r="N4799" s="26">
        <v>0.95</v>
      </c>
      <c r="O4799" s="27" t="s">
        <v>22</v>
      </c>
      <c r="P4799" s="8">
        <v>0.31104174140000002</v>
      </c>
      <c r="Q4799" s="24">
        <v>0.35</v>
      </c>
      <c r="R4799" t="str">
        <f>IF($Q4799*100&gt;=VLOOKUP($O4799,margin_ranges!$A$5:$C$10,2,FALSE),IF($Q4799*100&lt;=VLOOKUP($O4799,margin_ranges!$A$5:$C$10,3,FALSE)+10,"IN RANGE","ABOVE RANGE"),"BELOW RANGE")</f>
        <v>IN RANGE</v>
      </c>
      <c r="S4799">
        <f>MIN(VLOOKUP($O4799,margin_ranges!$A$5:$D$10,4,FALSE),$P4799*100)</f>
        <v>29.75</v>
      </c>
      <c r="T4799" s="29">
        <f>(1-$S4799/100)/(1-$F4799)-1</f>
        <v>1.96553873635823E-2</v>
      </c>
      <c r="U4799" s="19" t="str">
        <f>IF(ABS(IFERROR(T4799,0))&gt;0.05,INDEX(margin_ranges!$C$13:$C$16,MATCH($F4799*100,margin_ranges!$B$13:$B$16,1)),"")</f>
        <v/>
      </c>
      <c r="V4799" t="e">
        <f>MIN(VLOOKUP($U4799,margin_ranges!$A$5:$D$10,4,FALSE),$P4799*100)</f>
        <v>#N/A</v>
      </c>
      <c r="Y4799" s="29" t="e">
        <f t="shared" si="74"/>
        <v>#N/A</v>
      </c>
    </row>
    <row r="4800" spans="1:25" x14ac:dyDescent="0.3">
      <c r="A4800" s="8" t="s">
        <v>17</v>
      </c>
      <c r="B4800" s="8" t="s">
        <v>8378</v>
      </c>
      <c r="C4800" s="8" t="s">
        <v>8379</v>
      </c>
      <c r="D4800" s="8" t="s">
        <v>8431</v>
      </c>
      <c r="E4800" s="8" t="s">
        <v>8432</v>
      </c>
      <c r="F4800" s="24">
        <v>0.3</v>
      </c>
      <c r="G4800" s="24">
        <v>0</v>
      </c>
      <c r="H4800" s="25">
        <v>1.3758999999999999</v>
      </c>
      <c r="I4800" s="25">
        <v>0.68740000000000001</v>
      </c>
      <c r="J4800" s="15">
        <v>13</v>
      </c>
      <c r="K4800" s="15">
        <v>4</v>
      </c>
      <c r="L4800" s="13">
        <v>0.49959999999999999</v>
      </c>
      <c r="M4800" s="7">
        <v>0.61605361999999997</v>
      </c>
      <c r="N4800" s="26">
        <v>0.28000000000000003</v>
      </c>
      <c r="O4800" s="27" t="s">
        <v>92</v>
      </c>
      <c r="P4800" s="8">
        <v>0.54549410509999996</v>
      </c>
      <c r="Q4800" s="24">
        <v>0.3</v>
      </c>
      <c r="R4800" t="str">
        <f>IF($Q4800*100&gt;=VLOOKUP($O4800,margin_ranges!$A$5:$C$10,2,FALSE),IF($Q4800*100&lt;=VLOOKUP($O4800,margin_ranges!$A$5:$C$10,3,FALSE)+10,"IN RANGE","ABOVE RANGE"),"BELOW RANGE")</f>
        <v>IN RANGE</v>
      </c>
      <c r="S4800">
        <f>MIN(VLOOKUP($O4800,margin_ranges!$A$5:$D$10,4,FALSE),$P4800*100)</f>
        <v>29.75</v>
      </c>
      <c r="T4800" s="29">
        <f>(1-$S4800/100)/(1-$F4800)-1</f>
        <v>3.5714285714285587E-3</v>
      </c>
      <c r="U4800" s="19" t="str">
        <f>IF(ABS(IFERROR(T4800,0))&gt;0.05,INDEX(margin_ranges!$C$13:$C$16,MATCH($F4800*100,margin_ranges!$B$13:$B$16,1)),"")</f>
        <v/>
      </c>
      <c r="V4800" t="e">
        <f>MIN(VLOOKUP($U4800,margin_ranges!$A$5:$D$10,4,FALSE),$P4800*100)</f>
        <v>#N/A</v>
      </c>
      <c r="Y4800" s="29" t="e">
        <f t="shared" si="74"/>
        <v>#N/A</v>
      </c>
    </row>
    <row r="4801" spans="1:25" x14ac:dyDescent="0.3">
      <c r="A4801" s="8" t="s">
        <v>17</v>
      </c>
      <c r="B4801" s="8" t="s">
        <v>8378</v>
      </c>
      <c r="C4801" s="8" t="s">
        <v>8379</v>
      </c>
      <c r="D4801" s="8" t="s">
        <v>8411</v>
      </c>
      <c r="E4801" s="8" t="s">
        <v>8412</v>
      </c>
      <c r="F4801" s="24">
        <v>0.297880334039407</v>
      </c>
      <c r="G4801" s="24">
        <v>0</v>
      </c>
      <c r="H4801" s="25">
        <v>38.958399999999997</v>
      </c>
      <c r="I4801" s="25">
        <v>15.0396</v>
      </c>
      <c r="J4801" s="15">
        <v>578</v>
      </c>
      <c r="K4801" s="15">
        <v>172</v>
      </c>
      <c r="L4801" s="13">
        <v>0.38600000000000001</v>
      </c>
      <c r="M4801" s="7">
        <v>1.28183278</v>
      </c>
      <c r="N4801" s="26">
        <v>0.9</v>
      </c>
      <c r="O4801" s="27" t="s">
        <v>22</v>
      </c>
      <c r="P4801" s="8">
        <v>0.29788033400000002</v>
      </c>
      <c r="Q4801" s="24">
        <v>0.36</v>
      </c>
      <c r="R4801" t="str">
        <f>IF($Q4801*100&gt;=VLOOKUP($O4801,margin_ranges!$A$5:$C$10,2,FALSE),IF($Q4801*100&lt;=VLOOKUP($O4801,margin_ranges!$A$5:$C$10,3,FALSE)+10,"IN RANGE","ABOVE RANGE"),"BELOW RANGE")</f>
        <v>IN RANGE</v>
      </c>
      <c r="S4801">
        <f>MIN(VLOOKUP($O4801,margin_ranges!$A$5:$D$10,4,FALSE),$P4801*100)</f>
        <v>29.75</v>
      </c>
      <c r="T4801" s="29">
        <f>(1-$S4801/100)/(1-$F4801)-1</f>
        <v>5.4169404140913535E-4</v>
      </c>
      <c r="U4801" s="19" t="str">
        <f>IF(ABS(IFERROR(T4801,0))&gt;0.05,INDEX(margin_ranges!$C$13:$C$16,MATCH($F4801*100,margin_ranges!$B$13:$B$16,1)),"")</f>
        <v/>
      </c>
      <c r="V4801" t="e">
        <f>MIN(VLOOKUP($U4801,margin_ranges!$A$5:$D$10,4,FALSE),$P4801*100)</f>
        <v>#N/A</v>
      </c>
      <c r="Y4801" s="29" t="e">
        <f t="shared" si="74"/>
        <v>#N/A</v>
      </c>
    </row>
    <row r="4802" spans="1:25" x14ac:dyDescent="0.3">
      <c r="A4802" s="8" t="s">
        <v>17</v>
      </c>
      <c r="B4802" s="8" t="s">
        <v>8378</v>
      </c>
      <c r="C4802" s="8" t="s">
        <v>8379</v>
      </c>
      <c r="D4802" s="8" t="s">
        <v>8433</v>
      </c>
      <c r="E4802" s="8" t="s">
        <v>8434</v>
      </c>
      <c r="F4802" s="24">
        <v>0.27560370884361801</v>
      </c>
      <c r="G4802" s="24">
        <v>0</v>
      </c>
      <c r="H4802" s="25">
        <v>8.6268999999999991</v>
      </c>
      <c r="I4802" s="25">
        <v>4.4451000000000001</v>
      </c>
      <c r="J4802" s="15">
        <v>166</v>
      </c>
      <c r="K4802" s="15">
        <v>46</v>
      </c>
      <c r="L4802" s="13">
        <v>0.51529999999999998</v>
      </c>
      <c r="M4802" s="7">
        <v>1.24241387</v>
      </c>
      <c r="N4802" s="26">
        <v>0.9</v>
      </c>
      <c r="O4802" s="27" t="s">
        <v>22</v>
      </c>
      <c r="P4802" s="8">
        <v>0.27560370880000001</v>
      </c>
      <c r="Q4802" s="24">
        <v>0.33</v>
      </c>
      <c r="R4802" t="str">
        <f>IF($Q4802*100&gt;=VLOOKUP($O4802,margin_ranges!$A$5:$C$10,2,FALSE),IF($Q4802*100&lt;=VLOOKUP($O4802,margin_ranges!$A$5:$C$10,3,FALSE)+10,"IN RANGE","ABOVE RANGE"),"BELOW RANGE")</f>
        <v>IN RANGE</v>
      </c>
      <c r="S4802">
        <f>MIN(VLOOKUP($O4802,margin_ranges!$A$5:$D$10,4,FALSE),$P4802*100)</f>
        <v>27.560370880000001</v>
      </c>
      <c r="T4802" s="29">
        <f>(1-$S4802/100)/(1-$F4802)-1</f>
        <v>6.0212945740545365E-11</v>
      </c>
      <c r="U4802" s="19" t="str">
        <f>IF(ABS(IFERROR(T4802,0))&gt;0.05,INDEX(margin_ranges!$C$13:$C$16,MATCH($F4802*100,margin_ranges!$B$13:$B$16,1)),"")</f>
        <v/>
      </c>
      <c r="V4802" t="e">
        <f>MIN(VLOOKUP($U4802,margin_ranges!$A$5:$D$10,4,FALSE),$P4802*100)</f>
        <v>#N/A</v>
      </c>
      <c r="Y4802" s="29" t="e">
        <f t="shared" si="74"/>
        <v>#N/A</v>
      </c>
    </row>
    <row r="4803" spans="1:25" x14ac:dyDescent="0.3">
      <c r="A4803" s="8" t="s">
        <v>17</v>
      </c>
      <c r="B4803" s="8" t="s">
        <v>8378</v>
      </c>
      <c r="C4803" s="8" t="s">
        <v>8379</v>
      </c>
      <c r="D4803" s="8" t="s">
        <v>8421</v>
      </c>
      <c r="E4803" s="8" t="s">
        <v>8422</v>
      </c>
      <c r="F4803" s="24">
        <v>0.29481997504051199</v>
      </c>
      <c r="G4803" s="24">
        <v>0</v>
      </c>
      <c r="H4803" s="25">
        <v>1.6435</v>
      </c>
      <c r="I4803" s="25">
        <v>0.31809999999999999</v>
      </c>
      <c r="J4803" s="15">
        <v>12</v>
      </c>
      <c r="K4803" s="15">
        <v>3</v>
      </c>
      <c r="L4803" s="13">
        <v>0.19359999999999999</v>
      </c>
      <c r="M4803" s="7">
        <v>1.20536596</v>
      </c>
      <c r="N4803" s="26">
        <v>0.85</v>
      </c>
      <c r="O4803" s="27" t="s">
        <v>22</v>
      </c>
      <c r="P4803" s="8">
        <v>0.29481997500000001</v>
      </c>
      <c r="Q4803" s="24">
        <v>0.35</v>
      </c>
      <c r="R4803" t="str">
        <f>IF($Q4803*100&gt;=VLOOKUP($O4803,margin_ranges!$A$5:$C$10,2,FALSE),IF($Q4803*100&lt;=VLOOKUP($O4803,margin_ranges!$A$5:$C$10,3,FALSE)+10,"IN RANGE","ABOVE RANGE"),"BELOW RANGE")</f>
        <v>IN RANGE</v>
      </c>
      <c r="S4803">
        <f>MIN(VLOOKUP($O4803,margin_ranges!$A$5:$D$10,4,FALSE),$P4803*100)</f>
        <v>29.481997500000002</v>
      </c>
      <c r="T4803" s="29">
        <f>(1-$S4803/100)/(1-$F4803)-1</f>
        <v>5.74491565430435E-11</v>
      </c>
      <c r="U4803" s="19" t="str">
        <f>IF(ABS(IFERROR(T4803,0))&gt;0.05,INDEX(margin_ranges!$C$13:$C$16,MATCH($F4803*100,margin_ranges!$B$13:$B$16,1)),"")</f>
        <v/>
      </c>
      <c r="V4803" t="e">
        <f>MIN(VLOOKUP($U4803,margin_ranges!$A$5:$D$10,4,FALSE),$P4803*100)</f>
        <v>#N/A</v>
      </c>
      <c r="Y4803" s="29" t="e">
        <f t="shared" si="74"/>
        <v>#N/A</v>
      </c>
    </row>
    <row r="4804" spans="1:25" x14ac:dyDescent="0.3">
      <c r="A4804" s="8" t="s">
        <v>17</v>
      </c>
      <c r="B4804" s="8" t="s">
        <v>8378</v>
      </c>
      <c r="C4804" s="8" t="s">
        <v>8379</v>
      </c>
      <c r="D4804" s="8" t="s">
        <v>8399</v>
      </c>
      <c r="E4804" s="8" t="s">
        <v>8400</v>
      </c>
      <c r="F4804" s="24">
        <v>0.27809755073897502</v>
      </c>
      <c r="G4804" s="24">
        <v>0</v>
      </c>
      <c r="H4804" s="25">
        <v>2.0617000000000001</v>
      </c>
      <c r="I4804" s="25">
        <v>0.4047</v>
      </c>
      <c r="J4804" s="15">
        <v>14</v>
      </c>
      <c r="K4804" s="15">
        <v>4</v>
      </c>
      <c r="L4804" s="13">
        <v>0.1963</v>
      </c>
      <c r="M4804" s="7">
        <v>1.1774444100000001</v>
      </c>
      <c r="N4804" s="26">
        <v>0.85</v>
      </c>
      <c r="O4804" s="27" t="s">
        <v>22</v>
      </c>
      <c r="P4804" s="8">
        <v>0.27809755069999997</v>
      </c>
      <c r="Q4804" s="24">
        <v>0.33</v>
      </c>
      <c r="R4804" t="str">
        <f>IF($Q4804*100&gt;=VLOOKUP($O4804,margin_ranges!$A$5:$C$10,2,FALSE),IF($Q4804*100&lt;=VLOOKUP($O4804,margin_ranges!$A$5:$C$10,3,FALSE)+10,"IN RANGE","ABOVE RANGE"),"BELOW RANGE")</f>
        <v>IN RANGE</v>
      </c>
      <c r="S4804">
        <f>MIN(VLOOKUP($O4804,margin_ranges!$A$5:$D$10,4,FALSE),$P4804*100)</f>
        <v>27.809755069999998</v>
      </c>
      <c r="T4804" s="29">
        <f>(1-$S4804/100)/(1-$F4804)-1</f>
        <v>5.3989257509101662E-11</v>
      </c>
      <c r="U4804" s="19" t="str">
        <f>IF(ABS(IFERROR(T4804,0))&gt;0.05,INDEX(margin_ranges!$C$13:$C$16,MATCH($F4804*100,margin_ranges!$B$13:$B$16,1)),"")</f>
        <v/>
      </c>
      <c r="V4804" t="e">
        <f>MIN(VLOOKUP($U4804,margin_ranges!$A$5:$D$10,4,FALSE),$P4804*100)</f>
        <v>#N/A</v>
      </c>
      <c r="Y4804" s="29" t="e">
        <f t="shared" si="74"/>
        <v>#N/A</v>
      </c>
    </row>
    <row r="4805" spans="1:25" x14ac:dyDescent="0.3">
      <c r="A4805" s="8" t="s">
        <v>17</v>
      </c>
      <c r="B4805" s="8" t="s">
        <v>8378</v>
      </c>
      <c r="C4805" s="8" t="s">
        <v>8379</v>
      </c>
      <c r="D4805" s="8" t="s">
        <v>8384</v>
      </c>
      <c r="E4805" s="8" t="s">
        <v>8385</v>
      </c>
      <c r="F4805" s="24">
        <v>0.27591236383777401</v>
      </c>
      <c r="G4805" s="24">
        <v>0</v>
      </c>
      <c r="H4805" s="25">
        <v>3.3889</v>
      </c>
      <c r="I4805" s="25">
        <v>0.93379999999999996</v>
      </c>
      <c r="J4805" s="15">
        <v>35</v>
      </c>
      <c r="K4805" s="15">
        <v>10</v>
      </c>
      <c r="L4805" s="13">
        <v>0.27550000000000002</v>
      </c>
      <c r="M4805" s="7">
        <v>1.2429434699999999</v>
      </c>
      <c r="N4805" s="26">
        <v>0.9</v>
      </c>
      <c r="O4805" s="27" t="s">
        <v>22</v>
      </c>
      <c r="P4805" s="8">
        <v>0.2759123638</v>
      </c>
      <c r="Q4805" s="24">
        <v>0.32</v>
      </c>
      <c r="R4805" t="str">
        <f>IF($Q4805*100&gt;=VLOOKUP($O4805,margin_ranges!$A$5:$C$10,2,FALSE),IF($Q4805*100&lt;=VLOOKUP($O4805,margin_ranges!$A$5:$C$10,3,FALSE)+10,"IN RANGE","ABOVE RANGE"),"BELOW RANGE")</f>
        <v>IN RANGE</v>
      </c>
      <c r="S4805">
        <f>MIN(VLOOKUP($O4805,margin_ranges!$A$5:$D$10,4,FALSE),$P4805*100)</f>
        <v>27.591236380000002</v>
      </c>
      <c r="T4805" s="29">
        <f>(1-$S4805/100)/(1-$F4805)-1</f>
        <v>5.2167825614901631E-11</v>
      </c>
      <c r="U4805" s="19" t="str">
        <f>IF(ABS(IFERROR(T4805,0))&gt;0.05,INDEX(margin_ranges!$C$13:$C$16,MATCH($F4805*100,margin_ranges!$B$13:$B$16,1)),"")</f>
        <v/>
      </c>
      <c r="V4805" t="e">
        <f>MIN(VLOOKUP($U4805,margin_ranges!$A$5:$D$10,4,FALSE),$P4805*100)</f>
        <v>#N/A</v>
      </c>
      <c r="Y4805" s="29" t="e">
        <f t="shared" si="74"/>
        <v>#N/A</v>
      </c>
    </row>
    <row r="4806" spans="1:25" x14ac:dyDescent="0.3">
      <c r="A4806" s="8" t="s">
        <v>17</v>
      </c>
      <c r="B4806" s="8" t="s">
        <v>8378</v>
      </c>
      <c r="C4806" s="8" t="s">
        <v>8379</v>
      </c>
      <c r="D4806" s="8" t="s">
        <v>8397</v>
      </c>
      <c r="E4806" s="8" t="s">
        <v>8398</v>
      </c>
      <c r="F4806" s="24">
        <v>0.25198500483169201</v>
      </c>
      <c r="G4806" s="24">
        <v>0</v>
      </c>
      <c r="H4806" s="25">
        <v>38.6511</v>
      </c>
      <c r="I4806" s="25">
        <v>4.4873000000000003</v>
      </c>
      <c r="J4806" s="15">
        <v>171</v>
      </c>
      <c r="K4806" s="15">
        <v>43</v>
      </c>
      <c r="L4806" s="13">
        <v>0.11609999999999999</v>
      </c>
      <c r="M4806" s="7">
        <v>1.27002802</v>
      </c>
      <c r="N4806" s="26">
        <v>0.95</v>
      </c>
      <c r="O4806" s="27" t="s">
        <v>479</v>
      </c>
      <c r="P4806" s="8">
        <v>0.25198500480000002</v>
      </c>
      <c r="Q4806" s="24">
        <v>0.33</v>
      </c>
      <c r="R4806" t="str">
        <f>IF($Q4806*100&gt;=VLOOKUP($O4806,margin_ranges!$A$5:$C$10,2,FALSE),IF($Q4806*100&lt;=VLOOKUP($O4806,margin_ranges!$A$5:$C$10,3,FALSE)+10,"IN RANGE","ABOVE RANGE"),"BELOW RANGE")</f>
        <v>IN RANGE</v>
      </c>
      <c r="S4806">
        <f>MIN(VLOOKUP($O4806,margin_ranges!$A$5:$D$10,4,FALSE),$P4806*100)</f>
        <v>25.198500480000003</v>
      </c>
      <c r="T4806" s="29">
        <f>(1-$S4806/100)/(1-$F4806)-1</f>
        <v>4.2368109021140299E-11</v>
      </c>
      <c r="U4806" s="19" t="str">
        <f>IF(ABS(IFERROR(T4806,0))&gt;0.05,INDEX(margin_ranges!$C$13:$C$16,MATCH($F4806*100,margin_ranges!$B$13:$B$16,1)),"")</f>
        <v/>
      </c>
      <c r="V4806" t="e">
        <f>MIN(VLOOKUP($U4806,margin_ranges!$A$5:$D$10,4,FALSE),$P4806*100)</f>
        <v>#N/A</v>
      </c>
      <c r="Y4806" s="29" t="e">
        <f t="shared" si="74"/>
        <v>#N/A</v>
      </c>
    </row>
    <row r="4807" spans="1:25" x14ac:dyDescent="0.3">
      <c r="A4807" s="8" t="s">
        <v>17</v>
      </c>
      <c r="B4807" s="8" t="s">
        <v>8378</v>
      </c>
      <c r="C4807" s="8" t="s">
        <v>8379</v>
      </c>
      <c r="D4807" s="8" t="s">
        <v>8392</v>
      </c>
      <c r="E4807" s="8" t="s">
        <v>8393</v>
      </c>
      <c r="F4807" s="24">
        <v>0.277390260623677</v>
      </c>
      <c r="G4807" s="24">
        <v>0</v>
      </c>
      <c r="H4807" s="25">
        <v>8.0959000000000003</v>
      </c>
      <c r="I4807" s="25">
        <v>2.8431999999999999</v>
      </c>
      <c r="J4807" s="15">
        <v>100</v>
      </c>
      <c r="K4807" s="15">
        <v>28</v>
      </c>
      <c r="L4807" s="13">
        <v>0.35120000000000001</v>
      </c>
      <c r="M4807" s="7">
        <v>1.1762919199999999</v>
      </c>
      <c r="N4807" s="26">
        <v>0.85</v>
      </c>
      <c r="O4807" s="27" t="s">
        <v>22</v>
      </c>
      <c r="P4807" s="8">
        <v>0.27739026059999999</v>
      </c>
      <c r="Q4807" s="24">
        <v>0.32</v>
      </c>
      <c r="R4807" t="str">
        <f>IF($Q4807*100&gt;=VLOOKUP($O4807,margin_ranges!$A$5:$C$10,2,FALSE),IF($Q4807*100&lt;=VLOOKUP($O4807,margin_ranges!$A$5:$C$10,3,FALSE)+10,"IN RANGE","ABOVE RANGE"),"BELOW RANGE")</f>
        <v>IN RANGE</v>
      </c>
      <c r="S4807">
        <f>MIN(VLOOKUP($O4807,margin_ranges!$A$5:$D$10,4,FALSE),$P4807*100)</f>
        <v>27.73902606</v>
      </c>
      <c r="T4807" s="29">
        <f>(1-$S4807/100)/(1-$F4807)-1</f>
        <v>3.276579008115732E-11</v>
      </c>
      <c r="U4807" s="19" t="str">
        <f>IF(ABS(IFERROR(T4807,0))&gt;0.05,INDEX(margin_ranges!$C$13:$C$16,MATCH($F4807*100,margin_ranges!$B$13:$B$16,1)),"")</f>
        <v/>
      </c>
      <c r="V4807" t="e">
        <f>MIN(VLOOKUP($U4807,margin_ranges!$A$5:$D$10,4,FALSE),$P4807*100)</f>
        <v>#N/A</v>
      </c>
      <c r="Y4807" s="29" t="e">
        <f t="shared" si="74"/>
        <v>#N/A</v>
      </c>
    </row>
    <row r="4808" spans="1:25" x14ac:dyDescent="0.3">
      <c r="A4808" s="8" t="s">
        <v>17</v>
      </c>
      <c r="B4808" s="8" t="s">
        <v>8378</v>
      </c>
      <c r="C4808" s="8" t="s">
        <v>8379</v>
      </c>
      <c r="D4808" s="28" t="s">
        <v>8413</v>
      </c>
      <c r="E4808" s="8" t="s">
        <v>8414</v>
      </c>
      <c r="F4808" s="24">
        <v>0.28680224511763802</v>
      </c>
      <c r="G4808" s="24">
        <v>0</v>
      </c>
      <c r="H4808" s="25">
        <v>2.5449000000000002</v>
      </c>
      <c r="I4808" s="25">
        <v>1.4723999999999999</v>
      </c>
      <c r="J4808" s="15">
        <v>56</v>
      </c>
      <c r="K4808" s="15">
        <v>16</v>
      </c>
      <c r="L4808" s="13">
        <v>0.57850000000000001</v>
      </c>
      <c r="M4808" s="7">
        <v>1.2619220900000001</v>
      </c>
      <c r="N4808" s="26">
        <v>0.9</v>
      </c>
      <c r="O4808" s="27" t="s">
        <v>22</v>
      </c>
      <c r="P4808" s="8">
        <v>0.28680224510000002</v>
      </c>
      <c r="Q4808" s="24">
        <v>0.33</v>
      </c>
      <c r="R4808" t="str">
        <f>IF($Q4808*100&gt;=VLOOKUP($O4808,margin_ranges!$A$5:$C$10,2,FALSE),IF($Q4808*100&lt;=VLOOKUP($O4808,margin_ranges!$A$5:$C$10,3,FALSE)+10,"IN RANGE","ABOVE RANGE"),"BELOW RANGE")</f>
        <v>IN RANGE</v>
      </c>
      <c r="S4808">
        <f>MIN(VLOOKUP($O4808,margin_ranges!$A$5:$D$10,4,FALSE),$P4808*100)</f>
        <v>28.680224510000002</v>
      </c>
      <c r="T4808" s="29">
        <f>(1-$S4808/100)/(1-$F4808)-1</f>
        <v>2.4730661962735212E-11</v>
      </c>
      <c r="U4808" s="19" t="str">
        <f>IF(ABS(IFERROR(T4808,0))&gt;0.05,INDEX(margin_ranges!$C$13:$C$16,MATCH($F4808*100,margin_ranges!$B$13:$B$16,1)),"")</f>
        <v/>
      </c>
      <c r="V4808" t="e">
        <f>MIN(VLOOKUP($U4808,margin_ranges!$A$5:$D$10,4,FALSE),$P4808*100)</f>
        <v>#N/A</v>
      </c>
      <c r="Y4808" s="29" t="e">
        <f t="shared" si="74"/>
        <v>#N/A</v>
      </c>
    </row>
    <row r="4809" spans="1:25" x14ac:dyDescent="0.3">
      <c r="A4809" s="8" t="s">
        <v>17</v>
      </c>
      <c r="B4809" s="8" t="s">
        <v>8378</v>
      </c>
      <c r="C4809" s="8" t="s">
        <v>8379</v>
      </c>
      <c r="D4809" s="8" t="s">
        <v>8382</v>
      </c>
      <c r="E4809" s="8" t="s">
        <v>8383</v>
      </c>
      <c r="F4809" s="24">
        <v>0.28058635838951201</v>
      </c>
      <c r="G4809" s="24">
        <v>0</v>
      </c>
      <c r="H4809" s="25">
        <v>11.879</v>
      </c>
      <c r="I4809" s="25">
        <v>4.3720999999999997</v>
      </c>
      <c r="J4809" s="15">
        <v>173</v>
      </c>
      <c r="K4809" s="15">
        <v>49</v>
      </c>
      <c r="L4809" s="13">
        <v>0.36809999999999998</v>
      </c>
      <c r="M4809" s="7">
        <v>1.3205198600000001</v>
      </c>
      <c r="N4809" s="26">
        <v>0.95</v>
      </c>
      <c r="O4809" s="27" t="s">
        <v>22</v>
      </c>
      <c r="P4809" s="8">
        <v>0.28058635840000001</v>
      </c>
      <c r="Q4809" s="24">
        <v>0.33</v>
      </c>
      <c r="R4809" t="str">
        <f>IF($Q4809*100&gt;=VLOOKUP($O4809,margin_ranges!$A$5:$C$10,2,FALSE),IF($Q4809*100&lt;=VLOOKUP($O4809,margin_ranges!$A$5:$C$10,3,FALSE)+10,"IN RANGE","ABOVE RANGE"),"BELOW RANGE")</f>
        <v>IN RANGE</v>
      </c>
      <c r="S4809">
        <f>MIN(VLOOKUP($O4809,margin_ranges!$A$5:$D$10,4,FALSE),$P4809*100)</f>
        <v>28.058635840000001</v>
      </c>
      <c r="T4809" s="29">
        <f>(1-$S4809/100)/(1-$F4809)-1</f>
        <v>-1.4578449558655393E-11</v>
      </c>
      <c r="U4809" s="19" t="str">
        <f>IF(ABS(IFERROR(T4809,0))&gt;0.05,INDEX(margin_ranges!$C$13:$C$16,MATCH($F4809*100,margin_ranges!$B$13:$B$16,1)),"")</f>
        <v/>
      </c>
      <c r="V4809" t="e">
        <f>MIN(VLOOKUP($U4809,margin_ranges!$A$5:$D$10,4,FALSE),$P4809*100)</f>
        <v>#N/A</v>
      </c>
      <c r="Y4809" s="29" t="e">
        <f t="shared" si="74"/>
        <v>#N/A</v>
      </c>
    </row>
    <row r="4810" spans="1:25" x14ac:dyDescent="0.3">
      <c r="A4810" s="8" t="s">
        <v>17</v>
      </c>
      <c r="B4810" s="8" t="s">
        <v>8378</v>
      </c>
      <c r="C4810" s="8" t="s">
        <v>8379</v>
      </c>
      <c r="D4810" s="8" t="s">
        <v>8405</v>
      </c>
      <c r="E4810" s="8" t="s">
        <v>8406</v>
      </c>
      <c r="F4810" s="24">
        <v>0.27865300108454699</v>
      </c>
      <c r="G4810" s="24">
        <v>0</v>
      </c>
      <c r="H4810" s="25">
        <v>3.1092</v>
      </c>
      <c r="I4810" s="25">
        <v>1.2552000000000001</v>
      </c>
      <c r="J4810" s="15">
        <v>50</v>
      </c>
      <c r="K4810" s="15">
        <v>14</v>
      </c>
      <c r="L4810" s="13">
        <v>0.4037</v>
      </c>
      <c r="M4810" s="7">
        <v>1.3169805999999999</v>
      </c>
      <c r="N4810" s="26">
        <v>0.95</v>
      </c>
      <c r="O4810" s="27" t="s">
        <v>22</v>
      </c>
      <c r="P4810" s="8">
        <v>0.27865300110000002</v>
      </c>
      <c r="Q4810" s="24">
        <v>0.33</v>
      </c>
      <c r="R4810" t="str">
        <f>IF($Q4810*100&gt;=VLOOKUP($O4810,margin_ranges!$A$5:$C$10,2,FALSE),IF($Q4810*100&lt;=VLOOKUP($O4810,margin_ranges!$A$5:$C$10,3,FALSE)+10,"IN RANGE","ABOVE RANGE"),"BELOW RANGE")</f>
        <v>IN RANGE</v>
      </c>
      <c r="S4810">
        <f>MIN(VLOOKUP($O4810,margin_ranges!$A$5:$D$10,4,FALSE),$P4810*100)</f>
        <v>27.865300110000003</v>
      </c>
      <c r="T4810" s="29">
        <f>(1-$S4810/100)/(1-$F4810)-1</f>
        <v>-2.1422530416259633E-11</v>
      </c>
      <c r="U4810" s="19" t="str">
        <f>IF(ABS(IFERROR(T4810,0))&gt;0.05,INDEX(margin_ranges!$C$13:$C$16,MATCH($F4810*100,margin_ranges!$B$13:$B$16,1)),"")</f>
        <v/>
      </c>
      <c r="V4810" t="e">
        <f>MIN(VLOOKUP($U4810,margin_ranges!$A$5:$D$10,4,FALSE),$P4810*100)</f>
        <v>#N/A</v>
      </c>
      <c r="Y4810" s="29" t="e">
        <f t="shared" si="74"/>
        <v>#N/A</v>
      </c>
    </row>
    <row r="4811" spans="1:25" x14ac:dyDescent="0.3">
      <c r="A4811" s="8" t="s">
        <v>17</v>
      </c>
      <c r="B4811" s="8" t="s">
        <v>8378</v>
      </c>
      <c r="C4811" s="8" t="s">
        <v>8379</v>
      </c>
      <c r="D4811" s="8" t="s">
        <v>8423</v>
      </c>
      <c r="E4811" s="8" t="s">
        <v>8424</v>
      </c>
      <c r="F4811" s="24">
        <v>0.27250191326530598</v>
      </c>
      <c r="G4811" s="24">
        <v>0</v>
      </c>
      <c r="H4811" s="25">
        <v>12.7364</v>
      </c>
      <c r="I4811" s="25">
        <v>4.7929000000000004</v>
      </c>
      <c r="J4811" s="15">
        <v>168</v>
      </c>
      <c r="K4811" s="15">
        <v>46</v>
      </c>
      <c r="L4811" s="13">
        <v>0.37630000000000002</v>
      </c>
      <c r="M4811" s="7">
        <v>1.1683879500000001</v>
      </c>
      <c r="N4811" s="26">
        <v>0.85</v>
      </c>
      <c r="O4811" s="27" t="s">
        <v>22</v>
      </c>
      <c r="P4811" s="8">
        <v>0.27250191330000001</v>
      </c>
      <c r="Q4811" s="24">
        <v>0.31</v>
      </c>
      <c r="R4811" t="str">
        <f>IF($Q4811*100&gt;=VLOOKUP($O4811,margin_ranges!$A$5:$C$10,2,FALSE),IF($Q4811*100&lt;=VLOOKUP($O4811,margin_ranges!$A$5:$C$10,3,FALSE)+10,"IN RANGE","ABOVE RANGE"),"BELOW RANGE")</f>
        <v>IN RANGE</v>
      </c>
      <c r="S4811">
        <f>MIN(VLOOKUP($O4811,margin_ranges!$A$5:$D$10,4,FALSE),$P4811*100)</f>
        <v>27.25019133</v>
      </c>
      <c r="T4811" s="29">
        <f>(1-$S4811/100)/(1-$F4811)-1</f>
        <v>-4.7689519000471137E-11</v>
      </c>
      <c r="U4811" s="19" t="str">
        <f>IF(ABS(IFERROR(T4811,0))&gt;0.05,INDEX(margin_ranges!$C$13:$C$16,MATCH($F4811*100,margin_ranges!$B$13:$B$16,1)),"")</f>
        <v/>
      </c>
      <c r="V4811" t="e">
        <f>MIN(VLOOKUP($U4811,margin_ranges!$A$5:$D$10,4,FALSE),$P4811*100)</f>
        <v>#N/A</v>
      </c>
      <c r="Y4811" s="29" t="e">
        <f t="shared" si="74"/>
        <v>#N/A</v>
      </c>
    </row>
    <row r="4812" spans="1:25" x14ac:dyDescent="0.3">
      <c r="A4812" s="8" t="s">
        <v>17</v>
      </c>
      <c r="B4812" s="8" t="s">
        <v>8378</v>
      </c>
      <c r="C4812" s="8" t="s">
        <v>8379</v>
      </c>
      <c r="D4812" s="8" t="s">
        <v>8401</v>
      </c>
      <c r="E4812" s="8" t="s">
        <v>8402</v>
      </c>
      <c r="F4812" s="24">
        <v>0.28408964725913299</v>
      </c>
      <c r="G4812" s="24">
        <v>0</v>
      </c>
      <c r="H4812" s="25">
        <v>0.86370000000000002</v>
      </c>
      <c r="I4812" s="25">
        <v>0.3251</v>
      </c>
      <c r="J4812" s="15">
        <v>12</v>
      </c>
      <c r="K4812" s="15">
        <v>3</v>
      </c>
      <c r="L4812" s="13">
        <v>0.37640000000000001</v>
      </c>
      <c r="M4812" s="7">
        <v>1.18729949</v>
      </c>
      <c r="N4812" s="26">
        <v>0.85</v>
      </c>
      <c r="O4812" s="27" t="s">
        <v>22</v>
      </c>
      <c r="P4812" s="8">
        <v>0.28408964730000003</v>
      </c>
      <c r="Q4812" s="24">
        <v>0.32</v>
      </c>
      <c r="R4812" t="str">
        <f>IF($Q4812*100&gt;=VLOOKUP($O4812,margin_ranges!$A$5:$C$10,2,FALSE),IF($Q4812*100&lt;=VLOOKUP($O4812,margin_ranges!$A$5:$C$10,3,FALSE)+10,"IN RANGE","ABOVE RANGE"),"BELOW RANGE")</f>
        <v>IN RANGE</v>
      </c>
      <c r="S4812">
        <f>MIN(VLOOKUP($O4812,margin_ranges!$A$5:$D$10,4,FALSE),$P4812*100)</f>
        <v>28.408964730000001</v>
      </c>
      <c r="T4812" s="29">
        <f>(1-$S4812/100)/(1-$F4812)-1</f>
        <v>-5.7084115212546749E-11</v>
      </c>
      <c r="U4812" s="19" t="str">
        <f>IF(ABS(IFERROR(T4812,0))&gt;0.05,INDEX(margin_ranges!$C$13:$C$16,MATCH($F4812*100,margin_ranges!$B$13:$B$16,1)),"")</f>
        <v/>
      </c>
      <c r="V4812" t="e">
        <f>MIN(VLOOKUP($U4812,margin_ranges!$A$5:$D$10,4,FALSE),$P4812*100)</f>
        <v>#N/A</v>
      </c>
      <c r="Y4812" s="29" t="e">
        <f t="shared" si="74"/>
        <v>#N/A</v>
      </c>
    </row>
    <row r="4813" spans="1:25" x14ac:dyDescent="0.3">
      <c r="A4813" s="8" t="s">
        <v>17</v>
      </c>
      <c r="B4813" s="8" t="s">
        <v>8378</v>
      </c>
      <c r="C4813" s="8" t="s">
        <v>8379</v>
      </c>
      <c r="D4813" s="8" t="s">
        <v>8395</v>
      </c>
      <c r="E4813" s="8" t="s">
        <v>8396</v>
      </c>
      <c r="F4813" s="24">
        <v>0.28999999999999998</v>
      </c>
      <c r="G4813" s="24">
        <v>0</v>
      </c>
      <c r="H4813" s="25">
        <v>2.1349</v>
      </c>
      <c r="I4813" s="25">
        <v>0.77810000000000001</v>
      </c>
      <c r="J4813" s="15">
        <v>31</v>
      </c>
      <c r="K4813" s="15">
        <v>8</v>
      </c>
      <c r="L4813" s="13">
        <v>0.36449999999999999</v>
      </c>
      <c r="M4813" s="7">
        <v>1.33155866</v>
      </c>
      <c r="N4813" s="26">
        <v>0.75</v>
      </c>
      <c r="O4813" s="27" t="s">
        <v>22</v>
      </c>
      <c r="P4813" s="8">
        <v>0.43675031019999999</v>
      </c>
      <c r="Q4813" s="24">
        <v>0.28999999999999998</v>
      </c>
      <c r="R4813" t="str">
        <f>IF($Q4813*100&gt;=VLOOKUP($O4813,margin_ranges!$A$5:$C$10,2,FALSE),IF($Q4813*100&lt;=VLOOKUP($O4813,margin_ranges!$A$5:$C$10,3,FALSE)+10,"IN RANGE","ABOVE RANGE"),"BELOW RANGE")</f>
        <v>IN RANGE</v>
      </c>
      <c r="S4813">
        <f>MIN(VLOOKUP($O4813,margin_ranges!$A$5:$D$10,4,FALSE),$P4813*100)</f>
        <v>29.75</v>
      </c>
      <c r="T4813" s="29">
        <f>(1-$S4813/100)/(1-$F4813)-1</f>
        <v>-1.0563380281690127E-2</v>
      </c>
      <c r="U4813" s="19" t="str">
        <f>IF(ABS(IFERROR(T4813,0))&gt;0.05,INDEX(margin_ranges!$C$13:$C$16,MATCH($F4813*100,margin_ranges!$B$13:$B$16,1)),"")</f>
        <v/>
      </c>
      <c r="V4813" t="e">
        <f>MIN(VLOOKUP($U4813,margin_ranges!$A$5:$D$10,4,FALSE),$P4813*100)</f>
        <v>#N/A</v>
      </c>
      <c r="Y4813" s="29" t="e">
        <f t="shared" si="74"/>
        <v>#N/A</v>
      </c>
    </row>
    <row r="4814" spans="1:25" x14ac:dyDescent="0.3">
      <c r="A4814" s="8" t="s">
        <v>17</v>
      </c>
      <c r="B4814" s="8" t="s">
        <v>8378</v>
      </c>
      <c r="C4814" s="8" t="s">
        <v>8379</v>
      </c>
      <c r="D4814" s="8" t="s">
        <v>8407</v>
      </c>
      <c r="E4814" s="8" t="s">
        <v>8408</v>
      </c>
      <c r="F4814" s="24">
        <v>0.28999999999999998</v>
      </c>
      <c r="G4814" s="24">
        <v>1</v>
      </c>
      <c r="H4814" s="25">
        <v>109.78279999999999</v>
      </c>
      <c r="I4814" s="25">
        <v>10.116099999999999</v>
      </c>
      <c r="J4814" s="15">
        <v>292</v>
      </c>
      <c r="K4814" s="15">
        <v>73</v>
      </c>
      <c r="L4814" s="13">
        <v>9.2100000000000001E-2</v>
      </c>
      <c r="M4814" s="7">
        <v>0.96200839000000005</v>
      </c>
      <c r="N4814" s="26">
        <v>0.65</v>
      </c>
      <c r="O4814" s="27" t="s">
        <v>22</v>
      </c>
      <c r="P4814" s="8">
        <v>0.3243302159</v>
      </c>
      <c r="Q4814" s="24">
        <v>0.28999999999999998</v>
      </c>
      <c r="R4814" t="str">
        <f>IF($Q4814*100&gt;=VLOOKUP($O4814,margin_ranges!$A$5:$C$10,2,FALSE),IF($Q4814*100&lt;=VLOOKUP($O4814,margin_ranges!$A$5:$C$10,3,FALSE)+10,"IN RANGE","ABOVE RANGE"),"BELOW RANGE")</f>
        <v>IN RANGE</v>
      </c>
      <c r="S4814">
        <f>MIN(VLOOKUP($O4814,margin_ranges!$A$5:$D$10,4,FALSE),$P4814*100)</f>
        <v>29.75</v>
      </c>
      <c r="T4814" s="29">
        <f>(1-$S4814/100)/(1-$F4814)-1</f>
        <v>-1.0563380281690127E-2</v>
      </c>
      <c r="U4814" s="19" t="str">
        <f>IF(ABS(IFERROR(T4814,0))&gt;0.05,INDEX(margin_ranges!$C$13:$C$16,MATCH($F4814*100,margin_ranges!$B$13:$B$16,1)),"")</f>
        <v/>
      </c>
      <c r="V4814" t="e">
        <f>MIN(VLOOKUP($U4814,margin_ranges!$A$5:$D$10,4,FALSE),$P4814*100)</f>
        <v>#N/A</v>
      </c>
      <c r="Y4814" s="29" t="e">
        <f t="shared" ref="Y4814:Y4877" si="75">(1-$V4814/100)/(1-$F4814)-1</f>
        <v>#N/A</v>
      </c>
    </row>
    <row r="4815" spans="1:25" x14ac:dyDescent="0.3">
      <c r="A4815" s="8" t="s">
        <v>17</v>
      </c>
      <c r="B4815" s="8" t="s">
        <v>8378</v>
      </c>
      <c r="C4815" s="8" t="s">
        <v>8379</v>
      </c>
      <c r="D4815" s="8" t="s">
        <v>8425</v>
      </c>
      <c r="E4815" s="8" t="s">
        <v>8426</v>
      </c>
      <c r="F4815" s="24">
        <v>0.28999999999999998</v>
      </c>
      <c r="G4815" s="24">
        <v>0</v>
      </c>
      <c r="H4815" s="25">
        <v>2.3113000000000001</v>
      </c>
      <c r="I4815" s="25">
        <v>0.58199999999999996</v>
      </c>
      <c r="J4815" s="15">
        <v>25</v>
      </c>
      <c r="K4815" s="15">
        <v>7</v>
      </c>
      <c r="L4815" s="13">
        <v>0.25180000000000002</v>
      </c>
      <c r="M4815" s="7">
        <v>1.4541728</v>
      </c>
      <c r="N4815" s="26">
        <v>0.95</v>
      </c>
      <c r="O4815" s="27" t="s">
        <v>22</v>
      </c>
      <c r="P4815" s="8">
        <v>0.34670762789999998</v>
      </c>
      <c r="Q4815" s="24">
        <v>0.28999999999999998</v>
      </c>
      <c r="R4815" t="str">
        <f>IF($Q4815*100&gt;=VLOOKUP($O4815,margin_ranges!$A$5:$C$10,2,FALSE),IF($Q4815*100&lt;=VLOOKUP($O4815,margin_ranges!$A$5:$C$10,3,FALSE)+10,"IN RANGE","ABOVE RANGE"),"BELOW RANGE")</f>
        <v>IN RANGE</v>
      </c>
      <c r="S4815">
        <f>MIN(VLOOKUP($O4815,margin_ranges!$A$5:$D$10,4,FALSE),$P4815*100)</f>
        <v>29.75</v>
      </c>
      <c r="T4815" s="29">
        <f>(1-$S4815/100)/(1-$F4815)-1</f>
        <v>-1.0563380281690127E-2</v>
      </c>
      <c r="U4815" s="19" t="str">
        <f>IF(ABS(IFERROR(T4815,0))&gt;0.05,INDEX(margin_ranges!$C$13:$C$16,MATCH($F4815*100,margin_ranges!$B$13:$B$16,1)),"")</f>
        <v/>
      </c>
      <c r="V4815" t="e">
        <f>MIN(VLOOKUP($U4815,margin_ranges!$A$5:$D$10,4,FALSE),$P4815*100)</f>
        <v>#N/A</v>
      </c>
      <c r="Y4815" s="29" t="e">
        <f t="shared" si="75"/>
        <v>#N/A</v>
      </c>
    </row>
    <row r="4816" spans="1:25" x14ac:dyDescent="0.3">
      <c r="A4816" s="8" t="s">
        <v>17</v>
      </c>
      <c r="B4816" s="8" t="s">
        <v>8378</v>
      </c>
      <c r="C4816" s="8" t="s">
        <v>8379</v>
      </c>
      <c r="D4816" s="8" t="s">
        <v>8429</v>
      </c>
      <c r="E4816" s="8" t="s">
        <v>8430</v>
      </c>
      <c r="F4816" s="24">
        <v>0.28999999999999998</v>
      </c>
      <c r="G4816" s="24">
        <v>1</v>
      </c>
      <c r="H4816" s="25">
        <v>61.767000000000003</v>
      </c>
      <c r="I4816" s="25">
        <v>7.2718999999999996</v>
      </c>
      <c r="J4816" s="15">
        <v>223</v>
      </c>
      <c r="K4816" s="15">
        <v>57</v>
      </c>
      <c r="L4816" s="13">
        <v>0.1177</v>
      </c>
      <c r="M4816" s="7">
        <v>1.02196018</v>
      </c>
      <c r="N4816" s="26">
        <v>0.65</v>
      </c>
      <c r="O4816" s="27" t="s">
        <v>22</v>
      </c>
      <c r="P4816" s="8">
        <v>0.36396739030000003</v>
      </c>
      <c r="Q4816" s="24">
        <v>0.28999999999999998</v>
      </c>
      <c r="R4816" t="str">
        <f>IF($Q4816*100&gt;=VLOOKUP($O4816,margin_ranges!$A$5:$C$10,2,FALSE),IF($Q4816*100&lt;=VLOOKUP($O4816,margin_ranges!$A$5:$C$10,3,FALSE)+10,"IN RANGE","ABOVE RANGE"),"BELOW RANGE")</f>
        <v>IN RANGE</v>
      </c>
      <c r="S4816">
        <f>MIN(VLOOKUP($O4816,margin_ranges!$A$5:$D$10,4,FALSE),$P4816*100)</f>
        <v>29.75</v>
      </c>
      <c r="T4816" s="29">
        <f>(1-$S4816/100)/(1-$F4816)-1</f>
        <v>-1.0563380281690127E-2</v>
      </c>
      <c r="U4816" s="19" t="str">
        <f>IF(ABS(IFERROR(T4816,0))&gt;0.05,INDEX(margin_ranges!$C$13:$C$16,MATCH($F4816*100,margin_ranges!$B$13:$B$16,1)),"")</f>
        <v/>
      </c>
      <c r="V4816" t="e">
        <f>MIN(VLOOKUP($U4816,margin_ranges!$A$5:$D$10,4,FALSE),$P4816*100)</f>
        <v>#N/A</v>
      </c>
      <c r="Y4816" s="29" t="e">
        <f t="shared" si="75"/>
        <v>#N/A</v>
      </c>
    </row>
    <row r="4817" spans="1:25" x14ac:dyDescent="0.3">
      <c r="A4817" s="8" t="s">
        <v>17</v>
      </c>
      <c r="B4817" s="8" t="s">
        <v>8378</v>
      </c>
      <c r="C4817" s="8" t="s">
        <v>8379</v>
      </c>
      <c r="D4817" s="8" t="s">
        <v>8380</v>
      </c>
      <c r="E4817" s="8" t="s">
        <v>8381</v>
      </c>
      <c r="F4817" s="24">
        <v>0.25</v>
      </c>
      <c r="G4817" s="24">
        <v>0</v>
      </c>
      <c r="H4817" s="25">
        <v>6.5793999999999997</v>
      </c>
      <c r="I4817" s="25">
        <v>0.47199999999999998</v>
      </c>
      <c r="J4817" s="15">
        <v>20</v>
      </c>
      <c r="K4817" s="15">
        <v>6</v>
      </c>
      <c r="L4817" s="13">
        <v>7.17E-2</v>
      </c>
      <c r="M4817" s="7">
        <v>1.3852905600000001</v>
      </c>
      <c r="N4817" s="26">
        <v>0.75</v>
      </c>
      <c r="O4817" s="27" t="s">
        <v>92</v>
      </c>
      <c r="P4817" s="8">
        <v>0.45859733450000001</v>
      </c>
      <c r="Q4817" s="24">
        <v>0.25</v>
      </c>
      <c r="R4817" t="str">
        <f>IF($Q4817*100&gt;=VLOOKUP($O4817,margin_ranges!$A$5:$C$10,2,FALSE),IF($Q4817*100&lt;=VLOOKUP($O4817,margin_ranges!$A$5:$C$10,3,FALSE)+10,"IN RANGE","ABOVE RANGE"),"BELOW RANGE")</f>
        <v>IN RANGE</v>
      </c>
      <c r="S4817">
        <f>MIN(VLOOKUP($O4817,margin_ranges!$A$5:$D$10,4,FALSE),$P4817*100)</f>
        <v>29.75</v>
      </c>
      <c r="T4817" s="29">
        <f>(1-$S4817/100)/(1-$F4817)-1</f>
        <v>-6.3333333333333353E-2</v>
      </c>
      <c r="U4817" s="19" t="str">
        <f>IF(ABS(IFERROR(T4817,0))&gt;0.05,INDEX(margin_ranges!$C$13:$C$16,MATCH($F4817*100,margin_ranges!$B$13:$B$16,1)),"")</f>
        <v>Balanced (Type B)</v>
      </c>
      <c r="V4817">
        <f>MIN(VLOOKUP($U4817,margin_ranges!$A$5:$D$10,4,FALSE),$P4817*100)</f>
        <v>29.75</v>
      </c>
      <c r="Y4817" s="29">
        <f t="shared" si="75"/>
        <v>-6.3333333333333353E-2</v>
      </c>
    </row>
    <row r="4818" spans="1:25" x14ac:dyDescent="0.3">
      <c r="A4818" s="8" t="s">
        <v>35</v>
      </c>
      <c r="B4818" s="8" t="s">
        <v>8435</v>
      </c>
      <c r="C4818" s="8" t="s">
        <v>34</v>
      </c>
      <c r="D4818" s="8" t="s">
        <v>34</v>
      </c>
      <c r="E4818" s="8"/>
      <c r="F4818" s="24">
        <v>0.3</v>
      </c>
      <c r="G4818" s="24">
        <v>0</v>
      </c>
      <c r="H4818" s="25">
        <v>22.490500000000001</v>
      </c>
      <c r="I4818" s="25">
        <v>1.8668</v>
      </c>
      <c r="J4818" s="15">
        <v>44</v>
      </c>
      <c r="K4818" s="15">
        <v>13</v>
      </c>
      <c r="L4818" s="13">
        <v>8.3000000000000004E-2</v>
      </c>
      <c r="M4818" s="7">
        <v>0.78988329999999995</v>
      </c>
      <c r="N4818" s="26">
        <v>0.3</v>
      </c>
      <c r="O4818" s="27"/>
      <c r="P4818" s="8">
        <v>0.62019705869999997</v>
      </c>
      <c r="Q4818" s="24">
        <v>0.3</v>
      </c>
      <c r="R4818" t="e">
        <f>IF($Q4818*100&gt;=VLOOKUP($O4818,margin_ranges!$A$5:$C$10,2,FALSE),IF($Q4818*100&lt;=VLOOKUP($O4818,margin_ranges!$A$5:$C$10,3,FALSE)+10,"IN RANGE","ABOVE RANGE"),"BELOW RANGE")</f>
        <v>#N/A</v>
      </c>
      <c r="S4818" t="e">
        <f>MIN(VLOOKUP($O4818,margin_ranges!$A$5:$D$10,4,FALSE),$P4818*100)</f>
        <v>#N/A</v>
      </c>
      <c r="T4818" s="29" t="e">
        <f>(1-$S4818/100)/(1-$F4818)-1</f>
        <v>#N/A</v>
      </c>
      <c r="U4818" s="19" t="str">
        <f>IF(ABS(IFERROR(T4818,0))&gt;0.05,INDEX(margin_ranges!$C$13:$C$16,MATCH($F4818*100,margin_ranges!$B$13:$B$16,1)),"")</f>
        <v/>
      </c>
      <c r="V4818" t="e">
        <f>MIN(VLOOKUP($U4818,margin_ranges!$A$5:$D$10,4,FALSE),$P4818*100)</f>
        <v>#N/A</v>
      </c>
      <c r="Y4818" s="29" t="e">
        <f t="shared" si="75"/>
        <v>#N/A</v>
      </c>
    </row>
    <row r="4819" spans="1:25" x14ac:dyDescent="0.3">
      <c r="A4819" s="8" t="s">
        <v>33</v>
      </c>
      <c r="B4819" s="8" t="s">
        <v>8435</v>
      </c>
      <c r="C4819" s="8" t="s">
        <v>8436</v>
      </c>
      <c r="D4819" s="8" t="s">
        <v>34</v>
      </c>
      <c r="E4819" s="8"/>
      <c r="F4819" s="24">
        <v>0.3</v>
      </c>
      <c r="G4819" s="24">
        <v>0</v>
      </c>
      <c r="H4819" s="25">
        <v>22.490500000000001</v>
      </c>
      <c r="I4819" s="25">
        <v>1.8668</v>
      </c>
      <c r="J4819" s="15">
        <v>44</v>
      </c>
      <c r="K4819" s="15">
        <v>13</v>
      </c>
      <c r="L4819" s="13">
        <v>8.3000000000000004E-2</v>
      </c>
      <c r="M4819" s="7">
        <v>0.78988329999999995</v>
      </c>
      <c r="N4819" s="26">
        <v>0.3</v>
      </c>
      <c r="O4819" s="27"/>
      <c r="P4819" s="8">
        <v>0.62019705869999997</v>
      </c>
      <c r="Q4819" s="24">
        <v>0.3</v>
      </c>
      <c r="R4819" t="e">
        <f>IF($Q4819*100&gt;=VLOOKUP($O4819,margin_ranges!$A$5:$C$10,2,FALSE),IF($Q4819*100&lt;=VLOOKUP($O4819,margin_ranges!$A$5:$C$10,3,FALSE)+10,"IN RANGE","ABOVE RANGE"),"BELOW RANGE")</f>
        <v>#N/A</v>
      </c>
      <c r="S4819" t="e">
        <f>MIN(VLOOKUP($O4819,margin_ranges!$A$5:$D$10,4,FALSE),$P4819*100)</f>
        <v>#N/A</v>
      </c>
      <c r="T4819" s="29" t="e">
        <f>(1-$S4819/100)/(1-$F4819)-1</f>
        <v>#N/A</v>
      </c>
      <c r="U4819" s="19" t="str">
        <f>IF(ABS(IFERROR(T4819,0))&gt;0.05,INDEX(margin_ranges!$C$13:$C$16,MATCH($F4819*100,margin_ranges!$B$13:$B$16,1)),"")</f>
        <v/>
      </c>
      <c r="V4819" t="e">
        <f>MIN(VLOOKUP($U4819,margin_ranges!$A$5:$D$10,4,FALSE),$P4819*100)</f>
        <v>#N/A</v>
      </c>
      <c r="Y4819" s="29" t="e">
        <f t="shared" si="75"/>
        <v>#N/A</v>
      </c>
    </row>
    <row r="4820" spans="1:25" x14ac:dyDescent="0.3">
      <c r="A4820" s="8" t="s">
        <v>17</v>
      </c>
      <c r="B4820" s="8" t="s">
        <v>8435</v>
      </c>
      <c r="C4820" s="8" t="s">
        <v>8436</v>
      </c>
      <c r="D4820" s="8" t="s">
        <v>8437</v>
      </c>
      <c r="E4820" s="8" t="s">
        <v>8438</v>
      </c>
      <c r="F4820" s="24">
        <v>0.3</v>
      </c>
      <c r="G4820" s="24">
        <v>0</v>
      </c>
      <c r="H4820" s="25">
        <v>22.4864</v>
      </c>
      <c r="I4820" s="25">
        <v>1.8668</v>
      </c>
      <c r="J4820" s="15">
        <v>44</v>
      </c>
      <c r="K4820" s="15">
        <v>13</v>
      </c>
      <c r="L4820" s="13">
        <v>8.3000000000000004E-2</v>
      </c>
      <c r="M4820" s="7">
        <v>0.78988329999999995</v>
      </c>
      <c r="N4820" s="26">
        <v>0.3</v>
      </c>
      <c r="O4820" s="27" t="s">
        <v>92</v>
      </c>
      <c r="P4820" s="8">
        <v>0.62019705869999997</v>
      </c>
      <c r="Q4820" s="24">
        <v>0.3</v>
      </c>
      <c r="R4820" t="str">
        <f>IF($Q4820*100&gt;=VLOOKUP($O4820,margin_ranges!$A$5:$C$10,2,FALSE),IF($Q4820*100&lt;=VLOOKUP($O4820,margin_ranges!$A$5:$C$10,3,FALSE)+10,"IN RANGE","ABOVE RANGE"),"BELOW RANGE")</f>
        <v>IN RANGE</v>
      </c>
      <c r="S4820">
        <f>MIN(VLOOKUP($O4820,margin_ranges!$A$5:$D$10,4,FALSE),$P4820*100)</f>
        <v>29.75</v>
      </c>
      <c r="T4820" s="29">
        <f>(1-$S4820/100)/(1-$F4820)-1</f>
        <v>3.5714285714285587E-3</v>
      </c>
      <c r="U4820" s="19" t="str">
        <f>IF(ABS(IFERROR(T4820,0))&gt;0.05,INDEX(margin_ranges!$C$13:$C$16,MATCH($F4820*100,margin_ranges!$B$13:$B$16,1)),"")</f>
        <v/>
      </c>
      <c r="V4820" t="e">
        <f>MIN(VLOOKUP($U4820,margin_ranges!$A$5:$D$10,4,FALSE),$P4820*100)</f>
        <v>#N/A</v>
      </c>
      <c r="Y4820" s="29" t="e">
        <f t="shared" si="75"/>
        <v>#N/A</v>
      </c>
    </row>
    <row r="4821" spans="1:25" x14ac:dyDescent="0.3">
      <c r="A4821" s="8" t="s">
        <v>35</v>
      </c>
      <c r="B4821" s="8" t="s">
        <v>8439</v>
      </c>
      <c r="C4821" s="8" t="s">
        <v>34</v>
      </c>
      <c r="D4821" s="8" t="s">
        <v>34</v>
      </c>
      <c r="E4821" s="8"/>
      <c r="F4821" s="24">
        <v>0.25790885801149299</v>
      </c>
      <c r="G4821" s="24">
        <v>0.92835473000000002</v>
      </c>
      <c r="H4821" s="25">
        <v>9467.6298999999999</v>
      </c>
      <c r="I4821" s="25">
        <v>1500.7294999999999</v>
      </c>
      <c r="J4821" s="15">
        <v>46499</v>
      </c>
      <c r="K4821" s="15">
        <v>10867</v>
      </c>
      <c r="L4821" s="13">
        <v>0.1585</v>
      </c>
      <c r="M4821" s="7">
        <v>1.0328095399999999</v>
      </c>
      <c r="N4821" s="26">
        <v>0.70598399999999994</v>
      </c>
      <c r="O4821" s="27"/>
      <c r="P4821" s="8">
        <v>0.31644318710000002</v>
      </c>
      <c r="Q4821" s="24">
        <v>0.25790000000000002</v>
      </c>
      <c r="R4821" t="e">
        <f>IF($Q4821*100&gt;=VLOOKUP($O4821,margin_ranges!$A$5:$C$10,2,FALSE),IF($Q4821*100&lt;=VLOOKUP($O4821,margin_ranges!$A$5:$C$10,3,FALSE)+10,"IN RANGE","ABOVE RANGE"),"BELOW RANGE")</f>
        <v>#N/A</v>
      </c>
      <c r="S4821" t="e">
        <f>MIN(VLOOKUP($O4821,margin_ranges!$A$5:$D$10,4,FALSE),$P4821*100)</f>
        <v>#N/A</v>
      </c>
      <c r="T4821" s="29" t="e">
        <f>(1-$S4821/100)/(1-$F4821)-1</f>
        <v>#N/A</v>
      </c>
      <c r="U4821" s="19" t="str">
        <f>IF(ABS(IFERROR(T4821,0))&gt;0.05,INDEX(margin_ranges!$C$13:$C$16,MATCH($F4821*100,margin_ranges!$B$13:$B$16,1)),"")</f>
        <v/>
      </c>
      <c r="V4821" t="e">
        <f>MIN(VLOOKUP($U4821,margin_ranges!$A$5:$D$10,4,FALSE),$P4821*100)</f>
        <v>#N/A</v>
      </c>
      <c r="Y4821" s="29" t="e">
        <f t="shared" si="75"/>
        <v>#N/A</v>
      </c>
    </row>
    <row r="4822" spans="1:25" x14ac:dyDescent="0.3">
      <c r="A4822" s="8" t="s">
        <v>33</v>
      </c>
      <c r="B4822" s="8" t="s">
        <v>8439</v>
      </c>
      <c r="C4822" s="8" t="s">
        <v>8440</v>
      </c>
      <c r="D4822" s="8" t="s">
        <v>34</v>
      </c>
      <c r="E4822" s="8"/>
      <c r="F4822" s="24">
        <v>0.25790885801149299</v>
      </c>
      <c r="G4822" s="24">
        <v>0.92835473000000002</v>
      </c>
      <c r="H4822" s="25">
        <v>9467.6298999999999</v>
      </c>
      <c r="I4822" s="25">
        <v>1500.7294999999999</v>
      </c>
      <c r="J4822" s="15">
        <v>46499</v>
      </c>
      <c r="K4822" s="15">
        <v>10867</v>
      </c>
      <c r="L4822" s="13">
        <v>0.1585</v>
      </c>
      <c r="M4822" s="7">
        <v>1.0328095399999999</v>
      </c>
      <c r="N4822" s="26">
        <v>0.70598399999999994</v>
      </c>
      <c r="O4822" s="27"/>
      <c r="P4822" s="8">
        <v>0.31644318710000002</v>
      </c>
      <c r="Q4822" s="24">
        <v>0.25790000000000002</v>
      </c>
      <c r="R4822" t="e">
        <f>IF($Q4822*100&gt;=VLOOKUP($O4822,margin_ranges!$A$5:$C$10,2,FALSE),IF($Q4822*100&lt;=VLOOKUP($O4822,margin_ranges!$A$5:$C$10,3,FALSE)+10,"IN RANGE","ABOVE RANGE"),"BELOW RANGE")</f>
        <v>#N/A</v>
      </c>
      <c r="S4822" t="e">
        <f>MIN(VLOOKUP($O4822,margin_ranges!$A$5:$D$10,4,FALSE),$P4822*100)</f>
        <v>#N/A</v>
      </c>
      <c r="T4822" s="29" t="e">
        <f>(1-$S4822/100)/(1-$F4822)-1</f>
        <v>#N/A</v>
      </c>
      <c r="U4822" s="19" t="str">
        <f>IF(ABS(IFERROR(T4822,0))&gt;0.05,INDEX(margin_ranges!$C$13:$C$16,MATCH($F4822*100,margin_ranges!$B$13:$B$16,1)),"")</f>
        <v/>
      </c>
      <c r="V4822" t="e">
        <f>MIN(VLOOKUP($U4822,margin_ranges!$A$5:$D$10,4,FALSE),$P4822*100)</f>
        <v>#N/A</v>
      </c>
      <c r="Y4822" s="29" t="e">
        <f t="shared" si="75"/>
        <v>#N/A</v>
      </c>
    </row>
    <row r="4823" spans="1:25" x14ac:dyDescent="0.3">
      <c r="A4823" s="8" t="s">
        <v>17</v>
      </c>
      <c r="B4823" s="8" t="s">
        <v>8439</v>
      </c>
      <c r="C4823" s="8" t="s">
        <v>8440</v>
      </c>
      <c r="D4823" s="8" t="s">
        <v>8457</v>
      </c>
      <c r="E4823" s="8" t="s">
        <v>8458</v>
      </c>
      <c r="F4823" s="24">
        <v>0.34</v>
      </c>
      <c r="G4823" s="24">
        <v>0</v>
      </c>
      <c r="H4823" s="25">
        <v>16.528099999999998</v>
      </c>
      <c r="I4823" s="25">
        <v>1.0342</v>
      </c>
      <c r="J4823" s="15">
        <v>31</v>
      </c>
      <c r="K4823" s="15">
        <v>9</v>
      </c>
      <c r="L4823" s="13">
        <v>6.2600000000000003E-2</v>
      </c>
      <c r="M4823" s="7">
        <v>1.0052904199999999</v>
      </c>
      <c r="N4823" s="26">
        <v>0.45</v>
      </c>
      <c r="O4823" s="27" t="s">
        <v>22</v>
      </c>
      <c r="P4823" s="8">
        <v>0.55236816070000005</v>
      </c>
      <c r="Q4823" s="24">
        <v>0.34</v>
      </c>
      <c r="R4823" t="str">
        <f>IF($Q4823*100&gt;=VLOOKUP($O4823,margin_ranges!$A$5:$C$10,2,FALSE),IF($Q4823*100&lt;=VLOOKUP($O4823,margin_ranges!$A$5:$C$10,3,FALSE)+10,"IN RANGE","ABOVE RANGE"),"BELOW RANGE")</f>
        <v>IN RANGE</v>
      </c>
      <c r="S4823">
        <f>MIN(VLOOKUP($O4823,margin_ranges!$A$5:$D$10,4,FALSE),$P4823*100)</f>
        <v>29.75</v>
      </c>
      <c r="T4823" s="29">
        <f>(1-$S4823/100)/(1-$F4823)-1</f>
        <v>6.4393939393939448E-2</v>
      </c>
      <c r="U4823" s="19" t="str">
        <f>IF(ABS(IFERROR(T4823,0))&gt;0.05,INDEX(margin_ranges!$C$13:$C$16,MATCH($F4823*100,margin_ranges!$B$13:$B$16,1)),"")</f>
        <v>Balanced (Type B)</v>
      </c>
      <c r="V4823">
        <f>MIN(VLOOKUP($U4823,margin_ranges!$A$5:$D$10,4,FALSE),$P4823*100)</f>
        <v>29.75</v>
      </c>
      <c r="Y4823" s="29">
        <f t="shared" si="75"/>
        <v>6.4393939393939448E-2</v>
      </c>
    </row>
    <row r="4824" spans="1:25" x14ac:dyDescent="0.3">
      <c r="A4824" s="8" t="s">
        <v>17</v>
      </c>
      <c r="B4824" s="8" t="s">
        <v>8439</v>
      </c>
      <c r="C4824" s="8" t="s">
        <v>8440</v>
      </c>
      <c r="D4824" s="8" t="s">
        <v>8487</v>
      </c>
      <c r="E4824" s="8" t="s">
        <v>8488</v>
      </c>
      <c r="F4824" s="24">
        <v>0.34</v>
      </c>
      <c r="G4824" s="24">
        <v>1</v>
      </c>
      <c r="H4824" s="25">
        <v>39.549300000000002</v>
      </c>
      <c r="I4824" s="25">
        <v>1.5928</v>
      </c>
      <c r="J4824" s="15">
        <v>49</v>
      </c>
      <c r="K4824" s="15">
        <v>15</v>
      </c>
      <c r="L4824" s="13">
        <v>4.0300000000000002E-2</v>
      </c>
      <c r="M4824" s="7">
        <v>1.0260729200000001</v>
      </c>
      <c r="N4824" s="26">
        <v>0.3</v>
      </c>
      <c r="O4824" s="27" t="s">
        <v>22</v>
      </c>
      <c r="P4824" s="8">
        <v>0.70762311850000004</v>
      </c>
      <c r="Q4824" s="24">
        <v>0.34</v>
      </c>
      <c r="R4824" t="str">
        <f>IF($Q4824*100&gt;=VLOOKUP($O4824,margin_ranges!$A$5:$C$10,2,FALSE),IF($Q4824*100&lt;=VLOOKUP($O4824,margin_ranges!$A$5:$C$10,3,FALSE)+10,"IN RANGE","ABOVE RANGE"),"BELOW RANGE")</f>
        <v>IN RANGE</v>
      </c>
      <c r="S4824">
        <f>MIN(VLOOKUP($O4824,margin_ranges!$A$5:$D$10,4,FALSE),$P4824*100)</f>
        <v>29.75</v>
      </c>
      <c r="T4824" s="29">
        <f>(1-$S4824/100)/(1-$F4824)-1</f>
        <v>6.4393939393939448E-2</v>
      </c>
      <c r="U4824" s="19" t="str">
        <f>IF(ABS(IFERROR(T4824,0))&gt;0.05,INDEX(margin_ranges!$C$13:$C$16,MATCH($F4824*100,margin_ranges!$B$13:$B$16,1)),"")</f>
        <v>Balanced (Type B)</v>
      </c>
      <c r="V4824">
        <f>MIN(VLOOKUP($U4824,margin_ranges!$A$5:$D$10,4,FALSE),$P4824*100)</f>
        <v>29.75</v>
      </c>
      <c r="Y4824" s="29">
        <f t="shared" si="75"/>
        <v>6.4393939393939448E-2</v>
      </c>
    </row>
    <row r="4825" spans="1:25" x14ac:dyDescent="0.3">
      <c r="A4825" s="8" t="s">
        <v>17</v>
      </c>
      <c r="B4825" s="8" t="s">
        <v>8439</v>
      </c>
      <c r="C4825" s="8" t="s">
        <v>8440</v>
      </c>
      <c r="D4825" s="8" t="s">
        <v>8549</v>
      </c>
      <c r="E4825" s="8" t="s">
        <v>8550</v>
      </c>
      <c r="F4825" s="24">
        <v>0.34</v>
      </c>
      <c r="G4825" s="24">
        <v>0</v>
      </c>
      <c r="H4825" s="25">
        <v>34.753799999999998</v>
      </c>
      <c r="I4825" s="25">
        <v>0.33429999999999999</v>
      </c>
      <c r="J4825" s="15">
        <v>9</v>
      </c>
      <c r="K4825" s="15">
        <v>3</v>
      </c>
      <c r="L4825" s="13">
        <v>9.5999999999999992E-3</v>
      </c>
      <c r="M4825" s="7">
        <v>0.91606838000000002</v>
      </c>
      <c r="N4825" s="26">
        <v>0.3</v>
      </c>
      <c r="O4825" s="27" t="s">
        <v>22</v>
      </c>
      <c r="P4825" s="8">
        <v>0.67251352860000002</v>
      </c>
      <c r="Q4825" s="24">
        <v>0.34</v>
      </c>
      <c r="R4825" t="str">
        <f>IF($Q4825*100&gt;=VLOOKUP($O4825,margin_ranges!$A$5:$C$10,2,FALSE),IF($Q4825*100&lt;=VLOOKUP($O4825,margin_ranges!$A$5:$C$10,3,FALSE)+10,"IN RANGE","ABOVE RANGE"),"BELOW RANGE")</f>
        <v>IN RANGE</v>
      </c>
      <c r="S4825">
        <f>MIN(VLOOKUP($O4825,margin_ranges!$A$5:$D$10,4,FALSE),$P4825*100)</f>
        <v>29.75</v>
      </c>
      <c r="T4825" s="29">
        <f>(1-$S4825/100)/(1-$F4825)-1</f>
        <v>6.4393939393939448E-2</v>
      </c>
      <c r="U4825" s="19" t="str">
        <f>IF(ABS(IFERROR(T4825,0))&gt;0.05,INDEX(margin_ranges!$C$13:$C$16,MATCH($F4825*100,margin_ranges!$B$13:$B$16,1)),"")</f>
        <v>Balanced (Type B)</v>
      </c>
      <c r="V4825">
        <f>MIN(VLOOKUP($U4825,margin_ranges!$A$5:$D$10,4,FALSE),$P4825*100)</f>
        <v>29.75</v>
      </c>
      <c r="Y4825" s="29">
        <f t="shared" si="75"/>
        <v>6.4393939393939448E-2</v>
      </c>
    </row>
    <row r="4826" spans="1:25" x14ac:dyDescent="0.3">
      <c r="A4826" s="8" t="s">
        <v>17</v>
      </c>
      <c r="B4826" s="8" t="s">
        <v>8439</v>
      </c>
      <c r="C4826" s="8" t="s">
        <v>8440</v>
      </c>
      <c r="D4826" s="8" t="s">
        <v>8559</v>
      </c>
      <c r="E4826" s="8" t="s">
        <v>8560</v>
      </c>
      <c r="F4826" s="24">
        <v>0.34</v>
      </c>
      <c r="G4826" s="24">
        <v>0</v>
      </c>
      <c r="H4826" s="25">
        <v>7.0944000000000003</v>
      </c>
      <c r="I4826" s="25">
        <v>0.5131</v>
      </c>
      <c r="J4826" s="15">
        <v>10</v>
      </c>
      <c r="K4826" s="15">
        <v>3</v>
      </c>
      <c r="L4826" s="13">
        <v>7.2300000000000003E-2</v>
      </c>
      <c r="M4826" s="7">
        <v>0.62346882000000003</v>
      </c>
      <c r="N4826" s="26">
        <v>0.3</v>
      </c>
      <c r="O4826" s="27" t="s">
        <v>22</v>
      </c>
      <c r="P4826" s="8">
        <v>0.51882116540000001</v>
      </c>
      <c r="Q4826" s="24">
        <v>0.34</v>
      </c>
      <c r="R4826" t="str">
        <f>IF($Q4826*100&gt;=VLOOKUP($O4826,margin_ranges!$A$5:$C$10,2,FALSE),IF($Q4826*100&lt;=VLOOKUP($O4826,margin_ranges!$A$5:$C$10,3,FALSE)+10,"IN RANGE","ABOVE RANGE"),"BELOW RANGE")</f>
        <v>IN RANGE</v>
      </c>
      <c r="S4826">
        <f>MIN(VLOOKUP($O4826,margin_ranges!$A$5:$D$10,4,FALSE),$P4826*100)</f>
        <v>29.75</v>
      </c>
      <c r="T4826" s="29">
        <f>(1-$S4826/100)/(1-$F4826)-1</f>
        <v>6.4393939393939448E-2</v>
      </c>
      <c r="U4826" s="19" t="str">
        <f>IF(ABS(IFERROR(T4826,0))&gt;0.05,INDEX(margin_ranges!$C$13:$C$16,MATCH($F4826*100,margin_ranges!$B$13:$B$16,1)),"")</f>
        <v>Balanced (Type B)</v>
      </c>
      <c r="V4826">
        <f>MIN(VLOOKUP($U4826,margin_ranges!$A$5:$D$10,4,FALSE),$P4826*100)</f>
        <v>29.75</v>
      </c>
      <c r="Y4826" s="29">
        <f t="shared" si="75"/>
        <v>6.4393939393939448E-2</v>
      </c>
    </row>
    <row r="4827" spans="1:25" x14ac:dyDescent="0.3">
      <c r="A4827" s="8" t="s">
        <v>17</v>
      </c>
      <c r="B4827" s="8" t="s">
        <v>8439</v>
      </c>
      <c r="C4827" s="8" t="s">
        <v>8440</v>
      </c>
      <c r="D4827" s="8" t="s">
        <v>8595</v>
      </c>
      <c r="E4827" s="8" t="s">
        <v>8596</v>
      </c>
      <c r="F4827" s="24">
        <v>0.34</v>
      </c>
      <c r="G4827" s="24">
        <v>0</v>
      </c>
      <c r="H4827" s="25">
        <v>47.4724</v>
      </c>
      <c r="I4827" s="25">
        <v>3.8984999999999999</v>
      </c>
      <c r="J4827" s="15">
        <v>110</v>
      </c>
      <c r="K4827" s="15">
        <v>34</v>
      </c>
      <c r="L4827" s="13">
        <v>8.2100000000000006E-2</v>
      </c>
      <c r="M4827" s="7">
        <v>0.94322724999999996</v>
      </c>
      <c r="N4827" s="26">
        <v>0.45</v>
      </c>
      <c r="O4827" s="27" t="s">
        <v>22</v>
      </c>
      <c r="P4827" s="8">
        <v>0.52291454609999999</v>
      </c>
      <c r="Q4827" s="24">
        <v>0.34</v>
      </c>
      <c r="R4827" t="str">
        <f>IF($Q4827*100&gt;=VLOOKUP($O4827,margin_ranges!$A$5:$C$10,2,FALSE),IF($Q4827*100&lt;=VLOOKUP($O4827,margin_ranges!$A$5:$C$10,3,FALSE)+10,"IN RANGE","ABOVE RANGE"),"BELOW RANGE")</f>
        <v>IN RANGE</v>
      </c>
      <c r="S4827">
        <f>MIN(VLOOKUP($O4827,margin_ranges!$A$5:$D$10,4,FALSE),$P4827*100)</f>
        <v>29.75</v>
      </c>
      <c r="T4827" s="29">
        <f>(1-$S4827/100)/(1-$F4827)-1</f>
        <v>6.4393939393939448E-2</v>
      </c>
      <c r="U4827" s="19" t="str">
        <f>IF(ABS(IFERROR(T4827,0))&gt;0.05,INDEX(margin_ranges!$C$13:$C$16,MATCH($F4827*100,margin_ranges!$B$13:$B$16,1)),"")</f>
        <v>Balanced (Type B)</v>
      </c>
      <c r="V4827">
        <f>MIN(VLOOKUP($U4827,margin_ranges!$A$5:$D$10,4,FALSE),$P4827*100)</f>
        <v>29.75</v>
      </c>
      <c r="Y4827" s="29">
        <f t="shared" si="75"/>
        <v>6.4393939393939448E-2</v>
      </c>
    </row>
    <row r="4828" spans="1:25" x14ac:dyDescent="0.3">
      <c r="A4828" s="8" t="s">
        <v>17</v>
      </c>
      <c r="B4828" s="8" t="s">
        <v>8439</v>
      </c>
      <c r="C4828" s="8" t="s">
        <v>8440</v>
      </c>
      <c r="D4828" s="8" t="s">
        <v>8511</v>
      </c>
      <c r="E4828" s="8" t="s">
        <v>8512</v>
      </c>
      <c r="F4828" s="24">
        <v>0.33999999999999903</v>
      </c>
      <c r="G4828" s="24">
        <v>1</v>
      </c>
      <c r="H4828" s="25">
        <v>37.977400000000003</v>
      </c>
      <c r="I4828" s="25">
        <v>0.63870000000000005</v>
      </c>
      <c r="J4828" s="15">
        <v>19</v>
      </c>
      <c r="K4828" s="15">
        <v>6</v>
      </c>
      <c r="L4828" s="13">
        <v>1.6799999999999999E-2</v>
      </c>
      <c r="M4828" s="7">
        <v>0.98049653000000003</v>
      </c>
      <c r="N4828" s="26">
        <v>0.3</v>
      </c>
      <c r="O4828" s="27" t="s">
        <v>22</v>
      </c>
      <c r="P4828" s="8">
        <v>0.6940325745</v>
      </c>
      <c r="Q4828" s="24">
        <v>0.34</v>
      </c>
      <c r="R4828" t="str">
        <f>IF($Q4828*100&gt;=VLOOKUP($O4828,margin_ranges!$A$5:$C$10,2,FALSE),IF($Q4828*100&lt;=VLOOKUP($O4828,margin_ranges!$A$5:$C$10,3,FALSE)+10,"IN RANGE","ABOVE RANGE"),"BELOW RANGE")</f>
        <v>IN RANGE</v>
      </c>
      <c r="S4828">
        <f>MIN(VLOOKUP($O4828,margin_ranges!$A$5:$D$10,4,FALSE),$P4828*100)</f>
        <v>29.75</v>
      </c>
      <c r="T4828" s="29">
        <f>(1-$S4828/100)/(1-$F4828)-1</f>
        <v>6.4393939393937671E-2</v>
      </c>
      <c r="U4828" s="19" t="str">
        <f>IF(ABS(IFERROR(T4828,0))&gt;0.05,INDEX(margin_ranges!$C$13:$C$16,MATCH($F4828*100,margin_ranges!$B$13:$B$16,1)),"")</f>
        <v>Balanced (Type B)</v>
      </c>
      <c r="V4828">
        <f>MIN(VLOOKUP($U4828,margin_ranges!$A$5:$D$10,4,FALSE),$P4828*100)</f>
        <v>29.75</v>
      </c>
      <c r="Y4828" s="29">
        <f t="shared" si="75"/>
        <v>6.4393939393937671E-2</v>
      </c>
    </row>
    <row r="4829" spans="1:25" x14ac:dyDescent="0.3">
      <c r="A4829" s="8" t="s">
        <v>17</v>
      </c>
      <c r="B4829" s="8" t="s">
        <v>8439</v>
      </c>
      <c r="C4829" s="8" t="s">
        <v>8440</v>
      </c>
      <c r="D4829" s="8" t="s">
        <v>8561</v>
      </c>
      <c r="E4829" s="8" t="s">
        <v>8562</v>
      </c>
      <c r="F4829" s="24">
        <v>0.33999999999999903</v>
      </c>
      <c r="G4829" s="24">
        <v>1</v>
      </c>
      <c r="H4829" s="25">
        <v>39.853700000000003</v>
      </c>
      <c r="I4829" s="25">
        <v>0.54220000000000002</v>
      </c>
      <c r="J4829" s="15">
        <v>11</v>
      </c>
      <c r="K4829" s="15">
        <v>3</v>
      </c>
      <c r="L4829" s="13">
        <v>1.3599999999999999E-2</v>
      </c>
      <c r="M4829" s="7">
        <v>0.66736925000000002</v>
      </c>
      <c r="N4829" s="26">
        <v>0.3</v>
      </c>
      <c r="O4829" s="27" t="s">
        <v>22</v>
      </c>
      <c r="P4829" s="8">
        <v>0.55047374650000003</v>
      </c>
      <c r="Q4829" s="24">
        <v>0.34</v>
      </c>
      <c r="R4829" t="str">
        <f>IF($Q4829*100&gt;=VLOOKUP($O4829,margin_ranges!$A$5:$C$10,2,FALSE),IF($Q4829*100&lt;=VLOOKUP($O4829,margin_ranges!$A$5:$C$10,3,FALSE)+10,"IN RANGE","ABOVE RANGE"),"BELOW RANGE")</f>
        <v>IN RANGE</v>
      </c>
      <c r="S4829">
        <f>MIN(VLOOKUP($O4829,margin_ranges!$A$5:$D$10,4,FALSE),$P4829*100)</f>
        <v>29.75</v>
      </c>
      <c r="T4829" s="29">
        <f>(1-$S4829/100)/(1-$F4829)-1</f>
        <v>6.4393939393937671E-2</v>
      </c>
      <c r="U4829" s="19" t="str">
        <f>IF(ABS(IFERROR(T4829,0))&gt;0.05,INDEX(margin_ranges!$C$13:$C$16,MATCH($F4829*100,margin_ranges!$B$13:$B$16,1)),"")</f>
        <v>Balanced (Type B)</v>
      </c>
      <c r="V4829">
        <f>MIN(VLOOKUP($U4829,margin_ranges!$A$5:$D$10,4,FALSE),$P4829*100)</f>
        <v>29.75</v>
      </c>
      <c r="Y4829" s="29">
        <f t="shared" si="75"/>
        <v>6.4393939393937671E-2</v>
      </c>
    </row>
    <row r="4830" spans="1:25" x14ac:dyDescent="0.3">
      <c r="A4830" s="8" t="s">
        <v>17</v>
      </c>
      <c r="B4830" s="8" t="s">
        <v>8439</v>
      </c>
      <c r="C4830" s="8" t="s">
        <v>8440</v>
      </c>
      <c r="D4830" s="8" t="s">
        <v>8637</v>
      </c>
      <c r="E4830" s="8" t="s">
        <v>8638</v>
      </c>
      <c r="F4830" s="24">
        <v>0.31262944831481798</v>
      </c>
      <c r="G4830" s="24">
        <v>0</v>
      </c>
      <c r="H4830" s="25">
        <v>3.5710999999999999</v>
      </c>
      <c r="I4830" s="25">
        <v>0.83440000000000003</v>
      </c>
      <c r="J4830" s="15">
        <v>36</v>
      </c>
      <c r="K4830" s="15">
        <v>11</v>
      </c>
      <c r="L4830" s="13">
        <v>0.23369999999999999</v>
      </c>
      <c r="M4830" s="7">
        <v>1.45481938</v>
      </c>
      <c r="N4830" s="26">
        <v>1</v>
      </c>
      <c r="O4830" s="27" t="s">
        <v>22</v>
      </c>
      <c r="P4830" s="8">
        <v>0.3126294483</v>
      </c>
      <c r="Q4830" s="24">
        <v>0.34</v>
      </c>
      <c r="R4830" t="str">
        <f>IF($Q4830*100&gt;=VLOOKUP($O4830,margin_ranges!$A$5:$C$10,2,FALSE),IF($Q4830*100&lt;=VLOOKUP($O4830,margin_ranges!$A$5:$C$10,3,FALSE)+10,"IN RANGE","ABOVE RANGE"),"BELOW RANGE")</f>
        <v>IN RANGE</v>
      </c>
      <c r="S4830">
        <f>MIN(VLOOKUP($O4830,margin_ranges!$A$5:$D$10,4,FALSE),$P4830*100)</f>
        <v>29.75</v>
      </c>
      <c r="T4830" s="29">
        <f>(1-$S4830/100)/(1-$F4830)-1</f>
        <v>2.2010614620783686E-2</v>
      </c>
      <c r="U4830" s="19" t="str">
        <f>IF(ABS(IFERROR(T4830,0))&gt;0.05,INDEX(margin_ranges!$C$13:$C$16,MATCH($F4830*100,margin_ranges!$B$13:$B$16,1)),"")</f>
        <v/>
      </c>
      <c r="V4830" t="e">
        <f>MIN(VLOOKUP($U4830,margin_ranges!$A$5:$D$10,4,FALSE),$P4830*100)</f>
        <v>#N/A</v>
      </c>
      <c r="Y4830" s="29" t="e">
        <f t="shared" si="75"/>
        <v>#N/A</v>
      </c>
    </row>
    <row r="4831" spans="1:25" x14ac:dyDescent="0.3">
      <c r="A4831" s="8" t="s">
        <v>17</v>
      </c>
      <c r="B4831" s="8" t="s">
        <v>8439</v>
      </c>
      <c r="C4831" s="8" t="s">
        <v>8440</v>
      </c>
      <c r="D4831" s="8" t="s">
        <v>8573</v>
      </c>
      <c r="E4831" s="8" t="s">
        <v>8574</v>
      </c>
      <c r="F4831" s="24">
        <v>0.308721074307022</v>
      </c>
      <c r="G4831" s="24">
        <v>0</v>
      </c>
      <c r="H4831" s="25">
        <v>41.311799999999998</v>
      </c>
      <c r="I4831" s="25">
        <v>15.2159</v>
      </c>
      <c r="J4831" s="15">
        <v>363</v>
      </c>
      <c r="K4831" s="15">
        <v>110</v>
      </c>
      <c r="L4831" s="13">
        <v>0.36830000000000002</v>
      </c>
      <c r="M4831" s="7">
        <v>0.79562674</v>
      </c>
      <c r="N4831" s="26">
        <v>0.55000000000000004</v>
      </c>
      <c r="O4831" s="27" t="s">
        <v>22</v>
      </c>
      <c r="P4831" s="8">
        <v>0.30872107430000001</v>
      </c>
      <c r="Q4831" s="24">
        <v>0.34</v>
      </c>
      <c r="R4831" t="str">
        <f>IF($Q4831*100&gt;=VLOOKUP($O4831,margin_ranges!$A$5:$C$10,2,FALSE),IF($Q4831*100&lt;=VLOOKUP($O4831,margin_ranges!$A$5:$C$10,3,FALSE)+10,"IN RANGE","ABOVE RANGE"),"BELOW RANGE")</f>
        <v>IN RANGE</v>
      </c>
      <c r="S4831">
        <f>MIN(VLOOKUP($O4831,margin_ranges!$A$5:$D$10,4,FALSE),$P4831*100)</f>
        <v>29.75</v>
      </c>
      <c r="T4831" s="29">
        <f>(1-$S4831/100)/(1-$F4831)-1</f>
        <v>1.6232339638841742E-2</v>
      </c>
      <c r="U4831" s="19" t="str">
        <f>IF(ABS(IFERROR(T4831,0))&gt;0.05,INDEX(margin_ranges!$C$13:$C$16,MATCH($F4831*100,margin_ranges!$B$13:$B$16,1)),"")</f>
        <v/>
      </c>
      <c r="V4831" t="e">
        <f>MIN(VLOOKUP($U4831,margin_ranges!$A$5:$D$10,4,FALSE),$P4831*100)</f>
        <v>#N/A</v>
      </c>
      <c r="Y4831" s="29" t="e">
        <f t="shared" si="75"/>
        <v>#N/A</v>
      </c>
    </row>
    <row r="4832" spans="1:25" x14ac:dyDescent="0.3">
      <c r="A4832" s="8" t="s">
        <v>17</v>
      </c>
      <c r="B4832" s="8" t="s">
        <v>8439</v>
      </c>
      <c r="C4832" s="8" t="s">
        <v>8440</v>
      </c>
      <c r="D4832" s="8" t="s">
        <v>12228</v>
      </c>
      <c r="E4832" s="8" t="s">
        <v>12229</v>
      </c>
      <c r="F4832" s="24">
        <v>0.23694659223214001</v>
      </c>
      <c r="G4832" s="24">
        <v>1</v>
      </c>
      <c r="H4832" s="25">
        <v>39.154699999999998</v>
      </c>
      <c r="I4832" s="25">
        <v>0.81140000000000001</v>
      </c>
      <c r="J4832" s="15">
        <v>14</v>
      </c>
      <c r="K4832" s="15">
        <v>3</v>
      </c>
      <c r="L4832" s="13">
        <v>2.07E-2</v>
      </c>
      <c r="M4832" s="7">
        <v>0.58973591999999997</v>
      </c>
      <c r="N4832" s="26">
        <v>0.45</v>
      </c>
      <c r="O4832" s="27" t="s">
        <v>22</v>
      </c>
      <c r="P4832" s="8">
        <v>0.2369465922</v>
      </c>
      <c r="Q4832" s="24">
        <v>0.25</v>
      </c>
      <c r="R4832" t="str">
        <f>IF($Q4832*100&gt;=VLOOKUP($O4832,margin_ranges!$A$5:$C$10,2,FALSE),IF($Q4832*100&lt;=VLOOKUP($O4832,margin_ranges!$A$5:$C$10,3,FALSE)+10,"IN RANGE","ABOVE RANGE"),"BELOW RANGE")</f>
        <v>IN RANGE</v>
      </c>
      <c r="S4832">
        <f>MIN(VLOOKUP($O4832,margin_ranges!$A$5:$D$10,4,FALSE),$P4832*100)</f>
        <v>23.694659219999998</v>
      </c>
      <c r="T4832" s="29">
        <f>(1-$S4832/100)/(1-$F4832)-1</f>
        <v>4.2120085197439039E-11</v>
      </c>
      <c r="U4832" s="19" t="str">
        <f>IF(ABS(IFERROR(T4832,0))&gt;0.05,INDEX(margin_ranges!$C$13:$C$16,MATCH($F4832*100,margin_ranges!$B$13:$B$16,1)),"")</f>
        <v/>
      </c>
      <c r="V4832" t="e">
        <f>MIN(VLOOKUP($U4832,margin_ranges!$A$5:$D$10,4,FALSE),$P4832*100)</f>
        <v>#N/A</v>
      </c>
      <c r="Y4832" s="29" t="e">
        <f t="shared" si="75"/>
        <v>#N/A</v>
      </c>
    </row>
    <row r="4833" spans="1:25" x14ac:dyDescent="0.3">
      <c r="A4833" s="8" t="s">
        <v>17</v>
      </c>
      <c r="B4833" s="8" t="s">
        <v>8439</v>
      </c>
      <c r="C4833" s="8" t="s">
        <v>8440</v>
      </c>
      <c r="D4833" s="8" t="s">
        <v>8547</v>
      </c>
      <c r="E4833" s="8" t="s">
        <v>8548</v>
      </c>
      <c r="F4833" s="24">
        <v>0.279570143130215</v>
      </c>
      <c r="G4833" s="24">
        <v>0</v>
      </c>
      <c r="H4833" s="25">
        <v>1.3349</v>
      </c>
      <c r="I4833" s="25">
        <v>0.31540000000000001</v>
      </c>
      <c r="J4833" s="15">
        <v>9</v>
      </c>
      <c r="K4833" s="15">
        <v>2</v>
      </c>
      <c r="L4833" s="13">
        <v>0.23619999999999999</v>
      </c>
      <c r="M4833" s="7">
        <v>0.97164212999999999</v>
      </c>
      <c r="N4833" s="26">
        <v>0.7</v>
      </c>
      <c r="O4833" s="27" t="s">
        <v>92</v>
      </c>
      <c r="P4833" s="8">
        <v>0.2795701431</v>
      </c>
      <c r="Q4833" s="24">
        <v>0.28999999999999998</v>
      </c>
      <c r="R4833" t="str">
        <f>IF($Q4833*100&gt;=VLOOKUP($O4833,margin_ranges!$A$5:$C$10,2,FALSE),IF($Q4833*100&lt;=VLOOKUP($O4833,margin_ranges!$A$5:$C$10,3,FALSE)+10,"IN RANGE","ABOVE RANGE"),"BELOW RANGE")</f>
        <v>IN RANGE</v>
      </c>
      <c r="S4833">
        <f>MIN(VLOOKUP($O4833,margin_ranges!$A$5:$D$10,4,FALSE),$P4833*100)</f>
        <v>27.957014310000002</v>
      </c>
      <c r="T4833" s="29">
        <f>(1-$S4833/100)/(1-$F4833)-1</f>
        <v>4.1940229067449764E-11</v>
      </c>
      <c r="U4833" s="19" t="str">
        <f>IF(ABS(IFERROR(T4833,0))&gt;0.05,INDEX(margin_ranges!$C$13:$C$16,MATCH($F4833*100,margin_ranges!$B$13:$B$16,1)),"")</f>
        <v/>
      </c>
      <c r="V4833" t="e">
        <f>MIN(VLOOKUP($U4833,margin_ranges!$A$5:$D$10,4,FALSE),$P4833*100)</f>
        <v>#N/A</v>
      </c>
      <c r="Y4833" s="29" t="e">
        <f t="shared" si="75"/>
        <v>#N/A</v>
      </c>
    </row>
    <row r="4834" spans="1:25" x14ac:dyDescent="0.3">
      <c r="A4834" s="8" t="s">
        <v>17</v>
      </c>
      <c r="B4834" s="8" t="s">
        <v>8439</v>
      </c>
      <c r="C4834" s="8" t="s">
        <v>8440</v>
      </c>
      <c r="D4834" s="8" t="s">
        <v>8575</v>
      </c>
      <c r="E4834" s="8" t="s">
        <v>8576</v>
      </c>
      <c r="F4834" s="24">
        <v>0.21142820563088299</v>
      </c>
      <c r="G4834" s="24">
        <v>0</v>
      </c>
      <c r="H4834" s="25">
        <v>24.8261</v>
      </c>
      <c r="I4834" s="25">
        <v>3.3126000000000002</v>
      </c>
      <c r="J4834" s="15">
        <v>107</v>
      </c>
      <c r="K4834" s="15">
        <v>22</v>
      </c>
      <c r="L4834" s="13">
        <v>0.13339999999999999</v>
      </c>
      <c r="M4834" s="7">
        <v>1.0778980499999999</v>
      </c>
      <c r="N4834" s="26">
        <v>0.85</v>
      </c>
      <c r="O4834" s="27" t="s">
        <v>22</v>
      </c>
      <c r="P4834" s="8">
        <v>0.2114282056</v>
      </c>
      <c r="Q4834" s="24">
        <v>0.25</v>
      </c>
      <c r="R4834" t="str">
        <f>IF($Q4834*100&gt;=VLOOKUP($O4834,margin_ranges!$A$5:$C$10,2,FALSE),IF($Q4834*100&lt;=VLOOKUP($O4834,margin_ranges!$A$5:$C$10,3,FALSE)+10,"IN RANGE","ABOVE RANGE"),"BELOW RANGE")</f>
        <v>IN RANGE</v>
      </c>
      <c r="S4834">
        <f>MIN(VLOOKUP($O4834,margin_ranges!$A$5:$D$10,4,FALSE),$P4834*100)</f>
        <v>21.142820560000001</v>
      </c>
      <c r="T4834" s="29">
        <f>(1-$S4834/100)/(1-$F4834)-1</f>
        <v>3.9163117193652397E-11</v>
      </c>
      <c r="U4834" s="19" t="str">
        <f>IF(ABS(IFERROR(T4834,0))&gt;0.05,INDEX(margin_ranges!$C$13:$C$16,MATCH($F4834*100,margin_ranges!$B$13:$B$16,1)),"")</f>
        <v/>
      </c>
      <c r="V4834" t="e">
        <f>MIN(VLOOKUP($U4834,margin_ranges!$A$5:$D$10,4,FALSE),$P4834*100)</f>
        <v>#N/A</v>
      </c>
      <c r="Y4834" s="29" t="e">
        <f t="shared" si="75"/>
        <v>#N/A</v>
      </c>
    </row>
    <row r="4835" spans="1:25" x14ac:dyDescent="0.3">
      <c r="A4835" s="8" t="s">
        <v>17</v>
      </c>
      <c r="B4835" s="8" t="s">
        <v>8439</v>
      </c>
      <c r="C4835" s="8" t="s">
        <v>8440</v>
      </c>
      <c r="D4835" s="8" t="s">
        <v>8587</v>
      </c>
      <c r="E4835" s="8" t="s">
        <v>8588</v>
      </c>
      <c r="F4835" s="24">
        <v>8.1264225033790605E-2</v>
      </c>
      <c r="G4835" s="24">
        <v>1</v>
      </c>
      <c r="H4835" s="25">
        <v>185.51689999999999</v>
      </c>
      <c r="I4835" s="25">
        <v>84.388999999999996</v>
      </c>
      <c r="J4835" s="15">
        <v>2342</v>
      </c>
      <c r="K4835" s="15">
        <v>191</v>
      </c>
      <c r="L4835" s="13">
        <v>0.45490000000000003</v>
      </c>
      <c r="M4835" s="7">
        <v>0.92518438999999997</v>
      </c>
      <c r="N4835" s="26">
        <v>0.85</v>
      </c>
      <c r="O4835" s="27" t="s">
        <v>22</v>
      </c>
      <c r="P4835" s="8">
        <v>8.1264224999999995E-2</v>
      </c>
      <c r="Q4835" s="24">
        <v>0.13</v>
      </c>
      <c r="R4835" t="str">
        <f>IF($Q4835*100&gt;=VLOOKUP($O4835,margin_ranges!$A$5:$C$10,2,FALSE),IF($Q4835*100&lt;=VLOOKUP($O4835,margin_ranges!$A$5:$C$10,3,FALSE)+10,"IN RANGE","ABOVE RANGE"),"BELOW RANGE")</f>
        <v>BELOW RANGE</v>
      </c>
      <c r="S4835">
        <f>MIN(VLOOKUP($O4835,margin_ranges!$A$5:$D$10,4,FALSE),$P4835*100)</f>
        <v>8.1264225000000003</v>
      </c>
      <c r="T4835" s="29">
        <f>(1-$S4835/100)/(1-$F4835)-1</f>
        <v>3.6779468359782186E-11</v>
      </c>
      <c r="U4835" s="19" t="str">
        <f>IF(ABS(IFERROR(T4835,0))&gt;0.05,INDEX(margin_ranges!$C$13:$C$16,MATCH($F4835*100,margin_ranges!$B$13:$B$16,1)),"")</f>
        <v/>
      </c>
      <c r="V4835" t="e">
        <f>MIN(VLOOKUP($U4835,margin_ranges!$A$5:$D$10,4,FALSE),$P4835*100)</f>
        <v>#N/A</v>
      </c>
      <c r="Y4835" s="29" t="e">
        <f t="shared" si="75"/>
        <v>#N/A</v>
      </c>
    </row>
    <row r="4836" spans="1:25" x14ac:dyDescent="0.3">
      <c r="A4836" s="8" t="s">
        <v>17</v>
      </c>
      <c r="B4836" s="8" t="s">
        <v>8439</v>
      </c>
      <c r="C4836" s="8" t="s">
        <v>8440</v>
      </c>
      <c r="D4836" s="8" t="s">
        <v>12232</v>
      </c>
      <c r="E4836" s="8" t="s">
        <v>12233</v>
      </c>
      <c r="F4836" s="24">
        <v>0.23361322372180901</v>
      </c>
      <c r="G4836" s="24">
        <v>0</v>
      </c>
      <c r="H4836" s="25">
        <v>21.488199999999999</v>
      </c>
      <c r="I4836" s="25">
        <v>0.5534</v>
      </c>
      <c r="J4836" s="15">
        <v>10</v>
      </c>
      <c r="K4836" s="15">
        <v>2</v>
      </c>
      <c r="L4836" s="13">
        <v>2.58E-2</v>
      </c>
      <c r="M4836" s="7">
        <v>0.58717087999999995</v>
      </c>
      <c r="N4836" s="26">
        <v>0.45</v>
      </c>
      <c r="O4836" s="27" t="s">
        <v>22</v>
      </c>
      <c r="P4836" s="8">
        <v>0.23361322370000001</v>
      </c>
      <c r="Q4836" s="24">
        <v>0.25</v>
      </c>
      <c r="R4836" t="str">
        <f>IF($Q4836*100&gt;=VLOOKUP($O4836,margin_ranges!$A$5:$C$10,2,FALSE),IF($Q4836*100&lt;=VLOOKUP($O4836,margin_ranges!$A$5:$C$10,3,FALSE)+10,"IN RANGE","ABOVE RANGE"),"BELOW RANGE")</f>
        <v>IN RANGE</v>
      </c>
      <c r="S4836">
        <f>MIN(VLOOKUP($O4836,margin_ranges!$A$5:$D$10,4,FALSE),$P4836*100)</f>
        <v>23.36132237</v>
      </c>
      <c r="T4836" s="29">
        <f>(1-$S4836/100)/(1-$F4836)-1</f>
        <v>2.8457014522587087E-11</v>
      </c>
      <c r="U4836" s="19" t="str">
        <f>IF(ABS(IFERROR(T4836,0))&gt;0.05,INDEX(margin_ranges!$C$13:$C$16,MATCH($F4836*100,margin_ranges!$B$13:$B$16,1)),"")</f>
        <v/>
      </c>
      <c r="V4836" t="e">
        <f>MIN(VLOOKUP($U4836,margin_ranges!$A$5:$D$10,4,FALSE),$P4836*100)</f>
        <v>#N/A</v>
      </c>
      <c r="Y4836" s="29" t="e">
        <f t="shared" si="75"/>
        <v>#N/A</v>
      </c>
    </row>
    <row r="4837" spans="1:25" x14ac:dyDescent="0.3">
      <c r="A4837" s="8" t="s">
        <v>17</v>
      </c>
      <c r="B4837" s="8" t="s">
        <v>8439</v>
      </c>
      <c r="C4837" s="8" t="s">
        <v>8440</v>
      </c>
      <c r="D4837" s="8" t="s">
        <v>8489</v>
      </c>
      <c r="E4837" s="8" t="s">
        <v>8490</v>
      </c>
      <c r="F4837" s="24">
        <v>0.23670302141569599</v>
      </c>
      <c r="G4837" s="24">
        <v>0</v>
      </c>
      <c r="H4837" s="25">
        <v>5.1985999999999999</v>
      </c>
      <c r="I4837" s="25">
        <v>0.71389999999999998</v>
      </c>
      <c r="J4837" s="15">
        <v>28</v>
      </c>
      <c r="K4837" s="15">
        <v>7</v>
      </c>
      <c r="L4837" s="13">
        <v>0.13730000000000001</v>
      </c>
      <c r="M4837" s="7">
        <v>1.3101060600000001</v>
      </c>
      <c r="N4837" s="26">
        <v>1</v>
      </c>
      <c r="O4837" s="27" t="s">
        <v>22</v>
      </c>
      <c r="P4837" s="8">
        <v>0.23670302139999999</v>
      </c>
      <c r="Q4837" s="24">
        <v>0.28999999999999998</v>
      </c>
      <c r="R4837" t="str">
        <f>IF($Q4837*100&gt;=VLOOKUP($O4837,margin_ranges!$A$5:$C$10,2,FALSE),IF($Q4837*100&lt;=VLOOKUP($O4837,margin_ranges!$A$5:$C$10,3,FALSE)+10,"IN RANGE","ABOVE RANGE"),"BELOW RANGE")</f>
        <v>IN RANGE</v>
      </c>
      <c r="S4837">
        <f>MIN(VLOOKUP($O4837,margin_ranges!$A$5:$D$10,4,FALSE),$P4837*100)</f>
        <v>23.67030214</v>
      </c>
      <c r="T4837" s="29">
        <f>(1-$S4837/100)/(1-$F4837)-1</f>
        <v>2.0563328817502224E-11</v>
      </c>
      <c r="U4837" s="19" t="str">
        <f>IF(ABS(IFERROR(T4837,0))&gt;0.05,INDEX(margin_ranges!$C$13:$C$16,MATCH($F4837*100,margin_ranges!$B$13:$B$16,1)),"")</f>
        <v/>
      </c>
      <c r="V4837" t="e">
        <f>MIN(VLOOKUP($U4837,margin_ranges!$A$5:$D$10,4,FALSE),$P4837*100)</f>
        <v>#N/A</v>
      </c>
      <c r="Y4837" s="29" t="e">
        <f t="shared" si="75"/>
        <v>#N/A</v>
      </c>
    </row>
    <row r="4838" spans="1:25" x14ac:dyDescent="0.3">
      <c r="A4838" s="8" t="s">
        <v>17</v>
      </c>
      <c r="B4838" s="8" t="s">
        <v>8439</v>
      </c>
      <c r="C4838" s="8" t="s">
        <v>8440</v>
      </c>
      <c r="D4838" s="8" t="s">
        <v>8495</v>
      </c>
      <c r="E4838" s="8" t="s">
        <v>8496</v>
      </c>
      <c r="F4838" s="24">
        <v>0.24755000321047901</v>
      </c>
      <c r="G4838" s="24">
        <v>0</v>
      </c>
      <c r="H4838" s="25">
        <v>3.7368999999999999</v>
      </c>
      <c r="I4838" s="25">
        <v>1.2755000000000001</v>
      </c>
      <c r="J4838" s="15">
        <v>53</v>
      </c>
      <c r="K4838" s="15">
        <v>13</v>
      </c>
      <c r="L4838" s="13">
        <v>0.34129999999999999</v>
      </c>
      <c r="M4838" s="7">
        <v>1.3954415600000001</v>
      </c>
      <c r="N4838" s="26">
        <v>1.05</v>
      </c>
      <c r="O4838" s="27" t="s">
        <v>22</v>
      </c>
      <c r="P4838" s="8">
        <v>0.24755000320000001</v>
      </c>
      <c r="Q4838" s="24">
        <v>0.28000000000000003</v>
      </c>
      <c r="R4838" t="str">
        <f>IF($Q4838*100&gt;=VLOOKUP($O4838,margin_ranges!$A$5:$C$10,2,FALSE),IF($Q4838*100&lt;=VLOOKUP($O4838,margin_ranges!$A$5:$C$10,3,FALSE)+10,"IN RANGE","ABOVE RANGE"),"BELOW RANGE")</f>
        <v>IN RANGE</v>
      </c>
      <c r="S4838">
        <f>MIN(VLOOKUP($O4838,margin_ranges!$A$5:$D$10,4,FALSE),$P4838*100)</f>
        <v>24.755000320000001</v>
      </c>
      <c r="T4838" s="29">
        <f>(1-$S4838/100)/(1-$F4838)-1</f>
        <v>1.3926637620897964E-11</v>
      </c>
      <c r="U4838" s="19" t="str">
        <f>IF(ABS(IFERROR(T4838,0))&gt;0.05,INDEX(margin_ranges!$C$13:$C$16,MATCH($F4838*100,margin_ranges!$B$13:$B$16,1)),"")</f>
        <v/>
      </c>
      <c r="V4838" t="e">
        <f>MIN(VLOOKUP($U4838,margin_ranges!$A$5:$D$10,4,FALSE),$P4838*100)</f>
        <v>#N/A</v>
      </c>
      <c r="Y4838" s="29" t="e">
        <f t="shared" si="75"/>
        <v>#N/A</v>
      </c>
    </row>
    <row r="4839" spans="1:25" x14ac:dyDescent="0.3">
      <c r="A4839" s="8" t="s">
        <v>17</v>
      </c>
      <c r="B4839" s="8" t="s">
        <v>8439</v>
      </c>
      <c r="C4839" s="8" t="s">
        <v>8440</v>
      </c>
      <c r="D4839" s="8" t="s">
        <v>8485</v>
      </c>
      <c r="E4839" s="8" t="s">
        <v>8486</v>
      </c>
      <c r="F4839" s="24">
        <v>0.18103924820342701</v>
      </c>
      <c r="G4839" s="24">
        <v>0</v>
      </c>
      <c r="H4839" s="25">
        <v>49.763100000000001</v>
      </c>
      <c r="I4839" s="25">
        <v>0.42330000000000001</v>
      </c>
      <c r="J4839" s="15">
        <v>11</v>
      </c>
      <c r="K4839" s="15">
        <v>2</v>
      </c>
      <c r="L4839" s="13">
        <v>8.5000000000000006E-3</v>
      </c>
      <c r="M4839" s="7">
        <v>0.85474181999999999</v>
      </c>
      <c r="N4839" s="26">
        <v>0.7</v>
      </c>
      <c r="O4839" s="27" t="s">
        <v>22</v>
      </c>
      <c r="P4839" s="8">
        <v>0.1810392482</v>
      </c>
      <c r="Q4839" s="24">
        <v>0.23</v>
      </c>
      <c r="R4839" t="str">
        <f>IF($Q4839*100&gt;=VLOOKUP($O4839,margin_ranges!$A$5:$C$10,2,FALSE),IF($Q4839*100&lt;=VLOOKUP($O4839,margin_ranges!$A$5:$C$10,3,FALSE)+10,"IN RANGE","ABOVE RANGE"),"BELOW RANGE")</f>
        <v>IN RANGE</v>
      </c>
      <c r="S4839">
        <f>MIN(VLOOKUP($O4839,margin_ranges!$A$5:$D$10,4,FALSE),$P4839*100)</f>
        <v>18.10392482</v>
      </c>
      <c r="T4839" s="29">
        <f>(1-$S4839/100)/(1-$F4839)-1</f>
        <v>4.184430579812215E-12</v>
      </c>
      <c r="U4839" s="19" t="str">
        <f>IF(ABS(IFERROR(T4839,0))&gt;0.05,INDEX(margin_ranges!$C$13:$C$16,MATCH($F4839*100,margin_ranges!$B$13:$B$16,1)),"")</f>
        <v/>
      </c>
      <c r="V4839" t="e">
        <f>MIN(VLOOKUP($U4839,margin_ranges!$A$5:$D$10,4,FALSE),$P4839*100)</f>
        <v>#N/A</v>
      </c>
      <c r="Y4839" s="29" t="e">
        <f t="shared" si="75"/>
        <v>#N/A</v>
      </c>
    </row>
    <row r="4840" spans="1:25" x14ac:dyDescent="0.3">
      <c r="A4840" s="8" t="s">
        <v>17</v>
      </c>
      <c r="B4840" s="8" t="s">
        <v>8439</v>
      </c>
      <c r="C4840" s="8" t="s">
        <v>8440</v>
      </c>
      <c r="D4840" s="8" t="s">
        <v>8607</v>
      </c>
      <c r="E4840" s="8" t="s">
        <v>8608</v>
      </c>
      <c r="F4840" s="24">
        <v>0.28739957750281903</v>
      </c>
      <c r="G4840" s="24">
        <v>1</v>
      </c>
      <c r="H4840" s="25">
        <v>313.36200000000002</v>
      </c>
      <c r="I4840" s="25">
        <v>45.780200000000001</v>
      </c>
      <c r="J4840" s="15">
        <v>1349</v>
      </c>
      <c r="K4840" s="15">
        <v>372</v>
      </c>
      <c r="L4840" s="13">
        <v>0.14610000000000001</v>
      </c>
      <c r="M4840" s="7">
        <v>0.98231769000000002</v>
      </c>
      <c r="N4840" s="26">
        <v>0.7</v>
      </c>
      <c r="O4840" s="27" t="s">
        <v>22</v>
      </c>
      <c r="P4840" s="8">
        <v>0.2873995775</v>
      </c>
      <c r="Q4840" s="24">
        <v>0.34</v>
      </c>
      <c r="R4840" t="str">
        <f>IF($Q4840*100&gt;=VLOOKUP($O4840,margin_ranges!$A$5:$C$10,2,FALSE),IF($Q4840*100&lt;=VLOOKUP($O4840,margin_ranges!$A$5:$C$10,3,FALSE)+10,"IN RANGE","ABOVE RANGE"),"BELOW RANGE")</f>
        <v>IN RANGE</v>
      </c>
      <c r="S4840">
        <f>MIN(VLOOKUP($O4840,margin_ranges!$A$5:$D$10,4,FALSE),$P4840*100)</f>
        <v>28.739957750000002</v>
      </c>
      <c r="T4840" s="29">
        <f>(1-$S4840/100)/(1-$F4840)-1</f>
        <v>3.9559466813443578E-12</v>
      </c>
      <c r="U4840" s="19" t="str">
        <f>IF(ABS(IFERROR(T4840,0))&gt;0.05,INDEX(margin_ranges!$C$13:$C$16,MATCH($F4840*100,margin_ranges!$B$13:$B$16,1)),"")</f>
        <v/>
      </c>
      <c r="V4840" t="e">
        <f>MIN(VLOOKUP($U4840,margin_ranges!$A$5:$D$10,4,FALSE),$P4840*100)</f>
        <v>#N/A</v>
      </c>
      <c r="Y4840" s="29" t="e">
        <f t="shared" si="75"/>
        <v>#N/A</v>
      </c>
    </row>
    <row r="4841" spans="1:25" x14ac:dyDescent="0.3">
      <c r="A4841" s="8" t="s">
        <v>17</v>
      </c>
      <c r="B4841" s="8" t="s">
        <v>8439</v>
      </c>
      <c r="C4841" s="8" t="s">
        <v>8440</v>
      </c>
      <c r="D4841" s="8" t="s">
        <v>8453</v>
      </c>
      <c r="E4841" s="8" t="s">
        <v>8454</v>
      </c>
      <c r="F4841" s="24">
        <v>0.228039674300509</v>
      </c>
      <c r="G4841" s="24">
        <v>0</v>
      </c>
      <c r="H4841" s="25">
        <v>5.3943000000000003</v>
      </c>
      <c r="I4841" s="25">
        <v>1.2596000000000001</v>
      </c>
      <c r="J4841" s="15">
        <v>51</v>
      </c>
      <c r="K4841" s="15">
        <v>12</v>
      </c>
      <c r="L4841" s="13">
        <v>0.23350000000000001</v>
      </c>
      <c r="M4841" s="7">
        <v>1.36017353</v>
      </c>
      <c r="N4841" s="26">
        <v>1.05</v>
      </c>
      <c r="O4841" s="27" t="s">
        <v>22</v>
      </c>
      <c r="P4841" s="8">
        <v>0.22803967429999999</v>
      </c>
      <c r="Q4841" s="24">
        <v>0.27</v>
      </c>
      <c r="R4841" t="str">
        <f>IF($Q4841*100&gt;=VLOOKUP($O4841,margin_ranges!$A$5:$C$10,2,FALSE),IF($Q4841*100&lt;=VLOOKUP($O4841,margin_ranges!$A$5:$C$10,3,FALSE)+10,"IN RANGE","ABOVE RANGE"),"BELOW RANGE")</f>
        <v>IN RANGE</v>
      </c>
      <c r="S4841">
        <f>MIN(VLOOKUP($O4841,margin_ranges!$A$5:$D$10,4,FALSE),$P4841*100)</f>
        <v>22.80396743</v>
      </c>
      <c r="T4841" s="29">
        <f>(1-$S4841/100)/(1-$F4841)-1</f>
        <v>6.5947247662734299E-13</v>
      </c>
      <c r="U4841" s="19" t="str">
        <f>IF(ABS(IFERROR(T4841,0))&gt;0.05,INDEX(margin_ranges!$C$13:$C$16,MATCH($F4841*100,margin_ranges!$B$13:$B$16,1)),"")</f>
        <v/>
      </c>
      <c r="V4841" t="e">
        <f>MIN(VLOOKUP($U4841,margin_ranges!$A$5:$D$10,4,FALSE),$P4841*100)</f>
        <v>#N/A</v>
      </c>
      <c r="Y4841" s="29" t="e">
        <f t="shared" si="75"/>
        <v>#N/A</v>
      </c>
    </row>
    <row r="4842" spans="1:25" x14ac:dyDescent="0.3">
      <c r="A4842" s="8" t="s">
        <v>17</v>
      </c>
      <c r="B4842" s="8" t="s">
        <v>8439</v>
      </c>
      <c r="C4842" s="8" t="s">
        <v>8440</v>
      </c>
      <c r="D4842" s="8" t="s">
        <v>8623</v>
      </c>
      <c r="E4842" s="8" t="s">
        <v>8624</v>
      </c>
      <c r="F4842" s="24">
        <v>0.292563397589582</v>
      </c>
      <c r="G4842" s="24">
        <v>1</v>
      </c>
      <c r="H4842" s="25">
        <v>79.025899999999993</v>
      </c>
      <c r="I4842" s="25">
        <v>28.9786</v>
      </c>
      <c r="J4842" s="15">
        <v>676</v>
      </c>
      <c r="K4842" s="15">
        <v>205</v>
      </c>
      <c r="L4842" s="13">
        <v>0.36670000000000003</v>
      </c>
      <c r="M4842" s="7">
        <v>0.77745483000000004</v>
      </c>
      <c r="N4842" s="26">
        <v>0.55000000000000004</v>
      </c>
      <c r="O4842" s="27" t="s">
        <v>22</v>
      </c>
      <c r="P4842" s="8">
        <v>0.2925633976</v>
      </c>
      <c r="Q4842" s="24">
        <v>0.34</v>
      </c>
      <c r="R4842" t="str">
        <f>IF($Q4842*100&gt;=VLOOKUP($O4842,margin_ranges!$A$5:$C$10,2,FALSE),IF($Q4842*100&lt;=VLOOKUP($O4842,margin_ranges!$A$5:$C$10,3,FALSE)+10,"IN RANGE","ABOVE RANGE"),"BELOW RANGE")</f>
        <v>IN RANGE</v>
      </c>
      <c r="S4842">
        <f>MIN(VLOOKUP($O4842,margin_ranges!$A$5:$D$10,4,FALSE),$P4842*100)</f>
        <v>29.256339759999999</v>
      </c>
      <c r="T4842" s="29">
        <f>(1-$S4842/100)/(1-$F4842)-1</f>
        <v>-1.4726220243233001E-11</v>
      </c>
      <c r="U4842" s="19" t="str">
        <f>IF(ABS(IFERROR(T4842,0))&gt;0.05,INDEX(margin_ranges!$C$13:$C$16,MATCH($F4842*100,margin_ranges!$B$13:$B$16,1)),"")</f>
        <v/>
      </c>
      <c r="V4842" t="e">
        <f>MIN(VLOOKUP($U4842,margin_ranges!$A$5:$D$10,4,FALSE),$P4842*100)</f>
        <v>#N/A</v>
      </c>
      <c r="Y4842" s="29" t="e">
        <f t="shared" si="75"/>
        <v>#N/A</v>
      </c>
    </row>
    <row r="4843" spans="1:25" x14ac:dyDescent="0.3">
      <c r="A4843" s="8" t="s">
        <v>17</v>
      </c>
      <c r="B4843" s="8" t="s">
        <v>8439</v>
      </c>
      <c r="C4843" s="8" t="s">
        <v>8440</v>
      </c>
      <c r="D4843" s="8" t="s">
        <v>8589</v>
      </c>
      <c r="E4843" s="8" t="s">
        <v>8590</v>
      </c>
      <c r="F4843" s="24">
        <v>0.25147047528650002</v>
      </c>
      <c r="G4843" s="24">
        <v>1</v>
      </c>
      <c r="H4843" s="25">
        <v>75.061199999999999</v>
      </c>
      <c r="I4843" s="25">
        <v>13.9922</v>
      </c>
      <c r="J4843" s="15">
        <v>561</v>
      </c>
      <c r="K4843" s="15">
        <v>140</v>
      </c>
      <c r="L4843" s="13">
        <v>0.18640000000000001</v>
      </c>
      <c r="M4843" s="7">
        <v>1.3359526500000001</v>
      </c>
      <c r="N4843" s="26">
        <v>1</v>
      </c>
      <c r="O4843" s="27" t="s">
        <v>22</v>
      </c>
      <c r="P4843" s="8">
        <v>0.2514704753</v>
      </c>
      <c r="Q4843" s="24">
        <v>0.3</v>
      </c>
      <c r="R4843" t="str">
        <f>IF($Q4843*100&gt;=VLOOKUP($O4843,margin_ranges!$A$5:$C$10,2,FALSE),IF($Q4843*100&lt;=VLOOKUP($O4843,margin_ranges!$A$5:$C$10,3,FALSE)+10,"IN RANGE","ABOVE RANGE"),"BELOW RANGE")</f>
        <v>IN RANGE</v>
      </c>
      <c r="S4843">
        <f>MIN(VLOOKUP($O4843,margin_ranges!$A$5:$D$10,4,FALSE),$P4843*100)</f>
        <v>25.147047529999998</v>
      </c>
      <c r="T4843" s="29">
        <f>(1-$S4843/100)/(1-$F4843)-1</f>
        <v>-1.8035350990430743E-11</v>
      </c>
      <c r="U4843" s="19" t="str">
        <f>IF(ABS(IFERROR(T4843,0))&gt;0.05,INDEX(margin_ranges!$C$13:$C$16,MATCH($F4843*100,margin_ranges!$B$13:$B$16,1)),"")</f>
        <v/>
      </c>
      <c r="V4843" t="e">
        <f>MIN(VLOOKUP($U4843,margin_ranges!$A$5:$D$10,4,FALSE),$P4843*100)</f>
        <v>#N/A</v>
      </c>
      <c r="Y4843" s="29" t="e">
        <f t="shared" si="75"/>
        <v>#N/A</v>
      </c>
    </row>
    <row r="4844" spans="1:25" x14ac:dyDescent="0.3">
      <c r="A4844" s="8" t="s">
        <v>17</v>
      </c>
      <c r="B4844" s="8" t="s">
        <v>8439</v>
      </c>
      <c r="C4844" s="8" t="s">
        <v>8440</v>
      </c>
      <c r="D4844" s="8" t="s">
        <v>12238</v>
      </c>
      <c r="E4844" s="8" t="s">
        <v>12239</v>
      </c>
      <c r="F4844" s="24">
        <v>0.24704188858500001</v>
      </c>
      <c r="G4844" s="24">
        <v>0</v>
      </c>
      <c r="H4844" s="25">
        <v>1.1814</v>
      </c>
      <c r="I4844" s="25">
        <v>0.20760000000000001</v>
      </c>
      <c r="J4844" s="15">
        <v>7</v>
      </c>
      <c r="K4844" s="15">
        <v>2</v>
      </c>
      <c r="L4844" s="13">
        <v>0.1757</v>
      </c>
      <c r="M4844" s="7">
        <v>1.1952856199999999</v>
      </c>
      <c r="N4844" s="26">
        <v>0.9</v>
      </c>
      <c r="O4844" s="27" t="s">
        <v>22</v>
      </c>
      <c r="P4844" s="8">
        <v>0.24704188860000001</v>
      </c>
      <c r="Q4844" s="24">
        <v>0.25</v>
      </c>
      <c r="R4844" t="str">
        <f>IF($Q4844*100&gt;=VLOOKUP($O4844,margin_ranges!$A$5:$C$10,2,FALSE),IF($Q4844*100&lt;=VLOOKUP($O4844,margin_ranges!$A$5:$C$10,3,FALSE)+10,"IN RANGE","ABOVE RANGE"),"BELOW RANGE")</f>
        <v>IN RANGE</v>
      </c>
      <c r="S4844">
        <f>MIN(VLOOKUP($O4844,margin_ranges!$A$5:$D$10,4,FALSE),$P4844*100)</f>
        <v>24.704188860000002</v>
      </c>
      <c r="T4844" s="29">
        <f>(1-$S4844/100)/(1-$F4844)-1</f>
        <v>-1.9921397864663959E-11</v>
      </c>
      <c r="U4844" s="19" t="str">
        <f>IF(ABS(IFERROR(T4844,0))&gt;0.05,INDEX(margin_ranges!$C$13:$C$16,MATCH($F4844*100,margin_ranges!$B$13:$B$16,1)),"")</f>
        <v/>
      </c>
      <c r="V4844" t="e">
        <f>MIN(VLOOKUP($U4844,margin_ranges!$A$5:$D$10,4,FALSE),$P4844*100)</f>
        <v>#N/A</v>
      </c>
      <c r="Y4844" s="29" t="e">
        <f t="shared" si="75"/>
        <v>#N/A</v>
      </c>
    </row>
    <row r="4845" spans="1:25" x14ac:dyDescent="0.3">
      <c r="A4845" s="8" t="s">
        <v>17</v>
      </c>
      <c r="B4845" s="8" t="s">
        <v>8439</v>
      </c>
      <c r="C4845" s="8" t="s">
        <v>8440</v>
      </c>
      <c r="D4845" s="8" t="s">
        <v>8455</v>
      </c>
      <c r="E4845" s="8" t="s">
        <v>8456</v>
      </c>
      <c r="F4845" s="24">
        <v>0.10498451827849301</v>
      </c>
      <c r="G4845" s="24">
        <v>1</v>
      </c>
      <c r="H4845" s="25">
        <v>190.50059999999999</v>
      </c>
      <c r="I4845" s="25">
        <v>82.524100000000004</v>
      </c>
      <c r="J4845" s="15">
        <v>2351</v>
      </c>
      <c r="K4845" s="15">
        <v>246</v>
      </c>
      <c r="L4845" s="13">
        <v>0.43319999999999997</v>
      </c>
      <c r="M4845" s="7">
        <v>0.94970423999999998</v>
      </c>
      <c r="N4845" s="26">
        <v>0.85</v>
      </c>
      <c r="O4845" s="27" t="s">
        <v>22</v>
      </c>
      <c r="P4845" s="8">
        <v>0.1049845183</v>
      </c>
      <c r="Q4845" s="24">
        <v>0.15</v>
      </c>
      <c r="R4845" t="str">
        <f>IF($Q4845*100&gt;=VLOOKUP($O4845,margin_ranges!$A$5:$C$10,2,FALSE),IF($Q4845*100&lt;=VLOOKUP($O4845,margin_ranges!$A$5:$C$10,3,FALSE)+10,"IN RANGE","ABOVE RANGE"),"BELOW RANGE")</f>
        <v>BELOW RANGE</v>
      </c>
      <c r="S4845">
        <f>MIN(VLOOKUP($O4845,margin_ranges!$A$5:$D$10,4,FALSE),$P4845*100)</f>
        <v>10.49845183</v>
      </c>
      <c r="T4845" s="29">
        <f>(1-$S4845/100)/(1-$F4845)-1</f>
        <v>-2.4029778167289351E-11</v>
      </c>
      <c r="U4845" s="19" t="str">
        <f>IF(ABS(IFERROR(T4845,0))&gt;0.05,INDEX(margin_ranges!$C$13:$C$16,MATCH($F4845*100,margin_ranges!$B$13:$B$16,1)),"")</f>
        <v/>
      </c>
      <c r="V4845" t="e">
        <f>MIN(VLOOKUP($U4845,margin_ranges!$A$5:$D$10,4,FALSE),$P4845*100)</f>
        <v>#N/A</v>
      </c>
      <c r="Y4845" s="29" t="e">
        <f t="shared" si="75"/>
        <v>#N/A</v>
      </c>
    </row>
    <row r="4846" spans="1:25" x14ac:dyDescent="0.3">
      <c r="A4846" s="8" t="s">
        <v>17</v>
      </c>
      <c r="B4846" s="8" t="s">
        <v>8439</v>
      </c>
      <c r="C4846" s="8" t="s">
        <v>8440</v>
      </c>
      <c r="D4846" s="8" t="s">
        <v>8473</v>
      </c>
      <c r="E4846" s="8" t="s">
        <v>8474</v>
      </c>
      <c r="F4846" s="24">
        <v>0.18612796017824401</v>
      </c>
      <c r="G4846" s="24">
        <v>0</v>
      </c>
      <c r="H4846" s="25">
        <v>25.1828</v>
      </c>
      <c r="I4846" s="25">
        <v>5.8510999999999997</v>
      </c>
      <c r="J4846" s="15">
        <v>216</v>
      </c>
      <c r="K4846" s="15">
        <v>40</v>
      </c>
      <c r="L4846" s="13">
        <v>0.23230000000000001</v>
      </c>
      <c r="M4846" s="7">
        <v>1.2286943800000001</v>
      </c>
      <c r="N4846" s="26">
        <v>1</v>
      </c>
      <c r="O4846" s="27" t="s">
        <v>22</v>
      </c>
      <c r="P4846" s="8">
        <v>0.1861279602</v>
      </c>
      <c r="Q4846" s="24">
        <v>0.25</v>
      </c>
      <c r="R4846" t="str">
        <f>IF($Q4846*100&gt;=VLOOKUP($O4846,margin_ranges!$A$5:$C$10,2,FALSE),IF($Q4846*100&lt;=VLOOKUP($O4846,margin_ranges!$A$5:$C$10,3,FALSE)+10,"IN RANGE","ABOVE RANGE"),"BELOW RANGE")</f>
        <v>IN RANGE</v>
      </c>
      <c r="S4846">
        <f>MIN(VLOOKUP($O4846,margin_ranges!$A$5:$D$10,4,FALSE),$P4846*100)</f>
        <v>18.612796020000001</v>
      </c>
      <c r="T4846" s="29">
        <f>(1-$S4846/100)/(1-$F4846)-1</f>
        <v>-2.6731505897714669E-11</v>
      </c>
      <c r="U4846" s="19" t="str">
        <f>IF(ABS(IFERROR(T4846,0))&gt;0.05,INDEX(margin_ranges!$C$13:$C$16,MATCH($F4846*100,margin_ranges!$B$13:$B$16,1)),"")</f>
        <v/>
      </c>
      <c r="V4846" t="e">
        <f>MIN(VLOOKUP($U4846,margin_ranges!$A$5:$D$10,4,FALSE),$P4846*100)</f>
        <v>#N/A</v>
      </c>
      <c r="Y4846" s="29" t="e">
        <f t="shared" si="75"/>
        <v>#N/A</v>
      </c>
    </row>
    <row r="4847" spans="1:25" x14ac:dyDescent="0.3">
      <c r="A4847" s="8" t="s">
        <v>17</v>
      </c>
      <c r="B4847" s="8" t="s">
        <v>8439</v>
      </c>
      <c r="C4847" s="8" t="s">
        <v>8440</v>
      </c>
      <c r="D4847" s="8" t="s">
        <v>8517</v>
      </c>
      <c r="E4847" s="8" t="s">
        <v>8518</v>
      </c>
      <c r="F4847" s="24">
        <v>0.186578857170836</v>
      </c>
      <c r="G4847" s="24">
        <v>0</v>
      </c>
      <c r="H4847" s="25">
        <v>7.2942</v>
      </c>
      <c r="I4847" s="25">
        <v>1.4238999999999999</v>
      </c>
      <c r="J4847" s="15">
        <v>53</v>
      </c>
      <c r="K4847" s="15">
        <v>10</v>
      </c>
      <c r="L4847" s="13">
        <v>0.19520000000000001</v>
      </c>
      <c r="M4847" s="7">
        <v>1.2293754699999999</v>
      </c>
      <c r="N4847" s="26">
        <v>1</v>
      </c>
      <c r="O4847" s="27" t="s">
        <v>22</v>
      </c>
      <c r="P4847" s="8">
        <v>0.1865788572</v>
      </c>
      <c r="Q4847" s="24">
        <v>0.22</v>
      </c>
      <c r="R4847" t="str">
        <f>IF($Q4847*100&gt;=VLOOKUP($O4847,margin_ranges!$A$5:$C$10,2,FALSE),IF($Q4847*100&lt;=VLOOKUP($O4847,margin_ranges!$A$5:$C$10,3,FALSE)+10,"IN RANGE","ABOVE RANGE"),"BELOW RANGE")</f>
        <v>IN RANGE</v>
      </c>
      <c r="S4847">
        <f>MIN(VLOOKUP($O4847,margin_ranges!$A$5:$D$10,4,FALSE),$P4847*100)</f>
        <v>18.657885719999999</v>
      </c>
      <c r="T4847" s="29">
        <f>(1-$S4847/100)/(1-$F4847)-1</f>
        <v>-3.5853542357244805E-11</v>
      </c>
      <c r="U4847" s="19" t="str">
        <f>IF(ABS(IFERROR(T4847,0))&gt;0.05,INDEX(margin_ranges!$C$13:$C$16,MATCH($F4847*100,margin_ranges!$B$13:$B$16,1)),"")</f>
        <v/>
      </c>
      <c r="V4847" t="e">
        <f>MIN(VLOOKUP($U4847,margin_ranges!$A$5:$D$10,4,FALSE),$P4847*100)</f>
        <v>#N/A</v>
      </c>
      <c r="Y4847" s="29" t="e">
        <f t="shared" si="75"/>
        <v>#N/A</v>
      </c>
    </row>
    <row r="4848" spans="1:25" x14ac:dyDescent="0.3">
      <c r="A4848" s="8" t="s">
        <v>17</v>
      </c>
      <c r="B4848" s="8" t="s">
        <v>8439</v>
      </c>
      <c r="C4848" s="8" t="s">
        <v>8440</v>
      </c>
      <c r="D4848" s="8" t="s">
        <v>8497</v>
      </c>
      <c r="E4848" s="8" t="s">
        <v>8498</v>
      </c>
      <c r="F4848" s="24">
        <v>0.20759065366771101</v>
      </c>
      <c r="G4848" s="24">
        <v>1</v>
      </c>
      <c r="H4848" s="25">
        <v>563.00990000000002</v>
      </c>
      <c r="I4848" s="25">
        <v>110.1662</v>
      </c>
      <c r="J4848" s="15">
        <v>3545</v>
      </c>
      <c r="K4848" s="15">
        <v>736</v>
      </c>
      <c r="L4848" s="13">
        <v>0.19570000000000001</v>
      </c>
      <c r="M4848" s="7">
        <v>1.0726779099999999</v>
      </c>
      <c r="N4848" s="26">
        <v>0.85</v>
      </c>
      <c r="O4848" s="27" t="s">
        <v>162</v>
      </c>
      <c r="P4848" s="8">
        <v>0.20759065369999999</v>
      </c>
      <c r="Q4848" s="24">
        <v>0.25</v>
      </c>
      <c r="R4848" t="str">
        <f>IF($Q4848*100&gt;=VLOOKUP($O4848,margin_ranges!$A$5:$C$10,2,FALSE),IF($Q4848*100&lt;=VLOOKUP($O4848,margin_ranges!$A$5:$C$10,3,FALSE)+10,"IN RANGE","ABOVE RANGE"),"BELOW RANGE")</f>
        <v>BELOW RANGE</v>
      </c>
      <c r="S4848">
        <f>MIN(VLOOKUP($O4848,margin_ranges!$A$5:$D$10,4,FALSE),$P4848*100)</f>
        <v>20.759065369999998</v>
      </c>
      <c r="T4848" s="29">
        <f>(1-$S4848/100)/(1-$F4848)-1</f>
        <v>-4.0747849539002345E-11</v>
      </c>
      <c r="U4848" s="19" t="str">
        <f>IF(ABS(IFERROR(T4848,0))&gt;0.05,INDEX(margin_ranges!$C$13:$C$16,MATCH($F4848*100,margin_ranges!$B$13:$B$16,1)),"")</f>
        <v/>
      </c>
      <c r="V4848" t="e">
        <f>MIN(VLOOKUP($U4848,margin_ranges!$A$5:$D$10,4,FALSE),$P4848*100)</f>
        <v>#N/A</v>
      </c>
      <c r="Y4848" s="29" t="e">
        <f t="shared" si="75"/>
        <v>#N/A</v>
      </c>
    </row>
    <row r="4849" spans="1:25" x14ac:dyDescent="0.3">
      <c r="A4849" s="8" t="s">
        <v>17</v>
      </c>
      <c r="B4849" s="8" t="s">
        <v>8439</v>
      </c>
      <c r="C4849" s="8" t="s">
        <v>8440</v>
      </c>
      <c r="D4849" s="8" t="s">
        <v>8479</v>
      </c>
      <c r="E4849" s="8" t="s">
        <v>8480</v>
      </c>
      <c r="F4849" s="24">
        <v>0.238496786854415</v>
      </c>
      <c r="G4849" s="24">
        <v>1</v>
      </c>
      <c r="H4849" s="25">
        <v>122.2931</v>
      </c>
      <c r="I4849" s="25">
        <v>34.773099999999999</v>
      </c>
      <c r="J4849" s="15">
        <v>959</v>
      </c>
      <c r="K4849" s="15">
        <v>226</v>
      </c>
      <c r="L4849" s="13">
        <v>0.2843</v>
      </c>
      <c r="M4849" s="7">
        <v>0.91923447000000003</v>
      </c>
      <c r="N4849" s="26">
        <v>0.7</v>
      </c>
      <c r="O4849" s="27" t="s">
        <v>22</v>
      </c>
      <c r="P4849" s="8">
        <v>0.23849678690000001</v>
      </c>
      <c r="Q4849" s="24">
        <v>0.25</v>
      </c>
      <c r="R4849" t="str">
        <f>IF($Q4849*100&gt;=VLOOKUP($O4849,margin_ranges!$A$5:$C$10,2,FALSE),IF($Q4849*100&lt;=VLOOKUP($O4849,margin_ranges!$A$5:$C$10,3,FALSE)+10,"IN RANGE","ABOVE RANGE"),"BELOW RANGE")</f>
        <v>IN RANGE</v>
      </c>
      <c r="S4849">
        <f>MIN(VLOOKUP($O4849,margin_ranges!$A$5:$D$10,4,FALSE),$P4849*100)</f>
        <v>23.849678690000001</v>
      </c>
      <c r="T4849" s="29">
        <f>(1-$S4849/100)/(1-$F4849)-1</f>
        <v>-5.9861782197856428E-11</v>
      </c>
      <c r="U4849" s="19" t="str">
        <f>IF(ABS(IFERROR(T4849,0))&gt;0.05,INDEX(margin_ranges!$C$13:$C$16,MATCH($F4849*100,margin_ranges!$B$13:$B$16,1)),"")</f>
        <v/>
      </c>
      <c r="V4849" t="e">
        <f>MIN(VLOOKUP($U4849,margin_ranges!$A$5:$D$10,4,FALSE),$P4849*100)</f>
        <v>#N/A</v>
      </c>
      <c r="Y4849" s="29" t="e">
        <f t="shared" si="75"/>
        <v>#N/A</v>
      </c>
    </row>
    <row r="4850" spans="1:25" x14ac:dyDescent="0.3">
      <c r="A4850" s="8" t="s">
        <v>17</v>
      </c>
      <c r="B4850" s="8" t="s">
        <v>8439</v>
      </c>
      <c r="C4850" s="8" t="s">
        <v>8440</v>
      </c>
      <c r="D4850" s="8" t="s">
        <v>8551</v>
      </c>
      <c r="E4850" s="8" t="s">
        <v>8552</v>
      </c>
      <c r="F4850" s="24">
        <v>0.23816477375157699</v>
      </c>
      <c r="G4850" s="24">
        <v>0</v>
      </c>
      <c r="H4850" s="25">
        <v>5.5110000000000001</v>
      </c>
      <c r="I4850" s="25">
        <v>1.2936000000000001</v>
      </c>
      <c r="J4850" s="15">
        <v>53</v>
      </c>
      <c r="K4850" s="15">
        <v>13</v>
      </c>
      <c r="L4850" s="13">
        <v>0.23469999999999999</v>
      </c>
      <c r="M4850" s="7">
        <v>1.3782507900000001</v>
      </c>
      <c r="N4850" s="26">
        <v>1.05</v>
      </c>
      <c r="O4850" s="27" t="s">
        <v>22</v>
      </c>
      <c r="P4850" s="8">
        <v>0.23816477380000001</v>
      </c>
      <c r="Q4850" s="24">
        <v>0.27</v>
      </c>
      <c r="R4850" t="str">
        <f>IF($Q4850*100&gt;=VLOOKUP($O4850,margin_ranges!$A$5:$C$10,2,FALSE),IF($Q4850*100&lt;=VLOOKUP($O4850,margin_ranges!$A$5:$C$10,3,FALSE)+10,"IN RANGE","ABOVE RANGE"),"BELOW RANGE")</f>
        <v>IN RANGE</v>
      </c>
      <c r="S4850">
        <f>MIN(VLOOKUP($O4850,margin_ranges!$A$5:$D$10,4,FALSE),$P4850*100)</f>
        <v>23.816477380000002</v>
      </c>
      <c r="T4850" s="29">
        <f>(1-$S4850/100)/(1-$F4850)-1</f>
        <v>-6.356104531590745E-11</v>
      </c>
      <c r="U4850" s="19" t="str">
        <f>IF(ABS(IFERROR(T4850,0))&gt;0.05,INDEX(margin_ranges!$C$13:$C$16,MATCH($F4850*100,margin_ranges!$B$13:$B$16,1)),"")</f>
        <v/>
      </c>
      <c r="V4850" t="e">
        <f>MIN(VLOOKUP($U4850,margin_ranges!$A$5:$D$10,4,FALSE),$P4850*100)</f>
        <v>#N/A</v>
      </c>
      <c r="Y4850" s="29" t="e">
        <f t="shared" si="75"/>
        <v>#N/A</v>
      </c>
    </row>
    <row r="4851" spans="1:25" x14ac:dyDescent="0.3">
      <c r="A4851" s="8" t="s">
        <v>17</v>
      </c>
      <c r="B4851" s="8" t="s">
        <v>8439</v>
      </c>
      <c r="C4851" s="8" t="s">
        <v>8440</v>
      </c>
      <c r="D4851" s="8" t="s">
        <v>8625</v>
      </c>
      <c r="E4851" s="8" t="s">
        <v>8626</v>
      </c>
      <c r="F4851" s="24">
        <v>0.27999999999999903</v>
      </c>
      <c r="G4851" s="24">
        <v>0</v>
      </c>
      <c r="H4851" s="25">
        <v>8.7457999999999991</v>
      </c>
      <c r="I4851" s="25">
        <v>2.6196000000000002</v>
      </c>
      <c r="J4851" s="15">
        <v>99</v>
      </c>
      <c r="K4851" s="15">
        <v>26</v>
      </c>
      <c r="L4851" s="13">
        <v>0.29949999999999999</v>
      </c>
      <c r="M4851" s="7">
        <v>1.2591302</v>
      </c>
      <c r="N4851" s="26">
        <v>0.9</v>
      </c>
      <c r="O4851" s="27" t="s">
        <v>22</v>
      </c>
      <c r="P4851" s="8">
        <v>0.28522085990000001</v>
      </c>
      <c r="Q4851" s="24">
        <v>0.28000000000000003</v>
      </c>
      <c r="R4851" t="str">
        <f>IF($Q4851*100&gt;=VLOOKUP($O4851,margin_ranges!$A$5:$C$10,2,FALSE),IF($Q4851*100&lt;=VLOOKUP($O4851,margin_ranges!$A$5:$C$10,3,FALSE)+10,"IN RANGE","ABOVE RANGE"),"BELOW RANGE")</f>
        <v>IN RANGE</v>
      </c>
      <c r="S4851">
        <f>MIN(VLOOKUP($O4851,margin_ranges!$A$5:$D$10,4,FALSE),$P4851*100)</f>
        <v>28.522085990000001</v>
      </c>
      <c r="T4851" s="29">
        <f>(1-$S4851/100)/(1-$F4851)-1</f>
        <v>-7.2511943055568739E-3</v>
      </c>
      <c r="U4851" s="19" t="str">
        <f>IF(ABS(IFERROR(T4851,0))&gt;0.05,INDEX(margin_ranges!$C$13:$C$16,MATCH($F4851*100,margin_ranges!$B$13:$B$16,1)),"")</f>
        <v/>
      </c>
      <c r="V4851" t="e">
        <f>MIN(VLOOKUP($U4851,margin_ranges!$A$5:$D$10,4,FALSE),$P4851*100)</f>
        <v>#N/A</v>
      </c>
      <c r="Y4851" s="29" t="e">
        <f t="shared" si="75"/>
        <v>#N/A</v>
      </c>
    </row>
    <row r="4852" spans="1:25" x14ac:dyDescent="0.3">
      <c r="A4852" s="8" t="s">
        <v>17</v>
      </c>
      <c r="B4852" s="8" t="s">
        <v>8439</v>
      </c>
      <c r="C4852" s="8" t="s">
        <v>8440</v>
      </c>
      <c r="D4852" s="8" t="s">
        <v>8441</v>
      </c>
      <c r="E4852" s="8" t="s">
        <v>8442</v>
      </c>
      <c r="F4852" s="24">
        <v>0.28999999999999998</v>
      </c>
      <c r="G4852" s="24">
        <v>0</v>
      </c>
      <c r="H4852" s="25">
        <v>2.7336</v>
      </c>
      <c r="I4852" s="25">
        <v>0.21340000000000001</v>
      </c>
      <c r="J4852" s="15">
        <v>9</v>
      </c>
      <c r="K4852" s="15">
        <v>2</v>
      </c>
      <c r="L4852" s="13">
        <v>7.8E-2</v>
      </c>
      <c r="M4852" s="7">
        <v>1.3756946800000001</v>
      </c>
      <c r="N4852" s="26">
        <v>0.7</v>
      </c>
      <c r="O4852" s="27" t="s">
        <v>92</v>
      </c>
      <c r="P4852" s="8">
        <v>0.49116616369999999</v>
      </c>
      <c r="Q4852" s="24">
        <v>0.28999999999999998</v>
      </c>
      <c r="R4852" t="str">
        <f>IF($Q4852*100&gt;=VLOOKUP($O4852,margin_ranges!$A$5:$C$10,2,FALSE),IF($Q4852*100&lt;=VLOOKUP($O4852,margin_ranges!$A$5:$C$10,3,FALSE)+10,"IN RANGE","ABOVE RANGE"),"BELOW RANGE")</f>
        <v>IN RANGE</v>
      </c>
      <c r="S4852">
        <f>MIN(VLOOKUP($O4852,margin_ranges!$A$5:$D$10,4,FALSE),$P4852*100)</f>
        <v>29.75</v>
      </c>
      <c r="T4852" s="29">
        <f>(1-$S4852/100)/(1-$F4852)-1</f>
        <v>-1.0563380281690127E-2</v>
      </c>
      <c r="U4852" s="19" t="str">
        <f>IF(ABS(IFERROR(T4852,0))&gt;0.05,INDEX(margin_ranges!$C$13:$C$16,MATCH($F4852*100,margin_ranges!$B$13:$B$16,1)),"")</f>
        <v/>
      </c>
      <c r="V4852" t="e">
        <f>MIN(VLOOKUP($U4852,margin_ranges!$A$5:$D$10,4,FALSE),$P4852*100)</f>
        <v>#N/A</v>
      </c>
      <c r="Y4852" s="29" t="e">
        <f t="shared" si="75"/>
        <v>#N/A</v>
      </c>
    </row>
    <row r="4853" spans="1:25" x14ac:dyDescent="0.3">
      <c r="A4853" s="8" t="s">
        <v>17</v>
      </c>
      <c r="B4853" s="8" t="s">
        <v>8439</v>
      </c>
      <c r="C4853" s="8" t="s">
        <v>8440</v>
      </c>
      <c r="D4853" s="28" t="s">
        <v>8443</v>
      </c>
      <c r="E4853" s="8" t="s">
        <v>8444</v>
      </c>
      <c r="F4853" s="24">
        <v>0.28999999999999998</v>
      </c>
      <c r="G4853" s="24">
        <v>0</v>
      </c>
      <c r="H4853" s="25">
        <v>1.9765999999999999</v>
      </c>
      <c r="I4853" s="25">
        <v>0.75139999999999996</v>
      </c>
      <c r="J4853" s="15">
        <v>24</v>
      </c>
      <c r="K4853" s="15">
        <v>6</v>
      </c>
      <c r="L4853" s="13">
        <v>0.38009999999999999</v>
      </c>
      <c r="M4853" s="7">
        <v>1.0721551499999999</v>
      </c>
      <c r="N4853" s="26">
        <v>0.7</v>
      </c>
      <c r="O4853" s="27" t="s">
        <v>92</v>
      </c>
      <c r="P4853" s="8">
        <v>0.3471094166</v>
      </c>
      <c r="Q4853" s="24">
        <v>0.28999999999999998</v>
      </c>
      <c r="R4853" t="str">
        <f>IF($Q4853*100&gt;=VLOOKUP($O4853,margin_ranges!$A$5:$C$10,2,FALSE),IF($Q4853*100&lt;=VLOOKUP($O4853,margin_ranges!$A$5:$C$10,3,FALSE)+10,"IN RANGE","ABOVE RANGE"),"BELOW RANGE")</f>
        <v>IN RANGE</v>
      </c>
      <c r="S4853">
        <f>MIN(VLOOKUP($O4853,margin_ranges!$A$5:$D$10,4,FALSE),$P4853*100)</f>
        <v>29.75</v>
      </c>
      <c r="T4853" s="29">
        <f>(1-$S4853/100)/(1-$F4853)-1</f>
        <v>-1.0563380281690127E-2</v>
      </c>
      <c r="U4853" s="19" t="str">
        <f>IF(ABS(IFERROR(T4853,0))&gt;0.05,INDEX(margin_ranges!$C$13:$C$16,MATCH($F4853*100,margin_ranges!$B$13:$B$16,1)),"")</f>
        <v/>
      </c>
      <c r="V4853" t="e">
        <f>MIN(VLOOKUP($U4853,margin_ranges!$A$5:$D$10,4,FALSE),$P4853*100)</f>
        <v>#N/A</v>
      </c>
      <c r="Y4853" s="29" t="e">
        <f t="shared" si="75"/>
        <v>#N/A</v>
      </c>
    </row>
    <row r="4854" spans="1:25" x14ac:dyDescent="0.3">
      <c r="A4854" s="8" t="s">
        <v>17</v>
      </c>
      <c r="B4854" s="8" t="s">
        <v>8439</v>
      </c>
      <c r="C4854" s="8" t="s">
        <v>8440</v>
      </c>
      <c r="D4854" s="8" t="s">
        <v>8445</v>
      </c>
      <c r="E4854" s="8" t="s">
        <v>8446</v>
      </c>
      <c r="F4854" s="24">
        <v>0.28999999999999998</v>
      </c>
      <c r="G4854" s="24">
        <v>1</v>
      </c>
      <c r="H4854" s="25">
        <v>89.283699999999996</v>
      </c>
      <c r="I4854" s="25">
        <v>7.2958999999999996</v>
      </c>
      <c r="J4854" s="15">
        <v>202</v>
      </c>
      <c r="K4854" s="15">
        <v>52</v>
      </c>
      <c r="L4854" s="13">
        <v>8.1699999999999995E-2</v>
      </c>
      <c r="M4854" s="7">
        <v>0.92118500999999997</v>
      </c>
      <c r="N4854" s="26">
        <v>0.5</v>
      </c>
      <c r="O4854" s="27" t="s">
        <v>22</v>
      </c>
      <c r="P4854" s="8">
        <v>0.45722086540000001</v>
      </c>
      <c r="Q4854" s="24">
        <v>0.28999999999999998</v>
      </c>
      <c r="R4854" t="str">
        <f>IF($Q4854*100&gt;=VLOOKUP($O4854,margin_ranges!$A$5:$C$10,2,FALSE),IF($Q4854*100&lt;=VLOOKUP($O4854,margin_ranges!$A$5:$C$10,3,FALSE)+10,"IN RANGE","ABOVE RANGE"),"BELOW RANGE")</f>
        <v>IN RANGE</v>
      </c>
      <c r="S4854">
        <f>MIN(VLOOKUP($O4854,margin_ranges!$A$5:$D$10,4,FALSE),$P4854*100)</f>
        <v>29.75</v>
      </c>
      <c r="T4854" s="29">
        <f>(1-$S4854/100)/(1-$F4854)-1</f>
        <v>-1.0563380281690127E-2</v>
      </c>
      <c r="U4854" s="19" t="str">
        <f>IF(ABS(IFERROR(T4854,0))&gt;0.05,INDEX(margin_ranges!$C$13:$C$16,MATCH($F4854*100,margin_ranges!$B$13:$B$16,1)),"")</f>
        <v/>
      </c>
      <c r="V4854" t="e">
        <f>MIN(VLOOKUP($U4854,margin_ranges!$A$5:$D$10,4,FALSE),$P4854*100)</f>
        <v>#N/A</v>
      </c>
      <c r="Y4854" s="29" t="e">
        <f t="shared" si="75"/>
        <v>#N/A</v>
      </c>
    </row>
    <row r="4855" spans="1:25" x14ac:dyDescent="0.3">
      <c r="A4855" s="8" t="s">
        <v>17</v>
      </c>
      <c r="B4855" s="8" t="s">
        <v>8439</v>
      </c>
      <c r="C4855" s="8" t="s">
        <v>8440</v>
      </c>
      <c r="D4855" s="8" t="s">
        <v>8447</v>
      </c>
      <c r="E4855" s="8" t="s">
        <v>8448</v>
      </c>
      <c r="F4855" s="24">
        <v>0.28999999999999998</v>
      </c>
      <c r="G4855" s="24">
        <v>0</v>
      </c>
      <c r="H4855" s="25">
        <v>6.5194000000000001</v>
      </c>
      <c r="I4855" s="25">
        <v>1.3929</v>
      </c>
      <c r="J4855" s="15">
        <v>32</v>
      </c>
      <c r="K4855" s="15">
        <v>8</v>
      </c>
      <c r="L4855" s="13">
        <v>0.21360000000000001</v>
      </c>
      <c r="M4855" s="7">
        <v>0.76041537999999997</v>
      </c>
      <c r="N4855" s="26">
        <v>0.3</v>
      </c>
      <c r="O4855" s="27" t="s">
        <v>22</v>
      </c>
      <c r="P4855" s="8">
        <v>0.60547878690000001</v>
      </c>
      <c r="Q4855" s="24">
        <v>0.28999999999999998</v>
      </c>
      <c r="R4855" t="str">
        <f>IF($Q4855*100&gt;=VLOOKUP($O4855,margin_ranges!$A$5:$C$10,2,FALSE),IF($Q4855*100&lt;=VLOOKUP($O4855,margin_ranges!$A$5:$C$10,3,FALSE)+10,"IN RANGE","ABOVE RANGE"),"BELOW RANGE")</f>
        <v>IN RANGE</v>
      </c>
      <c r="S4855">
        <f>MIN(VLOOKUP($O4855,margin_ranges!$A$5:$D$10,4,FALSE),$P4855*100)</f>
        <v>29.75</v>
      </c>
      <c r="T4855" s="29">
        <f>(1-$S4855/100)/(1-$F4855)-1</f>
        <v>-1.0563380281690127E-2</v>
      </c>
      <c r="U4855" s="19" t="str">
        <f>IF(ABS(IFERROR(T4855,0))&gt;0.05,INDEX(margin_ranges!$C$13:$C$16,MATCH($F4855*100,margin_ranges!$B$13:$B$16,1)),"")</f>
        <v/>
      </c>
      <c r="V4855" t="e">
        <f>MIN(VLOOKUP($U4855,margin_ranges!$A$5:$D$10,4,FALSE),$P4855*100)</f>
        <v>#N/A</v>
      </c>
      <c r="Y4855" s="29" t="e">
        <f t="shared" si="75"/>
        <v>#N/A</v>
      </c>
    </row>
    <row r="4856" spans="1:25" x14ac:dyDescent="0.3">
      <c r="A4856" s="8" t="s">
        <v>17</v>
      </c>
      <c r="B4856" s="8" t="s">
        <v>8439</v>
      </c>
      <c r="C4856" s="8" t="s">
        <v>8440</v>
      </c>
      <c r="D4856" s="28" t="s">
        <v>8461</v>
      </c>
      <c r="E4856" s="8" t="s">
        <v>8462</v>
      </c>
      <c r="F4856" s="24">
        <v>0.28999999999999998</v>
      </c>
      <c r="G4856" s="24">
        <v>0</v>
      </c>
      <c r="H4856" s="25">
        <v>18.5458</v>
      </c>
      <c r="I4856" s="25">
        <v>0.59670000000000001</v>
      </c>
      <c r="J4856" s="15">
        <v>14</v>
      </c>
      <c r="K4856" s="15">
        <v>4</v>
      </c>
      <c r="L4856" s="13">
        <v>3.2199999999999999E-2</v>
      </c>
      <c r="M4856" s="7">
        <v>0.78549197999999998</v>
      </c>
      <c r="N4856" s="26">
        <v>0.3</v>
      </c>
      <c r="O4856" s="27" t="s">
        <v>22</v>
      </c>
      <c r="P4856" s="8">
        <v>0.61807375799999997</v>
      </c>
      <c r="Q4856" s="24">
        <v>0.28999999999999998</v>
      </c>
      <c r="R4856" t="str">
        <f>IF($Q4856*100&gt;=VLOOKUP($O4856,margin_ranges!$A$5:$C$10,2,FALSE),IF($Q4856*100&lt;=VLOOKUP($O4856,margin_ranges!$A$5:$C$10,3,FALSE)+10,"IN RANGE","ABOVE RANGE"),"BELOW RANGE")</f>
        <v>IN RANGE</v>
      </c>
      <c r="S4856">
        <f>MIN(VLOOKUP($O4856,margin_ranges!$A$5:$D$10,4,FALSE),$P4856*100)</f>
        <v>29.75</v>
      </c>
      <c r="T4856" s="29">
        <f>(1-$S4856/100)/(1-$F4856)-1</f>
        <v>-1.0563380281690127E-2</v>
      </c>
      <c r="U4856" s="19" t="str">
        <f>IF(ABS(IFERROR(T4856,0))&gt;0.05,INDEX(margin_ranges!$C$13:$C$16,MATCH($F4856*100,margin_ranges!$B$13:$B$16,1)),"")</f>
        <v/>
      </c>
      <c r="V4856" t="e">
        <f>MIN(VLOOKUP($U4856,margin_ranges!$A$5:$D$10,4,FALSE),$P4856*100)</f>
        <v>#N/A</v>
      </c>
      <c r="Y4856" s="29" t="e">
        <f t="shared" si="75"/>
        <v>#N/A</v>
      </c>
    </row>
    <row r="4857" spans="1:25" x14ac:dyDescent="0.3">
      <c r="A4857" s="8" t="s">
        <v>17</v>
      </c>
      <c r="B4857" s="8" t="s">
        <v>8439</v>
      </c>
      <c r="C4857" s="8" t="s">
        <v>8440</v>
      </c>
      <c r="D4857" s="8" t="s">
        <v>8463</v>
      </c>
      <c r="E4857" s="8" t="s">
        <v>8464</v>
      </c>
      <c r="F4857" s="24">
        <v>0.28999999999999998</v>
      </c>
      <c r="G4857" s="24">
        <v>0</v>
      </c>
      <c r="H4857" s="25">
        <v>4.99</v>
      </c>
      <c r="I4857" s="25">
        <v>0.55620000000000003</v>
      </c>
      <c r="J4857" s="15">
        <v>10</v>
      </c>
      <c r="K4857" s="15">
        <v>3</v>
      </c>
      <c r="L4857" s="13">
        <v>0.1115</v>
      </c>
      <c r="M4857" s="7">
        <v>0.58687555999999996</v>
      </c>
      <c r="N4857" s="26">
        <v>0.3</v>
      </c>
      <c r="O4857" s="27" t="s">
        <v>92</v>
      </c>
      <c r="P4857" s="8">
        <v>0.4888183807</v>
      </c>
      <c r="Q4857" s="24">
        <v>0.28999999999999998</v>
      </c>
      <c r="R4857" t="str">
        <f>IF($Q4857*100&gt;=VLOOKUP($O4857,margin_ranges!$A$5:$C$10,2,FALSE),IF($Q4857*100&lt;=VLOOKUP($O4857,margin_ranges!$A$5:$C$10,3,FALSE)+10,"IN RANGE","ABOVE RANGE"),"BELOW RANGE")</f>
        <v>IN RANGE</v>
      </c>
      <c r="S4857">
        <f>MIN(VLOOKUP($O4857,margin_ranges!$A$5:$D$10,4,FALSE),$P4857*100)</f>
        <v>29.75</v>
      </c>
      <c r="T4857" s="29">
        <f>(1-$S4857/100)/(1-$F4857)-1</f>
        <v>-1.0563380281690127E-2</v>
      </c>
      <c r="U4857" s="19" t="str">
        <f>IF(ABS(IFERROR(T4857,0))&gt;0.05,INDEX(margin_ranges!$C$13:$C$16,MATCH($F4857*100,margin_ranges!$B$13:$B$16,1)),"")</f>
        <v/>
      </c>
      <c r="V4857" t="e">
        <f>MIN(VLOOKUP($U4857,margin_ranges!$A$5:$D$10,4,FALSE),$P4857*100)</f>
        <v>#N/A</v>
      </c>
      <c r="Y4857" s="29" t="e">
        <f t="shared" si="75"/>
        <v>#N/A</v>
      </c>
    </row>
    <row r="4858" spans="1:25" x14ac:dyDescent="0.3">
      <c r="A4858" s="8" t="s">
        <v>17</v>
      </c>
      <c r="B4858" s="8" t="s">
        <v>8439</v>
      </c>
      <c r="C4858" s="8" t="s">
        <v>8440</v>
      </c>
      <c r="D4858" s="8" t="s">
        <v>8465</v>
      </c>
      <c r="E4858" s="8" t="s">
        <v>8466</v>
      </c>
      <c r="F4858" s="24">
        <v>0.28999999999999998</v>
      </c>
      <c r="G4858" s="24">
        <v>0</v>
      </c>
      <c r="H4858" s="25">
        <v>5.2865000000000002</v>
      </c>
      <c r="I4858" s="25">
        <v>0.37880000000000003</v>
      </c>
      <c r="J4858" s="15">
        <v>7</v>
      </c>
      <c r="K4858" s="15">
        <v>2</v>
      </c>
      <c r="L4858" s="13">
        <v>7.17E-2</v>
      </c>
      <c r="M4858" s="7">
        <v>0.64039223000000001</v>
      </c>
      <c r="N4858" s="26">
        <v>0.3</v>
      </c>
      <c r="O4858" s="27" t="s">
        <v>92</v>
      </c>
      <c r="P4858" s="8">
        <v>0.53153710249999997</v>
      </c>
      <c r="Q4858" s="24">
        <v>0.28999999999999998</v>
      </c>
      <c r="R4858" t="str">
        <f>IF($Q4858*100&gt;=VLOOKUP($O4858,margin_ranges!$A$5:$C$10,2,FALSE),IF($Q4858*100&lt;=VLOOKUP($O4858,margin_ranges!$A$5:$C$10,3,FALSE)+10,"IN RANGE","ABOVE RANGE"),"BELOW RANGE")</f>
        <v>IN RANGE</v>
      </c>
      <c r="S4858">
        <f>MIN(VLOOKUP($O4858,margin_ranges!$A$5:$D$10,4,FALSE),$P4858*100)</f>
        <v>29.75</v>
      </c>
      <c r="T4858" s="29">
        <f>(1-$S4858/100)/(1-$F4858)-1</f>
        <v>-1.0563380281690127E-2</v>
      </c>
      <c r="U4858" s="19" t="str">
        <f>IF(ABS(IFERROR(T4858,0))&gt;0.05,INDEX(margin_ranges!$C$13:$C$16,MATCH($F4858*100,margin_ranges!$B$13:$B$16,1)),"")</f>
        <v/>
      </c>
      <c r="V4858" t="e">
        <f>MIN(VLOOKUP($U4858,margin_ranges!$A$5:$D$10,4,FALSE),$P4858*100)</f>
        <v>#N/A</v>
      </c>
      <c r="Y4858" s="29" t="e">
        <f t="shared" si="75"/>
        <v>#N/A</v>
      </c>
    </row>
    <row r="4859" spans="1:25" x14ac:dyDescent="0.3">
      <c r="A4859" s="8" t="s">
        <v>17</v>
      </c>
      <c r="B4859" s="8" t="s">
        <v>8439</v>
      </c>
      <c r="C4859" s="8" t="s">
        <v>8440</v>
      </c>
      <c r="D4859" s="8" t="s">
        <v>8467</v>
      </c>
      <c r="E4859" s="8" t="s">
        <v>8468</v>
      </c>
      <c r="F4859" s="24">
        <v>0.28999999999999998</v>
      </c>
      <c r="G4859" s="24">
        <v>0</v>
      </c>
      <c r="H4859" s="25">
        <v>6.2511000000000001</v>
      </c>
      <c r="I4859" s="25">
        <v>2.0196000000000001</v>
      </c>
      <c r="J4859" s="15">
        <v>39</v>
      </c>
      <c r="K4859" s="15">
        <v>10</v>
      </c>
      <c r="L4859" s="13">
        <v>0.3231</v>
      </c>
      <c r="M4859" s="7">
        <v>0.64063451000000005</v>
      </c>
      <c r="N4859" s="26">
        <v>0.3</v>
      </c>
      <c r="O4859" s="27" t="s">
        <v>22</v>
      </c>
      <c r="P4859" s="8">
        <v>0.53171426519999998</v>
      </c>
      <c r="Q4859" s="24">
        <v>0.28999999999999998</v>
      </c>
      <c r="R4859" t="str">
        <f>IF($Q4859*100&gt;=VLOOKUP($O4859,margin_ranges!$A$5:$C$10,2,FALSE),IF($Q4859*100&lt;=VLOOKUP($O4859,margin_ranges!$A$5:$C$10,3,FALSE)+10,"IN RANGE","ABOVE RANGE"),"BELOW RANGE")</f>
        <v>IN RANGE</v>
      </c>
      <c r="S4859">
        <f>MIN(VLOOKUP($O4859,margin_ranges!$A$5:$D$10,4,FALSE),$P4859*100)</f>
        <v>29.75</v>
      </c>
      <c r="T4859" s="29">
        <f>(1-$S4859/100)/(1-$F4859)-1</f>
        <v>-1.0563380281690127E-2</v>
      </c>
      <c r="U4859" s="19" t="str">
        <f>IF(ABS(IFERROR(T4859,0))&gt;0.05,INDEX(margin_ranges!$C$13:$C$16,MATCH($F4859*100,margin_ranges!$B$13:$B$16,1)),"")</f>
        <v/>
      </c>
      <c r="V4859" t="e">
        <f>MIN(VLOOKUP($U4859,margin_ranges!$A$5:$D$10,4,FALSE),$P4859*100)</f>
        <v>#N/A</v>
      </c>
      <c r="Y4859" s="29" t="e">
        <f t="shared" si="75"/>
        <v>#N/A</v>
      </c>
    </row>
    <row r="4860" spans="1:25" x14ac:dyDescent="0.3">
      <c r="A4860" s="8" t="s">
        <v>17</v>
      </c>
      <c r="B4860" s="8" t="s">
        <v>8439</v>
      </c>
      <c r="C4860" s="8" t="s">
        <v>8440</v>
      </c>
      <c r="D4860" s="8" t="s">
        <v>8477</v>
      </c>
      <c r="E4860" s="8" t="s">
        <v>8478</v>
      </c>
      <c r="F4860" s="24">
        <v>0.28999999999999998</v>
      </c>
      <c r="G4860" s="24">
        <v>1</v>
      </c>
      <c r="H4860" s="25">
        <v>187.16419999999999</v>
      </c>
      <c r="I4860" s="25">
        <v>18.228400000000001</v>
      </c>
      <c r="J4860" s="15">
        <v>498</v>
      </c>
      <c r="K4860" s="15">
        <v>129</v>
      </c>
      <c r="L4860" s="13">
        <v>9.74E-2</v>
      </c>
      <c r="M4860" s="7">
        <v>0.91090369000000004</v>
      </c>
      <c r="N4860" s="26">
        <v>0.5</v>
      </c>
      <c r="O4860" s="27" t="s">
        <v>22</v>
      </c>
      <c r="P4860" s="8">
        <v>0.45109455009999999</v>
      </c>
      <c r="Q4860" s="24">
        <v>0.28999999999999998</v>
      </c>
      <c r="R4860" t="str">
        <f>IF($Q4860*100&gt;=VLOOKUP($O4860,margin_ranges!$A$5:$C$10,2,FALSE),IF($Q4860*100&lt;=VLOOKUP($O4860,margin_ranges!$A$5:$C$10,3,FALSE)+10,"IN RANGE","ABOVE RANGE"),"BELOW RANGE")</f>
        <v>IN RANGE</v>
      </c>
      <c r="S4860">
        <f>MIN(VLOOKUP($O4860,margin_ranges!$A$5:$D$10,4,FALSE),$P4860*100)</f>
        <v>29.75</v>
      </c>
      <c r="T4860" s="29">
        <f>(1-$S4860/100)/(1-$F4860)-1</f>
        <v>-1.0563380281690127E-2</v>
      </c>
      <c r="U4860" s="19" t="str">
        <f>IF(ABS(IFERROR(T4860,0))&gt;0.05,INDEX(margin_ranges!$C$13:$C$16,MATCH($F4860*100,margin_ranges!$B$13:$B$16,1)),"")</f>
        <v/>
      </c>
      <c r="V4860" t="e">
        <f>MIN(VLOOKUP($U4860,margin_ranges!$A$5:$D$10,4,FALSE),$P4860*100)</f>
        <v>#N/A</v>
      </c>
      <c r="Y4860" s="29" t="e">
        <f t="shared" si="75"/>
        <v>#N/A</v>
      </c>
    </row>
    <row r="4861" spans="1:25" x14ac:dyDescent="0.3">
      <c r="A4861" s="8" t="s">
        <v>17</v>
      </c>
      <c r="B4861" s="8" t="s">
        <v>8439</v>
      </c>
      <c r="C4861" s="8" t="s">
        <v>8440</v>
      </c>
      <c r="D4861" s="8" t="s">
        <v>8493</v>
      </c>
      <c r="E4861" s="8" t="s">
        <v>8494</v>
      </c>
      <c r="F4861" s="24">
        <v>0.28999999999999998</v>
      </c>
      <c r="G4861" s="24">
        <v>0</v>
      </c>
      <c r="H4861" s="25">
        <v>23.1157</v>
      </c>
      <c r="I4861" s="25">
        <v>4.8731999999999998</v>
      </c>
      <c r="J4861" s="15">
        <v>94</v>
      </c>
      <c r="K4861" s="15">
        <v>24</v>
      </c>
      <c r="L4861" s="13">
        <v>0.21079999999999999</v>
      </c>
      <c r="M4861" s="7">
        <v>0.63987687999999998</v>
      </c>
      <c r="N4861" s="26">
        <v>0.3</v>
      </c>
      <c r="O4861" s="27" t="s">
        <v>22</v>
      </c>
      <c r="P4861" s="8">
        <v>0.53115980539999996</v>
      </c>
      <c r="Q4861" s="24">
        <v>0.28999999999999998</v>
      </c>
      <c r="R4861" t="str">
        <f>IF($Q4861*100&gt;=VLOOKUP($O4861,margin_ranges!$A$5:$C$10,2,FALSE),IF($Q4861*100&lt;=VLOOKUP($O4861,margin_ranges!$A$5:$C$10,3,FALSE)+10,"IN RANGE","ABOVE RANGE"),"BELOW RANGE")</f>
        <v>IN RANGE</v>
      </c>
      <c r="S4861">
        <f>MIN(VLOOKUP($O4861,margin_ranges!$A$5:$D$10,4,FALSE),$P4861*100)</f>
        <v>29.75</v>
      </c>
      <c r="T4861" s="29">
        <f>(1-$S4861/100)/(1-$F4861)-1</f>
        <v>-1.0563380281690127E-2</v>
      </c>
      <c r="U4861" s="19" t="str">
        <f>IF(ABS(IFERROR(T4861,0))&gt;0.05,INDEX(margin_ranges!$C$13:$C$16,MATCH($F4861*100,margin_ranges!$B$13:$B$16,1)),"")</f>
        <v/>
      </c>
      <c r="V4861" t="e">
        <f>MIN(VLOOKUP($U4861,margin_ranges!$A$5:$D$10,4,FALSE),$P4861*100)</f>
        <v>#N/A</v>
      </c>
      <c r="Y4861" s="29" t="e">
        <f t="shared" si="75"/>
        <v>#N/A</v>
      </c>
    </row>
    <row r="4862" spans="1:25" x14ac:dyDescent="0.3">
      <c r="A4862" s="8" t="s">
        <v>17</v>
      </c>
      <c r="B4862" s="8" t="s">
        <v>8439</v>
      </c>
      <c r="C4862" s="8" t="s">
        <v>8440</v>
      </c>
      <c r="D4862" s="8" t="s">
        <v>8501</v>
      </c>
      <c r="E4862" s="8" t="s">
        <v>8502</v>
      </c>
      <c r="F4862" s="24">
        <v>0.28999999999999998</v>
      </c>
      <c r="G4862" s="24">
        <v>0</v>
      </c>
      <c r="H4862" s="25">
        <v>20.4115</v>
      </c>
      <c r="I4862" s="25">
        <v>1.1485000000000001</v>
      </c>
      <c r="J4862" s="15">
        <v>22</v>
      </c>
      <c r="K4862" s="15">
        <v>6</v>
      </c>
      <c r="L4862" s="13">
        <v>5.6300000000000003E-2</v>
      </c>
      <c r="M4862" s="7">
        <v>0.65091734999999995</v>
      </c>
      <c r="N4862" s="26">
        <v>0.3</v>
      </c>
      <c r="O4862" s="27" t="s">
        <v>22</v>
      </c>
      <c r="P4862" s="8">
        <v>0.53911199009999999</v>
      </c>
      <c r="Q4862" s="24">
        <v>0.28999999999999998</v>
      </c>
      <c r="R4862" t="str">
        <f>IF($Q4862*100&gt;=VLOOKUP($O4862,margin_ranges!$A$5:$C$10,2,FALSE),IF($Q4862*100&lt;=VLOOKUP($O4862,margin_ranges!$A$5:$C$10,3,FALSE)+10,"IN RANGE","ABOVE RANGE"),"BELOW RANGE")</f>
        <v>IN RANGE</v>
      </c>
      <c r="S4862">
        <f>MIN(VLOOKUP($O4862,margin_ranges!$A$5:$D$10,4,FALSE),$P4862*100)</f>
        <v>29.75</v>
      </c>
      <c r="T4862" s="29">
        <f>(1-$S4862/100)/(1-$F4862)-1</f>
        <v>-1.0563380281690127E-2</v>
      </c>
      <c r="U4862" s="19" t="str">
        <f>IF(ABS(IFERROR(T4862,0))&gt;0.05,INDEX(margin_ranges!$C$13:$C$16,MATCH($F4862*100,margin_ranges!$B$13:$B$16,1)),"")</f>
        <v/>
      </c>
      <c r="V4862" t="e">
        <f>MIN(VLOOKUP($U4862,margin_ranges!$A$5:$D$10,4,FALSE),$P4862*100)</f>
        <v>#N/A</v>
      </c>
      <c r="Y4862" s="29" t="e">
        <f t="shared" si="75"/>
        <v>#N/A</v>
      </c>
    </row>
    <row r="4863" spans="1:25" x14ac:dyDescent="0.3">
      <c r="A4863" s="8" t="s">
        <v>17</v>
      </c>
      <c r="B4863" s="8" t="s">
        <v>8439</v>
      </c>
      <c r="C4863" s="8" t="s">
        <v>8440</v>
      </c>
      <c r="D4863" s="8" t="s">
        <v>8503</v>
      </c>
      <c r="E4863" s="8" t="s">
        <v>8504</v>
      </c>
      <c r="F4863" s="24">
        <v>0.28999999999999998</v>
      </c>
      <c r="G4863" s="24">
        <v>1</v>
      </c>
      <c r="H4863" s="25">
        <v>55.330399999999997</v>
      </c>
      <c r="I4863" s="25">
        <v>9.0454000000000008</v>
      </c>
      <c r="J4863" s="15">
        <v>284</v>
      </c>
      <c r="K4863" s="15">
        <v>72</v>
      </c>
      <c r="L4863" s="13">
        <v>0.16350000000000001</v>
      </c>
      <c r="M4863" s="7">
        <v>1.04527149</v>
      </c>
      <c r="N4863" s="26">
        <v>0.7</v>
      </c>
      <c r="O4863" s="27" t="s">
        <v>22</v>
      </c>
      <c r="P4863" s="8">
        <v>0.33031752149999999</v>
      </c>
      <c r="Q4863" s="24">
        <v>0.28999999999999998</v>
      </c>
      <c r="R4863" t="str">
        <f>IF($Q4863*100&gt;=VLOOKUP($O4863,margin_ranges!$A$5:$C$10,2,FALSE),IF($Q4863*100&lt;=VLOOKUP($O4863,margin_ranges!$A$5:$C$10,3,FALSE)+10,"IN RANGE","ABOVE RANGE"),"BELOW RANGE")</f>
        <v>IN RANGE</v>
      </c>
      <c r="S4863">
        <f>MIN(VLOOKUP($O4863,margin_ranges!$A$5:$D$10,4,FALSE),$P4863*100)</f>
        <v>29.75</v>
      </c>
      <c r="T4863" s="29">
        <f>(1-$S4863/100)/(1-$F4863)-1</f>
        <v>-1.0563380281690127E-2</v>
      </c>
      <c r="U4863" s="19" t="str">
        <f>IF(ABS(IFERROR(T4863,0))&gt;0.05,INDEX(margin_ranges!$C$13:$C$16,MATCH($F4863*100,margin_ranges!$B$13:$B$16,1)),"")</f>
        <v/>
      </c>
      <c r="V4863" t="e">
        <f>MIN(VLOOKUP($U4863,margin_ranges!$A$5:$D$10,4,FALSE),$P4863*100)</f>
        <v>#N/A</v>
      </c>
      <c r="Y4863" s="29" t="e">
        <f t="shared" si="75"/>
        <v>#N/A</v>
      </c>
    </row>
    <row r="4864" spans="1:25" x14ac:dyDescent="0.3">
      <c r="A4864" s="8" t="s">
        <v>17</v>
      </c>
      <c r="B4864" s="8" t="s">
        <v>8439</v>
      </c>
      <c r="C4864" s="8" t="s">
        <v>8440</v>
      </c>
      <c r="D4864" s="8" t="s">
        <v>8505</v>
      </c>
      <c r="E4864" s="8" t="s">
        <v>8506</v>
      </c>
      <c r="F4864" s="24">
        <v>0.28999999999999998</v>
      </c>
      <c r="G4864" s="24">
        <v>0</v>
      </c>
      <c r="H4864" s="25">
        <v>34.294699999999999</v>
      </c>
      <c r="I4864" s="25">
        <v>0.99460000000000004</v>
      </c>
      <c r="J4864" s="15">
        <v>26</v>
      </c>
      <c r="K4864" s="15">
        <v>7</v>
      </c>
      <c r="L4864" s="13">
        <v>2.9000000000000001E-2</v>
      </c>
      <c r="M4864" s="7">
        <v>0.87852065000000001</v>
      </c>
      <c r="N4864" s="26">
        <v>0.3</v>
      </c>
      <c r="O4864" s="27" t="s">
        <v>22</v>
      </c>
      <c r="P4864" s="8">
        <v>0.65851684730000004</v>
      </c>
      <c r="Q4864" s="24">
        <v>0.28999999999999998</v>
      </c>
      <c r="R4864" t="str">
        <f>IF($Q4864*100&gt;=VLOOKUP($O4864,margin_ranges!$A$5:$C$10,2,FALSE),IF($Q4864*100&lt;=VLOOKUP($O4864,margin_ranges!$A$5:$C$10,3,FALSE)+10,"IN RANGE","ABOVE RANGE"),"BELOW RANGE")</f>
        <v>IN RANGE</v>
      </c>
      <c r="S4864">
        <f>MIN(VLOOKUP($O4864,margin_ranges!$A$5:$D$10,4,FALSE),$P4864*100)</f>
        <v>29.75</v>
      </c>
      <c r="T4864" s="29">
        <f>(1-$S4864/100)/(1-$F4864)-1</f>
        <v>-1.0563380281690127E-2</v>
      </c>
      <c r="U4864" s="19" t="str">
        <f>IF(ABS(IFERROR(T4864,0))&gt;0.05,INDEX(margin_ranges!$C$13:$C$16,MATCH($F4864*100,margin_ranges!$B$13:$B$16,1)),"")</f>
        <v/>
      </c>
      <c r="V4864" t="e">
        <f>MIN(VLOOKUP($U4864,margin_ranges!$A$5:$D$10,4,FALSE),$P4864*100)</f>
        <v>#N/A</v>
      </c>
      <c r="Y4864" s="29" t="e">
        <f t="shared" si="75"/>
        <v>#N/A</v>
      </c>
    </row>
    <row r="4865" spans="1:25" x14ac:dyDescent="0.3">
      <c r="A4865" s="8" t="s">
        <v>17</v>
      </c>
      <c r="B4865" s="8" t="s">
        <v>8439</v>
      </c>
      <c r="C4865" s="8" t="s">
        <v>8440</v>
      </c>
      <c r="D4865" s="8" t="s">
        <v>8513</v>
      </c>
      <c r="E4865" s="8" t="s">
        <v>8514</v>
      </c>
      <c r="F4865" s="24">
        <v>0.28999999999999998</v>
      </c>
      <c r="G4865" s="24">
        <v>0</v>
      </c>
      <c r="H4865" s="25">
        <v>9.6943999999999999</v>
      </c>
      <c r="I4865" s="25">
        <v>0.59340000000000004</v>
      </c>
      <c r="J4865" s="15">
        <v>11</v>
      </c>
      <c r="K4865" s="15">
        <v>3</v>
      </c>
      <c r="L4865" s="13">
        <v>6.1199999999999997E-2</v>
      </c>
      <c r="M4865" s="7">
        <v>0.59343926999999996</v>
      </c>
      <c r="N4865" s="26">
        <v>0.3</v>
      </c>
      <c r="O4865" s="27" t="s">
        <v>92</v>
      </c>
      <c r="P4865" s="8">
        <v>0.49447228030000001</v>
      </c>
      <c r="Q4865" s="24">
        <v>0.28999999999999998</v>
      </c>
      <c r="R4865" t="str">
        <f>IF($Q4865*100&gt;=VLOOKUP($O4865,margin_ranges!$A$5:$C$10,2,FALSE),IF($Q4865*100&lt;=VLOOKUP($O4865,margin_ranges!$A$5:$C$10,3,FALSE)+10,"IN RANGE","ABOVE RANGE"),"BELOW RANGE")</f>
        <v>IN RANGE</v>
      </c>
      <c r="S4865">
        <f>MIN(VLOOKUP($O4865,margin_ranges!$A$5:$D$10,4,FALSE),$P4865*100)</f>
        <v>29.75</v>
      </c>
      <c r="T4865" s="29">
        <f>(1-$S4865/100)/(1-$F4865)-1</f>
        <v>-1.0563380281690127E-2</v>
      </c>
      <c r="U4865" s="19" t="str">
        <f>IF(ABS(IFERROR(T4865,0))&gt;0.05,INDEX(margin_ranges!$C$13:$C$16,MATCH($F4865*100,margin_ranges!$B$13:$B$16,1)),"")</f>
        <v/>
      </c>
      <c r="V4865" t="e">
        <f>MIN(VLOOKUP($U4865,margin_ranges!$A$5:$D$10,4,FALSE),$P4865*100)</f>
        <v>#N/A</v>
      </c>
      <c r="Y4865" s="29" t="e">
        <f t="shared" si="75"/>
        <v>#N/A</v>
      </c>
    </row>
    <row r="4866" spans="1:25" x14ac:dyDescent="0.3">
      <c r="A4866" s="8" t="s">
        <v>17</v>
      </c>
      <c r="B4866" s="8" t="s">
        <v>8439</v>
      </c>
      <c r="C4866" s="8" t="s">
        <v>8440</v>
      </c>
      <c r="D4866" s="28" t="s">
        <v>8521</v>
      </c>
      <c r="E4866" s="8" t="s">
        <v>8522</v>
      </c>
      <c r="F4866" s="24">
        <v>0.28999999999999998</v>
      </c>
      <c r="G4866" s="24">
        <v>0</v>
      </c>
      <c r="H4866" s="25">
        <v>1.6756</v>
      </c>
      <c r="I4866" s="25">
        <v>0.63490000000000002</v>
      </c>
      <c r="J4866" s="15">
        <v>21</v>
      </c>
      <c r="K4866" s="15">
        <v>5</v>
      </c>
      <c r="L4866" s="13">
        <v>0.37890000000000001</v>
      </c>
      <c r="M4866" s="7">
        <v>1.0894813800000001</v>
      </c>
      <c r="N4866" s="26">
        <v>0.7</v>
      </c>
      <c r="O4866" s="27" t="s">
        <v>92</v>
      </c>
      <c r="P4866" s="8">
        <v>0.35749246210000002</v>
      </c>
      <c r="Q4866" s="24">
        <v>0.28999999999999998</v>
      </c>
      <c r="R4866" t="str">
        <f>IF($Q4866*100&gt;=VLOOKUP($O4866,margin_ranges!$A$5:$C$10,2,FALSE),IF($Q4866*100&lt;=VLOOKUP($O4866,margin_ranges!$A$5:$C$10,3,FALSE)+10,"IN RANGE","ABOVE RANGE"),"BELOW RANGE")</f>
        <v>IN RANGE</v>
      </c>
      <c r="S4866">
        <f>MIN(VLOOKUP($O4866,margin_ranges!$A$5:$D$10,4,FALSE),$P4866*100)</f>
        <v>29.75</v>
      </c>
      <c r="T4866" s="29">
        <f>(1-$S4866/100)/(1-$F4866)-1</f>
        <v>-1.0563380281690127E-2</v>
      </c>
      <c r="U4866" s="19" t="str">
        <f>IF(ABS(IFERROR(T4866,0))&gt;0.05,INDEX(margin_ranges!$C$13:$C$16,MATCH($F4866*100,margin_ranges!$B$13:$B$16,1)),"")</f>
        <v/>
      </c>
      <c r="V4866" t="e">
        <f>MIN(VLOOKUP($U4866,margin_ranges!$A$5:$D$10,4,FALSE),$P4866*100)</f>
        <v>#N/A</v>
      </c>
      <c r="Y4866" s="29" t="e">
        <f t="shared" si="75"/>
        <v>#N/A</v>
      </c>
    </row>
    <row r="4867" spans="1:25" x14ac:dyDescent="0.3">
      <c r="A4867" s="8" t="s">
        <v>17</v>
      </c>
      <c r="B4867" s="8" t="s">
        <v>8439</v>
      </c>
      <c r="C4867" s="8" t="s">
        <v>8440</v>
      </c>
      <c r="D4867" s="8" t="s">
        <v>8523</v>
      </c>
      <c r="E4867" s="8" t="s">
        <v>8524</v>
      </c>
      <c r="F4867" s="24">
        <v>0.28999999999999998</v>
      </c>
      <c r="G4867" s="24">
        <v>0</v>
      </c>
      <c r="H4867" s="25">
        <v>15.987299999999999</v>
      </c>
      <c r="I4867" s="25">
        <v>0.45490000000000003</v>
      </c>
      <c r="J4867" s="15">
        <v>10</v>
      </c>
      <c r="K4867" s="15">
        <v>2</v>
      </c>
      <c r="L4867" s="13">
        <v>2.8500000000000001E-2</v>
      </c>
      <c r="M4867" s="7">
        <v>0.70314069999999995</v>
      </c>
      <c r="N4867" s="26">
        <v>0.3</v>
      </c>
      <c r="O4867" s="27" t="s">
        <v>92</v>
      </c>
      <c r="P4867" s="8">
        <v>0.57334286219999997</v>
      </c>
      <c r="Q4867" s="24">
        <v>0.28999999999999998</v>
      </c>
      <c r="R4867" t="str">
        <f>IF($Q4867*100&gt;=VLOOKUP($O4867,margin_ranges!$A$5:$C$10,2,FALSE),IF($Q4867*100&lt;=VLOOKUP($O4867,margin_ranges!$A$5:$C$10,3,FALSE)+10,"IN RANGE","ABOVE RANGE"),"BELOW RANGE")</f>
        <v>IN RANGE</v>
      </c>
      <c r="S4867">
        <f>MIN(VLOOKUP($O4867,margin_ranges!$A$5:$D$10,4,FALSE),$P4867*100)</f>
        <v>29.75</v>
      </c>
      <c r="T4867" s="29">
        <f>(1-$S4867/100)/(1-$F4867)-1</f>
        <v>-1.0563380281690127E-2</v>
      </c>
      <c r="U4867" s="19" t="str">
        <f>IF(ABS(IFERROR(T4867,0))&gt;0.05,INDEX(margin_ranges!$C$13:$C$16,MATCH($F4867*100,margin_ranges!$B$13:$B$16,1)),"")</f>
        <v/>
      </c>
      <c r="V4867" t="e">
        <f>MIN(VLOOKUP($U4867,margin_ranges!$A$5:$D$10,4,FALSE),$P4867*100)</f>
        <v>#N/A</v>
      </c>
      <c r="Y4867" s="29" t="e">
        <f t="shared" si="75"/>
        <v>#N/A</v>
      </c>
    </row>
    <row r="4868" spans="1:25" x14ac:dyDescent="0.3">
      <c r="A4868" s="8" t="s">
        <v>17</v>
      </c>
      <c r="B4868" s="8" t="s">
        <v>8439</v>
      </c>
      <c r="C4868" s="8" t="s">
        <v>8440</v>
      </c>
      <c r="D4868" s="8" t="s">
        <v>8525</v>
      </c>
      <c r="E4868" s="8" t="s">
        <v>8526</v>
      </c>
      <c r="F4868" s="24">
        <v>0.28999999999999998</v>
      </c>
      <c r="G4868" s="24">
        <v>0</v>
      </c>
      <c r="H4868" s="25">
        <v>17.215900000000001</v>
      </c>
      <c r="I4868" s="25">
        <v>0.70550000000000002</v>
      </c>
      <c r="J4868" s="15">
        <v>13</v>
      </c>
      <c r="K4868" s="15">
        <v>3</v>
      </c>
      <c r="L4868" s="13">
        <v>4.1000000000000002E-2</v>
      </c>
      <c r="M4868" s="7">
        <v>0.61339476000000004</v>
      </c>
      <c r="N4868" s="26">
        <v>0.3</v>
      </c>
      <c r="O4868" s="27" t="s">
        <v>92</v>
      </c>
      <c r="P4868" s="8">
        <v>0.51091854420000005</v>
      </c>
      <c r="Q4868" s="24">
        <v>0.28999999999999998</v>
      </c>
      <c r="R4868" t="str">
        <f>IF($Q4868*100&gt;=VLOOKUP($O4868,margin_ranges!$A$5:$C$10,2,FALSE),IF($Q4868*100&lt;=VLOOKUP($O4868,margin_ranges!$A$5:$C$10,3,FALSE)+10,"IN RANGE","ABOVE RANGE"),"BELOW RANGE")</f>
        <v>IN RANGE</v>
      </c>
      <c r="S4868">
        <f>MIN(VLOOKUP($O4868,margin_ranges!$A$5:$D$10,4,FALSE),$P4868*100)</f>
        <v>29.75</v>
      </c>
      <c r="T4868" s="29">
        <f>(1-$S4868/100)/(1-$F4868)-1</f>
        <v>-1.0563380281690127E-2</v>
      </c>
      <c r="U4868" s="19" t="str">
        <f>IF(ABS(IFERROR(T4868,0))&gt;0.05,INDEX(margin_ranges!$C$13:$C$16,MATCH($F4868*100,margin_ranges!$B$13:$B$16,1)),"")</f>
        <v/>
      </c>
      <c r="V4868" t="e">
        <f>MIN(VLOOKUP($U4868,margin_ranges!$A$5:$D$10,4,FALSE),$P4868*100)</f>
        <v>#N/A</v>
      </c>
      <c r="Y4868" s="29" t="e">
        <f t="shared" si="75"/>
        <v>#N/A</v>
      </c>
    </row>
    <row r="4869" spans="1:25" x14ac:dyDescent="0.3">
      <c r="A4869" s="8" t="s">
        <v>17</v>
      </c>
      <c r="B4869" s="8" t="s">
        <v>8439</v>
      </c>
      <c r="C4869" s="8" t="s">
        <v>8440</v>
      </c>
      <c r="D4869" s="8" t="s">
        <v>8527</v>
      </c>
      <c r="E4869" s="8" t="s">
        <v>8528</v>
      </c>
      <c r="F4869" s="24">
        <v>0.28999999999999998</v>
      </c>
      <c r="G4869" s="24">
        <v>1</v>
      </c>
      <c r="H4869" s="25">
        <v>79.567800000000005</v>
      </c>
      <c r="I4869" s="25">
        <v>10.571300000000001</v>
      </c>
      <c r="J4869" s="15">
        <v>257</v>
      </c>
      <c r="K4869" s="15">
        <v>66</v>
      </c>
      <c r="L4869" s="13">
        <v>0.13289999999999999</v>
      </c>
      <c r="M4869" s="7">
        <v>0.80990554000000003</v>
      </c>
      <c r="N4869" s="26">
        <v>0.45</v>
      </c>
      <c r="O4869" s="27" t="s">
        <v>22</v>
      </c>
      <c r="P4869" s="8">
        <v>0.44437964899999999</v>
      </c>
      <c r="Q4869" s="24">
        <v>0.28999999999999998</v>
      </c>
      <c r="R4869" t="str">
        <f>IF($Q4869*100&gt;=VLOOKUP($O4869,margin_ranges!$A$5:$C$10,2,FALSE),IF($Q4869*100&lt;=VLOOKUP($O4869,margin_ranges!$A$5:$C$10,3,FALSE)+10,"IN RANGE","ABOVE RANGE"),"BELOW RANGE")</f>
        <v>IN RANGE</v>
      </c>
      <c r="S4869">
        <f>MIN(VLOOKUP($O4869,margin_ranges!$A$5:$D$10,4,FALSE),$P4869*100)</f>
        <v>29.75</v>
      </c>
      <c r="T4869" s="29">
        <f>(1-$S4869/100)/(1-$F4869)-1</f>
        <v>-1.0563380281690127E-2</v>
      </c>
      <c r="U4869" s="19" t="str">
        <f>IF(ABS(IFERROR(T4869,0))&gt;0.05,INDEX(margin_ranges!$C$13:$C$16,MATCH($F4869*100,margin_ranges!$B$13:$B$16,1)),"")</f>
        <v/>
      </c>
      <c r="V4869" t="e">
        <f>MIN(VLOOKUP($U4869,margin_ranges!$A$5:$D$10,4,FALSE),$P4869*100)</f>
        <v>#N/A</v>
      </c>
      <c r="Y4869" s="29" t="e">
        <f t="shared" si="75"/>
        <v>#N/A</v>
      </c>
    </row>
    <row r="4870" spans="1:25" x14ac:dyDescent="0.3">
      <c r="A4870" s="8" t="s">
        <v>17</v>
      </c>
      <c r="B4870" s="8" t="s">
        <v>8439</v>
      </c>
      <c r="C4870" s="8" t="s">
        <v>8440</v>
      </c>
      <c r="D4870" s="8" t="s">
        <v>8533</v>
      </c>
      <c r="E4870" s="8" t="s">
        <v>8534</v>
      </c>
      <c r="F4870" s="24">
        <v>0.28999999999999998</v>
      </c>
      <c r="G4870" s="24">
        <v>0</v>
      </c>
      <c r="H4870" s="25">
        <v>30.727599999999999</v>
      </c>
      <c r="I4870" s="25">
        <v>0.7379</v>
      </c>
      <c r="J4870" s="15">
        <v>73</v>
      </c>
      <c r="K4870" s="15">
        <v>19</v>
      </c>
      <c r="L4870" s="13">
        <v>2.4E-2</v>
      </c>
      <c r="M4870" s="7">
        <v>3.3095062899999999</v>
      </c>
      <c r="N4870" s="26">
        <v>0.3</v>
      </c>
      <c r="O4870" s="27" t="s">
        <v>22</v>
      </c>
      <c r="P4870" s="8">
        <v>0.90935203819999999</v>
      </c>
      <c r="Q4870" s="24">
        <v>0.28999999999999998</v>
      </c>
      <c r="R4870" t="str">
        <f>IF($Q4870*100&gt;=VLOOKUP($O4870,margin_ranges!$A$5:$C$10,2,FALSE),IF($Q4870*100&lt;=VLOOKUP($O4870,margin_ranges!$A$5:$C$10,3,FALSE)+10,"IN RANGE","ABOVE RANGE"),"BELOW RANGE")</f>
        <v>IN RANGE</v>
      </c>
      <c r="S4870">
        <f>MIN(VLOOKUP($O4870,margin_ranges!$A$5:$D$10,4,FALSE),$P4870*100)</f>
        <v>29.75</v>
      </c>
      <c r="T4870" s="29">
        <f>(1-$S4870/100)/(1-$F4870)-1</f>
        <v>-1.0563380281690127E-2</v>
      </c>
      <c r="U4870" s="19" t="str">
        <f>IF(ABS(IFERROR(T4870,0))&gt;0.05,INDEX(margin_ranges!$C$13:$C$16,MATCH($F4870*100,margin_ranges!$B$13:$B$16,1)),"")</f>
        <v/>
      </c>
      <c r="V4870" t="e">
        <f>MIN(VLOOKUP($U4870,margin_ranges!$A$5:$D$10,4,FALSE),$P4870*100)</f>
        <v>#N/A</v>
      </c>
      <c r="Y4870" s="29" t="e">
        <f t="shared" si="75"/>
        <v>#N/A</v>
      </c>
    </row>
    <row r="4871" spans="1:25" x14ac:dyDescent="0.3">
      <c r="A4871" s="8" t="s">
        <v>17</v>
      </c>
      <c r="B4871" s="8" t="s">
        <v>8439</v>
      </c>
      <c r="C4871" s="8" t="s">
        <v>8440</v>
      </c>
      <c r="D4871" s="8" t="s">
        <v>8537</v>
      </c>
      <c r="E4871" s="8" t="s">
        <v>8538</v>
      </c>
      <c r="F4871" s="24">
        <v>0.28999999999999998</v>
      </c>
      <c r="G4871" s="24">
        <v>0</v>
      </c>
      <c r="H4871" s="25">
        <v>6.5060000000000002</v>
      </c>
      <c r="I4871" s="25">
        <v>0.83489999999999998</v>
      </c>
      <c r="J4871" s="15">
        <v>14</v>
      </c>
      <c r="K4871" s="15">
        <v>4</v>
      </c>
      <c r="L4871" s="13">
        <v>0.1283</v>
      </c>
      <c r="M4871" s="7">
        <v>0.56115674000000004</v>
      </c>
      <c r="N4871" s="26">
        <v>0.3</v>
      </c>
      <c r="O4871" s="27" t="s">
        <v>22</v>
      </c>
      <c r="P4871" s="8">
        <v>0.4653900104</v>
      </c>
      <c r="Q4871" s="24">
        <v>0.28999999999999998</v>
      </c>
      <c r="R4871" t="str">
        <f>IF($Q4871*100&gt;=VLOOKUP($O4871,margin_ranges!$A$5:$C$10,2,FALSE),IF($Q4871*100&lt;=VLOOKUP($O4871,margin_ranges!$A$5:$C$10,3,FALSE)+10,"IN RANGE","ABOVE RANGE"),"BELOW RANGE")</f>
        <v>IN RANGE</v>
      </c>
      <c r="S4871">
        <f>MIN(VLOOKUP($O4871,margin_ranges!$A$5:$D$10,4,FALSE),$P4871*100)</f>
        <v>29.75</v>
      </c>
      <c r="T4871" s="29">
        <f>(1-$S4871/100)/(1-$F4871)-1</f>
        <v>-1.0563380281690127E-2</v>
      </c>
      <c r="U4871" s="19" t="str">
        <f>IF(ABS(IFERROR(T4871,0))&gt;0.05,INDEX(margin_ranges!$C$13:$C$16,MATCH($F4871*100,margin_ranges!$B$13:$B$16,1)),"")</f>
        <v/>
      </c>
      <c r="V4871" t="e">
        <f>MIN(VLOOKUP($U4871,margin_ranges!$A$5:$D$10,4,FALSE),$P4871*100)</f>
        <v>#N/A</v>
      </c>
      <c r="Y4871" s="29" t="e">
        <f t="shared" si="75"/>
        <v>#N/A</v>
      </c>
    </row>
    <row r="4872" spans="1:25" x14ac:dyDescent="0.3">
      <c r="A4872" s="8" t="s">
        <v>17</v>
      </c>
      <c r="B4872" s="8" t="s">
        <v>8439</v>
      </c>
      <c r="C4872" s="8" t="s">
        <v>8440</v>
      </c>
      <c r="D4872" s="8" t="s">
        <v>8541</v>
      </c>
      <c r="E4872" s="8" t="s">
        <v>8542</v>
      </c>
      <c r="F4872" s="24">
        <v>0.28999999999999998</v>
      </c>
      <c r="G4872" s="24">
        <v>0</v>
      </c>
      <c r="H4872" s="25">
        <v>1.4871000000000001</v>
      </c>
      <c r="I4872" s="25">
        <v>0.7127</v>
      </c>
      <c r="J4872" s="15">
        <v>21</v>
      </c>
      <c r="K4872" s="15">
        <v>5</v>
      </c>
      <c r="L4872" s="13">
        <v>0.4793</v>
      </c>
      <c r="M4872" s="7">
        <v>0.97662857999999997</v>
      </c>
      <c r="N4872" s="26">
        <v>0.4</v>
      </c>
      <c r="O4872" s="27" t="s">
        <v>92</v>
      </c>
      <c r="P4872" s="8">
        <v>0.59042771530000004</v>
      </c>
      <c r="Q4872" s="24">
        <v>0.28999999999999998</v>
      </c>
      <c r="R4872" t="str">
        <f>IF($Q4872*100&gt;=VLOOKUP($O4872,margin_ranges!$A$5:$C$10,2,FALSE),IF($Q4872*100&lt;=VLOOKUP($O4872,margin_ranges!$A$5:$C$10,3,FALSE)+10,"IN RANGE","ABOVE RANGE"),"BELOW RANGE")</f>
        <v>IN RANGE</v>
      </c>
      <c r="S4872">
        <f>MIN(VLOOKUP($O4872,margin_ranges!$A$5:$D$10,4,FALSE),$P4872*100)</f>
        <v>29.75</v>
      </c>
      <c r="T4872" s="29">
        <f>(1-$S4872/100)/(1-$F4872)-1</f>
        <v>-1.0563380281690127E-2</v>
      </c>
      <c r="U4872" s="19" t="str">
        <f>IF(ABS(IFERROR(T4872,0))&gt;0.05,INDEX(margin_ranges!$C$13:$C$16,MATCH($F4872*100,margin_ranges!$B$13:$B$16,1)),"")</f>
        <v/>
      </c>
      <c r="V4872" t="e">
        <f>MIN(VLOOKUP($U4872,margin_ranges!$A$5:$D$10,4,FALSE),$P4872*100)</f>
        <v>#N/A</v>
      </c>
      <c r="Y4872" s="29" t="e">
        <f t="shared" si="75"/>
        <v>#N/A</v>
      </c>
    </row>
    <row r="4873" spans="1:25" x14ac:dyDescent="0.3">
      <c r="A4873" s="8" t="s">
        <v>17</v>
      </c>
      <c r="B4873" s="8" t="s">
        <v>8439</v>
      </c>
      <c r="C4873" s="8" t="s">
        <v>8440</v>
      </c>
      <c r="D4873" s="8" t="s">
        <v>8543</v>
      </c>
      <c r="E4873" s="8" t="s">
        <v>8544</v>
      </c>
      <c r="F4873" s="24">
        <v>0.28999999999999998</v>
      </c>
      <c r="G4873" s="24">
        <v>0</v>
      </c>
      <c r="H4873" s="25">
        <v>15.693</v>
      </c>
      <c r="I4873" s="25">
        <v>0.72819999999999996</v>
      </c>
      <c r="J4873" s="15">
        <v>21</v>
      </c>
      <c r="K4873" s="15">
        <v>5</v>
      </c>
      <c r="L4873" s="13">
        <v>4.6399999999999997E-2</v>
      </c>
      <c r="M4873" s="7">
        <v>0.96710152000000005</v>
      </c>
      <c r="N4873" s="26">
        <v>0.3</v>
      </c>
      <c r="O4873" s="27" t="s">
        <v>92</v>
      </c>
      <c r="P4873" s="8">
        <v>0.68979471780000001</v>
      </c>
      <c r="Q4873" s="24">
        <v>0.28999999999999998</v>
      </c>
      <c r="R4873" t="str">
        <f>IF($Q4873*100&gt;=VLOOKUP($O4873,margin_ranges!$A$5:$C$10,2,FALSE),IF($Q4873*100&lt;=VLOOKUP($O4873,margin_ranges!$A$5:$C$10,3,FALSE)+10,"IN RANGE","ABOVE RANGE"),"BELOW RANGE")</f>
        <v>IN RANGE</v>
      </c>
      <c r="S4873">
        <f>MIN(VLOOKUP($O4873,margin_ranges!$A$5:$D$10,4,FALSE),$P4873*100)</f>
        <v>29.75</v>
      </c>
      <c r="T4873" s="29">
        <f>(1-$S4873/100)/(1-$F4873)-1</f>
        <v>-1.0563380281690127E-2</v>
      </c>
      <c r="U4873" s="19" t="str">
        <f>IF(ABS(IFERROR(T4873,0))&gt;0.05,INDEX(margin_ranges!$C$13:$C$16,MATCH($F4873*100,margin_ranges!$B$13:$B$16,1)),"")</f>
        <v/>
      </c>
      <c r="V4873" t="e">
        <f>MIN(VLOOKUP($U4873,margin_ranges!$A$5:$D$10,4,FALSE),$P4873*100)</f>
        <v>#N/A</v>
      </c>
      <c r="Y4873" s="29" t="e">
        <f t="shared" si="75"/>
        <v>#N/A</v>
      </c>
    </row>
    <row r="4874" spans="1:25" x14ac:dyDescent="0.3">
      <c r="A4874" s="8" t="s">
        <v>17</v>
      </c>
      <c r="B4874" s="8" t="s">
        <v>8439</v>
      </c>
      <c r="C4874" s="8" t="s">
        <v>8440</v>
      </c>
      <c r="D4874" s="8" t="s">
        <v>8545</v>
      </c>
      <c r="E4874" s="8" t="s">
        <v>8546</v>
      </c>
      <c r="F4874" s="24">
        <v>0.28999999999999998</v>
      </c>
      <c r="G4874" s="24">
        <v>1</v>
      </c>
      <c r="H4874" s="25">
        <v>58.191200000000002</v>
      </c>
      <c r="I4874" s="25">
        <v>14.7182</v>
      </c>
      <c r="J4874" s="15">
        <v>529</v>
      </c>
      <c r="K4874" s="15">
        <v>138</v>
      </c>
      <c r="L4874" s="13">
        <v>0.25290000000000001</v>
      </c>
      <c r="M4874" s="7">
        <v>1.1989269899999999</v>
      </c>
      <c r="N4874" s="26">
        <v>0.7</v>
      </c>
      <c r="O4874" s="27" t="s">
        <v>22</v>
      </c>
      <c r="P4874" s="8">
        <v>0.4161445956</v>
      </c>
      <c r="Q4874" s="24">
        <v>0.28999999999999998</v>
      </c>
      <c r="R4874" t="str">
        <f>IF($Q4874*100&gt;=VLOOKUP($O4874,margin_ranges!$A$5:$C$10,2,FALSE),IF($Q4874*100&lt;=VLOOKUP($O4874,margin_ranges!$A$5:$C$10,3,FALSE)+10,"IN RANGE","ABOVE RANGE"),"BELOW RANGE")</f>
        <v>IN RANGE</v>
      </c>
      <c r="S4874">
        <f>MIN(VLOOKUP($O4874,margin_ranges!$A$5:$D$10,4,FALSE),$P4874*100)</f>
        <v>29.75</v>
      </c>
      <c r="T4874" s="29">
        <f>(1-$S4874/100)/(1-$F4874)-1</f>
        <v>-1.0563380281690127E-2</v>
      </c>
      <c r="U4874" s="19" t="str">
        <f>IF(ABS(IFERROR(T4874,0))&gt;0.05,INDEX(margin_ranges!$C$13:$C$16,MATCH($F4874*100,margin_ranges!$B$13:$B$16,1)),"")</f>
        <v/>
      </c>
      <c r="V4874" t="e">
        <f>MIN(VLOOKUP($U4874,margin_ranges!$A$5:$D$10,4,FALSE),$P4874*100)</f>
        <v>#N/A</v>
      </c>
      <c r="Y4874" s="29" t="e">
        <f t="shared" si="75"/>
        <v>#N/A</v>
      </c>
    </row>
    <row r="4875" spans="1:25" x14ac:dyDescent="0.3">
      <c r="A4875" s="8" t="s">
        <v>17</v>
      </c>
      <c r="B4875" s="8" t="s">
        <v>8439</v>
      </c>
      <c r="C4875" s="8" t="s">
        <v>8440</v>
      </c>
      <c r="D4875" s="8" t="s">
        <v>8555</v>
      </c>
      <c r="E4875" s="8" t="s">
        <v>8556</v>
      </c>
      <c r="F4875" s="24">
        <v>0.28999999999999998</v>
      </c>
      <c r="G4875" s="24">
        <v>0</v>
      </c>
      <c r="H4875" s="25">
        <v>19.264600000000002</v>
      </c>
      <c r="I4875" s="25">
        <v>2.4906999999999999</v>
      </c>
      <c r="J4875" s="15">
        <v>51</v>
      </c>
      <c r="K4875" s="15">
        <v>13</v>
      </c>
      <c r="L4875" s="13">
        <v>0.1293</v>
      </c>
      <c r="M4875" s="7">
        <v>0.67995412</v>
      </c>
      <c r="N4875" s="26">
        <v>0.3</v>
      </c>
      <c r="O4875" s="27" t="s">
        <v>92</v>
      </c>
      <c r="P4875" s="8">
        <v>0.55879375789999997</v>
      </c>
      <c r="Q4875" s="24">
        <v>0.28999999999999998</v>
      </c>
      <c r="R4875" t="str">
        <f>IF($Q4875*100&gt;=VLOOKUP($O4875,margin_ranges!$A$5:$C$10,2,FALSE),IF($Q4875*100&lt;=VLOOKUP($O4875,margin_ranges!$A$5:$C$10,3,FALSE)+10,"IN RANGE","ABOVE RANGE"),"BELOW RANGE")</f>
        <v>IN RANGE</v>
      </c>
      <c r="S4875">
        <f>MIN(VLOOKUP($O4875,margin_ranges!$A$5:$D$10,4,FALSE),$P4875*100)</f>
        <v>29.75</v>
      </c>
      <c r="T4875" s="29">
        <f>(1-$S4875/100)/(1-$F4875)-1</f>
        <v>-1.0563380281690127E-2</v>
      </c>
      <c r="U4875" s="19" t="str">
        <f>IF(ABS(IFERROR(T4875,0))&gt;0.05,INDEX(margin_ranges!$C$13:$C$16,MATCH($F4875*100,margin_ranges!$B$13:$B$16,1)),"")</f>
        <v/>
      </c>
      <c r="V4875" t="e">
        <f>MIN(VLOOKUP($U4875,margin_ranges!$A$5:$D$10,4,FALSE),$P4875*100)</f>
        <v>#N/A</v>
      </c>
      <c r="Y4875" s="29" t="e">
        <f t="shared" si="75"/>
        <v>#N/A</v>
      </c>
    </row>
    <row r="4876" spans="1:25" x14ac:dyDescent="0.3">
      <c r="A4876" s="8" t="s">
        <v>17</v>
      </c>
      <c r="B4876" s="8" t="s">
        <v>8439</v>
      </c>
      <c r="C4876" s="8" t="s">
        <v>8440</v>
      </c>
      <c r="D4876" s="8" t="s">
        <v>8557</v>
      </c>
      <c r="E4876" s="8" t="s">
        <v>8558</v>
      </c>
      <c r="F4876" s="24">
        <v>0.28999999999999998</v>
      </c>
      <c r="G4876" s="24">
        <v>0</v>
      </c>
      <c r="H4876" s="25">
        <v>12.907999999999999</v>
      </c>
      <c r="I4876" s="25">
        <v>0.27600000000000002</v>
      </c>
      <c r="J4876" s="15">
        <v>7</v>
      </c>
      <c r="K4876" s="15">
        <v>2</v>
      </c>
      <c r="L4876" s="13">
        <v>2.1399999999999999E-2</v>
      </c>
      <c r="M4876" s="7">
        <v>0.81796066000000001</v>
      </c>
      <c r="N4876" s="26">
        <v>0.45</v>
      </c>
      <c r="O4876" s="27" t="s">
        <v>22</v>
      </c>
      <c r="P4876" s="8">
        <v>0.44985129410000002</v>
      </c>
      <c r="Q4876" s="24">
        <v>0.28999999999999998</v>
      </c>
      <c r="R4876" t="str">
        <f>IF($Q4876*100&gt;=VLOOKUP($O4876,margin_ranges!$A$5:$C$10,2,FALSE),IF($Q4876*100&lt;=VLOOKUP($O4876,margin_ranges!$A$5:$C$10,3,FALSE)+10,"IN RANGE","ABOVE RANGE"),"BELOW RANGE")</f>
        <v>IN RANGE</v>
      </c>
      <c r="S4876">
        <f>MIN(VLOOKUP($O4876,margin_ranges!$A$5:$D$10,4,FALSE),$P4876*100)</f>
        <v>29.75</v>
      </c>
      <c r="T4876" s="29">
        <f>(1-$S4876/100)/(1-$F4876)-1</f>
        <v>-1.0563380281690127E-2</v>
      </c>
      <c r="U4876" s="19" t="str">
        <f>IF(ABS(IFERROR(T4876,0))&gt;0.05,INDEX(margin_ranges!$C$13:$C$16,MATCH($F4876*100,margin_ranges!$B$13:$B$16,1)),"")</f>
        <v/>
      </c>
      <c r="V4876" t="e">
        <f>MIN(VLOOKUP($U4876,margin_ranges!$A$5:$D$10,4,FALSE),$P4876*100)</f>
        <v>#N/A</v>
      </c>
      <c r="Y4876" s="29" t="e">
        <f t="shared" si="75"/>
        <v>#N/A</v>
      </c>
    </row>
    <row r="4877" spans="1:25" x14ac:dyDescent="0.3">
      <c r="A4877" s="8" t="s">
        <v>17</v>
      </c>
      <c r="B4877" s="8" t="s">
        <v>8439</v>
      </c>
      <c r="C4877" s="8" t="s">
        <v>8440</v>
      </c>
      <c r="D4877" s="8" t="s">
        <v>8563</v>
      </c>
      <c r="E4877" s="8" t="s">
        <v>8564</v>
      </c>
      <c r="F4877" s="24">
        <v>0.28999999999999998</v>
      </c>
      <c r="G4877" s="24">
        <v>0</v>
      </c>
      <c r="H4877" s="25">
        <v>7.3780000000000001</v>
      </c>
      <c r="I4877" s="25">
        <v>0.49790000000000001</v>
      </c>
      <c r="J4877" s="15">
        <v>8</v>
      </c>
      <c r="K4877" s="15">
        <v>2</v>
      </c>
      <c r="L4877" s="13">
        <v>6.7500000000000004E-2</v>
      </c>
      <c r="M4877" s="7">
        <v>0.55934585999999997</v>
      </c>
      <c r="N4877" s="26">
        <v>0.3</v>
      </c>
      <c r="O4877" s="27" t="s">
        <v>92</v>
      </c>
      <c r="P4877" s="8">
        <v>0.4636592121</v>
      </c>
      <c r="Q4877" s="24">
        <v>0.28999999999999998</v>
      </c>
      <c r="R4877" t="str">
        <f>IF($Q4877*100&gt;=VLOOKUP($O4877,margin_ranges!$A$5:$C$10,2,FALSE),IF($Q4877*100&lt;=VLOOKUP($O4877,margin_ranges!$A$5:$C$10,3,FALSE)+10,"IN RANGE","ABOVE RANGE"),"BELOW RANGE")</f>
        <v>IN RANGE</v>
      </c>
      <c r="S4877">
        <f>MIN(VLOOKUP($O4877,margin_ranges!$A$5:$D$10,4,FALSE),$P4877*100)</f>
        <v>29.75</v>
      </c>
      <c r="T4877" s="29">
        <f>(1-$S4877/100)/(1-$F4877)-1</f>
        <v>-1.0563380281690127E-2</v>
      </c>
      <c r="U4877" s="19" t="str">
        <f>IF(ABS(IFERROR(T4877,0))&gt;0.05,INDEX(margin_ranges!$C$13:$C$16,MATCH($F4877*100,margin_ranges!$B$13:$B$16,1)),"")</f>
        <v/>
      </c>
      <c r="V4877" t="e">
        <f>MIN(VLOOKUP($U4877,margin_ranges!$A$5:$D$10,4,FALSE),$P4877*100)</f>
        <v>#N/A</v>
      </c>
      <c r="Y4877" s="29" t="e">
        <f t="shared" si="75"/>
        <v>#N/A</v>
      </c>
    </row>
    <row r="4878" spans="1:25" x14ac:dyDescent="0.3">
      <c r="A4878" s="8" t="s">
        <v>17</v>
      </c>
      <c r="B4878" s="8" t="s">
        <v>8439</v>
      </c>
      <c r="C4878" s="8" t="s">
        <v>8440</v>
      </c>
      <c r="D4878" s="8" t="s">
        <v>8565</v>
      </c>
      <c r="E4878" s="8" t="s">
        <v>8566</v>
      </c>
      <c r="F4878" s="24">
        <v>0.28999999999999998</v>
      </c>
      <c r="G4878" s="24">
        <v>1</v>
      </c>
      <c r="H4878" s="25">
        <v>1283.797</v>
      </c>
      <c r="I4878" s="25">
        <v>165.63759999999999</v>
      </c>
      <c r="J4878" s="15">
        <v>3285</v>
      </c>
      <c r="K4878" s="15">
        <v>847</v>
      </c>
      <c r="L4878" s="13">
        <v>0.129</v>
      </c>
      <c r="M4878" s="7">
        <v>0.66107187000000001</v>
      </c>
      <c r="N4878" s="26">
        <v>0.4</v>
      </c>
      <c r="O4878" s="27" t="s">
        <v>22</v>
      </c>
      <c r="P4878" s="8">
        <v>0.39492206470000002</v>
      </c>
      <c r="Q4878" s="24">
        <v>0.28999999999999998</v>
      </c>
      <c r="R4878" t="str">
        <f>IF($Q4878*100&gt;=VLOOKUP($O4878,margin_ranges!$A$5:$C$10,2,FALSE),IF($Q4878*100&lt;=VLOOKUP($O4878,margin_ranges!$A$5:$C$10,3,FALSE)+10,"IN RANGE","ABOVE RANGE"),"BELOW RANGE")</f>
        <v>IN RANGE</v>
      </c>
      <c r="S4878">
        <f>MIN(VLOOKUP($O4878,margin_ranges!$A$5:$D$10,4,FALSE),$P4878*100)</f>
        <v>29.75</v>
      </c>
      <c r="T4878" s="29">
        <f>(1-$S4878/100)/(1-$F4878)-1</f>
        <v>-1.0563380281690127E-2</v>
      </c>
      <c r="U4878" s="19" t="str">
        <f>IF(ABS(IFERROR(T4878,0))&gt;0.05,INDEX(margin_ranges!$C$13:$C$16,MATCH($F4878*100,margin_ranges!$B$13:$B$16,1)),"")</f>
        <v/>
      </c>
      <c r="V4878" t="e">
        <f>MIN(VLOOKUP($U4878,margin_ranges!$A$5:$D$10,4,FALSE),$P4878*100)</f>
        <v>#N/A</v>
      </c>
      <c r="Y4878" s="29" t="e">
        <f t="shared" ref="Y4878:Y4941" si="76">(1-$V4878/100)/(1-$F4878)-1</f>
        <v>#N/A</v>
      </c>
    </row>
    <row r="4879" spans="1:25" x14ac:dyDescent="0.3">
      <c r="A4879" s="8" t="s">
        <v>17</v>
      </c>
      <c r="B4879" s="8" t="s">
        <v>8439</v>
      </c>
      <c r="C4879" s="8" t="s">
        <v>8440</v>
      </c>
      <c r="D4879" s="8" t="s">
        <v>8567</v>
      </c>
      <c r="E4879" s="8" t="s">
        <v>8568</v>
      </c>
      <c r="F4879" s="24">
        <v>0.28999999999999998</v>
      </c>
      <c r="G4879" s="24">
        <v>0</v>
      </c>
      <c r="H4879" s="25">
        <v>33.360399999999998</v>
      </c>
      <c r="I4879" s="25">
        <v>0.47020000000000001</v>
      </c>
      <c r="J4879" s="15">
        <v>13</v>
      </c>
      <c r="K4879" s="15">
        <v>3</v>
      </c>
      <c r="L4879" s="13">
        <v>1.41E-2</v>
      </c>
      <c r="M4879" s="7">
        <v>0.94194135999999995</v>
      </c>
      <c r="N4879" s="26">
        <v>0.3</v>
      </c>
      <c r="O4879" s="27" t="s">
        <v>22</v>
      </c>
      <c r="P4879" s="8">
        <v>0.68150883760000003</v>
      </c>
      <c r="Q4879" s="24">
        <v>0.28999999999999998</v>
      </c>
      <c r="R4879" t="str">
        <f>IF($Q4879*100&gt;=VLOOKUP($O4879,margin_ranges!$A$5:$C$10,2,FALSE),IF($Q4879*100&lt;=VLOOKUP($O4879,margin_ranges!$A$5:$C$10,3,FALSE)+10,"IN RANGE","ABOVE RANGE"),"BELOW RANGE")</f>
        <v>IN RANGE</v>
      </c>
      <c r="S4879">
        <f>MIN(VLOOKUP($O4879,margin_ranges!$A$5:$D$10,4,FALSE),$P4879*100)</f>
        <v>29.75</v>
      </c>
      <c r="T4879" s="29">
        <f>(1-$S4879/100)/(1-$F4879)-1</f>
        <v>-1.0563380281690127E-2</v>
      </c>
      <c r="U4879" s="19" t="str">
        <f>IF(ABS(IFERROR(T4879,0))&gt;0.05,INDEX(margin_ranges!$C$13:$C$16,MATCH($F4879*100,margin_ranges!$B$13:$B$16,1)),"")</f>
        <v/>
      </c>
      <c r="V4879" t="e">
        <f>MIN(VLOOKUP($U4879,margin_ranges!$A$5:$D$10,4,FALSE),$P4879*100)</f>
        <v>#N/A</v>
      </c>
      <c r="Y4879" s="29" t="e">
        <f t="shared" si="76"/>
        <v>#N/A</v>
      </c>
    </row>
    <row r="4880" spans="1:25" x14ac:dyDescent="0.3">
      <c r="A4880" s="8" t="s">
        <v>17</v>
      </c>
      <c r="B4880" s="8" t="s">
        <v>8439</v>
      </c>
      <c r="C4880" s="8" t="s">
        <v>8440</v>
      </c>
      <c r="D4880" s="8" t="s">
        <v>8577</v>
      </c>
      <c r="E4880" s="8" t="s">
        <v>8578</v>
      </c>
      <c r="F4880" s="24">
        <v>0.28999999999999998</v>
      </c>
      <c r="G4880" s="24">
        <v>1</v>
      </c>
      <c r="H4880" s="25">
        <v>179.98840000000001</v>
      </c>
      <c r="I4880" s="25">
        <v>18.641100000000002</v>
      </c>
      <c r="J4880" s="15">
        <v>600</v>
      </c>
      <c r="K4880" s="15">
        <v>153</v>
      </c>
      <c r="L4880" s="13">
        <v>0.1036</v>
      </c>
      <c r="M4880" s="7">
        <v>1.0723180400000001</v>
      </c>
      <c r="N4880" s="26">
        <v>0.45</v>
      </c>
      <c r="O4880" s="27" t="s">
        <v>22</v>
      </c>
      <c r="P4880" s="8">
        <v>0.58034838170000003</v>
      </c>
      <c r="Q4880" s="24">
        <v>0.28999999999999998</v>
      </c>
      <c r="R4880" t="str">
        <f>IF($Q4880*100&gt;=VLOOKUP($O4880,margin_ranges!$A$5:$C$10,2,FALSE),IF($Q4880*100&lt;=VLOOKUP($O4880,margin_ranges!$A$5:$C$10,3,FALSE)+10,"IN RANGE","ABOVE RANGE"),"BELOW RANGE")</f>
        <v>IN RANGE</v>
      </c>
      <c r="S4880">
        <f>MIN(VLOOKUP($O4880,margin_ranges!$A$5:$D$10,4,FALSE),$P4880*100)</f>
        <v>29.75</v>
      </c>
      <c r="T4880" s="29">
        <f>(1-$S4880/100)/(1-$F4880)-1</f>
        <v>-1.0563380281690127E-2</v>
      </c>
      <c r="U4880" s="19" t="str">
        <f>IF(ABS(IFERROR(T4880,0))&gt;0.05,INDEX(margin_ranges!$C$13:$C$16,MATCH($F4880*100,margin_ranges!$B$13:$B$16,1)),"")</f>
        <v/>
      </c>
      <c r="V4880" t="e">
        <f>MIN(VLOOKUP($U4880,margin_ranges!$A$5:$D$10,4,FALSE),$P4880*100)</f>
        <v>#N/A</v>
      </c>
      <c r="Y4880" s="29" t="e">
        <f t="shared" si="76"/>
        <v>#N/A</v>
      </c>
    </row>
    <row r="4881" spans="1:25" x14ac:dyDescent="0.3">
      <c r="A4881" s="8" t="s">
        <v>17</v>
      </c>
      <c r="B4881" s="8" t="s">
        <v>8439</v>
      </c>
      <c r="C4881" s="8" t="s">
        <v>8440</v>
      </c>
      <c r="D4881" s="8" t="s">
        <v>8579</v>
      </c>
      <c r="E4881" s="8" t="s">
        <v>8580</v>
      </c>
      <c r="F4881" s="24">
        <v>0.28999999999999998</v>
      </c>
      <c r="G4881" s="24">
        <v>0</v>
      </c>
      <c r="H4881" s="25">
        <v>32.1235</v>
      </c>
      <c r="I4881" s="25">
        <v>3.2509999999999999</v>
      </c>
      <c r="J4881" s="15">
        <v>54</v>
      </c>
      <c r="K4881" s="15">
        <v>14</v>
      </c>
      <c r="L4881" s="13">
        <v>0.1012</v>
      </c>
      <c r="M4881" s="7">
        <v>0.55740431999999995</v>
      </c>
      <c r="N4881" s="26">
        <v>0.3</v>
      </c>
      <c r="O4881" s="27" t="s">
        <v>22</v>
      </c>
      <c r="P4881" s="8">
        <v>0.46179103420000001</v>
      </c>
      <c r="Q4881" s="24">
        <v>0.28999999999999998</v>
      </c>
      <c r="R4881" t="str">
        <f>IF($Q4881*100&gt;=VLOOKUP($O4881,margin_ranges!$A$5:$C$10,2,FALSE),IF($Q4881*100&lt;=VLOOKUP($O4881,margin_ranges!$A$5:$C$10,3,FALSE)+10,"IN RANGE","ABOVE RANGE"),"BELOW RANGE")</f>
        <v>IN RANGE</v>
      </c>
      <c r="S4881">
        <f>MIN(VLOOKUP($O4881,margin_ranges!$A$5:$D$10,4,FALSE),$P4881*100)</f>
        <v>29.75</v>
      </c>
      <c r="T4881" s="29">
        <f>(1-$S4881/100)/(1-$F4881)-1</f>
        <v>-1.0563380281690127E-2</v>
      </c>
      <c r="U4881" s="19" t="str">
        <f>IF(ABS(IFERROR(T4881,0))&gt;0.05,INDEX(margin_ranges!$C$13:$C$16,MATCH($F4881*100,margin_ranges!$B$13:$B$16,1)),"")</f>
        <v/>
      </c>
      <c r="V4881" t="e">
        <f>MIN(VLOOKUP($U4881,margin_ranges!$A$5:$D$10,4,FALSE),$P4881*100)</f>
        <v>#N/A</v>
      </c>
      <c r="Y4881" s="29" t="e">
        <f t="shared" si="76"/>
        <v>#N/A</v>
      </c>
    </row>
    <row r="4882" spans="1:25" x14ac:dyDescent="0.3">
      <c r="A4882" s="8" t="s">
        <v>17</v>
      </c>
      <c r="B4882" s="8" t="s">
        <v>8439</v>
      </c>
      <c r="C4882" s="8" t="s">
        <v>8440</v>
      </c>
      <c r="D4882" s="8" t="s">
        <v>8583</v>
      </c>
      <c r="E4882" s="8" t="s">
        <v>8584</v>
      </c>
      <c r="F4882" s="24">
        <v>0.28999999999999998</v>
      </c>
      <c r="G4882" s="24">
        <v>1</v>
      </c>
      <c r="H4882" s="25">
        <v>440.17149999999998</v>
      </c>
      <c r="I4882" s="25">
        <v>48.6907</v>
      </c>
      <c r="J4882" s="15">
        <v>951</v>
      </c>
      <c r="K4882" s="15">
        <v>242</v>
      </c>
      <c r="L4882" s="13">
        <v>0.1106</v>
      </c>
      <c r="M4882" s="7">
        <v>0.65073965</v>
      </c>
      <c r="N4882" s="26">
        <v>0.4</v>
      </c>
      <c r="O4882" s="27" t="s">
        <v>22</v>
      </c>
      <c r="P4882" s="8">
        <v>0.3853148529</v>
      </c>
      <c r="Q4882" s="24">
        <v>0.28999999999999998</v>
      </c>
      <c r="R4882" t="str">
        <f>IF($Q4882*100&gt;=VLOOKUP($O4882,margin_ranges!$A$5:$C$10,2,FALSE),IF($Q4882*100&lt;=VLOOKUP($O4882,margin_ranges!$A$5:$C$10,3,FALSE)+10,"IN RANGE","ABOVE RANGE"),"BELOW RANGE")</f>
        <v>IN RANGE</v>
      </c>
      <c r="S4882">
        <f>MIN(VLOOKUP($O4882,margin_ranges!$A$5:$D$10,4,FALSE),$P4882*100)</f>
        <v>29.75</v>
      </c>
      <c r="T4882" s="29">
        <f>(1-$S4882/100)/(1-$F4882)-1</f>
        <v>-1.0563380281690127E-2</v>
      </c>
      <c r="U4882" s="19" t="str">
        <f>IF(ABS(IFERROR(T4882,0))&gt;0.05,INDEX(margin_ranges!$C$13:$C$16,MATCH($F4882*100,margin_ranges!$B$13:$B$16,1)),"")</f>
        <v/>
      </c>
      <c r="V4882" t="e">
        <f>MIN(VLOOKUP($U4882,margin_ranges!$A$5:$D$10,4,FALSE),$P4882*100)</f>
        <v>#N/A</v>
      </c>
      <c r="Y4882" s="29" t="e">
        <f t="shared" si="76"/>
        <v>#N/A</v>
      </c>
    </row>
    <row r="4883" spans="1:25" x14ac:dyDescent="0.3">
      <c r="A4883" s="8" t="s">
        <v>17</v>
      </c>
      <c r="B4883" s="8" t="s">
        <v>8439</v>
      </c>
      <c r="C4883" s="8" t="s">
        <v>8440</v>
      </c>
      <c r="D4883" s="8" t="s">
        <v>8591</v>
      </c>
      <c r="E4883" s="8" t="s">
        <v>8592</v>
      </c>
      <c r="F4883" s="24">
        <v>0.28999999999999998</v>
      </c>
      <c r="G4883" s="24">
        <v>0</v>
      </c>
      <c r="H4883" s="25">
        <v>9.3939000000000004</v>
      </c>
      <c r="I4883" s="25">
        <v>1.1017999999999999</v>
      </c>
      <c r="J4883" s="15">
        <v>19</v>
      </c>
      <c r="K4883" s="15">
        <v>5</v>
      </c>
      <c r="L4883" s="13">
        <v>0.1173</v>
      </c>
      <c r="M4883" s="7">
        <v>0.56599675999999999</v>
      </c>
      <c r="N4883" s="26">
        <v>0.3</v>
      </c>
      <c r="O4883" s="27" t="s">
        <v>22</v>
      </c>
      <c r="P4883" s="8">
        <v>0.46996162879999998</v>
      </c>
      <c r="Q4883" s="24">
        <v>0.28999999999999998</v>
      </c>
      <c r="R4883" t="str">
        <f>IF($Q4883*100&gt;=VLOOKUP($O4883,margin_ranges!$A$5:$C$10,2,FALSE),IF($Q4883*100&lt;=VLOOKUP($O4883,margin_ranges!$A$5:$C$10,3,FALSE)+10,"IN RANGE","ABOVE RANGE"),"BELOW RANGE")</f>
        <v>IN RANGE</v>
      </c>
      <c r="S4883">
        <f>MIN(VLOOKUP($O4883,margin_ranges!$A$5:$D$10,4,FALSE),$P4883*100)</f>
        <v>29.75</v>
      </c>
      <c r="T4883" s="29">
        <f>(1-$S4883/100)/(1-$F4883)-1</f>
        <v>-1.0563380281690127E-2</v>
      </c>
      <c r="U4883" s="19" t="str">
        <f>IF(ABS(IFERROR(T4883,0))&gt;0.05,INDEX(margin_ranges!$C$13:$C$16,MATCH($F4883*100,margin_ranges!$B$13:$B$16,1)),"")</f>
        <v/>
      </c>
      <c r="V4883" t="e">
        <f>MIN(VLOOKUP($U4883,margin_ranges!$A$5:$D$10,4,FALSE),$P4883*100)</f>
        <v>#N/A</v>
      </c>
      <c r="Y4883" s="29" t="e">
        <f t="shared" si="76"/>
        <v>#N/A</v>
      </c>
    </row>
    <row r="4884" spans="1:25" x14ac:dyDescent="0.3">
      <c r="A4884" s="8" t="s">
        <v>17</v>
      </c>
      <c r="B4884" s="8" t="s">
        <v>8439</v>
      </c>
      <c r="C4884" s="8" t="s">
        <v>8440</v>
      </c>
      <c r="D4884" s="8" t="s">
        <v>8597</v>
      </c>
      <c r="E4884" s="8" t="s">
        <v>8598</v>
      </c>
      <c r="F4884" s="24">
        <v>0.28999999999999998</v>
      </c>
      <c r="G4884" s="24">
        <v>1</v>
      </c>
      <c r="H4884" s="25">
        <v>124.9808</v>
      </c>
      <c r="I4884" s="25">
        <v>17.277999999999999</v>
      </c>
      <c r="J4884" s="15">
        <v>366</v>
      </c>
      <c r="K4884" s="15">
        <v>93</v>
      </c>
      <c r="L4884" s="13">
        <v>0.13819999999999999</v>
      </c>
      <c r="M4884" s="7">
        <v>0.70596546999999998</v>
      </c>
      <c r="N4884" s="26">
        <v>0.45</v>
      </c>
      <c r="O4884" s="27" t="s">
        <v>22</v>
      </c>
      <c r="P4884" s="8">
        <v>0.36257505820000002</v>
      </c>
      <c r="Q4884" s="24">
        <v>0.28999999999999998</v>
      </c>
      <c r="R4884" t="str">
        <f>IF($Q4884*100&gt;=VLOOKUP($O4884,margin_ranges!$A$5:$C$10,2,FALSE),IF($Q4884*100&lt;=VLOOKUP($O4884,margin_ranges!$A$5:$C$10,3,FALSE)+10,"IN RANGE","ABOVE RANGE"),"BELOW RANGE")</f>
        <v>IN RANGE</v>
      </c>
      <c r="S4884">
        <f>MIN(VLOOKUP($O4884,margin_ranges!$A$5:$D$10,4,FALSE),$P4884*100)</f>
        <v>29.75</v>
      </c>
      <c r="T4884" s="29">
        <f>(1-$S4884/100)/(1-$F4884)-1</f>
        <v>-1.0563380281690127E-2</v>
      </c>
      <c r="U4884" s="19" t="str">
        <f>IF(ABS(IFERROR(T4884,0))&gt;0.05,INDEX(margin_ranges!$C$13:$C$16,MATCH($F4884*100,margin_ranges!$B$13:$B$16,1)),"")</f>
        <v/>
      </c>
      <c r="V4884" t="e">
        <f>MIN(VLOOKUP($U4884,margin_ranges!$A$5:$D$10,4,FALSE),$P4884*100)</f>
        <v>#N/A</v>
      </c>
      <c r="Y4884" s="29" t="e">
        <f t="shared" si="76"/>
        <v>#N/A</v>
      </c>
    </row>
    <row r="4885" spans="1:25" x14ac:dyDescent="0.3">
      <c r="A4885" s="8" t="s">
        <v>17</v>
      </c>
      <c r="B4885" s="8" t="s">
        <v>8439</v>
      </c>
      <c r="C4885" s="8" t="s">
        <v>8440</v>
      </c>
      <c r="D4885" s="8" t="s">
        <v>8599</v>
      </c>
      <c r="E4885" s="8" t="s">
        <v>8600</v>
      </c>
      <c r="F4885" s="24">
        <v>0.28999999999999998</v>
      </c>
      <c r="G4885" s="24">
        <v>1</v>
      </c>
      <c r="H4885" s="25">
        <v>63.531799999999997</v>
      </c>
      <c r="I4885" s="25">
        <v>18.986799999999999</v>
      </c>
      <c r="J4885" s="15">
        <v>665</v>
      </c>
      <c r="K4885" s="15">
        <v>175</v>
      </c>
      <c r="L4885" s="13">
        <v>0.2989</v>
      </c>
      <c r="M4885" s="7">
        <v>1.16785396</v>
      </c>
      <c r="N4885" s="26">
        <v>0.7</v>
      </c>
      <c r="O4885" s="27" t="s">
        <v>22</v>
      </c>
      <c r="P4885" s="8">
        <v>0.40060998650000001</v>
      </c>
      <c r="Q4885" s="24">
        <v>0.28999999999999998</v>
      </c>
      <c r="R4885" t="str">
        <f>IF($Q4885*100&gt;=VLOOKUP($O4885,margin_ranges!$A$5:$C$10,2,FALSE),IF($Q4885*100&lt;=VLOOKUP($O4885,margin_ranges!$A$5:$C$10,3,FALSE)+10,"IN RANGE","ABOVE RANGE"),"BELOW RANGE")</f>
        <v>IN RANGE</v>
      </c>
      <c r="S4885">
        <f>MIN(VLOOKUP($O4885,margin_ranges!$A$5:$D$10,4,FALSE),$P4885*100)</f>
        <v>29.75</v>
      </c>
      <c r="T4885" s="29">
        <f>(1-$S4885/100)/(1-$F4885)-1</f>
        <v>-1.0563380281690127E-2</v>
      </c>
      <c r="U4885" s="19" t="str">
        <f>IF(ABS(IFERROR(T4885,0))&gt;0.05,INDEX(margin_ranges!$C$13:$C$16,MATCH($F4885*100,margin_ranges!$B$13:$B$16,1)),"")</f>
        <v/>
      </c>
      <c r="V4885" t="e">
        <f>MIN(VLOOKUP($U4885,margin_ranges!$A$5:$D$10,4,FALSE),$P4885*100)</f>
        <v>#N/A</v>
      </c>
      <c r="Y4885" s="29" t="e">
        <f t="shared" si="76"/>
        <v>#N/A</v>
      </c>
    </row>
    <row r="4886" spans="1:25" x14ac:dyDescent="0.3">
      <c r="A4886" s="8" t="s">
        <v>17</v>
      </c>
      <c r="B4886" s="8" t="s">
        <v>8439</v>
      </c>
      <c r="C4886" s="8" t="s">
        <v>8440</v>
      </c>
      <c r="D4886" s="8" t="s">
        <v>8603</v>
      </c>
      <c r="E4886" s="8" t="s">
        <v>8604</v>
      </c>
      <c r="F4886" s="24">
        <v>0.28999999999999998</v>
      </c>
      <c r="G4886" s="24">
        <v>0</v>
      </c>
      <c r="H4886" s="25">
        <v>22.999600000000001</v>
      </c>
      <c r="I4886" s="25">
        <v>0.64359999999999995</v>
      </c>
      <c r="J4886" s="15">
        <v>15</v>
      </c>
      <c r="K4886" s="15">
        <v>4</v>
      </c>
      <c r="L4886" s="13">
        <v>2.8000000000000001E-2</v>
      </c>
      <c r="M4886" s="7">
        <v>0.79857935999999996</v>
      </c>
      <c r="N4886" s="26">
        <v>0.3</v>
      </c>
      <c r="O4886" s="27" t="s">
        <v>92</v>
      </c>
      <c r="P4886" s="8">
        <v>0.62433288860000002</v>
      </c>
      <c r="Q4886" s="24">
        <v>0.28999999999999998</v>
      </c>
      <c r="R4886" t="str">
        <f>IF($Q4886*100&gt;=VLOOKUP($O4886,margin_ranges!$A$5:$C$10,2,FALSE),IF($Q4886*100&lt;=VLOOKUP($O4886,margin_ranges!$A$5:$C$10,3,FALSE)+10,"IN RANGE","ABOVE RANGE"),"BELOW RANGE")</f>
        <v>IN RANGE</v>
      </c>
      <c r="S4886">
        <f>MIN(VLOOKUP($O4886,margin_ranges!$A$5:$D$10,4,FALSE),$P4886*100)</f>
        <v>29.75</v>
      </c>
      <c r="T4886" s="29">
        <f>(1-$S4886/100)/(1-$F4886)-1</f>
        <v>-1.0563380281690127E-2</v>
      </c>
      <c r="U4886" s="19" t="str">
        <f>IF(ABS(IFERROR(T4886,0))&gt;0.05,INDEX(margin_ranges!$C$13:$C$16,MATCH($F4886*100,margin_ranges!$B$13:$B$16,1)),"")</f>
        <v/>
      </c>
      <c r="V4886" t="e">
        <f>MIN(VLOOKUP($U4886,margin_ranges!$A$5:$D$10,4,FALSE),$P4886*100)</f>
        <v>#N/A</v>
      </c>
      <c r="Y4886" s="29" t="e">
        <f t="shared" si="76"/>
        <v>#N/A</v>
      </c>
    </row>
    <row r="4887" spans="1:25" x14ac:dyDescent="0.3">
      <c r="A4887" s="8" t="s">
        <v>17</v>
      </c>
      <c r="B4887" s="8" t="s">
        <v>8439</v>
      </c>
      <c r="C4887" s="8" t="s">
        <v>8440</v>
      </c>
      <c r="D4887" s="8" t="s">
        <v>8605</v>
      </c>
      <c r="E4887" s="8" t="s">
        <v>8606</v>
      </c>
      <c r="F4887" s="24">
        <v>0.28999999999999998</v>
      </c>
      <c r="G4887" s="24">
        <v>0</v>
      </c>
      <c r="H4887" s="25">
        <v>12.658799999999999</v>
      </c>
      <c r="I4887" s="25">
        <v>0.62560000000000004</v>
      </c>
      <c r="J4887" s="15">
        <v>12</v>
      </c>
      <c r="K4887" s="15">
        <v>3</v>
      </c>
      <c r="L4887" s="13">
        <v>4.9399999999999999E-2</v>
      </c>
      <c r="M4887" s="7">
        <v>0.63165886999999998</v>
      </c>
      <c r="N4887" s="26">
        <v>0.3</v>
      </c>
      <c r="O4887" s="27" t="s">
        <v>92</v>
      </c>
      <c r="P4887" s="8">
        <v>0.52506009720000002</v>
      </c>
      <c r="Q4887" s="24">
        <v>0.28999999999999998</v>
      </c>
      <c r="R4887" t="str">
        <f>IF($Q4887*100&gt;=VLOOKUP($O4887,margin_ranges!$A$5:$C$10,2,FALSE),IF($Q4887*100&lt;=VLOOKUP($O4887,margin_ranges!$A$5:$C$10,3,FALSE)+10,"IN RANGE","ABOVE RANGE"),"BELOW RANGE")</f>
        <v>IN RANGE</v>
      </c>
      <c r="S4887">
        <f>MIN(VLOOKUP($O4887,margin_ranges!$A$5:$D$10,4,FALSE),$P4887*100)</f>
        <v>29.75</v>
      </c>
      <c r="T4887" s="29">
        <f>(1-$S4887/100)/(1-$F4887)-1</f>
        <v>-1.0563380281690127E-2</v>
      </c>
      <c r="U4887" s="19" t="str">
        <f>IF(ABS(IFERROR(T4887,0))&gt;0.05,INDEX(margin_ranges!$C$13:$C$16,MATCH($F4887*100,margin_ranges!$B$13:$B$16,1)),"")</f>
        <v/>
      </c>
      <c r="V4887" t="e">
        <f>MIN(VLOOKUP($U4887,margin_ranges!$A$5:$D$10,4,FALSE),$P4887*100)</f>
        <v>#N/A</v>
      </c>
      <c r="Y4887" s="29" t="e">
        <f t="shared" si="76"/>
        <v>#N/A</v>
      </c>
    </row>
    <row r="4888" spans="1:25" x14ac:dyDescent="0.3">
      <c r="A4888" s="8" t="s">
        <v>17</v>
      </c>
      <c r="B4888" s="8" t="s">
        <v>8439</v>
      </c>
      <c r="C4888" s="8" t="s">
        <v>8440</v>
      </c>
      <c r="D4888" s="8" t="s">
        <v>8609</v>
      </c>
      <c r="E4888" s="8" t="s">
        <v>8610</v>
      </c>
      <c r="F4888" s="24">
        <v>0.28999999999999998</v>
      </c>
      <c r="G4888" s="24">
        <v>0</v>
      </c>
      <c r="H4888" s="25">
        <v>11.6554</v>
      </c>
      <c r="I4888" s="25">
        <v>0.50729999999999997</v>
      </c>
      <c r="J4888" s="15">
        <v>8</v>
      </c>
      <c r="K4888" s="15">
        <v>2</v>
      </c>
      <c r="L4888" s="13">
        <v>4.3499999999999997E-2</v>
      </c>
      <c r="M4888" s="7">
        <v>0.52241621999999999</v>
      </c>
      <c r="N4888" s="26">
        <v>0.3</v>
      </c>
      <c r="O4888" s="27" t="s">
        <v>92</v>
      </c>
      <c r="P4888" s="8">
        <v>0.42574524279999998</v>
      </c>
      <c r="Q4888" s="24">
        <v>0.28999999999999998</v>
      </c>
      <c r="R4888" t="str">
        <f>IF($Q4888*100&gt;=VLOOKUP($O4888,margin_ranges!$A$5:$C$10,2,FALSE),IF($Q4888*100&lt;=VLOOKUP($O4888,margin_ranges!$A$5:$C$10,3,FALSE)+10,"IN RANGE","ABOVE RANGE"),"BELOW RANGE")</f>
        <v>IN RANGE</v>
      </c>
      <c r="S4888">
        <f>MIN(VLOOKUP($O4888,margin_ranges!$A$5:$D$10,4,FALSE),$P4888*100)</f>
        <v>29.75</v>
      </c>
      <c r="T4888" s="29">
        <f>(1-$S4888/100)/(1-$F4888)-1</f>
        <v>-1.0563380281690127E-2</v>
      </c>
      <c r="U4888" s="19" t="str">
        <f>IF(ABS(IFERROR(T4888,0))&gt;0.05,INDEX(margin_ranges!$C$13:$C$16,MATCH($F4888*100,margin_ranges!$B$13:$B$16,1)),"")</f>
        <v/>
      </c>
      <c r="V4888" t="e">
        <f>MIN(VLOOKUP($U4888,margin_ranges!$A$5:$D$10,4,FALSE),$P4888*100)</f>
        <v>#N/A</v>
      </c>
      <c r="Y4888" s="29" t="e">
        <f t="shared" si="76"/>
        <v>#N/A</v>
      </c>
    </row>
    <row r="4889" spans="1:25" x14ac:dyDescent="0.3">
      <c r="A4889" s="8" t="s">
        <v>17</v>
      </c>
      <c r="B4889" s="8" t="s">
        <v>8439</v>
      </c>
      <c r="C4889" s="8" t="s">
        <v>8440</v>
      </c>
      <c r="D4889" s="8" t="s">
        <v>8611</v>
      </c>
      <c r="E4889" s="8" t="s">
        <v>8612</v>
      </c>
      <c r="F4889" s="24">
        <v>0.28999999999999998</v>
      </c>
      <c r="G4889" s="24">
        <v>0</v>
      </c>
      <c r="H4889" s="25">
        <v>8.9817999999999998</v>
      </c>
      <c r="I4889" s="25">
        <v>0.90810000000000002</v>
      </c>
      <c r="J4889" s="15">
        <v>15</v>
      </c>
      <c r="K4889" s="15">
        <v>4</v>
      </c>
      <c r="L4889" s="13">
        <v>0.1011</v>
      </c>
      <c r="M4889" s="7">
        <v>0.56740601000000002</v>
      </c>
      <c r="N4889" s="26">
        <v>0.3</v>
      </c>
      <c r="O4889" s="27" t="s">
        <v>22</v>
      </c>
      <c r="P4889" s="8">
        <v>0.47127807040000003</v>
      </c>
      <c r="Q4889" s="24">
        <v>0.28999999999999998</v>
      </c>
      <c r="R4889" t="str">
        <f>IF($Q4889*100&gt;=VLOOKUP($O4889,margin_ranges!$A$5:$C$10,2,FALSE),IF($Q4889*100&lt;=VLOOKUP($O4889,margin_ranges!$A$5:$C$10,3,FALSE)+10,"IN RANGE","ABOVE RANGE"),"BELOW RANGE")</f>
        <v>IN RANGE</v>
      </c>
      <c r="S4889">
        <f>MIN(VLOOKUP($O4889,margin_ranges!$A$5:$D$10,4,FALSE),$P4889*100)</f>
        <v>29.75</v>
      </c>
      <c r="T4889" s="29">
        <f>(1-$S4889/100)/(1-$F4889)-1</f>
        <v>-1.0563380281690127E-2</v>
      </c>
      <c r="U4889" s="19" t="str">
        <f>IF(ABS(IFERROR(T4889,0))&gt;0.05,INDEX(margin_ranges!$C$13:$C$16,MATCH($F4889*100,margin_ranges!$B$13:$B$16,1)),"")</f>
        <v/>
      </c>
      <c r="V4889" t="e">
        <f>MIN(VLOOKUP($U4889,margin_ranges!$A$5:$D$10,4,FALSE),$P4889*100)</f>
        <v>#N/A</v>
      </c>
      <c r="Y4889" s="29" t="e">
        <f t="shared" si="76"/>
        <v>#N/A</v>
      </c>
    </row>
    <row r="4890" spans="1:25" x14ac:dyDescent="0.3">
      <c r="A4890" s="8" t="s">
        <v>17</v>
      </c>
      <c r="B4890" s="8" t="s">
        <v>8439</v>
      </c>
      <c r="C4890" s="8" t="s">
        <v>8440</v>
      </c>
      <c r="D4890" s="8" t="s">
        <v>8613</v>
      </c>
      <c r="E4890" s="8" t="s">
        <v>8614</v>
      </c>
      <c r="F4890" s="24">
        <v>0.28999999999999998</v>
      </c>
      <c r="G4890" s="24">
        <v>1</v>
      </c>
      <c r="H4890" s="25">
        <v>372.7201</v>
      </c>
      <c r="I4890" s="25">
        <v>18.229199999999999</v>
      </c>
      <c r="J4890" s="15">
        <v>448</v>
      </c>
      <c r="K4890" s="15">
        <v>113</v>
      </c>
      <c r="L4890" s="13">
        <v>4.8899999999999999E-2</v>
      </c>
      <c r="M4890" s="7">
        <v>0.81884338000000001</v>
      </c>
      <c r="N4890" s="26">
        <v>0.3</v>
      </c>
      <c r="O4890" s="27" t="s">
        <v>22</v>
      </c>
      <c r="P4890" s="8">
        <v>0.63362957119999996</v>
      </c>
      <c r="Q4890" s="24">
        <v>0.28999999999999998</v>
      </c>
      <c r="R4890" t="str">
        <f>IF($Q4890*100&gt;=VLOOKUP($O4890,margin_ranges!$A$5:$C$10,2,FALSE),IF($Q4890*100&lt;=VLOOKUP($O4890,margin_ranges!$A$5:$C$10,3,FALSE)+10,"IN RANGE","ABOVE RANGE"),"BELOW RANGE")</f>
        <v>IN RANGE</v>
      </c>
      <c r="S4890">
        <f>MIN(VLOOKUP($O4890,margin_ranges!$A$5:$D$10,4,FALSE),$P4890*100)</f>
        <v>29.75</v>
      </c>
      <c r="T4890" s="29">
        <f>(1-$S4890/100)/(1-$F4890)-1</f>
        <v>-1.0563380281690127E-2</v>
      </c>
      <c r="U4890" s="19" t="str">
        <f>IF(ABS(IFERROR(T4890,0))&gt;0.05,INDEX(margin_ranges!$C$13:$C$16,MATCH($F4890*100,margin_ranges!$B$13:$B$16,1)),"")</f>
        <v/>
      </c>
      <c r="V4890" t="e">
        <f>MIN(VLOOKUP($U4890,margin_ranges!$A$5:$D$10,4,FALSE),$P4890*100)</f>
        <v>#N/A</v>
      </c>
      <c r="Y4890" s="29" t="e">
        <f t="shared" si="76"/>
        <v>#N/A</v>
      </c>
    </row>
    <row r="4891" spans="1:25" x14ac:dyDescent="0.3">
      <c r="A4891" s="8" t="s">
        <v>17</v>
      </c>
      <c r="B4891" s="8" t="s">
        <v>8439</v>
      </c>
      <c r="C4891" s="8" t="s">
        <v>8440</v>
      </c>
      <c r="D4891" s="8" t="s">
        <v>8617</v>
      </c>
      <c r="E4891" s="8" t="s">
        <v>8618</v>
      </c>
      <c r="F4891" s="24">
        <v>0.28999999999999998</v>
      </c>
      <c r="G4891" s="24">
        <v>0</v>
      </c>
      <c r="H4891" s="25">
        <v>21.962900000000001</v>
      </c>
      <c r="I4891" s="25">
        <v>1.5670999999999999</v>
      </c>
      <c r="J4891" s="15">
        <v>48</v>
      </c>
      <c r="K4891" s="15">
        <v>12</v>
      </c>
      <c r="L4891" s="13">
        <v>7.1400000000000005E-2</v>
      </c>
      <c r="M4891" s="7">
        <v>1.03102238</v>
      </c>
      <c r="N4891" s="26">
        <v>0.45</v>
      </c>
      <c r="O4891" s="27" t="s">
        <v>22</v>
      </c>
      <c r="P4891" s="8">
        <v>0.56354002719999996</v>
      </c>
      <c r="Q4891" s="24">
        <v>0.28999999999999998</v>
      </c>
      <c r="R4891" t="str">
        <f>IF($Q4891*100&gt;=VLOOKUP($O4891,margin_ranges!$A$5:$C$10,2,FALSE),IF($Q4891*100&lt;=VLOOKUP($O4891,margin_ranges!$A$5:$C$10,3,FALSE)+10,"IN RANGE","ABOVE RANGE"),"BELOW RANGE")</f>
        <v>IN RANGE</v>
      </c>
      <c r="S4891">
        <f>MIN(VLOOKUP($O4891,margin_ranges!$A$5:$D$10,4,FALSE),$P4891*100)</f>
        <v>29.75</v>
      </c>
      <c r="T4891" s="29">
        <f>(1-$S4891/100)/(1-$F4891)-1</f>
        <v>-1.0563380281690127E-2</v>
      </c>
      <c r="U4891" s="19" t="str">
        <f>IF(ABS(IFERROR(T4891,0))&gt;0.05,INDEX(margin_ranges!$C$13:$C$16,MATCH($F4891*100,margin_ranges!$B$13:$B$16,1)),"")</f>
        <v/>
      </c>
      <c r="V4891" t="e">
        <f>MIN(VLOOKUP($U4891,margin_ranges!$A$5:$D$10,4,FALSE),$P4891*100)</f>
        <v>#N/A</v>
      </c>
      <c r="Y4891" s="29" t="e">
        <f t="shared" si="76"/>
        <v>#N/A</v>
      </c>
    </row>
    <row r="4892" spans="1:25" x14ac:dyDescent="0.3">
      <c r="A4892" s="8" t="s">
        <v>17</v>
      </c>
      <c r="B4892" s="8" t="s">
        <v>8439</v>
      </c>
      <c r="C4892" s="8" t="s">
        <v>8440</v>
      </c>
      <c r="D4892" s="8" t="s">
        <v>8619</v>
      </c>
      <c r="E4892" s="8" t="s">
        <v>8620</v>
      </c>
      <c r="F4892" s="24">
        <v>0.28999999999999998</v>
      </c>
      <c r="G4892" s="24">
        <v>0</v>
      </c>
      <c r="H4892" s="25">
        <v>13.9979</v>
      </c>
      <c r="I4892" s="25">
        <v>0.80769999999999997</v>
      </c>
      <c r="J4892" s="15">
        <v>15</v>
      </c>
      <c r="K4892" s="15">
        <v>4</v>
      </c>
      <c r="L4892" s="13">
        <v>5.7700000000000001E-2</v>
      </c>
      <c r="M4892" s="7">
        <v>0.62796249999999998</v>
      </c>
      <c r="N4892" s="26">
        <v>0.3</v>
      </c>
      <c r="O4892" s="27" t="s">
        <v>92</v>
      </c>
      <c r="P4892" s="8">
        <v>0.52226446979999996</v>
      </c>
      <c r="Q4892" s="24">
        <v>0.28999999999999998</v>
      </c>
      <c r="R4892" t="str">
        <f>IF($Q4892*100&gt;=VLOOKUP($O4892,margin_ranges!$A$5:$C$10,2,FALSE),IF($Q4892*100&lt;=VLOOKUP($O4892,margin_ranges!$A$5:$C$10,3,FALSE)+10,"IN RANGE","ABOVE RANGE"),"BELOW RANGE")</f>
        <v>IN RANGE</v>
      </c>
      <c r="S4892">
        <f>MIN(VLOOKUP($O4892,margin_ranges!$A$5:$D$10,4,FALSE),$P4892*100)</f>
        <v>29.75</v>
      </c>
      <c r="T4892" s="29">
        <f>(1-$S4892/100)/(1-$F4892)-1</f>
        <v>-1.0563380281690127E-2</v>
      </c>
      <c r="U4892" s="19" t="str">
        <f>IF(ABS(IFERROR(T4892,0))&gt;0.05,INDEX(margin_ranges!$C$13:$C$16,MATCH($F4892*100,margin_ranges!$B$13:$B$16,1)),"")</f>
        <v/>
      </c>
      <c r="V4892" t="e">
        <f>MIN(VLOOKUP($U4892,margin_ranges!$A$5:$D$10,4,FALSE),$P4892*100)</f>
        <v>#N/A</v>
      </c>
      <c r="Y4892" s="29" t="e">
        <f t="shared" si="76"/>
        <v>#N/A</v>
      </c>
    </row>
    <row r="4893" spans="1:25" x14ac:dyDescent="0.3">
      <c r="A4893" s="8" t="s">
        <v>17</v>
      </c>
      <c r="B4893" s="8" t="s">
        <v>8439</v>
      </c>
      <c r="C4893" s="8" t="s">
        <v>8440</v>
      </c>
      <c r="D4893" s="8" t="s">
        <v>8621</v>
      </c>
      <c r="E4893" s="8" t="s">
        <v>8622</v>
      </c>
      <c r="F4893" s="24">
        <v>0.28999999999999998</v>
      </c>
      <c r="G4893" s="24">
        <v>0</v>
      </c>
      <c r="H4893" s="25">
        <v>16.915600000000001</v>
      </c>
      <c r="I4893" s="25">
        <v>0.46539999999999998</v>
      </c>
      <c r="J4893" s="15">
        <v>13</v>
      </c>
      <c r="K4893" s="15">
        <v>3</v>
      </c>
      <c r="L4893" s="13">
        <v>2.75E-2</v>
      </c>
      <c r="M4893" s="7">
        <v>0.92590545999999996</v>
      </c>
      <c r="N4893" s="26">
        <v>0.3</v>
      </c>
      <c r="O4893" s="27" t="s">
        <v>22</v>
      </c>
      <c r="P4893" s="8">
        <v>0.67599283960000001</v>
      </c>
      <c r="Q4893" s="24">
        <v>0.28999999999999998</v>
      </c>
      <c r="R4893" t="str">
        <f>IF($Q4893*100&gt;=VLOOKUP($O4893,margin_ranges!$A$5:$C$10,2,FALSE),IF($Q4893*100&lt;=VLOOKUP($O4893,margin_ranges!$A$5:$C$10,3,FALSE)+10,"IN RANGE","ABOVE RANGE"),"BELOW RANGE")</f>
        <v>IN RANGE</v>
      </c>
      <c r="S4893">
        <f>MIN(VLOOKUP($O4893,margin_ranges!$A$5:$D$10,4,FALSE),$P4893*100)</f>
        <v>29.75</v>
      </c>
      <c r="T4893" s="29">
        <f>(1-$S4893/100)/(1-$F4893)-1</f>
        <v>-1.0563380281690127E-2</v>
      </c>
      <c r="U4893" s="19" t="str">
        <f>IF(ABS(IFERROR(T4893,0))&gt;0.05,INDEX(margin_ranges!$C$13:$C$16,MATCH($F4893*100,margin_ranges!$B$13:$B$16,1)),"")</f>
        <v/>
      </c>
      <c r="V4893" t="e">
        <f>MIN(VLOOKUP($U4893,margin_ranges!$A$5:$D$10,4,FALSE),$P4893*100)</f>
        <v>#N/A</v>
      </c>
      <c r="Y4893" s="29" t="e">
        <f t="shared" si="76"/>
        <v>#N/A</v>
      </c>
    </row>
    <row r="4894" spans="1:25" x14ac:dyDescent="0.3">
      <c r="A4894" s="8" t="s">
        <v>17</v>
      </c>
      <c r="B4894" s="8" t="s">
        <v>8439</v>
      </c>
      <c r="C4894" s="8" t="s">
        <v>8440</v>
      </c>
      <c r="D4894" s="8" t="s">
        <v>8627</v>
      </c>
      <c r="E4894" s="8" t="s">
        <v>8628</v>
      </c>
      <c r="F4894" s="24">
        <v>0.28999999999999998</v>
      </c>
      <c r="G4894" s="24">
        <v>0</v>
      </c>
      <c r="H4894" s="25">
        <v>28.114100000000001</v>
      </c>
      <c r="I4894" s="25">
        <v>0.56430000000000002</v>
      </c>
      <c r="J4894" s="15">
        <v>17</v>
      </c>
      <c r="K4894" s="15">
        <v>4</v>
      </c>
      <c r="L4894" s="13">
        <v>2.01E-2</v>
      </c>
      <c r="M4894" s="7">
        <v>1.0061772200000001</v>
      </c>
      <c r="N4894" s="26">
        <v>0.3</v>
      </c>
      <c r="O4894" s="27" t="s">
        <v>22</v>
      </c>
      <c r="P4894" s="8">
        <v>0.70184178740000003</v>
      </c>
      <c r="Q4894" s="24">
        <v>0.28999999999999998</v>
      </c>
      <c r="R4894" t="str">
        <f>IF($Q4894*100&gt;=VLOOKUP($O4894,margin_ranges!$A$5:$C$10,2,FALSE),IF($Q4894*100&lt;=VLOOKUP($O4894,margin_ranges!$A$5:$C$10,3,FALSE)+10,"IN RANGE","ABOVE RANGE"),"BELOW RANGE")</f>
        <v>IN RANGE</v>
      </c>
      <c r="S4894">
        <f>MIN(VLOOKUP($O4894,margin_ranges!$A$5:$D$10,4,FALSE),$P4894*100)</f>
        <v>29.75</v>
      </c>
      <c r="T4894" s="29">
        <f>(1-$S4894/100)/(1-$F4894)-1</f>
        <v>-1.0563380281690127E-2</v>
      </c>
      <c r="U4894" s="19" t="str">
        <f>IF(ABS(IFERROR(T4894,0))&gt;0.05,INDEX(margin_ranges!$C$13:$C$16,MATCH($F4894*100,margin_ranges!$B$13:$B$16,1)),"")</f>
        <v/>
      </c>
      <c r="V4894" t="e">
        <f>MIN(VLOOKUP($U4894,margin_ranges!$A$5:$D$10,4,FALSE),$P4894*100)</f>
        <v>#N/A</v>
      </c>
      <c r="Y4894" s="29" t="e">
        <f t="shared" si="76"/>
        <v>#N/A</v>
      </c>
    </row>
    <row r="4895" spans="1:25" x14ac:dyDescent="0.3">
      <c r="A4895" s="8" t="s">
        <v>17</v>
      </c>
      <c r="B4895" s="8" t="s">
        <v>8439</v>
      </c>
      <c r="C4895" s="8" t="s">
        <v>8440</v>
      </c>
      <c r="D4895" s="8" t="s">
        <v>8631</v>
      </c>
      <c r="E4895" s="8" t="s">
        <v>8632</v>
      </c>
      <c r="F4895" s="24">
        <v>0.28999999999999998</v>
      </c>
      <c r="G4895" s="24">
        <v>0</v>
      </c>
      <c r="H4895" s="25">
        <v>15.3026</v>
      </c>
      <c r="I4895" s="25">
        <v>0.86919999999999997</v>
      </c>
      <c r="J4895" s="15">
        <v>17</v>
      </c>
      <c r="K4895" s="15">
        <v>4</v>
      </c>
      <c r="L4895" s="13">
        <v>5.6800000000000003E-2</v>
      </c>
      <c r="M4895" s="7">
        <v>0.63880351999999996</v>
      </c>
      <c r="N4895" s="26">
        <v>0.3</v>
      </c>
      <c r="O4895" s="27" t="s">
        <v>92</v>
      </c>
      <c r="P4895" s="8">
        <v>0.53037202839999997</v>
      </c>
      <c r="Q4895" s="24">
        <v>0.28999999999999998</v>
      </c>
      <c r="R4895" t="str">
        <f>IF($Q4895*100&gt;=VLOOKUP($O4895,margin_ranges!$A$5:$C$10,2,FALSE),IF($Q4895*100&lt;=VLOOKUP($O4895,margin_ranges!$A$5:$C$10,3,FALSE)+10,"IN RANGE","ABOVE RANGE"),"BELOW RANGE")</f>
        <v>IN RANGE</v>
      </c>
      <c r="S4895">
        <f>MIN(VLOOKUP($O4895,margin_ranges!$A$5:$D$10,4,FALSE),$P4895*100)</f>
        <v>29.75</v>
      </c>
      <c r="T4895" s="29">
        <f>(1-$S4895/100)/(1-$F4895)-1</f>
        <v>-1.0563380281690127E-2</v>
      </c>
      <c r="U4895" s="19" t="str">
        <f>IF(ABS(IFERROR(T4895,0))&gt;0.05,INDEX(margin_ranges!$C$13:$C$16,MATCH($F4895*100,margin_ranges!$B$13:$B$16,1)),"")</f>
        <v/>
      </c>
      <c r="V4895" t="e">
        <f>MIN(VLOOKUP($U4895,margin_ranges!$A$5:$D$10,4,FALSE),$P4895*100)</f>
        <v>#N/A</v>
      </c>
      <c r="Y4895" s="29" t="e">
        <f t="shared" si="76"/>
        <v>#N/A</v>
      </c>
    </row>
    <row r="4896" spans="1:25" x14ac:dyDescent="0.3">
      <c r="A4896" s="8" t="s">
        <v>17</v>
      </c>
      <c r="B4896" s="8" t="s">
        <v>8439</v>
      </c>
      <c r="C4896" s="8" t="s">
        <v>8440</v>
      </c>
      <c r="D4896" s="8" t="s">
        <v>8639</v>
      </c>
      <c r="E4896" s="8" t="s">
        <v>8640</v>
      </c>
      <c r="F4896" s="24">
        <v>0.28999999999999998</v>
      </c>
      <c r="G4896" s="24">
        <v>0</v>
      </c>
      <c r="H4896" s="25">
        <v>21.107399999999998</v>
      </c>
      <c r="I4896" s="25">
        <v>0.47439999999999999</v>
      </c>
      <c r="J4896" s="15">
        <v>14</v>
      </c>
      <c r="K4896" s="15">
        <v>4</v>
      </c>
      <c r="L4896" s="13">
        <v>2.2499999999999999E-2</v>
      </c>
      <c r="M4896" s="7">
        <v>1.00551039</v>
      </c>
      <c r="N4896" s="26">
        <v>0.3</v>
      </c>
      <c r="O4896" s="27" t="s">
        <v>22</v>
      </c>
      <c r="P4896" s="8">
        <v>0.7016440571</v>
      </c>
      <c r="Q4896" s="24">
        <v>0.28999999999999998</v>
      </c>
      <c r="R4896" t="str">
        <f>IF($Q4896*100&gt;=VLOOKUP($O4896,margin_ranges!$A$5:$C$10,2,FALSE),IF($Q4896*100&lt;=VLOOKUP($O4896,margin_ranges!$A$5:$C$10,3,FALSE)+10,"IN RANGE","ABOVE RANGE"),"BELOW RANGE")</f>
        <v>IN RANGE</v>
      </c>
      <c r="S4896">
        <f>MIN(VLOOKUP($O4896,margin_ranges!$A$5:$D$10,4,FALSE),$P4896*100)</f>
        <v>29.75</v>
      </c>
      <c r="T4896" s="29">
        <f>(1-$S4896/100)/(1-$F4896)-1</f>
        <v>-1.0563380281690127E-2</v>
      </c>
      <c r="U4896" s="19" t="str">
        <f>IF(ABS(IFERROR(T4896,0))&gt;0.05,INDEX(margin_ranges!$C$13:$C$16,MATCH($F4896*100,margin_ranges!$B$13:$B$16,1)),"")</f>
        <v/>
      </c>
      <c r="V4896" t="e">
        <f>MIN(VLOOKUP($U4896,margin_ranges!$A$5:$D$10,4,FALSE),$P4896*100)</f>
        <v>#N/A</v>
      </c>
      <c r="Y4896" s="29" t="e">
        <f t="shared" si="76"/>
        <v>#N/A</v>
      </c>
    </row>
    <row r="4897" spans="1:25" x14ac:dyDescent="0.3">
      <c r="A4897" s="8" t="s">
        <v>17</v>
      </c>
      <c r="B4897" s="8" t="s">
        <v>8439</v>
      </c>
      <c r="C4897" s="8" t="s">
        <v>8440</v>
      </c>
      <c r="D4897" s="8" t="s">
        <v>8643</v>
      </c>
      <c r="E4897" s="8" t="s">
        <v>8644</v>
      </c>
      <c r="F4897" s="24">
        <v>0.28999999999999998</v>
      </c>
      <c r="G4897" s="24">
        <v>0</v>
      </c>
      <c r="H4897" s="25">
        <v>21.787600000000001</v>
      </c>
      <c r="I4897" s="25">
        <v>1.9944</v>
      </c>
      <c r="J4897" s="15">
        <v>33</v>
      </c>
      <c r="K4897" s="15">
        <v>8</v>
      </c>
      <c r="L4897" s="13">
        <v>9.1499999999999998E-2</v>
      </c>
      <c r="M4897" s="7">
        <v>0.55107083999999995</v>
      </c>
      <c r="N4897" s="26">
        <v>0.3</v>
      </c>
      <c r="O4897" s="27" t="s">
        <v>22</v>
      </c>
      <c r="P4897" s="8">
        <v>0.45560538119999999</v>
      </c>
      <c r="Q4897" s="24">
        <v>0.28999999999999998</v>
      </c>
      <c r="R4897" t="str">
        <f>IF($Q4897*100&gt;=VLOOKUP($O4897,margin_ranges!$A$5:$C$10,2,FALSE),IF($Q4897*100&lt;=VLOOKUP($O4897,margin_ranges!$A$5:$C$10,3,FALSE)+10,"IN RANGE","ABOVE RANGE"),"BELOW RANGE")</f>
        <v>IN RANGE</v>
      </c>
      <c r="S4897">
        <f>MIN(VLOOKUP($O4897,margin_ranges!$A$5:$D$10,4,FALSE),$P4897*100)</f>
        <v>29.75</v>
      </c>
      <c r="T4897" s="29">
        <f>(1-$S4897/100)/(1-$F4897)-1</f>
        <v>-1.0563380281690127E-2</v>
      </c>
      <c r="U4897" s="19" t="str">
        <f>IF(ABS(IFERROR(T4897,0))&gt;0.05,INDEX(margin_ranges!$C$13:$C$16,MATCH($F4897*100,margin_ranges!$B$13:$B$16,1)),"")</f>
        <v/>
      </c>
      <c r="V4897" t="e">
        <f>MIN(VLOOKUP($U4897,margin_ranges!$A$5:$D$10,4,FALSE),$P4897*100)</f>
        <v>#N/A</v>
      </c>
      <c r="Y4897" s="29" t="e">
        <f t="shared" si="76"/>
        <v>#N/A</v>
      </c>
    </row>
    <row r="4898" spans="1:25" x14ac:dyDescent="0.3">
      <c r="A4898" s="8" t="s">
        <v>17</v>
      </c>
      <c r="B4898" s="8" t="s">
        <v>8439</v>
      </c>
      <c r="C4898" s="8" t="s">
        <v>8440</v>
      </c>
      <c r="D4898" s="8" t="s">
        <v>8645</v>
      </c>
      <c r="E4898" s="8" t="s">
        <v>8646</v>
      </c>
      <c r="F4898" s="24">
        <v>0.28999999999999998</v>
      </c>
      <c r="G4898" s="24">
        <v>0</v>
      </c>
      <c r="H4898" s="25">
        <v>5.6965000000000003</v>
      </c>
      <c r="I4898" s="25">
        <v>0.76670000000000005</v>
      </c>
      <c r="J4898" s="15">
        <v>13</v>
      </c>
      <c r="K4898" s="15">
        <v>3</v>
      </c>
      <c r="L4898" s="13">
        <v>0.1346</v>
      </c>
      <c r="M4898" s="7">
        <v>0.56011738</v>
      </c>
      <c r="N4898" s="26">
        <v>0.3</v>
      </c>
      <c r="O4898" s="27" t="s">
        <v>22</v>
      </c>
      <c r="P4898" s="8">
        <v>0.46439798409999999</v>
      </c>
      <c r="Q4898" s="24">
        <v>0.28999999999999998</v>
      </c>
      <c r="R4898" t="str">
        <f>IF($Q4898*100&gt;=VLOOKUP($O4898,margin_ranges!$A$5:$C$10,2,FALSE),IF($Q4898*100&lt;=VLOOKUP($O4898,margin_ranges!$A$5:$C$10,3,FALSE)+10,"IN RANGE","ABOVE RANGE"),"BELOW RANGE")</f>
        <v>IN RANGE</v>
      </c>
      <c r="S4898">
        <f>MIN(VLOOKUP($O4898,margin_ranges!$A$5:$D$10,4,FALSE),$P4898*100)</f>
        <v>29.75</v>
      </c>
      <c r="T4898" s="29">
        <f>(1-$S4898/100)/(1-$F4898)-1</f>
        <v>-1.0563380281690127E-2</v>
      </c>
      <c r="U4898" s="19" t="str">
        <f>IF(ABS(IFERROR(T4898,0))&gt;0.05,INDEX(margin_ranges!$C$13:$C$16,MATCH($F4898*100,margin_ranges!$B$13:$B$16,1)),"")</f>
        <v/>
      </c>
      <c r="V4898" t="e">
        <f>MIN(VLOOKUP($U4898,margin_ranges!$A$5:$D$10,4,FALSE),$P4898*100)</f>
        <v>#N/A</v>
      </c>
      <c r="Y4898" s="29" t="e">
        <f t="shared" si="76"/>
        <v>#N/A</v>
      </c>
    </row>
    <row r="4899" spans="1:25" x14ac:dyDescent="0.3">
      <c r="A4899" s="8" t="s">
        <v>17</v>
      </c>
      <c r="B4899" s="8" t="s">
        <v>8439</v>
      </c>
      <c r="C4899" s="8" t="s">
        <v>8440</v>
      </c>
      <c r="D4899" s="8" t="s">
        <v>8647</v>
      </c>
      <c r="E4899" s="8" t="s">
        <v>7941</v>
      </c>
      <c r="F4899" s="24">
        <v>0.28999999999999998</v>
      </c>
      <c r="G4899" s="24">
        <v>1</v>
      </c>
      <c r="H4899" s="25">
        <v>125.5136</v>
      </c>
      <c r="I4899" s="25">
        <v>4.5564</v>
      </c>
      <c r="J4899" s="15">
        <v>110</v>
      </c>
      <c r="K4899" s="15">
        <v>28</v>
      </c>
      <c r="L4899" s="13">
        <v>3.6299999999999999E-2</v>
      </c>
      <c r="M4899" s="7">
        <v>0.80576901999999995</v>
      </c>
      <c r="N4899" s="26">
        <v>0.3</v>
      </c>
      <c r="O4899" s="27" t="s">
        <v>22</v>
      </c>
      <c r="P4899" s="8">
        <v>0.62768486670000001</v>
      </c>
      <c r="Q4899" s="24">
        <v>0.28999999999999998</v>
      </c>
      <c r="R4899" t="str">
        <f>IF($Q4899*100&gt;=VLOOKUP($O4899,margin_ranges!$A$5:$C$10,2,FALSE),IF($Q4899*100&lt;=VLOOKUP($O4899,margin_ranges!$A$5:$C$10,3,FALSE)+10,"IN RANGE","ABOVE RANGE"),"BELOW RANGE")</f>
        <v>IN RANGE</v>
      </c>
      <c r="S4899">
        <f>MIN(VLOOKUP($O4899,margin_ranges!$A$5:$D$10,4,FALSE),$P4899*100)</f>
        <v>29.75</v>
      </c>
      <c r="T4899" s="29">
        <f>(1-$S4899/100)/(1-$F4899)-1</f>
        <v>-1.0563380281690127E-2</v>
      </c>
      <c r="U4899" s="19" t="str">
        <f>IF(ABS(IFERROR(T4899,0))&gt;0.05,INDEX(margin_ranges!$C$13:$C$16,MATCH($F4899*100,margin_ranges!$B$13:$B$16,1)),"")</f>
        <v/>
      </c>
      <c r="V4899" t="e">
        <f>MIN(VLOOKUP($U4899,margin_ranges!$A$5:$D$10,4,FALSE),$P4899*100)</f>
        <v>#N/A</v>
      </c>
      <c r="Y4899" s="29" t="e">
        <f t="shared" si="76"/>
        <v>#N/A</v>
      </c>
    </row>
    <row r="4900" spans="1:25" x14ac:dyDescent="0.3">
      <c r="A4900" s="8" t="s">
        <v>17</v>
      </c>
      <c r="B4900" s="8" t="s">
        <v>8439</v>
      </c>
      <c r="C4900" s="8" t="s">
        <v>8440</v>
      </c>
      <c r="D4900" s="8" t="s">
        <v>8648</v>
      </c>
      <c r="E4900" s="8" t="s">
        <v>8649</v>
      </c>
      <c r="F4900" s="24">
        <v>0.28999999999999998</v>
      </c>
      <c r="G4900" s="24">
        <v>0</v>
      </c>
      <c r="H4900" s="25">
        <v>33.601399999999998</v>
      </c>
      <c r="I4900" s="25">
        <v>0.81489999999999996</v>
      </c>
      <c r="J4900" s="15">
        <v>22</v>
      </c>
      <c r="K4900" s="15">
        <v>6</v>
      </c>
      <c r="L4900" s="13">
        <v>2.4299999999999999E-2</v>
      </c>
      <c r="M4900" s="7">
        <v>0.88863954999999994</v>
      </c>
      <c r="N4900" s="26">
        <v>0.3</v>
      </c>
      <c r="O4900" s="27" t="s">
        <v>22</v>
      </c>
      <c r="P4900" s="8">
        <v>0.662405303</v>
      </c>
      <c r="Q4900" s="24">
        <v>0.28999999999999998</v>
      </c>
      <c r="R4900" t="str">
        <f>IF($Q4900*100&gt;=VLOOKUP($O4900,margin_ranges!$A$5:$C$10,2,FALSE),IF($Q4900*100&lt;=VLOOKUP($O4900,margin_ranges!$A$5:$C$10,3,FALSE)+10,"IN RANGE","ABOVE RANGE"),"BELOW RANGE")</f>
        <v>IN RANGE</v>
      </c>
      <c r="S4900">
        <f>MIN(VLOOKUP($O4900,margin_ranges!$A$5:$D$10,4,FALSE),$P4900*100)</f>
        <v>29.75</v>
      </c>
      <c r="T4900" s="29">
        <f>(1-$S4900/100)/(1-$F4900)-1</f>
        <v>-1.0563380281690127E-2</v>
      </c>
      <c r="U4900" s="19" t="str">
        <f>IF(ABS(IFERROR(T4900,0))&gt;0.05,INDEX(margin_ranges!$C$13:$C$16,MATCH($F4900*100,margin_ranges!$B$13:$B$16,1)),"")</f>
        <v/>
      </c>
      <c r="V4900" t="e">
        <f>MIN(VLOOKUP($U4900,margin_ranges!$A$5:$D$10,4,FALSE),$P4900*100)</f>
        <v>#N/A</v>
      </c>
      <c r="Y4900" s="29" t="e">
        <f t="shared" si="76"/>
        <v>#N/A</v>
      </c>
    </row>
    <row r="4901" spans="1:25" x14ac:dyDescent="0.3">
      <c r="A4901" s="8" t="s">
        <v>17</v>
      </c>
      <c r="B4901" s="8" t="s">
        <v>8439</v>
      </c>
      <c r="C4901" s="8" t="s">
        <v>8440</v>
      </c>
      <c r="D4901" s="8" t="s">
        <v>8652</v>
      </c>
      <c r="E4901" s="8" t="s">
        <v>8653</v>
      </c>
      <c r="F4901" s="24">
        <v>0.28999999999999998</v>
      </c>
      <c r="G4901" s="24">
        <v>0</v>
      </c>
      <c r="H4901" s="25">
        <v>10.0526</v>
      </c>
      <c r="I4901" s="25">
        <v>1.1944999999999999</v>
      </c>
      <c r="J4901" s="15">
        <v>21</v>
      </c>
      <c r="K4901" s="15">
        <v>5</v>
      </c>
      <c r="L4901" s="13">
        <v>0.1188</v>
      </c>
      <c r="M4901" s="7">
        <v>0.58441069000000001</v>
      </c>
      <c r="N4901" s="26">
        <v>0.3</v>
      </c>
      <c r="O4901" s="27" t="s">
        <v>22</v>
      </c>
      <c r="P4901" s="8">
        <v>0.4866623692</v>
      </c>
      <c r="Q4901" s="24">
        <v>0.28999999999999998</v>
      </c>
      <c r="R4901" t="str">
        <f>IF($Q4901*100&gt;=VLOOKUP($O4901,margin_ranges!$A$5:$C$10,2,FALSE),IF($Q4901*100&lt;=VLOOKUP($O4901,margin_ranges!$A$5:$C$10,3,FALSE)+10,"IN RANGE","ABOVE RANGE"),"BELOW RANGE")</f>
        <v>IN RANGE</v>
      </c>
      <c r="S4901">
        <f>MIN(VLOOKUP($O4901,margin_ranges!$A$5:$D$10,4,FALSE),$P4901*100)</f>
        <v>29.75</v>
      </c>
      <c r="T4901" s="29">
        <f>(1-$S4901/100)/(1-$F4901)-1</f>
        <v>-1.0563380281690127E-2</v>
      </c>
      <c r="U4901" s="19" t="str">
        <f>IF(ABS(IFERROR(T4901,0))&gt;0.05,INDEX(margin_ranges!$C$13:$C$16,MATCH($F4901*100,margin_ranges!$B$13:$B$16,1)),"")</f>
        <v/>
      </c>
      <c r="V4901" t="e">
        <f>MIN(VLOOKUP($U4901,margin_ranges!$A$5:$D$10,4,FALSE),$P4901*100)</f>
        <v>#N/A</v>
      </c>
      <c r="Y4901" s="29" t="e">
        <f t="shared" si="76"/>
        <v>#N/A</v>
      </c>
    </row>
    <row r="4902" spans="1:25" x14ac:dyDescent="0.3">
      <c r="A4902" s="8" t="s">
        <v>17</v>
      </c>
      <c r="B4902" s="8" t="s">
        <v>8439</v>
      </c>
      <c r="C4902" s="8" t="s">
        <v>8440</v>
      </c>
      <c r="D4902" s="8" t="s">
        <v>8449</v>
      </c>
      <c r="E4902" s="8" t="s">
        <v>8450</v>
      </c>
      <c r="F4902" s="24">
        <v>0.28999999999999898</v>
      </c>
      <c r="G4902" s="24">
        <v>0</v>
      </c>
      <c r="H4902" s="25">
        <v>35.437399999999997</v>
      </c>
      <c r="I4902" s="25">
        <v>0.26029999999999998</v>
      </c>
      <c r="J4902" s="15">
        <v>7</v>
      </c>
      <c r="K4902" s="15">
        <v>2</v>
      </c>
      <c r="L4902" s="13">
        <v>7.3000000000000001E-3</v>
      </c>
      <c r="M4902" s="7">
        <v>0.86092206000000004</v>
      </c>
      <c r="N4902" s="26">
        <v>0.3</v>
      </c>
      <c r="O4902" s="27" t="s">
        <v>22</v>
      </c>
      <c r="P4902" s="8">
        <v>0.65153640189999995</v>
      </c>
      <c r="Q4902" s="24">
        <v>0.28999999999999998</v>
      </c>
      <c r="R4902" t="str">
        <f>IF($Q4902*100&gt;=VLOOKUP($O4902,margin_ranges!$A$5:$C$10,2,FALSE),IF($Q4902*100&lt;=VLOOKUP($O4902,margin_ranges!$A$5:$C$10,3,FALSE)+10,"IN RANGE","ABOVE RANGE"),"BELOW RANGE")</f>
        <v>IN RANGE</v>
      </c>
      <c r="S4902">
        <f>MIN(VLOOKUP($O4902,margin_ranges!$A$5:$D$10,4,FALSE),$P4902*100)</f>
        <v>29.75</v>
      </c>
      <c r="T4902" s="29">
        <f>(1-$S4902/100)/(1-$F4902)-1</f>
        <v>-1.056338028169157E-2</v>
      </c>
      <c r="U4902" s="19" t="str">
        <f>IF(ABS(IFERROR(T4902,0))&gt;0.05,INDEX(margin_ranges!$C$13:$C$16,MATCH($F4902*100,margin_ranges!$B$13:$B$16,1)),"")</f>
        <v/>
      </c>
      <c r="V4902" t="e">
        <f>MIN(VLOOKUP($U4902,margin_ranges!$A$5:$D$10,4,FALSE),$P4902*100)</f>
        <v>#N/A</v>
      </c>
      <c r="Y4902" s="29" t="e">
        <f t="shared" si="76"/>
        <v>#N/A</v>
      </c>
    </row>
    <row r="4903" spans="1:25" x14ac:dyDescent="0.3">
      <c r="A4903" s="8" t="s">
        <v>17</v>
      </c>
      <c r="B4903" s="8" t="s">
        <v>8439</v>
      </c>
      <c r="C4903" s="8" t="s">
        <v>8440</v>
      </c>
      <c r="D4903" s="8" t="s">
        <v>8451</v>
      </c>
      <c r="E4903" s="8" t="s">
        <v>8452</v>
      </c>
      <c r="F4903" s="24">
        <v>0.28999999999999898</v>
      </c>
      <c r="G4903" s="24">
        <v>0</v>
      </c>
      <c r="H4903" s="25">
        <v>4.8636999999999997</v>
      </c>
      <c r="I4903" s="25">
        <v>2.4247000000000001</v>
      </c>
      <c r="J4903" s="15">
        <v>31</v>
      </c>
      <c r="K4903" s="15">
        <v>8</v>
      </c>
      <c r="L4903" s="13">
        <v>0.4985</v>
      </c>
      <c r="M4903" s="7">
        <v>0.42950273999999999</v>
      </c>
      <c r="N4903" s="26">
        <v>0.3</v>
      </c>
      <c r="O4903" s="27" t="s">
        <v>92</v>
      </c>
      <c r="P4903" s="8">
        <v>0.30151784310000002</v>
      </c>
      <c r="Q4903" s="24">
        <v>0.28999999999999998</v>
      </c>
      <c r="R4903" t="str">
        <f>IF($Q4903*100&gt;=VLOOKUP($O4903,margin_ranges!$A$5:$C$10,2,FALSE),IF($Q4903*100&lt;=VLOOKUP($O4903,margin_ranges!$A$5:$C$10,3,FALSE)+10,"IN RANGE","ABOVE RANGE"),"BELOW RANGE")</f>
        <v>IN RANGE</v>
      </c>
      <c r="S4903">
        <f>MIN(VLOOKUP($O4903,margin_ranges!$A$5:$D$10,4,FALSE),$P4903*100)</f>
        <v>29.75</v>
      </c>
      <c r="T4903" s="29">
        <f>(1-$S4903/100)/(1-$F4903)-1</f>
        <v>-1.056338028169157E-2</v>
      </c>
      <c r="U4903" s="19" t="str">
        <f>IF(ABS(IFERROR(T4903,0))&gt;0.05,INDEX(margin_ranges!$C$13:$C$16,MATCH($F4903*100,margin_ranges!$B$13:$B$16,1)),"")</f>
        <v/>
      </c>
      <c r="V4903" t="e">
        <f>MIN(VLOOKUP($U4903,margin_ranges!$A$5:$D$10,4,FALSE),$P4903*100)</f>
        <v>#N/A</v>
      </c>
      <c r="Y4903" s="29" t="e">
        <f t="shared" si="76"/>
        <v>#N/A</v>
      </c>
    </row>
    <row r="4904" spans="1:25" x14ac:dyDescent="0.3">
      <c r="A4904" s="8" t="s">
        <v>17</v>
      </c>
      <c r="B4904" s="8" t="s">
        <v>8439</v>
      </c>
      <c r="C4904" s="8" t="s">
        <v>8440</v>
      </c>
      <c r="D4904" s="8" t="s">
        <v>8459</v>
      </c>
      <c r="E4904" s="8" t="s">
        <v>8460</v>
      </c>
      <c r="F4904" s="24">
        <v>0.28999999999999898</v>
      </c>
      <c r="G4904" s="24">
        <v>0</v>
      </c>
      <c r="H4904" s="25">
        <v>21.6495</v>
      </c>
      <c r="I4904" s="25">
        <v>0.91479999999999995</v>
      </c>
      <c r="J4904" s="15">
        <v>16</v>
      </c>
      <c r="K4904" s="15">
        <v>4</v>
      </c>
      <c r="L4904" s="13">
        <v>4.2299999999999997E-2</v>
      </c>
      <c r="M4904" s="7">
        <v>0.58291559000000004</v>
      </c>
      <c r="N4904" s="26">
        <v>0.3</v>
      </c>
      <c r="O4904" s="27" t="s">
        <v>92</v>
      </c>
      <c r="P4904" s="8">
        <v>0.4853457283</v>
      </c>
      <c r="Q4904" s="24">
        <v>0.28999999999999998</v>
      </c>
      <c r="R4904" t="str">
        <f>IF($Q4904*100&gt;=VLOOKUP($O4904,margin_ranges!$A$5:$C$10,2,FALSE),IF($Q4904*100&lt;=VLOOKUP($O4904,margin_ranges!$A$5:$C$10,3,FALSE)+10,"IN RANGE","ABOVE RANGE"),"BELOW RANGE")</f>
        <v>IN RANGE</v>
      </c>
      <c r="S4904">
        <f>MIN(VLOOKUP($O4904,margin_ranges!$A$5:$D$10,4,FALSE),$P4904*100)</f>
        <v>29.75</v>
      </c>
      <c r="T4904" s="29">
        <f>(1-$S4904/100)/(1-$F4904)-1</f>
        <v>-1.056338028169157E-2</v>
      </c>
      <c r="U4904" s="19" t="str">
        <f>IF(ABS(IFERROR(T4904,0))&gt;0.05,INDEX(margin_ranges!$C$13:$C$16,MATCH($F4904*100,margin_ranges!$B$13:$B$16,1)),"")</f>
        <v/>
      </c>
      <c r="V4904" t="e">
        <f>MIN(VLOOKUP($U4904,margin_ranges!$A$5:$D$10,4,FALSE),$P4904*100)</f>
        <v>#N/A</v>
      </c>
      <c r="Y4904" s="29" t="e">
        <f t="shared" si="76"/>
        <v>#N/A</v>
      </c>
    </row>
    <row r="4905" spans="1:25" x14ac:dyDescent="0.3">
      <c r="A4905" s="8" t="s">
        <v>17</v>
      </c>
      <c r="B4905" s="8" t="s">
        <v>8439</v>
      </c>
      <c r="C4905" s="8" t="s">
        <v>8440</v>
      </c>
      <c r="D4905" s="8" t="s">
        <v>8471</v>
      </c>
      <c r="E4905" s="8" t="s">
        <v>8472</v>
      </c>
      <c r="F4905" s="24">
        <v>0.28999999999999898</v>
      </c>
      <c r="G4905" s="24">
        <v>0</v>
      </c>
      <c r="H4905" s="25">
        <v>15.3416</v>
      </c>
      <c r="I4905" s="25">
        <v>0.9022</v>
      </c>
      <c r="J4905" s="15">
        <v>17</v>
      </c>
      <c r="K4905" s="15">
        <v>4</v>
      </c>
      <c r="L4905" s="13">
        <v>5.8799999999999998E-2</v>
      </c>
      <c r="M4905" s="7">
        <v>0.61206554999999996</v>
      </c>
      <c r="N4905" s="26">
        <v>0.3</v>
      </c>
      <c r="O4905" s="27" t="s">
        <v>92</v>
      </c>
      <c r="P4905" s="8">
        <v>0.50985642220000005</v>
      </c>
      <c r="Q4905" s="24">
        <v>0.28999999999999998</v>
      </c>
      <c r="R4905" t="str">
        <f>IF($Q4905*100&gt;=VLOOKUP($O4905,margin_ranges!$A$5:$C$10,2,FALSE),IF($Q4905*100&lt;=VLOOKUP($O4905,margin_ranges!$A$5:$C$10,3,FALSE)+10,"IN RANGE","ABOVE RANGE"),"BELOW RANGE")</f>
        <v>IN RANGE</v>
      </c>
      <c r="S4905">
        <f>MIN(VLOOKUP($O4905,margin_ranges!$A$5:$D$10,4,FALSE),$P4905*100)</f>
        <v>29.75</v>
      </c>
      <c r="T4905" s="29">
        <f>(1-$S4905/100)/(1-$F4905)-1</f>
        <v>-1.056338028169157E-2</v>
      </c>
      <c r="U4905" s="19" t="str">
        <f>IF(ABS(IFERROR(T4905,0))&gt;0.05,INDEX(margin_ranges!$C$13:$C$16,MATCH($F4905*100,margin_ranges!$B$13:$B$16,1)),"")</f>
        <v/>
      </c>
      <c r="V4905" t="e">
        <f>MIN(VLOOKUP($U4905,margin_ranges!$A$5:$D$10,4,FALSE),$P4905*100)</f>
        <v>#N/A</v>
      </c>
      <c r="Y4905" s="29" t="e">
        <f t="shared" si="76"/>
        <v>#N/A</v>
      </c>
    </row>
    <row r="4906" spans="1:25" x14ac:dyDescent="0.3">
      <c r="A4906" s="8" t="s">
        <v>17</v>
      </c>
      <c r="B4906" s="8" t="s">
        <v>8439</v>
      </c>
      <c r="C4906" s="8" t="s">
        <v>8440</v>
      </c>
      <c r="D4906" s="8" t="s">
        <v>8515</v>
      </c>
      <c r="E4906" s="8" t="s">
        <v>8516</v>
      </c>
      <c r="F4906" s="24">
        <v>0.28999999999999898</v>
      </c>
      <c r="G4906" s="24">
        <v>1</v>
      </c>
      <c r="H4906" s="25">
        <v>37.093400000000003</v>
      </c>
      <c r="I4906" s="25">
        <v>0.67710000000000004</v>
      </c>
      <c r="J4906" s="15">
        <v>20</v>
      </c>
      <c r="K4906" s="15">
        <v>5</v>
      </c>
      <c r="L4906" s="13">
        <v>1.83E-2</v>
      </c>
      <c r="M4906" s="7">
        <v>1.0015189900000001</v>
      </c>
      <c r="N4906" s="26">
        <v>0.3</v>
      </c>
      <c r="O4906" s="27" t="s">
        <v>22</v>
      </c>
      <c r="P4906" s="8">
        <v>0.70045500510000003</v>
      </c>
      <c r="Q4906" s="24">
        <v>0.28999999999999998</v>
      </c>
      <c r="R4906" t="str">
        <f>IF($Q4906*100&gt;=VLOOKUP($O4906,margin_ranges!$A$5:$C$10,2,FALSE),IF($Q4906*100&lt;=VLOOKUP($O4906,margin_ranges!$A$5:$C$10,3,FALSE)+10,"IN RANGE","ABOVE RANGE"),"BELOW RANGE")</f>
        <v>IN RANGE</v>
      </c>
      <c r="S4906">
        <f>MIN(VLOOKUP($O4906,margin_ranges!$A$5:$D$10,4,FALSE),$P4906*100)</f>
        <v>29.75</v>
      </c>
      <c r="T4906" s="29">
        <f>(1-$S4906/100)/(1-$F4906)-1</f>
        <v>-1.056338028169157E-2</v>
      </c>
      <c r="U4906" s="19" t="str">
        <f>IF(ABS(IFERROR(T4906,0))&gt;0.05,INDEX(margin_ranges!$C$13:$C$16,MATCH($F4906*100,margin_ranges!$B$13:$B$16,1)),"")</f>
        <v/>
      </c>
      <c r="V4906" t="e">
        <f>MIN(VLOOKUP($U4906,margin_ranges!$A$5:$D$10,4,FALSE),$P4906*100)</f>
        <v>#N/A</v>
      </c>
      <c r="Y4906" s="29" t="e">
        <f t="shared" si="76"/>
        <v>#N/A</v>
      </c>
    </row>
    <row r="4907" spans="1:25" x14ac:dyDescent="0.3">
      <c r="A4907" s="8" t="s">
        <v>17</v>
      </c>
      <c r="B4907" s="8" t="s">
        <v>8439</v>
      </c>
      <c r="C4907" s="8" t="s">
        <v>8440</v>
      </c>
      <c r="D4907" s="8" t="s">
        <v>8529</v>
      </c>
      <c r="E4907" s="8" t="s">
        <v>8530</v>
      </c>
      <c r="F4907" s="24">
        <v>0.28999999999999898</v>
      </c>
      <c r="G4907" s="24">
        <v>0</v>
      </c>
      <c r="H4907" s="25">
        <v>30.357600000000001</v>
      </c>
      <c r="I4907" s="25">
        <v>1.4258</v>
      </c>
      <c r="J4907" s="15">
        <v>48</v>
      </c>
      <c r="K4907" s="15">
        <v>12</v>
      </c>
      <c r="L4907" s="13">
        <v>4.7E-2</v>
      </c>
      <c r="M4907" s="7">
        <v>1.12050999</v>
      </c>
      <c r="N4907" s="26">
        <v>0.7</v>
      </c>
      <c r="O4907" s="27" t="s">
        <v>22</v>
      </c>
      <c r="P4907" s="8">
        <v>0.37528446560000001</v>
      </c>
      <c r="Q4907" s="24">
        <v>0.28999999999999998</v>
      </c>
      <c r="R4907" t="str">
        <f>IF($Q4907*100&gt;=VLOOKUP($O4907,margin_ranges!$A$5:$C$10,2,FALSE),IF($Q4907*100&lt;=VLOOKUP($O4907,margin_ranges!$A$5:$C$10,3,FALSE)+10,"IN RANGE","ABOVE RANGE"),"BELOW RANGE")</f>
        <v>IN RANGE</v>
      </c>
      <c r="S4907">
        <f>MIN(VLOOKUP($O4907,margin_ranges!$A$5:$D$10,4,FALSE),$P4907*100)</f>
        <v>29.75</v>
      </c>
      <c r="T4907" s="29">
        <f>(1-$S4907/100)/(1-$F4907)-1</f>
        <v>-1.056338028169157E-2</v>
      </c>
      <c r="U4907" s="19" t="str">
        <f>IF(ABS(IFERROR(T4907,0))&gt;0.05,INDEX(margin_ranges!$C$13:$C$16,MATCH($F4907*100,margin_ranges!$B$13:$B$16,1)),"")</f>
        <v/>
      </c>
      <c r="V4907" t="e">
        <f>MIN(VLOOKUP($U4907,margin_ranges!$A$5:$D$10,4,FALSE),$P4907*100)</f>
        <v>#N/A</v>
      </c>
      <c r="Y4907" s="29" t="e">
        <f t="shared" si="76"/>
        <v>#N/A</v>
      </c>
    </row>
    <row r="4908" spans="1:25" x14ac:dyDescent="0.3">
      <c r="A4908" s="8" t="s">
        <v>17</v>
      </c>
      <c r="B4908" s="8" t="s">
        <v>8439</v>
      </c>
      <c r="C4908" s="8" t="s">
        <v>8440</v>
      </c>
      <c r="D4908" s="8" t="s">
        <v>8531</v>
      </c>
      <c r="E4908" s="8" t="s">
        <v>8532</v>
      </c>
      <c r="F4908" s="24">
        <v>0.28999999999999898</v>
      </c>
      <c r="G4908" s="24">
        <v>0</v>
      </c>
      <c r="H4908" s="25">
        <v>2.4003000000000001</v>
      </c>
      <c r="I4908" s="25">
        <v>0.99150000000000005</v>
      </c>
      <c r="J4908" s="15">
        <v>30</v>
      </c>
      <c r="K4908" s="15">
        <v>7</v>
      </c>
      <c r="L4908" s="13">
        <v>0.41310000000000002</v>
      </c>
      <c r="M4908" s="7">
        <v>0.99609537999999997</v>
      </c>
      <c r="N4908" s="26">
        <v>0.4</v>
      </c>
      <c r="O4908" s="27" t="s">
        <v>92</v>
      </c>
      <c r="P4908" s="8">
        <v>0.59843203050000005</v>
      </c>
      <c r="Q4908" s="24">
        <v>0.28999999999999998</v>
      </c>
      <c r="R4908" t="str">
        <f>IF($Q4908*100&gt;=VLOOKUP($O4908,margin_ranges!$A$5:$C$10,2,FALSE),IF($Q4908*100&lt;=VLOOKUP($O4908,margin_ranges!$A$5:$C$10,3,FALSE)+10,"IN RANGE","ABOVE RANGE"),"BELOW RANGE")</f>
        <v>IN RANGE</v>
      </c>
      <c r="S4908">
        <f>MIN(VLOOKUP($O4908,margin_ranges!$A$5:$D$10,4,FALSE),$P4908*100)</f>
        <v>29.75</v>
      </c>
      <c r="T4908" s="29">
        <f>(1-$S4908/100)/(1-$F4908)-1</f>
        <v>-1.056338028169157E-2</v>
      </c>
      <c r="U4908" s="19" t="str">
        <f>IF(ABS(IFERROR(T4908,0))&gt;0.05,INDEX(margin_ranges!$C$13:$C$16,MATCH($F4908*100,margin_ranges!$B$13:$B$16,1)),"")</f>
        <v/>
      </c>
      <c r="V4908" t="e">
        <f>MIN(VLOOKUP($U4908,margin_ranges!$A$5:$D$10,4,FALSE),$P4908*100)</f>
        <v>#N/A</v>
      </c>
      <c r="Y4908" s="29" t="e">
        <f t="shared" si="76"/>
        <v>#N/A</v>
      </c>
    </row>
    <row r="4909" spans="1:25" x14ac:dyDescent="0.3">
      <c r="A4909" s="8" t="s">
        <v>17</v>
      </c>
      <c r="B4909" s="8" t="s">
        <v>8439</v>
      </c>
      <c r="C4909" s="8" t="s">
        <v>8440</v>
      </c>
      <c r="D4909" s="8" t="s">
        <v>8553</v>
      </c>
      <c r="E4909" s="8" t="s">
        <v>8554</v>
      </c>
      <c r="F4909" s="24">
        <v>0.28999999999999898</v>
      </c>
      <c r="G4909" s="24">
        <v>0</v>
      </c>
      <c r="H4909" s="25">
        <v>16.7531</v>
      </c>
      <c r="I4909" s="25">
        <v>0.34139999999999998</v>
      </c>
      <c r="J4909" s="15">
        <v>8</v>
      </c>
      <c r="K4909" s="15">
        <v>2</v>
      </c>
      <c r="L4909" s="13">
        <v>2.0400000000000001E-2</v>
      </c>
      <c r="M4909" s="7">
        <v>0.82289182000000005</v>
      </c>
      <c r="N4909" s="26">
        <v>0.45</v>
      </c>
      <c r="O4909" s="27" t="s">
        <v>22</v>
      </c>
      <c r="P4909" s="8">
        <v>0.45314804460000002</v>
      </c>
      <c r="Q4909" s="24">
        <v>0.28999999999999998</v>
      </c>
      <c r="R4909" t="str">
        <f>IF($Q4909*100&gt;=VLOOKUP($O4909,margin_ranges!$A$5:$C$10,2,FALSE),IF($Q4909*100&lt;=VLOOKUP($O4909,margin_ranges!$A$5:$C$10,3,FALSE)+10,"IN RANGE","ABOVE RANGE"),"BELOW RANGE")</f>
        <v>IN RANGE</v>
      </c>
      <c r="S4909">
        <f>MIN(VLOOKUP($O4909,margin_ranges!$A$5:$D$10,4,FALSE),$P4909*100)</f>
        <v>29.75</v>
      </c>
      <c r="T4909" s="29">
        <f>(1-$S4909/100)/(1-$F4909)-1</f>
        <v>-1.056338028169157E-2</v>
      </c>
      <c r="U4909" s="19" t="str">
        <f>IF(ABS(IFERROR(T4909,0))&gt;0.05,INDEX(margin_ranges!$C$13:$C$16,MATCH($F4909*100,margin_ranges!$B$13:$B$16,1)),"")</f>
        <v/>
      </c>
      <c r="V4909" t="e">
        <f>MIN(VLOOKUP($U4909,margin_ranges!$A$5:$D$10,4,FALSE),$P4909*100)</f>
        <v>#N/A</v>
      </c>
      <c r="Y4909" s="29" t="e">
        <f t="shared" si="76"/>
        <v>#N/A</v>
      </c>
    </row>
    <row r="4910" spans="1:25" x14ac:dyDescent="0.3">
      <c r="A4910" s="8" t="s">
        <v>17</v>
      </c>
      <c r="B4910" s="8" t="s">
        <v>8439</v>
      </c>
      <c r="C4910" s="8" t="s">
        <v>8440</v>
      </c>
      <c r="D4910" s="8" t="s">
        <v>8581</v>
      </c>
      <c r="E4910" s="8" t="s">
        <v>8582</v>
      </c>
      <c r="F4910" s="24">
        <v>0.28999999999999898</v>
      </c>
      <c r="G4910" s="24">
        <v>1</v>
      </c>
      <c r="H4910" s="25">
        <v>361.5256</v>
      </c>
      <c r="I4910" s="25">
        <v>36.854100000000003</v>
      </c>
      <c r="J4910" s="15">
        <v>738</v>
      </c>
      <c r="K4910" s="15">
        <v>188</v>
      </c>
      <c r="L4910" s="13">
        <v>0.1019</v>
      </c>
      <c r="M4910" s="7">
        <v>0.66731297000000001</v>
      </c>
      <c r="N4910" s="26">
        <v>0.4</v>
      </c>
      <c r="O4910" s="27" t="s">
        <v>22</v>
      </c>
      <c r="P4910" s="8">
        <v>0.40058111299999999</v>
      </c>
      <c r="Q4910" s="24">
        <v>0.28999999999999998</v>
      </c>
      <c r="R4910" t="str">
        <f>IF($Q4910*100&gt;=VLOOKUP($O4910,margin_ranges!$A$5:$C$10,2,FALSE),IF($Q4910*100&lt;=VLOOKUP($O4910,margin_ranges!$A$5:$C$10,3,FALSE)+10,"IN RANGE","ABOVE RANGE"),"BELOW RANGE")</f>
        <v>IN RANGE</v>
      </c>
      <c r="S4910">
        <f>MIN(VLOOKUP($O4910,margin_ranges!$A$5:$D$10,4,FALSE),$P4910*100)</f>
        <v>29.75</v>
      </c>
      <c r="T4910" s="29">
        <f>(1-$S4910/100)/(1-$F4910)-1</f>
        <v>-1.056338028169157E-2</v>
      </c>
      <c r="U4910" s="19" t="str">
        <f>IF(ABS(IFERROR(T4910,0))&gt;0.05,INDEX(margin_ranges!$C$13:$C$16,MATCH($F4910*100,margin_ranges!$B$13:$B$16,1)),"")</f>
        <v/>
      </c>
      <c r="V4910" t="e">
        <f>MIN(VLOOKUP($U4910,margin_ranges!$A$5:$D$10,4,FALSE),$P4910*100)</f>
        <v>#N/A</v>
      </c>
      <c r="Y4910" s="29" t="e">
        <f t="shared" si="76"/>
        <v>#N/A</v>
      </c>
    </row>
    <row r="4911" spans="1:25" x14ac:dyDescent="0.3">
      <c r="A4911" s="8" t="s">
        <v>17</v>
      </c>
      <c r="B4911" s="8" t="s">
        <v>8439</v>
      </c>
      <c r="C4911" s="8" t="s">
        <v>8440</v>
      </c>
      <c r="D4911" s="8" t="s">
        <v>8615</v>
      </c>
      <c r="E4911" s="8" t="s">
        <v>8616</v>
      </c>
      <c r="F4911" s="24">
        <v>0.28999999999999898</v>
      </c>
      <c r="G4911" s="24">
        <v>0</v>
      </c>
      <c r="H4911" s="25">
        <v>8.3024000000000004</v>
      </c>
      <c r="I4911" s="25">
        <v>3.4196</v>
      </c>
      <c r="J4911" s="15">
        <v>67</v>
      </c>
      <c r="K4911" s="15">
        <v>17</v>
      </c>
      <c r="L4911" s="13">
        <v>0.41189999999999999</v>
      </c>
      <c r="M4911" s="7">
        <v>0.65007937999999998</v>
      </c>
      <c r="N4911" s="26">
        <v>0.4</v>
      </c>
      <c r="O4911" s="27" t="s">
        <v>92</v>
      </c>
      <c r="P4911" s="8">
        <v>0.38469052339999998</v>
      </c>
      <c r="Q4911" s="24">
        <v>0.28999999999999998</v>
      </c>
      <c r="R4911" t="str">
        <f>IF($Q4911*100&gt;=VLOOKUP($O4911,margin_ranges!$A$5:$C$10,2,FALSE),IF($Q4911*100&lt;=VLOOKUP($O4911,margin_ranges!$A$5:$C$10,3,FALSE)+10,"IN RANGE","ABOVE RANGE"),"BELOW RANGE")</f>
        <v>IN RANGE</v>
      </c>
      <c r="S4911">
        <f>MIN(VLOOKUP($O4911,margin_ranges!$A$5:$D$10,4,FALSE),$P4911*100)</f>
        <v>29.75</v>
      </c>
      <c r="T4911" s="29">
        <f>(1-$S4911/100)/(1-$F4911)-1</f>
        <v>-1.056338028169157E-2</v>
      </c>
      <c r="U4911" s="19" t="str">
        <f>IF(ABS(IFERROR(T4911,0))&gt;0.05,INDEX(margin_ranges!$C$13:$C$16,MATCH($F4911*100,margin_ranges!$B$13:$B$16,1)),"")</f>
        <v/>
      </c>
      <c r="V4911" t="e">
        <f>MIN(VLOOKUP($U4911,margin_ranges!$A$5:$D$10,4,FALSE),$P4911*100)</f>
        <v>#N/A</v>
      </c>
      <c r="Y4911" s="29" t="e">
        <f t="shared" si="76"/>
        <v>#N/A</v>
      </c>
    </row>
    <row r="4912" spans="1:25" x14ac:dyDescent="0.3">
      <c r="A4912" s="8" t="s">
        <v>17</v>
      </c>
      <c r="B4912" s="8" t="s">
        <v>8439</v>
      </c>
      <c r="C4912" s="8" t="s">
        <v>8440</v>
      </c>
      <c r="D4912" s="8" t="s">
        <v>8499</v>
      </c>
      <c r="E4912" s="8" t="s">
        <v>8500</v>
      </c>
      <c r="F4912" s="24">
        <v>0.28000000000000003</v>
      </c>
      <c r="G4912" s="24">
        <v>0</v>
      </c>
      <c r="H4912" s="25">
        <v>8.1577999999999999</v>
      </c>
      <c r="I4912" s="25">
        <v>2.1629999999999998</v>
      </c>
      <c r="J4912" s="15">
        <v>82</v>
      </c>
      <c r="K4912" s="15">
        <v>21</v>
      </c>
      <c r="L4912" s="13">
        <v>0.2651</v>
      </c>
      <c r="M4912" s="7">
        <v>1.26647183</v>
      </c>
      <c r="N4912" s="26">
        <v>0.9</v>
      </c>
      <c r="O4912" s="27" t="s">
        <v>22</v>
      </c>
      <c r="P4912" s="8">
        <v>0.2893643762</v>
      </c>
      <c r="Q4912" s="24">
        <v>0.28000000000000003</v>
      </c>
      <c r="R4912" t="str">
        <f>IF($Q4912*100&gt;=VLOOKUP($O4912,margin_ranges!$A$5:$C$10,2,FALSE),IF($Q4912*100&lt;=VLOOKUP($O4912,margin_ranges!$A$5:$C$10,3,FALSE)+10,"IN RANGE","ABOVE RANGE"),"BELOW RANGE")</f>
        <v>IN RANGE</v>
      </c>
      <c r="S4912">
        <f>MIN(VLOOKUP($O4912,margin_ranges!$A$5:$D$10,4,FALSE),$P4912*100)</f>
        <v>28.93643762</v>
      </c>
      <c r="T4912" s="29">
        <f>(1-$S4912/100)/(1-$F4912)-1</f>
        <v>-1.3006078055555537E-2</v>
      </c>
      <c r="U4912" s="19" t="str">
        <f>IF(ABS(IFERROR(T4912,0))&gt;0.05,INDEX(margin_ranges!$C$13:$C$16,MATCH($F4912*100,margin_ranges!$B$13:$B$16,1)),"")</f>
        <v/>
      </c>
      <c r="V4912" t="e">
        <f>MIN(VLOOKUP($U4912,margin_ranges!$A$5:$D$10,4,FALSE),$P4912*100)</f>
        <v>#N/A</v>
      </c>
      <c r="Y4912" s="29" t="e">
        <f t="shared" si="76"/>
        <v>#N/A</v>
      </c>
    </row>
    <row r="4913" spans="1:25" x14ac:dyDescent="0.3">
      <c r="A4913" s="8" t="s">
        <v>17</v>
      </c>
      <c r="B4913" s="8" t="s">
        <v>8439</v>
      </c>
      <c r="C4913" s="8" t="s">
        <v>8440</v>
      </c>
      <c r="D4913" s="8" t="s">
        <v>8641</v>
      </c>
      <c r="E4913" s="8" t="s">
        <v>8642</v>
      </c>
      <c r="F4913" s="24">
        <v>0.27</v>
      </c>
      <c r="G4913" s="24">
        <v>1</v>
      </c>
      <c r="H4913" s="25">
        <v>58.203600000000002</v>
      </c>
      <c r="I4913" s="25">
        <v>13.1927</v>
      </c>
      <c r="J4913" s="15">
        <v>302</v>
      </c>
      <c r="K4913" s="15">
        <v>77</v>
      </c>
      <c r="L4913" s="13">
        <v>0.22670000000000001</v>
      </c>
      <c r="M4913" s="7">
        <v>0.76362549000000002</v>
      </c>
      <c r="N4913" s="26">
        <v>0.55000000000000004</v>
      </c>
      <c r="O4913" s="27" t="s">
        <v>22</v>
      </c>
      <c r="P4913" s="8">
        <v>0.2797516451</v>
      </c>
      <c r="Q4913" s="24">
        <v>0.27</v>
      </c>
      <c r="R4913" t="str">
        <f>IF($Q4913*100&gt;=VLOOKUP($O4913,margin_ranges!$A$5:$C$10,2,FALSE),IF($Q4913*100&lt;=VLOOKUP($O4913,margin_ranges!$A$5:$C$10,3,FALSE)+10,"IN RANGE","ABOVE RANGE"),"BELOW RANGE")</f>
        <v>IN RANGE</v>
      </c>
      <c r="S4913">
        <f>MIN(VLOOKUP($O4913,margin_ranges!$A$5:$D$10,4,FALSE),$P4913*100)</f>
        <v>27.975164509999999</v>
      </c>
      <c r="T4913" s="29">
        <f>(1-$S4913/100)/(1-$F4913)-1</f>
        <v>-1.3358417945205425E-2</v>
      </c>
      <c r="U4913" s="19" t="str">
        <f>IF(ABS(IFERROR(T4913,0))&gt;0.05,INDEX(margin_ranges!$C$13:$C$16,MATCH($F4913*100,margin_ranges!$B$13:$B$16,1)),"")</f>
        <v/>
      </c>
      <c r="V4913" t="e">
        <f>MIN(VLOOKUP($U4913,margin_ranges!$A$5:$D$10,4,FALSE),$P4913*100)</f>
        <v>#N/A</v>
      </c>
      <c r="Y4913" s="29" t="e">
        <f t="shared" si="76"/>
        <v>#N/A</v>
      </c>
    </row>
    <row r="4914" spans="1:25" x14ac:dyDescent="0.3">
      <c r="A4914" s="8" t="s">
        <v>17</v>
      </c>
      <c r="B4914" s="8" t="s">
        <v>8439</v>
      </c>
      <c r="C4914" s="8" t="s">
        <v>8440</v>
      </c>
      <c r="D4914" s="8" t="s">
        <v>8650</v>
      </c>
      <c r="E4914" s="8" t="s">
        <v>8651</v>
      </c>
      <c r="F4914" s="24">
        <v>0.3</v>
      </c>
      <c r="G4914" s="24">
        <v>1</v>
      </c>
      <c r="H4914" s="25">
        <v>371.97289999999998</v>
      </c>
      <c r="I4914" s="25">
        <v>99.257099999999994</v>
      </c>
      <c r="J4914" s="15">
        <v>3966</v>
      </c>
      <c r="K4914" s="15">
        <v>1162</v>
      </c>
      <c r="L4914" s="13">
        <v>0.26679999999999998</v>
      </c>
      <c r="M4914" s="7">
        <v>1.3317445999999999</v>
      </c>
      <c r="N4914" s="26">
        <v>0.9</v>
      </c>
      <c r="O4914" s="27" t="s">
        <v>162</v>
      </c>
      <c r="P4914" s="8">
        <v>0.3241947456</v>
      </c>
      <c r="Q4914" s="24">
        <v>0.3</v>
      </c>
      <c r="R4914" t="str">
        <f>IF($Q4914*100&gt;=VLOOKUP($O4914,margin_ranges!$A$5:$C$10,2,FALSE),IF($Q4914*100&lt;=VLOOKUP($O4914,margin_ranges!$A$5:$C$10,3,FALSE)+10,"IN RANGE","ABOVE RANGE"),"BELOW RANGE")</f>
        <v>IN RANGE</v>
      </c>
      <c r="S4914">
        <f>MIN(VLOOKUP($O4914,margin_ranges!$A$5:$D$10,4,FALSE),$P4914*100)</f>
        <v>32.419474559999998</v>
      </c>
      <c r="T4914" s="29">
        <f>(1-$S4914/100)/(1-$F4914)-1</f>
        <v>-3.4563922285714255E-2</v>
      </c>
      <c r="U4914" s="19" t="str">
        <f>IF(ABS(IFERROR(T4914,0))&gt;0.05,INDEX(margin_ranges!$C$13:$C$16,MATCH($F4914*100,margin_ranges!$B$13:$B$16,1)),"")</f>
        <v/>
      </c>
      <c r="V4914" t="e">
        <f>MIN(VLOOKUP($U4914,margin_ranges!$A$5:$D$10,4,FALSE),$P4914*100)</f>
        <v>#N/A</v>
      </c>
      <c r="Y4914" s="29" t="e">
        <f t="shared" si="76"/>
        <v>#N/A</v>
      </c>
    </row>
    <row r="4915" spans="1:25" x14ac:dyDescent="0.3">
      <c r="A4915" s="8" t="s">
        <v>17</v>
      </c>
      <c r="B4915" s="8" t="s">
        <v>8439</v>
      </c>
      <c r="C4915" s="8" t="s">
        <v>8440</v>
      </c>
      <c r="D4915" s="8" t="s">
        <v>12234</v>
      </c>
      <c r="E4915" s="8" t="s">
        <v>12235</v>
      </c>
      <c r="F4915" s="24">
        <v>0.249999999999999</v>
      </c>
      <c r="G4915" s="24">
        <v>1</v>
      </c>
      <c r="H4915" s="25">
        <v>42.1006</v>
      </c>
      <c r="I4915" s="25">
        <v>3.2170000000000001</v>
      </c>
      <c r="J4915" s="15">
        <v>60</v>
      </c>
      <c r="K4915" s="15">
        <v>15</v>
      </c>
      <c r="L4915" s="13">
        <v>7.6399999999999996E-2</v>
      </c>
      <c r="M4915" s="7">
        <v>0.62186598000000004</v>
      </c>
      <c r="N4915" s="26">
        <v>0.45</v>
      </c>
      <c r="O4915" s="27" t="s">
        <v>22</v>
      </c>
      <c r="P4915" s="8">
        <v>0.2763714135</v>
      </c>
      <c r="Q4915" s="24">
        <v>0.25</v>
      </c>
      <c r="R4915" t="str">
        <f>IF($Q4915*100&gt;=VLOOKUP($O4915,margin_ranges!$A$5:$C$10,2,FALSE),IF($Q4915*100&lt;=VLOOKUP($O4915,margin_ranges!$A$5:$C$10,3,FALSE)+10,"IN RANGE","ABOVE RANGE"),"BELOW RANGE")</f>
        <v>IN RANGE</v>
      </c>
      <c r="S4915">
        <f>MIN(VLOOKUP($O4915,margin_ranges!$A$5:$D$10,4,FALSE),$P4915*100)</f>
        <v>27.63714135</v>
      </c>
      <c r="T4915" s="29">
        <f>(1-$S4915/100)/(1-$F4915)-1</f>
        <v>-3.516188466666792E-2</v>
      </c>
      <c r="U4915" s="19" t="str">
        <f>IF(ABS(IFERROR(T4915,0))&gt;0.05,INDEX(margin_ranges!$C$13:$C$16,MATCH($F4915*100,margin_ranges!$B$13:$B$16,1)),"")</f>
        <v/>
      </c>
      <c r="V4915" t="e">
        <f>MIN(VLOOKUP($U4915,margin_ranges!$A$5:$D$10,4,FALSE),$P4915*100)</f>
        <v>#N/A</v>
      </c>
      <c r="Y4915" s="29" t="e">
        <f t="shared" si="76"/>
        <v>#N/A</v>
      </c>
    </row>
    <row r="4916" spans="1:25" x14ac:dyDescent="0.3">
      <c r="A4916" s="8" t="s">
        <v>17</v>
      </c>
      <c r="B4916" s="8" t="s">
        <v>8439</v>
      </c>
      <c r="C4916" s="8" t="s">
        <v>8440</v>
      </c>
      <c r="D4916" s="8" t="s">
        <v>12226</v>
      </c>
      <c r="E4916" s="8" t="s">
        <v>12227</v>
      </c>
      <c r="F4916" s="24">
        <v>0.25</v>
      </c>
      <c r="G4916" s="24">
        <v>0</v>
      </c>
      <c r="H4916" s="25">
        <v>8.8706999999999994</v>
      </c>
      <c r="I4916" s="25">
        <v>0.66259999999999997</v>
      </c>
      <c r="J4916" s="15">
        <v>12</v>
      </c>
      <c r="K4916" s="15">
        <v>3</v>
      </c>
      <c r="L4916" s="13">
        <v>7.4700000000000003E-2</v>
      </c>
      <c r="M4916" s="7">
        <v>0.62838201999999999</v>
      </c>
      <c r="N4916" s="26">
        <v>0.45</v>
      </c>
      <c r="O4916" s="27" t="s">
        <v>22</v>
      </c>
      <c r="P4916" s="8">
        <v>0.28387511789999997</v>
      </c>
      <c r="Q4916" s="24">
        <v>0.25</v>
      </c>
      <c r="R4916" t="str">
        <f>IF($Q4916*100&gt;=VLOOKUP($O4916,margin_ranges!$A$5:$C$10,2,FALSE),IF($Q4916*100&lt;=VLOOKUP($O4916,margin_ranges!$A$5:$C$10,3,FALSE)+10,"IN RANGE","ABOVE RANGE"),"BELOW RANGE")</f>
        <v>IN RANGE</v>
      </c>
      <c r="S4916">
        <f>MIN(VLOOKUP($O4916,margin_ranges!$A$5:$D$10,4,FALSE),$P4916*100)</f>
        <v>28.387511789999998</v>
      </c>
      <c r="T4916" s="29">
        <f>(1-$S4916/100)/(1-$F4916)-1</f>
        <v>-4.5166823866666594E-2</v>
      </c>
      <c r="U4916" s="19" t="str">
        <f>IF(ABS(IFERROR(T4916,0))&gt;0.05,INDEX(margin_ranges!$C$13:$C$16,MATCH($F4916*100,margin_ranges!$B$13:$B$16,1)),"")</f>
        <v/>
      </c>
      <c r="V4916" t="e">
        <f>MIN(VLOOKUP($U4916,margin_ranges!$A$5:$D$10,4,FALSE),$P4916*100)</f>
        <v>#N/A</v>
      </c>
      <c r="Y4916" s="29" t="e">
        <f t="shared" si="76"/>
        <v>#N/A</v>
      </c>
    </row>
    <row r="4917" spans="1:25" x14ac:dyDescent="0.3">
      <c r="A4917" s="8" t="s">
        <v>17</v>
      </c>
      <c r="B4917" s="8" t="s">
        <v>8439</v>
      </c>
      <c r="C4917" s="8" t="s">
        <v>8440</v>
      </c>
      <c r="D4917" s="8" t="s">
        <v>8507</v>
      </c>
      <c r="E4917" s="8" t="s">
        <v>8508</v>
      </c>
      <c r="F4917" s="24">
        <v>0.25</v>
      </c>
      <c r="G4917" s="24">
        <v>0</v>
      </c>
      <c r="H4917" s="25">
        <v>12.434900000000001</v>
      </c>
      <c r="I4917" s="25">
        <v>4.2573999999999996</v>
      </c>
      <c r="J4917" s="15">
        <v>161</v>
      </c>
      <c r="K4917" s="15">
        <v>40</v>
      </c>
      <c r="L4917" s="13">
        <v>0.34239999999999998</v>
      </c>
      <c r="M4917" s="7">
        <v>1.2601647600000001</v>
      </c>
      <c r="N4917" s="26">
        <v>0.9</v>
      </c>
      <c r="O4917" s="27" t="s">
        <v>22</v>
      </c>
      <c r="P4917" s="8">
        <v>0.28580767309999999</v>
      </c>
      <c r="Q4917" s="24">
        <v>0.25</v>
      </c>
      <c r="R4917" t="str">
        <f>IF($Q4917*100&gt;=VLOOKUP($O4917,margin_ranges!$A$5:$C$10,2,FALSE),IF($Q4917*100&lt;=VLOOKUP($O4917,margin_ranges!$A$5:$C$10,3,FALSE)+10,"IN RANGE","ABOVE RANGE"),"BELOW RANGE")</f>
        <v>IN RANGE</v>
      </c>
      <c r="S4917">
        <f>MIN(VLOOKUP($O4917,margin_ranges!$A$5:$D$10,4,FALSE),$P4917*100)</f>
        <v>28.580767309999999</v>
      </c>
      <c r="T4917" s="29">
        <f>(1-$S4917/100)/(1-$F4917)-1</f>
        <v>-4.774356413333336E-2</v>
      </c>
      <c r="U4917" s="19" t="str">
        <f>IF(ABS(IFERROR(T4917,0))&gt;0.05,INDEX(margin_ranges!$C$13:$C$16,MATCH($F4917*100,margin_ranges!$B$13:$B$16,1)),"")</f>
        <v/>
      </c>
      <c r="V4917" t="e">
        <f>MIN(VLOOKUP($U4917,margin_ranges!$A$5:$D$10,4,FALSE),$P4917*100)</f>
        <v>#N/A</v>
      </c>
      <c r="Y4917" s="29" t="e">
        <f t="shared" si="76"/>
        <v>#N/A</v>
      </c>
    </row>
    <row r="4918" spans="1:25" x14ac:dyDescent="0.3">
      <c r="A4918" s="8" t="s">
        <v>17</v>
      </c>
      <c r="B4918" s="8" t="s">
        <v>8439</v>
      </c>
      <c r="C4918" s="8" t="s">
        <v>8440</v>
      </c>
      <c r="D4918" s="8" t="s">
        <v>8469</v>
      </c>
      <c r="E4918" s="8" t="s">
        <v>8470</v>
      </c>
      <c r="F4918" s="24">
        <v>0.25</v>
      </c>
      <c r="G4918" s="24">
        <v>0</v>
      </c>
      <c r="H4918" s="25">
        <v>32.136200000000002</v>
      </c>
      <c r="I4918" s="25">
        <v>0.48020000000000002</v>
      </c>
      <c r="J4918" s="15">
        <v>19</v>
      </c>
      <c r="K4918" s="15">
        <v>5</v>
      </c>
      <c r="L4918" s="13">
        <v>1.49E-2</v>
      </c>
      <c r="M4918" s="7">
        <v>1.2904358199999999</v>
      </c>
      <c r="N4918" s="26">
        <v>0.3</v>
      </c>
      <c r="O4918" s="27" t="s">
        <v>92</v>
      </c>
      <c r="P4918" s="8">
        <v>0.76752040200000005</v>
      </c>
      <c r="Q4918" s="24">
        <v>0.25</v>
      </c>
      <c r="R4918" t="str">
        <f>IF($Q4918*100&gt;=VLOOKUP($O4918,margin_ranges!$A$5:$C$10,2,FALSE),IF($Q4918*100&lt;=VLOOKUP($O4918,margin_ranges!$A$5:$C$10,3,FALSE)+10,"IN RANGE","ABOVE RANGE"),"BELOW RANGE")</f>
        <v>IN RANGE</v>
      </c>
      <c r="S4918">
        <f>MIN(VLOOKUP($O4918,margin_ranges!$A$5:$D$10,4,FALSE),$P4918*100)</f>
        <v>29.75</v>
      </c>
      <c r="T4918" s="29">
        <f>(1-$S4918/100)/(1-$F4918)-1</f>
        <v>-6.3333333333333353E-2</v>
      </c>
      <c r="U4918" s="19" t="str">
        <f>IF(ABS(IFERROR(T4918,0))&gt;0.05,INDEX(margin_ranges!$C$13:$C$16,MATCH($F4918*100,margin_ranges!$B$13:$B$16,1)),"")</f>
        <v>Balanced (Type B)</v>
      </c>
      <c r="V4918">
        <f>MIN(VLOOKUP($U4918,margin_ranges!$A$5:$D$10,4,FALSE),$P4918*100)</f>
        <v>29.75</v>
      </c>
      <c r="Y4918" s="29">
        <f t="shared" si="76"/>
        <v>-6.3333333333333353E-2</v>
      </c>
    </row>
    <row r="4919" spans="1:25" x14ac:dyDescent="0.3">
      <c r="A4919" s="8" t="s">
        <v>17</v>
      </c>
      <c r="B4919" s="8" t="s">
        <v>8439</v>
      </c>
      <c r="C4919" s="8" t="s">
        <v>8440</v>
      </c>
      <c r="D4919" s="28" t="s">
        <v>12224</v>
      </c>
      <c r="E4919" s="8" t="s">
        <v>12225</v>
      </c>
      <c r="F4919" s="24">
        <v>0.25</v>
      </c>
      <c r="G4919" s="24">
        <v>0</v>
      </c>
      <c r="H4919" s="25">
        <v>1.0154000000000001</v>
      </c>
      <c r="I4919" s="25">
        <v>0.44009999999999999</v>
      </c>
      <c r="J4919" s="15">
        <v>11</v>
      </c>
      <c r="K4919" s="15">
        <v>3</v>
      </c>
      <c r="L4919" s="13">
        <v>0.4335</v>
      </c>
      <c r="M4919" s="7">
        <v>0.80150924999999995</v>
      </c>
      <c r="N4919" s="26">
        <v>0.55000000000000004</v>
      </c>
      <c r="O4919" s="27" t="s">
        <v>22</v>
      </c>
      <c r="P4919" s="8">
        <v>0.31379456960000002</v>
      </c>
      <c r="Q4919" s="24">
        <v>0.25</v>
      </c>
      <c r="R4919" t="str">
        <f>IF($Q4919*100&gt;=VLOOKUP($O4919,margin_ranges!$A$5:$C$10,2,FALSE),IF($Q4919*100&lt;=VLOOKUP($O4919,margin_ranges!$A$5:$C$10,3,FALSE)+10,"IN RANGE","ABOVE RANGE"),"BELOW RANGE")</f>
        <v>IN RANGE</v>
      </c>
      <c r="S4919">
        <f>MIN(VLOOKUP($O4919,margin_ranges!$A$5:$D$10,4,FALSE),$P4919*100)</f>
        <v>29.75</v>
      </c>
      <c r="T4919" s="29">
        <f>(1-$S4919/100)/(1-$F4919)-1</f>
        <v>-6.3333333333333353E-2</v>
      </c>
      <c r="U4919" s="19" t="str">
        <f>IF(ABS(IFERROR(T4919,0))&gt;0.05,INDEX(margin_ranges!$C$13:$C$16,MATCH($F4919*100,margin_ranges!$B$13:$B$16,1)),"")</f>
        <v>Balanced (Type B)</v>
      </c>
      <c r="V4919">
        <f>MIN(VLOOKUP($U4919,margin_ranges!$A$5:$D$10,4,FALSE),$P4919*100)</f>
        <v>29.75</v>
      </c>
      <c r="Y4919" s="29">
        <f t="shared" si="76"/>
        <v>-6.3333333333333353E-2</v>
      </c>
    </row>
    <row r="4920" spans="1:25" x14ac:dyDescent="0.3">
      <c r="A4920" s="8" t="s">
        <v>17</v>
      </c>
      <c r="B4920" s="8" t="s">
        <v>8439</v>
      </c>
      <c r="C4920" s="8" t="s">
        <v>8440</v>
      </c>
      <c r="D4920" s="8" t="s">
        <v>8475</v>
      </c>
      <c r="E4920" s="8" t="s">
        <v>8476</v>
      </c>
      <c r="F4920" s="24">
        <v>0.25</v>
      </c>
      <c r="G4920" s="24">
        <v>1</v>
      </c>
      <c r="H4920" s="25">
        <v>183.60409999999999</v>
      </c>
      <c r="I4920" s="25">
        <v>14.5419</v>
      </c>
      <c r="J4920" s="15">
        <v>392</v>
      </c>
      <c r="K4920" s="15">
        <v>98</v>
      </c>
      <c r="L4920" s="13">
        <v>7.9200000000000007E-2</v>
      </c>
      <c r="M4920" s="7">
        <v>0.89941154999999995</v>
      </c>
      <c r="N4920" s="26">
        <v>0.3</v>
      </c>
      <c r="O4920" s="27" t="s">
        <v>92</v>
      </c>
      <c r="P4920" s="8">
        <v>0.66644857999999996</v>
      </c>
      <c r="Q4920" s="24">
        <v>0.25</v>
      </c>
      <c r="R4920" t="str">
        <f>IF($Q4920*100&gt;=VLOOKUP($O4920,margin_ranges!$A$5:$C$10,2,FALSE),IF($Q4920*100&lt;=VLOOKUP($O4920,margin_ranges!$A$5:$C$10,3,FALSE)+10,"IN RANGE","ABOVE RANGE"),"BELOW RANGE")</f>
        <v>IN RANGE</v>
      </c>
      <c r="S4920">
        <f>MIN(VLOOKUP($O4920,margin_ranges!$A$5:$D$10,4,FALSE),$P4920*100)</f>
        <v>29.75</v>
      </c>
      <c r="T4920" s="29">
        <f>(1-$S4920/100)/(1-$F4920)-1</f>
        <v>-6.3333333333333353E-2</v>
      </c>
      <c r="U4920" s="19" t="str">
        <f>IF(ABS(IFERROR(T4920,0))&gt;0.05,INDEX(margin_ranges!$C$13:$C$16,MATCH($F4920*100,margin_ranges!$B$13:$B$16,1)),"")</f>
        <v>Balanced (Type B)</v>
      </c>
      <c r="V4920">
        <f>MIN(VLOOKUP($U4920,margin_ranges!$A$5:$D$10,4,FALSE),$P4920*100)</f>
        <v>29.75</v>
      </c>
      <c r="Y4920" s="29">
        <f t="shared" si="76"/>
        <v>-6.3333333333333353E-2</v>
      </c>
    </row>
    <row r="4921" spans="1:25" x14ac:dyDescent="0.3">
      <c r="A4921" s="8" t="s">
        <v>17</v>
      </c>
      <c r="B4921" s="8" t="s">
        <v>8439</v>
      </c>
      <c r="C4921" s="8" t="s">
        <v>8440</v>
      </c>
      <c r="D4921" s="8" t="s">
        <v>8483</v>
      </c>
      <c r="E4921" s="8" t="s">
        <v>8484</v>
      </c>
      <c r="F4921" s="24">
        <v>0.25</v>
      </c>
      <c r="G4921" s="24">
        <v>1</v>
      </c>
      <c r="H4921" s="25">
        <v>37.948599999999999</v>
      </c>
      <c r="I4921" s="25">
        <v>1.5639000000000001</v>
      </c>
      <c r="J4921" s="15">
        <v>45</v>
      </c>
      <c r="K4921" s="15">
        <v>11</v>
      </c>
      <c r="L4921" s="13">
        <v>4.1200000000000001E-2</v>
      </c>
      <c r="M4921" s="7">
        <v>0.95508563999999996</v>
      </c>
      <c r="N4921" s="26">
        <v>0.3</v>
      </c>
      <c r="O4921" s="27" t="s">
        <v>92</v>
      </c>
      <c r="P4921" s="8">
        <v>0.68589204079999999</v>
      </c>
      <c r="Q4921" s="24">
        <v>0.25</v>
      </c>
      <c r="R4921" t="str">
        <f>IF($Q4921*100&gt;=VLOOKUP($O4921,margin_ranges!$A$5:$C$10,2,FALSE),IF($Q4921*100&lt;=VLOOKUP($O4921,margin_ranges!$A$5:$C$10,3,FALSE)+10,"IN RANGE","ABOVE RANGE"),"BELOW RANGE")</f>
        <v>IN RANGE</v>
      </c>
      <c r="S4921">
        <f>MIN(VLOOKUP($O4921,margin_ranges!$A$5:$D$10,4,FALSE),$P4921*100)</f>
        <v>29.75</v>
      </c>
      <c r="T4921" s="29">
        <f>(1-$S4921/100)/(1-$F4921)-1</f>
        <v>-6.3333333333333353E-2</v>
      </c>
      <c r="U4921" s="19" t="str">
        <f>IF(ABS(IFERROR(T4921,0))&gt;0.05,INDEX(margin_ranges!$C$13:$C$16,MATCH($F4921*100,margin_ranges!$B$13:$B$16,1)),"")</f>
        <v>Balanced (Type B)</v>
      </c>
      <c r="V4921">
        <f>MIN(VLOOKUP($U4921,margin_ranges!$A$5:$D$10,4,FALSE),$P4921*100)</f>
        <v>29.75</v>
      </c>
      <c r="Y4921" s="29">
        <f t="shared" si="76"/>
        <v>-6.3333333333333353E-2</v>
      </c>
    </row>
    <row r="4922" spans="1:25" x14ac:dyDescent="0.3">
      <c r="A4922" s="8" t="s">
        <v>17</v>
      </c>
      <c r="B4922" s="8" t="s">
        <v>8439</v>
      </c>
      <c r="C4922" s="8" t="s">
        <v>8440</v>
      </c>
      <c r="D4922" s="8" t="s">
        <v>12230</v>
      </c>
      <c r="E4922" s="8" t="s">
        <v>12231</v>
      </c>
      <c r="F4922" s="24">
        <v>0.25</v>
      </c>
      <c r="G4922" s="24">
        <v>0</v>
      </c>
      <c r="H4922" s="25">
        <v>1.5864</v>
      </c>
      <c r="I4922" s="25">
        <v>0.16619999999999999</v>
      </c>
      <c r="J4922" s="15">
        <v>7</v>
      </c>
      <c r="K4922" s="15">
        <v>2</v>
      </c>
      <c r="L4922" s="13">
        <v>0.1048</v>
      </c>
      <c r="M4922" s="7">
        <v>1.3911044299999999</v>
      </c>
      <c r="N4922" s="26">
        <v>0.9</v>
      </c>
      <c r="O4922" s="27" t="s">
        <v>22</v>
      </c>
      <c r="P4922" s="8">
        <v>0.35303203480000001</v>
      </c>
      <c r="Q4922" s="24">
        <v>0.25</v>
      </c>
      <c r="R4922" t="str">
        <f>IF($Q4922*100&gt;=VLOOKUP($O4922,margin_ranges!$A$5:$C$10,2,FALSE),IF($Q4922*100&lt;=VLOOKUP($O4922,margin_ranges!$A$5:$C$10,3,FALSE)+10,"IN RANGE","ABOVE RANGE"),"BELOW RANGE")</f>
        <v>IN RANGE</v>
      </c>
      <c r="S4922">
        <f>MIN(VLOOKUP($O4922,margin_ranges!$A$5:$D$10,4,FALSE),$P4922*100)</f>
        <v>29.75</v>
      </c>
      <c r="T4922" s="29">
        <f>(1-$S4922/100)/(1-$F4922)-1</f>
        <v>-6.3333333333333353E-2</v>
      </c>
      <c r="U4922" s="19" t="str">
        <f>IF(ABS(IFERROR(T4922,0))&gt;0.05,INDEX(margin_ranges!$C$13:$C$16,MATCH($F4922*100,margin_ranges!$B$13:$B$16,1)),"")</f>
        <v>Balanced (Type B)</v>
      </c>
      <c r="V4922">
        <f>MIN(VLOOKUP($U4922,margin_ranges!$A$5:$D$10,4,FALSE),$P4922*100)</f>
        <v>29.75</v>
      </c>
      <c r="Y4922" s="29">
        <f t="shared" si="76"/>
        <v>-6.3333333333333353E-2</v>
      </c>
    </row>
    <row r="4923" spans="1:25" x14ac:dyDescent="0.3">
      <c r="A4923" s="8" t="s">
        <v>17</v>
      </c>
      <c r="B4923" s="8" t="s">
        <v>8439</v>
      </c>
      <c r="C4923" s="8" t="s">
        <v>8440</v>
      </c>
      <c r="D4923" s="8" t="s">
        <v>8509</v>
      </c>
      <c r="E4923" s="8" t="s">
        <v>8510</v>
      </c>
      <c r="F4923" s="24">
        <v>0.25</v>
      </c>
      <c r="G4923" s="24">
        <v>0</v>
      </c>
      <c r="H4923" s="25">
        <v>18.135899999999999</v>
      </c>
      <c r="I4923" s="25">
        <v>3.4085999999999999</v>
      </c>
      <c r="J4923" s="15">
        <v>110</v>
      </c>
      <c r="K4923" s="15">
        <v>22</v>
      </c>
      <c r="L4923" s="13">
        <v>0.18790000000000001</v>
      </c>
      <c r="M4923" s="7">
        <v>1.0711657299999999</v>
      </c>
      <c r="N4923" s="26">
        <v>0.75</v>
      </c>
      <c r="O4923" s="27" t="s">
        <v>22</v>
      </c>
      <c r="P4923" s="8">
        <v>0.29982823749999998</v>
      </c>
      <c r="Q4923" s="24">
        <v>0.25</v>
      </c>
      <c r="R4923" t="str">
        <f>IF($Q4923*100&gt;=VLOOKUP($O4923,margin_ranges!$A$5:$C$10,2,FALSE),IF($Q4923*100&lt;=VLOOKUP($O4923,margin_ranges!$A$5:$C$10,3,FALSE)+10,"IN RANGE","ABOVE RANGE"),"BELOW RANGE")</f>
        <v>IN RANGE</v>
      </c>
      <c r="S4923">
        <f>MIN(VLOOKUP($O4923,margin_ranges!$A$5:$D$10,4,FALSE),$P4923*100)</f>
        <v>29.75</v>
      </c>
      <c r="T4923" s="29">
        <f>(1-$S4923/100)/(1-$F4923)-1</f>
        <v>-6.3333333333333353E-2</v>
      </c>
      <c r="U4923" s="19" t="str">
        <f>IF(ABS(IFERROR(T4923,0))&gt;0.05,INDEX(margin_ranges!$C$13:$C$16,MATCH($F4923*100,margin_ranges!$B$13:$B$16,1)),"")</f>
        <v>Balanced (Type B)</v>
      </c>
      <c r="V4923">
        <f>MIN(VLOOKUP($U4923,margin_ranges!$A$5:$D$10,4,FALSE),$P4923*100)</f>
        <v>29.75</v>
      </c>
      <c r="Y4923" s="29">
        <f t="shared" si="76"/>
        <v>-6.3333333333333353E-2</v>
      </c>
    </row>
    <row r="4924" spans="1:25" x14ac:dyDescent="0.3">
      <c r="A4924" s="8" t="s">
        <v>17</v>
      </c>
      <c r="B4924" s="8" t="s">
        <v>8439</v>
      </c>
      <c r="C4924" s="8" t="s">
        <v>8440</v>
      </c>
      <c r="D4924" s="8" t="s">
        <v>8539</v>
      </c>
      <c r="E4924" s="8" t="s">
        <v>8540</v>
      </c>
      <c r="F4924" s="24">
        <v>0.25</v>
      </c>
      <c r="G4924" s="24">
        <v>0</v>
      </c>
      <c r="H4924" s="25">
        <v>65.185000000000002</v>
      </c>
      <c r="I4924" s="25">
        <v>18.546900000000001</v>
      </c>
      <c r="J4924" s="15">
        <v>300</v>
      </c>
      <c r="K4924" s="15">
        <v>75</v>
      </c>
      <c r="L4924" s="13">
        <v>0.28449999999999998</v>
      </c>
      <c r="M4924" s="7">
        <v>0.53888144000000004</v>
      </c>
      <c r="N4924" s="26">
        <v>0.3</v>
      </c>
      <c r="O4924" s="27" t="s">
        <v>92</v>
      </c>
      <c r="P4924" s="8">
        <v>0.44329127709999999</v>
      </c>
      <c r="Q4924" s="24">
        <v>0.25</v>
      </c>
      <c r="R4924" t="str">
        <f>IF($Q4924*100&gt;=VLOOKUP($O4924,margin_ranges!$A$5:$C$10,2,FALSE),IF($Q4924*100&lt;=VLOOKUP($O4924,margin_ranges!$A$5:$C$10,3,FALSE)+10,"IN RANGE","ABOVE RANGE"),"BELOW RANGE")</f>
        <v>IN RANGE</v>
      </c>
      <c r="S4924">
        <f>MIN(VLOOKUP($O4924,margin_ranges!$A$5:$D$10,4,FALSE),$P4924*100)</f>
        <v>29.75</v>
      </c>
      <c r="T4924" s="29">
        <f>(1-$S4924/100)/(1-$F4924)-1</f>
        <v>-6.3333333333333353E-2</v>
      </c>
      <c r="U4924" s="19" t="str">
        <f>IF(ABS(IFERROR(T4924,0))&gt;0.05,INDEX(margin_ranges!$C$13:$C$16,MATCH($F4924*100,margin_ranges!$B$13:$B$16,1)),"")</f>
        <v>Balanced (Type B)</v>
      </c>
      <c r="V4924">
        <f>MIN(VLOOKUP($U4924,margin_ranges!$A$5:$D$10,4,FALSE),$P4924*100)</f>
        <v>29.75</v>
      </c>
      <c r="Y4924" s="29">
        <f t="shared" si="76"/>
        <v>-6.3333333333333353E-2</v>
      </c>
    </row>
    <row r="4925" spans="1:25" x14ac:dyDescent="0.3">
      <c r="A4925" s="8" t="s">
        <v>17</v>
      </c>
      <c r="B4925" s="8" t="s">
        <v>8439</v>
      </c>
      <c r="C4925" s="8" t="s">
        <v>8440</v>
      </c>
      <c r="D4925" s="8" t="s">
        <v>12236</v>
      </c>
      <c r="E4925" s="8" t="s">
        <v>12237</v>
      </c>
      <c r="F4925" s="24">
        <v>0.25</v>
      </c>
      <c r="G4925" s="24">
        <v>0</v>
      </c>
      <c r="H4925" s="25">
        <v>6.0369000000000002</v>
      </c>
      <c r="I4925" s="25">
        <v>0.63500000000000001</v>
      </c>
      <c r="J4925" s="15">
        <v>10</v>
      </c>
      <c r="K4925" s="15">
        <v>3</v>
      </c>
      <c r="L4925" s="13">
        <v>0.1052</v>
      </c>
      <c r="M4925" s="7">
        <v>0.54101237000000002</v>
      </c>
      <c r="N4925" s="26">
        <v>0.3</v>
      </c>
      <c r="O4925" s="27" t="s">
        <v>22</v>
      </c>
      <c r="P4925" s="8">
        <v>0.44548403190000002</v>
      </c>
      <c r="Q4925" s="24">
        <v>0.25</v>
      </c>
      <c r="R4925" t="str">
        <f>IF($Q4925*100&gt;=VLOOKUP($O4925,margin_ranges!$A$5:$C$10,2,FALSE),IF($Q4925*100&lt;=VLOOKUP($O4925,margin_ranges!$A$5:$C$10,3,FALSE)+10,"IN RANGE","ABOVE RANGE"),"BELOW RANGE")</f>
        <v>IN RANGE</v>
      </c>
      <c r="S4925">
        <f>MIN(VLOOKUP($O4925,margin_ranges!$A$5:$D$10,4,FALSE),$P4925*100)</f>
        <v>29.75</v>
      </c>
      <c r="T4925" s="29">
        <f>(1-$S4925/100)/(1-$F4925)-1</f>
        <v>-6.3333333333333353E-2</v>
      </c>
      <c r="U4925" s="19" t="str">
        <f>IF(ABS(IFERROR(T4925,0))&gt;0.05,INDEX(margin_ranges!$C$13:$C$16,MATCH($F4925*100,margin_ranges!$B$13:$B$16,1)),"")</f>
        <v>Balanced (Type B)</v>
      </c>
      <c r="V4925">
        <f>MIN(VLOOKUP($U4925,margin_ranges!$A$5:$D$10,4,FALSE),$P4925*100)</f>
        <v>29.75</v>
      </c>
      <c r="Y4925" s="29">
        <f t="shared" si="76"/>
        <v>-6.3333333333333353E-2</v>
      </c>
    </row>
    <row r="4926" spans="1:25" x14ac:dyDescent="0.3">
      <c r="A4926" s="8" t="s">
        <v>17</v>
      </c>
      <c r="B4926" s="8" t="s">
        <v>8439</v>
      </c>
      <c r="C4926" s="8" t="s">
        <v>8440</v>
      </c>
      <c r="D4926" s="8" t="s">
        <v>8593</v>
      </c>
      <c r="E4926" s="8" t="s">
        <v>8594</v>
      </c>
      <c r="F4926" s="24">
        <v>0.25</v>
      </c>
      <c r="G4926" s="24">
        <v>0</v>
      </c>
      <c r="H4926" s="25">
        <v>29.707000000000001</v>
      </c>
      <c r="I4926" s="25">
        <v>1.1151</v>
      </c>
      <c r="J4926" s="15">
        <v>32</v>
      </c>
      <c r="K4926" s="15">
        <v>8</v>
      </c>
      <c r="L4926" s="13">
        <v>3.7499999999999999E-2</v>
      </c>
      <c r="M4926" s="7">
        <v>0.94798872999999995</v>
      </c>
      <c r="N4926" s="26">
        <v>0.3</v>
      </c>
      <c r="O4926" s="27" t="s">
        <v>92</v>
      </c>
      <c r="P4926" s="8">
        <v>0.68354054050000002</v>
      </c>
      <c r="Q4926" s="24">
        <v>0.25</v>
      </c>
      <c r="R4926" t="str">
        <f>IF($Q4926*100&gt;=VLOOKUP($O4926,margin_ranges!$A$5:$C$10,2,FALSE),IF($Q4926*100&lt;=VLOOKUP($O4926,margin_ranges!$A$5:$C$10,3,FALSE)+10,"IN RANGE","ABOVE RANGE"),"BELOW RANGE")</f>
        <v>IN RANGE</v>
      </c>
      <c r="S4926">
        <f>MIN(VLOOKUP($O4926,margin_ranges!$A$5:$D$10,4,FALSE),$P4926*100)</f>
        <v>29.75</v>
      </c>
      <c r="T4926" s="29">
        <f>(1-$S4926/100)/(1-$F4926)-1</f>
        <v>-6.3333333333333353E-2</v>
      </c>
      <c r="U4926" s="19" t="str">
        <f>IF(ABS(IFERROR(T4926,0))&gt;0.05,INDEX(margin_ranges!$C$13:$C$16,MATCH($F4926*100,margin_ranges!$B$13:$B$16,1)),"")</f>
        <v>Balanced (Type B)</v>
      </c>
      <c r="V4926">
        <f>MIN(VLOOKUP($U4926,margin_ranges!$A$5:$D$10,4,FALSE),$P4926*100)</f>
        <v>29.75</v>
      </c>
      <c r="Y4926" s="29">
        <f t="shared" si="76"/>
        <v>-6.3333333333333353E-2</v>
      </c>
    </row>
    <row r="4927" spans="1:25" x14ac:dyDescent="0.3">
      <c r="A4927" s="8" t="s">
        <v>17</v>
      </c>
      <c r="B4927" s="8" t="s">
        <v>8439</v>
      </c>
      <c r="C4927" s="8" t="s">
        <v>8440</v>
      </c>
      <c r="D4927" s="8" t="s">
        <v>8481</v>
      </c>
      <c r="E4927" s="8" t="s">
        <v>8482</v>
      </c>
      <c r="F4927" s="24">
        <v>0.249999999999999</v>
      </c>
      <c r="G4927" s="24">
        <v>0</v>
      </c>
      <c r="H4927" s="25">
        <v>30.983000000000001</v>
      </c>
      <c r="I4927" s="25">
        <v>1.2914000000000001</v>
      </c>
      <c r="J4927" s="15">
        <v>22</v>
      </c>
      <c r="K4927" s="15">
        <v>5</v>
      </c>
      <c r="L4927" s="13">
        <v>4.1700000000000001E-2</v>
      </c>
      <c r="M4927" s="7">
        <v>0.55516593000000003</v>
      </c>
      <c r="N4927" s="26">
        <v>0.3</v>
      </c>
      <c r="O4927" s="27" t="s">
        <v>92</v>
      </c>
      <c r="P4927" s="8">
        <v>0.4596210174</v>
      </c>
      <c r="Q4927" s="24">
        <v>0.25</v>
      </c>
      <c r="R4927" t="str">
        <f>IF($Q4927*100&gt;=VLOOKUP($O4927,margin_ranges!$A$5:$C$10,2,FALSE),IF($Q4927*100&lt;=VLOOKUP($O4927,margin_ranges!$A$5:$C$10,3,FALSE)+10,"IN RANGE","ABOVE RANGE"),"BELOW RANGE")</f>
        <v>IN RANGE</v>
      </c>
      <c r="S4927">
        <f>MIN(VLOOKUP($O4927,margin_ranges!$A$5:$D$10,4,FALSE),$P4927*100)</f>
        <v>29.75</v>
      </c>
      <c r="T4927" s="29">
        <f>(1-$S4927/100)/(1-$F4927)-1</f>
        <v>-6.3333333333334574E-2</v>
      </c>
      <c r="U4927" s="19" t="str">
        <f>IF(ABS(IFERROR(T4927,0))&gt;0.05,INDEX(margin_ranges!$C$13:$C$16,MATCH($F4927*100,margin_ranges!$B$13:$B$16,1)),"")</f>
        <v>Maximize Fill (Type A+)</v>
      </c>
      <c r="V4927">
        <f>MIN(VLOOKUP($U4927,margin_ranges!$A$5:$D$10,4,FALSE),$P4927*100)</f>
        <v>19.75</v>
      </c>
      <c r="Y4927" s="29">
        <f t="shared" si="76"/>
        <v>6.9999999999998508E-2</v>
      </c>
    </row>
    <row r="4928" spans="1:25" x14ac:dyDescent="0.3">
      <c r="A4928" s="8" t="s">
        <v>17</v>
      </c>
      <c r="B4928" s="8" t="s">
        <v>8439</v>
      </c>
      <c r="C4928" s="8" t="s">
        <v>8440</v>
      </c>
      <c r="D4928" s="8" t="s">
        <v>8571</v>
      </c>
      <c r="E4928" s="8" t="s">
        <v>8572</v>
      </c>
      <c r="F4928" s="24">
        <v>0.249999999999999</v>
      </c>
      <c r="G4928" s="24">
        <v>0</v>
      </c>
      <c r="H4928" s="25">
        <v>35.581600000000002</v>
      </c>
      <c r="I4928" s="25">
        <v>0.8619</v>
      </c>
      <c r="J4928" s="15">
        <v>24</v>
      </c>
      <c r="K4928" s="15">
        <v>6</v>
      </c>
      <c r="L4928" s="13">
        <v>2.4199999999999999E-2</v>
      </c>
      <c r="M4928" s="7">
        <v>0.94699155000000002</v>
      </c>
      <c r="N4928" s="26">
        <v>0.3</v>
      </c>
      <c r="O4928" s="27" t="s">
        <v>92</v>
      </c>
      <c r="P4928" s="8">
        <v>0.68320730939999996</v>
      </c>
      <c r="Q4928" s="24">
        <v>0.25</v>
      </c>
      <c r="R4928" t="str">
        <f>IF($Q4928*100&gt;=VLOOKUP($O4928,margin_ranges!$A$5:$C$10,2,FALSE),IF($Q4928*100&lt;=VLOOKUP($O4928,margin_ranges!$A$5:$C$10,3,FALSE)+10,"IN RANGE","ABOVE RANGE"),"BELOW RANGE")</f>
        <v>IN RANGE</v>
      </c>
      <c r="S4928">
        <f>MIN(VLOOKUP($O4928,margin_ranges!$A$5:$D$10,4,FALSE),$P4928*100)</f>
        <v>29.75</v>
      </c>
      <c r="T4928" s="29">
        <f>(1-$S4928/100)/(1-$F4928)-1</f>
        <v>-6.3333333333334574E-2</v>
      </c>
      <c r="U4928" s="19" t="str">
        <f>IF(ABS(IFERROR(T4928,0))&gt;0.05,INDEX(margin_ranges!$C$13:$C$16,MATCH($F4928*100,margin_ranges!$B$13:$B$16,1)),"")</f>
        <v>Maximize Fill (Type A+)</v>
      </c>
      <c r="V4928">
        <f>MIN(VLOOKUP($U4928,margin_ranges!$A$5:$D$10,4,FALSE),$P4928*100)</f>
        <v>19.75</v>
      </c>
      <c r="Y4928" s="29">
        <f t="shared" si="76"/>
        <v>6.9999999999998508E-2</v>
      </c>
    </row>
    <row r="4929" spans="1:25" x14ac:dyDescent="0.3">
      <c r="A4929" s="8" t="s">
        <v>17</v>
      </c>
      <c r="B4929" s="8" t="s">
        <v>8439</v>
      </c>
      <c r="C4929" s="8" t="s">
        <v>8440</v>
      </c>
      <c r="D4929" s="8" t="s">
        <v>8601</v>
      </c>
      <c r="E4929" s="8" t="s">
        <v>8602</v>
      </c>
      <c r="F4929" s="24">
        <v>0.249999999999999</v>
      </c>
      <c r="G4929" s="24">
        <v>0</v>
      </c>
      <c r="H4929" s="25">
        <v>26.2303</v>
      </c>
      <c r="I4929" s="25">
        <v>0.57899999999999996</v>
      </c>
      <c r="J4929" s="15">
        <v>17</v>
      </c>
      <c r="K4929" s="15">
        <v>4</v>
      </c>
      <c r="L4929" s="13">
        <v>2.2100000000000002E-2</v>
      </c>
      <c r="M4929" s="7">
        <v>0.98514679999999999</v>
      </c>
      <c r="N4929" s="26">
        <v>0.3</v>
      </c>
      <c r="O4929" s="27" t="s">
        <v>92</v>
      </c>
      <c r="P4929" s="8">
        <v>0.69547685829999994</v>
      </c>
      <c r="Q4929" s="24">
        <v>0.25</v>
      </c>
      <c r="R4929" t="str">
        <f>IF($Q4929*100&gt;=VLOOKUP($O4929,margin_ranges!$A$5:$C$10,2,FALSE),IF($Q4929*100&lt;=VLOOKUP($O4929,margin_ranges!$A$5:$C$10,3,FALSE)+10,"IN RANGE","ABOVE RANGE"),"BELOW RANGE")</f>
        <v>IN RANGE</v>
      </c>
      <c r="S4929">
        <f>MIN(VLOOKUP($O4929,margin_ranges!$A$5:$D$10,4,FALSE),$P4929*100)</f>
        <v>29.75</v>
      </c>
      <c r="T4929" s="29">
        <f>(1-$S4929/100)/(1-$F4929)-1</f>
        <v>-6.3333333333334574E-2</v>
      </c>
      <c r="U4929" s="19" t="str">
        <f>IF(ABS(IFERROR(T4929,0))&gt;0.05,INDEX(margin_ranges!$C$13:$C$16,MATCH($F4929*100,margin_ranges!$B$13:$B$16,1)),"")</f>
        <v>Maximize Fill (Type A+)</v>
      </c>
      <c r="V4929">
        <f>MIN(VLOOKUP($U4929,margin_ranges!$A$5:$D$10,4,FALSE),$P4929*100)</f>
        <v>19.75</v>
      </c>
      <c r="Y4929" s="29">
        <f t="shared" si="76"/>
        <v>6.9999999999998508E-2</v>
      </c>
    </row>
    <row r="4930" spans="1:25" x14ac:dyDescent="0.3">
      <c r="A4930" s="8" t="s">
        <v>17</v>
      </c>
      <c r="B4930" s="8" t="s">
        <v>8439</v>
      </c>
      <c r="C4930" s="8" t="s">
        <v>8440</v>
      </c>
      <c r="D4930" s="8" t="s">
        <v>8629</v>
      </c>
      <c r="E4930" s="8" t="s">
        <v>8630</v>
      </c>
      <c r="F4930" s="24">
        <v>0.249999999999999</v>
      </c>
      <c r="G4930" s="24">
        <v>0</v>
      </c>
      <c r="H4930" s="25">
        <v>17.1356</v>
      </c>
      <c r="I4930" s="25">
        <v>0.71240000000000003</v>
      </c>
      <c r="J4930" s="15">
        <v>18</v>
      </c>
      <c r="K4930" s="15">
        <v>4</v>
      </c>
      <c r="L4930" s="13">
        <v>4.1599999999999998E-2</v>
      </c>
      <c r="M4930" s="7">
        <v>0.84102666999999998</v>
      </c>
      <c r="N4930" s="26">
        <v>0.3</v>
      </c>
      <c r="O4930" s="27" t="s">
        <v>92</v>
      </c>
      <c r="P4930" s="8">
        <v>0.64329311909999998</v>
      </c>
      <c r="Q4930" s="24">
        <v>0.25</v>
      </c>
      <c r="R4930" t="str">
        <f>IF($Q4930*100&gt;=VLOOKUP($O4930,margin_ranges!$A$5:$C$10,2,FALSE),IF($Q4930*100&lt;=VLOOKUP($O4930,margin_ranges!$A$5:$C$10,3,FALSE)+10,"IN RANGE","ABOVE RANGE"),"BELOW RANGE")</f>
        <v>IN RANGE</v>
      </c>
      <c r="S4930">
        <f>MIN(VLOOKUP($O4930,margin_ranges!$A$5:$D$10,4,FALSE),$P4930*100)</f>
        <v>29.75</v>
      </c>
      <c r="T4930" s="29">
        <f>(1-$S4930/100)/(1-$F4930)-1</f>
        <v>-6.3333333333334574E-2</v>
      </c>
      <c r="U4930" s="19" t="str">
        <f>IF(ABS(IFERROR(T4930,0))&gt;0.05,INDEX(margin_ranges!$C$13:$C$16,MATCH($F4930*100,margin_ranges!$B$13:$B$16,1)),"")</f>
        <v>Maximize Fill (Type A+)</v>
      </c>
      <c r="V4930">
        <f>MIN(VLOOKUP($U4930,margin_ranges!$A$5:$D$10,4,FALSE),$P4930*100)</f>
        <v>19.75</v>
      </c>
      <c r="Y4930" s="29">
        <f t="shared" si="76"/>
        <v>6.9999999999998508E-2</v>
      </c>
    </row>
    <row r="4931" spans="1:25" x14ac:dyDescent="0.3">
      <c r="A4931" s="8" t="s">
        <v>17</v>
      </c>
      <c r="B4931" s="8" t="s">
        <v>8439</v>
      </c>
      <c r="C4931" s="8" t="s">
        <v>8440</v>
      </c>
      <c r="D4931" s="8" t="s">
        <v>8654</v>
      </c>
      <c r="E4931" s="8" t="s">
        <v>8655</v>
      </c>
      <c r="F4931" s="24">
        <v>0.249999999999999</v>
      </c>
      <c r="G4931" s="24">
        <v>1</v>
      </c>
      <c r="H4931" s="25">
        <v>78.941500000000005</v>
      </c>
      <c r="I4931" s="25">
        <v>2.1251000000000002</v>
      </c>
      <c r="J4931" s="15">
        <v>64</v>
      </c>
      <c r="K4931" s="15">
        <v>16</v>
      </c>
      <c r="L4931" s="13">
        <v>2.69E-2</v>
      </c>
      <c r="M4931" s="7">
        <v>1.00477631</v>
      </c>
      <c r="N4931" s="26">
        <v>0.7</v>
      </c>
      <c r="O4931" s="27" t="s">
        <v>92</v>
      </c>
      <c r="P4931" s="8">
        <v>0.30332752369999999</v>
      </c>
      <c r="Q4931" s="24">
        <v>0.25</v>
      </c>
      <c r="R4931" t="str">
        <f>IF($Q4931*100&gt;=VLOOKUP($O4931,margin_ranges!$A$5:$C$10,2,FALSE),IF($Q4931*100&lt;=VLOOKUP($O4931,margin_ranges!$A$5:$C$10,3,FALSE)+10,"IN RANGE","ABOVE RANGE"),"BELOW RANGE")</f>
        <v>IN RANGE</v>
      </c>
      <c r="S4931">
        <f>MIN(VLOOKUP($O4931,margin_ranges!$A$5:$D$10,4,FALSE),$P4931*100)</f>
        <v>29.75</v>
      </c>
      <c r="T4931" s="29">
        <f>(1-$S4931/100)/(1-$F4931)-1</f>
        <v>-6.3333333333334574E-2</v>
      </c>
      <c r="U4931" s="19" t="str">
        <f>IF(ABS(IFERROR(T4931,0))&gt;0.05,INDEX(margin_ranges!$C$13:$C$16,MATCH($F4931*100,margin_ranges!$B$13:$B$16,1)),"")</f>
        <v>Maximize Fill (Type A+)</v>
      </c>
      <c r="V4931">
        <f>MIN(VLOOKUP($U4931,margin_ranges!$A$5:$D$10,4,FALSE),$P4931*100)</f>
        <v>19.75</v>
      </c>
      <c r="Y4931" s="29">
        <f t="shared" si="76"/>
        <v>6.9999999999998508E-2</v>
      </c>
    </row>
    <row r="4932" spans="1:25" x14ac:dyDescent="0.3">
      <c r="A4932" s="8" t="s">
        <v>17</v>
      </c>
      <c r="B4932" s="8" t="s">
        <v>8439</v>
      </c>
      <c r="C4932" s="8" t="s">
        <v>8440</v>
      </c>
      <c r="D4932" s="8" t="s">
        <v>8569</v>
      </c>
      <c r="E4932" s="8" t="s">
        <v>8570</v>
      </c>
      <c r="F4932" s="24">
        <v>0.25</v>
      </c>
      <c r="G4932" s="24">
        <v>1</v>
      </c>
      <c r="H4932" s="25">
        <v>371.4255</v>
      </c>
      <c r="I4932" s="25">
        <v>97.816199999999995</v>
      </c>
      <c r="J4932" s="15">
        <v>3139</v>
      </c>
      <c r="K4932" s="15">
        <v>645</v>
      </c>
      <c r="L4932" s="13">
        <v>0.26340000000000002</v>
      </c>
      <c r="M4932" s="7">
        <v>1.0695253600000001</v>
      </c>
      <c r="N4932" s="26">
        <v>0.75</v>
      </c>
      <c r="O4932" s="27" t="s">
        <v>162</v>
      </c>
      <c r="P4932" s="8">
        <v>0.29875435340000001</v>
      </c>
      <c r="Q4932" s="24">
        <v>0.25</v>
      </c>
      <c r="R4932" t="str">
        <f>IF($Q4932*100&gt;=VLOOKUP($O4932,margin_ranges!$A$5:$C$10,2,FALSE),IF($Q4932*100&lt;=VLOOKUP($O4932,margin_ranges!$A$5:$C$10,3,FALSE)+10,"IN RANGE","ABOVE RANGE"),"BELOW RANGE")</f>
        <v>BELOW RANGE</v>
      </c>
      <c r="S4932">
        <f>MIN(VLOOKUP($O4932,margin_ranges!$A$5:$D$10,4,FALSE),$P4932*100)</f>
        <v>29.875435339999999</v>
      </c>
      <c r="T4932" s="29">
        <f>(1-$S4932/100)/(1-$F4932)-1</f>
        <v>-6.5005804533333378E-2</v>
      </c>
      <c r="U4932" s="19" t="str">
        <f>IF(ABS(IFERROR(T4932,0))&gt;0.05,INDEX(margin_ranges!$C$13:$C$16,MATCH($F4932*100,margin_ranges!$B$13:$B$16,1)),"")</f>
        <v>Balanced (Type B)</v>
      </c>
      <c r="V4932">
        <f>MIN(VLOOKUP($U4932,margin_ranges!$A$5:$D$10,4,FALSE),$P4932*100)</f>
        <v>29.75</v>
      </c>
      <c r="Y4932" s="29">
        <f t="shared" si="76"/>
        <v>-6.3333333333333353E-2</v>
      </c>
    </row>
    <row r="4933" spans="1:25" x14ac:dyDescent="0.3">
      <c r="A4933" s="8" t="s">
        <v>17</v>
      </c>
      <c r="B4933" s="8" t="s">
        <v>8439</v>
      </c>
      <c r="C4933" s="8" t="s">
        <v>8440</v>
      </c>
      <c r="D4933" s="8" t="s">
        <v>8633</v>
      </c>
      <c r="E4933" s="8" t="s">
        <v>8634</v>
      </c>
      <c r="F4933" s="24">
        <v>0.25</v>
      </c>
      <c r="G4933" s="24">
        <v>1</v>
      </c>
      <c r="H4933" s="25">
        <v>206.82990000000001</v>
      </c>
      <c r="I4933" s="25">
        <v>14.9742</v>
      </c>
      <c r="J4933" s="15">
        <v>458</v>
      </c>
      <c r="K4933" s="15">
        <v>114</v>
      </c>
      <c r="L4933" s="13">
        <v>7.2400000000000006E-2</v>
      </c>
      <c r="M4933" s="7">
        <v>1.0195407299999999</v>
      </c>
      <c r="N4933" s="26">
        <v>0.7</v>
      </c>
      <c r="O4933" s="27" t="s">
        <v>162</v>
      </c>
      <c r="P4933" s="8">
        <v>0.31341634870000001</v>
      </c>
      <c r="Q4933" s="24">
        <v>0.25</v>
      </c>
      <c r="R4933" t="str">
        <f>IF($Q4933*100&gt;=VLOOKUP($O4933,margin_ranges!$A$5:$C$10,2,FALSE),IF($Q4933*100&lt;=VLOOKUP($O4933,margin_ranges!$A$5:$C$10,3,FALSE)+10,"IN RANGE","ABOVE RANGE"),"BELOW RANGE")</f>
        <v>BELOW RANGE</v>
      </c>
      <c r="S4933">
        <f>MIN(VLOOKUP($O4933,margin_ranges!$A$5:$D$10,4,FALSE),$P4933*100)</f>
        <v>31.34163487</v>
      </c>
      <c r="T4933" s="29">
        <f>(1-$S4933/100)/(1-$F4933)-1</f>
        <v>-8.4555131600000055E-2</v>
      </c>
      <c r="U4933" s="19" t="str">
        <f>IF(ABS(IFERROR(T4933,0))&gt;0.05,INDEX(margin_ranges!$C$13:$C$16,MATCH($F4933*100,margin_ranges!$B$13:$B$16,1)),"")</f>
        <v>Balanced (Type B)</v>
      </c>
      <c r="V4933">
        <f>MIN(VLOOKUP($U4933,margin_ranges!$A$5:$D$10,4,FALSE),$P4933*100)</f>
        <v>29.75</v>
      </c>
      <c r="Y4933" s="29">
        <f t="shared" si="76"/>
        <v>-6.3333333333333353E-2</v>
      </c>
    </row>
    <row r="4934" spans="1:25" x14ac:dyDescent="0.3">
      <c r="A4934" s="8" t="s">
        <v>17</v>
      </c>
      <c r="B4934" s="8" t="s">
        <v>8439</v>
      </c>
      <c r="C4934" s="8" t="s">
        <v>8440</v>
      </c>
      <c r="D4934" s="8" t="s">
        <v>8585</v>
      </c>
      <c r="E4934" s="8" t="s">
        <v>8586</v>
      </c>
      <c r="F4934" s="24">
        <v>0.25</v>
      </c>
      <c r="G4934" s="24">
        <v>1</v>
      </c>
      <c r="H4934" s="25">
        <v>315.9796</v>
      </c>
      <c r="I4934" s="25">
        <v>80.609200000000001</v>
      </c>
      <c r="J4934" s="15">
        <v>3354</v>
      </c>
      <c r="K4934" s="15">
        <v>836</v>
      </c>
      <c r="L4934" s="13">
        <v>0.25509999999999999</v>
      </c>
      <c r="M4934" s="7">
        <v>1.38691181</v>
      </c>
      <c r="N4934" s="26">
        <v>0.95</v>
      </c>
      <c r="O4934" s="27" t="s">
        <v>162</v>
      </c>
      <c r="P4934" s="8">
        <v>0.31502494110000001</v>
      </c>
      <c r="Q4934" s="24">
        <v>0.25</v>
      </c>
      <c r="R4934" t="str">
        <f>IF($Q4934*100&gt;=VLOOKUP($O4934,margin_ranges!$A$5:$C$10,2,FALSE),IF($Q4934*100&lt;=VLOOKUP($O4934,margin_ranges!$A$5:$C$10,3,FALSE)+10,"IN RANGE","ABOVE RANGE"),"BELOW RANGE")</f>
        <v>BELOW RANGE</v>
      </c>
      <c r="S4934">
        <f>MIN(VLOOKUP($O4934,margin_ranges!$A$5:$D$10,4,FALSE),$P4934*100)</f>
        <v>31.502494110000001</v>
      </c>
      <c r="T4934" s="29">
        <f>(1-$S4934/100)/(1-$F4934)-1</f>
        <v>-8.6699921466666718E-2</v>
      </c>
      <c r="U4934" s="19" t="str">
        <f>IF(ABS(IFERROR(T4934,0))&gt;0.05,INDEX(margin_ranges!$C$13:$C$16,MATCH($F4934*100,margin_ranges!$B$13:$B$16,1)),"")</f>
        <v>Balanced (Type B)</v>
      </c>
      <c r="V4934">
        <f>MIN(VLOOKUP($U4934,margin_ranges!$A$5:$D$10,4,FALSE),$P4934*100)</f>
        <v>29.75</v>
      </c>
      <c r="Y4934" s="29">
        <f t="shared" si="76"/>
        <v>-6.3333333333333353E-2</v>
      </c>
    </row>
    <row r="4935" spans="1:25" x14ac:dyDescent="0.3">
      <c r="A4935" s="8" t="s">
        <v>17</v>
      </c>
      <c r="B4935" s="8" t="s">
        <v>8439</v>
      </c>
      <c r="C4935" s="8" t="s">
        <v>8440</v>
      </c>
      <c r="D4935" s="8" t="s">
        <v>8519</v>
      </c>
      <c r="E4935" s="8" t="s">
        <v>8520</v>
      </c>
      <c r="F4935" s="24">
        <v>0.249999999999999</v>
      </c>
      <c r="G4935" s="24">
        <v>1</v>
      </c>
      <c r="H4935" s="25">
        <v>192.46809999999999</v>
      </c>
      <c r="I4935" s="25">
        <v>43.8</v>
      </c>
      <c r="J4935" s="15">
        <v>1931</v>
      </c>
      <c r="K4935" s="15">
        <v>456</v>
      </c>
      <c r="L4935" s="13">
        <v>0.2276</v>
      </c>
      <c r="M4935" s="7">
        <v>1.46929175</v>
      </c>
      <c r="N4935" s="26">
        <v>1</v>
      </c>
      <c r="O4935" s="27" t="s">
        <v>162</v>
      </c>
      <c r="P4935" s="8">
        <v>0.31939997539999998</v>
      </c>
      <c r="Q4935" s="24">
        <v>0.25</v>
      </c>
      <c r="R4935" t="str">
        <f>IF($Q4935*100&gt;=VLOOKUP($O4935,margin_ranges!$A$5:$C$10,2,FALSE),IF($Q4935*100&lt;=VLOOKUP($O4935,margin_ranges!$A$5:$C$10,3,FALSE)+10,"IN RANGE","ABOVE RANGE"),"BELOW RANGE")</f>
        <v>BELOW RANGE</v>
      </c>
      <c r="S4935">
        <f>MIN(VLOOKUP($O4935,margin_ranges!$A$5:$D$10,4,FALSE),$P4935*100)</f>
        <v>31.939997539999997</v>
      </c>
      <c r="T4935" s="29">
        <f>(1-$S4935/100)/(1-$F4935)-1</f>
        <v>-9.2533300533334528E-2</v>
      </c>
      <c r="U4935" s="19" t="str">
        <f>IF(ABS(IFERROR(T4935,0))&gt;0.05,INDEX(margin_ranges!$C$13:$C$16,MATCH($F4935*100,margin_ranges!$B$13:$B$16,1)),"")</f>
        <v>Maximize Fill (Type A+)</v>
      </c>
      <c r="V4935">
        <f>MIN(VLOOKUP($U4935,margin_ranges!$A$5:$D$10,4,FALSE),$P4935*100)</f>
        <v>19.75</v>
      </c>
      <c r="Y4935" s="29">
        <f t="shared" si="76"/>
        <v>6.9999999999998508E-2</v>
      </c>
    </row>
    <row r="4936" spans="1:25" x14ac:dyDescent="0.3">
      <c r="A4936" s="8" t="s">
        <v>17</v>
      </c>
      <c r="B4936" s="8" t="s">
        <v>8439</v>
      </c>
      <c r="C4936" s="8" t="s">
        <v>8440</v>
      </c>
      <c r="D4936" s="8" t="s">
        <v>8535</v>
      </c>
      <c r="E4936" s="8" t="s">
        <v>8536</v>
      </c>
      <c r="F4936" s="24">
        <v>0.25</v>
      </c>
      <c r="G4936" s="24">
        <v>1</v>
      </c>
      <c r="H4936" s="25">
        <v>313.70440000000002</v>
      </c>
      <c r="I4936" s="25">
        <v>74.343599999999995</v>
      </c>
      <c r="J4936" s="15">
        <v>3114</v>
      </c>
      <c r="K4936" s="15">
        <v>777</v>
      </c>
      <c r="L4936" s="13">
        <v>0.23699999999999999</v>
      </c>
      <c r="M4936" s="7">
        <v>1.39628683</v>
      </c>
      <c r="N4936" s="26">
        <v>0.95</v>
      </c>
      <c r="O4936" s="27" t="s">
        <v>162</v>
      </c>
      <c r="P4936" s="8">
        <v>0.31962403659999999</v>
      </c>
      <c r="Q4936" s="24">
        <v>0.25</v>
      </c>
      <c r="R4936" t="str">
        <f>IF($Q4936*100&gt;=VLOOKUP($O4936,margin_ranges!$A$5:$C$10,2,FALSE),IF($Q4936*100&lt;=VLOOKUP($O4936,margin_ranges!$A$5:$C$10,3,FALSE)+10,"IN RANGE","ABOVE RANGE"),"BELOW RANGE")</f>
        <v>BELOW RANGE</v>
      </c>
      <c r="S4936">
        <f>MIN(VLOOKUP($O4936,margin_ranges!$A$5:$D$10,4,FALSE),$P4936*100)</f>
        <v>31.96240366</v>
      </c>
      <c r="T4936" s="29">
        <f>(1-$S4936/100)/(1-$F4936)-1</f>
        <v>-9.2832048800000067E-2</v>
      </c>
      <c r="U4936" s="19" t="str">
        <f>IF(ABS(IFERROR(T4936,0))&gt;0.05,INDEX(margin_ranges!$C$13:$C$16,MATCH($F4936*100,margin_ranges!$B$13:$B$16,1)),"")</f>
        <v>Balanced (Type B)</v>
      </c>
      <c r="V4936">
        <f>MIN(VLOOKUP($U4936,margin_ranges!$A$5:$D$10,4,FALSE),$P4936*100)</f>
        <v>29.75</v>
      </c>
      <c r="Y4936" s="29">
        <f t="shared" si="76"/>
        <v>-6.3333333333333353E-2</v>
      </c>
    </row>
    <row r="4937" spans="1:25" x14ac:dyDescent="0.3">
      <c r="A4937" s="8" t="s">
        <v>17</v>
      </c>
      <c r="B4937" s="8" t="s">
        <v>8439</v>
      </c>
      <c r="C4937" s="8" t="s">
        <v>8440</v>
      </c>
      <c r="D4937" s="8" t="s">
        <v>8491</v>
      </c>
      <c r="E4937" s="8" t="s">
        <v>8492</v>
      </c>
      <c r="F4937" s="24">
        <v>0.25</v>
      </c>
      <c r="G4937" s="24">
        <v>1</v>
      </c>
      <c r="H4937" s="25">
        <v>175.28790000000001</v>
      </c>
      <c r="I4937" s="25">
        <v>36.344799999999999</v>
      </c>
      <c r="J4937" s="15">
        <v>1631</v>
      </c>
      <c r="K4937" s="15">
        <v>408</v>
      </c>
      <c r="L4937" s="13">
        <v>0.20730000000000001</v>
      </c>
      <c r="M4937" s="7">
        <v>1.49570994</v>
      </c>
      <c r="N4937" s="26">
        <v>1</v>
      </c>
      <c r="O4937" s="27" t="s">
        <v>162</v>
      </c>
      <c r="P4937" s="8">
        <v>0.33142116970000002</v>
      </c>
      <c r="Q4937" s="24">
        <v>0.25</v>
      </c>
      <c r="R4937" t="str">
        <f>IF($Q4937*100&gt;=VLOOKUP($O4937,margin_ranges!$A$5:$C$10,2,FALSE),IF($Q4937*100&lt;=VLOOKUP($O4937,margin_ranges!$A$5:$C$10,3,FALSE)+10,"IN RANGE","ABOVE RANGE"),"BELOW RANGE")</f>
        <v>BELOW RANGE</v>
      </c>
      <c r="S4937">
        <f>MIN(VLOOKUP($O4937,margin_ranges!$A$5:$D$10,4,FALSE),$P4937*100)</f>
        <v>33.142116970000004</v>
      </c>
      <c r="T4937" s="29">
        <f>(1-$S4937/100)/(1-$F4937)-1</f>
        <v>-0.10856155960000002</v>
      </c>
      <c r="U4937" s="19" t="str">
        <f>IF(ABS(IFERROR(T4937,0))&gt;0.05,INDEX(margin_ranges!$C$13:$C$16,MATCH($F4937*100,margin_ranges!$B$13:$B$16,1)),"")</f>
        <v>Balanced (Type B)</v>
      </c>
      <c r="V4937">
        <f>MIN(VLOOKUP($U4937,margin_ranges!$A$5:$D$10,4,FALSE),$P4937*100)</f>
        <v>29.75</v>
      </c>
      <c r="Y4937" s="29">
        <f t="shared" si="76"/>
        <v>-6.3333333333333353E-2</v>
      </c>
    </row>
    <row r="4938" spans="1:25" x14ac:dyDescent="0.3">
      <c r="A4938" s="8" t="s">
        <v>17</v>
      </c>
      <c r="B4938" s="8" t="s">
        <v>8439</v>
      </c>
      <c r="C4938" s="8" t="s">
        <v>8440</v>
      </c>
      <c r="D4938" s="8" t="s">
        <v>8635</v>
      </c>
      <c r="E4938" s="8" t="s">
        <v>8636</v>
      </c>
      <c r="F4938" s="24">
        <v>0.249999999999999</v>
      </c>
      <c r="G4938" s="24">
        <v>1</v>
      </c>
      <c r="H4938" s="25">
        <v>396.35910000000001</v>
      </c>
      <c r="I4938" s="25">
        <v>92.936400000000006</v>
      </c>
      <c r="J4938" s="15">
        <v>3884</v>
      </c>
      <c r="K4938" s="15">
        <v>968</v>
      </c>
      <c r="L4938" s="13">
        <v>0.23449999999999999</v>
      </c>
      <c r="M4938" s="7">
        <v>1.3930689199999999</v>
      </c>
      <c r="N4938" s="26">
        <v>0.9</v>
      </c>
      <c r="O4938" s="27" t="s">
        <v>162</v>
      </c>
      <c r="P4938" s="8">
        <v>0.3539443826</v>
      </c>
      <c r="Q4938" s="24">
        <v>0.25</v>
      </c>
      <c r="R4938" t="str">
        <f>IF($Q4938*100&gt;=VLOOKUP($O4938,margin_ranges!$A$5:$C$10,2,FALSE),IF($Q4938*100&lt;=VLOOKUP($O4938,margin_ranges!$A$5:$C$10,3,FALSE)+10,"IN RANGE","ABOVE RANGE"),"BELOW RANGE")</f>
        <v>BELOW RANGE</v>
      </c>
      <c r="S4938">
        <f>MIN(VLOOKUP($O4938,margin_ranges!$A$5:$D$10,4,FALSE),$P4938*100)</f>
        <v>35.394438260000001</v>
      </c>
      <c r="T4938" s="29">
        <f>(1-$S4938/100)/(1-$F4938)-1</f>
        <v>-0.1385925101333344</v>
      </c>
      <c r="U4938" s="19" t="str">
        <f>IF(ABS(IFERROR(T4938,0))&gt;0.05,INDEX(margin_ranges!$C$13:$C$16,MATCH($F4938*100,margin_ranges!$B$13:$B$16,1)),"")</f>
        <v>Maximize Fill (Type A+)</v>
      </c>
      <c r="V4938">
        <f>MIN(VLOOKUP($U4938,margin_ranges!$A$5:$D$10,4,FALSE),$P4938*100)</f>
        <v>19.75</v>
      </c>
      <c r="Y4938" s="29">
        <f t="shared" si="76"/>
        <v>6.9999999999998508E-2</v>
      </c>
    </row>
    <row r="4939" spans="1:25" x14ac:dyDescent="0.3">
      <c r="A4939" s="8" t="s">
        <v>35</v>
      </c>
      <c r="B4939" s="8" t="s">
        <v>8656</v>
      </c>
      <c r="C4939" s="8" t="s">
        <v>34</v>
      </c>
      <c r="D4939" s="8" t="s">
        <v>34</v>
      </c>
      <c r="E4939" s="8"/>
      <c r="F4939" s="24">
        <v>0.38999999999999901</v>
      </c>
      <c r="G4939" s="24">
        <v>1</v>
      </c>
      <c r="H4939" s="25">
        <v>76.537899999999993</v>
      </c>
      <c r="I4939" s="25">
        <v>12.305400000000001</v>
      </c>
      <c r="J4939" s="15">
        <v>366</v>
      </c>
      <c r="K4939" s="15">
        <v>130</v>
      </c>
      <c r="L4939" s="13">
        <v>0.1608</v>
      </c>
      <c r="M4939" s="7">
        <v>0.99075089000000005</v>
      </c>
      <c r="N4939" s="26">
        <v>0.12</v>
      </c>
      <c r="O4939" s="27"/>
      <c r="P4939" s="8">
        <v>0.87887974520000001</v>
      </c>
      <c r="Q4939" s="24">
        <v>0.39</v>
      </c>
      <c r="R4939" t="e">
        <f>IF($Q4939*100&gt;=VLOOKUP($O4939,margin_ranges!$A$5:$C$10,2,FALSE),IF($Q4939*100&lt;=VLOOKUP($O4939,margin_ranges!$A$5:$C$10,3,FALSE)+10,"IN RANGE","ABOVE RANGE"),"BELOW RANGE")</f>
        <v>#N/A</v>
      </c>
      <c r="S4939" t="e">
        <f>MIN(VLOOKUP($O4939,margin_ranges!$A$5:$D$10,4,FALSE),$P4939*100)</f>
        <v>#N/A</v>
      </c>
      <c r="T4939" s="29" t="e">
        <f>(1-$S4939/100)/(1-$F4939)-1</f>
        <v>#N/A</v>
      </c>
      <c r="U4939" s="19" t="str">
        <f>IF(ABS(IFERROR(T4939,0))&gt;0.05,INDEX(margin_ranges!$C$13:$C$16,MATCH($F4939*100,margin_ranges!$B$13:$B$16,1)),"")</f>
        <v/>
      </c>
      <c r="V4939" t="e">
        <f>MIN(VLOOKUP($U4939,margin_ranges!$A$5:$D$10,4,FALSE),$P4939*100)</f>
        <v>#N/A</v>
      </c>
      <c r="Y4939" s="29" t="e">
        <f t="shared" si="76"/>
        <v>#N/A</v>
      </c>
    </row>
    <row r="4940" spans="1:25" x14ac:dyDescent="0.3">
      <c r="A4940" s="8" t="s">
        <v>33</v>
      </c>
      <c r="B4940" s="8" t="s">
        <v>8656</v>
      </c>
      <c r="C4940" s="8" t="s">
        <v>8657</v>
      </c>
      <c r="D4940" s="8" t="s">
        <v>34</v>
      </c>
      <c r="E4940" s="8"/>
      <c r="F4940" s="24">
        <v>0.38999999999999901</v>
      </c>
      <c r="G4940" s="24">
        <v>1</v>
      </c>
      <c r="H4940" s="25">
        <v>76.537899999999993</v>
      </c>
      <c r="I4940" s="25">
        <v>12.305400000000001</v>
      </c>
      <c r="J4940" s="15">
        <v>366</v>
      </c>
      <c r="K4940" s="15">
        <v>130</v>
      </c>
      <c r="L4940" s="13">
        <v>0.1608</v>
      </c>
      <c r="M4940" s="7">
        <v>0.99075089000000005</v>
      </c>
      <c r="N4940" s="26">
        <v>0.12</v>
      </c>
      <c r="O4940" s="27"/>
      <c r="P4940" s="8">
        <v>0.87887974520000001</v>
      </c>
      <c r="Q4940" s="24">
        <v>0.39</v>
      </c>
      <c r="R4940" t="e">
        <f>IF($Q4940*100&gt;=VLOOKUP($O4940,margin_ranges!$A$5:$C$10,2,FALSE),IF($Q4940*100&lt;=VLOOKUP($O4940,margin_ranges!$A$5:$C$10,3,FALSE)+10,"IN RANGE","ABOVE RANGE"),"BELOW RANGE")</f>
        <v>#N/A</v>
      </c>
      <c r="S4940" t="e">
        <f>MIN(VLOOKUP($O4940,margin_ranges!$A$5:$D$10,4,FALSE),$P4940*100)</f>
        <v>#N/A</v>
      </c>
      <c r="T4940" s="29" t="e">
        <f>(1-$S4940/100)/(1-$F4940)-1</f>
        <v>#N/A</v>
      </c>
      <c r="U4940" s="19" t="str">
        <f>IF(ABS(IFERROR(T4940,0))&gt;0.05,INDEX(margin_ranges!$C$13:$C$16,MATCH($F4940*100,margin_ranges!$B$13:$B$16,1)),"")</f>
        <v/>
      </c>
      <c r="V4940" t="e">
        <f>MIN(VLOOKUP($U4940,margin_ranges!$A$5:$D$10,4,FALSE),$P4940*100)</f>
        <v>#N/A</v>
      </c>
      <c r="Y4940" s="29" t="e">
        <f t="shared" si="76"/>
        <v>#N/A</v>
      </c>
    </row>
    <row r="4941" spans="1:25" x14ac:dyDescent="0.3">
      <c r="A4941" s="8" t="s">
        <v>17</v>
      </c>
      <c r="B4941" s="8" t="s">
        <v>8656</v>
      </c>
      <c r="C4941" s="8" t="s">
        <v>8657</v>
      </c>
      <c r="D4941" s="8" t="s">
        <v>8658</v>
      </c>
      <c r="E4941" s="8" t="s">
        <v>8659</v>
      </c>
      <c r="F4941" s="24">
        <v>0.38999999999999901</v>
      </c>
      <c r="G4941" s="24">
        <v>1</v>
      </c>
      <c r="H4941" s="25">
        <v>76.537899999999993</v>
      </c>
      <c r="I4941" s="25">
        <v>12.305400000000001</v>
      </c>
      <c r="J4941" s="15">
        <v>366</v>
      </c>
      <c r="K4941" s="15">
        <v>130</v>
      </c>
      <c r="L4941" s="13">
        <v>0.1608</v>
      </c>
      <c r="M4941" s="7">
        <v>0.99075089000000005</v>
      </c>
      <c r="N4941" s="26">
        <v>0.12</v>
      </c>
      <c r="O4941" s="27" t="s">
        <v>22</v>
      </c>
      <c r="P4941" s="8">
        <v>0.87887974520000001</v>
      </c>
      <c r="Q4941" s="24">
        <v>0.39</v>
      </c>
      <c r="R4941" t="str">
        <f>IF($Q4941*100&gt;=VLOOKUP($O4941,margin_ranges!$A$5:$C$10,2,FALSE),IF($Q4941*100&lt;=VLOOKUP($O4941,margin_ranges!$A$5:$C$10,3,FALSE)+10,"IN RANGE","ABOVE RANGE"),"BELOW RANGE")</f>
        <v>IN RANGE</v>
      </c>
      <c r="S4941">
        <f>MIN(VLOOKUP($O4941,margin_ranges!$A$5:$D$10,4,FALSE),$P4941*100)</f>
        <v>29.75</v>
      </c>
      <c r="T4941" s="29">
        <f>(1-$S4941/100)/(1-$F4941)-1</f>
        <v>0.1516393442622932</v>
      </c>
      <c r="U4941" s="19" t="str">
        <f>IF(ABS(IFERROR(T4941,0))&gt;0.05,INDEX(margin_ranges!$C$13:$C$16,MATCH($F4941*100,margin_ranges!$B$13:$B$16,1)),"")</f>
        <v>Margin Over Fill (Type C)</v>
      </c>
      <c r="V4941">
        <f>MIN(VLOOKUP($U4941,margin_ranges!$A$5:$D$10,4,FALSE),$P4941*100)</f>
        <v>43</v>
      </c>
      <c r="Y4941" s="29">
        <f t="shared" si="76"/>
        <v>-6.5573770491804684E-2</v>
      </c>
    </row>
    <row r="4942" spans="1:25" x14ac:dyDescent="0.3">
      <c r="A4942" s="8" t="s">
        <v>35</v>
      </c>
      <c r="B4942" s="8" t="s">
        <v>8660</v>
      </c>
      <c r="C4942" s="8" t="s">
        <v>34</v>
      </c>
      <c r="D4942" s="8" t="s">
        <v>34</v>
      </c>
      <c r="E4942" s="8"/>
      <c r="F4942" s="24">
        <v>0.36872310540557302</v>
      </c>
      <c r="G4942" s="24">
        <v>1</v>
      </c>
      <c r="H4942" s="25">
        <v>25435.148099999999</v>
      </c>
      <c r="I4942" s="25">
        <v>727.70429999999999</v>
      </c>
      <c r="J4942" s="15">
        <v>6330</v>
      </c>
      <c r="K4942" s="15">
        <v>2028</v>
      </c>
      <c r="L4942" s="13">
        <v>2.86E-2</v>
      </c>
      <c r="M4942" s="7">
        <v>0.28994105999999997</v>
      </c>
      <c r="N4942" s="26">
        <v>0.15352399999999999</v>
      </c>
      <c r="O4942" s="27"/>
      <c r="P4942" s="8">
        <v>0.47049927520000001</v>
      </c>
      <c r="Q4942" s="24">
        <v>0.36870000000000003</v>
      </c>
      <c r="R4942" t="e">
        <f>IF($Q4942*100&gt;=VLOOKUP($O4942,margin_ranges!$A$5:$C$10,2,FALSE),IF($Q4942*100&lt;=VLOOKUP($O4942,margin_ranges!$A$5:$C$10,3,FALSE)+10,"IN RANGE","ABOVE RANGE"),"BELOW RANGE")</f>
        <v>#N/A</v>
      </c>
      <c r="S4942" t="e">
        <f>MIN(VLOOKUP($O4942,margin_ranges!$A$5:$D$10,4,FALSE),$P4942*100)</f>
        <v>#N/A</v>
      </c>
      <c r="T4942" s="29" t="e">
        <f>(1-$S4942/100)/(1-$F4942)-1</f>
        <v>#N/A</v>
      </c>
      <c r="U4942" s="19" t="str">
        <f>IF(ABS(IFERROR(T4942,0))&gt;0.05,INDEX(margin_ranges!$C$13:$C$16,MATCH($F4942*100,margin_ranges!$B$13:$B$16,1)),"")</f>
        <v/>
      </c>
      <c r="V4942" t="e">
        <f>MIN(VLOOKUP($U4942,margin_ranges!$A$5:$D$10,4,FALSE),$P4942*100)</f>
        <v>#N/A</v>
      </c>
      <c r="Y4942" s="29" t="e">
        <f t="shared" ref="Y4942:Y5005" si="77">(1-$V4942/100)/(1-$F4942)-1</f>
        <v>#N/A</v>
      </c>
    </row>
    <row r="4943" spans="1:25" x14ac:dyDescent="0.3">
      <c r="A4943" s="8" t="s">
        <v>33</v>
      </c>
      <c r="B4943" s="8" t="s">
        <v>8660</v>
      </c>
      <c r="C4943" s="8" t="s">
        <v>8661</v>
      </c>
      <c r="D4943" s="8" t="s">
        <v>34</v>
      </c>
      <c r="E4943" s="8"/>
      <c r="F4943" s="24">
        <v>0.36872310540557302</v>
      </c>
      <c r="G4943" s="24">
        <v>1</v>
      </c>
      <c r="H4943" s="25">
        <v>25435.148099999999</v>
      </c>
      <c r="I4943" s="25">
        <v>727.70429999999999</v>
      </c>
      <c r="J4943" s="15">
        <v>6330</v>
      </c>
      <c r="K4943" s="15">
        <v>2028</v>
      </c>
      <c r="L4943" s="13">
        <v>2.86E-2</v>
      </c>
      <c r="M4943" s="7">
        <v>0.28994105999999997</v>
      </c>
      <c r="N4943" s="26">
        <v>0.15352399999999999</v>
      </c>
      <c r="O4943" s="27"/>
      <c r="P4943" s="8">
        <v>0.47049927520000001</v>
      </c>
      <c r="Q4943" s="24">
        <v>0.36870000000000003</v>
      </c>
      <c r="R4943" t="e">
        <f>IF($Q4943*100&gt;=VLOOKUP($O4943,margin_ranges!$A$5:$C$10,2,FALSE),IF($Q4943*100&lt;=VLOOKUP($O4943,margin_ranges!$A$5:$C$10,3,FALSE)+10,"IN RANGE","ABOVE RANGE"),"BELOW RANGE")</f>
        <v>#N/A</v>
      </c>
      <c r="S4943" t="e">
        <f>MIN(VLOOKUP($O4943,margin_ranges!$A$5:$D$10,4,FALSE),$P4943*100)</f>
        <v>#N/A</v>
      </c>
      <c r="T4943" s="29" t="e">
        <f>(1-$S4943/100)/(1-$F4943)-1</f>
        <v>#N/A</v>
      </c>
      <c r="U4943" s="19" t="str">
        <f>IF(ABS(IFERROR(T4943,0))&gt;0.05,INDEX(margin_ranges!$C$13:$C$16,MATCH($F4943*100,margin_ranges!$B$13:$B$16,1)),"")</f>
        <v/>
      </c>
      <c r="V4943" t="e">
        <f>MIN(VLOOKUP($U4943,margin_ranges!$A$5:$D$10,4,FALSE),$P4943*100)</f>
        <v>#N/A</v>
      </c>
      <c r="Y4943" s="29" t="e">
        <f t="shared" si="77"/>
        <v>#N/A</v>
      </c>
    </row>
    <row r="4944" spans="1:25" x14ac:dyDescent="0.3">
      <c r="A4944" s="8" t="s">
        <v>17</v>
      </c>
      <c r="B4944" s="8" t="s">
        <v>8660</v>
      </c>
      <c r="C4944" s="8" t="s">
        <v>8661</v>
      </c>
      <c r="D4944" s="8" t="s">
        <v>8665</v>
      </c>
      <c r="E4944" s="8" t="s">
        <v>8663</v>
      </c>
      <c r="F4944" s="24">
        <v>0.39</v>
      </c>
      <c r="G4944" s="24">
        <v>1</v>
      </c>
      <c r="H4944" s="25">
        <v>1774.2873</v>
      </c>
      <c r="I4944" s="25">
        <v>31.0991</v>
      </c>
      <c r="J4944" s="15">
        <v>389</v>
      </c>
      <c r="K4944" s="15">
        <v>138</v>
      </c>
      <c r="L4944" s="13">
        <v>1.7500000000000002E-2</v>
      </c>
      <c r="M4944" s="7">
        <v>0.41691594999999998</v>
      </c>
      <c r="N4944" s="26">
        <v>0.14000000000000001</v>
      </c>
      <c r="O4944" s="27" t="s">
        <v>22</v>
      </c>
      <c r="P4944" s="8">
        <v>0.6642008989</v>
      </c>
      <c r="Q4944" s="24">
        <v>0.39</v>
      </c>
      <c r="R4944" t="str">
        <f>IF($Q4944*100&gt;=VLOOKUP($O4944,margin_ranges!$A$5:$C$10,2,FALSE),IF($Q4944*100&lt;=VLOOKUP($O4944,margin_ranges!$A$5:$C$10,3,FALSE)+10,"IN RANGE","ABOVE RANGE"),"BELOW RANGE")</f>
        <v>IN RANGE</v>
      </c>
      <c r="S4944">
        <f>MIN(VLOOKUP($O4944,margin_ranges!$A$5:$D$10,4,FALSE),$P4944*100)</f>
        <v>29.75</v>
      </c>
      <c r="T4944" s="29">
        <f>(1-$S4944/100)/(1-$F4944)-1</f>
        <v>0.15163934426229519</v>
      </c>
      <c r="U4944" s="19" t="str">
        <f>IF(ABS(IFERROR(T4944,0))&gt;0.05,INDEX(margin_ranges!$C$13:$C$16,MATCH($F4944*100,margin_ranges!$B$13:$B$16,1)),"")</f>
        <v>Margin Over Fill (Type C)</v>
      </c>
      <c r="V4944">
        <f>MIN(VLOOKUP($U4944,margin_ranges!$A$5:$D$10,4,FALSE),$P4944*100)</f>
        <v>43</v>
      </c>
      <c r="Y4944" s="29">
        <f t="shared" si="77"/>
        <v>-6.5573770491803129E-2</v>
      </c>
    </row>
    <row r="4945" spans="1:25" x14ac:dyDescent="0.3">
      <c r="A4945" s="8" t="s">
        <v>17</v>
      </c>
      <c r="B4945" s="8" t="s">
        <v>8660</v>
      </c>
      <c r="C4945" s="8" t="s">
        <v>8661</v>
      </c>
      <c r="D4945" s="8" t="s">
        <v>8668</v>
      </c>
      <c r="E4945" s="8" t="s">
        <v>8667</v>
      </c>
      <c r="F4945" s="24">
        <v>0.39</v>
      </c>
      <c r="G4945" s="24">
        <v>1</v>
      </c>
      <c r="H4945" s="25">
        <v>1787.2174</v>
      </c>
      <c r="I4945" s="25">
        <v>30.308199999999999</v>
      </c>
      <c r="J4945" s="15">
        <v>385</v>
      </c>
      <c r="K4945" s="15">
        <v>137</v>
      </c>
      <c r="L4945" s="13">
        <v>1.7000000000000001E-2</v>
      </c>
      <c r="M4945" s="7">
        <v>0.42313423</v>
      </c>
      <c r="N4945" s="26">
        <v>0.15</v>
      </c>
      <c r="O4945" s="27" t="s">
        <v>22</v>
      </c>
      <c r="P4945" s="8">
        <v>0.64550256149999996</v>
      </c>
      <c r="Q4945" s="24">
        <v>0.39</v>
      </c>
      <c r="R4945" t="str">
        <f>IF($Q4945*100&gt;=VLOOKUP($O4945,margin_ranges!$A$5:$C$10,2,FALSE),IF($Q4945*100&lt;=VLOOKUP($O4945,margin_ranges!$A$5:$C$10,3,FALSE)+10,"IN RANGE","ABOVE RANGE"),"BELOW RANGE")</f>
        <v>IN RANGE</v>
      </c>
      <c r="S4945">
        <f>MIN(VLOOKUP($O4945,margin_ranges!$A$5:$D$10,4,FALSE),$P4945*100)</f>
        <v>29.75</v>
      </c>
      <c r="T4945" s="29">
        <f>(1-$S4945/100)/(1-$F4945)-1</f>
        <v>0.15163934426229519</v>
      </c>
      <c r="U4945" s="19" t="str">
        <f>IF(ABS(IFERROR(T4945,0))&gt;0.05,INDEX(margin_ranges!$C$13:$C$16,MATCH($F4945*100,margin_ranges!$B$13:$B$16,1)),"")</f>
        <v>Margin Over Fill (Type C)</v>
      </c>
      <c r="V4945">
        <f>MIN(VLOOKUP($U4945,margin_ranges!$A$5:$D$10,4,FALSE),$P4945*100)</f>
        <v>43</v>
      </c>
      <c r="Y4945" s="29">
        <f t="shared" si="77"/>
        <v>-6.5573770491803129E-2</v>
      </c>
    </row>
    <row r="4946" spans="1:25" x14ac:dyDescent="0.3">
      <c r="A4946" s="8" t="s">
        <v>17</v>
      </c>
      <c r="B4946" s="8" t="s">
        <v>8660</v>
      </c>
      <c r="C4946" s="8" t="s">
        <v>8661</v>
      </c>
      <c r="D4946" s="8" t="s">
        <v>8664</v>
      </c>
      <c r="E4946" s="8" t="s">
        <v>8663</v>
      </c>
      <c r="F4946" s="24">
        <v>0.38999999999999901</v>
      </c>
      <c r="G4946" s="24">
        <v>1</v>
      </c>
      <c r="H4946" s="25">
        <v>4480.8756000000003</v>
      </c>
      <c r="I4946" s="25">
        <v>90.365499999999997</v>
      </c>
      <c r="J4946" s="15">
        <v>745</v>
      </c>
      <c r="K4946" s="15">
        <v>258</v>
      </c>
      <c r="L4946" s="13">
        <v>2.0199999999999999E-2</v>
      </c>
      <c r="M4946" s="7">
        <v>0.27469341000000003</v>
      </c>
      <c r="N4946" s="26">
        <v>0.15</v>
      </c>
      <c r="O4946" s="27" t="s">
        <v>22</v>
      </c>
      <c r="P4946" s="8">
        <v>0.45393665909999997</v>
      </c>
      <c r="Q4946" s="24">
        <v>0.39</v>
      </c>
      <c r="R4946" t="str">
        <f>IF($Q4946*100&gt;=VLOOKUP($O4946,margin_ranges!$A$5:$C$10,2,FALSE),IF($Q4946*100&lt;=VLOOKUP($O4946,margin_ranges!$A$5:$C$10,3,FALSE)+10,"IN RANGE","ABOVE RANGE"),"BELOW RANGE")</f>
        <v>IN RANGE</v>
      </c>
      <c r="S4946">
        <f>MIN(VLOOKUP($O4946,margin_ranges!$A$5:$D$10,4,FALSE),$P4946*100)</f>
        <v>29.75</v>
      </c>
      <c r="T4946" s="29">
        <f>(1-$S4946/100)/(1-$F4946)-1</f>
        <v>0.1516393442622932</v>
      </c>
      <c r="U4946" s="19" t="str">
        <f>IF(ABS(IFERROR(T4946,0))&gt;0.05,INDEX(margin_ranges!$C$13:$C$16,MATCH($F4946*100,margin_ranges!$B$13:$B$16,1)),"")</f>
        <v>Margin Over Fill (Type C)</v>
      </c>
      <c r="V4946">
        <f>MIN(VLOOKUP($U4946,margin_ranges!$A$5:$D$10,4,FALSE),$P4946*100)</f>
        <v>43</v>
      </c>
      <c r="Y4946" s="29">
        <f t="shared" si="77"/>
        <v>-6.5573770491804684E-2</v>
      </c>
    </row>
    <row r="4947" spans="1:25" x14ac:dyDescent="0.3">
      <c r="A4947" s="8" t="s">
        <v>17</v>
      </c>
      <c r="B4947" s="8" t="s">
        <v>8660</v>
      </c>
      <c r="C4947" s="8" t="s">
        <v>8661</v>
      </c>
      <c r="D4947" s="8" t="s">
        <v>8662</v>
      </c>
      <c r="E4947" s="8" t="s">
        <v>8663</v>
      </c>
      <c r="F4947" s="24">
        <v>0.38724476879618103</v>
      </c>
      <c r="G4947" s="24">
        <v>1</v>
      </c>
      <c r="H4947" s="25">
        <v>8609.2474000000002</v>
      </c>
      <c r="I4947" s="25">
        <v>288.37709999999998</v>
      </c>
      <c r="J4947" s="15">
        <v>2118</v>
      </c>
      <c r="K4947" s="15">
        <v>671</v>
      </c>
      <c r="L4947" s="13">
        <v>3.3500000000000002E-2</v>
      </c>
      <c r="M4947" s="7">
        <v>0.24479595000000001</v>
      </c>
      <c r="N4947" s="26">
        <v>0.15</v>
      </c>
      <c r="O4947" s="27" t="s">
        <v>22</v>
      </c>
      <c r="P4947" s="8">
        <v>0.38724476880000003</v>
      </c>
      <c r="Q4947" s="24">
        <v>0.39</v>
      </c>
      <c r="R4947" t="str">
        <f>IF($Q4947*100&gt;=VLOOKUP($O4947,margin_ranges!$A$5:$C$10,2,FALSE),IF($Q4947*100&lt;=VLOOKUP($O4947,margin_ranges!$A$5:$C$10,3,FALSE)+10,"IN RANGE","ABOVE RANGE"),"BELOW RANGE")</f>
        <v>IN RANGE</v>
      </c>
      <c r="S4947">
        <f>MIN(VLOOKUP($O4947,margin_ranges!$A$5:$D$10,4,FALSE),$P4947*100)</f>
        <v>29.75</v>
      </c>
      <c r="T4947" s="29">
        <f>(1-$S4947/100)/(1-$F4947)-1</f>
        <v>0.14646104060159315</v>
      </c>
      <c r="U4947" s="19" t="str">
        <f>IF(ABS(IFERROR(T4947,0))&gt;0.05,INDEX(margin_ranges!$C$13:$C$16,MATCH($F4947*100,margin_ranges!$B$13:$B$16,1)),"")</f>
        <v>Margin Over Fill (Type C)</v>
      </c>
      <c r="V4947">
        <f>MIN(VLOOKUP($U4947,margin_ranges!$A$5:$D$10,4,FALSE),$P4947*100)</f>
        <v>38.724476880000005</v>
      </c>
      <c r="Y4947" s="29">
        <f t="shared" si="77"/>
        <v>-6.2324589933382413E-12</v>
      </c>
    </row>
    <row r="4948" spans="1:25" x14ac:dyDescent="0.3">
      <c r="A4948" s="8" t="s">
        <v>17</v>
      </c>
      <c r="B4948" s="8" t="s">
        <v>8660</v>
      </c>
      <c r="C4948" s="8" t="s">
        <v>8661</v>
      </c>
      <c r="D4948" s="8" t="s">
        <v>8666</v>
      </c>
      <c r="E4948" s="8" t="s">
        <v>8667</v>
      </c>
      <c r="F4948" s="24">
        <v>0.33999999999999903</v>
      </c>
      <c r="G4948" s="24">
        <v>1</v>
      </c>
      <c r="H4948" s="25">
        <v>8783.5203000000001</v>
      </c>
      <c r="I4948" s="25">
        <v>287.55430000000001</v>
      </c>
      <c r="J4948" s="15">
        <v>2694</v>
      </c>
      <c r="K4948" s="15">
        <v>824</v>
      </c>
      <c r="L4948" s="13">
        <v>3.27E-2</v>
      </c>
      <c r="M4948" s="7">
        <v>0.31223604999999999</v>
      </c>
      <c r="N4948" s="26">
        <v>0.16</v>
      </c>
      <c r="O4948" s="27" t="s">
        <v>22</v>
      </c>
      <c r="P4948" s="8">
        <v>0.48756717849999998</v>
      </c>
      <c r="Q4948" s="24">
        <v>0.34</v>
      </c>
      <c r="R4948" t="str">
        <f>IF($Q4948*100&gt;=VLOOKUP($O4948,margin_ranges!$A$5:$C$10,2,FALSE),IF($Q4948*100&lt;=VLOOKUP($O4948,margin_ranges!$A$5:$C$10,3,FALSE)+10,"IN RANGE","ABOVE RANGE"),"BELOW RANGE")</f>
        <v>IN RANGE</v>
      </c>
      <c r="S4948">
        <f>MIN(VLOOKUP($O4948,margin_ranges!$A$5:$D$10,4,FALSE),$P4948*100)</f>
        <v>29.75</v>
      </c>
      <c r="T4948" s="29">
        <f>(1-$S4948/100)/(1-$F4948)-1</f>
        <v>6.4393939393937671E-2</v>
      </c>
      <c r="U4948" s="19" t="str">
        <f>IF(ABS(IFERROR(T4948,0))&gt;0.05,INDEX(margin_ranges!$C$13:$C$16,MATCH($F4948*100,margin_ranges!$B$13:$B$16,1)),"")</f>
        <v>Balanced (Type B)</v>
      </c>
      <c r="V4948">
        <f>MIN(VLOOKUP($U4948,margin_ranges!$A$5:$D$10,4,FALSE),$P4948*100)</f>
        <v>29.75</v>
      </c>
      <c r="Y4948" s="29">
        <f t="shared" si="77"/>
        <v>6.4393939393937671E-2</v>
      </c>
    </row>
    <row r="4949" spans="1:25" x14ac:dyDescent="0.3">
      <c r="A4949" s="8" t="s">
        <v>35</v>
      </c>
      <c r="B4949" s="8" t="s">
        <v>8669</v>
      </c>
      <c r="C4949" s="8" t="s">
        <v>34</v>
      </c>
      <c r="D4949" s="8" t="s">
        <v>34</v>
      </c>
      <c r="E4949" s="8"/>
      <c r="F4949" s="24">
        <v>0.20695134061569001</v>
      </c>
      <c r="G4949" s="24">
        <v>0</v>
      </c>
      <c r="H4949" s="25">
        <v>0.79759999999999998</v>
      </c>
      <c r="I4949" s="25">
        <v>0.2074</v>
      </c>
      <c r="J4949" s="15">
        <v>9</v>
      </c>
      <c r="K4949" s="15">
        <v>2</v>
      </c>
      <c r="L4949" s="13">
        <v>0.2601</v>
      </c>
      <c r="M4949" s="7">
        <v>1.3870523400000001</v>
      </c>
      <c r="N4949" s="26">
        <v>1.1000000000000001</v>
      </c>
      <c r="O4949" s="27"/>
      <c r="P4949" s="8">
        <v>0.20695134060000001</v>
      </c>
      <c r="Q4949" s="24">
        <v>0.25</v>
      </c>
      <c r="R4949" t="e">
        <f>IF($Q4949*100&gt;=VLOOKUP($O4949,margin_ranges!$A$5:$C$10,2,FALSE),IF($Q4949*100&lt;=VLOOKUP($O4949,margin_ranges!$A$5:$C$10,3,FALSE)+10,"IN RANGE","ABOVE RANGE"),"BELOW RANGE")</f>
        <v>#N/A</v>
      </c>
      <c r="S4949" t="e">
        <f>MIN(VLOOKUP($O4949,margin_ranges!$A$5:$D$10,4,FALSE),$P4949*100)</f>
        <v>#N/A</v>
      </c>
      <c r="T4949" s="29" t="e">
        <f>(1-$S4949/100)/(1-$F4949)-1</f>
        <v>#N/A</v>
      </c>
      <c r="U4949" s="19" t="str">
        <f>IF(ABS(IFERROR(T4949,0))&gt;0.05,INDEX(margin_ranges!$C$13:$C$16,MATCH($F4949*100,margin_ranges!$B$13:$B$16,1)),"")</f>
        <v/>
      </c>
      <c r="V4949" t="e">
        <f>MIN(VLOOKUP($U4949,margin_ranges!$A$5:$D$10,4,FALSE),$P4949*100)</f>
        <v>#N/A</v>
      </c>
      <c r="Y4949" s="29" t="e">
        <f t="shared" si="77"/>
        <v>#N/A</v>
      </c>
    </row>
    <row r="4950" spans="1:25" x14ac:dyDescent="0.3">
      <c r="A4950" s="8" t="s">
        <v>33</v>
      </c>
      <c r="B4950" s="8" t="s">
        <v>8669</v>
      </c>
      <c r="C4950" s="8" t="s">
        <v>8670</v>
      </c>
      <c r="D4950" s="8" t="s">
        <v>34</v>
      </c>
      <c r="E4950" s="8"/>
      <c r="F4950" s="24">
        <v>0.20695134061569001</v>
      </c>
      <c r="G4950" s="24">
        <v>0</v>
      </c>
      <c r="H4950" s="25">
        <v>0.79759999999999998</v>
      </c>
      <c r="I4950" s="25">
        <v>0.2074</v>
      </c>
      <c r="J4950" s="15">
        <v>9</v>
      </c>
      <c r="K4950" s="15">
        <v>2</v>
      </c>
      <c r="L4950" s="13">
        <v>0.2601</v>
      </c>
      <c r="M4950" s="7">
        <v>1.3870523400000001</v>
      </c>
      <c r="N4950" s="26">
        <v>1.1000000000000001</v>
      </c>
      <c r="O4950" s="27"/>
      <c r="P4950" s="8">
        <v>0.20695134060000001</v>
      </c>
      <c r="Q4950" s="24">
        <v>0.25</v>
      </c>
      <c r="R4950" t="e">
        <f>IF($Q4950*100&gt;=VLOOKUP($O4950,margin_ranges!$A$5:$C$10,2,FALSE),IF($Q4950*100&lt;=VLOOKUP($O4950,margin_ranges!$A$5:$C$10,3,FALSE)+10,"IN RANGE","ABOVE RANGE"),"BELOW RANGE")</f>
        <v>#N/A</v>
      </c>
      <c r="S4950" t="e">
        <f>MIN(VLOOKUP($O4950,margin_ranges!$A$5:$D$10,4,FALSE),$P4950*100)</f>
        <v>#N/A</v>
      </c>
      <c r="T4950" s="29" t="e">
        <f>(1-$S4950/100)/(1-$F4950)-1</f>
        <v>#N/A</v>
      </c>
      <c r="U4950" s="19" t="str">
        <f>IF(ABS(IFERROR(T4950,0))&gt;0.05,INDEX(margin_ranges!$C$13:$C$16,MATCH($F4950*100,margin_ranges!$B$13:$B$16,1)),"")</f>
        <v/>
      </c>
      <c r="V4950" t="e">
        <f>MIN(VLOOKUP($U4950,margin_ranges!$A$5:$D$10,4,FALSE),$P4950*100)</f>
        <v>#N/A</v>
      </c>
      <c r="Y4950" s="29" t="e">
        <f t="shared" si="77"/>
        <v>#N/A</v>
      </c>
    </row>
    <row r="4951" spans="1:25" x14ac:dyDescent="0.3">
      <c r="A4951" s="8" t="s">
        <v>35</v>
      </c>
      <c r="B4951" s="8" t="s">
        <v>8671</v>
      </c>
      <c r="C4951" s="8" t="s">
        <v>34</v>
      </c>
      <c r="D4951" s="8" t="s">
        <v>34</v>
      </c>
      <c r="E4951" s="8"/>
      <c r="F4951" s="24">
        <v>0.27149377384743401</v>
      </c>
      <c r="G4951" s="24">
        <v>0</v>
      </c>
      <c r="H4951" s="25">
        <v>28.411000000000001</v>
      </c>
      <c r="I4951" s="25">
        <v>5.0166000000000004</v>
      </c>
      <c r="J4951" s="15">
        <v>396</v>
      </c>
      <c r="K4951" s="15">
        <v>98</v>
      </c>
      <c r="L4951" s="13">
        <v>0.17660000000000001</v>
      </c>
      <c r="M4951" s="7">
        <v>2.6299322200000002</v>
      </c>
      <c r="N4951" s="26">
        <v>1.9159219999999999</v>
      </c>
      <c r="O4951" s="27"/>
      <c r="P4951" s="8">
        <v>0.2714937738</v>
      </c>
      <c r="Q4951" s="24">
        <v>0.27950000000000003</v>
      </c>
      <c r="R4951" t="e">
        <f>IF($Q4951*100&gt;=VLOOKUP($O4951,margin_ranges!$A$5:$C$10,2,FALSE),IF($Q4951*100&lt;=VLOOKUP($O4951,margin_ranges!$A$5:$C$10,3,FALSE)+10,"IN RANGE","ABOVE RANGE"),"BELOW RANGE")</f>
        <v>#N/A</v>
      </c>
      <c r="S4951" t="e">
        <f>MIN(VLOOKUP($O4951,margin_ranges!$A$5:$D$10,4,FALSE),$P4951*100)</f>
        <v>#N/A</v>
      </c>
      <c r="T4951" s="29" t="e">
        <f>(1-$S4951/100)/(1-$F4951)-1</f>
        <v>#N/A</v>
      </c>
      <c r="U4951" s="19" t="str">
        <f>IF(ABS(IFERROR(T4951,0))&gt;0.05,INDEX(margin_ranges!$C$13:$C$16,MATCH($F4951*100,margin_ranges!$B$13:$B$16,1)),"")</f>
        <v/>
      </c>
      <c r="V4951" t="e">
        <f>MIN(VLOOKUP($U4951,margin_ranges!$A$5:$D$10,4,FALSE),$P4951*100)</f>
        <v>#N/A</v>
      </c>
      <c r="Y4951" s="29" t="e">
        <f t="shared" si="77"/>
        <v>#N/A</v>
      </c>
    </row>
    <row r="4952" spans="1:25" x14ac:dyDescent="0.3">
      <c r="A4952" s="8" t="s">
        <v>33</v>
      </c>
      <c r="B4952" s="8" t="s">
        <v>8671</v>
      </c>
      <c r="C4952" s="8" t="s">
        <v>8672</v>
      </c>
      <c r="D4952" s="8" t="s">
        <v>34</v>
      </c>
      <c r="E4952" s="8"/>
      <c r="F4952" s="24">
        <v>0.27149377384743401</v>
      </c>
      <c r="G4952" s="24">
        <v>0</v>
      </c>
      <c r="H4952" s="25">
        <v>28.411000000000001</v>
      </c>
      <c r="I4952" s="25">
        <v>5.0166000000000004</v>
      </c>
      <c r="J4952" s="15">
        <v>396</v>
      </c>
      <c r="K4952" s="15">
        <v>98</v>
      </c>
      <c r="L4952" s="13">
        <v>0.17660000000000001</v>
      </c>
      <c r="M4952" s="7">
        <v>2.6299322200000002</v>
      </c>
      <c r="N4952" s="26">
        <v>1.9159219999999999</v>
      </c>
      <c r="O4952" s="27"/>
      <c r="P4952" s="8">
        <v>0.2714937738</v>
      </c>
      <c r="Q4952" s="24">
        <v>0.27950000000000003</v>
      </c>
      <c r="R4952" t="e">
        <f>IF($Q4952*100&gt;=VLOOKUP($O4952,margin_ranges!$A$5:$C$10,2,FALSE),IF($Q4952*100&lt;=VLOOKUP($O4952,margin_ranges!$A$5:$C$10,3,FALSE)+10,"IN RANGE","ABOVE RANGE"),"BELOW RANGE")</f>
        <v>#N/A</v>
      </c>
      <c r="S4952" t="e">
        <f>MIN(VLOOKUP($O4952,margin_ranges!$A$5:$D$10,4,FALSE),$P4952*100)</f>
        <v>#N/A</v>
      </c>
      <c r="T4952" s="29" t="e">
        <f>(1-$S4952/100)/(1-$F4952)-1</f>
        <v>#N/A</v>
      </c>
      <c r="U4952" s="19" t="str">
        <f>IF(ABS(IFERROR(T4952,0))&gt;0.05,INDEX(margin_ranges!$C$13:$C$16,MATCH($F4952*100,margin_ranges!$B$13:$B$16,1)),"")</f>
        <v/>
      </c>
      <c r="V4952" t="e">
        <f>MIN(VLOOKUP($U4952,margin_ranges!$A$5:$D$10,4,FALSE),$P4952*100)</f>
        <v>#N/A</v>
      </c>
      <c r="Y4952" s="29" t="e">
        <f t="shared" si="77"/>
        <v>#N/A</v>
      </c>
    </row>
    <row r="4953" spans="1:25" x14ac:dyDescent="0.3">
      <c r="A4953" s="8" t="s">
        <v>17</v>
      </c>
      <c r="B4953" s="8" t="s">
        <v>8671</v>
      </c>
      <c r="C4953" s="8" t="s">
        <v>8672</v>
      </c>
      <c r="D4953" s="8" t="s">
        <v>8674</v>
      </c>
      <c r="E4953" s="8" t="s">
        <v>8675</v>
      </c>
      <c r="F4953" s="24">
        <v>0.248498076673726</v>
      </c>
      <c r="G4953" s="24">
        <v>0</v>
      </c>
      <c r="H4953" s="25">
        <v>16.4694</v>
      </c>
      <c r="I4953" s="25">
        <v>2.0865</v>
      </c>
      <c r="J4953" s="15">
        <v>208</v>
      </c>
      <c r="K4953" s="15">
        <v>51</v>
      </c>
      <c r="L4953" s="13">
        <v>0.12670000000000001</v>
      </c>
      <c r="M4953" s="7">
        <v>3.32667146</v>
      </c>
      <c r="N4953" s="26">
        <v>2.5</v>
      </c>
      <c r="O4953" s="27" t="s">
        <v>22</v>
      </c>
      <c r="P4953" s="8">
        <v>0.24849807669999999</v>
      </c>
      <c r="Q4953" s="24">
        <v>0.27</v>
      </c>
      <c r="R4953" t="str">
        <f>IF($Q4953*100&gt;=VLOOKUP($O4953,margin_ranges!$A$5:$C$10,2,FALSE),IF($Q4953*100&lt;=VLOOKUP($O4953,margin_ranges!$A$5:$C$10,3,FALSE)+10,"IN RANGE","ABOVE RANGE"),"BELOW RANGE")</f>
        <v>IN RANGE</v>
      </c>
      <c r="S4953">
        <f>MIN(VLOOKUP($O4953,margin_ranges!$A$5:$D$10,4,FALSE),$P4953*100)</f>
        <v>24.849807669999997</v>
      </c>
      <c r="T4953" s="29">
        <f>(1-$S4953/100)/(1-$F4953)-1</f>
        <v>-3.4961922246168342E-11</v>
      </c>
      <c r="U4953" s="19" t="str">
        <f>IF(ABS(IFERROR(T4953,0))&gt;0.05,INDEX(margin_ranges!$C$13:$C$16,MATCH($F4953*100,margin_ranges!$B$13:$B$16,1)),"")</f>
        <v/>
      </c>
      <c r="V4953" t="e">
        <f>MIN(VLOOKUP($U4953,margin_ranges!$A$5:$D$10,4,FALSE),$P4953*100)</f>
        <v>#N/A</v>
      </c>
      <c r="Y4953" s="29" t="e">
        <f t="shared" si="77"/>
        <v>#N/A</v>
      </c>
    </row>
    <row r="4954" spans="1:25" x14ac:dyDescent="0.3">
      <c r="A4954" s="8" t="s">
        <v>17</v>
      </c>
      <c r="B4954" s="8" t="s">
        <v>8671</v>
      </c>
      <c r="C4954" s="8" t="s">
        <v>8672</v>
      </c>
      <c r="D4954" s="8" t="s">
        <v>8673</v>
      </c>
      <c r="E4954" s="8" t="s">
        <v>8640</v>
      </c>
      <c r="F4954" s="24">
        <v>0.28999999999999998</v>
      </c>
      <c r="G4954" s="24">
        <v>0</v>
      </c>
      <c r="H4954" s="25">
        <v>11.941599999999999</v>
      </c>
      <c r="I4954" s="25">
        <v>2.9300999999999999</v>
      </c>
      <c r="J4954" s="15">
        <v>188</v>
      </c>
      <c r="K4954" s="15">
        <v>47</v>
      </c>
      <c r="L4954" s="13">
        <v>0.24540000000000001</v>
      </c>
      <c r="M4954" s="7">
        <v>2.1337851300000001</v>
      </c>
      <c r="N4954" s="26">
        <v>1.5</v>
      </c>
      <c r="O4954" s="27" t="s">
        <v>22</v>
      </c>
      <c r="P4954" s="8">
        <v>0.29702387749999998</v>
      </c>
      <c r="Q4954" s="24">
        <v>0.28999999999999998</v>
      </c>
      <c r="R4954" t="str">
        <f>IF($Q4954*100&gt;=VLOOKUP($O4954,margin_ranges!$A$5:$C$10,2,FALSE),IF($Q4954*100&lt;=VLOOKUP($O4954,margin_ranges!$A$5:$C$10,3,FALSE)+10,"IN RANGE","ABOVE RANGE"),"BELOW RANGE")</f>
        <v>IN RANGE</v>
      </c>
      <c r="S4954">
        <f>MIN(VLOOKUP($O4954,margin_ranges!$A$5:$D$10,4,FALSE),$P4954*100)</f>
        <v>29.702387749999996</v>
      </c>
      <c r="T4954" s="29">
        <f>(1-$S4954/100)/(1-$F4954)-1</f>
        <v>-9.892785211267574E-3</v>
      </c>
      <c r="U4954" s="19" t="str">
        <f>IF(ABS(IFERROR(T4954,0))&gt;0.05,INDEX(margin_ranges!$C$13:$C$16,MATCH($F4954*100,margin_ranges!$B$13:$B$16,1)),"")</f>
        <v/>
      </c>
      <c r="V4954" t="e">
        <f>MIN(VLOOKUP($U4954,margin_ranges!$A$5:$D$10,4,FALSE),$P4954*100)</f>
        <v>#N/A</v>
      </c>
      <c r="Y4954" s="29" t="e">
        <f t="shared" si="77"/>
        <v>#N/A</v>
      </c>
    </row>
    <row r="4955" spans="1:25" x14ac:dyDescent="0.3">
      <c r="A4955" s="8" t="s">
        <v>35</v>
      </c>
      <c r="B4955" s="8" t="s">
        <v>8676</v>
      </c>
      <c r="C4955" s="8" t="s">
        <v>34</v>
      </c>
      <c r="D4955" s="8" t="s">
        <v>34</v>
      </c>
      <c r="E4955" s="8"/>
      <c r="F4955" s="24">
        <v>0.32848325031741299</v>
      </c>
      <c r="G4955" s="24">
        <v>0</v>
      </c>
      <c r="H4955" s="25">
        <v>41.115400000000001</v>
      </c>
      <c r="I4955" s="25">
        <v>10.0909</v>
      </c>
      <c r="J4955" s="15">
        <v>79</v>
      </c>
      <c r="K4955" s="15">
        <v>24</v>
      </c>
      <c r="L4955" s="13">
        <v>0.24540000000000001</v>
      </c>
      <c r="M4955" s="7">
        <v>0.26091795000000001</v>
      </c>
      <c r="N4955" s="26">
        <v>0.1</v>
      </c>
      <c r="O4955" s="27"/>
      <c r="P4955" s="8">
        <v>0.61673774569999995</v>
      </c>
      <c r="Q4955" s="24">
        <v>0.32850000000000001</v>
      </c>
      <c r="R4955" t="e">
        <f>IF($Q4955*100&gt;=VLOOKUP($O4955,margin_ranges!$A$5:$C$10,2,FALSE),IF($Q4955*100&lt;=VLOOKUP($O4955,margin_ranges!$A$5:$C$10,3,FALSE)+10,"IN RANGE","ABOVE RANGE"),"BELOW RANGE")</f>
        <v>#N/A</v>
      </c>
      <c r="S4955" t="e">
        <f>MIN(VLOOKUP($O4955,margin_ranges!$A$5:$D$10,4,FALSE),$P4955*100)</f>
        <v>#N/A</v>
      </c>
      <c r="T4955" s="29" t="e">
        <f>(1-$S4955/100)/(1-$F4955)-1</f>
        <v>#N/A</v>
      </c>
      <c r="U4955" s="19" t="str">
        <f>IF(ABS(IFERROR(T4955,0))&gt;0.05,INDEX(margin_ranges!$C$13:$C$16,MATCH($F4955*100,margin_ranges!$B$13:$B$16,1)),"")</f>
        <v/>
      </c>
      <c r="V4955" t="e">
        <f>MIN(VLOOKUP($U4955,margin_ranges!$A$5:$D$10,4,FALSE),$P4955*100)</f>
        <v>#N/A</v>
      </c>
      <c r="Y4955" s="29" t="e">
        <f t="shared" si="77"/>
        <v>#N/A</v>
      </c>
    </row>
    <row r="4956" spans="1:25" x14ac:dyDescent="0.3">
      <c r="A4956" s="8" t="s">
        <v>33</v>
      </c>
      <c r="B4956" s="8" t="s">
        <v>8676</v>
      </c>
      <c r="C4956" s="8" t="s">
        <v>8677</v>
      </c>
      <c r="D4956" s="8" t="s">
        <v>34</v>
      </c>
      <c r="E4956" s="8"/>
      <c r="F4956" s="24">
        <v>0.32848325031741299</v>
      </c>
      <c r="G4956" s="24">
        <v>0</v>
      </c>
      <c r="H4956" s="25">
        <v>41.115400000000001</v>
      </c>
      <c r="I4956" s="25">
        <v>10.0909</v>
      </c>
      <c r="J4956" s="15">
        <v>79</v>
      </c>
      <c r="K4956" s="15">
        <v>24</v>
      </c>
      <c r="L4956" s="13">
        <v>0.24540000000000001</v>
      </c>
      <c r="M4956" s="7">
        <v>0.26091795000000001</v>
      </c>
      <c r="N4956" s="26">
        <v>0.1</v>
      </c>
      <c r="O4956" s="27"/>
      <c r="P4956" s="8">
        <v>0.61673774569999995</v>
      </c>
      <c r="Q4956" s="24">
        <v>0.32850000000000001</v>
      </c>
      <c r="R4956" t="e">
        <f>IF($Q4956*100&gt;=VLOOKUP($O4956,margin_ranges!$A$5:$C$10,2,FALSE),IF($Q4956*100&lt;=VLOOKUP($O4956,margin_ranges!$A$5:$C$10,3,FALSE)+10,"IN RANGE","ABOVE RANGE"),"BELOW RANGE")</f>
        <v>#N/A</v>
      </c>
      <c r="S4956" t="e">
        <f>MIN(VLOOKUP($O4956,margin_ranges!$A$5:$D$10,4,FALSE),$P4956*100)</f>
        <v>#N/A</v>
      </c>
      <c r="T4956" s="29" t="e">
        <f>(1-$S4956/100)/(1-$F4956)-1</f>
        <v>#N/A</v>
      </c>
      <c r="U4956" s="19" t="str">
        <f>IF(ABS(IFERROR(T4956,0))&gt;0.05,INDEX(margin_ranges!$C$13:$C$16,MATCH($F4956*100,margin_ranges!$B$13:$B$16,1)),"")</f>
        <v/>
      </c>
      <c r="V4956" t="e">
        <f>MIN(VLOOKUP($U4956,margin_ranges!$A$5:$D$10,4,FALSE),$P4956*100)</f>
        <v>#N/A</v>
      </c>
      <c r="Y4956" s="29" t="e">
        <f t="shared" si="77"/>
        <v>#N/A</v>
      </c>
    </row>
    <row r="4957" spans="1:25" x14ac:dyDescent="0.3">
      <c r="A4957" s="8" t="s">
        <v>17</v>
      </c>
      <c r="B4957" s="8" t="s">
        <v>8676</v>
      </c>
      <c r="C4957" s="8" t="s">
        <v>8677</v>
      </c>
      <c r="D4957" s="8" t="s">
        <v>8678</v>
      </c>
      <c r="E4957" s="8" t="s">
        <v>8679</v>
      </c>
      <c r="F4957" s="24">
        <v>0.33999999999999903</v>
      </c>
      <c r="G4957" s="24">
        <v>0</v>
      </c>
      <c r="H4957" s="25">
        <v>33.379399999999997</v>
      </c>
      <c r="I4957" s="25">
        <v>9.1258999999999997</v>
      </c>
      <c r="J4957" s="15">
        <v>69</v>
      </c>
      <c r="K4957" s="15">
        <v>21</v>
      </c>
      <c r="L4957" s="13">
        <v>0.27339999999999998</v>
      </c>
      <c r="M4957" s="7">
        <v>0.25158771000000002</v>
      </c>
      <c r="N4957" s="26">
        <v>0.1</v>
      </c>
      <c r="O4957" s="27" t="s">
        <v>22</v>
      </c>
      <c r="P4957" s="8">
        <v>0.6025242972</v>
      </c>
      <c r="Q4957" s="24">
        <v>0.34</v>
      </c>
      <c r="R4957" t="str">
        <f>IF($Q4957*100&gt;=VLOOKUP($O4957,margin_ranges!$A$5:$C$10,2,FALSE),IF($Q4957*100&lt;=VLOOKUP($O4957,margin_ranges!$A$5:$C$10,3,FALSE)+10,"IN RANGE","ABOVE RANGE"),"BELOW RANGE")</f>
        <v>IN RANGE</v>
      </c>
      <c r="S4957">
        <f>MIN(VLOOKUP($O4957,margin_ranges!$A$5:$D$10,4,FALSE),$P4957*100)</f>
        <v>29.75</v>
      </c>
      <c r="T4957" s="29">
        <f>(1-$S4957/100)/(1-$F4957)-1</f>
        <v>6.4393939393937671E-2</v>
      </c>
      <c r="U4957" s="19" t="str">
        <f>IF(ABS(IFERROR(T4957,0))&gt;0.05,INDEX(margin_ranges!$C$13:$C$16,MATCH($F4957*100,margin_ranges!$B$13:$B$16,1)),"")</f>
        <v>Balanced (Type B)</v>
      </c>
      <c r="V4957">
        <f>MIN(VLOOKUP($U4957,margin_ranges!$A$5:$D$10,4,FALSE),$P4957*100)</f>
        <v>29.75</v>
      </c>
      <c r="Y4957" s="29">
        <f t="shared" si="77"/>
        <v>6.4393939393937671E-2</v>
      </c>
    </row>
    <row r="4958" spans="1:25" x14ac:dyDescent="0.3">
      <c r="A4958" s="8" t="s">
        <v>17</v>
      </c>
      <c r="B4958" s="8" t="s">
        <v>8676</v>
      </c>
      <c r="C4958" s="8" t="s">
        <v>8677</v>
      </c>
      <c r="D4958" s="8" t="s">
        <v>12240</v>
      </c>
      <c r="E4958" s="8" t="s">
        <v>12241</v>
      </c>
      <c r="F4958" s="24">
        <v>0.25</v>
      </c>
      <c r="G4958" s="24">
        <v>0</v>
      </c>
      <c r="H4958" s="25">
        <v>7.7359999999999998</v>
      </c>
      <c r="I4958" s="25">
        <v>0.96489999999999998</v>
      </c>
      <c r="J4958" s="15">
        <v>10</v>
      </c>
      <c r="K4958" s="15">
        <v>3</v>
      </c>
      <c r="L4958" s="13">
        <v>0.12470000000000001</v>
      </c>
      <c r="M4958" s="7">
        <v>0.34915982000000001</v>
      </c>
      <c r="N4958" s="26">
        <v>0.1</v>
      </c>
      <c r="O4958" s="27" t="s">
        <v>22</v>
      </c>
      <c r="P4958" s="8">
        <v>0.71359820220000003</v>
      </c>
      <c r="Q4958" s="24">
        <v>0.25</v>
      </c>
      <c r="R4958" t="str">
        <f>IF($Q4958*100&gt;=VLOOKUP($O4958,margin_ranges!$A$5:$C$10,2,FALSE),IF($Q4958*100&lt;=VLOOKUP($O4958,margin_ranges!$A$5:$C$10,3,FALSE)+10,"IN RANGE","ABOVE RANGE"),"BELOW RANGE")</f>
        <v>IN RANGE</v>
      </c>
      <c r="S4958">
        <f>MIN(VLOOKUP($O4958,margin_ranges!$A$5:$D$10,4,FALSE),$P4958*100)</f>
        <v>29.75</v>
      </c>
      <c r="T4958" s="29">
        <f>(1-$S4958/100)/(1-$F4958)-1</f>
        <v>-6.3333333333333353E-2</v>
      </c>
      <c r="U4958" s="19" t="str">
        <f>IF(ABS(IFERROR(T4958,0))&gt;0.05,INDEX(margin_ranges!$C$13:$C$16,MATCH($F4958*100,margin_ranges!$B$13:$B$16,1)),"")</f>
        <v>Balanced (Type B)</v>
      </c>
      <c r="V4958">
        <f>MIN(VLOOKUP($U4958,margin_ranges!$A$5:$D$10,4,FALSE),$P4958*100)</f>
        <v>29.75</v>
      </c>
      <c r="Y4958" s="29">
        <f t="shared" si="77"/>
        <v>-6.3333333333333353E-2</v>
      </c>
    </row>
    <row r="4959" spans="1:25" x14ac:dyDescent="0.3">
      <c r="A4959" s="8" t="s">
        <v>35</v>
      </c>
      <c r="B4959" s="8" t="s">
        <v>8680</v>
      </c>
      <c r="C4959" s="8" t="s">
        <v>34</v>
      </c>
      <c r="D4959" s="8" t="s">
        <v>34</v>
      </c>
      <c r="E4959" s="8"/>
      <c r="F4959" s="24">
        <v>0.284830294933898</v>
      </c>
      <c r="G4959" s="24">
        <v>0</v>
      </c>
      <c r="H4959" s="25">
        <v>92.602199999999996</v>
      </c>
      <c r="I4959" s="25">
        <v>21.1478</v>
      </c>
      <c r="J4959" s="15">
        <v>582</v>
      </c>
      <c r="K4959" s="15">
        <v>151</v>
      </c>
      <c r="L4959" s="13">
        <v>0.22839999999999999</v>
      </c>
      <c r="M4959" s="7">
        <v>0.91752497</v>
      </c>
      <c r="N4959" s="26">
        <v>0.64220500000000003</v>
      </c>
      <c r="O4959" s="27"/>
      <c r="P4959" s="8">
        <v>0.30006809429999998</v>
      </c>
      <c r="Q4959" s="24">
        <v>0.2848</v>
      </c>
      <c r="R4959" t="e">
        <f>IF($Q4959*100&gt;=VLOOKUP($O4959,margin_ranges!$A$5:$C$10,2,FALSE),IF($Q4959*100&lt;=VLOOKUP($O4959,margin_ranges!$A$5:$C$10,3,FALSE)+10,"IN RANGE","ABOVE RANGE"),"BELOW RANGE")</f>
        <v>#N/A</v>
      </c>
      <c r="S4959" t="e">
        <f>MIN(VLOOKUP($O4959,margin_ranges!$A$5:$D$10,4,FALSE),$P4959*100)</f>
        <v>#N/A</v>
      </c>
      <c r="T4959" s="29" t="e">
        <f>(1-$S4959/100)/(1-$F4959)-1</f>
        <v>#N/A</v>
      </c>
      <c r="U4959" s="19" t="str">
        <f>IF(ABS(IFERROR(T4959,0))&gt;0.05,INDEX(margin_ranges!$C$13:$C$16,MATCH($F4959*100,margin_ranges!$B$13:$B$16,1)),"")</f>
        <v/>
      </c>
      <c r="V4959" t="e">
        <f>MIN(VLOOKUP($U4959,margin_ranges!$A$5:$D$10,4,FALSE),$P4959*100)</f>
        <v>#N/A</v>
      </c>
      <c r="Y4959" s="29" t="e">
        <f t="shared" si="77"/>
        <v>#N/A</v>
      </c>
    </row>
    <row r="4960" spans="1:25" x14ac:dyDescent="0.3">
      <c r="A4960" s="8" t="s">
        <v>33</v>
      </c>
      <c r="B4960" s="8" t="s">
        <v>8680</v>
      </c>
      <c r="C4960" s="8" t="s">
        <v>8681</v>
      </c>
      <c r="D4960" s="8" t="s">
        <v>34</v>
      </c>
      <c r="E4960" s="8"/>
      <c r="F4960" s="24">
        <v>0.284830294933898</v>
      </c>
      <c r="G4960" s="24">
        <v>0</v>
      </c>
      <c r="H4960" s="25">
        <v>92.602199999999996</v>
      </c>
      <c r="I4960" s="25">
        <v>21.1478</v>
      </c>
      <c r="J4960" s="15">
        <v>582</v>
      </c>
      <c r="K4960" s="15">
        <v>151</v>
      </c>
      <c r="L4960" s="13">
        <v>0.22839999999999999</v>
      </c>
      <c r="M4960" s="7">
        <v>0.91752497</v>
      </c>
      <c r="N4960" s="26">
        <v>0.64220500000000003</v>
      </c>
      <c r="O4960" s="27"/>
      <c r="P4960" s="8">
        <v>0.30006809429999998</v>
      </c>
      <c r="Q4960" s="24">
        <v>0.2848</v>
      </c>
      <c r="R4960" t="e">
        <f>IF($Q4960*100&gt;=VLOOKUP($O4960,margin_ranges!$A$5:$C$10,2,FALSE),IF($Q4960*100&lt;=VLOOKUP($O4960,margin_ranges!$A$5:$C$10,3,FALSE)+10,"IN RANGE","ABOVE RANGE"),"BELOW RANGE")</f>
        <v>#N/A</v>
      </c>
      <c r="S4960" t="e">
        <f>MIN(VLOOKUP($O4960,margin_ranges!$A$5:$D$10,4,FALSE),$P4960*100)</f>
        <v>#N/A</v>
      </c>
      <c r="T4960" s="29" t="e">
        <f>(1-$S4960/100)/(1-$F4960)-1</f>
        <v>#N/A</v>
      </c>
      <c r="U4960" s="19" t="str">
        <f>IF(ABS(IFERROR(T4960,0))&gt;0.05,INDEX(margin_ranges!$C$13:$C$16,MATCH($F4960*100,margin_ranges!$B$13:$B$16,1)),"")</f>
        <v/>
      </c>
      <c r="V4960" t="e">
        <f>MIN(VLOOKUP($U4960,margin_ranges!$A$5:$D$10,4,FALSE),$P4960*100)</f>
        <v>#N/A</v>
      </c>
      <c r="Y4960" s="29" t="e">
        <f t="shared" si="77"/>
        <v>#N/A</v>
      </c>
    </row>
    <row r="4961" spans="1:25" x14ac:dyDescent="0.3">
      <c r="A4961" s="8" t="s">
        <v>17</v>
      </c>
      <c r="B4961" s="8" t="s">
        <v>8680</v>
      </c>
      <c r="C4961" s="8" t="s">
        <v>8681</v>
      </c>
      <c r="D4961" s="8" t="s">
        <v>8706</v>
      </c>
      <c r="E4961" s="8" t="s">
        <v>8707</v>
      </c>
      <c r="F4961" s="24">
        <v>0.30837928892736799</v>
      </c>
      <c r="G4961" s="24">
        <v>0</v>
      </c>
      <c r="H4961" s="25">
        <v>3.0836000000000001</v>
      </c>
      <c r="I4961" s="25">
        <v>0.74990000000000001</v>
      </c>
      <c r="J4961" s="15">
        <v>23</v>
      </c>
      <c r="K4961" s="15">
        <v>7</v>
      </c>
      <c r="L4961" s="13">
        <v>0.2432</v>
      </c>
      <c r="M4961" s="7">
        <v>1.0121154400000001</v>
      </c>
      <c r="N4961" s="26">
        <v>0.7</v>
      </c>
      <c r="O4961" s="27" t="s">
        <v>22</v>
      </c>
      <c r="P4961" s="8">
        <v>0.30837928889999999</v>
      </c>
      <c r="Q4961" s="24">
        <v>0.34</v>
      </c>
      <c r="R4961" t="str">
        <f>IF($Q4961*100&gt;=VLOOKUP($O4961,margin_ranges!$A$5:$C$10,2,FALSE),IF($Q4961*100&lt;=VLOOKUP($O4961,margin_ranges!$A$5:$C$10,3,FALSE)+10,"IN RANGE","ABOVE RANGE"),"BELOW RANGE")</f>
        <v>IN RANGE</v>
      </c>
      <c r="S4961">
        <f>MIN(VLOOKUP($O4961,margin_ranges!$A$5:$D$10,4,FALSE),$P4961*100)</f>
        <v>29.75</v>
      </c>
      <c r="T4961" s="29">
        <f>(1-$S4961/100)/(1-$F4961)-1</f>
        <v>1.5730137564121449E-2</v>
      </c>
      <c r="U4961" s="19" t="str">
        <f>IF(ABS(IFERROR(T4961,0))&gt;0.05,INDEX(margin_ranges!$C$13:$C$16,MATCH($F4961*100,margin_ranges!$B$13:$B$16,1)),"")</f>
        <v/>
      </c>
      <c r="V4961" t="e">
        <f>MIN(VLOOKUP($U4961,margin_ranges!$A$5:$D$10,4,FALSE),$P4961*100)</f>
        <v>#N/A</v>
      </c>
      <c r="Y4961" s="29" t="e">
        <f t="shared" si="77"/>
        <v>#N/A</v>
      </c>
    </row>
    <row r="4962" spans="1:25" x14ac:dyDescent="0.3">
      <c r="A4962" s="8" t="s">
        <v>17</v>
      </c>
      <c r="B4962" s="8" t="s">
        <v>8680</v>
      </c>
      <c r="C4962" s="8" t="s">
        <v>8681</v>
      </c>
      <c r="D4962" s="28" t="s">
        <v>8704</v>
      </c>
      <c r="E4962" s="8" t="s">
        <v>8705</v>
      </c>
      <c r="F4962" s="24">
        <v>0.3</v>
      </c>
      <c r="G4962" s="24">
        <v>0</v>
      </c>
      <c r="H4962" s="25">
        <v>12.341799999999999</v>
      </c>
      <c r="I4962" s="25">
        <v>2.6093999999999999</v>
      </c>
      <c r="J4962" s="15">
        <v>68</v>
      </c>
      <c r="K4962" s="15">
        <v>20</v>
      </c>
      <c r="L4962" s="13">
        <v>0.2114</v>
      </c>
      <c r="M4962" s="7">
        <v>0.86846787999999997</v>
      </c>
      <c r="N4962" s="26">
        <v>0.6</v>
      </c>
      <c r="O4962" s="27" t="s">
        <v>92</v>
      </c>
      <c r="P4962" s="8">
        <v>0.30912815989999998</v>
      </c>
      <c r="Q4962" s="24">
        <v>0.3</v>
      </c>
      <c r="R4962" t="str">
        <f>IF($Q4962*100&gt;=VLOOKUP($O4962,margin_ranges!$A$5:$C$10,2,FALSE),IF($Q4962*100&lt;=VLOOKUP($O4962,margin_ranges!$A$5:$C$10,3,FALSE)+10,"IN RANGE","ABOVE RANGE"),"BELOW RANGE")</f>
        <v>IN RANGE</v>
      </c>
      <c r="S4962">
        <f>MIN(VLOOKUP($O4962,margin_ranges!$A$5:$D$10,4,FALSE),$P4962*100)</f>
        <v>29.75</v>
      </c>
      <c r="T4962" s="29">
        <f>(1-$S4962/100)/(1-$F4962)-1</f>
        <v>3.5714285714285587E-3</v>
      </c>
      <c r="U4962" s="19" t="str">
        <f>IF(ABS(IFERROR(T4962,0))&gt;0.05,INDEX(margin_ranges!$C$13:$C$16,MATCH($F4962*100,margin_ranges!$B$13:$B$16,1)),"")</f>
        <v/>
      </c>
      <c r="V4962" t="e">
        <f>MIN(VLOOKUP($U4962,margin_ranges!$A$5:$D$10,4,FALSE),$P4962*100)</f>
        <v>#N/A</v>
      </c>
      <c r="Y4962" s="29" t="e">
        <f t="shared" si="77"/>
        <v>#N/A</v>
      </c>
    </row>
    <row r="4963" spans="1:25" x14ac:dyDescent="0.3">
      <c r="A4963" s="8" t="s">
        <v>17</v>
      </c>
      <c r="B4963" s="8" t="s">
        <v>8680</v>
      </c>
      <c r="C4963" s="8" t="s">
        <v>8681</v>
      </c>
      <c r="D4963" s="8" t="s">
        <v>8688</v>
      </c>
      <c r="E4963" s="8" t="s">
        <v>8689</v>
      </c>
      <c r="F4963" s="24">
        <v>0.26814958091553798</v>
      </c>
      <c r="G4963" s="24">
        <v>0</v>
      </c>
      <c r="H4963" s="25">
        <v>4.7793999999999999</v>
      </c>
      <c r="I4963" s="25">
        <v>0.81079999999999997</v>
      </c>
      <c r="J4963" s="15">
        <v>20</v>
      </c>
      <c r="K4963" s="15">
        <v>5</v>
      </c>
      <c r="L4963" s="13">
        <v>0.1696</v>
      </c>
      <c r="M4963" s="7">
        <v>0.81983965999999997</v>
      </c>
      <c r="N4963" s="26">
        <v>0.6</v>
      </c>
      <c r="O4963" s="27" t="s">
        <v>92</v>
      </c>
      <c r="P4963" s="8">
        <v>0.26814958090000002</v>
      </c>
      <c r="Q4963" s="24">
        <v>0.31</v>
      </c>
      <c r="R4963" t="str">
        <f>IF($Q4963*100&gt;=VLOOKUP($O4963,margin_ranges!$A$5:$C$10,2,FALSE),IF($Q4963*100&lt;=VLOOKUP($O4963,margin_ranges!$A$5:$C$10,3,FALSE)+10,"IN RANGE","ABOVE RANGE"),"BELOW RANGE")</f>
        <v>IN RANGE</v>
      </c>
      <c r="S4963">
        <f>MIN(VLOOKUP($O4963,margin_ranges!$A$5:$D$10,4,FALSE),$P4963*100)</f>
        <v>26.814958090000001</v>
      </c>
      <c r="T4963" s="29">
        <f>(1-$S4963/100)/(1-$F4963)-1</f>
        <v>2.1231016944511794E-11</v>
      </c>
      <c r="U4963" s="19" t="str">
        <f>IF(ABS(IFERROR(T4963,0))&gt;0.05,INDEX(margin_ranges!$C$13:$C$16,MATCH($F4963*100,margin_ranges!$B$13:$B$16,1)),"")</f>
        <v/>
      </c>
      <c r="V4963" t="e">
        <f>MIN(VLOOKUP($U4963,margin_ranges!$A$5:$D$10,4,FALSE),$P4963*100)</f>
        <v>#N/A</v>
      </c>
      <c r="Y4963" s="29" t="e">
        <f t="shared" si="77"/>
        <v>#N/A</v>
      </c>
    </row>
    <row r="4964" spans="1:25" x14ac:dyDescent="0.3">
      <c r="A4964" s="8" t="s">
        <v>17</v>
      </c>
      <c r="B4964" s="8" t="s">
        <v>8680</v>
      </c>
      <c r="C4964" s="8" t="s">
        <v>8681</v>
      </c>
      <c r="D4964" s="8" t="s">
        <v>8692</v>
      </c>
      <c r="E4964" s="8" t="s">
        <v>8693</v>
      </c>
      <c r="F4964" s="24">
        <v>0.28380534161277599</v>
      </c>
      <c r="G4964" s="24">
        <v>0</v>
      </c>
      <c r="H4964" s="25">
        <v>7.4257999999999997</v>
      </c>
      <c r="I4964" s="25">
        <v>1.4911000000000001</v>
      </c>
      <c r="J4964" s="15">
        <v>37</v>
      </c>
      <c r="K4964" s="15">
        <v>9</v>
      </c>
      <c r="L4964" s="13">
        <v>0.20080000000000001</v>
      </c>
      <c r="M4964" s="7">
        <v>0.83776107</v>
      </c>
      <c r="N4964" s="26">
        <v>0.6</v>
      </c>
      <c r="O4964" s="27" t="s">
        <v>92</v>
      </c>
      <c r="P4964" s="8">
        <v>0.28380534159999998</v>
      </c>
      <c r="Q4964" s="24">
        <v>0.31</v>
      </c>
      <c r="R4964" t="str">
        <f>IF($Q4964*100&gt;=VLOOKUP($O4964,margin_ranges!$A$5:$C$10,2,FALSE),IF($Q4964*100&lt;=VLOOKUP($O4964,margin_ranges!$A$5:$C$10,3,FALSE)+10,"IN RANGE","ABOVE RANGE"),"BELOW RANGE")</f>
        <v>IN RANGE</v>
      </c>
      <c r="S4964">
        <f>MIN(VLOOKUP($O4964,margin_ranges!$A$5:$D$10,4,FALSE),$P4964*100)</f>
        <v>28.38053416</v>
      </c>
      <c r="T4964" s="29">
        <f>(1-$S4964/100)/(1-$F4964)-1</f>
        <v>1.7838619470467165E-11</v>
      </c>
      <c r="U4964" s="19" t="str">
        <f>IF(ABS(IFERROR(T4964,0))&gt;0.05,INDEX(margin_ranges!$C$13:$C$16,MATCH($F4964*100,margin_ranges!$B$13:$B$16,1)),"")</f>
        <v/>
      </c>
      <c r="V4964" t="e">
        <f>MIN(VLOOKUP($U4964,margin_ranges!$A$5:$D$10,4,FALSE),$P4964*100)</f>
        <v>#N/A</v>
      </c>
      <c r="Y4964" s="29" t="e">
        <f t="shared" si="77"/>
        <v>#N/A</v>
      </c>
    </row>
    <row r="4965" spans="1:25" x14ac:dyDescent="0.3">
      <c r="A4965" s="8" t="s">
        <v>17</v>
      </c>
      <c r="B4965" s="8" t="s">
        <v>8680</v>
      </c>
      <c r="C4965" s="8" t="s">
        <v>8681</v>
      </c>
      <c r="D4965" s="8" t="s">
        <v>8694</v>
      </c>
      <c r="E4965" s="8" t="s">
        <v>8695</v>
      </c>
      <c r="F4965" s="24">
        <v>0.29729349099926</v>
      </c>
      <c r="G4965" s="24">
        <v>0</v>
      </c>
      <c r="H4965" s="25">
        <v>10.0969</v>
      </c>
      <c r="I4965" s="25">
        <v>1.6632</v>
      </c>
      <c r="J4965" s="15">
        <v>43</v>
      </c>
      <c r="K4965" s="15">
        <v>11</v>
      </c>
      <c r="L4965" s="13">
        <v>0.16470000000000001</v>
      </c>
      <c r="M4965" s="7">
        <v>0.85384152999999996</v>
      </c>
      <c r="N4965" s="26">
        <v>0.6</v>
      </c>
      <c r="O4965" s="27" t="s">
        <v>92</v>
      </c>
      <c r="P4965" s="8">
        <v>0.29729349100000002</v>
      </c>
      <c r="Q4965" s="24">
        <v>0.3</v>
      </c>
      <c r="R4965" t="str">
        <f>IF($Q4965*100&gt;=VLOOKUP($O4965,margin_ranges!$A$5:$C$10,2,FALSE),IF($Q4965*100&lt;=VLOOKUP($O4965,margin_ranges!$A$5:$C$10,3,FALSE)+10,"IN RANGE","ABOVE RANGE"),"BELOW RANGE")</f>
        <v>IN RANGE</v>
      </c>
      <c r="S4965">
        <f>MIN(VLOOKUP($O4965,margin_ranges!$A$5:$D$10,4,FALSE),$P4965*100)</f>
        <v>29.7293491</v>
      </c>
      <c r="T4965" s="29">
        <f>(1-$S4965/100)/(1-$F4965)-1</f>
        <v>-1.0531575611594235E-12</v>
      </c>
      <c r="U4965" s="19" t="str">
        <f>IF(ABS(IFERROR(T4965,0))&gt;0.05,INDEX(margin_ranges!$C$13:$C$16,MATCH($F4965*100,margin_ranges!$B$13:$B$16,1)),"")</f>
        <v/>
      </c>
      <c r="V4965" t="e">
        <f>MIN(VLOOKUP($U4965,margin_ranges!$A$5:$D$10,4,FALSE),$P4965*100)</f>
        <v>#N/A</v>
      </c>
      <c r="Y4965" s="29" t="e">
        <f t="shared" si="77"/>
        <v>#N/A</v>
      </c>
    </row>
    <row r="4966" spans="1:25" x14ac:dyDescent="0.3">
      <c r="A4966" s="8" t="s">
        <v>17</v>
      </c>
      <c r="B4966" s="8" t="s">
        <v>8680</v>
      </c>
      <c r="C4966" s="8" t="s">
        <v>8681</v>
      </c>
      <c r="D4966" s="8" t="s">
        <v>8696</v>
      </c>
      <c r="E4966" s="8" t="s">
        <v>8697</v>
      </c>
      <c r="F4966" s="24">
        <v>0.25624410449903601</v>
      </c>
      <c r="G4966" s="24">
        <v>0</v>
      </c>
      <c r="H4966" s="25">
        <v>0.67090000000000005</v>
      </c>
      <c r="I4966" s="25">
        <v>0.28789999999999999</v>
      </c>
      <c r="J4966" s="15">
        <v>10</v>
      </c>
      <c r="K4966" s="15">
        <v>3</v>
      </c>
      <c r="L4966" s="13">
        <v>0.42899999999999999</v>
      </c>
      <c r="M4966" s="7">
        <v>1.2100744400000001</v>
      </c>
      <c r="N4966" s="26">
        <v>0.9</v>
      </c>
      <c r="O4966" s="27" t="s">
        <v>22</v>
      </c>
      <c r="P4966" s="8">
        <v>0.25624410450000001</v>
      </c>
      <c r="Q4966" s="24">
        <v>0.32</v>
      </c>
      <c r="R4966" t="str">
        <f>IF($Q4966*100&gt;=VLOOKUP($O4966,margin_ranges!$A$5:$C$10,2,FALSE),IF($Q4966*100&lt;=VLOOKUP($O4966,margin_ranges!$A$5:$C$10,3,FALSE)+10,"IN RANGE","ABOVE RANGE"),"BELOW RANGE")</f>
        <v>IN RANGE</v>
      </c>
      <c r="S4966">
        <f>MIN(VLOOKUP($O4966,margin_ranges!$A$5:$D$10,4,FALSE),$P4966*100)</f>
        <v>25.624410450000003</v>
      </c>
      <c r="T4966" s="29">
        <f>(1-$S4966/100)/(1-$F4966)-1</f>
        <v>-1.2961853812498703E-12</v>
      </c>
      <c r="U4966" s="19" t="str">
        <f>IF(ABS(IFERROR(T4966,0))&gt;0.05,INDEX(margin_ranges!$C$13:$C$16,MATCH($F4966*100,margin_ranges!$B$13:$B$16,1)),"")</f>
        <v/>
      </c>
      <c r="V4966" t="e">
        <f>MIN(VLOOKUP($U4966,margin_ranges!$A$5:$D$10,4,FALSE),$P4966*100)</f>
        <v>#N/A</v>
      </c>
      <c r="Y4966" s="29" t="e">
        <f t="shared" si="77"/>
        <v>#N/A</v>
      </c>
    </row>
    <row r="4967" spans="1:25" x14ac:dyDescent="0.3">
      <c r="A4967" s="8" t="s">
        <v>17</v>
      </c>
      <c r="B4967" s="8" t="s">
        <v>8680</v>
      </c>
      <c r="C4967" s="8" t="s">
        <v>8681</v>
      </c>
      <c r="D4967" s="8" t="s">
        <v>8684</v>
      </c>
      <c r="E4967" s="8" t="s">
        <v>8685</v>
      </c>
      <c r="F4967" s="24">
        <v>0.28867360739785403</v>
      </c>
      <c r="G4967" s="24">
        <v>0</v>
      </c>
      <c r="H4967" s="25">
        <v>8.9931999999999999</v>
      </c>
      <c r="I4967" s="25">
        <v>1.3461000000000001</v>
      </c>
      <c r="J4967" s="15">
        <v>34</v>
      </c>
      <c r="K4967" s="15">
        <v>10</v>
      </c>
      <c r="L4967" s="13">
        <v>0.1497</v>
      </c>
      <c r="M4967" s="7">
        <v>0.84349463999999996</v>
      </c>
      <c r="N4967" s="26">
        <v>0.6</v>
      </c>
      <c r="O4967" s="27" t="s">
        <v>92</v>
      </c>
      <c r="P4967" s="8">
        <v>0.28867360739999998</v>
      </c>
      <c r="Q4967" s="24">
        <v>0.3</v>
      </c>
      <c r="R4967" t="str">
        <f>IF($Q4967*100&gt;=VLOOKUP($O4967,margin_ranges!$A$5:$C$10,2,FALSE),IF($Q4967*100&lt;=VLOOKUP($O4967,margin_ranges!$A$5:$C$10,3,FALSE)+10,"IN RANGE","ABOVE RANGE"),"BELOW RANGE")</f>
        <v>IN RANGE</v>
      </c>
      <c r="S4967">
        <f>MIN(VLOOKUP($O4967,margin_ranges!$A$5:$D$10,4,FALSE),$P4967*100)</f>
        <v>28.867360739999999</v>
      </c>
      <c r="T4967" s="29">
        <f>(1-$S4967/100)/(1-$F4967)-1</f>
        <v>-3.0170310694188629E-12</v>
      </c>
      <c r="U4967" s="19" t="str">
        <f>IF(ABS(IFERROR(T4967,0))&gt;0.05,INDEX(margin_ranges!$C$13:$C$16,MATCH($F4967*100,margin_ranges!$B$13:$B$16,1)),"")</f>
        <v/>
      </c>
      <c r="V4967" t="e">
        <f>MIN(VLOOKUP($U4967,margin_ranges!$A$5:$D$10,4,FALSE),$P4967*100)</f>
        <v>#N/A</v>
      </c>
      <c r="Y4967" s="29" t="e">
        <f t="shared" si="77"/>
        <v>#N/A</v>
      </c>
    </row>
    <row r="4968" spans="1:25" x14ac:dyDescent="0.3">
      <c r="A4968" s="8" t="s">
        <v>17</v>
      </c>
      <c r="B4968" s="8" t="s">
        <v>8680</v>
      </c>
      <c r="C4968" s="8" t="s">
        <v>8681</v>
      </c>
      <c r="D4968" s="8" t="s">
        <v>8700</v>
      </c>
      <c r="E4968" s="8" t="s">
        <v>8701</v>
      </c>
      <c r="F4968" s="24">
        <v>0.25525511727813599</v>
      </c>
      <c r="G4968" s="24">
        <v>0</v>
      </c>
      <c r="H4968" s="25">
        <v>0.39729999999999999</v>
      </c>
      <c r="I4968" s="25">
        <v>0.25729999999999997</v>
      </c>
      <c r="J4968" s="15">
        <v>9</v>
      </c>
      <c r="K4968" s="15">
        <v>2</v>
      </c>
      <c r="L4968" s="13">
        <v>0.64759999999999995</v>
      </c>
      <c r="M4968" s="7">
        <v>1.2084675199999999</v>
      </c>
      <c r="N4968" s="26">
        <v>0.9</v>
      </c>
      <c r="O4968" s="27" t="s">
        <v>22</v>
      </c>
      <c r="P4968" s="8">
        <v>0.2552551173</v>
      </c>
      <c r="Q4968" s="24">
        <v>0.31</v>
      </c>
      <c r="R4968" t="str">
        <f>IF($Q4968*100&gt;=VLOOKUP($O4968,margin_ranges!$A$5:$C$10,2,FALSE),IF($Q4968*100&lt;=VLOOKUP($O4968,margin_ranges!$A$5:$C$10,3,FALSE)+10,"IN RANGE","ABOVE RANGE"),"BELOW RANGE")</f>
        <v>IN RANGE</v>
      </c>
      <c r="S4968">
        <f>MIN(VLOOKUP($O4968,margin_ranges!$A$5:$D$10,4,FALSE),$P4968*100)</f>
        <v>25.525511730000002</v>
      </c>
      <c r="T4968" s="29">
        <f>(1-$S4968/100)/(1-$F4968)-1</f>
        <v>-2.9357627440163014E-11</v>
      </c>
      <c r="U4968" s="19" t="str">
        <f>IF(ABS(IFERROR(T4968,0))&gt;0.05,INDEX(margin_ranges!$C$13:$C$16,MATCH($F4968*100,margin_ranges!$B$13:$B$16,1)),"")</f>
        <v/>
      </c>
      <c r="V4968" t="e">
        <f>MIN(VLOOKUP($U4968,margin_ranges!$A$5:$D$10,4,FALSE),$P4968*100)</f>
        <v>#N/A</v>
      </c>
      <c r="Y4968" s="29" t="e">
        <f t="shared" si="77"/>
        <v>#N/A</v>
      </c>
    </row>
    <row r="4969" spans="1:25" x14ac:dyDescent="0.3">
      <c r="A4969" s="8" t="s">
        <v>17</v>
      </c>
      <c r="B4969" s="8" t="s">
        <v>8680</v>
      </c>
      <c r="C4969" s="8" t="s">
        <v>8681</v>
      </c>
      <c r="D4969" s="8" t="s">
        <v>8698</v>
      </c>
      <c r="E4969" s="8" t="s">
        <v>8699</v>
      </c>
      <c r="F4969" s="24">
        <v>0.26707917375902801</v>
      </c>
      <c r="G4969" s="24">
        <v>0</v>
      </c>
      <c r="H4969" s="25">
        <v>1.4544999999999999</v>
      </c>
      <c r="I4969" s="25">
        <v>0.75860000000000005</v>
      </c>
      <c r="J4969" s="15">
        <v>28</v>
      </c>
      <c r="K4969" s="15">
        <v>7</v>
      </c>
      <c r="L4969" s="13">
        <v>0.52159999999999995</v>
      </c>
      <c r="M4969" s="7">
        <v>1.2279634699999999</v>
      </c>
      <c r="N4969" s="26">
        <v>0.9</v>
      </c>
      <c r="O4969" s="27" t="s">
        <v>22</v>
      </c>
      <c r="P4969" s="8">
        <v>0.26707917380000001</v>
      </c>
      <c r="Q4969" s="24">
        <v>0.28999999999999998</v>
      </c>
      <c r="R4969" t="str">
        <f>IF($Q4969*100&gt;=VLOOKUP($O4969,margin_ranges!$A$5:$C$10,2,FALSE),IF($Q4969*100&lt;=VLOOKUP($O4969,margin_ranges!$A$5:$C$10,3,FALSE)+10,"IN RANGE","ABOVE RANGE"),"BELOW RANGE")</f>
        <v>IN RANGE</v>
      </c>
      <c r="S4969">
        <f>MIN(VLOOKUP($O4969,margin_ranges!$A$5:$D$10,4,FALSE),$P4969*100)</f>
        <v>26.707917380000001</v>
      </c>
      <c r="T4969" s="29">
        <f>(1-$S4969/100)/(1-$F4969)-1</f>
        <v>-5.5902393825135732E-11</v>
      </c>
      <c r="U4969" s="19" t="str">
        <f>IF(ABS(IFERROR(T4969,0))&gt;0.05,INDEX(margin_ranges!$C$13:$C$16,MATCH($F4969*100,margin_ranges!$B$13:$B$16,1)),"")</f>
        <v/>
      </c>
      <c r="V4969" t="e">
        <f>MIN(VLOOKUP($U4969,margin_ranges!$A$5:$D$10,4,FALSE),$P4969*100)</f>
        <v>#N/A</v>
      </c>
      <c r="Y4969" s="29" t="e">
        <f t="shared" si="77"/>
        <v>#N/A</v>
      </c>
    </row>
    <row r="4970" spans="1:25" x14ac:dyDescent="0.3">
      <c r="A4970" s="8" t="s">
        <v>17</v>
      </c>
      <c r="B4970" s="8" t="s">
        <v>8680</v>
      </c>
      <c r="C4970" s="8" t="s">
        <v>8681</v>
      </c>
      <c r="D4970" s="8" t="s">
        <v>8686</v>
      </c>
      <c r="E4970" s="8" t="s">
        <v>8687</v>
      </c>
      <c r="F4970" s="24">
        <v>0.28999999999999998</v>
      </c>
      <c r="G4970" s="24">
        <v>0</v>
      </c>
      <c r="H4970" s="25">
        <v>6.3935000000000004</v>
      </c>
      <c r="I4970" s="25">
        <v>1.865</v>
      </c>
      <c r="J4970" s="15">
        <v>57</v>
      </c>
      <c r="K4970" s="15">
        <v>14</v>
      </c>
      <c r="L4970" s="13">
        <v>0.29170000000000001</v>
      </c>
      <c r="M4970" s="7">
        <v>1.0170356199999999</v>
      </c>
      <c r="N4970" s="26">
        <v>0.7</v>
      </c>
      <c r="O4970" s="27" t="s">
        <v>22</v>
      </c>
      <c r="P4970" s="8">
        <v>0.31172518719999998</v>
      </c>
      <c r="Q4970" s="24">
        <v>0.28999999999999998</v>
      </c>
      <c r="R4970" t="str">
        <f>IF($Q4970*100&gt;=VLOOKUP($O4970,margin_ranges!$A$5:$C$10,2,FALSE),IF($Q4970*100&lt;=VLOOKUP($O4970,margin_ranges!$A$5:$C$10,3,FALSE)+10,"IN RANGE","ABOVE RANGE"),"BELOW RANGE")</f>
        <v>IN RANGE</v>
      </c>
      <c r="S4970">
        <f>MIN(VLOOKUP($O4970,margin_ranges!$A$5:$D$10,4,FALSE),$P4970*100)</f>
        <v>29.75</v>
      </c>
      <c r="T4970" s="29">
        <f>(1-$S4970/100)/(1-$F4970)-1</f>
        <v>-1.0563380281690127E-2</v>
      </c>
      <c r="U4970" s="19" t="str">
        <f>IF(ABS(IFERROR(T4970,0))&gt;0.05,INDEX(margin_ranges!$C$13:$C$16,MATCH($F4970*100,margin_ranges!$B$13:$B$16,1)),"")</f>
        <v/>
      </c>
      <c r="V4970" t="e">
        <f>MIN(VLOOKUP($U4970,margin_ranges!$A$5:$D$10,4,FALSE),$P4970*100)</f>
        <v>#N/A</v>
      </c>
      <c r="Y4970" s="29" t="e">
        <f t="shared" si="77"/>
        <v>#N/A</v>
      </c>
    </row>
    <row r="4971" spans="1:25" x14ac:dyDescent="0.3">
      <c r="A4971" s="8" t="s">
        <v>17</v>
      </c>
      <c r="B4971" s="8" t="s">
        <v>8680</v>
      </c>
      <c r="C4971" s="8" t="s">
        <v>8681</v>
      </c>
      <c r="D4971" s="8" t="s">
        <v>8702</v>
      </c>
      <c r="E4971" s="8" t="s">
        <v>8703</v>
      </c>
      <c r="F4971" s="24">
        <v>0.28999999999999998</v>
      </c>
      <c r="G4971" s="24">
        <v>0</v>
      </c>
      <c r="H4971" s="25">
        <v>7.2435999999999998</v>
      </c>
      <c r="I4971" s="25">
        <v>2.3073999999999999</v>
      </c>
      <c r="J4971" s="15">
        <v>70</v>
      </c>
      <c r="K4971" s="15">
        <v>18</v>
      </c>
      <c r="L4971" s="13">
        <v>0.31850000000000001</v>
      </c>
      <c r="M4971" s="7">
        <v>1.01803548</v>
      </c>
      <c r="N4971" s="26">
        <v>0.7</v>
      </c>
      <c r="O4971" s="27" t="s">
        <v>22</v>
      </c>
      <c r="P4971" s="8">
        <v>0.31240117249999999</v>
      </c>
      <c r="Q4971" s="24">
        <v>0.28999999999999998</v>
      </c>
      <c r="R4971" t="str">
        <f>IF($Q4971*100&gt;=VLOOKUP($O4971,margin_ranges!$A$5:$C$10,2,FALSE),IF($Q4971*100&lt;=VLOOKUP($O4971,margin_ranges!$A$5:$C$10,3,FALSE)+10,"IN RANGE","ABOVE RANGE"),"BELOW RANGE")</f>
        <v>IN RANGE</v>
      </c>
      <c r="S4971">
        <f>MIN(VLOOKUP($O4971,margin_ranges!$A$5:$D$10,4,FALSE),$P4971*100)</f>
        <v>29.75</v>
      </c>
      <c r="T4971" s="29">
        <f>(1-$S4971/100)/(1-$F4971)-1</f>
        <v>-1.0563380281690127E-2</v>
      </c>
      <c r="U4971" s="19" t="str">
        <f>IF(ABS(IFERROR(T4971,0))&gt;0.05,INDEX(margin_ranges!$C$13:$C$16,MATCH($F4971*100,margin_ranges!$B$13:$B$16,1)),"")</f>
        <v/>
      </c>
      <c r="V4971" t="e">
        <f>MIN(VLOOKUP($U4971,margin_ranges!$A$5:$D$10,4,FALSE),$P4971*100)</f>
        <v>#N/A</v>
      </c>
      <c r="Y4971" s="29" t="e">
        <f t="shared" si="77"/>
        <v>#N/A</v>
      </c>
    </row>
    <row r="4972" spans="1:25" x14ac:dyDescent="0.3">
      <c r="A4972" s="8" t="s">
        <v>17</v>
      </c>
      <c r="B4972" s="8" t="s">
        <v>8680</v>
      </c>
      <c r="C4972" s="8" t="s">
        <v>8681</v>
      </c>
      <c r="D4972" s="8" t="s">
        <v>8690</v>
      </c>
      <c r="E4972" s="8" t="s">
        <v>8691</v>
      </c>
      <c r="F4972" s="24">
        <v>0.25</v>
      </c>
      <c r="G4972" s="24">
        <v>0</v>
      </c>
      <c r="H4972" s="25">
        <v>16.350100000000001</v>
      </c>
      <c r="I4972" s="25">
        <v>4.0248999999999997</v>
      </c>
      <c r="J4972" s="15">
        <v>105</v>
      </c>
      <c r="K4972" s="15">
        <v>26</v>
      </c>
      <c r="L4972" s="13">
        <v>0.2462</v>
      </c>
      <c r="M4972" s="7">
        <v>0.86773677999999999</v>
      </c>
      <c r="N4972" s="26">
        <v>0.6</v>
      </c>
      <c r="O4972" s="27" t="s">
        <v>92</v>
      </c>
      <c r="P4972" s="8">
        <v>0.30854608039999998</v>
      </c>
      <c r="Q4972" s="24">
        <v>0.25</v>
      </c>
      <c r="R4972" t="str">
        <f>IF($Q4972*100&gt;=VLOOKUP($O4972,margin_ranges!$A$5:$C$10,2,FALSE),IF($Q4972*100&lt;=VLOOKUP($O4972,margin_ranges!$A$5:$C$10,3,FALSE)+10,"IN RANGE","ABOVE RANGE"),"BELOW RANGE")</f>
        <v>IN RANGE</v>
      </c>
      <c r="S4972">
        <f>MIN(VLOOKUP($O4972,margin_ranges!$A$5:$D$10,4,FALSE),$P4972*100)</f>
        <v>29.75</v>
      </c>
      <c r="T4972" s="29">
        <f>(1-$S4972/100)/(1-$F4972)-1</f>
        <v>-6.3333333333333353E-2</v>
      </c>
      <c r="U4972" s="19" t="str">
        <f>IF(ABS(IFERROR(T4972,0))&gt;0.05,INDEX(margin_ranges!$C$13:$C$16,MATCH($F4972*100,margin_ranges!$B$13:$B$16,1)),"")</f>
        <v>Balanced (Type B)</v>
      </c>
      <c r="V4972">
        <f>MIN(VLOOKUP($U4972,margin_ranges!$A$5:$D$10,4,FALSE),$P4972*100)</f>
        <v>29.75</v>
      </c>
      <c r="Y4972" s="29">
        <f t="shared" si="77"/>
        <v>-6.3333333333333353E-2</v>
      </c>
    </row>
    <row r="4973" spans="1:25" x14ac:dyDescent="0.3">
      <c r="A4973" s="8" t="s">
        <v>17</v>
      </c>
      <c r="B4973" s="8" t="s">
        <v>8680</v>
      </c>
      <c r="C4973" s="8" t="s">
        <v>8681</v>
      </c>
      <c r="D4973" s="8" t="s">
        <v>8682</v>
      </c>
      <c r="E4973" s="8" t="s">
        <v>8683</v>
      </c>
      <c r="F4973" s="24">
        <v>0.249999999999999</v>
      </c>
      <c r="G4973" s="24">
        <v>0</v>
      </c>
      <c r="H4973" s="25">
        <v>13.3001</v>
      </c>
      <c r="I4973" s="25">
        <v>2.9456000000000002</v>
      </c>
      <c r="J4973" s="15">
        <v>76</v>
      </c>
      <c r="K4973" s="15">
        <v>19</v>
      </c>
      <c r="L4973" s="13">
        <v>0.2215</v>
      </c>
      <c r="M4973" s="7">
        <v>0.86335419000000002</v>
      </c>
      <c r="N4973" s="26">
        <v>0.6</v>
      </c>
      <c r="O4973" s="27" t="s">
        <v>92</v>
      </c>
      <c r="P4973" s="8">
        <v>0.30503609250000002</v>
      </c>
      <c r="Q4973" s="24">
        <v>0.25</v>
      </c>
      <c r="R4973" t="str">
        <f>IF($Q4973*100&gt;=VLOOKUP($O4973,margin_ranges!$A$5:$C$10,2,FALSE),IF($Q4973*100&lt;=VLOOKUP($O4973,margin_ranges!$A$5:$C$10,3,FALSE)+10,"IN RANGE","ABOVE RANGE"),"BELOW RANGE")</f>
        <v>IN RANGE</v>
      </c>
      <c r="S4973">
        <f>MIN(VLOOKUP($O4973,margin_ranges!$A$5:$D$10,4,FALSE),$P4973*100)</f>
        <v>29.75</v>
      </c>
      <c r="T4973" s="29">
        <f>(1-$S4973/100)/(1-$F4973)-1</f>
        <v>-6.3333333333334574E-2</v>
      </c>
      <c r="U4973" s="19" t="str">
        <f>IF(ABS(IFERROR(T4973,0))&gt;0.05,INDEX(margin_ranges!$C$13:$C$16,MATCH($F4973*100,margin_ranges!$B$13:$B$16,1)),"")</f>
        <v>Maximize Fill (Type A+)</v>
      </c>
      <c r="V4973">
        <f>MIN(VLOOKUP($U4973,margin_ranges!$A$5:$D$10,4,FALSE),$P4973*100)</f>
        <v>19.75</v>
      </c>
      <c r="Y4973" s="29">
        <f t="shared" si="77"/>
        <v>6.9999999999998508E-2</v>
      </c>
    </row>
    <row r="4974" spans="1:25" x14ac:dyDescent="0.3">
      <c r="A4974" s="8" t="s">
        <v>35</v>
      </c>
      <c r="B4974" s="8" t="s">
        <v>8708</v>
      </c>
      <c r="C4974" s="8" t="s">
        <v>34</v>
      </c>
      <c r="D4974" s="8" t="s">
        <v>34</v>
      </c>
      <c r="E4974" s="8"/>
      <c r="F4974" s="24">
        <v>0.25162877888878998</v>
      </c>
      <c r="G4974" s="24">
        <v>0.97504840999999998</v>
      </c>
      <c r="H4974" s="25">
        <v>1001.0694999999999</v>
      </c>
      <c r="I4974" s="25">
        <v>110.13030000000001</v>
      </c>
      <c r="J4974" s="15">
        <v>9812</v>
      </c>
      <c r="K4974" s="15">
        <v>2215</v>
      </c>
      <c r="L4974" s="13">
        <v>0.11</v>
      </c>
      <c r="M4974" s="7">
        <v>2.96996518</v>
      </c>
      <c r="N4974" s="26">
        <v>2.1386349999999998</v>
      </c>
      <c r="O4974" s="27"/>
      <c r="P4974" s="8">
        <v>0.2799124342</v>
      </c>
      <c r="Q4974" s="24">
        <v>0.25159999999999999</v>
      </c>
      <c r="R4974" t="e">
        <f>IF($Q4974*100&gt;=VLOOKUP($O4974,margin_ranges!$A$5:$C$10,2,FALSE),IF($Q4974*100&lt;=VLOOKUP($O4974,margin_ranges!$A$5:$C$10,3,FALSE)+10,"IN RANGE","ABOVE RANGE"),"BELOW RANGE")</f>
        <v>#N/A</v>
      </c>
      <c r="S4974" t="e">
        <f>MIN(VLOOKUP($O4974,margin_ranges!$A$5:$D$10,4,FALSE),$P4974*100)</f>
        <v>#N/A</v>
      </c>
      <c r="T4974" s="29" t="e">
        <f>(1-$S4974/100)/(1-$F4974)-1</f>
        <v>#N/A</v>
      </c>
      <c r="U4974" s="19" t="str">
        <f>IF(ABS(IFERROR(T4974,0))&gt;0.05,INDEX(margin_ranges!$C$13:$C$16,MATCH($F4974*100,margin_ranges!$B$13:$B$16,1)),"")</f>
        <v/>
      </c>
      <c r="V4974" t="e">
        <f>MIN(VLOOKUP($U4974,margin_ranges!$A$5:$D$10,4,FALSE),$P4974*100)</f>
        <v>#N/A</v>
      </c>
      <c r="Y4974" s="29" t="e">
        <f t="shared" si="77"/>
        <v>#N/A</v>
      </c>
    </row>
    <row r="4975" spans="1:25" x14ac:dyDescent="0.3">
      <c r="A4975" s="8" t="s">
        <v>33</v>
      </c>
      <c r="B4975" s="8" t="s">
        <v>8708</v>
      </c>
      <c r="C4975" s="8" t="s">
        <v>8709</v>
      </c>
      <c r="D4975" s="8" t="s">
        <v>34</v>
      </c>
      <c r="E4975" s="8"/>
      <c r="F4975" s="24">
        <v>0.25162877888878998</v>
      </c>
      <c r="G4975" s="24">
        <v>0.97504840999999998</v>
      </c>
      <c r="H4975" s="25">
        <v>1001.0694999999999</v>
      </c>
      <c r="I4975" s="25">
        <v>110.13030000000001</v>
      </c>
      <c r="J4975" s="15">
        <v>9812</v>
      </c>
      <c r="K4975" s="15">
        <v>2215</v>
      </c>
      <c r="L4975" s="13">
        <v>0.11</v>
      </c>
      <c r="M4975" s="7">
        <v>2.96996518</v>
      </c>
      <c r="N4975" s="26">
        <v>2.1386349999999998</v>
      </c>
      <c r="O4975" s="27"/>
      <c r="P4975" s="8">
        <v>0.2799124342</v>
      </c>
      <c r="Q4975" s="24">
        <v>0.25159999999999999</v>
      </c>
      <c r="R4975" t="e">
        <f>IF($Q4975*100&gt;=VLOOKUP($O4975,margin_ranges!$A$5:$C$10,2,FALSE),IF($Q4975*100&lt;=VLOOKUP($O4975,margin_ranges!$A$5:$C$10,3,FALSE)+10,"IN RANGE","ABOVE RANGE"),"BELOW RANGE")</f>
        <v>#N/A</v>
      </c>
      <c r="S4975" t="e">
        <f>MIN(VLOOKUP($O4975,margin_ranges!$A$5:$D$10,4,FALSE),$P4975*100)</f>
        <v>#N/A</v>
      </c>
      <c r="T4975" s="29" t="e">
        <f>(1-$S4975/100)/(1-$F4975)-1</f>
        <v>#N/A</v>
      </c>
      <c r="U4975" s="19" t="str">
        <f>IF(ABS(IFERROR(T4975,0))&gt;0.05,INDEX(margin_ranges!$C$13:$C$16,MATCH($F4975*100,margin_ranges!$B$13:$B$16,1)),"")</f>
        <v/>
      </c>
      <c r="V4975" t="e">
        <f>MIN(VLOOKUP($U4975,margin_ranges!$A$5:$D$10,4,FALSE),$P4975*100)</f>
        <v>#N/A</v>
      </c>
      <c r="Y4975" s="29" t="e">
        <f t="shared" si="77"/>
        <v>#N/A</v>
      </c>
    </row>
    <row r="4976" spans="1:25" x14ac:dyDescent="0.3">
      <c r="A4976" s="8" t="s">
        <v>17</v>
      </c>
      <c r="B4976" s="8" t="s">
        <v>8708</v>
      </c>
      <c r="C4976" s="8" t="s">
        <v>8709</v>
      </c>
      <c r="D4976" s="28" t="s">
        <v>8730</v>
      </c>
      <c r="E4976" s="8" t="s">
        <v>8731</v>
      </c>
      <c r="F4976" s="24">
        <v>0.17572015844234901</v>
      </c>
      <c r="G4976" s="24">
        <v>1</v>
      </c>
      <c r="H4976" s="25">
        <v>56.9009</v>
      </c>
      <c r="I4976" s="25">
        <v>4.7149000000000001</v>
      </c>
      <c r="J4976" s="15">
        <v>386</v>
      </c>
      <c r="K4976" s="15">
        <v>67</v>
      </c>
      <c r="L4976" s="13">
        <v>8.2900000000000001E-2</v>
      </c>
      <c r="M4976" s="7">
        <v>2.7296554999999998</v>
      </c>
      <c r="N4976" s="26">
        <v>2.25</v>
      </c>
      <c r="O4976" s="27" t="s">
        <v>22</v>
      </c>
      <c r="P4976" s="8">
        <v>0.17572015839999999</v>
      </c>
      <c r="Q4976" s="24">
        <v>0.18</v>
      </c>
      <c r="R4976" t="str">
        <f>IF($Q4976*100&gt;=VLOOKUP($O4976,margin_ranges!$A$5:$C$10,2,FALSE),IF($Q4976*100&lt;=VLOOKUP($O4976,margin_ranges!$A$5:$C$10,3,FALSE)+10,"IN RANGE","ABOVE RANGE"),"BELOW RANGE")</f>
        <v>BELOW RANGE</v>
      </c>
      <c r="S4976">
        <f>MIN(VLOOKUP($O4976,margin_ranges!$A$5:$D$10,4,FALSE),$P4976*100)</f>
        <v>17.572015839999999</v>
      </c>
      <c r="T4976" s="29">
        <f>(1-$S4976/100)/(1-$F4976)-1</f>
        <v>5.1376902732158669E-11</v>
      </c>
      <c r="U4976" s="19" t="str">
        <f>IF(ABS(IFERROR(T4976,0))&gt;0.05,INDEX(margin_ranges!$C$13:$C$16,MATCH($F4976*100,margin_ranges!$B$13:$B$16,1)),"")</f>
        <v/>
      </c>
      <c r="V4976" t="e">
        <f>MIN(VLOOKUP($U4976,margin_ranges!$A$5:$D$10,4,FALSE),$P4976*100)</f>
        <v>#N/A</v>
      </c>
      <c r="Y4976" s="29" t="e">
        <f t="shared" si="77"/>
        <v>#N/A</v>
      </c>
    </row>
    <row r="4977" spans="1:25" x14ac:dyDescent="0.3">
      <c r="A4977" s="8" t="s">
        <v>17</v>
      </c>
      <c r="B4977" s="8" t="s">
        <v>8708</v>
      </c>
      <c r="C4977" s="8" t="s">
        <v>8709</v>
      </c>
      <c r="D4977" s="8" t="s">
        <v>8718</v>
      </c>
      <c r="E4977" s="8" t="s">
        <v>8719</v>
      </c>
      <c r="F4977" s="24">
        <v>0.23273575973428701</v>
      </c>
      <c r="G4977" s="24">
        <v>1</v>
      </c>
      <c r="H4977" s="25">
        <v>107.2186</v>
      </c>
      <c r="I4977" s="25">
        <v>16.145499999999998</v>
      </c>
      <c r="J4977" s="15">
        <v>1420</v>
      </c>
      <c r="K4977" s="15">
        <v>323</v>
      </c>
      <c r="L4977" s="13">
        <v>0.15060000000000001</v>
      </c>
      <c r="M4977" s="7">
        <v>2.9324968899999999</v>
      </c>
      <c r="N4977" s="26">
        <v>2.25</v>
      </c>
      <c r="O4977" s="27" t="s">
        <v>162</v>
      </c>
      <c r="P4977" s="8">
        <v>0.23273575969999999</v>
      </c>
      <c r="Q4977" s="24">
        <v>0.25</v>
      </c>
      <c r="R4977" t="str">
        <f>IF($Q4977*100&gt;=VLOOKUP($O4977,margin_ranges!$A$5:$C$10,2,FALSE),IF($Q4977*100&lt;=VLOOKUP($O4977,margin_ranges!$A$5:$C$10,3,FALSE)+10,"IN RANGE","ABOVE RANGE"),"BELOW RANGE")</f>
        <v>BELOW RANGE</v>
      </c>
      <c r="S4977">
        <f>MIN(VLOOKUP($O4977,margin_ranges!$A$5:$D$10,4,FALSE),$P4977*100)</f>
        <v>23.27357597</v>
      </c>
      <c r="T4977" s="29">
        <f>(1-$S4977/100)/(1-$F4977)-1</f>
        <v>4.4687364919582251E-11</v>
      </c>
      <c r="U4977" s="19" t="str">
        <f>IF(ABS(IFERROR(T4977,0))&gt;0.05,INDEX(margin_ranges!$C$13:$C$16,MATCH($F4977*100,margin_ranges!$B$13:$B$16,1)),"")</f>
        <v/>
      </c>
      <c r="V4977" t="e">
        <f>MIN(VLOOKUP($U4977,margin_ranges!$A$5:$D$10,4,FALSE),$P4977*100)</f>
        <v>#N/A</v>
      </c>
      <c r="Y4977" s="29" t="e">
        <f t="shared" si="77"/>
        <v>#N/A</v>
      </c>
    </row>
    <row r="4978" spans="1:25" x14ac:dyDescent="0.3">
      <c r="A4978" s="8" t="s">
        <v>17</v>
      </c>
      <c r="B4978" s="8" t="s">
        <v>8708</v>
      </c>
      <c r="C4978" s="8" t="s">
        <v>8709</v>
      </c>
      <c r="D4978" s="8" t="s">
        <v>8724</v>
      </c>
      <c r="E4978" s="8" t="s">
        <v>8725</v>
      </c>
      <c r="F4978" s="24">
        <v>0.24078357423046801</v>
      </c>
      <c r="G4978" s="24">
        <v>1</v>
      </c>
      <c r="H4978" s="25">
        <v>106.1785</v>
      </c>
      <c r="I4978" s="25">
        <v>15.171099999999999</v>
      </c>
      <c r="J4978" s="15">
        <v>1169</v>
      </c>
      <c r="K4978" s="15">
        <v>266</v>
      </c>
      <c r="L4978" s="13">
        <v>0.1429</v>
      </c>
      <c r="M4978" s="7">
        <v>2.5684375799999999</v>
      </c>
      <c r="N4978" s="26">
        <v>1.95</v>
      </c>
      <c r="O4978" s="27" t="s">
        <v>22</v>
      </c>
      <c r="P4978" s="8">
        <v>0.24078357419999999</v>
      </c>
      <c r="Q4978" s="24">
        <v>0.28999999999999998</v>
      </c>
      <c r="R4978" t="str">
        <f>IF($Q4978*100&gt;=VLOOKUP($O4978,margin_ranges!$A$5:$C$10,2,FALSE),IF($Q4978*100&lt;=VLOOKUP($O4978,margin_ranges!$A$5:$C$10,3,FALSE)+10,"IN RANGE","ABOVE RANGE"),"BELOW RANGE")</f>
        <v>IN RANGE</v>
      </c>
      <c r="S4978">
        <f>MIN(VLOOKUP($O4978,margin_ranges!$A$5:$D$10,4,FALSE),$P4978*100)</f>
        <v>24.07835742</v>
      </c>
      <c r="T4978" s="29">
        <f>(1-$S4978/100)/(1-$F4978)-1</f>
        <v>4.0131009626520608E-11</v>
      </c>
      <c r="U4978" s="19" t="str">
        <f>IF(ABS(IFERROR(T4978,0))&gt;0.05,INDEX(margin_ranges!$C$13:$C$16,MATCH($F4978*100,margin_ranges!$B$13:$B$16,1)),"")</f>
        <v/>
      </c>
      <c r="V4978" t="e">
        <f>MIN(VLOOKUP($U4978,margin_ranges!$A$5:$D$10,4,FALSE),$P4978*100)</f>
        <v>#N/A</v>
      </c>
      <c r="Y4978" s="29" t="e">
        <f t="shared" si="77"/>
        <v>#N/A</v>
      </c>
    </row>
    <row r="4979" spans="1:25" x14ac:dyDescent="0.3">
      <c r="A4979" s="8" t="s">
        <v>17</v>
      </c>
      <c r="B4979" s="8" t="s">
        <v>8708</v>
      </c>
      <c r="C4979" s="8" t="s">
        <v>8709</v>
      </c>
      <c r="D4979" s="8" t="s">
        <v>12244</v>
      </c>
      <c r="E4979" s="8" t="s">
        <v>12245</v>
      </c>
      <c r="F4979" s="24">
        <v>0.20756505712631301</v>
      </c>
      <c r="G4979" s="24">
        <v>1</v>
      </c>
      <c r="H4979" s="25">
        <v>47.872599999999998</v>
      </c>
      <c r="I4979" s="25">
        <v>3.0848</v>
      </c>
      <c r="J4979" s="15">
        <v>263</v>
      </c>
      <c r="K4979" s="15">
        <v>55</v>
      </c>
      <c r="L4979" s="13">
        <v>6.4399999999999999E-2</v>
      </c>
      <c r="M4979" s="7">
        <v>2.8393497999999999</v>
      </c>
      <c r="N4979" s="26">
        <v>2.25</v>
      </c>
      <c r="O4979" s="27" t="s">
        <v>22</v>
      </c>
      <c r="P4979" s="8">
        <v>0.20756505710000001</v>
      </c>
      <c r="Q4979" s="24">
        <v>0.25</v>
      </c>
      <c r="R4979" t="str">
        <f>IF($Q4979*100&gt;=VLOOKUP($O4979,margin_ranges!$A$5:$C$10,2,FALSE),IF($Q4979*100&lt;=VLOOKUP($O4979,margin_ranges!$A$5:$C$10,3,FALSE)+10,"IN RANGE","ABOVE RANGE"),"BELOW RANGE")</f>
        <v>IN RANGE</v>
      </c>
      <c r="S4979">
        <f>MIN(VLOOKUP($O4979,margin_ranges!$A$5:$D$10,4,FALSE),$P4979*100)</f>
        <v>20.756505709999999</v>
      </c>
      <c r="T4979" s="29">
        <f>(1-$S4979/100)/(1-$F4979)-1</f>
        <v>3.3205438398908882E-11</v>
      </c>
      <c r="U4979" s="19" t="str">
        <f>IF(ABS(IFERROR(T4979,0))&gt;0.05,INDEX(margin_ranges!$C$13:$C$16,MATCH($F4979*100,margin_ranges!$B$13:$B$16,1)),"")</f>
        <v/>
      </c>
      <c r="V4979" t="e">
        <f>MIN(VLOOKUP($U4979,margin_ranges!$A$5:$D$10,4,FALSE),$P4979*100)</f>
        <v>#N/A</v>
      </c>
      <c r="Y4979" s="29" t="e">
        <f t="shared" si="77"/>
        <v>#N/A</v>
      </c>
    </row>
    <row r="4980" spans="1:25" x14ac:dyDescent="0.3">
      <c r="A4980" s="8" t="s">
        <v>17</v>
      </c>
      <c r="B4980" s="8" t="s">
        <v>8708</v>
      </c>
      <c r="C4980" s="8" t="s">
        <v>8709</v>
      </c>
      <c r="D4980" s="8" t="s">
        <v>8726</v>
      </c>
      <c r="E4980" s="8" t="s">
        <v>8727</v>
      </c>
      <c r="F4980" s="24">
        <v>0.23088522612538101</v>
      </c>
      <c r="G4980" s="24">
        <v>1</v>
      </c>
      <c r="H4980" s="25">
        <v>56.558</v>
      </c>
      <c r="I4980" s="25">
        <v>3.3517000000000001</v>
      </c>
      <c r="J4980" s="15">
        <v>294</v>
      </c>
      <c r="K4980" s="15">
        <v>67</v>
      </c>
      <c r="L4980" s="13">
        <v>5.9299999999999999E-2</v>
      </c>
      <c r="M4980" s="7">
        <v>2.9254411400000002</v>
      </c>
      <c r="N4980" s="26">
        <v>2.25</v>
      </c>
      <c r="O4980" s="27" t="s">
        <v>22</v>
      </c>
      <c r="P4980" s="8">
        <v>0.23088522610000001</v>
      </c>
      <c r="Q4980" s="24">
        <v>0.28999999999999998</v>
      </c>
      <c r="R4980" t="str">
        <f>IF($Q4980*100&gt;=VLOOKUP($O4980,margin_ranges!$A$5:$C$10,2,FALSE),IF($Q4980*100&lt;=VLOOKUP($O4980,margin_ranges!$A$5:$C$10,3,FALSE)+10,"IN RANGE","ABOVE RANGE"),"BELOW RANGE")</f>
        <v>IN RANGE</v>
      </c>
      <c r="S4980">
        <f>MIN(VLOOKUP($O4980,margin_ranges!$A$5:$D$10,4,FALSE),$P4980*100)</f>
        <v>23.088522610000002</v>
      </c>
      <c r="T4980" s="29">
        <f>(1-$S4980/100)/(1-$F4980)-1</f>
        <v>3.3000269183958153E-11</v>
      </c>
      <c r="U4980" s="19" t="str">
        <f>IF(ABS(IFERROR(T4980,0))&gt;0.05,INDEX(margin_ranges!$C$13:$C$16,MATCH($F4980*100,margin_ranges!$B$13:$B$16,1)),"")</f>
        <v/>
      </c>
      <c r="V4980" t="e">
        <f>MIN(VLOOKUP($U4980,margin_ranges!$A$5:$D$10,4,FALSE),$P4980*100)</f>
        <v>#N/A</v>
      </c>
      <c r="Y4980" s="29" t="e">
        <f t="shared" si="77"/>
        <v>#N/A</v>
      </c>
    </row>
    <row r="4981" spans="1:25" x14ac:dyDescent="0.3">
      <c r="A4981" s="8" t="s">
        <v>17</v>
      </c>
      <c r="B4981" s="8" t="s">
        <v>8708</v>
      </c>
      <c r="C4981" s="8" t="s">
        <v>8709</v>
      </c>
      <c r="D4981" s="8" t="s">
        <v>8710</v>
      </c>
      <c r="E4981" s="8" t="s">
        <v>8711</v>
      </c>
      <c r="F4981" s="24">
        <v>0.209259936422346</v>
      </c>
      <c r="G4981" s="24">
        <v>1</v>
      </c>
      <c r="H4981" s="25">
        <v>56.2331</v>
      </c>
      <c r="I4981" s="25">
        <v>4.0297000000000001</v>
      </c>
      <c r="J4981" s="15">
        <v>344</v>
      </c>
      <c r="K4981" s="15">
        <v>72</v>
      </c>
      <c r="L4981" s="13">
        <v>7.17E-2</v>
      </c>
      <c r="M4981" s="7">
        <v>2.84543569</v>
      </c>
      <c r="N4981" s="26">
        <v>2.25</v>
      </c>
      <c r="O4981" s="27" t="s">
        <v>22</v>
      </c>
      <c r="P4981" s="8">
        <v>0.20925993640000001</v>
      </c>
      <c r="Q4981" s="24">
        <v>0.28000000000000003</v>
      </c>
      <c r="R4981" t="str">
        <f>IF($Q4981*100&gt;=VLOOKUP($O4981,margin_ranges!$A$5:$C$10,2,FALSE),IF($Q4981*100&lt;=VLOOKUP($O4981,margin_ranges!$A$5:$C$10,3,FALSE)+10,"IN RANGE","ABOVE RANGE"),"BELOW RANGE")</f>
        <v>IN RANGE</v>
      </c>
      <c r="S4981">
        <f>MIN(VLOOKUP($O4981,margin_ranges!$A$5:$D$10,4,FALSE),$P4981*100)</f>
        <v>20.925993640000002</v>
      </c>
      <c r="T4981" s="29">
        <f>(1-$S4981/100)/(1-$F4981)-1</f>
        <v>2.825939482420381E-11</v>
      </c>
      <c r="U4981" s="19" t="str">
        <f>IF(ABS(IFERROR(T4981,0))&gt;0.05,INDEX(margin_ranges!$C$13:$C$16,MATCH($F4981*100,margin_ranges!$B$13:$B$16,1)),"")</f>
        <v/>
      </c>
      <c r="V4981" t="e">
        <f>MIN(VLOOKUP($U4981,margin_ranges!$A$5:$D$10,4,FALSE),$P4981*100)</f>
        <v>#N/A</v>
      </c>
      <c r="Y4981" s="29" t="e">
        <f t="shared" si="77"/>
        <v>#N/A</v>
      </c>
    </row>
    <row r="4982" spans="1:25" x14ac:dyDescent="0.3">
      <c r="A4982" s="8" t="s">
        <v>17</v>
      </c>
      <c r="B4982" s="8" t="s">
        <v>8708</v>
      </c>
      <c r="C4982" s="8" t="s">
        <v>8709</v>
      </c>
      <c r="D4982" s="8" t="s">
        <v>8720</v>
      </c>
      <c r="E4982" s="8" t="s">
        <v>8721</v>
      </c>
      <c r="F4982" s="24">
        <v>0.22036489532165701</v>
      </c>
      <c r="G4982" s="24">
        <v>1</v>
      </c>
      <c r="H4982" s="25">
        <v>82.891000000000005</v>
      </c>
      <c r="I4982" s="25">
        <v>9.8726000000000003</v>
      </c>
      <c r="J4982" s="15">
        <v>1045</v>
      </c>
      <c r="K4982" s="15">
        <v>230</v>
      </c>
      <c r="L4982" s="13">
        <v>0.1191</v>
      </c>
      <c r="M4982" s="7">
        <v>3.52729114</v>
      </c>
      <c r="N4982" s="26">
        <v>2.75</v>
      </c>
      <c r="O4982" s="27" t="s">
        <v>22</v>
      </c>
      <c r="P4982" s="8">
        <v>0.2203648953</v>
      </c>
      <c r="Q4982" s="24">
        <v>0.28000000000000003</v>
      </c>
      <c r="R4982" t="str">
        <f>IF($Q4982*100&gt;=VLOOKUP($O4982,margin_ranges!$A$5:$C$10,2,FALSE),IF($Q4982*100&lt;=VLOOKUP($O4982,margin_ranges!$A$5:$C$10,3,FALSE)+10,"IN RANGE","ABOVE RANGE"),"BELOW RANGE")</f>
        <v>IN RANGE</v>
      </c>
      <c r="S4982">
        <f>MIN(VLOOKUP($O4982,margin_ranges!$A$5:$D$10,4,FALSE),$P4982*100)</f>
        <v>22.036489530000001</v>
      </c>
      <c r="T4982" s="29">
        <f>(1-$S4982/100)/(1-$F4982)-1</f>
        <v>2.7778446209936192E-11</v>
      </c>
      <c r="U4982" s="19" t="str">
        <f>IF(ABS(IFERROR(T4982,0))&gt;0.05,INDEX(margin_ranges!$C$13:$C$16,MATCH($F4982*100,margin_ranges!$B$13:$B$16,1)),"")</f>
        <v/>
      </c>
      <c r="V4982" t="e">
        <f>MIN(VLOOKUP($U4982,margin_ranges!$A$5:$D$10,4,FALSE),$P4982*100)</f>
        <v>#N/A</v>
      </c>
      <c r="Y4982" s="29" t="e">
        <f t="shared" si="77"/>
        <v>#N/A</v>
      </c>
    </row>
    <row r="4983" spans="1:25" x14ac:dyDescent="0.3">
      <c r="A4983" s="8" t="s">
        <v>17</v>
      </c>
      <c r="B4983" s="8" t="s">
        <v>8708</v>
      </c>
      <c r="C4983" s="8" t="s">
        <v>8709</v>
      </c>
      <c r="D4983" s="8" t="s">
        <v>8728</v>
      </c>
      <c r="E4983" s="8" t="s">
        <v>8729</v>
      </c>
      <c r="F4983" s="24">
        <v>0.22572449242103801</v>
      </c>
      <c r="G4983" s="24">
        <v>1</v>
      </c>
      <c r="H4983" s="25">
        <v>56.499299999999998</v>
      </c>
      <c r="I4983" s="25">
        <v>3.3536000000000001</v>
      </c>
      <c r="J4983" s="15">
        <v>292</v>
      </c>
      <c r="K4983" s="15">
        <v>66</v>
      </c>
      <c r="L4983" s="13">
        <v>5.9400000000000001E-2</v>
      </c>
      <c r="M4983" s="7">
        <v>2.90594237</v>
      </c>
      <c r="N4983" s="26">
        <v>2.25</v>
      </c>
      <c r="O4983" s="27" t="s">
        <v>22</v>
      </c>
      <c r="P4983" s="8">
        <v>0.2257244924</v>
      </c>
      <c r="Q4983" s="24">
        <v>0.28999999999999998</v>
      </c>
      <c r="R4983" t="str">
        <f>IF($Q4983*100&gt;=VLOOKUP($O4983,margin_ranges!$A$5:$C$10,2,FALSE),IF($Q4983*100&lt;=VLOOKUP($O4983,margin_ranges!$A$5:$C$10,3,FALSE)+10,"IN RANGE","ABOVE RANGE"),"BELOW RANGE")</f>
        <v>IN RANGE</v>
      </c>
      <c r="S4983">
        <f>MIN(VLOOKUP($O4983,margin_ranges!$A$5:$D$10,4,FALSE),$P4983*100)</f>
        <v>22.572449240000001</v>
      </c>
      <c r="T4983" s="29">
        <f>(1-$S4983/100)/(1-$F4983)-1</f>
        <v>2.7171154215466231E-11</v>
      </c>
      <c r="U4983" s="19" t="str">
        <f>IF(ABS(IFERROR(T4983,0))&gt;0.05,INDEX(margin_ranges!$C$13:$C$16,MATCH($F4983*100,margin_ranges!$B$13:$B$16,1)),"")</f>
        <v/>
      </c>
      <c r="V4983" t="e">
        <f>MIN(VLOOKUP($U4983,margin_ranges!$A$5:$D$10,4,FALSE),$P4983*100)</f>
        <v>#N/A</v>
      </c>
      <c r="Y4983" s="29" t="e">
        <f t="shared" si="77"/>
        <v>#N/A</v>
      </c>
    </row>
    <row r="4984" spans="1:25" x14ac:dyDescent="0.3">
      <c r="A4984" s="8" t="s">
        <v>17</v>
      </c>
      <c r="B4984" s="8" t="s">
        <v>8708</v>
      </c>
      <c r="C4984" s="8" t="s">
        <v>8709</v>
      </c>
      <c r="D4984" s="8" t="s">
        <v>8716</v>
      </c>
      <c r="E4984" s="8" t="s">
        <v>8717</v>
      </c>
      <c r="F4984" s="24">
        <v>0.20085109566099099</v>
      </c>
      <c r="G4984" s="24">
        <v>1</v>
      </c>
      <c r="H4984" s="25">
        <v>56.1935</v>
      </c>
      <c r="I4984" s="25">
        <v>3.6629</v>
      </c>
      <c r="J4984" s="15">
        <v>309</v>
      </c>
      <c r="K4984" s="15">
        <v>62</v>
      </c>
      <c r="L4984" s="13">
        <v>6.5199999999999994E-2</v>
      </c>
      <c r="M4984" s="7">
        <v>2.8154953200000001</v>
      </c>
      <c r="N4984" s="26">
        <v>2.25</v>
      </c>
      <c r="O4984" s="27" t="s">
        <v>22</v>
      </c>
      <c r="P4984" s="8">
        <v>0.20085109570000001</v>
      </c>
      <c r="Q4984" s="24">
        <v>0.23</v>
      </c>
      <c r="R4984" t="str">
        <f>IF($Q4984*100&gt;=VLOOKUP($O4984,margin_ranges!$A$5:$C$10,2,FALSE),IF($Q4984*100&lt;=VLOOKUP($O4984,margin_ranges!$A$5:$C$10,3,FALSE)+10,"IN RANGE","ABOVE RANGE"),"BELOW RANGE")</f>
        <v>IN RANGE</v>
      </c>
      <c r="S4984">
        <f>MIN(VLOOKUP($O4984,margin_ranges!$A$5:$D$10,4,FALSE),$P4984*100)</f>
        <v>20.08510957</v>
      </c>
      <c r="T4984" s="29">
        <f>(1-$S4984/100)/(1-$F4984)-1</f>
        <v>-4.8813175723694258E-11</v>
      </c>
      <c r="U4984" s="19" t="str">
        <f>IF(ABS(IFERROR(T4984,0))&gt;0.05,INDEX(margin_ranges!$C$13:$C$16,MATCH($F4984*100,margin_ranges!$B$13:$B$16,1)),"")</f>
        <v/>
      </c>
      <c r="V4984" t="e">
        <f>MIN(VLOOKUP($U4984,margin_ranges!$A$5:$D$10,4,FALSE),$P4984*100)</f>
        <v>#N/A</v>
      </c>
      <c r="Y4984" s="29" t="e">
        <f t="shared" si="77"/>
        <v>#N/A</v>
      </c>
    </row>
    <row r="4985" spans="1:25" x14ac:dyDescent="0.3">
      <c r="A4985" s="8" t="s">
        <v>17</v>
      </c>
      <c r="B4985" s="8" t="s">
        <v>8708</v>
      </c>
      <c r="C4985" s="8" t="s">
        <v>8709</v>
      </c>
      <c r="D4985" s="8" t="s">
        <v>8732</v>
      </c>
      <c r="E4985" s="8" t="s">
        <v>8733</v>
      </c>
      <c r="F4985" s="24">
        <v>0.28999999999999998</v>
      </c>
      <c r="G4985" s="24">
        <v>1</v>
      </c>
      <c r="H4985" s="25">
        <v>105.0581</v>
      </c>
      <c r="I4985" s="25">
        <v>15.2094</v>
      </c>
      <c r="J4985" s="15">
        <v>1270</v>
      </c>
      <c r="K4985" s="15">
        <v>307</v>
      </c>
      <c r="L4985" s="13">
        <v>0.14480000000000001</v>
      </c>
      <c r="M4985" s="7">
        <v>2.7823125800000001</v>
      </c>
      <c r="N4985" s="26">
        <v>1.95</v>
      </c>
      <c r="O4985" s="27" t="s">
        <v>22</v>
      </c>
      <c r="P4985" s="8">
        <v>0.29914416739999999</v>
      </c>
      <c r="Q4985" s="24">
        <v>0.28999999999999998</v>
      </c>
      <c r="R4985" t="str">
        <f>IF($Q4985*100&gt;=VLOOKUP($O4985,margin_ranges!$A$5:$C$10,2,FALSE),IF($Q4985*100&lt;=VLOOKUP($O4985,margin_ranges!$A$5:$C$10,3,FALSE)+10,"IN RANGE","ABOVE RANGE"),"BELOW RANGE")</f>
        <v>IN RANGE</v>
      </c>
      <c r="S4985">
        <f>MIN(VLOOKUP($O4985,margin_ranges!$A$5:$D$10,4,FALSE),$P4985*100)</f>
        <v>29.75</v>
      </c>
      <c r="T4985" s="29">
        <f>(1-$S4985/100)/(1-$F4985)-1</f>
        <v>-1.0563380281690127E-2</v>
      </c>
      <c r="U4985" s="19" t="str">
        <f>IF(ABS(IFERROR(T4985,0))&gt;0.05,INDEX(margin_ranges!$C$13:$C$16,MATCH($F4985*100,margin_ranges!$B$13:$B$16,1)),"")</f>
        <v/>
      </c>
      <c r="V4985" t="e">
        <f>MIN(VLOOKUP($U4985,margin_ranges!$A$5:$D$10,4,FALSE),$P4985*100)</f>
        <v>#N/A</v>
      </c>
      <c r="Y4985" s="29" t="e">
        <f t="shared" si="77"/>
        <v>#N/A</v>
      </c>
    </row>
    <row r="4986" spans="1:25" x14ac:dyDescent="0.3">
      <c r="A4986" s="8" t="s">
        <v>17</v>
      </c>
      <c r="B4986" s="8" t="s">
        <v>8708</v>
      </c>
      <c r="C4986" s="8" t="s">
        <v>8709</v>
      </c>
      <c r="D4986" s="8" t="s">
        <v>12242</v>
      </c>
      <c r="E4986" s="8" t="s">
        <v>12243</v>
      </c>
      <c r="F4986" s="24">
        <v>0.25</v>
      </c>
      <c r="G4986" s="24">
        <v>1</v>
      </c>
      <c r="H4986" s="25">
        <v>18.533000000000001</v>
      </c>
      <c r="I4986" s="25">
        <v>2.2898000000000001</v>
      </c>
      <c r="J4986" s="15">
        <v>128</v>
      </c>
      <c r="K4986" s="15">
        <v>32</v>
      </c>
      <c r="L4986" s="13">
        <v>0.1236</v>
      </c>
      <c r="M4986" s="7">
        <v>1.8641451200000001</v>
      </c>
      <c r="N4986" s="26">
        <v>1.25</v>
      </c>
      <c r="O4986" s="27" t="s">
        <v>22</v>
      </c>
      <c r="P4986" s="8">
        <v>0.32945134529999998</v>
      </c>
      <c r="Q4986" s="24">
        <v>0.25</v>
      </c>
      <c r="R4986" t="str">
        <f>IF($Q4986*100&gt;=VLOOKUP($O4986,margin_ranges!$A$5:$C$10,2,FALSE),IF($Q4986*100&lt;=VLOOKUP($O4986,margin_ranges!$A$5:$C$10,3,FALSE)+10,"IN RANGE","ABOVE RANGE"),"BELOW RANGE")</f>
        <v>IN RANGE</v>
      </c>
      <c r="S4986">
        <f>MIN(VLOOKUP($O4986,margin_ranges!$A$5:$D$10,4,FALSE),$P4986*100)</f>
        <v>29.75</v>
      </c>
      <c r="T4986" s="29">
        <f>(1-$S4986/100)/(1-$F4986)-1</f>
        <v>-6.3333333333333353E-2</v>
      </c>
      <c r="U4986" s="19" t="str">
        <f>IF(ABS(IFERROR(T4986,0))&gt;0.05,INDEX(margin_ranges!$C$13:$C$16,MATCH($F4986*100,margin_ranges!$B$13:$B$16,1)),"")</f>
        <v>Balanced (Type B)</v>
      </c>
      <c r="V4986">
        <f>MIN(VLOOKUP($U4986,margin_ranges!$A$5:$D$10,4,FALSE),$P4986*100)</f>
        <v>29.75</v>
      </c>
      <c r="Y4986" s="29">
        <f t="shared" si="77"/>
        <v>-6.3333333333333353E-2</v>
      </c>
    </row>
    <row r="4987" spans="1:25" x14ac:dyDescent="0.3">
      <c r="A4987" s="8" t="s">
        <v>17</v>
      </c>
      <c r="B4987" s="8" t="s">
        <v>8708</v>
      </c>
      <c r="C4987" s="8" t="s">
        <v>8709</v>
      </c>
      <c r="D4987" s="8" t="s">
        <v>8722</v>
      </c>
      <c r="E4987" s="8" t="s">
        <v>8723</v>
      </c>
      <c r="F4987" s="24">
        <v>0.25</v>
      </c>
      <c r="G4987" s="24">
        <v>1</v>
      </c>
      <c r="H4987" s="25">
        <v>106.5566</v>
      </c>
      <c r="I4987" s="25">
        <v>19.3428</v>
      </c>
      <c r="J4987" s="15">
        <v>1683</v>
      </c>
      <c r="K4987" s="15">
        <v>421</v>
      </c>
      <c r="L4987" s="13">
        <v>0.18149999999999999</v>
      </c>
      <c r="M4987" s="7">
        <v>2.90108531</v>
      </c>
      <c r="N4987" s="26">
        <v>1.95</v>
      </c>
      <c r="O4987" s="27" t="s">
        <v>162</v>
      </c>
      <c r="P4987" s="8">
        <v>0.32783775939999998</v>
      </c>
      <c r="Q4987" s="24">
        <v>0.25</v>
      </c>
      <c r="R4987" t="str">
        <f>IF($Q4987*100&gt;=VLOOKUP($O4987,margin_ranges!$A$5:$C$10,2,FALSE),IF($Q4987*100&lt;=VLOOKUP($O4987,margin_ranges!$A$5:$C$10,3,FALSE)+10,"IN RANGE","ABOVE RANGE"),"BELOW RANGE")</f>
        <v>BELOW RANGE</v>
      </c>
      <c r="S4987">
        <f>MIN(VLOOKUP($O4987,margin_ranges!$A$5:$D$10,4,FALSE),$P4987*100)</f>
        <v>32.783775939999998</v>
      </c>
      <c r="T4987" s="29">
        <f>(1-$S4987/100)/(1-$F4987)-1</f>
        <v>-0.10378367919999987</v>
      </c>
      <c r="U4987" s="19" t="str">
        <f>IF(ABS(IFERROR(T4987,0))&gt;0.05,INDEX(margin_ranges!$C$13:$C$16,MATCH($F4987*100,margin_ranges!$B$13:$B$16,1)),"")</f>
        <v>Balanced (Type B)</v>
      </c>
      <c r="V4987">
        <f>MIN(VLOOKUP($U4987,margin_ranges!$A$5:$D$10,4,FALSE),$P4987*100)</f>
        <v>29.75</v>
      </c>
      <c r="Y4987" s="29">
        <f t="shared" si="77"/>
        <v>-6.3333333333333353E-2</v>
      </c>
    </row>
    <row r="4988" spans="1:25" x14ac:dyDescent="0.3">
      <c r="A4988" s="8" t="s">
        <v>17</v>
      </c>
      <c r="B4988" s="8" t="s">
        <v>8708</v>
      </c>
      <c r="C4988" s="8" t="s">
        <v>8709</v>
      </c>
      <c r="D4988" s="8" t="s">
        <v>8714</v>
      </c>
      <c r="E4988" s="8" t="s">
        <v>8715</v>
      </c>
      <c r="F4988" s="24">
        <v>0.18</v>
      </c>
      <c r="G4988" s="24">
        <v>0</v>
      </c>
      <c r="H4988" s="25">
        <v>40.043500000000002</v>
      </c>
      <c r="I4988" s="25">
        <v>2.5994000000000002</v>
      </c>
      <c r="J4988" s="15">
        <v>244</v>
      </c>
      <c r="K4988" s="15">
        <v>42</v>
      </c>
      <c r="L4988" s="13">
        <v>6.4899999999999999E-2</v>
      </c>
      <c r="M4988" s="7">
        <v>3.1300184099999999</v>
      </c>
      <c r="N4988" s="26">
        <v>2.25</v>
      </c>
      <c r="O4988" s="27" t="s">
        <v>22</v>
      </c>
      <c r="P4988" s="8">
        <v>0.28115438809999999</v>
      </c>
      <c r="Q4988" s="24">
        <v>0.18</v>
      </c>
      <c r="R4988" t="str">
        <f>IF($Q4988*100&gt;=VLOOKUP($O4988,margin_ranges!$A$5:$C$10,2,FALSE),IF($Q4988*100&lt;=VLOOKUP($O4988,margin_ranges!$A$5:$C$10,3,FALSE)+10,"IN RANGE","ABOVE RANGE"),"BELOW RANGE")</f>
        <v>BELOW RANGE</v>
      </c>
      <c r="S4988">
        <f>MIN(VLOOKUP($O4988,margin_ranges!$A$5:$D$10,4,FALSE),$P4988*100)</f>
        <v>28.115438809999997</v>
      </c>
      <c r="T4988" s="29">
        <f>(1-$S4988/100)/(1-$F4988)-1</f>
        <v>-0.12335900987804893</v>
      </c>
      <c r="U4988" s="19" t="str">
        <f>IF(ABS(IFERROR(T4988,0))&gt;0.05,INDEX(margin_ranges!$C$13:$C$16,MATCH($F4988*100,margin_ranges!$B$13:$B$16,1)),"")</f>
        <v>Maximize Fill (Type A+)</v>
      </c>
      <c r="V4988">
        <f>MIN(VLOOKUP($U4988,margin_ranges!$A$5:$D$10,4,FALSE),$P4988*100)</f>
        <v>19.75</v>
      </c>
      <c r="Y4988" s="29">
        <f t="shared" si="77"/>
        <v>-2.1341463414634276E-2</v>
      </c>
    </row>
    <row r="4989" spans="1:25" x14ac:dyDescent="0.3">
      <c r="A4989" s="8" t="s">
        <v>17</v>
      </c>
      <c r="B4989" s="8" t="s">
        <v>8708</v>
      </c>
      <c r="C4989" s="8" t="s">
        <v>8709</v>
      </c>
      <c r="D4989" s="8" t="s">
        <v>8712</v>
      </c>
      <c r="E4989" s="8" t="s">
        <v>8713</v>
      </c>
      <c r="F4989" s="24">
        <v>0.15</v>
      </c>
      <c r="G4989" s="24">
        <v>1</v>
      </c>
      <c r="H4989" s="25">
        <v>104.0196</v>
      </c>
      <c r="I4989" s="25">
        <v>7.2953999999999999</v>
      </c>
      <c r="J4989" s="15">
        <v>964</v>
      </c>
      <c r="K4989" s="15">
        <v>206</v>
      </c>
      <c r="L4989" s="13">
        <v>7.0099999999999996E-2</v>
      </c>
      <c r="M4989" s="7">
        <v>4.4036275199999997</v>
      </c>
      <c r="N4989" s="26">
        <v>2.25</v>
      </c>
      <c r="O4989" s="27" t="s">
        <v>22</v>
      </c>
      <c r="P4989" s="8">
        <v>0.48905760269999998</v>
      </c>
      <c r="Q4989" s="24">
        <v>0.15</v>
      </c>
      <c r="R4989" t="str">
        <f>IF($Q4989*100&gt;=VLOOKUP($O4989,margin_ranges!$A$5:$C$10,2,FALSE),IF($Q4989*100&lt;=VLOOKUP($O4989,margin_ranges!$A$5:$C$10,3,FALSE)+10,"IN RANGE","ABOVE RANGE"),"BELOW RANGE")</f>
        <v>BELOW RANGE</v>
      </c>
      <c r="S4989">
        <f>MIN(VLOOKUP($O4989,margin_ranges!$A$5:$D$10,4,FALSE),$P4989*100)</f>
        <v>29.75</v>
      </c>
      <c r="T4989" s="29">
        <f>(1-$S4989/100)/(1-$F4989)-1</f>
        <v>-0.17352941176470582</v>
      </c>
      <c r="U4989" s="19" t="str">
        <f>IF(ABS(IFERROR(T4989,0))&gt;0.05,INDEX(margin_ranges!$C$13:$C$16,MATCH($F4989*100,margin_ranges!$B$13:$B$16,1)),"")</f>
        <v>Maximize Fill (Type A+)</v>
      </c>
      <c r="V4989">
        <f>MIN(VLOOKUP($U4989,margin_ranges!$A$5:$D$10,4,FALSE),$P4989*100)</f>
        <v>19.75</v>
      </c>
      <c r="Y4989" s="29">
        <f t="shared" si="77"/>
        <v>-5.5882352941176494E-2</v>
      </c>
    </row>
    <row r="4990" spans="1:25" x14ac:dyDescent="0.3">
      <c r="A4990" s="8" t="s">
        <v>35</v>
      </c>
      <c r="B4990" s="8" t="s">
        <v>8734</v>
      </c>
      <c r="C4990" s="8" t="s">
        <v>34</v>
      </c>
      <c r="D4990" s="8" t="s">
        <v>34</v>
      </c>
      <c r="E4990" s="8"/>
      <c r="F4990" s="24">
        <v>0.32535067099790199</v>
      </c>
      <c r="G4990" s="24">
        <v>0</v>
      </c>
      <c r="H4990" s="25">
        <v>78.282300000000006</v>
      </c>
      <c r="I4990" s="25">
        <v>18.771599999999999</v>
      </c>
      <c r="J4990" s="15">
        <v>719</v>
      </c>
      <c r="K4990" s="15">
        <v>215</v>
      </c>
      <c r="L4990" s="13">
        <v>0.23980000000000001</v>
      </c>
      <c r="M4990" s="7">
        <v>1.27657095</v>
      </c>
      <c r="N4990" s="26">
        <v>0.83312200000000003</v>
      </c>
      <c r="O4990" s="27"/>
      <c r="P4990" s="8">
        <v>0.3473750934</v>
      </c>
      <c r="Q4990" s="24">
        <v>0.32540000000000002</v>
      </c>
      <c r="R4990" t="e">
        <f>IF($Q4990*100&gt;=VLOOKUP($O4990,margin_ranges!$A$5:$C$10,2,FALSE),IF($Q4990*100&lt;=VLOOKUP($O4990,margin_ranges!$A$5:$C$10,3,FALSE)+10,"IN RANGE","ABOVE RANGE"),"BELOW RANGE")</f>
        <v>#N/A</v>
      </c>
      <c r="S4990" t="e">
        <f>MIN(VLOOKUP($O4990,margin_ranges!$A$5:$D$10,4,FALSE),$P4990*100)</f>
        <v>#N/A</v>
      </c>
      <c r="T4990" s="29" t="e">
        <f>(1-$S4990/100)/(1-$F4990)-1</f>
        <v>#N/A</v>
      </c>
      <c r="U4990" s="19" t="str">
        <f>IF(ABS(IFERROR(T4990,0))&gt;0.05,INDEX(margin_ranges!$C$13:$C$16,MATCH($F4990*100,margin_ranges!$B$13:$B$16,1)),"")</f>
        <v/>
      </c>
      <c r="V4990" t="e">
        <f>MIN(VLOOKUP($U4990,margin_ranges!$A$5:$D$10,4,FALSE),$P4990*100)</f>
        <v>#N/A</v>
      </c>
      <c r="Y4990" s="29" t="e">
        <f t="shared" si="77"/>
        <v>#N/A</v>
      </c>
    </row>
    <row r="4991" spans="1:25" x14ac:dyDescent="0.3">
      <c r="A4991" s="8" t="s">
        <v>33</v>
      </c>
      <c r="B4991" s="8" t="s">
        <v>8734</v>
      </c>
      <c r="C4991" s="8" t="s">
        <v>8735</v>
      </c>
      <c r="D4991" s="28" t="s">
        <v>34</v>
      </c>
      <c r="E4991" s="8"/>
      <c r="F4991" s="24">
        <v>0.32535067099790199</v>
      </c>
      <c r="G4991" s="24">
        <v>0</v>
      </c>
      <c r="H4991" s="25">
        <v>78.282300000000006</v>
      </c>
      <c r="I4991" s="25">
        <v>18.771599999999999</v>
      </c>
      <c r="J4991" s="15">
        <v>719</v>
      </c>
      <c r="K4991" s="15">
        <v>215</v>
      </c>
      <c r="L4991" s="13">
        <v>0.23980000000000001</v>
      </c>
      <c r="M4991" s="7">
        <v>1.27657095</v>
      </c>
      <c r="N4991" s="26">
        <v>0.83312200000000003</v>
      </c>
      <c r="O4991" s="27"/>
      <c r="P4991" s="8">
        <v>0.3473750934</v>
      </c>
      <c r="Q4991" s="24">
        <v>0.32540000000000002</v>
      </c>
      <c r="R4991" t="e">
        <f>IF($Q4991*100&gt;=VLOOKUP($O4991,margin_ranges!$A$5:$C$10,2,FALSE),IF($Q4991*100&lt;=VLOOKUP($O4991,margin_ranges!$A$5:$C$10,3,FALSE)+10,"IN RANGE","ABOVE RANGE"),"BELOW RANGE")</f>
        <v>#N/A</v>
      </c>
      <c r="S4991" t="e">
        <f>MIN(VLOOKUP($O4991,margin_ranges!$A$5:$D$10,4,FALSE),$P4991*100)</f>
        <v>#N/A</v>
      </c>
      <c r="T4991" s="29" t="e">
        <f>(1-$S4991/100)/(1-$F4991)-1</f>
        <v>#N/A</v>
      </c>
      <c r="U4991" s="19" t="str">
        <f>IF(ABS(IFERROR(T4991,0))&gt;0.05,INDEX(margin_ranges!$C$13:$C$16,MATCH($F4991*100,margin_ranges!$B$13:$B$16,1)),"")</f>
        <v/>
      </c>
      <c r="V4991" t="e">
        <f>MIN(VLOOKUP($U4991,margin_ranges!$A$5:$D$10,4,FALSE),$P4991*100)</f>
        <v>#N/A</v>
      </c>
      <c r="Y4991" s="29" t="e">
        <f t="shared" si="77"/>
        <v>#N/A</v>
      </c>
    </row>
    <row r="4992" spans="1:25" x14ac:dyDescent="0.3">
      <c r="A4992" s="8" t="s">
        <v>17</v>
      </c>
      <c r="B4992" s="8" t="s">
        <v>8734</v>
      </c>
      <c r="C4992" s="8" t="s">
        <v>8735</v>
      </c>
      <c r="D4992" s="8" t="s">
        <v>8742</v>
      </c>
      <c r="E4992" s="8" t="s">
        <v>8743</v>
      </c>
      <c r="F4992" s="24">
        <v>0.38406418947910398</v>
      </c>
      <c r="G4992" s="24">
        <v>0</v>
      </c>
      <c r="H4992" s="25">
        <v>14.2745</v>
      </c>
      <c r="I4992" s="25">
        <v>4.1013999999999999</v>
      </c>
      <c r="J4992" s="15">
        <v>150</v>
      </c>
      <c r="K4992" s="15">
        <v>52</v>
      </c>
      <c r="L4992" s="13">
        <v>0.2873</v>
      </c>
      <c r="M4992" s="7">
        <v>1.2176593499999999</v>
      </c>
      <c r="N4992" s="26">
        <v>0.75</v>
      </c>
      <c r="O4992" s="27" t="s">
        <v>22</v>
      </c>
      <c r="P4992" s="8">
        <v>0.38406418949999999</v>
      </c>
      <c r="Q4992" s="24">
        <v>0.39</v>
      </c>
      <c r="R4992" t="str">
        <f>IF($Q4992*100&gt;=VLOOKUP($O4992,margin_ranges!$A$5:$C$10,2,FALSE),IF($Q4992*100&lt;=VLOOKUP($O4992,margin_ranges!$A$5:$C$10,3,FALSE)+10,"IN RANGE","ABOVE RANGE"),"BELOW RANGE")</f>
        <v>IN RANGE</v>
      </c>
      <c r="S4992">
        <f>MIN(VLOOKUP($O4992,margin_ranges!$A$5:$D$10,4,FALSE),$P4992*100)</f>
        <v>29.75</v>
      </c>
      <c r="T4992" s="29">
        <f>(1-$S4992/100)/(1-$F4992)-1</f>
        <v>0.14054092650644345</v>
      </c>
      <c r="U4992" s="19" t="str">
        <f>IF(ABS(IFERROR(T4992,0))&gt;0.05,INDEX(margin_ranges!$C$13:$C$16,MATCH($F4992*100,margin_ranges!$B$13:$B$16,1)),"")</f>
        <v>Margin Over Fill (Type C)</v>
      </c>
      <c r="V4992">
        <f>MIN(VLOOKUP($U4992,margin_ranges!$A$5:$D$10,4,FALSE),$P4992*100)</f>
        <v>38.406418949999996</v>
      </c>
      <c r="Y4992" s="29">
        <f t="shared" si="77"/>
        <v>-3.3925529052680758E-11</v>
      </c>
    </row>
    <row r="4993" spans="1:25" x14ac:dyDescent="0.3">
      <c r="A4993" s="8" t="s">
        <v>17</v>
      </c>
      <c r="B4993" s="8" t="s">
        <v>8734</v>
      </c>
      <c r="C4993" s="8" t="s">
        <v>8735</v>
      </c>
      <c r="D4993" s="8" t="s">
        <v>8744</v>
      </c>
      <c r="E4993" s="8" t="s">
        <v>8745</v>
      </c>
      <c r="F4993" s="24">
        <v>0.37</v>
      </c>
      <c r="G4993" s="24">
        <v>0</v>
      </c>
      <c r="H4993" s="25">
        <v>14.0639</v>
      </c>
      <c r="I4993" s="25">
        <v>3.9462000000000002</v>
      </c>
      <c r="J4993" s="15">
        <v>142</v>
      </c>
      <c r="K4993" s="15">
        <v>47</v>
      </c>
      <c r="L4993" s="13">
        <v>0.28060000000000002</v>
      </c>
      <c r="M4993" s="7">
        <v>1.2017304099999999</v>
      </c>
      <c r="N4993" s="26">
        <v>0.75</v>
      </c>
      <c r="O4993" s="27" t="s">
        <v>22</v>
      </c>
      <c r="P4993" s="8">
        <v>0.37589995780000002</v>
      </c>
      <c r="Q4993" s="24">
        <v>0.37</v>
      </c>
      <c r="R4993" t="str">
        <f>IF($Q4993*100&gt;=VLOOKUP($O4993,margin_ranges!$A$5:$C$10,2,FALSE),IF($Q4993*100&lt;=VLOOKUP($O4993,margin_ranges!$A$5:$C$10,3,FALSE)+10,"IN RANGE","ABOVE RANGE"),"BELOW RANGE")</f>
        <v>IN RANGE</v>
      </c>
      <c r="S4993">
        <f>MIN(VLOOKUP($O4993,margin_ranges!$A$5:$D$10,4,FALSE),$P4993*100)</f>
        <v>29.75</v>
      </c>
      <c r="T4993" s="29">
        <f>(1-$S4993/100)/(1-$F4993)-1</f>
        <v>0.11507936507936511</v>
      </c>
      <c r="U4993" s="19" t="str">
        <f>IF(ABS(IFERROR(T4993,0))&gt;0.05,INDEX(margin_ranges!$C$13:$C$16,MATCH($F4993*100,margin_ranges!$B$13:$B$16,1)),"")</f>
        <v>Margin Over Fill (Type C)</v>
      </c>
      <c r="V4993">
        <f>MIN(VLOOKUP($U4993,margin_ranges!$A$5:$D$10,4,FALSE),$P4993*100)</f>
        <v>37.589995780000002</v>
      </c>
      <c r="Y4993" s="29">
        <f t="shared" si="77"/>
        <v>-9.3650123809523311E-3</v>
      </c>
    </row>
    <row r="4994" spans="1:25" x14ac:dyDescent="0.3">
      <c r="A4994" s="8" t="s">
        <v>17</v>
      </c>
      <c r="B4994" s="8" t="s">
        <v>8734</v>
      </c>
      <c r="C4994" s="8" t="s">
        <v>8735</v>
      </c>
      <c r="D4994" s="8" t="s">
        <v>8738</v>
      </c>
      <c r="E4994" s="8" t="s">
        <v>8739</v>
      </c>
      <c r="F4994" s="24">
        <v>0.31015671057378402</v>
      </c>
      <c r="G4994" s="24">
        <v>0</v>
      </c>
      <c r="H4994" s="25">
        <v>14.6851</v>
      </c>
      <c r="I4994" s="25">
        <v>3.36</v>
      </c>
      <c r="J4994" s="15">
        <v>146</v>
      </c>
      <c r="K4994" s="15">
        <v>45</v>
      </c>
      <c r="L4994" s="13">
        <v>0.2288</v>
      </c>
      <c r="M4994" s="7">
        <v>1.4496045900000001</v>
      </c>
      <c r="N4994" s="26">
        <v>1</v>
      </c>
      <c r="O4994" s="27" t="s">
        <v>22</v>
      </c>
      <c r="P4994" s="8">
        <v>0.3101567106</v>
      </c>
      <c r="Q4994" s="24">
        <v>0.36</v>
      </c>
      <c r="R4994" t="str">
        <f>IF($Q4994*100&gt;=VLOOKUP($O4994,margin_ranges!$A$5:$C$10,2,FALSE),IF($Q4994*100&lt;=VLOOKUP($O4994,margin_ranges!$A$5:$C$10,3,FALSE)+10,"IN RANGE","ABOVE RANGE"),"BELOW RANGE")</f>
        <v>IN RANGE</v>
      </c>
      <c r="S4994">
        <f>MIN(VLOOKUP($O4994,margin_ranges!$A$5:$D$10,4,FALSE),$P4994*100)</f>
        <v>29.75</v>
      </c>
      <c r="T4994" s="29">
        <f>(1-$S4994/100)/(1-$F4994)-1</f>
        <v>1.8347225765305897E-2</v>
      </c>
      <c r="U4994" s="19" t="str">
        <f>IF(ABS(IFERROR(T4994,0))&gt;0.05,INDEX(margin_ranges!$C$13:$C$16,MATCH($F4994*100,margin_ranges!$B$13:$B$16,1)),"")</f>
        <v/>
      </c>
      <c r="V4994" t="e">
        <f>MIN(VLOOKUP($U4994,margin_ranges!$A$5:$D$10,4,FALSE),$P4994*100)</f>
        <v>#N/A</v>
      </c>
      <c r="Y4994" s="29" t="e">
        <f t="shared" si="77"/>
        <v>#N/A</v>
      </c>
    </row>
    <row r="4995" spans="1:25" x14ac:dyDescent="0.3">
      <c r="A4995" s="8" t="s">
        <v>17</v>
      </c>
      <c r="B4995" s="8" t="s">
        <v>8734</v>
      </c>
      <c r="C4995" s="8" t="s">
        <v>8735</v>
      </c>
      <c r="D4995" s="28" t="s">
        <v>8740</v>
      </c>
      <c r="E4995" s="8" t="s">
        <v>8741</v>
      </c>
      <c r="F4995" s="24">
        <v>0.25</v>
      </c>
      <c r="G4995" s="24">
        <v>0</v>
      </c>
      <c r="H4995" s="25">
        <v>13.807700000000001</v>
      </c>
      <c r="I4995" s="25">
        <v>2.8896000000000002</v>
      </c>
      <c r="J4995" s="15">
        <v>131</v>
      </c>
      <c r="K4995" s="15">
        <v>33</v>
      </c>
      <c r="L4995" s="13">
        <v>0.20930000000000001</v>
      </c>
      <c r="M4995" s="7">
        <v>1.51081943</v>
      </c>
      <c r="N4995" s="26">
        <v>1</v>
      </c>
      <c r="O4995" s="27" t="s">
        <v>92</v>
      </c>
      <c r="P4995" s="8">
        <v>0.33810753240000002</v>
      </c>
      <c r="Q4995" s="24">
        <v>0.25</v>
      </c>
      <c r="R4995" t="str">
        <f>IF($Q4995*100&gt;=VLOOKUP($O4995,margin_ranges!$A$5:$C$10,2,FALSE),IF($Q4995*100&lt;=VLOOKUP($O4995,margin_ranges!$A$5:$C$10,3,FALSE)+10,"IN RANGE","ABOVE RANGE"),"BELOW RANGE")</f>
        <v>IN RANGE</v>
      </c>
      <c r="S4995">
        <f>MIN(VLOOKUP($O4995,margin_ranges!$A$5:$D$10,4,FALSE),$P4995*100)</f>
        <v>29.75</v>
      </c>
      <c r="T4995" s="29">
        <f>(1-$S4995/100)/(1-$F4995)-1</f>
        <v>-6.3333333333333353E-2</v>
      </c>
      <c r="U4995" s="19" t="str">
        <f>IF(ABS(IFERROR(T4995,0))&gt;0.05,INDEX(margin_ranges!$C$13:$C$16,MATCH($F4995*100,margin_ranges!$B$13:$B$16,1)),"")</f>
        <v>Balanced (Type B)</v>
      </c>
      <c r="V4995">
        <f>MIN(VLOOKUP($U4995,margin_ranges!$A$5:$D$10,4,FALSE),$P4995*100)</f>
        <v>29.75</v>
      </c>
      <c r="Y4995" s="29">
        <f t="shared" si="77"/>
        <v>-6.3333333333333353E-2</v>
      </c>
    </row>
    <row r="4996" spans="1:25" x14ac:dyDescent="0.3">
      <c r="A4996" s="8" t="s">
        <v>17</v>
      </c>
      <c r="B4996" s="8" t="s">
        <v>8734</v>
      </c>
      <c r="C4996" s="8" t="s">
        <v>8735</v>
      </c>
      <c r="D4996" s="8" t="s">
        <v>8736</v>
      </c>
      <c r="E4996" s="8" t="s">
        <v>8737</v>
      </c>
      <c r="F4996" s="24">
        <v>0.249999999999999</v>
      </c>
      <c r="G4996" s="24">
        <v>0</v>
      </c>
      <c r="H4996" s="25">
        <v>20.633600000000001</v>
      </c>
      <c r="I4996" s="25">
        <v>4.4410999999999996</v>
      </c>
      <c r="J4996" s="15">
        <v>149</v>
      </c>
      <c r="K4996" s="15">
        <v>37</v>
      </c>
      <c r="L4996" s="13">
        <v>0.2152</v>
      </c>
      <c r="M4996" s="7">
        <v>1.11912313</v>
      </c>
      <c r="N4996" s="26">
        <v>0.75</v>
      </c>
      <c r="O4996" s="27" t="s">
        <v>92</v>
      </c>
      <c r="P4996" s="8">
        <v>0.3298324581</v>
      </c>
      <c r="Q4996" s="24">
        <v>0.25</v>
      </c>
      <c r="R4996" t="str">
        <f>IF($Q4996*100&gt;=VLOOKUP($O4996,margin_ranges!$A$5:$C$10,2,FALSE),IF($Q4996*100&lt;=VLOOKUP($O4996,margin_ranges!$A$5:$C$10,3,FALSE)+10,"IN RANGE","ABOVE RANGE"),"BELOW RANGE")</f>
        <v>IN RANGE</v>
      </c>
      <c r="S4996">
        <f>MIN(VLOOKUP($O4996,margin_ranges!$A$5:$D$10,4,FALSE),$P4996*100)</f>
        <v>29.75</v>
      </c>
      <c r="T4996" s="29">
        <f>(1-$S4996/100)/(1-$F4996)-1</f>
        <v>-6.3333333333334574E-2</v>
      </c>
      <c r="U4996" s="19" t="str">
        <f>IF(ABS(IFERROR(T4996,0))&gt;0.05,INDEX(margin_ranges!$C$13:$C$16,MATCH($F4996*100,margin_ranges!$B$13:$B$16,1)),"")</f>
        <v>Maximize Fill (Type A+)</v>
      </c>
      <c r="V4996">
        <f>MIN(VLOOKUP($U4996,margin_ranges!$A$5:$D$10,4,FALSE),$P4996*100)</f>
        <v>19.75</v>
      </c>
      <c r="Y4996" s="29">
        <f t="shared" si="77"/>
        <v>6.9999999999998508E-2</v>
      </c>
    </row>
    <row r="4997" spans="1:25" x14ac:dyDescent="0.3">
      <c r="A4997" s="8" t="s">
        <v>35</v>
      </c>
      <c r="B4997" s="8" t="s">
        <v>8746</v>
      </c>
      <c r="C4997" s="8" t="s">
        <v>34</v>
      </c>
      <c r="D4997" s="8" t="s">
        <v>34</v>
      </c>
      <c r="E4997" s="8"/>
      <c r="F4997" s="24">
        <v>0.23009180716793501</v>
      </c>
      <c r="G4997" s="24">
        <v>0.69586707999999997</v>
      </c>
      <c r="H4997" s="25">
        <v>173.82640000000001</v>
      </c>
      <c r="I4997" s="25">
        <v>26.7746</v>
      </c>
      <c r="J4997" s="15">
        <v>2221</v>
      </c>
      <c r="K4997" s="15">
        <v>473</v>
      </c>
      <c r="L4997" s="13">
        <v>0.154</v>
      </c>
      <c r="M4997" s="7">
        <v>2.76510371</v>
      </c>
      <c r="N4997" s="26">
        <v>2.128876</v>
      </c>
      <c r="O4997" s="27"/>
      <c r="P4997" s="8">
        <v>0.2300918072</v>
      </c>
      <c r="Q4997" s="24">
        <v>0.2571</v>
      </c>
      <c r="R4997" t="e">
        <f>IF($Q4997*100&gt;=VLOOKUP($O4997,margin_ranges!$A$5:$C$10,2,FALSE),IF($Q4997*100&lt;=VLOOKUP($O4997,margin_ranges!$A$5:$C$10,3,FALSE)+10,"IN RANGE","ABOVE RANGE"),"BELOW RANGE")</f>
        <v>#N/A</v>
      </c>
      <c r="S4997" t="e">
        <f>MIN(VLOOKUP($O4997,margin_ranges!$A$5:$D$10,4,FALSE),$P4997*100)</f>
        <v>#N/A</v>
      </c>
      <c r="T4997" s="29" t="e">
        <f>(1-$S4997/100)/(1-$F4997)-1</f>
        <v>#N/A</v>
      </c>
      <c r="U4997" s="19" t="str">
        <f>IF(ABS(IFERROR(T4997,0))&gt;0.05,INDEX(margin_ranges!$C$13:$C$16,MATCH($F4997*100,margin_ranges!$B$13:$B$16,1)),"")</f>
        <v/>
      </c>
      <c r="V4997" t="e">
        <f>MIN(VLOOKUP($U4997,margin_ranges!$A$5:$D$10,4,FALSE),$P4997*100)</f>
        <v>#N/A</v>
      </c>
      <c r="Y4997" s="29" t="e">
        <f t="shared" si="77"/>
        <v>#N/A</v>
      </c>
    </row>
    <row r="4998" spans="1:25" x14ac:dyDescent="0.3">
      <c r="A4998" s="8" t="s">
        <v>33</v>
      </c>
      <c r="B4998" s="8" t="s">
        <v>8746</v>
      </c>
      <c r="C4998" s="8" t="s">
        <v>8747</v>
      </c>
      <c r="D4998" s="8" t="s">
        <v>34</v>
      </c>
      <c r="E4998" s="8"/>
      <c r="F4998" s="24">
        <v>0.23009180716793501</v>
      </c>
      <c r="G4998" s="24">
        <v>0.69586707999999997</v>
      </c>
      <c r="H4998" s="25">
        <v>173.82640000000001</v>
      </c>
      <c r="I4998" s="25">
        <v>26.7746</v>
      </c>
      <c r="J4998" s="15">
        <v>2221</v>
      </c>
      <c r="K4998" s="15">
        <v>473</v>
      </c>
      <c r="L4998" s="13">
        <v>0.154</v>
      </c>
      <c r="M4998" s="7">
        <v>2.76510371</v>
      </c>
      <c r="N4998" s="26">
        <v>2.128876</v>
      </c>
      <c r="O4998" s="27"/>
      <c r="P4998" s="8">
        <v>0.2300918072</v>
      </c>
      <c r="Q4998" s="24">
        <v>0.2571</v>
      </c>
      <c r="R4998" t="e">
        <f>IF($Q4998*100&gt;=VLOOKUP($O4998,margin_ranges!$A$5:$C$10,2,FALSE),IF($Q4998*100&lt;=VLOOKUP($O4998,margin_ranges!$A$5:$C$10,3,FALSE)+10,"IN RANGE","ABOVE RANGE"),"BELOW RANGE")</f>
        <v>#N/A</v>
      </c>
      <c r="S4998" t="e">
        <f>MIN(VLOOKUP($O4998,margin_ranges!$A$5:$D$10,4,FALSE),$P4998*100)</f>
        <v>#N/A</v>
      </c>
      <c r="T4998" s="29" t="e">
        <f>(1-$S4998/100)/(1-$F4998)-1</f>
        <v>#N/A</v>
      </c>
      <c r="U4998" s="19" t="str">
        <f>IF(ABS(IFERROR(T4998,0))&gt;0.05,INDEX(margin_ranges!$C$13:$C$16,MATCH($F4998*100,margin_ranges!$B$13:$B$16,1)),"")</f>
        <v/>
      </c>
      <c r="V4998" t="e">
        <f>MIN(VLOOKUP($U4998,margin_ranges!$A$5:$D$10,4,FALSE),$P4998*100)</f>
        <v>#N/A</v>
      </c>
      <c r="Y4998" s="29" t="e">
        <f t="shared" si="77"/>
        <v>#N/A</v>
      </c>
    </row>
    <row r="4999" spans="1:25" x14ac:dyDescent="0.3">
      <c r="A4999" s="8" t="s">
        <v>17</v>
      </c>
      <c r="B4999" s="8" t="s">
        <v>8746</v>
      </c>
      <c r="C4999" s="8" t="s">
        <v>8747</v>
      </c>
      <c r="D4999" s="8" t="s">
        <v>8752</v>
      </c>
      <c r="E4999" s="8" t="s">
        <v>8753</v>
      </c>
      <c r="F4999" s="24">
        <v>0.201591222348076</v>
      </c>
      <c r="G4999" s="24">
        <v>0</v>
      </c>
      <c r="H4999" s="25">
        <v>12.7258</v>
      </c>
      <c r="I4999" s="25">
        <v>3.3431000000000002</v>
      </c>
      <c r="J4999" s="15">
        <v>283</v>
      </c>
      <c r="K4999" s="15">
        <v>57</v>
      </c>
      <c r="L4999" s="13">
        <v>0.26269999999999999</v>
      </c>
      <c r="M4999" s="7">
        <v>2.8181052900000001</v>
      </c>
      <c r="N4999" s="26">
        <v>2.25</v>
      </c>
      <c r="O4999" s="27" t="s">
        <v>92</v>
      </c>
      <c r="P4999" s="8">
        <v>0.20159122230000001</v>
      </c>
      <c r="Q4999" s="24">
        <v>0.25</v>
      </c>
      <c r="R4999" t="str">
        <f>IF($Q4999*100&gt;=VLOOKUP($O4999,margin_ranges!$A$5:$C$10,2,FALSE),IF($Q4999*100&lt;=VLOOKUP($O4999,margin_ranges!$A$5:$C$10,3,FALSE)+10,"IN RANGE","ABOVE RANGE"),"BELOW RANGE")</f>
        <v>IN RANGE</v>
      </c>
      <c r="S4999">
        <f>MIN(VLOOKUP($O4999,margin_ranges!$A$5:$D$10,4,FALSE),$P4999*100)</f>
        <v>20.159122230000001</v>
      </c>
      <c r="T4999" s="29">
        <f>(1-$S4999/100)/(1-$F4999)-1</f>
        <v>6.0214722097384765E-11</v>
      </c>
      <c r="U4999" s="19" t="str">
        <f>IF(ABS(IFERROR(T4999,0))&gt;0.05,INDEX(margin_ranges!$C$13:$C$16,MATCH($F4999*100,margin_ranges!$B$13:$B$16,1)),"")</f>
        <v/>
      </c>
      <c r="V4999" t="e">
        <f>MIN(VLOOKUP($U4999,margin_ranges!$A$5:$D$10,4,FALSE),$P4999*100)</f>
        <v>#N/A</v>
      </c>
      <c r="Y4999" s="29" t="e">
        <f t="shared" si="77"/>
        <v>#N/A</v>
      </c>
    </row>
    <row r="5000" spans="1:25" x14ac:dyDescent="0.3">
      <c r="A5000" s="8" t="s">
        <v>17</v>
      </c>
      <c r="B5000" s="8" t="s">
        <v>8746</v>
      </c>
      <c r="C5000" s="8" t="s">
        <v>8747</v>
      </c>
      <c r="D5000" s="8" t="s">
        <v>8750</v>
      </c>
      <c r="E5000" s="8" t="s">
        <v>8751</v>
      </c>
      <c r="F5000" s="24">
        <v>0.20570435462581901</v>
      </c>
      <c r="G5000" s="24">
        <v>1</v>
      </c>
      <c r="H5000" s="25">
        <v>120.4979</v>
      </c>
      <c r="I5000" s="25">
        <v>18.187000000000001</v>
      </c>
      <c r="J5000" s="15">
        <v>1546</v>
      </c>
      <c r="K5000" s="15">
        <v>318</v>
      </c>
      <c r="L5000" s="13">
        <v>0.15090000000000001</v>
      </c>
      <c r="M5000" s="7">
        <v>2.8326983999999999</v>
      </c>
      <c r="N5000" s="26">
        <v>2.25</v>
      </c>
      <c r="O5000" s="27" t="s">
        <v>22</v>
      </c>
      <c r="P5000" s="8">
        <v>0.2057043546</v>
      </c>
      <c r="Q5000" s="24">
        <v>0.26</v>
      </c>
      <c r="R5000" t="str">
        <f>IF($Q5000*100&gt;=VLOOKUP($O5000,margin_ranges!$A$5:$C$10,2,FALSE),IF($Q5000*100&lt;=VLOOKUP($O5000,margin_ranges!$A$5:$C$10,3,FALSE)+10,"IN RANGE","ABOVE RANGE"),"BELOW RANGE")</f>
        <v>IN RANGE</v>
      </c>
      <c r="S5000">
        <f>MIN(VLOOKUP($O5000,margin_ranges!$A$5:$D$10,4,FALSE),$P5000*100)</f>
        <v>20.570435459999999</v>
      </c>
      <c r="T5000" s="29">
        <f>(1-$S5000/100)/(1-$F5000)-1</f>
        <v>3.2505553804185183E-11</v>
      </c>
      <c r="U5000" s="19" t="str">
        <f>IF(ABS(IFERROR(T5000,0))&gt;0.05,INDEX(margin_ranges!$C$13:$C$16,MATCH($F5000*100,margin_ranges!$B$13:$B$16,1)),"")</f>
        <v/>
      </c>
      <c r="V5000" t="e">
        <f>MIN(VLOOKUP($U5000,margin_ranges!$A$5:$D$10,4,FALSE),$P5000*100)</f>
        <v>#N/A</v>
      </c>
      <c r="Y5000" s="29" t="e">
        <f t="shared" si="77"/>
        <v>#N/A</v>
      </c>
    </row>
    <row r="5001" spans="1:25" x14ac:dyDescent="0.3">
      <c r="A5001" s="8" t="s">
        <v>17</v>
      </c>
      <c r="B5001" s="8" t="s">
        <v>8746</v>
      </c>
      <c r="C5001" s="8" t="s">
        <v>8747</v>
      </c>
      <c r="D5001" s="8" t="s">
        <v>8748</v>
      </c>
      <c r="E5001" s="8" t="s">
        <v>8749</v>
      </c>
      <c r="F5001" s="24">
        <v>0.25</v>
      </c>
      <c r="G5001" s="24">
        <v>0</v>
      </c>
      <c r="H5001" s="25">
        <v>38.572099999999999</v>
      </c>
      <c r="I5001" s="25">
        <v>4.7794999999999996</v>
      </c>
      <c r="J5001" s="15">
        <v>380</v>
      </c>
      <c r="K5001" s="15">
        <v>95</v>
      </c>
      <c r="L5001" s="13">
        <v>0.1239</v>
      </c>
      <c r="M5001" s="7">
        <v>2.6512934700000002</v>
      </c>
      <c r="N5001" s="26">
        <v>1.75</v>
      </c>
      <c r="O5001" s="27" t="s">
        <v>162</v>
      </c>
      <c r="P5001" s="8">
        <v>0.33994481580000002</v>
      </c>
      <c r="Q5001" s="24">
        <v>0.25</v>
      </c>
      <c r="R5001" t="str">
        <f>IF($Q5001*100&gt;=VLOOKUP($O5001,margin_ranges!$A$5:$C$10,2,FALSE),IF($Q5001*100&lt;=VLOOKUP($O5001,margin_ranges!$A$5:$C$10,3,FALSE)+10,"IN RANGE","ABOVE RANGE"),"BELOW RANGE")</f>
        <v>BELOW RANGE</v>
      </c>
      <c r="S5001">
        <f>MIN(VLOOKUP($O5001,margin_ranges!$A$5:$D$10,4,FALSE),$P5001*100)</f>
        <v>33.994481579999999</v>
      </c>
      <c r="T5001" s="29">
        <f>(1-$S5001/100)/(1-$F5001)-1</f>
        <v>-0.11992642106666673</v>
      </c>
      <c r="U5001" s="19" t="str">
        <f>IF(ABS(IFERROR(T5001,0))&gt;0.05,INDEX(margin_ranges!$C$13:$C$16,MATCH($F5001*100,margin_ranges!$B$13:$B$16,1)),"")</f>
        <v>Balanced (Type B)</v>
      </c>
      <c r="V5001">
        <f>MIN(VLOOKUP($U5001,margin_ranges!$A$5:$D$10,4,FALSE),$P5001*100)</f>
        <v>29.75</v>
      </c>
      <c r="Y5001" s="29">
        <f t="shared" si="77"/>
        <v>-6.3333333333333353E-2</v>
      </c>
    </row>
    <row r="5002" spans="1:25" x14ac:dyDescent="0.3">
      <c r="A5002" s="8" t="s">
        <v>35</v>
      </c>
      <c r="B5002" s="8" t="s">
        <v>8754</v>
      </c>
      <c r="C5002" s="8" t="s">
        <v>34</v>
      </c>
      <c r="D5002" s="8" t="s">
        <v>34</v>
      </c>
      <c r="E5002" s="8"/>
      <c r="F5002" s="24">
        <v>0.27105799334095299</v>
      </c>
      <c r="G5002" s="24">
        <v>0</v>
      </c>
      <c r="H5002" s="25">
        <v>11.102600000000001</v>
      </c>
      <c r="I5002" s="25">
        <v>1.3349</v>
      </c>
      <c r="J5002" s="15">
        <v>34</v>
      </c>
      <c r="K5002" s="15">
        <v>9</v>
      </c>
      <c r="L5002" s="13">
        <v>0.1202</v>
      </c>
      <c r="M5002" s="7">
        <v>0.86142978999999997</v>
      </c>
      <c r="N5002" s="26">
        <v>0.4</v>
      </c>
      <c r="O5002" s="27"/>
      <c r="P5002" s="8">
        <v>0.53565571729999994</v>
      </c>
      <c r="Q5002" s="24">
        <v>0.27110000000000001</v>
      </c>
      <c r="R5002" t="e">
        <f>IF($Q5002*100&gt;=VLOOKUP($O5002,margin_ranges!$A$5:$C$10,2,FALSE),IF($Q5002*100&lt;=VLOOKUP($O5002,margin_ranges!$A$5:$C$10,3,FALSE)+10,"IN RANGE","ABOVE RANGE"),"BELOW RANGE")</f>
        <v>#N/A</v>
      </c>
      <c r="S5002" t="e">
        <f>MIN(VLOOKUP($O5002,margin_ranges!$A$5:$D$10,4,FALSE),$P5002*100)</f>
        <v>#N/A</v>
      </c>
      <c r="T5002" s="29" t="e">
        <f>(1-$S5002/100)/(1-$F5002)-1</f>
        <v>#N/A</v>
      </c>
      <c r="U5002" s="19" t="str">
        <f>IF(ABS(IFERROR(T5002,0))&gt;0.05,INDEX(margin_ranges!$C$13:$C$16,MATCH($F5002*100,margin_ranges!$B$13:$B$16,1)),"")</f>
        <v/>
      </c>
      <c r="V5002" t="e">
        <f>MIN(VLOOKUP($U5002,margin_ranges!$A$5:$D$10,4,FALSE),$P5002*100)</f>
        <v>#N/A</v>
      </c>
      <c r="Y5002" s="29" t="e">
        <f t="shared" si="77"/>
        <v>#N/A</v>
      </c>
    </row>
    <row r="5003" spans="1:25" x14ac:dyDescent="0.3">
      <c r="A5003" s="8" t="s">
        <v>33</v>
      </c>
      <c r="B5003" s="8" t="s">
        <v>8754</v>
      </c>
      <c r="C5003" s="8" t="s">
        <v>8755</v>
      </c>
      <c r="D5003" s="8" t="s">
        <v>34</v>
      </c>
      <c r="E5003" s="8"/>
      <c r="F5003" s="24">
        <v>0.27105799334095299</v>
      </c>
      <c r="G5003" s="24">
        <v>0</v>
      </c>
      <c r="H5003" s="25">
        <v>11.102600000000001</v>
      </c>
      <c r="I5003" s="25">
        <v>1.3349</v>
      </c>
      <c r="J5003" s="15">
        <v>34</v>
      </c>
      <c r="K5003" s="15">
        <v>9</v>
      </c>
      <c r="L5003" s="13">
        <v>0.1202</v>
      </c>
      <c r="M5003" s="7">
        <v>0.86142978999999997</v>
      </c>
      <c r="N5003" s="26">
        <v>0.4</v>
      </c>
      <c r="O5003" s="27"/>
      <c r="P5003" s="8">
        <v>0.53565571729999994</v>
      </c>
      <c r="Q5003" s="24">
        <v>0.27110000000000001</v>
      </c>
      <c r="R5003" t="e">
        <f>IF($Q5003*100&gt;=VLOOKUP($O5003,margin_ranges!$A$5:$C$10,2,FALSE),IF($Q5003*100&lt;=VLOOKUP($O5003,margin_ranges!$A$5:$C$10,3,FALSE)+10,"IN RANGE","ABOVE RANGE"),"BELOW RANGE")</f>
        <v>#N/A</v>
      </c>
      <c r="S5003" t="e">
        <f>MIN(VLOOKUP($O5003,margin_ranges!$A$5:$D$10,4,FALSE),$P5003*100)</f>
        <v>#N/A</v>
      </c>
      <c r="T5003" s="29" t="e">
        <f>(1-$S5003/100)/(1-$F5003)-1</f>
        <v>#N/A</v>
      </c>
      <c r="U5003" s="19" t="str">
        <f>IF(ABS(IFERROR(T5003,0))&gt;0.05,INDEX(margin_ranges!$C$13:$C$16,MATCH($F5003*100,margin_ranges!$B$13:$B$16,1)),"")</f>
        <v/>
      </c>
      <c r="V5003" t="e">
        <f>MIN(VLOOKUP($U5003,margin_ranges!$A$5:$D$10,4,FALSE),$P5003*100)</f>
        <v>#N/A</v>
      </c>
      <c r="Y5003" s="29" t="e">
        <f t="shared" si="77"/>
        <v>#N/A</v>
      </c>
    </row>
    <row r="5004" spans="1:25" x14ac:dyDescent="0.3">
      <c r="A5004" s="8" t="s">
        <v>17</v>
      </c>
      <c r="B5004" s="8" t="s">
        <v>8754</v>
      </c>
      <c r="C5004" s="8" t="s">
        <v>8755</v>
      </c>
      <c r="D5004" s="8" t="s">
        <v>12246</v>
      </c>
      <c r="E5004" s="8" t="s">
        <v>12247</v>
      </c>
      <c r="F5004" s="24">
        <v>0.3</v>
      </c>
      <c r="G5004" s="24">
        <v>0</v>
      </c>
      <c r="H5004" s="25">
        <v>1.8532</v>
      </c>
      <c r="I5004" s="25">
        <v>0.28789999999999999</v>
      </c>
      <c r="J5004" s="15">
        <v>7</v>
      </c>
      <c r="K5004" s="15">
        <v>2</v>
      </c>
      <c r="L5004" s="13">
        <v>0.15540000000000001</v>
      </c>
      <c r="M5004" s="7">
        <v>0.83438352999999998</v>
      </c>
      <c r="N5004" s="26">
        <v>0.4</v>
      </c>
      <c r="O5004" s="27" t="s">
        <v>92</v>
      </c>
      <c r="P5004" s="8">
        <v>0.52060415059999998</v>
      </c>
      <c r="Q5004" s="24">
        <v>0.3</v>
      </c>
      <c r="R5004" t="str">
        <f>IF($Q5004*100&gt;=VLOOKUP($O5004,margin_ranges!$A$5:$C$10,2,FALSE),IF($Q5004*100&lt;=VLOOKUP($O5004,margin_ranges!$A$5:$C$10,3,FALSE)+10,"IN RANGE","ABOVE RANGE"),"BELOW RANGE")</f>
        <v>IN RANGE</v>
      </c>
      <c r="S5004">
        <f>MIN(VLOOKUP($O5004,margin_ranges!$A$5:$D$10,4,FALSE),$P5004*100)</f>
        <v>29.75</v>
      </c>
      <c r="T5004" s="29">
        <f>(1-$S5004/100)/(1-$F5004)-1</f>
        <v>3.5714285714285587E-3</v>
      </c>
      <c r="U5004" s="19" t="str">
        <f>IF(ABS(IFERROR(T5004,0))&gt;0.05,INDEX(margin_ranges!$C$13:$C$16,MATCH($F5004*100,margin_ranges!$B$13:$B$16,1)),"")</f>
        <v/>
      </c>
      <c r="V5004" t="e">
        <f>MIN(VLOOKUP($U5004,margin_ranges!$A$5:$D$10,4,FALSE),$P5004*100)</f>
        <v>#N/A</v>
      </c>
      <c r="Y5004" s="29" t="e">
        <f t="shared" si="77"/>
        <v>#N/A</v>
      </c>
    </row>
    <row r="5005" spans="1:25" x14ac:dyDescent="0.3">
      <c r="A5005" s="8" t="s">
        <v>17</v>
      </c>
      <c r="B5005" s="8" t="s">
        <v>8754</v>
      </c>
      <c r="C5005" s="8" t="s">
        <v>8755</v>
      </c>
      <c r="D5005" s="8" t="s">
        <v>8756</v>
      </c>
      <c r="E5005" s="8" t="s">
        <v>8757</v>
      </c>
      <c r="F5005" s="24">
        <v>0.29999999999999899</v>
      </c>
      <c r="G5005" s="24">
        <v>0</v>
      </c>
      <c r="H5005" s="25">
        <v>2.4230999999999998</v>
      </c>
      <c r="I5005" s="25">
        <v>0.30159999999999998</v>
      </c>
      <c r="J5005" s="15">
        <v>7</v>
      </c>
      <c r="K5005" s="15">
        <v>2</v>
      </c>
      <c r="L5005" s="13">
        <v>0.1245</v>
      </c>
      <c r="M5005" s="7">
        <v>0.80904569999999998</v>
      </c>
      <c r="N5005" s="26">
        <v>0.4</v>
      </c>
      <c r="O5005" s="27" t="s">
        <v>92</v>
      </c>
      <c r="P5005" s="8">
        <v>0.50559035299999999</v>
      </c>
      <c r="Q5005" s="24">
        <v>0.3</v>
      </c>
      <c r="R5005" t="str">
        <f>IF($Q5005*100&gt;=VLOOKUP($O5005,margin_ranges!$A$5:$C$10,2,FALSE),IF($Q5005*100&lt;=VLOOKUP($O5005,margin_ranges!$A$5:$C$10,3,FALSE)+10,"IN RANGE","ABOVE RANGE"),"BELOW RANGE")</f>
        <v>IN RANGE</v>
      </c>
      <c r="S5005">
        <f>MIN(VLOOKUP($O5005,margin_ranges!$A$5:$D$10,4,FALSE),$P5005*100)</f>
        <v>29.75</v>
      </c>
      <c r="T5005" s="29">
        <f>(1-$S5005/100)/(1-$F5005)-1</f>
        <v>3.5714285714270044E-3</v>
      </c>
      <c r="U5005" s="19" t="str">
        <f>IF(ABS(IFERROR(T5005,0))&gt;0.05,INDEX(margin_ranges!$C$13:$C$16,MATCH($F5005*100,margin_ranges!$B$13:$B$16,1)),"")</f>
        <v/>
      </c>
      <c r="V5005" t="e">
        <f>MIN(VLOOKUP($U5005,margin_ranges!$A$5:$D$10,4,FALSE),$P5005*100)</f>
        <v>#N/A</v>
      </c>
      <c r="Y5005" s="29" t="e">
        <f t="shared" si="77"/>
        <v>#N/A</v>
      </c>
    </row>
    <row r="5006" spans="1:25" x14ac:dyDescent="0.3">
      <c r="A5006" s="8" t="s">
        <v>17</v>
      </c>
      <c r="B5006" s="8" t="s">
        <v>8754</v>
      </c>
      <c r="C5006" s="8" t="s">
        <v>8755</v>
      </c>
      <c r="D5006" s="8" t="s">
        <v>12248</v>
      </c>
      <c r="E5006" s="8" t="s">
        <v>12249</v>
      </c>
      <c r="F5006" s="24">
        <v>0.249999999999999</v>
      </c>
      <c r="G5006" s="24">
        <v>0</v>
      </c>
      <c r="H5006" s="25">
        <v>6.8261000000000003</v>
      </c>
      <c r="I5006" s="25">
        <v>0.74529999999999996</v>
      </c>
      <c r="J5006" s="15">
        <v>20</v>
      </c>
      <c r="K5006" s="15">
        <v>5</v>
      </c>
      <c r="L5006" s="13">
        <v>0.10920000000000001</v>
      </c>
      <c r="M5006" s="7">
        <v>0.89308030999999999</v>
      </c>
      <c r="N5006" s="26">
        <v>0.4</v>
      </c>
      <c r="O5006" s="27" t="s">
        <v>92</v>
      </c>
      <c r="P5006" s="8">
        <v>0.55211195049999995</v>
      </c>
      <c r="Q5006" s="24">
        <v>0.25</v>
      </c>
      <c r="R5006" t="str">
        <f>IF($Q5006*100&gt;=VLOOKUP($O5006,margin_ranges!$A$5:$C$10,2,FALSE),IF($Q5006*100&lt;=VLOOKUP($O5006,margin_ranges!$A$5:$C$10,3,FALSE)+10,"IN RANGE","ABOVE RANGE"),"BELOW RANGE")</f>
        <v>IN RANGE</v>
      </c>
      <c r="S5006">
        <f>MIN(VLOOKUP($O5006,margin_ranges!$A$5:$D$10,4,FALSE),$P5006*100)</f>
        <v>29.75</v>
      </c>
      <c r="T5006" s="29">
        <f>(1-$S5006/100)/(1-$F5006)-1</f>
        <v>-6.3333333333334574E-2</v>
      </c>
      <c r="U5006" s="19" t="str">
        <f>IF(ABS(IFERROR(T5006,0))&gt;0.05,INDEX(margin_ranges!$C$13:$C$16,MATCH($F5006*100,margin_ranges!$B$13:$B$16,1)),"")</f>
        <v>Maximize Fill (Type A+)</v>
      </c>
      <c r="V5006">
        <f>MIN(VLOOKUP($U5006,margin_ranges!$A$5:$D$10,4,FALSE),$P5006*100)</f>
        <v>19.75</v>
      </c>
      <c r="Y5006" s="29">
        <f t="shared" ref="Y5006:Y5069" si="78">(1-$V5006/100)/(1-$F5006)-1</f>
        <v>6.9999999999998508E-2</v>
      </c>
    </row>
    <row r="5007" spans="1:25" x14ac:dyDescent="0.3">
      <c r="A5007" s="8" t="s">
        <v>35</v>
      </c>
      <c r="B5007" s="8" t="s">
        <v>8758</v>
      </c>
      <c r="C5007" s="8" t="s">
        <v>34</v>
      </c>
      <c r="D5007" s="8" t="s">
        <v>34</v>
      </c>
      <c r="E5007" s="8"/>
      <c r="F5007" s="24">
        <v>0.32412986927415499</v>
      </c>
      <c r="G5007" s="24">
        <v>0.98890104000000001</v>
      </c>
      <c r="H5007" s="25">
        <v>200.88079999999999</v>
      </c>
      <c r="I5007" s="25">
        <v>125.3091</v>
      </c>
      <c r="J5007" s="15">
        <v>488</v>
      </c>
      <c r="K5007" s="15">
        <v>148</v>
      </c>
      <c r="L5007" s="13">
        <v>0.62380000000000002</v>
      </c>
      <c r="M5007" s="7">
        <v>0.12976599999999999</v>
      </c>
      <c r="N5007" s="26">
        <v>1.8731999999999999E-2</v>
      </c>
      <c r="O5007" s="27"/>
      <c r="P5007" s="8">
        <v>0.85564786000000004</v>
      </c>
      <c r="Q5007" s="24">
        <v>0.3241</v>
      </c>
      <c r="R5007" t="e">
        <f>IF($Q5007*100&gt;=VLOOKUP($O5007,margin_ranges!$A$5:$C$10,2,FALSE),IF($Q5007*100&lt;=VLOOKUP($O5007,margin_ranges!$A$5:$C$10,3,FALSE)+10,"IN RANGE","ABOVE RANGE"),"BELOW RANGE")</f>
        <v>#N/A</v>
      </c>
      <c r="S5007" t="e">
        <f>MIN(VLOOKUP($O5007,margin_ranges!$A$5:$D$10,4,FALSE),$P5007*100)</f>
        <v>#N/A</v>
      </c>
      <c r="T5007" s="29" t="e">
        <f>(1-$S5007/100)/(1-$F5007)-1</f>
        <v>#N/A</v>
      </c>
      <c r="U5007" s="19" t="str">
        <f>IF(ABS(IFERROR(T5007,0))&gt;0.05,INDEX(margin_ranges!$C$13:$C$16,MATCH($F5007*100,margin_ranges!$B$13:$B$16,1)),"")</f>
        <v/>
      </c>
      <c r="V5007" t="e">
        <f>MIN(VLOOKUP($U5007,margin_ranges!$A$5:$D$10,4,FALSE),$P5007*100)</f>
        <v>#N/A</v>
      </c>
      <c r="Y5007" s="29" t="e">
        <f t="shared" si="78"/>
        <v>#N/A</v>
      </c>
    </row>
    <row r="5008" spans="1:25" x14ac:dyDescent="0.3">
      <c r="A5008" s="8" t="s">
        <v>33</v>
      </c>
      <c r="B5008" s="8" t="s">
        <v>8758</v>
      </c>
      <c r="C5008" s="8" t="s">
        <v>8759</v>
      </c>
      <c r="D5008" s="8" t="s">
        <v>34</v>
      </c>
      <c r="E5008" s="8"/>
      <c r="F5008" s="24">
        <v>0.32412986927415499</v>
      </c>
      <c r="G5008" s="24">
        <v>0.98890104000000001</v>
      </c>
      <c r="H5008" s="25">
        <v>200.88079999999999</v>
      </c>
      <c r="I5008" s="25">
        <v>125.3091</v>
      </c>
      <c r="J5008" s="15">
        <v>488</v>
      </c>
      <c r="K5008" s="15">
        <v>148</v>
      </c>
      <c r="L5008" s="13">
        <v>0.62380000000000002</v>
      </c>
      <c r="M5008" s="7">
        <v>0.12976599999999999</v>
      </c>
      <c r="N5008" s="26">
        <v>1.8731999999999999E-2</v>
      </c>
      <c r="O5008" s="27"/>
      <c r="P5008" s="8">
        <v>0.85564786000000004</v>
      </c>
      <c r="Q5008" s="24">
        <v>0.3241</v>
      </c>
      <c r="R5008" t="e">
        <f>IF($Q5008*100&gt;=VLOOKUP($O5008,margin_ranges!$A$5:$C$10,2,FALSE),IF($Q5008*100&lt;=VLOOKUP($O5008,margin_ranges!$A$5:$C$10,3,FALSE)+10,"IN RANGE","ABOVE RANGE"),"BELOW RANGE")</f>
        <v>#N/A</v>
      </c>
      <c r="S5008" t="e">
        <f>MIN(VLOOKUP($O5008,margin_ranges!$A$5:$D$10,4,FALSE),$P5008*100)</f>
        <v>#N/A</v>
      </c>
      <c r="T5008" s="29" t="e">
        <f>(1-$S5008/100)/(1-$F5008)-1</f>
        <v>#N/A</v>
      </c>
      <c r="U5008" s="19" t="str">
        <f>IF(ABS(IFERROR(T5008,0))&gt;0.05,INDEX(margin_ranges!$C$13:$C$16,MATCH($F5008*100,margin_ranges!$B$13:$B$16,1)),"")</f>
        <v/>
      </c>
      <c r="V5008" t="e">
        <f>MIN(VLOOKUP($U5008,margin_ranges!$A$5:$D$10,4,FALSE),$P5008*100)</f>
        <v>#N/A</v>
      </c>
      <c r="Y5008" s="29" t="e">
        <f t="shared" si="78"/>
        <v>#N/A</v>
      </c>
    </row>
    <row r="5009" spans="1:25" x14ac:dyDescent="0.3">
      <c r="A5009" s="8" t="s">
        <v>17</v>
      </c>
      <c r="B5009" s="8" t="s">
        <v>8758</v>
      </c>
      <c r="C5009" s="8" t="s">
        <v>8759</v>
      </c>
      <c r="D5009" s="8" t="s">
        <v>8764</v>
      </c>
      <c r="E5009" s="8" t="s">
        <v>8765</v>
      </c>
      <c r="F5009" s="24">
        <v>0.34</v>
      </c>
      <c r="G5009" s="24">
        <v>1</v>
      </c>
      <c r="H5009" s="25">
        <v>76.789100000000005</v>
      </c>
      <c r="I5009" s="25">
        <v>39.239800000000002</v>
      </c>
      <c r="J5009" s="15">
        <v>301</v>
      </c>
      <c r="K5009" s="15">
        <v>93</v>
      </c>
      <c r="L5009" s="13">
        <v>0.51100000000000001</v>
      </c>
      <c r="M5009" s="7">
        <v>0.25573298</v>
      </c>
      <c r="N5009" s="26">
        <v>0.01</v>
      </c>
      <c r="O5009" s="27" t="s">
        <v>22</v>
      </c>
      <c r="P5009" s="8">
        <v>0.96089671269999999</v>
      </c>
      <c r="Q5009" s="24">
        <v>0.34</v>
      </c>
      <c r="R5009" t="str">
        <f>IF($Q5009*100&gt;=VLOOKUP($O5009,margin_ranges!$A$5:$C$10,2,FALSE),IF($Q5009*100&lt;=VLOOKUP($O5009,margin_ranges!$A$5:$C$10,3,FALSE)+10,"IN RANGE","ABOVE RANGE"),"BELOW RANGE")</f>
        <v>IN RANGE</v>
      </c>
      <c r="S5009">
        <f>MIN(VLOOKUP($O5009,margin_ranges!$A$5:$D$10,4,FALSE),$P5009*100)</f>
        <v>29.75</v>
      </c>
      <c r="T5009" s="29">
        <f>(1-$S5009/100)/(1-$F5009)-1</f>
        <v>6.4393939393939448E-2</v>
      </c>
      <c r="U5009" s="19" t="str">
        <f>IF(ABS(IFERROR(T5009,0))&gt;0.05,INDEX(margin_ranges!$C$13:$C$16,MATCH($F5009*100,margin_ranges!$B$13:$B$16,1)),"")</f>
        <v>Balanced (Type B)</v>
      </c>
      <c r="V5009">
        <f>MIN(VLOOKUP($U5009,margin_ranges!$A$5:$D$10,4,FALSE),$P5009*100)</f>
        <v>29.75</v>
      </c>
      <c r="Y5009" s="29">
        <f t="shared" si="78"/>
        <v>6.4393939393939448E-2</v>
      </c>
    </row>
    <row r="5010" spans="1:25" x14ac:dyDescent="0.3">
      <c r="A5010" s="8" t="s">
        <v>17</v>
      </c>
      <c r="B5010" s="8" t="s">
        <v>8758</v>
      </c>
      <c r="C5010" s="8" t="s">
        <v>8759</v>
      </c>
      <c r="D5010" s="8" t="s">
        <v>8760</v>
      </c>
      <c r="E5010" s="8" t="s">
        <v>8761</v>
      </c>
      <c r="F5010" s="24">
        <v>0.3</v>
      </c>
      <c r="G5010" s="24">
        <v>1</v>
      </c>
      <c r="H5010" s="25">
        <v>40.825499999999998</v>
      </c>
      <c r="I5010" s="25">
        <v>27.354299999999999</v>
      </c>
      <c r="J5010" s="15">
        <v>72</v>
      </c>
      <c r="K5010" s="15">
        <v>22</v>
      </c>
      <c r="L5010" s="13">
        <v>0.67</v>
      </c>
      <c r="M5010" s="7">
        <v>8.7504180000000001E-2</v>
      </c>
      <c r="N5010" s="26">
        <v>0.05</v>
      </c>
      <c r="O5010" s="27" t="s">
        <v>92</v>
      </c>
      <c r="P5010" s="8">
        <v>0.42859871199999999</v>
      </c>
      <c r="Q5010" s="24">
        <v>0.3</v>
      </c>
      <c r="R5010" t="str">
        <f>IF($Q5010*100&gt;=VLOOKUP($O5010,margin_ranges!$A$5:$C$10,2,FALSE),IF($Q5010*100&lt;=VLOOKUP($O5010,margin_ranges!$A$5:$C$10,3,FALSE)+10,"IN RANGE","ABOVE RANGE"),"BELOW RANGE")</f>
        <v>IN RANGE</v>
      </c>
      <c r="S5010">
        <f>MIN(VLOOKUP($O5010,margin_ranges!$A$5:$D$10,4,FALSE),$P5010*100)</f>
        <v>29.75</v>
      </c>
      <c r="T5010" s="29">
        <f>(1-$S5010/100)/(1-$F5010)-1</f>
        <v>3.5714285714285587E-3</v>
      </c>
      <c r="U5010" s="19" t="str">
        <f>IF(ABS(IFERROR(T5010,0))&gt;0.05,INDEX(margin_ranges!$C$13:$C$16,MATCH($F5010*100,margin_ranges!$B$13:$B$16,1)),"")</f>
        <v/>
      </c>
      <c r="V5010" t="e">
        <f>MIN(VLOOKUP($U5010,margin_ranges!$A$5:$D$10,4,FALSE),$P5010*100)</f>
        <v>#N/A</v>
      </c>
      <c r="Y5010" s="29" t="e">
        <f t="shared" si="78"/>
        <v>#N/A</v>
      </c>
    </row>
    <row r="5011" spans="1:25" x14ac:dyDescent="0.3">
      <c r="A5011" s="8" t="s">
        <v>17</v>
      </c>
      <c r="B5011" s="8" t="s">
        <v>8758</v>
      </c>
      <c r="C5011" s="8" t="s">
        <v>8759</v>
      </c>
      <c r="D5011" s="8" t="s">
        <v>8762</v>
      </c>
      <c r="E5011" s="8" t="s">
        <v>8763</v>
      </c>
      <c r="F5011" s="24">
        <v>0.3</v>
      </c>
      <c r="G5011" s="24">
        <v>1</v>
      </c>
      <c r="H5011" s="25">
        <v>77.695300000000003</v>
      </c>
      <c r="I5011" s="25">
        <v>55.523000000000003</v>
      </c>
      <c r="J5011" s="15">
        <v>110</v>
      </c>
      <c r="K5011" s="15">
        <v>33</v>
      </c>
      <c r="L5011" s="13">
        <v>0.71460000000000001</v>
      </c>
      <c r="M5011" s="7">
        <v>6.5771969999999999E-2</v>
      </c>
      <c r="N5011" s="26">
        <v>0.01</v>
      </c>
      <c r="O5011" s="27" t="s">
        <v>92</v>
      </c>
      <c r="P5011" s="8">
        <v>0.84795955089999997</v>
      </c>
      <c r="Q5011" s="24">
        <v>0.3</v>
      </c>
      <c r="R5011" t="str">
        <f>IF($Q5011*100&gt;=VLOOKUP($O5011,margin_ranges!$A$5:$C$10,2,FALSE),IF($Q5011*100&lt;=VLOOKUP($O5011,margin_ranges!$A$5:$C$10,3,FALSE)+10,"IN RANGE","ABOVE RANGE"),"BELOW RANGE")</f>
        <v>IN RANGE</v>
      </c>
      <c r="S5011">
        <f>MIN(VLOOKUP($O5011,margin_ranges!$A$5:$D$10,4,FALSE),$P5011*100)</f>
        <v>29.75</v>
      </c>
      <c r="T5011" s="29">
        <f>(1-$S5011/100)/(1-$F5011)-1</f>
        <v>3.5714285714285587E-3</v>
      </c>
      <c r="U5011" s="19" t="str">
        <f>IF(ABS(IFERROR(T5011,0))&gt;0.05,INDEX(margin_ranges!$C$13:$C$16,MATCH($F5011*100,margin_ranges!$B$13:$B$16,1)),"")</f>
        <v/>
      </c>
      <c r="V5011" t="e">
        <f>MIN(VLOOKUP($U5011,margin_ranges!$A$5:$D$10,4,FALSE),$P5011*100)</f>
        <v>#N/A</v>
      </c>
      <c r="Y5011" s="29" t="e">
        <f t="shared" si="78"/>
        <v>#N/A</v>
      </c>
    </row>
    <row r="5012" spans="1:25" x14ac:dyDescent="0.3">
      <c r="A5012" s="8" t="s">
        <v>35</v>
      </c>
      <c r="B5012" s="8" t="s">
        <v>8766</v>
      </c>
      <c r="C5012" s="8" t="s">
        <v>34</v>
      </c>
      <c r="D5012" s="8" t="s">
        <v>34</v>
      </c>
      <c r="E5012" s="8"/>
      <c r="F5012" s="24">
        <v>0.298631214462109</v>
      </c>
      <c r="G5012" s="24">
        <v>0.97262428999999995</v>
      </c>
      <c r="H5012" s="25">
        <v>54.572899999999997</v>
      </c>
      <c r="I5012" s="25">
        <v>4.9733000000000001</v>
      </c>
      <c r="J5012" s="15">
        <v>49</v>
      </c>
      <c r="K5012" s="15">
        <v>15</v>
      </c>
      <c r="L5012" s="13">
        <v>9.11E-2</v>
      </c>
      <c r="M5012" s="7">
        <v>0.32685204000000001</v>
      </c>
      <c r="N5012" s="26">
        <v>0.15</v>
      </c>
      <c r="O5012" s="27"/>
      <c r="P5012" s="8">
        <v>0.5410767487</v>
      </c>
      <c r="Q5012" s="24">
        <v>0.29859999999999998</v>
      </c>
      <c r="R5012" t="e">
        <f>IF($Q5012*100&gt;=VLOOKUP($O5012,margin_ranges!$A$5:$C$10,2,FALSE),IF($Q5012*100&lt;=VLOOKUP($O5012,margin_ranges!$A$5:$C$10,3,FALSE)+10,"IN RANGE","ABOVE RANGE"),"BELOW RANGE")</f>
        <v>#N/A</v>
      </c>
      <c r="S5012" t="e">
        <f>MIN(VLOOKUP($O5012,margin_ranges!$A$5:$D$10,4,FALSE),$P5012*100)</f>
        <v>#N/A</v>
      </c>
      <c r="T5012" s="29" t="e">
        <f>(1-$S5012/100)/(1-$F5012)-1</f>
        <v>#N/A</v>
      </c>
      <c r="U5012" s="19" t="str">
        <f>IF(ABS(IFERROR(T5012,0))&gt;0.05,INDEX(margin_ranges!$C$13:$C$16,MATCH($F5012*100,margin_ranges!$B$13:$B$16,1)),"")</f>
        <v/>
      </c>
      <c r="V5012" t="e">
        <f>MIN(VLOOKUP($U5012,margin_ranges!$A$5:$D$10,4,FALSE),$P5012*100)</f>
        <v>#N/A</v>
      </c>
      <c r="Y5012" s="29" t="e">
        <f t="shared" si="78"/>
        <v>#N/A</v>
      </c>
    </row>
    <row r="5013" spans="1:25" x14ac:dyDescent="0.3">
      <c r="A5013" s="8" t="s">
        <v>33</v>
      </c>
      <c r="B5013" s="8" t="s">
        <v>8766</v>
      </c>
      <c r="C5013" s="8" t="s">
        <v>8767</v>
      </c>
      <c r="D5013" s="8" t="s">
        <v>34</v>
      </c>
      <c r="E5013" s="8"/>
      <c r="F5013" s="24">
        <v>0.298631214462109</v>
      </c>
      <c r="G5013" s="24">
        <v>0.97262428999999995</v>
      </c>
      <c r="H5013" s="25">
        <v>54.572899999999997</v>
      </c>
      <c r="I5013" s="25">
        <v>4.9733000000000001</v>
      </c>
      <c r="J5013" s="15">
        <v>49</v>
      </c>
      <c r="K5013" s="15">
        <v>15</v>
      </c>
      <c r="L5013" s="13">
        <v>9.11E-2</v>
      </c>
      <c r="M5013" s="7">
        <v>0.32685204000000001</v>
      </c>
      <c r="N5013" s="26">
        <v>0.15</v>
      </c>
      <c r="O5013" s="27"/>
      <c r="P5013" s="8">
        <v>0.5410767487</v>
      </c>
      <c r="Q5013" s="24">
        <v>0.29859999999999998</v>
      </c>
      <c r="R5013" t="e">
        <f>IF($Q5013*100&gt;=VLOOKUP($O5013,margin_ranges!$A$5:$C$10,2,FALSE),IF($Q5013*100&lt;=VLOOKUP($O5013,margin_ranges!$A$5:$C$10,3,FALSE)+10,"IN RANGE","ABOVE RANGE"),"BELOW RANGE")</f>
        <v>#N/A</v>
      </c>
      <c r="S5013" t="e">
        <f>MIN(VLOOKUP($O5013,margin_ranges!$A$5:$D$10,4,FALSE),$P5013*100)</f>
        <v>#N/A</v>
      </c>
      <c r="T5013" s="29" t="e">
        <f>(1-$S5013/100)/(1-$F5013)-1</f>
        <v>#N/A</v>
      </c>
      <c r="U5013" s="19" t="str">
        <f>IF(ABS(IFERROR(T5013,0))&gt;0.05,INDEX(margin_ranges!$C$13:$C$16,MATCH($F5013*100,margin_ranges!$B$13:$B$16,1)),"")</f>
        <v/>
      </c>
      <c r="V5013" t="e">
        <f>MIN(VLOOKUP($U5013,margin_ranges!$A$5:$D$10,4,FALSE),$P5013*100)</f>
        <v>#N/A</v>
      </c>
      <c r="Y5013" s="29" t="e">
        <f t="shared" si="78"/>
        <v>#N/A</v>
      </c>
    </row>
    <row r="5014" spans="1:25" x14ac:dyDescent="0.3">
      <c r="A5014" s="8" t="s">
        <v>17</v>
      </c>
      <c r="B5014" s="8" t="s">
        <v>8766</v>
      </c>
      <c r="C5014" s="8" t="s">
        <v>8767</v>
      </c>
      <c r="D5014" s="8" t="s">
        <v>8768</v>
      </c>
      <c r="E5014" s="8" t="s">
        <v>3657</v>
      </c>
      <c r="F5014" s="24">
        <v>0.3</v>
      </c>
      <c r="G5014" s="24">
        <v>1</v>
      </c>
      <c r="H5014" s="25">
        <v>52.988100000000003</v>
      </c>
      <c r="I5014" s="25">
        <v>4.8537999999999997</v>
      </c>
      <c r="J5014" s="15">
        <v>47</v>
      </c>
      <c r="K5014" s="15">
        <v>14</v>
      </c>
      <c r="L5014" s="13">
        <v>9.1600000000000001E-2</v>
      </c>
      <c r="M5014" s="7">
        <v>0.32573101999999998</v>
      </c>
      <c r="N5014" s="26">
        <v>0.15</v>
      </c>
      <c r="O5014" s="27" t="s">
        <v>92</v>
      </c>
      <c r="P5014" s="8">
        <v>0.5394973435</v>
      </c>
      <c r="Q5014" s="24">
        <v>0.3</v>
      </c>
      <c r="R5014" t="str">
        <f>IF($Q5014*100&gt;=VLOOKUP($O5014,margin_ranges!$A$5:$C$10,2,FALSE),IF($Q5014*100&lt;=VLOOKUP($O5014,margin_ranges!$A$5:$C$10,3,FALSE)+10,"IN RANGE","ABOVE RANGE"),"BELOW RANGE")</f>
        <v>IN RANGE</v>
      </c>
      <c r="S5014">
        <f>MIN(VLOOKUP($O5014,margin_ranges!$A$5:$D$10,4,FALSE),$P5014*100)</f>
        <v>29.75</v>
      </c>
      <c r="T5014" s="29">
        <f>(1-$S5014/100)/(1-$F5014)-1</f>
        <v>3.5714285714285587E-3</v>
      </c>
      <c r="U5014" s="19" t="str">
        <f>IF(ABS(IFERROR(T5014,0))&gt;0.05,INDEX(margin_ranges!$C$13:$C$16,MATCH($F5014*100,margin_ranges!$B$13:$B$16,1)),"")</f>
        <v/>
      </c>
      <c r="V5014" t="e">
        <f>MIN(VLOOKUP($U5014,margin_ranges!$A$5:$D$10,4,FALSE),$P5014*100)</f>
        <v>#N/A</v>
      </c>
      <c r="Y5014" s="29" t="e">
        <f t="shared" si="78"/>
        <v>#N/A</v>
      </c>
    </row>
    <row r="5015" spans="1:25" x14ac:dyDescent="0.3">
      <c r="A5015" s="8" t="s">
        <v>35</v>
      </c>
      <c r="B5015" s="8" t="s">
        <v>8769</v>
      </c>
      <c r="C5015" s="8" t="s">
        <v>34</v>
      </c>
      <c r="D5015" s="8" t="s">
        <v>34</v>
      </c>
      <c r="E5015" s="8"/>
      <c r="F5015" s="24">
        <v>0.26118111487946699</v>
      </c>
      <c r="G5015" s="24">
        <v>0.99836712000000005</v>
      </c>
      <c r="H5015" s="25">
        <v>3858.5092</v>
      </c>
      <c r="I5015" s="25">
        <v>1167.5564999999999</v>
      </c>
      <c r="J5015" s="15">
        <v>78320</v>
      </c>
      <c r="K5015" s="15">
        <v>19148</v>
      </c>
      <c r="L5015" s="13">
        <v>0.30259999999999998</v>
      </c>
      <c r="M5015" s="7">
        <v>2.2360013200000002</v>
      </c>
      <c r="N5015" s="26">
        <v>1.6519999999999999</v>
      </c>
      <c r="O5015" s="27"/>
      <c r="P5015" s="8">
        <v>0.26118111490000001</v>
      </c>
      <c r="Q5015" s="24">
        <v>0.28720000000000001</v>
      </c>
      <c r="R5015" t="e">
        <f>IF($Q5015*100&gt;=VLOOKUP($O5015,margin_ranges!$A$5:$C$10,2,FALSE),IF($Q5015*100&lt;=VLOOKUP($O5015,margin_ranges!$A$5:$C$10,3,FALSE)+10,"IN RANGE","ABOVE RANGE"),"BELOW RANGE")</f>
        <v>#N/A</v>
      </c>
      <c r="S5015" t="e">
        <f>MIN(VLOOKUP($O5015,margin_ranges!$A$5:$D$10,4,FALSE),$P5015*100)</f>
        <v>#N/A</v>
      </c>
      <c r="T5015" s="29" t="e">
        <f>(1-$S5015/100)/(1-$F5015)-1</f>
        <v>#N/A</v>
      </c>
      <c r="U5015" s="19" t="str">
        <f>IF(ABS(IFERROR(T5015,0))&gt;0.05,INDEX(margin_ranges!$C$13:$C$16,MATCH($F5015*100,margin_ranges!$B$13:$B$16,1)),"")</f>
        <v/>
      </c>
      <c r="V5015" t="e">
        <f>MIN(VLOOKUP($U5015,margin_ranges!$A$5:$D$10,4,FALSE),$P5015*100)</f>
        <v>#N/A</v>
      </c>
      <c r="Y5015" s="29" t="e">
        <f t="shared" si="78"/>
        <v>#N/A</v>
      </c>
    </row>
    <row r="5016" spans="1:25" x14ac:dyDescent="0.3">
      <c r="A5016" s="8" t="s">
        <v>33</v>
      </c>
      <c r="B5016" s="8" t="s">
        <v>8769</v>
      </c>
      <c r="C5016" s="8" t="s">
        <v>8770</v>
      </c>
      <c r="D5016" s="8" t="s">
        <v>34</v>
      </c>
      <c r="E5016" s="8"/>
      <c r="F5016" s="24">
        <v>0.26118111487946699</v>
      </c>
      <c r="G5016" s="24">
        <v>0.99836712000000005</v>
      </c>
      <c r="H5016" s="25">
        <v>3858.5092</v>
      </c>
      <c r="I5016" s="25">
        <v>1167.5564999999999</v>
      </c>
      <c r="J5016" s="15">
        <v>78320</v>
      </c>
      <c r="K5016" s="15">
        <v>19148</v>
      </c>
      <c r="L5016" s="13">
        <v>0.30259999999999998</v>
      </c>
      <c r="M5016" s="7">
        <v>2.2360013200000002</v>
      </c>
      <c r="N5016" s="26">
        <v>1.6519999999999999</v>
      </c>
      <c r="O5016" s="27"/>
      <c r="P5016" s="8">
        <v>0.26118111490000001</v>
      </c>
      <c r="Q5016" s="24">
        <v>0.28720000000000001</v>
      </c>
      <c r="R5016" t="e">
        <f>IF($Q5016*100&gt;=VLOOKUP($O5016,margin_ranges!$A$5:$C$10,2,FALSE),IF($Q5016*100&lt;=VLOOKUP($O5016,margin_ranges!$A$5:$C$10,3,FALSE)+10,"IN RANGE","ABOVE RANGE"),"BELOW RANGE")</f>
        <v>#N/A</v>
      </c>
      <c r="S5016" t="e">
        <f>MIN(VLOOKUP($O5016,margin_ranges!$A$5:$D$10,4,FALSE),$P5016*100)</f>
        <v>#N/A</v>
      </c>
      <c r="T5016" s="29" t="e">
        <f>(1-$S5016/100)/(1-$F5016)-1</f>
        <v>#N/A</v>
      </c>
      <c r="U5016" s="19" t="str">
        <f>IF(ABS(IFERROR(T5016,0))&gt;0.05,INDEX(margin_ranges!$C$13:$C$16,MATCH($F5016*100,margin_ranges!$B$13:$B$16,1)),"")</f>
        <v/>
      </c>
      <c r="V5016" t="e">
        <f>MIN(VLOOKUP($U5016,margin_ranges!$A$5:$D$10,4,FALSE),$P5016*100)</f>
        <v>#N/A</v>
      </c>
      <c r="Y5016" s="29" t="e">
        <f t="shared" si="78"/>
        <v>#N/A</v>
      </c>
    </row>
    <row r="5017" spans="1:25" x14ac:dyDescent="0.3">
      <c r="A5017" s="8" t="s">
        <v>17</v>
      </c>
      <c r="B5017" s="8" t="s">
        <v>8769</v>
      </c>
      <c r="C5017" s="8" t="s">
        <v>8770</v>
      </c>
      <c r="D5017" s="8" t="s">
        <v>8775</v>
      </c>
      <c r="E5017" s="8" t="s">
        <v>8776</v>
      </c>
      <c r="F5017" s="24">
        <v>0.30092057886208501</v>
      </c>
      <c r="G5017" s="24">
        <v>1</v>
      </c>
      <c r="H5017" s="25">
        <v>882.86239999999998</v>
      </c>
      <c r="I5017" s="25">
        <v>282.49930000000001</v>
      </c>
      <c r="J5017" s="15">
        <v>18185</v>
      </c>
      <c r="K5017" s="15">
        <v>4871</v>
      </c>
      <c r="L5017" s="13">
        <v>0.32</v>
      </c>
      <c r="M5017" s="7">
        <v>2.1456789500000002</v>
      </c>
      <c r="N5017" s="26">
        <v>1.5</v>
      </c>
      <c r="O5017" s="27" t="s">
        <v>22</v>
      </c>
      <c r="P5017" s="8">
        <v>0.30092057890000001</v>
      </c>
      <c r="Q5017" s="24">
        <v>0.31</v>
      </c>
      <c r="R5017" t="str">
        <f>IF($Q5017*100&gt;=VLOOKUP($O5017,margin_ranges!$A$5:$C$10,2,FALSE),IF($Q5017*100&lt;=VLOOKUP($O5017,margin_ranges!$A$5:$C$10,3,FALSE)+10,"IN RANGE","ABOVE RANGE"),"BELOW RANGE")</f>
        <v>IN RANGE</v>
      </c>
      <c r="S5017">
        <f>MIN(VLOOKUP($O5017,margin_ranges!$A$5:$D$10,4,FALSE),$P5017*100)</f>
        <v>29.75</v>
      </c>
      <c r="T5017" s="29">
        <f>(1-$S5017/100)/(1-$F5017)-1</f>
        <v>4.8929760462941285E-3</v>
      </c>
      <c r="U5017" s="19" t="str">
        <f>IF(ABS(IFERROR(T5017,0))&gt;0.05,INDEX(margin_ranges!$C$13:$C$16,MATCH($F5017*100,margin_ranges!$B$13:$B$16,1)),"")</f>
        <v/>
      </c>
      <c r="V5017" t="e">
        <f>MIN(VLOOKUP($U5017,margin_ranges!$A$5:$D$10,4,FALSE),$P5017*100)</f>
        <v>#N/A</v>
      </c>
      <c r="Y5017" s="29" t="e">
        <f t="shared" si="78"/>
        <v>#N/A</v>
      </c>
    </row>
    <row r="5018" spans="1:25" x14ac:dyDescent="0.3">
      <c r="A5018" s="8" t="s">
        <v>17</v>
      </c>
      <c r="B5018" s="8" t="s">
        <v>8769</v>
      </c>
      <c r="C5018" s="8" t="s">
        <v>8770</v>
      </c>
      <c r="D5018" s="8" t="s">
        <v>8773</v>
      </c>
      <c r="E5018" s="8" t="s">
        <v>8774</v>
      </c>
      <c r="F5018" s="24">
        <v>0.28250857571392402</v>
      </c>
      <c r="G5018" s="24">
        <v>1</v>
      </c>
      <c r="H5018" s="25">
        <v>224.8349</v>
      </c>
      <c r="I5018" s="25">
        <v>89.919499999999999</v>
      </c>
      <c r="J5018" s="15">
        <v>7519</v>
      </c>
      <c r="K5018" s="15">
        <v>1940</v>
      </c>
      <c r="L5018" s="13">
        <v>0.39989999999999998</v>
      </c>
      <c r="M5018" s="7">
        <v>2.7874897600000001</v>
      </c>
      <c r="N5018" s="26">
        <v>2</v>
      </c>
      <c r="O5018" s="27" t="s">
        <v>22</v>
      </c>
      <c r="P5018" s="8">
        <v>0.28250857569999999</v>
      </c>
      <c r="Q5018" s="24">
        <v>0.28999999999999998</v>
      </c>
      <c r="R5018" t="str">
        <f>IF($Q5018*100&gt;=VLOOKUP($O5018,margin_ranges!$A$5:$C$10,2,FALSE),IF($Q5018*100&lt;=VLOOKUP($O5018,margin_ranges!$A$5:$C$10,3,FALSE)+10,"IN RANGE","ABOVE RANGE"),"BELOW RANGE")</f>
        <v>IN RANGE</v>
      </c>
      <c r="S5018">
        <f>MIN(VLOOKUP($O5018,margin_ranges!$A$5:$D$10,4,FALSE),$P5018*100)</f>
        <v>28.250857569999997</v>
      </c>
      <c r="T5018" s="29">
        <f>(1-$S5018/100)/(1-$F5018)-1</f>
        <v>1.9406698470447736E-11</v>
      </c>
      <c r="U5018" s="19" t="str">
        <f>IF(ABS(IFERROR(T5018,0))&gt;0.05,INDEX(margin_ranges!$C$13:$C$16,MATCH($F5018*100,margin_ranges!$B$13:$B$16,1)),"")</f>
        <v/>
      </c>
      <c r="V5018" t="e">
        <f>MIN(VLOOKUP($U5018,margin_ranges!$A$5:$D$10,4,FALSE),$P5018*100)</f>
        <v>#N/A</v>
      </c>
      <c r="Y5018" s="29" t="e">
        <f t="shared" si="78"/>
        <v>#N/A</v>
      </c>
    </row>
    <row r="5019" spans="1:25" x14ac:dyDescent="0.3">
      <c r="A5019" s="8" t="s">
        <v>17</v>
      </c>
      <c r="B5019" s="8" t="s">
        <v>8769</v>
      </c>
      <c r="C5019" s="8" t="s">
        <v>8770</v>
      </c>
      <c r="D5019" s="8" t="s">
        <v>8771</v>
      </c>
      <c r="E5019" s="8" t="s">
        <v>8772</v>
      </c>
      <c r="F5019" s="24">
        <v>0.228527798502066</v>
      </c>
      <c r="G5019" s="24">
        <v>1</v>
      </c>
      <c r="H5019" s="25">
        <v>209.54759999999999</v>
      </c>
      <c r="I5019" s="25">
        <v>80.868600000000001</v>
      </c>
      <c r="J5019" s="15">
        <v>5660</v>
      </c>
      <c r="K5019" s="15">
        <v>1292</v>
      </c>
      <c r="L5019" s="13">
        <v>0.38590000000000002</v>
      </c>
      <c r="M5019" s="7">
        <v>2.3332013699999998</v>
      </c>
      <c r="N5019" s="26">
        <v>1.8</v>
      </c>
      <c r="O5019" s="27" t="s">
        <v>22</v>
      </c>
      <c r="P5019" s="8">
        <v>0.22852779849999999</v>
      </c>
      <c r="Q5019" s="24">
        <v>0.28999999999999998</v>
      </c>
      <c r="R5019" t="str">
        <f>IF($Q5019*100&gt;=VLOOKUP($O5019,margin_ranges!$A$5:$C$10,2,FALSE),IF($Q5019*100&lt;=VLOOKUP($O5019,margin_ranges!$A$5:$C$10,3,FALSE)+10,"IN RANGE","ABOVE RANGE"),"BELOW RANGE")</f>
        <v>IN RANGE</v>
      </c>
      <c r="S5019">
        <f>MIN(VLOOKUP($O5019,margin_ranges!$A$5:$D$10,4,FALSE),$P5019*100)</f>
        <v>22.852779849999997</v>
      </c>
      <c r="T5019" s="29">
        <f>(1-$S5019/100)/(1-$F5019)-1</f>
        <v>2.6780799800008026E-12</v>
      </c>
      <c r="U5019" s="19" t="str">
        <f>IF(ABS(IFERROR(T5019,0))&gt;0.05,INDEX(margin_ranges!$C$13:$C$16,MATCH($F5019*100,margin_ranges!$B$13:$B$16,1)),"")</f>
        <v/>
      </c>
      <c r="V5019" t="e">
        <f>MIN(VLOOKUP($U5019,margin_ranges!$A$5:$D$10,4,FALSE),$P5019*100)</f>
        <v>#N/A</v>
      </c>
      <c r="Y5019" s="29" t="e">
        <f t="shared" si="78"/>
        <v>#N/A</v>
      </c>
    </row>
    <row r="5020" spans="1:25" x14ac:dyDescent="0.3">
      <c r="A5020" s="8" t="s">
        <v>17</v>
      </c>
      <c r="B5020" s="8" t="s">
        <v>8769</v>
      </c>
      <c r="C5020" s="8" t="s">
        <v>8770</v>
      </c>
      <c r="D5020" s="8" t="s">
        <v>8781</v>
      </c>
      <c r="E5020" s="8" t="s">
        <v>8782</v>
      </c>
      <c r="F5020" s="24">
        <v>0.27912939980031198</v>
      </c>
      <c r="G5020" s="24">
        <v>1</v>
      </c>
      <c r="H5020" s="25">
        <v>343.22460000000001</v>
      </c>
      <c r="I5020" s="25">
        <v>144.83269999999999</v>
      </c>
      <c r="J5020" s="15">
        <v>9041</v>
      </c>
      <c r="K5020" s="15">
        <v>2258</v>
      </c>
      <c r="L5020" s="13">
        <v>0.42199999999999999</v>
      </c>
      <c r="M5020" s="7">
        <v>2.0808172800000002</v>
      </c>
      <c r="N5020" s="26">
        <v>1.5</v>
      </c>
      <c r="O5020" s="27" t="s">
        <v>22</v>
      </c>
      <c r="P5020" s="8">
        <v>0.27912939980000001</v>
      </c>
      <c r="Q5020" s="24">
        <v>0.28999999999999998</v>
      </c>
      <c r="R5020" t="str">
        <f>IF($Q5020*100&gt;=VLOOKUP($O5020,margin_ranges!$A$5:$C$10,2,FALSE),IF($Q5020*100&lt;=VLOOKUP($O5020,margin_ranges!$A$5:$C$10,3,FALSE)+10,"IN RANGE","ABOVE RANGE"),"BELOW RANGE")</f>
        <v>IN RANGE</v>
      </c>
      <c r="S5020">
        <f>MIN(VLOOKUP($O5020,margin_ranges!$A$5:$D$10,4,FALSE),$P5020*100)</f>
        <v>27.912939980000001</v>
      </c>
      <c r="T5020" s="29">
        <f>(1-$S5020/100)/(1-$F5020)-1</f>
        <v>4.3276493499888602E-13</v>
      </c>
      <c r="U5020" s="19" t="str">
        <f>IF(ABS(IFERROR(T5020,0))&gt;0.05,INDEX(margin_ranges!$C$13:$C$16,MATCH($F5020*100,margin_ranges!$B$13:$B$16,1)),"")</f>
        <v/>
      </c>
      <c r="V5020" t="e">
        <f>MIN(VLOOKUP($U5020,margin_ranges!$A$5:$D$10,4,FALSE),$P5020*100)</f>
        <v>#N/A</v>
      </c>
      <c r="Y5020" s="29" t="e">
        <f t="shared" si="78"/>
        <v>#N/A</v>
      </c>
    </row>
    <row r="5021" spans="1:25" x14ac:dyDescent="0.3">
      <c r="A5021" s="8" t="s">
        <v>17</v>
      </c>
      <c r="B5021" s="8" t="s">
        <v>8769</v>
      </c>
      <c r="C5021" s="8" t="s">
        <v>8770</v>
      </c>
      <c r="D5021" s="8" t="s">
        <v>8777</v>
      </c>
      <c r="E5021" s="8" t="s">
        <v>8778</v>
      </c>
      <c r="F5021" s="24">
        <v>0.25819799929271597</v>
      </c>
      <c r="G5021" s="24">
        <v>1</v>
      </c>
      <c r="H5021" s="25">
        <v>760.83460000000002</v>
      </c>
      <c r="I5021" s="25">
        <v>178.67140000000001</v>
      </c>
      <c r="J5021" s="15">
        <v>11561</v>
      </c>
      <c r="K5021" s="15">
        <v>2882</v>
      </c>
      <c r="L5021" s="13">
        <v>0.23480000000000001</v>
      </c>
      <c r="M5021" s="7">
        <v>2.1569097899999998</v>
      </c>
      <c r="N5021" s="26">
        <v>1.6</v>
      </c>
      <c r="O5021" s="27" t="s">
        <v>22</v>
      </c>
      <c r="P5021" s="8">
        <v>0.25819799929999998</v>
      </c>
      <c r="Q5021" s="24">
        <v>0.28999999999999998</v>
      </c>
      <c r="R5021" t="str">
        <f>IF($Q5021*100&gt;=VLOOKUP($O5021,margin_ranges!$A$5:$C$10,2,FALSE),IF($Q5021*100&lt;=VLOOKUP($O5021,margin_ranges!$A$5:$C$10,3,FALSE)+10,"IN RANGE","ABOVE RANGE"),"BELOW RANGE")</f>
        <v>IN RANGE</v>
      </c>
      <c r="S5021">
        <f>MIN(VLOOKUP($O5021,margin_ranges!$A$5:$D$10,4,FALSE),$P5021*100)</f>
        <v>25.819799929999999</v>
      </c>
      <c r="T5021" s="29">
        <f>(1-$S5021/100)/(1-$F5021)-1</f>
        <v>-9.819367541297197E-12</v>
      </c>
      <c r="U5021" s="19" t="str">
        <f>IF(ABS(IFERROR(T5021,0))&gt;0.05,INDEX(margin_ranges!$C$13:$C$16,MATCH($F5021*100,margin_ranges!$B$13:$B$16,1)),"")</f>
        <v/>
      </c>
      <c r="V5021" t="e">
        <f>MIN(VLOOKUP($U5021,margin_ranges!$A$5:$D$10,4,FALSE),$P5021*100)</f>
        <v>#N/A</v>
      </c>
      <c r="Y5021" s="29" t="e">
        <f t="shared" si="78"/>
        <v>#N/A</v>
      </c>
    </row>
    <row r="5022" spans="1:25" x14ac:dyDescent="0.3">
      <c r="A5022" s="8" t="s">
        <v>17</v>
      </c>
      <c r="B5022" s="8" t="s">
        <v>8769</v>
      </c>
      <c r="C5022" s="8" t="s">
        <v>8770</v>
      </c>
      <c r="D5022" s="8" t="s">
        <v>8783</v>
      </c>
      <c r="E5022" s="8" t="s">
        <v>8784</v>
      </c>
      <c r="F5022" s="24">
        <v>0.23353001988071501</v>
      </c>
      <c r="G5022" s="24">
        <v>1</v>
      </c>
      <c r="H5022" s="25">
        <v>368.56569999999999</v>
      </c>
      <c r="I5022" s="25">
        <v>120.4795</v>
      </c>
      <c r="J5022" s="15">
        <v>7545</v>
      </c>
      <c r="K5022" s="15">
        <v>1746</v>
      </c>
      <c r="L5022" s="13">
        <v>0.32690000000000002</v>
      </c>
      <c r="M5022" s="7">
        <v>2.0874920600000002</v>
      </c>
      <c r="N5022" s="26">
        <v>1.6</v>
      </c>
      <c r="O5022" s="27" t="s">
        <v>22</v>
      </c>
      <c r="P5022" s="8">
        <v>0.2335300199</v>
      </c>
      <c r="Q5022" s="24">
        <v>0.27</v>
      </c>
      <c r="R5022" t="str">
        <f>IF($Q5022*100&gt;=VLOOKUP($O5022,margin_ranges!$A$5:$C$10,2,FALSE),IF($Q5022*100&lt;=VLOOKUP($O5022,margin_ranges!$A$5:$C$10,3,FALSE)+10,"IN RANGE","ABOVE RANGE"),"BELOW RANGE")</f>
        <v>IN RANGE</v>
      </c>
      <c r="S5022">
        <f>MIN(VLOOKUP($O5022,margin_ranges!$A$5:$D$10,4,FALSE),$P5022*100)</f>
        <v>23.353001989999999</v>
      </c>
      <c r="T5022" s="29">
        <f>(1-$S5022/100)/(1-$F5022)-1</f>
        <v>-2.516087338477746E-11</v>
      </c>
      <c r="U5022" s="19" t="str">
        <f>IF(ABS(IFERROR(T5022,0))&gt;0.05,INDEX(margin_ranges!$C$13:$C$16,MATCH($F5022*100,margin_ranges!$B$13:$B$16,1)),"")</f>
        <v/>
      </c>
      <c r="V5022" t="e">
        <f>MIN(VLOOKUP($U5022,margin_ranges!$A$5:$D$10,4,FALSE),$P5022*100)</f>
        <v>#N/A</v>
      </c>
      <c r="Y5022" s="29" t="e">
        <f t="shared" si="78"/>
        <v>#N/A</v>
      </c>
    </row>
    <row r="5023" spans="1:25" x14ac:dyDescent="0.3">
      <c r="A5023" s="8" t="s">
        <v>17</v>
      </c>
      <c r="B5023" s="8" t="s">
        <v>8769</v>
      </c>
      <c r="C5023" s="8" t="s">
        <v>8770</v>
      </c>
      <c r="D5023" s="8" t="s">
        <v>8779</v>
      </c>
      <c r="E5023" s="8" t="s">
        <v>8780</v>
      </c>
      <c r="F5023" s="24">
        <v>0.210293961564363</v>
      </c>
      <c r="G5023" s="24">
        <v>1</v>
      </c>
      <c r="H5023" s="25">
        <v>688.33109999999999</v>
      </c>
      <c r="I5023" s="25">
        <v>182.7704</v>
      </c>
      <c r="J5023" s="15">
        <v>13886</v>
      </c>
      <c r="K5023" s="15">
        <v>2919</v>
      </c>
      <c r="L5023" s="13">
        <v>0.26550000000000001</v>
      </c>
      <c r="M5023" s="7">
        <v>2.5325879499999999</v>
      </c>
      <c r="N5023" s="26">
        <v>2</v>
      </c>
      <c r="O5023" s="27" t="s">
        <v>22</v>
      </c>
      <c r="P5023" s="8">
        <v>0.2102939616</v>
      </c>
      <c r="Q5023" s="24">
        <v>0.26</v>
      </c>
      <c r="R5023" t="str">
        <f>IF($Q5023*100&gt;=VLOOKUP($O5023,margin_ranges!$A$5:$C$10,2,FALSE),IF($Q5023*100&lt;=VLOOKUP($O5023,margin_ranges!$A$5:$C$10,3,FALSE)+10,"IN RANGE","ABOVE RANGE"),"BELOW RANGE")</f>
        <v>IN RANGE</v>
      </c>
      <c r="S5023">
        <f>MIN(VLOOKUP($O5023,margin_ranges!$A$5:$D$10,4,FALSE),$P5023*100)</f>
        <v>21.029396160000001</v>
      </c>
      <c r="T5023" s="29">
        <f>(1-$S5023/100)/(1-$F5023)-1</f>
        <v>-4.5127013237333813E-11</v>
      </c>
      <c r="U5023" s="19" t="str">
        <f>IF(ABS(IFERROR(T5023,0))&gt;0.05,INDEX(margin_ranges!$C$13:$C$16,MATCH($F5023*100,margin_ranges!$B$13:$B$16,1)),"")</f>
        <v/>
      </c>
      <c r="V5023" t="e">
        <f>MIN(VLOOKUP($U5023,margin_ranges!$A$5:$D$10,4,FALSE),$P5023*100)</f>
        <v>#N/A</v>
      </c>
      <c r="Y5023" s="29" t="e">
        <f t="shared" si="78"/>
        <v>#N/A</v>
      </c>
    </row>
    <row r="5024" spans="1:25" x14ac:dyDescent="0.3">
      <c r="A5024" s="8" t="s">
        <v>17</v>
      </c>
      <c r="B5024" s="8" t="s">
        <v>8769</v>
      </c>
      <c r="C5024" s="8" t="s">
        <v>8770</v>
      </c>
      <c r="D5024" s="8" t="s">
        <v>8785</v>
      </c>
      <c r="E5024" s="8" t="s">
        <v>8786</v>
      </c>
      <c r="F5024" s="24">
        <v>0.26704177975083399</v>
      </c>
      <c r="G5024" s="24">
        <v>1</v>
      </c>
      <c r="H5024" s="25">
        <v>312.935</v>
      </c>
      <c r="I5024" s="25">
        <v>74.828199999999995</v>
      </c>
      <c r="J5024" s="15">
        <v>4594</v>
      </c>
      <c r="K5024" s="15">
        <v>1158</v>
      </c>
      <c r="L5024" s="13">
        <v>0.23910000000000001</v>
      </c>
      <c r="M5024" s="7">
        <v>2.0465013700000001</v>
      </c>
      <c r="N5024" s="26">
        <v>1.5</v>
      </c>
      <c r="O5024" s="27" t="s">
        <v>22</v>
      </c>
      <c r="P5024" s="8">
        <v>0.26704177979999999</v>
      </c>
      <c r="Q5024" s="24">
        <v>0.28999999999999998</v>
      </c>
      <c r="R5024" t="str">
        <f>IF($Q5024*100&gt;=VLOOKUP($O5024,margin_ranges!$A$5:$C$10,2,FALSE),IF($Q5024*100&lt;=VLOOKUP($O5024,margin_ranges!$A$5:$C$10,3,FALSE)+10,"IN RANGE","ABOVE RANGE"),"BELOW RANGE")</f>
        <v>IN RANGE</v>
      </c>
      <c r="S5024">
        <f>MIN(VLOOKUP($O5024,margin_ranges!$A$5:$D$10,4,FALSE),$P5024*100)</f>
        <v>26.704177979999997</v>
      </c>
      <c r="T5024" s="29">
        <f>(1-$S5024/100)/(1-$F5024)-1</f>
        <v>-6.7078897991734721E-11</v>
      </c>
      <c r="U5024" s="19" t="str">
        <f>IF(ABS(IFERROR(T5024,0))&gt;0.05,INDEX(margin_ranges!$C$13:$C$16,MATCH($F5024*100,margin_ranges!$B$13:$B$16,1)),"")</f>
        <v/>
      </c>
      <c r="V5024" t="e">
        <f>MIN(VLOOKUP($U5024,margin_ranges!$A$5:$D$10,4,FALSE),$P5024*100)</f>
        <v>#N/A</v>
      </c>
      <c r="Y5024" s="29" t="e">
        <f t="shared" si="78"/>
        <v>#N/A</v>
      </c>
    </row>
    <row r="5025" spans="1:25" x14ac:dyDescent="0.3">
      <c r="A5025" s="8" t="s">
        <v>17</v>
      </c>
      <c r="B5025" s="8" t="s">
        <v>8769</v>
      </c>
      <c r="C5025" s="8" t="s">
        <v>8770</v>
      </c>
      <c r="D5025" s="8" t="s">
        <v>12254</v>
      </c>
      <c r="E5025" s="8" t="s">
        <v>12255</v>
      </c>
      <c r="F5025" s="24">
        <v>0.25</v>
      </c>
      <c r="G5025" s="24">
        <v>0</v>
      </c>
      <c r="H5025" s="25">
        <v>17.7591</v>
      </c>
      <c r="I5025" s="25">
        <v>0.80410000000000004</v>
      </c>
      <c r="J5025" s="15">
        <v>45</v>
      </c>
      <c r="K5025" s="15">
        <v>11</v>
      </c>
      <c r="L5025" s="13">
        <v>4.53E-2</v>
      </c>
      <c r="M5025" s="7">
        <v>1.8805365599999999</v>
      </c>
      <c r="N5025" s="26">
        <v>1.4</v>
      </c>
      <c r="O5025" s="27" t="s">
        <v>22</v>
      </c>
      <c r="P5025" s="8">
        <v>0.25553162140000002</v>
      </c>
      <c r="Q5025" s="24">
        <v>0.25</v>
      </c>
      <c r="R5025" t="str">
        <f>IF($Q5025*100&gt;=VLOOKUP($O5025,margin_ranges!$A$5:$C$10,2,FALSE),IF($Q5025*100&lt;=VLOOKUP($O5025,margin_ranges!$A$5:$C$10,3,FALSE)+10,"IN RANGE","ABOVE RANGE"),"BELOW RANGE")</f>
        <v>IN RANGE</v>
      </c>
      <c r="S5025">
        <f>MIN(VLOOKUP($O5025,margin_ranges!$A$5:$D$10,4,FALSE),$P5025*100)</f>
        <v>25.553162140000001</v>
      </c>
      <c r="T5025" s="29">
        <f>(1-$S5025/100)/(1-$F5025)-1</f>
        <v>-7.3754952000001373E-3</v>
      </c>
      <c r="U5025" s="19" t="str">
        <f>IF(ABS(IFERROR(T5025,0))&gt;0.05,INDEX(margin_ranges!$C$13:$C$16,MATCH($F5025*100,margin_ranges!$B$13:$B$16,1)),"")</f>
        <v/>
      </c>
      <c r="V5025" t="e">
        <f>MIN(VLOOKUP($U5025,margin_ranges!$A$5:$D$10,4,FALSE),$P5025*100)</f>
        <v>#N/A</v>
      </c>
      <c r="Y5025" s="29" t="e">
        <f t="shared" si="78"/>
        <v>#N/A</v>
      </c>
    </row>
    <row r="5026" spans="1:25" x14ac:dyDescent="0.3">
      <c r="A5026" s="8" t="s">
        <v>17</v>
      </c>
      <c r="B5026" s="8" t="s">
        <v>8769</v>
      </c>
      <c r="C5026" s="8" t="s">
        <v>8770</v>
      </c>
      <c r="D5026" s="8" t="s">
        <v>12250</v>
      </c>
      <c r="E5026" s="8" t="s">
        <v>12251</v>
      </c>
      <c r="F5026" s="24">
        <v>0.25</v>
      </c>
      <c r="G5026" s="24">
        <v>1</v>
      </c>
      <c r="H5026" s="25">
        <v>21.778700000000001</v>
      </c>
      <c r="I5026" s="25">
        <v>10.042899999999999</v>
      </c>
      <c r="J5026" s="15">
        <v>199</v>
      </c>
      <c r="K5026" s="15">
        <v>50</v>
      </c>
      <c r="L5026" s="13">
        <v>0.46110000000000001</v>
      </c>
      <c r="M5026" s="7">
        <v>0.66147084</v>
      </c>
      <c r="N5026" s="26">
        <v>0.3</v>
      </c>
      <c r="O5026" s="27" t="s">
        <v>22</v>
      </c>
      <c r="P5026" s="8">
        <v>0.54646526770000003</v>
      </c>
      <c r="Q5026" s="24">
        <v>0.25</v>
      </c>
      <c r="R5026" t="str">
        <f>IF($Q5026*100&gt;=VLOOKUP($O5026,margin_ranges!$A$5:$C$10,2,FALSE),IF($Q5026*100&lt;=VLOOKUP($O5026,margin_ranges!$A$5:$C$10,3,FALSE)+10,"IN RANGE","ABOVE RANGE"),"BELOW RANGE")</f>
        <v>IN RANGE</v>
      </c>
      <c r="S5026">
        <f>MIN(VLOOKUP($O5026,margin_ranges!$A$5:$D$10,4,FALSE),$P5026*100)</f>
        <v>29.75</v>
      </c>
      <c r="T5026" s="29">
        <f>(1-$S5026/100)/(1-$F5026)-1</f>
        <v>-6.3333333333333353E-2</v>
      </c>
      <c r="U5026" s="19" t="str">
        <f>IF(ABS(IFERROR(T5026,0))&gt;0.05,INDEX(margin_ranges!$C$13:$C$16,MATCH($F5026*100,margin_ranges!$B$13:$B$16,1)),"")</f>
        <v>Balanced (Type B)</v>
      </c>
      <c r="V5026">
        <f>MIN(VLOOKUP($U5026,margin_ranges!$A$5:$D$10,4,FALSE),$P5026*100)</f>
        <v>29.75</v>
      </c>
      <c r="Y5026" s="29">
        <f t="shared" si="78"/>
        <v>-6.3333333333333353E-2</v>
      </c>
    </row>
    <row r="5027" spans="1:25" x14ac:dyDescent="0.3">
      <c r="A5027" s="8" t="s">
        <v>17</v>
      </c>
      <c r="B5027" s="8" t="s">
        <v>8769</v>
      </c>
      <c r="C5027" s="8" t="s">
        <v>8770</v>
      </c>
      <c r="D5027" s="8" t="s">
        <v>12252</v>
      </c>
      <c r="E5027" s="8" t="s">
        <v>12253</v>
      </c>
      <c r="F5027" s="24">
        <v>0.25</v>
      </c>
      <c r="G5027" s="24">
        <v>0</v>
      </c>
      <c r="H5027" s="25">
        <v>27.828399999999998</v>
      </c>
      <c r="I5027" s="25">
        <v>1.8399000000000001</v>
      </c>
      <c r="J5027" s="15">
        <v>83</v>
      </c>
      <c r="K5027" s="15">
        <v>21</v>
      </c>
      <c r="L5027" s="13">
        <v>6.6100000000000006E-2</v>
      </c>
      <c r="M5027" s="7">
        <v>1.49505804</v>
      </c>
      <c r="N5027" s="26">
        <v>1</v>
      </c>
      <c r="O5027" s="27" t="s">
        <v>22</v>
      </c>
      <c r="P5027" s="8">
        <v>0.33112964540000001</v>
      </c>
      <c r="Q5027" s="24">
        <v>0.25</v>
      </c>
      <c r="R5027" t="str">
        <f>IF($Q5027*100&gt;=VLOOKUP($O5027,margin_ranges!$A$5:$C$10,2,FALSE),IF($Q5027*100&lt;=VLOOKUP($O5027,margin_ranges!$A$5:$C$10,3,FALSE)+10,"IN RANGE","ABOVE RANGE"),"BELOW RANGE")</f>
        <v>IN RANGE</v>
      </c>
      <c r="S5027">
        <f>MIN(VLOOKUP($O5027,margin_ranges!$A$5:$D$10,4,FALSE),$P5027*100)</f>
        <v>29.75</v>
      </c>
      <c r="T5027" s="29">
        <f>(1-$S5027/100)/(1-$F5027)-1</f>
        <v>-6.3333333333333353E-2</v>
      </c>
      <c r="U5027" s="19" t="str">
        <f>IF(ABS(IFERROR(T5027,0))&gt;0.05,INDEX(margin_ranges!$C$13:$C$16,MATCH($F5027*100,margin_ranges!$B$13:$B$16,1)),"")</f>
        <v>Balanced (Type B)</v>
      </c>
      <c r="V5027">
        <f>MIN(VLOOKUP($U5027,margin_ranges!$A$5:$D$10,4,FALSE),$P5027*100)</f>
        <v>29.75</v>
      </c>
      <c r="Y5027" s="29">
        <f t="shared" si="78"/>
        <v>-6.3333333333333353E-2</v>
      </c>
    </row>
    <row r="5028" spans="1:25" x14ac:dyDescent="0.3">
      <c r="A5028" s="8" t="s">
        <v>35</v>
      </c>
      <c r="B5028" s="8" t="s">
        <v>8787</v>
      </c>
      <c r="C5028" s="8" t="s">
        <v>34</v>
      </c>
      <c r="D5028" s="8" t="s">
        <v>34</v>
      </c>
      <c r="E5028" s="8"/>
      <c r="F5028" s="24">
        <v>0.30285509612794898</v>
      </c>
      <c r="G5028" s="24">
        <v>0.86474572999999999</v>
      </c>
      <c r="H5028" s="25">
        <v>429.12130000000002</v>
      </c>
      <c r="I5028" s="25">
        <v>74.3506</v>
      </c>
      <c r="J5028" s="15">
        <v>1458</v>
      </c>
      <c r="K5028" s="15">
        <v>393</v>
      </c>
      <c r="L5028" s="13">
        <v>0.17330000000000001</v>
      </c>
      <c r="M5028" s="7">
        <v>0.65384975999999995</v>
      </c>
      <c r="N5028" s="26">
        <v>0.383492</v>
      </c>
      <c r="O5028" s="27"/>
      <c r="P5028" s="8">
        <v>0.41348605849999998</v>
      </c>
      <c r="Q5028" s="24">
        <v>0.3029</v>
      </c>
      <c r="R5028" t="e">
        <f>IF($Q5028*100&gt;=VLOOKUP($O5028,margin_ranges!$A$5:$C$10,2,FALSE),IF($Q5028*100&lt;=VLOOKUP($O5028,margin_ranges!$A$5:$C$10,3,FALSE)+10,"IN RANGE","ABOVE RANGE"),"BELOW RANGE")</f>
        <v>#N/A</v>
      </c>
      <c r="S5028" t="e">
        <f>MIN(VLOOKUP($O5028,margin_ranges!$A$5:$D$10,4,FALSE),$P5028*100)</f>
        <v>#N/A</v>
      </c>
      <c r="T5028" s="29" t="e">
        <f>(1-$S5028/100)/(1-$F5028)-1</f>
        <v>#N/A</v>
      </c>
      <c r="U5028" s="19" t="str">
        <f>IF(ABS(IFERROR(T5028,0))&gt;0.05,INDEX(margin_ranges!$C$13:$C$16,MATCH($F5028*100,margin_ranges!$B$13:$B$16,1)),"")</f>
        <v/>
      </c>
      <c r="V5028" t="e">
        <f>MIN(VLOOKUP($U5028,margin_ranges!$A$5:$D$10,4,FALSE),$P5028*100)</f>
        <v>#N/A</v>
      </c>
      <c r="Y5028" s="29" t="e">
        <f t="shared" si="78"/>
        <v>#N/A</v>
      </c>
    </row>
    <row r="5029" spans="1:25" x14ac:dyDescent="0.3">
      <c r="A5029" s="8" t="s">
        <v>33</v>
      </c>
      <c r="B5029" s="8" t="s">
        <v>8787</v>
      </c>
      <c r="C5029" s="8" t="s">
        <v>8788</v>
      </c>
      <c r="D5029" s="8" t="s">
        <v>34</v>
      </c>
      <c r="E5029" s="8"/>
      <c r="F5029" s="24">
        <v>0.30285509612794898</v>
      </c>
      <c r="G5029" s="24">
        <v>0.86474572999999999</v>
      </c>
      <c r="H5029" s="25">
        <v>429.12130000000002</v>
      </c>
      <c r="I5029" s="25">
        <v>74.3506</v>
      </c>
      <c r="J5029" s="15">
        <v>1458</v>
      </c>
      <c r="K5029" s="15">
        <v>393</v>
      </c>
      <c r="L5029" s="13">
        <v>0.17330000000000001</v>
      </c>
      <c r="M5029" s="7">
        <v>0.65384975999999995</v>
      </c>
      <c r="N5029" s="26">
        <v>0.383492</v>
      </c>
      <c r="O5029" s="27"/>
      <c r="P5029" s="8">
        <v>0.41348605849999998</v>
      </c>
      <c r="Q5029" s="24">
        <v>0.3029</v>
      </c>
      <c r="R5029" t="e">
        <f>IF($Q5029*100&gt;=VLOOKUP($O5029,margin_ranges!$A$5:$C$10,2,FALSE),IF($Q5029*100&lt;=VLOOKUP($O5029,margin_ranges!$A$5:$C$10,3,FALSE)+10,"IN RANGE","ABOVE RANGE"),"BELOW RANGE")</f>
        <v>#N/A</v>
      </c>
      <c r="S5029" t="e">
        <f>MIN(VLOOKUP($O5029,margin_ranges!$A$5:$D$10,4,FALSE),$P5029*100)</f>
        <v>#N/A</v>
      </c>
      <c r="T5029" s="29" t="e">
        <f>(1-$S5029/100)/(1-$F5029)-1</f>
        <v>#N/A</v>
      </c>
      <c r="U5029" s="19" t="str">
        <f>IF(ABS(IFERROR(T5029,0))&gt;0.05,INDEX(margin_ranges!$C$13:$C$16,MATCH($F5029*100,margin_ranges!$B$13:$B$16,1)),"")</f>
        <v/>
      </c>
      <c r="V5029" t="e">
        <f>MIN(VLOOKUP($U5029,margin_ranges!$A$5:$D$10,4,FALSE),$P5029*100)</f>
        <v>#N/A</v>
      </c>
      <c r="Y5029" s="29" t="e">
        <f t="shared" si="78"/>
        <v>#N/A</v>
      </c>
    </row>
    <row r="5030" spans="1:25" x14ac:dyDescent="0.3">
      <c r="A5030" s="8" t="s">
        <v>17</v>
      </c>
      <c r="B5030" s="8" t="s">
        <v>8787</v>
      </c>
      <c r="C5030" s="8" t="s">
        <v>8788</v>
      </c>
      <c r="D5030" s="8" t="s">
        <v>8791</v>
      </c>
      <c r="E5030" s="8" t="s">
        <v>8792</v>
      </c>
      <c r="F5030" s="24">
        <v>0.38767535498837702</v>
      </c>
      <c r="G5030" s="24">
        <v>1</v>
      </c>
      <c r="H5030" s="25">
        <v>90.614999999999995</v>
      </c>
      <c r="I5030" s="25">
        <v>15.334300000000001</v>
      </c>
      <c r="J5030" s="15">
        <v>225</v>
      </c>
      <c r="K5030" s="15">
        <v>72</v>
      </c>
      <c r="L5030" s="13">
        <v>0.16919999999999999</v>
      </c>
      <c r="M5030" s="7">
        <v>0.48993618</v>
      </c>
      <c r="N5030" s="26">
        <v>0.3</v>
      </c>
      <c r="O5030" s="27" t="s">
        <v>22</v>
      </c>
      <c r="P5030" s="8">
        <v>0.387675355</v>
      </c>
      <c r="Q5030" s="24">
        <v>0.39</v>
      </c>
      <c r="R5030" t="str">
        <f>IF($Q5030*100&gt;=VLOOKUP($O5030,margin_ranges!$A$5:$C$10,2,FALSE),IF($Q5030*100&lt;=VLOOKUP($O5030,margin_ranges!$A$5:$C$10,3,FALSE)+10,"IN RANGE","ABOVE RANGE"),"BELOW RANGE")</f>
        <v>IN RANGE</v>
      </c>
      <c r="S5030">
        <f>MIN(VLOOKUP($O5030,margin_ranges!$A$5:$D$10,4,FALSE),$P5030*100)</f>
        <v>29.75</v>
      </c>
      <c r="T5030" s="29">
        <f>(1-$S5030/100)/(1-$F5030)-1</f>
        <v>0.1472672310726042</v>
      </c>
      <c r="U5030" s="19" t="str">
        <f>IF(ABS(IFERROR(T5030,0))&gt;0.05,INDEX(margin_ranges!$C$13:$C$16,MATCH($F5030*100,margin_ranges!$B$13:$B$16,1)),"")</f>
        <v>Margin Over Fill (Type C)</v>
      </c>
      <c r="V5030">
        <f>MIN(VLOOKUP($U5030,margin_ranges!$A$5:$D$10,4,FALSE),$P5030*100)</f>
        <v>38.767535500000001</v>
      </c>
      <c r="Y5030" s="29">
        <f t="shared" si="78"/>
        <v>-1.8981816118923689E-11</v>
      </c>
    </row>
    <row r="5031" spans="1:25" x14ac:dyDescent="0.3">
      <c r="A5031" s="8" t="s">
        <v>17</v>
      </c>
      <c r="B5031" s="8" t="s">
        <v>8787</v>
      </c>
      <c r="C5031" s="8" t="s">
        <v>8788</v>
      </c>
      <c r="D5031" s="8" t="s">
        <v>8793</v>
      </c>
      <c r="E5031" s="8" t="s">
        <v>8794</v>
      </c>
      <c r="F5031" s="24">
        <v>0.35736330357088197</v>
      </c>
      <c r="G5031" s="24">
        <v>0</v>
      </c>
      <c r="H5031" s="25">
        <v>7.4839000000000002</v>
      </c>
      <c r="I5031" s="25">
        <v>2.1459999999999999</v>
      </c>
      <c r="J5031" s="15">
        <v>35</v>
      </c>
      <c r="K5031" s="15">
        <v>12</v>
      </c>
      <c r="L5031" s="13">
        <v>0.28670000000000001</v>
      </c>
      <c r="M5031" s="7">
        <v>0.54463121000000003</v>
      </c>
      <c r="N5031" s="26">
        <v>0.35</v>
      </c>
      <c r="O5031" s="27" t="s">
        <v>22</v>
      </c>
      <c r="P5031" s="8">
        <v>0.35736330360000002</v>
      </c>
      <c r="Q5031" s="24">
        <v>0.37</v>
      </c>
      <c r="R5031" t="str">
        <f>IF($Q5031*100&gt;=VLOOKUP($O5031,margin_ranges!$A$5:$C$10,2,FALSE),IF($Q5031*100&lt;=VLOOKUP($O5031,margin_ranges!$A$5:$C$10,3,FALSE)+10,"IN RANGE","ABOVE RANGE"),"BELOW RANGE")</f>
        <v>IN RANGE</v>
      </c>
      <c r="S5031">
        <f>MIN(VLOOKUP($O5031,margin_ranges!$A$5:$D$10,4,FALSE),$P5031*100)</f>
        <v>29.75</v>
      </c>
      <c r="T5031" s="29">
        <f>(1-$S5031/100)/(1-$F5031)-1</f>
        <v>9.3152638035641333E-2</v>
      </c>
      <c r="U5031" s="19" t="str">
        <f>IF(ABS(IFERROR(T5031,0))&gt;0.05,INDEX(margin_ranges!$C$13:$C$16,MATCH($F5031*100,margin_ranges!$B$13:$B$16,1)),"")</f>
        <v>Margin Over Fill (Type C)</v>
      </c>
      <c r="V5031">
        <f>MIN(VLOOKUP($U5031,margin_ranges!$A$5:$D$10,4,FALSE),$P5031*100)</f>
        <v>35.736330360000004</v>
      </c>
      <c r="Y5031" s="29">
        <f t="shared" si="78"/>
        <v>-4.5310311058699426E-11</v>
      </c>
    </row>
    <row r="5032" spans="1:25" x14ac:dyDescent="0.3">
      <c r="A5032" s="8" t="s">
        <v>17</v>
      </c>
      <c r="B5032" s="8" t="s">
        <v>8787</v>
      </c>
      <c r="C5032" s="8" t="s">
        <v>8788</v>
      </c>
      <c r="D5032" s="8" t="s">
        <v>8801</v>
      </c>
      <c r="E5032" s="8" t="s">
        <v>8802</v>
      </c>
      <c r="F5032" s="24">
        <v>0.35</v>
      </c>
      <c r="G5032" s="24">
        <v>1</v>
      </c>
      <c r="H5032" s="25">
        <v>194.0744</v>
      </c>
      <c r="I5032" s="25">
        <v>10.1191</v>
      </c>
      <c r="J5032" s="15">
        <v>144</v>
      </c>
      <c r="K5032" s="15">
        <v>51</v>
      </c>
      <c r="L5032" s="13">
        <v>5.21E-2</v>
      </c>
      <c r="M5032" s="7">
        <v>0.47564588000000002</v>
      </c>
      <c r="N5032" s="26">
        <v>0.25</v>
      </c>
      <c r="O5032" s="27" t="s">
        <v>92</v>
      </c>
      <c r="P5032" s="8">
        <v>0.4743988911</v>
      </c>
      <c r="Q5032" s="24">
        <v>0.35</v>
      </c>
      <c r="R5032" t="str">
        <f>IF($Q5032*100&gt;=VLOOKUP($O5032,margin_ranges!$A$5:$C$10,2,FALSE),IF($Q5032*100&lt;=VLOOKUP($O5032,margin_ranges!$A$5:$C$10,3,FALSE)+10,"IN RANGE","ABOVE RANGE"),"BELOW RANGE")</f>
        <v>IN RANGE</v>
      </c>
      <c r="S5032">
        <f>MIN(VLOOKUP($O5032,margin_ranges!$A$5:$D$10,4,FALSE),$P5032*100)</f>
        <v>29.75</v>
      </c>
      <c r="T5032" s="29">
        <f>(1-$S5032/100)/(1-$F5032)-1</f>
        <v>8.0769230769230704E-2</v>
      </c>
      <c r="U5032" s="19" t="str">
        <f>IF(ABS(IFERROR(T5032,0))&gt;0.05,INDEX(margin_ranges!$C$13:$C$16,MATCH($F5032*100,margin_ranges!$B$13:$B$16,1)),"")</f>
        <v>Margin Over Fill (Type C)</v>
      </c>
      <c r="V5032">
        <f>MIN(VLOOKUP($U5032,margin_ranges!$A$5:$D$10,4,FALSE),$P5032*100)</f>
        <v>43</v>
      </c>
      <c r="Y5032" s="29">
        <f t="shared" si="78"/>
        <v>-0.12307692307692297</v>
      </c>
    </row>
    <row r="5033" spans="1:25" x14ac:dyDescent="0.3">
      <c r="A5033" s="8" t="s">
        <v>17</v>
      </c>
      <c r="B5033" s="8" t="s">
        <v>8787</v>
      </c>
      <c r="C5033" s="8" t="s">
        <v>8788</v>
      </c>
      <c r="D5033" s="8" t="s">
        <v>8803</v>
      </c>
      <c r="E5033" s="8" t="s">
        <v>8804</v>
      </c>
      <c r="F5033" s="24">
        <v>0.22525693894704199</v>
      </c>
      <c r="G5033" s="24">
        <v>1</v>
      </c>
      <c r="H5033" s="25">
        <v>43.369700000000002</v>
      </c>
      <c r="I5033" s="25">
        <v>11.6442</v>
      </c>
      <c r="J5033" s="15">
        <v>316</v>
      </c>
      <c r="K5033" s="15">
        <v>71</v>
      </c>
      <c r="L5033" s="13">
        <v>0.26850000000000002</v>
      </c>
      <c r="M5033" s="7">
        <v>0.90352536000000006</v>
      </c>
      <c r="N5033" s="26">
        <v>0.7</v>
      </c>
      <c r="O5033" s="27" t="s">
        <v>92</v>
      </c>
      <c r="P5033" s="8">
        <v>0.22525693890000001</v>
      </c>
      <c r="Q5033" s="24">
        <v>0.25</v>
      </c>
      <c r="R5033" t="str">
        <f>IF($Q5033*100&gt;=VLOOKUP($O5033,margin_ranges!$A$5:$C$10,2,FALSE),IF($Q5033*100&lt;=VLOOKUP($O5033,margin_ranges!$A$5:$C$10,3,FALSE)+10,"IN RANGE","ABOVE RANGE"),"BELOW RANGE")</f>
        <v>IN RANGE</v>
      </c>
      <c r="S5033">
        <f>MIN(VLOOKUP($O5033,margin_ranges!$A$5:$D$10,4,FALSE),$P5033*100)</f>
        <v>22.525693889999999</v>
      </c>
      <c r="T5033" s="29">
        <f>(1-$S5033/100)/(1-$F5033)-1</f>
        <v>6.0719429484379361E-11</v>
      </c>
      <c r="U5033" s="19" t="str">
        <f>IF(ABS(IFERROR(T5033,0))&gt;0.05,INDEX(margin_ranges!$C$13:$C$16,MATCH($F5033*100,margin_ranges!$B$13:$B$16,1)),"")</f>
        <v/>
      </c>
      <c r="V5033" t="e">
        <f>MIN(VLOOKUP($U5033,margin_ranges!$A$5:$D$10,4,FALSE),$P5033*100)</f>
        <v>#N/A</v>
      </c>
      <c r="Y5033" s="29" t="e">
        <f t="shared" si="78"/>
        <v>#N/A</v>
      </c>
    </row>
    <row r="5034" spans="1:25" x14ac:dyDescent="0.3">
      <c r="A5034" s="8" t="s">
        <v>17</v>
      </c>
      <c r="B5034" s="8" t="s">
        <v>8787</v>
      </c>
      <c r="C5034" s="8" t="s">
        <v>8788</v>
      </c>
      <c r="D5034" s="8" t="s">
        <v>8789</v>
      </c>
      <c r="E5034" s="8" t="s">
        <v>8790</v>
      </c>
      <c r="F5034" s="24">
        <v>0.28999999999999998</v>
      </c>
      <c r="G5034" s="24">
        <v>0</v>
      </c>
      <c r="H5034" s="25">
        <v>10.1342</v>
      </c>
      <c r="I5034" s="25">
        <v>4.9706999999999999</v>
      </c>
      <c r="J5034" s="15">
        <v>48</v>
      </c>
      <c r="K5034" s="15">
        <v>12</v>
      </c>
      <c r="L5034" s="13">
        <v>0.49049999999999999</v>
      </c>
      <c r="M5034" s="7">
        <v>0.31883748000000001</v>
      </c>
      <c r="N5034" s="26">
        <v>0.1</v>
      </c>
      <c r="O5034" s="27" t="s">
        <v>22</v>
      </c>
      <c r="P5034" s="8">
        <v>0.68636058389999999</v>
      </c>
      <c r="Q5034" s="24">
        <v>0.28999999999999998</v>
      </c>
      <c r="R5034" t="str">
        <f>IF($Q5034*100&gt;=VLOOKUP($O5034,margin_ranges!$A$5:$C$10,2,FALSE),IF($Q5034*100&lt;=VLOOKUP($O5034,margin_ranges!$A$5:$C$10,3,FALSE)+10,"IN RANGE","ABOVE RANGE"),"BELOW RANGE")</f>
        <v>IN RANGE</v>
      </c>
      <c r="S5034">
        <f>MIN(VLOOKUP($O5034,margin_ranges!$A$5:$D$10,4,FALSE),$P5034*100)</f>
        <v>29.75</v>
      </c>
      <c r="T5034" s="29">
        <f>(1-$S5034/100)/(1-$F5034)-1</f>
        <v>-1.0563380281690127E-2</v>
      </c>
      <c r="U5034" s="19" t="str">
        <f>IF(ABS(IFERROR(T5034,0))&gt;0.05,INDEX(margin_ranges!$C$13:$C$16,MATCH($F5034*100,margin_ranges!$B$13:$B$16,1)),"")</f>
        <v/>
      </c>
      <c r="V5034" t="e">
        <f>MIN(VLOOKUP($U5034,margin_ranges!$A$5:$D$10,4,FALSE),$P5034*100)</f>
        <v>#N/A</v>
      </c>
      <c r="Y5034" s="29" t="e">
        <f t="shared" si="78"/>
        <v>#N/A</v>
      </c>
    </row>
    <row r="5035" spans="1:25" x14ac:dyDescent="0.3">
      <c r="A5035" s="8" t="s">
        <v>17</v>
      </c>
      <c r="B5035" s="8" t="s">
        <v>8787</v>
      </c>
      <c r="C5035" s="8" t="s">
        <v>8788</v>
      </c>
      <c r="D5035" s="8" t="s">
        <v>8797</v>
      </c>
      <c r="E5035" s="8" t="s">
        <v>8798</v>
      </c>
      <c r="F5035" s="24">
        <v>0.28999999999999998</v>
      </c>
      <c r="G5035" s="24">
        <v>0</v>
      </c>
      <c r="H5035" s="25">
        <v>14.5359</v>
      </c>
      <c r="I5035" s="25">
        <v>3.1916000000000002</v>
      </c>
      <c r="J5035" s="15">
        <v>45</v>
      </c>
      <c r="K5035" s="15">
        <v>11</v>
      </c>
      <c r="L5035" s="13">
        <v>0.21959999999999999</v>
      </c>
      <c r="M5035" s="7">
        <v>0.47094644000000002</v>
      </c>
      <c r="N5035" s="26">
        <v>0.3</v>
      </c>
      <c r="O5035" s="27" t="s">
        <v>22</v>
      </c>
      <c r="P5035" s="8">
        <v>0.36298489309999998</v>
      </c>
      <c r="Q5035" s="24">
        <v>0.28999999999999998</v>
      </c>
      <c r="R5035" t="str">
        <f>IF($Q5035*100&gt;=VLOOKUP($O5035,margin_ranges!$A$5:$C$10,2,FALSE),IF($Q5035*100&lt;=VLOOKUP($O5035,margin_ranges!$A$5:$C$10,3,FALSE)+10,"IN RANGE","ABOVE RANGE"),"BELOW RANGE")</f>
        <v>IN RANGE</v>
      </c>
      <c r="S5035">
        <f>MIN(VLOOKUP($O5035,margin_ranges!$A$5:$D$10,4,FALSE),$P5035*100)</f>
        <v>29.75</v>
      </c>
      <c r="T5035" s="29">
        <f>(1-$S5035/100)/(1-$F5035)-1</f>
        <v>-1.0563380281690127E-2</v>
      </c>
      <c r="U5035" s="19" t="str">
        <f>IF(ABS(IFERROR(T5035,0))&gt;0.05,INDEX(margin_ranges!$C$13:$C$16,MATCH($F5035*100,margin_ranges!$B$13:$B$16,1)),"")</f>
        <v/>
      </c>
      <c r="V5035" t="e">
        <f>MIN(VLOOKUP($U5035,margin_ranges!$A$5:$D$10,4,FALSE),$P5035*100)</f>
        <v>#N/A</v>
      </c>
      <c r="Y5035" s="29" t="e">
        <f t="shared" si="78"/>
        <v>#N/A</v>
      </c>
    </row>
    <row r="5036" spans="1:25" x14ac:dyDescent="0.3">
      <c r="A5036" s="8" t="s">
        <v>17</v>
      </c>
      <c r="B5036" s="8" t="s">
        <v>8787</v>
      </c>
      <c r="C5036" s="8" t="s">
        <v>8788</v>
      </c>
      <c r="D5036" s="8" t="s">
        <v>8799</v>
      </c>
      <c r="E5036" s="8" t="s">
        <v>8800</v>
      </c>
      <c r="F5036" s="24">
        <v>0.28999999999999998</v>
      </c>
      <c r="G5036" s="24">
        <v>1</v>
      </c>
      <c r="H5036" s="25">
        <v>55.955399999999997</v>
      </c>
      <c r="I5036" s="25">
        <v>21.806799999999999</v>
      </c>
      <c r="J5036" s="15">
        <v>576</v>
      </c>
      <c r="K5036" s="15">
        <v>147</v>
      </c>
      <c r="L5036" s="13">
        <v>0.38969999999999999</v>
      </c>
      <c r="M5036" s="7">
        <v>0.88009696000000004</v>
      </c>
      <c r="N5036" s="26">
        <v>0.45</v>
      </c>
      <c r="O5036" s="27" t="s">
        <v>22</v>
      </c>
      <c r="P5036" s="8">
        <v>0.48869269770000001</v>
      </c>
      <c r="Q5036" s="24">
        <v>0.28999999999999998</v>
      </c>
      <c r="R5036" t="str">
        <f>IF($Q5036*100&gt;=VLOOKUP($O5036,margin_ranges!$A$5:$C$10,2,FALSE),IF($Q5036*100&lt;=VLOOKUP($O5036,margin_ranges!$A$5:$C$10,3,FALSE)+10,"IN RANGE","ABOVE RANGE"),"BELOW RANGE")</f>
        <v>IN RANGE</v>
      </c>
      <c r="S5036">
        <f>MIN(VLOOKUP($O5036,margin_ranges!$A$5:$D$10,4,FALSE),$P5036*100)</f>
        <v>29.75</v>
      </c>
      <c r="T5036" s="29">
        <f>(1-$S5036/100)/(1-$F5036)-1</f>
        <v>-1.0563380281690127E-2</v>
      </c>
      <c r="U5036" s="19" t="str">
        <f>IF(ABS(IFERROR(T5036,0))&gt;0.05,INDEX(margin_ranges!$C$13:$C$16,MATCH($F5036*100,margin_ranges!$B$13:$B$16,1)),"")</f>
        <v/>
      </c>
      <c r="V5036" t="e">
        <f>MIN(VLOOKUP($U5036,margin_ranges!$A$5:$D$10,4,FALSE),$P5036*100)</f>
        <v>#N/A</v>
      </c>
      <c r="Y5036" s="29" t="e">
        <f t="shared" si="78"/>
        <v>#N/A</v>
      </c>
    </row>
    <row r="5037" spans="1:25" x14ac:dyDescent="0.3">
      <c r="A5037" s="8" t="s">
        <v>17</v>
      </c>
      <c r="B5037" s="8" t="s">
        <v>8787</v>
      </c>
      <c r="C5037" s="8" t="s">
        <v>8788</v>
      </c>
      <c r="D5037" s="8" t="s">
        <v>8795</v>
      </c>
      <c r="E5037" s="8" t="s">
        <v>8796</v>
      </c>
      <c r="F5037" s="24">
        <v>0.249999999999999</v>
      </c>
      <c r="G5037" s="24">
        <v>0</v>
      </c>
      <c r="H5037" s="25">
        <v>11.0716</v>
      </c>
      <c r="I5037" s="25">
        <v>4.6624999999999996</v>
      </c>
      <c r="J5037" s="15">
        <v>66</v>
      </c>
      <c r="K5037" s="15">
        <v>16</v>
      </c>
      <c r="L5037" s="13">
        <v>0.42109999999999997</v>
      </c>
      <c r="M5037" s="7">
        <v>0.47077134999999998</v>
      </c>
      <c r="N5037" s="26">
        <v>0.25</v>
      </c>
      <c r="O5037" s="27" t="s">
        <v>92</v>
      </c>
      <c r="P5037" s="8">
        <v>0.46895664120000002</v>
      </c>
      <c r="Q5037" s="24">
        <v>0.25</v>
      </c>
      <c r="R5037" t="str">
        <f>IF($Q5037*100&gt;=VLOOKUP($O5037,margin_ranges!$A$5:$C$10,2,FALSE),IF($Q5037*100&lt;=VLOOKUP($O5037,margin_ranges!$A$5:$C$10,3,FALSE)+10,"IN RANGE","ABOVE RANGE"),"BELOW RANGE")</f>
        <v>IN RANGE</v>
      </c>
      <c r="S5037">
        <f>MIN(VLOOKUP($O5037,margin_ranges!$A$5:$D$10,4,FALSE),$P5037*100)</f>
        <v>29.75</v>
      </c>
      <c r="T5037" s="29">
        <f>(1-$S5037/100)/(1-$F5037)-1</f>
        <v>-6.3333333333334574E-2</v>
      </c>
      <c r="U5037" s="19" t="str">
        <f>IF(ABS(IFERROR(T5037,0))&gt;0.05,INDEX(margin_ranges!$C$13:$C$16,MATCH($F5037*100,margin_ranges!$B$13:$B$16,1)),"")</f>
        <v>Maximize Fill (Type A+)</v>
      </c>
      <c r="V5037">
        <f>MIN(VLOOKUP($U5037,margin_ranges!$A$5:$D$10,4,FALSE),$P5037*100)</f>
        <v>19.75</v>
      </c>
      <c r="Y5037" s="29">
        <f t="shared" si="78"/>
        <v>6.9999999999998508E-2</v>
      </c>
    </row>
    <row r="5038" spans="1:25" x14ac:dyDescent="0.3">
      <c r="A5038" s="8" t="s">
        <v>35</v>
      </c>
      <c r="B5038" s="8" t="s">
        <v>8805</v>
      </c>
      <c r="C5038" s="8" t="s">
        <v>34</v>
      </c>
      <c r="D5038" s="8" t="s">
        <v>34</v>
      </c>
      <c r="E5038" s="8"/>
      <c r="F5038" s="24">
        <v>0.22728345052007001</v>
      </c>
      <c r="G5038" s="24">
        <v>1</v>
      </c>
      <c r="H5038" s="25">
        <v>1319.9896000000001</v>
      </c>
      <c r="I5038" s="25">
        <v>199.46440000000001</v>
      </c>
      <c r="J5038" s="15">
        <v>7826</v>
      </c>
      <c r="K5038" s="15">
        <v>1729</v>
      </c>
      <c r="L5038" s="13">
        <v>0.15110000000000001</v>
      </c>
      <c r="M5038" s="7">
        <v>1.30778993</v>
      </c>
      <c r="N5038" s="26">
        <v>1.0029570000000001</v>
      </c>
      <c r="O5038" s="27"/>
      <c r="P5038" s="8">
        <v>0.233090135</v>
      </c>
      <c r="Q5038" s="24">
        <v>0.2273</v>
      </c>
      <c r="R5038" t="e">
        <f>IF($Q5038*100&gt;=VLOOKUP($O5038,margin_ranges!$A$5:$C$10,2,FALSE),IF($Q5038*100&lt;=VLOOKUP($O5038,margin_ranges!$A$5:$C$10,3,FALSE)+10,"IN RANGE","ABOVE RANGE"),"BELOW RANGE")</f>
        <v>#N/A</v>
      </c>
      <c r="S5038" t="e">
        <f>MIN(VLOOKUP($O5038,margin_ranges!$A$5:$D$10,4,FALSE),$P5038*100)</f>
        <v>#N/A</v>
      </c>
      <c r="T5038" s="29" t="e">
        <f>(1-$S5038/100)/(1-$F5038)-1</f>
        <v>#N/A</v>
      </c>
      <c r="U5038" s="19" t="str">
        <f>IF(ABS(IFERROR(T5038,0))&gt;0.05,INDEX(margin_ranges!$C$13:$C$16,MATCH($F5038*100,margin_ranges!$B$13:$B$16,1)),"")</f>
        <v/>
      </c>
      <c r="V5038" t="e">
        <f>MIN(VLOOKUP($U5038,margin_ranges!$A$5:$D$10,4,FALSE),$P5038*100)</f>
        <v>#N/A</v>
      </c>
      <c r="Y5038" s="29" t="e">
        <f t="shared" si="78"/>
        <v>#N/A</v>
      </c>
    </row>
    <row r="5039" spans="1:25" x14ac:dyDescent="0.3">
      <c r="A5039" s="8" t="s">
        <v>33</v>
      </c>
      <c r="B5039" s="8" t="s">
        <v>8805</v>
      </c>
      <c r="C5039" s="8" t="s">
        <v>8806</v>
      </c>
      <c r="D5039" s="8" t="s">
        <v>34</v>
      </c>
      <c r="E5039" s="8"/>
      <c r="F5039" s="24">
        <v>0.22728345052007001</v>
      </c>
      <c r="G5039" s="24">
        <v>1</v>
      </c>
      <c r="H5039" s="25">
        <v>1319.9896000000001</v>
      </c>
      <c r="I5039" s="25">
        <v>199.46440000000001</v>
      </c>
      <c r="J5039" s="15">
        <v>7826</v>
      </c>
      <c r="K5039" s="15">
        <v>1729</v>
      </c>
      <c r="L5039" s="13">
        <v>0.15110000000000001</v>
      </c>
      <c r="M5039" s="7">
        <v>1.30778993</v>
      </c>
      <c r="N5039" s="26">
        <v>1.0029570000000001</v>
      </c>
      <c r="O5039" s="27"/>
      <c r="P5039" s="8">
        <v>0.233090135</v>
      </c>
      <c r="Q5039" s="24">
        <v>0.2273</v>
      </c>
      <c r="R5039" t="e">
        <f>IF($Q5039*100&gt;=VLOOKUP($O5039,margin_ranges!$A$5:$C$10,2,FALSE),IF($Q5039*100&lt;=VLOOKUP($O5039,margin_ranges!$A$5:$C$10,3,FALSE)+10,"IN RANGE","ABOVE RANGE"),"BELOW RANGE")</f>
        <v>#N/A</v>
      </c>
      <c r="S5039" t="e">
        <f>MIN(VLOOKUP($O5039,margin_ranges!$A$5:$D$10,4,FALSE),$P5039*100)</f>
        <v>#N/A</v>
      </c>
      <c r="T5039" s="29" t="e">
        <f>(1-$S5039/100)/(1-$F5039)-1</f>
        <v>#N/A</v>
      </c>
      <c r="U5039" s="19" t="str">
        <f>IF(ABS(IFERROR(T5039,0))&gt;0.05,INDEX(margin_ranges!$C$13:$C$16,MATCH($F5039*100,margin_ranges!$B$13:$B$16,1)),"")</f>
        <v/>
      </c>
      <c r="V5039" t="e">
        <f>MIN(VLOOKUP($U5039,margin_ranges!$A$5:$D$10,4,FALSE),$P5039*100)</f>
        <v>#N/A</v>
      </c>
      <c r="Y5039" s="29" t="e">
        <f t="shared" si="78"/>
        <v>#N/A</v>
      </c>
    </row>
    <row r="5040" spans="1:25" x14ac:dyDescent="0.3">
      <c r="A5040" s="8" t="s">
        <v>17</v>
      </c>
      <c r="B5040" s="8" t="s">
        <v>8805</v>
      </c>
      <c r="C5040" s="8" t="s">
        <v>8806</v>
      </c>
      <c r="D5040" s="28" t="s">
        <v>8813</v>
      </c>
      <c r="E5040" s="8" t="s">
        <v>8814</v>
      </c>
      <c r="F5040" s="24">
        <v>0.35</v>
      </c>
      <c r="G5040" s="24">
        <v>1</v>
      </c>
      <c r="H5040" s="25">
        <v>98.633899999999997</v>
      </c>
      <c r="I5040" s="25">
        <v>9.1085999999999991</v>
      </c>
      <c r="J5040" s="15">
        <v>277</v>
      </c>
      <c r="K5040" s="15">
        <v>97</v>
      </c>
      <c r="L5040" s="13">
        <v>9.2299999999999993E-2</v>
      </c>
      <c r="M5040" s="7">
        <v>1.0155144300000001</v>
      </c>
      <c r="N5040" s="26">
        <v>0.5</v>
      </c>
      <c r="O5040" s="27" t="s">
        <v>92</v>
      </c>
      <c r="P5040" s="8">
        <v>0.50763870440000003</v>
      </c>
      <c r="Q5040" s="24">
        <v>0.35</v>
      </c>
      <c r="R5040" t="str">
        <f>IF($Q5040*100&gt;=VLOOKUP($O5040,margin_ranges!$A$5:$C$10,2,FALSE),IF($Q5040*100&lt;=VLOOKUP($O5040,margin_ranges!$A$5:$C$10,3,FALSE)+10,"IN RANGE","ABOVE RANGE"),"BELOW RANGE")</f>
        <v>IN RANGE</v>
      </c>
      <c r="S5040">
        <f>MIN(VLOOKUP($O5040,margin_ranges!$A$5:$D$10,4,FALSE),$P5040*100)</f>
        <v>29.75</v>
      </c>
      <c r="T5040" s="29">
        <f>(1-$S5040/100)/(1-$F5040)-1</f>
        <v>8.0769230769230704E-2</v>
      </c>
      <c r="U5040" s="19" t="str">
        <f>IF(ABS(IFERROR(T5040,0))&gt;0.05,INDEX(margin_ranges!$C$13:$C$16,MATCH($F5040*100,margin_ranges!$B$13:$B$16,1)),"")</f>
        <v>Margin Over Fill (Type C)</v>
      </c>
      <c r="V5040">
        <f>MIN(VLOOKUP($U5040,margin_ranges!$A$5:$D$10,4,FALSE),$P5040*100)</f>
        <v>43</v>
      </c>
      <c r="Y5040" s="29">
        <f t="shared" si="78"/>
        <v>-0.12307692307692297</v>
      </c>
    </row>
    <row r="5041" spans="1:25" x14ac:dyDescent="0.3">
      <c r="A5041" s="8" t="s">
        <v>17</v>
      </c>
      <c r="B5041" s="8" t="s">
        <v>8805</v>
      </c>
      <c r="C5041" s="8" t="s">
        <v>8806</v>
      </c>
      <c r="D5041" s="8" t="s">
        <v>8815</v>
      </c>
      <c r="E5041" s="8" t="s">
        <v>8816</v>
      </c>
      <c r="F5041" s="24">
        <v>0.230502897535551</v>
      </c>
      <c r="G5041" s="24">
        <v>1</v>
      </c>
      <c r="H5041" s="25">
        <v>198.55629999999999</v>
      </c>
      <c r="I5041" s="25">
        <v>46.151400000000002</v>
      </c>
      <c r="J5041" s="15">
        <v>2249</v>
      </c>
      <c r="K5041" s="15">
        <v>519</v>
      </c>
      <c r="L5041" s="13">
        <v>0.2324</v>
      </c>
      <c r="M5041" s="7">
        <v>1.62443757</v>
      </c>
      <c r="N5041" s="26">
        <v>1.25</v>
      </c>
      <c r="O5041" s="27" t="s">
        <v>92</v>
      </c>
      <c r="P5041" s="8">
        <v>0.2305028975</v>
      </c>
      <c r="Q5041" s="24">
        <v>0.25</v>
      </c>
      <c r="R5041" t="str">
        <f>IF($Q5041*100&gt;=VLOOKUP($O5041,margin_ranges!$A$5:$C$10,2,FALSE),IF($Q5041*100&lt;=VLOOKUP($O5041,margin_ranges!$A$5:$C$10,3,FALSE)+10,"IN RANGE","ABOVE RANGE"),"BELOW RANGE")</f>
        <v>IN RANGE</v>
      </c>
      <c r="S5041">
        <f>MIN(VLOOKUP($O5041,margin_ranges!$A$5:$D$10,4,FALSE),$P5041*100)</f>
        <v>23.050289750000001</v>
      </c>
      <c r="T5041" s="29">
        <f>(1-$S5041/100)/(1-$F5041)-1</f>
        <v>4.6200376857541414E-11</v>
      </c>
      <c r="U5041" s="19" t="str">
        <f>IF(ABS(IFERROR(T5041,0))&gt;0.05,INDEX(margin_ranges!$C$13:$C$16,MATCH($F5041*100,margin_ranges!$B$13:$B$16,1)),"")</f>
        <v/>
      </c>
      <c r="V5041" t="e">
        <f>MIN(VLOOKUP($U5041,margin_ranges!$A$5:$D$10,4,FALSE),$P5041*100)</f>
        <v>#N/A</v>
      </c>
      <c r="Y5041" s="29" t="e">
        <f t="shared" si="78"/>
        <v>#N/A</v>
      </c>
    </row>
    <row r="5042" spans="1:25" x14ac:dyDescent="0.3">
      <c r="A5042" s="8" t="s">
        <v>17</v>
      </c>
      <c r="B5042" s="8" t="s">
        <v>8805</v>
      </c>
      <c r="C5042" s="8" t="s">
        <v>8806</v>
      </c>
      <c r="D5042" s="8" t="s">
        <v>8823</v>
      </c>
      <c r="E5042" s="8" t="s">
        <v>8824</v>
      </c>
      <c r="F5042" s="24">
        <v>0.17068075941932101</v>
      </c>
      <c r="G5042" s="24">
        <v>1</v>
      </c>
      <c r="H5042" s="25">
        <v>140.79689999999999</v>
      </c>
      <c r="I5042" s="25">
        <v>13.716100000000001</v>
      </c>
      <c r="J5042" s="15">
        <v>372</v>
      </c>
      <c r="K5042" s="15">
        <v>64</v>
      </c>
      <c r="L5042" s="13">
        <v>9.74E-2</v>
      </c>
      <c r="M5042" s="7">
        <v>0.90435620000000005</v>
      </c>
      <c r="N5042" s="26">
        <v>0.75</v>
      </c>
      <c r="O5042" s="27" t="s">
        <v>92</v>
      </c>
      <c r="P5042" s="8">
        <v>0.17068075939999999</v>
      </c>
      <c r="Q5042" s="24">
        <v>0.2</v>
      </c>
      <c r="R5042" t="str">
        <f>IF($Q5042*100&gt;=VLOOKUP($O5042,margin_ranges!$A$5:$C$10,2,FALSE),IF($Q5042*100&lt;=VLOOKUP($O5042,margin_ranges!$A$5:$C$10,3,FALSE)+10,"IN RANGE","ABOVE RANGE"),"BELOW RANGE")</f>
        <v>IN RANGE</v>
      </c>
      <c r="S5042">
        <f>MIN(VLOOKUP($O5042,margin_ranges!$A$5:$D$10,4,FALSE),$P5042*100)</f>
        <v>17.06807594</v>
      </c>
      <c r="T5042" s="29">
        <f>(1-$S5042/100)/(1-$F5042)-1</f>
        <v>2.329758608254906E-11</v>
      </c>
      <c r="U5042" s="19" t="str">
        <f>IF(ABS(IFERROR(T5042,0))&gt;0.05,INDEX(margin_ranges!$C$13:$C$16,MATCH($F5042*100,margin_ranges!$B$13:$B$16,1)),"")</f>
        <v/>
      </c>
      <c r="V5042" t="e">
        <f>MIN(VLOOKUP($U5042,margin_ranges!$A$5:$D$10,4,FALSE),$P5042*100)</f>
        <v>#N/A</v>
      </c>
      <c r="Y5042" s="29" t="e">
        <f t="shared" si="78"/>
        <v>#N/A</v>
      </c>
    </row>
    <row r="5043" spans="1:25" x14ac:dyDescent="0.3">
      <c r="A5043" s="8" t="s">
        <v>17</v>
      </c>
      <c r="B5043" s="8" t="s">
        <v>8805</v>
      </c>
      <c r="C5043" s="8" t="s">
        <v>8806</v>
      </c>
      <c r="D5043" s="8" t="s">
        <v>8811</v>
      </c>
      <c r="E5043" s="8" t="s">
        <v>8812</v>
      </c>
      <c r="F5043" s="24">
        <v>0.17232971541504799</v>
      </c>
      <c r="G5043" s="24">
        <v>1</v>
      </c>
      <c r="H5043" s="25">
        <v>105.5929</v>
      </c>
      <c r="I5043" s="25">
        <v>13.2338</v>
      </c>
      <c r="J5043" s="15">
        <v>240</v>
      </c>
      <c r="K5043" s="15">
        <v>41</v>
      </c>
      <c r="L5043" s="13">
        <v>0.12529999999999999</v>
      </c>
      <c r="M5043" s="7">
        <v>0.60410529000000002</v>
      </c>
      <c r="N5043" s="26">
        <v>0.5</v>
      </c>
      <c r="O5043" s="27" t="s">
        <v>92</v>
      </c>
      <c r="P5043" s="8">
        <v>0.1723297154</v>
      </c>
      <c r="Q5043" s="24">
        <v>0.21</v>
      </c>
      <c r="R5043" t="str">
        <f>IF($Q5043*100&gt;=VLOOKUP($O5043,margin_ranges!$A$5:$C$10,2,FALSE),IF($Q5043*100&lt;=VLOOKUP($O5043,margin_ranges!$A$5:$C$10,3,FALSE)+10,"IN RANGE","ABOVE RANGE"),"BELOW RANGE")</f>
        <v>IN RANGE</v>
      </c>
      <c r="S5043">
        <f>MIN(VLOOKUP($O5043,margin_ranges!$A$5:$D$10,4,FALSE),$P5043*100)</f>
        <v>17.232971540000001</v>
      </c>
      <c r="T5043" s="29">
        <f>(1-$S5043/100)/(1-$F5043)-1</f>
        <v>1.8181234295866489E-11</v>
      </c>
      <c r="U5043" s="19" t="str">
        <f>IF(ABS(IFERROR(T5043,0))&gt;0.05,INDEX(margin_ranges!$C$13:$C$16,MATCH($F5043*100,margin_ranges!$B$13:$B$16,1)),"")</f>
        <v/>
      </c>
      <c r="V5043" t="e">
        <f>MIN(VLOOKUP($U5043,margin_ranges!$A$5:$D$10,4,FALSE),$P5043*100)</f>
        <v>#N/A</v>
      </c>
      <c r="Y5043" s="29" t="e">
        <f t="shared" si="78"/>
        <v>#N/A</v>
      </c>
    </row>
    <row r="5044" spans="1:25" x14ac:dyDescent="0.3">
      <c r="A5044" s="8" t="s">
        <v>17</v>
      </c>
      <c r="B5044" s="8" t="s">
        <v>8805</v>
      </c>
      <c r="C5044" s="8" t="s">
        <v>8806</v>
      </c>
      <c r="D5044" s="28" t="s">
        <v>8809</v>
      </c>
      <c r="E5044" s="8" t="s">
        <v>8810</v>
      </c>
      <c r="F5044" s="24">
        <v>0.197444411575284</v>
      </c>
      <c r="G5044" s="24">
        <v>1</v>
      </c>
      <c r="H5044" s="25">
        <v>197.99600000000001</v>
      </c>
      <c r="I5044" s="25">
        <v>38.431100000000001</v>
      </c>
      <c r="J5044" s="15">
        <v>1796</v>
      </c>
      <c r="K5044" s="15">
        <v>356</v>
      </c>
      <c r="L5044" s="13">
        <v>0.19409999999999999</v>
      </c>
      <c r="M5044" s="7">
        <v>1.5575245099999999</v>
      </c>
      <c r="N5044" s="26">
        <v>1.25</v>
      </c>
      <c r="O5044" s="27" t="s">
        <v>92</v>
      </c>
      <c r="P5044" s="8">
        <v>0.19744441160000001</v>
      </c>
      <c r="Q5044" s="24">
        <v>0.2</v>
      </c>
      <c r="R5044" t="str">
        <f>IF($Q5044*100&gt;=VLOOKUP($O5044,margin_ranges!$A$5:$C$10,2,FALSE),IF($Q5044*100&lt;=VLOOKUP($O5044,margin_ranges!$A$5:$C$10,3,FALSE)+10,"IN RANGE","ABOVE RANGE"),"BELOW RANGE")</f>
        <v>IN RANGE</v>
      </c>
      <c r="S5044">
        <f>MIN(VLOOKUP($O5044,margin_ranges!$A$5:$D$10,4,FALSE),$P5044*100)</f>
        <v>19.744441160000001</v>
      </c>
      <c r="T5044" s="29">
        <f>(1-$S5044/100)/(1-$F5044)-1</f>
        <v>-3.079658750237968E-11</v>
      </c>
      <c r="U5044" s="19" t="str">
        <f>IF(ABS(IFERROR(T5044,0))&gt;0.05,INDEX(margin_ranges!$C$13:$C$16,MATCH($F5044*100,margin_ranges!$B$13:$B$16,1)),"")</f>
        <v/>
      </c>
      <c r="V5044" t="e">
        <f>MIN(VLOOKUP($U5044,margin_ranges!$A$5:$D$10,4,FALSE),$P5044*100)</f>
        <v>#N/A</v>
      </c>
      <c r="Y5044" s="29" t="e">
        <f t="shared" si="78"/>
        <v>#N/A</v>
      </c>
    </row>
    <row r="5045" spans="1:25" x14ac:dyDescent="0.3">
      <c r="A5045" s="8" t="s">
        <v>17</v>
      </c>
      <c r="B5045" s="8" t="s">
        <v>8805</v>
      </c>
      <c r="C5045" s="8" t="s">
        <v>8806</v>
      </c>
      <c r="D5045" s="8" t="s">
        <v>8819</v>
      </c>
      <c r="E5045" s="8" t="s">
        <v>8820</v>
      </c>
      <c r="F5045" s="24">
        <v>0.25</v>
      </c>
      <c r="G5045" s="24">
        <v>1</v>
      </c>
      <c r="H5045" s="25">
        <v>199.20500000000001</v>
      </c>
      <c r="I5045" s="25">
        <v>32.741599999999998</v>
      </c>
      <c r="J5045" s="15">
        <v>1641</v>
      </c>
      <c r="K5045" s="15">
        <v>404</v>
      </c>
      <c r="L5045" s="13">
        <v>0.16439999999999999</v>
      </c>
      <c r="M5045" s="7">
        <v>1.67056669</v>
      </c>
      <c r="N5045" s="26">
        <v>1.25</v>
      </c>
      <c r="O5045" s="27" t="s">
        <v>92</v>
      </c>
      <c r="P5045" s="8">
        <v>0.25175091290000001</v>
      </c>
      <c r="Q5045" s="24">
        <v>0.25</v>
      </c>
      <c r="R5045" t="str">
        <f>IF($Q5045*100&gt;=VLOOKUP($O5045,margin_ranges!$A$5:$C$10,2,FALSE),IF($Q5045*100&lt;=VLOOKUP($O5045,margin_ranges!$A$5:$C$10,3,FALSE)+10,"IN RANGE","ABOVE RANGE"),"BELOW RANGE")</f>
        <v>IN RANGE</v>
      </c>
      <c r="S5045">
        <f>MIN(VLOOKUP($O5045,margin_ranges!$A$5:$D$10,4,FALSE),$P5045*100)</f>
        <v>25.175091290000001</v>
      </c>
      <c r="T5045" s="29">
        <f>(1-$S5045/100)/(1-$F5045)-1</f>
        <v>-2.3345505333333127E-3</v>
      </c>
      <c r="U5045" s="19" t="str">
        <f>IF(ABS(IFERROR(T5045,0))&gt;0.05,INDEX(margin_ranges!$C$13:$C$16,MATCH($F5045*100,margin_ranges!$B$13:$B$16,1)),"")</f>
        <v/>
      </c>
      <c r="V5045" t="e">
        <f>MIN(VLOOKUP($U5045,margin_ranges!$A$5:$D$10,4,FALSE),$P5045*100)</f>
        <v>#N/A</v>
      </c>
      <c r="Y5045" s="29" t="e">
        <f t="shared" si="78"/>
        <v>#N/A</v>
      </c>
    </row>
    <row r="5046" spans="1:25" x14ac:dyDescent="0.3">
      <c r="A5046" s="8" t="s">
        <v>17</v>
      </c>
      <c r="B5046" s="8" t="s">
        <v>8805</v>
      </c>
      <c r="C5046" s="8" t="s">
        <v>8806</v>
      </c>
      <c r="D5046" s="8" t="s">
        <v>8821</v>
      </c>
      <c r="E5046" s="8" t="s">
        <v>8822</v>
      </c>
      <c r="F5046" s="24">
        <v>0.18</v>
      </c>
      <c r="G5046" s="24">
        <v>1</v>
      </c>
      <c r="H5046" s="25">
        <v>114.2611</v>
      </c>
      <c r="I5046" s="25">
        <v>10.482100000000001</v>
      </c>
      <c r="J5046" s="15">
        <v>196</v>
      </c>
      <c r="K5046" s="15">
        <v>37</v>
      </c>
      <c r="L5046" s="13">
        <v>9.1700000000000004E-2</v>
      </c>
      <c r="M5046" s="7">
        <v>0.62449896999999999</v>
      </c>
      <c r="N5046" s="26">
        <v>0.5</v>
      </c>
      <c r="O5046" s="27" t="s">
        <v>92</v>
      </c>
      <c r="P5046" s="8">
        <v>0.19935817280000001</v>
      </c>
      <c r="Q5046" s="24">
        <v>0.18</v>
      </c>
      <c r="R5046" t="str">
        <f>IF($Q5046*100&gt;=VLOOKUP($O5046,margin_ranges!$A$5:$C$10,2,FALSE),IF($Q5046*100&lt;=VLOOKUP($O5046,margin_ranges!$A$5:$C$10,3,FALSE)+10,"IN RANGE","ABOVE RANGE"),"BELOW RANGE")</f>
        <v>BELOW RANGE</v>
      </c>
      <c r="S5046">
        <f>MIN(VLOOKUP($O5046,margin_ranges!$A$5:$D$10,4,FALSE),$P5046*100)</f>
        <v>19.935817280000002</v>
      </c>
      <c r="T5046" s="29">
        <f>(1-$S5046/100)/(1-$F5046)-1</f>
        <v>-2.3607527804878181E-2</v>
      </c>
      <c r="U5046" s="19" t="str">
        <f>IF(ABS(IFERROR(T5046,0))&gt;0.05,INDEX(margin_ranges!$C$13:$C$16,MATCH($F5046*100,margin_ranges!$B$13:$B$16,1)),"")</f>
        <v/>
      </c>
      <c r="V5046" t="e">
        <f>MIN(VLOOKUP($U5046,margin_ranges!$A$5:$D$10,4,FALSE),$P5046*100)</f>
        <v>#N/A</v>
      </c>
      <c r="Y5046" s="29" t="e">
        <f t="shared" si="78"/>
        <v>#N/A</v>
      </c>
    </row>
    <row r="5047" spans="1:25" x14ac:dyDescent="0.3">
      <c r="A5047" s="8" t="s">
        <v>17</v>
      </c>
      <c r="B5047" s="8" t="s">
        <v>8805</v>
      </c>
      <c r="C5047" s="8" t="s">
        <v>8806</v>
      </c>
      <c r="D5047" s="8" t="s">
        <v>8817</v>
      </c>
      <c r="E5047" s="8" t="s">
        <v>8818</v>
      </c>
      <c r="F5047" s="24">
        <v>0.17999999999999899</v>
      </c>
      <c r="G5047" s="24">
        <v>1</v>
      </c>
      <c r="H5047" s="25">
        <v>135.20009999999999</v>
      </c>
      <c r="I5047" s="25">
        <v>18.343299999999999</v>
      </c>
      <c r="J5047" s="15">
        <v>528</v>
      </c>
      <c r="K5047" s="15">
        <v>105</v>
      </c>
      <c r="L5047" s="13">
        <v>0.13569999999999999</v>
      </c>
      <c r="M5047" s="7">
        <v>0.95869877999999997</v>
      </c>
      <c r="N5047" s="26">
        <v>0.75</v>
      </c>
      <c r="O5047" s="27" t="s">
        <v>92</v>
      </c>
      <c r="P5047" s="8">
        <v>0.2176896307</v>
      </c>
      <c r="Q5047" s="24">
        <v>0.18</v>
      </c>
      <c r="R5047" t="str">
        <f>IF($Q5047*100&gt;=VLOOKUP($O5047,margin_ranges!$A$5:$C$10,2,FALSE),IF($Q5047*100&lt;=VLOOKUP($O5047,margin_ranges!$A$5:$C$10,3,FALSE)+10,"IN RANGE","ABOVE RANGE"),"BELOW RANGE")</f>
        <v>BELOW RANGE</v>
      </c>
      <c r="S5047">
        <f>MIN(VLOOKUP($O5047,margin_ranges!$A$5:$D$10,4,FALSE),$P5047*100)</f>
        <v>21.768963069999998</v>
      </c>
      <c r="T5047" s="29">
        <f>(1-$S5047/100)/(1-$F5047)-1</f>
        <v>-4.5962964268293827E-2</v>
      </c>
      <c r="U5047" s="19" t="str">
        <f>IF(ABS(IFERROR(T5047,0))&gt;0.05,INDEX(margin_ranges!$C$13:$C$16,MATCH($F5047*100,margin_ranges!$B$13:$B$16,1)),"")</f>
        <v/>
      </c>
      <c r="V5047" t="e">
        <f>MIN(VLOOKUP($U5047,margin_ranges!$A$5:$D$10,4,FALSE),$P5047*100)</f>
        <v>#N/A</v>
      </c>
      <c r="Y5047" s="29" t="e">
        <f t="shared" si="78"/>
        <v>#N/A</v>
      </c>
    </row>
    <row r="5048" spans="1:25" x14ac:dyDescent="0.3">
      <c r="A5048" s="8" t="s">
        <v>17</v>
      </c>
      <c r="B5048" s="8" t="s">
        <v>8805</v>
      </c>
      <c r="C5048" s="8" t="s">
        <v>8806</v>
      </c>
      <c r="D5048" s="8" t="s">
        <v>8807</v>
      </c>
      <c r="E5048" s="8" t="s">
        <v>8808</v>
      </c>
      <c r="F5048" s="24">
        <v>0.18</v>
      </c>
      <c r="G5048" s="24">
        <v>1</v>
      </c>
      <c r="H5048" s="25">
        <v>129.72210000000001</v>
      </c>
      <c r="I5048" s="25">
        <v>17.256599999999999</v>
      </c>
      <c r="J5048" s="15">
        <v>527</v>
      </c>
      <c r="K5048" s="15">
        <v>105</v>
      </c>
      <c r="L5048" s="13">
        <v>0.13300000000000001</v>
      </c>
      <c r="M5048" s="7">
        <v>1.0171611599999999</v>
      </c>
      <c r="N5048" s="26">
        <v>0.75</v>
      </c>
      <c r="O5048" s="27" t="s">
        <v>92</v>
      </c>
      <c r="P5048" s="8">
        <v>0.26265372059999997</v>
      </c>
      <c r="Q5048" s="24">
        <v>0.18</v>
      </c>
      <c r="R5048" t="str">
        <f>IF($Q5048*100&gt;=VLOOKUP($O5048,margin_ranges!$A$5:$C$10,2,FALSE),IF($Q5048*100&lt;=VLOOKUP($O5048,margin_ranges!$A$5:$C$10,3,FALSE)+10,"IN RANGE","ABOVE RANGE"),"BELOW RANGE")</f>
        <v>BELOW RANGE</v>
      </c>
      <c r="S5048">
        <f>MIN(VLOOKUP($O5048,margin_ranges!$A$5:$D$10,4,FALSE),$P5048*100)</f>
        <v>26.265372059999997</v>
      </c>
      <c r="T5048" s="29">
        <f>(1-$S5048/100)/(1-$F5048)-1</f>
        <v>-0.10079722024390236</v>
      </c>
      <c r="U5048" s="19" t="str">
        <f>IF(ABS(IFERROR(T5048,0))&gt;0.05,INDEX(margin_ranges!$C$13:$C$16,MATCH($F5048*100,margin_ranges!$B$13:$B$16,1)),"")</f>
        <v>Maximize Fill (Type A+)</v>
      </c>
      <c r="V5048">
        <f>MIN(VLOOKUP($U5048,margin_ranges!$A$5:$D$10,4,FALSE),$P5048*100)</f>
        <v>19.75</v>
      </c>
      <c r="Y5048" s="29">
        <f t="shared" si="78"/>
        <v>-2.1341463414634276E-2</v>
      </c>
    </row>
    <row r="5049" spans="1:25" x14ac:dyDescent="0.3">
      <c r="A5049" s="8" t="s">
        <v>35</v>
      </c>
      <c r="B5049" s="8" t="s">
        <v>8825</v>
      </c>
      <c r="C5049" s="8" t="s">
        <v>34</v>
      </c>
      <c r="D5049" s="8" t="s">
        <v>34</v>
      </c>
      <c r="E5049" s="8"/>
      <c r="F5049" s="24">
        <v>0.36464304470340297</v>
      </c>
      <c r="G5049" s="24">
        <v>0.95571128000000005</v>
      </c>
      <c r="H5049" s="25">
        <v>4275.0524999999998</v>
      </c>
      <c r="I5049" s="25">
        <v>336.32810000000001</v>
      </c>
      <c r="J5049" s="15">
        <v>10729</v>
      </c>
      <c r="K5049" s="15">
        <v>3492</v>
      </c>
      <c r="L5049" s="13">
        <v>7.8700000000000006E-2</v>
      </c>
      <c r="M5049" s="7">
        <v>1.0633249</v>
      </c>
      <c r="N5049" s="26">
        <v>0.60793799999999998</v>
      </c>
      <c r="O5049" s="27"/>
      <c r="P5049" s="8">
        <v>0.42826694110000002</v>
      </c>
      <c r="Q5049" s="24">
        <v>0.36459999999999998</v>
      </c>
      <c r="R5049" t="e">
        <f>IF($Q5049*100&gt;=VLOOKUP($O5049,margin_ranges!$A$5:$C$10,2,FALSE),IF($Q5049*100&lt;=VLOOKUP($O5049,margin_ranges!$A$5:$C$10,3,FALSE)+10,"IN RANGE","ABOVE RANGE"),"BELOW RANGE")</f>
        <v>#N/A</v>
      </c>
      <c r="S5049" t="e">
        <f>MIN(VLOOKUP($O5049,margin_ranges!$A$5:$D$10,4,FALSE),$P5049*100)</f>
        <v>#N/A</v>
      </c>
      <c r="T5049" s="29" t="e">
        <f>(1-$S5049/100)/(1-$F5049)-1</f>
        <v>#N/A</v>
      </c>
      <c r="U5049" s="19" t="str">
        <f>IF(ABS(IFERROR(T5049,0))&gt;0.05,INDEX(margin_ranges!$C$13:$C$16,MATCH($F5049*100,margin_ranges!$B$13:$B$16,1)),"")</f>
        <v/>
      </c>
      <c r="V5049" t="e">
        <f>MIN(VLOOKUP($U5049,margin_ranges!$A$5:$D$10,4,FALSE),$P5049*100)</f>
        <v>#N/A</v>
      </c>
      <c r="Y5049" s="29" t="e">
        <f t="shared" si="78"/>
        <v>#N/A</v>
      </c>
    </row>
    <row r="5050" spans="1:25" x14ac:dyDescent="0.3">
      <c r="A5050" s="8" t="s">
        <v>33</v>
      </c>
      <c r="B5050" s="8" t="s">
        <v>8825</v>
      </c>
      <c r="C5050" s="8" t="s">
        <v>8826</v>
      </c>
      <c r="D5050" s="8" t="s">
        <v>34</v>
      </c>
      <c r="E5050" s="8"/>
      <c r="F5050" s="24">
        <v>0.36464304470340297</v>
      </c>
      <c r="G5050" s="24">
        <v>0.95571128000000005</v>
      </c>
      <c r="H5050" s="25">
        <v>4275.0524999999998</v>
      </c>
      <c r="I5050" s="25">
        <v>336.32810000000001</v>
      </c>
      <c r="J5050" s="15">
        <v>10729</v>
      </c>
      <c r="K5050" s="15">
        <v>3492</v>
      </c>
      <c r="L5050" s="13">
        <v>7.8700000000000006E-2</v>
      </c>
      <c r="M5050" s="7">
        <v>1.0633249</v>
      </c>
      <c r="N5050" s="26">
        <v>0.60793799999999998</v>
      </c>
      <c r="O5050" s="27"/>
      <c r="P5050" s="8">
        <v>0.42826694110000002</v>
      </c>
      <c r="Q5050" s="24">
        <v>0.36459999999999998</v>
      </c>
      <c r="R5050" t="e">
        <f>IF($Q5050*100&gt;=VLOOKUP($O5050,margin_ranges!$A$5:$C$10,2,FALSE),IF($Q5050*100&lt;=VLOOKUP($O5050,margin_ranges!$A$5:$C$10,3,FALSE)+10,"IN RANGE","ABOVE RANGE"),"BELOW RANGE")</f>
        <v>#N/A</v>
      </c>
      <c r="S5050" t="e">
        <f>MIN(VLOOKUP($O5050,margin_ranges!$A$5:$D$10,4,FALSE),$P5050*100)</f>
        <v>#N/A</v>
      </c>
      <c r="T5050" s="29" t="e">
        <f>(1-$S5050/100)/(1-$F5050)-1</f>
        <v>#N/A</v>
      </c>
      <c r="U5050" s="19" t="str">
        <f>IF(ABS(IFERROR(T5050,0))&gt;0.05,INDEX(margin_ranges!$C$13:$C$16,MATCH($F5050*100,margin_ranges!$B$13:$B$16,1)),"")</f>
        <v/>
      </c>
      <c r="V5050" t="e">
        <f>MIN(VLOOKUP($U5050,margin_ranges!$A$5:$D$10,4,FALSE),$P5050*100)</f>
        <v>#N/A</v>
      </c>
      <c r="Y5050" s="29" t="e">
        <f t="shared" si="78"/>
        <v>#N/A</v>
      </c>
    </row>
    <row r="5051" spans="1:25" x14ac:dyDescent="0.3">
      <c r="A5051" s="8" t="s">
        <v>17</v>
      </c>
      <c r="B5051" s="8" t="s">
        <v>8825</v>
      </c>
      <c r="C5051" s="8" t="s">
        <v>8826</v>
      </c>
      <c r="D5051" s="8" t="s">
        <v>8829</v>
      </c>
      <c r="E5051" s="8" t="s">
        <v>8830</v>
      </c>
      <c r="F5051" s="24">
        <v>0.39</v>
      </c>
      <c r="G5051" s="24">
        <v>1</v>
      </c>
      <c r="H5051" s="25">
        <v>355.19380000000001</v>
      </c>
      <c r="I5051" s="25">
        <v>16.391100000000002</v>
      </c>
      <c r="J5051" s="15">
        <v>445</v>
      </c>
      <c r="K5051" s="15">
        <v>158</v>
      </c>
      <c r="L5051" s="13">
        <v>4.6100000000000002E-2</v>
      </c>
      <c r="M5051" s="7">
        <v>0.90523498999999996</v>
      </c>
      <c r="N5051" s="26">
        <v>0.4</v>
      </c>
      <c r="O5051" s="27" t="s">
        <v>22</v>
      </c>
      <c r="P5051" s="8">
        <v>0.55812578710000005</v>
      </c>
      <c r="Q5051" s="24">
        <v>0.39</v>
      </c>
      <c r="R5051" t="str">
        <f>IF($Q5051*100&gt;=VLOOKUP($O5051,margin_ranges!$A$5:$C$10,2,FALSE),IF($Q5051*100&lt;=VLOOKUP($O5051,margin_ranges!$A$5:$C$10,3,FALSE)+10,"IN RANGE","ABOVE RANGE"),"BELOW RANGE")</f>
        <v>IN RANGE</v>
      </c>
      <c r="S5051">
        <f>MIN(VLOOKUP($O5051,margin_ranges!$A$5:$D$10,4,FALSE),$P5051*100)</f>
        <v>29.75</v>
      </c>
      <c r="T5051" s="29">
        <f>(1-$S5051/100)/(1-$F5051)-1</f>
        <v>0.15163934426229519</v>
      </c>
      <c r="U5051" s="19" t="str">
        <f>IF(ABS(IFERROR(T5051,0))&gt;0.05,INDEX(margin_ranges!$C$13:$C$16,MATCH($F5051*100,margin_ranges!$B$13:$B$16,1)),"")</f>
        <v>Margin Over Fill (Type C)</v>
      </c>
      <c r="V5051">
        <f>MIN(VLOOKUP($U5051,margin_ranges!$A$5:$D$10,4,FALSE),$P5051*100)</f>
        <v>43</v>
      </c>
      <c r="Y5051" s="29">
        <f t="shared" si="78"/>
        <v>-6.5573770491803129E-2</v>
      </c>
    </row>
    <row r="5052" spans="1:25" x14ac:dyDescent="0.3">
      <c r="A5052" s="8" t="s">
        <v>17</v>
      </c>
      <c r="B5052" s="8" t="s">
        <v>8825</v>
      </c>
      <c r="C5052" s="8" t="s">
        <v>8826</v>
      </c>
      <c r="D5052" s="8" t="s">
        <v>8831</v>
      </c>
      <c r="E5052" s="8" t="s">
        <v>8832</v>
      </c>
      <c r="F5052" s="24">
        <v>0.39</v>
      </c>
      <c r="G5052" s="24">
        <v>1</v>
      </c>
      <c r="H5052" s="25">
        <v>1129.1014</v>
      </c>
      <c r="I5052" s="25">
        <v>75.014899999999997</v>
      </c>
      <c r="J5052" s="15">
        <v>1635</v>
      </c>
      <c r="K5052" s="15">
        <v>579</v>
      </c>
      <c r="L5052" s="13">
        <v>6.6400000000000001E-2</v>
      </c>
      <c r="M5052" s="7">
        <v>0.72634182999999997</v>
      </c>
      <c r="N5052" s="26">
        <v>0.4</v>
      </c>
      <c r="O5052" s="27" t="s">
        <v>22</v>
      </c>
      <c r="P5052" s="8">
        <v>0.44929510630000002</v>
      </c>
      <c r="Q5052" s="24">
        <v>0.39</v>
      </c>
      <c r="R5052" t="str">
        <f>IF($Q5052*100&gt;=VLOOKUP($O5052,margin_ranges!$A$5:$C$10,2,FALSE),IF($Q5052*100&lt;=VLOOKUP($O5052,margin_ranges!$A$5:$C$10,3,FALSE)+10,"IN RANGE","ABOVE RANGE"),"BELOW RANGE")</f>
        <v>IN RANGE</v>
      </c>
      <c r="S5052">
        <f>MIN(VLOOKUP($O5052,margin_ranges!$A$5:$D$10,4,FALSE),$P5052*100)</f>
        <v>29.75</v>
      </c>
      <c r="T5052" s="29">
        <f>(1-$S5052/100)/(1-$F5052)-1</f>
        <v>0.15163934426229519</v>
      </c>
      <c r="U5052" s="19" t="str">
        <f>IF(ABS(IFERROR(T5052,0))&gt;0.05,INDEX(margin_ranges!$C$13:$C$16,MATCH($F5052*100,margin_ranges!$B$13:$B$16,1)),"")</f>
        <v>Margin Over Fill (Type C)</v>
      </c>
      <c r="V5052">
        <f>MIN(VLOOKUP($U5052,margin_ranges!$A$5:$D$10,4,FALSE),$P5052*100)</f>
        <v>43</v>
      </c>
      <c r="Y5052" s="29">
        <f t="shared" si="78"/>
        <v>-6.5573770491803129E-2</v>
      </c>
    </row>
    <row r="5053" spans="1:25" x14ac:dyDescent="0.3">
      <c r="A5053" s="8" t="s">
        <v>17</v>
      </c>
      <c r="B5053" s="8" t="s">
        <v>8825</v>
      </c>
      <c r="C5053" s="8" t="s">
        <v>8826</v>
      </c>
      <c r="D5053" s="8" t="s">
        <v>8833</v>
      </c>
      <c r="E5053" s="8" t="s">
        <v>8834</v>
      </c>
      <c r="F5053" s="24">
        <v>0.39</v>
      </c>
      <c r="G5053" s="24">
        <v>1</v>
      </c>
      <c r="H5053" s="25">
        <v>274.93540000000002</v>
      </c>
      <c r="I5053" s="25">
        <v>54.6907</v>
      </c>
      <c r="J5053" s="15">
        <v>2697</v>
      </c>
      <c r="K5053" s="15">
        <v>957</v>
      </c>
      <c r="L5053" s="13">
        <v>0.19889999999999999</v>
      </c>
      <c r="M5053" s="7">
        <v>1.6439719500000001</v>
      </c>
      <c r="N5053" s="26">
        <v>1</v>
      </c>
      <c r="O5053" s="27" t="s">
        <v>22</v>
      </c>
      <c r="P5053" s="8">
        <v>0.39171711390000002</v>
      </c>
      <c r="Q5053" s="24">
        <v>0.39</v>
      </c>
      <c r="R5053" t="str">
        <f>IF($Q5053*100&gt;=VLOOKUP($O5053,margin_ranges!$A$5:$C$10,2,FALSE),IF($Q5053*100&lt;=VLOOKUP($O5053,margin_ranges!$A$5:$C$10,3,FALSE)+10,"IN RANGE","ABOVE RANGE"),"BELOW RANGE")</f>
        <v>IN RANGE</v>
      </c>
      <c r="S5053">
        <f>MIN(VLOOKUP($O5053,margin_ranges!$A$5:$D$10,4,FALSE),$P5053*100)</f>
        <v>29.75</v>
      </c>
      <c r="T5053" s="29">
        <f>(1-$S5053/100)/(1-$F5053)-1</f>
        <v>0.15163934426229519</v>
      </c>
      <c r="U5053" s="19" t="str">
        <f>IF(ABS(IFERROR(T5053,0))&gt;0.05,INDEX(margin_ranges!$C$13:$C$16,MATCH($F5053*100,margin_ranges!$B$13:$B$16,1)),"")</f>
        <v>Margin Over Fill (Type C)</v>
      </c>
      <c r="V5053">
        <f>MIN(VLOOKUP($U5053,margin_ranges!$A$5:$D$10,4,FALSE),$P5053*100)</f>
        <v>39.171711390000006</v>
      </c>
      <c r="Y5053" s="29">
        <f t="shared" si="78"/>
        <v>-2.8149408196722625E-3</v>
      </c>
    </row>
    <row r="5054" spans="1:25" x14ac:dyDescent="0.3">
      <c r="A5054" s="8" t="s">
        <v>17</v>
      </c>
      <c r="B5054" s="8" t="s">
        <v>8825</v>
      </c>
      <c r="C5054" s="8" t="s">
        <v>8826</v>
      </c>
      <c r="D5054" s="8" t="s">
        <v>8853</v>
      </c>
      <c r="E5054" s="8" t="s">
        <v>8854</v>
      </c>
      <c r="F5054" s="24">
        <v>0.35980718979409998</v>
      </c>
      <c r="G5054" s="24">
        <v>1</v>
      </c>
      <c r="H5054" s="25">
        <v>241.37790000000001</v>
      </c>
      <c r="I5054" s="25">
        <v>48.1068</v>
      </c>
      <c r="J5054" s="15">
        <v>2254</v>
      </c>
      <c r="K5054" s="15">
        <v>785</v>
      </c>
      <c r="L5054" s="13">
        <v>0.1993</v>
      </c>
      <c r="M5054" s="7">
        <v>1.5620294100000001</v>
      </c>
      <c r="N5054" s="26">
        <v>1</v>
      </c>
      <c r="O5054" s="27" t="s">
        <v>22</v>
      </c>
      <c r="P5054" s="8">
        <v>0.35980718979999998</v>
      </c>
      <c r="Q5054" s="24">
        <v>0.39</v>
      </c>
      <c r="R5054" t="str">
        <f>IF($Q5054*100&gt;=VLOOKUP($O5054,margin_ranges!$A$5:$C$10,2,FALSE),IF($Q5054*100&lt;=VLOOKUP($O5054,margin_ranges!$A$5:$C$10,3,FALSE)+10,"IN RANGE","ABOVE RANGE"),"BELOW RANGE")</f>
        <v>IN RANGE</v>
      </c>
      <c r="S5054">
        <f>MIN(VLOOKUP($O5054,margin_ranges!$A$5:$D$10,4,FALSE),$P5054*100)</f>
        <v>29.75</v>
      </c>
      <c r="T5054" s="29">
        <f>(1-$S5054/100)/(1-$F5054)-1</f>
        <v>9.7325663145233721E-2</v>
      </c>
      <c r="U5054" s="19" t="str">
        <f>IF(ABS(IFERROR(T5054,0))&gt;0.05,INDEX(margin_ranges!$C$13:$C$16,MATCH($F5054*100,margin_ranges!$B$13:$B$16,1)),"")</f>
        <v>Margin Over Fill (Type C)</v>
      </c>
      <c r="V5054">
        <f>MIN(VLOOKUP($U5054,margin_ranges!$A$5:$D$10,4,FALSE),$P5054*100)</f>
        <v>35.980718979999999</v>
      </c>
      <c r="Y5054" s="29">
        <f t="shared" si="78"/>
        <v>-9.2158503051109619E-12</v>
      </c>
    </row>
    <row r="5055" spans="1:25" x14ac:dyDescent="0.3">
      <c r="A5055" s="8" t="s">
        <v>17</v>
      </c>
      <c r="B5055" s="8" t="s">
        <v>8825</v>
      </c>
      <c r="C5055" s="8" t="s">
        <v>8826</v>
      </c>
      <c r="D5055" s="8" t="s">
        <v>8827</v>
      </c>
      <c r="E5055" s="8" t="s">
        <v>8828</v>
      </c>
      <c r="F5055" s="24">
        <v>0.34</v>
      </c>
      <c r="G5055" s="24">
        <v>1</v>
      </c>
      <c r="H5055" s="25">
        <v>371.7054</v>
      </c>
      <c r="I5055" s="25">
        <v>6.7659000000000002</v>
      </c>
      <c r="J5055" s="15">
        <v>139</v>
      </c>
      <c r="K5055" s="15">
        <v>43</v>
      </c>
      <c r="L5055" s="13">
        <v>1.8200000000000001E-2</v>
      </c>
      <c r="M5055" s="7">
        <v>0.68357931999999999</v>
      </c>
      <c r="N5055" s="26">
        <v>0.25</v>
      </c>
      <c r="O5055" s="27" t="s">
        <v>22</v>
      </c>
      <c r="P5055" s="8">
        <v>0.63427799230000004</v>
      </c>
      <c r="Q5055" s="24">
        <v>0.34</v>
      </c>
      <c r="R5055" t="str">
        <f>IF($Q5055*100&gt;=VLOOKUP($O5055,margin_ranges!$A$5:$C$10,2,FALSE),IF($Q5055*100&lt;=VLOOKUP($O5055,margin_ranges!$A$5:$C$10,3,FALSE)+10,"IN RANGE","ABOVE RANGE"),"BELOW RANGE")</f>
        <v>IN RANGE</v>
      </c>
      <c r="S5055">
        <f>MIN(VLOOKUP($O5055,margin_ranges!$A$5:$D$10,4,FALSE),$P5055*100)</f>
        <v>29.75</v>
      </c>
      <c r="T5055" s="29">
        <f>(1-$S5055/100)/(1-$F5055)-1</f>
        <v>6.4393939393939448E-2</v>
      </c>
      <c r="U5055" s="19" t="str">
        <f>IF(ABS(IFERROR(T5055,0))&gt;0.05,INDEX(margin_ranges!$C$13:$C$16,MATCH($F5055*100,margin_ranges!$B$13:$B$16,1)),"")</f>
        <v>Balanced (Type B)</v>
      </c>
      <c r="V5055">
        <f>MIN(VLOOKUP($U5055,margin_ranges!$A$5:$D$10,4,FALSE),$P5055*100)</f>
        <v>29.75</v>
      </c>
      <c r="Y5055" s="29">
        <f t="shared" si="78"/>
        <v>6.4393939393939448E-2</v>
      </c>
    </row>
    <row r="5056" spans="1:25" x14ac:dyDescent="0.3">
      <c r="A5056" s="8" t="s">
        <v>17</v>
      </c>
      <c r="B5056" s="8" t="s">
        <v>8825</v>
      </c>
      <c r="C5056" s="8" t="s">
        <v>8826</v>
      </c>
      <c r="D5056" s="8" t="s">
        <v>8835</v>
      </c>
      <c r="E5056" s="8" t="s">
        <v>8836</v>
      </c>
      <c r="F5056" s="24">
        <v>0.33999999999999903</v>
      </c>
      <c r="G5056" s="24">
        <v>1</v>
      </c>
      <c r="H5056" s="25">
        <v>88.977599999999995</v>
      </c>
      <c r="I5056" s="25">
        <v>3.1088</v>
      </c>
      <c r="J5056" s="15">
        <v>61</v>
      </c>
      <c r="K5056" s="15">
        <v>19</v>
      </c>
      <c r="L5056" s="13">
        <v>3.49E-2</v>
      </c>
      <c r="M5056" s="7">
        <v>0.64977138999999995</v>
      </c>
      <c r="N5056" s="26">
        <v>0.25</v>
      </c>
      <c r="O5056" s="27" t="s">
        <v>22</v>
      </c>
      <c r="P5056" s="8">
        <v>0.61524929279999996</v>
      </c>
      <c r="Q5056" s="24">
        <v>0.34</v>
      </c>
      <c r="R5056" t="str">
        <f>IF($Q5056*100&gt;=VLOOKUP($O5056,margin_ranges!$A$5:$C$10,2,FALSE),IF($Q5056*100&lt;=VLOOKUP($O5056,margin_ranges!$A$5:$C$10,3,FALSE)+10,"IN RANGE","ABOVE RANGE"),"BELOW RANGE")</f>
        <v>IN RANGE</v>
      </c>
      <c r="S5056">
        <f>MIN(VLOOKUP($O5056,margin_ranges!$A$5:$D$10,4,FALSE),$P5056*100)</f>
        <v>29.75</v>
      </c>
      <c r="T5056" s="29">
        <f>(1-$S5056/100)/(1-$F5056)-1</f>
        <v>6.4393939393937671E-2</v>
      </c>
      <c r="U5056" s="19" t="str">
        <f>IF(ABS(IFERROR(T5056,0))&gt;0.05,INDEX(margin_ranges!$C$13:$C$16,MATCH($F5056*100,margin_ranges!$B$13:$B$16,1)),"")</f>
        <v>Balanced (Type B)</v>
      </c>
      <c r="V5056">
        <f>MIN(VLOOKUP($U5056,margin_ranges!$A$5:$D$10,4,FALSE),$P5056*100)</f>
        <v>29.75</v>
      </c>
      <c r="Y5056" s="29">
        <f t="shared" si="78"/>
        <v>6.4393939393937671E-2</v>
      </c>
    </row>
    <row r="5057" spans="1:25" x14ac:dyDescent="0.3">
      <c r="A5057" s="8" t="s">
        <v>17</v>
      </c>
      <c r="B5057" s="8" t="s">
        <v>8825</v>
      </c>
      <c r="C5057" s="8" t="s">
        <v>8826</v>
      </c>
      <c r="D5057" s="8" t="s">
        <v>8841</v>
      </c>
      <c r="E5057" s="8" t="s">
        <v>8842</v>
      </c>
      <c r="F5057" s="24">
        <v>0.33999999999999903</v>
      </c>
      <c r="G5057" s="24">
        <v>1</v>
      </c>
      <c r="H5057" s="25">
        <v>958.33799999999997</v>
      </c>
      <c r="I5057" s="25">
        <v>63.9452</v>
      </c>
      <c r="J5057" s="15">
        <v>1857</v>
      </c>
      <c r="K5057" s="15">
        <v>567</v>
      </c>
      <c r="L5057" s="13">
        <v>6.6699999999999995E-2</v>
      </c>
      <c r="M5057" s="7">
        <v>0.96788209999999997</v>
      </c>
      <c r="N5057" s="26">
        <v>0.4</v>
      </c>
      <c r="O5057" s="27" t="s">
        <v>22</v>
      </c>
      <c r="P5057" s="8">
        <v>0.58672652569999995</v>
      </c>
      <c r="Q5057" s="24">
        <v>0.34</v>
      </c>
      <c r="R5057" t="str">
        <f>IF($Q5057*100&gt;=VLOOKUP($O5057,margin_ranges!$A$5:$C$10,2,FALSE),IF($Q5057*100&lt;=VLOOKUP($O5057,margin_ranges!$A$5:$C$10,3,FALSE)+10,"IN RANGE","ABOVE RANGE"),"BELOW RANGE")</f>
        <v>IN RANGE</v>
      </c>
      <c r="S5057">
        <f>MIN(VLOOKUP($O5057,margin_ranges!$A$5:$D$10,4,FALSE),$P5057*100)</f>
        <v>29.75</v>
      </c>
      <c r="T5057" s="29">
        <f>(1-$S5057/100)/(1-$F5057)-1</f>
        <v>6.4393939393937671E-2</v>
      </c>
      <c r="U5057" s="19" t="str">
        <f>IF(ABS(IFERROR(T5057,0))&gt;0.05,INDEX(margin_ranges!$C$13:$C$16,MATCH($F5057*100,margin_ranges!$B$13:$B$16,1)),"")</f>
        <v>Balanced (Type B)</v>
      </c>
      <c r="V5057">
        <f>MIN(VLOOKUP($U5057,margin_ranges!$A$5:$D$10,4,FALSE),$P5057*100)</f>
        <v>29.75</v>
      </c>
      <c r="Y5057" s="29">
        <f t="shared" si="78"/>
        <v>6.4393939393937671E-2</v>
      </c>
    </row>
    <row r="5058" spans="1:25" x14ac:dyDescent="0.3">
      <c r="A5058" s="8" t="s">
        <v>17</v>
      </c>
      <c r="B5058" s="8" t="s">
        <v>8825</v>
      </c>
      <c r="C5058" s="8" t="s">
        <v>8826</v>
      </c>
      <c r="D5058" s="8" t="s">
        <v>8845</v>
      </c>
      <c r="E5058" s="8" t="s">
        <v>8846</v>
      </c>
      <c r="F5058" s="24">
        <v>0.33999999999999903</v>
      </c>
      <c r="G5058" s="24">
        <v>1</v>
      </c>
      <c r="H5058" s="25">
        <v>129.45869999999999</v>
      </c>
      <c r="I5058" s="25">
        <v>4.9126000000000003</v>
      </c>
      <c r="J5058" s="15">
        <v>107</v>
      </c>
      <c r="K5058" s="15">
        <v>33</v>
      </c>
      <c r="L5058" s="13">
        <v>3.7900000000000003E-2</v>
      </c>
      <c r="M5058" s="7">
        <v>0.72302078000000003</v>
      </c>
      <c r="N5058" s="26">
        <v>0.25</v>
      </c>
      <c r="O5058" s="27" t="s">
        <v>22</v>
      </c>
      <c r="P5058" s="8">
        <v>0.65422847049999999</v>
      </c>
      <c r="Q5058" s="24">
        <v>0.34</v>
      </c>
      <c r="R5058" t="str">
        <f>IF($Q5058*100&gt;=VLOOKUP($O5058,margin_ranges!$A$5:$C$10,2,FALSE),IF($Q5058*100&lt;=VLOOKUP($O5058,margin_ranges!$A$5:$C$10,3,FALSE)+10,"IN RANGE","ABOVE RANGE"),"BELOW RANGE")</f>
        <v>IN RANGE</v>
      </c>
      <c r="S5058">
        <f>MIN(VLOOKUP($O5058,margin_ranges!$A$5:$D$10,4,FALSE),$P5058*100)</f>
        <v>29.75</v>
      </c>
      <c r="T5058" s="29">
        <f>(1-$S5058/100)/(1-$F5058)-1</f>
        <v>6.4393939393937671E-2</v>
      </c>
      <c r="U5058" s="19" t="str">
        <f>IF(ABS(IFERROR(T5058,0))&gt;0.05,INDEX(margin_ranges!$C$13:$C$16,MATCH($F5058*100,margin_ranges!$B$13:$B$16,1)),"")</f>
        <v>Balanced (Type B)</v>
      </c>
      <c r="V5058">
        <f>MIN(VLOOKUP($U5058,margin_ranges!$A$5:$D$10,4,FALSE),$P5058*100)</f>
        <v>29.75</v>
      </c>
      <c r="Y5058" s="29">
        <f t="shared" si="78"/>
        <v>6.4393939393937671E-2</v>
      </c>
    </row>
    <row r="5059" spans="1:25" x14ac:dyDescent="0.3">
      <c r="A5059" s="8" t="s">
        <v>17</v>
      </c>
      <c r="B5059" s="8" t="s">
        <v>8825</v>
      </c>
      <c r="C5059" s="8" t="s">
        <v>8826</v>
      </c>
      <c r="D5059" s="8" t="s">
        <v>8847</v>
      </c>
      <c r="E5059" s="8" t="s">
        <v>8848</v>
      </c>
      <c r="F5059" s="24">
        <v>0.32</v>
      </c>
      <c r="G5059" s="24">
        <v>1</v>
      </c>
      <c r="H5059" s="25">
        <v>259.36250000000001</v>
      </c>
      <c r="I5059" s="25">
        <v>12.279400000000001</v>
      </c>
      <c r="J5059" s="15">
        <v>319</v>
      </c>
      <c r="K5059" s="15">
        <v>92</v>
      </c>
      <c r="L5059" s="13">
        <v>4.7300000000000002E-2</v>
      </c>
      <c r="M5059" s="7">
        <v>0.86723207000000002</v>
      </c>
      <c r="N5059" s="26">
        <v>0.4</v>
      </c>
      <c r="O5059" s="27" t="s">
        <v>22</v>
      </c>
      <c r="P5059" s="8">
        <v>0.53876244569999998</v>
      </c>
      <c r="Q5059" s="24">
        <v>0.32</v>
      </c>
      <c r="R5059" t="str">
        <f>IF($Q5059*100&gt;=VLOOKUP($O5059,margin_ranges!$A$5:$C$10,2,FALSE),IF($Q5059*100&lt;=VLOOKUP($O5059,margin_ranges!$A$5:$C$10,3,FALSE)+10,"IN RANGE","ABOVE RANGE"),"BELOW RANGE")</f>
        <v>IN RANGE</v>
      </c>
      <c r="S5059">
        <f>MIN(VLOOKUP($O5059,margin_ranges!$A$5:$D$10,4,FALSE),$P5059*100)</f>
        <v>29.75</v>
      </c>
      <c r="T5059" s="29">
        <f>(1-$S5059/100)/(1-$F5059)-1</f>
        <v>3.3088235294117752E-2</v>
      </c>
      <c r="U5059" s="19" t="str">
        <f>IF(ABS(IFERROR(T5059,0))&gt;0.05,INDEX(margin_ranges!$C$13:$C$16,MATCH($F5059*100,margin_ranges!$B$13:$B$16,1)),"")</f>
        <v/>
      </c>
      <c r="V5059" t="e">
        <f>MIN(VLOOKUP($U5059,margin_ranges!$A$5:$D$10,4,FALSE),$P5059*100)</f>
        <v>#N/A</v>
      </c>
      <c r="Y5059" s="29" t="e">
        <f t="shared" si="78"/>
        <v>#N/A</v>
      </c>
    </row>
    <row r="5060" spans="1:25" x14ac:dyDescent="0.3">
      <c r="A5060" s="8" t="s">
        <v>17</v>
      </c>
      <c r="B5060" s="8" t="s">
        <v>8825</v>
      </c>
      <c r="C5060" s="8" t="s">
        <v>8826</v>
      </c>
      <c r="D5060" s="8" t="s">
        <v>8837</v>
      </c>
      <c r="E5060" s="8" t="s">
        <v>8838</v>
      </c>
      <c r="F5060" s="24">
        <v>0.31921402894275902</v>
      </c>
      <c r="G5060" s="24">
        <v>1</v>
      </c>
      <c r="H5060" s="25">
        <v>385.41</v>
      </c>
      <c r="I5060" s="25">
        <v>25.1219</v>
      </c>
      <c r="J5060" s="15">
        <v>232</v>
      </c>
      <c r="K5060" s="15">
        <v>53</v>
      </c>
      <c r="L5060" s="13">
        <v>6.5199999999999994E-2</v>
      </c>
      <c r="M5060" s="7">
        <v>0.30846699</v>
      </c>
      <c r="N5060" s="26">
        <v>0.21</v>
      </c>
      <c r="O5060" s="27" t="s">
        <v>22</v>
      </c>
      <c r="P5060" s="8">
        <v>0.3192140289</v>
      </c>
      <c r="Q5060" s="24">
        <v>0.37</v>
      </c>
      <c r="R5060" t="str">
        <f>IF($Q5060*100&gt;=VLOOKUP($O5060,margin_ranges!$A$5:$C$10,2,FALSE),IF($Q5060*100&lt;=VLOOKUP($O5060,margin_ranges!$A$5:$C$10,3,FALSE)+10,"IN RANGE","ABOVE RANGE"),"BELOW RANGE")</f>
        <v>IN RANGE</v>
      </c>
      <c r="S5060">
        <f>MIN(VLOOKUP($O5060,margin_ranges!$A$5:$D$10,4,FALSE),$P5060*100)</f>
        <v>29.75</v>
      </c>
      <c r="T5060" s="29">
        <f>(1-$S5060/100)/(1-$F5060)-1</f>
        <v>3.1895529382072407E-2</v>
      </c>
      <c r="U5060" s="19" t="str">
        <f>IF(ABS(IFERROR(T5060,0))&gt;0.05,INDEX(margin_ranges!$C$13:$C$16,MATCH($F5060*100,margin_ranges!$B$13:$B$16,1)),"")</f>
        <v/>
      </c>
      <c r="V5060" t="e">
        <f>MIN(VLOOKUP($U5060,margin_ranges!$A$5:$D$10,4,FALSE),$P5060*100)</f>
        <v>#N/A</v>
      </c>
      <c r="Y5060" s="29" t="e">
        <f t="shared" si="78"/>
        <v>#N/A</v>
      </c>
    </row>
    <row r="5061" spans="1:25" x14ac:dyDescent="0.3">
      <c r="A5061" s="8" t="s">
        <v>17</v>
      </c>
      <c r="B5061" s="8" t="s">
        <v>8825</v>
      </c>
      <c r="C5061" s="8" t="s">
        <v>8826</v>
      </c>
      <c r="D5061" s="8" t="s">
        <v>8839</v>
      </c>
      <c r="E5061" s="8" t="s">
        <v>8840</v>
      </c>
      <c r="F5061" s="24">
        <v>0.249692496924969</v>
      </c>
      <c r="G5061" s="24">
        <v>0</v>
      </c>
      <c r="H5061" s="25">
        <v>0.97719999999999996</v>
      </c>
      <c r="I5061" s="25">
        <v>0.17430000000000001</v>
      </c>
      <c r="J5061" s="15">
        <v>7</v>
      </c>
      <c r="K5061" s="15">
        <v>2</v>
      </c>
      <c r="L5061" s="13">
        <v>0.17829999999999999</v>
      </c>
      <c r="M5061" s="7">
        <v>1.3327868899999999</v>
      </c>
      <c r="N5061" s="26">
        <v>1</v>
      </c>
      <c r="O5061" s="27" t="s">
        <v>22</v>
      </c>
      <c r="P5061" s="8">
        <v>0.2496924969</v>
      </c>
      <c r="Q5061" s="24">
        <v>0.28999999999999998</v>
      </c>
      <c r="R5061" t="str">
        <f>IF($Q5061*100&gt;=VLOOKUP($O5061,margin_ranges!$A$5:$C$10,2,FALSE),IF($Q5061*100&lt;=VLOOKUP($O5061,margin_ranges!$A$5:$C$10,3,FALSE)+10,"IN RANGE","ABOVE RANGE"),"BELOW RANGE")</f>
        <v>IN RANGE</v>
      </c>
      <c r="S5061">
        <f>MIN(VLOOKUP($O5061,margin_ranges!$A$5:$D$10,4,FALSE),$P5061*100)</f>
        <v>24.969249690000002</v>
      </c>
      <c r="T5061" s="29">
        <f>(1-$S5061/100)/(1-$F5061)-1</f>
        <v>3.3278269029324292E-11</v>
      </c>
      <c r="U5061" s="19" t="str">
        <f>IF(ABS(IFERROR(T5061,0))&gt;0.05,INDEX(margin_ranges!$C$13:$C$16,MATCH($F5061*100,margin_ranges!$B$13:$B$16,1)),"")</f>
        <v/>
      </c>
      <c r="V5061" t="e">
        <f>MIN(VLOOKUP($U5061,margin_ranges!$A$5:$D$10,4,FALSE),$P5061*100)</f>
        <v>#N/A</v>
      </c>
      <c r="Y5061" s="29" t="e">
        <f t="shared" si="78"/>
        <v>#N/A</v>
      </c>
    </row>
    <row r="5062" spans="1:25" x14ac:dyDescent="0.3">
      <c r="A5062" s="8" t="s">
        <v>17</v>
      </c>
      <c r="B5062" s="8" t="s">
        <v>8825</v>
      </c>
      <c r="C5062" s="8" t="s">
        <v>8826</v>
      </c>
      <c r="D5062" s="8" t="s">
        <v>8851</v>
      </c>
      <c r="E5062" s="8" t="s">
        <v>8852</v>
      </c>
      <c r="F5062" s="24">
        <v>0.26202928870292802</v>
      </c>
      <c r="G5062" s="24">
        <v>0</v>
      </c>
      <c r="H5062" s="25">
        <v>1.0829</v>
      </c>
      <c r="I5062" s="25">
        <v>0.2016</v>
      </c>
      <c r="J5062" s="15">
        <v>8</v>
      </c>
      <c r="K5062" s="15">
        <v>2</v>
      </c>
      <c r="L5062" s="13">
        <v>0.18609999999999999</v>
      </c>
      <c r="M5062" s="7">
        <v>1.35506733</v>
      </c>
      <c r="N5062" s="26">
        <v>1</v>
      </c>
      <c r="O5062" s="27" t="s">
        <v>22</v>
      </c>
      <c r="P5062" s="8">
        <v>0.26202928869999997</v>
      </c>
      <c r="Q5062" s="24">
        <v>0.28999999999999998</v>
      </c>
      <c r="R5062" t="str">
        <f>IF($Q5062*100&gt;=VLOOKUP($O5062,margin_ranges!$A$5:$C$10,2,FALSE),IF($Q5062*100&lt;=VLOOKUP($O5062,margin_ranges!$A$5:$C$10,3,FALSE)+10,"IN RANGE","ABOVE RANGE"),"BELOW RANGE")</f>
        <v>IN RANGE</v>
      </c>
      <c r="S5062">
        <f>MIN(VLOOKUP($O5062,margin_ranges!$A$5:$D$10,4,FALSE),$P5062*100)</f>
        <v>26.202928869999997</v>
      </c>
      <c r="T5062" s="29">
        <f>(1-$S5062/100)/(1-$F5062)-1</f>
        <v>3.9677150454053844E-12</v>
      </c>
      <c r="U5062" s="19" t="str">
        <f>IF(ABS(IFERROR(T5062,0))&gt;0.05,INDEX(margin_ranges!$C$13:$C$16,MATCH($F5062*100,margin_ranges!$B$13:$B$16,1)),"")</f>
        <v/>
      </c>
      <c r="V5062" t="e">
        <f>MIN(VLOOKUP($U5062,margin_ranges!$A$5:$D$10,4,FALSE),$P5062*100)</f>
        <v>#N/A</v>
      </c>
      <c r="Y5062" s="29" t="e">
        <f t="shared" si="78"/>
        <v>#N/A</v>
      </c>
    </row>
    <row r="5063" spans="1:25" x14ac:dyDescent="0.3">
      <c r="A5063" s="8" t="s">
        <v>17</v>
      </c>
      <c r="B5063" s="8" t="s">
        <v>8825</v>
      </c>
      <c r="C5063" s="8" t="s">
        <v>8826</v>
      </c>
      <c r="D5063" s="8" t="s">
        <v>8849</v>
      </c>
      <c r="E5063" s="8" t="s">
        <v>8850</v>
      </c>
      <c r="F5063" s="24">
        <v>0.241846215668165</v>
      </c>
      <c r="G5063" s="24">
        <v>1</v>
      </c>
      <c r="H5063" s="25">
        <v>32.516399999999997</v>
      </c>
      <c r="I5063" s="25">
        <v>12.829499999999999</v>
      </c>
      <c r="J5063" s="15">
        <v>508</v>
      </c>
      <c r="K5063" s="15">
        <v>121</v>
      </c>
      <c r="L5063" s="13">
        <v>0.39460000000000001</v>
      </c>
      <c r="M5063" s="7">
        <v>1.3189936099999999</v>
      </c>
      <c r="N5063" s="26">
        <v>1</v>
      </c>
      <c r="O5063" s="27" t="s">
        <v>92</v>
      </c>
      <c r="P5063" s="8">
        <v>0.24184621570000001</v>
      </c>
      <c r="Q5063" s="24">
        <v>0.25</v>
      </c>
      <c r="R5063" t="str">
        <f>IF($Q5063*100&gt;=VLOOKUP($O5063,margin_ranges!$A$5:$C$10,2,FALSE),IF($Q5063*100&lt;=VLOOKUP($O5063,margin_ranges!$A$5:$C$10,3,FALSE)+10,"IN RANGE","ABOVE RANGE"),"BELOW RANGE")</f>
        <v>IN RANGE</v>
      </c>
      <c r="S5063">
        <f>MIN(VLOOKUP($O5063,margin_ranges!$A$5:$D$10,4,FALSE),$P5063*100)</f>
        <v>24.184621570000001</v>
      </c>
      <c r="T5063" s="29">
        <f>(1-$S5063/100)/(1-$F5063)-1</f>
        <v>-4.1990189103557896E-11</v>
      </c>
      <c r="U5063" s="19" t="str">
        <f>IF(ABS(IFERROR(T5063,0))&gt;0.05,INDEX(margin_ranges!$C$13:$C$16,MATCH($F5063*100,margin_ranges!$B$13:$B$16,1)),"")</f>
        <v/>
      </c>
      <c r="V5063" t="e">
        <f>MIN(VLOOKUP($U5063,margin_ranges!$A$5:$D$10,4,FALSE),$P5063*100)</f>
        <v>#N/A</v>
      </c>
      <c r="Y5063" s="29" t="e">
        <f t="shared" si="78"/>
        <v>#N/A</v>
      </c>
    </row>
    <row r="5064" spans="1:25" x14ac:dyDescent="0.3">
      <c r="A5064" s="8" t="s">
        <v>17</v>
      </c>
      <c r="B5064" s="8" t="s">
        <v>8825</v>
      </c>
      <c r="C5064" s="8" t="s">
        <v>8826</v>
      </c>
      <c r="D5064" s="8" t="s">
        <v>8843</v>
      </c>
      <c r="E5064" s="8" t="s">
        <v>8844</v>
      </c>
      <c r="F5064" s="24">
        <v>0.184339400263139</v>
      </c>
      <c r="G5064" s="24">
        <v>0</v>
      </c>
      <c r="H5064" s="25">
        <v>40.427700000000002</v>
      </c>
      <c r="I5064" s="25">
        <v>12.2395</v>
      </c>
      <c r="J5064" s="15">
        <v>450</v>
      </c>
      <c r="K5064" s="15">
        <v>81</v>
      </c>
      <c r="L5064" s="13">
        <v>0.30280000000000001</v>
      </c>
      <c r="M5064" s="7">
        <v>1.2260001300000001</v>
      </c>
      <c r="N5064" s="26">
        <v>1</v>
      </c>
      <c r="O5064" s="27" t="s">
        <v>92</v>
      </c>
      <c r="P5064" s="8">
        <v>0.18433940030000001</v>
      </c>
      <c r="Q5064" s="24">
        <v>0.25</v>
      </c>
      <c r="R5064" t="str">
        <f>IF($Q5064*100&gt;=VLOOKUP($O5064,margin_ranges!$A$5:$C$10,2,FALSE),IF($Q5064*100&lt;=VLOOKUP($O5064,margin_ranges!$A$5:$C$10,3,FALSE)+10,"IN RANGE","ABOVE RANGE"),"BELOW RANGE")</f>
        <v>IN RANGE</v>
      </c>
      <c r="S5064">
        <f>MIN(VLOOKUP($O5064,margin_ranges!$A$5:$D$10,4,FALSE),$P5064*100)</f>
        <v>18.433940030000002</v>
      </c>
      <c r="T5064" s="29">
        <f>(1-$S5064/100)/(1-$F5064)-1</f>
        <v>-4.5191628217366997E-11</v>
      </c>
      <c r="U5064" s="19" t="str">
        <f>IF(ABS(IFERROR(T5064,0))&gt;0.05,INDEX(margin_ranges!$C$13:$C$16,MATCH($F5064*100,margin_ranges!$B$13:$B$16,1)),"")</f>
        <v/>
      </c>
      <c r="V5064" t="e">
        <f>MIN(VLOOKUP($U5064,margin_ranges!$A$5:$D$10,4,FALSE),$P5064*100)</f>
        <v>#N/A</v>
      </c>
      <c r="Y5064" s="29" t="e">
        <f t="shared" si="78"/>
        <v>#N/A</v>
      </c>
    </row>
    <row r="5065" spans="1:25" x14ac:dyDescent="0.3">
      <c r="A5065" s="8" t="s">
        <v>35</v>
      </c>
      <c r="B5065" s="8" t="s">
        <v>8855</v>
      </c>
      <c r="C5065" s="8" t="s">
        <v>34</v>
      </c>
      <c r="D5065" s="8" t="s">
        <v>34</v>
      </c>
      <c r="E5065" s="8"/>
      <c r="F5065" s="24">
        <v>0.330564129784789</v>
      </c>
      <c r="G5065" s="24">
        <v>0</v>
      </c>
      <c r="H5065" s="25">
        <v>7.8045999999999998</v>
      </c>
      <c r="I5065" s="25">
        <v>4.5772000000000004</v>
      </c>
      <c r="J5065" s="15">
        <v>128</v>
      </c>
      <c r="K5065" s="15">
        <v>38</v>
      </c>
      <c r="L5065" s="13">
        <v>0.58650000000000002</v>
      </c>
      <c r="M5065" s="7">
        <v>0.92901796000000003</v>
      </c>
      <c r="N5065" s="26">
        <v>0.53530500000000003</v>
      </c>
      <c r="O5065" s="27"/>
      <c r="P5065" s="8">
        <v>0.4237947789</v>
      </c>
      <c r="Q5065" s="24">
        <v>0.3306</v>
      </c>
      <c r="R5065" t="e">
        <f>IF($Q5065*100&gt;=VLOOKUP($O5065,margin_ranges!$A$5:$C$10,2,FALSE),IF($Q5065*100&lt;=VLOOKUP($O5065,margin_ranges!$A$5:$C$10,3,FALSE)+10,"IN RANGE","ABOVE RANGE"),"BELOW RANGE")</f>
        <v>#N/A</v>
      </c>
      <c r="S5065" t="e">
        <f>MIN(VLOOKUP($O5065,margin_ranges!$A$5:$D$10,4,FALSE),$P5065*100)</f>
        <v>#N/A</v>
      </c>
      <c r="T5065" s="29" t="e">
        <f>(1-$S5065/100)/(1-$F5065)-1</f>
        <v>#N/A</v>
      </c>
      <c r="U5065" s="19" t="str">
        <f>IF(ABS(IFERROR(T5065,0))&gt;0.05,INDEX(margin_ranges!$C$13:$C$16,MATCH($F5065*100,margin_ranges!$B$13:$B$16,1)),"")</f>
        <v/>
      </c>
      <c r="V5065" t="e">
        <f>MIN(VLOOKUP($U5065,margin_ranges!$A$5:$D$10,4,FALSE),$P5065*100)</f>
        <v>#N/A</v>
      </c>
      <c r="Y5065" s="29" t="e">
        <f t="shared" si="78"/>
        <v>#N/A</v>
      </c>
    </row>
    <row r="5066" spans="1:25" x14ac:dyDescent="0.3">
      <c r="A5066" s="8" t="s">
        <v>33</v>
      </c>
      <c r="B5066" s="8" t="s">
        <v>8855</v>
      </c>
      <c r="C5066" s="8" t="s">
        <v>8856</v>
      </c>
      <c r="D5066" s="8" t="s">
        <v>34</v>
      </c>
      <c r="E5066" s="8"/>
      <c r="F5066" s="24">
        <v>0.330564129784789</v>
      </c>
      <c r="G5066" s="24">
        <v>0</v>
      </c>
      <c r="H5066" s="25">
        <v>7.8045999999999998</v>
      </c>
      <c r="I5066" s="25">
        <v>4.5772000000000004</v>
      </c>
      <c r="J5066" s="15">
        <v>128</v>
      </c>
      <c r="K5066" s="15">
        <v>38</v>
      </c>
      <c r="L5066" s="13">
        <v>0.58650000000000002</v>
      </c>
      <c r="M5066" s="7">
        <v>0.92901796000000003</v>
      </c>
      <c r="N5066" s="26">
        <v>0.53530500000000003</v>
      </c>
      <c r="O5066" s="27"/>
      <c r="P5066" s="8">
        <v>0.4237947789</v>
      </c>
      <c r="Q5066" s="24">
        <v>0.3306</v>
      </c>
      <c r="R5066" t="e">
        <f>IF($Q5066*100&gt;=VLOOKUP($O5066,margin_ranges!$A$5:$C$10,2,FALSE),IF($Q5066*100&lt;=VLOOKUP($O5066,margin_ranges!$A$5:$C$10,3,FALSE)+10,"IN RANGE","ABOVE RANGE"),"BELOW RANGE")</f>
        <v>#N/A</v>
      </c>
      <c r="S5066" t="e">
        <f>MIN(VLOOKUP($O5066,margin_ranges!$A$5:$D$10,4,FALSE),$P5066*100)</f>
        <v>#N/A</v>
      </c>
      <c r="T5066" s="29" t="e">
        <f>(1-$S5066/100)/(1-$F5066)-1</f>
        <v>#N/A</v>
      </c>
      <c r="U5066" s="19" t="str">
        <f>IF(ABS(IFERROR(T5066,0))&gt;0.05,INDEX(margin_ranges!$C$13:$C$16,MATCH($F5066*100,margin_ranges!$B$13:$B$16,1)),"")</f>
        <v/>
      </c>
      <c r="V5066" t="e">
        <f>MIN(VLOOKUP($U5066,margin_ranges!$A$5:$D$10,4,FALSE),$P5066*100)</f>
        <v>#N/A</v>
      </c>
      <c r="Y5066" s="29" t="e">
        <f t="shared" si="78"/>
        <v>#N/A</v>
      </c>
    </row>
    <row r="5067" spans="1:25" x14ac:dyDescent="0.3">
      <c r="A5067" s="8" t="s">
        <v>17</v>
      </c>
      <c r="B5067" s="8" t="s">
        <v>8855</v>
      </c>
      <c r="C5067" s="8" t="s">
        <v>8856</v>
      </c>
      <c r="D5067" s="8" t="s">
        <v>8859</v>
      </c>
      <c r="E5067" s="8" t="s">
        <v>8860</v>
      </c>
      <c r="F5067" s="24">
        <v>0.34</v>
      </c>
      <c r="G5067" s="24">
        <v>0</v>
      </c>
      <c r="H5067" s="25">
        <v>5.9156000000000004</v>
      </c>
      <c r="I5067" s="25">
        <v>3.3927</v>
      </c>
      <c r="J5067" s="15">
        <v>103</v>
      </c>
      <c r="K5067" s="15">
        <v>32</v>
      </c>
      <c r="L5067" s="13">
        <v>0.57350000000000001</v>
      </c>
      <c r="M5067" s="7">
        <v>1.0168343900000001</v>
      </c>
      <c r="N5067" s="26">
        <v>0.6</v>
      </c>
      <c r="O5067" s="27" t="s">
        <v>22</v>
      </c>
      <c r="P5067" s="8">
        <v>0.40993341280000001</v>
      </c>
      <c r="Q5067" s="24">
        <v>0.34</v>
      </c>
      <c r="R5067" t="str">
        <f>IF($Q5067*100&gt;=VLOOKUP($O5067,margin_ranges!$A$5:$C$10,2,FALSE),IF($Q5067*100&lt;=VLOOKUP($O5067,margin_ranges!$A$5:$C$10,3,FALSE)+10,"IN RANGE","ABOVE RANGE"),"BELOW RANGE")</f>
        <v>IN RANGE</v>
      </c>
      <c r="S5067">
        <f>MIN(VLOOKUP($O5067,margin_ranges!$A$5:$D$10,4,FALSE),$P5067*100)</f>
        <v>29.75</v>
      </c>
      <c r="T5067" s="29">
        <f>(1-$S5067/100)/(1-$F5067)-1</f>
        <v>6.4393939393939448E-2</v>
      </c>
      <c r="U5067" s="19" t="str">
        <f>IF(ABS(IFERROR(T5067,0))&gt;0.05,INDEX(margin_ranges!$C$13:$C$16,MATCH($F5067*100,margin_ranges!$B$13:$B$16,1)),"")</f>
        <v>Balanced (Type B)</v>
      </c>
      <c r="V5067">
        <f>MIN(VLOOKUP($U5067,margin_ranges!$A$5:$D$10,4,FALSE),$P5067*100)</f>
        <v>29.75</v>
      </c>
      <c r="Y5067" s="29">
        <f t="shared" si="78"/>
        <v>6.4393939393939448E-2</v>
      </c>
    </row>
    <row r="5068" spans="1:25" x14ac:dyDescent="0.3">
      <c r="A5068" s="8" t="s">
        <v>17</v>
      </c>
      <c r="B5068" s="8" t="s">
        <v>8855</v>
      </c>
      <c r="C5068" s="8" t="s">
        <v>8856</v>
      </c>
      <c r="D5068" s="8" t="s">
        <v>8857</v>
      </c>
      <c r="E5068" s="8" t="s">
        <v>8858</v>
      </c>
      <c r="F5068" s="24">
        <v>0.28999999999999998</v>
      </c>
      <c r="G5068" s="24">
        <v>0</v>
      </c>
      <c r="H5068" s="25">
        <v>1.8888</v>
      </c>
      <c r="I5068" s="25">
        <v>1.1845000000000001</v>
      </c>
      <c r="J5068" s="15">
        <v>24</v>
      </c>
      <c r="K5068" s="15">
        <v>6</v>
      </c>
      <c r="L5068" s="13">
        <v>0.62709999999999999</v>
      </c>
      <c r="M5068" s="7">
        <v>0.67748898999999996</v>
      </c>
      <c r="N5068" s="26">
        <v>0.35</v>
      </c>
      <c r="O5068" s="27" t="s">
        <v>22</v>
      </c>
      <c r="P5068" s="8">
        <v>0.48338644209999998</v>
      </c>
      <c r="Q5068" s="24">
        <v>0.28999999999999998</v>
      </c>
      <c r="R5068" t="str">
        <f>IF($Q5068*100&gt;=VLOOKUP($O5068,margin_ranges!$A$5:$C$10,2,FALSE),IF($Q5068*100&lt;=VLOOKUP($O5068,margin_ranges!$A$5:$C$10,3,FALSE)+10,"IN RANGE","ABOVE RANGE"),"BELOW RANGE")</f>
        <v>IN RANGE</v>
      </c>
      <c r="S5068">
        <f>MIN(VLOOKUP($O5068,margin_ranges!$A$5:$D$10,4,FALSE),$P5068*100)</f>
        <v>29.75</v>
      </c>
      <c r="T5068" s="29">
        <f>(1-$S5068/100)/(1-$F5068)-1</f>
        <v>-1.0563380281690127E-2</v>
      </c>
      <c r="U5068" s="19" t="str">
        <f>IF(ABS(IFERROR(T5068,0))&gt;0.05,INDEX(margin_ranges!$C$13:$C$16,MATCH($F5068*100,margin_ranges!$B$13:$B$16,1)),"")</f>
        <v/>
      </c>
      <c r="V5068" t="e">
        <f>MIN(VLOOKUP($U5068,margin_ranges!$A$5:$D$10,4,FALSE),$P5068*100)</f>
        <v>#N/A</v>
      </c>
      <c r="Y5068" s="29" t="e">
        <f t="shared" si="78"/>
        <v>#N/A</v>
      </c>
    </row>
    <row r="5069" spans="1:25" x14ac:dyDescent="0.3">
      <c r="A5069" s="8" t="s">
        <v>35</v>
      </c>
      <c r="B5069" s="8" t="s">
        <v>8861</v>
      </c>
      <c r="C5069" s="8" t="s">
        <v>34</v>
      </c>
      <c r="D5069" s="8" t="s">
        <v>34</v>
      </c>
      <c r="E5069" s="8"/>
      <c r="F5069" s="24">
        <v>0.27297540817017801</v>
      </c>
      <c r="G5069" s="24">
        <v>0.42561480000000002</v>
      </c>
      <c r="H5069" s="25">
        <v>55.371200000000002</v>
      </c>
      <c r="I5069" s="25">
        <v>11.15</v>
      </c>
      <c r="J5069" s="15">
        <v>25</v>
      </c>
      <c r="K5069" s="15">
        <v>6</v>
      </c>
      <c r="L5069" s="13">
        <v>0.2014</v>
      </c>
      <c r="M5069" s="7">
        <v>7.5648939999999998E-2</v>
      </c>
      <c r="N5069" s="26">
        <v>0.01</v>
      </c>
      <c r="O5069" s="27"/>
      <c r="P5069" s="8">
        <v>0.86781044640000005</v>
      </c>
      <c r="Q5069" s="24">
        <v>0.27300000000000002</v>
      </c>
      <c r="R5069" t="e">
        <f>IF($Q5069*100&gt;=VLOOKUP($O5069,margin_ranges!$A$5:$C$10,2,FALSE),IF($Q5069*100&lt;=VLOOKUP($O5069,margin_ranges!$A$5:$C$10,3,FALSE)+10,"IN RANGE","ABOVE RANGE"),"BELOW RANGE")</f>
        <v>#N/A</v>
      </c>
      <c r="S5069" t="e">
        <f>MIN(VLOOKUP($O5069,margin_ranges!$A$5:$D$10,4,FALSE),$P5069*100)</f>
        <v>#N/A</v>
      </c>
      <c r="T5069" s="29" t="e">
        <f>(1-$S5069/100)/(1-$F5069)-1</f>
        <v>#N/A</v>
      </c>
      <c r="U5069" s="19" t="str">
        <f>IF(ABS(IFERROR(T5069,0))&gt;0.05,INDEX(margin_ranges!$C$13:$C$16,MATCH($F5069*100,margin_ranges!$B$13:$B$16,1)),"")</f>
        <v/>
      </c>
      <c r="V5069" t="e">
        <f>MIN(VLOOKUP($U5069,margin_ranges!$A$5:$D$10,4,FALSE),$P5069*100)</f>
        <v>#N/A</v>
      </c>
      <c r="Y5069" s="29" t="e">
        <f t="shared" si="78"/>
        <v>#N/A</v>
      </c>
    </row>
    <row r="5070" spans="1:25" x14ac:dyDescent="0.3">
      <c r="A5070" s="8" t="s">
        <v>33</v>
      </c>
      <c r="B5070" s="8" t="s">
        <v>8861</v>
      </c>
      <c r="C5070" s="8" t="s">
        <v>8862</v>
      </c>
      <c r="D5070" s="8" t="s">
        <v>34</v>
      </c>
      <c r="E5070" s="8"/>
      <c r="F5070" s="24">
        <v>0.27297540817017801</v>
      </c>
      <c r="G5070" s="24">
        <v>0.42561480000000002</v>
      </c>
      <c r="H5070" s="25">
        <v>55.371200000000002</v>
      </c>
      <c r="I5070" s="25">
        <v>11.15</v>
      </c>
      <c r="J5070" s="15">
        <v>25</v>
      </c>
      <c r="K5070" s="15">
        <v>6</v>
      </c>
      <c r="L5070" s="13">
        <v>0.2014</v>
      </c>
      <c r="M5070" s="7">
        <v>7.5648939999999998E-2</v>
      </c>
      <c r="N5070" s="26">
        <v>0.01</v>
      </c>
      <c r="O5070" s="27"/>
      <c r="P5070" s="8">
        <v>0.86781044640000005</v>
      </c>
      <c r="Q5070" s="24">
        <v>0.27300000000000002</v>
      </c>
      <c r="R5070" t="e">
        <f>IF($Q5070*100&gt;=VLOOKUP($O5070,margin_ranges!$A$5:$C$10,2,FALSE),IF($Q5070*100&lt;=VLOOKUP($O5070,margin_ranges!$A$5:$C$10,3,FALSE)+10,"IN RANGE","ABOVE RANGE"),"BELOW RANGE")</f>
        <v>#N/A</v>
      </c>
      <c r="S5070" t="e">
        <f>MIN(VLOOKUP($O5070,margin_ranges!$A$5:$D$10,4,FALSE),$P5070*100)</f>
        <v>#N/A</v>
      </c>
      <c r="T5070" s="29" t="e">
        <f>(1-$S5070/100)/(1-$F5070)-1</f>
        <v>#N/A</v>
      </c>
      <c r="U5070" s="19" t="str">
        <f>IF(ABS(IFERROR(T5070,0))&gt;0.05,INDEX(margin_ranges!$C$13:$C$16,MATCH($F5070*100,margin_ranges!$B$13:$B$16,1)),"")</f>
        <v/>
      </c>
      <c r="V5070" t="e">
        <f>MIN(VLOOKUP($U5070,margin_ranges!$A$5:$D$10,4,FALSE),$P5070*100)</f>
        <v>#N/A</v>
      </c>
      <c r="Y5070" s="29" t="e">
        <f t="shared" ref="Y5070:Y5133" si="79">(1-$V5070/100)/(1-$F5070)-1</f>
        <v>#N/A</v>
      </c>
    </row>
    <row r="5071" spans="1:25" x14ac:dyDescent="0.3">
      <c r="A5071" s="8" t="s">
        <v>17</v>
      </c>
      <c r="B5071" s="8" t="s">
        <v>8861</v>
      </c>
      <c r="C5071" s="8" t="s">
        <v>8862</v>
      </c>
      <c r="D5071" s="8" t="s">
        <v>8863</v>
      </c>
      <c r="E5071" s="8" t="s">
        <v>8864</v>
      </c>
      <c r="F5071" s="24">
        <v>0.28999999999999998</v>
      </c>
      <c r="G5071" s="24">
        <v>0</v>
      </c>
      <c r="H5071" s="25">
        <v>13.124700000000001</v>
      </c>
      <c r="I5071" s="25">
        <v>4.5472000000000001</v>
      </c>
      <c r="J5071" s="15">
        <v>15</v>
      </c>
      <c r="K5071" s="15">
        <v>4</v>
      </c>
      <c r="L5071" s="13">
        <v>0.34649999999999997</v>
      </c>
      <c r="M5071" s="7">
        <v>0.10654561</v>
      </c>
      <c r="N5071" s="26">
        <v>0.01</v>
      </c>
      <c r="O5071" s="27" t="s">
        <v>22</v>
      </c>
      <c r="P5071" s="8">
        <v>0.90614348060000005</v>
      </c>
      <c r="Q5071" s="24">
        <v>0.28999999999999998</v>
      </c>
      <c r="R5071" t="str">
        <f>IF($Q5071*100&gt;=VLOOKUP($O5071,margin_ranges!$A$5:$C$10,2,FALSE),IF($Q5071*100&lt;=VLOOKUP($O5071,margin_ranges!$A$5:$C$10,3,FALSE)+10,"IN RANGE","ABOVE RANGE"),"BELOW RANGE")</f>
        <v>IN RANGE</v>
      </c>
      <c r="S5071">
        <f>MIN(VLOOKUP($O5071,margin_ranges!$A$5:$D$10,4,FALSE),$P5071*100)</f>
        <v>29.75</v>
      </c>
      <c r="T5071" s="29">
        <f>(1-$S5071/100)/(1-$F5071)-1</f>
        <v>-1.0563380281690127E-2</v>
      </c>
      <c r="U5071" s="19" t="str">
        <f>IF(ABS(IFERROR(T5071,0))&gt;0.05,INDEX(margin_ranges!$C$13:$C$16,MATCH($F5071*100,margin_ranges!$B$13:$B$16,1)),"")</f>
        <v/>
      </c>
      <c r="V5071" t="e">
        <f>MIN(VLOOKUP($U5071,margin_ranges!$A$5:$D$10,4,FALSE),$P5071*100)</f>
        <v>#N/A</v>
      </c>
      <c r="Y5071" s="29" t="e">
        <f t="shared" si="79"/>
        <v>#N/A</v>
      </c>
    </row>
    <row r="5072" spans="1:25" x14ac:dyDescent="0.3">
      <c r="A5072" s="8" t="s">
        <v>17</v>
      </c>
      <c r="B5072" s="8" t="s">
        <v>8861</v>
      </c>
      <c r="C5072" s="8" t="s">
        <v>8862</v>
      </c>
      <c r="D5072" s="8" t="s">
        <v>8865</v>
      </c>
      <c r="E5072" s="8" t="s">
        <v>8866</v>
      </c>
      <c r="F5072" s="24">
        <v>0.25</v>
      </c>
      <c r="G5072" s="24">
        <v>1</v>
      </c>
      <c r="H5072" s="25">
        <v>42.246499999999997</v>
      </c>
      <c r="I5072" s="25">
        <v>6.6028000000000002</v>
      </c>
      <c r="J5072" s="15">
        <v>11</v>
      </c>
      <c r="K5072" s="15">
        <v>3</v>
      </c>
      <c r="L5072" s="13">
        <v>0.15629999999999999</v>
      </c>
      <c r="M5072" s="7">
        <v>5.4370990000000001E-2</v>
      </c>
      <c r="N5072" s="26">
        <v>0.01</v>
      </c>
      <c r="O5072" s="27" t="s">
        <v>92</v>
      </c>
      <c r="P5072" s="8">
        <v>0.81607839240000002</v>
      </c>
      <c r="Q5072" s="24">
        <v>0.25</v>
      </c>
      <c r="R5072" t="str">
        <f>IF($Q5072*100&gt;=VLOOKUP($O5072,margin_ranges!$A$5:$C$10,2,FALSE),IF($Q5072*100&lt;=VLOOKUP($O5072,margin_ranges!$A$5:$C$10,3,FALSE)+10,"IN RANGE","ABOVE RANGE"),"BELOW RANGE")</f>
        <v>IN RANGE</v>
      </c>
      <c r="S5072">
        <f>MIN(VLOOKUP($O5072,margin_ranges!$A$5:$D$10,4,FALSE),$P5072*100)</f>
        <v>29.75</v>
      </c>
      <c r="T5072" s="29">
        <f>(1-$S5072/100)/(1-$F5072)-1</f>
        <v>-6.3333333333333353E-2</v>
      </c>
      <c r="U5072" s="19" t="str">
        <f>IF(ABS(IFERROR(T5072,0))&gt;0.05,INDEX(margin_ranges!$C$13:$C$16,MATCH($F5072*100,margin_ranges!$B$13:$B$16,1)),"")</f>
        <v>Balanced (Type B)</v>
      </c>
      <c r="V5072">
        <f>MIN(VLOOKUP($U5072,margin_ranges!$A$5:$D$10,4,FALSE),$P5072*100)</f>
        <v>29.75</v>
      </c>
      <c r="Y5072" s="29">
        <f t="shared" si="79"/>
        <v>-6.3333333333333353E-2</v>
      </c>
    </row>
    <row r="5073" spans="1:25" x14ac:dyDescent="0.3">
      <c r="A5073" s="8" t="s">
        <v>35</v>
      </c>
      <c r="B5073" s="8" t="s">
        <v>8867</v>
      </c>
      <c r="C5073" s="8" t="s">
        <v>34</v>
      </c>
      <c r="D5073" s="8" t="s">
        <v>34</v>
      </c>
      <c r="E5073" s="8"/>
      <c r="F5073" s="24">
        <v>0.330034579223423</v>
      </c>
      <c r="G5073" s="24">
        <v>0.69006511999999998</v>
      </c>
      <c r="H5073" s="25">
        <v>330.29050000000001</v>
      </c>
      <c r="I5073" s="25">
        <v>34.985999999999997</v>
      </c>
      <c r="J5073" s="15">
        <v>998</v>
      </c>
      <c r="K5073" s="15">
        <v>231</v>
      </c>
      <c r="L5073" s="13">
        <v>0.10589999999999999</v>
      </c>
      <c r="M5073" s="7">
        <v>0.95054757000000001</v>
      </c>
      <c r="N5073" s="26">
        <v>0.63683400000000001</v>
      </c>
      <c r="O5073" s="27"/>
      <c r="P5073" s="8">
        <v>0.33003457920000001</v>
      </c>
      <c r="Q5073" s="24">
        <v>0.33479999999999999</v>
      </c>
      <c r="R5073" t="e">
        <f>IF($Q5073*100&gt;=VLOOKUP($O5073,margin_ranges!$A$5:$C$10,2,FALSE),IF($Q5073*100&lt;=VLOOKUP($O5073,margin_ranges!$A$5:$C$10,3,FALSE)+10,"IN RANGE","ABOVE RANGE"),"BELOW RANGE")</f>
        <v>#N/A</v>
      </c>
      <c r="S5073" t="e">
        <f>MIN(VLOOKUP($O5073,margin_ranges!$A$5:$D$10,4,FALSE),$P5073*100)</f>
        <v>#N/A</v>
      </c>
      <c r="T5073" s="29" t="e">
        <f>(1-$S5073/100)/(1-$F5073)-1</f>
        <v>#N/A</v>
      </c>
      <c r="U5073" s="19" t="str">
        <f>IF(ABS(IFERROR(T5073,0))&gt;0.05,INDEX(margin_ranges!$C$13:$C$16,MATCH($F5073*100,margin_ranges!$B$13:$B$16,1)),"")</f>
        <v/>
      </c>
      <c r="V5073" t="e">
        <f>MIN(VLOOKUP($U5073,margin_ranges!$A$5:$D$10,4,FALSE),$P5073*100)</f>
        <v>#N/A</v>
      </c>
      <c r="Y5073" s="29" t="e">
        <f t="shared" si="79"/>
        <v>#N/A</v>
      </c>
    </row>
    <row r="5074" spans="1:25" x14ac:dyDescent="0.3">
      <c r="A5074" s="8" t="s">
        <v>33</v>
      </c>
      <c r="B5074" s="8" t="s">
        <v>8867</v>
      </c>
      <c r="C5074" s="8" t="s">
        <v>8868</v>
      </c>
      <c r="D5074" s="8" t="s">
        <v>34</v>
      </c>
      <c r="E5074" s="8"/>
      <c r="F5074" s="24">
        <v>0.330034579223423</v>
      </c>
      <c r="G5074" s="24">
        <v>0.69006511999999998</v>
      </c>
      <c r="H5074" s="25">
        <v>330.29050000000001</v>
      </c>
      <c r="I5074" s="25">
        <v>34.985999999999997</v>
      </c>
      <c r="J5074" s="15">
        <v>998</v>
      </c>
      <c r="K5074" s="15">
        <v>231</v>
      </c>
      <c r="L5074" s="13">
        <v>0.10589999999999999</v>
      </c>
      <c r="M5074" s="7">
        <v>0.95054757000000001</v>
      </c>
      <c r="N5074" s="26">
        <v>0.63683400000000001</v>
      </c>
      <c r="O5074" s="27"/>
      <c r="P5074" s="8">
        <v>0.33003457920000001</v>
      </c>
      <c r="Q5074" s="24">
        <v>0.33479999999999999</v>
      </c>
      <c r="R5074" t="e">
        <f>IF($Q5074*100&gt;=VLOOKUP($O5074,margin_ranges!$A$5:$C$10,2,FALSE),IF($Q5074*100&lt;=VLOOKUP($O5074,margin_ranges!$A$5:$C$10,3,FALSE)+10,"IN RANGE","ABOVE RANGE"),"BELOW RANGE")</f>
        <v>#N/A</v>
      </c>
      <c r="S5074" t="e">
        <f>MIN(VLOOKUP($O5074,margin_ranges!$A$5:$D$10,4,FALSE),$P5074*100)</f>
        <v>#N/A</v>
      </c>
      <c r="T5074" s="29" t="e">
        <f>(1-$S5074/100)/(1-$F5074)-1</f>
        <v>#N/A</v>
      </c>
      <c r="U5074" s="19" t="str">
        <f>IF(ABS(IFERROR(T5074,0))&gt;0.05,INDEX(margin_ranges!$C$13:$C$16,MATCH($F5074*100,margin_ranges!$B$13:$B$16,1)),"")</f>
        <v/>
      </c>
      <c r="V5074" t="e">
        <f>MIN(VLOOKUP($U5074,margin_ranges!$A$5:$D$10,4,FALSE),$P5074*100)</f>
        <v>#N/A</v>
      </c>
      <c r="Y5074" s="29" t="e">
        <f t="shared" si="79"/>
        <v>#N/A</v>
      </c>
    </row>
    <row r="5075" spans="1:25" x14ac:dyDescent="0.3">
      <c r="A5075" s="8" t="s">
        <v>17</v>
      </c>
      <c r="B5075" s="8" t="s">
        <v>8867</v>
      </c>
      <c r="C5075" s="8" t="s">
        <v>8868</v>
      </c>
      <c r="D5075" s="8" t="s">
        <v>8869</v>
      </c>
      <c r="E5075" s="8" t="s">
        <v>8870</v>
      </c>
      <c r="F5075" s="24">
        <v>0.39</v>
      </c>
      <c r="G5075" s="24">
        <v>1</v>
      </c>
      <c r="H5075" s="25">
        <v>48.525500000000001</v>
      </c>
      <c r="I5075" s="25">
        <v>3.5354999999999999</v>
      </c>
      <c r="J5075" s="15">
        <v>112</v>
      </c>
      <c r="K5075" s="15">
        <v>39</v>
      </c>
      <c r="L5075" s="13">
        <v>7.2900000000000006E-2</v>
      </c>
      <c r="M5075" s="7">
        <v>1.0544396599999999</v>
      </c>
      <c r="N5075" s="26">
        <v>0.4</v>
      </c>
      <c r="O5075" s="27" t="s">
        <v>22</v>
      </c>
      <c r="P5075" s="8">
        <v>0.62065159910000001</v>
      </c>
      <c r="Q5075" s="24">
        <v>0.39</v>
      </c>
      <c r="R5075" t="str">
        <f>IF($Q5075*100&gt;=VLOOKUP($O5075,margin_ranges!$A$5:$C$10,2,FALSE),IF($Q5075*100&lt;=VLOOKUP($O5075,margin_ranges!$A$5:$C$10,3,FALSE)+10,"IN RANGE","ABOVE RANGE"),"BELOW RANGE")</f>
        <v>IN RANGE</v>
      </c>
      <c r="S5075">
        <f>MIN(VLOOKUP($O5075,margin_ranges!$A$5:$D$10,4,FALSE),$P5075*100)</f>
        <v>29.75</v>
      </c>
      <c r="T5075" s="29">
        <f>(1-$S5075/100)/(1-$F5075)-1</f>
        <v>0.15163934426229519</v>
      </c>
      <c r="U5075" s="19" t="str">
        <f>IF(ABS(IFERROR(T5075,0))&gt;0.05,INDEX(margin_ranges!$C$13:$C$16,MATCH($F5075*100,margin_ranges!$B$13:$B$16,1)),"")</f>
        <v>Margin Over Fill (Type C)</v>
      </c>
      <c r="V5075">
        <f>MIN(VLOOKUP($U5075,margin_ranges!$A$5:$D$10,4,FALSE),$P5075*100)</f>
        <v>43</v>
      </c>
      <c r="Y5075" s="29">
        <f t="shared" si="79"/>
        <v>-6.5573770491803129E-2</v>
      </c>
    </row>
    <row r="5076" spans="1:25" x14ac:dyDescent="0.3">
      <c r="A5076" s="8" t="s">
        <v>17</v>
      </c>
      <c r="B5076" s="8" t="s">
        <v>8867</v>
      </c>
      <c r="C5076" s="8" t="s">
        <v>8868</v>
      </c>
      <c r="D5076" s="8" t="s">
        <v>8873</v>
      </c>
      <c r="E5076" s="8" t="s">
        <v>8874</v>
      </c>
      <c r="F5076" s="24">
        <v>0.34</v>
      </c>
      <c r="G5076" s="24">
        <v>1</v>
      </c>
      <c r="H5076" s="25">
        <v>48.726500000000001</v>
      </c>
      <c r="I5076" s="25">
        <v>2.2063000000000001</v>
      </c>
      <c r="J5076" s="15">
        <v>73</v>
      </c>
      <c r="K5076" s="15">
        <v>22</v>
      </c>
      <c r="L5076" s="13">
        <v>4.53E-2</v>
      </c>
      <c r="M5076" s="7">
        <v>1.10055685</v>
      </c>
      <c r="N5076" s="26">
        <v>0.4</v>
      </c>
      <c r="O5076" s="27" t="s">
        <v>22</v>
      </c>
      <c r="P5076" s="8">
        <v>0.63654762610000004</v>
      </c>
      <c r="Q5076" s="24">
        <v>0.34</v>
      </c>
      <c r="R5076" t="str">
        <f>IF($Q5076*100&gt;=VLOOKUP($O5076,margin_ranges!$A$5:$C$10,2,FALSE),IF($Q5076*100&lt;=VLOOKUP($O5076,margin_ranges!$A$5:$C$10,3,FALSE)+10,"IN RANGE","ABOVE RANGE"),"BELOW RANGE")</f>
        <v>IN RANGE</v>
      </c>
      <c r="S5076">
        <f>MIN(VLOOKUP($O5076,margin_ranges!$A$5:$D$10,4,FALSE),$P5076*100)</f>
        <v>29.75</v>
      </c>
      <c r="T5076" s="29">
        <f>(1-$S5076/100)/(1-$F5076)-1</f>
        <v>6.4393939393939448E-2</v>
      </c>
      <c r="U5076" s="19" t="str">
        <f>IF(ABS(IFERROR(T5076,0))&gt;0.05,INDEX(margin_ranges!$C$13:$C$16,MATCH($F5076*100,margin_ranges!$B$13:$B$16,1)),"")</f>
        <v>Balanced (Type B)</v>
      </c>
      <c r="V5076">
        <f>MIN(VLOOKUP($U5076,margin_ranges!$A$5:$D$10,4,FALSE),$P5076*100)</f>
        <v>29.75</v>
      </c>
      <c r="Y5076" s="29">
        <f t="shared" si="79"/>
        <v>6.4393939393939448E-2</v>
      </c>
    </row>
    <row r="5077" spans="1:25" x14ac:dyDescent="0.3">
      <c r="A5077" s="8" t="s">
        <v>17</v>
      </c>
      <c r="B5077" s="8" t="s">
        <v>8867</v>
      </c>
      <c r="C5077" s="8" t="s">
        <v>8868</v>
      </c>
      <c r="D5077" s="8" t="s">
        <v>8877</v>
      </c>
      <c r="E5077" s="8" t="s">
        <v>8878</v>
      </c>
      <c r="F5077" s="24">
        <v>0.304412155241094</v>
      </c>
      <c r="G5077" s="24">
        <v>0</v>
      </c>
      <c r="H5077" s="25">
        <v>20.466999999999999</v>
      </c>
      <c r="I5077" s="25">
        <v>1.5716000000000001</v>
      </c>
      <c r="J5077" s="15">
        <v>34</v>
      </c>
      <c r="K5077" s="15">
        <v>10</v>
      </c>
      <c r="L5077" s="13">
        <v>7.6799999999999993E-2</v>
      </c>
      <c r="M5077" s="7">
        <v>0.71881647000000004</v>
      </c>
      <c r="N5077" s="26">
        <v>0.5</v>
      </c>
      <c r="O5077" s="27" t="s">
        <v>22</v>
      </c>
      <c r="P5077" s="8">
        <v>0.30441215519999998</v>
      </c>
      <c r="Q5077" s="24">
        <v>0.35</v>
      </c>
      <c r="R5077" t="str">
        <f>IF($Q5077*100&gt;=VLOOKUP($O5077,margin_ranges!$A$5:$C$10,2,FALSE),IF($Q5077*100&lt;=VLOOKUP($O5077,margin_ranges!$A$5:$C$10,3,FALSE)+10,"IN RANGE","ABOVE RANGE"),"BELOW RANGE")</f>
        <v>IN RANGE</v>
      </c>
      <c r="S5077">
        <f>MIN(VLOOKUP($O5077,margin_ranges!$A$5:$D$10,4,FALSE),$P5077*100)</f>
        <v>29.75</v>
      </c>
      <c r="T5077" s="29">
        <f>(1-$S5077/100)/(1-$F5077)-1</f>
        <v>9.9371420779927888E-3</v>
      </c>
      <c r="U5077" s="19" t="str">
        <f>IF(ABS(IFERROR(T5077,0))&gt;0.05,INDEX(margin_ranges!$C$13:$C$16,MATCH($F5077*100,margin_ranges!$B$13:$B$16,1)),"")</f>
        <v/>
      </c>
      <c r="V5077" t="e">
        <f>MIN(VLOOKUP($U5077,margin_ranges!$A$5:$D$10,4,FALSE),$P5077*100)</f>
        <v>#N/A</v>
      </c>
      <c r="Y5077" s="29" t="e">
        <f t="shared" si="79"/>
        <v>#N/A</v>
      </c>
    </row>
    <row r="5078" spans="1:25" x14ac:dyDescent="0.3">
      <c r="A5078" s="8" t="s">
        <v>17</v>
      </c>
      <c r="B5078" s="8" t="s">
        <v>8867</v>
      </c>
      <c r="C5078" s="8" t="s">
        <v>8868</v>
      </c>
      <c r="D5078" s="8" t="s">
        <v>8885</v>
      </c>
      <c r="E5078" s="8" t="s">
        <v>8886</v>
      </c>
      <c r="F5078" s="24">
        <v>0.29958578938983499</v>
      </c>
      <c r="G5078" s="24">
        <v>0</v>
      </c>
      <c r="H5078" s="25">
        <v>4.9389000000000003</v>
      </c>
      <c r="I5078" s="25">
        <v>1.6749000000000001</v>
      </c>
      <c r="J5078" s="15">
        <v>54</v>
      </c>
      <c r="K5078" s="15">
        <v>16</v>
      </c>
      <c r="L5078" s="13">
        <v>0.33910000000000001</v>
      </c>
      <c r="M5078" s="7">
        <v>1.07079495</v>
      </c>
      <c r="N5078" s="26">
        <v>0.75</v>
      </c>
      <c r="O5078" s="27" t="s">
        <v>92</v>
      </c>
      <c r="P5078" s="8">
        <v>0.29958578940000002</v>
      </c>
      <c r="Q5078" s="24">
        <v>0.35</v>
      </c>
      <c r="R5078" t="str">
        <f>IF($Q5078*100&gt;=VLOOKUP($O5078,margin_ranges!$A$5:$C$10,2,FALSE),IF($Q5078*100&lt;=VLOOKUP($O5078,margin_ranges!$A$5:$C$10,3,FALSE)+10,"IN RANGE","ABOVE RANGE"),"BELOW RANGE")</f>
        <v>IN RANGE</v>
      </c>
      <c r="S5078">
        <f>MIN(VLOOKUP($O5078,margin_ranges!$A$5:$D$10,4,FALSE),$P5078*100)</f>
        <v>29.75</v>
      </c>
      <c r="T5078" s="29">
        <f>(1-$S5078/100)/(1-$F5078)-1</f>
        <v>2.9779369953359947E-3</v>
      </c>
      <c r="U5078" s="19" t="str">
        <f>IF(ABS(IFERROR(T5078,0))&gt;0.05,INDEX(margin_ranges!$C$13:$C$16,MATCH($F5078*100,margin_ranges!$B$13:$B$16,1)),"")</f>
        <v/>
      </c>
      <c r="V5078" t="e">
        <f>MIN(VLOOKUP($U5078,margin_ranges!$A$5:$D$10,4,FALSE),$P5078*100)</f>
        <v>#N/A</v>
      </c>
      <c r="Y5078" s="29" t="e">
        <f t="shared" si="79"/>
        <v>#N/A</v>
      </c>
    </row>
    <row r="5079" spans="1:25" x14ac:dyDescent="0.3">
      <c r="A5079" s="8" t="s">
        <v>17</v>
      </c>
      <c r="B5079" s="8" t="s">
        <v>8867</v>
      </c>
      <c r="C5079" s="8" t="s">
        <v>8868</v>
      </c>
      <c r="D5079" s="8" t="s">
        <v>8879</v>
      </c>
      <c r="E5079" s="8" t="s">
        <v>8880</v>
      </c>
      <c r="F5079" s="24">
        <v>0.28188659101475699</v>
      </c>
      <c r="G5079" s="24">
        <v>0</v>
      </c>
      <c r="H5079" s="25">
        <v>21.416799999999999</v>
      </c>
      <c r="I5079" s="25">
        <v>3.9716999999999998</v>
      </c>
      <c r="J5079" s="15">
        <v>124</v>
      </c>
      <c r="K5079" s="15">
        <v>35</v>
      </c>
      <c r="L5079" s="13">
        <v>0.18540000000000001</v>
      </c>
      <c r="M5079" s="7">
        <v>1.04440328</v>
      </c>
      <c r="N5079" s="26">
        <v>0.75</v>
      </c>
      <c r="O5079" s="27" t="s">
        <v>92</v>
      </c>
      <c r="P5079" s="8">
        <v>0.28188659100000002</v>
      </c>
      <c r="Q5079" s="24">
        <v>0.34</v>
      </c>
      <c r="R5079" t="str">
        <f>IF($Q5079*100&gt;=VLOOKUP($O5079,margin_ranges!$A$5:$C$10,2,FALSE),IF($Q5079*100&lt;=VLOOKUP($O5079,margin_ranges!$A$5:$C$10,3,FALSE)+10,"IN RANGE","ABOVE RANGE"),"BELOW RANGE")</f>
        <v>IN RANGE</v>
      </c>
      <c r="S5079">
        <f>MIN(VLOOKUP($O5079,margin_ranges!$A$5:$D$10,4,FALSE),$P5079*100)</f>
        <v>28.188659100000002</v>
      </c>
      <c r="T5079" s="29">
        <f>(1-$S5079/100)/(1-$F5079)-1</f>
        <v>2.0549562051996872E-11</v>
      </c>
      <c r="U5079" s="19" t="str">
        <f>IF(ABS(IFERROR(T5079,0))&gt;0.05,INDEX(margin_ranges!$C$13:$C$16,MATCH($F5079*100,margin_ranges!$B$13:$B$16,1)),"")</f>
        <v/>
      </c>
      <c r="V5079" t="e">
        <f>MIN(VLOOKUP($U5079,margin_ranges!$A$5:$D$10,4,FALSE),$P5079*100)</f>
        <v>#N/A</v>
      </c>
      <c r="Y5079" s="29" t="e">
        <f t="shared" si="79"/>
        <v>#N/A</v>
      </c>
    </row>
    <row r="5080" spans="1:25" x14ac:dyDescent="0.3">
      <c r="A5080" s="8" t="s">
        <v>17</v>
      </c>
      <c r="B5080" s="8" t="s">
        <v>8867</v>
      </c>
      <c r="C5080" s="8" t="s">
        <v>8868</v>
      </c>
      <c r="D5080" s="8" t="s">
        <v>8875</v>
      </c>
      <c r="E5080" s="8" t="s">
        <v>8876</v>
      </c>
      <c r="F5080" s="24">
        <v>0.13635880981012399</v>
      </c>
      <c r="G5080" s="24">
        <v>1</v>
      </c>
      <c r="H5080" s="25">
        <v>108.7101</v>
      </c>
      <c r="I5080" s="25">
        <v>15.2599</v>
      </c>
      <c r="J5080" s="15">
        <v>398</v>
      </c>
      <c r="K5080" s="15">
        <v>54</v>
      </c>
      <c r="L5080" s="13">
        <v>0.1404</v>
      </c>
      <c r="M5080" s="7">
        <v>0.86841619999999997</v>
      </c>
      <c r="N5080" s="26">
        <v>0.75</v>
      </c>
      <c r="O5080" s="27" t="s">
        <v>92</v>
      </c>
      <c r="P5080" s="8">
        <v>0.13635880980000001</v>
      </c>
      <c r="Q5080" s="24">
        <v>0.35</v>
      </c>
      <c r="R5080" t="str">
        <f>IF($Q5080*100&gt;=VLOOKUP($O5080,margin_ranges!$A$5:$C$10,2,FALSE),IF($Q5080*100&lt;=VLOOKUP($O5080,margin_ranges!$A$5:$C$10,3,FALSE)+10,"IN RANGE","ABOVE RANGE"),"BELOW RANGE")</f>
        <v>IN RANGE</v>
      </c>
      <c r="S5080">
        <f>MIN(VLOOKUP($O5080,margin_ranges!$A$5:$D$10,4,FALSE),$P5080*100)</f>
        <v>13.635880980000001</v>
      </c>
      <c r="T5080" s="29">
        <f>(1-$S5080/100)/(1-$F5080)-1</f>
        <v>1.1722400827807178E-11</v>
      </c>
      <c r="U5080" s="19" t="str">
        <f>IF(ABS(IFERROR(T5080,0))&gt;0.05,INDEX(margin_ranges!$C$13:$C$16,MATCH($F5080*100,margin_ranges!$B$13:$B$16,1)),"")</f>
        <v/>
      </c>
      <c r="V5080" t="e">
        <f>MIN(VLOOKUP($U5080,margin_ranges!$A$5:$D$10,4,FALSE),$P5080*100)</f>
        <v>#N/A</v>
      </c>
      <c r="Y5080" s="29" t="e">
        <f t="shared" si="79"/>
        <v>#N/A</v>
      </c>
    </row>
    <row r="5081" spans="1:25" x14ac:dyDescent="0.3">
      <c r="A5081" s="8" t="s">
        <v>17</v>
      </c>
      <c r="B5081" s="8" t="s">
        <v>8867</v>
      </c>
      <c r="C5081" s="8" t="s">
        <v>8868</v>
      </c>
      <c r="D5081" s="8" t="s">
        <v>12256</v>
      </c>
      <c r="E5081" s="8" t="s">
        <v>12257</v>
      </c>
      <c r="F5081" s="24">
        <v>0.21415783977323499</v>
      </c>
      <c r="G5081" s="24">
        <v>0</v>
      </c>
      <c r="H5081" s="25">
        <v>0.64080000000000004</v>
      </c>
      <c r="I5081" s="25">
        <v>0.15049999999999999</v>
      </c>
      <c r="J5081" s="15">
        <v>7</v>
      </c>
      <c r="K5081" s="15">
        <v>2</v>
      </c>
      <c r="L5081" s="13">
        <v>0.2349</v>
      </c>
      <c r="M5081" s="7">
        <v>1.59065021</v>
      </c>
      <c r="N5081" s="26">
        <v>1.25</v>
      </c>
      <c r="O5081" s="27" t="s">
        <v>22</v>
      </c>
      <c r="P5081" s="8">
        <v>0.2141578398</v>
      </c>
      <c r="Q5081" s="24">
        <v>0.25</v>
      </c>
      <c r="R5081" t="str">
        <f>IF($Q5081*100&gt;=VLOOKUP($O5081,margin_ranges!$A$5:$C$10,2,FALSE),IF($Q5081*100&lt;=VLOOKUP($O5081,margin_ranges!$A$5:$C$10,3,FALSE)+10,"IN RANGE","ABOVE RANGE"),"BELOW RANGE")</f>
        <v>IN RANGE</v>
      </c>
      <c r="S5081">
        <f>MIN(VLOOKUP($O5081,margin_ranges!$A$5:$D$10,4,FALSE),$P5081*100)</f>
        <v>21.41578398</v>
      </c>
      <c r="T5081" s="29">
        <f>(1-$S5081/100)/(1-$F5081)-1</f>
        <v>-3.4059088882543165E-11</v>
      </c>
      <c r="U5081" s="19" t="str">
        <f>IF(ABS(IFERROR(T5081,0))&gt;0.05,INDEX(margin_ranges!$C$13:$C$16,MATCH($F5081*100,margin_ranges!$B$13:$B$16,1)),"")</f>
        <v/>
      </c>
      <c r="V5081" t="e">
        <f>MIN(VLOOKUP($U5081,margin_ranges!$A$5:$D$10,4,FALSE),$P5081*100)</f>
        <v>#N/A</v>
      </c>
      <c r="Y5081" s="29" t="e">
        <f t="shared" si="79"/>
        <v>#N/A</v>
      </c>
    </row>
    <row r="5082" spans="1:25" x14ac:dyDescent="0.3">
      <c r="A5082" s="8" t="s">
        <v>17</v>
      </c>
      <c r="B5082" s="8" t="s">
        <v>8867</v>
      </c>
      <c r="C5082" s="8" t="s">
        <v>8868</v>
      </c>
      <c r="D5082" s="8" t="s">
        <v>8871</v>
      </c>
      <c r="E5082" s="8" t="s">
        <v>8872</v>
      </c>
      <c r="F5082" s="24">
        <v>0.289788467275646</v>
      </c>
      <c r="G5082" s="24">
        <v>0</v>
      </c>
      <c r="H5082" s="25">
        <v>16.577100000000002</v>
      </c>
      <c r="I5082" s="25">
        <v>1.4283999999999999</v>
      </c>
      <c r="J5082" s="15">
        <v>30</v>
      </c>
      <c r="K5082" s="15">
        <v>9</v>
      </c>
      <c r="L5082" s="13">
        <v>8.6199999999999999E-2</v>
      </c>
      <c r="M5082" s="7">
        <v>0.70401559999999996</v>
      </c>
      <c r="N5082" s="26">
        <v>0.5</v>
      </c>
      <c r="O5082" s="27" t="s">
        <v>22</v>
      </c>
      <c r="P5082" s="8">
        <v>0.28978846730000002</v>
      </c>
      <c r="Q5082" s="24">
        <v>0.33</v>
      </c>
      <c r="R5082" t="str">
        <f>IF($Q5082*100&gt;=VLOOKUP($O5082,margin_ranges!$A$5:$C$10,2,FALSE),IF($Q5082*100&lt;=VLOOKUP($O5082,margin_ranges!$A$5:$C$10,3,FALSE)+10,"IN RANGE","ABOVE RANGE"),"BELOW RANGE")</f>
        <v>IN RANGE</v>
      </c>
      <c r="S5082">
        <f>MIN(VLOOKUP($O5082,margin_ranges!$A$5:$D$10,4,FALSE),$P5082*100)</f>
        <v>28.978846730000001</v>
      </c>
      <c r="T5082" s="29">
        <f>(1-$S5082/100)/(1-$F5082)-1</f>
        <v>-3.4291125494689823E-11</v>
      </c>
      <c r="U5082" s="19" t="str">
        <f>IF(ABS(IFERROR(T5082,0))&gt;0.05,INDEX(margin_ranges!$C$13:$C$16,MATCH($F5082*100,margin_ranges!$B$13:$B$16,1)),"")</f>
        <v/>
      </c>
      <c r="V5082" t="e">
        <f>MIN(VLOOKUP($U5082,margin_ranges!$A$5:$D$10,4,FALSE),$P5082*100)</f>
        <v>#N/A</v>
      </c>
      <c r="Y5082" s="29" t="e">
        <f t="shared" si="79"/>
        <v>#N/A</v>
      </c>
    </row>
    <row r="5083" spans="1:25" x14ac:dyDescent="0.3">
      <c r="A5083" s="8" t="s">
        <v>17</v>
      </c>
      <c r="B5083" s="8" t="s">
        <v>8867</v>
      </c>
      <c r="C5083" s="8" t="s">
        <v>8868</v>
      </c>
      <c r="D5083" s="8" t="s">
        <v>8881</v>
      </c>
      <c r="E5083" s="8" t="s">
        <v>8882</v>
      </c>
      <c r="F5083" s="24">
        <v>0.25</v>
      </c>
      <c r="G5083" s="24">
        <v>0</v>
      </c>
      <c r="H5083" s="25">
        <v>4.9786000000000001</v>
      </c>
      <c r="I5083" s="25">
        <v>1.3038000000000001</v>
      </c>
      <c r="J5083" s="15">
        <v>43</v>
      </c>
      <c r="K5083" s="15">
        <v>13</v>
      </c>
      <c r="L5083" s="13">
        <v>0.26190000000000002</v>
      </c>
      <c r="M5083" s="7">
        <v>1.10438832</v>
      </c>
      <c r="N5083" s="26">
        <v>0.75</v>
      </c>
      <c r="O5083" s="27" t="s">
        <v>92</v>
      </c>
      <c r="P5083" s="8">
        <v>0.32089104289999998</v>
      </c>
      <c r="Q5083" s="24">
        <v>0.25</v>
      </c>
      <c r="R5083" t="str">
        <f>IF($Q5083*100&gt;=VLOOKUP($O5083,margin_ranges!$A$5:$C$10,2,FALSE),IF($Q5083*100&lt;=VLOOKUP($O5083,margin_ranges!$A$5:$C$10,3,FALSE)+10,"IN RANGE","ABOVE RANGE"),"BELOW RANGE")</f>
        <v>IN RANGE</v>
      </c>
      <c r="S5083">
        <f>MIN(VLOOKUP($O5083,margin_ranges!$A$5:$D$10,4,FALSE),$P5083*100)</f>
        <v>29.75</v>
      </c>
      <c r="T5083" s="29">
        <f>(1-$S5083/100)/(1-$F5083)-1</f>
        <v>-6.3333333333333353E-2</v>
      </c>
      <c r="U5083" s="19" t="str">
        <f>IF(ABS(IFERROR(T5083,0))&gt;0.05,INDEX(margin_ranges!$C$13:$C$16,MATCH($F5083*100,margin_ranges!$B$13:$B$16,1)),"")</f>
        <v>Balanced (Type B)</v>
      </c>
      <c r="V5083">
        <f>MIN(VLOOKUP($U5083,margin_ranges!$A$5:$D$10,4,FALSE),$P5083*100)</f>
        <v>29.75</v>
      </c>
      <c r="Y5083" s="29">
        <f t="shared" si="79"/>
        <v>-6.3333333333333353E-2</v>
      </c>
    </row>
    <row r="5084" spans="1:25" x14ac:dyDescent="0.3">
      <c r="A5084" s="8" t="s">
        <v>17</v>
      </c>
      <c r="B5084" s="8" t="s">
        <v>8867</v>
      </c>
      <c r="C5084" s="8" t="s">
        <v>8868</v>
      </c>
      <c r="D5084" s="8" t="s">
        <v>8883</v>
      </c>
      <c r="E5084" s="8" t="s">
        <v>8884</v>
      </c>
      <c r="F5084" s="24">
        <v>0.25</v>
      </c>
      <c r="G5084" s="24">
        <v>1</v>
      </c>
      <c r="H5084" s="25">
        <v>48.765599999999999</v>
      </c>
      <c r="I5084" s="25">
        <v>3.3841999999999999</v>
      </c>
      <c r="J5084" s="15">
        <v>106</v>
      </c>
      <c r="K5084" s="15">
        <v>27</v>
      </c>
      <c r="L5084" s="13">
        <v>6.9400000000000003E-2</v>
      </c>
      <c r="M5084" s="7">
        <v>1.04623567</v>
      </c>
      <c r="N5084" s="26">
        <v>0.4</v>
      </c>
      <c r="O5084" s="27" t="s">
        <v>92</v>
      </c>
      <c r="P5084" s="8">
        <v>0.61767696329999999</v>
      </c>
      <c r="Q5084" s="24">
        <v>0.25</v>
      </c>
      <c r="R5084" t="str">
        <f>IF($Q5084*100&gt;=VLOOKUP($O5084,margin_ranges!$A$5:$C$10,2,FALSE),IF($Q5084*100&lt;=VLOOKUP($O5084,margin_ranges!$A$5:$C$10,3,FALSE)+10,"IN RANGE","ABOVE RANGE"),"BELOW RANGE")</f>
        <v>IN RANGE</v>
      </c>
      <c r="S5084">
        <f>MIN(VLOOKUP($O5084,margin_ranges!$A$5:$D$10,4,FALSE),$P5084*100)</f>
        <v>29.75</v>
      </c>
      <c r="T5084" s="29">
        <f>(1-$S5084/100)/(1-$F5084)-1</f>
        <v>-6.3333333333333353E-2</v>
      </c>
      <c r="U5084" s="19" t="str">
        <f>IF(ABS(IFERROR(T5084,0))&gt;0.05,INDEX(margin_ranges!$C$13:$C$16,MATCH($F5084*100,margin_ranges!$B$13:$B$16,1)),"")</f>
        <v>Balanced (Type B)</v>
      </c>
      <c r="V5084">
        <f>MIN(VLOOKUP($U5084,margin_ranges!$A$5:$D$10,4,FALSE),$P5084*100)</f>
        <v>29.75</v>
      </c>
      <c r="Y5084" s="29">
        <f t="shared" si="79"/>
        <v>-6.3333333333333353E-2</v>
      </c>
    </row>
    <row r="5085" spans="1:25" x14ac:dyDescent="0.3">
      <c r="A5085" s="8" t="s">
        <v>35</v>
      </c>
      <c r="B5085" s="8" t="s">
        <v>8887</v>
      </c>
      <c r="C5085" s="8" t="s">
        <v>34</v>
      </c>
      <c r="D5085" s="8" t="s">
        <v>34</v>
      </c>
      <c r="E5085" s="8"/>
      <c r="F5085" s="24">
        <v>0.170659241698319</v>
      </c>
      <c r="G5085" s="24">
        <v>0</v>
      </c>
      <c r="H5085" s="25">
        <v>16.986699999999999</v>
      </c>
      <c r="I5085" s="25">
        <v>0.71609999999999996</v>
      </c>
      <c r="J5085" s="15">
        <v>91</v>
      </c>
      <c r="K5085" s="15">
        <v>15</v>
      </c>
      <c r="L5085" s="13">
        <v>4.2200000000000001E-2</v>
      </c>
      <c r="M5085" s="7">
        <v>4.2202194500000001</v>
      </c>
      <c r="N5085" s="26">
        <v>3.5</v>
      </c>
      <c r="O5085" s="27"/>
      <c r="P5085" s="8">
        <v>0.17065924169999999</v>
      </c>
      <c r="Q5085" s="24">
        <v>0.23</v>
      </c>
      <c r="R5085" t="e">
        <f>IF($Q5085*100&gt;=VLOOKUP($O5085,margin_ranges!$A$5:$C$10,2,FALSE),IF($Q5085*100&lt;=VLOOKUP($O5085,margin_ranges!$A$5:$C$10,3,FALSE)+10,"IN RANGE","ABOVE RANGE"),"BELOW RANGE")</f>
        <v>#N/A</v>
      </c>
      <c r="S5085" t="e">
        <f>MIN(VLOOKUP($O5085,margin_ranges!$A$5:$D$10,4,FALSE),$P5085*100)</f>
        <v>#N/A</v>
      </c>
      <c r="T5085" s="29" t="e">
        <f>(1-$S5085/100)/(1-$F5085)-1</f>
        <v>#N/A</v>
      </c>
      <c r="U5085" s="19" t="str">
        <f>IF(ABS(IFERROR(T5085,0))&gt;0.05,INDEX(margin_ranges!$C$13:$C$16,MATCH($F5085*100,margin_ranges!$B$13:$B$16,1)),"")</f>
        <v/>
      </c>
      <c r="V5085" t="e">
        <f>MIN(VLOOKUP($U5085,margin_ranges!$A$5:$D$10,4,FALSE),$P5085*100)</f>
        <v>#N/A</v>
      </c>
      <c r="Y5085" s="29" t="e">
        <f t="shared" si="79"/>
        <v>#N/A</v>
      </c>
    </row>
    <row r="5086" spans="1:25" x14ac:dyDescent="0.3">
      <c r="A5086" s="8" t="s">
        <v>33</v>
      </c>
      <c r="B5086" s="8" t="s">
        <v>8887</v>
      </c>
      <c r="C5086" s="8" t="s">
        <v>8888</v>
      </c>
      <c r="D5086" s="8" t="s">
        <v>34</v>
      </c>
      <c r="E5086" s="8"/>
      <c r="F5086" s="24">
        <v>0.170659241698319</v>
      </c>
      <c r="G5086" s="24">
        <v>0</v>
      </c>
      <c r="H5086" s="25">
        <v>16.986699999999999</v>
      </c>
      <c r="I5086" s="25">
        <v>0.71609999999999996</v>
      </c>
      <c r="J5086" s="15">
        <v>91</v>
      </c>
      <c r="K5086" s="15">
        <v>15</v>
      </c>
      <c r="L5086" s="13">
        <v>4.2200000000000001E-2</v>
      </c>
      <c r="M5086" s="7">
        <v>4.2202194500000001</v>
      </c>
      <c r="N5086" s="26">
        <v>3.5</v>
      </c>
      <c r="O5086" s="27"/>
      <c r="P5086" s="8">
        <v>0.17065924169999999</v>
      </c>
      <c r="Q5086" s="24">
        <v>0.23</v>
      </c>
      <c r="R5086" t="e">
        <f>IF($Q5086*100&gt;=VLOOKUP($O5086,margin_ranges!$A$5:$C$10,2,FALSE),IF($Q5086*100&lt;=VLOOKUP($O5086,margin_ranges!$A$5:$C$10,3,FALSE)+10,"IN RANGE","ABOVE RANGE"),"BELOW RANGE")</f>
        <v>#N/A</v>
      </c>
      <c r="S5086" t="e">
        <f>MIN(VLOOKUP($O5086,margin_ranges!$A$5:$D$10,4,FALSE),$P5086*100)</f>
        <v>#N/A</v>
      </c>
      <c r="T5086" s="29" t="e">
        <f>(1-$S5086/100)/(1-$F5086)-1</f>
        <v>#N/A</v>
      </c>
      <c r="U5086" s="19" t="str">
        <f>IF(ABS(IFERROR(T5086,0))&gt;0.05,INDEX(margin_ranges!$C$13:$C$16,MATCH($F5086*100,margin_ranges!$B$13:$B$16,1)),"")</f>
        <v/>
      </c>
      <c r="V5086" t="e">
        <f>MIN(VLOOKUP($U5086,margin_ranges!$A$5:$D$10,4,FALSE),$P5086*100)</f>
        <v>#N/A</v>
      </c>
      <c r="Y5086" s="29" t="e">
        <f t="shared" si="79"/>
        <v>#N/A</v>
      </c>
    </row>
    <row r="5087" spans="1:25" x14ac:dyDescent="0.3">
      <c r="A5087" s="8" t="s">
        <v>17</v>
      </c>
      <c r="B5087" s="8" t="s">
        <v>8887</v>
      </c>
      <c r="C5087" s="8" t="s">
        <v>8888</v>
      </c>
      <c r="D5087" s="28" t="s">
        <v>8889</v>
      </c>
      <c r="E5087" s="8" t="s">
        <v>8890</v>
      </c>
      <c r="F5087" s="24">
        <v>0.170659241698319</v>
      </c>
      <c r="G5087" s="24">
        <v>0</v>
      </c>
      <c r="H5087" s="25">
        <v>16.9848</v>
      </c>
      <c r="I5087" s="25">
        <v>0.71609999999999996</v>
      </c>
      <c r="J5087" s="15">
        <v>91</v>
      </c>
      <c r="K5087" s="15">
        <v>15</v>
      </c>
      <c r="L5087" s="13">
        <v>4.2200000000000001E-2</v>
      </c>
      <c r="M5087" s="7">
        <v>4.2202194500000001</v>
      </c>
      <c r="N5087" s="26">
        <v>3.5</v>
      </c>
      <c r="O5087" s="27" t="s">
        <v>22</v>
      </c>
      <c r="P5087" s="8">
        <v>0.17065924169999999</v>
      </c>
      <c r="Q5087" s="24">
        <v>0.23</v>
      </c>
      <c r="R5087" t="str">
        <f>IF($Q5087*100&gt;=VLOOKUP($O5087,margin_ranges!$A$5:$C$10,2,FALSE),IF($Q5087*100&lt;=VLOOKUP($O5087,margin_ranges!$A$5:$C$10,3,FALSE)+10,"IN RANGE","ABOVE RANGE"),"BELOW RANGE")</f>
        <v>IN RANGE</v>
      </c>
      <c r="S5087">
        <f>MIN(VLOOKUP($O5087,margin_ranges!$A$5:$D$10,4,FALSE),$P5087*100)</f>
        <v>17.065924169999999</v>
      </c>
      <c r="T5087" s="29">
        <f>(1-$S5087/100)/(1-$F5087)-1</f>
        <v>-2.0269341760581483E-12</v>
      </c>
      <c r="U5087" s="19" t="str">
        <f>IF(ABS(IFERROR(T5087,0))&gt;0.05,INDEX(margin_ranges!$C$13:$C$16,MATCH($F5087*100,margin_ranges!$B$13:$B$16,1)),"")</f>
        <v/>
      </c>
      <c r="V5087" t="e">
        <f>MIN(VLOOKUP($U5087,margin_ranges!$A$5:$D$10,4,FALSE),$P5087*100)</f>
        <v>#N/A</v>
      </c>
      <c r="Y5087" s="29" t="e">
        <f t="shared" si="79"/>
        <v>#N/A</v>
      </c>
    </row>
    <row r="5088" spans="1:25" x14ac:dyDescent="0.3">
      <c r="A5088" s="8" t="s">
        <v>35</v>
      </c>
      <c r="B5088" s="8" t="s">
        <v>8891</v>
      </c>
      <c r="C5088" s="8" t="s">
        <v>34</v>
      </c>
      <c r="D5088" s="8" t="s">
        <v>34</v>
      </c>
      <c r="E5088" s="8"/>
      <c r="F5088" s="24">
        <v>0.26054958938723899</v>
      </c>
      <c r="G5088" s="24">
        <v>0</v>
      </c>
      <c r="H5088" s="25">
        <v>10.8895</v>
      </c>
      <c r="I5088" s="25">
        <v>0.83150000000000002</v>
      </c>
      <c r="J5088" s="15">
        <v>31</v>
      </c>
      <c r="K5088" s="15">
        <v>8</v>
      </c>
      <c r="L5088" s="13">
        <v>7.6399999999999996E-2</v>
      </c>
      <c r="M5088" s="7">
        <v>1.2510609100000001</v>
      </c>
      <c r="N5088" s="26">
        <v>0.54402499999999998</v>
      </c>
      <c r="O5088" s="27"/>
      <c r="P5088" s="8">
        <v>0.56514906860000003</v>
      </c>
      <c r="Q5088" s="24">
        <v>0.26050000000000001</v>
      </c>
      <c r="R5088" t="e">
        <f>IF($Q5088*100&gt;=VLOOKUP($O5088,margin_ranges!$A$5:$C$10,2,FALSE),IF($Q5088*100&lt;=VLOOKUP($O5088,margin_ranges!$A$5:$C$10,3,FALSE)+10,"IN RANGE","ABOVE RANGE"),"BELOW RANGE")</f>
        <v>#N/A</v>
      </c>
      <c r="S5088" t="e">
        <f>MIN(VLOOKUP($O5088,margin_ranges!$A$5:$D$10,4,FALSE),$P5088*100)</f>
        <v>#N/A</v>
      </c>
      <c r="T5088" s="29" t="e">
        <f>(1-$S5088/100)/(1-$F5088)-1</f>
        <v>#N/A</v>
      </c>
      <c r="U5088" s="19" t="str">
        <f>IF(ABS(IFERROR(T5088,0))&gt;0.05,INDEX(margin_ranges!$C$13:$C$16,MATCH($F5088*100,margin_ranges!$B$13:$B$16,1)),"")</f>
        <v/>
      </c>
      <c r="V5088" t="e">
        <f>MIN(VLOOKUP($U5088,margin_ranges!$A$5:$D$10,4,FALSE),$P5088*100)</f>
        <v>#N/A</v>
      </c>
      <c r="Y5088" s="29" t="e">
        <f t="shared" si="79"/>
        <v>#N/A</v>
      </c>
    </row>
    <row r="5089" spans="1:25" x14ac:dyDescent="0.3">
      <c r="A5089" s="8" t="s">
        <v>33</v>
      </c>
      <c r="B5089" s="8" t="s">
        <v>8891</v>
      </c>
      <c r="C5089" s="8" t="s">
        <v>8892</v>
      </c>
      <c r="D5089" s="8" t="s">
        <v>34</v>
      </c>
      <c r="E5089" s="8"/>
      <c r="F5089" s="24">
        <v>0.26054958938723899</v>
      </c>
      <c r="G5089" s="24">
        <v>0</v>
      </c>
      <c r="H5089" s="25">
        <v>10.8895</v>
      </c>
      <c r="I5089" s="25">
        <v>0.83150000000000002</v>
      </c>
      <c r="J5089" s="15">
        <v>31</v>
      </c>
      <c r="K5089" s="15">
        <v>8</v>
      </c>
      <c r="L5089" s="13">
        <v>7.6399999999999996E-2</v>
      </c>
      <c r="M5089" s="7">
        <v>1.2510609100000001</v>
      </c>
      <c r="N5089" s="26">
        <v>0.54402499999999998</v>
      </c>
      <c r="O5089" s="27"/>
      <c r="P5089" s="8">
        <v>0.56514906860000003</v>
      </c>
      <c r="Q5089" s="24">
        <v>0.26050000000000001</v>
      </c>
      <c r="R5089" t="e">
        <f>IF($Q5089*100&gt;=VLOOKUP($O5089,margin_ranges!$A$5:$C$10,2,FALSE),IF($Q5089*100&lt;=VLOOKUP($O5089,margin_ranges!$A$5:$C$10,3,FALSE)+10,"IN RANGE","ABOVE RANGE"),"BELOW RANGE")</f>
        <v>#N/A</v>
      </c>
      <c r="S5089" t="e">
        <f>MIN(VLOOKUP($O5089,margin_ranges!$A$5:$D$10,4,FALSE),$P5089*100)</f>
        <v>#N/A</v>
      </c>
      <c r="T5089" s="29" t="e">
        <f>(1-$S5089/100)/(1-$F5089)-1</f>
        <v>#N/A</v>
      </c>
      <c r="U5089" s="19" t="str">
        <f>IF(ABS(IFERROR(T5089,0))&gt;0.05,INDEX(margin_ranges!$C$13:$C$16,MATCH($F5089*100,margin_ranges!$B$13:$B$16,1)),"")</f>
        <v/>
      </c>
      <c r="V5089" t="e">
        <f>MIN(VLOOKUP($U5089,margin_ranges!$A$5:$D$10,4,FALSE),$P5089*100)</f>
        <v>#N/A</v>
      </c>
      <c r="Y5089" s="29" t="e">
        <f t="shared" si="79"/>
        <v>#N/A</v>
      </c>
    </row>
    <row r="5090" spans="1:25" x14ac:dyDescent="0.3">
      <c r="A5090" s="8" t="s">
        <v>17</v>
      </c>
      <c r="B5090" s="8" t="s">
        <v>8891</v>
      </c>
      <c r="C5090" s="8" t="s">
        <v>8892</v>
      </c>
      <c r="D5090" s="8" t="s">
        <v>8893</v>
      </c>
      <c r="E5090" s="8" t="s">
        <v>8894</v>
      </c>
      <c r="F5090" s="24">
        <v>0.25</v>
      </c>
      <c r="G5090" s="24">
        <v>0</v>
      </c>
      <c r="H5090" s="25">
        <v>8.2250999999999994</v>
      </c>
      <c r="I5090" s="25">
        <v>0.66910000000000003</v>
      </c>
      <c r="J5090" s="15">
        <v>25</v>
      </c>
      <c r="K5090" s="15">
        <v>6</v>
      </c>
      <c r="L5090" s="13">
        <v>8.1299999999999997E-2</v>
      </c>
      <c r="M5090" s="7">
        <v>1.22280346</v>
      </c>
      <c r="N5090" s="26">
        <v>0.5</v>
      </c>
      <c r="O5090" s="27" t="s">
        <v>92</v>
      </c>
      <c r="P5090" s="8">
        <v>0.59110354460000003</v>
      </c>
      <c r="Q5090" s="24">
        <v>0.25</v>
      </c>
      <c r="R5090" t="str">
        <f>IF($Q5090*100&gt;=VLOOKUP($O5090,margin_ranges!$A$5:$C$10,2,FALSE),IF($Q5090*100&lt;=VLOOKUP($O5090,margin_ranges!$A$5:$C$10,3,FALSE)+10,"IN RANGE","ABOVE RANGE"),"BELOW RANGE")</f>
        <v>IN RANGE</v>
      </c>
      <c r="S5090">
        <f>MIN(VLOOKUP($O5090,margin_ranges!$A$5:$D$10,4,FALSE),$P5090*100)</f>
        <v>29.75</v>
      </c>
      <c r="T5090" s="29">
        <f>(1-$S5090/100)/(1-$F5090)-1</f>
        <v>-6.3333333333333353E-2</v>
      </c>
      <c r="U5090" s="19" t="str">
        <f>IF(ABS(IFERROR(T5090,0))&gt;0.05,INDEX(margin_ranges!$C$13:$C$16,MATCH($F5090*100,margin_ranges!$B$13:$B$16,1)),"")</f>
        <v>Balanced (Type B)</v>
      </c>
      <c r="V5090">
        <f>MIN(VLOOKUP($U5090,margin_ranges!$A$5:$D$10,4,FALSE),$P5090*100)</f>
        <v>29.75</v>
      </c>
      <c r="Y5090" s="29">
        <f t="shared" si="79"/>
        <v>-6.3333333333333353E-2</v>
      </c>
    </row>
    <row r="5091" spans="1:25" x14ac:dyDescent="0.3">
      <c r="A5091" s="8" t="s">
        <v>35</v>
      </c>
      <c r="B5091" s="8" t="s">
        <v>8895</v>
      </c>
      <c r="C5091" s="8" t="s">
        <v>34</v>
      </c>
      <c r="D5091" s="8" t="s">
        <v>34</v>
      </c>
      <c r="E5091" s="8"/>
      <c r="F5091" s="24">
        <v>0.25</v>
      </c>
      <c r="G5091" s="24">
        <v>0</v>
      </c>
      <c r="H5091" s="25">
        <v>1.6184000000000001</v>
      </c>
      <c r="I5091" s="25">
        <v>0.66500000000000004</v>
      </c>
      <c r="J5091" s="15">
        <v>27</v>
      </c>
      <c r="K5091" s="15">
        <v>7</v>
      </c>
      <c r="L5091" s="13">
        <v>0.41089999999999999</v>
      </c>
      <c r="M5091" s="7">
        <v>1.37596133</v>
      </c>
      <c r="N5091" s="26">
        <v>1</v>
      </c>
      <c r="O5091" s="27"/>
      <c r="P5091" s="8">
        <v>0.27323539050000001</v>
      </c>
      <c r="Q5091" s="24">
        <v>0.25</v>
      </c>
      <c r="R5091" t="e">
        <f>IF($Q5091*100&gt;=VLOOKUP($O5091,margin_ranges!$A$5:$C$10,2,FALSE),IF($Q5091*100&lt;=VLOOKUP($O5091,margin_ranges!$A$5:$C$10,3,FALSE)+10,"IN RANGE","ABOVE RANGE"),"BELOW RANGE")</f>
        <v>#N/A</v>
      </c>
      <c r="S5091" t="e">
        <f>MIN(VLOOKUP($O5091,margin_ranges!$A$5:$D$10,4,FALSE),$P5091*100)</f>
        <v>#N/A</v>
      </c>
      <c r="T5091" s="29" t="e">
        <f>(1-$S5091/100)/(1-$F5091)-1</f>
        <v>#N/A</v>
      </c>
      <c r="U5091" s="19" t="str">
        <f>IF(ABS(IFERROR(T5091,0))&gt;0.05,INDEX(margin_ranges!$C$13:$C$16,MATCH($F5091*100,margin_ranges!$B$13:$B$16,1)),"")</f>
        <v/>
      </c>
      <c r="V5091" t="e">
        <f>MIN(VLOOKUP($U5091,margin_ranges!$A$5:$D$10,4,FALSE),$P5091*100)</f>
        <v>#N/A</v>
      </c>
      <c r="Y5091" s="29" t="e">
        <f t="shared" si="79"/>
        <v>#N/A</v>
      </c>
    </row>
    <row r="5092" spans="1:25" x14ac:dyDescent="0.3">
      <c r="A5092" s="8" t="s">
        <v>33</v>
      </c>
      <c r="B5092" s="8" t="s">
        <v>8895</v>
      </c>
      <c r="C5092" s="8" t="s">
        <v>8896</v>
      </c>
      <c r="D5092" s="8" t="s">
        <v>34</v>
      </c>
      <c r="E5092" s="8"/>
      <c r="F5092" s="24">
        <v>0.25</v>
      </c>
      <c r="G5092" s="24">
        <v>0</v>
      </c>
      <c r="H5092" s="25">
        <v>1.6184000000000001</v>
      </c>
      <c r="I5092" s="25">
        <v>0.66500000000000004</v>
      </c>
      <c r="J5092" s="15">
        <v>27</v>
      </c>
      <c r="K5092" s="15">
        <v>7</v>
      </c>
      <c r="L5092" s="13">
        <v>0.41089999999999999</v>
      </c>
      <c r="M5092" s="7">
        <v>1.37596133</v>
      </c>
      <c r="N5092" s="26">
        <v>1</v>
      </c>
      <c r="O5092" s="27"/>
      <c r="P5092" s="8">
        <v>0.27323539050000001</v>
      </c>
      <c r="Q5092" s="24">
        <v>0.25</v>
      </c>
      <c r="R5092" t="e">
        <f>IF($Q5092*100&gt;=VLOOKUP($O5092,margin_ranges!$A$5:$C$10,2,FALSE),IF($Q5092*100&lt;=VLOOKUP($O5092,margin_ranges!$A$5:$C$10,3,FALSE)+10,"IN RANGE","ABOVE RANGE"),"BELOW RANGE")</f>
        <v>#N/A</v>
      </c>
      <c r="S5092" t="e">
        <f>MIN(VLOOKUP($O5092,margin_ranges!$A$5:$D$10,4,FALSE),$P5092*100)</f>
        <v>#N/A</v>
      </c>
      <c r="T5092" s="29" t="e">
        <f>(1-$S5092/100)/(1-$F5092)-1</f>
        <v>#N/A</v>
      </c>
      <c r="U5092" s="19" t="str">
        <f>IF(ABS(IFERROR(T5092,0))&gt;0.05,INDEX(margin_ranges!$C$13:$C$16,MATCH($F5092*100,margin_ranges!$B$13:$B$16,1)),"")</f>
        <v/>
      </c>
      <c r="V5092" t="e">
        <f>MIN(VLOOKUP($U5092,margin_ranges!$A$5:$D$10,4,FALSE),$P5092*100)</f>
        <v>#N/A</v>
      </c>
      <c r="Y5092" s="29" t="e">
        <f t="shared" si="79"/>
        <v>#N/A</v>
      </c>
    </row>
    <row r="5093" spans="1:25" x14ac:dyDescent="0.3">
      <c r="A5093" s="8" t="s">
        <v>17</v>
      </c>
      <c r="B5093" s="8" t="s">
        <v>8895</v>
      </c>
      <c r="C5093" s="8" t="s">
        <v>8896</v>
      </c>
      <c r="D5093" s="8" t="s">
        <v>8897</v>
      </c>
      <c r="E5093" s="8" t="s">
        <v>8898</v>
      </c>
      <c r="F5093" s="24">
        <v>0.25</v>
      </c>
      <c r="G5093" s="24">
        <v>0</v>
      </c>
      <c r="H5093" s="25">
        <v>1.6184000000000001</v>
      </c>
      <c r="I5093" s="25">
        <v>0.66500000000000004</v>
      </c>
      <c r="J5093" s="15">
        <v>27</v>
      </c>
      <c r="K5093" s="15">
        <v>7</v>
      </c>
      <c r="L5093" s="13">
        <v>0.41089999999999999</v>
      </c>
      <c r="M5093" s="7">
        <v>1.37596133</v>
      </c>
      <c r="N5093" s="26">
        <v>1</v>
      </c>
      <c r="O5093" s="27" t="s">
        <v>92</v>
      </c>
      <c r="P5093" s="8">
        <v>0.27323539050000001</v>
      </c>
      <c r="Q5093" s="24">
        <v>0.25</v>
      </c>
      <c r="R5093" t="str">
        <f>IF($Q5093*100&gt;=VLOOKUP($O5093,margin_ranges!$A$5:$C$10,2,FALSE),IF($Q5093*100&lt;=VLOOKUP($O5093,margin_ranges!$A$5:$C$10,3,FALSE)+10,"IN RANGE","ABOVE RANGE"),"BELOW RANGE")</f>
        <v>IN RANGE</v>
      </c>
      <c r="S5093">
        <f>MIN(VLOOKUP($O5093,margin_ranges!$A$5:$D$10,4,FALSE),$P5093*100)</f>
        <v>27.323539050000001</v>
      </c>
      <c r="T5093" s="29">
        <f>(1-$S5093/100)/(1-$F5093)-1</f>
        <v>-3.0980520666666678E-2</v>
      </c>
      <c r="U5093" s="19" t="str">
        <f>IF(ABS(IFERROR(T5093,0))&gt;0.05,INDEX(margin_ranges!$C$13:$C$16,MATCH($F5093*100,margin_ranges!$B$13:$B$16,1)),"")</f>
        <v/>
      </c>
      <c r="V5093" t="e">
        <f>MIN(VLOOKUP($U5093,margin_ranges!$A$5:$D$10,4,FALSE),$P5093*100)</f>
        <v>#N/A</v>
      </c>
      <c r="Y5093" s="29" t="e">
        <f t="shared" si="79"/>
        <v>#N/A</v>
      </c>
    </row>
    <row r="5094" spans="1:25" x14ac:dyDescent="0.3">
      <c r="A5094" s="8" t="s">
        <v>35</v>
      </c>
      <c r="B5094" s="8" t="s">
        <v>8899</v>
      </c>
      <c r="C5094" s="8" t="s">
        <v>34</v>
      </c>
      <c r="D5094" s="8" t="s">
        <v>34</v>
      </c>
      <c r="E5094" s="8"/>
      <c r="F5094" s="24">
        <v>0.28999694645166701</v>
      </c>
      <c r="G5094" s="24">
        <v>0.99992365999999999</v>
      </c>
      <c r="H5094" s="25">
        <v>161.09209999999999</v>
      </c>
      <c r="I5094" s="25">
        <v>126.4425</v>
      </c>
      <c r="J5094" s="15">
        <v>1572</v>
      </c>
      <c r="K5094" s="15">
        <v>412</v>
      </c>
      <c r="L5094" s="13">
        <v>0.78490000000000004</v>
      </c>
      <c r="M5094" s="7">
        <v>0.41440226000000002</v>
      </c>
      <c r="N5094" s="26">
        <v>1.0026E-2</v>
      </c>
      <c r="O5094" s="27"/>
      <c r="P5094" s="8">
        <v>0.97580611620000002</v>
      </c>
      <c r="Q5094" s="24">
        <v>0.28999999999999998</v>
      </c>
      <c r="R5094" t="e">
        <f>IF($Q5094*100&gt;=VLOOKUP($O5094,margin_ranges!$A$5:$C$10,2,FALSE),IF($Q5094*100&lt;=VLOOKUP($O5094,margin_ranges!$A$5:$C$10,3,FALSE)+10,"IN RANGE","ABOVE RANGE"),"BELOW RANGE")</f>
        <v>#N/A</v>
      </c>
      <c r="S5094" t="e">
        <f>MIN(VLOOKUP($O5094,margin_ranges!$A$5:$D$10,4,FALSE),$P5094*100)</f>
        <v>#N/A</v>
      </c>
      <c r="T5094" s="29" t="e">
        <f>(1-$S5094/100)/(1-$F5094)-1</f>
        <v>#N/A</v>
      </c>
      <c r="U5094" s="19" t="str">
        <f>IF(ABS(IFERROR(T5094,0))&gt;0.05,INDEX(margin_ranges!$C$13:$C$16,MATCH($F5094*100,margin_ranges!$B$13:$B$16,1)),"")</f>
        <v/>
      </c>
      <c r="V5094" t="e">
        <f>MIN(VLOOKUP($U5094,margin_ranges!$A$5:$D$10,4,FALSE),$P5094*100)</f>
        <v>#N/A</v>
      </c>
      <c r="Y5094" s="29" t="e">
        <f t="shared" si="79"/>
        <v>#N/A</v>
      </c>
    </row>
    <row r="5095" spans="1:25" x14ac:dyDescent="0.3">
      <c r="A5095" s="8" t="s">
        <v>33</v>
      </c>
      <c r="B5095" s="8" t="s">
        <v>8899</v>
      </c>
      <c r="C5095" s="8" t="s">
        <v>8900</v>
      </c>
      <c r="D5095" s="8" t="s">
        <v>34</v>
      </c>
      <c r="E5095" s="8"/>
      <c r="F5095" s="24">
        <v>0.28999694645166701</v>
      </c>
      <c r="G5095" s="24">
        <v>0.99992365999999999</v>
      </c>
      <c r="H5095" s="25">
        <v>161.09209999999999</v>
      </c>
      <c r="I5095" s="25">
        <v>126.4425</v>
      </c>
      <c r="J5095" s="15">
        <v>1572</v>
      </c>
      <c r="K5095" s="15">
        <v>412</v>
      </c>
      <c r="L5095" s="13">
        <v>0.78490000000000004</v>
      </c>
      <c r="M5095" s="7">
        <v>0.41440226000000002</v>
      </c>
      <c r="N5095" s="26">
        <v>1.0026E-2</v>
      </c>
      <c r="O5095" s="27"/>
      <c r="P5095" s="8">
        <v>0.97580611620000002</v>
      </c>
      <c r="Q5095" s="24">
        <v>0.28999999999999998</v>
      </c>
      <c r="R5095" t="e">
        <f>IF($Q5095*100&gt;=VLOOKUP($O5095,margin_ranges!$A$5:$C$10,2,FALSE),IF($Q5095*100&lt;=VLOOKUP($O5095,margin_ranges!$A$5:$C$10,3,FALSE)+10,"IN RANGE","ABOVE RANGE"),"BELOW RANGE")</f>
        <v>#N/A</v>
      </c>
      <c r="S5095" t="e">
        <f>MIN(VLOOKUP($O5095,margin_ranges!$A$5:$D$10,4,FALSE),$P5095*100)</f>
        <v>#N/A</v>
      </c>
      <c r="T5095" s="29" t="e">
        <f>(1-$S5095/100)/(1-$F5095)-1</f>
        <v>#N/A</v>
      </c>
      <c r="U5095" s="19" t="str">
        <f>IF(ABS(IFERROR(T5095,0))&gt;0.05,INDEX(margin_ranges!$C$13:$C$16,MATCH($F5095*100,margin_ranges!$B$13:$B$16,1)),"")</f>
        <v/>
      </c>
      <c r="V5095" t="e">
        <f>MIN(VLOOKUP($U5095,margin_ranges!$A$5:$D$10,4,FALSE),$P5095*100)</f>
        <v>#N/A</v>
      </c>
      <c r="Y5095" s="29" t="e">
        <f t="shared" si="79"/>
        <v>#N/A</v>
      </c>
    </row>
    <row r="5096" spans="1:25" x14ac:dyDescent="0.3">
      <c r="A5096" s="8" t="s">
        <v>17</v>
      </c>
      <c r="B5096" s="8" t="s">
        <v>8899</v>
      </c>
      <c r="C5096" s="8" t="s">
        <v>8900</v>
      </c>
      <c r="D5096" s="8" t="s">
        <v>8901</v>
      </c>
      <c r="E5096" s="8" t="s">
        <v>8902</v>
      </c>
      <c r="F5096" s="24">
        <v>0.28999999999999998</v>
      </c>
      <c r="G5096" s="24">
        <v>1</v>
      </c>
      <c r="H5096" s="25">
        <v>71.081599999999995</v>
      </c>
      <c r="I5096" s="25">
        <v>52.876399999999997</v>
      </c>
      <c r="J5096" s="15">
        <v>631</v>
      </c>
      <c r="K5096" s="15">
        <v>166</v>
      </c>
      <c r="L5096" s="13">
        <v>0.74390000000000001</v>
      </c>
      <c r="M5096" s="7">
        <v>0.39764680000000002</v>
      </c>
      <c r="N5096" s="26">
        <v>0.01</v>
      </c>
      <c r="O5096" s="27" t="s">
        <v>22</v>
      </c>
      <c r="P5096" s="8">
        <v>0.97485205490000004</v>
      </c>
      <c r="Q5096" s="24">
        <v>0.28999999999999998</v>
      </c>
      <c r="R5096" t="str">
        <f>IF($Q5096*100&gt;=VLOOKUP($O5096,margin_ranges!$A$5:$C$10,2,FALSE),IF($Q5096*100&lt;=VLOOKUP($O5096,margin_ranges!$A$5:$C$10,3,FALSE)+10,"IN RANGE","ABOVE RANGE"),"BELOW RANGE")</f>
        <v>IN RANGE</v>
      </c>
      <c r="S5096">
        <f>MIN(VLOOKUP($O5096,margin_ranges!$A$5:$D$10,4,FALSE),$P5096*100)</f>
        <v>29.75</v>
      </c>
      <c r="T5096" s="29">
        <f>(1-$S5096/100)/(1-$F5096)-1</f>
        <v>-1.0563380281690127E-2</v>
      </c>
      <c r="U5096" s="19" t="str">
        <f>IF(ABS(IFERROR(T5096,0))&gt;0.05,INDEX(margin_ranges!$C$13:$C$16,MATCH($F5096*100,margin_ranges!$B$13:$B$16,1)),"")</f>
        <v/>
      </c>
      <c r="V5096" t="e">
        <f>MIN(VLOOKUP($U5096,margin_ranges!$A$5:$D$10,4,FALSE),$P5096*100)</f>
        <v>#N/A</v>
      </c>
      <c r="Y5096" s="29" t="e">
        <f t="shared" si="79"/>
        <v>#N/A</v>
      </c>
    </row>
    <row r="5097" spans="1:25" x14ac:dyDescent="0.3">
      <c r="A5097" s="8" t="s">
        <v>17</v>
      </c>
      <c r="B5097" s="8" t="s">
        <v>8899</v>
      </c>
      <c r="C5097" s="8" t="s">
        <v>8900</v>
      </c>
      <c r="D5097" s="8" t="s">
        <v>8903</v>
      </c>
      <c r="E5097" s="8" t="s">
        <v>8904</v>
      </c>
      <c r="F5097" s="24">
        <v>0.28999999999999998</v>
      </c>
      <c r="G5097" s="24">
        <v>1</v>
      </c>
      <c r="H5097" s="25">
        <v>89.999600000000001</v>
      </c>
      <c r="I5097" s="25">
        <v>73.562799999999996</v>
      </c>
      <c r="J5097" s="15">
        <v>941</v>
      </c>
      <c r="K5097" s="15">
        <v>246</v>
      </c>
      <c r="L5097" s="13">
        <v>0.81740000000000002</v>
      </c>
      <c r="M5097" s="7">
        <v>0.42641009000000002</v>
      </c>
      <c r="N5097" s="26">
        <v>0.01</v>
      </c>
      <c r="O5097" s="27" t="s">
        <v>22</v>
      </c>
      <c r="P5097" s="8">
        <v>0.9765483975</v>
      </c>
      <c r="Q5097" s="24">
        <v>0.28999999999999998</v>
      </c>
      <c r="R5097" t="str">
        <f>IF($Q5097*100&gt;=VLOOKUP($O5097,margin_ranges!$A$5:$C$10,2,FALSE),IF($Q5097*100&lt;=VLOOKUP($O5097,margin_ranges!$A$5:$C$10,3,FALSE)+10,"IN RANGE","ABOVE RANGE"),"BELOW RANGE")</f>
        <v>IN RANGE</v>
      </c>
      <c r="S5097">
        <f>MIN(VLOOKUP($O5097,margin_ranges!$A$5:$D$10,4,FALSE),$P5097*100)</f>
        <v>29.75</v>
      </c>
      <c r="T5097" s="29">
        <f>(1-$S5097/100)/(1-$F5097)-1</f>
        <v>-1.0563380281690127E-2</v>
      </c>
      <c r="U5097" s="19" t="str">
        <f>IF(ABS(IFERROR(T5097,0))&gt;0.05,INDEX(margin_ranges!$C$13:$C$16,MATCH($F5097*100,margin_ranges!$B$13:$B$16,1)),"")</f>
        <v/>
      </c>
      <c r="V5097" t="e">
        <f>MIN(VLOOKUP($U5097,margin_ranges!$A$5:$D$10,4,FALSE),$P5097*100)</f>
        <v>#N/A</v>
      </c>
      <c r="Y5097" s="29" t="e">
        <f t="shared" si="79"/>
        <v>#N/A</v>
      </c>
    </row>
    <row r="5098" spans="1:25" x14ac:dyDescent="0.3">
      <c r="A5098" s="8" t="s">
        <v>35</v>
      </c>
      <c r="B5098" s="8" t="s">
        <v>8905</v>
      </c>
      <c r="C5098" s="8" t="s">
        <v>34</v>
      </c>
      <c r="D5098" s="8" t="s">
        <v>34</v>
      </c>
      <c r="E5098" s="8"/>
      <c r="F5098" s="24">
        <v>0.29170609304138301</v>
      </c>
      <c r="G5098" s="24">
        <v>1</v>
      </c>
      <c r="H5098" s="25">
        <v>2149.2130000000002</v>
      </c>
      <c r="I5098" s="25">
        <v>168.471</v>
      </c>
      <c r="J5098" s="15">
        <v>4115</v>
      </c>
      <c r="K5098" s="15">
        <v>1106</v>
      </c>
      <c r="L5098" s="13">
        <v>7.8399999999999997E-2</v>
      </c>
      <c r="M5098" s="7">
        <v>0.81413062000000003</v>
      </c>
      <c r="N5098" s="26">
        <v>0.5</v>
      </c>
      <c r="O5098" s="27"/>
      <c r="P5098" s="8">
        <v>0.38584793820000002</v>
      </c>
      <c r="Q5098" s="24">
        <v>0.29170000000000001</v>
      </c>
      <c r="R5098" t="e">
        <f>IF($Q5098*100&gt;=VLOOKUP($O5098,margin_ranges!$A$5:$C$10,2,FALSE),IF($Q5098*100&lt;=VLOOKUP($O5098,margin_ranges!$A$5:$C$10,3,FALSE)+10,"IN RANGE","ABOVE RANGE"),"BELOW RANGE")</f>
        <v>#N/A</v>
      </c>
      <c r="S5098" t="e">
        <f>MIN(VLOOKUP($O5098,margin_ranges!$A$5:$D$10,4,FALSE),$P5098*100)</f>
        <v>#N/A</v>
      </c>
      <c r="T5098" s="29" t="e">
        <f>(1-$S5098/100)/(1-$F5098)-1</f>
        <v>#N/A</v>
      </c>
      <c r="U5098" s="19" t="str">
        <f>IF(ABS(IFERROR(T5098,0))&gt;0.05,INDEX(margin_ranges!$C$13:$C$16,MATCH($F5098*100,margin_ranges!$B$13:$B$16,1)),"")</f>
        <v/>
      </c>
      <c r="V5098" t="e">
        <f>MIN(VLOOKUP($U5098,margin_ranges!$A$5:$D$10,4,FALSE),$P5098*100)</f>
        <v>#N/A</v>
      </c>
      <c r="Y5098" s="29" t="e">
        <f t="shared" si="79"/>
        <v>#N/A</v>
      </c>
    </row>
    <row r="5099" spans="1:25" x14ac:dyDescent="0.3">
      <c r="A5099" s="8" t="s">
        <v>33</v>
      </c>
      <c r="B5099" s="8" t="s">
        <v>8905</v>
      </c>
      <c r="C5099" s="8" t="s">
        <v>8906</v>
      </c>
      <c r="D5099" s="28" t="s">
        <v>34</v>
      </c>
      <c r="E5099" s="8"/>
      <c r="F5099" s="24">
        <v>0.29170609304138301</v>
      </c>
      <c r="G5099" s="24">
        <v>1</v>
      </c>
      <c r="H5099" s="25">
        <v>2149.2130000000002</v>
      </c>
      <c r="I5099" s="25">
        <v>168.471</v>
      </c>
      <c r="J5099" s="15">
        <v>4115</v>
      </c>
      <c r="K5099" s="15">
        <v>1106</v>
      </c>
      <c r="L5099" s="13">
        <v>7.8399999999999997E-2</v>
      </c>
      <c r="M5099" s="7">
        <v>0.81413062000000003</v>
      </c>
      <c r="N5099" s="26">
        <v>0.5</v>
      </c>
      <c r="O5099" s="27"/>
      <c r="P5099" s="8">
        <v>0.38584793820000002</v>
      </c>
      <c r="Q5099" s="24">
        <v>0.29170000000000001</v>
      </c>
      <c r="R5099" t="e">
        <f>IF($Q5099*100&gt;=VLOOKUP($O5099,margin_ranges!$A$5:$C$10,2,FALSE),IF($Q5099*100&lt;=VLOOKUP($O5099,margin_ranges!$A$5:$C$10,3,FALSE)+10,"IN RANGE","ABOVE RANGE"),"BELOW RANGE")</f>
        <v>#N/A</v>
      </c>
      <c r="S5099" t="e">
        <f>MIN(VLOOKUP($O5099,margin_ranges!$A$5:$D$10,4,FALSE),$P5099*100)</f>
        <v>#N/A</v>
      </c>
      <c r="T5099" s="29" t="e">
        <f>(1-$S5099/100)/(1-$F5099)-1</f>
        <v>#N/A</v>
      </c>
      <c r="U5099" s="19" t="str">
        <f>IF(ABS(IFERROR(T5099,0))&gt;0.05,INDEX(margin_ranges!$C$13:$C$16,MATCH($F5099*100,margin_ranges!$B$13:$B$16,1)),"")</f>
        <v/>
      </c>
      <c r="V5099" t="e">
        <f>MIN(VLOOKUP($U5099,margin_ranges!$A$5:$D$10,4,FALSE),$P5099*100)</f>
        <v>#N/A</v>
      </c>
      <c r="Y5099" s="29" t="e">
        <f t="shared" si="79"/>
        <v>#N/A</v>
      </c>
    </row>
    <row r="5100" spans="1:25" x14ac:dyDescent="0.3">
      <c r="A5100" s="8" t="s">
        <v>17</v>
      </c>
      <c r="B5100" s="8" t="s">
        <v>8905</v>
      </c>
      <c r="C5100" s="8" t="s">
        <v>8906</v>
      </c>
      <c r="D5100" s="28" t="s">
        <v>8911</v>
      </c>
      <c r="E5100" s="8" t="s">
        <v>8912</v>
      </c>
      <c r="F5100" s="24">
        <v>0.33999999999999903</v>
      </c>
      <c r="G5100" s="24">
        <v>1</v>
      </c>
      <c r="H5100" s="25">
        <v>151.5204</v>
      </c>
      <c r="I5100" s="25">
        <v>13.6586</v>
      </c>
      <c r="J5100" s="15">
        <v>386</v>
      </c>
      <c r="K5100" s="15">
        <v>116</v>
      </c>
      <c r="L5100" s="13">
        <v>9.01E-2</v>
      </c>
      <c r="M5100" s="7">
        <v>0.94255098999999998</v>
      </c>
      <c r="N5100" s="26">
        <v>0.5</v>
      </c>
      <c r="O5100" s="27" t="s">
        <v>22</v>
      </c>
      <c r="P5100" s="8">
        <v>0.46952471940000001</v>
      </c>
      <c r="Q5100" s="24">
        <v>0.34</v>
      </c>
      <c r="R5100" t="str">
        <f>IF($Q5100*100&gt;=VLOOKUP($O5100,margin_ranges!$A$5:$C$10,2,FALSE),IF($Q5100*100&lt;=VLOOKUP($O5100,margin_ranges!$A$5:$C$10,3,FALSE)+10,"IN RANGE","ABOVE RANGE"),"BELOW RANGE")</f>
        <v>IN RANGE</v>
      </c>
      <c r="S5100">
        <f>MIN(VLOOKUP($O5100,margin_ranges!$A$5:$D$10,4,FALSE),$P5100*100)</f>
        <v>29.75</v>
      </c>
      <c r="T5100" s="29">
        <f>(1-$S5100/100)/(1-$F5100)-1</f>
        <v>6.4393939393937671E-2</v>
      </c>
      <c r="U5100" s="19" t="str">
        <f>IF(ABS(IFERROR(T5100,0))&gt;0.05,INDEX(margin_ranges!$C$13:$C$16,MATCH($F5100*100,margin_ranges!$B$13:$B$16,1)),"")</f>
        <v>Balanced (Type B)</v>
      </c>
      <c r="V5100">
        <f>MIN(VLOOKUP($U5100,margin_ranges!$A$5:$D$10,4,FALSE),$P5100*100)</f>
        <v>29.75</v>
      </c>
      <c r="Y5100" s="29">
        <f t="shared" si="79"/>
        <v>6.4393939393937671E-2</v>
      </c>
    </row>
    <row r="5101" spans="1:25" x14ac:dyDescent="0.3">
      <c r="A5101" s="8" t="s">
        <v>17</v>
      </c>
      <c r="B5101" s="8" t="s">
        <v>8905</v>
      </c>
      <c r="C5101" s="8" t="s">
        <v>8906</v>
      </c>
      <c r="D5101" s="8" t="s">
        <v>8935</v>
      </c>
      <c r="E5101" s="8" t="s">
        <v>8936</v>
      </c>
      <c r="F5101" s="24">
        <v>0.33999999999999903</v>
      </c>
      <c r="G5101" s="24">
        <v>1</v>
      </c>
      <c r="H5101" s="25">
        <v>125.1758</v>
      </c>
      <c r="I5101" s="25">
        <v>6.1939000000000002</v>
      </c>
      <c r="J5101" s="15">
        <v>153</v>
      </c>
      <c r="K5101" s="15">
        <v>46</v>
      </c>
      <c r="L5101" s="13">
        <v>4.9500000000000002E-2</v>
      </c>
      <c r="M5101" s="7">
        <v>0.82122609999999996</v>
      </c>
      <c r="N5101" s="26">
        <v>0.5</v>
      </c>
      <c r="O5101" s="27" t="s">
        <v>22</v>
      </c>
      <c r="P5101" s="8">
        <v>0.391154275</v>
      </c>
      <c r="Q5101" s="24">
        <v>0.34</v>
      </c>
      <c r="R5101" t="str">
        <f>IF($Q5101*100&gt;=VLOOKUP($O5101,margin_ranges!$A$5:$C$10,2,FALSE),IF($Q5101*100&lt;=VLOOKUP($O5101,margin_ranges!$A$5:$C$10,3,FALSE)+10,"IN RANGE","ABOVE RANGE"),"BELOW RANGE")</f>
        <v>IN RANGE</v>
      </c>
      <c r="S5101">
        <f>MIN(VLOOKUP($O5101,margin_ranges!$A$5:$D$10,4,FALSE),$P5101*100)</f>
        <v>29.75</v>
      </c>
      <c r="T5101" s="29">
        <f>(1-$S5101/100)/(1-$F5101)-1</f>
        <v>6.4393939393937671E-2</v>
      </c>
      <c r="U5101" s="19" t="str">
        <f>IF(ABS(IFERROR(T5101,0))&gt;0.05,INDEX(margin_ranges!$C$13:$C$16,MATCH($F5101*100,margin_ranges!$B$13:$B$16,1)),"")</f>
        <v>Balanced (Type B)</v>
      </c>
      <c r="V5101">
        <f>MIN(VLOOKUP($U5101,margin_ranges!$A$5:$D$10,4,FALSE),$P5101*100)</f>
        <v>29.75</v>
      </c>
      <c r="Y5101" s="29">
        <f t="shared" si="79"/>
        <v>6.4393939393937671E-2</v>
      </c>
    </row>
    <row r="5102" spans="1:25" x14ac:dyDescent="0.3">
      <c r="A5102" s="8" t="s">
        <v>17</v>
      </c>
      <c r="B5102" s="8" t="s">
        <v>8905</v>
      </c>
      <c r="C5102" s="8" t="s">
        <v>8906</v>
      </c>
      <c r="D5102" s="8" t="s">
        <v>8919</v>
      </c>
      <c r="E5102" s="8" t="s">
        <v>8920</v>
      </c>
      <c r="F5102" s="24">
        <v>0.3</v>
      </c>
      <c r="G5102" s="24">
        <v>1</v>
      </c>
      <c r="H5102" s="25">
        <v>156.1311</v>
      </c>
      <c r="I5102" s="25">
        <v>13.8581</v>
      </c>
      <c r="J5102" s="15">
        <v>353</v>
      </c>
      <c r="K5102" s="15">
        <v>106</v>
      </c>
      <c r="L5102" s="13">
        <v>8.8800000000000004E-2</v>
      </c>
      <c r="M5102" s="7">
        <v>0.84997602999999999</v>
      </c>
      <c r="N5102" s="26">
        <v>0.5</v>
      </c>
      <c r="O5102" s="27" t="s">
        <v>92</v>
      </c>
      <c r="P5102" s="8">
        <v>0.41174811890000002</v>
      </c>
      <c r="Q5102" s="24">
        <v>0.3</v>
      </c>
      <c r="R5102" t="str">
        <f>IF($Q5102*100&gt;=VLOOKUP($O5102,margin_ranges!$A$5:$C$10,2,FALSE),IF($Q5102*100&lt;=VLOOKUP($O5102,margin_ranges!$A$5:$C$10,3,FALSE)+10,"IN RANGE","ABOVE RANGE"),"BELOW RANGE")</f>
        <v>IN RANGE</v>
      </c>
      <c r="S5102">
        <f>MIN(VLOOKUP($O5102,margin_ranges!$A$5:$D$10,4,FALSE),$P5102*100)</f>
        <v>29.75</v>
      </c>
      <c r="T5102" s="29">
        <f>(1-$S5102/100)/(1-$F5102)-1</f>
        <v>3.5714285714285587E-3</v>
      </c>
      <c r="U5102" s="19" t="str">
        <f>IF(ABS(IFERROR(T5102,0))&gt;0.05,INDEX(margin_ranges!$C$13:$C$16,MATCH($F5102*100,margin_ranges!$B$13:$B$16,1)),"")</f>
        <v/>
      </c>
      <c r="V5102" t="e">
        <f>MIN(VLOOKUP($U5102,margin_ranges!$A$5:$D$10,4,FALSE),$P5102*100)</f>
        <v>#N/A</v>
      </c>
      <c r="Y5102" s="29" t="e">
        <f t="shared" si="79"/>
        <v>#N/A</v>
      </c>
    </row>
    <row r="5103" spans="1:25" x14ac:dyDescent="0.3">
      <c r="A5103" s="8" t="s">
        <v>17</v>
      </c>
      <c r="B5103" s="8" t="s">
        <v>8905</v>
      </c>
      <c r="C5103" s="8" t="s">
        <v>8906</v>
      </c>
      <c r="D5103" s="8" t="s">
        <v>8925</v>
      </c>
      <c r="E5103" s="8" t="s">
        <v>8926</v>
      </c>
      <c r="F5103" s="24">
        <v>0.3</v>
      </c>
      <c r="G5103" s="24">
        <v>1</v>
      </c>
      <c r="H5103" s="25">
        <v>75.299899999999994</v>
      </c>
      <c r="I5103" s="25">
        <v>7.8875999999999999</v>
      </c>
      <c r="J5103" s="15">
        <v>202</v>
      </c>
      <c r="K5103" s="15">
        <v>60</v>
      </c>
      <c r="L5103" s="13">
        <v>0.1047</v>
      </c>
      <c r="M5103" s="7">
        <v>0.85207288000000003</v>
      </c>
      <c r="N5103" s="26">
        <v>0.5</v>
      </c>
      <c r="O5103" s="27" t="s">
        <v>92</v>
      </c>
      <c r="P5103" s="8">
        <v>0.41319573599999998</v>
      </c>
      <c r="Q5103" s="24">
        <v>0.3</v>
      </c>
      <c r="R5103" t="str">
        <f>IF($Q5103*100&gt;=VLOOKUP($O5103,margin_ranges!$A$5:$C$10,2,FALSE),IF($Q5103*100&lt;=VLOOKUP($O5103,margin_ranges!$A$5:$C$10,3,FALSE)+10,"IN RANGE","ABOVE RANGE"),"BELOW RANGE")</f>
        <v>IN RANGE</v>
      </c>
      <c r="S5103">
        <f>MIN(VLOOKUP($O5103,margin_ranges!$A$5:$D$10,4,FALSE),$P5103*100)</f>
        <v>29.75</v>
      </c>
      <c r="T5103" s="29">
        <f>(1-$S5103/100)/(1-$F5103)-1</f>
        <v>3.5714285714285587E-3</v>
      </c>
      <c r="U5103" s="19" t="str">
        <f>IF(ABS(IFERROR(T5103,0))&gt;0.05,INDEX(margin_ranges!$C$13:$C$16,MATCH($F5103*100,margin_ranges!$B$13:$B$16,1)),"")</f>
        <v/>
      </c>
      <c r="V5103" t="e">
        <f>MIN(VLOOKUP($U5103,margin_ranges!$A$5:$D$10,4,FALSE),$P5103*100)</f>
        <v>#N/A</v>
      </c>
      <c r="Y5103" s="29" t="e">
        <f t="shared" si="79"/>
        <v>#N/A</v>
      </c>
    </row>
    <row r="5104" spans="1:25" x14ac:dyDescent="0.3">
      <c r="A5104" s="8" t="s">
        <v>17</v>
      </c>
      <c r="B5104" s="8" t="s">
        <v>8905</v>
      </c>
      <c r="C5104" s="8" t="s">
        <v>8906</v>
      </c>
      <c r="D5104" s="8" t="s">
        <v>8941</v>
      </c>
      <c r="E5104" s="8" t="s">
        <v>8942</v>
      </c>
      <c r="F5104" s="24">
        <v>0.3</v>
      </c>
      <c r="G5104" s="24">
        <v>1</v>
      </c>
      <c r="H5104" s="25">
        <v>159.87119999999999</v>
      </c>
      <c r="I5104" s="25">
        <v>12.824999999999999</v>
      </c>
      <c r="J5104" s="15">
        <v>324</v>
      </c>
      <c r="K5104" s="15">
        <v>97</v>
      </c>
      <c r="L5104" s="13">
        <v>8.0199999999999994E-2</v>
      </c>
      <c r="M5104" s="7">
        <v>0.84124533999999995</v>
      </c>
      <c r="N5104" s="26">
        <v>0.5</v>
      </c>
      <c r="O5104" s="27" t="s">
        <v>92</v>
      </c>
      <c r="P5104" s="8">
        <v>0.40564306410000001</v>
      </c>
      <c r="Q5104" s="24">
        <v>0.3</v>
      </c>
      <c r="R5104" t="str">
        <f>IF($Q5104*100&gt;=VLOOKUP($O5104,margin_ranges!$A$5:$C$10,2,FALSE),IF($Q5104*100&lt;=VLOOKUP($O5104,margin_ranges!$A$5:$C$10,3,FALSE)+10,"IN RANGE","ABOVE RANGE"),"BELOW RANGE")</f>
        <v>IN RANGE</v>
      </c>
      <c r="S5104">
        <f>MIN(VLOOKUP($O5104,margin_ranges!$A$5:$D$10,4,FALSE),$P5104*100)</f>
        <v>29.75</v>
      </c>
      <c r="T5104" s="29">
        <f>(1-$S5104/100)/(1-$F5104)-1</f>
        <v>3.5714285714285587E-3</v>
      </c>
      <c r="U5104" s="19" t="str">
        <f>IF(ABS(IFERROR(T5104,0))&gt;0.05,INDEX(margin_ranges!$C$13:$C$16,MATCH($F5104*100,margin_ranges!$B$13:$B$16,1)),"")</f>
        <v/>
      </c>
      <c r="V5104" t="e">
        <f>MIN(VLOOKUP($U5104,margin_ranges!$A$5:$D$10,4,FALSE),$P5104*100)</f>
        <v>#N/A</v>
      </c>
      <c r="Y5104" s="29" t="e">
        <f t="shared" si="79"/>
        <v>#N/A</v>
      </c>
    </row>
    <row r="5105" spans="1:25" x14ac:dyDescent="0.3">
      <c r="A5105" s="8" t="s">
        <v>17</v>
      </c>
      <c r="B5105" s="8" t="s">
        <v>8905</v>
      </c>
      <c r="C5105" s="8" t="s">
        <v>8906</v>
      </c>
      <c r="D5105" s="8" t="s">
        <v>8923</v>
      </c>
      <c r="E5105" s="8" t="s">
        <v>8924</v>
      </c>
      <c r="F5105" s="24">
        <v>0.26814110010977599</v>
      </c>
      <c r="G5105" s="24">
        <v>1</v>
      </c>
      <c r="H5105" s="25">
        <v>83.724599999999995</v>
      </c>
      <c r="I5105" s="25">
        <v>7.8478000000000003</v>
      </c>
      <c r="J5105" s="15">
        <v>161</v>
      </c>
      <c r="K5105" s="15">
        <v>42</v>
      </c>
      <c r="L5105" s="13">
        <v>9.3700000000000006E-2</v>
      </c>
      <c r="M5105" s="7">
        <v>0.68319180000000002</v>
      </c>
      <c r="N5105" s="26">
        <v>0.5</v>
      </c>
      <c r="O5105" s="27" t="s">
        <v>92</v>
      </c>
      <c r="P5105" s="8">
        <v>0.26814110009999997</v>
      </c>
      <c r="Q5105" s="24">
        <v>0.3</v>
      </c>
      <c r="R5105" t="str">
        <f>IF($Q5105*100&gt;=VLOOKUP($O5105,margin_ranges!$A$5:$C$10,2,FALSE),IF($Q5105*100&lt;=VLOOKUP($O5105,margin_ranges!$A$5:$C$10,3,FALSE)+10,"IN RANGE","ABOVE RANGE"),"BELOW RANGE")</f>
        <v>IN RANGE</v>
      </c>
      <c r="S5105">
        <f>MIN(VLOOKUP($O5105,margin_ranges!$A$5:$D$10,4,FALSE),$P5105*100)</f>
        <v>26.814110009999997</v>
      </c>
      <c r="T5105" s="29">
        <f>(1-$S5105/100)/(1-$F5105)-1</f>
        <v>1.3357759343080033E-11</v>
      </c>
      <c r="U5105" s="19" t="str">
        <f>IF(ABS(IFERROR(T5105,0))&gt;0.05,INDEX(margin_ranges!$C$13:$C$16,MATCH($F5105*100,margin_ranges!$B$13:$B$16,1)),"")</f>
        <v/>
      </c>
      <c r="V5105" t="e">
        <f>MIN(VLOOKUP($U5105,margin_ranges!$A$5:$D$10,4,FALSE),$P5105*100)</f>
        <v>#N/A</v>
      </c>
      <c r="Y5105" s="29" t="e">
        <f t="shared" si="79"/>
        <v>#N/A</v>
      </c>
    </row>
    <row r="5106" spans="1:25" x14ac:dyDescent="0.3">
      <c r="A5106" s="8" t="s">
        <v>17</v>
      </c>
      <c r="B5106" s="8" t="s">
        <v>8905</v>
      </c>
      <c r="C5106" s="8" t="s">
        <v>8906</v>
      </c>
      <c r="D5106" s="8" t="s">
        <v>8931</v>
      </c>
      <c r="E5106" s="8" t="s">
        <v>8932</v>
      </c>
      <c r="F5106" s="24">
        <v>0.28071589900329202</v>
      </c>
      <c r="G5106" s="24">
        <v>1</v>
      </c>
      <c r="H5106" s="25">
        <v>84.466099999999997</v>
      </c>
      <c r="I5106" s="25">
        <v>7.3155999999999999</v>
      </c>
      <c r="J5106" s="15">
        <v>153</v>
      </c>
      <c r="K5106" s="15">
        <v>40</v>
      </c>
      <c r="L5106" s="13">
        <v>8.6599999999999996E-2</v>
      </c>
      <c r="M5106" s="7">
        <v>0.69513561999999995</v>
      </c>
      <c r="N5106" s="26">
        <v>0.5</v>
      </c>
      <c r="O5106" s="27" t="s">
        <v>92</v>
      </c>
      <c r="P5106" s="8">
        <v>0.28071589899999999</v>
      </c>
      <c r="Q5106" s="24">
        <v>0.3</v>
      </c>
      <c r="R5106" t="str">
        <f>IF($Q5106*100&gt;=VLOOKUP($O5106,margin_ranges!$A$5:$C$10,2,FALSE),IF($Q5106*100&lt;=VLOOKUP($O5106,margin_ranges!$A$5:$C$10,3,FALSE)+10,"IN RANGE","ABOVE RANGE"),"BELOW RANGE")</f>
        <v>IN RANGE</v>
      </c>
      <c r="S5106">
        <f>MIN(VLOOKUP($O5106,margin_ranges!$A$5:$D$10,4,FALSE),$P5106*100)</f>
        <v>28.071589899999999</v>
      </c>
      <c r="T5106" s="29">
        <f>(1-$S5106/100)/(1-$F5106)-1</f>
        <v>4.5767833967147453E-12</v>
      </c>
      <c r="U5106" s="19" t="str">
        <f>IF(ABS(IFERROR(T5106,0))&gt;0.05,INDEX(margin_ranges!$C$13:$C$16,MATCH($F5106*100,margin_ranges!$B$13:$B$16,1)),"")</f>
        <v/>
      </c>
      <c r="V5106" t="e">
        <f>MIN(VLOOKUP($U5106,margin_ranges!$A$5:$D$10,4,FALSE),$P5106*100)</f>
        <v>#N/A</v>
      </c>
      <c r="Y5106" s="29" t="e">
        <f t="shared" si="79"/>
        <v>#N/A</v>
      </c>
    </row>
    <row r="5107" spans="1:25" x14ac:dyDescent="0.3">
      <c r="A5107" s="8" t="s">
        <v>17</v>
      </c>
      <c r="B5107" s="8" t="s">
        <v>8905</v>
      </c>
      <c r="C5107" s="8" t="s">
        <v>8906</v>
      </c>
      <c r="D5107" s="8" t="s">
        <v>8921</v>
      </c>
      <c r="E5107" s="8" t="s">
        <v>8922</v>
      </c>
      <c r="F5107" s="24">
        <v>0.24375161658060801</v>
      </c>
      <c r="G5107" s="24">
        <v>1</v>
      </c>
      <c r="H5107" s="25">
        <v>116.68</v>
      </c>
      <c r="I5107" s="25">
        <v>6.7664999999999997</v>
      </c>
      <c r="J5107" s="15">
        <v>134</v>
      </c>
      <c r="K5107" s="15">
        <v>31</v>
      </c>
      <c r="L5107" s="13">
        <v>5.8000000000000003E-2</v>
      </c>
      <c r="M5107" s="7">
        <v>0.66115844000000001</v>
      </c>
      <c r="N5107" s="26">
        <v>0.5</v>
      </c>
      <c r="O5107" s="27" t="s">
        <v>92</v>
      </c>
      <c r="P5107" s="8">
        <v>0.2437516166</v>
      </c>
      <c r="Q5107" s="24">
        <v>0.3</v>
      </c>
      <c r="R5107" t="str">
        <f>IF($Q5107*100&gt;=VLOOKUP($O5107,margin_ranges!$A$5:$C$10,2,FALSE),IF($Q5107*100&lt;=VLOOKUP($O5107,margin_ranges!$A$5:$C$10,3,FALSE)+10,"IN RANGE","ABOVE RANGE"),"BELOW RANGE")</f>
        <v>IN RANGE</v>
      </c>
      <c r="S5107">
        <f>MIN(VLOOKUP($O5107,margin_ranges!$A$5:$D$10,4,FALSE),$P5107*100)</f>
        <v>24.37516166</v>
      </c>
      <c r="T5107" s="29">
        <f>(1-$S5107/100)/(1-$F5107)-1</f>
        <v>-2.5642377110557391E-11</v>
      </c>
      <c r="U5107" s="19" t="str">
        <f>IF(ABS(IFERROR(T5107,0))&gt;0.05,INDEX(margin_ranges!$C$13:$C$16,MATCH($F5107*100,margin_ranges!$B$13:$B$16,1)),"")</f>
        <v/>
      </c>
      <c r="V5107" t="e">
        <f>MIN(VLOOKUP($U5107,margin_ranges!$A$5:$D$10,4,FALSE),$P5107*100)</f>
        <v>#N/A</v>
      </c>
      <c r="Y5107" s="29" t="e">
        <f t="shared" si="79"/>
        <v>#N/A</v>
      </c>
    </row>
    <row r="5108" spans="1:25" x14ac:dyDescent="0.3">
      <c r="A5108" s="8" t="s">
        <v>17</v>
      </c>
      <c r="B5108" s="8" t="s">
        <v>8905</v>
      </c>
      <c r="C5108" s="8" t="s">
        <v>8906</v>
      </c>
      <c r="D5108" s="8" t="s">
        <v>8933</v>
      </c>
      <c r="E5108" s="8" t="s">
        <v>8934</v>
      </c>
      <c r="F5108" s="24">
        <v>0.25665197775679299</v>
      </c>
      <c r="G5108" s="24">
        <v>1</v>
      </c>
      <c r="H5108" s="25">
        <v>75.906099999999995</v>
      </c>
      <c r="I5108" s="25">
        <v>10.1212</v>
      </c>
      <c r="J5108" s="15">
        <v>204</v>
      </c>
      <c r="K5108" s="15">
        <v>53</v>
      </c>
      <c r="L5108" s="13">
        <v>0.1333</v>
      </c>
      <c r="M5108" s="7">
        <v>0.67263245000000005</v>
      </c>
      <c r="N5108" s="26">
        <v>0.5</v>
      </c>
      <c r="O5108" s="27" t="s">
        <v>92</v>
      </c>
      <c r="P5108" s="8">
        <v>0.25665197779999999</v>
      </c>
      <c r="Q5108" s="24">
        <v>0.3</v>
      </c>
      <c r="R5108" t="str">
        <f>IF($Q5108*100&gt;=VLOOKUP($O5108,margin_ranges!$A$5:$C$10,2,FALSE),IF($Q5108*100&lt;=VLOOKUP($O5108,margin_ranges!$A$5:$C$10,3,FALSE)+10,"IN RANGE","ABOVE RANGE"),"BELOW RANGE")</f>
        <v>IN RANGE</v>
      </c>
      <c r="S5108">
        <f>MIN(VLOOKUP($O5108,margin_ranges!$A$5:$D$10,4,FALSE),$P5108*100)</f>
        <v>25.66519778</v>
      </c>
      <c r="T5108" s="29">
        <f>(1-$S5108/100)/(1-$F5108)-1</f>
        <v>-5.8124838275830371E-11</v>
      </c>
      <c r="U5108" s="19" t="str">
        <f>IF(ABS(IFERROR(T5108,0))&gt;0.05,INDEX(margin_ranges!$C$13:$C$16,MATCH($F5108*100,margin_ranges!$B$13:$B$16,1)),"")</f>
        <v/>
      </c>
      <c r="V5108" t="e">
        <f>MIN(VLOOKUP($U5108,margin_ranges!$A$5:$D$10,4,FALSE),$P5108*100)</f>
        <v>#N/A</v>
      </c>
      <c r="Y5108" s="29" t="e">
        <f t="shared" si="79"/>
        <v>#N/A</v>
      </c>
    </row>
    <row r="5109" spans="1:25" x14ac:dyDescent="0.3">
      <c r="A5109" s="8" t="s">
        <v>17</v>
      </c>
      <c r="B5109" s="8" t="s">
        <v>8905</v>
      </c>
      <c r="C5109" s="8" t="s">
        <v>8906</v>
      </c>
      <c r="D5109" s="8" t="s">
        <v>8915</v>
      </c>
      <c r="E5109" s="8" t="s">
        <v>8916</v>
      </c>
      <c r="F5109" s="24">
        <v>0.29304359375691702</v>
      </c>
      <c r="G5109" s="24">
        <v>1</v>
      </c>
      <c r="H5109" s="25">
        <v>85.595600000000005</v>
      </c>
      <c r="I5109" s="25">
        <v>7.7558999999999996</v>
      </c>
      <c r="J5109" s="15">
        <v>165</v>
      </c>
      <c r="K5109" s="15">
        <v>46</v>
      </c>
      <c r="L5109" s="13">
        <v>9.06E-2</v>
      </c>
      <c r="M5109" s="7">
        <v>0.70725718999999998</v>
      </c>
      <c r="N5109" s="26">
        <v>0.5</v>
      </c>
      <c r="O5109" s="27" t="s">
        <v>92</v>
      </c>
      <c r="P5109" s="8">
        <v>0.2930435938</v>
      </c>
      <c r="Q5109" s="24">
        <v>0.3</v>
      </c>
      <c r="R5109" t="str">
        <f>IF($Q5109*100&gt;=VLOOKUP($O5109,margin_ranges!$A$5:$C$10,2,FALSE),IF($Q5109*100&lt;=VLOOKUP($O5109,margin_ranges!$A$5:$C$10,3,FALSE)+10,"IN RANGE","ABOVE RANGE"),"BELOW RANGE")</f>
        <v>IN RANGE</v>
      </c>
      <c r="S5109">
        <f>MIN(VLOOKUP($O5109,margin_ranges!$A$5:$D$10,4,FALSE),$P5109*100)</f>
        <v>29.304359380000001</v>
      </c>
      <c r="T5109" s="29">
        <f>(1-$S5109/100)/(1-$F5109)-1</f>
        <v>-6.0941474089304393E-11</v>
      </c>
      <c r="U5109" s="19" t="str">
        <f>IF(ABS(IFERROR(T5109,0))&gt;0.05,INDEX(margin_ranges!$C$13:$C$16,MATCH($F5109*100,margin_ranges!$B$13:$B$16,1)),"")</f>
        <v/>
      </c>
      <c r="V5109" t="e">
        <f>MIN(VLOOKUP($U5109,margin_ranges!$A$5:$D$10,4,FALSE),$P5109*100)</f>
        <v>#N/A</v>
      </c>
      <c r="Y5109" s="29" t="e">
        <f t="shared" si="79"/>
        <v>#N/A</v>
      </c>
    </row>
    <row r="5110" spans="1:25" x14ac:dyDescent="0.3">
      <c r="A5110" s="8" t="s">
        <v>17</v>
      </c>
      <c r="B5110" s="8" t="s">
        <v>8905</v>
      </c>
      <c r="C5110" s="8" t="s">
        <v>8906</v>
      </c>
      <c r="D5110" s="8" t="s">
        <v>8909</v>
      </c>
      <c r="E5110" s="8" t="s">
        <v>8910</v>
      </c>
      <c r="F5110" s="24">
        <v>0.28999999999999998</v>
      </c>
      <c r="G5110" s="24">
        <v>1</v>
      </c>
      <c r="H5110" s="25">
        <v>162.32429999999999</v>
      </c>
      <c r="I5110" s="25">
        <v>14.6538</v>
      </c>
      <c r="J5110" s="15">
        <v>412</v>
      </c>
      <c r="K5110" s="15">
        <v>104</v>
      </c>
      <c r="L5110" s="13">
        <v>9.0300000000000005E-2</v>
      </c>
      <c r="M5110" s="7">
        <v>0.93826949000000004</v>
      </c>
      <c r="N5110" s="26">
        <v>0.5</v>
      </c>
      <c r="O5110" s="27" t="s">
        <v>22</v>
      </c>
      <c r="P5110" s="8">
        <v>0.4671040601</v>
      </c>
      <c r="Q5110" s="24">
        <v>0.28999999999999998</v>
      </c>
      <c r="R5110" t="str">
        <f>IF($Q5110*100&gt;=VLOOKUP($O5110,margin_ranges!$A$5:$C$10,2,FALSE),IF($Q5110*100&lt;=VLOOKUP($O5110,margin_ranges!$A$5:$C$10,3,FALSE)+10,"IN RANGE","ABOVE RANGE"),"BELOW RANGE")</f>
        <v>IN RANGE</v>
      </c>
      <c r="S5110">
        <f>MIN(VLOOKUP($O5110,margin_ranges!$A$5:$D$10,4,FALSE),$P5110*100)</f>
        <v>29.75</v>
      </c>
      <c r="T5110" s="29">
        <f>(1-$S5110/100)/(1-$F5110)-1</f>
        <v>-1.0563380281690127E-2</v>
      </c>
      <c r="U5110" s="19" t="str">
        <f>IF(ABS(IFERROR(T5110,0))&gt;0.05,INDEX(margin_ranges!$C$13:$C$16,MATCH($F5110*100,margin_ranges!$B$13:$B$16,1)),"")</f>
        <v/>
      </c>
      <c r="V5110" t="e">
        <f>MIN(VLOOKUP($U5110,margin_ranges!$A$5:$D$10,4,FALSE),$P5110*100)</f>
        <v>#N/A</v>
      </c>
      <c r="Y5110" s="29" t="e">
        <f t="shared" si="79"/>
        <v>#N/A</v>
      </c>
    </row>
    <row r="5111" spans="1:25" x14ac:dyDescent="0.3">
      <c r="A5111" s="8" t="s">
        <v>17</v>
      </c>
      <c r="B5111" s="8" t="s">
        <v>8905</v>
      </c>
      <c r="C5111" s="8" t="s">
        <v>8906</v>
      </c>
      <c r="D5111" s="8" t="s">
        <v>8917</v>
      </c>
      <c r="E5111" s="8" t="s">
        <v>8918</v>
      </c>
      <c r="F5111" s="24">
        <v>0.28999999999999998</v>
      </c>
      <c r="G5111" s="24">
        <v>1</v>
      </c>
      <c r="H5111" s="25">
        <v>156.04159999999999</v>
      </c>
      <c r="I5111" s="25">
        <v>13.0009</v>
      </c>
      <c r="J5111" s="15">
        <v>375</v>
      </c>
      <c r="K5111" s="15">
        <v>95</v>
      </c>
      <c r="L5111" s="13">
        <v>8.3299999999999999E-2</v>
      </c>
      <c r="M5111" s="7">
        <v>0.96123354000000005</v>
      </c>
      <c r="N5111" s="26">
        <v>0.5</v>
      </c>
      <c r="O5111" s="27" t="s">
        <v>22</v>
      </c>
      <c r="P5111" s="8">
        <v>0.47983504519999998</v>
      </c>
      <c r="Q5111" s="24">
        <v>0.28999999999999998</v>
      </c>
      <c r="R5111" t="str">
        <f>IF($Q5111*100&gt;=VLOOKUP($O5111,margin_ranges!$A$5:$C$10,2,FALSE),IF($Q5111*100&lt;=VLOOKUP($O5111,margin_ranges!$A$5:$C$10,3,FALSE)+10,"IN RANGE","ABOVE RANGE"),"BELOW RANGE")</f>
        <v>IN RANGE</v>
      </c>
      <c r="S5111">
        <f>MIN(VLOOKUP($O5111,margin_ranges!$A$5:$D$10,4,FALSE),$P5111*100)</f>
        <v>29.75</v>
      </c>
      <c r="T5111" s="29">
        <f>(1-$S5111/100)/(1-$F5111)-1</f>
        <v>-1.0563380281690127E-2</v>
      </c>
      <c r="U5111" s="19" t="str">
        <f>IF(ABS(IFERROR(T5111,0))&gt;0.05,INDEX(margin_ranges!$C$13:$C$16,MATCH($F5111*100,margin_ranges!$B$13:$B$16,1)),"")</f>
        <v/>
      </c>
      <c r="V5111" t="e">
        <f>MIN(VLOOKUP($U5111,margin_ranges!$A$5:$D$10,4,FALSE),$P5111*100)</f>
        <v>#N/A</v>
      </c>
      <c r="Y5111" s="29" t="e">
        <f t="shared" si="79"/>
        <v>#N/A</v>
      </c>
    </row>
    <row r="5112" spans="1:25" x14ac:dyDescent="0.3">
      <c r="A5112" s="8" t="s">
        <v>17</v>
      </c>
      <c r="B5112" s="8" t="s">
        <v>8905</v>
      </c>
      <c r="C5112" s="8" t="s">
        <v>8906</v>
      </c>
      <c r="D5112" s="8" t="s">
        <v>8937</v>
      </c>
      <c r="E5112" s="8" t="s">
        <v>8938</v>
      </c>
      <c r="F5112" s="24">
        <v>0.28999999999999998</v>
      </c>
      <c r="G5112" s="24">
        <v>1</v>
      </c>
      <c r="H5112" s="25">
        <v>125.1917</v>
      </c>
      <c r="I5112" s="25">
        <v>7.5674999999999999</v>
      </c>
      <c r="J5112" s="15">
        <v>172</v>
      </c>
      <c r="K5112" s="15">
        <v>43</v>
      </c>
      <c r="L5112" s="13">
        <v>6.0400000000000002E-2</v>
      </c>
      <c r="M5112" s="7">
        <v>0.75613573000000001</v>
      </c>
      <c r="N5112" s="26">
        <v>0.5</v>
      </c>
      <c r="O5112" s="27" t="s">
        <v>22</v>
      </c>
      <c r="P5112" s="8">
        <v>0.33874305939999999</v>
      </c>
      <c r="Q5112" s="24">
        <v>0.28999999999999998</v>
      </c>
      <c r="R5112" t="str">
        <f>IF($Q5112*100&gt;=VLOOKUP($O5112,margin_ranges!$A$5:$C$10,2,FALSE),IF($Q5112*100&lt;=VLOOKUP($O5112,margin_ranges!$A$5:$C$10,3,FALSE)+10,"IN RANGE","ABOVE RANGE"),"BELOW RANGE")</f>
        <v>IN RANGE</v>
      </c>
      <c r="S5112">
        <f>MIN(VLOOKUP($O5112,margin_ranges!$A$5:$D$10,4,FALSE),$P5112*100)</f>
        <v>29.75</v>
      </c>
      <c r="T5112" s="29">
        <f>(1-$S5112/100)/(1-$F5112)-1</f>
        <v>-1.0563380281690127E-2</v>
      </c>
      <c r="U5112" s="19" t="str">
        <f>IF(ABS(IFERROR(T5112,0))&gt;0.05,INDEX(margin_ranges!$C$13:$C$16,MATCH($F5112*100,margin_ranges!$B$13:$B$16,1)),"")</f>
        <v/>
      </c>
      <c r="V5112" t="e">
        <f>MIN(VLOOKUP($U5112,margin_ranges!$A$5:$D$10,4,FALSE),$P5112*100)</f>
        <v>#N/A</v>
      </c>
      <c r="Y5112" s="29" t="e">
        <f t="shared" si="79"/>
        <v>#N/A</v>
      </c>
    </row>
    <row r="5113" spans="1:25" x14ac:dyDescent="0.3">
      <c r="A5113" s="8" t="s">
        <v>17</v>
      </c>
      <c r="B5113" s="8" t="s">
        <v>8905</v>
      </c>
      <c r="C5113" s="8" t="s">
        <v>8906</v>
      </c>
      <c r="D5113" s="8" t="s">
        <v>8907</v>
      </c>
      <c r="E5113" s="8" t="s">
        <v>8908</v>
      </c>
      <c r="F5113" s="24">
        <v>0.25</v>
      </c>
      <c r="G5113" s="24">
        <v>1</v>
      </c>
      <c r="H5113" s="25">
        <v>114.31189999999999</v>
      </c>
      <c r="I5113" s="25">
        <v>6.0495000000000001</v>
      </c>
      <c r="J5113" s="15">
        <v>126</v>
      </c>
      <c r="K5113" s="15">
        <v>31</v>
      </c>
      <c r="L5113" s="13">
        <v>5.2900000000000003E-2</v>
      </c>
      <c r="M5113" s="7">
        <v>0.69619213000000002</v>
      </c>
      <c r="N5113" s="26">
        <v>0.5</v>
      </c>
      <c r="O5113" s="27" t="s">
        <v>92</v>
      </c>
      <c r="P5113" s="8">
        <v>0.28180745080000003</v>
      </c>
      <c r="Q5113" s="24">
        <v>0.25</v>
      </c>
      <c r="R5113" t="str">
        <f>IF($Q5113*100&gt;=VLOOKUP($O5113,margin_ranges!$A$5:$C$10,2,FALSE),IF($Q5113*100&lt;=VLOOKUP($O5113,margin_ranges!$A$5:$C$10,3,FALSE)+10,"IN RANGE","ABOVE RANGE"),"BELOW RANGE")</f>
        <v>IN RANGE</v>
      </c>
      <c r="S5113">
        <f>MIN(VLOOKUP($O5113,margin_ranges!$A$5:$D$10,4,FALSE),$P5113*100)</f>
        <v>28.180745080000001</v>
      </c>
      <c r="T5113" s="29">
        <f>(1-$S5113/100)/(1-$F5113)-1</f>
        <v>-4.2409934400000071E-2</v>
      </c>
      <c r="U5113" s="19" t="str">
        <f>IF(ABS(IFERROR(T5113,0))&gt;0.05,INDEX(margin_ranges!$C$13:$C$16,MATCH($F5113*100,margin_ranges!$B$13:$B$16,1)),"")</f>
        <v/>
      </c>
      <c r="V5113" t="e">
        <f>MIN(VLOOKUP($U5113,margin_ranges!$A$5:$D$10,4,FALSE),$P5113*100)</f>
        <v>#N/A</v>
      </c>
      <c r="Y5113" s="29" t="e">
        <f t="shared" si="79"/>
        <v>#N/A</v>
      </c>
    </row>
    <row r="5114" spans="1:25" x14ac:dyDescent="0.3">
      <c r="A5114" s="8" t="s">
        <v>17</v>
      </c>
      <c r="B5114" s="8" t="s">
        <v>8905</v>
      </c>
      <c r="C5114" s="8" t="s">
        <v>8906</v>
      </c>
      <c r="D5114" s="8" t="s">
        <v>8939</v>
      </c>
      <c r="E5114" s="8" t="s">
        <v>8940</v>
      </c>
      <c r="F5114" s="24">
        <v>0.249999999999999</v>
      </c>
      <c r="G5114" s="24">
        <v>1</v>
      </c>
      <c r="H5114" s="25">
        <v>115.2629</v>
      </c>
      <c r="I5114" s="25">
        <v>6.4555999999999996</v>
      </c>
      <c r="J5114" s="15">
        <v>137</v>
      </c>
      <c r="K5114" s="15">
        <v>31</v>
      </c>
      <c r="L5114" s="13">
        <v>5.6000000000000001E-2</v>
      </c>
      <c r="M5114" s="7">
        <v>0.70780602000000004</v>
      </c>
      <c r="N5114" s="26">
        <v>0.5</v>
      </c>
      <c r="O5114" s="27" t="s">
        <v>92</v>
      </c>
      <c r="P5114" s="8">
        <v>0.29359176370000001</v>
      </c>
      <c r="Q5114" s="24">
        <v>0.25</v>
      </c>
      <c r="R5114" t="str">
        <f>IF($Q5114*100&gt;=VLOOKUP($O5114,margin_ranges!$A$5:$C$10,2,FALSE),IF($Q5114*100&lt;=VLOOKUP($O5114,margin_ranges!$A$5:$C$10,3,FALSE)+10,"IN RANGE","ABOVE RANGE"),"BELOW RANGE")</f>
        <v>IN RANGE</v>
      </c>
      <c r="S5114">
        <f>MIN(VLOOKUP($O5114,margin_ranges!$A$5:$D$10,4,FALSE),$P5114*100)</f>
        <v>29.35917637</v>
      </c>
      <c r="T5114" s="29">
        <f>(1-$S5114/100)/(1-$F5114)-1</f>
        <v>-5.8122351600001343E-2</v>
      </c>
      <c r="U5114" s="19" t="str">
        <f>IF(ABS(IFERROR(T5114,0))&gt;0.05,INDEX(margin_ranges!$C$13:$C$16,MATCH($F5114*100,margin_ranges!$B$13:$B$16,1)),"")</f>
        <v>Maximize Fill (Type A+)</v>
      </c>
      <c r="V5114">
        <f>MIN(VLOOKUP($U5114,margin_ranges!$A$5:$D$10,4,FALSE),$P5114*100)</f>
        <v>19.75</v>
      </c>
      <c r="Y5114" s="29">
        <f t="shared" si="79"/>
        <v>6.9999999999998508E-2</v>
      </c>
    </row>
    <row r="5115" spans="1:25" x14ac:dyDescent="0.3">
      <c r="A5115" s="8" t="s">
        <v>17</v>
      </c>
      <c r="B5115" s="8" t="s">
        <v>8905</v>
      </c>
      <c r="C5115" s="8" t="s">
        <v>8906</v>
      </c>
      <c r="D5115" s="8" t="s">
        <v>8913</v>
      </c>
      <c r="E5115" s="8" t="s">
        <v>8914</v>
      </c>
      <c r="F5115" s="24">
        <v>0.249999999999999</v>
      </c>
      <c r="G5115" s="24">
        <v>1</v>
      </c>
      <c r="H5115" s="25">
        <v>157.7859</v>
      </c>
      <c r="I5115" s="25">
        <v>13.083500000000001</v>
      </c>
      <c r="J5115" s="15">
        <v>308</v>
      </c>
      <c r="K5115" s="15">
        <v>77</v>
      </c>
      <c r="L5115" s="13">
        <v>8.2900000000000001E-2</v>
      </c>
      <c r="M5115" s="7">
        <v>0.78364460999999996</v>
      </c>
      <c r="N5115" s="26">
        <v>0.5</v>
      </c>
      <c r="O5115" s="27" t="s">
        <v>92</v>
      </c>
      <c r="P5115" s="8">
        <v>0.36195567210000001</v>
      </c>
      <c r="Q5115" s="24">
        <v>0.25</v>
      </c>
      <c r="R5115" t="str">
        <f>IF($Q5115*100&gt;=VLOOKUP($O5115,margin_ranges!$A$5:$C$10,2,FALSE),IF($Q5115*100&lt;=VLOOKUP($O5115,margin_ranges!$A$5:$C$10,3,FALSE)+10,"IN RANGE","ABOVE RANGE"),"BELOW RANGE")</f>
        <v>IN RANGE</v>
      </c>
      <c r="S5115">
        <f>MIN(VLOOKUP($O5115,margin_ranges!$A$5:$D$10,4,FALSE),$P5115*100)</f>
        <v>29.75</v>
      </c>
      <c r="T5115" s="29">
        <f>(1-$S5115/100)/(1-$F5115)-1</f>
        <v>-6.3333333333334574E-2</v>
      </c>
      <c r="U5115" s="19" t="str">
        <f>IF(ABS(IFERROR(T5115,0))&gt;0.05,INDEX(margin_ranges!$C$13:$C$16,MATCH($F5115*100,margin_ranges!$B$13:$B$16,1)),"")</f>
        <v>Maximize Fill (Type A+)</v>
      </c>
      <c r="V5115">
        <f>MIN(VLOOKUP($U5115,margin_ranges!$A$5:$D$10,4,FALSE),$P5115*100)</f>
        <v>19.75</v>
      </c>
      <c r="Y5115" s="29">
        <f t="shared" si="79"/>
        <v>6.9999999999998508E-2</v>
      </c>
    </row>
    <row r="5116" spans="1:25" x14ac:dyDescent="0.3">
      <c r="A5116" s="8" t="s">
        <v>17</v>
      </c>
      <c r="B5116" s="8" t="s">
        <v>8905</v>
      </c>
      <c r="C5116" s="8" t="s">
        <v>8906</v>
      </c>
      <c r="D5116" s="8" t="s">
        <v>8929</v>
      </c>
      <c r="E5116" s="8" t="s">
        <v>8930</v>
      </c>
      <c r="F5116" s="24">
        <v>0.249999999999999</v>
      </c>
      <c r="G5116" s="24">
        <v>1</v>
      </c>
      <c r="H5116" s="25">
        <v>76.188500000000005</v>
      </c>
      <c r="I5116" s="25">
        <v>7.2576000000000001</v>
      </c>
      <c r="J5116" s="15">
        <v>202</v>
      </c>
      <c r="K5116" s="15">
        <v>50</v>
      </c>
      <c r="L5116" s="13">
        <v>9.5299999999999996E-2</v>
      </c>
      <c r="M5116" s="7">
        <v>0.92614092000000003</v>
      </c>
      <c r="N5116" s="26">
        <v>0.5</v>
      </c>
      <c r="O5116" s="27" t="s">
        <v>92</v>
      </c>
      <c r="P5116" s="8">
        <v>0.4601253528</v>
      </c>
      <c r="Q5116" s="24">
        <v>0.25</v>
      </c>
      <c r="R5116" t="str">
        <f>IF($Q5116*100&gt;=VLOOKUP($O5116,margin_ranges!$A$5:$C$10,2,FALSE),IF($Q5116*100&lt;=VLOOKUP($O5116,margin_ranges!$A$5:$C$10,3,FALSE)+10,"IN RANGE","ABOVE RANGE"),"BELOW RANGE")</f>
        <v>IN RANGE</v>
      </c>
      <c r="S5116">
        <f>MIN(VLOOKUP($O5116,margin_ranges!$A$5:$D$10,4,FALSE),$P5116*100)</f>
        <v>29.75</v>
      </c>
      <c r="T5116" s="29">
        <f>(1-$S5116/100)/(1-$F5116)-1</f>
        <v>-6.3333333333334574E-2</v>
      </c>
      <c r="U5116" s="19" t="str">
        <f>IF(ABS(IFERROR(T5116,0))&gt;0.05,INDEX(margin_ranges!$C$13:$C$16,MATCH($F5116*100,margin_ranges!$B$13:$B$16,1)),"")</f>
        <v>Maximize Fill (Type A+)</v>
      </c>
      <c r="V5116">
        <f>MIN(VLOOKUP($U5116,margin_ranges!$A$5:$D$10,4,FALSE),$P5116*100)</f>
        <v>19.75</v>
      </c>
      <c r="Y5116" s="29">
        <f t="shared" si="79"/>
        <v>6.9999999999998508E-2</v>
      </c>
    </row>
    <row r="5117" spans="1:25" x14ac:dyDescent="0.3">
      <c r="A5117" s="8" t="s">
        <v>17</v>
      </c>
      <c r="B5117" s="8" t="s">
        <v>8905</v>
      </c>
      <c r="C5117" s="8" t="s">
        <v>8906</v>
      </c>
      <c r="D5117" s="8" t="s">
        <v>8927</v>
      </c>
      <c r="E5117" s="8" t="s">
        <v>8928</v>
      </c>
      <c r="F5117" s="24">
        <v>0.25</v>
      </c>
      <c r="G5117" s="24">
        <v>1</v>
      </c>
      <c r="H5117" s="25">
        <v>127.7247</v>
      </c>
      <c r="I5117" s="25">
        <v>6.1725000000000003</v>
      </c>
      <c r="J5117" s="15">
        <v>149</v>
      </c>
      <c r="K5117" s="15">
        <v>37</v>
      </c>
      <c r="L5117" s="13">
        <v>4.8300000000000003E-2</v>
      </c>
      <c r="M5117" s="7">
        <v>0.80530926000000003</v>
      </c>
      <c r="N5117" s="26">
        <v>0.5</v>
      </c>
      <c r="O5117" s="27" t="s">
        <v>162</v>
      </c>
      <c r="P5117" s="8">
        <v>0.37912051590000001</v>
      </c>
      <c r="Q5117" s="24">
        <v>0.25</v>
      </c>
      <c r="R5117" t="str">
        <f>IF($Q5117*100&gt;=VLOOKUP($O5117,margin_ranges!$A$5:$C$10,2,FALSE),IF($Q5117*100&lt;=VLOOKUP($O5117,margin_ranges!$A$5:$C$10,3,FALSE)+10,"IN RANGE","ABOVE RANGE"),"BELOW RANGE")</f>
        <v>BELOW RANGE</v>
      </c>
      <c r="S5117">
        <f>MIN(VLOOKUP($O5117,margin_ranges!$A$5:$D$10,4,FALSE),$P5117*100)</f>
        <v>37.912051590000004</v>
      </c>
      <c r="T5117" s="29">
        <f>(1-$S5117/100)/(1-$F5117)-1</f>
        <v>-0.17216068786666672</v>
      </c>
      <c r="U5117" s="19" t="str">
        <f>IF(ABS(IFERROR(T5117,0))&gt;0.05,INDEX(margin_ranges!$C$13:$C$16,MATCH($F5117*100,margin_ranges!$B$13:$B$16,1)),"")</f>
        <v>Balanced (Type B)</v>
      </c>
      <c r="V5117">
        <f>MIN(VLOOKUP($U5117,margin_ranges!$A$5:$D$10,4,FALSE),$P5117*100)</f>
        <v>29.75</v>
      </c>
      <c r="Y5117" s="29">
        <f t="shared" si="79"/>
        <v>-6.3333333333333353E-2</v>
      </c>
    </row>
    <row r="5118" spans="1:25" x14ac:dyDescent="0.3">
      <c r="A5118" s="8" t="s">
        <v>35</v>
      </c>
      <c r="B5118" s="8" t="s">
        <v>8943</v>
      </c>
      <c r="C5118" s="8" t="s">
        <v>34</v>
      </c>
      <c r="D5118" s="8" t="s">
        <v>34</v>
      </c>
      <c r="E5118" s="8"/>
      <c r="F5118" s="24">
        <v>0.29913262478376301</v>
      </c>
      <c r="G5118" s="24">
        <v>0.68474378999999996</v>
      </c>
      <c r="H5118" s="25">
        <v>162.4349</v>
      </c>
      <c r="I5118" s="25">
        <v>10.3996</v>
      </c>
      <c r="J5118" s="15">
        <v>140</v>
      </c>
      <c r="K5118" s="15">
        <v>37</v>
      </c>
      <c r="L5118" s="13">
        <v>6.4000000000000001E-2</v>
      </c>
      <c r="M5118" s="7">
        <v>0.44984889</v>
      </c>
      <c r="N5118" s="26">
        <v>0.3</v>
      </c>
      <c r="O5118" s="27"/>
      <c r="P5118" s="8">
        <v>0.3331093987</v>
      </c>
      <c r="Q5118" s="24">
        <v>0.29909999999999998</v>
      </c>
      <c r="R5118" t="e">
        <f>IF($Q5118*100&gt;=VLOOKUP($O5118,margin_ranges!$A$5:$C$10,2,FALSE),IF($Q5118*100&lt;=VLOOKUP($O5118,margin_ranges!$A$5:$C$10,3,FALSE)+10,"IN RANGE","ABOVE RANGE"),"BELOW RANGE")</f>
        <v>#N/A</v>
      </c>
      <c r="S5118" t="e">
        <f>MIN(VLOOKUP($O5118,margin_ranges!$A$5:$D$10,4,FALSE),$P5118*100)</f>
        <v>#N/A</v>
      </c>
      <c r="T5118" s="29" t="e">
        <f>(1-$S5118/100)/(1-$F5118)-1</f>
        <v>#N/A</v>
      </c>
      <c r="U5118" s="19" t="str">
        <f>IF(ABS(IFERROR(T5118,0))&gt;0.05,INDEX(margin_ranges!$C$13:$C$16,MATCH($F5118*100,margin_ranges!$B$13:$B$16,1)),"")</f>
        <v/>
      </c>
      <c r="V5118" t="e">
        <f>MIN(VLOOKUP($U5118,margin_ranges!$A$5:$D$10,4,FALSE),$P5118*100)</f>
        <v>#N/A</v>
      </c>
      <c r="Y5118" s="29" t="e">
        <f t="shared" si="79"/>
        <v>#N/A</v>
      </c>
    </row>
    <row r="5119" spans="1:25" x14ac:dyDescent="0.3">
      <c r="A5119" s="8" t="s">
        <v>33</v>
      </c>
      <c r="B5119" s="8" t="s">
        <v>8943</v>
      </c>
      <c r="C5119" s="8" t="s">
        <v>8944</v>
      </c>
      <c r="D5119" s="8" t="s">
        <v>34</v>
      </c>
      <c r="E5119" s="8"/>
      <c r="F5119" s="24">
        <v>0.29913262478376301</v>
      </c>
      <c r="G5119" s="24">
        <v>0.68474378999999996</v>
      </c>
      <c r="H5119" s="25">
        <v>162.4349</v>
      </c>
      <c r="I5119" s="25">
        <v>10.3996</v>
      </c>
      <c r="J5119" s="15">
        <v>140</v>
      </c>
      <c r="K5119" s="15">
        <v>37</v>
      </c>
      <c r="L5119" s="13">
        <v>6.4000000000000001E-2</v>
      </c>
      <c r="M5119" s="7">
        <v>0.44984889</v>
      </c>
      <c r="N5119" s="26">
        <v>0.3</v>
      </c>
      <c r="O5119" s="27"/>
      <c r="P5119" s="8">
        <v>0.3331093987</v>
      </c>
      <c r="Q5119" s="24">
        <v>0.29909999999999998</v>
      </c>
      <c r="R5119" t="e">
        <f>IF($Q5119*100&gt;=VLOOKUP($O5119,margin_ranges!$A$5:$C$10,2,FALSE),IF($Q5119*100&lt;=VLOOKUP($O5119,margin_ranges!$A$5:$C$10,3,FALSE)+10,"IN RANGE","ABOVE RANGE"),"BELOW RANGE")</f>
        <v>#N/A</v>
      </c>
      <c r="S5119" t="e">
        <f>MIN(VLOOKUP($O5119,margin_ranges!$A$5:$D$10,4,FALSE),$P5119*100)</f>
        <v>#N/A</v>
      </c>
      <c r="T5119" s="29" t="e">
        <f>(1-$S5119/100)/(1-$F5119)-1</f>
        <v>#N/A</v>
      </c>
      <c r="U5119" s="19" t="str">
        <f>IF(ABS(IFERROR(T5119,0))&gt;0.05,INDEX(margin_ranges!$C$13:$C$16,MATCH($F5119*100,margin_ranges!$B$13:$B$16,1)),"")</f>
        <v/>
      </c>
      <c r="V5119" t="e">
        <f>MIN(VLOOKUP($U5119,margin_ranges!$A$5:$D$10,4,FALSE),$P5119*100)</f>
        <v>#N/A</v>
      </c>
      <c r="Y5119" s="29" t="e">
        <f t="shared" si="79"/>
        <v>#N/A</v>
      </c>
    </row>
    <row r="5120" spans="1:25" x14ac:dyDescent="0.3">
      <c r="A5120" s="8" t="s">
        <v>17</v>
      </c>
      <c r="B5120" s="8" t="s">
        <v>8943</v>
      </c>
      <c r="C5120" s="8" t="s">
        <v>8944</v>
      </c>
      <c r="D5120" s="8" t="s">
        <v>8949</v>
      </c>
      <c r="E5120" s="8" t="s">
        <v>8950</v>
      </c>
      <c r="F5120" s="24">
        <v>0.37</v>
      </c>
      <c r="G5120" s="24">
        <v>0</v>
      </c>
      <c r="H5120" s="25">
        <v>7.415</v>
      </c>
      <c r="I5120" s="25">
        <v>0.59340000000000004</v>
      </c>
      <c r="J5120" s="15">
        <v>9</v>
      </c>
      <c r="K5120" s="15">
        <v>3</v>
      </c>
      <c r="L5120" s="13">
        <v>0.08</v>
      </c>
      <c r="M5120" s="7">
        <v>0.48591549000000001</v>
      </c>
      <c r="N5120" s="26">
        <v>0.3</v>
      </c>
      <c r="O5120" s="27" t="s">
        <v>22</v>
      </c>
      <c r="P5120" s="8">
        <v>0.3826086957</v>
      </c>
      <c r="Q5120" s="24">
        <v>0.37</v>
      </c>
      <c r="R5120" t="str">
        <f>IF($Q5120*100&gt;=VLOOKUP($O5120,margin_ranges!$A$5:$C$10,2,FALSE),IF($Q5120*100&lt;=VLOOKUP($O5120,margin_ranges!$A$5:$C$10,3,FALSE)+10,"IN RANGE","ABOVE RANGE"),"BELOW RANGE")</f>
        <v>IN RANGE</v>
      </c>
      <c r="S5120">
        <f>MIN(VLOOKUP($O5120,margin_ranges!$A$5:$D$10,4,FALSE),$P5120*100)</f>
        <v>29.75</v>
      </c>
      <c r="T5120" s="29">
        <f>(1-$S5120/100)/(1-$F5120)-1</f>
        <v>0.11507936507936511</v>
      </c>
      <c r="U5120" s="19" t="str">
        <f>IF(ABS(IFERROR(T5120,0))&gt;0.05,INDEX(margin_ranges!$C$13:$C$16,MATCH($F5120*100,margin_ranges!$B$13:$B$16,1)),"")</f>
        <v>Margin Over Fill (Type C)</v>
      </c>
      <c r="V5120">
        <f>MIN(VLOOKUP($U5120,margin_ranges!$A$5:$D$10,4,FALSE),$P5120*100)</f>
        <v>38.260869569999997</v>
      </c>
      <c r="Y5120" s="29">
        <f t="shared" si="79"/>
        <v>-2.0013802698412575E-2</v>
      </c>
    </row>
    <row r="5121" spans="1:25" x14ac:dyDescent="0.3">
      <c r="A5121" s="8" t="s">
        <v>17</v>
      </c>
      <c r="B5121" s="8" t="s">
        <v>8943</v>
      </c>
      <c r="C5121" s="8" t="s">
        <v>8944</v>
      </c>
      <c r="D5121" s="8" t="s">
        <v>8947</v>
      </c>
      <c r="E5121" s="8" t="s">
        <v>8948</v>
      </c>
      <c r="F5121" s="24">
        <v>0.28999999999999998</v>
      </c>
      <c r="G5121" s="24">
        <v>1</v>
      </c>
      <c r="H5121" s="25">
        <v>63.121699999999997</v>
      </c>
      <c r="I5121" s="25">
        <v>3.0630999999999999</v>
      </c>
      <c r="J5121" s="15">
        <v>39</v>
      </c>
      <c r="K5121" s="15">
        <v>10</v>
      </c>
      <c r="L5121" s="13">
        <v>4.8500000000000001E-2</v>
      </c>
      <c r="M5121" s="7">
        <v>0.42332626000000001</v>
      </c>
      <c r="N5121" s="26">
        <v>0.3</v>
      </c>
      <c r="O5121" s="27" t="s">
        <v>22</v>
      </c>
      <c r="P5121" s="8">
        <v>0.29132674139999998</v>
      </c>
      <c r="Q5121" s="24">
        <v>0.28999999999999998</v>
      </c>
      <c r="R5121" t="str">
        <f>IF($Q5121*100&gt;=VLOOKUP($O5121,margin_ranges!$A$5:$C$10,2,FALSE),IF($Q5121*100&lt;=VLOOKUP($O5121,margin_ranges!$A$5:$C$10,3,FALSE)+10,"IN RANGE","ABOVE RANGE"),"BELOW RANGE")</f>
        <v>IN RANGE</v>
      </c>
      <c r="S5121">
        <f>MIN(VLOOKUP($O5121,margin_ranges!$A$5:$D$10,4,FALSE),$P5121*100)</f>
        <v>29.132674139999999</v>
      </c>
      <c r="T5121" s="29">
        <f>(1-$S5121/100)/(1-$F5121)-1</f>
        <v>-1.8686498591549139E-3</v>
      </c>
      <c r="U5121" s="19" t="str">
        <f>IF(ABS(IFERROR(T5121,0))&gt;0.05,INDEX(margin_ranges!$C$13:$C$16,MATCH($F5121*100,margin_ranges!$B$13:$B$16,1)),"")</f>
        <v/>
      </c>
      <c r="V5121" t="e">
        <f>MIN(VLOOKUP($U5121,margin_ranges!$A$5:$D$10,4,FALSE),$P5121*100)</f>
        <v>#N/A</v>
      </c>
      <c r="Y5121" s="29" t="e">
        <f t="shared" si="79"/>
        <v>#N/A</v>
      </c>
    </row>
    <row r="5122" spans="1:25" x14ac:dyDescent="0.3">
      <c r="A5122" s="8" t="s">
        <v>17</v>
      </c>
      <c r="B5122" s="8" t="s">
        <v>8943</v>
      </c>
      <c r="C5122" s="8" t="s">
        <v>8944</v>
      </c>
      <c r="D5122" s="8" t="s">
        <v>8945</v>
      </c>
      <c r="E5122" s="8" t="s">
        <v>8946</v>
      </c>
      <c r="F5122" s="24">
        <v>0.28999999999999998</v>
      </c>
      <c r="G5122" s="24">
        <v>0</v>
      </c>
      <c r="H5122" s="25">
        <v>15.624599999999999</v>
      </c>
      <c r="I5122" s="25">
        <v>2.1619999999999999</v>
      </c>
      <c r="J5122" s="15">
        <v>28</v>
      </c>
      <c r="K5122" s="15">
        <v>7</v>
      </c>
      <c r="L5122" s="13">
        <v>0.1384</v>
      </c>
      <c r="M5122" s="7">
        <v>0.43514603000000002</v>
      </c>
      <c r="N5122" s="26">
        <v>0.3</v>
      </c>
      <c r="O5122" s="27" t="s">
        <v>22</v>
      </c>
      <c r="P5122" s="8">
        <v>0.31057626599999999</v>
      </c>
      <c r="Q5122" s="24">
        <v>0.28999999999999998</v>
      </c>
      <c r="R5122" t="str">
        <f>IF($Q5122*100&gt;=VLOOKUP($O5122,margin_ranges!$A$5:$C$10,2,FALSE),IF($Q5122*100&lt;=VLOOKUP($O5122,margin_ranges!$A$5:$C$10,3,FALSE)+10,"IN RANGE","ABOVE RANGE"),"BELOW RANGE")</f>
        <v>IN RANGE</v>
      </c>
      <c r="S5122">
        <f>MIN(VLOOKUP($O5122,margin_ranges!$A$5:$D$10,4,FALSE),$P5122*100)</f>
        <v>29.75</v>
      </c>
      <c r="T5122" s="29">
        <f>(1-$S5122/100)/(1-$F5122)-1</f>
        <v>-1.0563380281690127E-2</v>
      </c>
      <c r="U5122" s="19" t="str">
        <f>IF(ABS(IFERROR(T5122,0))&gt;0.05,INDEX(margin_ranges!$C$13:$C$16,MATCH($F5122*100,margin_ranges!$B$13:$B$16,1)),"")</f>
        <v/>
      </c>
      <c r="V5122" t="e">
        <f>MIN(VLOOKUP($U5122,margin_ranges!$A$5:$D$10,4,FALSE),$P5122*100)</f>
        <v>#N/A</v>
      </c>
      <c r="Y5122" s="29" t="e">
        <f t="shared" si="79"/>
        <v>#N/A</v>
      </c>
    </row>
    <row r="5123" spans="1:25" x14ac:dyDescent="0.3">
      <c r="A5123" s="8" t="s">
        <v>17</v>
      </c>
      <c r="B5123" s="8" t="s">
        <v>8943</v>
      </c>
      <c r="C5123" s="8" t="s">
        <v>8944</v>
      </c>
      <c r="D5123" s="8" t="s">
        <v>8951</v>
      </c>
      <c r="E5123" s="8" t="s">
        <v>8952</v>
      </c>
      <c r="F5123" s="24">
        <v>0.28999999999999998</v>
      </c>
      <c r="G5123" s="24">
        <v>1</v>
      </c>
      <c r="H5123" s="25">
        <v>69.101100000000002</v>
      </c>
      <c r="I5123" s="25">
        <v>4.0754000000000001</v>
      </c>
      <c r="J5123" s="15">
        <v>57</v>
      </c>
      <c r="K5123" s="15">
        <v>15</v>
      </c>
      <c r="L5123" s="13">
        <v>5.8999999999999997E-2</v>
      </c>
      <c r="M5123" s="7">
        <v>0.46786433999999999</v>
      </c>
      <c r="N5123" s="26">
        <v>0.3</v>
      </c>
      <c r="O5123" s="27" t="s">
        <v>22</v>
      </c>
      <c r="P5123" s="8">
        <v>0.3587884918</v>
      </c>
      <c r="Q5123" s="24">
        <v>0.28999999999999998</v>
      </c>
      <c r="R5123" t="str">
        <f>IF($Q5123*100&gt;=VLOOKUP($O5123,margin_ranges!$A$5:$C$10,2,FALSE),IF($Q5123*100&lt;=VLOOKUP($O5123,margin_ranges!$A$5:$C$10,3,FALSE)+10,"IN RANGE","ABOVE RANGE"),"BELOW RANGE")</f>
        <v>IN RANGE</v>
      </c>
      <c r="S5123">
        <f>MIN(VLOOKUP($O5123,margin_ranges!$A$5:$D$10,4,FALSE),$P5123*100)</f>
        <v>29.75</v>
      </c>
      <c r="T5123" s="29">
        <f>(1-$S5123/100)/(1-$F5123)-1</f>
        <v>-1.0563380281690127E-2</v>
      </c>
      <c r="U5123" s="19" t="str">
        <f>IF(ABS(IFERROR(T5123,0))&gt;0.05,INDEX(margin_ranges!$C$13:$C$16,MATCH($F5123*100,margin_ranges!$B$13:$B$16,1)),"")</f>
        <v/>
      </c>
      <c r="V5123" t="e">
        <f>MIN(VLOOKUP($U5123,margin_ranges!$A$5:$D$10,4,FALSE),$P5123*100)</f>
        <v>#N/A</v>
      </c>
      <c r="Y5123" s="29" t="e">
        <f t="shared" si="79"/>
        <v>#N/A</v>
      </c>
    </row>
    <row r="5124" spans="1:25" x14ac:dyDescent="0.3">
      <c r="A5124" s="8" t="s">
        <v>35</v>
      </c>
      <c r="B5124" s="8" t="s">
        <v>8953</v>
      </c>
      <c r="C5124" s="8" t="s">
        <v>34</v>
      </c>
      <c r="D5124" s="8" t="s">
        <v>34</v>
      </c>
      <c r="E5124" s="8"/>
      <c r="F5124" s="24">
        <v>0.36918850850901702</v>
      </c>
      <c r="G5124" s="24">
        <v>0.81803492</v>
      </c>
      <c r="H5124" s="25">
        <v>130.0479</v>
      </c>
      <c r="I5124" s="25">
        <v>41.243699999999997</v>
      </c>
      <c r="J5124" s="15">
        <v>1045</v>
      </c>
      <c r="K5124" s="15">
        <v>354</v>
      </c>
      <c r="L5124" s="13">
        <v>0.31709999999999999</v>
      </c>
      <c r="M5124" s="7">
        <v>0.84443794000000005</v>
      </c>
      <c r="N5124" s="26">
        <v>0.24221000000000001</v>
      </c>
      <c r="O5124" s="27"/>
      <c r="P5124" s="8">
        <v>0.71317015920000004</v>
      </c>
      <c r="Q5124" s="24">
        <v>0.36919999999999997</v>
      </c>
      <c r="R5124" t="e">
        <f>IF($Q5124*100&gt;=VLOOKUP($O5124,margin_ranges!$A$5:$C$10,2,FALSE),IF($Q5124*100&lt;=VLOOKUP($O5124,margin_ranges!$A$5:$C$10,3,FALSE)+10,"IN RANGE","ABOVE RANGE"),"BELOW RANGE")</f>
        <v>#N/A</v>
      </c>
      <c r="S5124" t="e">
        <f>MIN(VLOOKUP($O5124,margin_ranges!$A$5:$D$10,4,FALSE),$P5124*100)</f>
        <v>#N/A</v>
      </c>
      <c r="T5124" s="29" t="e">
        <f>(1-$S5124/100)/(1-$F5124)-1</f>
        <v>#N/A</v>
      </c>
      <c r="U5124" s="19" t="str">
        <f>IF(ABS(IFERROR(T5124,0))&gt;0.05,INDEX(margin_ranges!$C$13:$C$16,MATCH($F5124*100,margin_ranges!$B$13:$B$16,1)),"")</f>
        <v/>
      </c>
      <c r="V5124" t="e">
        <f>MIN(VLOOKUP($U5124,margin_ranges!$A$5:$D$10,4,FALSE),$P5124*100)</f>
        <v>#N/A</v>
      </c>
      <c r="Y5124" s="29" t="e">
        <f t="shared" si="79"/>
        <v>#N/A</v>
      </c>
    </row>
    <row r="5125" spans="1:25" x14ac:dyDescent="0.3">
      <c r="A5125" s="8" t="s">
        <v>33</v>
      </c>
      <c r="B5125" s="8" t="s">
        <v>8953</v>
      </c>
      <c r="C5125" s="8" t="s">
        <v>8954</v>
      </c>
      <c r="D5125" s="8" t="s">
        <v>34</v>
      </c>
      <c r="E5125" s="8"/>
      <c r="F5125" s="24">
        <v>0.36918850850901702</v>
      </c>
      <c r="G5125" s="24">
        <v>0.81803492</v>
      </c>
      <c r="H5125" s="25">
        <v>130.0479</v>
      </c>
      <c r="I5125" s="25">
        <v>41.243699999999997</v>
      </c>
      <c r="J5125" s="15">
        <v>1045</v>
      </c>
      <c r="K5125" s="15">
        <v>354</v>
      </c>
      <c r="L5125" s="13">
        <v>0.31709999999999999</v>
      </c>
      <c r="M5125" s="7">
        <v>0.84443794000000005</v>
      </c>
      <c r="N5125" s="26">
        <v>0.24221000000000001</v>
      </c>
      <c r="O5125" s="27"/>
      <c r="P5125" s="8">
        <v>0.71317015920000004</v>
      </c>
      <c r="Q5125" s="24">
        <v>0.36919999999999997</v>
      </c>
      <c r="R5125" t="e">
        <f>IF($Q5125*100&gt;=VLOOKUP($O5125,margin_ranges!$A$5:$C$10,2,FALSE),IF($Q5125*100&lt;=VLOOKUP($O5125,margin_ranges!$A$5:$C$10,3,FALSE)+10,"IN RANGE","ABOVE RANGE"),"BELOW RANGE")</f>
        <v>#N/A</v>
      </c>
      <c r="S5125" t="e">
        <f>MIN(VLOOKUP($O5125,margin_ranges!$A$5:$D$10,4,FALSE),$P5125*100)</f>
        <v>#N/A</v>
      </c>
      <c r="T5125" s="29" t="e">
        <f>(1-$S5125/100)/(1-$F5125)-1</f>
        <v>#N/A</v>
      </c>
      <c r="U5125" s="19" t="str">
        <f>IF(ABS(IFERROR(T5125,0))&gt;0.05,INDEX(margin_ranges!$C$13:$C$16,MATCH($F5125*100,margin_ranges!$B$13:$B$16,1)),"")</f>
        <v/>
      </c>
      <c r="V5125" t="e">
        <f>MIN(VLOOKUP($U5125,margin_ranges!$A$5:$D$10,4,FALSE),$P5125*100)</f>
        <v>#N/A</v>
      </c>
      <c r="Y5125" s="29" t="e">
        <f t="shared" si="79"/>
        <v>#N/A</v>
      </c>
    </row>
    <row r="5126" spans="1:25" x14ac:dyDescent="0.3">
      <c r="A5126" s="8" t="s">
        <v>17</v>
      </c>
      <c r="B5126" s="8" t="s">
        <v>8953</v>
      </c>
      <c r="C5126" s="8" t="s">
        <v>8954</v>
      </c>
      <c r="D5126" s="8" t="s">
        <v>8957</v>
      </c>
      <c r="E5126" s="8" t="s">
        <v>8958</v>
      </c>
      <c r="F5126" s="24">
        <v>0.39</v>
      </c>
      <c r="G5126" s="24">
        <v>1</v>
      </c>
      <c r="H5126" s="25">
        <v>83.479399999999998</v>
      </c>
      <c r="I5126" s="25">
        <v>31.1921</v>
      </c>
      <c r="J5126" s="15">
        <v>855</v>
      </c>
      <c r="K5126" s="15">
        <v>303</v>
      </c>
      <c r="L5126" s="13">
        <v>0.37369999999999998</v>
      </c>
      <c r="M5126" s="7">
        <v>0.91338134999999998</v>
      </c>
      <c r="N5126" s="26">
        <v>0.2</v>
      </c>
      <c r="O5126" s="27" t="s">
        <v>22</v>
      </c>
      <c r="P5126" s="8">
        <v>0.78103340860000003</v>
      </c>
      <c r="Q5126" s="24">
        <v>0.39</v>
      </c>
      <c r="R5126" t="str">
        <f>IF($Q5126*100&gt;=VLOOKUP($O5126,margin_ranges!$A$5:$C$10,2,FALSE),IF($Q5126*100&lt;=VLOOKUP($O5126,margin_ranges!$A$5:$C$10,3,FALSE)+10,"IN RANGE","ABOVE RANGE"),"BELOW RANGE")</f>
        <v>IN RANGE</v>
      </c>
      <c r="S5126">
        <f>MIN(VLOOKUP($O5126,margin_ranges!$A$5:$D$10,4,FALSE),$P5126*100)</f>
        <v>29.75</v>
      </c>
      <c r="T5126" s="29">
        <f>(1-$S5126/100)/(1-$F5126)-1</f>
        <v>0.15163934426229519</v>
      </c>
      <c r="U5126" s="19" t="str">
        <f>IF(ABS(IFERROR(T5126,0))&gt;0.05,INDEX(margin_ranges!$C$13:$C$16,MATCH($F5126*100,margin_ranges!$B$13:$B$16,1)),"")</f>
        <v>Margin Over Fill (Type C)</v>
      </c>
      <c r="V5126">
        <f>MIN(VLOOKUP($U5126,margin_ranges!$A$5:$D$10,4,FALSE),$P5126*100)</f>
        <v>43</v>
      </c>
      <c r="Y5126" s="29">
        <f t="shared" si="79"/>
        <v>-6.5573770491803129E-2</v>
      </c>
    </row>
    <row r="5127" spans="1:25" x14ac:dyDescent="0.3">
      <c r="A5127" s="8" t="s">
        <v>17</v>
      </c>
      <c r="B5127" s="8" t="s">
        <v>8953</v>
      </c>
      <c r="C5127" s="8" t="s">
        <v>8954</v>
      </c>
      <c r="D5127" s="8" t="s">
        <v>8955</v>
      </c>
      <c r="E5127" s="8" t="s">
        <v>8956</v>
      </c>
      <c r="F5127" s="24">
        <v>0.34</v>
      </c>
      <c r="G5127" s="24">
        <v>0</v>
      </c>
      <c r="H5127" s="25">
        <v>1.0181</v>
      </c>
      <c r="I5127" s="25">
        <v>0.56320000000000003</v>
      </c>
      <c r="J5127" s="15">
        <v>7</v>
      </c>
      <c r="K5127" s="15">
        <v>2</v>
      </c>
      <c r="L5127" s="13">
        <v>0.55320000000000003</v>
      </c>
      <c r="M5127" s="7">
        <v>0.42346226999999997</v>
      </c>
      <c r="N5127" s="26">
        <v>0.01</v>
      </c>
      <c r="O5127" s="27" t="s">
        <v>22</v>
      </c>
      <c r="P5127" s="8">
        <v>0.97638514529999998</v>
      </c>
      <c r="Q5127" s="24">
        <v>0.34</v>
      </c>
      <c r="R5127" t="str">
        <f>IF($Q5127*100&gt;=VLOOKUP($O5127,margin_ranges!$A$5:$C$10,2,FALSE),IF($Q5127*100&lt;=VLOOKUP($O5127,margin_ranges!$A$5:$C$10,3,FALSE)+10,"IN RANGE","ABOVE RANGE"),"BELOW RANGE")</f>
        <v>IN RANGE</v>
      </c>
      <c r="S5127">
        <f>MIN(VLOOKUP($O5127,margin_ranges!$A$5:$D$10,4,FALSE),$P5127*100)</f>
        <v>29.75</v>
      </c>
      <c r="T5127" s="29">
        <f>(1-$S5127/100)/(1-$F5127)-1</f>
        <v>6.4393939393939448E-2</v>
      </c>
      <c r="U5127" s="19" t="str">
        <f>IF(ABS(IFERROR(T5127,0))&gt;0.05,INDEX(margin_ranges!$C$13:$C$16,MATCH($F5127*100,margin_ranges!$B$13:$B$16,1)),"")</f>
        <v>Balanced (Type B)</v>
      </c>
      <c r="V5127">
        <f>MIN(VLOOKUP($U5127,margin_ranges!$A$5:$D$10,4,FALSE),$P5127*100)</f>
        <v>29.75</v>
      </c>
      <c r="Y5127" s="29">
        <f t="shared" si="79"/>
        <v>6.4393939393939448E-2</v>
      </c>
    </row>
    <row r="5128" spans="1:25" x14ac:dyDescent="0.3">
      <c r="A5128" s="8" t="s">
        <v>17</v>
      </c>
      <c r="B5128" s="8" t="s">
        <v>8953</v>
      </c>
      <c r="C5128" s="8" t="s">
        <v>8954</v>
      </c>
      <c r="D5128" s="8" t="s">
        <v>8961</v>
      </c>
      <c r="E5128" s="8" t="s">
        <v>8962</v>
      </c>
      <c r="F5128" s="24">
        <v>0.33999999999999903</v>
      </c>
      <c r="G5128" s="24">
        <v>0</v>
      </c>
      <c r="H5128" s="25">
        <v>4.5491000000000001</v>
      </c>
      <c r="I5128" s="25">
        <v>1.6394</v>
      </c>
      <c r="J5128" s="15">
        <v>32</v>
      </c>
      <c r="K5128" s="15">
        <v>10</v>
      </c>
      <c r="L5128" s="13">
        <v>0.3604</v>
      </c>
      <c r="M5128" s="7">
        <v>0.65487103999999996</v>
      </c>
      <c r="N5128" s="26">
        <v>0.35</v>
      </c>
      <c r="O5128" s="27" t="s">
        <v>22</v>
      </c>
      <c r="P5128" s="8">
        <v>0.46554362430000001</v>
      </c>
      <c r="Q5128" s="24">
        <v>0.34</v>
      </c>
      <c r="R5128" t="str">
        <f>IF($Q5128*100&gt;=VLOOKUP($O5128,margin_ranges!$A$5:$C$10,2,FALSE),IF($Q5128*100&lt;=VLOOKUP($O5128,margin_ranges!$A$5:$C$10,3,FALSE)+10,"IN RANGE","ABOVE RANGE"),"BELOW RANGE")</f>
        <v>IN RANGE</v>
      </c>
      <c r="S5128">
        <f>MIN(VLOOKUP($O5128,margin_ranges!$A$5:$D$10,4,FALSE),$P5128*100)</f>
        <v>29.75</v>
      </c>
      <c r="T5128" s="29">
        <f>(1-$S5128/100)/(1-$F5128)-1</f>
        <v>6.4393939393937671E-2</v>
      </c>
      <c r="U5128" s="19" t="str">
        <f>IF(ABS(IFERROR(T5128,0))&gt;0.05,INDEX(margin_ranges!$C$13:$C$16,MATCH($F5128*100,margin_ranges!$B$13:$B$16,1)),"")</f>
        <v>Balanced (Type B)</v>
      </c>
      <c r="V5128">
        <f>MIN(VLOOKUP($U5128,margin_ranges!$A$5:$D$10,4,FALSE),$P5128*100)</f>
        <v>29.75</v>
      </c>
      <c r="Y5128" s="29">
        <f t="shared" si="79"/>
        <v>6.4393939393937671E-2</v>
      </c>
    </row>
    <row r="5129" spans="1:25" x14ac:dyDescent="0.3">
      <c r="A5129" s="8" t="s">
        <v>17</v>
      </c>
      <c r="B5129" s="8" t="s">
        <v>8953</v>
      </c>
      <c r="C5129" s="8" t="s">
        <v>8954</v>
      </c>
      <c r="D5129" s="8" t="s">
        <v>8963</v>
      </c>
      <c r="E5129" s="8" t="s">
        <v>8964</v>
      </c>
      <c r="F5129" s="24">
        <v>0.33999999999999903</v>
      </c>
      <c r="G5129" s="24">
        <v>0</v>
      </c>
      <c r="H5129" s="25">
        <v>1.0466</v>
      </c>
      <c r="I5129" s="25">
        <v>0.57869999999999999</v>
      </c>
      <c r="J5129" s="15">
        <v>8</v>
      </c>
      <c r="K5129" s="15">
        <v>2</v>
      </c>
      <c r="L5129" s="13">
        <v>0.55300000000000005</v>
      </c>
      <c r="M5129" s="7">
        <v>0.44835842999999997</v>
      </c>
      <c r="N5129" s="26">
        <v>0.01</v>
      </c>
      <c r="O5129" s="27" t="s">
        <v>22</v>
      </c>
      <c r="P5129" s="8">
        <v>0.9776964158</v>
      </c>
      <c r="Q5129" s="24">
        <v>0.34</v>
      </c>
      <c r="R5129" t="str">
        <f>IF($Q5129*100&gt;=VLOOKUP($O5129,margin_ranges!$A$5:$C$10,2,FALSE),IF($Q5129*100&lt;=VLOOKUP($O5129,margin_ranges!$A$5:$C$10,3,FALSE)+10,"IN RANGE","ABOVE RANGE"),"BELOW RANGE")</f>
        <v>IN RANGE</v>
      </c>
      <c r="S5129">
        <f>MIN(VLOOKUP($O5129,margin_ranges!$A$5:$D$10,4,FALSE),$P5129*100)</f>
        <v>29.75</v>
      </c>
      <c r="T5129" s="29">
        <f>(1-$S5129/100)/(1-$F5129)-1</f>
        <v>6.4393939393937671E-2</v>
      </c>
      <c r="U5129" s="19" t="str">
        <f>IF(ABS(IFERROR(T5129,0))&gt;0.05,INDEX(margin_ranges!$C$13:$C$16,MATCH($F5129*100,margin_ranges!$B$13:$B$16,1)),"")</f>
        <v>Balanced (Type B)</v>
      </c>
      <c r="V5129">
        <f>MIN(VLOOKUP($U5129,margin_ranges!$A$5:$D$10,4,FALSE),$P5129*100)</f>
        <v>29.75</v>
      </c>
      <c r="Y5129" s="29">
        <f t="shared" si="79"/>
        <v>6.4393939393937671E-2</v>
      </c>
    </row>
    <row r="5130" spans="1:25" x14ac:dyDescent="0.3">
      <c r="A5130" s="8" t="s">
        <v>17</v>
      </c>
      <c r="B5130" s="8" t="s">
        <v>8953</v>
      </c>
      <c r="C5130" s="8" t="s">
        <v>8954</v>
      </c>
      <c r="D5130" s="8" t="s">
        <v>8959</v>
      </c>
      <c r="E5130" s="8" t="s">
        <v>8960</v>
      </c>
      <c r="F5130" s="24">
        <v>0.25</v>
      </c>
      <c r="G5130" s="24">
        <v>0</v>
      </c>
      <c r="H5130" s="25">
        <v>34.524299999999997</v>
      </c>
      <c r="I5130" s="25">
        <v>6.1896000000000004</v>
      </c>
      <c r="J5130" s="15">
        <v>130</v>
      </c>
      <c r="K5130" s="15">
        <v>33</v>
      </c>
      <c r="L5130" s="13">
        <v>0.17929999999999999</v>
      </c>
      <c r="M5130" s="7">
        <v>0.70218685999999997</v>
      </c>
      <c r="N5130" s="26">
        <v>0.5</v>
      </c>
      <c r="O5130" s="27" t="s">
        <v>92</v>
      </c>
      <c r="P5130" s="8">
        <v>0.28793882389999997</v>
      </c>
      <c r="Q5130" s="24">
        <v>0.25</v>
      </c>
      <c r="R5130" t="str">
        <f>IF($Q5130*100&gt;=VLOOKUP($O5130,margin_ranges!$A$5:$C$10,2,FALSE),IF($Q5130*100&lt;=VLOOKUP($O5130,margin_ranges!$A$5:$C$10,3,FALSE)+10,"IN RANGE","ABOVE RANGE"),"BELOW RANGE")</f>
        <v>IN RANGE</v>
      </c>
      <c r="S5130">
        <f>MIN(VLOOKUP($O5130,margin_ranges!$A$5:$D$10,4,FALSE),$P5130*100)</f>
        <v>28.793882389999997</v>
      </c>
      <c r="T5130" s="29">
        <f>(1-$S5130/100)/(1-$F5130)-1</f>
        <v>-5.0585098533333372E-2</v>
      </c>
      <c r="U5130" s="19" t="str">
        <f>IF(ABS(IFERROR(T5130,0))&gt;0.05,INDEX(margin_ranges!$C$13:$C$16,MATCH($F5130*100,margin_ranges!$B$13:$B$16,1)),"")</f>
        <v>Balanced (Type B)</v>
      </c>
      <c r="V5130">
        <f>MIN(VLOOKUP($U5130,margin_ranges!$A$5:$D$10,4,FALSE),$P5130*100)</f>
        <v>28.793882389999997</v>
      </c>
      <c r="Y5130" s="29">
        <f t="shared" si="79"/>
        <v>-5.0585098533333372E-2</v>
      </c>
    </row>
    <row r="5131" spans="1:25" x14ac:dyDescent="0.3">
      <c r="A5131" s="8" t="s">
        <v>35</v>
      </c>
      <c r="B5131" s="8" t="s">
        <v>8965</v>
      </c>
      <c r="C5131" s="8" t="s">
        <v>34</v>
      </c>
      <c r="D5131" s="8" t="s">
        <v>34</v>
      </c>
      <c r="E5131" s="8"/>
      <c r="F5131" s="24">
        <v>0.27157715814900601</v>
      </c>
      <c r="G5131" s="24">
        <v>0.91649318000000002</v>
      </c>
      <c r="H5131" s="25">
        <v>7983.4071000000004</v>
      </c>
      <c r="I5131" s="25">
        <v>2845.1673999999998</v>
      </c>
      <c r="J5131" s="15">
        <v>55072</v>
      </c>
      <c r="K5131" s="15">
        <v>13501</v>
      </c>
      <c r="L5131" s="13">
        <v>0.35639999999999999</v>
      </c>
      <c r="M5131" s="7">
        <v>0.64521315999999995</v>
      </c>
      <c r="N5131" s="26">
        <v>0.46998800000000002</v>
      </c>
      <c r="O5131" s="27"/>
      <c r="P5131" s="8">
        <v>0.27157715809999999</v>
      </c>
      <c r="Q5131" s="24">
        <v>0.30580000000000002</v>
      </c>
      <c r="R5131" t="e">
        <f>IF($Q5131*100&gt;=VLOOKUP($O5131,margin_ranges!$A$5:$C$10,2,FALSE),IF($Q5131*100&lt;=VLOOKUP($O5131,margin_ranges!$A$5:$C$10,3,FALSE)+10,"IN RANGE","ABOVE RANGE"),"BELOW RANGE")</f>
        <v>#N/A</v>
      </c>
      <c r="S5131" t="e">
        <f>MIN(VLOOKUP($O5131,margin_ranges!$A$5:$D$10,4,FALSE),$P5131*100)</f>
        <v>#N/A</v>
      </c>
      <c r="T5131" s="29" t="e">
        <f>(1-$S5131/100)/(1-$F5131)-1</f>
        <v>#N/A</v>
      </c>
      <c r="U5131" s="19" t="str">
        <f>IF(ABS(IFERROR(T5131,0))&gt;0.05,INDEX(margin_ranges!$C$13:$C$16,MATCH($F5131*100,margin_ranges!$B$13:$B$16,1)),"")</f>
        <v/>
      </c>
      <c r="V5131" t="e">
        <f>MIN(VLOOKUP($U5131,margin_ranges!$A$5:$D$10,4,FALSE),$P5131*100)</f>
        <v>#N/A</v>
      </c>
      <c r="Y5131" s="29" t="e">
        <f t="shared" si="79"/>
        <v>#N/A</v>
      </c>
    </row>
    <row r="5132" spans="1:25" x14ac:dyDescent="0.3">
      <c r="A5132" s="8" t="s">
        <v>33</v>
      </c>
      <c r="B5132" s="8" t="s">
        <v>8965</v>
      </c>
      <c r="C5132" s="8" t="s">
        <v>8966</v>
      </c>
      <c r="D5132" s="8" t="s">
        <v>34</v>
      </c>
      <c r="E5132" s="8"/>
      <c r="F5132" s="24">
        <v>0.27157715814900601</v>
      </c>
      <c r="G5132" s="24">
        <v>0.91649318000000002</v>
      </c>
      <c r="H5132" s="25">
        <v>7983.4071000000004</v>
      </c>
      <c r="I5132" s="25">
        <v>2845.1673999999998</v>
      </c>
      <c r="J5132" s="15">
        <v>55072</v>
      </c>
      <c r="K5132" s="15">
        <v>13501</v>
      </c>
      <c r="L5132" s="13">
        <v>0.35639999999999999</v>
      </c>
      <c r="M5132" s="7">
        <v>0.64521315999999995</v>
      </c>
      <c r="N5132" s="26">
        <v>0.46998800000000002</v>
      </c>
      <c r="O5132" s="27"/>
      <c r="P5132" s="8">
        <v>0.27157715809999999</v>
      </c>
      <c r="Q5132" s="24">
        <v>0.30580000000000002</v>
      </c>
      <c r="R5132" t="e">
        <f>IF($Q5132*100&gt;=VLOOKUP($O5132,margin_ranges!$A$5:$C$10,2,FALSE),IF($Q5132*100&lt;=VLOOKUP($O5132,margin_ranges!$A$5:$C$10,3,FALSE)+10,"IN RANGE","ABOVE RANGE"),"BELOW RANGE")</f>
        <v>#N/A</v>
      </c>
      <c r="S5132" t="e">
        <f>MIN(VLOOKUP($O5132,margin_ranges!$A$5:$D$10,4,FALSE),$P5132*100)</f>
        <v>#N/A</v>
      </c>
      <c r="T5132" s="29" t="e">
        <f>(1-$S5132/100)/(1-$F5132)-1</f>
        <v>#N/A</v>
      </c>
      <c r="U5132" s="19" t="str">
        <f>IF(ABS(IFERROR(T5132,0))&gt;0.05,INDEX(margin_ranges!$C$13:$C$16,MATCH($F5132*100,margin_ranges!$B$13:$B$16,1)),"")</f>
        <v/>
      </c>
      <c r="V5132" t="e">
        <f>MIN(VLOOKUP($U5132,margin_ranges!$A$5:$D$10,4,FALSE),$P5132*100)</f>
        <v>#N/A</v>
      </c>
      <c r="Y5132" s="29" t="e">
        <f t="shared" si="79"/>
        <v>#N/A</v>
      </c>
    </row>
    <row r="5133" spans="1:25" x14ac:dyDescent="0.3">
      <c r="A5133" s="8" t="s">
        <v>17</v>
      </c>
      <c r="B5133" s="8" t="s">
        <v>8965</v>
      </c>
      <c r="C5133" s="8" t="s">
        <v>8966</v>
      </c>
      <c r="D5133" s="8" t="s">
        <v>8971</v>
      </c>
      <c r="E5133" s="8" t="s">
        <v>8972</v>
      </c>
      <c r="F5133" s="24">
        <v>0.34</v>
      </c>
      <c r="G5133" s="24">
        <v>0</v>
      </c>
      <c r="H5133" s="25">
        <v>7.7302</v>
      </c>
      <c r="I5133" s="25">
        <v>3.6899000000000002</v>
      </c>
      <c r="J5133" s="15">
        <v>51</v>
      </c>
      <c r="K5133" s="15">
        <v>15</v>
      </c>
      <c r="L5133" s="13">
        <v>0.4773</v>
      </c>
      <c r="M5133" s="7">
        <v>0.45909443</v>
      </c>
      <c r="N5133" s="26">
        <v>0.2</v>
      </c>
      <c r="O5133" s="27" t="s">
        <v>22</v>
      </c>
      <c r="P5133" s="8">
        <v>0.56435977550000005</v>
      </c>
      <c r="Q5133" s="24">
        <v>0.34</v>
      </c>
      <c r="R5133" t="str">
        <f>IF($Q5133*100&gt;=VLOOKUP($O5133,margin_ranges!$A$5:$C$10,2,FALSE),IF($Q5133*100&lt;=VLOOKUP($O5133,margin_ranges!$A$5:$C$10,3,FALSE)+10,"IN RANGE","ABOVE RANGE"),"BELOW RANGE")</f>
        <v>IN RANGE</v>
      </c>
      <c r="S5133">
        <f>MIN(VLOOKUP($O5133,margin_ranges!$A$5:$D$10,4,FALSE),$P5133*100)</f>
        <v>29.75</v>
      </c>
      <c r="T5133" s="29">
        <f>(1-$S5133/100)/(1-$F5133)-1</f>
        <v>6.4393939393939448E-2</v>
      </c>
      <c r="U5133" s="19" t="str">
        <f>IF(ABS(IFERROR(T5133,0))&gt;0.05,INDEX(margin_ranges!$C$13:$C$16,MATCH($F5133*100,margin_ranges!$B$13:$B$16,1)),"")</f>
        <v>Balanced (Type B)</v>
      </c>
      <c r="V5133">
        <f>MIN(VLOOKUP($U5133,margin_ranges!$A$5:$D$10,4,FALSE),$P5133*100)</f>
        <v>29.75</v>
      </c>
      <c r="Y5133" s="29">
        <f t="shared" si="79"/>
        <v>6.4393939393939448E-2</v>
      </c>
    </row>
    <row r="5134" spans="1:25" x14ac:dyDescent="0.3">
      <c r="A5134" s="8" t="s">
        <v>17</v>
      </c>
      <c r="B5134" s="8" t="s">
        <v>8965</v>
      </c>
      <c r="C5134" s="8" t="s">
        <v>8966</v>
      </c>
      <c r="D5134" s="8" t="s">
        <v>8997</v>
      </c>
      <c r="E5134" s="8" t="s">
        <v>8998</v>
      </c>
      <c r="F5134" s="24">
        <v>0.34</v>
      </c>
      <c r="G5134" s="24">
        <v>0</v>
      </c>
      <c r="H5134" s="25">
        <v>2.8711000000000002</v>
      </c>
      <c r="I5134" s="25">
        <v>0.9133</v>
      </c>
      <c r="J5134" s="15">
        <v>8</v>
      </c>
      <c r="K5134" s="15">
        <v>2</v>
      </c>
      <c r="L5134" s="13">
        <v>0.31809999999999999</v>
      </c>
      <c r="M5134" s="7">
        <v>0.28760363</v>
      </c>
      <c r="N5134" s="26">
        <v>0.15</v>
      </c>
      <c r="O5134" s="27" t="s">
        <v>22</v>
      </c>
      <c r="P5134" s="8">
        <v>0.47844886190000002</v>
      </c>
      <c r="Q5134" s="24">
        <v>0.34</v>
      </c>
      <c r="R5134" t="str">
        <f>IF($Q5134*100&gt;=VLOOKUP($O5134,margin_ranges!$A$5:$C$10,2,FALSE),IF($Q5134*100&lt;=VLOOKUP($O5134,margin_ranges!$A$5:$C$10,3,FALSE)+10,"IN RANGE","ABOVE RANGE"),"BELOW RANGE")</f>
        <v>IN RANGE</v>
      </c>
      <c r="S5134">
        <f>MIN(VLOOKUP($O5134,margin_ranges!$A$5:$D$10,4,FALSE),$P5134*100)</f>
        <v>29.75</v>
      </c>
      <c r="T5134" s="29">
        <f>(1-$S5134/100)/(1-$F5134)-1</f>
        <v>6.4393939393939448E-2</v>
      </c>
      <c r="U5134" s="19" t="str">
        <f>IF(ABS(IFERROR(T5134,0))&gt;0.05,INDEX(margin_ranges!$C$13:$C$16,MATCH($F5134*100,margin_ranges!$B$13:$B$16,1)),"")</f>
        <v>Balanced (Type B)</v>
      </c>
      <c r="V5134">
        <f>MIN(VLOOKUP($U5134,margin_ranges!$A$5:$D$10,4,FALSE),$P5134*100)</f>
        <v>29.75</v>
      </c>
      <c r="Y5134" s="29">
        <f t="shared" ref="Y5134:Y5197" si="80">(1-$V5134/100)/(1-$F5134)-1</f>
        <v>6.4393939393939448E-2</v>
      </c>
    </row>
    <row r="5135" spans="1:25" x14ac:dyDescent="0.3">
      <c r="A5135" s="8" t="s">
        <v>17</v>
      </c>
      <c r="B5135" s="8" t="s">
        <v>8965</v>
      </c>
      <c r="C5135" s="8" t="s">
        <v>8966</v>
      </c>
      <c r="D5135" s="8" t="s">
        <v>8999</v>
      </c>
      <c r="E5135" s="8" t="s">
        <v>9000</v>
      </c>
      <c r="F5135" s="24">
        <v>0.34</v>
      </c>
      <c r="G5135" s="24">
        <v>1</v>
      </c>
      <c r="H5135" s="25">
        <v>117.54349999999999</v>
      </c>
      <c r="I5135" s="25">
        <v>39.550400000000003</v>
      </c>
      <c r="J5135" s="15">
        <v>341</v>
      </c>
      <c r="K5135" s="15">
        <v>104</v>
      </c>
      <c r="L5135" s="13">
        <v>0.33650000000000002</v>
      </c>
      <c r="M5135" s="7">
        <v>0.28755133999999999</v>
      </c>
      <c r="N5135" s="26">
        <v>0.15</v>
      </c>
      <c r="O5135" s="27" t="s">
        <v>22</v>
      </c>
      <c r="P5135" s="8">
        <v>0.47835401449999998</v>
      </c>
      <c r="Q5135" s="24">
        <v>0.34</v>
      </c>
      <c r="R5135" t="str">
        <f>IF($Q5135*100&gt;=VLOOKUP($O5135,margin_ranges!$A$5:$C$10,2,FALSE),IF($Q5135*100&lt;=VLOOKUP($O5135,margin_ranges!$A$5:$C$10,3,FALSE)+10,"IN RANGE","ABOVE RANGE"),"BELOW RANGE")</f>
        <v>IN RANGE</v>
      </c>
      <c r="S5135">
        <f>MIN(VLOOKUP($O5135,margin_ranges!$A$5:$D$10,4,FALSE),$P5135*100)</f>
        <v>29.75</v>
      </c>
      <c r="T5135" s="29">
        <f>(1-$S5135/100)/(1-$F5135)-1</f>
        <v>6.4393939393939448E-2</v>
      </c>
      <c r="U5135" s="19" t="str">
        <f>IF(ABS(IFERROR(T5135,0))&gt;0.05,INDEX(margin_ranges!$C$13:$C$16,MATCH($F5135*100,margin_ranges!$B$13:$B$16,1)),"")</f>
        <v>Balanced (Type B)</v>
      </c>
      <c r="V5135">
        <f>MIN(VLOOKUP($U5135,margin_ranges!$A$5:$D$10,4,FALSE),$P5135*100)</f>
        <v>29.75</v>
      </c>
      <c r="Y5135" s="29">
        <f t="shared" si="80"/>
        <v>6.4393939393939448E-2</v>
      </c>
    </row>
    <row r="5136" spans="1:25" x14ac:dyDescent="0.3">
      <c r="A5136" s="8" t="s">
        <v>17</v>
      </c>
      <c r="B5136" s="8" t="s">
        <v>8965</v>
      </c>
      <c r="C5136" s="8" t="s">
        <v>8966</v>
      </c>
      <c r="D5136" s="8" t="s">
        <v>8969</v>
      </c>
      <c r="E5136" s="8" t="s">
        <v>8970</v>
      </c>
      <c r="F5136" s="24">
        <v>0.33999999999999903</v>
      </c>
      <c r="G5136" s="24">
        <v>0</v>
      </c>
      <c r="H5136" s="25">
        <v>4.3974000000000002</v>
      </c>
      <c r="I5136" s="25">
        <v>2.5095999999999998</v>
      </c>
      <c r="J5136" s="15">
        <v>24</v>
      </c>
      <c r="K5136" s="15">
        <v>7</v>
      </c>
      <c r="L5136" s="13">
        <v>0.57069999999999999</v>
      </c>
      <c r="M5136" s="7">
        <v>0.3217817</v>
      </c>
      <c r="N5136" s="26">
        <v>0.15</v>
      </c>
      <c r="O5136" s="27" t="s">
        <v>22</v>
      </c>
      <c r="P5136" s="8">
        <v>0.53384545989999999</v>
      </c>
      <c r="Q5136" s="24">
        <v>0.34</v>
      </c>
      <c r="R5136" t="str">
        <f>IF($Q5136*100&gt;=VLOOKUP($O5136,margin_ranges!$A$5:$C$10,2,FALSE),IF($Q5136*100&lt;=VLOOKUP($O5136,margin_ranges!$A$5:$C$10,3,FALSE)+10,"IN RANGE","ABOVE RANGE"),"BELOW RANGE")</f>
        <v>IN RANGE</v>
      </c>
      <c r="S5136">
        <f>MIN(VLOOKUP($O5136,margin_ranges!$A$5:$D$10,4,FALSE),$P5136*100)</f>
        <v>29.75</v>
      </c>
      <c r="T5136" s="29">
        <f>(1-$S5136/100)/(1-$F5136)-1</f>
        <v>6.4393939393937671E-2</v>
      </c>
      <c r="U5136" s="19" t="str">
        <f>IF(ABS(IFERROR(T5136,0))&gt;0.05,INDEX(margin_ranges!$C$13:$C$16,MATCH($F5136*100,margin_ranges!$B$13:$B$16,1)),"")</f>
        <v>Balanced (Type B)</v>
      </c>
      <c r="V5136">
        <f>MIN(VLOOKUP($U5136,margin_ranges!$A$5:$D$10,4,FALSE),$P5136*100)</f>
        <v>29.75</v>
      </c>
      <c r="Y5136" s="29">
        <f t="shared" si="80"/>
        <v>6.4393939393937671E-2</v>
      </c>
    </row>
    <row r="5137" spans="1:25" x14ac:dyDescent="0.3">
      <c r="A5137" s="8" t="s">
        <v>17</v>
      </c>
      <c r="B5137" s="8" t="s">
        <v>8965</v>
      </c>
      <c r="C5137" s="8" t="s">
        <v>8966</v>
      </c>
      <c r="D5137" s="8" t="s">
        <v>8973</v>
      </c>
      <c r="E5137" s="8" t="s">
        <v>8974</v>
      </c>
      <c r="F5137" s="24">
        <v>0.33999999999999903</v>
      </c>
      <c r="G5137" s="24">
        <v>0</v>
      </c>
      <c r="H5137" s="25">
        <v>2.6383000000000001</v>
      </c>
      <c r="I5137" s="25">
        <v>0.96089999999999998</v>
      </c>
      <c r="J5137" s="15">
        <v>8</v>
      </c>
      <c r="K5137" s="15">
        <v>2</v>
      </c>
      <c r="L5137" s="13">
        <v>0.36420000000000002</v>
      </c>
      <c r="M5137" s="7">
        <v>0.26756857000000001</v>
      </c>
      <c r="N5137" s="26">
        <v>0.15</v>
      </c>
      <c r="O5137" s="27" t="s">
        <v>22</v>
      </c>
      <c r="P5137" s="8">
        <v>0.43939604399999999</v>
      </c>
      <c r="Q5137" s="24">
        <v>0.34</v>
      </c>
      <c r="R5137" t="str">
        <f>IF($Q5137*100&gt;=VLOOKUP($O5137,margin_ranges!$A$5:$C$10,2,FALSE),IF($Q5137*100&lt;=VLOOKUP($O5137,margin_ranges!$A$5:$C$10,3,FALSE)+10,"IN RANGE","ABOVE RANGE"),"BELOW RANGE")</f>
        <v>IN RANGE</v>
      </c>
      <c r="S5137">
        <f>MIN(VLOOKUP($O5137,margin_ranges!$A$5:$D$10,4,FALSE),$P5137*100)</f>
        <v>29.75</v>
      </c>
      <c r="T5137" s="29">
        <f>(1-$S5137/100)/(1-$F5137)-1</f>
        <v>6.4393939393937671E-2</v>
      </c>
      <c r="U5137" s="19" t="str">
        <f>IF(ABS(IFERROR(T5137,0))&gt;0.05,INDEX(margin_ranges!$C$13:$C$16,MATCH($F5137*100,margin_ranges!$B$13:$B$16,1)),"")</f>
        <v>Balanced (Type B)</v>
      </c>
      <c r="V5137">
        <f>MIN(VLOOKUP($U5137,margin_ranges!$A$5:$D$10,4,FALSE),$P5137*100)</f>
        <v>29.75</v>
      </c>
      <c r="Y5137" s="29">
        <f t="shared" si="80"/>
        <v>6.4393939393937671E-2</v>
      </c>
    </row>
    <row r="5138" spans="1:25" x14ac:dyDescent="0.3">
      <c r="A5138" s="8" t="s">
        <v>17</v>
      </c>
      <c r="B5138" s="8" t="s">
        <v>8965</v>
      </c>
      <c r="C5138" s="8" t="s">
        <v>8966</v>
      </c>
      <c r="D5138" s="8" t="s">
        <v>8993</v>
      </c>
      <c r="E5138" s="8" t="s">
        <v>8994</v>
      </c>
      <c r="F5138" s="24">
        <v>0.33999999999999903</v>
      </c>
      <c r="G5138" s="24">
        <v>0</v>
      </c>
      <c r="H5138" s="25">
        <v>14.866</v>
      </c>
      <c r="I5138" s="25">
        <v>3.7576000000000001</v>
      </c>
      <c r="J5138" s="15">
        <v>27</v>
      </c>
      <c r="K5138" s="15">
        <v>8</v>
      </c>
      <c r="L5138" s="13">
        <v>0.25280000000000002</v>
      </c>
      <c r="M5138" s="7">
        <v>0.24360256</v>
      </c>
      <c r="N5138" s="26">
        <v>0.15</v>
      </c>
      <c r="O5138" s="27" t="s">
        <v>22</v>
      </c>
      <c r="P5138" s="8">
        <v>0.38424293030000001</v>
      </c>
      <c r="Q5138" s="24">
        <v>0.34</v>
      </c>
      <c r="R5138" t="str">
        <f>IF($Q5138*100&gt;=VLOOKUP($O5138,margin_ranges!$A$5:$C$10,2,FALSE),IF($Q5138*100&lt;=VLOOKUP($O5138,margin_ranges!$A$5:$C$10,3,FALSE)+10,"IN RANGE","ABOVE RANGE"),"BELOW RANGE")</f>
        <v>IN RANGE</v>
      </c>
      <c r="S5138">
        <f>MIN(VLOOKUP($O5138,margin_ranges!$A$5:$D$10,4,FALSE),$P5138*100)</f>
        <v>29.75</v>
      </c>
      <c r="T5138" s="29">
        <f>(1-$S5138/100)/(1-$F5138)-1</f>
        <v>6.4393939393937671E-2</v>
      </c>
      <c r="U5138" s="19" t="str">
        <f>IF(ABS(IFERROR(T5138,0))&gt;0.05,INDEX(margin_ranges!$C$13:$C$16,MATCH($F5138*100,margin_ranges!$B$13:$B$16,1)),"")</f>
        <v>Balanced (Type B)</v>
      </c>
      <c r="V5138">
        <f>MIN(VLOOKUP($U5138,margin_ranges!$A$5:$D$10,4,FALSE),$P5138*100)</f>
        <v>29.75</v>
      </c>
      <c r="Y5138" s="29">
        <f t="shared" si="80"/>
        <v>6.4393939393937671E-2</v>
      </c>
    </row>
    <row r="5139" spans="1:25" x14ac:dyDescent="0.3">
      <c r="A5139" s="8" t="s">
        <v>17</v>
      </c>
      <c r="B5139" s="8" t="s">
        <v>8965</v>
      </c>
      <c r="C5139" s="8" t="s">
        <v>8966</v>
      </c>
      <c r="D5139" s="8" t="s">
        <v>9016</v>
      </c>
      <c r="E5139" s="8" t="s">
        <v>9017</v>
      </c>
      <c r="F5139" s="24">
        <v>0.33999999999999903</v>
      </c>
      <c r="G5139" s="24">
        <v>1</v>
      </c>
      <c r="H5139" s="25">
        <v>141.76759999999999</v>
      </c>
      <c r="I5139" s="25">
        <v>72.313299999999998</v>
      </c>
      <c r="J5139" s="15">
        <v>631</v>
      </c>
      <c r="K5139" s="15">
        <v>193</v>
      </c>
      <c r="L5139" s="13">
        <v>0.5101</v>
      </c>
      <c r="M5139" s="7">
        <v>0.29072675999999997</v>
      </c>
      <c r="N5139" s="26">
        <v>0.15</v>
      </c>
      <c r="O5139" s="27" t="s">
        <v>22</v>
      </c>
      <c r="P5139" s="8">
        <v>0.48405162000000002</v>
      </c>
      <c r="Q5139" s="24">
        <v>0.34</v>
      </c>
      <c r="R5139" t="str">
        <f>IF($Q5139*100&gt;=VLOOKUP($O5139,margin_ranges!$A$5:$C$10,2,FALSE),IF($Q5139*100&lt;=VLOOKUP($O5139,margin_ranges!$A$5:$C$10,3,FALSE)+10,"IN RANGE","ABOVE RANGE"),"BELOW RANGE")</f>
        <v>IN RANGE</v>
      </c>
      <c r="S5139">
        <f>MIN(VLOOKUP($O5139,margin_ranges!$A$5:$D$10,4,FALSE),$P5139*100)</f>
        <v>29.75</v>
      </c>
      <c r="T5139" s="29">
        <f>(1-$S5139/100)/(1-$F5139)-1</f>
        <v>6.4393939393937671E-2</v>
      </c>
      <c r="U5139" s="19" t="str">
        <f>IF(ABS(IFERROR(T5139,0))&gt;0.05,INDEX(margin_ranges!$C$13:$C$16,MATCH($F5139*100,margin_ranges!$B$13:$B$16,1)),"")</f>
        <v>Balanced (Type B)</v>
      </c>
      <c r="V5139">
        <f>MIN(VLOOKUP($U5139,margin_ranges!$A$5:$D$10,4,FALSE),$P5139*100)</f>
        <v>29.75</v>
      </c>
      <c r="Y5139" s="29">
        <f t="shared" si="80"/>
        <v>6.4393939393937671E-2</v>
      </c>
    </row>
    <row r="5140" spans="1:25" x14ac:dyDescent="0.3">
      <c r="A5140" s="8" t="s">
        <v>17</v>
      </c>
      <c r="B5140" s="8" t="s">
        <v>8965</v>
      </c>
      <c r="C5140" s="8" t="s">
        <v>8966</v>
      </c>
      <c r="D5140" s="8" t="s">
        <v>8991</v>
      </c>
      <c r="E5140" s="8" t="s">
        <v>8992</v>
      </c>
      <c r="F5140" s="24">
        <v>0.31727022250518599</v>
      </c>
      <c r="G5140" s="24">
        <v>0</v>
      </c>
      <c r="H5140" s="25">
        <v>11.1511</v>
      </c>
      <c r="I5140" s="25">
        <v>4.4425999999999997</v>
      </c>
      <c r="J5140" s="15">
        <v>98</v>
      </c>
      <c r="K5140" s="15">
        <v>29</v>
      </c>
      <c r="L5140" s="13">
        <v>0.39839999999999998</v>
      </c>
      <c r="M5140" s="7">
        <v>0.73235417000000003</v>
      </c>
      <c r="N5140" s="26">
        <v>0.5</v>
      </c>
      <c r="O5140" s="27" t="s">
        <v>22</v>
      </c>
      <c r="P5140" s="8">
        <v>0.31727022249999998</v>
      </c>
      <c r="Q5140" s="24">
        <v>0.34</v>
      </c>
      <c r="R5140" t="str">
        <f>IF($Q5140*100&gt;=VLOOKUP($O5140,margin_ranges!$A$5:$C$10,2,FALSE),IF($Q5140*100&lt;=VLOOKUP($O5140,margin_ranges!$A$5:$C$10,3,FALSE)+10,"IN RANGE","ABOVE RANGE"),"BELOW RANGE")</f>
        <v>IN RANGE</v>
      </c>
      <c r="S5140">
        <f>MIN(VLOOKUP($O5140,margin_ranges!$A$5:$D$10,4,FALSE),$P5140*100)</f>
        <v>29.75</v>
      </c>
      <c r="T5140" s="29">
        <f>(1-$S5140/100)/(1-$F5140)-1</f>
        <v>2.8957609814134866E-2</v>
      </c>
      <c r="U5140" s="19" t="str">
        <f>IF(ABS(IFERROR(T5140,0))&gt;0.05,INDEX(margin_ranges!$C$13:$C$16,MATCH($F5140*100,margin_ranges!$B$13:$B$16,1)),"")</f>
        <v/>
      </c>
      <c r="V5140" t="e">
        <f>MIN(VLOOKUP($U5140,margin_ranges!$A$5:$D$10,4,FALSE),$P5140*100)</f>
        <v>#N/A</v>
      </c>
      <c r="Y5140" s="29" t="e">
        <f t="shared" si="80"/>
        <v>#N/A</v>
      </c>
    </row>
    <row r="5141" spans="1:25" x14ac:dyDescent="0.3">
      <c r="A5141" s="8" t="s">
        <v>17</v>
      </c>
      <c r="B5141" s="8" t="s">
        <v>8965</v>
      </c>
      <c r="C5141" s="8" t="s">
        <v>8966</v>
      </c>
      <c r="D5141" s="28" t="s">
        <v>8987</v>
      </c>
      <c r="E5141" s="8" t="s">
        <v>8988</v>
      </c>
      <c r="F5141" s="24">
        <v>0.310705121987779</v>
      </c>
      <c r="G5141" s="24">
        <v>0</v>
      </c>
      <c r="H5141" s="25">
        <v>11.1571</v>
      </c>
      <c r="I5141" s="25">
        <v>4.4671000000000003</v>
      </c>
      <c r="J5141" s="15">
        <v>97</v>
      </c>
      <c r="K5141" s="15">
        <v>29</v>
      </c>
      <c r="L5141" s="13">
        <v>0.40039999999999998</v>
      </c>
      <c r="M5141" s="7">
        <v>0.72537896000000002</v>
      </c>
      <c r="N5141" s="26">
        <v>0.5</v>
      </c>
      <c r="O5141" s="27" t="s">
        <v>22</v>
      </c>
      <c r="P5141" s="8">
        <v>0.310705122</v>
      </c>
      <c r="Q5141" s="24">
        <v>0.34</v>
      </c>
      <c r="R5141" t="str">
        <f>IF($Q5141*100&gt;=VLOOKUP($O5141,margin_ranges!$A$5:$C$10,2,FALSE),IF($Q5141*100&lt;=VLOOKUP($O5141,margin_ranges!$A$5:$C$10,3,FALSE)+10,"IN RANGE","ABOVE RANGE"),"BELOW RANGE")</f>
        <v>IN RANGE</v>
      </c>
      <c r="S5141">
        <f>MIN(VLOOKUP($O5141,margin_ranges!$A$5:$D$10,4,FALSE),$P5141*100)</f>
        <v>29.75</v>
      </c>
      <c r="T5141" s="29">
        <f>(1-$S5141/100)/(1-$F5141)-1</f>
        <v>1.9157435241445198E-2</v>
      </c>
      <c r="U5141" s="19" t="str">
        <f>IF(ABS(IFERROR(T5141,0))&gt;0.05,INDEX(margin_ranges!$C$13:$C$16,MATCH($F5141*100,margin_ranges!$B$13:$B$16,1)),"")</f>
        <v/>
      </c>
      <c r="V5141" t="e">
        <f>MIN(VLOOKUP($U5141,margin_ranges!$A$5:$D$10,4,FALSE),$P5141*100)</f>
        <v>#N/A</v>
      </c>
      <c r="Y5141" s="29" t="e">
        <f t="shared" si="80"/>
        <v>#N/A</v>
      </c>
    </row>
    <row r="5142" spans="1:25" x14ac:dyDescent="0.3">
      <c r="A5142" s="8" t="s">
        <v>17</v>
      </c>
      <c r="B5142" s="8" t="s">
        <v>8965</v>
      </c>
      <c r="C5142" s="8" t="s">
        <v>8966</v>
      </c>
      <c r="D5142" s="8" t="s">
        <v>8967</v>
      </c>
      <c r="E5142" s="8" t="s">
        <v>8968</v>
      </c>
      <c r="F5142" s="24">
        <v>0.27092379504993402</v>
      </c>
      <c r="G5142" s="24">
        <v>0</v>
      </c>
      <c r="H5142" s="25">
        <v>2.782</v>
      </c>
      <c r="I5142" s="25">
        <v>0.76759999999999995</v>
      </c>
      <c r="J5142" s="15">
        <v>16</v>
      </c>
      <c r="K5142" s="15">
        <v>4</v>
      </c>
      <c r="L5142" s="13">
        <v>0.27589999999999998</v>
      </c>
      <c r="M5142" s="7">
        <v>0.68579937000000002</v>
      </c>
      <c r="N5142" s="26">
        <v>0.5</v>
      </c>
      <c r="O5142" s="27" t="s">
        <v>22</v>
      </c>
      <c r="P5142" s="8">
        <v>0.27092379500000002</v>
      </c>
      <c r="Q5142" s="24">
        <v>0.31</v>
      </c>
      <c r="R5142" t="str">
        <f>IF($Q5142*100&gt;=VLOOKUP($O5142,margin_ranges!$A$5:$C$10,2,FALSE),IF($Q5142*100&lt;=VLOOKUP($O5142,margin_ranges!$A$5:$C$10,3,FALSE)+10,"IN RANGE","ABOVE RANGE"),"BELOW RANGE")</f>
        <v>IN RANGE</v>
      </c>
      <c r="S5142">
        <f>MIN(VLOOKUP($O5142,margin_ranges!$A$5:$D$10,4,FALSE),$P5142*100)</f>
        <v>27.092379500000003</v>
      </c>
      <c r="T5142" s="29">
        <f>(1-$S5142/100)/(1-$F5142)-1</f>
        <v>6.8489436344520982E-11</v>
      </c>
      <c r="U5142" s="19" t="str">
        <f>IF(ABS(IFERROR(T5142,0))&gt;0.05,INDEX(margin_ranges!$C$13:$C$16,MATCH($F5142*100,margin_ranges!$B$13:$B$16,1)),"")</f>
        <v/>
      </c>
      <c r="V5142" t="e">
        <f>MIN(VLOOKUP($U5142,margin_ranges!$A$5:$D$10,4,FALSE),$P5142*100)</f>
        <v>#N/A</v>
      </c>
      <c r="Y5142" s="29" t="e">
        <f t="shared" si="80"/>
        <v>#N/A</v>
      </c>
    </row>
    <row r="5143" spans="1:25" x14ac:dyDescent="0.3">
      <c r="A5143" s="8" t="s">
        <v>17</v>
      </c>
      <c r="B5143" s="8" t="s">
        <v>8965</v>
      </c>
      <c r="C5143" s="8" t="s">
        <v>8966</v>
      </c>
      <c r="D5143" s="8" t="s">
        <v>8985</v>
      </c>
      <c r="E5143" s="8" t="s">
        <v>8986</v>
      </c>
      <c r="F5143" s="24">
        <v>0.187277840739934</v>
      </c>
      <c r="G5143" s="24">
        <v>1</v>
      </c>
      <c r="H5143" s="25">
        <v>892.22490000000005</v>
      </c>
      <c r="I5143" s="25">
        <v>328.30790000000002</v>
      </c>
      <c r="J5143" s="15">
        <v>8483</v>
      </c>
      <c r="K5143" s="15">
        <v>1592</v>
      </c>
      <c r="L5143" s="13">
        <v>0.36799999999999999</v>
      </c>
      <c r="M5143" s="7">
        <v>0.86130295999999995</v>
      </c>
      <c r="N5143" s="26">
        <v>0.7</v>
      </c>
      <c r="O5143" s="27" t="s">
        <v>22</v>
      </c>
      <c r="P5143" s="8">
        <v>0.1872778407</v>
      </c>
      <c r="Q5143" s="24">
        <v>0.24</v>
      </c>
      <c r="R5143" t="str">
        <f>IF($Q5143*100&gt;=VLOOKUP($O5143,margin_ranges!$A$5:$C$10,2,FALSE),IF($Q5143*100&lt;=VLOOKUP($O5143,margin_ranges!$A$5:$C$10,3,FALSE)+10,"IN RANGE","ABOVE RANGE"),"BELOW RANGE")</f>
        <v>IN RANGE</v>
      </c>
      <c r="S5143">
        <f>MIN(VLOOKUP($O5143,margin_ranges!$A$5:$D$10,4,FALSE),$P5143*100)</f>
        <v>18.727784070000002</v>
      </c>
      <c r="T5143" s="29">
        <f>(1-$S5143/100)/(1-$F5143)-1</f>
        <v>4.9136250623860178E-11</v>
      </c>
      <c r="U5143" s="19" t="str">
        <f>IF(ABS(IFERROR(T5143,0))&gt;0.05,INDEX(margin_ranges!$C$13:$C$16,MATCH($F5143*100,margin_ranges!$B$13:$B$16,1)),"")</f>
        <v/>
      </c>
      <c r="V5143" t="e">
        <f>MIN(VLOOKUP($U5143,margin_ranges!$A$5:$D$10,4,FALSE),$P5143*100)</f>
        <v>#N/A</v>
      </c>
      <c r="Y5143" s="29" t="e">
        <f t="shared" si="80"/>
        <v>#N/A</v>
      </c>
    </row>
    <row r="5144" spans="1:25" x14ac:dyDescent="0.3">
      <c r="A5144" s="8" t="s">
        <v>17</v>
      </c>
      <c r="B5144" s="8" t="s">
        <v>8965</v>
      </c>
      <c r="C5144" s="8" t="s">
        <v>8966</v>
      </c>
      <c r="D5144" s="8" t="s">
        <v>9003</v>
      </c>
      <c r="E5144" s="8" t="s">
        <v>9004</v>
      </c>
      <c r="F5144" s="24">
        <v>0.237014469132629</v>
      </c>
      <c r="G5144" s="24">
        <v>1</v>
      </c>
      <c r="H5144" s="25">
        <v>41.969200000000001</v>
      </c>
      <c r="I5144" s="25">
        <v>6.4469000000000003</v>
      </c>
      <c r="J5144" s="15">
        <v>127</v>
      </c>
      <c r="K5144" s="15">
        <v>30</v>
      </c>
      <c r="L5144" s="13">
        <v>0.15359999999999999</v>
      </c>
      <c r="M5144" s="7">
        <v>0.65532042000000001</v>
      </c>
      <c r="N5144" s="26">
        <v>0.5</v>
      </c>
      <c r="O5144" s="27" t="s">
        <v>22</v>
      </c>
      <c r="P5144" s="8">
        <v>0.23701446910000001</v>
      </c>
      <c r="Q5144" s="24">
        <v>0.27</v>
      </c>
      <c r="R5144" t="str">
        <f>IF($Q5144*100&gt;=VLOOKUP($O5144,margin_ranges!$A$5:$C$10,2,FALSE),IF($Q5144*100&lt;=VLOOKUP($O5144,margin_ranges!$A$5:$C$10,3,FALSE)+10,"IN RANGE","ABOVE RANGE"),"BELOW RANGE")</f>
        <v>IN RANGE</v>
      </c>
      <c r="S5144">
        <f>MIN(VLOOKUP($O5144,margin_ranges!$A$5:$D$10,4,FALSE),$P5144*100)</f>
        <v>23.701446910000001</v>
      </c>
      <c r="T5144" s="29">
        <f>(1-$S5144/100)/(1-$F5144)-1</f>
        <v>4.276490273014133E-11</v>
      </c>
      <c r="U5144" s="19" t="str">
        <f>IF(ABS(IFERROR(T5144,0))&gt;0.05,INDEX(margin_ranges!$C$13:$C$16,MATCH($F5144*100,margin_ranges!$B$13:$B$16,1)),"")</f>
        <v/>
      </c>
      <c r="V5144" t="e">
        <f>MIN(VLOOKUP($U5144,margin_ranges!$A$5:$D$10,4,FALSE),$P5144*100)</f>
        <v>#N/A</v>
      </c>
      <c r="Y5144" s="29" t="e">
        <f t="shared" si="80"/>
        <v>#N/A</v>
      </c>
    </row>
    <row r="5145" spans="1:25" x14ac:dyDescent="0.3">
      <c r="A5145" s="8" t="s">
        <v>17</v>
      </c>
      <c r="B5145" s="8" t="s">
        <v>8965</v>
      </c>
      <c r="C5145" s="8" t="s">
        <v>8966</v>
      </c>
      <c r="D5145" s="8" t="s">
        <v>9030</v>
      </c>
      <c r="E5145" s="8" t="s">
        <v>9031</v>
      </c>
      <c r="F5145" s="24">
        <v>0.17262773162995201</v>
      </c>
      <c r="G5145" s="24">
        <v>1</v>
      </c>
      <c r="H5145" s="25">
        <v>98.927700000000002</v>
      </c>
      <c r="I5145" s="25">
        <v>21.582799999999999</v>
      </c>
      <c r="J5145" s="15">
        <v>391</v>
      </c>
      <c r="K5145" s="15">
        <v>68</v>
      </c>
      <c r="L5145" s="13">
        <v>0.21820000000000001</v>
      </c>
      <c r="M5145" s="7">
        <v>0.60432288999999995</v>
      </c>
      <c r="N5145" s="26">
        <v>0.5</v>
      </c>
      <c r="O5145" s="27" t="s">
        <v>92</v>
      </c>
      <c r="P5145" s="8">
        <v>0.1726277316</v>
      </c>
      <c r="Q5145" s="24">
        <v>0.25</v>
      </c>
      <c r="R5145" t="str">
        <f>IF($Q5145*100&gt;=VLOOKUP($O5145,margin_ranges!$A$5:$C$10,2,FALSE),IF($Q5145*100&lt;=VLOOKUP($O5145,margin_ranges!$A$5:$C$10,3,FALSE)+10,"IN RANGE","ABOVE RANGE"),"BELOW RANGE")</f>
        <v>IN RANGE</v>
      </c>
      <c r="S5145">
        <f>MIN(VLOOKUP($O5145,margin_ranges!$A$5:$D$10,4,FALSE),$P5145*100)</f>
        <v>17.262773160000002</v>
      </c>
      <c r="T5145" s="29">
        <f>(1-$S5145/100)/(1-$F5145)-1</f>
        <v>3.6201486253162329E-11</v>
      </c>
      <c r="U5145" s="19" t="str">
        <f>IF(ABS(IFERROR(T5145,0))&gt;0.05,INDEX(margin_ranges!$C$13:$C$16,MATCH($F5145*100,margin_ranges!$B$13:$B$16,1)),"")</f>
        <v/>
      </c>
      <c r="V5145" t="e">
        <f>MIN(VLOOKUP($U5145,margin_ranges!$A$5:$D$10,4,FALSE),$P5145*100)</f>
        <v>#N/A</v>
      </c>
      <c r="Y5145" s="29" t="e">
        <f t="shared" si="80"/>
        <v>#N/A</v>
      </c>
    </row>
    <row r="5146" spans="1:25" x14ac:dyDescent="0.3">
      <c r="A5146" s="8" t="s">
        <v>17</v>
      </c>
      <c r="B5146" s="8" t="s">
        <v>8965</v>
      </c>
      <c r="C5146" s="8" t="s">
        <v>8966</v>
      </c>
      <c r="D5146" s="28" t="s">
        <v>8979</v>
      </c>
      <c r="E5146" s="8" t="s">
        <v>8980</v>
      </c>
      <c r="F5146" s="24">
        <v>0.25180316952507698</v>
      </c>
      <c r="G5146" s="24">
        <v>1</v>
      </c>
      <c r="H5146" s="25">
        <v>197.6163</v>
      </c>
      <c r="I5146" s="25">
        <v>44.301600000000001</v>
      </c>
      <c r="J5146" s="15">
        <v>888</v>
      </c>
      <c r="K5146" s="15">
        <v>225</v>
      </c>
      <c r="L5146" s="13">
        <v>0.22420000000000001</v>
      </c>
      <c r="M5146" s="7">
        <v>0.66827334999999999</v>
      </c>
      <c r="N5146" s="26">
        <v>0.5</v>
      </c>
      <c r="O5146" s="27" t="s">
        <v>22</v>
      </c>
      <c r="P5146" s="8">
        <v>0.25180316949999998</v>
      </c>
      <c r="Q5146" s="24">
        <v>0.3</v>
      </c>
      <c r="R5146" t="str">
        <f>IF($Q5146*100&gt;=VLOOKUP($O5146,margin_ranges!$A$5:$C$10,2,FALSE),IF($Q5146*100&lt;=VLOOKUP($O5146,margin_ranges!$A$5:$C$10,3,FALSE)+10,"IN RANGE","ABOVE RANGE"),"BELOW RANGE")</f>
        <v>IN RANGE</v>
      </c>
      <c r="S5146">
        <f>MIN(VLOOKUP($O5146,margin_ranges!$A$5:$D$10,4,FALSE),$P5146*100)</f>
        <v>25.180316949999998</v>
      </c>
      <c r="T5146" s="29">
        <f>(1-$S5146/100)/(1-$F5146)-1</f>
        <v>3.3516522890408851E-11</v>
      </c>
      <c r="U5146" s="19" t="str">
        <f>IF(ABS(IFERROR(T5146,0))&gt;0.05,INDEX(margin_ranges!$C$13:$C$16,MATCH($F5146*100,margin_ranges!$B$13:$B$16,1)),"")</f>
        <v/>
      </c>
      <c r="V5146" t="e">
        <f>MIN(VLOOKUP($U5146,margin_ranges!$A$5:$D$10,4,FALSE),$P5146*100)</f>
        <v>#N/A</v>
      </c>
      <c r="Y5146" s="29" t="e">
        <f t="shared" si="80"/>
        <v>#N/A</v>
      </c>
    </row>
    <row r="5147" spans="1:25" x14ac:dyDescent="0.3">
      <c r="A5147" s="8" t="s">
        <v>17</v>
      </c>
      <c r="B5147" s="8" t="s">
        <v>8965</v>
      </c>
      <c r="C5147" s="8" t="s">
        <v>8966</v>
      </c>
      <c r="D5147" s="8" t="s">
        <v>9009</v>
      </c>
      <c r="E5147" s="8" t="s">
        <v>9010</v>
      </c>
      <c r="F5147" s="24">
        <v>4.0867072314533098E-2</v>
      </c>
      <c r="G5147" s="24">
        <v>0</v>
      </c>
      <c r="H5147" s="25">
        <v>5.8593999999999999</v>
      </c>
      <c r="I5147" s="25">
        <v>0.78059999999999996</v>
      </c>
      <c r="J5147" s="15">
        <v>22</v>
      </c>
      <c r="K5147" s="15">
        <v>1</v>
      </c>
      <c r="L5147" s="13">
        <v>0.13320000000000001</v>
      </c>
      <c r="M5147" s="7">
        <v>0.93834751999999999</v>
      </c>
      <c r="N5147" s="26">
        <v>0.9</v>
      </c>
      <c r="O5147" s="27" t="s">
        <v>162</v>
      </c>
      <c r="P5147" s="8">
        <v>4.0867072300000001E-2</v>
      </c>
      <c r="Q5147" s="24">
        <v>0.3</v>
      </c>
      <c r="R5147" t="str">
        <f>IF($Q5147*100&gt;=VLOOKUP($O5147,margin_ranges!$A$5:$C$10,2,FALSE),IF($Q5147*100&lt;=VLOOKUP($O5147,margin_ranges!$A$5:$C$10,3,FALSE)+10,"IN RANGE","ABOVE RANGE"),"BELOW RANGE")</f>
        <v>IN RANGE</v>
      </c>
      <c r="S5147">
        <f>MIN(VLOOKUP($O5147,margin_ranges!$A$5:$D$10,4,FALSE),$P5147*100)</f>
        <v>4.08670723</v>
      </c>
      <c r="T5147" s="29">
        <f>(1-$S5147/100)/(1-$F5147)-1</f>
        <v>1.5152323840084136E-11</v>
      </c>
      <c r="U5147" s="19" t="str">
        <f>IF(ABS(IFERROR(T5147,0))&gt;0.05,INDEX(margin_ranges!$C$13:$C$16,MATCH($F5147*100,margin_ranges!$B$13:$B$16,1)),"")</f>
        <v/>
      </c>
      <c r="V5147" t="e">
        <f>MIN(VLOOKUP($U5147,margin_ranges!$A$5:$D$10,4,FALSE),$P5147*100)</f>
        <v>#N/A</v>
      </c>
      <c r="Y5147" s="29" t="e">
        <f t="shared" si="80"/>
        <v>#N/A</v>
      </c>
    </row>
    <row r="5148" spans="1:25" x14ac:dyDescent="0.3">
      <c r="A5148" s="8" t="s">
        <v>17</v>
      </c>
      <c r="B5148" s="8" t="s">
        <v>8965</v>
      </c>
      <c r="C5148" s="8" t="s">
        <v>8966</v>
      </c>
      <c r="D5148" s="8" t="s">
        <v>8975</v>
      </c>
      <c r="E5148" s="8" t="s">
        <v>8976</v>
      </c>
      <c r="F5148" s="24">
        <v>0.297321533207212</v>
      </c>
      <c r="G5148" s="24">
        <v>1</v>
      </c>
      <c r="H5148" s="25">
        <v>39.9617</v>
      </c>
      <c r="I5148" s="25">
        <v>15.9892</v>
      </c>
      <c r="J5148" s="15">
        <v>102</v>
      </c>
      <c r="K5148" s="15">
        <v>28</v>
      </c>
      <c r="L5148" s="13">
        <v>0.40010000000000001</v>
      </c>
      <c r="M5148" s="7">
        <v>0.21346889999999999</v>
      </c>
      <c r="N5148" s="26">
        <v>0.15</v>
      </c>
      <c r="O5148" s="27" t="s">
        <v>22</v>
      </c>
      <c r="P5148" s="8">
        <v>0.29732153319999999</v>
      </c>
      <c r="Q5148" s="24">
        <v>0.34</v>
      </c>
      <c r="R5148" t="str">
        <f>IF($Q5148*100&gt;=VLOOKUP($O5148,margin_ranges!$A$5:$C$10,2,FALSE),IF($Q5148*100&lt;=VLOOKUP($O5148,margin_ranges!$A$5:$C$10,3,FALSE)+10,"IN RANGE","ABOVE RANGE"),"BELOW RANGE")</f>
        <v>IN RANGE</v>
      </c>
      <c r="S5148">
        <f>MIN(VLOOKUP($O5148,margin_ranges!$A$5:$D$10,4,FALSE),$P5148*100)</f>
        <v>29.732153319999998</v>
      </c>
      <c r="T5148" s="29">
        <f>(1-$S5148/100)/(1-$F5148)-1</f>
        <v>1.0263567773449722E-11</v>
      </c>
      <c r="U5148" s="19" t="str">
        <f>IF(ABS(IFERROR(T5148,0))&gt;0.05,INDEX(margin_ranges!$C$13:$C$16,MATCH($F5148*100,margin_ranges!$B$13:$B$16,1)),"")</f>
        <v/>
      </c>
      <c r="V5148" t="e">
        <f>MIN(VLOOKUP($U5148,margin_ranges!$A$5:$D$10,4,FALSE),$P5148*100)</f>
        <v>#N/A</v>
      </c>
      <c r="Y5148" s="29" t="e">
        <f t="shared" si="80"/>
        <v>#N/A</v>
      </c>
    </row>
    <row r="5149" spans="1:25" x14ac:dyDescent="0.3">
      <c r="A5149" s="8" t="s">
        <v>17</v>
      </c>
      <c r="B5149" s="8" t="s">
        <v>8965</v>
      </c>
      <c r="C5149" s="8" t="s">
        <v>8966</v>
      </c>
      <c r="D5149" s="8" t="s">
        <v>9018</v>
      </c>
      <c r="E5149" s="8" t="s">
        <v>9019</v>
      </c>
      <c r="F5149" s="24">
        <v>0.218601615006113</v>
      </c>
      <c r="G5149" s="24">
        <v>1</v>
      </c>
      <c r="H5149" s="25">
        <v>861.53639999999996</v>
      </c>
      <c r="I5149" s="25">
        <v>133.40190000000001</v>
      </c>
      <c r="J5149" s="15">
        <v>5122</v>
      </c>
      <c r="K5149" s="15">
        <v>1120</v>
      </c>
      <c r="L5149" s="13">
        <v>0.15479999999999999</v>
      </c>
      <c r="M5149" s="7">
        <v>1.27975693</v>
      </c>
      <c r="N5149" s="26">
        <v>1</v>
      </c>
      <c r="O5149" s="27" t="s">
        <v>162</v>
      </c>
      <c r="P5149" s="8">
        <v>0.218601615</v>
      </c>
      <c r="Q5149" s="24">
        <v>0.28000000000000003</v>
      </c>
      <c r="R5149" t="str">
        <f>IF($Q5149*100&gt;=VLOOKUP($O5149,margin_ranges!$A$5:$C$10,2,FALSE),IF($Q5149*100&lt;=VLOOKUP($O5149,margin_ranges!$A$5:$C$10,3,FALSE)+10,"IN RANGE","ABOVE RANGE"),"BELOW RANGE")</f>
        <v>BELOW RANGE</v>
      </c>
      <c r="S5149">
        <f>MIN(VLOOKUP($O5149,margin_ranges!$A$5:$D$10,4,FALSE),$P5149*100)</f>
        <v>21.8601615</v>
      </c>
      <c r="T5149" s="29">
        <f>(1-$S5149/100)/(1-$F5149)-1</f>
        <v>7.823075520718703E-12</v>
      </c>
      <c r="U5149" s="19" t="str">
        <f>IF(ABS(IFERROR(T5149,0))&gt;0.05,INDEX(margin_ranges!$C$13:$C$16,MATCH($F5149*100,margin_ranges!$B$13:$B$16,1)),"")</f>
        <v/>
      </c>
      <c r="V5149" t="e">
        <f>MIN(VLOOKUP($U5149,margin_ranges!$A$5:$D$10,4,FALSE),$P5149*100)</f>
        <v>#N/A</v>
      </c>
      <c r="Y5149" s="29" t="e">
        <f t="shared" si="80"/>
        <v>#N/A</v>
      </c>
    </row>
    <row r="5150" spans="1:25" x14ac:dyDescent="0.3">
      <c r="A5150" s="8" t="s">
        <v>17</v>
      </c>
      <c r="B5150" s="8" t="s">
        <v>8965</v>
      </c>
      <c r="C5150" s="8" t="s">
        <v>8966</v>
      </c>
      <c r="D5150" s="8" t="s">
        <v>9007</v>
      </c>
      <c r="E5150" s="8" t="s">
        <v>9008</v>
      </c>
      <c r="F5150" s="24">
        <v>0.27478387880228899</v>
      </c>
      <c r="G5150" s="24">
        <v>0</v>
      </c>
      <c r="H5150" s="25">
        <v>3.1229</v>
      </c>
      <c r="I5150" s="25">
        <v>0.61</v>
      </c>
      <c r="J5150" s="15">
        <v>13</v>
      </c>
      <c r="K5150" s="15">
        <v>3</v>
      </c>
      <c r="L5150" s="13">
        <v>0.1953</v>
      </c>
      <c r="M5150" s="7">
        <v>0.68944965000000002</v>
      </c>
      <c r="N5150" s="26">
        <v>0.5</v>
      </c>
      <c r="O5150" s="27" t="s">
        <v>22</v>
      </c>
      <c r="P5150" s="8">
        <v>0.27478387879999999</v>
      </c>
      <c r="Q5150" s="24">
        <v>0.31</v>
      </c>
      <c r="R5150" t="str">
        <f>IF($Q5150*100&gt;=VLOOKUP($O5150,margin_ranges!$A$5:$C$10,2,FALSE),IF($Q5150*100&lt;=VLOOKUP($O5150,margin_ranges!$A$5:$C$10,3,FALSE)+10,"IN RANGE","ABOVE RANGE"),"BELOW RANGE")</f>
        <v>IN RANGE</v>
      </c>
      <c r="S5150">
        <f>MIN(VLOOKUP($O5150,margin_ranges!$A$5:$D$10,4,FALSE),$P5150*100)</f>
        <v>27.47838788</v>
      </c>
      <c r="T5150" s="29">
        <f>(1-$S5150/100)/(1-$F5150)-1</f>
        <v>3.156142014404395E-12</v>
      </c>
      <c r="U5150" s="19" t="str">
        <f>IF(ABS(IFERROR(T5150,0))&gt;0.05,INDEX(margin_ranges!$C$13:$C$16,MATCH($F5150*100,margin_ranges!$B$13:$B$16,1)),"")</f>
        <v/>
      </c>
      <c r="V5150" t="e">
        <f>MIN(VLOOKUP($U5150,margin_ranges!$A$5:$D$10,4,FALSE),$P5150*100)</f>
        <v>#N/A</v>
      </c>
      <c r="Y5150" s="29" t="e">
        <f t="shared" si="80"/>
        <v>#N/A</v>
      </c>
    </row>
    <row r="5151" spans="1:25" x14ac:dyDescent="0.3">
      <c r="A5151" s="8" t="s">
        <v>17</v>
      </c>
      <c r="B5151" s="8" t="s">
        <v>8965</v>
      </c>
      <c r="C5151" s="8" t="s">
        <v>8966</v>
      </c>
      <c r="D5151" s="8" t="s">
        <v>9036</v>
      </c>
      <c r="E5151" s="8" t="s">
        <v>8996</v>
      </c>
      <c r="F5151" s="24">
        <v>0.154005808293666</v>
      </c>
      <c r="G5151" s="24">
        <v>0</v>
      </c>
      <c r="H5151" s="25">
        <v>588.37909999999999</v>
      </c>
      <c r="I5151" s="25">
        <v>473.9126</v>
      </c>
      <c r="J5151" s="15">
        <v>2521</v>
      </c>
      <c r="K5151" s="15">
        <v>410</v>
      </c>
      <c r="L5151" s="13">
        <v>0.80549999999999999</v>
      </c>
      <c r="M5151" s="7">
        <v>0.17730618000000001</v>
      </c>
      <c r="N5151" s="26">
        <v>0.15</v>
      </c>
      <c r="O5151" s="27" t="s">
        <v>92</v>
      </c>
      <c r="P5151" s="8">
        <v>0.15400580829999999</v>
      </c>
      <c r="Q5151" s="24">
        <v>0.23</v>
      </c>
      <c r="R5151" t="str">
        <f>IF($Q5151*100&gt;=VLOOKUP($O5151,margin_ranges!$A$5:$C$10,2,FALSE),IF($Q5151*100&lt;=VLOOKUP($O5151,margin_ranges!$A$5:$C$10,3,FALSE)+10,"IN RANGE","ABOVE RANGE"),"BELOW RANGE")</f>
        <v>IN RANGE</v>
      </c>
      <c r="S5151">
        <f>MIN(VLOOKUP($O5151,margin_ranges!$A$5:$D$10,4,FALSE),$P5151*100)</f>
        <v>15.400580829999999</v>
      </c>
      <c r="T5151" s="29">
        <f>(1-$S5151/100)/(1-$F5151)-1</f>
        <v>-7.4871220334671307E-12</v>
      </c>
      <c r="U5151" s="19" t="str">
        <f>IF(ABS(IFERROR(T5151,0))&gt;0.05,INDEX(margin_ranges!$C$13:$C$16,MATCH($F5151*100,margin_ranges!$B$13:$B$16,1)),"")</f>
        <v/>
      </c>
      <c r="V5151" t="e">
        <f>MIN(VLOOKUP($U5151,margin_ranges!$A$5:$D$10,4,FALSE),$P5151*100)</f>
        <v>#N/A</v>
      </c>
      <c r="Y5151" s="29" t="e">
        <f t="shared" si="80"/>
        <v>#N/A</v>
      </c>
    </row>
    <row r="5152" spans="1:25" x14ac:dyDescent="0.3">
      <c r="A5152" s="8" t="s">
        <v>17</v>
      </c>
      <c r="B5152" s="8" t="s">
        <v>8965</v>
      </c>
      <c r="C5152" s="8" t="s">
        <v>8966</v>
      </c>
      <c r="D5152" s="8" t="s">
        <v>9034</v>
      </c>
      <c r="E5152" s="8" t="s">
        <v>9035</v>
      </c>
      <c r="F5152" s="24">
        <v>0.17645000009143799</v>
      </c>
      <c r="G5152" s="24">
        <v>1</v>
      </c>
      <c r="H5152" s="25">
        <v>299.43439999999998</v>
      </c>
      <c r="I5152" s="25">
        <v>83.6327</v>
      </c>
      <c r="J5152" s="15">
        <v>1523</v>
      </c>
      <c r="K5152" s="15">
        <v>269</v>
      </c>
      <c r="L5152" s="13">
        <v>0.27929999999999999</v>
      </c>
      <c r="M5152" s="7">
        <v>0.60712767999999995</v>
      </c>
      <c r="N5152" s="26">
        <v>0.5</v>
      </c>
      <c r="O5152" s="27" t="s">
        <v>22</v>
      </c>
      <c r="P5152" s="8">
        <v>0.1764500001</v>
      </c>
      <c r="Q5152" s="24">
        <v>0.24</v>
      </c>
      <c r="R5152" t="str">
        <f>IF($Q5152*100&gt;=VLOOKUP($O5152,margin_ranges!$A$5:$C$10,2,FALSE),IF($Q5152*100&lt;=VLOOKUP($O5152,margin_ranges!$A$5:$C$10,3,FALSE)+10,"IN RANGE","ABOVE RANGE"),"BELOW RANGE")</f>
        <v>IN RANGE</v>
      </c>
      <c r="S5152">
        <f>MIN(VLOOKUP($O5152,margin_ranges!$A$5:$D$10,4,FALSE),$P5152*100)</f>
        <v>17.64500001</v>
      </c>
      <c r="T5152" s="29">
        <f>(1-$S5152/100)/(1-$F5152)-1</f>
        <v>-1.0396461469497353E-11</v>
      </c>
      <c r="U5152" s="19" t="str">
        <f>IF(ABS(IFERROR(T5152,0))&gt;0.05,INDEX(margin_ranges!$C$13:$C$16,MATCH($F5152*100,margin_ranges!$B$13:$B$16,1)),"")</f>
        <v/>
      </c>
      <c r="V5152" t="e">
        <f>MIN(VLOOKUP($U5152,margin_ranges!$A$5:$D$10,4,FALSE),$P5152*100)</f>
        <v>#N/A</v>
      </c>
      <c r="Y5152" s="29" t="e">
        <f t="shared" si="80"/>
        <v>#N/A</v>
      </c>
    </row>
    <row r="5153" spans="1:25" x14ac:dyDescent="0.3">
      <c r="A5153" s="8" t="s">
        <v>17</v>
      </c>
      <c r="B5153" s="8" t="s">
        <v>8965</v>
      </c>
      <c r="C5153" s="8" t="s">
        <v>8966</v>
      </c>
      <c r="D5153" s="8" t="s">
        <v>8981</v>
      </c>
      <c r="E5153" s="8" t="s">
        <v>8982</v>
      </c>
      <c r="F5153" s="24">
        <v>7.41084903895326E-2</v>
      </c>
      <c r="G5153" s="24">
        <v>0</v>
      </c>
      <c r="H5153" s="25">
        <v>7.9695999999999998</v>
      </c>
      <c r="I5153" s="25">
        <v>1.5148999999999999</v>
      </c>
      <c r="J5153" s="15">
        <v>34</v>
      </c>
      <c r="K5153" s="15">
        <v>3</v>
      </c>
      <c r="L5153" s="13">
        <v>0.19009999999999999</v>
      </c>
      <c r="M5153" s="7">
        <v>0.75602809999999998</v>
      </c>
      <c r="N5153" s="26">
        <v>0.7</v>
      </c>
      <c r="O5153" s="27" t="s">
        <v>162</v>
      </c>
      <c r="P5153" s="8">
        <v>7.4108490400000004E-2</v>
      </c>
      <c r="Q5153" s="24">
        <v>0.35</v>
      </c>
      <c r="R5153" t="str">
        <f>IF($Q5153*100&gt;=VLOOKUP($O5153,margin_ranges!$A$5:$C$10,2,FALSE),IF($Q5153*100&lt;=VLOOKUP($O5153,margin_ranges!$A$5:$C$10,3,FALSE)+10,"IN RANGE","ABOVE RANGE"),"BELOW RANGE")</f>
        <v>IN RANGE</v>
      </c>
      <c r="S5153">
        <f>MIN(VLOOKUP($O5153,margin_ranges!$A$5:$D$10,4,FALSE),$P5153*100)</f>
        <v>7.4108490400000004</v>
      </c>
      <c r="T5153" s="29">
        <f>(1-$S5153/100)/(1-$F5153)-1</f>
        <v>-1.1305179015153044E-11</v>
      </c>
      <c r="U5153" s="19" t="str">
        <f>IF(ABS(IFERROR(T5153,0))&gt;0.05,INDEX(margin_ranges!$C$13:$C$16,MATCH($F5153*100,margin_ranges!$B$13:$B$16,1)),"")</f>
        <v/>
      </c>
      <c r="V5153" t="e">
        <f>MIN(VLOOKUP($U5153,margin_ranges!$A$5:$D$10,4,FALSE),$P5153*100)</f>
        <v>#N/A</v>
      </c>
      <c r="Y5153" s="29" t="e">
        <f t="shared" si="80"/>
        <v>#N/A</v>
      </c>
    </row>
    <row r="5154" spans="1:25" x14ac:dyDescent="0.3">
      <c r="A5154" s="8" t="s">
        <v>17</v>
      </c>
      <c r="B5154" s="8" t="s">
        <v>8965</v>
      </c>
      <c r="C5154" s="8" t="s">
        <v>8966</v>
      </c>
      <c r="D5154" s="8" t="s">
        <v>9024</v>
      </c>
      <c r="E5154" s="8" t="s">
        <v>9025</v>
      </c>
      <c r="F5154" s="24">
        <v>0.111520163679883</v>
      </c>
      <c r="G5154" s="24">
        <v>0</v>
      </c>
      <c r="H5154" s="25">
        <v>44.921999999999997</v>
      </c>
      <c r="I5154" s="25">
        <v>9.5846</v>
      </c>
      <c r="J5154" s="15">
        <v>65</v>
      </c>
      <c r="K5154" s="15">
        <v>7</v>
      </c>
      <c r="L5154" s="13">
        <v>0.21340000000000001</v>
      </c>
      <c r="M5154" s="7">
        <v>0.22510358999999999</v>
      </c>
      <c r="N5154" s="26">
        <v>0.2</v>
      </c>
      <c r="O5154" s="27" t="s">
        <v>92</v>
      </c>
      <c r="P5154" s="8">
        <v>0.11152016369999999</v>
      </c>
      <c r="Q5154" s="24">
        <v>0.17</v>
      </c>
      <c r="R5154" t="str">
        <f>IF($Q5154*100&gt;=VLOOKUP($O5154,margin_ranges!$A$5:$C$10,2,FALSE),IF($Q5154*100&lt;=VLOOKUP($O5154,margin_ranges!$A$5:$C$10,3,FALSE)+10,"IN RANGE","ABOVE RANGE"),"BELOW RANGE")</f>
        <v>BELOW RANGE</v>
      </c>
      <c r="S5154">
        <f>MIN(VLOOKUP($O5154,margin_ranges!$A$5:$D$10,4,FALSE),$P5154*100)</f>
        <v>11.15201637</v>
      </c>
      <c r="T5154" s="29">
        <f>(1-$S5154/100)/(1-$F5154)-1</f>
        <v>-2.2642110408810368E-11</v>
      </c>
      <c r="U5154" s="19" t="str">
        <f>IF(ABS(IFERROR(T5154,0))&gt;0.05,INDEX(margin_ranges!$C$13:$C$16,MATCH($F5154*100,margin_ranges!$B$13:$B$16,1)),"")</f>
        <v/>
      </c>
      <c r="V5154" t="e">
        <f>MIN(VLOOKUP($U5154,margin_ranges!$A$5:$D$10,4,FALSE),$P5154*100)</f>
        <v>#N/A</v>
      </c>
      <c r="Y5154" s="29" t="e">
        <f t="shared" si="80"/>
        <v>#N/A</v>
      </c>
    </row>
    <row r="5155" spans="1:25" x14ac:dyDescent="0.3">
      <c r="A5155" s="8" t="s">
        <v>17</v>
      </c>
      <c r="B5155" s="8" t="s">
        <v>8965</v>
      </c>
      <c r="C5155" s="8" t="s">
        <v>8966</v>
      </c>
      <c r="D5155" s="8" t="s">
        <v>9026</v>
      </c>
      <c r="E5155" s="8" t="s">
        <v>9027</v>
      </c>
      <c r="F5155" s="24">
        <v>9.5468156969253801E-2</v>
      </c>
      <c r="G5155" s="24">
        <v>1</v>
      </c>
      <c r="H5155" s="25">
        <v>40.721899999999998</v>
      </c>
      <c r="I5155" s="25">
        <v>14.844099999999999</v>
      </c>
      <c r="J5155" s="15">
        <v>98</v>
      </c>
      <c r="K5155" s="15">
        <v>9</v>
      </c>
      <c r="L5155" s="13">
        <v>0.36449999999999999</v>
      </c>
      <c r="M5155" s="7">
        <v>0.22110885</v>
      </c>
      <c r="N5155" s="26">
        <v>0.2</v>
      </c>
      <c r="O5155" s="27" t="s">
        <v>22</v>
      </c>
      <c r="P5155" s="8">
        <v>9.5468156999999998E-2</v>
      </c>
      <c r="Q5155" s="24">
        <v>0.2</v>
      </c>
      <c r="R5155" t="str">
        <f>IF($Q5155*100&gt;=VLOOKUP($O5155,margin_ranges!$A$5:$C$10,2,FALSE),IF($Q5155*100&lt;=VLOOKUP($O5155,margin_ranges!$A$5:$C$10,3,FALSE)+10,"IN RANGE","ABOVE RANGE"),"BELOW RANGE")</f>
        <v>IN RANGE</v>
      </c>
      <c r="S5155">
        <f>MIN(VLOOKUP($O5155,margin_ranges!$A$5:$D$10,4,FALSE),$P5155*100)</f>
        <v>9.5468156999999998</v>
      </c>
      <c r="T5155" s="29">
        <f>(1-$S5155/100)/(1-$F5155)-1</f>
        <v>-3.3991254255738568E-11</v>
      </c>
      <c r="U5155" s="19" t="str">
        <f>IF(ABS(IFERROR(T5155,0))&gt;0.05,INDEX(margin_ranges!$C$13:$C$16,MATCH($F5155*100,margin_ranges!$B$13:$B$16,1)),"")</f>
        <v/>
      </c>
      <c r="V5155" t="e">
        <f>MIN(VLOOKUP($U5155,margin_ranges!$A$5:$D$10,4,FALSE),$P5155*100)</f>
        <v>#N/A</v>
      </c>
      <c r="Y5155" s="29" t="e">
        <f t="shared" si="80"/>
        <v>#N/A</v>
      </c>
    </row>
    <row r="5156" spans="1:25" x14ac:dyDescent="0.3">
      <c r="A5156" s="8" t="s">
        <v>17</v>
      </c>
      <c r="B5156" s="8" t="s">
        <v>8965</v>
      </c>
      <c r="C5156" s="8" t="s">
        <v>8966</v>
      </c>
      <c r="D5156" s="8" t="s">
        <v>8983</v>
      </c>
      <c r="E5156" s="8" t="s">
        <v>8984</v>
      </c>
      <c r="F5156" s="24">
        <v>0.275006789173531</v>
      </c>
      <c r="G5156" s="24">
        <v>0</v>
      </c>
      <c r="H5156" s="25">
        <v>2.9087000000000001</v>
      </c>
      <c r="I5156" s="25">
        <v>0.57210000000000005</v>
      </c>
      <c r="J5156" s="15">
        <v>12</v>
      </c>
      <c r="K5156" s="15">
        <v>3</v>
      </c>
      <c r="L5156" s="13">
        <v>0.19670000000000001</v>
      </c>
      <c r="M5156" s="7">
        <v>0.68966163000000003</v>
      </c>
      <c r="N5156" s="26">
        <v>0.5</v>
      </c>
      <c r="O5156" s="27" t="s">
        <v>22</v>
      </c>
      <c r="P5156" s="8">
        <v>0.27500678919999999</v>
      </c>
      <c r="Q5156" s="24">
        <v>0.31</v>
      </c>
      <c r="R5156" t="str">
        <f>IF($Q5156*100&gt;=VLOOKUP($O5156,margin_ranges!$A$5:$C$10,2,FALSE),IF($Q5156*100&lt;=VLOOKUP($O5156,margin_ranges!$A$5:$C$10,3,FALSE)+10,"IN RANGE","ABOVE RANGE"),"BELOW RANGE")</f>
        <v>IN RANGE</v>
      </c>
      <c r="S5156">
        <f>MIN(VLOOKUP($O5156,margin_ranges!$A$5:$D$10,4,FALSE),$P5156*100)</f>
        <v>27.500678919999999</v>
      </c>
      <c r="T5156" s="29">
        <f>(1-$S5156/100)/(1-$F5156)-1</f>
        <v>-3.6509240075588423E-11</v>
      </c>
      <c r="U5156" s="19" t="str">
        <f>IF(ABS(IFERROR(T5156,0))&gt;0.05,INDEX(margin_ranges!$C$13:$C$16,MATCH($F5156*100,margin_ranges!$B$13:$B$16,1)),"")</f>
        <v/>
      </c>
      <c r="V5156" t="e">
        <f>MIN(VLOOKUP($U5156,margin_ranges!$A$5:$D$10,4,FALSE),$P5156*100)</f>
        <v>#N/A</v>
      </c>
      <c r="Y5156" s="29" t="e">
        <f t="shared" si="80"/>
        <v>#N/A</v>
      </c>
    </row>
    <row r="5157" spans="1:25" x14ac:dyDescent="0.3">
      <c r="A5157" s="8" t="s">
        <v>17</v>
      </c>
      <c r="B5157" s="8" t="s">
        <v>8965</v>
      </c>
      <c r="C5157" s="8" t="s">
        <v>8966</v>
      </c>
      <c r="D5157" s="8" t="s">
        <v>9005</v>
      </c>
      <c r="E5157" s="8" t="s">
        <v>9006</v>
      </c>
      <c r="F5157" s="24">
        <v>0.24962847597221799</v>
      </c>
      <c r="G5157" s="24">
        <v>1</v>
      </c>
      <c r="H5157" s="25">
        <v>86.373000000000005</v>
      </c>
      <c r="I5157" s="25">
        <v>19.5335</v>
      </c>
      <c r="J5157" s="15">
        <v>390</v>
      </c>
      <c r="K5157" s="15">
        <v>98</v>
      </c>
      <c r="L5157" s="13">
        <v>0.22620000000000001</v>
      </c>
      <c r="M5157" s="7">
        <v>0.66633659000000001</v>
      </c>
      <c r="N5157" s="26">
        <v>0.5</v>
      </c>
      <c r="O5157" s="27" t="s">
        <v>22</v>
      </c>
      <c r="P5157" s="8">
        <v>0.24962847599999999</v>
      </c>
      <c r="Q5157" s="24">
        <v>0.28999999999999998</v>
      </c>
      <c r="R5157" t="str">
        <f>IF($Q5157*100&gt;=VLOOKUP($O5157,margin_ranges!$A$5:$C$10,2,FALSE),IF($Q5157*100&lt;=VLOOKUP($O5157,margin_ranges!$A$5:$C$10,3,FALSE)+10,"IN RANGE","ABOVE RANGE"),"BELOW RANGE")</f>
        <v>IN RANGE</v>
      </c>
      <c r="S5157">
        <f>MIN(VLOOKUP($O5157,margin_ranges!$A$5:$D$10,4,FALSE),$P5157*100)</f>
        <v>24.9628476</v>
      </c>
      <c r="T5157" s="29">
        <f>(1-$S5157/100)/(1-$F5157)-1</f>
        <v>-3.7024272536712033E-11</v>
      </c>
      <c r="U5157" s="19" t="str">
        <f>IF(ABS(IFERROR(T5157,0))&gt;0.05,INDEX(margin_ranges!$C$13:$C$16,MATCH($F5157*100,margin_ranges!$B$13:$B$16,1)),"")</f>
        <v/>
      </c>
      <c r="V5157" t="e">
        <f>MIN(VLOOKUP($U5157,margin_ranges!$A$5:$D$10,4,FALSE),$P5157*100)</f>
        <v>#N/A</v>
      </c>
      <c r="Y5157" s="29" t="e">
        <f t="shared" si="80"/>
        <v>#N/A</v>
      </c>
    </row>
    <row r="5158" spans="1:25" x14ac:dyDescent="0.3">
      <c r="A5158" s="8" t="s">
        <v>17</v>
      </c>
      <c r="B5158" s="8" t="s">
        <v>8965</v>
      </c>
      <c r="C5158" s="8" t="s">
        <v>8966</v>
      </c>
      <c r="D5158" s="8" t="s">
        <v>8977</v>
      </c>
      <c r="E5158" s="8" t="s">
        <v>8978</v>
      </c>
      <c r="F5158" s="24">
        <v>0.188728419669871</v>
      </c>
      <c r="G5158" s="24">
        <v>1</v>
      </c>
      <c r="H5158" s="25">
        <v>534.02080000000001</v>
      </c>
      <c r="I5158" s="25">
        <v>95.196100000000001</v>
      </c>
      <c r="J5158" s="15">
        <v>3520</v>
      </c>
      <c r="K5158" s="15">
        <v>664</v>
      </c>
      <c r="L5158" s="13">
        <v>0.17829999999999999</v>
      </c>
      <c r="M5158" s="7">
        <v>1.2326328499999999</v>
      </c>
      <c r="N5158" s="26">
        <v>1</v>
      </c>
      <c r="O5158" s="27" t="s">
        <v>22</v>
      </c>
      <c r="P5158" s="8">
        <v>0.18872841970000001</v>
      </c>
      <c r="Q5158" s="24">
        <v>0.24</v>
      </c>
      <c r="R5158" t="str">
        <f>IF($Q5158*100&gt;=VLOOKUP($O5158,margin_ranges!$A$5:$C$10,2,FALSE),IF($Q5158*100&lt;=VLOOKUP($O5158,margin_ranges!$A$5:$C$10,3,FALSE)+10,"IN RANGE","ABOVE RANGE"),"BELOW RANGE")</f>
        <v>IN RANGE</v>
      </c>
      <c r="S5158">
        <f>MIN(VLOOKUP($O5158,margin_ranges!$A$5:$D$10,4,FALSE),$P5158*100)</f>
        <v>18.87284197</v>
      </c>
      <c r="T5158" s="29">
        <f>(1-$S5158/100)/(1-$F5158)-1</f>
        <v>-3.7137959374433649E-11</v>
      </c>
      <c r="U5158" s="19" t="str">
        <f>IF(ABS(IFERROR(T5158,0))&gt;0.05,INDEX(margin_ranges!$C$13:$C$16,MATCH($F5158*100,margin_ranges!$B$13:$B$16,1)),"")</f>
        <v/>
      </c>
      <c r="V5158" t="e">
        <f>MIN(VLOOKUP($U5158,margin_ranges!$A$5:$D$10,4,FALSE),$P5158*100)</f>
        <v>#N/A</v>
      </c>
      <c r="Y5158" s="29" t="e">
        <f t="shared" si="80"/>
        <v>#N/A</v>
      </c>
    </row>
    <row r="5159" spans="1:25" x14ac:dyDescent="0.3">
      <c r="A5159" s="8" t="s">
        <v>17</v>
      </c>
      <c r="B5159" s="8" t="s">
        <v>8965</v>
      </c>
      <c r="C5159" s="8" t="s">
        <v>8966</v>
      </c>
      <c r="D5159" s="8" t="s">
        <v>9022</v>
      </c>
      <c r="E5159" s="8" t="s">
        <v>9023</v>
      </c>
      <c r="F5159" s="24">
        <v>0.19022788326433401</v>
      </c>
      <c r="G5159" s="24">
        <v>0</v>
      </c>
      <c r="H5159" s="25">
        <v>286.85590000000002</v>
      </c>
      <c r="I5159" s="25">
        <v>161.1617</v>
      </c>
      <c r="J5159" s="15">
        <v>1194</v>
      </c>
      <c r="K5159" s="15">
        <v>228</v>
      </c>
      <c r="L5159" s="13">
        <v>0.56179999999999997</v>
      </c>
      <c r="M5159" s="7">
        <v>0.24698307</v>
      </c>
      <c r="N5159" s="26">
        <v>0.2</v>
      </c>
      <c r="O5159" s="27" t="s">
        <v>22</v>
      </c>
      <c r="P5159" s="8">
        <v>0.19022788330000001</v>
      </c>
      <c r="Q5159" s="24">
        <v>0.25</v>
      </c>
      <c r="R5159" t="str">
        <f>IF($Q5159*100&gt;=VLOOKUP($O5159,margin_ranges!$A$5:$C$10,2,FALSE),IF($Q5159*100&lt;=VLOOKUP($O5159,margin_ranges!$A$5:$C$10,3,FALSE)+10,"IN RANGE","ABOVE RANGE"),"BELOW RANGE")</f>
        <v>IN RANGE</v>
      </c>
      <c r="S5159">
        <f>MIN(VLOOKUP($O5159,margin_ranges!$A$5:$D$10,4,FALSE),$P5159*100)</f>
        <v>19.022788330000001</v>
      </c>
      <c r="T5159" s="29">
        <f>(1-$S5159/100)/(1-$F5159)-1</f>
        <v>-4.4044434766021823E-11</v>
      </c>
      <c r="U5159" s="19" t="str">
        <f>IF(ABS(IFERROR(T5159,0))&gt;0.05,INDEX(margin_ranges!$C$13:$C$16,MATCH($F5159*100,margin_ranges!$B$13:$B$16,1)),"")</f>
        <v/>
      </c>
      <c r="V5159" t="e">
        <f>MIN(VLOOKUP($U5159,margin_ranges!$A$5:$D$10,4,FALSE),$P5159*100)</f>
        <v>#N/A</v>
      </c>
      <c r="Y5159" s="29" t="e">
        <f t="shared" si="80"/>
        <v>#N/A</v>
      </c>
    </row>
    <row r="5160" spans="1:25" x14ac:dyDescent="0.3">
      <c r="A5160" s="8" t="s">
        <v>17</v>
      </c>
      <c r="B5160" s="8" t="s">
        <v>8965</v>
      </c>
      <c r="C5160" s="8" t="s">
        <v>8966</v>
      </c>
      <c r="D5160" s="8" t="s">
        <v>9012</v>
      </c>
      <c r="E5160" s="8" t="s">
        <v>9013</v>
      </c>
      <c r="F5160" s="24">
        <v>6.3415280456409595E-2</v>
      </c>
      <c r="G5160" s="24">
        <v>0</v>
      </c>
      <c r="H5160" s="25">
        <v>65.035600000000002</v>
      </c>
      <c r="I5160" s="25">
        <v>15.2486</v>
      </c>
      <c r="J5160" s="15">
        <v>244</v>
      </c>
      <c r="K5160" s="15">
        <v>16</v>
      </c>
      <c r="L5160" s="13">
        <v>0.23449999999999999</v>
      </c>
      <c r="M5160" s="7">
        <v>0.53385453999999999</v>
      </c>
      <c r="N5160" s="26">
        <v>0.5</v>
      </c>
      <c r="O5160" s="27" t="s">
        <v>162</v>
      </c>
      <c r="P5160" s="8">
        <v>6.3415280500000004E-2</v>
      </c>
      <c r="Q5160" s="24">
        <v>0.35</v>
      </c>
      <c r="R5160" t="str">
        <f>IF($Q5160*100&gt;=VLOOKUP($O5160,margin_ranges!$A$5:$C$10,2,FALSE),IF($Q5160*100&lt;=VLOOKUP($O5160,margin_ranges!$A$5:$C$10,3,FALSE)+10,"IN RANGE","ABOVE RANGE"),"BELOW RANGE")</f>
        <v>IN RANGE</v>
      </c>
      <c r="S5160">
        <f>MIN(VLOOKUP($O5160,margin_ranges!$A$5:$D$10,4,FALSE),$P5160*100)</f>
        <v>6.3415280500000009</v>
      </c>
      <c r="T5160" s="29">
        <f>(1-$S5160/100)/(1-$F5160)-1</f>
        <v>-4.654177043761365E-11</v>
      </c>
      <c r="U5160" s="19" t="str">
        <f>IF(ABS(IFERROR(T5160,0))&gt;0.05,INDEX(margin_ranges!$C$13:$C$16,MATCH($F5160*100,margin_ranges!$B$13:$B$16,1)),"")</f>
        <v/>
      </c>
      <c r="V5160" t="e">
        <f>MIN(VLOOKUP($U5160,margin_ranges!$A$5:$D$10,4,FALSE),$P5160*100)</f>
        <v>#N/A</v>
      </c>
      <c r="Y5160" s="29" t="e">
        <f t="shared" si="80"/>
        <v>#N/A</v>
      </c>
    </row>
    <row r="5161" spans="1:25" x14ac:dyDescent="0.3">
      <c r="A5161" s="8" t="s">
        <v>17</v>
      </c>
      <c r="B5161" s="8" t="s">
        <v>8965</v>
      </c>
      <c r="C5161" s="8" t="s">
        <v>8966</v>
      </c>
      <c r="D5161" s="8" t="s">
        <v>9020</v>
      </c>
      <c r="E5161" s="8" t="s">
        <v>9021</v>
      </c>
      <c r="F5161" s="24">
        <v>0.23139245316306201</v>
      </c>
      <c r="G5161" s="24">
        <v>0</v>
      </c>
      <c r="H5161" s="25">
        <v>7.9962</v>
      </c>
      <c r="I5161" s="25">
        <v>2.0226999999999999</v>
      </c>
      <c r="J5161" s="15">
        <v>63</v>
      </c>
      <c r="K5161" s="15">
        <v>15</v>
      </c>
      <c r="L5161" s="13">
        <v>0.253</v>
      </c>
      <c r="M5161" s="7">
        <v>1.04084328</v>
      </c>
      <c r="N5161" s="26">
        <v>0.8</v>
      </c>
      <c r="O5161" s="27" t="s">
        <v>22</v>
      </c>
      <c r="P5161" s="8">
        <v>0.23139245319999999</v>
      </c>
      <c r="Q5161" s="24">
        <v>0.27</v>
      </c>
      <c r="R5161" t="str">
        <f>IF($Q5161*100&gt;=VLOOKUP($O5161,margin_ranges!$A$5:$C$10,2,FALSE),IF($Q5161*100&lt;=VLOOKUP($O5161,margin_ranges!$A$5:$C$10,3,FALSE)+10,"IN RANGE","ABOVE RANGE"),"BELOW RANGE")</f>
        <v>IN RANGE</v>
      </c>
      <c r="S5161">
        <f>MIN(VLOOKUP($O5161,margin_ranges!$A$5:$D$10,4,FALSE),$P5161*100)</f>
        <v>23.139245319999997</v>
      </c>
      <c r="T5161" s="29">
        <f>(1-$S5161/100)/(1-$F5161)-1</f>
        <v>-4.8058335089251614E-11</v>
      </c>
      <c r="U5161" s="19" t="str">
        <f>IF(ABS(IFERROR(T5161,0))&gt;0.05,INDEX(margin_ranges!$C$13:$C$16,MATCH($F5161*100,margin_ranges!$B$13:$B$16,1)),"")</f>
        <v/>
      </c>
      <c r="V5161" t="e">
        <f>MIN(VLOOKUP($U5161,margin_ranges!$A$5:$D$10,4,FALSE),$P5161*100)</f>
        <v>#N/A</v>
      </c>
      <c r="Y5161" s="29" t="e">
        <f t="shared" si="80"/>
        <v>#N/A</v>
      </c>
    </row>
    <row r="5162" spans="1:25" x14ac:dyDescent="0.3">
      <c r="A5162" s="8" t="s">
        <v>17</v>
      </c>
      <c r="B5162" s="8" t="s">
        <v>8965</v>
      </c>
      <c r="C5162" s="8" t="s">
        <v>8966</v>
      </c>
      <c r="D5162" s="8" t="s">
        <v>8995</v>
      </c>
      <c r="E5162" s="8" t="s">
        <v>8996</v>
      </c>
      <c r="F5162" s="24">
        <v>0.107732903253088</v>
      </c>
      <c r="G5162" s="24">
        <v>1</v>
      </c>
      <c r="H5162" s="25">
        <v>1137.6759</v>
      </c>
      <c r="I5162" s="25">
        <v>271.72019999999998</v>
      </c>
      <c r="J5162" s="15">
        <v>6395</v>
      </c>
      <c r="K5162" s="15">
        <v>702</v>
      </c>
      <c r="L5162" s="13">
        <v>0.23880000000000001</v>
      </c>
      <c r="M5162" s="7">
        <v>0.78451844999999998</v>
      </c>
      <c r="N5162" s="26">
        <v>0.7</v>
      </c>
      <c r="O5162" s="27" t="s">
        <v>162</v>
      </c>
      <c r="P5162" s="8">
        <v>0.1077329033</v>
      </c>
      <c r="Q5162" s="24">
        <v>0.35</v>
      </c>
      <c r="R5162" t="str">
        <f>IF($Q5162*100&gt;=VLOOKUP($O5162,margin_ranges!$A$5:$C$10,2,FALSE),IF($Q5162*100&lt;=VLOOKUP($O5162,margin_ranges!$A$5:$C$10,3,FALSE)+10,"IN RANGE","ABOVE RANGE"),"BELOW RANGE")</f>
        <v>IN RANGE</v>
      </c>
      <c r="S5162">
        <f>MIN(VLOOKUP($O5162,margin_ranges!$A$5:$D$10,4,FALSE),$P5162*100)</f>
        <v>10.77329033</v>
      </c>
      <c r="T5162" s="29">
        <f>(1-$S5162/100)/(1-$F5162)-1</f>
        <v>-5.2576054621056301E-11</v>
      </c>
      <c r="U5162" s="19" t="str">
        <f>IF(ABS(IFERROR(T5162,0))&gt;0.05,INDEX(margin_ranges!$C$13:$C$16,MATCH($F5162*100,margin_ranges!$B$13:$B$16,1)),"")</f>
        <v/>
      </c>
      <c r="V5162" t="e">
        <f>MIN(VLOOKUP($U5162,margin_ranges!$A$5:$D$10,4,FALSE),$P5162*100)</f>
        <v>#N/A</v>
      </c>
      <c r="Y5162" s="29" t="e">
        <f t="shared" si="80"/>
        <v>#N/A</v>
      </c>
    </row>
    <row r="5163" spans="1:25" x14ac:dyDescent="0.3">
      <c r="A5163" s="8" t="s">
        <v>17</v>
      </c>
      <c r="B5163" s="8" t="s">
        <v>8965</v>
      </c>
      <c r="C5163" s="8" t="s">
        <v>8966</v>
      </c>
      <c r="D5163" s="28" t="s">
        <v>8989</v>
      </c>
      <c r="E5163" s="8" t="s">
        <v>8990</v>
      </c>
      <c r="F5163" s="24">
        <v>0.28999999999999998</v>
      </c>
      <c r="G5163" s="24">
        <v>0</v>
      </c>
      <c r="H5163" s="25">
        <v>3.5184000000000002</v>
      </c>
      <c r="I5163" s="25">
        <v>1.3030999999999999</v>
      </c>
      <c r="J5163" s="15">
        <v>17</v>
      </c>
      <c r="K5163" s="15">
        <v>4</v>
      </c>
      <c r="L5163" s="13">
        <v>0.37040000000000001</v>
      </c>
      <c r="M5163" s="7">
        <v>0.43258057</v>
      </c>
      <c r="N5163" s="26">
        <v>0.3</v>
      </c>
      <c r="O5163" s="27" t="s">
        <v>22</v>
      </c>
      <c r="P5163" s="8">
        <v>0.30648758240000001</v>
      </c>
      <c r="Q5163" s="24">
        <v>0.28999999999999998</v>
      </c>
      <c r="R5163" t="str">
        <f>IF($Q5163*100&gt;=VLOOKUP($O5163,margin_ranges!$A$5:$C$10,2,FALSE),IF($Q5163*100&lt;=VLOOKUP($O5163,margin_ranges!$A$5:$C$10,3,FALSE)+10,"IN RANGE","ABOVE RANGE"),"BELOW RANGE")</f>
        <v>IN RANGE</v>
      </c>
      <c r="S5163">
        <f>MIN(VLOOKUP($O5163,margin_ranges!$A$5:$D$10,4,FALSE),$P5163*100)</f>
        <v>29.75</v>
      </c>
      <c r="T5163" s="29">
        <f>(1-$S5163/100)/(1-$F5163)-1</f>
        <v>-1.0563380281690127E-2</v>
      </c>
      <c r="U5163" s="19" t="str">
        <f>IF(ABS(IFERROR(T5163,0))&gt;0.05,INDEX(margin_ranges!$C$13:$C$16,MATCH($F5163*100,margin_ranges!$B$13:$B$16,1)),"")</f>
        <v/>
      </c>
      <c r="V5163" t="e">
        <f>MIN(VLOOKUP($U5163,margin_ranges!$A$5:$D$10,4,FALSE),$P5163*100)</f>
        <v>#N/A</v>
      </c>
      <c r="Y5163" s="29" t="e">
        <f t="shared" si="80"/>
        <v>#N/A</v>
      </c>
    </row>
    <row r="5164" spans="1:25" x14ac:dyDescent="0.3">
      <c r="A5164" s="8" t="s">
        <v>17</v>
      </c>
      <c r="B5164" s="8" t="s">
        <v>8965</v>
      </c>
      <c r="C5164" s="8" t="s">
        <v>8966</v>
      </c>
      <c r="D5164" s="8" t="s">
        <v>9011</v>
      </c>
      <c r="E5164" s="8" t="s">
        <v>12258</v>
      </c>
      <c r="F5164" s="24">
        <v>0.28999999999999998</v>
      </c>
      <c r="G5164" s="24">
        <v>1</v>
      </c>
      <c r="H5164" s="25">
        <v>157.74440000000001</v>
      </c>
      <c r="I5164" s="25">
        <v>76.006699999999995</v>
      </c>
      <c r="J5164" s="15">
        <v>1067</v>
      </c>
      <c r="K5164" s="15">
        <v>269</v>
      </c>
      <c r="L5164" s="13">
        <v>0.48180000000000001</v>
      </c>
      <c r="M5164" s="7">
        <v>0.46788771000000001</v>
      </c>
      <c r="N5164" s="26">
        <v>0.3</v>
      </c>
      <c r="O5164" s="27" t="s">
        <v>22</v>
      </c>
      <c r="P5164" s="8">
        <v>0.35882051069999998</v>
      </c>
      <c r="Q5164" s="24">
        <v>0.28999999999999998</v>
      </c>
      <c r="R5164" t="str">
        <f>IF($Q5164*100&gt;=VLOOKUP($O5164,margin_ranges!$A$5:$C$10,2,FALSE),IF($Q5164*100&lt;=VLOOKUP($O5164,margin_ranges!$A$5:$C$10,3,FALSE)+10,"IN RANGE","ABOVE RANGE"),"BELOW RANGE")</f>
        <v>IN RANGE</v>
      </c>
      <c r="S5164">
        <f>MIN(VLOOKUP($O5164,margin_ranges!$A$5:$D$10,4,FALSE),$P5164*100)</f>
        <v>29.75</v>
      </c>
      <c r="T5164" s="29">
        <f>(1-$S5164/100)/(1-$F5164)-1</f>
        <v>-1.0563380281690127E-2</v>
      </c>
      <c r="U5164" s="19" t="str">
        <f>IF(ABS(IFERROR(T5164,0))&gt;0.05,INDEX(margin_ranges!$C$13:$C$16,MATCH($F5164*100,margin_ranges!$B$13:$B$16,1)),"")</f>
        <v/>
      </c>
      <c r="V5164" t="e">
        <f>MIN(VLOOKUP($U5164,margin_ranges!$A$5:$D$10,4,FALSE),$P5164*100)</f>
        <v>#N/A</v>
      </c>
      <c r="Y5164" s="29" t="e">
        <f t="shared" si="80"/>
        <v>#N/A</v>
      </c>
    </row>
    <row r="5165" spans="1:25" x14ac:dyDescent="0.3">
      <c r="A5165" s="8" t="s">
        <v>17</v>
      </c>
      <c r="B5165" s="8" t="s">
        <v>8965</v>
      </c>
      <c r="C5165" s="8" t="s">
        <v>8966</v>
      </c>
      <c r="D5165" s="8" t="s">
        <v>9028</v>
      </c>
      <c r="E5165" s="8" t="s">
        <v>9029</v>
      </c>
      <c r="F5165" s="24">
        <v>0.28999999999999998</v>
      </c>
      <c r="G5165" s="24">
        <v>1</v>
      </c>
      <c r="H5165" s="25">
        <v>263.56729999999999</v>
      </c>
      <c r="I5165" s="25">
        <v>143.3844</v>
      </c>
      <c r="J5165" s="15">
        <v>1483</v>
      </c>
      <c r="K5165" s="15">
        <v>380</v>
      </c>
      <c r="L5165" s="13">
        <v>0.54400000000000004</v>
      </c>
      <c r="M5165" s="7">
        <v>0.34473523</v>
      </c>
      <c r="N5165" s="26">
        <v>0.2</v>
      </c>
      <c r="O5165" s="27" t="s">
        <v>22</v>
      </c>
      <c r="P5165" s="8">
        <v>0.41984461899999997</v>
      </c>
      <c r="Q5165" s="24">
        <v>0.28999999999999998</v>
      </c>
      <c r="R5165" t="str">
        <f>IF($Q5165*100&gt;=VLOOKUP($O5165,margin_ranges!$A$5:$C$10,2,FALSE),IF($Q5165*100&lt;=VLOOKUP($O5165,margin_ranges!$A$5:$C$10,3,FALSE)+10,"IN RANGE","ABOVE RANGE"),"BELOW RANGE")</f>
        <v>IN RANGE</v>
      </c>
      <c r="S5165">
        <f>MIN(VLOOKUP($O5165,margin_ranges!$A$5:$D$10,4,FALSE),$P5165*100)</f>
        <v>29.75</v>
      </c>
      <c r="T5165" s="29">
        <f>(1-$S5165/100)/(1-$F5165)-1</f>
        <v>-1.0563380281690127E-2</v>
      </c>
      <c r="U5165" s="19" t="str">
        <f>IF(ABS(IFERROR(T5165,0))&gt;0.05,INDEX(margin_ranges!$C$13:$C$16,MATCH($F5165*100,margin_ranges!$B$13:$B$16,1)),"")</f>
        <v/>
      </c>
      <c r="V5165" t="e">
        <f>MIN(VLOOKUP($U5165,margin_ranges!$A$5:$D$10,4,FALSE),$P5165*100)</f>
        <v>#N/A</v>
      </c>
      <c r="Y5165" s="29" t="e">
        <f t="shared" si="80"/>
        <v>#N/A</v>
      </c>
    </row>
    <row r="5166" spans="1:25" x14ac:dyDescent="0.3">
      <c r="A5166" s="8" t="s">
        <v>17</v>
      </c>
      <c r="B5166" s="8" t="s">
        <v>8965</v>
      </c>
      <c r="C5166" s="8" t="s">
        <v>8966</v>
      </c>
      <c r="D5166" s="8" t="s">
        <v>9014</v>
      </c>
      <c r="E5166" s="8" t="s">
        <v>9015</v>
      </c>
      <c r="F5166" s="24">
        <v>0.28999999999999898</v>
      </c>
      <c r="G5166" s="24">
        <v>1</v>
      </c>
      <c r="H5166" s="25">
        <v>632.44809999999995</v>
      </c>
      <c r="I5166" s="25">
        <v>369.46420000000001</v>
      </c>
      <c r="J5166" s="15">
        <v>4861</v>
      </c>
      <c r="K5166" s="15">
        <v>1224</v>
      </c>
      <c r="L5166" s="13">
        <v>0.58420000000000005</v>
      </c>
      <c r="M5166" s="7">
        <v>0.43855272000000001</v>
      </c>
      <c r="N5166" s="26">
        <v>0.3</v>
      </c>
      <c r="O5166" s="27" t="s">
        <v>22</v>
      </c>
      <c r="P5166" s="8">
        <v>0.31593172940000003</v>
      </c>
      <c r="Q5166" s="24">
        <v>0.28999999999999998</v>
      </c>
      <c r="R5166" t="str">
        <f>IF($Q5166*100&gt;=VLOOKUP($O5166,margin_ranges!$A$5:$C$10,2,FALSE),IF($Q5166*100&lt;=VLOOKUP($O5166,margin_ranges!$A$5:$C$10,3,FALSE)+10,"IN RANGE","ABOVE RANGE"),"BELOW RANGE")</f>
        <v>IN RANGE</v>
      </c>
      <c r="S5166">
        <f>MIN(VLOOKUP($O5166,margin_ranges!$A$5:$D$10,4,FALSE),$P5166*100)</f>
        <v>29.75</v>
      </c>
      <c r="T5166" s="29">
        <f>(1-$S5166/100)/(1-$F5166)-1</f>
        <v>-1.056338028169157E-2</v>
      </c>
      <c r="U5166" s="19" t="str">
        <f>IF(ABS(IFERROR(T5166,0))&gt;0.05,INDEX(margin_ranges!$C$13:$C$16,MATCH($F5166*100,margin_ranges!$B$13:$B$16,1)),"")</f>
        <v/>
      </c>
      <c r="V5166" t="e">
        <f>MIN(VLOOKUP($U5166,margin_ranges!$A$5:$D$10,4,FALSE),$P5166*100)</f>
        <v>#N/A</v>
      </c>
      <c r="Y5166" s="29" t="e">
        <f t="shared" si="80"/>
        <v>#N/A</v>
      </c>
    </row>
    <row r="5167" spans="1:25" x14ac:dyDescent="0.3">
      <c r="A5167" s="8" t="s">
        <v>17</v>
      </c>
      <c r="B5167" s="8" t="s">
        <v>8965</v>
      </c>
      <c r="C5167" s="8" t="s">
        <v>8966</v>
      </c>
      <c r="D5167" s="8" t="s">
        <v>9032</v>
      </c>
      <c r="E5167" s="8" t="s">
        <v>9033</v>
      </c>
      <c r="F5167" s="24">
        <v>0.28999999999999898</v>
      </c>
      <c r="G5167" s="24">
        <v>0</v>
      </c>
      <c r="H5167" s="25">
        <v>8.6631</v>
      </c>
      <c r="I5167" s="25">
        <v>3.8346</v>
      </c>
      <c r="J5167" s="15">
        <v>61</v>
      </c>
      <c r="K5167" s="15">
        <v>15</v>
      </c>
      <c r="L5167" s="13">
        <v>0.44259999999999999</v>
      </c>
      <c r="M5167" s="7">
        <v>0.52648834</v>
      </c>
      <c r="N5167" s="26">
        <v>0.3</v>
      </c>
      <c r="O5167" s="27" t="s">
        <v>22</v>
      </c>
      <c r="P5167" s="8">
        <v>0.43018681009999998</v>
      </c>
      <c r="Q5167" s="24">
        <v>0.28999999999999998</v>
      </c>
      <c r="R5167" t="str">
        <f>IF($Q5167*100&gt;=VLOOKUP($O5167,margin_ranges!$A$5:$C$10,2,FALSE),IF($Q5167*100&lt;=VLOOKUP($O5167,margin_ranges!$A$5:$C$10,3,FALSE)+10,"IN RANGE","ABOVE RANGE"),"BELOW RANGE")</f>
        <v>IN RANGE</v>
      </c>
      <c r="S5167">
        <f>MIN(VLOOKUP($O5167,margin_ranges!$A$5:$D$10,4,FALSE),$P5167*100)</f>
        <v>29.75</v>
      </c>
      <c r="T5167" s="29">
        <f>(1-$S5167/100)/(1-$F5167)-1</f>
        <v>-1.056338028169157E-2</v>
      </c>
      <c r="U5167" s="19" t="str">
        <f>IF(ABS(IFERROR(T5167,0))&gt;0.05,INDEX(margin_ranges!$C$13:$C$16,MATCH($F5167*100,margin_ranges!$B$13:$B$16,1)),"")</f>
        <v/>
      </c>
      <c r="V5167" t="e">
        <f>MIN(VLOOKUP($U5167,margin_ranges!$A$5:$D$10,4,FALSE),$P5167*100)</f>
        <v>#N/A</v>
      </c>
      <c r="Y5167" s="29" t="e">
        <f t="shared" si="80"/>
        <v>#N/A</v>
      </c>
    </row>
    <row r="5168" spans="1:25" x14ac:dyDescent="0.3">
      <c r="A5168" s="8" t="s">
        <v>17</v>
      </c>
      <c r="B5168" s="8" t="s">
        <v>8965</v>
      </c>
      <c r="C5168" s="8" t="s">
        <v>8966</v>
      </c>
      <c r="D5168" s="8" t="s">
        <v>9001</v>
      </c>
      <c r="E5168" s="8" t="s">
        <v>9002</v>
      </c>
      <c r="F5168" s="24">
        <v>0.37999999999999901</v>
      </c>
      <c r="G5168" s="24">
        <v>1</v>
      </c>
      <c r="H5168" s="25">
        <v>1344.6259</v>
      </c>
      <c r="I5168" s="25">
        <v>415.2226</v>
      </c>
      <c r="J5168" s="15">
        <v>15050</v>
      </c>
      <c r="K5168" s="15">
        <v>5717</v>
      </c>
      <c r="L5168" s="13">
        <v>0.30880000000000002</v>
      </c>
      <c r="M5168" s="7">
        <v>1.20816732</v>
      </c>
      <c r="N5168" s="26">
        <v>0.7</v>
      </c>
      <c r="O5168" s="27" t="s">
        <v>162</v>
      </c>
      <c r="P5168" s="8">
        <v>0.42061005439999999</v>
      </c>
      <c r="Q5168" s="24">
        <v>0.38</v>
      </c>
      <c r="R5168" t="str">
        <f>IF($Q5168*100&gt;=VLOOKUP($O5168,margin_ranges!$A$5:$C$10,2,FALSE),IF($Q5168*100&lt;=VLOOKUP($O5168,margin_ranges!$A$5:$C$10,3,FALSE)+10,"IN RANGE","ABOVE RANGE"),"BELOW RANGE")</f>
        <v>IN RANGE</v>
      </c>
      <c r="S5168">
        <f>MIN(VLOOKUP($O5168,margin_ranges!$A$5:$D$10,4,FALSE),$P5168*100)</f>
        <v>42.061005440000002</v>
      </c>
      <c r="T5168" s="29">
        <f>(1-$S5168/100)/(1-$F5168)-1</f>
        <v>-6.5500087741936941E-2</v>
      </c>
      <c r="U5168" s="19" t="str">
        <f>IF(ABS(IFERROR(T5168,0))&gt;0.05,INDEX(margin_ranges!$C$13:$C$16,MATCH($F5168*100,margin_ranges!$B$13:$B$16,1)),"")</f>
        <v>Margin Over Fill (Type C)</v>
      </c>
      <c r="V5168">
        <f>MIN(VLOOKUP($U5168,margin_ranges!$A$5:$D$10,4,FALSE),$P5168*100)</f>
        <v>42.061005440000002</v>
      </c>
      <c r="Y5168" s="29">
        <f t="shared" si="80"/>
        <v>-6.5500087741936941E-2</v>
      </c>
    </row>
    <row r="5169" spans="1:25" x14ac:dyDescent="0.3">
      <c r="A5169" s="8" t="s">
        <v>35</v>
      </c>
      <c r="B5169" s="8" t="s">
        <v>9037</v>
      </c>
      <c r="C5169" s="8" t="s">
        <v>34</v>
      </c>
      <c r="D5169" s="8" t="s">
        <v>34</v>
      </c>
      <c r="E5169" s="8"/>
      <c r="F5169" s="24">
        <v>0.28967411348880001</v>
      </c>
      <c r="G5169" s="24">
        <v>0.99185283999999996</v>
      </c>
      <c r="H5169" s="25">
        <v>51.839300000000001</v>
      </c>
      <c r="I5169" s="25">
        <v>7.0495000000000001</v>
      </c>
      <c r="J5169" s="15">
        <v>357</v>
      </c>
      <c r="K5169" s="15">
        <v>92</v>
      </c>
      <c r="L5169" s="13">
        <v>0.13600000000000001</v>
      </c>
      <c r="M5169" s="7">
        <v>1.6879170800000001</v>
      </c>
      <c r="N5169" s="26">
        <v>1</v>
      </c>
      <c r="O5169" s="27"/>
      <c r="P5169" s="8">
        <v>0.40755383420000002</v>
      </c>
      <c r="Q5169" s="24">
        <v>0.28970000000000001</v>
      </c>
      <c r="R5169" t="e">
        <f>IF($Q5169*100&gt;=VLOOKUP($O5169,margin_ranges!$A$5:$C$10,2,FALSE),IF($Q5169*100&lt;=VLOOKUP($O5169,margin_ranges!$A$5:$C$10,3,FALSE)+10,"IN RANGE","ABOVE RANGE"),"BELOW RANGE")</f>
        <v>#N/A</v>
      </c>
      <c r="S5169" t="e">
        <f>MIN(VLOOKUP($O5169,margin_ranges!$A$5:$D$10,4,FALSE),$P5169*100)</f>
        <v>#N/A</v>
      </c>
      <c r="T5169" s="29" t="e">
        <f>(1-$S5169/100)/(1-$F5169)-1</f>
        <v>#N/A</v>
      </c>
      <c r="U5169" s="19" t="str">
        <f>IF(ABS(IFERROR(T5169,0))&gt;0.05,INDEX(margin_ranges!$C$13:$C$16,MATCH($F5169*100,margin_ranges!$B$13:$B$16,1)),"")</f>
        <v/>
      </c>
      <c r="V5169" t="e">
        <f>MIN(VLOOKUP($U5169,margin_ranges!$A$5:$D$10,4,FALSE),$P5169*100)</f>
        <v>#N/A</v>
      </c>
      <c r="Y5169" s="29" t="e">
        <f t="shared" si="80"/>
        <v>#N/A</v>
      </c>
    </row>
    <row r="5170" spans="1:25" x14ac:dyDescent="0.3">
      <c r="A5170" s="8" t="s">
        <v>33</v>
      </c>
      <c r="B5170" s="8" t="s">
        <v>9037</v>
      </c>
      <c r="C5170" s="8" t="s">
        <v>9038</v>
      </c>
      <c r="D5170" s="8" t="s">
        <v>34</v>
      </c>
      <c r="E5170" s="8"/>
      <c r="F5170" s="24">
        <v>0.28967411348880001</v>
      </c>
      <c r="G5170" s="24">
        <v>0.99185283999999996</v>
      </c>
      <c r="H5170" s="25">
        <v>51.839300000000001</v>
      </c>
      <c r="I5170" s="25">
        <v>7.0495000000000001</v>
      </c>
      <c r="J5170" s="15">
        <v>357</v>
      </c>
      <c r="K5170" s="15">
        <v>92</v>
      </c>
      <c r="L5170" s="13">
        <v>0.13600000000000001</v>
      </c>
      <c r="M5170" s="7">
        <v>1.6879170800000001</v>
      </c>
      <c r="N5170" s="26">
        <v>1</v>
      </c>
      <c r="O5170" s="27"/>
      <c r="P5170" s="8">
        <v>0.40755383420000002</v>
      </c>
      <c r="Q5170" s="24">
        <v>0.28970000000000001</v>
      </c>
      <c r="R5170" t="e">
        <f>IF($Q5170*100&gt;=VLOOKUP($O5170,margin_ranges!$A$5:$C$10,2,FALSE),IF($Q5170*100&lt;=VLOOKUP($O5170,margin_ranges!$A$5:$C$10,3,FALSE)+10,"IN RANGE","ABOVE RANGE"),"BELOW RANGE")</f>
        <v>#N/A</v>
      </c>
      <c r="S5170" t="e">
        <f>MIN(VLOOKUP($O5170,margin_ranges!$A$5:$D$10,4,FALSE),$P5170*100)</f>
        <v>#N/A</v>
      </c>
      <c r="T5170" s="29" t="e">
        <f>(1-$S5170/100)/(1-$F5170)-1</f>
        <v>#N/A</v>
      </c>
      <c r="U5170" s="19" t="str">
        <f>IF(ABS(IFERROR(T5170,0))&gt;0.05,INDEX(margin_ranges!$C$13:$C$16,MATCH($F5170*100,margin_ranges!$B$13:$B$16,1)),"")</f>
        <v/>
      </c>
      <c r="V5170" t="e">
        <f>MIN(VLOOKUP($U5170,margin_ranges!$A$5:$D$10,4,FALSE),$P5170*100)</f>
        <v>#N/A</v>
      </c>
      <c r="Y5170" s="29" t="e">
        <f t="shared" si="80"/>
        <v>#N/A</v>
      </c>
    </row>
    <row r="5171" spans="1:25" x14ac:dyDescent="0.3">
      <c r="A5171" s="8" t="s">
        <v>17</v>
      </c>
      <c r="B5171" s="8" t="s">
        <v>9037</v>
      </c>
      <c r="C5171" s="8" t="s">
        <v>9038</v>
      </c>
      <c r="D5171" s="8" t="s">
        <v>9039</v>
      </c>
      <c r="E5171" s="8" t="s">
        <v>9040</v>
      </c>
      <c r="F5171" s="24">
        <v>0.28999999999999998</v>
      </c>
      <c r="G5171" s="24">
        <v>1</v>
      </c>
      <c r="H5171" s="25">
        <v>51.279600000000002</v>
      </c>
      <c r="I5171" s="25">
        <v>6.9870999999999999</v>
      </c>
      <c r="J5171" s="15">
        <v>354</v>
      </c>
      <c r="K5171" s="15">
        <v>91</v>
      </c>
      <c r="L5171" s="13">
        <v>0.1363</v>
      </c>
      <c r="M5171" s="7">
        <v>1.68912379</v>
      </c>
      <c r="N5171" s="26">
        <v>1</v>
      </c>
      <c r="O5171" s="27" t="s">
        <v>22</v>
      </c>
      <c r="P5171" s="8">
        <v>0.40797707900000002</v>
      </c>
      <c r="Q5171" s="24">
        <v>0.28999999999999998</v>
      </c>
      <c r="R5171" t="str">
        <f>IF($Q5171*100&gt;=VLOOKUP($O5171,margin_ranges!$A$5:$C$10,2,FALSE),IF($Q5171*100&lt;=VLOOKUP($O5171,margin_ranges!$A$5:$C$10,3,FALSE)+10,"IN RANGE","ABOVE RANGE"),"BELOW RANGE")</f>
        <v>IN RANGE</v>
      </c>
      <c r="S5171">
        <f>MIN(VLOOKUP($O5171,margin_ranges!$A$5:$D$10,4,FALSE),$P5171*100)</f>
        <v>29.75</v>
      </c>
      <c r="T5171" s="29">
        <f>(1-$S5171/100)/(1-$F5171)-1</f>
        <v>-1.0563380281690127E-2</v>
      </c>
      <c r="U5171" s="19" t="str">
        <f>IF(ABS(IFERROR(T5171,0))&gt;0.05,INDEX(margin_ranges!$C$13:$C$16,MATCH($F5171*100,margin_ranges!$B$13:$B$16,1)),"")</f>
        <v/>
      </c>
      <c r="V5171" t="e">
        <f>MIN(VLOOKUP($U5171,margin_ranges!$A$5:$D$10,4,FALSE),$P5171*100)</f>
        <v>#N/A</v>
      </c>
      <c r="Y5171" s="29" t="e">
        <f t="shared" si="80"/>
        <v>#N/A</v>
      </c>
    </row>
    <row r="5172" spans="1:25" x14ac:dyDescent="0.3">
      <c r="A5172" s="8" t="s">
        <v>35</v>
      </c>
      <c r="B5172" s="8" t="s">
        <v>9041</v>
      </c>
      <c r="C5172" s="8" t="s">
        <v>34</v>
      </c>
      <c r="D5172" s="8" t="s">
        <v>34</v>
      </c>
      <c r="E5172" s="8"/>
      <c r="F5172" s="24">
        <v>0.34927797735355798</v>
      </c>
      <c r="G5172" s="24">
        <v>0.94357413000000001</v>
      </c>
      <c r="H5172" s="25">
        <v>2991.3350999999998</v>
      </c>
      <c r="I5172" s="25">
        <v>597.51009999999997</v>
      </c>
      <c r="J5172" s="15">
        <v>14275</v>
      </c>
      <c r="K5172" s="15">
        <v>4728</v>
      </c>
      <c r="L5172" s="13">
        <v>0.19969999999999999</v>
      </c>
      <c r="M5172" s="7">
        <v>0.79633257999999996</v>
      </c>
      <c r="N5172" s="26">
        <v>0.34229599999999999</v>
      </c>
      <c r="O5172" s="27"/>
      <c r="P5172" s="8">
        <v>0.57015949219999995</v>
      </c>
      <c r="Q5172" s="24">
        <v>0.3493</v>
      </c>
      <c r="R5172" t="e">
        <f>IF($Q5172*100&gt;=VLOOKUP($O5172,margin_ranges!$A$5:$C$10,2,FALSE),IF($Q5172*100&lt;=VLOOKUP($O5172,margin_ranges!$A$5:$C$10,3,FALSE)+10,"IN RANGE","ABOVE RANGE"),"BELOW RANGE")</f>
        <v>#N/A</v>
      </c>
      <c r="S5172" t="e">
        <f>MIN(VLOOKUP($O5172,margin_ranges!$A$5:$D$10,4,FALSE),$P5172*100)</f>
        <v>#N/A</v>
      </c>
      <c r="T5172" s="29" t="e">
        <f>(1-$S5172/100)/(1-$F5172)-1</f>
        <v>#N/A</v>
      </c>
      <c r="U5172" s="19" t="str">
        <f>IF(ABS(IFERROR(T5172,0))&gt;0.05,INDEX(margin_ranges!$C$13:$C$16,MATCH($F5172*100,margin_ranges!$B$13:$B$16,1)),"")</f>
        <v/>
      </c>
      <c r="V5172" t="e">
        <f>MIN(VLOOKUP($U5172,margin_ranges!$A$5:$D$10,4,FALSE),$P5172*100)</f>
        <v>#N/A</v>
      </c>
      <c r="Y5172" s="29" t="e">
        <f t="shared" si="80"/>
        <v>#N/A</v>
      </c>
    </row>
    <row r="5173" spans="1:25" x14ac:dyDescent="0.3">
      <c r="A5173" s="8" t="s">
        <v>33</v>
      </c>
      <c r="B5173" s="8" t="s">
        <v>9041</v>
      </c>
      <c r="C5173" s="8" t="s">
        <v>9042</v>
      </c>
      <c r="D5173" s="8" t="s">
        <v>34</v>
      </c>
      <c r="E5173" s="8"/>
      <c r="F5173" s="24">
        <v>0.34927797735355798</v>
      </c>
      <c r="G5173" s="24">
        <v>0.94357413000000001</v>
      </c>
      <c r="H5173" s="25">
        <v>2991.3350999999998</v>
      </c>
      <c r="I5173" s="25">
        <v>597.51009999999997</v>
      </c>
      <c r="J5173" s="15">
        <v>14275</v>
      </c>
      <c r="K5173" s="15">
        <v>4728</v>
      </c>
      <c r="L5173" s="13">
        <v>0.19969999999999999</v>
      </c>
      <c r="M5173" s="7">
        <v>0.79633257999999996</v>
      </c>
      <c r="N5173" s="26">
        <v>0.34229599999999999</v>
      </c>
      <c r="O5173" s="27"/>
      <c r="P5173" s="8">
        <v>0.57015949219999995</v>
      </c>
      <c r="Q5173" s="24">
        <v>0.3493</v>
      </c>
      <c r="R5173" t="e">
        <f>IF($Q5173*100&gt;=VLOOKUP($O5173,margin_ranges!$A$5:$C$10,2,FALSE),IF($Q5173*100&lt;=VLOOKUP($O5173,margin_ranges!$A$5:$C$10,3,FALSE)+10,"IN RANGE","ABOVE RANGE"),"BELOW RANGE")</f>
        <v>#N/A</v>
      </c>
      <c r="S5173" t="e">
        <f>MIN(VLOOKUP($O5173,margin_ranges!$A$5:$D$10,4,FALSE),$P5173*100)</f>
        <v>#N/A</v>
      </c>
      <c r="T5173" s="29" t="e">
        <f>(1-$S5173/100)/(1-$F5173)-1</f>
        <v>#N/A</v>
      </c>
      <c r="U5173" s="19" t="str">
        <f>IF(ABS(IFERROR(T5173,0))&gt;0.05,INDEX(margin_ranges!$C$13:$C$16,MATCH($F5173*100,margin_ranges!$B$13:$B$16,1)),"")</f>
        <v/>
      </c>
      <c r="V5173" t="e">
        <f>MIN(VLOOKUP($U5173,margin_ranges!$A$5:$D$10,4,FALSE),$P5173*100)</f>
        <v>#N/A</v>
      </c>
      <c r="Y5173" s="29" t="e">
        <f t="shared" si="80"/>
        <v>#N/A</v>
      </c>
    </row>
    <row r="5174" spans="1:25" x14ac:dyDescent="0.3">
      <c r="A5174" s="8" t="s">
        <v>17</v>
      </c>
      <c r="B5174" s="8" t="s">
        <v>9041</v>
      </c>
      <c r="C5174" s="8" t="s">
        <v>9042</v>
      </c>
      <c r="D5174" s="8" t="s">
        <v>9050</v>
      </c>
      <c r="E5174" s="8" t="s">
        <v>9051</v>
      </c>
      <c r="F5174" s="24">
        <v>0.4</v>
      </c>
      <c r="G5174" s="24">
        <v>1</v>
      </c>
      <c r="H5174" s="25">
        <v>147.60839999999999</v>
      </c>
      <c r="I5174" s="25">
        <v>40.1434</v>
      </c>
      <c r="J5174" s="15">
        <v>913</v>
      </c>
      <c r="K5174" s="15">
        <v>365</v>
      </c>
      <c r="L5174" s="13">
        <v>0.27200000000000002</v>
      </c>
      <c r="M5174" s="7">
        <v>0.75846457</v>
      </c>
      <c r="N5174" s="26">
        <v>0.25</v>
      </c>
      <c r="O5174" s="27" t="s">
        <v>22</v>
      </c>
      <c r="P5174" s="8">
        <v>0.67038671480000001</v>
      </c>
      <c r="Q5174" s="24">
        <v>0.4</v>
      </c>
      <c r="R5174" t="str">
        <f>IF($Q5174*100&gt;=VLOOKUP($O5174,margin_ranges!$A$5:$C$10,2,FALSE),IF($Q5174*100&lt;=VLOOKUP($O5174,margin_ranges!$A$5:$C$10,3,FALSE)+10,"IN RANGE","ABOVE RANGE"),"BELOW RANGE")</f>
        <v>IN RANGE</v>
      </c>
      <c r="S5174">
        <f>MIN(VLOOKUP($O5174,margin_ranges!$A$5:$D$10,4,FALSE),$P5174*100)</f>
        <v>29.75</v>
      </c>
      <c r="T5174" s="29">
        <f>(1-$S5174/100)/(1-$F5174)-1</f>
        <v>0.17083333333333339</v>
      </c>
      <c r="U5174" s="19" t="str">
        <f>IF(ABS(IFERROR(T5174,0))&gt;0.05,INDEX(margin_ranges!$C$13:$C$16,MATCH($F5174*100,margin_ranges!$B$13:$B$16,1)),"")</f>
        <v>Margin Over Fill (Type C)</v>
      </c>
      <c r="V5174">
        <f>MIN(VLOOKUP($U5174,margin_ranges!$A$5:$D$10,4,FALSE),$P5174*100)</f>
        <v>43</v>
      </c>
      <c r="Y5174" s="29">
        <f t="shared" si="80"/>
        <v>-4.9999999999999822E-2</v>
      </c>
    </row>
    <row r="5175" spans="1:25" x14ac:dyDescent="0.3">
      <c r="A5175" s="8" t="s">
        <v>17</v>
      </c>
      <c r="B5175" s="8" t="s">
        <v>9041</v>
      </c>
      <c r="C5175" s="8" t="s">
        <v>9042</v>
      </c>
      <c r="D5175" s="8" t="s">
        <v>9057</v>
      </c>
      <c r="E5175" s="8" t="s">
        <v>354</v>
      </c>
      <c r="F5175" s="24">
        <v>0.4</v>
      </c>
      <c r="G5175" s="24">
        <v>1</v>
      </c>
      <c r="H5175" s="25">
        <v>73.773200000000003</v>
      </c>
      <c r="I5175" s="25">
        <v>22.392399999999999</v>
      </c>
      <c r="J5175" s="15">
        <v>764</v>
      </c>
      <c r="K5175" s="15">
        <v>306</v>
      </c>
      <c r="L5175" s="13">
        <v>0.30349999999999999</v>
      </c>
      <c r="M5175" s="7">
        <v>1.1375638400000001</v>
      </c>
      <c r="N5175" s="26">
        <v>0.25</v>
      </c>
      <c r="O5175" s="27" t="s">
        <v>22</v>
      </c>
      <c r="P5175" s="8">
        <v>0.78023211370000001</v>
      </c>
      <c r="Q5175" s="24">
        <v>0.4</v>
      </c>
      <c r="R5175" t="str">
        <f>IF($Q5175*100&gt;=VLOOKUP($O5175,margin_ranges!$A$5:$C$10,2,FALSE),IF($Q5175*100&lt;=VLOOKUP($O5175,margin_ranges!$A$5:$C$10,3,FALSE)+10,"IN RANGE","ABOVE RANGE"),"BELOW RANGE")</f>
        <v>IN RANGE</v>
      </c>
      <c r="S5175">
        <f>MIN(VLOOKUP($O5175,margin_ranges!$A$5:$D$10,4,FALSE),$P5175*100)</f>
        <v>29.75</v>
      </c>
      <c r="T5175" s="29">
        <f>(1-$S5175/100)/(1-$F5175)-1</f>
        <v>0.17083333333333339</v>
      </c>
      <c r="U5175" s="19" t="str">
        <f>IF(ABS(IFERROR(T5175,0))&gt;0.05,INDEX(margin_ranges!$C$13:$C$16,MATCH($F5175*100,margin_ranges!$B$13:$B$16,1)),"")</f>
        <v>Margin Over Fill (Type C)</v>
      </c>
      <c r="V5175">
        <f>MIN(VLOOKUP($U5175,margin_ranges!$A$5:$D$10,4,FALSE),$P5175*100)</f>
        <v>43</v>
      </c>
      <c r="Y5175" s="29">
        <f t="shared" si="80"/>
        <v>-4.9999999999999822E-2</v>
      </c>
    </row>
    <row r="5176" spans="1:25" x14ac:dyDescent="0.3">
      <c r="A5176" s="8" t="s">
        <v>17</v>
      </c>
      <c r="B5176" s="8" t="s">
        <v>9041</v>
      </c>
      <c r="C5176" s="8" t="s">
        <v>9042</v>
      </c>
      <c r="D5176" s="8" t="s">
        <v>9067</v>
      </c>
      <c r="E5176" s="8" t="s">
        <v>553</v>
      </c>
      <c r="F5176" s="24">
        <v>0.4</v>
      </c>
      <c r="G5176" s="24">
        <v>1</v>
      </c>
      <c r="H5176" s="25">
        <v>102.36660000000001</v>
      </c>
      <c r="I5176" s="25">
        <v>10.800700000000001</v>
      </c>
      <c r="J5176" s="15">
        <v>221</v>
      </c>
      <c r="K5176" s="15">
        <v>88</v>
      </c>
      <c r="L5176" s="13">
        <v>0.1055</v>
      </c>
      <c r="M5176" s="7">
        <v>0.68154751999999996</v>
      </c>
      <c r="N5176" s="26">
        <v>0.25</v>
      </c>
      <c r="O5176" s="27" t="s">
        <v>22</v>
      </c>
      <c r="P5176" s="8">
        <v>0.63318771780000005</v>
      </c>
      <c r="Q5176" s="24">
        <v>0.4</v>
      </c>
      <c r="R5176" t="str">
        <f>IF($Q5176*100&gt;=VLOOKUP($O5176,margin_ranges!$A$5:$C$10,2,FALSE),IF($Q5176*100&lt;=VLOOKUP($O5176,margin_ranges!$A$5:$C$10,3,FALSE)+10,"IN RANGE","ABOVE RANGE"),"BELOW RANGE")</f>
        <v>IN RANGE</v>
      </c>
      <c r="S5176">
        <f>MIN(VLOOKUP($O5176,margin_ranges!$A$5:$D$10,4,FALSE),$P5176*100)</f>
        <v>29.75</v>
      </c>
      <c r="T5176" s="29">
        <f>(1-$S5176/100)/(1-$F5176)-1</f>
        <v>0.17083333333333339</v>
      </c>
      <c r="U5176" s="19" t="str">
        <f>IF(ABS(IFERROR(T5176,0))&gt;0.05,INDEX(margin_ranges!$C$13:$C$16,MATCH($F5176*100,margin_ranges!$B$13:$B$16,1)),"")</f>
        <v>Margin Over Fill (Type C)</v>
      </c>
      <c r="V5176">
        <f>MIN(VLOOKUP($U5176,margin_ranges!$A$5:$D$10,4,FALSE),$P5176*100)</f>
        <v>43</v>
      </c>
      <c r="Y5176" s="29">
        <f t="shared" si="80"/>
        <v>-4.9999999999999822E-2</v>
      </c>
    </row>
    <row r="5177" spans="1:25" x14ac:dyDescent="0.3">
      <c r="A5177" s="8" t="s">
        <v>17</v>
      </c>
      <c r="B5177" s="8" t="s">
        <v>9041</v>
      </c>
      <c r="C5177" s="8" t="s">
        <v>9042</v>
      </c>
      <c r="D5177" s="8" t="s">
        <v>9052</v>
      </c>
      <c r="E5177" s="8" t="s">
        <v>9053</v>
      </c>
      <c r="F5177" s="24">
        <v>0.39999999999999902</v>
      </c>
      <c r="G5177" s="24">
        <v>1</v>
      </c>
      <c r="H5177" s="25">
        <v>147.52080000000001</v>
      </c>
      <c r="I5177" s="25">
        <v>16.821100000000001</v>
      </c>
      <c r="J5177" s="15">
        <v>555</v>
      </c>
      <c r="K5177" s="15">
        <v>222</v>
      </c>
      <c r="L5177" s="13">
        <v>0.114</v>
      </c>
      <c r="M5177" s="7">
        <v>1.1002025499999999</v>
      </c>
      <c r="N5177" s="26">
        <v>0.25</v>
      </c>
      <c r="O5177" s="27" t="s">
        <v>22</v>
      </c>
      <c r="P5177" s="8">
        <v>0.77276911459999997</v>
      </c>
      <c r="Q5177" s="24">
        <v>0.4</v>
      </c>
      <c r="R5177" t="str">
        <f>IF($Q5177*100&gt;=VLOOKUP($O5177,margin_ranges!$A$5:$C$10,2,FALSE),IF($Q5177*100&lt;=VLOOKUP($O5177,margin_ranges!$A$5:$C$10,3,FALSE)+10,"IN RANGE","ABOVE RANGE"),"BELOW RANGE")</f>
        <v>IN RANGE</v>
      </c>
      <c r="S5177">
        <f>MIN(VLOOKUP($O5177,margin_ranges!$A$5:$D$10,4,FALSE),$P5177*100)</f>
        <v>29.75</v>
      </c>
      <c r="T5177" s="29">
        <f>(1-$S5177/100)/(1-$F5177)-1</f>
        <v>0.17083333333333139</v>
      </c>
      <c r="U5177" s="19" t="str">
        <f>IF(ABS(IFERROR(T5177,0))&gt;0.05,INDEX(margin_ranges!$C$13:$C$16,MATCH($F5177*100,margin_ranges!$B$13:$B$16,1)),"")</f>
        <v>Margin Over Fill (Type C)</v>
      </c>
      <c r="V5177">
        <f>MIN(VLOOKUP($U5177,margin_ranges!$A$5:$D$10,4,FALSE),$P5177*100)</f>
        <v>43</v>
      </c>
      <c r="Y5177" s="29">
        <f t="shared" si="80"/>
        <v>-5.0000000000001488E-2</v>
      </c>
    </row>
    <row r="5178" spans="1:25" x14ac:dyDescent="0.3">
      <c r="A5178" s="8" t="s">
        <v>17</v>
      </c>
      <c r="B5178" s="8" t="s">
        <v>9041</v>
      </c>
      <c r="C5178" s="8" t="s">
        <v>9042</v>
      </c>
      <c r="D5178" s="8" t="s">
        <v>9059</v>
      </c>
      <c r="E5178" s="8" t="s">
        <v>579</v>
      </c>
      <c r="F5178" s="24">
        <v>0.39999999999999902</v>
      </c>
      <c r="G5178" s="24">
        <v>0</v>
      </c>
      <c r="H5178" s="25">
        <v>25.9726</v>
      </c>
      <c r="I5178" s="25">
        <v>7.8841999999999999</v>
      </c>
      <c r="J5178" s="15">
        <v>250</v>
      </c>
      <c r="K5178" s="15">
        <v>100</v>
      </c>
      <c r="L5178" s="13">
        <v>0.30359999999999998</v>
      </c>
      <c r="M5178" s="7">
        <v>1.05666839</v>
      </c>
      <c r="N5178" s="26">
        <v>0.25</v>
      </c>
      <c r="O5178" s="27" t="s">
        <v>22</v>
      </c>
      <c r="P5178" s="8">
        <v>0.76340732550000001</v>
      </c>
      <c r="Q5178" s="24">
        <v>0.4</v>
      </c>
      <c r="R5178" t="str">
        <f>IF($Q5178*100&gt;=VLOOKUP($O5178,margin_ranges!$A$5:$C$10,2,FALSE),IF($Q5178*100&lt;=VLOOKUP($O5178,margin_ranges!$A$5:$C$10,3,FALSE)+10,"IN RANGE","ABOVE RANGE"),"BELOW RANGE")</f>
        <v>IN RANGE</v>
      </c>
      <c r="S5178">
        <f>MIN(VLOOKUP($O5178,margin_ranges!$A$5:$D$10,4,FALSE),$P5178*100)</f>
        <v>29.75</v>
      </c>
      <c r="T5178" s="29">
        <f>(1-$S5178/100)/(1-$F5178)-1</f>
        <v>0.17083333333333139</v>
      </c>
      <c r="U5178" s="19" t="str">
        <f>IF(ABS(IFERROR(T5178,0))&gt;0.05,INDEX(margin_ranges!$C$13:$C$16,MATCH($F5178*100,margin_ranges!$B$13:$B$16,1)),"")</f>
        <v>Margin Over Fill (Type C)</v>
      </c>
      <c r="V5178">
        <f>MIN(VLOOKUP($U5178,margin_ranges!$A$5:$D$10,4,FALSE),$P5178*100)</f>
        <v>43</v>
      </c>
      <c r="Y5178" s="29">
        <f t="shared" si="80"/>
        <v>-5.0000000000001488E-2</v>
      </c>
    </row>
    <row r="5179" spans="1:25" x14ac:dyDescent="0.3">
      <c r="A5179" s="8" t="s">
        <v>17</v>
      </c>
      <c r="B5179" s="8" t="s">
        <v>9041</v>
      </c>
      <c r="C5179" s="8" t="s">
        <v>9042</v>
      </c>
      <c r="D5179" s="8" t="s">
        <v>9088</v>
      </c>
      <c r="E5179" s="8" t="s">
        <v>9089</v>
      </c>
      <c r="F5179" s="24">
        <v>0.39999999999999902</v>
      </c>
      <c r="G5179" s="24">
        <v>1</v>
      </c>
      <c r="H5179" s="25">
        <v>280.00760000000002</v>
      </c>
      <c r="I5179" s="25">
        <v>82.724500000000006</v>
      </c>
      <c r="J5179" s="15">
        <v>2142</v>
      </c>
      <c r="K5179" s="15">
        <v>848</v>
      </c>
      <c r="L5179" s="13">
        <v>0.2954</v>
      </c>
      <c r="M5179" s="7">
        <v>0.86309722</v>
      </c>
      <c r="N5179" s="26">
        <v>0.5</v>
      </c>
      <c r="O5179" s="27" t="s">
        <v>22</v>
      </c>
      <c r="P5179" s="8">
        <v>0.42069098329999999</v>
      </c>
      <c r="Q5179" s="24">
        <v>0.4</v>
      </c>
      <c r="R5179" t="str">
        <f>IF($Q5179*100&gt;=VLOOKUP($O5179,margin_ranges!$A$5:$C$10,2,FALSE),IF($Q5179*100&lt;=VLOOKUP($O5179,margin_ranges!$A$5:$C$10,3,FALSE)+10,"IN RANGE","ABOVE RANGE"),"BELOW RANGE")</f>
        <v>IN RANGE</v>
      </c>
      <c r="S5179">
        <f>MIN(VLOOKUP($O5179,margin_ranges!$A$5:$D$10,4,FALSE),$P5179*100)</f>
        <v>29.75</v>
      </c>
      <c r="T5179" s="29">
        <f>(1-$S5179/100)/(1-$F5179)-1</f>
        <v>0.17083333333333139</v>
      </c>
      <c r="U5179" s="19" t="str">
        <f>IF(ABS(IFERROR(T5179,0))&gt;0.05,INDEX(margin_ranges!$C$13:$C$16,MATCH($F5179*100,margin_ranges!$B$13:$B$16,1)),"")</f>
        <v>Margin Over Fill (Type C)</v>
      </c>
      <c r="V5179">
        <f>MIN(VLOOKUP($U5179,margin_ranges!$A$5:$D$10,4,FALSE),$P5179*100)</f>
        <v>42.069098329999996</v>
      </c>
      <c r="Y5179" s="29">
        <f t="shared" si="80"/>
        <v>-3.4484972166668015E-2</v>
      </c>
    </row>
    <row r="5180" spans="1:25" x14ac:dyDescent="0.3">
      <c r="A5180" s="8" t="s">
        <v>17</v>
      </c>
      <c r="B5180" s="8" t="s">
        <v>9041</v>
      </c>
      <c r="C5180" s="8" t="s">
        <v>9042</v>
      </c>
      <c r="D5180" s="8" t="s">
        <v>9049</v>
      </c>
      <c r="E5180" s="8" t="s">
        <v>301</v>
      </c>
      <c r="F5180" s="24">
        <v>0.39</v>
      </c>
      <c r="G5180" s="24">
        <v>1</v>
      </c>
      <c r="H5180" s="25">
        <v>34.020400000000002</v>
      </c>
      <c r="I5180" s="25">
        <v>10.1448</v>
      </c>
      <c r="J5180" s="15">
        <v>322</v>
      </c>
      <c r="K5180" s="15">
        <v>114</v>
      </c>
      <c r="L5180" s="13">
        <v>0.29820000000000002</v>
      </c>
      <c r="M5180" s="7">
        <v>1.0576763600000001</v>
      </c>
      <c r="N5180" s="26">
        <v>0.25</v>
      </c>
      <c r="O5180" s="27" t="s">
        <v>22</v>
      </c>
      <c r="P5180" s="8">
        <v>0.76363279910000004</v>
      </c>
      <c r="Q5180" s="24">
        <v>0.39</v>
      </c>
      <c r="R5180" t="str">
        <f>IF($Q5180*100&gt;=VLOOKUP($O5180,margin_ranges!$A$5:$C$10,2,FALSE),IF($Q5180*100&lt;=VLOOKUP($O5180,margin_ranges!$A$5:$C$10,3,FALSE)+10,"IN RANGE","ABOVE RANGE"),"BELOW RANGE")</f>
        <v>IN RANGE</v>
      </c>
      <c r="S5180">
        <f>MIN(VLOOKUP($O5180,margin_ranges!$A$5:$D$10,4,FALSE),$P5180*100)</f>
        <v>29.75</v>
      </c>
      <c r="T5180" s="29">
        <f>(1-$S5180/100)/(1-$F5180)-1</f>
        <v>0.15163934426229519</v>
      </c>
      <c r="U5180" s="19" t="str">
        <f>IF(ABS(IFERROR(T5180,0))&gt;0.05,INDEX(margin_ranges!$C$13:$C$16,MATCH($F5180*100,margin_ranges!$B$13:$B$16,1)),"")</f>
        <v>Margin Over Fill (Type C)</v>
      </c>
      <c r="V5180">
        <f>MIN(VLOOKUP($U5180,margin_ranges!$A$5:$D$10,4,FALSE),$P5180*100)</f>
        <v>43</v>
      </c>
      <c r="Y5180" s="29">
        <f t="shared" si="80"/>
        <v>-6.5573770491803129E-2</v>
      </c>
    </row>
    <row r="5181" spans="1:25" x14ac:dyDescent="0.3">
      <c r="A5181" s="8" t="s">
        <v>17</v>
      </c>
      <c r="B5181" s="8" t="s">
        <v>9041</v>
      </c>
      <c r="C5181" s="8" t="s">
        <v>9042</v>
      </c>
      <c r="D5181" s="8" t="s">
        <v>9054</v>
      </c>
      <c r="E5181" s="8" t="s">
        <v>9055</v>
      </c>
      <c r="F5181" s="24">
        <v>0.39</v>
      </c>
      <c r="G5181" s="24">
        <v>1</v>
      </c>
      <c r="H5181" s="25">
        <v>65.0501</v>
      </c>
      <c r="I5181" s="25">
        <v>10.5443</v>
      </c>
      <c r="J5181" s="15">
        <v>329</v>
      </c>
      <c r="K5181" s="15">
        <v>117</v>
      </c>
      <c r="L5181" s="13">
        <v>0.16209999999999999</v>
      </c>
      <c r="M5181" s="7">
        <v>1.03984148</v>
      </c>
      <c r="N5181" s="26">
        <v>0.25</v>
      </c>
      <c r="O5181" s="27" t="s">
        <v>22</v>
      </c>
      <c r="P5181" s="8">
        <v>0.75957874000000003</v>
      </c>
      <c r="Q5181" s="24">
        <v>0.39</v>
      </c>
      <c r="R5181" t="str">
        <f>IF($Q5181*100&gt;=VLOOKUP($O5181,margin_ranges!$A$5:$C$10,2,FALSE),IF($Q5181*100&lt;=VLOOKUP($O5181,margin_ranges!$A$5:$C$10,3,FALSE)+10,"IN RANGE","ABOVE RANGE"),"BELOW RANGE")</f>
        <v>IN RANGE</v>
      </c>
      <c r="S5181">
        <f>MIN(VLOOKUP($O5181,margin_ranges!$A$5:$D$10,4,FALSE),$P5181*100)</f>
        <v>29.75</v>
      </c>
      <c r="T5181" s="29">
        <f>(1-$S5181/100)/(1-$F5181)-1</f>
        <v>0.15163934426229519</v>
      </c>
      <c r="U5181" s="19" t="str">
        <f>IF(ABS(IFERROR(T5181,0))&gt;0.05,INDEX(margin_ranges!$C$13:$C$16,MATCH($F5181*100,margin_ranges!$B$13:$B$16,1)),"")</f>
        <v>Margin Over Fill (Type C)</v>
      </c>
      <c r="V5181">
        <f>MIN(VLOOKUP($U5181,margin_ranges!$A$5:$D$10,4,FALSE),$P5181*100)</f>
        <v>43</v>
      </c>
      <c r="Y5181" s="29">
        <f t="shared" si="80"/>
        <v>-6.5573770491803129E-2</v>
      </c>
    </row>
    <row r="5182" spans="1:25" x14ac:dyDescent="0.3">
      <c r="A5182" s="8" t="s">
        <v>17</v>
      </c>
      <c r="B5182" s="8" t="s">
        <v>9041</v>
      </c>
      <c r="C5182" s="8" t="s">
        <v>9042</v>
      </c>
      <c r="D5182" s="8" t="s">
        <v>9068</v>
      </c>
      <c r="E5182" s="8" t="s">
        <v>9069</v>
      </c>
      <c r="F5182" s="24">
        <v>0.39</v>
      </c>
      <c r="G5182" s="24">
        <v>1</v>
      </c>
      <c r="H5182" s="25">
        <v>187.62889999999999</v>
      </c>
      <c r="I5182" s="25">
        <v>50.892699999999998</v>
      </c>
      <c r="J5182" s="15">
        <v>1751</v>
      </c>
      <c r="K5182" s="15">
        <v>620</v>
      </c>
      <c r="L5182" s="13">
        <v>0.2712</v>
      </c>
      <c r="M5182" s="7">
        <v>1.1469994299999999</v>
      </c>
      <c r="N5182" s="26">
        <v>0.5</v>
      </c>
      <c r="O5182" s="27" t="s">
        <v>22</v>
      </c>
      <c r="P5182" s="8">
        <v>0.56407999269999998</v>
      </c>
      <c r="Q5182" s="24">
        <v>0.39</v>
      </c>
      <c r="R5182" t="str">
        <f>IF($Q5182*100&gt;=VLOOKUP($O5182,margin_ranges!$A$5:$C$10,2,FALSE),IF($Q5182*100&lt;=VLOOKUP($O5182,margin_ranges!$A$5:$C$10,3,FALSE)+10,"IN RANGE","ABOVE RANGE"),"BELOW RANGE")</f>
        <v>IN RANGE</v>
      </c>
      <c r="S5182">
        <f>MIN(VLOOKUP($O5182,margin_ranges!$A$5:$D$10,4,FALSE),$P5182*100)</f>
        <v>29.75</v>
      </c>
      <c r="T5182" s="29">
        <f>(1-$S5182/100)/(1-$F5182)-1</f>
        <v>0.15163934426229519</v>
      </c>
      <c r="U5182" s="19" t="str">
        <f>IF(ABS(IFERROR(T5182,0))&gt;0.05,INDEX(margin_ranges!$C$13:$C$16,MATCH($F5182*100,margin_ranges!$B$13:$B$16,1)),"")</f>
        <v>Margin Over Fill (Type C)</v>
      </c>
      <c r="V5182">
        <f>MIN(VLOOKUP($U5182,margin_ranges!$A$5:$D$10,4,FALSE),$P5182*100)</f>
        <v>43</v>
      </c>
      <c r="Y5182" s="29">
        <f t="shared" si="80"/>
        <v>-6.5573770491803129E-2</v>
      </c>
    </row>
    <row r="5183" spans="1:25" x14ac:dyDescent="0.3">
      <c r="A5183" s="8" t="s">
        <v>17</v>
      </c>
      <c r="B5183" s="8" t="s">
        <v>9041</v>
      </c>
      <c r="C5183" s="8" t="s">
        <v>9042</v>
      </c>
      <c r="D5183" s="8" t="s">
        <v>9072</v>
      </c>
      <c r="E5183" s="8" t="s">
        <v>9073</v>
      </c>
      <c r="F5183" s="24">
        <v>0.39</v>
      </c>
      <c r="G5183" s="24">
        <v>1</v>
      </c>
      <c r="H5183" s="25">
        <v>85.215500000000006</v>
      </c>
      <c r="I5183" s="25">
        <v>13.5337</v>
      </c>
      <c r="J5183" s="15">
        <v>291</v>
      </c>
      <c r="K5183" s="15">
        <v>104</v>
      </c>
      <c r="L5183" s="13">
        <v>0.1588</v>
      </c>
      <c r="M5183" s="7">
        <v>0.71751392999999997</v>
      </c>
      <c r="N5183" s="26">
        <v>0.25</v>
      </c>
      <c r="O5183" s="27" t="s">
        <v>22</v>
      </c>
      <c r="P5183" s="8">
        <v>0.65157471050000004</v>
      </c>
      <c r="Q5183" s="24">
        <v>0.39</v>
      </c>
      <c r="R5183" t="str">
        <f>IF($Q5183*100&gt;=VLOOKUP($O5183,margin_ranges!$A$5:$C$10,2,FALSE),IF($Q5183*100&lt;=VLOOKUP($O5183,margin_ranges!$A$5:$C$10,3,FALSE)+10,"IN RANGE","ABOVE RANGE"),"BELOW RANGE")</f>
        <v>IN RANGE</v>
      </c>
      <c r="S5183">
        <f>MIN(VLOOKUP($O5183,margin_ranges!$A$5:$D$10,4,FALSE),$P5183*100)</f>
        <v>29.75</v>
      </c>
      <c r="T5183" s="29">
        <f>(1-$S5183/100)/(1-$F5183)-1</f>
        <v>0.15163934426229519</v>
      </c>
      <c r="U5183" s="19" t="str">
        <f>IF(ABS(IFERROR(T5183,0))&gt;0.05,INDEX(margin_ranges!$C$13:$C$16,MATCH($F5183*100,margin_ranges!$B$13:$B$16,1)),"")</f>
        <v>Margin Over Fill (Type C)</v>
      </c>
      <c r="V5183">
        <f>MIN(VLOOKUP($U5183,margin_ranges!$A$5:$D$10,4,FALSE),$P5183*100)</f>
        <v>43</v>
      </c>
      <c r="Y5183" s="29">
        <f t="shared" si="80"/>
        <v>-6.5573770491803129E-2</v>
      </c>
    </row>
    <row r="5184" spans="1:25" x14ac:dyDescent="0.3">
      <c r="A5184" s="8" t="s">
        <v>17</v>
      </c>
      <c r="B5184" s="8" t="s">
        <v>9041</v>
      </c>
      <c r="C5184" s="8" t="s">
        <v>9042</v>
      </c>
      <c r="D5184" s="8" t="s">
        <v>9078</v>
      </c>
      <c r="E5184" s="8" t="s">
        <v>375</v>
      </c>
      <c r="F5184" s="24">
        <v>0.39</v>
      </c>
      <c r="G5184" s="24">
        <v>1</v>
      </c>
      <c r="H5184" s="25">
        <v>79.979600000000005</v>
      </c>
      <c r="I5184" s="25">
        <v>8.7849000000000004</v>
      </c>
      <c r="J5184" s="15">
        <v>159</v>
      </c>
      <c r="K5184" s="15">
        <v>56</v>
      </c>
      <c r="L5184" s="13">
        <v>0.10979999999999999</v>
      </c>
      <c r="M5184" s="7">
        <v>0.60321979999999997</v>
      </c>
      <c r="N5184" s="26">
        <v>0.25</v>
      </c>
      <c r="O5184" s="27" t="s">
        <v>22</v>
      </c>
      <c r="P5184" s="8">
        <v>0.58555737070000002</v>
      </c>
      <c r="Q5184" s="24">
        <v>0.39</v>
      </c>
      <c r="R5184" t="str">
        <f>IF($Q5184*100&gt;=VLOOKUP($O5184,margin_ranges!$A$5:$C$10,2,FALSE),IF($Q5184*100&lt;=VLOOKUP($O5184,margin_ranges!$A$5:$C$10,3,FALSE)+10,"IN RANGE","ABOVE RANGE"),"BELOW RANGE")</f>
        <v>IN RANGE</v>
      </c>
      <c r="S5184">
        <f>MIN(VLOOKUP($O5184,margin_ranges!$A$5:$D$10,4,FALSE),$P5184*100)</f>
        <v>29.75</v>
      </c>
      <c r="T5184" s="29">
        <f>(1-$S5184/100)/(1-$F5184)-1</f>
        <v>0.15163934426229519</v>
      </c>
      <c r="U5184" s="19" t="str">
        <f>IF(ABS(IFERROR(T5184,0))&gt;0.05,INDEX(margin_ranges!$C$13:$C$16,MATCH($F5184*100,margin_ranges!$B$13:$B$16,1)),"")</f>
        <v>Margin Over Fill (Type C)</v>
      </c>
      <c r="V5184">
        <f>MIN(VLOOKUP($U5184,margin_ranges!$A$5:$D$10,4,FALSE),$P5184*100)</f>
        <v>43</v>
      </c>
      <c r="Y5184" s="29">
        <f t="shared" si="80"/>
        <v>-6.5573770491803129E-2</v>
      </c>
    </row>
    <row r="5185" spans="1:25" x14ac:dyDescent="0.3">
      <c r="A5185" s="8" t="s">
        <v>17</v>
      </c>
      <c r="B5185" s="8" t="s">
        <v>9041</v>
      </c>
      <c r="C5185" s="8" t="s">
        <v>9042</v>
      </c>
      <c r="D5185" s="8" t="s">
        <v>9083</v>
      </c>
      <c r="E5185" s="8" t="s">
        <v>9084</v>
      </c>
      <c r="F5185" s="24">
        <v>0.39</v>
      </c>
      <c r="G5185" s="24">
        <v>1</v>
      </c>
      <c r="H5185" s="25">
        <v>32.568600000000004</v>
      </c>
      <c r="I5185" s="25">
        <v>12.3727</v>
      </c>
      <c r="J5185" s="15">
        <v>171</v>
      </c>
      <c r="K5185" s="15">
        <v>60</v>
      </c>
      <c r="L5185" s="13">
        <v>0.37990000000000002</v>
      </c>
      <c r="M5185" s="7">
        <v>0.46005206999999998</v>
      </c>
      <c r="N5185" s="26">
        <v>0.25</v>
      </c>
      <c r="O5185" s="27" t="s">
        <v>22</v>
      </c>
      <c r="P5185" s="8">
        <v>0.45658325519999998</v>
      </c>
      <c r="Q5185" s="24">
        <v>0.39</v>
      </c>
      <c r="R5185" t="str">
        <f>IF($Q5185*100&gt;=VLOOKUP($O5185,margin_ranges!$A$5:$C$10,2,FALSE),IF($Q5185*100&lt;=VLOOKUP($O5185,margin_ranges!$A$5:$C$10,3,FALSE)+10,"IN RANGE","ABOVE RANGE"),"BELOW RANGE")</f>
        <v>IN RANGE</v>
      </c>
      <c r="S5185">
        <f>MIN(VLOOKUP($O5185,margin_ranges!$A$5:$D$10,4,FALSE),$P5185*100)</f>
        <v>29.75</v>
      </c>
      <c r="T5185" s="29">
        <f>(1-$S5185/100)/(1-$F5185)-1</f>
        <v>0.15163934426229519</v>
      </c>
      <c r="U5185" s="19" t="str">
        <f>IF(ABS(IFERROR(T5185,0))&gt;0.05,INDEX(margin_ranges!$C$13:$C$16,MATCH($F5185*100,margin_ranges!$B$13:$B$16,1)),"")</f>
        <v>Margin Over Fill (Type C)</v>
      </c>
      <c r="V5185">
        <f>MIN(VLOOKUP($U5185,margin_ranges!$A$5:$D$10,4,FALSE),$P5185*100)</f>
        <v>43</v>
      </c>
      <c r="Y5185" s="29">
        <f t="shared" si="80"/>
        <v>-6.5573770491803129E-2</v>
      </c>
    </row>
    <row r="5186" spans="1:25" x14ac:dyDescent="0.3">
      <c r="A5186" s="8" t="s">
        <v>17</v>
      </c>
      <c r="B5186" s="8" t="s">
        <v>9041</v>
      </c>
      <c r="C5186" s="8" t="s">
        <v>9042</v>
      </c>
      <c r="D5186" s="8" t="s">
        <v>9047</v>
      </c>
      <c r="E5186" s="8" t="s">
        <v>9048</v>
      </c>
      <c r="F5186" s="24">
        <v>0.34</v>
      </c>
      <c r="G5186" s="24">
        <v>1</v>
      </c>
      <c r="H5186" s="25">
        <v>136.56620000000001</v>
      </c>
      <c r="I5186" s="25">
        <v>48.999699999999997</v>
      </c>
      <c r="J5186" s="15">
        <v>1206</v>
      </c>
      <c r="K5186" s="15">
        <v>361</v>
      </c>
      <c r="L5186" s="13">
        <v>0.35880000000000001</v>
      </c>
      <c r="M5186" s="7">
        <v>0.82050157999999995</v>
      </c>
      <c r="N5186" s="26">
        <v>0.5</v>
      </c>
      <c r="O5186" s="27" t="s">
        <v>22</v>
      </c>
      <c r="P5186" s="8">
        <v>0.39061664979999999</v>
      </c>
      <c r="Q5186" s="24">
        <v>0.34</v>
      </c>
      <c r="R5186" t="str">
        <f>IF($Q5186*100&gt;=VLOOKUP($O5186,margin_ranges!$A$5:$C$10,2,FALSE),IF($Q5186*100&lt;=VLOOKUP($O5186,margin_ranges!$A$5:$C$10,3,FALSE)+10,"IN RANGE","ABOVE RANGE"),"BELOW RANGE")</f>
        <v>IN RANGE</v>
      </c>
      <c r="S5186">
        <f>MIN(VLOOKUP($O5186,margin_ranges!$A$5:$D$10,4,FALSE),$P5186*100)</f>
        <v>29.75</v>
      </c>
      <c r="T5186" s="29">
        <f>(1-$S5186/100)/(1-$F5186)-1</f>
        <v>6.4393939393939448E-2</v>
      </c>
      <c r="U5186" s="19" t="str">
        <f>IF(ABS(IFERROR(T5186,0))&gt;0.05,INDEX(margin_ranges!$C$13:$C$16,MATCH($F5186*100,margin_ranges!$B$13:$B$16,1)),"")</f>
        <v>Balanced (Type B)</v>
      </c>
      <c r="V5186">
        <f>MIN(VLOOKUP($U5186,margin_ranges!$A$5:$D$10,4,FALSE),$P5186*100)</f>
        <v>29.75</v>
      </c>
      <c r="Y5186" s="29">
        <f t="shared" si="80"/>
        <v>6.4393939393939448E-2</v>
      </c>
    </row>
    <row r="5187" spans="1:25" x14ac:dyDescent="0.3">
      <c r="A5187" s="8" t="s">
        <v>17</v>
      </c>
      <c r="B5187" s="8" t="s">
        <v>9041</v>
      </c>
      <c r="C5187" s="8" t="s">
        <v>9042</v>
      </c>
      <c r="D5187" s="8" t="s">
        <v>9058</v>
      </c>
      <c r="E5187" s="8" t="s">
        <v>525</v>
      </c>
      <c r="F5187" s="24">
        <v>0.34</v>
      </c>
      <c r="G5187" s="24">
        <v>0</v>
      </c>
      <c r="H5187" s="25">
        <v>5.5579000000000001</v>
      </c>
      <c r="I5187" s="25">
        <v>1.4235</v>
      </c>
      <c r="J5187" s="15">
        <v>28</v>
      </c>
      <c r="K5187" s="15">
        <v>8</v>
      </c>
      <c r="L5187" s="13">
        <v>0.25609999999999999</v>
      </c>
      <c r="M5187" s="7">
        <v>0.65060965999999998</v>
      </c>
      <c r="N5187" s="26">
        <v>0.25</v>
      </c>
      <c r="O5187" s="27" t="s">
        <v>22</v>
      </c>
      <c r="P5187" s="8">
        <v>0.61574502549999999</v>
      </c>
      <c r="Q5187" s="24">
        <v>0.34</v>
      </c>
      <c r="R5187" t="str">
        <f>IF($Q5187*100&gt;=VLOOKUP($O5187,margin_ranges!$A$5:$C$10,2,FALSE),IF($Q5187*100&lt;=VLOOKUP($O5187,margin_ranges!$A$5:$C$10,3,FALSE)+10,"IN RANGE","ABOVE RANGE"),"BELOW RANGE")</f>
        <v>IN RANGE</v>
      </c>
      <c r="S5187">
        <f>MIN(VLOOKUP($O5187,margin_ranges!$A$5:$D$10,4,FALSE),$P5187*100)</f>
        <v>29.75</v>
      </c>
      <c r="T5187" s="29">
        <f>(1-$S5187/100)/(1-$F5187)-1</f>
        <v>6.4393939393939448E-2</v>
      </c>
      <c r="U5187" s="19" t="str">
        <f>IF(ABS(IFERROR(T5187,0))&gt;0.05,INDEX(margin_ranges!$C$13:$C$16,MATCH($F5187*100,margin_ranges!$B$13:$B$16,1)),"")</f>
        <v>Balanced (Type B)</v>
      </c>
      <c r="V5187">
        <f>MIN(VLOOKUP($U5187,margin_ranges!$A$5:$D$10,4,FALSE),$P5187*100)</f>
        <v>29.75</v>
      </c>
      <c r="Y5187" s="29">
        <f t="shared" si="80"/>
        <v>6.4393939393939448E-2</v>
      </c>
    </row>
    <row r="5188" spans="1:25" x14ac:dyDescent="0.3">
      <c r="A5188" s="8" t="s">
        <v>17</v>
      </c>
      <c r="B5188" s="8" t="s">
        <v>9041</v>
      </c>
      <c r="C5188" s="8" t="s">
        <v>9042</v>
      </c>
      <c r="D5188" s="8" t="s">
        <v>9061</v>
      </c>
      <c r="E5188" s="8" t="s">
        <v>9062</v>
      </c>
      <c r="F5188" s="24">
        <v>0.34</v>
      </c>
      <c r="G5188" s="24">
        <v>0</v>
      </c>
      <c r="H5188" s="25">
        <v>18.717400000000001</v>
      </c>
      <c r="I5188" s="25">
        <v>2.9211999999999998</v>
      </c>
      <c r="J5188" s="15">
        <v>80</v>
      </c>
      <c r="K5188" s="15">
        <v>24</v>
      </c>
      <c r="L5188" s="13">
        <v>0.15609999999999999</v>
      </c>
      <c r="M5188" s="7">
        <v>0.90833801999999997</v>
      </c>
      <c r="N5188" s="26">
        <v>0.5</v>
      </c>
      <c r="O5188" s="27" t="s">
        <v>22</v>
      </c>
      <c r="P5188" s="8">
        <v>0.44954412449999998</v>
      </c>
      <c r="Q5188" s="24">
        <v>0.34</v>
      </c>
      <c r="R5188" t="str">
        <f>IF($Q5188*100&gt;=VLOOKUP($O5188,margin_ranges!$A$5:$C$10,2,FALSE),IF($Q5188*100&lt;=VLOOKUP($O5188,margin_ranges!$A$5:$C$10,3,FALSE)+10,"IN RANGE","ABOVE RANGE"),"BELOW RANGE")</f>
        <v>IN RANGE</v>
      </c>
      <c r="S5188">
        <f>MIN(VLOOKUP($O5188,margin_ranges!$A$5:$D$10,4,FALSE),$P5188*100)</f>
        <v>29.75</v>
      </c>
      <c r="T5188" s="29">
        <f>(1-$S5188/100)/(1-$F5188)-1</f>
        <v>6.4393939393939448E-2</v>
      </c>
      <c r="U5188" s="19" t="str">
        <f>IF(ABS(IFERROR(T5188,0))&gt;0.05,INDEX(margin_ranges!$C$13:$C$16,MATCH($F5188*100,margin_ranges!$B$13:$B$16,1)),"")</f>
        <v>Balanced (Type B)</v>
      </c>
      <c r="V5188">
        <f>MIN(VLOOKUP($U5188,margin_ranges!$A$5:$D$10,4,FALSE),$P5188*100)</f>
        <v>29.75</v>
      </c>
      <c r="Y5188" s="29">
        <f t="shared" si="80"/>
        <v>6.4393939393939448E-2</v>
      </c>
    </row>
    <row r="5189" spans="1:25" x14ac:dyDescent="0.3">
      <c r="A5189" s="8" t="s">
        <v>17</v>
      </c>
      <c r="B5189" s="8" t="s">
        <v>9041</v>
      </c>
      <c r="C5189" s="8" t="s">
        <v>9042</v>
      </c>
      <c r="D5189" s="8" t="s">
        <v>9065</v>
      </c>
      <c r="E5189" s="8" t="s">
        <v>9066</v>
      </c>
      <c r="F5189" s="24">
        <v>0.34</v>
      </c>
      <c r="G5189" s="24">
        <v>1</v>
      </c>
      <c r="H5189" s="25">
        <v>68.118600000000001</v>
      </c>
      <c r="I5189" s="25">
        <v>24.026900000000001</v>
      </c>
      <c r="J5189" s="15">
        <v>329</v>
      </c>
      <c r="K5189" s="15">
        <v>100</v>
      </c>
      <c r="L5189" s="13">
        <v>0.35270000000000001</v>
      </c>
      <c r="M5189" s="7">
        <v>0.45622161</v>
      </c>
      <c r="N5189" s="26">
        <v>0.25</v>
      </c>
      <c r="O5189" s="27" t="s">
        <v>22</v>
      </c>
      <c r="P5189" s="8">
        <v>0.45202069569999997</v>
      </c>
      <c r="Q5189" s="24">
        <v>0.34</v>
      </c>
      <c r="R5189" t="str">
        <f>IF($Q5189*100&gt;=VLOOKUP($O5189,margin_ranges!$A$5:$C$10,2,FALSE),IF($Q5189*100&lt;=VLOOKUP($O5189,margin_ranges!$A$5:$C$10,3,FALSE)+10,"IN RANGE","ABOVE RANGE"),"BELOW RANGE")</f>
        <v>IN RANGE</v>
      </c>
      <c r="S5189">
        <f>MIN(VLOOKUP($O5189,margin_ranges!$A$5:$D$10,4,FALSE),$P5189*100)</f>
        <v>29.75</v>
      </c>
      <c r="T5189" s="29">
        <f>(1-$S5189/100)/(1-$F5189)-1</f>
        <v>6.4393939393939448E-2</v>
      </c>
      <c r="U5189" s="19" t="str">
        <f>IF(ABS(IFERROR(T5189,0))&gt;0.05,INDEX(margin_ranges!$C$13:$C$16,MATCH($F5189*100,margin_ranges!$B$13:$B$16,1)),"")</f>
        <v>Balanced (Type B)</v>
      </c>
      <c r="V5189">
        <f>MIN(VLOOKUP($U5189,margin_ranges!$A$5:$D$10,4,FALSE),$P5189*100)</f>
        <v>29.75</v>
      </c>
      <c r="Y5189" s="29">
        <f t="shared" si="80"/>
        <v>6.4393939393939448E-2</v>
      </c>
    </row>
    <row r="5190" spans="1:25" x14ac:dyDescent="0.3">
      <c r="A5190" s="8" t="s">
        <v>17</v>
      </c>
      <c r="B5190" s="8" t="s">
        <v>9041</v>
      </c>
      <c r="C5190" s="8" t="s">
        <v>9042</v>
      </c>
      <c r="D5190" s="8" t="s">
        <v>9071</v>
      </c>
      <c r="E5190" s="8" t="s">
        <v>487</v>
      </c>
      <c r="F5190" s="24">
        <v>0.34</v>
      </c>
      <c r="G5190" s="24">
        <v>0</v>
      </c>
      <c r="H5190" s="25">
        <v>26.070399999999999</v>
      </c>
      <c r="I5190" s="25">
        <v>4.4417999999999997</v>
      </c>
      <c r="J5190" s="15">
        <v>82</v>
      </c>
      <c r="K5190" s="15">
        <v>25</v>
      </c>
      <c r="L5190" s="13">
        <v>0.1704</v>
      </c>
      <c r="M5190" s="7">
        <v>0.61846425999999999</v>
      </c>
      <c r="N5190" s="26">
        <v>0.25</v>
      </c>
      <c r="O5190" s="27" t="s">
        <v>22</v>
      </c>
      <c r="P5190" s="8">
        <v>0.59577292299999995</v>
      </c>
      <c r="Q5190" s="24">
        <v>0.34</v>
      </c>
      <c r="R5190" t="str">
        <f>IF($Q5190*100&gt;=VLOOKUP($O5190,margin_ranges!$A$5:$C$10,2,FALSE),IF($Q5190*100&lt;=VLOOKUP($O5190,margin_ranges!$A$5:$C$10,3,FALSE)+10,"IN RANGE","ABOVE RANGE"),"BELOW RANGE")</f>
        <v>IN RANGE</v>
      </c>
      <c r="S5190">
        <f>MIN(VLOOKUP($O5190,margin_ranges!$A$5:$D$10,4,FALSE),$P5190*100)</f>
        <v>29.75</v>
      </c>
      <c r="T5190" s="29">
        <f>(1-$S5190/100)/(1-$F5190)-1</f>
        <v>6.4393939393939448E-2</v>
      </c>
      <c r="U5190" s="19" t="str">
        <f>IF(ABS(IFERROR(T5190,0))&gt;0.05,INDEX(margin_ranges!$C$13:$C$16,MATCH($F5190*100,margin_ranges!$B$13:$B$16,1)),"")</f>
        <v>Balanced (Type B)</v>
      </c>
      <c r="V5190">
        <f>MIN(VLOOKUP($U5190,margin_ranges!$A$5:$D$10,4,FALSE),$P5190*100)</f>
        <v>29.75</v>
      </c>
      <c r="Y5190" s="29">
        <f t="shared" si="80"/>
        <v>6.4393939393939448E-2</v>
      </c>
    </row>
    <row r="5191" spans="1:25" x14ac:dyDescent="0.3">
      <c r="A5191" s="8" t="s">
        <v>17</v>
      </c>
      <c r="B5191" s="8" t="s">
        <v>9041</v>
      </c>
      <c r="C5191" s="8" t="s">
        <v>9042</v>
      </c>
      <c r="D5191" s="8" t="s">
        <v>9081</v>
      </c>
      <c r="E5191" s="8" t="s">
        <v>9082</v>
      </c>
      <c r="F5191" s="24">
        <v>0.34</v>
      </c>
      <c r="G5191" s="24">
        <v>1</v>
      </c>
      <c r="H5191" s="25">
        <v>65.119900000000001</v>
      </c>
      <c r="I5191" s="25">
        <v>5.5918999999999999</v>
      </c>
      <c r="J5191" s="15">
        <v>256</v>
      </c>
      <c r="K5191" s="15">
        <v>77</v>
      </c>
      <c r="L5191" s="13">
        <v>8.5900000000000004E-2</v>
      </c>
      <c r="M5191" s="7">
        <v>1.52476816</v>
      </c>
      <c r="N5191" s="26">
        <v>0.75</v>
      </c>
      <c r="O5191" s="27" t="s">
        <v>22</v>
      </c>
      <c r="P5191" s="8">
        <v>0.50812194219999995</v>
      </c>
      <c r="Q5191" s="24">
        <v>0.34</v>
      </c>
      <c r="R5191" t="str">
        <f>IF($Q5191*100&gt;=VLOOKUP($O5191,margin_ranges!$A$5:$C$10,2,FALSE),IF($Q5191*100&lt;=VLOOKUP($O5191,margin_ranges!$A$5:$C$10,3,FALSE)+10,"IN RANGE","ABOVE RANGE"),"BELOW RANGE")</f>
        <v>IN RANGE</v>
      </c>
      <c r="S5191">
        <f>MIN(VLOOKUP($O5191,margin_ranges!$A$5:$D$10,4,FALSE),$P5191*100)</f>
        <v>29.75</v>
      </c>
      <c r="T5191" s="29">
        <f>(1-$S5191/100)/(1-$F5191)-1</f>
        <v>6.4393939393939448E-2</v>
      </c>
      <c r="U5191" s="19" t="str">
        <f>IF(ABS(IFERROR(T5191,0))&gt;0.05,INDEX(margin_ranges!$C$13:$C$16,MATCH($F5191*100,margin_ranges!$B$13:$B$16,1)),"")</f>
        <v>Balanced (Type B)</v>
      </c>
      <c r="V5191">
        <f>MIN(VLOOKUP($U5191,margin_ranges!$A$5:$D$10,4,FALSE),$P5191*100)</f>
        <v>29.75</v>
      </c>
      <c r="Y5191" s="29">
        <f t="shared" si="80"/>
        <v>6.4393939393939448E-2</v>
      </c>
    </row>
    <row r="5192" spans="1:25" x14ac:dyDescent="0.3">
      <c r="A5192" s="8" t="s">
        <v>17</v>
      </c>
      <c r="B5192" s="8" t="s">
        <v>9041</v>
      </c>
      <c r="C5192" s="8" t="s">
        <v>9042</v>
      </c>
      <c r="D5192" s="8" t="s">
        <v>9087</v>
      </c>
      <c r="E5192" s="8" t="s">
        <v>383</v>
      </c>
      <c r="F5192" s="24">
        <v>0.34</v>
      </c>
      <c r="G5192" s="24">
        <v>0</v>
      </c>
      <c r="H5192" s="25">
        <v>25.6524</v>
      </c>
      <c r="I5192" s="25">
        <v>3.2130999999999998</v>
      </c>
      <c r="J5192" s="15">
        <v>50</v>
      </c>
      <c r="K5192" s="15">
        <v>15</v>
      </c>
      <c r="L5192" s="13">
        <v>0.12529999999999999</v>
      </c>
      <c r="M5192" s="7">
        <v>0.52058064999999998</v>
      </c>
      <c r="N5192" s="26">
        <v>0.25</v>
      </c>
      <c r="O5192" s="27" t="s">
        <v>22</v>
      </c>
      <c r="P5192" s="8">
        <v>0.51976701479999998</v>
      </c>
      <c r="Q5192" s="24">
        <v>0.34</v>
      </c>
      <c r="R5192" t="str">
        <f>IF($Q5192*100&gt;=VLOOKUP($O5192,margin_ranges!$A$5:$C$10,2,FALSE),IF($Q5192*100&lt;=VLOOKUP($O5192,margin_ranges!$A$5:$C$10,3,FALSE)+10,"IN RANGE","ABOVE RANGE"),"BELOW RANGE")</f>
        <v>IN RANGE</v>
      </c>
      <c r="S5192">
        <f>MIN(VLOOKUP($O5192,margin_ranges!$A$5:$D$10,4,FALSE),$P5192*100)</f>
        <v>29.75</v>
      </c>
      <c r="T5192" s="29">
        <f>(1-$S5192/100)/(1-$F5192)-1</f>
        <v>6.4393939393939448E-2</v>
      </c>
      <c r="U5192" s="19" t="str">
        <f>IF(ABS(IFERROR(T5192,0))&gt;0.05,INDEX(margin_ranges!$C$13:$C$16,MATCH($F5192*100,margin_ranges!$B$13:$B$16,1)),"")</f>
        <v>Balanced (Type B)</v>
      </c>
      <c r="V5192">
        <f>MIN(VLOOKUP($U5192,margin_ranges!$A$5:$D$10,4,FALSE),$P5192*100)</f>
        <v>29.75</v>
      </c>
      <c r="Y5192" s="29">
        <f t="shared" si="80"/>
        <v>6.4393939393939448E-2</v>
      </c>
    </row>
    <row r="5193" spans="1:25" x14ac:dyDescent="0.3">
      <c r="A5193" s="8" t="s">
        <v>17</v>
      </c>
      <c r="B5193" s="8" t="s">
        <v>9041</v>
      </c>
      <c r="C5193" s="8" t="s">
        <v>9042</v>
      </c>
      <c r="D5193" s="28" t="s">
        <v>9046</v>
      </c>
      <c r="E5193" s="8" t="s">
        <v>472</v>
      </c>
      <c r="F5193" s="24">
        <v>0.33999999999999903</v>
      </c>
      <c r="G5193" s="24">
        <v>1</v>
      </c>
      <c r="H5193" s="25">
        <v>86.023799999999994</v>
      </c>
      <c r="I5193" s="25">
        <v>11.063599999999999</v>
      </c>
      <c r="J5193" s="15">
        <v>222</v>
      </c>
      <c r="K5193" s="15">
        <v>67</v>
      </c>
      <c r="L5193" s="13">
        <v>0.12859999999999999</v>
      </c>
      <c r="M5193" s="7">
        <v>0.66925688999999999</v>
      </c>
      <c r="N5193" s="26">
        <v>0.25</v>
      </c>
      <c r="O5193" s="27" t="s">
        <v>22</v>
      </c>
      <c r="P5193" s="8">
        <v>0.62645136270000001</v>
      </c>
      <c r="Q5193" s="24">
        <v>0.34</v>
      </c>
      <c r="R5193" t="str">
        <f>IF($Q5193*100&gt;=VLOOKUP($O5193,margin_ranges!$A$5:$C$10,2,FALSE),IF($Q5193*100&lt;=VLOOKUP($O5193,margin_ranges!$A$5:$C$10,3,FALSE)+10,"IN RANGE","ABOVE RANGE"),"BELOW RANGE")</f>
        <v>IN RANGE</v>
      </c>
      <c r="S5193">
        <f>MIN(VLOOKUP($O5193,margin_ranges!$A$5:$D$10,4,FALSE),$P5193*100)</f>
        <v>29.75</v>
      </c>
      <c r="T5193" s="29">
        <f>(1-$S5193/100)/(1-$F5193)-1</f>
        <v>6.4393939393937671E-2</v>
      </c>
      <c r="U5193" s="19" t="str">
        <f>IF(ABS(IFERROR(T5193,0))&gt;0.05,INDEX(margin_ranges!$C$13:$C$16,MATCH($F5193*100,margin_ranges!$B$13:$B$16,1)),"")</f>
        <v>Balanced (Type B)</v>
      </c>
      <c r="V5193">
        <f>MIN(VLOOKUP($U5193,margin_ranges!$A$5:$D$10,4,FALSE),$P5193*100)</f>
        <v>29.75</v>
      </c>
      <c r="Y5193" s="29">
        <f t="shared" si="80"/>
        <v>6.4393939393937671E-2</v>
      </c>
    </row>
    <row r="5194" spans="1:25" x14ac:dyDescent="0.3">
      <c r="A5194" s="8" t="s">
        <v>17</v>
      </c>
      <c r="B5194" s="8" t="s">
        <v>9041</v>
      </c>
      <c r="C5194" s="8" t="s">
        <v>9042</v>
      </c>
      <c r="D5194" s="8" t="s">
        <v>9076</v>
      </c>
      <c r="E5194" s="8" t="s">
        <v>420</v>
      </c>
      <c r="F5194" s="24">
        <v>0.33999999999999903</v>
      </c>
      <c r="G5194" s="24">
        <v>0</v>
      </c>
      <c r="H5194" s="25">
        <v>4.8676000000000004</v>
      </c>
      <c r="I5194" s="25">
        <v>1.2874000000000001</v>
      </c>
      <c r="J5194" s="15">
        <v>25</v>
      </c>
      <c r="K5194" s="15">
        <v>8</v>
      </c>
      <c r="L5194" s="13">
        <v>0.26450000000000001</v>
      </c>
      <c r="M5194" s="7">
        <v>0.65595872</v>
      </c>
      <c r="N5194" s="26">
        <v>0.25</v>
      </c>
      <c r="O5194" s="27" t="s">
        <v>22</v>
      </c>
      <c r="P5194" s="8">
        <v>0.61887845720000001</v>
      </c>
      <c r="Q5194" s="24">
        <v>0.34</v>
      </c>
      <c r="R5194" t="str">
        <f>IF($Q5194*100&gt;=VLOOKUP($O5194,margin_ranges!$A$5:$C$10,2,FALSE),IF($Q5194*100&lt;=VLOOKUP($O5194,margin_ranges!$A$5:$C$10,3,FALSE)+10,"IN RANGE","ABOVE RANGE"),"BELOW RANGE")</f>
        <v>IN RANGE</v>
      </c>
      <c r="S5194">
        <f>MIN(VLOOKUP($O5194,margin_ranges!$A$5:$D$10,4,FALSE),$P5194*100)</f>
        <v>29.75</v>
      </c>
      <c r="T5194" s="29">
        <f>(1-$S5194/100)/(1-$F5194)-1</f>
        <v>6.4393939393937671E-2</v>
      </c>
      <c r="U5194" s="19" t="str">
        <f>IF(ABS(IFERROR(T5194,0))&gt;0.05,INDEX(margin_ranges!$C$13:$C$16,MATCH($F5194*100,margin_ranges!$B$13:$B$16,1)),"")</f>
        <v>Balanced (Type B)</v>
      </c>
      <c r="V5194">
        <f>MIN(VLOOKUP($U5194,margin_ranges!$A$5:$D$10,4,FALSE),$P5194*100)</f>
        <v>29.75</v>
      </c>
      <c r="Y5194" s="29">
        <f t="shared" si="80"/>
        <v>6.4393939393937671E-2</v>
      </c>
    </row>
    <row r="5195" spans="1:25" x14ac:dyDescent="0.3">
      <c r="A5195" s="8" t="s">
        <v>17</v>
      </c>
      <c r="B5195" s="8" t="s">
        <v>9041</v>
      </c>
      <c r="C5195" s="8" t="s">
        <v>9042</v>
      </c>
      <c r="D5195" s="8" t="s">
        <v>9079</v>
      </c>
      <c r="E5195" s="8" t="s">
        <v>476</v>
      </c>
      <c r="F5195" s="24">
        <v>0.33999999999999903</v>
      </c>
      <c r="G5195" s="24">
        <v>0</v>
      </c>
      <c r="H5195" s="25">
        <v>6.4404000000000003</v>
      </c>
      <c r="I5195" s="25">
        <v>1.6275999999999999</v>
      </c>
      <c r="J5195" s="15">
        <v>32</v>
      </c>
      <c r="K5195" s="15">
        <v>10</v>
      </c>
      <c r="L5195" s="13">
        <v>0.25269999999999998</v>
      </c>
      <c r="M5195" s="7">
        <v>0.65149427000000004</v>
      </c>
      <c r="N5195" s="26">
        <v>0.25</v>
      </c>
      <c r="O5195" s="27" t="s">
        <v>22</v>
      </c>
      <c r="P5195" s="8">
        <v>0.61626677259999996</v>
      </c>
      <c r="Q5195" s="24">
        <v>0.34</v>
      </c>
      <c r="R5195" t="str">
        <f>IF($Q5195*100&gt;=VLOOKUP($O5195,margin_ranges!$A$5:$C$10,2,FALSE),IF($Q5195*100&lt;=VLOOKUP($O5195,margin_ranges!$A$5:$C$10,3,FALSE)+10,"IN RANGE","ABOVE RANGE"),"BELOW RANGE")</f>
        <v>IN RANGE</v>
      </c>
      <c r="S5195">
        <f>MIN(VLOOKUP($O5195,margin_ranges!$A$5:$D$10,4,FALSE),$P5195*100)</f>
        <v>29.75</v>
      </c>
      <c r="T5195" s="29">
        <f>(1-$S5195/100)/(1-$F5195)-1</f>
        <v>6.4393939393937671E-2</v>
      </c>
      <c r="U5195" s="19" t="str">
        <f>IF(ABS(IFERROR(T5195,0))&gt;0.05,INDEX(margin_ranges!$C$13:$C$16,MATCH($F5195*100,margin_ranges!$B$13:$B$16,1)),"")</f>
        <v>Balanced (Type B)</v>
      </c>
      <c r="V5195">
        <f>MIN(VLOOKUP($U5195,margin_ranges!$A$5:$D$10,4,FALSE),$P5195*100)</f>
        <v>29.75</v>
      </c>
      <c r="Y5195" s="29">
        <f t="shared" si="80"/>
        <v>6.4393939393937671E-2</v>
      </c>
    </row>
    <row r="5196" spans="1:25" x14ac:dyDescent="0.3">
      <c r="A5196" s="8" t="s">
        <v>17</v>
      </c>
      <c r="B5196" s="8" t="s">
        <v>9041</v>
      </c>
      <c r="C5196" s="8" t="s">
        <v>9042</v>
      </c>
      <c r="D5196" s="8" t="s">
        <v>9090</v>
      </c>
      <c r="E5196" s="8" t="s">
        <v>411</v>
      </c>
      <c r="F5196" s="24">
        <v>0.33999999999999903</v>
      </c>
      <c r="G5196" s="24">
        <v>1</v>
      </c>
      <c r="H5196" s="25">
        <v>51.625100000000003</v>
      </c>
      <c r="I5196" s="25">
        <v>6.2567000000000004</v>
      </c>
      <c r="J5196" s="15">
        <v>111</v>
      </c>
      <c r="K5196" s="15">
        <v>33</v>
      </c>
      <c r="L5196" s="13">
        <v>0.1212</v>
      </c>
      <c r="M5196" s="7">
        <v>0.59251774999999995</v>
      </c>
      <c r="N5196" s="26">
        <v>0.25</v>
      </c>
      <c r="O5196" s="27" t="s">
        <v>22</v>
      </c>
      <c r="P5196" s="8">
        <v>0.57807171349999997</v>
      </c>
      <c r="Q5196" s="24">
        <v>0.34</v>
      </c>
      <c r="R5196" t="str">
        <f>IF($Q5196*100&gt;=VLOOKUP($O5196,margin_ranges!$A$5:$C$10,2,FALSE),IF($Q5196*100&lt;=VLOOKUP($O5196,margin_ranges!$A$5:$C$10,3,FALSE)+10,"IN RANGE","ABOVE RANGE"),"BELOW RANGE")</f>
        <v>IN RANGE</v>
      </c>
      <c r="S5196">
        <f>MIN(VLOOKUP($O5196,margin_ranges!$A$5:$D$10,4,FALSE),$P5196*100)</f>
        <v>29.75</v>
      </c>
      <c r="T5196" s="29">
        <f>(1-$S5196/100)/(1-$F5196)-1</f>
        <v>6.4393939393937671E-2</v>
      </c>
      <c r="U5196" s="19" t="str">
        <f>IF(ABS(IFERROR(T5196,0))&gt;0.05,INDEX(margin_ranges!$C$13:$C$16,MATCH($F5196*100,margin_ranges!$B$13:$B$16,1)),"")</f>
        <v>Balanced (Type B)</v>
      </c>
      <c r="V5196">
        <f>MIN(VLOOKUP($U5196,margin_ranges!$A$5:$D$10,4,FALSE),$P5196*100)</f>
        <v>29.75</v>
      </c>
      <c r="Y5196" s="29">
        <f t="shared" si="80"/>
        <v>6.4393939393937671E-2</v>
      </c>
    </row>
    <row r="5197" spans="1:25" x14ac:dyDescent="0.3">
      <c r="A5197" s="8" t="s">
        <v>17</v>
      </c>
      <c r="B5197" s="8" t="s">
        <v>9041</v>
      </c>
      <c r="C5197" s="8" t="s">
        <v>9042</v>
      </c>
      <c r="D5197" s="8" t="s">
        <v>9085</v>
      </c>
      <c r="E5197" s="8" t="s">
        <v>9086</v>
      </c>
      <c r="F5197" s="24">
        <v>0.31994679261074899</v>
      </c>
      <c r="G5197" s="24">
        <v>0</v>
      </c>
      <c r="H5197" s="25">
        <v>25.4009</v>
      </c>
      <c r="I5197" s="25">
        <v>2.1667000000000001</v>
      </c>
      <c r="J5197" s="15">
        <v>72</v>
      </c>
      <c r="K5197" s="15">
        <v>21</v>
      </c>
      <c r="L5197" s="13">
        <v>8.5300000000000001E-2</v>
      </c>
      <c r="M5197" s="7">
        <v>1.10285488</v>
      </c>
      <c r="N5197" s="26">
        <v>0.75</v>
      </c>
      <c r="O5197" s="27" t="s">
        <v>22</v>
      </c>
      <c r="P5197" s="8">
        <v>0.31994679259999997</v>
      </c>
      <c r="Q5197" s="24">
        <v>0.34</v>
      </c>
      <c r="R5197" t="str">
        <f>IF($Q5197*100&gt;=VLOOKUP($O5197,margin_ranges!$A$5:$C$10,2,FALSE),IF($Q5197*100&lt;=VLOOKUP($O5197,margin_ranges!$A$5:$C$10,3,FALSE)+10,"IN RANGE","ABOVE RANGE"),"BELOW RANGE")</f>
        <v>IN RANGE</v>
      </c>
      <c r="S5197">
        <f>MIN(VLOOKUP($O5197,margin_ranges!$A$5:$D$10,4,FALSE),$P5197*100)</f>
        <v>29.75</v>
      </c>
      <c r="T5197" s="29">
        <f>(1-$S5197/100)/(1-$F5197)-1</f>
        <v>3.3007406430627828E-2</v>
      </c>
      <c r="U5197" s="19" t="str">
        <f>IF(ABS(IFERROR(T5197,0))&gt;0.05,INDEX(margin_ranges!$C$13:$C$16,MATCH($F5197*100,margin_ranges!$B$13:$B$16,1)),"")</f>
        <v/>
      </c>
      <c r="V5197" t="e">
        <f>MIN(VLOOKUP($U5197,margin_ranges!$A$5:$D$10,4,FALSE),$P5197*100)</f>
        <v>#N/A</v>
      </c>
      <c r="Y5197" s="29" t="e">
        <f t="shared" si="80"/>
        <v>#N/A</v>
      </c>
    </row>
    <row r="5198" spans="1:25" x14ac:dyDescent="0.3">
      <c r="A5198" s="8" t="s">
        <v>17</v>
      </c>
      <c r="B5198" s="8" t="s">
        <v>9041</v>
      </c>
      <c r="C5198" s="8" t="s">
        <v>9042</v>
      </c>
      <c r="D5198" s="8" t="s">
        <v>9045</v>
      </c>
      <c r="E5198" s="8" t="s">
        <v>405</v>
      </c>
      <c r="F5198" s="24">
        <v>0.3</v>
      </c>
      <c r="G5198" s="24">
        <v>1</v>
      </c>
      <c r="H5198" s="25">
        <v>361.60129999999998</v>
      </c>
      <c r="I5198" s="25">
        <v>75.399600000000007</v>
      </c>
      <c r="J5198" s="15">
        <v>1279</v>
      </c>
      <c r="K5198" s="15">
        <v>384</v>
      </c>
      <c r="L5198" s="13">
        <v>0.20849999999999999</v>
      </c>
      <c r="M5198" s="7">
        <v>0.56563792999999996</v>
      </c>
      <c r="N5198" s="26">
        <v>0.25</v>
      </c>
      <c r="O5198" s="27" t="s">
        <v>92</v>
      </c>
      <c r="P5198" s="8">
        <v>0.55802114950000004</v>
      </c>
      <c r="Q5198" s="24">
        <v>0.3</v>
      </c>
      <c r="R5198" t="str">
        <f>IF($Q5198*100&gt;=VLOOKUP($O5198,margin_ranges!$A$5:$C$10,2,FALSE),IF($Q5198*100&lt;=VLOOKUP($O5198,margin_ranges!$A$5:$C$10,3,FALSE)+10,"IN RANGE","ABOVE RANGE"),"BELOW RANGE")</f>
        <v>IN RANGE</v>
      </c>
      <c r="S5198">
        <f>MIN(VLOOKUP($O5198,margin_ranges!$A$5:$D$10,4,FALSE),$P5198*100)</f>
        <v>29.75</v>
      </c>
      <c r="T5198" s="29">
        <f>(1-$S5198/100)/(1-$F5198)-1</f>
        <v>3.5714285714285587E-3</v>
      </c>
      <c r="U5198" s="19" t="str">
        <f>IF(ABS(IFERROR(T5198,0))&gt;0.05,INDEX(margin_ranges!$C$13:$C$16,MATCH($F5198*100,margin_ranges!$B$13:$B$16,1)),"")</f>
        <v/>
      </c>
      <c r="V5198" t="e">
        <f>MIN(VLOOKUP($U5198,margin_ranges!$A$5:$D$10,4,FALSE),$P5198*100)</f>
        <v>#N/A</v>
      </c>
      <c r="Y5198" s="29" t="e">
        <f t="shared" ref="Y5198:Y5261" si="81">(1-$V5198/100)/(1-$F5198)-1</f>
        <v>#N/A</v>
      </c>
    </row>
    <row r="5199" spans="1:25" x14ac:dyDescent="0.3">
      <c r="A5199" s="8" t="s">
        <v>17</v>
      </c>
      <c r="B5199" s="8" t="s">
        <v>9041</v>
      </c>
      <c r="C5199" s="8" t="s">
        <v>9042</v>
      </c>
      <c r="D5199" s="8" t="s">
        <v>9043</v>
      </c>
      <c r="E5199" s="8" t="s">
        <v>9044</v>
      </c>
      <c r="F5199" s="24">
        <v>0.24590546813417799</v>
      </c>
      <c r="G5199" s="24">
        <v>0</v>
      </c>
      <c r="H5199" s="25">
        <v>1.4323999999999999</v>
      </c>
      <c r="I5199" s="25">
        <v>0.246</v>
      </c>
      <c r="J5199" s="15">
        <v>7</v>
      </c>
      <c r="K5199" s="15">
        <v>2</v>
      </c>
      <c r="L5199" s="13">
        <v>0.17169999999999999</v>
      </c>
      <c r="M5199" s="7">
        <v>0.99457026999999998</v>
      </c>
      <c r="N5199" s="26">
        <v>0.75</v>
      </c>
      <c r="O5199" s="27" t="s">
        <v>92</v>
      </c>
      <c r="P5199" s="8">
        <v>0.2459054681</v>
      </c>
      <c r="Q5199" s="24">
        <v>0.28999999999999998</v>
      </c>
      <c r="R5199" t="str">
        <f>IF($Q5199*100&gt;=VLOOKUP($O5199,margin_ranges!$A$5:$C$10,2,FALSE),IF($Q5199*100&lt;=VLOOKUP($O5199,margin_ranges!$A$5:$C$10,3,FALSE)+10,"IN RANGE","ABOVE RANGE"),"BELOW RANGE")</f>
        <v>IN RANGE</v>
      </c>
      <c r="S5199">
        <f>MIN(VLOOKUP($O5199,margin_ranges!$A$5:$D$10,4,FALSE),$P5199*100)</f>
        <v>24.590546809999999</v>
      </c>
      <c r="T5199" s="29">
        <f>(1-$S5199/100)/(1-$F5199)-1</f>
        <v>4.5323300668087541E-11</v>
      </c>
      <c r="U5199" s="19" t="str">
        <f>IF(ABS(IFERROR(T5199,0))&gt;0.05,INDEX(margin_ranges!$C$13:$C$16,MATCH($F5199*100,margin_ranges!$B$13:$B$16,1)),"")</f>
        <v/>
      </c>
      <c r="V5199" t="e">
        <f>MIN(VLOOKUP($U5199,margin_ranges!$A$5:$D$10,4,FALSE),$P5199*100)</f>
        <v>#N/A</v>
      </c>
      <c r="Y5199" s="29" t="e">
        <f t="shared" si="81"/>
        <v>#N/A</v>
      </c>
    </row>
    <row r="5200" spans="1:25" x14ac:dyDescent="0.3">
      <c r="A5200" s="8" t="s">
        <v>17</v>
      </c>
      <c r="B5200" s="8" t="s">
        <v>9041</v>
      </c>
      <c r="C5200" s="8" t="s">
        <v>9042</v>
      </c>
      <c r="D5200" s="8" t="s">
        <v>9056</v>
      </c>
      <c r="E5200" s="8" t="s">
        <v>575</v>
      </c>
      <c r="F5200" s="24">
        <v>0.28999999999999998</v>
      </c>
      <c r="G5200" s="24">
        <v>0</v>
      </c>
      <c r="H5200" s="25">
        <v>41.595199999999998</v>
      </c>
      <c r="I5200" s="25">
        <v>7.3353000000000002</v>
      </c>
      <c r="J5200" s="15">
        <v>160</v>
      </c>
      <c r="K5200" s="15">
        <v>41</v>
      </c>
      <c r="L5200" s="13">
        <v>0.17630000000000001</v>
      </c>
      <c r="M5200" s="7">
        <v>0.72729663</v>
      </c>
      <c r="N5200" s="26">
        <v>0.25</v>
      </c>
      <c r="O5200" s="27" t="s">
        <v>22</v>
      </c>
      <c r="P5200" s="8">
        <v>0.6562612968</v>
      </c>
      <c r="Q5200" s="24">
        <v>0.28999999999999998</v>
      </c>
      <c r="R5200" t="str">
        <f>IF($Q5200*100&gt;=VLOOKUP($O5200,margin_ranges!$A$5:$C$10,2,FALSE),IF($Q5200*100&lt;=VLOOKUP($O5200,margin_ranges!$A$5:$C$10,3,FALSE)+10,"IN RANGE","ABOVE RANGE"),"BELOW RANGE")</f>
        <v>IN RANGE</v>
      </c>
      <c r="S5200">
        <f>MIN(VLOOKUP($O5200,margin_ranges!$A$5:$D$10,4,FALSE),$P5200*100)</f>
        <v>29.75</v>
      </c>
      <c r="T5200" s="29">
        <f>(1-$S5200/100)/(1-$F5200)-1</f>
        <v>-1.0563380281690127E-2</v>
      </c>
      <c r="U5200" s="19" t="str">
        <f>IF(ABS(IFERROR(T5200,0))&gt;0.05,INDEX(margin_ranges!$C$13:$C$16,MATCH($F5200*100,margin_ranges!$B$13:$B$16,1)),"")</f>
        <v/>
      </c>
      <c r="V5200" t="e">
        <f>MIN(VLOOKUP($U5200,margin_ranges!$A$5:$D$10,4,FALSE),$P5200*100)</f>
        <v>#N/A</v>
      </c>
      <c r="Y5200" s="29" t="e">
        <f t="shared" si="81"/>
        <v>#N/A</v>
      </c>
    </row>
    <row r="5201" spans="1:25" x14ac:dyDescent="0.3">
      <c r="A5201" s="8" t="s">
        <v>17</v>
      </c>
      <c r="B5201" s="8" t="s">
        <v>9041</v>
      </c>
      <c r="C5201" s="8" t="s">
        <v>9042</v>
      </c>
      <c r="D5201" s="8" t="s">
        <v>9060</v>
      </c>
      <c r="E5201" s="8" t="s">
        <v>325</v>
      </c>
      <c r="F5201" s="24">
        <v>0.28999999999999998</v>
      </c>
      <c r="G5201" s="24">
        <v>1</v>
      </c>
      <c r="H5201" s="25">
        <v>52.956699999999998</v>
      </c>
      <c r="I5201" s="25">
        <v>9.1252999999999993</v>
      </c>
      <c r="J5201" s="15">
        <v>192</v>
      </c>
      <c r="K5201" s="15">
        <v>49</v>
      </c>
      <c r="L5201" s="13">
        <v>0.17230000000000001</v>
      </c>
      <c r="M5201" s="7">
        <v>0.70207978000000004</v>
      </c>
      <c r="N5201" s="26">
        <v>0.25</v>
      </c>
      <c r="O5201" s="27" t="s">
        <v>22</v>
      </c>
      <c r="P5201" s="8">
        <v>0.64391511089999998</v>
      </c>
      <c r="Q5201" s="24">
        <v>0.28999999999999998</v>
      </c>
      <c r="R5201" t="str">
        <f>IF($Q5201*100&gt;=VLOOKUP($O5201,margin_ranges!$A$5:$C$10,2,FALSE),IF($Q5201*100&lt;=VLOOKUP($O5201,margin_ranges!$A$5:$C$10,3,FALSE)+10,"IN RANGE","ABOVE RANGE"),"BELOW RANGE")</f>
        <v>IN RANGE</v>
      </c>
      <c r="S5201">
        <f>MIN(VLOOKUP($O5201,margin_ranges!$A$5:$D$10,4,FALSE),$P5201*100)</f>
        <v>29.75</v>
      </c>
      <c r="T5201" s="29">
        <f>(1-$S5201/100)/(1-$F5201)-1</f>
        <v>-1.0563380281690127E-2</v>
      </c>
      <c r="U5201" s="19" t="str">
        <f>IF(ABS(IFERROR(T5201,0))&gt;0.05,INDEX(margin_ranges!$C$13:$C$16,MATCH($F5201*100,margin_ranges!$B$13:$B$16,1)),"")</f>
        <v/>
      </c>
      <c r="V5201" t="e">
        <f>MIN(VLOOKUP($U5201,margin_ranges!$A$5:$D$10,4,FALSE),$P5201*100)</f>
        <v>#N/A</v>
      </c>
      <c r="Y5201" s="29" t="e">
        <f t="shared" si="81"/>
        <v>#N/A</v>
      </c>
    </row>
    <row r="5202" spans="1:25" x14ac:dyDescent="0.3">
      <c r="A5202" s="8" t="s">
        <v>17</v>
      </c>
      <c r="B5202" s="8" t="s">
        <v>9041</v>
      </c>
      <c r="C5202" s="8" t="s">
        <v>9042</v>
      </c>
      <c r="D5202" s="8" t="s">
        <v>9063</v>
      </c>
      <c r="E5202" s="8" t="s">
        <v>9064</v>
      </c>
      <c r="F5202" s="24">
        <v>0.28999999999999998</v>
      </c>
      <c r="G5202" s="24">
        <v>1</v>
      </c>
      <c r="H5202" s="25">
        <v>117.65300000000001</v>
      </c>
      <c r="I5202" s="25">
        <v>9.4055999999999997</v>
      </c>
      <c r="J5202" s="15">
        <v>458</v>
      </c>
      <c r="K5202" s="15">
        <v>115</v>
      </c>
      <c r="L5202" s="13">
        <v>7.9899999999999999E-2</v>
      </c>
      <c r="M5202" s="7">
        <v>1.6215373900000001</v>
      </c>
      <c r="N5202" s="26">
        <v>0.75</v>
      </c>
      <c r="O5202" s="27" t="s">
        <v>22</v>
      </c>
      <c r="P5202" s="8">
        <v>0.53747597420000004</v>
      </c>
      <c r="Q5202" s="24">
        <v>0.28999999999999998</v>
      </c>
      <c r="R5202" t="str">
        <f>IF($Q5202*100&gt;=VLOOKUP($O5202,margin_ranges!$A$5:$C$10,2,FALSE),IF($Q5202*100&lt;=VLOOKUP($O5202,margin_ranges!$A$5:$C$10,3,FALSE)+10,"IN RANGE","ABOVE RANGE"),"BELOW RANGE")</f>
        <v>IN RANGE</v>
      </c>
      <c r="S5202">
        <f>MIN(VLOOKUP($O5202,margin_ranges!$A$5:$D$10,4,FALSE),$P5202*100)</f>
        <v>29.75</v>
      </c>
      <c r="T5202" s="29">
        <f>(1-$S5202/100)/(1-$F5202)-1</f>
        <v>-1.0563380281690127E-2</v>
      </c>
      <c r="U5202" s="19" t="str">
        <f>IF(ABS(IFERROR(T5202,0))&gt;0.05,INDEX(margin_ranges!$C$13:$C$16,MATCH($F5202*100,margin_ranges!$B$13:$B$16,1)),"")</f>
        <v/>
      </c>
      <c r="V5202" t="e">
        <f>MIN(VLOOKUP($U5202,margin_ranges!$A$5:$D$10,4,FALSE),$P5202*100)</f>
        <v>#N/A</v>
      </c>
      <c r="Y5202" s="29" t="e">
        <f t="shared" si="81"/>
        <v>#N/A</v>
      </c>
    </row>
    <row r="5203" spans="1:25" x14ac:dyDescent="0.3">
      <c r="A5203" s="8" t="s">
        <v>17</v>
      </c>
      <c r="B5203" s="8" t="s">
        <v>9041</v>
      </c>
      <c r="C5203" s="8" t="s">
        <v>9042</v>
      </c>
      <c r="D5203" s="8" t="s">
        <v>9074</v>
      </c>
      <c r="E5203" s="8" t="s">
        <v>9075</v>
      </c>
      <c r="F5203" s="24">
        <v>0.28999999999999998</v>
      </c>
      <c r="G5203" s="24">
        <v>0</v>
      </c>
      <c r="H5203" s="25">
        <v>1.6222000000000001</v>
      </c>
      <c r="I5203" s="25">
        <v>0.2671</v>
      </c>
      <c r="J5203" s="15">
        <v>7</v>
      </c>
      <c r="K5203" s="15">
        <v>2</v>
      </c>
      <c r="L5203" s="13">
        <v>0.16470000000000001</v>
      </c>
      <c r="M5203" s="7">
        <v>0.93090908999999999</v>
      </c>
      <c r="N5203" s="26">
        <v>0.25</v>
      </c>
      <c r="O5203" s="27" t="s">
        <v>22</v>
      </c>
      <c r="P5203" s="8">
        <v>0.7314453125</v>
      </c>
      <c r="Q5203" s="24">
        <v>0.28999999999999998</v>
      </c>
      <c r="R5203" t="str">
        <f>IF($Q5203*100&gt;=VLOOKUP($O5203,margin_ranges!$A$5:$C$10,2,FALSE),IF($Q5203*100&lt;=VLOOKUP($O5203,margin_ranges!$A$5:$C$10,3,FALSE)+10,"IN RANGE","ABOVE RANGE"),"BELOW RANGE")</f>
        <v>IN RANGE</v>
      </c>
      <c r="S5203">
        <f>MIN(VLOOKUP($O5203,margin_ranges!$A$5:$D$10,4,FALSE),$P5203*100)</f>
        <v>29.75</v>
      </c>
      <c r="T5203" s="29">
        <f>(1-$S5203/100)/(1-$F5203)-1</f>
        <v>-1.0563380281690127E-2</v>
      </c>
      <c r="U5203" s="19" t="str">
        <f>IF(ABS(IFERROR(T5203,0))&gt;0.05,INDEX(margin_ranges!$C$13:$C$16,MATCH($F5203*100,margin_ranges!$B$13:$B$16,1)),"")</f>
        <v/>
      </c>
      <c r="V5203" t="e">
        <f>MIN(VLOOKUP($U5203,margin_ranges!$A$5:$D$10,4,FALSE),$P5203*100)</f>
        <v>#N/A</v>
      </c>
      <c r="Y5203" s="29" t="e">
        <f t="shared" si="81"/>
        <v>#N/A</v>
      </c>
    </row>
    <row r="5204" spans="1:25" x14ac:dyDescent="0.3">
      <c r="A5204" s="8" t="s">
        <v>17</v>
      </c>
      <c r="B5204" s="8" t="s">
        <v>9041</v>
      </c>
      <c r="C5204" s="8" t="s">
        <v>9042</v>
      </c>
      <c r="D5204" s="8" t="s">
        <v>9077</v>
      </c>
      <c r="E5204" s="8" t="s">
        <v>352</v>
      </c>
      <c r="F5204" s="24">
        <v>0.28999999999999998</v>
      </c>
      <c r="G5204" s="24">
        <v>1</v>
      </c>
      <c r="H5204" s="25">
        <v>117.6724</v>
      </c>
      <c r="I5204" s="25">
        <v>16.2971</v>
      </c>
      <c r="J5204" s="15">
        <v>387</v>
      </c>
      <c r="K5204" s="15">
        <v>99</v>
      </c>
      <c r="L5204" s="13">
        <v>0.13850000000000001</v>
      </c>
      <c r="M5204" s="7">
        <v>0.79133896999999997</v>
      </c>
      <c r="N5204" s="26">
        <v>0.25</v>
      </c>
      <c r="O5204" s="27" t="s">
        <v>22</v>
      </c>
      <c r="P5204" s="8">
        <v>0.68407975769999996</v>
      </c>
      <c r="Q5204" s="24">
        <v>0.28999999999999998</v>
      </c>
      <c r="R5204" t="str">
        <f>IF($Q5204*100&gt;=VLOOKUP($O5204,margin_ranges!$A$5:$C$10,2,FALSE),IF($Q5204*100&lt;=VLOOKUP($O5204,margin_ranges!$A$5:$C$10,3,FALSE)+10,"IN RANGE","ABOVE RANGE"),"BELOW RANGE")</f>
        <v>IN RANGE</v>
      </c>
      <c r="S5204">
        <f>MIN(VLOOKUP($O5204,margin_ranges!$A$5:$D$10,4,FALSE),$P5204*100)</f>
        <v>29.75</v>
      </c>
      <c r="T5204" s="29">
        <f>(1-$S5204/100)/(1-$F5204)-1</f>
        <v>-1.0563380281690127E-2</v>
      </c>
      <c r="U5204" s="19" t="str">
        <f>IF(ABS(IFERROR(T5204,0))&gt;0.05,INDEX(margin_ranges!$C$13:$C$16,MATCH($F5204*100,margin_ranges!$B$13:$B$16,1)),"")</f>
        <v/>
      </c>
      <c r="V5204" t="e">
        <f>MIN(VLOOKUP($U5204,margin_ranges!$A$5:$D$10,4,FALSE),$P5204*100)</f>
        <v>#N/A</v>
      </c>
      <c r="Y5204" s="29" t="e">
        <f t="shared" si="81"/>
        <v>#N/A</v>
      </c>
    </row>
    <row r="5205" spans="1:25" x14ac:dyDescent="0.3">
      <c r="A5205" s="8" t="s">
        <v>17</v>
      </c>
      <c r="B5205" s="8" t="s">
        <v>9041</v>
      </c>
      <c r="C5205" s="8" t="s">
        <v>9042</v>
      </c>
      <c r="D5205" s="8" t="s">
        <v>9070</v>
      </c>
      <c r="E5205" s="8" t="s">
        <v>563</v>
      </c>
      <c r="F5205" s="24">
        <v>0.2</v>
      </c>
      <c r="G5205" s="24">
        <v>1</v>
      </c>
      <c r="H5205" s="25">
        <v>227.78290000000001</v>
      </c>
      <c r="I5205" s="25">
        <v>47.305399999999999</v>
      </c>
      <c r="J5205" s="15">
        <v>873</v>
      </c>
      <c r="K5205" s="15">
        <v>174</v>
      </c>
      <c r="L5205" s="13">
        <v>0.2077</v>
      </c>
      <c r="M5205" s="7">
        <v>0.61539387999999995</v>
      </c>
      <c r="N5205" s="26">
        <v>0.25</v>
      </c>
      <c r="O5205" s="27" t="s">
        <v>92</v>
      </c>
      <c r="P5205" s="8">
        <v>0.5937561187</v>
      </c>
      <c r="Q5205" s="24">
        <v>0.2</v>
      </c>
      <c r="R5205" t="str">
        <f>IF($Q5205*100&gt;=VLOOKUP($O5205,margin_ranges!$A$5:$C$10,2,FALSE),IF($Q5205*100&lt;=VLOOKUP($O5205,margin_ranges!$A$5:$C$10,3,FALSE)+10,"IN RANGE","ABOVE RANGE"),"BELOW RANGE")</f>
        <v>IN RANGE</v>
      </c>
      <c r="S5205">
        <f>MIN(VLOOKUP($O5205,margin_ranges!$A$5:$D$10,4,FALSE),$P5205*100)</f>
        <v>29.75</v>
      </c>
      <c r="T5205" s="29">
        <f>(1-$S5205/100)/(1-$F5205)-1</f>
        <v>-0.12187500000000007</v>
      </c>
      <c r="U5205" s="19" t="str">
        <f>IF(ABS(IFERROR(T5205,0))&gt;0.05,INDEX(margin_ranges!$C$13:$C$16,MATCH($F5205*100,margin_ranges!$B$13:$B$16,1)),"")</f>
        <v>Maximize Fill (Type A+)</v>
      </c>
      <c r="V5205">
        <f>MIN(VLOOKUP($U5205,margin_ranges!$A$5:$D$10,4,FALSE),$P5205*100)</f>
        <v>19.75</v>
      </c>
      <c r="Y5205" s="29">
        <f t="shared" si="81"/>
        <v>3.1249999999998224E-3</v>
      </c>
    </row>
    <row r="5206" spans="1:25" x14ac:dyDescent="0.3">
      <c r="A5206" s="8" t="s">
        <v>17</v>
      </c>
      <c r="B5206" s="8" t="s">
        <v>9041</v>
      </c>
      <c r="C5206" s="8" t="s">
        <v>9042</v>
      </c>
      <c r="D5206" s="8" t="s">
        <v>9080</v>
      </c>
      <c r="E5206" s="8" t="s">
        <v>440</v>
      </c>
      <c r="F5206" s="24">
        <v>0.19999999999999901</v>
      </c>
      <c r="G5206" s="24">
        <v>1</v>
      </c>
      <c r="H5206" s="25">
        <v>144.6437</v>
      </c>
      <c r="I5206" s="25">
        <v>31.635100000000001</v>
      </c>
      <c r="J5206" s="15">
        <v>537</v>
      </c>
      <c r="K5206" s="15">
        <v>107</v>
      </c>
      <c r="L5206" s="13">
        <v>0.21870000000000001</v>
      </c>
      <c r="M5206" s="7">
        <v>0.56558257999999995</v>
      </c>
      <c r="N5206" s="26">
        <v>0.25</v>
      </c>
      <c r="O5206" s="27" t="s">
        <v>92</v>
      </c>
      <c r="P5206" s="8">
        <v>0.55797789949999999</v>
      </c>
      <c r="Q5206" s="24">
        <v>0.2</v>
      </c>
      <c r="R5206" t="str">
        <f>IF($Q5206*100&gt;=VLOOKUP($O5206,margin_ranges!$A$5:$C$10,2,FALSE),IF($Q5206*100&lt;=VLOOKUP($O5206,margin_ranges!$A$5:$C$10,3,FALSE)+10,"IN RANGE","ABOVE RANGE"),"BELOW RANGE")</f>
        <v>IN RANGE</v>
      </c>
      <c r="S5206">
        <f>MIN(VLOOKUP($O5206,margin_ranges!$A$5:$D$10,4,FALSE),$P5206*100)</f>
        <v>29.75</v>
      </c>
      <c r="T5206" s="29">
        <f>(1-$S5206/100)/(1-$F5206)-1</f>
        <v>-0.12187500000000095</v>
      </c>
      <c r="U5206" s="19" t="str">
        <f>IF(ABS(IFERROR(T5206,0))&gt;0.05,INDEX(margin_ranges!$C$13:$C$16,MATCH($F5206*100,margin_ranges!$B$13:$B$16,1)),"")</f>
        <v>Maximize Fill (Type A+)</v>
      </c>
      <c r="V5206">
        <f>MIN(VLOOKUP($U5206,margin_ranges!$A$5:$D$10,4,FALSE),$P5206*100)</f>
        <v>19.75</v>
      </c>
      <c r="Y5206" s="29">
        <f t="shared" si="81"/>
        <v>3.1249999999987121E-3</v>
      </c>
    </row>
    <row r="5207" spans="1:25" x14ac:dyDescent="0.3">
      <c r="A5207" s="8" t="s">
        <v>35</v>
      </c>
      <c r="B5207" s="8" t="s">
        <v>9091</v>
      </c>
      <c r="C5207" s="8" t="s">
        <v>34</v>
      </c>
      <c r="D5207" s="8" t="s">
        <v>34</v>
      </c>
      <c r="E5207" s="8"/>
      <c r="F5207" s="24">
        <v>0.26303529900774397</v>
      </c>
      <c r="G5207" s="24">
        <v>1</v>
      </c>
      <c r="H5207" s="25">
        <v>3111.5500999999999</v>
      </c>
      <c r="I5207" s="25">
        <v>128.08430000000001</v>
      </c>
      <c r="J5207" s="15">
        <v>2576</v>
      </c>
      <c r="K5207" s="15">
        <v>605</v>
      </c>
      <c r="L5207" s="13">
        <v>4.1200000000000001E-2</v>
      </c>
      <c r="M5207" s="7">
        <v>0.67028898000000003</v>
      </c>
      <c r="N5207" s="26">
        <v>0.48845499999999997</v>
      </c>
      <c r="O5207" s="27"/>
      <c r="P5207" s="8">
        <v>0.27127699869999999</v>
      </c>
      <c r="Q5207" s="24">
        <v>0.26300000000000001</v>
      </c>
      <c r="R5207" t="e">
        <f>IF($Q5207*100&gt;=VLOOKUP($O5207,margin_ranges!$A$5:$C$10,2,FALSE),IF($Q5207*100&lt;=VLOOKUP($O5207,margin_ranges!$A$5:$C$10,3,FALSE)+10,"IN RANGE","ABOVE RANGE"),"BELOW RANGE")</f>
        <v>#N/A</v>
      </c>
      <c r="S5207" t="e">
        <f>MIN(VLOOKUP($O5207,margin_ranges!$A$5:$D$10,4,FALSE),$P5207*100)</f>
        <v>#N/A</v>
      </c>
      <c r="T5207" s="29" t="e">
        <f>(1-$S5207/100)/(1-$F5207)-1</f>
        <v>#N/A</v>
      </c>
      <c r="U5207" s="19" t="str">
        <f>IF(ABS(IFERROR(T5207,0))&gt;0.05,INDEX(margin_ranges!$C$13:$C$16,MATCH($F5207*100,margin_ranges!$B$13:$B$16,1)),"")</f>
        <v/>
      </c>
      <c r="V5207" t="e">
        <f>MIN(VLOOKUP($U5207,margin_ranges!$A$5:$D$10,4,FALSE),$P5207*100)</f>
        <v>#N/A</v>
      </c>
      <c r="Y5207" s="29" t="e">
        <f t="shared" si="81"/>
        <v>#N/A</v>
      </c>
    </row>
    <row r="5208" spans="1:25" x14ac:dyDescent="0.3">
      <c r="A5208" s="8" t="s">
        <v>33</v>
      </c>
      <c r="B5208" s="8" t="s">
        <v>9091</v>
      </c>
      <c r="C5208" s="8" t="s">
        <v>9092</v>
      </c>
      <c r="D5208" s="8" t="s">
        <v>34</v>
      </c>
      <c r="E5208" s="8"/>
      <c r="F5208" s="24">
        <v>0.26303529900774397</v>
      </c>
      <c r="G5208" s="24">
        <v>1</v>
      </c>
      <c r="H5208" s="25">
        <v>3111.5500999999999</v>
      </c>
      <c r="I5208" s="25">
        <v>128.08430000000001</v>
      </c>
      <c r="J5208" s="15">
        <v>2576</v>
      </c>
      <c r="K5208" s="15">
        <v>605</v>
      </c>
      <c r="L5208" s="13">
        <v>4.1200000000000001E-2</v>
      </c>
      <c r="M5208" s="7">
        <v>0.67028898000000003</v>
      </c>
      <c r="N5208" s="26">
        <v>0.48845499999999997</v>
      </c>
      <c r="O5208" s="27"/>
      <c r="P5208" s="8">
        <v>0.27127699869999999</v>
      </c>
      <c r="Q5208" s="24">
        <v>0.26300000000000001</v>
      </c>
      <c r="R5208" t="e">
        <f>IF($Q5208*100&gt;=VLOOKUP($O5208,margin_ranges!$A$5:$C$10,2,FALSE),IF($Q5208*100&lt;=VLOOKUP($O5208,margin_ranges!$A$5:$C$10,3,FALSE)+10,"IN RANGE","ABOVE RANGE"),"BELOW RANGE")</f>
        <v>#N/A</v>
      </c>
      <c r="S5208" t="e">
        <f>MIN(VLOOKUP($O5208,margin_ranges!$A$5:$D$10,4,FALSE),$P5208*100)</f>
        <v>#N/A</v>
      </c>
      <c r="T5208" s="29" t="e">
        <f>(1-$S5208/100)/(1-$F5208)-1</f>
        <v>#N/A</v>
      </c>
      <c r="U5208" s="19" t="str">
        <f>IF(ABS(IFERROR(T5208,0))&gt;0.05,INDEX(margin_ranges!$C$13:$C$16,MATCH($F5208*100,margin_ranges!$B$13:$B$16,1)),"")</f>
        <v/>
      </c>
      <c r="V5208" t="e">
        <f>MIN(VLOOKUP($U5208,margin_ranges!$A$5:$D$10,4,FALSE),$P5208*100)</f>
        <v>#N/A</v>
      </c>
      <c r="Y5208" s="29" t="e">
        <f t="shared" si="81"/>
        <v>#N/A</v>
      </c>
    </row>
    <row r="5209" spans="1:25" x14ac:dyDescent="0.3">
      <c r="A5209" s="8" t="s">
        <v>17</v>
      </c>
      <c r="B5209" s="8" t="s">
        <v>9091</v>
      </c>
      <c r="C5209" s="8" t="s">
        <v>9092</v>
      </c>
      <c r="D5209" s="8" t="s">
        <v>9093</v>
      </c>
      <c r="E5209" s="8" t="s">
        <v>9094</v>
      </c>
      <c r="F5209" s="24">
        <v>0.229012889232969</v>
      </c>
      <c r="G5209" s="24">
        <v>1</v>
      </c>
      <c r="H5209" s="25">
        <v>1178.3294000000001</v>
      </c>
      <c r="I5209" s="25">
        <v>18.6371</v>
      </c>
      <c r="J5209" s="15">
        <v>1088</v>
      </c>
      <c r="K5209" s="15">
        <v>249</v>
      </c>
      <c r="L5209" s="13">
        <v>1.5800000000000002E-2</v>
      </c>
      <c r="M5209" s="7">
        <v>1.9455578200000001</v>
      </c>
      <c r="N5209" s="26">
        <v>1.5</v>
      </c>
      <c r="O5209" s="27" t="s">
        <v>92</v>
      </c>
      <c r="P5209" s="8">
        <v>0.22901288920000001</v>
      </c>
      <c r="Q5209" s="24">
        <v>0.26</v>
      </c>
      <c r="R5209" t="str">
        <f>IF($Q5209*100&gt;=VLOOKUP($O5209,margin_ranges!$A$5:$C$10,2,FALSE),IF($Q5209*100&lt;=VLOOKUP($O5209,margin_ranges!$A$5:$C$10,3,FALSE)+10,"IN RANGE","ABOVE RANGE"),"BELOW RANGE")</f>
        <v>IN RANGE</v>
      </c>
      <c r="S5209">
        <f>MIN(VLOOKUP($O5209,margin_ranges!$A$5:$D$10,4,FALSE),$P5209*100)</f>
        <v>22.901288920000002</v>
      </c>
      <c r="T5209" s="29">
        <f>(1-$S5209/100)/(1-$F5209)-1</f>
        <v>4.2762016150277304E-11</v>
      </c>
      <c r="U5209" s="19" t="str">
        <f>IF(ABS(IFERROR(T5209,0))&gt;0.05,INDEX(margin_ranges!$C$13:$C$16,MATCH($F5209*100,margin_ranges!$B$13:$B$16,1)),"")</f>
        <v/>
      </c>
      <c r="V5209" t="e">
        <f>MIN(VLOOKUP($U5209,margin_ranges!$A$5:$D$10,4,FALSE),$P5209*100)</f>
        <v>#N/A</v>
      </c>
      <c r="Y5209" s="29" t="e">
        <f t="shared" si="81"/>
        <v>#N/A</v>
      </c>
    </row>
    <row r="5210" spans="1:25" x14ac:dyDescent="0.3">
      <c r="A5210" s="8" t="s">
        <v>17</v>
      </c>
      <c r="B5210" s="8" t="s">
        <v>9091</v>
      </c>
      <c r="C5210" s="8" t="s">
        <v>9092</v>
      </c>
      <c r="D5210" s="8" t="s">
        <v>9095</v>
      </c>
      <c r="E5210" s="8" t="s">
        <v>9096</v>
      </c>
      <c r="F5210" s="24">
        <v>0.28999999999999998</v>
      </c>
      <c r="G5210" s="24">
        <v>1</v>
      </c>
      <c r="H5210" s="25">
        <v>925.87710000000004</v>
      </c>
      <c r="I5210" s="25">
        <v>67.052499999999995</v>
      </c>
      <c r="J5210" s="15">
        <v>567</v>
      </c>
      <c r="K5210" s="15">
        <v>136</v>
      </c>
      <c r="L5210" s="13">
        <v>7.2400000000000006E-2</v>
      </c>
      <c r="M5210" s="7">
        <v>0.28206661</v>
      </c>
      <c r="N5210" s="26">
        <v>0.2</v>
      </c>
      <c r="O5210" s="27" t="s">
        <v>92</v>
      </c>
      <c r="P5210" s="8">
        <v>0.29094762629999998</v>
      </c>
      <c r="Q5210" s="24">
        <v>0.28999999999999998</v>
      </c>
      <c r="R5210" t="str">
        <f>IF($Q5210*100&gt;=VLOOKUP($O5210,margin_ranges!$A$5:$C$10,2,FALSE),IF($Q5210*100&lt;=VLOOKUP($O5210,margin_ranges!$A$5:$C$10,3,FALSE)+10,"IN RANGE","ABOVE RANGE"),"BELOW RANGE")</f>
        <v>IN RANGE</v>
      </c>
      <c r="S5210">
        <f>MIN(VLOOKUP($O5210,margin_ranges!$A$5:$D$10,4,FALSE),$P5210*100)</f>
        <v>29.094762629999998</v>
      </c>
      <c r="T5210" s="29">
        <f>(1-$S5210/100)/(1-$F5210)-1</f>
        <v>-1.3346849295773344E-3</v>
      </c>
      <c r="U5210" s="19" t="str">
        <f>IF(ABS(IFERROR(T5210,0))&gt;0.05,INDEX(margin_ranges!$C$13:$C$16,MATCH($F5210*100,margin_ranges!$B$13:$B$16,1)),"")</f>
        <v/>
      </c>
      <c r="V5210" t="e">
        <f>MIN(VLOOKUP($U5210,margin_ranges!$A$5:$D$10,4,FALSE),$P5210*100)</f>
        <v>#N/A</v>
      </c>
      <c r="Y5210" s="29" t="e">
        <f t="shared" si="81"/>
        <v>#N/A</v>
      </c>
    </row>
    <row r="5211" spans="1:25" x14ac:dyDescent="0.3">
      <c r="A5211" s="8" t="s">
        <v>17</v>
      </c>
      <c r="B5211" s="8" t="s">
        <v>9091</v>
      </c>
      <c r="C5211" s="8" t="s">
        <v>9092</v>
      </c>
      <c r="D5211" s="8" t="s">
        <v>9097</v>
      </c>
      <c r="E5211" s="8" t="s">
        <v>9098</v>
      </c>
      <c r="F5211" s="24">
        <v>0.25</v>
      </c>
      <c r="G5211" s="24">
        <v>1</v>
      </c>
      <c r="H5211" s="25">
        <v>1007.3436</v>
      </c>
      <c r="I5211" s="25">
        <v>42.3947</v>
      </c>
      <c r="J5211" s="15">
        <v>920</v>
      </c>
      <c r="K5211" s="15">
        <v>221</v>
      </c>
      <c r="L5211" s="13">
        <v>4.2099999999999999E-2</v>
      </c>
      <c r="M5211" s="7">
        <v>0.72369196999999996</v>
      </c>
      <c r="N5211" s="26">
        <v>0.5</v>
      </c>
      <c r="O5211" s="27" t="s">
        <v>92</v>
      </c>
      <c r="P5211" s="8">
        <v>0.30909831679999999</v>
      </c>
      <c r="Q5211" s="24">
        <v>0.25</v>
      </c>
      <c r="R5211" t="str">
        <f>IF($Q5211*100&gt;=VLOOKUP($O5211,margin_ranges!$A$5:$C$10,2,FALSE),IF($Q5211*100&lt;=VLOOKUP($O5211,margin_ranges!$A$5:$C$10,3,FALSE)+10,"IN RANGE","ABOVE RANGE"),"BELOW RANGE")</f>
        <v>IN RANGE</v>
      </c>
      <c r="S5211">
        <f>MIN(VLOOKUP($O5211,margin_ranges!$A$5:$D$10,4,FALSE),$P5211*100)</f>
        <v>29.75</v>
      </c>
      <c r="T5211" s="29">
        <f>(1-$S5211/100)/(1-$F5211)-1</f>
        <v>-6.3333333333333353E-2</v>
      </c>
      <c r="U5211" s="19" t="str">
        <f>IF(ABS(IFERROR(T5211,0))&gt;0.05,INDEX(margin_ranges!$C$13:$C$16,MATCH($F5211*100,margin_ranges!$B$13:$B$16,1)),"")</f>
        <v>Balanced (Type B)</v>
      </c>
      <c r="V5211">
        <f>MIN(VLOOKUP($U5211,margin_ranges!$A$5:$D$10,4,FALSE),$P5211*100)</f>
        <v>29.75</v>
      </c>
      <c r="Y5211" s="29">
        <f t="shared" si="81"/>
        <v>-6.3333333333333353E-2</v>
      </c>
    </row>
    <row r="5212" spans="1:25" x14ac:dyDescent="0.3">
      <c r="A5212" s="8" t="s">
        <v>35</v>
      </c>
      <c r="B5212" s="8" t="s">
        <v>9099</v>
      </c>
      <c r="C5212" s="8" t="s">
        <v>34</v>
      </c>
      <c r="D5212" s="8" t="s">
        <v>34</v>
      </c>
      <c r="E5212" s="8"/>
      <c r="F5212" s="24">
        <v>0.21108902060387899</v>
      </c>
      <c r="G5212" s="24">
        <v>0</v>
      </c>
      <c r="H5212" s="25">
        <v>78.310299999999998</v>
      </c>
      <c r="I5212" s="25">
        <v>24.603100000000001</v>
      </c>
      <c r="J5212" s="15">
        <v>1502</v>
      </c>
      <c r="K5212" s="15">
        <v>364</v>
      </c>
      <c r="L5212" s="13">
        <v>0.31419999999999998</v>
      </c>
      <c r="M5212" s="7">
        <v>2.0350966599999998</v>
      </c>
      <c r="N5212" s="26">
        <v>1.5</v>
      </c>
      <c r="O5212" s="27"/>
      <c r="P5212" s="8">
        <v>0.26293427380000001</v>
      </c>
      <c r="Q5212" s="24">
        <v>0.21110000000000001</v>
      </c>
      <c r="R5212" t="e">
        <f>IF($Q5212*100&gt;=VLOOKUP($O5212,margin_ranges!$A$5:$C$10,2,FALSE),IF($Q5212*100&lt;=VLOOKUP($O5212,margin_ranges!$A$5:$C$10,3,FALSE)+10,"IN RANGE","ABOVE RANGE"),"BELOW RANGE")</f>
        <v>#N/A</v>
      </c>
      <c r="S5212" t="e">
        <f>MIN(VLOOKUP($O5212,margin_ranges!$A$5:$D$10,4,FALSE),$P5212*100)</f>
        <v>#N/A</v>
      </c>
      <c r="T5212" s="29" t="e">
        <f>(1-$S5212/100)/(1-$F5212)-1</f>
        <v>#N/A</v>
      </c>
      <c r="U5212" s="19" t="str">
        <f>IF(ABS(IFERROR(T5212,0))&gt;0.05,INDEX(margin_ranges!$C$13:$C$16,MATCH($F5212*100,margin_ranges!$B$13:$B$16,1)),"")</f>
        <v/>
      </c>
      <c r="V5212" t="e">
        <f>MIN(VLOOKUP($U5212,margin_ranges!$A$5:$D$10,4,FALSE),$P5212*100)</f>
        <v>#N/A</v>
      </c>
      <c r="Y5212" s="29" t="e">
        <f t="shared" si="81"/>
        <v>#N/A</v>
      </c>
    </row>
    <row r="5213" spans="1:25" x14ac:dyDescent="0.3">
      <c r="A5213" s="8" t="s">
        <v>33</v>
      </c>
      <c r="B5213" s="8" t="s">
        <v>9099</v>
      </c>
      <c r="C5213" s="8" t="s">
        <v>9100</v>
      </c>
      <c r="D5213" s="8" t="s">
        <v>34</v>
      </c>
      <c r="E5213" s="8"/>
      <c r="F5213" s="24">
        <v>0.21108902060387899</v>
      </c>
      <c r="G5213" s="24">
        <v>0</v>
      </c>
      <c r="H5213" s="25">
        <v>78.310299999999998</v>
      </c>
      <c r="I5213" s="25">
        <v>24.603100000000001</v>
      </c>
      <c r="J5213" s="15">
        <v>1502</v>
      </c>
      <c r="K5213" s="15">
        <v>364</v>
      </c>
      <c r="L5213" s="13">
        <v>0.31419999999999998</v>
      </c>
      <c r="M5213" s="7">
        <v>2.0350966599999998</v>
      </c>
      <c r="N5213" s="26">
        <v>1.5</v>
      </c>
      <c r="O5213" s="27"/>
      <c r="P5213" s="8">
        <v>0.26293427380000001</v>
      </c>
      <c r="Q5213" s="24">
        <v>0.21110000000000001</v>
      </c>
      <c r="R5213" t="e">
        <f>IF($Q5213*100&gt;=VLOOKUP($O5213,margin_ranges!$A$5:$C$10,2,FALSE),IF($Q5213*100&lt;=VLOOKUP($O5213,margin_ranges!$A$5:$C$10,3,FALSE)+10,"IN RANGE","ABOVE RANGE"),"BELOW RANGE")</f>
        <v>#N/A</v>
      </c>
      <c r="S5213" t="e">
        <f>MIN(VLOOKUP($O5213,margin_ranges!$A$5:$D$10,4,FALSE),$P5213*100)</f>
        <v>#N/A</v>
      </c>
      <c r="T5213" s="29" t="e">
        <f>(1-$S5213/100)/(1-$F5213)-1</f>
        <v>#N/A</v>
      </c>
      <c r="U5213" s="19" t="str">
        <f>IF(ABS(IFERROR(T5213,0))&gt;0.05,INDEX(margin_ranges!$C$13:$C$16,MATCH($F5213*100,margin_ranges!$B$13:$B$16,1)),"")</f>
        <v/>
      </c>
      <c r="V5213" t="e">
        <f>MIN(VLOOKUP($U5213,margin_ranges!$A$5:$D$10,4,FALSE),$P5213*100)</f>
        <v>#N/A</v>
      </c>
      <c r="Y5213" s="29" t="e">
        <f t="shared" si="81"/>
        <v>#N/A</v>
      </c>
    </row>
    <row r="5214" spans="1:25" x14ac:dyDescent="0.3">
      <c r="A5214" s="8" t="s">
        <v>17</v>
      </c>
      <c r="B5214" s="8" t="s">
        <v>9099</v>
      </c>
      <c r="C5214" s="8" t="s">
        <v>9100</v>
      </c>
      <c r="D5214" s="8" t="s">
        <v>9103</v>
      </c>
      <c r="E5214" s="8" t="s">
        <v>9104</v>
      </c>
      <c r="F5214" s="24">
        <v>0.19999999999999901</v>
      </c>
      <c r="G5214" s="24">
        <v>0</v>
      </c>
      <c r="H5214" s="25">
        <v>30.368500000000001</v>
      </c>
      <c r="I5214" s="25">
        <v>9.7387999999999995</v>
      </c>
      <c r="J5214" s="15">
        <v>573</v>
      </c>
      <c r="K5214" s="15">
        <v>138</v>
      </c>
      <c r="L5214" s="13">
        <v>0.32069999999999999</v>
      </c>
      <c r="M5214" s="7">
        <v>1.9608780800000001</v>
      </c>
      <c r="N5214" s="26">
        <v>1.5</v>
      </c>
      <c r="O5214" s="27" t="s">
        <v>22</v>
      </c>
      <c r="P5214" s="8">
        <v>0.23503658099999999</v>
      </c>
      <c r="Q5214" s="24">
        <v>0.2</v>
      </c>
      <c r="R5214" t="str">
        <f>IF($Q5214*100&gt;=VLOOKUP($O5214,margin_ranges!$A$5:$C$10,2,FALSE),IF($Q5214*100&lt;=VLOOKUP($O5214,margin_ranges!$A$5:$C$10,3,FALSE)+10,"IN RANGE","ABOVE RANGE"),"BELOW RANGE")</f>
        <v>IN RANGE</v>
      </c>
      <c r="S5214">
        <f>MIN(VLOOKUP($O5214,margin_ranges!$A$5:$D$10,4,FALSE),$P5214*100)</f>
        <v>23.503658099999999</v>
      </c>
      <c r="T5214" s="29">
        <f>(1-$S5214/100)/(1-$F5214)-1</f>
        <v>-4.3795726250001166E-2</v>
      </c>
      <c r="U5214" s="19" t="str">
        <f>IF(ABS(IFERROR(T5214,0))&gt;0.05,INDEX(margin_ranges!$C$13:$C$16,MATCH($F5214*100,margin_ranges!$B$13:$B$16,1)),"")</f>
        <v/>
      </c>
      <c r="V5214" t="e">
        <f>MIN(VLOOKUP($U5214,margin_ranges!$A$5:$D$10,4,FALSE),$P5214*100)</f>
        <v>#N/A</v>
      </c>
      <c r="Y5214" s="29" t="e">
        <f t="shared" si="81"/>
        <v>#N/A</v>
      </c>
    </row>
    <row r="5215" spans="1:25" x14ac:dyDescent="0.3">
      <c r="A5215" s="8" t="s">
        <v>17</v>
      </c>
      <c r="B5215" s="8" t="s">
        <v>9099</v>
      </c>
      <c r="C5215" s="8" t="s">
        <v>9100</v>
      </c>
      <c r="D5215" s="8" t="s">
        <v>12259</v>
      </c>
      <c r="E5215" s="8" t="s">
        <v>12260</v>
      </c>
      <c r="F5215" s="24">
        <v>0.25</v>
      </c>
      <c r="G5215" s="24">
        <v>0</v>
      </c>
      <c r="H5215" s="25">
        <v>9.3369999999999997</v>
      </c>
      <c r="I5215" s="25">
        <v>2.6577999999999999</v>
      </c>
      <c r="J5215" s="15">
        <v>184</v>
      </c>
      <c r="K5215" s="15">
        <v>46</v>
      </c>
      <c r="L5215" s="13">
        <v>0.28470000000000001</v>
      </c>
      <c r="M5215" s="7">
        <v>2.3091832600000002</v>
      </c>
      <c r="N5215" s="26">
        <v>1.5</v>
      </c>
      <c r="O5215" s="27" t="s">
        <v>22</v>
      </c>
      <c r="P5215" s="8">
        <v>0.35041968099999998</v>
      </c>
      <c r="Q5215" s="24">
        <v>0.25</v>
      </c>
      <c r="R5215" t="str">
        <f>IF($Q5215*100&gt;=VLOOKUP($O5215,margin_ranges!$A$5:$C$10,2,FALSE),IF($Q5215*100&lt;=VLOOKUP($O5215,margin_ranges!$A$5:$C$10,3,FALSE)+10,"IN RANGE","ABOVE RANGE"),"BELOW RANGE")</f>
        <v>IN RANGE</v>
      </c>
      <c r="S5215">
        <f>MIN(VLOOKUP($O5215,margin_ranges!$A$5:$D$10,4,FALSE),$P5215*100)</f>
        <v>29.75</v>
      </c>
      <c r="T5215" s="29">
        <f>(1-$S5215/100)/(1-$F5215)-1</f>
        <v>-6.3333333333333353E-2</v>
      </c>
      <c r="U5215" s="19" t="str">
        <f>IF(ABS(IFERROR(T5215,0))&gt;0.05,INDEX(margin_ranges!$C$13:$C$16,MATCH($F5215*100,margin_ranges!$B$13:$B$16,1)),"")</f>
        <v>Balanced (Type B)</v>
      </c>
      <c r="V5215">
        <f>MIN(VLOOKUP($U5215,margin_ranges!$A$5:$D$10,4,FALSE),$P5215*100)</f>
        <v>29.75</v>
      </c>
      <c r="Y5215" s="29">
        <f t="shared" si="81"/>
        <v>-6.3333333333333353E-2</v>
      </c>
    </row>
    <row r="5216" spans="1:25" x14ac:dyDescent="0.3">
      <c r="A5216" s="8" t="s">
        <v>17</v>
      </c>
      <c r="B5216" s="8" t="s">
        <v>9099</v>
      </c>
      <c r="C5216" s="8" t="s">
        <v>9100</v>
      </c>
      <c r="D5216" s="8" t="s">
        <v>9101</v>
      </c>
      <c r="E5216" s="8" t="s">
        <v>9102</v>
      </c>
      <c r="F5216" s="24">
        <v>0.21</v>
      </c>
      <c r="G5216" s="24">
        <v>0</v>
      </c>
      <c r="H5216" s="25">
        <v>38.604799999999997</v>
      </c>
      <c r="I5216" s="25">
        <v>12.2065</v>
      </c>
      <c r="J5216" s="15">
        <v>745</v>
      </c>
      <c r="K5216" s="15">
        <v>180</v>
      </c>
      <c r="L5216" s="13">
        <v>0.31619999999999998</v>
      </c>
      <c r="M5216" s="7">
        <v>2.0346326000000001</v>
      </c>
      <c r="N5216" s="26">
        <v>1.5</v>
      </c>
      <c r="O5216" s="27" t="s">
        <v>22</v>
      </c>
      <c r="P5216" s="8">
        <v>0.26276616310000001</v>
      </c>
      <c r="Q5216" s="24">
        <v>0.21</v>
      </c>
      <c r="R5216" t="str">
        <f>IF($Q5216*100&gt;=VLOOKUP($O5216,margin_ranges!$A$5:$C$10,2,FALSE),IF($Q5216*100&lt;=VLOOKUP($O5216,margin_ranges!$A$5:$C$10,3,FALSE)+10,"IN RANGE","ABOVE RANGE"),"BELOW RANGE")</f>
        <v>IN RANGE</v>
      </c>
      <c r="S5216">
        <f>MIN(VLOOKUP($O5216,margin_ranges!$A$5:$D$10,4,FALSE),$P5216*100)</f>
        <v>26.276616310000001</v>
      </c>
      <c r="T5216" s="29">
        <f>(1-$S5216/100)/(1-$F5216)-1</f>
        <v>-6.679261151898741E-2</v>
      </c>
      <c r="U5216" s="19" t="str">
        <f>IF(ABS(IFERROR(T5216,0))&gt;0.05,INDEX(margin_ranges!$C$13:$C$16,MATCH($F5216*100,margin_ranges!$B$13:$B$16,1)),"")</f>
        <v>Maximize Fill (Type A+)</v>
      </c>
      <c r="V5216">
        <f>MIN(VLOOKUP($U5216,margin_ranges!$A$5:$D$10,4,FALSE),$P5216*100)</f>
        <v>19.75</v>
      </c>
      <c r="Y5216" s="29">
        <f t="shared" si="81"/>
        <v>1.5822784810126445E-2</v>
      </c>
    </row>
    <row r="5217" spans="1:25" x14ac:dyDescent="0.3">
      <c r="A5217" s="8" t="s">
        <v>35</v>
      </c>
      <c r="B5217" s="8" t="s">
        <v>9105</v>
      </c>
      <c r="C5217" s="8" t="s">
        <v>34</v>
      </c>
      <c r="D5217" s="8" t="s">
        <v>34</v>
      </c>
      <c r="E5217" s="8"/>
      <c r="F5217" s="24">
        <v>0.249999999999999</v>
      </c>
      <c r="G5217" s="24">
        <v>0</v>
      </c>
      <c r="H5217" s="25">
        <v>38.308100000000003</v>
      </c>
      <c r="I5217" s="25">
        <v>9.1616999999999997</v>
      </c>
      <c r="J5217" s="15">
        <v>367</v>
      </c>
      <c r="K5217" s="15">
        <v>91</v>
      </c>
      <c r="L5217" s="13">
        <v>0.2392</v>
      </c>
      <c r="M5217" s="7">
        <v>1.33595397</v>
      </c>
      <c r="N5217" s="26">
        <v>0.981545</v>
      </c>
      <c r="O5217" s="27"/>
      <c r="P5217" s="8">
        <v>0.26528531509999997</v>
      </c>
      <c r="Q5217" s="24">
        <v>0.25</v>
      </c>
      <c r="R5217" t="e">
        <f>IF($Q5217*100&gt;=VLOOKUP($O5217,margin_ranges!$A$5:$C$10,2,FALSE),IF($Q5217*100&lt;=VLOOKUP($O5217,margin_ranges!$A$5:$C$10,3,FALSE)+10,"IN RANGE","ABOVE RANGE"),"BELOW RANGE")</f>
        <v>#N/A</v>
      </c>
      <c r="S5217" t="e">
        <f>MIN(VLOOKUP($O5217,margin_ranges!$A$5:$D$10,4,FALSE),$P5217*100)</f>
        <v>#N/A</v>
      </c>
      <c r="T5217" s="29" t="e">
        <f>(1-$S5217/100)/(1-$F5217)-1</f>
        <v>#N/A</v>
      </c>
      <c r="U5217" s="19" t="str">
        <f>IF(ABS(IFERROR(T5217,0))&gt;0.05,INDEX(margin_ranges!$C$13:$C$16,MATCH($F5217*100,margin_ranges!$B$13:$B$16,1)),"")</f>
        <v/>
      </c>
      <c r="V5217" t="e">
        <f>MIN(VLOOKUP($U5217,margin_ranges!$A$5:$D$10,4,FALSE),$P5217*100)</f>
        <v>#N/A</v>
      </c>
      <c r="Y5217" s="29" t="e">
        <f t="shared" si="81"/>
        <v>#N/A</v>
      </c>
    </row>
    <row r="5218" spans="1:25" x14ac:dyDescent="0.3">
      <c r="A5218" s="8" t="s">
        <v>33</v>
      </c>
      <c r="B5218" s="8" t="s">
        <v>9105</v>
      </c>
      <c r="C5218" s="8" t="s">
        <v>9106</v>
      </c>
      <c r="D5218" s="8" t="s">
        <v>34</v>
      </c>
      <c r="E5218" s="8"/>
      <c r="F5218" s="24">
        <v>0.249999999999999</v>
      </c>
      <c r="G5218" s="24">
        <v>0</v>
      </c>
      <c r="H5218" s="25">
        <v>38.308100000000003</v>
      </c>
      <c r="I5218" s="25">
        <v>9.1616999999999997</v>
      </c>
      <c r="J5218" s="15">
        <v>367</v>
      </c>
      <c r="K5218" s="15">
        <v>91</v>
      </c>
      <c r="L5218" s="13">
        <v>0.2392</v>
      </c>
      <c r="M5218" s="7">
        <v>1.33595397</v>
      </c>
      <c r="N5218" s="26">
        <v>0.981545</v>
      </c>
      <c r="O5218" s="27"/>
      <c r="P5218" s="8">
        <v>0.26528531509999997</v>
      </c>
      <c r="Q5218" s="24">
        <v>0.25</v>
      </c>
      <c r="R5218" t="e">
        <f>IF($Q5218*100&gt;=VLOOKUP($O5218,margin_ranges!$A$5:$C$10,2,FALSE),IF($Q5218*100&lt;=VLOOKUP($O5218,margin_ranges!$A$5:$C$10,3,FALSE)+10,"IN RANGE","ABOVE RANGE"),"BELOW RANGE")</f>
        <v>#N/A</v>
      </c>
      <c r="S5218" t="e">
        <f>MIN(VLOOKUP($O5218,margin_ranges!$A$5:$D$10,4,FALSE),$P5218*100)</f>
        <v>#N/A</v>
      </c>
      <c r="T5218" s="29" t="e">
        <f>(1-$S5218/100)/(1-$F5218)-1</f>
        <v>#N/A</v>
      </c>
      <c r="U5218" s="19" t="str">
        <f>IF(ABS(IFERROR(T5218,0))&gt;0.05,INDEX(margin_ranges!$C$13:$C$16,MATCH($F5218*100,margin_ranges!$B$13:$B$16,1)),"")</f>
        <v/>
      </c>
      <c r="V5218" t="e">
        <f>MIN(VLOOKUP($U5218,margin_ranges!$A$5:$D$10,4,FALSE),$P5218*100)</f>
        <v>#N/A</v>
      </c>
      <c r="Y5218" s="29" t="e">
        <f t="shared" si="81"/>
        <v>#N/A</v>
      </c>
    </row>
    <row r="5219" spans="1:25" x14ac:dyDescent="0.3">
      <c r="A5219" s="8" t="s">
        <v>17</v>
      </c>
      <c r="B5219" s="8" t="s">
        <v>9105</v>
      </c>
      <c r="C5219" s="8" t="s">
        <v>9106</v>
      </c>
      <c r="D5219" s="8" t="s">
        <v>9107</v>
      </c>
      <c r="E5219" s="8" t="s">
        <v>9108</v>
      </c>
      <c r="F5219" s="24">
        <v>0.25</v>
      </c>
      <c r="G5219" s="24">
        <v>0</v>
      </c>
      <c r="H5219" s="25">
        <v>36.261099999999999</v>
      </c>
      <c r="I5219" s="25">
        <v>8.9746000000000006</v>
      </c>
      <c r="J5219" s="15">
        <v>364</v>
      </c>
      <c r="K5219" s="15">
        <v>90</v>
      </c>
      <c r="L5219" s="13">
        <v>0.2475</v>
      </c>
      <c r="M5219" s="7">
        <v>1.3536965299999999</v>
      </c>
      <c r="N5219" s="26">
        <v>1</v>
      </c>
      <c r="O5219" s="27" t="s">
        <v>95</v>
      </c>
      <c r="P5219" s="8">
        <v>0.26128199279999997</v>
      </c>
      <c r="Q5219" s="24">
        <v>0.25</v>
      </c>
      <c r="R5219" t="str">
        <f>IF($Q5219*100&gt;=VLOOKUP($O5219,margin_ranges!$A$5:$C$10,2,FALSE),IF($Q5219*100&lt;=VLOOKUP($O5219,margin_ranges!$A$5:$C$10,3,FALSE)+10,"IN RANGE","ABOVE RANGE"),"BELOW RANGE")</f>
        <v>IN RANGE</v>
      </c>
      <c r="S5219">
        <f>MIN(VLOOKUP($O5219,margin_ranges!$A$5:$D$10,4,FALSE),$P5219*100)</f>
        <v>19.75</v>
      </c>
      <c r="T5219" s="29">
        <f>(1-$S5219/100)/(1-$F5219)-1</f>
        <v>7.0000000000000062E-2</v>
      </c>
      <c r="U5219" s="19" t="str">
        <f>IF(ABS(IFERROR(T5219,0))&gt;0.05,INDEX(margin_ranges!$C$13:$C$16,MATCH($F5219*100,margin_ranges!$B$13:$B$16,1)),"")</f>
        <v>Balanced (Type B)</v>
      </c>
      <c r="V5219">
        <f>MIN(VLOOKUP($U5219,margin_ranges!$A$5:$D$10,4,FALSE),$P5219*100)</f>
        <v>26.128199279999997</v>
      </c>
      <c r="Y5219" s="29">
        <f t="shared" si="81"/>
        <v>-1.5042657066666631E-2</v>
      </c>
    </row>
    <row r="5220" spans="1:25" x14ac:dyDescent="0.3">
      <c r="A5220" s="8" t="s">
        <v>35</v>
      </c>
      <c r="B5220" s="8" t="s">
        <v>9109</v>
      </c>
      <c r="C5220" s="8" t="s">
        <v>34</v>
      </c>
      <c r="D5220" s="8" t="s">
        <v>34</v>
      </c>
      <c r="E5220" s="8"/>
      <c r="F5220" s="24">
        <v>0.20467876574357599</v>
      </c>
      <c r="G5220" s="24">
        <v>0.96865798999999997</v>
      </c>
      <c r="H5220" s="25">
        <v>61.058599999999998</v>
      </c>
      <c r="I5220" s="25">
        <v>21.0701</v>
      </c>
      <c r="J5220" s="15">
        <v>2251</v>
      </c>
      <c r="K5220" s="15">
        <v>457</v>
      </c>
      <c r="L5220" s="13">
        <v>0.34510000000000002</v>
      </c>
      <c r="M5220" s="7">
        <v>3.5618110999999999</v>
      </c>
      <c r="N5220" s="26">
        <v>2.8327840000000002</v>
      </c>
      <c r="O5220" s="27"/>
      <c r="P5220" s="8">
        <v>0.20467876569999999</v>
      </c>
      <c r="Q5220" s="24">
        <v>0.2984</v>
      </c>
      <c r="R5220" t="e">
        <f>IF($Q5220*100&gt;=VLOOKUP($O5220,margin_ranges!$A$5:$C$10,2,FALSE),IF($Q5220*100&lt;=VLOOKUP($O5220,margin_ranges!$A$5:$C$10,3,FALSE)+10,"IN RANGE","ABOVE RANGE"),"BELOW RANGE")</f>
        <v>#N/A</v>
      </c>
      <c r="S5220" t="e">
        <f>MIN(VLOOKUP($O5220,margin_ranges!$A$5:$D$10,4,FALSE),$P5220*100)</f>
        <v>#N/A</v>
      </c>
      <c r="T5220" s="29" t="e">
        <f>(1-$S5220/100)/(1-$F5220)-1</f>
        <v>#N/A</v>
      </c>
      <c r="U5220" s="19" t="str">
        <f>IF(ABS(IFERROR(T5220,0))&gt;0.05,INDEX(margin_ranges!$C$13:$C$16,MATCH($F5220*100,margin_ranges!$B$13:$B$16,1)),"")</f>
        <v/>
      </c>
      <c r="V5220" t="e">
        <f>MIN(VLOOKUP($U5220,margin_ranges!$A$5:$D$10,4,FALSE),$P5220*100)</f>
        <v>#N/A</v>
      </c>
      <c r="Y5220" s="29" t="e">
        <f t="shared" si="81"/>
        <v>#N/A</v>
      </c>
    </row>
    <row r="5221" spans="1:25" x14ac:dyDescent="0.3">
      <c r="A5221" s="8" t="s">
        <v>33</v>
      </c>
      <c r="B5221" s="8" t="s">
        <v>9109</v>
      </c>
      <c r="C5221" s="8" t="s">
        <v>9110</v>
      </c>
      <c r="D5221" s="8" t="s">
        <v>34</v>
      </c>
      <c r="E5221" s="8"/>
      <c r="F5221" s="24">
        <v>0.20467876574357599</v>
      </c>
      <c r="G5221" s="24">
        <v>0.96865798999999997</v>
      </c>
      <c r="H5221" s="25">
        <v>61.058599999999998</v>
      </c>
      <c r="I5221" s="25">
        <v>21.0701</v>
      </c>
      <c r="J5221" s="15">
        <v>2251</v>
      </c>
      <c r="K5221" s="15">
        <v>457</v>
      </c>
      <c r="L5221" s="13">
        <v>0.34510000000000002</v>
      </c>
      <c r="M5221" s="7">
        <v>3.5618110999999999</v>
      </c>
      <c r="N5221" s="26">
        <v>2.8327840000000002</v>
      </c>
      <c r="O5221" s="27"/>
      <c r="P5221" s="8">
        <v>0.20467876569999999</v>
      </c>
      <c r="Q5221" s="24">
        <v>0.2984</v>
      </c>
      <c r="R5221" t="e">
        <f>IF($Q5221*100&gt;=VLOOKUP($O5221,margin_ranges!$A$5:$C$10,2,FALSE),IF($Q5221*100&lt;=VLOOKUP($O5221,margin_ranges!$A$5:$C$10,3,FALSE)+10,"IN RANGE","ABOVE RANGE"),"BELOW RANGE")</f>
        <v>#N/A</v>
      </c>
      <c r="S5221" t="e">
        <f>MIN(VLOOKUP($O5221,margin_ranges!$A$5:$D$10,4,FALSE),$P5221*100)</f>
        <v>#N/A</v>
      </c>
      <c r="T5221" s="29" t="e">
        <f>(1-$S5221/100)/(1-$F5221)-1</f>
        <v>#N/A</v>
      </c>
      <c r="U5221" s="19" t="str">
        <f>IF(ABS(IFERROR(T5221,0))&gt;0.05,INDEX(margin_ranges!$C$13:$C$16,MATCH($F5221*100,margin_ranges!$B$13:$B$16,1)),"")</f>
        <v/>
      </c>
      <c r="V5221" t="e">
        <f>MIN(VLOOKUP($U5221,margin_ranges!$A$5:$D$10,4,FALSE),$P5221*100)</f>
        <v>#N/A</v>
      </c>
      <c r="Y5221" s="29" t="e">
        <f t="shared" si="81"/>
        <v>#N/A</v>
      </c>
    </row>
    <row r="5222" spans="1:25" x14ac:dyDescent="0.3">
      <c r="A5222" s="8" t="s">
        <v>17</v>
      </c>
      <c r="B5222" s="8" t="s">
        <v>9109</v>
      </c>
      <c r="C5222" s="8" t="s">
        <v>9110</v>
      </c>
      <c r="D5222" s="8" t="s">
        <v>9111</v>
      </c>
      <c r="E5222" s="8" t="s">
        <v>9112</v>
      </c>
      <c r="F5222" s="24">
        <v>0.25</v>
      </c>
      <c r="G5222" s="24">
        <v>0</v>
      </c>
      <c r="H5222" s="25">
        <v>4.0739000000000001</v>
      </c>
      <c r="I5222" s="25">
        <v>1.3289</v>
      </c>
      <c r="J5222" s="15">
        <v>71</v>
      </c>
      <c r="K5222" s="15">
        <v>18</v>
      </c>
      <c r="L5222" s="13">
        <v>0.32619999999999999</v>
      </c>
      <c r="M5222" s="7">
        <v>1.7700494499999999</v>
      </c>
      <c r="N5222" s="26">
        <v>1.24</v>
      </c>
      <c r="O5222" s="27" t="s">
        <v>95</v>
      </c>
      <c r="P5222" s="8">
        <v>0.29945460070000002</v>
      </c>
      <c r="Q5222" s="24">
        <v>0.25</v>
      </c>
      <c r="R5222" t="str">
        <f>IF($Q5222*100&gt;=VLOOKUP($O5222,margin_ranges!$A$5:$C$10,2,FALSE),IF($Q5222*100&lt;=VLOOKUP($O5222,margin_ranges!$A$5:$C$10,3,FALSE)+10,"IN RANGE","ABOVE RANGE"),"BELOW RANGE")</f>
        <v>IN RANGE</v>
      </c>
      <c r="S5222">
        <f>MIN(VLOOKUP($O5222,margin_ranges!$A$5:$D$10,4,FALSE),$P5222*100)</f>
        <v>19.75</v>
      </c>
      <c r="T5222" s="29">
        <f>(1-$S5222/100)/(1-$F5222)-1</f>
        <v>7.0000000000000062E-2</v>
      </c>
      <c r="U5222" s="19" t="str">
        <f>IF(ABS(IFERROR(T5222,0))&gt;0.05,INDEX(margin_ranges!$C$13:$C$16,MATCH($F5222*100,margin_ranges!$B$13:$B$16,1)),"")</f>
        <v>Balanced (Type B)</v>
      </c>
      <c r="V5222">
        <f>MIN(VLOOKUP($U5222,margin_ranges!$A$5:$D$10,4,FALSE),$P5222*100)</f>
        <v>29.75</v>
      </c>
      <c r="Y5222" s="29">
        <f t="shared" si="81"/>
        <v>-6.3333333333333353E-2</v>
      </c>
    </row>
    <row r="5223" spans="1:25" x14ac:dyDescent="0.3">
      <c r="A5223" s="8" t="s">
        <v>17</v>
      </c>
      <c r="B5223" s="8" t="s">
        <v>9109</v>
      </c>
      <c r="C5223" s="8" t="s">
        <v>9110</v>
      </c>
      <c r="D5223" s="8" t="s">
        <v>9113</v>
      </c>
      <c r="E5223" s="8" t="s">
        <v>9114</v>
      </c>
      <c r="F5223" s="24">
        <v>0.20161230322265999</v>
      </c>
      <c r="G5223" s="24">
        <v>1</v>
      </c>
      <c r="H5223" s="25">
        <v>56.983699999999999</v>
      </c>
      <c r="I5223" s="25">
        <v>19.741199999999999</v>
      </c>
      <c r="J5223" s="15">
        <v>2181</v>
      </c>
      <c r="K5223" s="15">
        <v>439</v>
      </c>
      <c r="L5223" s="13">
        <v>0.34639999999999999</v>
      </c>
      <c r="M5223" s="7">
        <v>3.6824214799999999</v>
      </c>
      <c r="N5223" s="26">
        <v>2.94</v>
      </c>
      <c r="O5223" s="27" t="s">
        <v>95</v>
      </c>
      <c r="P5223" s="8">
        <v>0.20161230320000001</v>
      </c>
      <c r="Q5223" s="24">
        <v>0.3</v>
      </c>
      <c r="R5223" t="str">
        <f>IF($Q5223*100&gt;=VLOOKUP($O5223,margin_ranges!$A$5:$C$10,2,FALSE),IF($Q5223*100&lt;=VLOOKUP($O5223,margin_ranges!$A$5:$C$10,3,FALSE)+10,"IN RANGE","ABOVE RANGE"),"BELOW RANGE")</f>
        <v>IN RANGE</v>
      </c>
      <c r="S5223">
        <f>MIN(VLOOKUP($O5223,margin_ranges!$A$5:$D$10,4,FALSE),$P5223*100)</f>
        <v>19.75</v>
      </c>
      <c r="T5223" s="29">
        <f>(1-$S5223/100)/(1-$F5223)-1</f>
        <v>5.1507597615283451E-3</v>
      </c>
      <c r="U5223" s="19" t="str">
        <f>IF(ABS(IFERROR(T5223,0))&gt;0.05,INDEX(margin_ranges!$C$13:$C$16,MATCH($F5223*100,margin_ranges!$B$13:$B$16,1)),"")</f>
        <v/>
      </c>
      <c r="V5223" t="e">
        <f>MIN(VLOOKUP($U5223,margin_ranges!$A$5:$D$10,4,FALSE),$P5223*100)</f>
        <v>#N/A</v>
      </c>
      <c r="Y5223" s="29" t="e">
        <f t="shared" si="81"/>
        <v>#N/A</v>
      </c>
    </row>
    <row r="5224" spans="1:25" x14ac:dyDescent="0.3">
      <c r="A5224" s="8" t="s">
        <v>35</v>
      </c>
      <c r="B5224" s="8" t="s">
        <v>9115</v>
      </c>
      <c r="C5224" s="8" t="s">
        <v>34</v>
      </c>
      <c r="D5224" s="8" t="s">
        <v>34</v>
      </c>
      <c r="E5224" s="8"/>
      <c r="F5224" s="24">
        <v>0.33999999999999903</v>
      </c>
      <c r="G5224" s="24">
        <v>1</v>
      </c>
      <c r="H5224" s="25">
        <v>129.81299999999999</v>
      </c>
      <c r="I5224" s="25">
        <v>54.0946</v>
      </c>
      <c r="J5224" s="15">
        <v>1959</v>
      </c>
      <c r="K5224" s="15">
        <v>600</v>
      </c>
      <c r="L5224" s="13">
        <v>0.41670000000000001</v>
      </c>
      <c r="M5224" s="7">
        <v>1.2072776000000001</v>
      </c>
      <c r="N5224" s="26">
        <v>0.16189200000000001</v>
      </c>
      <c r="O5224" s="27"/>
      <c r="P5224" s="8">
        <v>0.86590325189999995</v>
      </c>
      <c r="Q5224" s="24">
        <v>0.34</v>
      </c>
      <c r="R5224" t="e">
        <f>IF($Q5224*100&gt;=VLOOKUP($O5224,margin_ranges!$A$5:$C$10,2,FALSE),IF($Q5224*100&lt;=VLOOKUP($O5224,margin_ranges!$A$5:$C$10,3,FALSE)+10,"IN RANGE","ABOVE RANGE"),"BELOW RANGE")</f>
        <v>#N/A</v>
      </c>
      <c r="S5224" t="e">
        <f>MIN(VLOOKUP($O5224,margin_ranges!$A$5:$D$10,4,FALSE),$P5224*100)</f>
        <v>#N/A</v>
      </c>
      <c r="T5224" s="29" t="e">
        <f>(1-$S5224/100)/(1-$F5224)-1</f>
        <v>#N/A</v>
      </c>
      <c r="U5224" s="19" t="str">
        <f>IF(ABS(IFERROR(T5224,0))&gt;0.05,INDEX(margin_ranges!$C$13:$C$16,MATCH($F5224*100,margin_ranges!$B$13:$B$16,1)),"")</f>
        <v/>
      </c>
      <c r="V5224" t="e">
        <f>MIN(VLOOKUP($U5224,margin_ranges!$A$5:$D$10,4,FALSE),$P5224*100)</f>
        <v>#N/A</v>
      </c>
      <c r="Y5224" s="29" t="e">
        <f t="shared" si="81"/>
        <v>#N/A</v>
      </c>
    </row>
    <row r="5225" spans="1:25" x14ac:dyDescent="0.3">
      <c r="A5225" s="8" t="s">
        <v>33</v>
      </c>
      <c r="B5225" s="8" t="s">
        <v>9115</v>
      </c>
      <c r="C5225" s="8" t="s">
        <v>9116</v>
      </c>
      <c r="D5225" s="28" t="s">
        <v>34</v>
      </c>
      <c r="E5225" s="8"/>
      <c r="F5225" s="24">
        <v>0.33999999999999903</v>
      </c>
      <c r="G5225" s="24">
        <v>1</v>
      </c>
      <c r="H5225" s="25">
        <v>129.81299999999999</v>
      </c>
      <c r="I5225" s="25">
        <v>54.0946</v>
      </c>
      <c r="J5225" s="15">
        <v>1959</v>
      </c>
      <c r="K5225" s="15">
        <v>600</v>
      </c>
      <c r="L5225" s="13">
        <v>0.41670000000000001</v>
      </c>
      <c r="M5225" s="7">
        <v>1.2072776000000001</v>
      </c>
      <c r="N5225" s="26">
        <v>0.16189200000000001</v>
      </c>
      <c r="O5225" s="27"/>
      <c r="P5225" s="8">
        <v>0.86590325189999995</v>
      </c>
      <c r="Q5225" s="24">
        <v>0.34</v>
      </c>
      <c r="R5225" t="e">
        <f>IF($Q5225*100&gt;=VLOOKUP($O5225,margin_ranges!$A$5:$C$10,2,FALSE),IF($Q5225*100&lt;=VLOOKUP($O5225,margin_ranges!$A$5:$C$10,3,FALSE)+10,"IN RANGE","ABOVE RANGE"),"BELOW RANGE")</f>
        <v>#N/A</v>
      </c>
      <c r="S5225" t="e">
        <f>MIN(VLOOKUP($O5225,margin_ranges!$A$5:$D$10,4,FALSE),$P5225*100)</f>
        <v>#N/A</v>
      </c>
      <c r="T5225" s="29" t="e">
        <f>(1-$S5225/100)/(1-$F5225)-1</f>
        <v>#N/A</v>
      </c>
      <c r="U5225" s="19" t="str">
        <f>IF(ABS(IFERROR(T5225,0))&gt;0.05,INDEX(margin_ranges!$C$13:$C$16,MATCH($F5225*100,margin_ranges!$B$13:$B$16,1)),"")</f>
        <v/>
      </c>
      <c r="V5225" t="e">
        <f>MIN(VLOOKUP($U5225,margin_ranges!$A$5:$D$10,4,FALSE),$P5225*100)</f>
        <v>#N/A</v>
      </c>
      <c r="Y5225" s="29" t="e">
        <f t="shared" si="81"/>
        <v>#N/A</v>
      </c>
    </row>
    <row r="5226" spans="1:25" x14ac:dyDescent="0.3">
      <c r="A5226" s="8" t="s">
        <v>17</v>
      </c>
      <c r="B5226" s="8" t="s">
        <v>9115</v>
      </c>
      <c r="C5226" s="8" t="s">
        <v>9116</v>
      </c>
      <c r="D5226" s="28" t="s">
        <v>9117</v>
      </c>
      <c r="E5226" s="8" t="s">
        <v>9118</v>
      </c>
      <c r="F5226" s="24">
        <v>0.34</v>
      </c>
      <c r="G5226" s="24">
        <v>1</v>
      </c>
      <c r="H5226" s="25">
        <v>44.551499999999997</v>
      </c>
      <c r="I5226" s="25">
        <v>16.081700000000001</v>
      </c>
      <c r="J5226" s="15">
        <v>569</v>
      </c>
      <c r="K5226" s="15">
        <v>175</v>
      </c>
      <c r="L5226" s="13">
        <v>0.36099999999999999</v>
      </c>
      <c r="M5226" s="7">
        <v>1.17936832</v>
      </c>
      <c r="N5226" s="26">
        <v>0.19</v>
      </c>
      <c r="O5226" s="27" t="s">
        <v>22</v>
      </c>
      <c r="P5226" s="8">
        <v>0.8388968081</v>
      </c>
      <c r="Q5226" s="24">
        <v>0.34</v>
      </c>
      <c r="R5226" t="str">
        <f>IF($Q5226*100&gt;=VLOOKUP($O5226,margin_ranges!$A$5:$C$10,2,FALSE),IF($Q5226*100&lt;=VLOOKUP($O5226,margin_ranges!$A$5:$C$10,3,FALSE)+10,"IN RANGE","ABOVE RANGE"),"BELOW RANGE")</f>
        <v>IN RANGE</v>
      </c>
      <c r="S5226">
        <f>MIN(VLOOKUP($O5226,margin_ranges!$A$5:$D$10,4,FALSE),$P5226*100)</f>
        <v>29.75</v>
      </c>
      <c r="T5226" s="29">
        <f>(1-$S5226/100)/(1-$F5226)-1</f>
        <v>6.4393939393939448E-2</v>
      </c>
      <c r="U5226" s="19" t="str">
        <f>IF(ABS(IFERROR(T5226,0))&gt;0.05,INDEX(margin_ranges!$C$13:$C$16,MATCH($F5226*100,margin_ranges!$B$13:$B$16,1)),"")</f>
        <v>Balanced (Type B)</v>
      </c>
      <c r="V5226">
        <f>MIN(VLOOKUP($U5226,margin_ranges!$A$5:$D$10,4,FALSE),$P5226*100)</f>
        <v>29.75</v>
      </c>
      <c r="Y5226" s="29">
        <f t="shared" si="81"/>
        <v>6.4393939393939448E-2</v>
      </c>
    </row>
    <row r="5227" spans="1:25" x14ac:dyDescent="0.3">
      <c r="A5227" s="8" t="s">
        <v>17</v>
      </c>
      <c r="B5227" s="8" t="s">
        <v>9115</v>
      </c>
      <c r="C5227" s="8" t="s">
        <v>9116</v>
      </c>
      <c r="D5227" s="8" t="s">
        <v>9119</v>
      </c>
      <c r="E5227" s="8" t="s">
        <v>9120</v>
      </c>
      <c r="F5227" s="24">
        <v>0.34</v>
      </c>
      <c r="G5227" s="24">
        <v>1</v>
      </c>
      <c r="H5227" s="25">
        <v>44.743299999999998</v>
      </c>
      <c r="I5227" s="25">
        <v>19.409099999999999</v>
      </c>
      <c r="J5227" s="15">
        <v>986</v>
      </c>
      <c r="K5227" s="15">
        <v>301</v>
      </c>
      <c r="L5227" s="13">
        <v>0.43380000000000002</v>
      </c>
      <c r="M5227" s="7">
        <v>1.6940870800000001</v>
      </c>
      <c r="N5227" s="26">
        <v>0.15</v>
      </c>
      <c r="O5227" s="27" t="s">
        <v>22</v>
      </c>
      <c r="P5227" s="8">
        <v>0.91145673569999996</v>
      </c>
      <c r="Q5227" s="24">
        <v>0.34</v>
      </c>
      <c r="R5227" t="str">
        <f>IF($Q5227*100&gt;=VLOOKUP($O5227,margin_ranges!$A$5:$C$10,2,FALSE),IF($Q5227*100&lt;=VLOOKUP($O5227,margin_ranges!$A$5:$C$10,3,FALSE)+10,"IN RANGE","ABOVE RANGE"),"BELOW RANGE")</f>
        <v>IN RANGE</v>
      </c>
      <c r="S5227">
        <f>MIN(VLOOKUP($O5227,margin_ranges!$A$5:$D$10,4,FALSE),$P5227*100)</f>
        <v>29.75</v>
      </c>
      <c r="T5227" s="29">
        <f>(1-$S5227/100)/(1-$F5227)-1</f>
        <v>6.4393939393939448E-2</v>
      </c>
      <c r="U5227" s="19" t="str">
        <f>IF(ABS(IFERROR(T5227,0))&gt;0.05,INDEX(margin_ranges!$C$13:$C$16,MATCH($F5227*100,margin_ranges!$B$13:$B$16,1)),"")</f>
        <v>Balanced (Type B)</v>
      </c>
      <c r="V5227">
        <f>MIN(VLOOKUP($U5227,margin_ranges!$A$5:$D$10,4,FALSE),$P5227*100)</f>
        <v>29.75</v>
      </c>
      <c r="Y5227" s="29">
        <f t="shared" si="81"/>
        <v>6.4393939393939448E-2</v>
      </c>
    </row>
    <row r="5228" spans="1:25" x14ac:dyDescent="0.3">
      <c r="A5228" s="8" t="s">
        <v>17</v>
      </c>
      <c r="B5228" s="8" t="s">
        <v>9115</v>
      </c>
      <c r="C5228" s="8" t="s">
        <v>9116</v>
      </c>
      <c r="D5228" s="8" t="s">
        <v>9121</v>
      </c>
      <c r="E5228" s="8" t="s">
        <v>9118</v>
      </c>
      <c r="F5228" s="24">
        <v>0.33999999999999903</v>
      </c>
      <c r="G5228" s="24">
        <v>1</v>
      </c>
      <c r="H5228" s="25">
        <v>40.5182</v>
      </c>
      <c r="I5228" s="25">
        <v>18.6038</v>
      </c>
      <c r="J5228" s="15">
        <v>404</v>
      </c>
      <c r="K5228" s="15">
        <v>124</v>
      </c>
      <c r="L5228" s="13">
        <v>0.45910000000000001</v>
      </c>
      <c r="M5228" s="7">
        <v>0.72352170999999998</v>
      </c>
      <c r="N5228" s="26">
        <v>0.15</v>
      </c>
      <c r="O5228" s="27" t="s">
        <v>22</v>
      </c>
      <c r="P5228" s="8">
        <v>0.79268072000000001</v>
      </c>
      <c r="Q5228" s="24">
        <v>0.34</v>
      </c>
      <c r="R5228" t="str">
        <f>IF($Q5228*100&gt;=VLOOKUP($O5228,margin_ranges!$A$5:$C$10,2,FALSE),IF($Q5228*100&lt;=VLOOKUP($O5228,margin_ranges!$A$5:$C$10,3,FALSE)+10,"IN RANGE","ABOVE RANGE"),"BELOW RANGE")</f>
        <v>IN RANGE</v>
      </c>
      <c r="S5228">
        <f>MIN(VLOOKUP($O5228,margin_ranges!$A$5:$D$10,4,FALSE),$P5228*100)</f>
        <v>29.75</v>
      </c>
      <c r="T5228" s="29">
        <f>(1-$S5228/100)/(1-$F5228)-1</f>
        <v>6.4393939393937671E-2</v>
      </c>
      <c r="U5228" s="19" t="str">
        <f>IF(ABS(IFERROR(T5228,0))&gt;0.05,INDEX(margin_ranges!$C$13:$C$16,MATCH($F5228*100,margin_ranges!$B$13:$B$16,1)),"")</f>
        <v>Balanced (Type B)</v>
      </c>
      <c r="V5228">
        <f>MIN(VLOOKUP($U5228,margin_ranges!$A$5:$D$10,4,FALSE),$P5228*100)</f>
        <v>29.75</v>
      </c>
      <c r="Y5228" s="29">
        <f t="shared" si="81"/>
        <v>6.4393939393937671E-2</v>
      </c>
    </row>
    <row r="5229" spans="1:25" x14ac:dyDescent="0.3">
      <c r="A5229" s="8" t="s">
        <v>35</v>
      </c>
      <c r="B5229" s="8" t="s">
        <v>9122</v>
      </c>
      <c r="C5229" s="8" t="s">
        <v>34</v>
      </c>
      <c r="D5229" s="8" t="s">
        <v>34</v>
      </c>
      <c r="E5229" s="8"/>
      <c r="F5229" s="24">
        <v>0</v>
      </c>
      <c r="G5229" s="24">
        <v>0</v>
      </c>
      <c r="H5229" s="25">
        <v>10.2043</v>
      </c>
      <c r="I5229" s="25">
        <v>4.5823</v>
      </c>
      <c r="J5229" s="15">
        <v>205</v>
      </c>
      <c r="K5229" s="15">
        <v>55</v>
      </c>
      <c r="L5229" s="13">
        <v>0.4491</v>
      </c>
      <c r="M5229" s="7">
        <v>1.49133308</v>
      </c>
      <c r="N5229" s="26">
        <v>1.088889</v>
      </c>
      <c r="O5229" s="27"/>
      <c r="P5229" s="8">
        <v>0.26985526459999998</v>
      </c>
      <c r="Q5229" s="24">
        <v>0</v>
      </c>
      <c r="R5229" t="e">
        <f>IF($Q5229*100&gt;=VLOOKUP($O5229,margin_ranges!$A$5:$C$10,2,FALSE),IF($Q5229*100&lt;=VLOOKUP($O5229,margin_ranges!$A$5:$C$10,3,FALSE)+10,"IN RANGE","ABOVE RANGE"),"BELOW RANGE")</f>
        <v>#N/A</v>
      </c>
      <c r="S5229" t="e">
        <f>MIN(VLOOKUP($O5229,margin_ranges!$A$5:$D$10,4,FALSE),$P5229*100)</f>
        <v>#N/A</v>
      </c>
      <c r="T5229" s="29" t="e">
        <f>(1-$S5229/100)/(1-$F5229)-1</f>
        <v>#N/A</v>
      </c>
      <c r="U5229" s="19" t="str">
        <f>IF(ABS(IFERROR(T5229,0))&gt;0.05,INDEX(margin_ranges!$C$13:$C$16,MATCH($F5229*100,margin_ranges!$B$13:$B$16,1)),"")</f>
        <v/>
      </c>
      <c r="V5229" t="e">
        <f>MIN(VLOOKUP($U5229,margin_ranges!$A$5:$D$10,4,FALSE),$P5229*100)</f>
        <v>#N/A</v>
      </c>
      <c r="Y5229" s="29" t="e">
        <f t="shared" si="81"/>
        <v>#N/A</v>
      </c>
    </row>
    <row r="5230" spans="1:25" x14ac:dyDescent="0.3">
      <c r="A5230" s="8" t="s">
        <v>33</v>
      </c>
      <c r="B5230" s="8" t="s">
        <v>9122</v>
      </c>
      <c r="C5230" s="8" t="s">
        <v>9123</v>
      </c>
      <c r="D5230" s="8" t="s">
        <v>34</v>
      </c>
      <c r="E5230" s="8"/>
      <c r="F5230" s="24">
        <v>0</v>
      </c>
      <c r="G5230" s="24">
        <v>0</v>
      </c>
      <c r="H5230" s="25">
        <v>10.2043</v>
      </c>
      <c r="I5230" s="25">
        <v>4.5823</v>
      </c>
      <c r="J5230" s="15">
        <v>205</v>
      </c>
      <c r="K5230" s="15">
        <v>55</v>
      </c>
      <c r="L5230" s="13">
        <v>0.4491</v>
      </c>
      <c r="M5230" s="7">
        <v>1.49133308</v>
      </c>
      <c r="N5230" s="26">
        <v>1.088889</v>
      </c>
      <c r="O5230" s="27"/>
      <c r="P5230" s="8">
        <v>0.26985526459999998</v>
      </c>
      <c r="Q5230" s="24">
        <v>0</v>
      </c>
      <c r="R5230" t="e">
        <f>IF($Q5230*100&gt;=VLOOKUP($O5230,margin_ranges!$A$5:$C$10,2,FALSE),IF($Q5230*100&lt;=VLOOKUP($O5230,margin_ranges!$A$5:$C$10,3,FALSE)+10,"IN RANGE","ABOVE RANGE"),"BELOW RANGE")</f>
        <v>#N/A</v>
      </c>
      <c r="S5230" t="e">
        <f>MIN(VLOOKUP($O5230,margin_ranges!$A$5:$D$10,4,FALSE),$P5230*100)</f>
        <v>#N/A</v>
      </c>
      <c r="T5230" s="29" t="e">
        <f>(1-$S5230/100)/(1-$F5230)-1</f>
        <v>#N/A</v>
      </c>
      <c r="U5230" s="19" t="str">
        <f>IF(ABS(IFERROR(T5230,0))&gt;0.05,INDEX(margin_ranges!$C$13:$C$16,MATCH($F5230*100,margin_ranges!$B$13:$B$16,1)),"")</f>
        <v/>
      </c>
      <c r="V5230" t="e">
        <f>MIN(VLOOKUP($U5230,margin_ranges!$A$5:$D$10,4,FALSE),$P5230*100)</f>
        <v>#N/A</v>
      </c>
      <c r="Y5230" s="29" t="e">
        <f t="shared" si="81"/>
        <v>#N/A</v>
      </c>
    </row>
    <row r="5231" spans="1:25" x14ac:dyDescent="0.3">
      <c r="A5231" s="8" t="s">
        <v>17</v>
      </c>
      <c r="B5231" s="8" t="s">
        <v>9122</v>
      </c>
      <c r="C5231" s="8" t="s">
        <v>9123</v>
      </c>
      <c r="D5231" s="8" t="s">
        <v>12261</v>
      </c>
      <c r="E5231" s="8" t="s">
        <v>12262</v>
      </c>
      <c r="F5231" s="24">
        <v>0</v>
      </c>
      <c r="G5231" s="24">
        <v>0</v>
      </c>
      <c r="H5231" s="25">
        <v>1.1707000000000001</v>
      </c>
      <c r="I5231" s="25">
        <v>0.42430000000000001</v>
      </c>
      <c r="J5231" s="15">
        <v>17</v>
      </c>
      <c r="K5231" s="15">
        <v>4</v>
      </c>
      <c r="L5231" s="13">
        <v>0.3624</v>
      </c>
      <c r="M5231" s="7">
        <v>1.3328114499999999</v>
      </c>
      <c r="N5231" s="26">
        <v>0.98</v>
      </c>
      <c r="O5231" s="27" t="s">
        <v>22</v>
      </c>
      <c r="P5231" s="8">
        <v>0.26471219800000001</v>
      </c>
      <c r="Q5231" s="24">
        <v>0</v>
      </c>
      <c r="R5231" t="str">
        <f>IF($Q5231*100&gt;=VLOOKUP($O5231,margin_ranges!$A$5:$C$10,2,FALSE),IF($Q5231*100&lt;=VLOOKUP($O5231,margin_ranges!$A$5:$C$10,3,FALSE)+10,"IN RANGE","ABOVE RANGE"),"BELOW RANGE")</f>
        <v>BELOW RANGE</v>
      </c>
      <c r="S5231">
        <f>MIN(VLOOKUP($O5231,margin_ranges!$A$5:$D$10,4,FALSE),$P5231*100)</f>
        <v>26.4712198</v>
      </c>
      <c r="T5231" s="29">
        <f>(1-$S5231/100)/(1-$F5231)-1</f>
        <v>-0.26471219800000001</v>
      </c>
      <c r="U5231" s="19" t="str">
        <f>IF(ABS(IFERROR(T5231,0))&gt;0.05,INDEX(margin_ranges!$C$13:$C$16,MATCH($F5231*100,margin_ranges!$B$13:$B$16,1)),"")</f>
        <v>Super-strategic</v>
      </c>
      <c r="V5231" t="e">
        <f>MIN(VLOOKUP($U5231,margin_ranges!$A$5:$D$10,4,FALSE),$P5231*100)</f>
        <v>#N/A</v>
      </c>
      <c r="Y5231" s="29" t="e">
        <f t="shared" si="81"/>
        <v>#N/A</v>
      </c>
    </row>
    <row r="5232" spans="1:25" x14ac:dyDescent="0.3">
      <c r="A5232" s="8" t="s">
        <v>17</v>
      </c>
      <c r="B5232" s="8" t="s">
        <v>9122</v>
      </c>
      <c r="C5232" s="8" t="s">
        <v>9123</v>
      </c>
      <c r="D5232" s="8" t="s">
        <v>9124</v>
      </c>
      <c r="E5232" s="8" t="s">
        <v>9125</v>
      </c>
      <c r="F5232" s="24">
        <v>0</v>
      </c>
      <c r="G5232" s="24">
        <v>0</v>
      </c>
      <c r="H5232" s="25">
        <v>9.0335999999999999</v>
      </c>
      <c r="I5232" s="25">
        <v>4.1580000000000004</v>
      </c>
      <c r="J5232" s="15">
        <v>188</v>
      </c>
      <c r="K5232" s="15">
        <v>51</v>
      </c>
      <c r="L5232" s="13">
        <v>0.46029999999999999</v>
      </c>
      <c r="M5232" s="7">
        <v>1.5075087599999999</v>
      </c>
      <c r="N5232" s="26">
        <v>1.1000000000000001</v>
      </c>
      <c r="O5232" s="27" t="s">
        <v>92</v>
      </c>
      <c r="P5232" s="8">
        <v>0.27031933190000001</v>
      </c>
      <c r="Q5232" s="24">
        <v>0</v>
      </c>
      <c r="R5232" t="str">
        <f>IF($Q5232*100&gt;=VLOOKUP($O5232,margin_ranges!$A$5:$C$10,2,FALSE),IF($Q5232*100&lt;=VLOOKUP($O5232,margin_ranges!$A$5:$C$10,3,FALSE)+10,"IN RANGE","ABOVE RANGE"),"BELOW RANGE")</f>
        <v>BELOW RANGE</v>
      </c>
      <c r="S5232">
        <f>MIN(VLOOKUP($O5232,margin_ranges!$A$5:$D$10,4,FALSE),$P5232*100)</f>
        <v>27.03193319</v>
      </c>
      <c r="T5232" s="29">
        <f>(1-$S5232/100)/(1-$F5232)-1</f>
        <v>-0.27031933190000001</v>
      </c>
      <c r="U5232" s="19" t="str">
        <f>IF(ABS(IFERROR(T5232,0))&gt;0.05,INDEX(margin_ranges!$C$13:$C$16,MATCH($F5232*100,margin_ranges!$B$13:$B$16,1)),"")</f>
        <v>Super-strategic</v>
      </c>
      <c r="V5232" t="e">
        <f>MIN(VLOOKUP($U5232,margin_ranges!$A$5:$D$10,4,FALSE),$P5232*100)</f>
        <v>#N/A</v>
      </c>
      <c r="Y5232" s="29" t="e">
        <f t="shared" si="81"/>
        <v>#N/A</v>
      </c>
    </row>
    <row r="5233" spans="1:25" x14ac:dyDescent="0.3">
      <c r="A5233" s="8" t="s">
        <v>35</v>
      </c>
      <c r="B5233" s="8" t="s">
        <v>9126</v>
      </c>
      <c r="C5233" s="8" t="s">
        <v>34</v>
      </c>
      <c r="D5233" s="8" t="s">
        <v>34</v>
      </c>
      <c r="E5233" s="8"/>
      <c r="F5233" s="24">
        <v>0.231828591269609</v>
      </c>
      <c r="G5233" s="24">
        <v>0</v>
      </c>
      <c r="H5233" s="25">
        <v>41.820999999999998</v>
      </c>
      <c r="I5233" s="25">
        <v>0.70320000000000005</v>
      </c>
      <c r="J5233" s="15">
        <v>55</v>
      </c>
      <c r="K5233" s="15">
        <v>11</v>
      </c>
      <c r="L5233" s="13">
        <v>1.6799999999999999E-2</v>
      </c>
      <c r="M5233" s="7">
        <v>2.6035855799999998</v>
      </c>
      <c r="N5233" s="26">
        <v>2</v>
      </c>
      <c r="O5233" s="27"/>
      <c r="P5233" s="8">
        <v>0.2318285913</v>
      </c>
      <c r="Q5233" s="24">
        <v>0.25</v>
      </c>
      <c r="R5233" t="e">
        <f>IF($Q5233*100&gt;=VLOOKUP($O5233,margin_ranges!$A$5:$C$10,2,FALSE),IF($Q5233*100&lt;=VLOOKUP($O5233,margin_ranges!$A$5:$C$10,3,FALSE)+10,"IN RANGE","ABOVE RANGE"),"BELOW RANGE")</f>
        <v>#N/A</v>
      </c>
      <c r="S5233" t="e">
        <f>MIN(VLOOKUP($O5233,margin_ranges!$A$5:$D$10,4,FALSE),$P5233*100)</f>
        <v>#N/A</v>
      </c>
      <c r="T5233" s="29" t="e">
        <f>(1-$S5233/100)/(1-$F5233)-1</f>
        <v>#N/A</v>
      </c>
      <c r="U5233" s="19" t="str">
        <f>IF(ABS(IFERROR(T5233,0))&gt;0.05,INDEX(margin_ranges!$C$13:$C$16,MATCH($F5233*100,margin_ranges!$B$13:$B$16,1)),"")</f>
        <v/>
      </c>
      <c r="V5233" t="e">
        <f>MIN(VLOOKUP($U5233,margin_ranges!$A$5:$D$10,4,FALSE),$P5233*100)</f>
        <v>#N/A</v>
      </c>
      <c r="Y5233" s="29" t="e">
        <f t="shared" si="81"/>
        <v>#N/A</v>
      </c>
    </row>
    <row r="5234" spans="1:25" x14ac:dyDescent="0.3">
      <c r="A5234" s="8" t="s">
        <v>33</v>
      </c>
      <c r="B5234" s="8" t="s">
        <v>9126</v>
      </c>
      <c r="C5234" s="8" t="s">
        <v>9127</v>
      </c>
      <c r="D5234" s="8" t="s">
        <v>34</v>
      </c>
      <c r="E5234" s="8"/>
      <c r="F5234" s="24">
        <v>0.231828591269609</v>
      </c>
      <c r="G5234" s="24">
        <v>0</v>
      </c>
      <c r="H5234" s="25">
        <v>41.820999999999998</v>
      </c>
      <c r="I5234" s="25">
        <v>0.70320000000000005</v>
      </c>
      <c r="J5234" s="15">
        <v>55</v>
      </c>
      <c r="K5234" s="15">
        <v>11</v>
      </c>
      <c r="L5234" s="13">
        <v>1.6799999999999999E-2</v>
      </c>
      <c r="M5234" s="7">
        <v>2.6035855799999998</v>
      </c>
      <c r="N5234" s="26">
        <v>2</v>
      </c>
      <c r="O5234" s="27"/>
      <c r="P5234" s="8">
        <v>0.2318285913</v>
      </c>
      <c r="Q5234" s="24">
        <v>0.25</v>
      </c>
      <c r="R5234" t="e">
        <f>IF($Q5234*100&gt;=VLOOKUP($O5234,margin_ranges!$A$5:$C$10,2,FALSE),IF($Q5234*100&lt;=VLOOKUP($O5234,margin_ranges!$A$5:$C$10,3,FALSE)+10,"IN RANGE","ABOVE RANGE"),"BELOW RANGE")</f>
        <v>#N/A</v>
      </c>
      <c r="S5234" t="e">
        <f>MIN(VLOOKUP($O5234,margin_ranges!$A$5:$D$10,4,FALSE),$P5234*100)</f>
        <v>#N/A</v>
      </c>
      <c r="T5234" s="29" t="e">
        <f>(1-$S5234/100)/(1-$F5234)-1</f>
        <v>#N/A</v>
      </c>
      <c r="U5234" s="19" t="str">
        <f>IF(ABS(IFERROR(T5234,0))&gt;0.05,INDEX(margin_ranges!$C$13:$C$16,MATCH($F5234*100,margin_ranges!$B$13:$B$16,1)),"")</f>
        <v/>
      </c>
      <c r="V5234" t="e">
        <f>MIN(VLOOKUP($U5234,margin_ranges!$A$5:$D$10,4,FALSE),$P5234*100)</f>
        <v>#N/A</v>
      </c>
      <c r="Y5234" s="29" t="e">
        <f t="shared" si="81"/>
        <v>#N/A</v>
      </c>
    </row>
    <row r="5235" spans="1:25" x14ac:dyDescent="0.3">
      <c r="A5235" s="8" t="s">
        <v>17</v>
      </c>
      <c r="B5235" s="8" t="s">
        <v>9126</v>
      </c>
      <c r="C5235" s="8" t="s">
        <v>9127</v>
      </c>
      <c r="D5235" s="8" t="s">
        <v>9130</v>
      </c>
      <c r="E5235" s="8" t="s">
        <v>9131</v>
      </c>
      <c r="F5235" s="24">
        <v>0.234879841848396</v>
      </c>
      <c r="G5235" s="24">
        <v>0</v>
      </c>
      <c r="H5235" s="25">
        <v>20.976500000000001</v>
      </c>
      <c r="I5235" s="25">
        <v>0.35389999999999999</v>
      </c>
      <c r="J5235" s="15">
        <v>28</v>
      </c>
      <c r="K5235" s="15">
        <v>6</v>
      </c>
      <c r="L5235" s="13">
        <v>1.6899999999999998E-2</v>
      </c>
      <c r="M5235" s="7">
        <v>2.6139685099999999</v>
      </c>
      <c r="N5235" s="26">
        <v>2</v>
      </c>
      <c r="O5235" s="27" t="s">
        <v>95</v>
      </c>
      <c r="P5235" s="8">
        <v>0.23487984179999999</v>
      </c>
      <c r="Q5235" s="24">
        <v>0.25</v>
      </c>
      <c r="R5235" t="str">
        <f>IF($Q5235*100&gt;=VLOOKUP($O5235,margin_ranges!$A$5:$C$10,2,FALSE),IF($Q5235*100&lt;=VLOOKUP($O5235,margin_ranges!$A$5:$C$10,3,FALSE)+10,"IN RANGE","ABOVE RANGE"),"BELOW RANGE")</f>
        <v>IN RANGE</v>
      </c>
      <c r="S5235">
        <f>MIN(VLOOKUP($O5235,margin_ranges!$A$5:$D$10,4,FALSE),$P5235*100)</f>
        <v>19.75</v>
      </c>
      <c r="T5235" s="29">
        <f>(1-$S5235/100)/(1-$F5235)-1</f>
        <v>4.8854864755751626E-2</v>
      </c>
      <c r="U5235" s="19" t="str">
        <f>IF(ABS(IFERROR(T5235,0))&gt;0.05,INDEX(margin_ranges!$C$13:$C$16,MATCH($F5235*100,margin_ranges!$B$13:$B$16,1)),"")</f>
        <v/>
      </c>
      <c r="V5235" t="e">
        <f>MIN(VLOOKUP($U5235,margin_ranges!$A$5:$D$10,4,FALSE),$P5235*100)</f>
        <v>#N/A</v>
      </c>
      <c r="Y5235" s="29" t="e">
        <f t="shared" si="81"/>
        <v>#N/A</v>
      </c>
    </row>
    <row r="5236" spans="1:25" x14ac:dyDescent="0.3">
      <c r="A5236" s="8" t="s">
        <v>17</v>
      </c>
      <c r="B5236" s="8" t="s">
        <v>9126</v>
      </c>
      <c r="C5236" s="8" t="s">
        <v>9127</v>
      </c>
      <c r="D5236" s="8" t="s">
        <v>9128</v>
      </c>
      <c r="E5236" s="8" t="s">
        <v>9129</v>
      </c>
      <c r="F5236" s="24">
        <v>0.22871312890788201</v>
      </c>
      <c r="G5236" s="24">
        <v>0</v>
      </c>
      <c r="H5236" s="25">
        <v>20.8445</v>
      </c>
      <c r="I5236" s="25">
        <v>0.34939999999999999</v>
      </c>
      <c r="J5236" s="15">
        <v>27</v>
      </c>
      <c r="K5236" s="15">
        <v>5</v>
      </c>
      <c r="L5236" s="13">
        <v>1.6799999999999999E-2</v>
      </c>
      <c r="M5236" s="7">
        <v>2.5930689</v>
      </c>
      <c r="N5236" s="26">
        <v>2</v>
      </c>
      <c r="O5236" s="27" t="s">
        <v>95</v>
      </c>
      <c r="P5236" s="8">
        <v>0.22871312890000001</v>
      </c>
      <c r="Q5236" s="24">
        <v>0.25</v>
      </c>
      <c r="R5236" t="str">
        <f>IF($Q5236*100&gt;=VLOOKUP($O5236,margin_ranges!$A$5:$C$10,2,FALSE),IF($Q5236*100&lt;=VLOOKUP($O5236,margin_ranges!$A$5:$C$10,3,FALSE)+10,"IN RANGE","ABOVE RANGE"),"BELOW RANGE")</f>
        <v>IN RANGE</v>
      </c>
      <c r="S5236">
        <f>MIN(VLOOKUP($O5236,margin_ranges!$A$5:$D$10,4,FALSE),$P5236*100)</f>
        <v>19.75</v>
      </c>
      <c r="T5236" s="29">
        <f>(1-$S5236/100)/(1-$F5236)-1</f>
        <v>4.0468896953587574E-2</v>
      </c>
      <c r="U5236" s="19" t="str">
        <f>IF(ABS(IFERROR(T5236,0))&gt;0.05,INDEX(margin_ranges!$C$13:$C$16,MATCH($F5236*100,margin_ranges!$B$13:$B$16,1)),"")</f>
        <v/>
      </c>
      <c r="V5236" t="e">
        <f>MIN(VLOOKUP($U5236,margin_ranges!$A$5:$D$10,4,FALSE),$P5236*100)</f>
        <v>#N/A</v>
      </c>
      <c r="Y5236" s="29" t="e">
        <f t="shared" si="81"/>
        <v>#N/A</v>
      </c>
    </row>
    <row r="5237" spans="1:25" x14ac:dyDescent="0.3">
      <c r="A5237" s="8" t="s">
        <v>35</v>
      </c>
      <c r="B5237" s="8" t="s">
        <v>9132</v>
      </c>
      <c r="C5237" s="8" t="s">
        <v>34</v>
      </c>
      <c r="D5237" s="8" t="s">
        <v>34</v>
      </c>
      <c r="E5237" s="8"/>
      <c r="F5237" s="24">
        <v>0.32452360048218498</v>
      </c>
      <c r="G5237" s="24">
        <v>0.47909881999999998</v>
      </c>
      <c r="H5237" s="25">
        <v>483.69099999999997</v>
      </c>
      <c r="I5237" s="25">
        <v>123.0697</v>
      </c>
      <c r="J5237" s="15">
        <v>2767</v>
      </c>
      <c r="K5237" s="15">
        <v>780</v>
      </c>
      <c r="L5237" s="13">
        <v>0.25440000000000002</v>
      </c>
      <c r="M5237" s="7">
        <v>0.74930777000000004</v>
      </c>
      <c r="N5237" s="26">
        <v>0.48909599999999998</v>
      </c>
      <c r="O5237" s="27"/>
      <c r="P5237" s="8">
        <v>0.34726954500000001</v>
      </c>
      <c r="Q5237" s="24">
        <v>0.32450000000000001</v>
      </c>
      <c r="R5237" t="e">
        <f>IF($Q5237*100&gt;=VLOOKUP($O5237,margin_ranges!$A$5:$C$10,2,FALSE),IF($Q5237*100&lt;=VLOOKUP($O5237,margin_ranges!$A$5:$C$10,3,FALSE)+10,"IN RANGE","ABOVE RANGE"),"BELOW RANGE")</f>
        <v>#N/A</v>
      </c>
      <c r="S5237" t="e">
        <f>MIN(VLOOKUP($O5237,margin_ranges!$A$5:$D$10,4,FALSE),$P5237*100)</f>
        <v>#N/A</v>
      </c>
      <c r="T5237" s="29" t="e">
        <f>(1-$S5237/100)/(1-$F5237)-1</f>
        <v>#N/A</v>
      </c>
      <c r="U5237" s="19" t="str">
        <f>IF(ABS(IFERROR(T5237,0))&gt;0.05,INDEX(margin_ranges!$C$13:$C$16,MATCH($F5237*100,margin_ranges!$B$13:$B$16,1)),"")</f>
        <v/>
      </c>
      <c r="V5237" t="e">
        <f>MIN(VLOOKUP($U5237,margin_ranges!$A$5:$D$10,4,FALSE),$P5237*100)</f>
        <v>#N/A</v>
      </c>
      <c r="Y5237" s="29" t="e">
        <f t="shared" si="81"/>
        <v>#N/A</v>
      </c>
    </row>
    <row r="5238" spans="1:25" x14ac:dyDescent="0.3">
      <c r="A5238" s="8" t="s">
        <v>33</v>
      </c>
      <c r="B5238" s="8" t="s">
        <v>9132</v>
      </c>
      <c r="C5238" s="8" t="s">
        <v>9133</v>
      </c>
      <c r="D5238" s="8" t="s">
        <v>34</v>
      </c>
      <c r="E5238" s="8"/>
      <c r="F5238" s="24">
        <v>0.32452360048218498</v>
      </c>
      <c r="G5238" s="24">
        <v>0.47909881999999998</v>
      </c>
      <c r="H5238" s="25">
        <v>483.69099999999997</v>
      </c>
      <c r="I5238" s="25">
        <v>123.0697</v>
      </c>
      <c r="J5238" s="15">
        <v>2767</v>
      </c>
      <c r="K5238" s="15">
        <v>780</v>
      </c>
      <c r="L5238" s="13">
        <v>0.25440000000000002</v>
      </c>
      <c r="M5238" s="7">
        <v>0.74930777000000004</v>
      </c>
      <c r="N5238" s="26">
        <v>0.48909599999999998</v>
      </c>
      <c r="O5238" s="27"/>
      <c r="P5238" s="8">
        <v>0.34726954500000001</v>
      </c>
      <c r="Q5238" s="24">
        <v>0.32450000000000001</v>
      </c>
      <c r="R5238" t="e">
        <f>IF($Q5238*100&gt;=VLOOKUP($O5238,margin_ranges!$A$5:$C$10,2,FALSE),IF($Q5238*100&lt;=VLOOKUP($O5238,margin_ranges!$A$5:$C$10,3,FALSE)+10,"IN RANGE","ABOVE RANGE"),"BELOW RANGE")</f>
        <v>#N/A</v>
      </c>
      <c r="S5238" t="e">
        <f>MIN(VLOOKUP($O5238,margin_ranges!$A$5:$D$10,4,FALSE),$P5238*100)</f>
        <v>#N/A</v>
      </c>
      <c r="T5238" s="29" t="e">
        <f>(1-$S5238/100)/(1-$F5238)-1</f>
        <v>#N/A</v>
      </c>
      <c r="U5238" s="19" t="str">
        <f>IF(ABS(IFERROR(T5238,0))&gt;0.05,INDEX(margin_ranges!$C$13:$C$16,MATCH($F5238*100,margin_ranges!$B$13:$B$16,1)),"")</f>
        <v/>
      </c>
      <c r="V5238" t="e">
        <f>MIN(VLOOKUP($U5238,margin_ranges!$A$5:$D$10,4,FALSE),$P5238*100)</f>
        <v>#N/A</v>
      </c>
      <c r="Y5238" s="29" t="e">
        <f t="shared" si="81"/>
        <v>#N/A</v>
      </c>
    </row>
    <row r="5239" spans="1:25" x14ac:dyDescent="0.3">
      <c r="A5239" s="8" t="s">
        <v>17</v>
      </c>
      <c r="B5239" s="8" t="s">
        <v>9132</v>
      </c>
      <c r="C5239" s="8" t="s">
        <v>9133</v>
      </c>
      <c r="D5239" s="8" t="s">
        <v>9144</v>
      </c>
      <c r="E5239" s="8" t="s">
        <v>9145</v>
      </c>
      <c r="F5239" s="24">
        <v>0.33999999999999903</v>
      </c>
      <c r="G5239" s="24">
        <v>0</v>
      </c>
      <c r="H5239" s="25">
        <v>10.013500000000001</v>
      </c>
      <c r="I5239" s="25">
        <v>4.6803999999999997</v>
      </c>
      <c r="J5239" s="15">
        <v>80</v>
      </c>
      <c r="K5239" s="15">
        <v>27</v>
      </c>
      <c r="L5239" s="13">
        <v>0.46739999999999998</v>
      </c>
      <c r="M5239" s="7">
        <v>0.56728424</v>
      </c>
      <c r="N5239" s="26">
        <v>0.35</v>
      </c>
      <c r="O5239" s="27" t="s">
        <v>95</v>
      </c>
      <c r="P5239" s="8">
        <v>0.3830253448</v>
      </c>
      <c r="Q5239" s="24">
        <v>0.34</v>
      </c>
      <c r="R5239" t="str">
        <f>IF($Q5239*100&gt;=VLOOKUP($O5239,margin_ranges!$A$5:$C$10,2,FALSE),IF($Q5239*100&lt;=VLOOKUP($O5239,margin_ranges!$A$5:$C$10,3,FALSE)+10,"IN RANGE","ABOVE RANGE"),"BELOW RANGE")</f>
        <v>IN RANGE</v>
      </c>
      <c r="S5239">
        <f>MIN(VLOOKUP($O5239,margin_ranges!$A$5:$D$10,4,FALSE),$P5239*100)</f>
        <v>19.75</v>
      </c>
      <c r="T5239" s="29">
        <f>(1-$S5239/100)/(1-$F5239)-1</f>
        <v>0.21590909090908905</v>
      </c>
      <c r="U5239" s="19" t="str">
        <f>IF(ABS(IFERROR(T5239,0))&gt;0.05,INDEX(margin_ranges!$C$13:$C$16,MATCH($F5239*100,margin_ranges!$B$13:$B$16,1)),"")</f>
        <v>Balanced (Type B)</v>
      </c>
      <c r="V5239">
        <f>MIN(VLOOKUP($U5239,margin_ranges!$A$5:$D$10,4,FALSE),$P5239*100)</f>
        <v>29.75</v>
      </c>
      <c r="Y5239" s="29">
        <f t="shared" si="81"/>
        <v>6.4393939393937671E-2</v>
      </c>
    </row>
    <row r="5240" spans="1:25" x14ac:dyDescent="0.3">
      <c r="A5240" s="8" t="s">
        <v>17</v>
      </c>
      <c r="B5240" s="8" t="s">
        <v>9132</v>
      </c>
      <c r="C5240" s="8" t="s">
        <v>9133</v>
      </c>
      <c r="D5240" s="8" t="s">
        <v>9136</v>
      </c>
      <c r="E5240" s="8" t="s">
        <v>9137</v>
      </c>
      <c r="F5240" s="24">
        <v>0.38999999999999901</v>
      </c>
      <c r="G5240" s="24">
        <v>0</v>
      </c>
      <c r="H5240" s="25">
        <v>20.504899999999999</v>
      </c>
      <c r="I5240" s="25">
        <v>5.0284000000000004</v>
      </c>
      <c r="J5240" s="15">
        <v>58</v>
      </c>
      <c r="K5240" s="15">
        <v>21</v>
      </c>
      <c r="L5240" s="13">
        <v>0.2452</v>
      </c>
      <c r="M5240" s="7">
        <v>0.38539873000000002</v>
      </c>
      <c r="N5240" s="26">
        <v>0.15</v>
      </c>
      <c r="O5240" s="27" t="s">
        <v>22</v>
      </c>
      <c r="P5240" s="8">
        <v>0.61079270070000002</v>
      </c>
      <c r="Q5240" s="24">
        <v>0.39</v>
      </c>
      <c r="R5240" t="str">
        <f>IF($Q5240*100&gt;=VLOOKUP($O5240,margin_ranges!$A$5:$C$10,2,FALSE),IF($Q5240*100&lt;=VLOOKUP($O5240,margin_ranges!$A$5:$C$10,3,FALSE)+10,"IN RANGE","ABOVE RANGE"),"BELOW RANGE")</f>
        <v>IN RANGE</v>
      </c>
      <c r="S5240">
        <f>MIN(VLOOKUP($O5240,margin_ranges!$A$5:$D$10,4,FALSE),$P5240*100)</f>
        <v>29.75</v>
      </c>
      <c r="T5240" s="29">
        <f>(1-$S5240/100)/(1-$F5240)-1</f>
        <v>0.1516393442622932</v>
      </c>
      <c r="U5240" s="19" t="str">
        <f>IF(ABS(IFERROR(T5240,0))&gt;0.05,INDEX(margin_ranges!$C$13:$C$16,MATCH($F5240*100,margin_ranges!$B$13:$B$16,1)),"")</f>
        <v>Margin Over Fill (Type C)</v>
      </c>
      <c r="V5240">
        <f>MIN(VLOOKUP($U5240,margin_ranges!$A$5:$D$10,4,FALSE),$P5240*100)</f>
        <v>43</v>
      </c>
      <c r="Y5240" s="29">
        <f t="shared" si="81"/>
        <v>-6.5573770491804684E-2</v>
      </c>
    </row>
    <row r="5241" spans="1:25" x14ac:dyDescent="0.3">
      <c r="A5241" s="8" t="s">
        <v>17</v>
      </c>
      <c r="B5241" s="8" t="s">
        <v>9132</v>
      </c>
      <c r="C5241" s="8" t="s">
        <v>9133</v>
      </c>
      <c r="D5241" s="8" t="s">
        <v>9158</v>
      </c>
      <c r="E5241" s="8" t="s">
        <v>9159</v>
      </c>
      <c r="F5241" s="24">
        <v>0.26878527624701898</v>
      </c>
      <c r="G5241" s="24">
        <v>0</v>
      </c>
      <c r="H5241" s="25">
        <v>34.691000000000003</v>
      </c>
      <c r="I5241" s="25">
        <v>10.2346</v>
      </c>
      <c r="J5241" s="15">
        <v>273</v>
      </c>
      <c r="K5241" s="15">
        <v>72</v>
      </c>
      <c r="L5241" s="13">
        <v>0.29499999999999998</v>
      </c>
      <c r="M5241" s="7">
        <v>0.88893177000000001</v>
      </c>
      <c r="N5241" s="26">
        <v>0.65</v>
      </c>
      <c r="O5241" s="27" t="s">
        <v>95</v>
      </c>
      <c r="P5241" s="8">
        <v>0.26878527619999998</v>
      </c>
      <c r="Q5241" s="24">
        <v>0.3</v>
      </c>
      <c r="R5241" t="str">
        <f>IF($Q5241*100&gt;=VLOOKUP($O5241,margin_ranges!$A$5:$C$10,2,FALSE),IF($Q5241*100&lt;=VLOOKUP($O5241,margin_ranges!$A$5:$C$10,3,FALSE)+10,"IN RANGE","ABOVE RANGE"),"BELOW RANGE")</f>
        <v>IN RANGE</v>
      </c>
      <c r="S5241">
        <f>MIN(VLOOKUP($O5241,margin_ranges!$A$5:$D$10,4,FALSE),$P5241*100)</f>
        <v>19.75</v>
      </c>
      <c r="T5241" s="29">
        <f>(1-$S5241/100)/(1-$F5241)-1</f>
        <v>9.7488841418762906E-2</v>
      </c>
      <c r="U5241" s="19" t="str">
        <f>IF(ABS(IFERROR(T5241,0))&gt;0.05,INDEX(margin_ranges!$C$13:$C$16,MATCH($F5241*100,margin_ranges!$B$13:$B$16,1)),"")</f>
        <v>Balanced (Type B)</v>
      </c>
      <c r="V5241">
        <f>MIN(VLOOKUP($U5241,margin_ranges!$A$5:$D$10,4,FALSE),$P5241*100)</f>
        <v>26.878527619999996</v>
      </c>
      <c r="Y5241" s="29">
        <f t="shared" si="81"/>
        <v>6.4302563274054592E-11</v>
      </c>
    </row>
    <row r="5242" spans="1:25" x14ac:dyDescent="0.3">
      <c r="A5242" s="8" t="s">
        <v>17</v>
      </c>
      <c r="B5242" s="8" t="s">
        <v>9132</v>
      </c>
      <c r="C5242" s="8" t="s">
        <v>9133</v>
      </c>
      <c r="D5242" s="8" t="s">
        <v>9168</v>
      </c>
      <c r="E5242" s="8" t="s">
        <v>9169</v>
      </c>
      <c r="F5242" s="24">
        <v>0.25</v>
      </c>
      <c r="G5242" s="24">
        <v>1</v>
      </c>
      <c r="H5242" s="25">
        <v>32.9923</v>
      </c>
      <c r="I5242" s="25">
        <v>3.3205</v>
      </c>
      <c r="J5242" s="15">
        <v>73</v>
      </c>
      <c r="K5242" s="15">
        <v>16</v>
      </c>
      <c r="L5242" s="13">
        <v>0.10059999999999999</v>
      </c>
      <c r="M5242" s="7">
        <v>0.73670703999999998</v>
      </c>
      <c r="N5242" s="26">
        <v>0.55000000000000004</v>
      </c>
      <c r="O5242" s="27" t="s">
        <v>95</v>
      </c>
      <c r="P5242" s="8">
        <v>0.25343457730000002</v>
      </c>
      <c r="Q5242" s="24">
        <v>0.25</v>
      </c>
      <c r="R5242" t="str">
        <f>IF($Q5242*100&gt;=VLOOKUP($O5242,margin_ranges!$A$5:$C$10,2,FALSE),IF($Q5242*100&lt;=VLOOKUP($O5242,margin_ranges!$A$5:$C$10,3,FALSE)+10,"IN RANGE","ABOVE RANGE"),"BELOW RANGE")</f>
        <v>IN RANGE</v>
      </c>
      <c r="S5242">
        <f>MIN(VLOOKUP($O5242,margin_ranges!$A$5:$D$10,4,FALSE),$P5242*100)</f>
        <v>19.75</v>
      </c>
      <c r="T5242" s="29">
        <f>(1-$S5242/100)/(1-$F5242)-1</f>
        <v>7.0000000000000062E-2</v>
      </c>
      <c r="U5242" s="19" t="str">
        <f>IF(ABS(IFERROR(T5242,0))&gt;0.05,INDEX(margin_ranges!$C$13:$C$16,MATCH($F5242*100,margin_ranges!$B$13:$B$16,1)),"")</f>
        <v>Balanced (Type B)</v>
      </c>
      <c r="V5242">
        <f>MIN(VLOOKUP($U5242,margin_ranges!$A$5:$D$10,4,FALSE),$P5242*100)</f>
        <v>25.343457730000001</v>
      </c>
      <c r="Y5242" s="29">
        <f t="shared" si="81"/>
        <v>-4.5794363999999144E-3</v>
      </c>
    </row>
    <row r="5243" spans="1:25" x14ac:dyDescent="0.3">
      <c r="A5243" s="8" t="s">
        <v>17</v>
      </c>
      <c r="B5243" s="8" t="s">
        <v>9132</v>
      </c>
      <c r="C5243" s="8" t="s">
        <v>9133</v>
      </c>
      <c r="D5243" s="8" t="s">
        <v>9164</v>
      </c>
      <c r="E5243" s="8" t="s">
        <v>9165</v>
      </c>
      <c r="F5243" s="24">
        <v>0.34</v>
      </c>
      <c r="G5243" s="24">
        <v>0</v>
      </c>
      <c r="H5243" s="25">
        <v>17.905100000000001</v>
      </c>
      <c r="I5243" s="25">
        <v>0.43509999999999999</v>
      </c>
      <c r="J5243" s="15">
        <v>7</v>
      </c>
      <c r="K5243" s="15">
        <v>2</v>
      </c>
      <c r="L5243" s="13">
        <v>2.4299999999999999E-2</v>
      </c>
      <c r="M5243" s="7">
        <v>0.54875246</v>
      </c>
      <c r="N5243" s="26">
        <v>0.3</v>
      </c>
      <c r="O5243" s="27" t="s">
        <v>22</v>
      </c>
      <c r="P5243" s="8">
        <v>0.45330541429999999</v>
      </c>
      <c r="Q5243" s="24">
        <v>0.34</v>
      </c>
      <c r="R5243" t="str">
        <f>IF($Q5243*100&gt;=VLOOKUP($O5243,margin_ranges!$A$5:$C$10,2,FALSE),IF($Q5243*100&lt;=VLOOKUP($O5243,margin_ranges!$A$5:$C$10,3,FALSE)+10,"IN RANGE","ABOVE RANGE"),"BELOW RANGE")</f>
        <v>IN RANGE</v>
      </c>
      <c r="S5243">
        <f>MIN(VLOOKUP($O5243,margin_ranges!$A$5:$D$10,4,FALSE),$P5243*100)</f>
        <v>29.75</v>
      </c>
      <c r="T5243" s="29">
        <f>(1-$S5243/100)/(1-$F5243)-1</f>
        <v>6.4393939393939448E-2</v>
      </c>
      <c r="U5243" s="19" t="str">
        <f>IF(ABS(IFERROR(T5243,0))&gt;0.05,INDEX(margin_ranges!$C$13:$C$16,MATCH($F5243*100,margin_ranges!$B$13:$B$16,1)),"")</f>
        <v>Balanced (Type B)</v>
      </c>
      <c r="V5243">
        <f>MIN(VLOOKUP($U5243,margin_ranges!$A$5:$D$10,4,FALSE),$P5243*100)</f>
        <v>29.75</v>
      </c>
      <c r="Y5243" s="29">
        <f t="shared" si="81"/>
        <v>6.4393939393939448E-2</v>
      </c>
    </row>
    <row r="5244" spans="1:25" x14ac:dyDescent="0.3">
      <c r="A5244" s="8" t="s">
        <v>17</v>
      </c>
      <c r="B5244" s="8" t="s">
        <v>9132</v>
      </c>
      <c r="C5244" s="8" t="s">
        <v>9133</v>
      </c>
      <c r="D5244" s="28" t="s">
        <v>9142</v>
      </c>
      <c r="E5244" s="8" t="s">
        <v>9143</v>
      </c>
      <c r="F5244" s="24">
        <v>0.33999999999999903</v>
      </c>
      <c r="G5244" s="24">
        <v>0</v>
      </c>
      <c r="H5244" s="25">
        <v>8.1076999999999995</v>
      </c>
      <c r="I5244" s="25">
        <v>4.0354000000000001</v>
      </c>
      <c r="J5244" s="15">
        <v>49</v>
      </c>
      <c r="K5244" s="15">
        <v>15</v>
      </c>
      <c r="L5244" s="13">
        <v>0.49769999999999998</v>
      </c>
      <c r="M5244" s="7">
        <v>0.40474555000000001</v>
      </c>
      <c r="N5244" s="26">
        <v>0.2</v>
      </c>
      <c r="O5244" s="27" t="s">
        <v>22</v>
      </c>
      <c r="P5244" s="8">
        <v>0.50586239020000001</v>
      </c>
      <c r="Q5244" s="24">
        <v>0.34</v>
      </c>
      <c r="R5244" t="str">
        <f>IF($Q5244*100&gt;=VLOOKUP($O5244,margin_ranges!$A$5:$C$10,2,FALSE),IF($Q5244*100&lt;=VLOOKUP($O5244,margin_ranges!$A$5:$C$10,3,FALSE)+10,"IN RANGE","ABOVE RANGE"),"BELOW RANGE")</f>
        <v>IN RANGE</v>
      </c>
      <c r="S5244">
        <f>MIN(VLOOKUP($O5244,margin_ranges!$A$5:$D$10,4,FALSE),$P5244*100)</f>
        <v>29.75</v>
      </c>
      <c r="T5244" s="29">
        <f>(1-$S5244/100)/(1-$F5244)-1</f>
        <v>6.4393939393937671E-2</v>
      </c>
      <c r="U5244" s="19" t="str">
        <f>IF(ABS(IFERROR(T5244,0))&gt;0.05,INDEX(margin_ranges!$C$13:$C$16,MATCH($F5244*100,margin_ranges!$B$13:$B$16,1)),"")</f>
        <v>Balanced (Type B)</v>
      </c>
      <c r="V5244">
        <f>MIN(VLOOKUP($U5244,margin_ranges!$A$5:$D$10,4,FALSE),$P5244*100)</f>
        <v>29.75</v>
      </c>
      <c r="Y5244" s="29">
        <f t="shared" si="81"/>
        <v>6.4393939393937671E-2</v>
      </c>
    </row>
    <row r="5245" spans="1:25" x14ac:dyDescent="0.3">
      <c r="A5245" s="8" t="s">
        <v>17</v>
      </c>
      <c r="B5245" s="8" t="s">
        <v>9132</v>
      </c>
      <c r="C5245" s="8" t="s">
        <v>9133</v>
      </c>
      <c r="D5245" s="8" t="s">
        <v>9148</v>
      </c>
      <c r="E5245" s="8" t="s">
        <v>9149</v>
      </c>
      <c r="F5245" s="24">
        <v>0.33999999999999903</v>
      </c>
      <c r="G5245" s="24">
        <v>0</v>
      </c>
      <c r="H5245" s="25">
        <v>8.5744000000000007</v>
      </c>
      <c r="I5245" s="25">
        <v>3.9237000000000002</v>
      </c>
      <c r="J5245" s="15">
        <v>73</v>
      </c>
      <c r="K5245" s="15">
        <v>22</v>
      </c>
      <c r="L5245" s="13">
        <v>0.45760000000000001</v>
      </c>
      <c r="M5245" s="7">
        <v>0.61878504000000001</v>
      </c>
      <c r="N5245" s="26">
        <v>0.35</v>
      </c>
      <c r="O5245" s="27" t="s">
        <v>22</v>
      </c>
      <c r="P5245" s="8">
        <v>0.43437546890000001</v>
      </c>
      <c r="Q5245" s="24">
        <v>0.34</v>
      </c>
      <c r="R5245" t="str">
        <f>IF($Q5245*100&gt;=VLOOKUP($O5245,margin_ranges!$A$5:$C$10,2,FALSE),IF($Q5245*100&lt;=VLOOKUP($O5245,margin_ranges!$A$5:$C$10,3,FALSE)+10,"IN RANGE","ABOVE RANGE"),"BELOW RANGE")</f>
        <v>IN RANGE</v>
      </c>
      <c r="S5245">
        <f>MIN(VLOOKUP($O5245,margin_ranges!$A$5:$D$10,4,FALSE),$P5245*100)</f>
        <v>29.75</v>
      </c>
      <c r="T5245" s="29">
        <f>(1-$S5245/100)/(1-$F5245)-1</f>
        <v>6.4393939393937671E-2</v>
      </c>
      <c r="U5245" s="19" t="str">
        <f>IF(ABS(IFERROR(T5245,0))&gt;0.05,INDEX(margin_ranges!$C$13:$C$16,MATCH($F5245*100,margin_ranges!$B$13:$B$16,1)),"")</f>
        <v>Balanced (Type B)</v>
      </c>
      <c r="V5245">
        <f>MIN(VLOOKUP($U5245,margin_ranges!$A$5:$D$10,4,FALSE),$P5245*100)</f>
        <v>29.75</v>
      </c>
      <c r="Y5245" s="29">
        <f t="shared" si="81"/>
        <v>6.4393939393937671E-2</v>
      </c>
    </row>
    <row r="5246" spans="1:25" x14ac:dyDescent="0.3">
      <c r="A5246" s="8" t="s">
        <v>17</v>
      </c>
      <c r="B5246" s="8" t="s">
        <v>9132</v>
      </c>
      <c r="C5246" s="8" t="s">
        <v>9133</v>
      </c>
      <c r="D5246" s="8" t="s">
        <v>9154</v>
      </c>
      <c r="E5246" s="8" t="s">
        <v>9155</v>
      </c>
      <c r="F5246" s="24">
        <v>0.33999999999999903</v>
      </c>
      <c r="G5246" s="24">
        <v>0</v>
      </c>
      <c r="H5246" s="25">
        <v>15.5344</v>
      </c>
      <c r="I5246" s="25">
        <v>5.7732999999999999</v>
      </c>
      <c r="J5246" s="15">
        <v>67</v>
      </c>
      <c r="K5246" s="15">
        <v>20</v>
      </c>
      <c r="L5246" s="13">
        <v>0.37159999999999999</v>
      </c>
      <c r="M5246" s="7">
        <v>0.38852843999999997</v>
      </c>
      <c r="N5246" s="26">
        <v>0.2</v>
      </c>
      <c r="O5246" s="27" t="s">
        <v>22</v>
      </c>
      <c r="P5246" s="8">
        <v>0.48523717329999999</v>
      </c>
      <c r="Q5246" s="24">
        <v>0.34</v>
      </c>
      <c r="R5246" t="str">
        <f>IF($Q5246*100&gt;=VLOOKUP($O5246,margin_ranges!$A$5:$C$10,2,FALSE),IF($Q5246*100&lt;=VLOOKUP($O5246,margin_ranges!$A$5:$C$10,3,FALSE)+10,"IN RANGE","ABOVE RANGE"),"BELOW RANGE")</f>
        <v>IN RANGE</v>
      </c>
      <c r="S5246">
        <f>MIN(VLOOKUP($O5246,margin_ranges!$A$5:$D$10,4,FALSE),$P5246*100)</f>
        <v>29.75</v>
      </c>
      <c r="T5246" s="29">
        <f>(1-$S5246/100)/(1-$F5246)-1</f>
        <v>6.4393939393937671E-2</v>
      </c>
      <c r="U5246" s="19" t="str">
        <f>IF(ABS(IFERROR(T5246,0))&gt;0.05,INDEX(margin_ranges!$C$13:$C$16,MATCH($F5246*100,margin_ranges!$B$13:$B$16,1)),"")</f>
        <v>Balanced (Type B)</v>
      </c>
      <c r="V5246">
        <f>MIN(VLOOKUP($U5246,margin_ranges!$A$5:$D$10,4,FALSE),$P5246*100)</f>
        <v>29.75</v>
      </c>
      <c r="Y5246" s="29">
        <f t="shared" si="81"/>
        <v>6.4393939393937671E-2</v>
      </c>
    </row>
    <row r="5247" spans="1:25" x14ac:dyDescent="0.3">
      <c r="A5247" s="8" t="s">
        <v>17</v>
      </c>
      <c r="B5247" s="8" t="s">
        <v>9132</v>
      </c>
      <c r="C5247" s="8" t="s">
        <v>9133</v>
      </c>
      <c r="D5247" s="8" t="s">
        <v>9138</v>
      </c>
      <c r="E5247" s="8" t="s">
        <v>9139</v>
      </c>
      <c r="F5247" s="24">
        <v>0.3</v>
      </c>
      <c r="G5247" s="24">
        <v>0</v>
      </c>
      <c r="H5247" s="25">
        <v>43.4465</v>
      </c>
      <c r="I5247" s="25">
        <v>16.706299999999999</v>
      </c>
      <c r="J5247" s="15">
        <v>389</v>
      </c>
      <c r="K5247" s="15">
        <v>117</v>
      </c>
      <c r="L5247" s="13">
        <v>0.38450000000000001</v>
      </c>
      <c r="M5247" s="7">
        <v>0.77673972000000002</v>
      </c>
      <c r="N5247" s="26">
        <v>0.5</v>
      </c>
      <c r="O5247" s="27" t="s">
        <v>92</v>
      </c>
      <c r="P5247" s="8">
        <v>0.35628372530000002</v>
      </c>
      <c r="Q5247" s="24">
        <v>0.3</v>
      </c>
      <c r="R5247" t="str">
        <f>IF($Q5247*100&gt;=VLOOKUP($O5247,margin_ranges!$A$5:$C$10,2,FALSE),IF($Q5247*100&lt;=VLOOKUP($O5247,margin_ranges!$A$5:$C$10,3,FALSE)+10,"IN RANGE","ABOVE RANGE"),"BELOW RANGE")</f>
        <v>IN RANGE</v>
      </c>
      <c r="S5247">
        <f>MIN(VLOOKUP($O5247,margin_ranges!$A$5:$D$10,4,FALSE),$P5247*100)</f>
        <v>29.75</v>
      </c>
      <c r="T5247" s="29">
        <f>(1-$S5247/100)/(1-$F5247)-1</f>
        <v>3.5714285714285587E-3</v>
      </c>
      <c r="U5247" s="19" t="str">
        <f>IF(ABS(IFERROR(T5247,0))&gt;0.05,INDEX(margin_ranges!$C$13:$C$16,MATCH($F5247*100,margin_ranges!$B$13:$B$16,1)),"")</f>
        <v/>
      </c>
      <c r="V5247" t="e">
        <f>MIN(VLOOKUP($U5247,margin_ranges!$A$5:$D$10,4,FALSE),$P5247*100)</f>
        <v>#N/A</v>
      </c>
      <c r="Y5247" s="29" t="e">
        <f t="shared" si="81"/>
        <v>#N/A</v>
      </c>
    </row>
    <row r="5248" spans="1:25" x14ac:dyDescent="0.3">
      <c r="A5248" s="8" t="s">
        <v>17</v>
      </c>
      <c r="B5248" s="8" t="s">
        <v>9132</v>
      </c>
      <c r="C5248" s="8" t="s">
        <v>9133</v>
      </c>
      <c r="D5248" s="8" t="s">
        <v>9140</v>
      </c>
      <c r="E5248" s="8" t="s">
        <v>9141</v>
      </c>
      <c r="F5248" s="24">
        <v>0.3</v>
      </c>
      <c r="G5248" s="24">
        <v>1</v>
      </c>
      <c r="H5248" s="25">
        <v>30.838100000000001</v>
      </c>
      <c r="I5248" s="25">
        <v>13.114599999999999</v>
      </c>
      <c r="J5248" s="15">
        <v>298</v>
      </c>
      <c r="K5248" s="15">
        <v>89</v>
      </c>
      <c r="L5248" s="13">
        <v>0.42530000000000001</v>
      </c>
      <c r="M5248" s="7">
        <v>0.75770594000000002</v>
      </c>
      <c r="N5248" s="26">
        <v>0.41</v>
      </c>
      <c r="O5248" s="27" t="s">
        <v>92</v>
      </c>
      <c r="P5248" s="8">
        <v>0.45889298769999998</v>
      </c>
      <c r="Q5248" s="24">
        <v>0.3</v>
      </c>
      <c r="R5248" t="str">
        <f>IF($Q5248*100&gt;=VLOOKUP($O5248,margin_ranges!$A$5:$C$10,2,FALSE),IF($Q5248*100&lt;=VLOOKUP($O5248,margin_ranges!$A$5:$C$10,3,FALSE)+10,"IN RANGE","ABOVE RANGE"),"BELOW RANGE")</f>
        <v>IN RANGE</v>
      </c>
      <c r="S5248">
        <f>MIN(VLOOKUP($O5248,margin_ranges!$A$5:$D$10,4,FALSE),$P5248*100)</f>
        <v>29.75</v>
      </c>
      <c r="T5248" s="29">
        <f>(1-$S5248/100)/(1-$F5248)-1</f>
        <v>3.5714285714285587E-3</v>
      </c>
      <c r="U5248" s="19" t="str">
        <f>IF(ABS(IFERROR(T5248,0))&gt;0.05,INDEX(margin_ranges!$C$13:$C$16,MATCH($F5248*100,margin_ranges!$B$13:$B$16,1)),"")</f>
        <v/>
      </c>
      <c r="V5248" t="e">
        <f>MIN(VLOOKUP($U5248,margin_ranges!$A$5:$D$10,4,FALSE),$P5248*100)</f>
        <v>#N/A</v>
      </c>
      <c r="Y5248" s="29" t="e">
        <f t="shared" si="81"/>
        <v>#N/A</v>
      </c>
    </row>
    <row r="5249" spans="1:25" x14ac:dyDescent="0.3">
      <c r="A5249" s="8" t="s">
        <v>17</v>
      </c>
      <c r="B5249" s="8" t="s">
        <v>9132</v>
      </c>
      <c r="C5249" s="8" t="s">
        <v>9133</v>
      </c>
      <c r="D5249" s="8" t="s">
        <v>9146</v>
      </c>
      <c r="E5249" s="8" t="s">
        <v>9147</v>
      </c>
      <c r="F5249" s="24">
        <v>0.3</v>
      </c>
      <c r="G5249" s="24">
        <v>0</v>
      </c>
      <c r="H5249" s="25">
        <v>16.542000000000002</v>
      </c>
      <c r="I5249" s="25">
        <v>0.71289999999999998</v>
      </c>
      <c r="J5249" s="15">
        <v>11</v>
      </c>
      <c r="K5249" s="15">
        <v>3</v>
      </c>
      <c r="L5249" s="13">
        <v>4.3099999999999999E-2</v>
      </c>
      <c r="M5249" s="7">
        <v>0.52358481000000001</v>
      </c>
      <c r="N5249" s="26">
        <v>0.33</v>
      </c>
      <c r="O5249" s="27" t="s">
        <v>92</v>
      </c>
      <c r="P5249" s="8">
        <v>0.36972961599999998</v>
      </c>
      <c r="Q5249" s="24">
        <v>0.3</v>
      </c>
      <c r="R5249" t="str">
        <f>IF($Q5249*100&gt;=VLOOKUP($O5249,margin_ranges!$A$5:$C$10,2,FALSE),IF($Q5249*100&lt;=VLOOKUP($O5249,margin_ranges!$A$5:$C$10,3,FALSE)+10,"IN RANGE","ABOVE RANGE"),"BELOW RANGE")</f>
        <v>IN RANGE</v>
      </c>
      <c r="S5249">
        <f>MIN(VLOOKUP($O5249,margin_ranges!$A$5:$D$10,4,FALSE),$P5249*100)</f>
        <v>29.75</v>
      </c>
      <c r="T5249" s="29">
        <f>(1-$S5249/100)/(1-$F5249)-1</f>
        <v>3.5714285714285587E-3</v>
      </c>
      <c r="U5249" s="19" t="str">
        <f>IF(ABS(IFERROR(T5249,0))&gt;0.05,INDEX(margin_ranges!$C$13:$C$16,MATCH($F5249*100,margin_ranges!$B$13:$B$16,1)),"")</f>
        <v/>
      </c>
      <c r="V5249" t="e">
        <f>MIN(VLOOKUP($U5249,margin_ranges!$A$5:$D$10,4,FALSE),$P5249*100)</f>
        <v>#N/A</v>
      </c>
      <c r="Y5249" s="29" t="e">
        <f t="shared" si="81"/>
        <v>#N/A</v>
      </c>
    </row>
    <row r="5250" spans="1:25" x14ac:dyDescent="0.3">
      <c r="A5250" s="8" t="s">
        <v>17</v>
      </c>
      <c r="B5250" s="8" t="s">
        <v>9132</v>
      </c>
      <c r="C5250" s="8" t="s">
        <v>9133</v>
      </c>
      <c r="D5250" s="8" t="s">
        <v>9156</v>
      </c>
      <c r="E5250" s="8" t="s">
        <v>9157</v>
      </c>
      <c r="F5250" s="24">
        <v>0.3</v>
      </c>
      <c r="G5250" s="24">
        <v>0</v>
      </c>
      <c r="H5250" s="25">
        <v>33.090899999999998</v>
      </c>
      <c r="I5250" s="25">
        <v>1.7195</v>
      </c>
      <c r="J5250" s="15">
        <v>18</v>
      </c>
      <c r="K5250" s="15">
        <v>5</v>
      </c>
      <c r="L5250" s="13">
        <v>5.1999999999999998E-2</v>
      </c>
      <c r="M5250" s="7">
        <v>0.34952021</v>
      </c>
      <c r="N5250" s="26">
        <v>0.2</v>
      </c>
      <c r="O5250" s="27" t="s">
        <v>92</v>
      </c>
      <c r="P5250" s="8">
        <v>0.42778702159999998</v>
      </c>
      <c r="Q5250" s="24">
        <v>0.3</v>
      </c>
      <c r="R5250" t="str">
        <f>IF($Q5250*100&gt;=VLOOKUP($O5250,margin_ranges!$A$5:$C$10,2,FALSE),IF($Q5250*100&lt;=VLOOKUP($O5250,margin_ranges!$A$5:$C$10,3,FALSE)+10,"IN RANGE","ABOVE RANGE"),"BELOW RANGE")</f>
        <v>IN RANGE</v>
      </c>
      <c r="S5250">
        <f>MIN(VLOOKUP($O5250,margin_ranges!$A$5:$D$10,4,FALSE),$P5250*100)</f>
        <v>29.75</v>
      </c>
      <c r="T5250" s="29">
        <f>(1-$S5250/100)/(1-$F5250)-1</f>
        <v>3.5714285714285587E-3</v>
      </c>
      <c r="U5250" s="19" t="str">
        <f>IF(ABS(IFERROR(T5250,0))&gt;0.05,INDEX(margin_ranges!$C$13:$C$16,MATCH($F5250*100,margin_ranges!$B$13:$B$16,1)),"")</f>
        <v/>
      </c>
      <c r="V5250" t="e">
        <f>MIN(VLOOKUP($U5250,margin_ranges!$A$5:$D$10,4,FALSE),$P5250*100)</f>
        <v>#N/A</v>
      </c>
      <c r="Y5250" s="29" t="e">
        <f t="shared" si="81"/>
        <v>#N/A</v>
      </c>
    </row>
    <row r="5251" spans="1:25" x14ac:dyDescent="0.3">
      <c r="A5251" s="8" t="s">
        <v>17</v>
      </c>
      <c r="B5251" s="8" t="s">
        <v>9132</v>
      </c>
      <c r="C5251" s="8" t="s">
        <v>9133</v>
      </c>
      <c r="D5251" s="8" t="s">
        <v>9162</v>
      </c>
      <c r="E5251" s="8" t="s">
        <v>9163</v>
      </c>
      <c r="F5251" s="24">
        <v>0.3</v>
      </c>
      <c r="G5251" s="24">
        <v>0</v>
      </c>
      <c r="H5251" s="25">
        <v>11.9627</v>
      </c>
      <c r="I5251" s="25">
        <v>5.3090999999999999</v>
      </c>
      <c r="J5251" s="15">
        <v>77</v>
      </c>
      <c r="K5251" s="15">
        <v>23</v>
      </c>
      <c r="L5251" s="13">
        <v>0.44379999999999997</v>
      </c>
      <c r="M5251" s="7">
        <v>0.48284875999999999</v>
      </c>
      <c r="N5251" s="26">
        <v>0.25</v>
      </c>
      <c r="O5251" s="27" t="s">
        <v>92</v>
      </c>
      <c r="P5251" s="8">
        <v>0.482239535</v>
      </c>
      <c r="Q5251" s="24">
        <v>0.3</v>
      </c>
      <c r="R5251" t="str">
        <f>IF($Q5251*100&gt;=VLOOKUP($O5251,margin_ranges!$A$5:$C$10,2,FALSE),IF($Q5251*100&lt;=VLOOKUP($O5251,margin_ranges!$A$5:$C$10,3,FALSE)+10,"IN RANGE","ABOVE RANGE"),"BELOW RANGE")</f>
        <v>IN RANGE</v>
      </c>
      <c r="S5251">
        <f>MIN(VLOOKUP($O5251,margin_ranges!$A$5:$D$10,4,FALSE),$P5251*100)</f>
        <v>29.75</v>
      </c>
      <c r="T5251" s="29">
        <f>(1-$S5251/100)/(1-$F5251)-1</f>
        <v>3.5714285714285587E-3</v>
      </c>
      <c r="U5251" s="19" t="str">
        <f>IF(ABS(IFERROR(T5251,0))&gt;0.05,INDEX(margin_ranges!$C$13:$C$16,MATCH($F5251*100,margin_ranges!$B$13:$B$16,1)),"")</f>
        <v/>
      </c>
      <c r="V5251" t="e">
        <f>MIN(VLOOKUP($U5251,margin_ranges!$A$5:$D$10,4,FALSE),$P5251*100)</f>
        <v>#N/A</v>
      </c>
      <c r="Y5251" s="29" t="e">
        <f t="shared" si="81"/>
        <v>#N/A</v>
      </c>
    </row>
    <row r="5252" spans="1:25" x14ac:dyDescent="0.3">
      <c r="A5252" s="8" t="s">
        <v>17</v>
      </c>
      <c r="B5252" s="8" t="s">
        <v>9132</v>
      </c>
      <c r="C5252" s="8" t="s">
        <v>9133</v>
      </c>
      <c r="D5252" s="8" t="s">
        <v>9160</v>
      </c>
      <c r="E5252" s="8" t="s">
        <v>9161</v>
      </c>
      <c r="F5252" s="24">
        <v>0.28244455234275101</v>
      </c>
      <c r="G5252" s="24">
        <v>1</v>
      </c>
      <c r="H5252" s="25">
        <v>39.276899999999998</v>
      </c>
      <c r="I5252" s="25">
        <v>15.511100000000001</v>
      </c>
      <c r="J5252" s="15">
        <v>551</v>
      </c>
      <c r="K5252" s="15">
        <v>156</v>
      </c>
      <c r="L5252" s="13">
        <v>0.39489999999999997</v>
      </c>
      <c r="M5252" s="7">
        <v>1.1845774499999999</v>
      </c>
      <c r="N5252" s="26">
        <v>0.85</v>
      </c>
      <c r="O5252" s="27" t="s">
        <v>162</v>
      </c>
      <c r="P5252" s="8">
        <v>0.28244455229999998</v>
      </c>
      <c r="Q5252" s="24">
        <v>0.4</v>
      </c>
      <c r="R5252" t="str">
        <f>IF($Q5252*100&gt;=VLOOKUP($O5252,margin_ranges!$A$5:$C$10,2,FALSE),IF($Q5252*100&lt;=VLOOKUP($O5252,margin_ranges!$A$5:$C$10,3,FALSE)+10,"IN RANGE","ABOVE RANGE"),"BELOW RANGE")</f>
        <v>IN RANGE</v>
      </c>
      <c r="S5252">
        <f>MIN(VLOOKUP($O5252,margin_ranges!$A$5:$D$10,4,FALSE),$P5252*100)</f>
        <v>28.24445523</v>
      </c>
      <c r="T5252" s="29">
        <f>(1-$S5252/100)/(1-$F5252)-1</f>
        <v>5.9578786348879476E-11</v>
      </c>
      <c r="U5252" s="19" t="str">
        <f>IF(ABS(IFERROR(T5252,0))&gt;0.05,INDEX(margin_ranges!$C$13:$C$16,MATCH($F5252*100,margin_ranges!$B$13:$B$16,1)),"")</f>
        <v/>
      </c>
      <c r="V5252" t="e">
        <f>MIN(VLOOKUP($U5252,margin_ranges!$A$5:$D$10,4,FALSE),$P5252*100)</f>
        <v>#N/A</v>
      </c>
      <c r="Y5252" s="29" t="e">
        <f t="shared" si="81"/>
        <v>#N/A</v>
      </c>
    </row>
    <row r="5253" spans="1:25" x14ac:dyDescent="0.3">
      <c r="A5253" s="8" t="s">
        <v>17</v>
      </c>
      <c r="B5253" s="8" t="s">
        <v>9132</v>
      </c>
      <c r="C5253" s="8" t="s">
        <v>9133</v>
      </c>
      <c r="D5253" s="8" t="s">
        <v>9170</v>
      </c>
      <c r="E5253" s="8" t="s">
        <v>9171</v>
      </c>
      <c r="F5253" s="24">
        <v>0.24790956469380901</v>
      </c>
      <c r="G5253" s="24">
        <v>0</v>
      </c>
      <c r="H5253" s="25">
        <v>21.7363</v>
      </c>
      <c r="I5253" s="25">
        <v>3.6579999999999999</v>
      </c>
      <c r="J5253" s="15">
        <v>117</v>
      </c>
      <c r="K5253" s="15">
        <v>29</v>
      </c>
      <c r="L5253" s="13">
        <v>0.16830000000000001</v>
      </c>
      <c r="M5253" s="7">
        <v>1.06370187</v>
      </c>
      <c r="N5253" s="26">
        <v>0.8</v>
      </c>
      <c r="O5253" s="27" t="s">
        <v>162</v>
      </c>
      <c r="P5253" s="8">
        <v>0.2479095647</v>
      </c>
      <c r="Q5253" s="24">
        <v>0.3</v>
      </c>
      <c r="R5253" t="str">
        <f>IF($Q5253*100&gt;=VLOOKUP($O5253,margin_ranges!$A$5:$C$10,2,FALSE),IF($Q5253*100&lt;=VLOOKUP($O5253,margin_ranges!$A$5:$C$10,3,FALSE)+10,"IN RANGE","ABOVE RANGE"),"BELOW RANGE")</f>
        <v>IN RANGE</v>
      </c>
      <c r="S5253">
        <f>MIN(VLOOKUP($O5253,margin_ranges!$A$5:$D$10,4,FALSE),$P5253*100)</f>
        <v>24.790956470000001</v>
      </c>
      <c r="T5253" s="29">
        <f>(1-$S5253/100)/(1-$F5253)-1</f>
        <v>-8.2317486160832232E-12</v>
      </c>
      <c r="U5253" s="19" t="str">
        <f>IF(ABS(IFERROR(T5253,0))&gt;0.05,INDEX(margin_ranges!$C$13:$C$16,MATCH($F5253*100,margin_ranges!$B$13:$B$16,1)),"")</f>
        <v/>
      </c>
      <c r="V5253" t="e">
        <f>MIN(VLOOKUP($U5253,margin_ranges!$A$5:$D$10,4,FALSE),$P5253*100)</f>
        <v>#N/A</v>
      </c>
      <c r="Y5253" s="29" t="e">
        <f t="shared" si="81"/>
        <v>#N/A</v>
      </c>
    </row>
    <row r="5254" spans="1:25" x14ac:dyDescent="0.3">
      <c r="A5254" s="8" t="s">
        <v>17</v>
      </c>
      <c r="B5254" s="8" t="s">
        <v>9132</v>
      </c>
      <c r="C5254" s="8" t="s">
        <v>9133</v>
      </c>
      <c r="D5254" s="8" t="s">
        <v>9150</v>
      </c>
      <c r="E5254" s="8" t="s">
        <v>9151</v>
      </c>
      <c r="F5254" s="24">
        <v>0.24224071908463399</v>
      </c>
      <c r="G5254" s="24">
        <v>0</v>
      </c>
      <c r="H5254" s="25">
        <v>19.937100000000001</v>
      </c>
      <c r="I5254" s="25">
        <v>5.3647</v>
      </c>
      <c r="J5254" s="15">
        <v>187</v>
      </c>
      <c r="K5254" s="15">
        <v>45</v>
      </c>
      <c r="L5254" s="13">
        <v>0.26910000000000001</v>
      </c>
      <c r="M5254" s="7">
        <v>1.16131867</v>
      </c>
      <c r="N5254" s="26">
        <v>0.88</v>
      </c>
      <c r="O5254" s="27" t="s">
        <v>479</v>
      </c>
      <c r="P5254" s="8">
        <v>0.2422407191</v>
      </c>
      <c r="Q5254" s="24">
        <v>0.33</v>
      </c>
      <c r="R5254" t="str">
        <f>IF($Q5254*100&gt;=VLOOKUP($O5254,margin_ranges!$A$5:$C$10,2,FALSE),IF($Q5254*100&lt;=VLOOKUP($O5254,margin_ranges!$A$5:$C$10,3,FALSE)+10,"IN RANGE","ABOVE RANGE"),"BELOW RANGE")</f>
        <v>IN RANGE</v>
      </c>
      <c r="S5254">
        <f>MIN(VLOOKUP($O5254,margin_ranges!$A$5:$D$10,4,FALSE),$P5254*100)</f>
        <v>24.224071909999999</v>
      </c>
      <c r="T5254" s="29">
        <f>(1-$S5254/100)/(1-$F5254)-1</f>
        <v>-2.0278223544778484E-11</v>
      </c>
      <c r="U5254" s="19" t="str">
        <f>IF(ABS(IFERROR(T5254,0))&gt;0.05,INDEX(margin_ranges!$C$13:$C$16,MATCH($F5254*100,margin_ranges!$B$13:$B$16,1)),"")</f>
        <v/>
      </c>
      <c r="V5254" t="e">
        <f>MIN(VLOOKUP($U5254,margin_ranges!$A$5:$D$10,4,FALSE),$P5254*100)</f>
        <v>#N/A</v>
      </c>
      <c r="Y5254" s="29" t="e">
        <f t="shared" si="81"/>
        <v>#N/A</v>
      </c>
    </row>
    <row r="5255" spans="1:25" x14ac:dyDescent="0.3">
      <c r="A5255" s="8" t="s">
        <v>17</v>
      </c>
      <c r="B5255" s="8" t="s">
        <v>9132</v>
      </c>
      <c r="C5255" s="8" t="s">
        <v>9133</v>
      </c>
      <c r="D5255" s="8" t="s">
        <v>9134</v>
      </c>
      <c r="E5255" s="8" t="s">
        <v>9135</v>
      </c>
      <c r="F5255" s="24">
        <v>0.28999999999999998</v>
      </c>
      <c r="G5255" s="24">
        <v>1</v>
      </c>
      <c r="H5255" s="25">
        <v>37.959299999999999</v>
      </c>
      <c r="I5255" s="25">
        <v>10.8284</v>
      </c>
      <c r="J5255" s="15">
        <v>278</v>
      </c>
      <c r="K5255" s="15">
        <v>71</v>
      </c>
      <c r="L5255" s="13">
        <v>0.2853</v>
      </c>
      <c r="M5255" s="7">
        <v>0.85628965999999995</v>
      </c>
      <c r="N5255" s="26">
        <v>0.6</v>
      </c>
      <c r="O5255" s="27" t="s">
        <v>22</v>
      </c>
      <c r="P5255" s="8">
        <v>0.29930252870000001</v>
      </c>
      <c r="Q5255" s="24">
        <v>0.28999999999999998</v>
      </c>
      <c r="R5255" t="str">
        <f>IF($Q5255*100&gt;=VLOOKUP($O5255,margin_ranges!$A$5:$C$10,2,FALSE),IF($Q5255*100&lt;=VLOOKUP($O5255,margin_ranges!$A$5:$C$10,3,FALSE)+10,"IN RANGE","ABOVE RANGE"),"BELOW RANGE")</f>
        <v>IN RANGE</v>
      </c>
      <c r="S5255">
        <f>MIN(VLOOKUP($O5255,margin_ranges!$A$5:$D$10,4,FALSE),$P5255*100)</f>
        <v>29.75</v>
      </c>
      <c r="T5255" s="29">
        <f>(1-$S5255/100)/(1-$F5255)-1</f>
        <v>-1.0563380281690127E-2</v>
      </c>
      <c r="U5255" s="19" t="str">
        <f>IF(ABS(IFERROR(T5255,0))&gt;0.05,INDEX(margin_ranges!$C$13:$C$16,MATCH($F5255*100,margin_ranges!$B$13:$B$16,1)),"")</f>
        <v/>
      </c>
      <c r="V5255" t="e">
        <f>MIN(VLOOKUP($U5255,margin_ranges!$A$5:$D$10,4,FALSE),$P5255*100)</f>
        <v>#N/A</v>
      </c>
      <c r="Y5255" s="29" t="e">
        <f t="shared" si="81"/>
        <v>#N/A</v>
      </c>
    </row>
    <row r="5256" spans="1:25" x14ac:dyDescent="0.3">
      <c r="A5256" s="8" t="s">
        <v>17</v>
      </c>
      <c r="B5256" s="8" t="s">
        <v>9132</v>
      </c>
      <c r="C5256" s="8" t="s">
        <v>9133</v>
      </c>
      <c r="D5256" s="8" t="s">
        <v>9152</v>
      </c>
      <c r="E5256" s="8" t="s">
        <v>9153</v>
      </c>
      <c r="F5256" s="24">
        <v>0.2</v>
      </c>
      <c r="G5256" s="24">
        <v>0</v>
      </c>
      <c r="H5256" s="25">
        <v>17.762799999999999</v>
      </c>
      <c r="I5256" s="25">
        <v>2.8772000000000002</v>
      </c>
      <c r="J5256" s="15">
        <v>29</v>
      </c>
      <c r="K5256" s="15">
        <v>6</v>
      </c>
      <c r="L5256" s="13">
        <v>0.16200000000000001</v>
      </c>
      <c r="M5256" s="7">
        <v>0.33959930999999999</v>
      </c>
      <c r="N5256" s="26">
        <v>0.15</v>
      </c>
      <c r="O5256" s="27" t="s">
        <v>92</v>
      </c>
      <c r="P5256" s="8">
        <v>0.55830299569999997</v>
      </c>
      <c r="Q5256" s="24">
        <v>0.2</v>
      </c>
      <c r="R5256" t="str">
        <f>IF($Q5256*100&gt;=VLOOKUP($O5256,margin_ranges!$A$5:$C$10,2,FALSE),IF($Q5256*100&lt;=VLOOKUP($O5256,margin_ranges!$A$5:$C$10,3,FALSE)+10,"IN RANGE","ABOVE RANGE"),"BELOW RANGE")</f>
        <v>IN RANGE</v>
      </c>
      <c r="S5256">
        <f>MIN(VLOOKUP($O5256,margin_ranges!$A$5:$D$10,4,FALSE),$P5256*100)</f>
        <v>29.75</v>
      </c>
      <c r="T5256" s="29">
        <f>(1-$S5256/100)/(1-$F5256)-1</f>
        <v>-0.12187500000000007</v>
      </c>
      <c r="U5256" s="19" t="str">
        <f>IF(ABS(IFERROR(T5256,0))&gt;0.05,INDEX(margin_ranges!$C$13:$C$16,MATCH($F5256*100,margin_ranges!$B$13:$B$16,1)),"")</f>
        <v>Maximize Fill (Type A+)</v>
      </c>
      <c r="V5256">
        <f>MIN(VLOOKUP($U5256,margin_ranges!$A$5:$D$10,4,FALSE),$P5256*100)</f>
        <v>19.75</v>
      </c>
      <c r="Y5256" s="29">
        <f t="shared" si="81"/>
        <v>3.1249999999998224E-3</v>
      </c>
    </row>
    <row r="5257" spans="1:25" x14ac:dyDescent="0.3">
      <c r="A5257" s="8" t="s">
        <v>17</v>
      </c>
      <c r="B5257" s="8" t="s">
        <v>9132</v>
      </c>
      <c r="C5257" s="8" t="s">
        <v>9133</v>
      </c>
      <c r="D5257" s="8" t="s">
        <v>9166</v>
      </c>
      <c r="E5257" s="8" t="s">
        <v>9167</v>
      </c>
      <c r="F5257" s="24">
        <v>0.3</v>
      </c>
      <c r="G5257" s="24">
        <v>1</v>
      </c>
      <c r="H5257" s="25">
        <v>52.194400000000002</v>
      </c>
      <c r="I5257" s="25">
        <v>9.3956</v>
      </c>
      <c r="J5257" s="15">
        <v>125</v>
      </c>
      <c r="K5257" s="15">
        <v>37</v>
      </c>
      <c r="L5257" s="13">
        <v>0.18</v>
      </c>
      <c r="M5257" s="7">
        <v>0.44184309999999999</v>
      </c>
      <c r="N5257" s="26">
        <v>0.25</v>
      </c>
      <c r="O5257" s="27" t="s">
        <v>162</v>
      </c>
      <c r="P5257" s="8">
        <v>0.43418829450000002</v>
      </c>
      <c r="Q5257" s="24">
        <v>0.3</v>
      </c>
      <c r="R5257" t="str">
        <f>IF($Q5257*100&gt;=VLOOKUP($O5257,margin_ranges!$A$5:$C$10,2,FALSE),IF($Q5257*100&lt;=VLOOKUP($O5257,margin_ranges!$A$5:$C$10,3,FALSE)+10,"IN RANGE","ABOVE RANGE"),"BELOW RANGE")</f>
        <v>IN RANGE</v>
      </c>
      <c r="S5257">
        <f>MIN(VLOOKUP($O5257,margin_ranges!$A$5:$D$10,4,FALSE),$P5257*100)</f>
        <v>43</v>
      </c>
      <c r="T5257" s="29">
        <f>(1-$S5257/100)/(1-$F5257)-1</f>
        <v>-0.18571428571428561</v>
      </c>
      <c r="U5257" s="19" t="str">
        <f>IF(ABS(IFERROR(T5257,0))&gt;0.05,INDEX(margin_ranges!$C$13:$C$16,MATCH($F5257*100,margin_ranges!$B$13:$B$16,1)),"")</f>
        <v>Balanced (Type B)</v>
      </c>
      <c r="V5257">
        <f>MIN(VLOOKUP($U5257,margin_ranges!$A$5:$D$10,4,FALSE),$P5257*100)</f>
        <v>29.75</v>
      </c>
      <c r="Y5257" s="29">
        <f t="shared" si="81"/>
        <v>3.5714285714285587E-3</v>
      </c>
    </row>
    <row r="5258" spans="1:25" x14ac:dyDescent="0.3">
      <c r="A5258" s="8" t="s">
        <v>35</v>
      </c>
      <c r="B5258" s="8" t="s">
        <v>9172</v>
      </c>
      <c r="C5258" s="8" t="s">
        <v>34</v>
      </c>
      <c r="D5258" s="8" t="s">
        <v>34</v>
      </c>
      <c r="E5258" s="8"/>
      <c r="F5258" s="24">
        <v>0.30147685728081602</v>
      </c>
      <c r="G5258" s="24">
        <v>0</v>
      </c>
      <c r="H5258" s="25">
        <v>29.727499999999999</v>
      </c>
      <c r="I5258" s="25">
        <v>0.85160000000000002</v>
      </c>
      <c r="J5258" s="15">
        <v>12</v>
      </c>
      <c r="K5258" s="15">
        <v>4</v>
      </c>
      <c r="L5258" s="13">
        <v>2.86E-2</v>
      </c>
      <c r="M5258" s="7">
        <v>0.48639490000000002</v>
      </c>
      <c r="N5258" s="26">
        <v>0.11638800000000001</v>
      </c>
      <c r="O5258" s="27"/>
      <c r="P5258" s="8">
        <v>0.76071295159999996</v>
      </c>
      <c r="Q5258" s="24">
        <v>0.30149999999999999</v>
      </c>
      <c r="R5258" t="e">
        <f>IF($Q5258*100&gt;=VLOOKUP($O5258,margin_ranges!$A$5:$C$10,2,FALSE),IF($Q5258*100&lt;=VLOOKUP($O5258,margin_ranges!$A$5:$C$10,3,FALSE)+10,"IN RANGE","ABOVE RANGE"),"BELOW RANGE")</f>
        <v>#N/A</v>
      </c>
      <c r="S5258" t="e">
        <f>MIN(VLOOKUP($O5258,margin_ranges!$A$5:$D$10,4,FALSE),$P5258*100)</f>
        <v>#N/A</v>
      </c>
      <c r="T5258" s="29" t="e">
        <f>(1-$S5258/100)/(1-$F5258)-1</f>
        <v>#N/A</v>
      </c>
      <c r="U5258" s="19" t="str">
        <f>IF(ABS(IFERROR(T5258,0))&gt;0.05,INDEX(margin_ranges!$C$13:$C$16,MATCH($F5258*100,margin_ranges!$B$13:$B$16,1)),"")</f>
        <v/>
      </c>
      <c r="V5258" t="e">
        <f>MIN(VLOOKUP($U5258,margin_ranges!$A$5:$D$10,4,FALSE),$P5258*100)</f>
        <v>#N/A</v>
      </c>
      <c r="Y5258" s="29" t="e">
        <f t="shared" si="81"/>
        <v>#N/A</v>
      </c>
    </row>
    <row r="5259" spans="1:25" x14ac:dyDescent="0.3">
      <c r="A5259" s="8" t="s">
        <v>33</v>
      </c>
      <c r="B5259" s="8" t="s">
        <v>9172</v>
      </c>
      <c r="C5259" s="8" t="s">
        <v>9173</v>
      </c>
      <c r="D5259" s="8" t="s">
        <v>34</v>
      </c>
      <c r="E5259" s="8"/>
      <c r="F5259" s="24">
        <v>0.30147685728081602</v>
      </c>
      <c r="G5259" s="24">
        <v>0</v>
      </c>
      <c r="H5259" s="25">
        <v>29.727499999999999</v>
      </c>
      <c r="I5259" s="25">
        <v>0.85160000000000002</v>
      </c>
      <c r="J5259" s="15">
        <v>12</v>
      </c>
      <c r="K5259" s="15">
        <v>4</v>
      </c>
      <c r="L5259" s="13">
        <v>2.86E-2</v>
      </c>
      <c r="M5259" s="7">
        <v>0.48639490000000002</v>
      </c>
      <c r="N5259" s="26">
        <v>0.11638800000000001</v>
      </c>
      <c r="O5259" s="27"/>
      <c r="P5259" s="8">
        <v>0.76071295159999996</v>
      </c>
      <c r="Q5259" s="24">
        <v>0.30149999999999999</v>
      </c>
      <c r="R5259" t="e">
        <f>IF($Q5259*100&gt;=VLOOKUP($O5259,margin_ranges!$A$5:$C$10,2,FALSE),IF($Q5259*100&lt;=VLOOKUP($O5259,margin_ranges!$A$5:$C$10,3,FALSE)+10,"IN RANGE","ABOVE RANGE"),"BELOW RANGE")</f>
        <v>#N/A</v>
      </c>
      <c r="S5259" t="e">
        <f>MIN(VLOOKUP($O5259,margin_ranges!$A$5:$D$10,4,FALSE),$P5259*100)</f>
        <v>#N/A</v>
      </c>
      <c r="T5259" s="29" t="e">
        <f>(1-$S5259/100)/(1-$F5259)-1</f>
        <v>#N/A</v>
      </c>
      <c r="U5259" s="19" t="str">
        <f>IF(ABS(IFERROR(T5259,0))&gt;0.05,INDEX(margin_ranges!$C$13:$C$16,MATCH($F5259*100,margin_ranges!$B$13:$B$16,1)),"")</f>
        <v/>
      </c>
      <c r="V5259" t="e">
        <f>MIN(VLOOKUP($U5259,margin_ranges!$A$5:$D$10,4,FALSE),$P5259*100)</f>
        <v>#N/A</v>
      </c>
      <c r="Y5259" s="29" t="e">
        <f t="shared" si="81"/>
        <v>#N/A</v>
      </c>
    </row>
    <row r="5260" spans="1:25" x14ac:dyDescent="0.3">
      <c r="A5260" s="8" t="s">
        <v>35</v>
      </c>
      <c r="B5260" s="8" t="s">
        <v>9174</v>
      </c>
      <c r="C5260" s="8" t="s">
        <v>34</v>
      </c>
      <c r="D5260" s="8" t="s">
        <v>34</v>
      </c>
      <c r="E5260" s="8"/>
      <c r="F5260" s="24">
        <v>0.28999999999999998</v>
      </c>
      <c r="G5260" s="24">
        <v>0</v>
      </c>
      <c r="H5260" s="25">
        <v>49.049199999999999</v>
      </c>
      <c r="I5260" s="25">
        <v>9.8003999999999998</v>
      </c>
      <c r="J5260" s="15">
        <v>299</v>
      </c>
      <c r="K5260" s="15">
        <v>76</v>
      </c>
      <c r="L5260" s="13">
        <v>0.19980000000000001</v>
      </c>
      <c r="M5260" s="7">
        <v>1.01865092</v>
      </c>
      <c r="N5260" s="26">
        <v>0.3</v>
      </c>
      <c r="O5260" s="27"/>
      <c r="P5260" s="8">
        <v>0.70549283080000003</v>
      </c>
      <c r="Q5260" s="24">
        <v>0.28999999999999998</v>
      </c>
      <c r="R5260" t="e">
        <f>IF($Q5260*100&gt;=VLOOKUP($O5260,margin_ranges!$A$5:$C$10,2,FALSE),IF($Q5260*100&lt;=VLOOKUP($O5260,margin_ranges!$A$5:$C$10,3,FALSE)+10,"IN RANGE","ABOVE RANGE"),"BELOW RANGE")</f>
        <v>#N/A</v>
      </c>
      <c r="S5260" t="e">
        <f>MIN(VLOOKUP($O5260,margin_ranges!$A$5:$D$10,4,FALSE),$P5260*100)</f>
        <v>#N/A</v>
      </c>
      <c r="T5260" s="29" t="e">
        <f>(1-$S5260/100)/(1-$F5260)-1</f>
        <v>#N/A</v>
      </c>
      <c r="U5260" s="19" t="str">
        <f>IF(ABS(IFERROR(T5260,0))&gt;0.05,INDEX(margin_ranges!$C$13:$C$16,MATCH($F5260*100,margin_ranges!$B$13:$B$16,1)),"")</f>
        <v/>
      </c>
      <c r="V5260" t="e">
        <f>MIN(VLOOKUP($U5260,margin_ranges!$A$5:$D$10,4,FALSE),$P5260*100)</f>
        <v>#N/A</v>
      </c>
      <c r="Y5260" s="29" t="e">
        <f t="shared" si="81"/>
        <v>#N/A</v>
      </c>
    </row>
    <row r="5261" spans="1:25" x14ac:dyDescent="0.3">
      <c r="A5261" s="8" t="s">
        <v>33</v>
      </c>
      <c r="B5261" s="8" t="s">
        <v>9174</v>
      </c>
      <c r="C5261" s="8" t="s">
        <v>9175</v>
      </c>
      <c r="D5261" s="8" t="s">
        <v>34</v>
      </c>
      <c r="E5261" s="8"/>
      <c r="F5261" s="24">
        <v>0.28999999999999998</v>
      </c>
      <c r="G5261" s="24">
        <v>0</v>
      </c>
      <c r="H5261" s="25">
        <v>49.049199999999999</v>
      </c>
      <c r="I5261" s="25">
        <v>9.8003999999999998</v>
      </c>
      <c r="J5261" s="15">
        <v>299</v>
      </c>
      <c r="K5261" s="15">
        <v>76</v>
      </c>
      <c r="L5261" s="13">
        <v>0.19980000000000001</v>
      </c>
      <c r="M5261" s="7">
        <v>1.01865092</v>
      </c>
      <c r="N5261" s="26">
        <v>0.3</v>
      </c>
      <c r="O5261" s="27"/>
      <c r="P5261" s="8">
        <v>0.70549283080000003</v>
      </c>
      <c r="Q5261" s="24">
        <v>0.28999999999999998</v>
      </c>
      <c r="R5261" t="e">
        <f>IF($Q5261*100&gt;=VLOOKUP($O5261,margin_ranges!$A$5:$C$10,2,FALSE),IF($Q5261*100&lt;=VLOOKUP($O5261,margin_ranges!$A$5:$C$10,3,FALSE)+10,"IN RANGE","ABOVE RANGE"),"BELOW RANGE")</f>
        <v>#N/A</v>
      </c>
      <c r="S5261" t="e">
        <f>MIN(VLOOKUP($O5261,margin_ranges!$A$5:$D$10,4,FALSE),$P5261*100)</f>
        <v>#N/A</v>
      </c>
      <c r="T5261" s="29" t="e">
        <f>(1-$S5261/100)/(1-$F5261)-1</f>
        <v>#N/A</v>
      </c>
      <c r="U5261" s="19" t="str">
        <f>IF(ABS(IFERROR(T5261,0))&gt;0.05,INDEX(margin_ranges!$C$13:$C$16,MATCH($F5261*100,margin_ranges!$B$13:$B$16,1)),"")</f>
        <v/>
      </c>
      <c r="V5261" t="e">
        <f>MIN(VLOOKUP($U5261,margin_ranges!$A$5:$D$10,4,FALSE),$P5261*100)</f>
        <v>#N/A</v>
      </c>
      <c r="Y5261" s="29" t="e">
        <f t="shared" si="81"/>
        <v>#N/A</v>
      </c>
    </row>
    <row r="5262" spans="1:25" x14ac:dyDescent="0.3">
      <c r="A5262" s="8" t="s">
        <v>17</v>
      </c>
      <c r="B5262" s="8" t="s">
        <v>9174</v>
      </c>
      <c r="C5262" s="8" t="s">
        <v>9175</v>
      </c>
      <c r="D5262" s="8" t="s">
        <v>9178</v>
      </c>
      <c r="E5262" s="8" t="s">
        <v>9179</v>
      </c>
      <c r="F5262" s="24">
        <v>0.28999999999999998</v>
      </c>
      <c r="G5262" s="24">
        <v>0</v>
      </c>
      <c r="H5262" s="25">
        <v>25.647099999999998</v>
      </c>
      <c r="I5262" s="25">
        <v>4.0838000000000001</v>
      </c>
      <c r="J5262" s="15">
        <v>136</v>
      </c>
      <c r="K5262" s="15">
        <v>35</v>
      </c>
      <c r="L5262" s="13">
        <v>0.15920000000000001</v>
      </c>
      <c r="M5262" s="7">
        <v>1.10870516</v>
      </c>
      <c r="N5262" s="26">
        <v>0.3</v>
      </c>
      <c r="O5262" s="27" t="s">
        <v>22</v>
      </c>
      <c r="P5262" s="8">
        <v>0.72941408470000002</v>
      </c>
      <c r="Q5262" s="24">
        <v>0.28999999999999998</v>
      </c>
      <c r="R5262" t="str">
        <f>IF($Q5262*100&gt;=VLOOKUP($O5262,margin_ranges!$A$5:$C$10,2,FALSE),IF($Q5262*100&lt;=VLOOKUP($O5262,margin_ranges!$A$5:$C$10,3,FALSE)+10,"IN RANGE","ABOVE RANGE"),"BELOW RANGE")</f>
        <v>IN RANGE</v>
      </c>
      <c r="S5262">
        <f>MIN(VLOOKUP($O5262,margin_ranges!$A$5:$D$10,4,FALSE),$P5262*100)</f>
        <v>29.75</v>
      </c>
      <c r="T5262" s="29">
        <f>(1-$S5262/100)/(1-$F5262)-1</f>
        <v>-1.0563380281690127E-2</v>
      </c>
      <c r="U5262" s="19" t="str">
        <f>IF(ABS(IFERROR(T5262,0))&gt;0.05,INDEX(margin_ranges!$C$13:$C$16,MATCH($F5262*100,margin_ranges!$B$13:$B$16,1)),"")</f>
        <v/>
      </c>
      <c r="V5262" t="e">
        <f>MIN(VLOOKUP($U5262,margin_ranges!$A$5:$D$10,4,FALSE),$P5262*100)</f>
        <v>#N/A</v>
      </c>
      <c r="Y5262" s="29" t="e">
        <f t="shared" ref="Y5262:Y5325" si="82">(1-$V5262/100)/(1-$F5262)-1</f>
        <v>#N/A</v>
      </c>
    </row>
    <row r="5263" spans="1:25" x14ac:dyDescent="0.3">
      <c r="A5263" s="8" t="s">
        <v>17</v>
      </c>
      <c r="B5263" s="8" t="s">
        <v>9174</v>
      </c>
      <c r="C5263" s="8" t="s">
        <v>9175</v>
      </c>
      <c r="D5263" s="8" t="s">
        <v>9176</v>
      </c>
      <c r="E5263" s="8" t="s">
        <v>9177</v>
      </c>
      <c r="F5263" s="24">
        <v>0.28999999999999898</v>
      </c>
      <c r="G5263" s="24">
        <v>0</v>
      </c>
      <c r="H5263" s="25">
        <v>23.402100000000001</v>
      </c>
      <c r="I5263" s="25">
        <v>5.7165999999999997</v>
      </c>
      <c r="J5263" s="15">
        <v>164</v>
      </c>
      <c r="K5263" s="15">
        <v>42</v>
      </c>
      <c r="L5263" s="13">
        <v>0.24429999999999999</v>
      </c>
      <c r="M5263" s="7">
        <v>0.95431827000000002</v>
      </c>
      <c r="N5263" s="26">
        <v>0.3</v>
      </c>
      <c r="O5263" s="27" t="s">
        <v>22</v>
      </c>
      <c r="P5263" s="8">
        <v>0.68563946789999997</v>
      </c>
      <c r="Q5263" s="24">
        <v>0.28999999999999998</v>
      </c>
      <c r="R5263" t="str">
        <f>IF($Q5263*100&gt;=VLOOKUP($O5263,margin_ranges!$A$5:$C$10,2,FALSE),IF($Q5263*100&lt;=VLOOKUP($O5263,margin_ranges!$A$5:$C$10,3,FALSE)+10,"IN RANGE","ABOVE RANGE"),"BELOW RANGE")</f>
        <v>IN RANGE</v>
      </c>
      <c r="S5263">
        <f>MIN(VLOOKUP($O5263,margin_ranges!$A$5:$D$10,4,FALSE),$P5263*100)</f>
        <v>29.75</v>
      </c>
      <c r="T5263" s="29">
        <f>(1-$S5263/100)/(1-$F5263)-1</f>
        <v>-1.056338028169157E-2</v>
      </c>
      <c r="U5263" s="19" t="str">
        <f>IF(ABS(IFERROR(T5263,0))&gt;0.05,INDEX(margin_ranges!$C$13:$C$16,MATCH($F5263*100,margin_ranges!$B$13:$B$16,1)),"")</f>
        <v/>
      </c>
      <c r="V5263" t="e">
        <f>MIN(VLOOKUP($U5263,margin_ranges!$A$5:$D$10,4,FALSE),$P5263*100)</f>
        <v>#N/A</v>
      </c>
      <c r="Y5263" s="29" t="e">
        <f t="shared" si="82"/>
        <v>#N/A</v>
      </c>
    </row>
    <row r="5264" spans="1:25" x14ac:dyDescent="0.3">
      <c r="A5264" s="8" t="s">
        <v>35</v>
      </c>
      <c r="B5264" s="8" t="s">
        <v>9180</v>
      </c>
      <c r="C5264" s="8" t="s">
        <v>34</v>
      </c>
      <c r="D5264" s="8" t="s">
        <v>34</v>
      </c>
      <c r="E5264" s="8"/>
      <c r="F5264" s="24">
        <v>0.28999999999999998</v>
      </c>
      <c r="G5264" s="24">
        <v>1</v>
      </c>
      <c r="H5264" s="25">
        <v>301.30959999999999</v>
      </c>
      <c r="I5264" s="25">
        <v>80.952100000000002</v>
      </c>
      <c r="J5264" s="15">
        <v>1833</v>
      </c>
      <c r="K5264" s="15">
        <v>471</v>
      </c>
      <c r="L5264" s="13">
        <v>0.26869999999999999</v>
      </c>
      <c r="M5264" s="7">
        <v>0.75477393999999998</v>
      </c>
      <c r="N5264" s="26">
        <v>9.9989999999999996E-2</v>
      </c>
      <c r="O5264" s="27"/>
      <c r="P5264" s="8">
        <v>0.86752324889999999</v>
      </c>
      <c r="Q5264" s="24">
        <v>0.28999999999999998</v>
      </c>
      <c r="R5264" t="e">
        <f>IF($Q5264*100&gt;=VLOOKUP($O5264,margin_ranges!$A$5:$C$10,2,FALSE),IF($Q5264*100&lt;=VLOOKUP($O5264,margin_ranges!$A$5:$C$10,3,FALSE)+10,"IN RANGE","ABOVE RANGE"),"BELOW RANGE")</f>
        <v>#N/A</v>
      </c>
      <c r="S5264" t="e">
        <f>MIN(VLOOKUP($O5264,margin_ranges!$A$5:$D$10,4,FALSE),$P5264*100)</f>
        <v>#N/A</v>
      </c>
      <c r="T5264" s="29" t="e">
        <f>(1-$S5264/100)/(1-$F5264)-1</f>
        <v>#N/A</v>
      </c>
      <c r="U5264" s="19" t="str">
        <f>IF(ABS(IFERROR(T5264,0))&gt;0.05,INDEX(margin_ranges!$C$13:$C$16,MATCH($F5264*100,margin_ranges!$B$13:$B$16,1)),"")</f>
        <v/>
      </c>
      <c r="V5264" t="e">
        <f>MIN(VLOOKUP($U5264,margin_ranges!$A$5:$D$10,4,FALSE),$P5264*100)</f>
        <v>#N/A</v>
      </c>
      <c r="Y5264" s="29" t="e">
        <f t="shared" si="82"/>
        <v>#N/A</v>
      </c>
    </row>
    <row r="5265" spans="1:25" x14ac:dyDescent="0.3">
      <c r="A5265" s="8" t="s">
        <v>33</v>
      </c>
      <c r="B5265" s="8" t="s">
        <v>9180</v>
      </c>
      <c r="C5265" s="8" t="s">
        <v>9181</v>
      </c>
      <c r="D5265" s="8" t="s">
        <v>34</v>
      </c>
      <c r="E5265" s="8"/>
      <c r="F5265" s="24">
        <v>0.28999999999999998</v>
      </c>
      <c r="G5265" s="24">
        <v>1</v>
      </c>
      <c r="H5265" s="25">
        <v>301.30959999999999</v>
      </c>
      <c r="I5265" s="25">
        <v>80.952100000000002</v>
      </c>
      <c r="J5265" s="15">
        <v>1833</v>
      </c>
      <c r="K5265" s="15">
        <v>471</v>
      </c>
      <c r="L5265" s="13">
        <v>0.26869999999999999</v>
      </c>
      <c r="M5265" s="7">
        <v>0.75477393999999998</v>
      </c>
      <c r="N5265" s="26">
        <v>9.9989999999999996E-2</v>
      </c>
      <c r="O5265" s="27"/>
      <c r="P5265" s="8">
        <v>0.86752324889999999</v>
      </c>
      <c r="Q5265" s="24">
        <v>0.28999999999999998</v>
      </c>
      <c r="R5265" t="e">
        <f>IF($Q5265*100&gt;=VLOOKUP($O5265,margin_ranges!$A$5:$C$10,2,FALSE),IF($Q5265*100&lt;=VLOOKUP($O5265,margin_ranges!$A$5:$C$10,3,FALSE)+10,"IN RANGE","ABOVE RANGE"),"BELOW RANGE")</f>
        <v>#N/A</v>
      </c>
      <c r="S5265" t="e">
        <f>MIN(VLOOKUP($O5265,margin_ranges!$A$5:$D$10,4,FALSE),$P5265*100)</f>
        <v>#N/A</v>
      </c>
      <c r="T5265" s="29" t="e">
        <f>(1-$S5265/100)/(1-$F5265)-1</f>
        <v>#N/A</v>
      </c>
      <c r="U5265" s="19" t="str">
        <f>IF(ABS(IFERROR(T5265,0))&gt;0.05,INDEX(margin_ranges!$C$13:$C$16,MATCH($F5265*100,margin_ranges!$B$13:$B$16,1)),"")</f>
        <v/>
      </c>
      <c r="V5265" t="e">
        <f>MIN(VLOOKUP($U5265,margin_ranges!$A$5:$D$10,4,FALSE),$P5265*100)</f>
        <v>#N/A</v>
      </c>
      <c r="Y5265" s="29" t="e">
        <f t="shared" si="82"/>
        <v>#N/A</v>
      </c>
    </row>
    <row r="5266" spans="1:25" x14ac:dyDescent="0.3">
      <c r="A5266" s="8" t="s">
        <v>17</v>
      </c>
      <c r="B5266" s="8" t="s">
        <v>9180</v>
      </c>
      <c r="C5266" s="8" t="s">
        <v>9181</v>
      </c>
      <c r="D5266" s="8" t="s">
        <v>9182</v>
      </c>
      <c r="E5266" s="8" t="s">
        <v>9183</v>
      </c>
      <c r="F5266" s="24">
        <v>0.28999999999999998</v>
      </c>
      <c r="G5266" s="24">
        <v>1</v>
      </c>
      <c r="H5266" s="25">
        <v>132.17869999999999</v>
      </c>
      <c r="I5266" s="25">
        <v>28.641100000000002</v>
      </c>
      <c r="J5266" s="15">
        <v>595</v>
      </c>
      <c r="K5266" s="15">
        <v>153</v>
      </c>
      <c r="L5266" s="13">
        <v>0.2167</v>
      </c>
      <c r="M5266" s="7">
        <v>0.69295519000000005</v>
      </c>
      <c r="N5266" s="26">
        <v>0.1</v>
      </c>
      <c r="O5266" s="27" t="s">
        <v>22</v>
      </c>
      <c r="P5266" s="8">
        <v>0.85569052440000004</v>
      </c>
      <c r="Q5266" s="24">
        <v>0.28999999999999998</v>
      </c>
      <c r="R5266" t="str">
        <f>IF($Q5266*100&gt;=VLOOKUP($O5266,margin_ranges!$A$5:$C$10,2,FALSE),IF($Q5266*100&lt;=VLOOKUP($O5266,margin_ranges!$A$5:$C$10,3,FALSE)+10,"IN RANGE","ABOVE RANGE"),"BELOW RANGE")</f>
        <v>IN RANGE</v>
      </c>
      <c r="S5266">
        <f>MIN(VLOOKUP($O5266,margin_ranges!$A$5:$D$10,4,FALSE),$P5266*100)</f>
        <v>29.75</v>
      </c>
      <c r="T5266" s="29">
        <f>(1-$S5266/100)/(1-$F5266)-1</f>
        <v>-1.0563380281690127E-2</v>
      </c>
      <c r="U5266" s="19" t="str">
        <f>IF(ABS(IFERROR(T5266,0))&gt;0.05,INDEX(margin_ranges!$C$13:$C$16,MATCH($F5266*100,margin_ranges!$B$13:$B$16,1)),"")</f>
        <v/>
      </c>
      <c r="V5266" t="e">
        <f>MIN(VLOOKUP($U5266,margin_ranges!$A$5:$D$10,4,FALSE),$P5266*100)</f>
        <v>#N/A</v>
      </c>
      <c r="Y5266" s="29" t="e">
        <f t="shared" si="82"/>
        <v>#N/A</v>
      </c>
    </row>
    <row r="5267" spans="1:25" x14ac:dyDescent="0.3">
      <c r="A5267" s="8" t="s">
        <v>17</v>
      </c>
      <c r="B5267" s="8" t="s">
        <v>9180</v>
      </c>
      <c r="C5267" s="8" t="s">
        <v>9181</v>
      </c>
      <c r="D5267" s="8" t="s">
        <v>9184</v>
      </c>
      <c r="E5267" s="8" t="s">
        <v>9185</v>
      </c>
      <c r="F5267" s="24">
        <v>0.28999999999999998</v>
      </c>
      <c r="G5267" s="24">
        <v>1</v>
      </c>
      <c r="H5267" s="25">
        <v>82.2714</v>
      </c>
      <c r="I5267" s="25">
        <v>16.758800000000001</v>
      </c>
      <c r="J5267" s="15">
        <v>410</v>
      </c>
      <c r="K5267" s="15">
        <v>106</v>
      </c>
      <c r="L5267" s="13">
        <v>0.20369999999999999</v>
      </c>
      <c r="M5267" s="7">
        <v>0.81570008000000005</v>
      </c>
      <c r="N5267" s="26">
        <v>0.1</v>
      </c>
      <c r="O5267" s="27" t="s">
        <v>22</v>
      </c>
      <c r="P5267" s="8">
        <v>0.87740592110000004</v>
      </c>
      <c r="Q5267" s="24">
        <v>0.28999999999999998</v>
      </c>
      <c r="R5267" t="str">
        <f>IF($Q5267*100&gt;=VLOOKUP($O5267,margin_ranges!$A$5:$C$10,2,FALSE),IF($Q5267*100&lt;=VLOOKUP($O5267,margin_ranges!$A$5:$C$10,3,FALSE)+10,"IN RANGE","ABOVE RANGE"),"BELOW RANGE")</f>
        <v>IN RANGE</v>
      </c>
      <c r="S5267">
        <f>MIN(VLOOKUP($O5267,margin_ranges!$A$5:$D$10,4,FALSE),$P5267*100)</f>
        <v>29.75</v>
      </c>
      <c r="T5267" s="29">
        <f>(1-$S5267/100)/(1-$F5267)-1</f>
        <v>-1.0563380281690127E-2</v>
      </c>
      <c r="U5267" s="19" t="str">
        <f>IF(ABS(IFERROR(T5267,0))&gt;0.05,INDEX(margin_ranges!$C$13:$C$16,MATCH($F5267*100,margin_ranges!$B$13:$B$16,1)),"")</f>
        <v/>
      </c>
      <c r="V5267" t="e">
        <f>MIN(VLOOKUP($U5267,margin_ranges!$A$5:$D$10,4,FALSE),$P5267*100)</f>
        <v>#N/A</v>
      </c>
      <c r="Y5267" s="29" t="e">
        <f t="shared" si="82"/>
        <v>#N/A</v>
      </c>
    </row>
    <row r="5268" spans="1:25" x14ac:dyDescent="0.3">
      <c r="A5268" s="8" t="s">
        <v>17</v>
      </c>
      <c r="B5268" s="8" t="s">
        <v>9180</v>
      </c>
      <c r="C5268" s="8" t="s">
        <v>9181</v>
      </c>
      <c r="D5268" s="8" t="s">
        <v>9186</v>
      </c>
      <c r="E5268" s="8" t="s">
        <v>9187</v>
      </c>
      <c r="F5268" s="24">
        <v>0.28999999999999998</v>
      </c>
      <c r="G5268" s="24">
        <v>1</v>
      </c>
      <c r="H5268" s="25">
        <v>86.734099999999998</v>
      </c>
      <c r="I5268" s="25">
        <v>35.54</v>
      </c>
      <c r="J5268" s="15">
        <v>828</v>
      </c>
      <c r="K5268" s="15">
        <v>211</v>
      </c>
      <c r="L5268" s="13">
        <v>0.4098</v>
      </c>
      <c r="M5268" s="7">
        <v>0.77612106999999997</v>
      </c>
      <c r="N5268" s="26">
        <v>0.1</v>
      </c>
      <c r="O5268" s="27" t="s">
        <v>22</v>
      </c>
      <c r="P5268" s="8">
        <v>0.87115412299999995</v>
      </c>
      <c r="Q5268" s="24">
        <v>0.28999999999999998</v>
      </c>
      <c r="R5268" t="str">
        <f>IF($Q5268*100&gt;=VLOOKUP($O5268,margin_ranges!$A$5:$C$10,2,FALSE),IF($Q5268*100&lt;=VLOOKUP($O5268,margin_ranges!$A$5:$C$10,3,FALSE)+10,"IN RANGE","ABOVE RANGE"),"BELOW RANGE")</f>
        <v>IN RANGE</v>
      </c>
      <c r="S5268">
        <f>MIN(VLOOKUP($O5268,margin_ranges!$A$5:$D$10,4,FALSE),$P5268*100)</f>
        <v>29.75</v>
      </c>
      <c r="T5268" s="29">
        <f>(1-$S5268/100)/(1-$F5268)-1</f>
        <v>-1.0563380281690127E-2</v>
      </c>
      <c r="U5268" s="19" t="str">
        <f>IF(ABS(IFERROR(T5268,0))&gt;0.05,INDEX(margin_ranges!$C$13:$C$16,MATCH($F5268*100,margin_ranges!$B$13:$B$16,1)),"")</f>
        <v/>
      </c>
      <c r="V5268" t="e">
        <f>MIN(VLOOKUP($U5268,margin_ranges!$A$5:$D$10,4,FALSE),$P5268*100)</f>
        <v>#N/A</v>
      </c>
      <c r="Y5268" s="29" t="e">
        <f t="shared" si="82"/>
        <v>#N/A</v>
      </c>
    </row>
    <row r="5269" spans="1:25" x14ac:dyDescent="0.3">
      <c r="A5269" s="8" t="s">
        <v>35</v>
      </c>
      <c r="B5269" s="8" t="s">
        <v>9188</v>
      </c>
      <c r="C5269" s="8" t="s">
        <v>34</v>
      </c>
      <c r="D5269" s="8" t="s">
        <v>34</v>
      </c>
      <c r="E5269" s="8"/>
      <c r="F5269" s="24">
        <v>0.12772756696981699</v>
      </c>
      <c r="G5269" s="24">
        <v>0</v>
      </c>
      <c r="H5269" s="25">
        <v>35.918199999999999</v>
      </c>
      <c r="I5269" s="25">
        <v>3.3439000000000001</v>
      </c>
      <c r="J5269" s="15">
        <v>227</v>
      </c>
      <c r="K5269" s="15">
        <v>44</v>
      </c>
      <c r="L5269" s="13">
        <v>9.3100000000000002E-2</v>
      </c>
      <c r="M5269" s="7">
        <v>2.25812364</v>
      </c>
      <c r="N5269" s="26">
        <v>1.9696990000000001</v>
      </c>
      <c r="O5269" s="27"/>
      <c r="P5269" s="8">
        <v>0.12772756699999999</v>
      </c>
      <c r="Q5269" s="24">
        <v>0.25</v>
      </c>
      <c r="R5269" t="e">
        <f>IF($Q5269*100&gt;=VLOOKUP($O5269,margin_ranges!$A$5:$C$10,2,FALSE),IF($Q5269*100&lt;=VLOOKUP($O5269,margin_ranges!$A$5:$C$10,3,FALSE)+10,"IN RANGE","ABOVE RANGE"),"BELOW RANGE")</f>
        <v>#N/A</v>
      </c>
      <c r="S5269" t="e">
        <f>MIN(VLOOKUP($O5269,margin_ranges!$A$5:$D$10,4,FALSE),$P5269*100)</f>
        <v>#N/A</v>
      </c>
      <c r="T5269" s="29" t="e">
        <f>(1-$S5269/100)/(1-$F5269)-1</f>
        <v>#N/A</v>
      </c>
      <c r="U5269" s="19" t="str">
        <f>IF(ABS(IFERROR(T5269,0))&gt;0.05,INDEX(margin_ranges!$C$13:$C$16,MATCH($F5269*100,margin_ranges!$B$13:$B$16,1)),"")</f>
        <v/>
      </c>
      <c r="V5269" t="e">
        <f>MIN(VLOOKUP($U5269,margin_ranges!$A$5:$D$10,4,FALSE),$P5269*100)</f>
        <v>#N/A</v>
      </c>
      <c r="Y5269" s="29" t="e">
        <f t="shared" si="82"/>
        <v>#N/A</v>
      </c>
    </row>
    <row r="5270" spans="1:25" x14ac:dyDescent="0.3">
      <c r="A5270" s="8" t="s">
        <v>33</v>
      </c>
      <c r="B5270" s="8" t="s">
        <v>9188</v>
      </c>
      <c r="C5270" s="8" t="s">
        <v>9189</v>
      </c>
      <c r="D5270" s="8" t="s">
        <v>34</v>
      </c>
      <c r="E5270" s="8"/>
      <c r="F5270" s="24">
        <v>0.12772756696981699</v>
      </c>
      <c r="G5270" s="24">
        <v>0</v>
      </c>
      <c r="H5270" s="25">
        <v>35.918199999999999</v>
      </c>
      <c r="I5270" s="25">
        <v>3.3439000000000001</v>
      </c>
      <c r="J5270" s="15">
        <v>227</v>
      </c>
      <c r="K5270" s="15">
        <v>44</v>
      </c>
      <c r="L5270" s="13">
        <v>9.3100000000000002E-2</v>
      </c>
      <c r="M5270" s="7">
        <v>2.25812364</v>
      </c>
      <c r="N5270" s="26">
        <v>1.9696990000000001</v>
      </c>
      <c r="O5270" s="27"/>
      <c r="P5270" s="8">
        <v>0.12772756699999999</v>
      </c>
      <c r="Q5270" s="24">
        <v>0.25</v>
      </c>
      <c r="R5270" t="e">
        <f>IF($Q5270*100&gt;=VLOOKUP($O5270,margin_ranges!$A$5:$C$10,2,FALSE),IF($Q5270*100&lt;=VLOOKUP($O5270,margin_ranges!$A$5:$C$10,3,FALSE)+10,"IN RANGE","ABOVE RANGE"),"BELOW RANGE")</f>
        <v>#N/A</v>
      </c>
      <c r="S5270" t="e">
        <f>MIN(VLOOKUP($O5270,margin_ranges!$A$5:$D$10,4,FALSE),$P5270*100)</f>
        <v>#N/A</v>
      </c>
      <c r="T5270" s="29" t="e">
        <f>(1-$S5270/100)/(1-$F5270)-1</f>
        <v>#N/A</v>
      </c>
      <c r="U5270" s="19" t="str">
        <f>IF(ABS(IFERROR(T5270,0))&gt;0.05,INDEX(margin_ranges!$C$13:$C$16,MATCH($F5270*100,margin_ranges!$B$13:$B$16,1)),"")</f>
        <v/>
      </c>
      <c r="V5270" t="e">
        <f>MIN(VLOOKUP($U5270,margin_ranges!$A$5:$D$10,4,FALSE),$P5270*100)</f>
        <v>#N/A</v>
      </c>
      <c r="Y5270" s="29" t="e">
        <f t="shared" si="82"/>
        <v>#N/A</v>
      </c>
    </row>
    <row r="5271" spans="1:25" x14ac:dyDescent="0.3">
      <c r="A5271" s="8" t="s">
        <v>17</v>
      </c>
      <c r="B5271" s="8" t="s">
        <v>9188</v>
      </c>
      <c r="C5271" s="8" t="s">
        <v>9189</v>
      </c>
      <c r="D5271" s="8" t="s">
        <v>12263</v>
      </c>
      <c r="E5271" s="8" t="s">
        <v>12264</v>
      </c>
      <c r="F5271" s="24">
        <v>0.12369551872314299</v>
      </c>
      <c r="G5271" s="24">
        <v>0</v>
      </c>
      <c r="H5271" s="25">
        <v>34.177599999999998</v>
      </c>
      <c r="I5271" s="25">
        <v>3.1404999999999998</v>
      </c>
      <c r="J5271" s="15">
        <v>215</v>
      </c>
      <c r="K5271" s="15">
        <v>42</v>
      </c>
      <c r="L5271" s="13">
        <v>9.1899999999999996E-2</v>
      </c>
      <c r="M5271" s="7">
        <v>2.28231173</v>
      </c>
      <c r="N5271" s="26">
        <v>2</v>
      </c>
      <c r="O5271" s="27" t="s">
        <v>22</v>
      </c>
      <c r="P5271" s="8">
        <v>0.12369551870000001</v>
      </c>
      <c r="Q5271" s="24">
        <v>0.25</v>
      </c>
      <c r="R5271" t="str">
        <f>IF($Q5271*100&gt;=VLOOKUP($O5271,margin_ranges!$A$5:$C$10,2,FALSE),IF($Q5271*100&lt;=VLOOKUP($O5271,margin_ranges!$A$5:$C$10,3,FALSE)+10,"IN RANGE","ABOVE RANGE"),"BELOW RANGE")</f>
        <v>IN RANGE</v>
      </c>
      <c r="S5271">
        <f>MIN(VLOOKUP($O5271,margin_ranges!$A$5:$D$10,4,FALSE),$P5271*100)</f>
        <v>12.36955187</v>
      </c>
      <c r="T5271" s="29">
        <f>(1-$S5271/100)/(1-$F5271)-1</f>
        <v>2.6409763265178299E-11</v>
      </c>
      <c r="U5271" s="19" t="str">
        <f>IF(ABS(IFERROR(T5271,0))&gt;0.05,INDEX(margin_ranges!$C$13:$C$16,MATCH($F5271*100,margin_ranges!$B$13:$B$16,1)),"")</f>
        <v/>
      </c>
      <c r="V5271" t="e">
        <f>MIN(VLOOKUP($U5271,margin_ranges!$A$5:$D$10,4,FALSE),$P5271*100)</f>
        <v>#N/A</v>
      </c>
      <c r="Y5271" s="29" t="e">
        <f t="shared" si="82"/>
        <v>#N/A</v>
      </c>
    </row>
    <row r="5272" spans="1:25" x14ac:dyDescent="0.3">
      <c r="A5272" s="8" t="s">
        <v>17</v>
      </c>
      <c r="B5272" s="8" t="s">
        <v>9188</v>
      </c>
      <c r="C5272" s="8" t="s">
        <v>9189</v>
      </c>
      <c r="D5272" s="8" t="s">
        <v>9190</v>
      </c>
      <c r="E5272" s="8" t="s">
        <v>438</v>
      </c>
      <c r="F5272" s="24">
        <v>0.20670922939068101</v>
      </c>
      <c r="G5272" s="24">
        <v>0</v>
      </c>
      <c r="H5272" s="25">
        <v>1.7148000000000001</v>
      </c>
      <c r="I5272" s="25">
        <v>0.2024</v>
      </c>
      <c r="J5272" s="15">
        <v>11</v>
      </c>
      <c r="K5272" s="15">
        <v>2</v>
      </c>
      <c r="L5272" s="13">
        <v>0.11799999999999999</v>
      </c>
      <c r="M5272" s="7">
        <v>1.8908577499999999</v>
      </c>
      <c r="N5272" s="26">
        <v>1.5</v>
      </c>
      <c r="O5272" s="27" t="s">
        <v>92</v>
      </c>
      <c r="P5272" s="8">
        <v>0.2067092294</v>
      </c>
      <c r="Q5272" s="24">
        <v>0.25</v>
      </c>
      <c r="R5272" t="str">
        <f>IF($Q5272*100&gt;=VLOOKUP($O5272,margin_ranges!$A$5:$C$10,2,FALSE),IF($Q5272*100&lt;=VLOOKUP($O5272,margin_ranges!$A$5:$C$10,3,FALSE)+10,"IN RANGE","ABOVE RANGE"),"BELOW RANGE")</f>
        <v>IN RANGE</v>
      </c>
      <c r="S5272">
        <f>MIN(VLOOKUP($O5272,margin_ranges!$A$5:$D$10,4,FALSE),$P5272*100)</f>
        <v>20.670922940000001</v>
      </c>
      <c r="T5272" s="29">
        <f>(1-$S5272/100)/(1-$F5272)-1</f>
        <v>-1.1747269823558781E-11</v>
      </c>
      <c r="U5272" s="19" t="str">
        <f>IF(ABS(IFERROR(T5272,0))&gt;0.05,INDEX(margin_ranges!$C$13:$C$16,MATCH($F5272*100,margin_ranges!$B$13:$B$16,1)),"")</f>
        <v/>
      </c>
      <c r="V5272" t="e">
        <f>MIN(VLOOKUP($U5272,margin_ranges!$A$5:$D$10,4,FALSE),$P5272*100)</f>
        <v>#N/A</v>
      </c>
      <c r="Y5272" s="29" t="e">
        <f t="shared" si="82"/>
        <v>#N/A</v>
      </c>
    </row>
    <row r="5273" spans="1:25" x14ac:dyDescent="0.3">
      <c r="A5273" s="8" t="s">
        <v>35</v>
      </c>
      <c r="B5273" s="8" t="s">
        <v>9191</v>
      </c>
      <c r="C5273" s="8" t="s">
        <v>34</v>
      </c>
      <c r="D5273" s="8" t="s">
        <v>34</v>
      </c>
      <c r="E5273" s="8"/>
      <c r="F5273" s="24">
        <v>0.28999999999999998</v>
      </c>
      <c r="G5273" s="24">
        <v>1</v>
      </c>
      <c r="H5273" s="25">
        <v>257.35640000000001</v>
      </c>
      <c r="I5273" s="25">
        <v>8.0360999999999994</v>
      </c>
      <c r="J5273" s="15">
        <v>96</v>
      </c>
      <c r="K5273" s="15">
        <v>24</v>
      </c>
      <c r="L5273" s="13">
        <v>3.1199999999999999E-2</v>
      </c>
      <c r="M5273" s="7">
        <v>0.39722679</v>
      </c>
      <c r="N5273" s="26">
        <v>0.1</v>
      </c>
      <c r="O5273" s="27"/>
      <c r="P5273" s="8">
        <v>0.74825464310000001</v>
      </c>
      <c r="Q5273" s="24">
        <v>0.28999999999999998</v>
      </c>
      <c r="R5273" t="e">
        <f>IF($Q5273*100&gt;=VLOOKUP($O5273,margin_ranges!$A$5:$C$10,2,FALSE),IF($Q5273*100&lt;=VLOOKUP($O5273,margin_ranges!$A$5:$C$10,3,FALSE)+10,"IN RANGE","ABOVE RANGE"),"BELOW RANGE")</f>
        <v>#N/A</v>
      </c>
      <c r="S5273" t="e">
        <f>MIN(VLOOKUP($O5273,margin_ranges!$A$5:$D$10,4,FALSE),$P5273*100)</f>
        <v>#N/A</v>
      </c>
      <c r="T5273" s="29" t="e">
        <f>(1-$S5273/100)/(1-$F5273)-1</f>
        <v>#N/A</v>
      </c>
      <c r="U5273" s="19" t="str">
        <f>IF(ABS(IFERROR(T5273,0))&gt;0.05,INDEX(margin_ranges!$C$13:$C$16,MATCH($F5273*100,margin_ranges!$B$13:$B$16,1)),"")</f>
        <v/>
      </c>
      <c r="V5273" t="e">
        <f>MIN(VLOOKUP($U5273,margin_ranges!$A$5:$D$10,4,FALSE),$P5273*100)</f>
        <v>#N/A</v>
      </c>
      <c r="Y5273" s="29" t="e">
        <f t="shared" si="82"/>
        <v>#N/A</v>
      </c>
    </row>
    <row r="5274" spans="1:25" x14ac:dyDescent="0.3">
      <c r="A5274" s="8" t="s">
        <v>33</v>
      </c>
      <c r="B5274" s="8" t="s">
        <v>9191</v>
      </c>
      <c r="C5274" s="8" t="s">
        <v>9192</v>
      </c>
      <c r="D5274" s="8" t="s">
        <v>34</v>
      </c>
      <c r="E5274" s="8"/>
      <c r="F5274" s="24">
        <v>0.28999999999999998</v>
      </c>
      <c r="G5274" s="24">
        <v>1</v>
      </c>
      <c r="H5274" s="25">
        <v>257.35640000000001</v>
      </c>
      <c r="I5274" s="25">
        <v>8.0360999999999994</v>
      </c>
      <c r="J5274" s="15">
        <v>96</v>
      </c>
      <c r="K5274" s="15">
        <v>24</v>
      </c>
      <c r="L5274" s="13">
        <v>3.1199999999999999E-2</v>
      </c>
      <c r="M5274" s="7">
        <v>0.39722679</v>
      </c>
      <c r="N5274" s="26">
        <v>0.1</v>
      </c>
      <c r="O5274" s="27"/>
      <c r="P5274" s="8">
        <v>0.74825464310000001</v>
      </c>
      <c r="Q5274" s="24">
        <v>0.28999999999999998</v>
      </c>
      <c r="R5274" t="e">
        <f>IF($Q5274*100&gt;=VLOOKUP($O5274,margin_ranges!$A$5:$C$10,2,FALSE),IF($Q5274*100&lt;=VLOOKUP($O5274,margin_ranges!$A$5:$C$10,3,FALSE)+10,"IN RANGE","ABOVE RANGE"),"BELOW RANGE")</f>
        <v>#N/A</v>
      </c>
      <c r="S5274" t="e">
        <f>MIN(VLOOKUP($O5274,margin_ranges!$A$5:$D$10,4,FALSE),$P5274*100)</f>
        <v>#N/A</v>
      </c>
      <c r="T5274" s="29" t="e">
        <f>(1-$S5274/100)/(1-$F5274)-1</f>
        <v>#N/A</v>
      </c>
      <c r="U5274" s="19" t="str">
        <f>IF(ABS(IFERROR(T5274,0))&gt;0.05,INDEX(margin_ranges!$C$13:$C$16,MATCH($F5274*100,margin_ranges!$B$13:$B$16,1)),"")</f>
        <v/>
      </c>
      <c r="V5274" t="e">
        <f>MIN(VLOOKUP($U5274,margin_ranges!$A$5:$D$10,4,FALSE),$P5274*100)</f>
        <v>#N/A</v>
      </c>
      <c r="Y5274" s="29" t="e">
        <f t="shared" si="82"/>
        <v>#N/A</v>
      </c>
    </row>
    <row r="5275" spans="1:25" x14ac:dyDescent="0.3">
      <c r="A5275" s="8" t="s">
        <v>17</v>
      </c>
      <c r="B5275" s="8" t="s">
        <v>9191</v>
      </c>
      <c r="C5275" s="8" t="s">
        <v>9192</v>
      </c>
      <c r="D5275" s="8" t="s">
        <v>9193</v>
      </c>
      <c r="E5275" s="8" t="s">
        <v>9194</v>
      </c>
      <c r="F5275" s="24">
        <v>0.28999999999999998</v>
      </c>
      <c r="G5275" s="24">
        <v>1</v>
      </c>
      <c r="H5275" s="25">
        <v>257.35590000000002</v>
      </c>
      <c r="I5275" s="25">
        <v>8.0360999999999994</v>
      </c>
      <c r="J5275" s="15">
        <v>96</v>
      </c>
      <c r="K5275" s="15">
        <v>24</v>
      </c>
      <c r="L5275" s="13">
        <v>3.1199999999999999E-2</v>
      </c>
      <c r="M5275" s="7">
        <v>0.39722679</v>
      </c>
      <c r="N5275" s="26">
        <v>0.1</v>
      </c>
      <c r="O5275" s="27" t="s">
        <v>22</v>
      </c>
      <c r="P5275" s="8">
        <v>0.74825464310000001</v>
      </c>
      <c r="Q5275" s="24">
        <v>0.28999999999999998</v>
      </c>
      <c r="R5275" t="str">
        <f>IF($Q5275*100&gt;=VLOOKUP($O5275,margin_ranges!$A$5:$C$10,2,FALSE),IF($Q5275*100&lt;=VLOOKUP($O5275,margin_ranges!$A$5:$C$10,3,FALSE)+10,"IN RANGE","ABOVE RANGE"),"BELOW RANGE")</f>
        <v>IN RANGE</v>
      </c>
      <c r="S5275">
        <f>MIN(VLOOKUP($O5275,margin_ranges!$A$5:$D$10,4,FALSE),$P5275*100)</f>
        <v>29.75</v>
      </c>
      <c r="T5275" s="29">
        <f>(1-$S5275/100)/(1-$F5275)-1</f>
        <v>-1.0563380281690127E-2</v>
      </c>
      <c r="U5275" s="19" t="str">
        <f>IF(ABS(IFERROR(T5275,0))&gt;0.05,INDEX(margin_ranges!$C$13:$C$16,MATCH($F5275*100,margin_ranges!$B$13:$B$16,1)),"")</f>
        <v/>
      </c>
      <c r="V5275" t="e">
        <f>MIN(VLOOKUP($U5275,margin_ranges!$A$5:$D$10,4,FALSE),$P5275*100)</f>
        <v>#N/A</v>
      </c>
      <c r="Y5275" s="29" t="e">
        <f t="shared" si="82"/>
        <v>#N/A</v>
      </c>
    </row>
    <row r="5276" spans="1:25" x14ac:dyDescent="0.3">
      <c r="A5276" s="8" t="s">
        <v>35</v>
      </c>
      <c r="B5276" s="8" t="s">
        <v>9195</v>
      </c>
      <c r="C5276" s="8" t="s">
        <v>34</v>
      </c>
      <c r="D5276" s="8" t="s">
        <v>34</v>
      </c>
      <c r="E5276" s="8"/>
      <c r="F5276" s="24">
        <v>2.3706008968609801E-2</v>
      </c>
      <c r="G5276" s="24">
        <v>0</v>
      </c>
      <c r="H5276" s="25">
        <v>23.018599999999999</v>
      </c>
      <c r="I5276" s="25">
        <v>0.86699999999999999</v>
      </c>
      <c r="J5276" s="15">
        <v>68</v>
      </c>
      <c r="K5276" s="15">
        <v>2</v>
      </c>
      <c r="L5276" s="13">
        <v>3.7699999999999997E-2</v>
      </c>
      <c r="M5276" s="7">
        <v>2.6235294100000002</v>
      </c>
      <c r="N5276" s="26">
        <v>2.5613359999999998</v>
      </c>
      <c r="O5276" s="27"/>
      <c r="P5276" s="8">
        <v>2.3706009E-2</v>
      </c>
      <c r="Q5276" s="24">
        <v>0.1</v>
      </c>
      <c r="R5276" t="e">
        <f>IF($Q5276*100&gt;=VLOOKUP($O5276,margin_ranges!$A$5:$C$10,2,FALSE),IF($Q5276*100&lt;=VLOOKUP($O5276,margin_ranges!$A$5:$C$10,3,FALSE)+10,"IN RANGE","ABOVE RANGE"),"BELOW RANGE")</f>
        <v>#N/A</v>
      </c>
      <c r="S5276" t="e">
        <f>MIN(VLOOKUP($O5276,margin_ranges!$A$5:$D$10,4,FALSE),$P5276*100)</f>
        <v>#N/A</v>
      </c>
      <c r="T5276" s="29" t="e">
        <f>(1-$S5276/100)/(1-$F5276)-1</f>
        <v>#N/A</v>
      </c>
      <c r="U5276" s="19" t="str">
        <f>IF(ABS(IFERROR(T5276,0))&gt;0.05,INDEX(margin_ranges!$C$13:$C$16,MATCH($F5276*100,margin_ranges!$B$13:$B$16,1)),"")</f>
        <v/>
      </c>
      <c r="V5276" t="e">
        <f>MIN(VLOOKUP($U5276,margin_ranges!$A$5:$D$10,4,FALSE),$P5276*100)</f>
        <v>#N/A</v>
      </c>
      <c r="Y5276" s="29" t="e">
        <f t="shared" si="82"/>
        <v>#N/A</v>
      </c>
    </row>
    <row r="5277" spans="1:25" x14ac:dyDescent="0.3">
      <c r="A5277" s="8" t="s">
        <v>33</v>
      </c>
      <c r="B5277" s="8" t="s">
        <v>9195</v>
      </c>
      <c r="C5277" s="8" t="s">
        <v>9196</v>
      </c>
      <c r="D5277" s="8" t="s">
        <v>34</v>
      </c>
      <c r="E5277" s="8"/>
      <c r="F5277" s="24">
        <v>2.3706008968609801E-2</v>
      </c>
      <c r="G5277" s="24">
        <v>0</v>
      </c>
      <c r="H5277" s="25">
        <v>23.018599999999999</v>
      </c>
      <c r="I5277" s="25">
        <v>0.86699999999999999</v>
      </c>
      <c r="J5277" s="15">
        <v>68</v>
      </c>
      <c r="K5277" s="15">
        <v>2</v>
      </c>
      <c r="L5277" s="13">
        <v>3.7699999999999997E-2</v>
      </c>
      <c r="M5277" s="7">
        <v>2.6235294100000002</v>
      </c>
      <c r="N5277" s="26">
        <v>2.5613359999999998</v>
      </c>
      <c r="O5277" s="27"/>
      <c r="P5277" s="8">
        <v>2.3706009E-2</v>
      </c>
      <c r="Q5277" s="24">
        <v>0.1</v>
      </c>
      <c r="R5277" t="e">
        <f>IF($Q5277*100&gt;=VLOOKUP($O5277,margin_ranges!$A$5:$C$10,2,FALSE),IF($Q5277*100&lt;=VLOOKUP($O5277,margin_ranges!$A$5:$C$10,3,FALSE)+10,"IN RANGE","ABOVE RANGE"),"BELOW RANGE")</f>
        <v>#N/A</v>
      </c>
      <c r="S5277" t="e">
        <f>MIN(VLOOKUP($O5277,margin_ranges!$A$5:$D$10,4,FALSE),$P5277*100)</f>
        <v>#N/A</v>
      </c>
      <c r="T5277" s="29" t="e">
        <f>(1-$S5277/100)/(1-$F5277)-1</f>
        <v>#N/A</v>
      </c>
      <c r="U5277" s="19" t="str">
        <f>IF(ABS(IFERROR(T5277,0))&gt;0.05,INDEX(margin_ranges!$C$13:$C$16,MATCH($F5277*100,margin_ranges!$B$13:$B$16,1)),"")</f>
        <v/>
      </c>
      <c r="V5277" t="e">
        <f>MIN(VLOOKUP($U5277,margin_ranges!$A$5:$D$10,4,FALSE),$P5277*100)</f>
        <v>#N/A</v>
      </c>
      <c r="Y5277" s="29" t="e">
        <f t="shared" si="82"/>
        <v>#N/A</v>
      </c>
    </row>
    <row r="5278" spans="1:25" x14ac:dyDescent="0.3">
      <c r="A5278" s="8" t="s">
        <v>17</v>
      </c>
      <c r="B5278" s="8" t="s">
        <v>9195</v>
      </c>
      <c r="C5278" s="8" t="s">
        <v>9196</v>
      </c>
      <c r="D5278" s="8" t="s">
        <v>9199</v>
      </c>
      <c r="E5278" s="8" t="s">
        <v>9200</v>
      </c>
      <c r="F5278" s="24">
        <v>1.7010320621437799E-2</v>
      </c>
      <c r="G5278" s="24">
        <v>0</v>
      </c>
      <c r="H5278" s="25">
        <v>10.829800000000001</v>
      </c>
      <c r="I5278" s="25">
        <v>0.10639999999999999</v>
      </c>
      <c r="J5278" s="15">
        <v>10</v>
      </c>
      <c r="K5278" s="15">
        <v>1</v>
      </c>
      <c r="L5278" s="13">
        <v>9.7999999999999997E-3</v>
      </c>
      <c r="M5278" s="7">
        <v>3.0519140400000002</v>
      </c>
      <c r="N5278" s="26">
        <v>3</v>
      </c>
      <c r="O5278" s="27" t="s">
        <v>22</v>
      </c>
      <c r="P5278" s="8">
        <v>1.70103206E-2</v>
      </c>
      <c r="Q5278" s="24">
        <v>0.1</v>
      </c>
      <c r="R5278" t="str">
        <f>IF($Q5278*100&gt;=VLOOKUP($O5278,margin_ranges!$A$5:$C$10,2,FALSE),IF($Q5278*100&lt;=VLOOKUP($O5278,margin_ranges!$A$5:$C$10,3,FALSE)+10,"IN RANGE","ABOVE RANGE"),"BELOW RANGE")</f>
        <v>BELOW RANGE</v>
      </c>
      <c r="S5278">
        <f>MIN(VLOOKUP($O5278,margin_ranges!$A$5:$D$10,4,FALSE),$P5278*100)</f>
        <v>1.70103206</v>
      </c>
      <c r="T5278" s="29">
        <f>(1-$S5278/100)/(1-$F5278)-1</f>
        <v>2.1808777006526725E-11</v>
      </c>
      <c r="U5278" s="19" t="str">
        <f>IF(ABS(IFERROR(T5278,0))&gt;0.05,INDEX(margin_ranges!$C$13:$C$16,MATCH($F5278*100,margin_ranges!$B$13:$B$16,1)),"")</f>
        <v/>
      </c>
      <c r="V5278" t="e">
        <f>MIN(VLOOKUP($U5278,margin_ranges!$A$5:$D$10,4,FALSE),$P5278*100)</f>
        <v>#N/A</v>
      </c>
      <c r="Y5278" s="29" t="e">
        <f t="shared" si="82"/>
        <v>#N/A</v>
      </c>
    </row>
    <row r="5279" spans="1:25" x14ac:dyDescent="0.3">
      <c r="A5279" s="8" t="s">
        <v>17</v>
      </c>
      <c r="B5279" s="8" t="s">
        <v>9195</v>
      </c>
      <c r="C5279" s="8" t="s">
        <v>9196</v>
      </c>
      <c r="D5279" s="8" t="s">
        <v>9197</v>
      </c>
      <c r="E5279" s="8" t="s">
        <v>9198</v>
      </c>
      <c r="F5279" s="24">
        <v>2.48204219032164E-2</v>
      </c>
      <c r="G5279" s="24">
        <v>0</v>
      </c>
      <c r="H5279" s="25">
        <v>12.1877</v>
      </c>
      <c r="I5279" s="25">
        <v>0.76060000000000005</v>
      </c>
      <c r="J5279" s="15">
        <v>59</v>
      </c>
      <c r="K5279" s="15">
        <v>1</v>
      </c>
      <c r="L5279" s="13">
        <v>6.2399999999999997E-2</v>
      </c>
      <c r="M5279" s="7">
        <v>2.5636303900000001</v>
      </c>
      <c r="N5279" s="26">
        <v>2.5</v>
      </c>
      <c r="O5279" s="27" t="s">
        <v>22</v>
      </c>
      <c r="P5279" s="8">
        <v>2.48204219E-2</v>
      </c>
      <c r="Q5279" s="24">
        <v>0.1</v>
      </c>
      <c r="R5279" t="str">
        <f>IF($Q5279*100&gt;=VLOOKUP($O5279,margin_ranges!$A$5:$C$10,2,FALSE),IF($Q5279*100&lt;=VLOOKUP($O5279,margin_ranges!$A$5:$C$10,3,FALSE)+10,"IN RANGE","ABOVE RANGE"),"BELOW RANGE")</f>
        <v>BELOW RANGE</v>
      </c>
      <c r="S5279">
        <f>MIN(VLOOKUP($O5279,margin_ranges!$A$5:$D$10,4,FALSE),$P5279*100)</f>
        <v>2.48204219</v>
      </c>
      <c r="T5279" s="29">
        <f>(1-$S5279/100)/(1-$F5279)-1</f>
        <v>3.2982505615564151E-12</v>
      </c>
      <c r="U5279" s="19" t="str">
        <f>IF(ABS(IFERROR(T5279,0))&gt;0.05,INDEX(margin_ranges!$C$13:$C$16,MATCH($F5279*100,margin_ranges!$B$13:$B$16,1)),"")</f>
        <v/>
      </c>
      <c r="V5279" t="e">
        <f>MIN(VLOOKUP($U5279,margin_ranges!$A$5:$D$10,4,FALSE),$P5279*100)</f>
        <v>#N/A</v>
      </c>
      <c r="Y5279" s="29" t="e">
        <f t="shared" si="82"/>
        <v>#N/A</v>
      </c>
    </row>
    <row r="5280" spans="1:25" x14ac:dyDescent="0.3">
      <c r="A5280" s="8" t="s">
        <v>35</v>
      </c>
      <c r="B5280" s="8" t="s">
        <v>9201</v>
      </c>
      <c r="C5280" s="8" t="s">
        <v>34</v>
      </c>
      <c r="D5280" s="8" t="s">
        <v>34</v>
      </c>
      <c r="E5280" s="8"/>
      <c r="F5280" s="24">
        <v>0.29042701766394302</v>
      </c>
      <c r="G5280" s="24">
        <v>1</v>
      </c>
      <c r="H5280" s="25">
        <v>1784.0957000000001</v>
      </c>
      <c r="I5280" s="25">
        <v>75.742099999999994</v>
      </c>
      <c r="J5280" s="15">
        <v>1349</v>
      </c>
      <c r="K5280" s="15">
        <v>392</v>
      </c>
      <c r="L5280" s="13">
        <v>4.2500000000000003E-2</v>
      </c>
      <c r="M5280" s="7">
        <v>0.59354048000000004</v>
      </c>
      <c r="N5280" s="26">
        <v>0.25938499999999998</v>
      </c>
      <c r="O5280" s="27"/>
      <c r="P5280" s="8">
        <v>0.56298684399999999</v>
      </c>
      <c r="Q5280" s="24">
        <v>0.29039999999999999</v>
      </c>
      <c r="R5280" t="e">
        <f>IF($Q5280*100&gt;=VLOOKUP($O5280,margin_ranges!$A$5:$C$10,2,FALSE),IF($Q5280*100&lt;=VLOOKUP($O5280,margin_ranges!$A$5:$C$10,3,FALSE)+10,"IN RANGE","ABOVE RANGE"),"BELOW RANGE")</f>
        <v>#N/A</v>
      </c>
      <c r="S5280" t="e">
        <f>MIN(VLOOKUP($O5280,margin_ranges!$A$5:$D$10,4,FALSE),$P5280*100)</f>
        <v>#N/A</v>
      </c>
      <c r="T5280" s="29" t="e">
        <f>(1-$S5280/100)/(1-$F5280)-1</f>
        <v>#N/A</v>
      </c>
      <c r="U5280" s="19" t="str">
        <f>IF(ABS(IFERROR(T5280,0))&gt;0.05,INDEX(margin_ranges!$C$13:$C$16,MATCH($F5280*100,margin_ranges!$B$13:$B$16,1)),"")</f>
        <v/>
      </c>
      <c r="V5280" t="e">
        <f>MIN(VLOOKUP($U5280,margin_ranges!$A$5:$D$10,4,FALSE),$P5280*100)</f>
        <v>#N/A</v>
      </c>
      <c r="Y5280" s="29" t="e">
        <f t="shared" si="82"/>
        <v>#N/A</v>
      </c>
    </row>
    <row r="5281" spans="1:25" x14ac:dyDescent="0.3">
      <c r="A5281" s="8" t="s">
        <v>33</v>
      </c>
      <c r="B5281" s="8" t="s">
        <v>9201</v>
      </c>
      <c r="C5281" s="8" t="s">
        <v>9202</v>
      </c>
      <c r="D5281" s="8" t="s">
        <v>34</v>
      </c>
      <c r="E5281" s="8"/>
      <c r="F5281" s="24">
        <v>0.29042701766394302</v>
      </c>
      <c r="G5281" s="24">
        <v>1</v>
      </c>
      <c r="H5281" s="25">
        <v>1784.0957000000001</v>
      </c>
      <c r="I5281" s="25">
        <v>75.742099999999994</v>
      </c>
      <c r="J5281" s="15">
        <v>1349</v>
      </c>
      <c r="K5281" s="15">
        <v>392</v>
      </c>
      <c r="L5281" s="13">
        <v>4.2500000000000003E-2</v>
      </c>
      <c r="M5281" s="7">
        <v>0.59354048000000004</v>
      </c>
      <c r="N5281" s="26">
        <v>0.25938499999999998</v>
      </c>
      <c r="O5281" s="27"/>
      <c r="P5281" s="8">
        <v>0.56298684399999999</v>
      </c>
      <c r="Q5281" s="24">
        <v>0.29039999999999999</v>
      </c>
      <c r="R5281" t="e">
        <f>IF($Q5281*100&gt;=VLOOKUP($O5281,margin_ranges!$A$5:$C$10,2,FALSE),IF($Q5281*100&lt;=VLOOKUP($O5281,margin_ranges!$A$5:$C$10,3,FALSE)+10,"IN RANGE","ABOVE RANGE"),"BELOW RANGE")</f>
        <v>#N/A</v>
      </c>
      <c r="S5281" t="e">
        <f>MIN(VLOOKUP($O5281,margin_ranges!$A$5:$D$10,4,FALSE),$P5281*100)</f>
        <v>#N/A</v>
      </c>
      <c r="T5281" s="29" t="e">
        <f>(1-$S5281/100)/(1-$F5281)-1</f>
        <v>#N/A</v>
      </c>
      <c r="U5281" s="19" t="str">
        <f>IF(ABS(IFERROR(T5281,0))&gt;0.05,INDEX(margin_ranges!$C$13:$C$16,MATCH($F5281*100,margin_ranges!$B$13:$B$16,1)),"")</f>
        <v/>
      </c>
      <c r="V5281" t="e">
        <f>MIN(VLOOKUP($U5281,margin_ranges!$A$5:$D$10,4,FALSE),$P5281*100)</f>
        <v>#N/A</v>
      </c>
      <c r="Y5281" s="29" t="e">
        <f t="shared" si="82"/>
        <v>#N/A</v>
      </c>
    </row>
    <row r="5282" spans="1:25" x14ac:dyDescent="0.3">
      <c r="A5282" s="8" t="s">
        <v>17</v>
      </c>
      <c r="B5282" s="8" t="s">
        <v>9201</v>
      </c>
      <c r="C5282" s="8" t="s">
        <v>9202</v>
      </c>
      <c r="D5282" s="8" t="s">
        <v>9205</v>
      </c>
      <c r="E5282" s="8" t="s">
        <v>9206</v>
      </c>
      <c r="F5282" s="24">
        <v>0.3</v>
      </c>
      <c r="G5282" s="24">
        <v>1</v>
      </c>
      <c r="H5282" s="25">
        <v>380.65969999999999</v>
      </c>
      <c r="I5282" s="25">
        <v>17.423999999999999</v>
      </c>
      <c r="J5282" s="15">
        <v>325</v>
      </c>
      <c r="K5282" s="15">
        <v>97</v>
      </c>
      <c r="L5282" s="13">
        <v>4.58E-2</v>
      </c>
      <c r="M5282" s="7">
        <v>0.62106371999999999</v>
      </c>
      <c r="N5282" s="26">
        <v>0.25</v>
      </c>
      <c r="O5282" s="27" t="s">
        <v>92</v>
      </c>
      <c r="P5282" s="8">
        <v>0.59746481510000005</v>
      </c>
      <c r="Q5282" s="24">
        <v>0.3</v>
      </c>
      <c r="R5282" t="str">
        <f>IF($Q5282*100&gt;=VLOOKUP($O5282,margin_ranges!$A$5:$C$10,2,FALSE),IF($Q5282*100&lt;=VLOOKUP($O5282,margin_ranges!$A$5:$C$10,3,FALSE)+10,"IN RANGE","ABOVE RANGE"),"BELOW RANGE")</f>
        <v>IN RANGE</v>
      </c>
      <c r="S5282">
        <f>MIN(VLOOKUP($O5282,margin_ranges!$A$5:$D$10,4,FALSE),$P5282*100)</f>
        <v>29.75</v>
      </c>
      <c r="T5282" s="29">
        <f>(1-$S5282/100)/(1-$F5282)-1</f>
        <v>3.5714285714285587E-3</v>
      </c>
      <c r="U5282" s="19" t="str">
        <f>IF(ABS(IFERROR(T5282,0))&gt;0.05,INDEX(margin_ranges!$C$13:$C$16,MATCH($F5282*100,margin_ranges!$B$13:$B$16,1)),"")</f>
        <v/>
      </c>
      <c r="V5282" t="e">
        <f>MIN(VLOOKUP($U5282,margin_ranges!$A$5:$D$10,4,FALSE),$P5282*100)</f>
        <v>#N/A</v>
      </c>
      <c r="Y5282" s="29" t="e">
        <f t="shared" si="82"/>
        <v>#N/A</v>
      </c>
    </row>
    <row r="5283" spans="1:25" x14ac:dyDescent="0.3">
      <c r="A5283" s="8" t="s">
        <v>17</v>
      </c>
      <c r="B5283" s="8" t="s">
        <v>9201</v>
      </c>
      <c r="C5283" s="8" t="s">
        <v>9202</v>
      </c>
      <c r="D5283" s="8" t="s">
        <v>9209</v>
      </c>
      <c r="E5283" s="8" t="s">
        <v>9210</v>
      </c>
      <c r="F5283" s="24">
        <v>0.3</v>
      </c>
      <c r="G5283" s="24">
        <v>1</v>
      </c>
      <c r="H5283" s="25">
        <v>445.77390000000003</v>
      </c>
      <c r="I5283" s="25">
        <v>24.837599999999998</v>
      </c>
      <c r="J5283" s="15">
        <v>402</v>
      </c>
      <c r="K5283" s="15">
        <v>120</v>
      </c>
      <c r="L5283" s="13">
        <v>5.57E-2</v>
      </c>
      <c r="M5283" s="7">
        <v>0.53886853000000001</v>
      </c>
      <c r="N5283" s="26">
        <v>0.25</v>
      </c>
      <c r="O5283" s="27" t="s">
        <v>92</v>
      </c>
      <c r="P5283" s="8">
        <v>0.53606495089999995</v>
      </c>
      <c r="Q5283" s="24">
        <v>0.3</v>
      </c>
      <c r="R5283" t="str">
        <f>IF($Q5283*100&gt;=VLOOKUP($O5283,margin_ranges!$A$5:$C$10,2,FALSE),IF($Q5283*100&lt;=VLOOKUP($O5283,margin_ranges!$A$5:$C$10,3,FALSE)+10,"IN RANGE","ABOVE RANGE"),"BELOW RANGE")</f>
        <v>IN RANGE</v>
      </c>
      <c r="S5283">
        <f>MIN(VLOOKUP($O5283,margin_ranges!$A$5:$D$10,4,FALSE),$P5283*100)</f>
        <v>29.75</v>
      </c>
      <c r="T5283" s="29">
        <f>(1-$S5283/100)/(1-$F5283)-1</f>
        <v>3.5714285714285587E-3</v>
      </c>
      <c r="U5283" s="19" t="str">
        <f>IF(ABS(IFERROR(T5283,0))&gt;0.05,INDEX(margin_ranges!$C$13:$C$16,MATCH($F5283*100,margin_ranges!$B$13:$B$16,1)),"")</f>
        <v/>
      </c>
      <c r="V5283" t="e">
        <f>MIN(VLOOKUP($U5283,margin_ranges!$A$5:$D$10,4,FALSE),$P5283*100)</f>
        <v>#N/A</v>
      </c>
      <c r="Y5283" s="29" t="e">
        <f t="shared" si="82"/>
        <v>#N/A</v>
      </c>
    </row>
    <row r="5284" spans="1:25" x14ac:dyDescent="0.3">
      <c r="A5284" s="8" t="s">
        <v>17</v>
      </c>
      <c r="B5284" s="8" t="s">
        <v>9201</v>
      </c>
      <c r="C5284" s="8" t="s">
        <v>9202</v>
      </c>
      <c r="D5284" s="8" t="s">
        <v>9207</v>
      </c>
      <c r="E5284" s="8" t="s">
        <v>9208</v>
      </c>
      <c r="F5284" s="24">
        <v>0.29999999999999899</v>
      </c>
      <c r="G5284" s="24">
        <v>1</v>
      </c>
      <c r="H5284" s="25">
        <v>479.93740000000003</v>
      </c>
      <c r="I5284" s="25">
        <v>26.3721</v>
      </c>
      <c r="J5284" s="15">
        <v>364</v>
      </c>
      <c r="K5284" s="15">
        <v>109</v>
      </c>
      <c r="L5284" s="13">
        <v>5.4899999999999997E-2</v>
      </c>
      <c r="M5284" s="7">
        <v>0.46045411000000003</v>
      </c>
      <c r="N5284" s="26">
        <v>0.25</v>
      </c>
      <c r="O5284" s="27" t="s">
        <v>92</v>
      </c>
      <c r="P5284" s="8">
        <v>0.45705772459999999</v>
      </c>
      <c r="Q5284" s="24">
        <v>0.3</v>
      </c>
      <c r="R5284" t="str">
        <f>IF($Q5284*100&gt;=VLOOKUP($O5284,margin_ranges!$A$5:$C$10,2,FALSE),IF($Q5284*100&lt;=VLOOKUP($O5284,margin_ranges!$A$5:$C$10,3,FALSE)+10,"IN RANGE","ABOVE RANGE"),"BELOW RANGE")</f>
        <v>IN RANGE</v>
      </c>
      <c r="S5284">
        <f>MIN(VLOOKUP($O5284,margin_ranges!$A$5:$D$10,4,FALSE),$P5284*100)</f>
        <v>29.75</v>
      </c>
      <c r="T5284" s="29">
        <f>(1-$S5284/100)/(1-$F5284)-1</f>
        <v>3.5714285714270044E-3</v>
      </c>
      <c r="U5284" s="19" t="str">
        <f>IF(ABS(IFERROR(T5284,0))&gt;0.05,INDEX(margin_ranges!$C$13:$C$16,MATCH($F5284*100,margin_ranges!$B$13:$B$16,1)),"")</f>
        <v/>
      </c>
      <c r="V5284" t="e">
        <f>MIN(VLOOKUP($U5284,margin_ranges!$A$5:$D$10,4,FALSE),$P5284*100)</f>
        <v>#N/A</v>
      </c>
      <c r="Y5284" s="29" t="e">
        <f t="shared" si="82"/>
        <v>#N/A</v>
      </c>
    </row>
    <row r="5285" spans="1:25" x14ac:dyDescent="0.3">
      <c r="A5285" s="8" t="s">
        <v>17</v>
      </c>
      <c r="B5285" s="8" t="s">
        <v>9201</v>
      </c>
      <c r="C5285" s="8" t="s">
        <v>9202</v>
      </c>
      <c r="D5285" s="8" t="s">
        <v>9203</v>
      </c>
      <c r="E5285" s="8" t="s">
        <v>9204</v>
      </c>
      <c r="F5285" s="24">
        <v>0.25</v>
      </c>
      <c r="G5285" s="24">
        <v>1</v>
      </c>
      <c r="H5285" s="25">
        <v>477.72460000000001</v>
      </c>
      <c r="I5285" s="25">
        <v>7.1083999999999996</v>
      </c>
      <c r="J5285" s="15">
        <v>258</v>
      </c>
      <c r="K5285" s="15">
        <v>65</v>
      </c>
      <c r="L5285" s="13">
        <v>1.49E-2</v>
      </c>
      <c r="M5285" s="7">
        <v>1.2108523099999999</v>
      </c>
      <c r="N5285" s="26">
        <v>0.35</v>
      </c>
      <c r="O5285" s="27" t="s">
        <v>92</v>
      </c>
      <c r="P5285" s="8">
        <v>0.71094740649999999</v>
      </c>
      <c r="Q5285" s="24">
        <v>0.25</v>
      </c>
      <c r="R5285" t="str">
        <f>IF($Q5285*100&gt;=VLOOKUP($O5285,margin_ranges!$A$5:$C$10,2,FALSE),IF($Q5285*100&lt;=VLOOKUP($O5285,margin_ranges!$A$5:$C$10,3,FALSE)+10,"IN RANGE","ABOVE RANGE"),"BELOW RANGE")</f>
        <v>IN RANGE</v>
      </c>
      <c r="S5285">
        <f>MIN(VLOOKUP($O5285,margin_ranges!$A$5:$D$10,4,FALSE),$P5285*100)</f>
        <v>29.75</v>
      </c>
      <c r="T5285" s="29">
        <f>(1-$S5285/100)/(1-$F5285)-1</f>
        <v>-6.3333333333333353E-2</v>
      </c>
      <c r="U5285" s="19" t="str">
        <f>IF(ABS(IFERROR(T5285,0))&gt;0.05,INDEX(margin_ranges!$C$13:$C$16,MATCH($F5285*100,margin_ranges!$B$13:$B$16,1)),"")</f>
        <v>Balanced (Type B)</v>
      </c>
      <c r="V5285">
        <f>MIN(VLOOKUP($U5285,margin_ranges!$A$5:$D$10,4,FALSE),$P5285*100)</f>
        <v>29.75</v>
      </c>
      <c r="Y5285" s="29">
        <f t="shared" si="82"/>
        <v>-6.3333333333333353E-2</v>
      </c>
    </row>
    <row r="5286" spans="1:25" x14ac:dyDescent="0.3">
      <c r="A5286" s="8" t="s">
        <v>35</v>
      </c>
      <c r="B5286" s="8" t="s">
        <v>9211</v>
      </c>
      <c r="C5286" s="8" t="s">
        <v>34</v>
      </c>
      <c r="D5286" s="8" t="s">
        <v>34</v>
      </c>
      <c r="E5286" s="8"/>
      <c r="F5286" s="24">
        <v>0.25000622143890799</v>
      </c>
      <c r="G5286" s="24">
        <v>0</v>
      </c>
      <c r="H5286" s="25">
        <v>37.919600000000003</v>
      </c>
      <c r="I5286" s="25">
        <v>7.5467000000000004</v>
      </c>
      <c r="J5286" s="15">
        <v>126</v>
      </c>
      <c r="K5286" s="15">
        <v>31</v>
      </c>
      <c r="L5286" s="13">
        <v>0.19900000000000001</v>
      </c>
      <c r="M5286" s="7">
        <v>0.55528518000000004</v>
      </c>
      <c r="N5286" s="26">
        <v>0.39990199999999998</v>
      </c>
      <c r="O5286" s="27"/>
      <c r="P5286" s="8">
        <v>0.27982590349999997</v>
      </c>
      <c r="Q5286" s="24">
        <v>0.25</v>
      </c>
      <c r="R5286" t="e">
        <f>IF($Q5286*100&gt;=VLOOKUP($O5286,margin_ranges!$A$5:$C$10,2,FALSE),IF($Q5286*100&lt;=VLOOKUP($O5286,margin_ranges!$A$5:$C$10,3,FALSE)+10,"IN RANGE","ABOVE RANGE"),"BELOW RANGE")</f>
        <v>#N/A</v>
      </c>
      <c r="S5286" t="e">
        <f>MIN(VLOOKUP($O5286,margin_ranges!$A$5:$D$10,4,FALSE),$P5286*100)</f>
        <v>#N/A</v>
      </c>
      <c r="T5286" s="29" t="e">
        <f>(1-$S5286/100)/(1-$F5286)-1</f>
        <v>#N/A</v>
      </c>
      <c r="U5286" s="19" t="str">
        <f>IF(ABS(IFERROR(T5286,0))&gt;0.05,INDEX(margin_ranges!$C$13:$C$16,MATCH($F5286*100,margin_ranges!$B$13:$B$16,1)),"")</f>
        <v/>
      </c>
      <c r="V5286" t="e">
        <f>MIN(VLOOKUP($U5286,margin_ranges!$A$5:$D$10,4,FALSE),$P5286*100)</f>
        <v>#N/A</v>
      </c>
      <c r="Y5286" s="29" t="e">
        <f t="shared" si="82"/>
        <v>#N/A</v>
      </c>
    </row>
    <row r="5287" spans="1:25" x14ac:dyDescent="0.3">
      <c r="A5287" s="8" t="s">
        <v>33</v>
      </c>
      <c r="B5287" s="8" t="s">
        <v>9211</v>
      </c>
      <c r="C5287" s="8" t="s">
        <v>9212</v>
      </c>
      <c r="D5287" s="28" t="s">
        <v>34</v>
      </c>
      <c r="E5287" s="8"/>
      <c r="F5287" s="24">
        <v>0.25000622143890799</v>
      </c>
      <c r="G5287" s="24">
        <v>0</v>
      </c>
      <c r="H5287" s="25">
        <v>37.919600000000003</v>
      </c>
      <c r="I5287" s="25">
        <v>7.5467000000000004</v>
      </c>
      <c r="J5287" s="15">
        <v>126</v>
      </c>
      <c r="K5287" s="15">
        <v>31</v>
      </c>
      <c r="L5287" s="13">
        <v>0.19900000000000001</v>
      </c>
      <c r="M5287" s="7">
        <v>0.55528518000000004</v>
      </c>
      <c r="N5287" s="26">
        <v>0.39990199999999998</v>
      </c>
      <c r="O5287" s="27"/>
      <c r="P5287" s="8">
        <v>0.27982590349999997</v>
      </c>
      <c r="Q5287" s="24">
        <v>0.25</v>
      </c>
      <c r="R5287" t="e">
        <f>IF($Q5287*100&gt;=VLOOKUP($O5287,margin_ranges!$A$5:$C$10,2,FALSE),IF($Q5287*100&lt;=VLOOKUP($O5287,margin_ranges!$A$5:$C$10,3,FALSE)+10,"IN RANGE","ABOVE RANGE"),"BELOW RANGE")</f>
        <v>#N/A</v>
      </c>
      <c r="S5287" t="e">
        <f>MIN(VLOOKUP($O5287,margin_ranges!$A$5:$D$10,4,FALSE),$P5287*100)</f>
        <v>#N/A</v>
      </c>
      <c r="T5287" s="29" t="e">
        <f>(1-$S5287/100)/(1-$F5287)-1</f>
        <v>#N/A</v>
      </c>
      <c r="U5287" s="19" t="str">
        <f>IF(ABS(IFERROR(T5287,0))&gt;0.05,INDEX(margin_ranges!$C$13:$C$16,MATCH($F5287*100,margin_ranges!$B$13:$B$16,1)),"")</f>
        <v/>
      </c>
      <c r="V5287" t="e">
        <f>MIN(VLOOKUP($U5287,margin_ranges!$A$5:$D$10,4,FALSE),$P5287*100)</f>
        <v>#N/A</v>
      </c>
      <c r="Y5287" s="29" t="e">
        <f t="shared" si="82"/>
        <v>#N/A</v>
      </c>
    </row>
    <row r="5288" spans="1:25" x14ac:dyDescent="0.3">
      <c r="A5288" s="8" t="s">
        <v>17</v>
      </c>
      <c r="B5288" s="8" t="s">
        <v>9211</v>
      </c>
      <c r="C5288" s="8" t="s">
        <v>9212</v>
      </c>
      <c r="D5288" s="8" t="s">
        <v>9213</v>
      </c>
      <c r="E5288" s="8" t="s">
        <v>9214</v>
      </c>
      <c r="F5288" s="24">
        <v>0.25</v>
      </c>
      <c r="G5288" s="24">
        <v>0</v>
      </c>
      <c r="H5288" s="25">
        <v>35.763599999999997</v>
      </c>
      <c r="I5288" s="25">
        <v>7.4067999999999996</v>
      </c>
      <c r="J5288" s="15">
        <v>123</v>
      </c>
      <c r="K5288" s="15">
        <v>31</v>
      </c>
      <c r="L5288" s="13">
        <v>0.20710000000000001</v>
      </c>
      <c r="M5288" s="7">
        <v>0.55281258</v>
      </c>
      <c r="N5288" s="26">
        <v>0.4</v>
      </c>
      <c r="O5288" s="27" t="s">
        <v>92</v>
      </c>
      <c r="P5288" s="8">
        <v>0.27642745870000002</v>
      </c>
      <c r="Q5288" s="24">
        <v>0.25</v>
      </c>
      <c r="R5288" t="str">
        <f>IF($Q5288*100&gt;=VLOOKUP($O5288,margin_ranges!$A$5:$C$10,2,FALSE),IF($Q5288*100&lt;=VLOOKUP($O5288,margin_ranges!$A$5:$C$10,3,FALSE)+10,"IN RANGE","ABOVE RANGE"),"BELOW RANGE")</f>
        <v>IN RANGE</v>
      </c>
      <c r="S5288">
        <f>MIN(VLOOKUP($O5288,margin_ranges!$A$5:$D$10,4,FALSE),$P5288*100)</f>
        <v>27.642745870000002</v>
      </c>
      <c r="T5288" s="29">
        <f>(1-$S5288/100)/(1-$F5288)-1</f>
        <v>-3.5236611599999912E-2</v>
      </c>
      <c r="U5288" s="19" t="str">
        <f>IF(ABS(IFERROR(T5288,0))&gt;0.05,INDEX(margin_ranges!$C$13:$C$16,MATCH($F5288*100,margin_ranges!$B$13:$B$16,1)),"")</f>
        <v/>
      </c>
      <c r="V5288" t="e">
        <f>MIN(VLOOKUP($U5288,margin_ranges!$A$5:$D$10,4,FALSE),$P5288*100)</f>
        <v>#N/A</v>
      </c>
      <c r="Y5288" s="29" t="e">
        <f t="shared" si="82"/>
        <v>#N/A</v>
      </c>
    </row>
    <row r="5289" spans="1:25" x14ac:dyDescent="0.3">
      <c r="A5289" s="8" t="s">
        <v>35</v>
      </c>
      <c r="B5289" s="8" t="s">
        <v>9215</v>
      </c>
      <c r="C5289" s="8" t="s">
        <v>34</v>
      </c>
      <c r="D5289" s="8" t="s">
        <v>34</v>
      </c>
      <c r="E5289" s="8"/>
      <c r="F5289" s="24">
        <v>0.28999999999999998</v>
      </c>
      <c r="G5289" s="24">
        <v>0</v>
      </c>
      <c r="H5289" s="25">
        <v>30.065200000000001</v>
      </c>
      <c r="I5289" s="25">
        <v>2.2302</v>
      </c>
      <c r="J5289" s="15">
        <v>59</v>
      </c>
      <c r="K5289" s="15">
        <v>15</v>
      </c>
      <c r="L5289" s="13">
        <v>7.4200000000000002E-2</v>
      </c>
      <c r="M5289" s="7">
        <v>0.87918521999999999</v>
      </c>
      <c r="N5289" s="26">
        <v>0.30294300000000002</v>
      </c>
      <c r="O5289" s="27"/>
      <c r="P5289" s="8">
        <v>0.6554275544</v>
      </c>
      <c r="Q5289" s="24">
        <v>0.28999999999999998</v>
      </c>
      <c r="R5289" t="e">
        <f>IF($Q5289*100&gt;=VLOOKUP($O5289,margin_ranges!$A$5:$C$10,2,FALSE),IF($Q5289*100&lt;=VLOOKUP($O5289,margin_ranges!$A$5:$C$10,3,FALSE)+10,"IN RANGE","ABOVE RANGE"),"BELOW RANGE")</f>
        <v>#N/A</v>
      </c>
      <c r="S5289" t="e">
        <f>MIN(VLOOKUP($O5289,margin_ranges!$A$5:$D$10,4,FALSE),$P5289*100)</f>
        <v>#N/A</v>
      </c>
      <c r="T5289" s="29" t="e">
        <f>(1-$S5289/100)/(1-$F5289)-1</f>
        <v>#N/A</v>
      </c>
      <c r="U5289" s="19" t="str">
        <f>IF(ABS(IFERROR(T5289,0))&gt;0.05,INDEX(margin_ranges!$C$13:$C$16,MATCH($F5289*100,margin_ranges!$B$13:$B$16,1)),"")</f>
        <v/>
      </c>
      <c r="V5289" t="e">
        <f>MIN(VLOOKUP($U5289,margin_ranges!$A$5:$D$10,4,FALSE),$P5289*100)</f>
        <v>#N/A</v>
      </c>
      <c r="Y5289" s="29" t="e">
        <f t="shared" si="82"/>
        <v>#N/A</v>
      </c>
    </row>
    <row r="5290" spans="1:25" x14ac:dyDescent="0.3">
      <c r="A5290" s="8" t="s">
        <v>33</v>
      </c>
      <c r="B5290" s="8" t="s">
        <v>9215</v>
      </c>
      <c r="C5290" s="8" t="s">
        <v>9216</v>
      </c>
      <c r="D5290" s="8" t="s">
        <v>34</v>
      </c>
      <c r="E5290" s="8"/>
      <c r="F5290" s="24">
        <v>0.28999999999999998</v>
      </c>
      <c r="G5290" s="24">
        <v>0</v>
      </c>
      <c r="H5290" s="25">
        <v>30.065200000000001</v>
      </c>
      <c r="I5290" s="25">
        <v>2.2302</v>
      </c>
      <c r="J5290" s="15">
        <v>59</v>
      </c>
      <c r="K5290" s="15">
        <v>15</v>
      </c>
      <c r="L5290" s="13">
        <v>7.4200000000000002E-2</v>
      </c>
      <c r="M5290" s="7">
        <v>0.87918521999999999</v>
      </c>
      <c r="N5290" s="26">
        <v>0.30294300000000002</v>
      </c>
      <c r="O5290" s="27"/>
      <c r="P5290" s="8">
        <v>0.6554275544</v>
      </c>
      <c r="Q5290" s="24">
        <v>0.28999999999999998</v>
      </c>
      <c r="R5290" t="e">
        <f>IF($Q5290*100&gt;=VLOOKUP($O5290,margin_ranges!$A$5:$C$10,2,FALSE),IF($Q5290*100&lt;=VLOOKUP($O5290,margin_ranges!$A$5:$C$10,3,FALSE)+10,"IN RANGE","ABOVE RANGE"),"BELOW RANGE")</f>
        <v>#N/A</v>
      </c>
      <c r="S5290" t="e">
        <f>MIN(VLOOKUP($O5290,margin_ranges!$A$5:$D$10,4,FALSE),$P5290*100)</f>
        <v>#N/A</v>
      </c>
      <c r="T5290" s="29" t="e">
        <f>(1-$S5290/100)/(1-$F5290)-1</f>
        <v>#N/A</v>
      </c>
      <c r="U5290" s="19" t="str">
        <f>IF(ABS(IFERROR(T5290,0))&gt;0.05,INDEX(margin_ranges!$C$13:$C$16,MATCH($F5290*100,margin_ranges!$B$13:$B$16,1)),"")</f>
        <v/>
      </c>
      <c r="V5290" t="e">
        <f>MIN(VLOOKUP($U5290,margin_ranges!$A$5:$D$10,4,FALSE),$P5290*100)</f>
        <v>#N/A</v>
      </c>
      <c r="Y5290" s="29" t="e">
        <f t="shared" si="82"/>
        <v>#N/A</v>
      </c>
    </row>
    <row r="5291" spans="1:25" x14ac:dyDescent="0.3">
      <c r="A5291" s="8" t="s">
        <v>17</v>
      </c>
      <c r="B5291" s="8" t="s">
        <v>9215</v>
      </c>
      <c r="C5291" s="8" t="s">
        <v>9216</v>
      </c>
      <c r="D5291" s="8" t="s">
        <v>9217</v>
      </c>
      <c r="E5291" s="8" t="s">
        <v>9218</v>
      </c>
      <c r="F5291" s="24">
        <v>0.28999999999999998</v>
      </c>
      <c r="G5291" s="24">
        <v>0</v>
      </c>
      <c r="H5291" s="25">
        <v>16.630600000000001</v>
      </c>
      <c r="I5291" s="25">
        <v>1.268</v>
      </c>
      <c r="J5291" s="15">
        <v>33</v>
      </c>
      <c r="K5291" s="15">
        <v>8</v>
      </c>
      <c r="L5291" s="13">
        <v>7.6200000000000004E-2</v>
      </c>
      <c r="M5291" s="7">
        <v>0.8635872</v>
      </c>
      <c r="N5291" s="26">
        <v>0.25</v>
      </c>
      <c r="O5291" s="27" t="s">
        <v>22</v>
      </c>
      <c r="P5291" s="8">
        <v>0.71050983670000001</v>
      </c>
      <c r="Q5291" s="24">
        <v>0.28999999999999998</v>
      </c>
      <c r="R5291" t="str">
        <f>IF($Q5291*100&gt;=VLOOKUP($O5291,margin_ranges!$A$5:$C$10,2,FALSE),IF($Q5291*100&lt;=VLOOKUP($O5291,margin_ranges!$A$5:$C$10,3,FALSE)+10,"IN RANGE","ABOVE RANGE"),"BELOW RANGE")</f>
        <v>IN RANGE</v>
      </c>
      <c r="S5291">
        <f>MIN(VLOOKUP($O5291,margin_ranges!$A$5:$D$10,4,FALSE),$P5291*100)</f>
        <v>29.75</v>
      </c>
      <c r="T5291" s="29">
        <f>(1-$S5291/100)/(1-$F5291)-1</f>
        <v>-1.0563380281690127E-2</v>
      </c>
      <c r="U5291" s="19" t="str">
        <f>IF(ABS(IFERROR(T5291,0))&gt;0.05,INDEX(margin_ranges!$C$13:$C$16,MATCH($F5291*100,margin_ranges!$B$13:$B$16,1)),"")</f>
        <v/>
      </c>
      <c r="V5291" t="e">
        <f>MIN(VLOOKUP($U5291,margin_ranges!$A$5:$D$10,4,FALSE),$P5291*100)</f>
        <v>#N/A</v>
      </c>
      <c r="Y5291" s="29" t="e">
        <f t="shared" si="82"/>
        <v>#N/A</v>
      </c>
    </row>
    <row r="5292" spans="1:25" x14ac:dyDescent="0.3">
      <c r="A5292" s="8" t="s">
        <v>17</v>
      </c>
      <c r="B5292" s="8" t="s">
        <v>9215</v>
      </c>
      <c r="C5292" s="8" t="s">
        <v>9216</v>
      </c>
      <c r="D5292" s="8" t="s">
        <v>9219</v>
      </c>
      <c r="E5292" s="8" t="s">
        <v>9220</v>
      </c>
      <c r="F5292" s="24">
        <v>0.28999999999999998</v>
      </c>
      <c r="G5292" s="24">
        <v>0</v>
      </c>
      <c r="H5292" s="25">
        <v>7.8250999999999999</v>
      </c>
      <c r="I5292" s="25">
        <v>0.46639999999999998</v>
      </c>
      <c r="J5292" s="15">
        <v>14</v>
      </c>
      <c r="K5292" s="15">
        <v>3</v>
      </c>
      <c r="L5292" s="13">
        <v>5.96E-2</v>
      </c>
      <c r="M5292" s="7">
        <v>0.97102602999999998</v>
      </c>
      <c r="N5292" s="26">
        <v>0.45</v>
      </c>
      <c r="O5292" s="27" t="s">
        <v>22</v>
      </c>
      <c r="P5292" s="8">
        <v>0.53657267220000004</v>
      </c>
      <c r="Q5292" s="24">
        <v>0.28999999999999998</v>
      </c>
      <c r="R5292" t="str">
        <f>IF($Q5292*100&gt;=VLOOKUP($O5292,margin_ranges!$A$5:$C$10,2,FALSE),IF($Q5292*100&lt;=VLOOKUP($O5292,margin_ranges!$A$5:$C$10,3,FALSE)+10,"IN RANGE","ABOVE RANGE"),"BELOW RANGE")</f>
        <v>IN RANGE</v>
      </c>
      <c r="S5292">
        <f>MIN(VLOOKUP($O5292,margin_ranges!$A$5:$D$10,4,FALSE),$P5292*100)</f>
        <v>29.75</v>
      </c>
      <c r="T5292" s="29">
        <f>(1-$S5292/100)/(1-$F5292)-1</f>
        <v>-1.0563380281690127E-2</v>
      </c>
      <c r="U5292" s="19" t="str">
        <f>IF(ABS(IFERROR(T5292,0))&gt;0.05,INDEX(margin_ranges!$C$13:$C$16,MATCH($F5292*100,margin_ranges!$B$13:$B$16,1)),"")</f>
        <v/>
      </c>
      <c r="V5292" t="e">
        <f>MIN(VLOOKUP($U5292,margin_ranges!$A$5:$D$10,4,FALSE),$P5292*100)</f>
        <v>#N/A</v>
      </c>
      <c r="Y5292" s="29" t="e">
        <f t="shared" si="82"/>
        <v>#N/A</v>
      </c>
    </row>
    <row r="5293" spans="1:25" x14ac:dyDescent="0.3">
      <c r="A5293" s="8" t="s">
        <v>17</v>
      </c>
      <c r="B5293" s="8" t="s">
        <v>9215</v>
      </c>
      <c r="C5293" s="8" t="s">
        <v>9216</v>
      </c>
      <c r="D5293" s="8" t="s">
        <v>9221</v>
      </c>
      <c r="E5293" s="8" t="s">
        <v>9222</v>
      </c>
      <c r="F5293" s="24">
        <v>0.28999999999999998</v>
      </c>
      <c r="G5293" s="24">
        <v>0</v>
      </c>
      <c r="H5293" s="25">
        <v>5.6093999999999999</v>
      </c>
      <c r="I5293" s="25">
        <v>0.49580000000000002</v>
      </c>
      <c r="J5293" s="15">
        <v>12</v>
      </c>
      <c r="K5293" s="15">
        <v>3</v>
      </c>
      <c r="L5293" s="13">
        <v>8.8400000000000006E-2</v>
      </c>
      <c r="M5293" s="7">
        <v>0.83267541</v>
      </c>
      <c r="N5293" s="26">
        <v>0.3</v>
      </c>
      <c r="O5293" s="27" t="s">
        <v>22</v>
      </c>
      <c r="P5293" s="8">
        <v>0.63971555120000001</v>
      </c>
      <c r="Q5293" s="24">
        <v>0.28999999999999998</v>
      </c>
      <c r="R5293" t="str">
        <f>IF($Q5293*100&gt;=VLOOKUP($O5293,margin_ranges!$A$5:$C$10,2,FALSE),IF($Q5293*100&lt;=VLOOKUP($O5293,margin_ranges!$A$5:$C$10,3,FALSE)+10,"IN RANGE","ABOVE RANGE"),"BELOW RANGE")</f>
        <v>IN RANGE</v>
      </c>
      <c r="S5293">
        <f>MIN(VLOOKUP($O5293,margin_ranges!$A$5:$D$10,4,FALSE),$P5293*100)</f>
        <v>29.75</v>
      </c>
      <c r="T5293" s="29">
        <f>(1-$S5293/100)/(1-$F5293)-1</f>
        <v>-1.0563380281690127E-2</v>
      </c>
      <c r="U5293" s="19" t="str">
        <f>IF(ABS(IFERROR(T5293,0))&gt;0.05,INDEX(margin_ranges!$C$13:$C$16,MATCH($F5293*100,margin_ranges!$B$13:$B$16,1)),"")</f>
        <v/>
      </c>
      <c r="V5293" t="e">
        <f>MIN(VLOOKUP($U5293,margin_ranges!$A$5:$D$10,4,FALSE),$P5293*100)</f>
        <v>#N/A</v>
      </c>
      <c r="Y5293" s="29" t="e">
        <f t="shared" si="82"/>
        <v>#N/A</v>
      </c>
    </row>
    <row r="5294" spans="1:25" x14ac:dyDescent="0.3">
      <c r="A5294" s="8" t="s">
        <v>35</v>
      </c>
      <c r="B5294" s="8" t="s">
        <v>9223</v>
      </c>
      <c r="C5294" s="8" t="s">
        <v>34</v>
      </c>
      <c r="D5294" s="8" t="s">
        <v>34</v>
      </c>
      <c r="E5294" s="8"/>
      <c r="F5294" s="24">
        <v>0.28615272352663401</v>
      </c>
      <c r="G5294" s="24">
        <v>0</v>
      </c>
      <c r="H5294" s="25">
        <v>3.8529</v>
      </c>
      <c r="I5294" s="25">
        <v>0.79190000000000005</v>
      </c>
      <c r="J5294" s="15">
        <v>30</v>
      </c>
      <c r="K5294" s="15">
        <v>8</v>
      </c>
      <c r="L5294" s="13">
        <v>0.20549999999999999</v>
      </c>
      <c r="M5294" s="7">
        <v>1.2607738799999999</v>
      </c>
      <c r="N5294" s="26">
        <v>0.9</v>
      </c>
      <c r="O5294" s="27"/>
      <c r="P5294" s="8">
        <v>0.28615272349999998</v>
      </c>
      <c r="Q5294" s="24">
        <v>0.33360000000000001</v>
      </c>
      <c r="R5294" t="e">
        <f>IF($Q5294*100&gt;=VLOOKUP($O5294,margin_ranges!$A$5:$C$10,2,FALSE),IF($Q5294*100&lt;=VLOOKUP($O5294,margin_ranges!$A$5:$C$10,3,FALSE)+10,"IN RANGE","ABOVE RANGE"),"BELOW RANGE")</f>
        <v>#N/A</v>
      </c>
      <c r="S5294" t="e">
        <f>MIN(VLOOKUP($O5294,margin_ranges!$A$5:$D$10,4,FALSE),$P5294*100)</f>
        <v>#N/A</v>
      </c>
      <c r="T5294" s="29" t="e">
        <f>(1-$S5294/100)/(1-$F5294)-1</f>
        <v>#N/A</v>
      </c>
      <c r="U5294" s="19" t="str">
        <f>IF(ABS(IFERROR(T5294,0))&gt;0.05,INDEX(margin_ranges!$C$13:$C$16,MATCH($F5294*100,margin_ranges!$B$13:$B$16,1)),"")</f>
        <v/>
      </c>
      <c r="V5294" t="e">
        <f>MIN(VLOOKUP($U5294,margin_ranges!$A$5:$D$10,4,FALSE),$P5294*100)</f>
        <v>#N/A</v>
      </c>
      <c r="Y5294" s="29" t="e">
        <f t="shared" si="82"/>
        <v>#N/A</v>
      </c>
    </row>
    <row r="5295" spans="1:25" x14ac:dyDescent="0.3">
      <c r="A5295" s="8" t="s">
        <v>33</v>
      </c>
      <c r="B5295" s="8" t="s">
        <v>9223</v>
      </c>
      <c r="C5295" s="8" t="s">
        <v>9224</v>
      </c>
      <c r="D5295" s="8" t="s">
        <v>34</v>
      </c>
      <c r="E5295" s="8"/>
      <c r="F5295" s="24">
        <v>0.28615272352663401</v>
      </c>
      <c r="G5295" s="24">
        <v>0</v>
      </c>
      <c r="H5295" s="25">
        <v>3.8529</v>
      </c>
      <c r="I5295" s="25">
        <v>0.79190000000000005</v>
      </c>
      <c r="J5295" s="15">
        <v>30</v>
      </c>
      <c r="K5295" s="15">
        <v>8</v>
      </c>
      <c r="L5295" s="13">
        <v>0.20549999999999999</v>
      </c>
      <c r="M5295" s="7">
        <v>1.2607738799999999</v>
      </c>
      <c r="N5295" s="26">
        <v>0.9</v>
      </c>
      <c r="O5295" s="27"/>
      <c r="P5295" s="8">
        <v>0.28615272349999998</v>
      </c>
      <c r="Q5295" s="24">
        <v>0.33360000000000001</v>
      </c>
      <c r="R5295" t="e">
        <f>IF($Q5295*100&gt;=VLOOKUP($O5295,margin_ranges!$A$5:$C$10,2,FALSE),IF($Q5295*100&lt;=VLOOKUP($O5295,margin_ranges!$A$5:$C$10,3,FALSE)+10,"IN RANGE","ABOVE RANGE"),"BELOW RANGE")</f>
        <v>#N/A</v>
      </c>
      <c r="S5295" t="e">
        <f>MIN(VLOOKUP($O5295,margin_ranges!$A$5:$D$10,4,FALSE),$P5295*100)</f>
        <v>#N/A</v>
      </c>
      <c r="T5295" s="29" t="e">
        <f>(1-$S5295/100)/(1-$F5295)-1</f>
        <v>#N/A</v>
      </c>
      <c r="U5295" s="19" t="str">
        <f>IF(ABS(IFERROR(T5295,0))&gt;0.05,INDEX(margin_ranges!$C$13:$C$16,MATCH($F5295*100,margin_ranges!$B$13:$B$16,1)),"")</f>
        <v/>
      </c>
      <c r="V5295" t="e">
        <f>MIN(VLOOKUP($U5295,margin_ranges!$A$5:$D$10,4,FALSE),$P5295*100)</f>
        <v>#N/A</v>
      </c>
      <c r="Y5295" s="29" t="e">
        <f t="shared" si="82"/>
        <v>#N/A</v>
      </c>
    </row>
    <row r="5296" spans="1:25" x14ac:dyDescent="0.3">
      <c r="A5296" s="8" t="s">
        <v>17</v>
      </c>
      <c r="B5296" s="8" t="s">
        <v>9223</v>
      </c>
      <c r="C5296" s="8" t="s">
        <v>9224</v>
      </c>
      <c r="D5296" s="8" t="s">
        <v>9227</v>
      </c>
      <c r="E5296" s="8" t="s">
        <v>9228</v>
      </c>
      <c r="F5296" s="24">
        <v>0.28670451150283799</v>
      </c>
      <c r="G5296" s="24">
        <v>0</v>
      </c>
      <c r="H5296" s="25">
        <v>1.6212</v>
      </c>
      <c r="I5296" s="25">
        <v>0.28420000000000001</v>
      </c>
      <c r="J5296" s="15">
        <v>11</v>
      </c>
      <c r="K5296" s="15">
        <v>3</v>
      </c>
      <c r="L5296" s="13">
        <v>0.17530000000000001</v>
      </c>
      <c r="M5296" s="7">
        <v>1.26174918</v>
      </c>
      <c r="N5296" s="26">
        <v>0.9</v>
      </c>
      <c r="O5296" s="27" t="s">
        <v>22</v>
      </c>
      <c r="P5296" s="8">
        <v>0.28670451149999998</v>
      </c>
      <c r="Q5296" s="24">
        <v>0.34</v>
      </c>
      <c r="R5296" t="str">
        <f>IF($Q5296*100&gt;=VLOOKUP($O5296,margin_ranges!$A$5:$C$10,2,FALSE),IF($Q5296*100&lt;=VLOOKUP($O5296,margin_ranges!$A$5:$C$10,3,FALSE)+10,"IN RANGE","ABOVE RANGE"),"BELOW RANGE")</f>
        <v>IN RANGE</v>
      </c>
      <c r="S5296">
        <f>MIN(VLOOKUP($O5296,margin_ranges!$A$5:$D$10,4,FALSE),$P5296*100)</f>
        <v>28.670451149999998</v>
      </c>
      <c r="T5296" s="29">
        <f>(1-$S5296/100)/(1-$F5296)-1</f>
        <v>3.978595231046711E-12</v>
      </c>
      <c r="U5296" s="19" t="str">
        <f>IF(ABS(IFERROR(T5296,0))&gt;0.05,INDEX(margin_ranges!$C$13:$C$16,MATCH($F5296*100,margin_ranges!$B$13:$B$16,1)),"")</f>
        <v/>
      </c>
      <c r="V5296" t="e">
        <f>MIN(VLOOKUP($U5296,margin_ranges!$A$5:$D$10,4,FALSE),$P5296*100)</f>
        <v>#N/A</v>
      </c>
      <c r="Y5296" s="29" t="e">
        <f t="shared" si="82"/>
        <v>#N/A</v>
      </c>
    </row>
    <row r="5297" spans="1:25" x14ac:dyDescent="0.3">
      <c r="A5297" s="8" t="s">
        <v>17</v>
      </c>
      <c r="B5297" s="8" t="s">
        <v>9223</v>
      </c>
      <c r="C5297" s="8" t="s">
        <v>9224</v>
      </c>
      <c r="D5297" s="8" t="s">
        <v>9225</v>
      </c>
      <c r="E5297" s="8" t="s">
        <v>9226</v>
      </c>
      <c r="F5297" s="24">
        <v>0.28482042297584698</v>
      </c>
      <c r="G5297" s="24">
        <v>0</v>
      </c>
      <c r="H5297" s="25">
        <v>0.96940000000000004</v>
      </c>
      <c r="I5297" s="25">
        <v>0.2268</v>
      </c>
      <c r="J5297" s="15">
        <v>9</v>
      </c>
      <c r="K5297" s="15">
        <v>2</v>
      </c>
      <c r="L5297" s="13">
        <v>0.2339</v>
      </c>
      <c r="M5297" s="7">
        <v>1.2584252</v>
      </c>
      <c r="N5297" s="26">
        <v>0.9</v>
      </c>
      <c r="O5297" s="27" t="s">
        <v>22</v>
      </c>
      <c r="P5297" s="8">
        <v>0.28482042299999999</v>
      </c>
      <c r="Q5297" s="24">
        <v>0.33</v>
      </c>
      <c r="R5297" t="str">
        <f>IF($Q5297*100&gt;=VLOOKUP($O5297,margin_ranges!$A$5:$C$10,2,FALSE),IF($Q5297*100&lt;=VLOOKUP($O5297,margin_ranges!$A$5:$C$10,3,FALSE)+10,"IN RANGE","ABOVE RANGE"),"BELOW RANGE")</f>
        <v>IN RANGE</v>
      </c>
      <c r="S5297">
        <f>MIN(VLOOKUP($O5297,margin_ranges!$A$5:$D$10,4,FALSE),$P5297*100)</f>
        <v>28.4820423</v>
      </c>
      <c r="T5297" s="29">
        <f>(1-$S5297/100)/(1-$F5297)-1</f>
        <v>-3.3771985208375099E-11</v>
      </c>
      <c r="U5297" s="19" t="str">
        <f>IF(ABS(IFERROR(T5297,0))&gt;0.05,INDEX(margin_ranges!$C$13:$C$16,MATCH($F5297*100,margin_ranges!$B$13:$B$16,1)),"")</f>
        <v/>
      </c>
      <c r="V5297" t="e">
        <f>MIN(VLOOKUP($U5297,margin_ranges!$A$5:$D$10,4,FALSE),$P5297*100)</f>
        <v>#N/A</v>
      </c>
      <c r="Y5297" s="29" t="e">
        <f t="shared" si="82"/>
        <v>#N/A</v>
      </c>
    </row>
    <row r="5298" spans="1:25" x14ac:dyDescent="0.3">
      <c r="A5298" s="8" t="s">
        <v>17</v>
      </c>
      <c r="B5298" s="8" t="s">
        <v>9223</v>
      </c>
      <c r="C5298" s="8" t="s">
        <v>9224</v>
      </c>
      <c r="D5298" s="8" t="s">
        <v>9229</v>
      </c>
      <c r="E5298" s="8" t="s">
        <v>9230</v>
      </c>
      <c r="F5298" s="24">
        <v>0.28666720406271401</v>
      </c>
      <c r="G5298" s="24">
        <v>0</v>
      </c>
      <c r="H5298" s="25">
        <v>1.2623</v>
      </c>
      <c r="I5298" s="25">
        <v>0.28089999999999998</v>
      </c>
      <c r="J5298" s="15">
        <v>11</v>
      </c>
      <c r="K5298" s="15">
        <v>3</v>
      </c>
      <c r="L5298" s="13">
        <v>0.22259999999999999</v>
      </c>
      <c r="M5298" s="7">
        <v>1.2616831900000001</v>
      </c>
      <c r="N5298" s="26">
        <v>0.9</v>
      </c>
      <c r="O5298" s="27" t="s">
        <v>22</v>
      </c>
      <c r="P5298" s="8">
        <v>0.28666720410000002</v>
      </c>
      <c r="Q5298" s="24">
        <v>0.33</v>
      </c>
      <c r="R5298" t="str">
        <f>IF($Q5298*100&gt;=VLOOKUP($O5298,margin_ranges!$A$5:$C$10,2,FALSE),IF($Q5298*100&lt;=VLOOKUP($O5298,margin_ranges!$A$5:$C$10,3,FALSE)+10,"IN RANGE","ABOVE RANGE"),"BELOW RANGE")</f>
        <v>IN RANGE</v>
      </c>
      <c r="S5298">
        <f>MIN(VLOOKUP($O5298,margin_ranges!$A$5:$D$10,4,FALSE),$P5298*100)</f>
        <v>28.666720410000003</v>
      </c>
      <c r="T5298" s="29">
        <f>(1-$S5298/100)/(1-$F5298)-1</f>
        <v>-5.2270077155469608E-11</v>
      </c>
      <c r="U5298" s="19" t="str">
        <f>IF(ABS(IFERROR(T5298,0))&gt;0.05,INDEX(margin_ranges!$C$13:$C$16,MATCH($F5298*100,margin_ranges!$B$13:$B$16,1)),"")</f>
        <v/>
      </c>
      <c r="V5298" t="e">
        <f>MIN(VLOOKUP($U5298,margin_ranges!$A$5:$D$10,4,FALSE),$P5298*100)</f>
        <v>#N/A</v>
      </c>
      <c r="Y5298" s="29" t="e">
        <f t="shared" si="82"/>
        <v>#N/A</v>
      </c>
    </row>
    <row r="5299" spans="1:25" x14ac:dyDescent="0.3">
      <c r="A5299" s="8" t="s">
        <v>35</v>
      </c>
      <c r="B5299" s="8" t="s">
        <v>9231</v>
      </c>
      <c r="C5299" s="8" t="s">
        <v>34</v>
      </c>
      <c r="D5299" s="8" t="s">
        <v>34</v>
      </c>
      <c r="E5299" s="8"/>
      <c r="F5299" s="24">
        <v>0.25298141397379698</v>
      </c>
      <c r="G5299" s="24">
        <v>0.85001329999999997</v>
      </c>
      <c r="H5299" s="25">
        <v>15676.0308</v>
      </c>
      <c r="I5299" s="25">
        <v>1886.2902999999999</v>
      </c>
      <c r="J5299" s="15">
        <v>44728</v>
      </c>
      <c r="K5299" s="15">
        <v>9559</v>
      </c>
      <c r="L5299" s="13">
        <v>0.1203</v>
      </c>
      <c r="M5299" s="7">
        <v>0.79040306999999999</v>
      </c>
      <c r="N5299" s="26">
        <v>0.49174200000000001</v>
      </c>
      <c r="O5299" s="27"/>
      <c r="P5299" s="8">
        <v>0.37785919610000002</v>
      </c>
      <c r="Q5299" s="24">
        <v>0.253</v>
      </c>
      <c r="R5299" t="e">
        <f>IF($Q5299*100&gt;=VLOOKUP($O5299,margin_ranges!$A$5:$C$10,2,FALSE),IF($Q5299*100&lt;=VLOOKUP($O5299,margin_ranges!$A$5:$C$10,3,FALSE)+10,"IN RANGE","ABOVE RANGE"),"BELOW RANGE")</f>
        <v>#N/A</v>
      </c>
      <c r="S5299" t="e">
        <f>MIN(VLOOKUP($O5299,margin_ranges!$A$5:$D$10,4,FALSE),$P5299*100)</f>
        <v>#N/A</v>
      </c>
      <c r="T5299" s="29" t="e">
        <f>(1-$S5299/100)/(1-$F5299)-1</f>
        <v>#N/A</v>
      </c>
      <c r="U5299" s="19" t="str">
        <f>IF(ABS(IFERROR(T5299,0))&gt;0.05,INDEX(margin_ranges!$C$13:$C$16,MATCH($F5299*100,margin_ranges!$B$13:$B$16,1)),"")</f>
        <v/>
      </c>
      <c r="V5299" t="e">
        <f>MIN(VLOOKUP($U5299,margin_ranges!$A$5:$D$10,4,FALSE),$P5299*100)</f>
        <v>#N/A</v>
      </c>
      <c r="Y5299" s="29" t="e">
        <f t="shared" si="82"/>
        <v>#N/A</v>
      </c>
    </row>
    <row r="5300" spans="1:25" x14ac:dyDescent="0.3">
      <c r="A5300" s="8" t="s">
        <v>33</v>
      </c>
      <c r="B5300" s="8" t="s">
        <v>9231</v>
      </c>
      <c r="C5300" s="8" t="s">
        <v>9232</v>
      </c>
      <c r="D5300" s="8" t="s">
        <v>34</v>
      </c>
      <c r="E5300" s="8"/>
      <c r="F5300" s="24">
        <v>0.25298141397379698</v>
      </c>
      <c r="G5300" s="24">
        <v>0.85001329999999997</v>
      </c>
      <c r="H5300" s="25">
        <v>15676.0308</v>
      </c>
      <c r="I5300" s="25">
        <v>1886.2902999999999</v>
      </c>
      <c r="J5300" s="15">
        <v>44728</v>
      </c>
      <c r="K5300" s="15">
        <v>9559</v>
      </c>
      <c r="L5300" s="13">
        <v>0.1203</v>
      </c>
      <c r="M5300" s="7">
        <v>0.79040306999999999</v>
      </c>
      <c r="N5300" s="26">
        <v>0.49174200000000001</v>
      </c>
      <c r="O5300" s="27"/>
      <c r="P5300" s="8">
        <v>0.37785919610000002</v>
      </c>
      <c r="Q5300" s="24">
        <v>0.253</v>
      </c>
      <c r="R5300" t="e">
        <f>IF($Q5300*100&gt;=VLOOKUP($O5300,margin_ranges!$A$5:$C$10,2,FALSE),IF($Q5300*100&lt;=VLOOKUP($O5300,margin_ranges!$A$5:$C$10,3,FALSE)+10,"IN RANGE","ABOVE RANGE"),"BELOW RANGE")</f>
        <v>#N/A</v>
      </c>
      <c r="S5300" t="e">
        <f>MIN(VLOOKUP($O5300,margin_ranges!$A$5:$D$10,4,FALSE),$P5300*100)</f>
        <v>#N/A</v>
      </c>
      <c r="T5300" s="29" t="e">
        <f>(1-$S5300/100)/(1-$F5300)-1</f>
        <v>#N/A</v>
      </c>
      <c r="U5300" s="19" t="str">
        <f>IF(ABS(IFERROR(T5300,0))&gt;0.05,INDEX(margin_ranges!$C$13:$C$16,MATCH($F5300*100,margin_ranges!$B$13:$B$16,1)),"")</f>
        <v/>
      </c>
      <c r="V5300" t="e">
        <f>MIN(VLOOKUP($U5300,margin_ranges!$A$5:$D$10,4,FALSE),$P5300*100)</f>
        <v>#N/A</v>
      </c>
      <c r="Y5300" s="29" t="e">
        <f t="shared" si="82"/>
        <v>#N/A</v>
      </c>
    </row>
    <row r="5301" spans="1:25" x14ac:dyDescent="0.3">
      <c r="A5301" s="8" t="s">
        <v>17</v>
      </c>
      <c r="B5301" s="8" t="s">
        <v>9231</v>
      </c>
      <c r="C5301" s="8" t="s">
        <v>9232</v>
      </c>
      <c r="D5301" s="8" t="s">
        <v>9289</v>
      </c>
      <c r="E5301" s="8" t="s">
        <v>9290</v>
      </c>
      <c r="F5301" s="24">
        <v>0.39</v>
      </c>
      <c r="G5301" s="24">
        <v>0</v>
      </c>
      <c r="H5301" s="25">
        <v>22.152000000000001</v>
      </c>
      <c r="I5301" s="25">
        <v>10.728999999999999</v>
      </c>
      <c r="J5301" s="15">
        <v>105</v>
      </c>
      <c r="K5301" s="15">
        <v>38</v>
      </c>
      <c r="L5301" s="13">
        <v>0.48430000000000001</v>
      </c>
      <c r="M5301" s="7">
        <v>0.32587379999999999</v>
      </c>
      <c r="N5301" s="26">
        <v>0.1</v>
      </c>
      <c r="O5301" s="27" t="s">
        <v>22</v>
      </c>
      <c r="P5301" s="8">
        <v>0.69313274030000005</v>
      </c>
      <c r="Q5301" s="24">
        <v>0.39</v>
      </c>
      <c r="R5301" t="str">
        <f>IF($Q5301*100&gt;=VLOOKUP($O5301,margin_ranges!$A$5:$C$10,2,FALSE),IF($Q5301*100&lt;=VLOOKUP($O5301,margin_ranges!$A$5:$C$10,3,FALSE)+10,"IN RANGE","ABOVE RANGE"),"BELOW RANGE")</f>
        <v>IN RANGE</v>
      </c>
      <c r="S5301">
        <f>MIN(VLOOKUP($O5301,margin_ranges!$A$5:$D$10,4,FALSE),$P5301*100)</f>
        <v>29.75</v>
      </c>
      <c r="T5301" s="29">
        <f>(1-$S5301/100)/(1-$F5301)-1</f>
        <v>0.15163934426229519</v>
      </c>
      <c r="U5301" s="19" t="str">
        <f>IF(ABS(IFERROR(T5301,0))&gt;0.05,INDEX(margin_ranges!$C$13:$C$16,MATCH($F5301*100,margin_ranges!$B$13:$B$16,1)),"")</f>
        <v>Margin Over Fill (Type C)</v>
      </c>
      <c r="V5301">
        <f>MIN(VLOOKUP($U5301,margin_ranges!$A$5:$D$10,4,FALSE),$P5301*100)</f>
        <v>43</v>
      </c>
      <c r="Y5301" s="29">
        <f t="shared" si="82"/>
        <v>-6.5573770491803129E-2</v>
      </c>
    </row>
    <row r="5302" spans="1:25" x14ac:dyDescent="0.3">
      <c r="A5302" s="8" t="s">
        <v>17</v>
      </c>
      <c r="B5302" s="8" t="s">
        <v>9231</v>
      </c>
      <c r="C5302" s="8" t="s">
        <v>9232</v>
      </c>
      <c r="D5302" s="8" t="s">
        <v>9299</v>
      </c>
      <c r="E5302" s="8" t="s">
        <v>9300</v>
      </c>
      <c r="F5302" s="24">
        <v>0.33999999999999903</v>
      </c>
      <c r="G5302" s="24">
        <v>1</v>
      </c>
      <c r="H5302" s="25">
        <v>2149.8177999999998</v>
      </c>
      <c r="I5302" s="25">
        <v>144.9265</v>
      </c>
      <c r="J5302" s="15">
        <v>1649</v>
      </c>
      <c r="K5302" s="15">
        <v>505</v>
      </c>
      <c r="L5302" s="13">
        <v>6.7400000000000002E-2</v>
      </c>
      <c r="M5302" s="7">
        <v>0.37928530999999999</v>
      </c>
      <c r="N5302" s="26">
        <v>0.25</v>
      </c>
      <c r="O5302" s="27" t="s">
        <v>22</v>
      </c>
      <c r="P5302" s="8">
        <v>0.340865592</v>
      </c>
      <c r="Q5302" s="24">
        <v>0.34</v>
      </c>
      <c r="R5302" t="str">
        <f>IF($Q5302*100&gt;=VLOOKUP($O5302,margin_ranges!$A$5:$C$10,2,FALSE),IF($Q5302*100&lt;=VLOOKUP($O5302,margin_ranges!$A$5:$C$10,3,FALSE)+10,"IN RANGE","ABOVE RANGE"),"BELOW RANGE")</f>
        <v>IN RANGE</v>
      </c>
      <c r="S5302">
        <f>MIN(VLOOKUP($O5302,margin_ranges!$A$5:$D$10,4,FALSE),$P5302*100)</f>
        <v>29.75</v>
      </c>
      <c r="T5302" s="29">
        <f>(1-$S5302/100)/(1-$F5302)-1</f>
        <v>6.4393939393937671E-2</v>
      </c>
      <c r="U5302" s="19" t="str">
        <f>IF(ABS(IFERROR(T5302,0))&gt;0.05,INDEX(margin_ranges!$C$13:$C$16,MATCH($F5302*100,margin_ranges!$B$13:$B$16,1)),"")</f>
        <v>Balanced (Type B)</v>
      </c>
      <c r="V5302">
        <f>MIN(VLOOKUP($U5302,margin_ranges!$A$5:$D$10,4,FALSE),$P5302*100)</f>
        <v>29.75</v>
      </c>
      <c r="Y5302" s="29">
        <f t="shared" si="82"/>
        <v>6.4393939393937671E-2</v>
      </c>
    </row>
    <row r="5303" spans="1:25" x14ac:dyDescent="0.3">
      <c r="A5303" s="8" t="s">
        <v>17</v>
      </c>
      <c r="B5303" s="8" t="s">
        <v>9231</v>
      </c>
      <c r="C5303" s="8" t="s">
        <v>9232</v>
      </c>
      <c r="D5303" s="8" t="s">
        <v>9337</v>
      </c>
      <c r="E5303" s="8" t="s">
        <v>9338</v>
      </c>
      <c r="F5303" s="24">
        <v>0.31572022187211302</v>
      </c>
      <c r="G5303" s="24">
        <v>0</v>
      </c>
      <c r="H5303" s="25">
        <v>30.542100000000001</v>
      </c>
      <c r="I5303" s="25">
        <v>10.2005</v>
      </c>
      <c r="J5303" s="15">
        <v>447</v>
      </c>
      <c r="K5303" s="15">
        <v>142</v>
      </c>
      <c r="L5303" s="13">
        <v>0.33400000000000002</v>
      </c>
      <c r="M5303" s="7">
        <v>1.46139055</v>
      </c>
      <c r="N5303" s="26">
        <v>1</v>
      </c>
      <c r="O5303" s="27" t="s">
        <v>92</v>
      </c>
      <c r="P5303" s="8">
        <v>0.31572022189999999</v>
      </c>
      <c r="Q5303" s="24">
        <v>0.35</v>
      </c>
      <c r="R5303" t="str">
        <f>IF($Q5303*100&gt;=VLOOKUP($O5303,margin_ranges!$A$5:$C$10,2,FALSE),IF($Q5303*100&lt;=VLOOKUP($O5303,margin_ranges!$A$5:$C$10,3,FALSE)+10,"IN RANGE","ABOVE RANGE"),"BELOW RANGE")</f>
        <v>IN RANGE</v>
      </c>
      <c r="S5303">
        <f>MIN(VLOOKUP($O5303,margin_ranges!$A$5:$D$10,4,FALSE),$P5303*100)</f>
        <v>29.75</v>
      </c>
      <c r="T5303" s="29">
        <f>(1-$S5303/100)/(1-$F5303)-1</f>
        <v>2.6626860027869848E-2</v>
      </c>
      <c r="U5303" s="19" t="str">
        <f>IF(ABS(IFERROR(T5303,0))&gt;0.05,INDEX(margin_ranges!$C$13:$C$16,MATCH($F5303*100,margin_ranges!$B$13:$B$16,1)),"")</f>
        <v/>
      </c>
      <c r="V5303" t="e">
        <f>MIN(VLOOKUP($U5303,margin_ranges!$A$5:$D$10,4,FALSE),$P5303*100)</f>
        <v>#N/A</v>
      </c>
      <c r="Y5303" s="29" t="e">
        <f t="shared" si="82"/>
        <v>#N/A</v>
      </c>
    </row>
    <row r="5304" spans="1:25" x14ac:dyDescent="0.3">
      <c r="A5304" s="8" t="s">
        <v>17</v>
      </c>
      <c r="B5304" s="8" t="s">
        <v>9231</v>
      </c>
      <c r="C5304" s="8" t="s">
        <v>9232</v>
      </c>
      <c r="D5304" s="8" t="s">
        <v>9277</v>
      </c>
      <c r="E5304" s="8" t="s">
        <v>9278</v>
      </c>
      <c r="F5304" s="24">
        <v>0.21</v>
      </c>
      <c r="G5304" s="24">
        <v>1</v>
      </c>
      <c r="H5304" s="25">
        <v>770.54629999999997</v>
      </c>
      <c r="I5304" s="25">
        <v>39.869399999999999</v>
      </c>
      <c r="J5304" s="15">
        <v>575</v>
      </c>
      <c r="K5304" s="15">
        <v>121</v>
      </c>
      <c r="L5304" s="13">
        <v>5.1700000000000003E-2</v>
      </c>
      <c r="M5304" s="7">
        <v>0.48036125000000002</v>
      </c>
      <c r="N5304" s="26">
        <v>0.25</v>
      </c>
      <c r="O5304" s="27" t="s">
        <v>95</v>
      </c>
      <c r="P5304" s="8">
        <v>0.47955835390000001</v>
      </c>
      <c r="Q5304" s="24">
        <v>0.21</v>
      </c>
      <c r="R5304" t="str">
        <f>IF($Q5304*100&gt;=VLOOKUP($O5304,margin_ranges!$A$5:$C$10,2,FALSE),IF($Q5304*100&lt;=VLOOKUP($O5304,margin_ranges!$A$5:$C$10,3,FALSE)+10,"IN RANGE","ABOVE RANGE"),"BELOW RANGE")</f>
        <v>IN RANGE</v>
      </c>
      <c r="S5304">
        <f>MIN(VLOOKUP($O5304,margin_ranges!$A$5:$D$10,4,FALSE),$P5304*100)</f>
        <v>19.75</v>
      </c>
      <c r="T5304" s="29">
        <f>(1-$S5304/100)/(1-$F5304)-1</f>
        <v>1.5822784810126445E-2</v>
      </c>
      <c r="U5304" s="19" t="str">
        <f>IF(ABS(IFERROR(T5304,0))&gt;0.05,INDEX(margin_ranges!$C$13:$C$16,MATCH($F5304*100,margin_ranges!$B$13:$B$16,1)),"")</f>
        <v/>
      </c>
      <c r="V5304" t="e">
        <f>MIN(VLOOKUP($U5304,margin_ranges!$A$5:$D$10,4,FALSE),$P5304*100)</f>
        <v>#N/A</v>
      </c>
      <c r="Y5304" s="29" t="e">
        <f t="shared" si="82"/>
        <v>#N/A</v>
      </c>
    </row>
    <row r="5305" spans="1:25" x14ac:dyDescent="0.3">
      <c r="A5305" s="8" t="s">
        <v>17</v>
      </c>
      <c r="B5305" s="8" t="s">
        <v>9231</v>
      </c>
      <c r="C5305" s="8" t="s">
        <v>9232</v>
      </c>
      <c r="D5305" s="8" t="s">
        <v>9267</v>
      </c>
      <c r="E5305" s="8" t="s">
        <v>9268</v>
      </c>
      <c r="F5305" s="24">
        <v>0.3</v>
      </c>
      <c r="G5305" s="24">
        <v>0</v>
      </c>
      <c r="H5305" s="25">
        <v>30.5307</v>
      </c>
      <c r="I5305" s="25">
        <v>9.1349</v>
      </c>
      <c r="J5305" s="15">
        <v>395</v>
      </c>
      <c r="K5305" s="15">
        <v>118</v>
      </c>
      <c r="L5305" s="13">
        <v>0.29920000000000002</v>
      </c>
      <c r="M5305" s="7">
        <v>1.4419875200000001</v>
      </c>
      <c r="N5305" s="26">
        <v>1</v>
      </c>
      <c r="O5305" s="27" t="s">
        <v>92</v>
      </c>
      <c r="P5305" s="8">
        <v>0.30651272229999998</v>
      </c>
      <c r="Q5305" s="24">
        <v>0.3</v>
      </c>
      <c r="R5305" t="str">
        <f>IF($Q5305*100&gt;=VLOOKUP($O5305,margin_ranges!$A$5:$C$10,2,FALSE),IF($Q5305*100&lt;=VLOOKUP($O5305,margin_ranges!$A$5:$C$10,3,FALSE)+10,"IN RANGE","ABOVE RANGE"),"BELOW RANGE")</f>
        <v>IN RANGE</v>
      </c>
      <c r="S5305">
        <f>MIN(VLOOKUP($O5305,margin_ranges!$A$5:$D$10,4,FALSE),$P5305*100)</f>
        <v>29.75</v>
      </c>
      <c r="T5305" s="29">
        <f>(1-$S5305/100)/(1-$F5305)-1</f>
        <v>3.5714285714285587E-3</v>
      </c>
      <c r="U5305" s="19" t="str">
        <f>IF(ABS(IFERROR(T5305,0))&gt;0.05,INDEX(margin_ranges!$C$13:$C$16,MATCH($F5305*100,margin_ranges!$B$13:$B$16,1)),"")</f>
        <v/>
      </c>
      <c r="V5305" t="e">
        <f>MIN(VLOOKUP($U5305,margin_ranges!$A$5:$D$10,4,FALSE),$P5305*100)</f>
        <v>#N/A</v>
      </c>
      <c r="Y5305" s="29" t="e">
        <f t="shared" si="82"/>
        <v>#N/A</v>
      </c>
    </row>
    <row r="5306" spans="1:25" x14ac:dyDescent="0.3">
      <c r="A5306" s="8" t="s">
        <v>17</v>
      </c>
      <c r="B5306" s="8" t="s">
        <v>9231</v>
      </c>
      <c r="C5306" s="8" t="s">
        <v>9232</v>
      </c>
      <c r="D5306" s="8" t="s">
        <v>9415</v>
      </c>
      <c r="E5306" s="8" t="s">
        <v>9416</v>
      </c>
      <c r="F5306" s="24">
        <v>0.3</v>
      </c>
      <c r="G5306" s="24">
        <v>0</v>
      </c>
      <c r="H5306" s="25">
        <v>16.035699999999999</v>
      </c>
      <c r="I5306" s="25">
        <v>2.5750000000000002</v>
      </c>
      <c r="J5306" s="15">
        <v>40</v>
      </c>
      <c r="K5306" s="15">
        <v>12</v>
      </c>
      <c r="L5306" s="13">
        <v>0.16059999999999999</v>
      </c>
      <c r="M5306" s="7">
        <v>0.51369487000000003</v>
      </c>
      <c r="N5306" s="26">
        <v>0.25</v>
      </c>
      <c r="O5306" s="27" t="s">
        <v>92</v>
      </c>
      <c r="P5306" s="8">
        <v>0.51332976939999997</v>
      </c>
      <c r="Q5306" s="24">
        <v>0.3</v>
      </c>
      <c r="R5306" t="str">
        <f>IF($Q5306*100&gt;=VLOOKUP($O5306,margin_ranges!$A$5:$C$10,2,FALSE),IF($Q5306*100&lt;=VLOOKUP($O5306,margin_ranges!$A$5:$C$10,3,FALSE)+10,"IN RANGE","ABOVE RANGE"),"BELOW RANGE")</f>
        <v>IN RANGE</v>
      </c>
      <c r="S5306">
        <f>MIN(VLOOKUP($O5306,margin_ranges!$A$5:$D$10,4,FALSE),$P5306*100)</f>
        <v>29.75</v>
      </c>
      <c r="T5306" s="29">
        <f>(1-$S5306/100)/(1-$F5306)-1</f>
        <v>3.5714285714285587E-3</v>
      </c>
      <c r="U5306" s="19" t="str">
        <f>IF(ABS(IFERROR(T5306,0))&gt;0.05,INDEX(margin_ranges!$C$13:$C$16,MATCH($F5306*100,margin_ranges!$B$13:$B$16,1)),"")</f>
        <v/>
      </c>
      <c r="V5306" t="e">
        <f>MIN(VLOOKUP($U5306,margin_ranges!$A$5:$D$10,4,FALSE),$P5306*100)</f>
        <v>#N/A</v>
      </c>
      <c r="Y5306" s="29" t="e">
        <f t="shared" si="82"/>
        <v>#N/A</v>
      </c>
    </row>
    <row r="5307" spans="1:25" x14ac:dyDescent="0.3">
      <c r="A5307" s="8" t="s">
        <v>17</v>
      </c>
      <c r="B5307" s="8" t="s">
        <v>9231</v>
      </c>
      <c r="C5307" s="8" t="s">
        <v>9232</v>
      </c>
      <c r="D5307" s="8" t="s">
        <v>9281</v>
      </c>
      <c r="E5307" s="8" t="s">
        <v>9282</v>
      </c>
      <c r="F5307" s="24">
        <v>0.29999999999999899</v>
      </c>
      <c r="G5307" s="24">
        <v>0</v>
      </c>
      <c r="H5307" s="25">
        <v>16.979399999999998</v>
      </c>
      <c r="I5307" s="25">
        <v>3.2111000000000001</v>
      </c>
      <c r="J5307" s="15">
        <v>164</v>
      </c>
      <c r="K5307" s="15">
        <v>49</v>
      </c>
      <c r="L5307" s="13">
        <v>0.18909999999999999</v>
      </c>
      <c r="M5307" s="7">
        <v>1.69762434</v>
      </c>
      <c r="N5307" s="26">
        <v>1</v>
      </c>
      <c r="O5307" s="27" t="s">
        <v>92</v>
      </c>
      <c r="P5307" s="8">
        <v>0.41094152919999999</v>
      </c>
      <c r="Q5307" s="24">
        <v>0.3</v>
      </c>
      <c r="R5307" t="str">
        <f>IF($Q5307*100&gt;=VLOOKUP($O5307,margin_ranges!$A$5:$C$10,2,FALSE),IF($Q5307*100&lt;=VLOOKUP($O5307,margin_ranges!$A$5:$C$10,3,FALSE)+10,"IN RANGE","ABOVE RANGE"),"BELOW RANGE")</f>
        <v>IN RANGE</v>
      </c>
      <c r="S5307">
        <f>MIN(VLOOKUP($O5307,margin_ranges!$A$5:$D$10,4,FALSE),$P5307*100)</f>
        <v>29.75</v>
      </c>
      <c r="T5307" s="29">
        <f>(1-$S5307/100)/(1-$F5307)-1</f>
        <v>3.5714285714270044E-3</v>
      </c>
      <c r="U5307" s="19" t="str">
        <f>IF(ABS(IFERROR(T5307,0))&gt;0.05,INDEX(margin_ranges!$C$13:$C$16,MATCH($F5307*100,margin_ranges!$B$13:$B$16,1)),"")</f>
        <v/>
      </c>
      <c r="V5307" t="e">
        <f>MIN(VLOOKUP($U5307,margin_ranges!$A$5:$D$10,4,FALSE),$P5307*100)</f>
        <v>#N/A</v>
      </c>
      <c r="Y5307" s="29" t="e">
        <f t="shared" si="82"/>
        <v>#N/A</v>
      </c>
    </row>
    <row r="5308" spans="1:25" x14ac:dyDescent="0.3">
      <c r="A5308" s="8" t="s">
        <v>17</v>
      </c>
      <c r="B5308" s="8" t="s">
        <v>9231</v>
      </c>
      <c r="C5308" s="8" t="s">
        <v>9232</v>
      </c>
      <c r="D5308" s="8" t="s">
        <v>9347</v>
      </c>
      <c r="E5308" s="8" t="s">
        <v>9348</v>
      </c>
      <c r="F5308" s="24">
        <v>0.29999999999999899</v>
      </c>
      <c r="G5308" s="24">
        <v>0</v>
      </c>
      <c r="H5308" s="25">
        <v>4.306</v>
      </c>
      <c r="I5308" s="25">
        <v>3.3416000000000001</v>
      </c>
      <c r="J5308" s="15">
        <v>40</v>
      </c>
      <c r="K5308" s="15">
        <v>11</v>
      </c>
      <c r="L5308" s="13">
        <v>0.77600000000000002</v>
      </c>
      <c r="M5308" s="7">
        <v>0.39608823999999998</v>
      </c>
      <c r="N5308" s="26">
        <v>0.1</v>
      </c>
      <c r="O5308" s="27" t="s">
        <v>92</v>
      </c>
      <c r="P5308" s="8">
        <v>0.74753100409999995</v>
      </c>
      <c r="Q5308" s="24">
        <v>0.3</v>
      </c>
      <c r="R5308" t="str">
        <f>IF($Q5308*100&gt;=VLOOKUP($O5308,margin_ranges!$A$5:$C$10,2,FALSE),IF($Q5308*100&lt;=VLOOKUP($O5308,margin_ranges!$A$5:$C$10,3,FALSE)+10,"IN RANGE","ABOVE RANGE"),"BELOW RANGE")</f>
        <v>IN RANGE</v>
      </c>
      <c r="S5308">
        <f>MIN(VLOOKUP($O5308,margin_ranges!$A$5:$D$10,4,FALSE),$P5308*100)</f>
        <v>29.75</v>
      </c>
      <c r="T5308" s="29">
        <f>(1-$S5308/100)/(1-$F5308)-1</f>
        <v>3.5714285714270044E-3</v>
      </c>
      <c r="U5308" s="19" t="str">
        <f>IF(ABS(IFERROR(T5308,0))&gt;0.05,INDEX(margin_ranges!$C$13:$C$16,MATCH($F5308*100,margin_ranges!$B$13:$B$16,1)),"")</f>
        <v/>
      </c>
      <c r="V5308" t="e">
        <f>MIN(VLOOKUP($U5308,margin_ranges!$A$5:$D$10,4,FALSE),$P5308*100)</f>
        <v>#N/A</v>
      </c>
      <c r="Y5308" s="29" t="e">
        <f t="shared" si="82"/>
        <v>#N/A</v>
      </c>
    </row>
    <row r="5309" spans="1:25" x14ac:dyDescent="0.3">
      <c r="A5309" s="8" t="s">
        <v>17</v>
      </c>
      <c r="B5309" s="8" t="s">
        <v>9231</v>
      </c>
      <c r="C5309" s="8" t="s">
        <v>9232</v>
      </c>
      <c r="D5309" s="8" t="s">
        <v>9373</v>
      </c>
      <c r="E5309" s="8" t="s">
        <v>9374</v>
      </c>
      <c r="F5309" s="24">
        <v>0.2</v>
      </c>
      <c r="G5309" s="24">
        <v>0</v>
      </c>
      <c r="H5309" s="25">
        <v>22.4391</v>
      </c>
      <c r="I5309" s="25">
        <v>14.082000000000001</v>
      </c>
      <c r="J5309" s="15">
        <v>96</v>
      </c>
      <c r="K5309" s="15">
        <v>19</v>
      </c>
      <c r="L5309" s="13">
        <v>0.62760000000000005</v>
      </c>
      <c r="M5309" s="7">
        <v>0.22626555000000001</v>
      </c>
      <c r="N5309" s="26">
        <v>0.1</v>
      </c>
      <c r="O5309" s="27" t="s">
        <v>95</v>
      </c>
      <c r="P5309" s="8">
        <v>0.55804141880000002</v>
      </c>
      <c r="Q5309" s="24">
        <v>0.2</v>
      </c>
      <c r="R5309" t="str">
        <f>IF($Q5309*100&gt;=VLOOKUP($O5309,margin_ranges!$A$5:$C$10,2,FALSE),IF($Q5309*100&lt;=VLOOKUP($O5309,margin_ranges!$A$5:$C$10,3,FALSE)+10,"IN RANGE","ABOVE RANGE"),"BELOW RANGE")</f>
        <v>IN RANGE</v>
      </c>
      <c r="S5309">
        <f>MIN(VLOOKUP($O5309,margin_ranges!$A$5:$D$10,4,FALSE),$P5309*100)</f>
        <v>19.75</v>
      </c>
      <c r="T5309" s="29">
        <f>(1-$S5309/100)/(1-$F5309)-1</f>
        <v>3.1249999999998224E-3</v>
      </c>
      <c r="U5309" s="19" t="str">
        <f>IF(ABS(IFERROR(T5309,0))&gt;0.05,INDEX(margin_ranges!$C$13:$C$16,MATCH($F5309*100,margin_ranges!$B$13:$B$16,1)),"")</f>
        <v/>
      </c>
      <c r="V5309" t="e">
        <f>MIN(VLOOKUP($U5309,margin_ranges!$A$5:$D$10,4,FALSE),$P5309*100)</f>
        <v>#N/A</v>
      </c>
      <c r="Y5309" s="29" t="e">
        <f t="shared" si="82"/>
        <v>#N/A</v>
      </c>
    </row>
    <row r="5310" spans="1:25" x14ac:dyDescent="0.3">
      <c r="A5310" s="8" t="s">
        <v>17</v>
      </c>
      <c r="B5310" s="8" t="s">
        <v>9231</v>
      </c>
      <c r="C5310" s="8" t="s">
        <v>9232</v>
      </c>
      <c r="D5310" s="8" t="s">
        <v>9237</v>
      </c>
      <c r="E5310" s="8" t="s">
        <v>9238</v>
      </c>
      <c r="F5310" s="24">
        <v>0.19999999999999901</v>
      </c>
      <c r="G5310" s="24">
        <v>0</v>
      </c>
      <c r="H5310" s="25">
        <v>16.098400000000002</v>
      </c>
      <c r="I5310" s="25">
        <v>11.3591</v>
      </c>
      <c r="J5310" s="15">
        <v>113</v>
      </c>
      <c r="K5310" s="15">
        <v>20</v>
      </c>
      <c r="L5310" s="13">
        <v>0.7056</v>
      </c>
      <c r="M5310" s="7">
        <v>0.33018587999999999</v>
      </c>
      <c r="N5310" s="26">
        <v>0.1</v>
      </c>
      <c r="O5310" s="27" t="s">
        <v>95</v>
      </c>
      <c r="P5310" s="8">
        <v>0.69714028890000002</v>
      </c>
      <c r="Q5310" s="24">
        <v>0.2</v>
      </c>
      <c r="R5310" t="str">
        <f>IF($Q5310*100&gt;=VLOOKUP($O5310,margin_ranges!$A$5:$C$10,2,FALSE),IF($Q5310*100&lt;=VLOOKUP($O5310,margin_ranges!$A$5:$C$10,3,FALSE)+10,"IN RANGE","ABOVE RANGE"),"BELOW RANGE")</f>
        <v>IN RANGE</v>
      </c>
      <c r="S5310">
        <f>MIN(VLOOKUP($O5310,margin_ranges!$A$5:$D$10,4,FALSE),$P5310*100)</f>
        <v>19.75</v>
      </c>
      <c r="T5310" s="29">
        <f>(1-$S5310/100)/(1-$F5310)-1</f>
        <v>3.1249999999987121E-3</v>
      </c>
      <c r="U5310" s="19" t="str">
        <f>IF(ABS(IFERROR(T5310,0))&gt;0.05,INDEX(margin_ranges!$C$13:$C$16,MATCH($F5310*100,margin_ranges!$B$13:$B$16,1)),"")</f>
        <v/>
      </c>
      <c r="V5310" t="e">
        <f>MIN(VLOOKUP($U5310,margin_ranges!$A$5:$D$10,4,FALSE),$P5310*100)</f>
        <v>#N/A</v>
      </c>
      <c r="Y5310" s="29" t="e">
        <f t="shared" si="82"/>
        <v>#N/A</v>
      </c>
    </row>
    <row r="5311" spans="1:25" x14ac:dyDescent="0.3">
      <c r="A5311" s="8" t="s">
        <v>17</v>
      </c>
      <c r="B5311" s="8" t="s">
        <v>9231</v>
      </c>
      <c r="C5311" s="8" t="s">
        <v>9232</v>
      </c>
      <c r="D5311" s="8" t="s">
        <v>9273</v>
      </c>
      <c r="E5311" s="8" t="s">
        <v>9274</v>
      </c>
      <c r="F5311" s="24">
        <v>0.28694892904237501</v>
      </c>
      <c r="G5311" s="24">
        <v>0</v>
      </c>
      <c r="H5311" s="25">
        <v>21.639600000000002</v>
      </c>
      <c r="I5311" s="25">
        <v>2.2866</v>
      </c>
      <c r="J5311" s="15">
        <v>96</v>
      </c>
      <c r="K5311" s="15">
        <v>24</v>
      </c>
      <c r="L5311" s="13">
        <v>0.1057</v>
      </c>
      <c r="M5311" s="7">
        <v>1.40242409</v>
      </c>
      <c r="N5311" s="26">
        <v>1</v>
      </c>
      <c r="O5311" s="27" t="s">
        <v>92</v>
      </c>
      <c r="P5311" s="8">
        <v>0.28694892900000002</v>
      </c>
      <c r="Q5311" s="24">
        <v>0.28999999999999998</v>
      </c>
      <c r="R5311" t="str">
        <f>IF($Q5311*100&gt;=VLOOKUP($O5311,margin_ranges!$A$5:$C$10,2,FALSE),IF($Q5311*100&lt;=VLOOKUP($O5311,margin_ranges!$A$5:$C$10,3,FALSE)+10,"IN RANGE","ABOVE RANGE"),"BELOW RANGE")</f>
        <v>IN RANGE</v>
      </c>
      <c r="S5311">
        <f>MIN(VLOOKUP($O5311,margin_ranges!$A$5:$D$10,4,FALSE),$P5311*100)</f>
        <v>28.694892900000003</v>
      </c>
      <c r="T5311" s="29">
        <f>(1-$S5311/100)/(1-$F5311)-1</f>
        <v>5.9427796017530454E-11</v>
      </c>
      <c r="U5311" s="19" t="str">
        <f>IF(ABS(IFERROR(T5311,0))&gt;0.05,INDEX(margin_ranges!$C$13:$C$16,MATCH($F5311*100,margin_ranges!$B$13:$B$16,1)),"")</f>
        <v/>
      </c>
      <c r="V5311" t="e">
        <f>MIN(VLOOKUP($U5311,margin_ranges!$A$5:$D$10,4,FALSE),$P5311*100)</f>
        <v>#N/A</v>
      </c>
      <c r="Y5311" s="29" t="e">
        <f t="shared" si="82"/>
        <v>#N/A</v>
      </c>
    </row>
    <row r="5312" spans="1:25" x14ac:dyDescent="0.3">
      <c r="A5312" s="8" t="s">
        <v>17</v>
      </c>
      <c r="B5312" s="8" t="s">
        <v>9231</v>
      </c>
      <c r="C5312" s="8" t="s">
        <v>9232</v>
      </c>
      <c r="D5312" s="8" t="s">
        <v>9349</v>
      </c>
      <c r="E5312" s="8" t="s">
        <v>9350</v>
      </c>
      <c r="F5312" s="24">
        <v>0.15397022734889301</v>
      </c>
      <c r="G5312" s="24">
        <v>1</v>
      </c>
      <c r="H5312" s="25">
        <v>1479.1429000000001</v>
      </c>
      <c r="I5312" s="25">
        <v>111.798</v>
      </c>
      <c r="J5312" s="15">
        <v>793</v>
      </c>
      <c r="K5312" s="15">
        <v>120</v>
      </c>
      <c r="L5312" s="13">
        <v>7.5600000000000001E-2</v>
      </c>
      <c r="M5312" s="7">
        <v>0.23639830000000001</v>
      </c>
      <c r="N5312" s="26">
        <v>0.2</v>
      </c>
      <c r="O5312" s="27" t="s">
        <v>92</v>
      </c>
      <c r="P5312" s="8">
        <v>0.15397022730000001</v>
      </c>
      <c r="Q5312" s="24">
        <v>0.2</v>
      </c>
      <c r="R5312" t="str">
        <f>IF($Q5312*100&gt;=VLOOKUP($O5312,margin_ranges!$A$5:$C$10,2,FALSE),IF($Q5312*100&lt;=VLOOKUP($O5312,margin_ranges!$A$5:$C$10,3,FALSE)+10,"IN RANGE","ABOVE RANGE"),"BELOW RANGE")</f>
        <v>IN RANGE</v>
      </c>
      <c r="S5312">
        <f>MIN(VLOOKUP($O5312,margin_ranges!$A$5:$D$10,4,FALSE),$P5312*100)</f>
        <v>15.397022730000002</v>
      </c>
      <c r="T5312" s="29">
        <f>(1-$S5312/100)/(1-$F5312)-1</f>
        <v>5.7791105234628048E-11</v>
      </c>
      <c r="U5312" s="19" t="str">
        <f>IF(ABS(IFERROR(T5312,0))&gt;0.05,INDEX(margin_ranges!$C$13:$C$16,MATCH($F5312*100,margin_ranges!$B$13:$B$16,1)),"")</f>
        <v/>
      </c>
      <c r="V5312" t="e">
        <f>MIN(VLOOKUP($U5312,margin_ranges!$A$5:$D$10,4,FALSE),$P5312*100)</f>
        <v>#N/A</v>
      </c>
      <c r="Y5312" s="29" t="e">
        <f t="shared" si="82"/>
        <v>#N/A</v>
      </c>
    </row>
    <row r="5313" spans="1:25" x14ac:dyDescent="0.3">
      <c r="A5313" s="8" t="s">
        <v>17</v>
      </c>
      <c r="B5313" s="8" t="s">
        <v>9231</v>
      </c>
      <c r="C5313" s="8" t="s">
        <v>9232</v>
      </c>
      <c r="D5313" s="8" t="s">
        <v>9263</v>
      </c>
      <c r="E5313" s="8" t="s">
        <v>9264</v>
      </c>
      <c r="F5313" s="24">
        <v>0.135528031649435</v>
      </c>
      <c r="G5313" s="24">
        <v>0</v>
      </c>
      <c r="H5313" s="25">
        <v>11.2979</v>
      </c>
      <c r="I5313" s="25">
        <v>1.1222000000000001</v>
      </c>
      <c r="J5313" s="15">
        <v>78</v>
      </c>
      <c r="K5313" s="15">
        <v>11</v>
      </c>
      <c r="L5313" s="13">
        <v>9.9299999999999999E-2</v>
      </c>
      <c r="M5313" s="7">
        <v>2.3135510199999998</v>
      </c>
      <c r="N5313" s="26">
        <v>2</v>
      </c>
      <c r="O5313" s="27" t="s">
        <v>92</v>
      </c>
      <c r="P5313" s="8">
        <v>0.13552803159999999</v>
      </c>
      <c r="Q5313" s="24">
        <v>0.17</v>
      </c>
      <c r="R5313" t="str">
        <f>IF($Q5313*100&gt;=VLOOKUP($O5313,margin_ranges!$A$5:$C$10,2,FALSE),IF($Q5313*100&lt;=VLOOKUP($O5313,margin_ranges!$A$5:$C$10,3,FALSE)+10,"IN RANGE","ABOVE RANGE"),"BELOW RANGE")</f>
        <v>BELOW RANGE</v>
      </c>
      <c r="S5313">
        <f>MIN(VLOOKUP($O5313,margin_ranges!$A$5:$D$10,4,FALSE),$P5313*100)</f>
        <v>13.552803159999998</v>
      </c>
      <c r="T5313" s="29">
        <f>(1-$S5313/100)/(1-$F5313)-1</f>
        <v>5.7185145507787638E-11</v>
      </c>
      <c r="U5313" s="19" t="str">
        <f>IF(ABS(IFERROR(T5313,0))&gt;0.05,INDEX(margin_ranges!$C$13:$C$16,MATCH($F5313*100,margin_ranges!$B$13:$B$16,1)),"")</f>
        <v/>
      </c>
      <c r="V5313" t="e">
        <f>MIN(VLOOKUP($U5313,margin_ranges!$A$5:$D$10,4,FALSE),$P5313*100)</f>
        <v>#N/A</v>
      </c>
      <c r="Y5313" s="29" t="e">
        <f t="shared" si="82"/>
        <v>#N/A</v>
      </c>
    </row>
    <row r="5314" spans="1:25" x14ac:dyDescent="0.3">
      <c r="A5314" s="8" t="s">
        <v>17</v>
      </c>
      <c r="B5314" s="8" t="s">
        <v>9231</v>
      </c>
      <c r="C5314" s="8" t="s">
        <v>9232</v>
      </c>
      <c r="D5314" s="8" t="s">
        <v>9303</v>
      </c>
      <c r="E5314" s="8" t="s">
        <v>9304</v>
      </c>
      <c r="F5314" s="24">
        <v>0.24843622034159801</v>
      </c>
      <c r="G5314" s="24">
        <v>0</v>
      </c>
      <c r="H5314" s="25">
        <v>26.0444</v>
      </c>
      <c r="I5314" s="25">
        <v>5.4273999999999996</v>
      </c>
      <c r="J5314" s="15">
        <v>217</v>
      </c>
      <c r="K5314" s="15">
        <v>53</v>
      </c>
      <c r="L5314" s="13">
        <v>0.2084</v>
      </c>
      <c r="M5314" s="7">
        <v>1.3305590700000001</v>
      </c>
      <c r="N5314" s="26">
        <v>1</v>
      </c>
      <c r="O5314" s="27" t="s">
        <v>92</v>
      </c>
      <c r="P5314" s="8">
        <v>0.24843622030000001</v>
      </c>
      <c r="Q5314" s="24">
        <v>0.28999999999999998</v>
      </c>
      <c r="R5314" t="str">
        <f>IF($Q5314*100&gt;=VLOOKUP($O5314,margin_ranges!$A$5:$C$10,2,FALSE),IF($Q5314*100&lt;=VLOOKUP($O5314,margin_ranges!$A$5:$C$10,3,FALSE)+10,"IN RANGE","ABOVE RANGE"),"BELOW RANGE")</f>
        <v>IN RANGE</v>
      </c>
      <c r="S5314">
        <f>MIN(VLOOKUP($O5314,margin_ranges!$A$5:$D$10,4,FALSE),$P5314*100)</f>
        <v>24.843622030000002</v>
      </c>
      <c r="T5314" s="29">
        <f>(1-$S5314/100)/(1-$F5314)-1</f>
        <v>5.5348614580452704E-11</v>
      </c>
      <c r="U5314" s="19" t="str">
        <f>IF(ABS(IFERROR(T5314,0))&gt;0.05,INDEX(margin_ranges!$C$13:$C$16,MATCH($F5314*100,margin_ranges!$B$13:$B$16,1)),"")</f>
        <v/>
      </c>
      <c r="V5314" t="e">
        <f>MIN(VLOOKUP($U5314,margin_ranges!$A$5:$D$10,4,FALSE),$P5314*100)</f>
        <v>#N/A</v>
      </c>
      <c r="Y5314" s="29" t="e">
        <f t="shared" si="82"/>
        <v>#N/A</v>
      </c>
    </row>
    <row r="5315" spans="1:25" x14ac:dyDescent="0.3">
      <c r="A5315" s="8" t="s">
        <v>17</v>
      </c>
      <c r="B5315" s="8" t="s">
        <v>9231</v>
      </c>
      <c r="C5315" s="8" t="s">
        <v>9232</v>
      </c>
      <c r="D5315" s="8" t="s">
        <v>9301</v>
      </c>
      <c r="E5315" s="8" t="s">
        <v>9302</v>
      </c>
      <c r="F5315" s="24">
        <v>0.24612174544134899</v>
      </c>
      <c r="G5315" s="24">
        <v>0</v>
      </c>
      <c r="H5315" s="25">
        <v>10.5785</v>
      </c>
      <c r="I5315" s="25">
        <v>3.0272000000000001</v>
      </c>
      <c r="J5315" s="15">
        <v>120</v>
      </c>
      <c r="K5315" s="15">
        <v>29</v>
      </c>
      <c r="L5315" s="13">
        <v>0.28620000000000001</v>
      </c>
      <c r="M5315" s="7">
        <v>1.32647413</v>
      </c>
      <c r="N5315" s="26">
        <v>1</v>
      </c>
      <c r="O5315" s="27" t="s">
        <v>92</v>
      </c>
      <c r="P5315" s="8">
        <v>0.24612174540000001</v>
      </c>
      <c r="Q5315" s="24">
        <v>0.28999999999999998</v>
      </c>
      <c r="R5315" t="str">
        <f>IF($Q5315*100&gt;=VLOOKUP($O5315,margin_ranges!$A$5:$C$10,2,FALSE),IF($Q5315*100&lt;=VLOOKUP($O5315,margin_ranges!$A$5:$C$10,3,FALSE)+10,"IN RANGE","ABOVE RANGE"),"BELOW RANGE")</f>
        <v>IN RANGE</v>
      </c>
      <c r="S5315">
        <f>MIN(VLOOKUP($O5315,margin_ranges!$A$5:$D$10,4,FALSE),$P5315*100)</f>
        <v>24.612174540000002</v>
      </c>
      <c r="T5315" s="29">
        <f>(1-$S5315/100)/(1-$F5315)-1</f>
        <v>5.4848348085556609E-11</v>
      </c>
      <c r="U5315" s="19" t="str">
        <f>IF(ABS(IFERROR(T5315,0))&gt;0.05,INDEX(margin_ranges!$C$13:$C$16,MATCH($F5315*100,margin_ranges!$B$13:$B$16,1)),"")</f>
        <v/>
      </c>
      <c r="V5315" t="e">
        <f>MIN(VLOOKUP($U5315,margin_ranges!$A$5:$D$10,4,FALSE),$P5315*100)</f>
        <v>#N/A</v>
      </c>
      <c r="Y5315" s="29" t="e">
        <f t="shared" si="82"/>
        <v>#N/A</v>
      </c>
    </row>
    <row r="5316" spans="1:25" x14ac:dyDescent="0.3">
      <c r="A5316" s="8" t="s">
        <v>17</v>
      </c>
      <c r="B5316" s="8" t="s">
        <v>9231</v>
      </c>
      <c r="C5316" s="8" t="s">
        <v>9232</v>
      </c>
      <c r="D5316" s="8" t="s">
        <v>9253</v>
      </c>
      <c r="E5316" s="8" t="s">
        <v>9254</v>
      </c>
      <c r="F5316" s="24">
        <v>0.20903292374073701</v>
      </c>
      <c r="G5316" s="24">
        <v>0</v>
      </c>
      <c r="H5316" s="25">
        <v>5.7179000000000002</v>
      </c>
      <c r="I5316" s="25">
        <v>1.2045999999999999</v>
      </c>
      <c r="J5316" s="15">
        <v>46</v>
      </c>
      <c r="K5316" s="15">
        <v>10</v>
      </c>
      <c r="L5316" s="13">
        <v>0.2107</v>
      </c>
      <c r="M5316" s="7">
        <v>1.2642751299999999</v>
      </c>
      <c r="N5316" s="26">
        <v>1</v>
      </c>
      <c r="O5316" s="27" t="s">
        <v>92</v>
      </c>
      <c r="P5316" s="8">
        <v>0.20903292370000001</v>
      </c>
      <c r="Q5316" s="24">
        <v>0.25</v>
      </c>
      <c r="R5316" t="str">
        <f>IF($Q5316*100&gt;=VLOOKUP($O5316,margin_ranges!$A$5:$C$10,2,FALSE),IF($Q5316*100&lt;=VLOOKUP($O5316,margin_ranges!$A$5:$C$10,3,FALSE)+10,"IN RANGE","ABOVE RANGE"),"BELOW RANGE")</f>
        <v>IN RANGE</v>
      </c>
      <c r="S5316">
        <f>MIN(VLOOKUP($O5316,margin_ranges!$A$5:$D$10,4,FALSE),$P5316*100)</f>
        <v>20.903292370000003</v>
      </c>
      <c r="T5316" s="29">
        <f>(1-$S5316/100)/(1-$F5316)-1</f>
        <v>5.1502802023151162E-11</v>
      </c>
      <c r="U5316" s="19" t="str">
        <f>IF(ABS(IFERROR(T5316,0))&gt;0.05,INDEX(margin_ranges!$C$13:$C$16,MATCH($F5316*100,margin_ranges!$B$13:$B$16,1)),"")</f>
        <v/>
      </c>
      <c r="V5316" t="e">
        <f>MIN(VLOOKUP($U5316,margin_ranges!$A$5:$D$10,4,FALSE),$P5316*100)</f>
        <v>#N/A</v>
      </c>
      <c r="Y5316" s="29" t="e">
        <f t="shared" si="82"/>
        <v>#N/A</v>
      </c>
    </row>
    <row r="5317" spans="1:25" x14ac:dyDescent="0.3">
      <c r="A5317" s="8" t="s">
        <v>17</v>
      </c>
      <c r="B5317" s="8" t="s">
        <v>9231</v>
      </c>
      <c r="C5317" s="8" t="s">
        <v>9232</v>
      </c>
      <c r="D5317" s="8" t="s">
        <v>9305</v>
      </c>
      <c r="E5317" s="8" t="s">
        <v>9306</v>
      </c>
      <c r="F5317" s="24">
        <v>0.28136597062513002</v>
      </c>
      <c r="G5317" s="24">
        <v>0</v>
      </c>
      <c r="H5317" s="25">
        <v>16.796600000000002</v>
      </c>
      <c r="I5317" s="25">
        <v>6.2851999999999997</v>
      </c>
      <c r="J5317" s="15">
        <v>262</v>
      </c>
      <c r="K5317" s="15">
        <v>66</v>
      </c>
      <c r="L5317" s="13">
        <v>0.37419999999999998</v>
      </c>
      <c r="M5317" s="7">
        <v>1.3915288699999999</v>
      </c>
      <c r="N5317" s="26">
        <v>1</v>
      </c>
      <c r="O5317" s="27" t="s">
        <v>92</v>
      </c>
      <c r="P5317" s="8">
        <v>0.28136597060000001</v>
      </c>
      <c r="Q5317" s="24">
        <v>0.28999999999999998</v>
      </c>
      <c r="R5317" t="str">
        <f>IF($Q5317*100&gt;=VLOOKUP($O5317,margin_ranges!$A$5:$C$10,2,FALSE),IF($Q5317*100&lt;=VLOOKUP($O5317,margin_ranges!$A$5:$C$10,3,FALSE)+10,"IN RANGE","ABOVE RANGE"),"BELOW RANGE")</f>
        <v>IN RANGE</v>
      </c>
      <c r="S5317">
        <f>MIN(VLOOKUP($O5317,margin_ranges!$A$5:$D$10,4,FALSE),$P5317*100)</f>
        <v>28.13659706</v>
      </c>
      <c r="T5317" s="29">
        <f>(1-$S5317/100)/(1-$F5317)-1</f>
        <v>3.4969138695828406E-11</v>
      </c>
      <c r="U5317" s="19" t="str">
        <f>IF(ABS(IFERROR(T5317,0))&gt;0.05,INDEX(margin_ranges!$C$13:$C$16,MATCH($F5317*100,margin_ranges!$B$13:$B$16,1)),"")</f>
        <v/>
      </c>
      <c r="V5317" t="e">
        <f>MIN(VLOOKUP($U5317,margin_ranges!$A$5:$D$10,4,FALSE),$P5317*100)</f>
        <v>#N/A</v>
      </c>
      <c r="Y5317" s="29" t="e">
        <f t="shared" si="82"/>
        <v>#N/A</v>
      </c>
    </row>
    <row r="5318" spans="1:25" x14ac:dyDescent="0.3">
      <c r="A5318" s="8" t="s">
        <v>17</v>
      </c>
      <c r="B5318" s="8" t="s">
        <v>9231</v>
      </c>
      <c r="C5318" s="8" t="s">
        <v>9232</v>
      </c>
      <c r="D5318" s="8" t="s">
        <v>9427</v>
      </c>
      <c r="E5318" s="8" t="s">
        <v>9428</v>
      </c>
      <c r="F5318" s="24">
        <v>0.23616236162361601</v>
      </c>
      <c r="G5318" s="24">
        <v>0</v>
      </c>
      <c r="H5318" s="25">
        <v>2.7199</v>
      </c>
      <c r="I5318" s="25">
        <v>0.68340000000000001</v>
      </c>
      <c r="J5318" s="15">
        <v>60</v>
      </c>
      <c r="K5318" s="15">
        <v>14</v>
      </c>
      <c r="L5318" s="13">
        <v>0.25130000000000002</v>
      </c>
      <c r="M5318" s="7">
        <v>2.9456521699999998</v>
      </c>
      <c r="N5318" s="26">
        <v>2.25</v>
      </c>
      <c r="O5318" s="27" t="s">
        <v>92</v>
      </c>
      <c r="P5318" s="8">
        <v>0.23616236160000001</v>
      </c>
      <c r="Q5318" s="24">
        <v>0.28000000000000003</v>
      </c>
      <c r="R5318" t="str">
        <f>IF($Q5318*100&gt;=VLOOKUP($O5318,margin_ranges!$A$5:$C$10,2,FALSE),IF($Q5318*100&lt;=VLOOKUP($O5318,margin_ranges!$A$5:$C$10,3,FALSE)+10,"IN RANGE","ABOVE RANGE"),"BELOW RANGE")</f>
        <v>IN RANGE</v>
      </c>
      <c r="S5318">
        <f>MIN(VLOOKUP($O5318,margin_ranges!$A$5:$D$10,4,FALSE),$P5318*100)</f>
        <v>23.61623616</v>
      </c>
      <c r="T5318" s="29">
        <f>(1-$S5318/100)/(1-$F5318)-1</f>
        <v>3.0917490789761359E-11</v>
      </c>
      <c r="U5318" s="19" t="str">
        <f>IF(ABS(IFERROR(T5318,0))&gt;0.05,INDEX(margin_ranges!$C$13:$C$16,MATCH($F5318*100,margin_ranges!$B$13:$B$16,1)),"")</f>
        <v/>
      </c>
      <c r="V5318" t="e">
        <f>MIN(VLOOKUP($U5318,margin_ranges!$A$5:$D$10,4,FALSE),$P5318*100)</f>
        <v>#N/A</v>
      </c>
      <c r="Y5318" s="29" t="e">
        <f t="shared" si="82"/>
        <v>#N/A</v>
      </c>
    </row>
    <row r="5319" spans="1:25" x14ac:dyDescent="0.3">
      <c r="A5319" s="8" t="s">
        <v>17</v>
      </c>
      <c r="B5319" s="8" t="s">
        <v>9231</v>
      </c>
      <c r="C5319" s="8" t="s">
        <v>9232</v>
      </c>
      <c r="D5319" s="8" t="s">
        <v>9381</v>
      </c>
      <c r="E5319" s="8" t="s">
        <v>9382</v>
      </c>
      <c r="F5319" s="24">
        <v>0.13254731742452699</v>
      </c>
      <c r="G5319" s="24">
        <v>1</v>
      </c>
      <c r="H5319" s="25">
        <v>357.22449999999998</v>
      </c>
      <c r="I5319" s="25">
        <v>210.0343</v>
      </c>
      <c r="J5319" s="15">
        <v>1816</v>
      </c>
      <c r="K5319" s="15">
        <v>242</v>
      </c>
      <c r="L5319" s="13">
        <v>0.58799999999999997</v>
      </c>
      <c r="M5319" s="7">
        <v>0.28820015999999998</v>
      </c>
      <c r="N5319" s="26">
        <v>0.25</v>
      </c>
      <c r="O5319" s="27" t="s">
        <v>92</v>
      </c>
      <c r="P5319" s="8">
        <v>0.1325473174</v>
      </c>
      <c r="Q5319" s="24">
        <v>0.55000000000000004</v>
      </c>
      <c r="R5319" t="str">
        <f>IF($Q5319*100&gt;=VLOOKUP($O5319,margin_ranges!$A$5:$C$10,2,FALSE),IF($Q5319*100&lt;=VLOOKUP($O5319,margin_ranges!$A$5:$C$10,3,FALSE)+10,"IN RANGE","ABOVE RANGE"),"BELOW RANGE")</f>
        <v>ABOVE RANGE</v>
      </c>
      <c r="S5319">
        <f>MIN(VLOOKUP($O5319,margin_ranges!$A$5:$D$10,4,FALSE),$P5319*100)</f>
        <v>13.25473174</v>
      </c>
      <c r="T5319" s="29">
        <f>(1-$S5319/100)/(1-$F5319)-1</f>
        <v>2.8274715901943637E-11</v>
      </c>
      <c r="U5319" s="19" t="str">
        <f>IF(ABS(IFERROR(T5319,0))&gt;0.05,INDEX(margin_ranges!$C$13:$C$16,MATCH($F5319*100,margin_ranges!$B$13:$B$16,1)),"")</f>
        <v/>
      </c>
      <c r="V5319" t="e">
        <f>MIN(VLOOKUP($U5319,margin_ranges!$A$5:$D$10,4,FALSE),$P5319*100)</f>
        <v>#N/A</v>
      </c>
      <c r="Y5319" s="29" t="e">
        <f t="shared" si="82"/>
        <v>#N/A</v>
      </c>
    </row>
    <row r="5320" spans="1:25" x14ac:dyDescent="0.3">
      <c r="A5320" s="8" t="s">
        <v>17</v>
      </c>
      <c r="B5320" s="8" t="s">
        <v>9231</v>
      </c>
      <c r="C5320" s="8" t="s">
        <v>9232</v>
      </c>
      <c r="D5320" s="8" t="s">
        <v>9235</v>
      </c>
      <c r="E5320" s="8" t="s">
        <v>9236</v>
      </c>
      <c r="F5320" s="24">
        <v>0.219680808504845</v>
      </c>
      <c r="G5320" s="24">
        <v>1</v>
      </c>
      <c r="H5320" s="25">
        <v>123.6379</v>
      </c>
      <c r="I5320" s="25">
        <v>21.4559</v>
      </c>
      <c r="J5320" s="15">
        <v>206</v>
      </c>
      <c r="K5320" s="15">
        <v>44</v>
      </c>
      <c r="L5320" s="13">
        <v>0.17349999999999999</v>
      </c>
      <c r="M5320" s="7">
        <v>0.32038170999999999</v>
      </c>
      <c r="N5320" s="26">
        <v>0.25</v>
      </c>
      <c r="O5320" s="27" t="s">
        <v>92</v>
      </c>
      <c r="P5320" s="8">
        <v>0.21968080849999999</v>
      </c>
      <c r="Q5320" s="24">
        <v>0.25</v>
      </c>
      <c r="R5320" t="str">
        <f>IF($Q5320*100&gt;=VLOOKUP($O5320,margin_ranges!$A$5:$C$10,2,FALSE),IF($Q5320*100&lt;=VLOOKUP($O5320,margin_ranges!$A$5:$C$10,3,FALSE)+10,"IN RANGE","ABOVE RANGE"),"BELOW RANGE")</f>
        <v>IN RANGE</v>
      </c>
      <c r="S5320">
        <f>MIN(VLOOKUP($O5320,margin_ranges!$A$5:$D$10,4,FALSE),$P5320*100)</f>
        <v>21.96808085</v>
      </c>
      <c r="T5320" s="29">
        <f>(1-$S5320/100)/(1-$F5320)-1</f>
        <v>6.2090332875186505E-12</v>
      </c>
      <c r="U5320" s="19" t="str">
        <f>IF(ABS(IFERROR(T5320,0))&gt;0.05,INDEX(margin_ranges!$C$13:$C$16,MATCH($F5320*100,margin_ranges!$B$13:$B$16,1)),"")</f>
        <v/>
      </c>
      <c r="V5320" t="e">
        <f>MIN(VLOOKUP($U5320,margin_ranges!$A$5:$D$10,4,FALSE),$P5320*100)</f>
        <v>#N/A</v>
      </c>
      <c r="Y5320" s="29" t="e">
        <f t="shared" si="82"/>
        <v>#N/A</v>
      </c>
    </row>
    <row r="5321" spans="1:25" x14ac:dyDescent="0.3">
      <c r="A5321" s="8" t="s">
        <v>17</v>
      </c>
      <c r="B5321" s="8" t="s">
        <v>9231</v>
      </c>
      <c r="C5321" s="8" t="s">
        <v>9232</v>
      </c>
      <c r="D5321" s="8" t="s">
        <v>9377</v>
      </c>
      <c r="E5321" s="8" t="s">
        <v>9378</v>
      </c>
      <c r="F5321" s="24">
        <v>0.24589966920331699</v>
      </c>
      <c r="G5321" s="24">
        <v>0</v>
      </c>
      <c r="H5321" s="25">
        <v>2.6442000000000001</v>
      </c>
      <c r="I5321" s="25">
        <v>0.58760000000000001</v>
      </c>
      <c r="J5321" s="15">
        <v>53</v>
      </c>
      <c r="K5321" s="15">
        <v>13</v>
      </c>
      <c r="L5321" s="13">
        <v>0.22220000000000001</v>
      </c>
      <c r="M5321" s="7">
        <v>2.9836878599999999</v>
      </c>
      <c r="N5321" s="26">
        <v>2.25</v>
      </c>
      <c r="O5321" s="27" t="s">
        <v>92</v>
      </c>
      <c r="P5321" s="8">
        <v>0.2458996692</v>
      </c>
      <c r="Q5321" s="24">
        <v>0.28999999999999998</v>
      </c>
      <c r="R5321" t="str">
        <f>IF($Q5321*100&gt;=VLOOKUP($O5321,margin_ranges!$A$5:$C$10,2,FALSE),IF($Q5321*100&lt;=VLOOKUP($O5321,margin_ranges!$A$5:$C$10,3,FALSE)+10,"IN RANGE","ABOVE RANGE"),"BELOW RANGE")</f>
        <v>IN RANGE</v>
      </c>
      <c r="S5321">
        <f>MIN(VLOOKUP($O5321,margin_ranges!$A$5:$D$10,4,FALSE),$P5321*100)</f>
        <v>24.589966920000002</v>
      </c>
      <c r="T5321" s="29">
        <f>(1-$S5321/100)/(1-$F5321)-1</f>
        <v>4.3984815789599452E-12</v>
      </c>
      <c r="U5321" s="19" t="str">
        <f>IF(ABS(IFERROR(T5321,0))&gt;0.05,INDEX(margin_ranges!$C$13:$C$16,MATCH($F5321*100,margin_ranges!$B$13:$B$16,1)),"")</f>
        <v/>
      </c>
      <c r="V5321" t="e">
        <f>MIN(VLOOKUP($U5321,margin_ranges!$A$5:$D$10,4,FALSE),$P5321*100)</f>
        <v>#N/A</v>
      </c>
      <c r="Y5321" s="29" t="e">
        <f t="shared" si="82"/>
        <v>#N/A</v>
      </c>
    </row>
    <row r="5322" spans="1:25" x14ac:dyDescent="0.3">
      <c r="A5322" s="8" t="s">
        <v>17</v>
      </c>
      <c r="B5322" s="8" t="s">
        <v>9231</v>
      </c>
      <c r="C5322" s="8" t="s">
        <v>9232</v>
      </c>
      <c r="D5322" s="8" t="s">
        <v>9405</v>
      </c>
      <c r="E5322" s="8" t="s">
        <v>9406</v>
      </c>
      <c r="F5322" s="24">
        <v>0.15729466269396999</v>
      </c>
      <c r="G5322" s="24">
        <v>0</v>
      </c>
      <c r="H5322" s="25">
        <v>10.1327</v>
      </c>
      <c r="I5322" s="25">
        <v>0.34949999999999998</v>
      </c>
      <c r="J5322" s="15">
        <v>12</v>
      </c>
      <c r="K5322" s="15">
        <v>2</v>
      </c>
      <c r="L5322" s="13">
        <v>3.4500000000000003E-2</v>
      </c>
      <c r="M5322" s="7">
        <v>1.1866544000000001</v>
      </c>
      <c r="N5322" s="26">
        <v>1</v>
      </c>
      <c r="O5322" s="27" t="s">
        <v>92</v>
      </c>
      <c r="P5322" s="8">
        <v>0.1572946627</v>
      </c>
      <c r="Q5322" s="24">
        <v>0.22</v>
      </c>
      <c r="R5322" t="str">
        <f>IF($Q5322*100&gt;=VLOOKUP($O5322,margin_ranges!$A$5:$C$10,2,FALSE),IF($Q5322*100&lt;=VLOOKUP($O5322,margin_ranges!$A$5:$C$10,3,FALSE)+10,"IN RANGE","ABOVE RANGE"),"BELOW RANGE")</f>
        <v>IN RANGE</v>
      </c>
      <c r="S5322">
        <f>MIN(VLOOKUP($O5322,margin_ranges!$A$5:$D$10,4,FALSE),$P5322*100)</f>
        <v>15.72946627</v>
      </c>
      <c r="T5322" s="29">
        <f>(1-$S5322/100)/(1-$F5322)-1</f>
        <v>-7.1556094383140589E-12</v>
      </c>
      <c r="U5322" s="19" t="str">
        <f>IF(ABS(IFERROR(T5322,0))&gt;0.05,INDEX(margin_ranges!$C$13:$C$16,MATCH($F5322*100,margin_ranges!$B$13:$B$16,1)),"")</f>
        <v/>
      </c>
      <c r="V5322" t="e">
        <f>MIN(VLOOKUP($U5322,margin_ranges!$A$5:$D$10,4,FALSE),$P5322*100)</f>
        <v>#N/A</v>
      </c>
      <c r="Y5322" s="29" t="e">
        <f t="shared" si="82"/>
        <v>#N/A</v>
      </c>
    </row>
    <row r="5323" spans="1:25" x14ac:dyDescent="0.3">
      <c r="A5323" s="8" t="s">
        <v>17</v>
      </c>
      <c r="B5323" s="8" t="s">
        <v>9231</v>
      </c>
      <c r="C5323" s="8" t="s">
        <v>9232</v>
      </c>
      <c r="D5323" s="8" t="s">
        <v>9323</v>
      </c>
      <c r="E5323" s="8" t="s">
        <v>9324</v>
      </c>
      <c r="F5323" s="24">
        <v>0.22338529048772601</v>
      </c>
      <c r="G5323" s="24">
        <v>0</v>
      </c>
      <c r="H5323" s="25">
        <v>3.6335000000000002</v>
      </c>
      <c r="I5323" s="25">
        <v>0.97089999999999999</v>
      </c>
      <c r="J5323" s="15">
        <v>38</v>
      </c>
      <c r="K5323" s="15">
        <v>8</v>
      </c>
      <c r="L5323" s="13">
        <v>0.26719999999999999</v>
      </c>
      <c r="M5323" s="7">
        <v>1.2876397900000001</v>
      </c>
      <c r="N5323" s="26">
        <v>1</v>
      </c>
      <c r="O5323" s="27" t="s">
        <v>92</v>
      </c>
      <c r="P5323" s="8">
        <v>0.2233852905</v>
      </c>
      <c r="Q5323" s="24">
        <v>0.26</v>
      </c>
      <c r="R5323" t="str">
        <f>IF($Q5323*100&gt;=VLOOKUP($O5323,margin_ranges!$A$5:$C$10,2,FALSE),IF($Q5323*100&lt;=VLOOKUP($O5323,margin_ranges!$A$5:$C$10,3,FALSE)+10,"IN RANGE","ABOVE RANGE"),"BELOW RANGE")</f>
        <v>IN RANGE</v>
      </c>
      <c r="S5323">
        <f>MIN(VLOOKUP($O5323,margin_ranges!$A$5:$D$10,4,FALSE),$P5323*100)</f>
        <v>22.338529049999998</v>
      </c>
      <c r="T5323" s="29">
        <f>(1-$S5323/100)/(1-$F5323)-1</f>
        <v>-1.5804468844748953E-11</v>
      </c>
      <c r="U5323" s="19" t="str">
        <f>IF(ABS(IFERROR(T5323,0))&gt;0.05,INDEX(margin_ranges!$C$13:$C$16,MATCH($F5323*100,margin_ranges!$B$13:$B$16,1)),"")</f>
        <v/>
      </c>
      <c r="V5323" t="e">
        <f>MIN(VLOOKUP($U5323,margin_ranges!$A$5:$D$10,4,FALSE),$P5323*100)</f>
        <v>#N/A</v>
      </c>
      <c r="Y5323" s="29" t="e">
        <f t="shared" si="82"/>
        <v>#N/A</v>
      </c>
    </row>
    <row r="5324" spans="1:25" x14ac:dyDescent="0.3">
      <c r="A5324" s="8" t="s">
        <v>17</v>
      </c>
      <c r="B5324" s="8" t="s">
        <v>9231</v>
      </c>
      <c r="C5324" s="8" t="s">
        <v>9232</v>
      </c>
      <c r="D5324" s="8" t="s">
        <v>9317</v>
      </c>
      <c r="E5324" s="8" t="s">
        <v>9318</v>
      </c>
      <c r="F5324" s="24">
        <v>0.25758078447748201</v>
      </c>
      <c r="G5324" s="24">
        <v>0</v>
      </c>
      <c r="H5324" s="25">
        <v>9.5875000000000004</v>
      </c>
      <c r="I5324" s="25">
        <v>3.7082000000000002</v>
      </c>
      <c r="J5324" s="15">
        <v>150</v>
      </c>
      <c r="K5324" s="15">
        <v>37</v>
      </c>
      <c r="L5324" s="13">
        <v>0.38679999999999998</v>
      </c>
      <c r="M5324" s="7">
        <v>1.3469479</v>
      </c>
      <c r="N5324" s="26">
        <v>1</v>
      </c>
      <c r="O5324" s="27" t="s">
        <v>92</v>
      </c>
      <c r="P5324" s="8">
        <v>0.25758078449999999</v>
      </c>
      <c r="Q5324" s="24">
        <v>0.28999999999999998</v>
      </c>
      <c r="R5324" t="str">
        <f>IF($Q5324*100&gt;=VLOOKUP($O5324,margin_ranges!$A$5:$C$10,2,FALSE),IF($Q5324*100&lt;=VLOOKUP($O5324,margin_ranges!$A$5:$C$10,3,FALSE)+10,"IN RANGE","ABOVE RANGE"),"BELOW RANGE")</f>
        <v>IN RANGE</v>
      </c>
      <c r="S5324">
        <f>MIN(VLOOKUP($O5324,margin_ranges!$A$5:$D$10,4,FALSE),$P5324*100)</f>
        <v>25.758078449999999</v>
      </c>
      <c r="T5324" s="29">
        <f>(1-$S5324/100)/(1-$F5324)-1</f>
        <v>-3.0330515876642039E-11</v>
      </c>
      <c r="U5324" s="19" t="str">
        <f>IF(ABS(IFERROR(T5324,0))&gt;0.05,INDEX(margin_ranges!$C$13:$C$16,MATCH($F5324*100,margin_ranges!$B$13:$B$16,1)),"")</f>
        <v/>
      </c>
      <c r="V5324" t="e">
        <f>MIN(VLOOKUP($U5324,margin_ranges!$A$5:$D$10,4,FALSE),$P5324*100)</f>
        <v>#N/A</v>
      </c>
      <c r="Y5324" s="29" t="e">
        <f t="shared" si="82"/>
        <v>#N/A</v>
      </c>
    </row>
    <row r="5325" spans="1:25" x14ac:dyDescent="0.3">
      <c r="A5325" s="8" t="s">
        <v>17</v>
      </c>
      <c r="B5325" s="8" t="s">
        <v>9231</v>
      </c>
      <c r="C5325" s="8" t="s">
        <v>9232</v>
      </c>
      <c r="D5325" s="8" t="s">
        <v>9343</v>
      </c>
      <c r="E5325" s="8" t="s">
        <v>9344</v>
      </c>
      <c r="F5325" s="24">
        <v>0.153777223672419</v>
      </c>
      <c r="G5325" s="24">
        <v>0</v>
      </c>
      <c r="H5325" s="25">
        <v>8.8363999999999994</v>
      </c>
      <c r="I5325" s="25">
        <v>0.31030000000000002</v>
      </c>
      <c r="J5325" s="15">
        <v>11</v>
      </c>
      <c r="K5325" s="15">
        <v>2</v>
      </c>
      <c r="L5325" s="13">
        <v>3.5099999999999999E-2</v>
      </c>
      <c r="M5325" s="7">
        <v>1.18172192</v>
      </c>
      <c r="N5325" s="26">
        <v>1</v>
      </c>
      <c r="O5325" s="27" t="s">
        <v>92</v>
      </c>
      <c r="P5325" s="8">
        <v>0.15377722369999999</v>
      </c>
      <c r="Q5325" s="24">
        <v>0.22</v>
      </c>
      <c r="R5325" t="str">
        <f>IF($Q5325*100&gt;=VLOOKUP($O5325,margin_ranges!$A$5:$C$10,2,FALSE),IF($Q5325*100&lt;=VLOOKUP($O5325,margin_ranges!$A$5:$C$10,3,FALSE)+10,"IN RANGE","ABOVE RANGE"),"BELOW RANGE")</f>
        <v>IN RANGE</v>
      </c>
      <c r="S5325">
        <f>MIN(VLOOKUP($O5325,margin_ranges!$A$5:$D$10,4,FALSE),$P5325*100)</f>
        <v>15.377722369999999</v>
      </c>
      <c r="T5325" s="29">
        <f>(1-$S5325/100)/(1-$F5325)-1</f>
        <v>-3.2593150400828108E-11</v>
      </c>
      <c r="U5325" s="19" t="str">
        <f>IF(ABS(IFERROR(T5325,0))&gt;0.05,INDEX(margin_ranges!$C$13:$C$16,MATCH($F5325*100,margin_ranges!$B$13:$B$16,1)),"")</f>
        <v/>
      </c>
      <c r="V5325" t="e">
        <f>MIN(VLOOKUP($U5325,margin_ranges!$A$5:$D$10,4,FALSE),$P5325*100)</f>
        <v>#N/A</v>
      </c>
      <c r="Y5325" s="29" t="e">
        <f t="shared" si="82"/>
        <v>#N/A</v>
      </c>
    </row>
    <row r="5326" spans="1:25" x14ac:dyDescent="0.3">
      <c r="A5326" s="8" t="s">
        <v>17</v>
      </c>
      <c r="B5326" s="8" t="s">
        <v>9231</v>
      </c>
      <c r="C5326" s="8" t="s">
        <v>9232</v>
      </c>
      <c r="D5326" s="8" t="s">
        <v>9431</v>
      </c>
      <c r="E5326" s="8" t="s">
        <v>9432</v>
      </c>
      <c r="F5326" s="24">
        <v>7.3525148669394996E-2</v>
      </c>
      <c r="G5326" s="24">
        <v>1</v>
      </c>
      <c r="H5326" s="25">
        <v>116.532</v>
      </c>
      <c r="I5326" s="25">
        <v>69.123800000000003</v>
      </c>
      <c r="J5326" s="15">
        <v>560</v>
      </c>
      <c r="K5326" s="15">
        <v>41</v>
      </c>
      <c r="L5326" s="13">
        <v>0.59319999999999995</v>
      </c>
      <c r="M5326" s="7">
        <v>0.26984003000000001</v>
      </c>
      <c r="N5326" s="26">
        <v>0.25</v>
      </c>
      <c r="O5326" s="27" t="s">
        <v>95</v>
      </c>
      <c r="P5326" s="8">
        <v>7.3525148700000001E-2</v>
      </c>
      <c r="Q5326" s="24">
        <v>0.3</v>
      </c>
      <c r="R5326" t="str">
        <f>IF($Q5326*100&gt;=VLOOKUP($O5326,margin_ranges!$A$5:$C$10,2,FALSE),IF($Q5326*100&lt;=VLOOKUP($O5326,margin_ranges!$A$5:$C$10,3,FALSE)+10,"IN RANGE","ABOVE RANGE"),"BELOW RANGE")</f>
        <v>IN RANGE</v>
      </c>
      <c r="S5326">
        <f>MIN(VLOOKUP($O5326,margin_ranges!$A$5:$D$10,4,FALSE),$P5326*100)</f>
        <v>7.3525148700000003</v>
      </c>
      <c r="T5326" s="29">
        <f>(1-$S5326/100)/(1-$F5326)-1</f>
        <v>-3.3033908941604295E-11</v>
      </c>
      <c r="U5326" s="19" t="str">
        <f>IF(ABS(IFERROR(T5326,0))&gt;0.05,INDEX(margin_ranges!$C$13:$C$16,MATCH($F5326*100,margin_ranges!$B$13:$B$16,1)),"")</f>
        <v/>
      </c>
      <c r="V5326" t="e">
        <f>MIN(VLOOKUP($U5326,margin_ranges!$A$5:$D$10,4,FALSE),$P5326*100)</f>
        <v>#N/A</v>
      </c>
      <c r="Y5326" s="29" t="e">
        <f t="shared" ref="Y5326:Y5389" si="83">(1-$V5326/100)/(1-$F5326)-1</f>
        <v>#N/A</v>
      </c>
    </row>
    <row r="5327" spans="1:25" x14ac:dyDescent="0.3">
      <c r="A5327" s="8" t="s">
        <v>17</v>
      </c>
      <c r="B5327" s="8" t="s">
        <v>9231</v>
      </c>
      <c r="C5327" s="8" t="s">
        <v>9232</v>
      </c>
      <c r="D5327" s="8" t="s">
        <v>9309</v>
      </c>
      <c r="E5327" s="8" t="s">
        <v>9310</v>
      </c>
      <c r="F5327" s="24">
        <v>0.25076944847348498</v>
      </c>
      <c r="G5327" s="24">
        <v>0</v>
      </c>
      <c r="H5327" s="25">
        <v>28.136399999999998</v>
      </c>
      <c r="I5327" s="25">
        <v>6.0510000000000002</v>
      </c>
      <c r="J5327" s="15">
        <v>242</v>
      </c>
      <c r="K5327" s="15">
        <v>60</v>
      </c>
      <c r="L5327" s="13">
        <v>0.21510000000000001</v>
      </c>
      <c r="M5327" s="7">
        <v>1.3347026500000001</v>
      </c>
      <c r="N5327" s="26">
        <v>1</v>
      </c>
      <c r="O5327" s="27" t="s">
        <v>92</v>
      </c>
      <c r="P5327" s="8">
        <v>0.25076944849999999</v>
      </c>
      <c r="Q5327" s="24">
        <v>0.28999999999999998</v>
      </c>
      <c r="R5327" t="str">
        <f>IF($Q5327*100&gt;=VLOOKUP($O5327,margin_ranges!$A$5:$C$10,2,FALSE),IF($Q5327*100&lt;=VLOOKUP($O5327,margin_ranges!$A$5:$C$10,3,FALSE)+10,"IN RANGE","ABOVE RANGE"),"BELOW RANGE")</f>
        <v>IN RANGE</v>
      </c>
      <c r="S5327">
        <f>MIN(VLOOKUP($O5327,margin_ranges!$A$5:$D$10,4,FALSE),$P5327*100)</f>
        <v>25.07694485</v>
      </c>
      <c r="T5327" s="29">
        <f>(1-$S5327/100)/(1-$F5327)-1</f>
        <v>-3.5389691177556415E-11</v>
      </c>
      <c r="U5327" s="19" t="str">
        <f>IF(ABS(IFERROR(T5327,0))&gt;0.05,INDEX(margin_ranges!$C$13:$C$16,MATCH($F5327*100,margin_ranges!$B$13:$B$16,1)),"")</f>
        <v/>
      </c>
      <c r="V5327" t="e">
        <f>MIN(VLOOKUP($U5327,margin_ranges!$A$5:$D$10,4,FALSE),$P5327*100)</f>
        <v>#N/A</v>
      </c>
      <c r="Y5327" s="29" t="e">
        <f t="shared" si="83"/>
        <v>#N/A</v>
      </c>
    </row>
    <row r="5328" spans="1:25" x14ac:dyDescent="0.3">
      <c r="A5328" s="8" t="s">
        <v>17</v>
      </c>
      <c r="B5328" s="8" t="s">
        <v>9231</v>
      </c>
      <c r="C5328" s="8" t="s">
        <v>9232</v>
      </c>
      <c r="D5328" s="8" t="s">
        <v>9283</v>
      </c>
      <c r="E5328" s="8" t="s">
        <v>9284</v>
      </c>
      <c r="F5328" s="24">
        <v>0.14043342455465599</v>
      </c>
      <c r="G5328" s="24">
        <v>0</v>
      </c>
      <c r="H5328" s="25">
        <v>11.4229</v>
      </c>
      <c r="I5328" s="25">
        <v>1.0790999999999999</v>
      </c>
      <c r="J5328" s="15">
        <v>75</v>
      </c>
      <c r="K5328" s="15">
        <v>11</v>
      </c>
      <c r="L5328" s="13">
        <v>9.4500000000000001E-2</v>
      </c>
      <c r="M5328" s="7">
        <v>2.32675404</v>
      </c>
      <c r="N5328" s="26">
        <v>2</v>
      </c>
      <c r="O5328" s="27" t="s">
        <v>92</v>
      </c>
      <c r="P5328" s="8">
        <v>0.1404334246</v>
      </c>
      <c r="Q5328" s="24">
        <v>0.17</v>
      </c>
      <c r="R5328" t="str">
        <f>IF($Q5328*100&gt;=VLOOKUP($O5328,margin_ranges!$A$5:$C$10,2,FALSE),IF($Q5328*100&lt;=VLOOKUP($O5328,margin_ranges!$A$5:$C$10,3,FALSE)+10,"IN RANGE","ABOVE RANGE"),"BELOW RANGE")</f>
        <v>BELOW RANGE</v>
      </c>
      <c r="S5328">
        <f>MIN(VLOOKUP($O5328,margin_ranges!$A$5:$D$10,4,FALSE),$P5328*100)</f>
        <v>14.04334246</v>
      </c>
      <c r="T5328" s="29">
        <f>(1-$S5328/100)/(1-$F5328)-1</f>
        <v>-5.2752135992761851E-11</v>
      </c>
      <c r="U5328" s="19" t="str">
        <f>IF(ABS(IFERROR(T5328,0))&gt;0.05,INDEX(margin_ranges!$C$13:$C$16,MATCH($F5328*100,margin_ranges!$B$13:$B$16,1)),"")</f>
        <v/>
      </c>
      <c r="V5328" t="e">
        <f>MIN(VLOOKUP($U5328,margin_ranges!$A$5:$D$10,4,FALSE),$P5328*100)</f>
        <v>#N/A</v>
      </c>
      <c r="Y5328" s="29" t="e">
        <f t="shared" si="83"/>
        <v>#N/A</v>
      </c>
    </row>
    <row r="5329" spans="1:25" x14ac:dyDescent="0.3">
      <c r="A5329" s="8" t="s">
        <v>17</v>
      </c>
      <c r="B5329" s="8" t="s">
        <v>9231</v>
      </c>
      <c r="C5329" s="8" t="s">
        <v>9232</v>
      </c>
      <c r="D5329" s="8" t="s">
        <v>9371</v>
      </c>
      <c r="E5329" s="8" t="s">
        <v>9372</v>
      </c>
      <c r="F5329" s="24">
        <v>0.28999999999999998</v>
      </c>
      <c r="G5329" s="24">
        <v>0</v>
      </c>
      <c r="H5329" s="25">
        <v>22.4116</v>
      </c>
      <c r="I5329" s="25">
        <v>9.9033999999999995</v>
      </c>
      <c r="J5329" s="15">
        <v>419</v>
      </c>
      <c r="K5329" s="15">
        <v>108</v>
      </c>
      <c r="L5329" s="13">
        <v>0.44190000000000002</v>
      </c>
      <c r="M5329" s="7">
        <v>1.41173484</v>
      </c>
      <c r="N5329" s="26">
        <v>1</v>
      </c>
      <c r="O5329" s="27" t="s">
        <v>92</v>
      </c>
      <c r="P5329" s="8">
        <v>0.29165168019999999</v>
      </c>
      <c r="Q5329" s="24">
        <v>0.28999999999999998</v>
      </c>
      <c r="R5329" t="str">
        <f>IF($Q5329*100&gt;=VLOOKUP($O5329,margin_ranges!$A$5:$C$10,2,FALSE),IF($Q5329*100&lt;=VLOOKUP($O5329,margin_ranges!$A$5:$C$10,3,FALSE)+10,"IN RANGE","ABOVE RANGE"),"BELOW RANGE")</f>
        <v>IN RANGE</v>
      </c>
      <c r="S5329">
        <f>MIN(VLOOKUP($O5329,margin_ranges!$A$5:$D$10,4,FALSE),$P5329*100)</f>
        <v>29.165168019999999</v>
      </c>
      <c r="T5329" s="29">
        <f>(1-$S5329/100)/(1-$F5329)-1</f>
        <v>-2.3263101408449449E-3</v>
      </c>
      <c r="U5329" s="19" t="str">
        <f>IF(ABS(IFERROR(T5329,0))&gt;0.05,INDEX(margin_ranges!$C$13:$C$16,MATCH($F5329*100,margin_ranges!$B$13:$B$16,1)),"")</f>
        <v/>
      </c>
      <c r="V5329" t="e">
        <f>MIN(VLOOKUP($U5329,margin_ranges!$A$5:$D$10,4,FALSE),$P5329*100)</f>
        <v>#N/A</v>
      </c>
      <c r="Y5329" s="29" t="e">
        <f t="shared" si="83"/>
        <v>#N/A</v>
      </c>
    </row>
    <row r="5330" spans="1:25" x14ac:dyDescent="0.3">
      <c r="A5330" s="8" t="s">
        <v>17</v>
      </c>
      <c r="B5330" s="8" t="s">
        <v>9231</v>
      </c>
      <c r="C5330" s="8" t="s">
        <v>9232</v>
      </c>
      <c r="D5330" s="8" t="s">
        <v>9363</v>
      </c>
      <c r="E5330" s="8" t="s">
        <v>9364</v>
      </c>
      <c r="F5330" s="24">
        <v>0.189999999999999</v>
      </c>
      <c r="G5330" s="24">
        <v>1</v>
      </c>
      <c r="H5330" s="25">
        <v>36.373600000000003</v>
      </c>
      <c r="I5330" s="25">
        <v>26.368500000000001</v>
      </c>
      <c r="J5330" s="15">
        <v>244</v>
      </c>
      <c r="K5330" s="15">
        <v>34</v>
      </c>
      <c r="L5330" s="13">
        <v>0.72489999999999999</v>
      </c>
      <c r="M5330" s="7">
        <v>0.30882844999999998</v>
      </c>
      <c r="N5330" s="26">
        <v>0.1</v>
      </c>
      <c r="O5330" s="27" t="s">
        <v>95</v>
      </c>
      <c r="P5330" s="8">
        <v>0.67619563039999997</v>
      </c>
      <c r="Q5330" s="24">
        <v>0.19</v>
      </c>
      <c r="R5330" t="str">
        <f>IF($Q5330*100&gt;=VLOOKUP($O5330,margin_ranges!$A$5:$C$10,2,FALSE),IF($Q5330*100&lt;=VLOOKUP($O5330,margin_ranges!$A$5:$C$10,3,FALSE)+10,"IN RANGE","ABOVE RANGE"),"BELOW RANGE")</f>
        <v>IN RANGE</v>
      </c>
      <c r="S5330">
        <f>MIN(VLOOKUP($O5330,margin_ranges!$A$5:$D$10,4,FALSE),$P5330*100)</f>
        <v>19.75</v>
      </c>
      <c r="T5330" s="29">
        <f>(1-$S5330/100)/(1-$F5330)-1</f>
        <v>-9.2592592592604106E-3</v>
      </c>
      <c r="U5330" s="19" t="str">
        <f>IF(ABS(IFERROR(T5330,0))&gt;0.05,INDEX(margin_ranges!$C$13:$C$16,MATCH($F5330*100,margin_ranges!$B$13:$B$16,1)),"")</f>
        <v/>
      </c>
      <c r="V5330" t="e">
        <f>MIN(VLOOKUP($U5330,margin_ranges!$A$5:$D$10,4,FALSE),$P5330*100)</f>
        <v>#N/A</v>
      </c>
      <c r="Y5330" s="29" t="e">
        <f t="shared" si="83"/>
        <v>#N/A</v>
      </c>
    </row>
    <row r="5331" spans="1:25" x14ac:dyDescent="0.3">
      <c r="A5331" s="8" t="s">
        <v>17</v>
      </c>
      <c r="B5331" s="8" t="s">
        <v>9231</v>
      </c>
      <c r="C5331" s="8" t="s">
        <v>9232</v>
      </c>
      <c r="D5331" s="8" t="s">
        <v>9239</v>
      </c>
      <c r="E5331" s="8" t="s">
        <v>9240</v>
      </c>
      <c r="F5331" s="24">
        <v>0.28999999999999998</v>
      </c>
      <c r="G5331" s="24">
        <v>0</v>
      </c>
      <c r="H5331" s="25">
        <v>9.6402999999999999</v>
      </c>
      <c r="I5331" s="25">
        <v>3.7989000000000002</v>
      </c>
      <c r="J5331" s="15">
        <v>162</v>
      </c>
      <c r="K5331" s="15">
        <v>42</v>
      </c>
      <c r="L5331" s="13">
        <v>0.39410000000000001</v>
      </c>
      <c r="M5331" s="7">
        <v>1.4221453399999999</v>
      </c>
      <c r="N5331" s="26">
        <v>1</v>
      </c>
      <c r="O5331" s="27" t="s">
        <v>92</v>
      </c>
      <c r="P5331" s="8">
        <v>0.29683698939999997</v>
      </c>
      <c r="Q5331" s="24">
        <v>0.28999999999999998</v>
      </c>
      <c r="R5331" t="str">
        <f>IF($Q5331*100&gt;=VLOOKUP($O5331,margin_ranges!$A$5:$C$10,2,FALSE),IF($Q5331*100&lt;=VLOOKUP($O5331,margin_ranges!$A$5:$C$10,3,FALSE)+10,"IN RANGE","ABOVE RANGE"),"BELOW RANGE")</f>
        <v>IN RANGE</v>
      </c>
      <c r="S5331">
        <f>MIN(VLOOKUP($O5331,margin_ranges!$A$5:$D$10,4,FALSE),$P5331*100)</f>
        <v>29.683698939999996</v>
      </c>
      <c r="T5331" s="29">
        <f>(1-$S5331/100)/(1-$F5331)-1</f>
        <v>-9.6295625352113001E-3</v>
      </c>
      <c r="U5331" s="19" t="str">
        <f>IF(ABS(IFERROR(T5331,0))&gt;0.05,INDEX(margin_ranges!$C$13:$C$16,MATCH($F5331*100,margin_ranges!$B$13:$B$16,1)),"")</f>
        <v/>
      </c>
      <c r="V5331" t="e">
        <f>MIN(VLOOKUP($U5331,margin_ranges!$A$5:$D$10,4,FALSE),$P5331*100)</f>
        <v>#N/A</v>
      </c>
      <c r="Y5331" s="29" t="e">
        <f t="shared" si="83"/>
        <v>#N/A</v>
      </c>
    </row>
    <row r="5332" spans="1:25" x14ac:dyDescent="0.3">
      <c r="A5332" s="8" t="s">
        <v>17</v>
      </c>
      <c r="B5332" s="8" t="s">
        <v>9231</v>
      </c>
      <c r="C5332" s="8" t="s">
        <v>9232</v>
      </c>
      <c r="D5332" s="8" t="s">
        <v>9255</v>
      </c>
      <c r="E5332" s="8" t="s">
        <v>9256</v>
      </c>
      <c r="F5332" s="24">
        <v>9.9999999999999895E-2</v>
      </c>
      <c r="G5332" s="24">
        <v>1</v>
      </c>
      <c r="H5332" s="25">
        <v>389.97859999999997</v>
      </c>
      <c r="I5332" s="25">
        <v>23.6279</v>
      </c>
      <c r="J5332" s="15">
        <v>199</v>
      </c>
      <c r="K5332" s="15">
        <v>10</v>
      </c>
      <c r="L5332" s="13">
        <v>6.0600000000000001E-2</v>
      </c>
      <c r="M5332" s="7">
        <v>0.28057020999999999</v>
      </c>
      <c r="N5332" s="26">
        <v>0.25</v>
      </c>
      <c r="O5332" s="27" t="s">
        <v>95</v>
      </c>
      <c r="P5332" s="8">
        <v>0.1089574303</v>
      </c>
      <c r="Q5332" s="24">
        <v>0.1</v>
      </c>
      <c r="R5332" t="str">
        <f>IF($Q5332*100&gt;=VLOOKUP($O5332,margin_ranges!$A$5:$C$10,2,FALSE),IF($Q5332*100&lt;=VLOOKUP($O5332,margin_ranges!$A$5:$C$10,3,FALSE)+10,"IN RANGE","ABOVE RANGE"),"BELOW RANGE")</f>
        <v>IN RANGE</v>
      </c>
      <c r="S5332">
        <f>MIN(VLOOKUP($O5332,margin_ranges!$A$5:$D$10,4,FALSE),$P5332*100)</f>
        <v>10.89574303</v>
      </c>
      <c r="T5332" s="29">
        <f>(1-$S5332/100)/(1-$F5332)-1</f>
        <v>-9.9527003333335085E-3</v>
      </c>
      <c r="U5332" s="19" t="str">
        <f>IF(ABS(IFERROR(T5332,0))&gt;0.05,INDEX(margin_ranges!$C$13:$C$16,MATCH($F5332*100,margin_ranges!$B$13:$B$16,1)),"")</f>
        <v/>
      </c>
      <c r="V5332" t="e">
        <f>MIN(VLOOKUP($U5332,margin_ranges!$A$5:$D$10,4,FALSE),$P5332*100)</f>
        <v>#N/A</v>
      </c>
      <c r="Y5332" s="29" t="e">
        <f t="shared" si="83"/>
        <v>#N/A</v>
      </c>
    </row>
    <row r="5333" spans="1:25" x14ac:dyDescent="0.3">
      <c r="A5333" s="8" t="s">
        <v>17</v>
      </c>
      <c r="B5333" s="8" t="s">
        <v>9231</v>
      </c>
      <c r="C5333" s="8" t="s">
        <v>9232</v>
      </c>
      <c r="D5333" s="8" t="s">
        <v>9241</v>
      </c>
      <c r="E5333" s="8" t="s">
        <v>9242</v>
      </c>
      <c r="F5333" s="24">
        <v>0.28999999999999998</v>
      </c>
      <c r="G5333" s="24">
        <v>0</v>
      </c>
      <c r="H5333" s="25">
        <v>4.3251999999999997</v>
      </c>
      <c r="I5333" s="25">
        <v>0.39369999999999999</v>
      </c>
      <c r="J5333" s="15">
        <v>8</v>
      </c>
      <c r="K5333" s="15">
        <v>2</v>
      </c>
      <c r="L5333" s="13">
        <v>9.0999999999999998E-2</v>
      </c>
      <c r="M5333" s="7">
        <v>0.68613933000000005</v>
      </c>
      <c r="N5333" s="26">
        <v>0.25</v>
      </c>
      <c r="O5333" s="27" t="s">
        <v>92</v>
      </c>
      <c r="P5333" s="8">
        <v>0.63564251719999998</v>
      </c>
      <c r="Q5333" s="24">
        <v>0.28999999999999998</v>
      </c>
      <c r="R5333" t="str">
        <f>IF($Q5333*100&gt;=VLOOKUP($O5333,margin_ranges!$A$5:$C$10,2,FALSE),IF($Q5333*100&lt;=VLOOKUP($O5333,margin_ranges!$A$5:$C$10,3,FALSE)+10,"IN RANGE","ABOVE RANGE"),"BELOW RANGE")</f>
        <v>IN RANGE</v>
      </c>
      <c r="S5333">
        <f>MIN(VLOOKUP($O5333,margin_ranges!$A$5:$D$10,4,FALSE),$P5333*100)</f>
        <v>29.75</v>
      </c>
      <c r="T5333" s="29">
        <f>(1-$S5333/100)/(1-$F5333)-1</f>
        <v>-1.0563380281690127E-2</v>
      </c>
      <c r="U5333" s="19" t="str">
        <f>IF(ABS(IFERROR(T5333,0))&gt;0.05,INDEX(margin_ranges!$C$13:$C$16,MATCH($F5333*100,margin_ranges!$B$13:$B$16,1)),"")</f>
        <v/>
      </c>
      <c r="V5333" t="e">
        <f>MIN(VLOOKUP($U5333,margin_ranges!$A$5:$D$10,4,FALSE),$P5333*100)</f>
        <v>#N/A</v>
      </c>
      <c r="Y5333" s="29" t="e">
        <f t="shared" si="83"/>
        <v>#N/A</v>
      </c>
    </row>
    <row r="5334" spans="1:25" x14ac:dyDescent="0.3">
      <c r="A5334" s="8" t="s">
        <v>17</v>
      </c>
      <c r="B5334" s="8" t="s">
        <v>9231</v>
      </c>
      <c r="C5334" s="8" t="s">
        <v>9232</v>
      </c>
      <c r="D5334" s="8" t="s">
        <v>9243</v>
      </c>
      <c r="E5334" s="8" t="s">
        <v>9244</v>
      </c>
      <c r="F5334" s="24">
        <v>0.28999999999999998</v>
      </c>
      <c r="G5334" s="24">
        <v>0</v>
      </c>
      <c r="H5334" s="25">
        <v>14.264099999999999</v>
      </c>
      <c r="I5334" s="25">
        <v>9.7946000000000009</v>
      </c>
      <c r="J5334" s="15">
        <v>98</v>
      </c>
      <c r="K5334" s="15">
        <v>25</v>
      </c>
      <c r="L5334" s="13">
        <v>0.68669999999999998</v>
      </c>
      <c r="M5334" s="7">
        <v>0.33398529999999998</v>
      </c>
      <c r="N5334" s="26">
        <v>0.1</v>
      </c>
      <c r="O5334" s="27" t="s">
        <v>92</v>
      </c>
      <c r="P5334" s="8">
        <v>0.70058562280000003</v>
      </c>
      <c r="Q5334" s="24">
        <v>0.28999999999999998</v>
      </c>
      <c r="R5334" t="str">
        <f>IF($Q5334*100&gt;=VLOOKUP($O5334,margin_ranges!$A$5:$C$10,2,FALSE),IF($Q5334*100&lt;=VLOOKUP($O5334,margin_ranges!$A$5:$C$10,3,FALSE)+10,"IN RANGE","ABOVE RANGE"),"BELOW RANGE")</f>
        <v>IN RANGE</v>
      </c>
      <c r="S5334">
        <f>MIN(VLOOKUP($O5334,margin_ranges!$A$5:$D$10,4,FALSE),$P5334*100)</f>
        <v>29.75</v>
      </c>
      <c r="T5334" s="29">
        <f>(1-$S5334/100)/(1-$F5334)-1</f>
        <v>-1.0563380281690127E-2</v>
      </c>
      <c r="U5334" s="19" t="str">
        <f>IF(ABS(IFERROR(T5334,0))&gt;0.05,INDEX(margin_ranges!$C$13:$C$16,MATCH($F5334*100,margin_ranges!$B$13:$B$16,1)),"")</f>
        <v/>
      </c>
      <c r="V5334" t="e">
        <f>MIN(VLOOKUP($U5334,margin_ranges!$A$5:$D$10,4,FALSE),$P5334*100)</f>
        <v>#N/A</v>
      </c>
      <c r="Y5334" s="29" t="e">
        <f t="shared" si="83"/>
        <v>#N/A</v>
      </c>
    </row>
    <row r="5335" spans="1:25" x14ac:dyDescent="0.3">
      <c r="A5335" s="8" t="s">
        <v>17</v>
      </c>
      <c r="B5335" s="8" t="s">
        <v>9231</v>
      </c>
      <c r="C5335" s="8" t="s">
        <v>9232</v>
      </c>
      <c r="D5335" s="8" t="s">
        <v>9247</v>
      </c>
      <c r="E5335" s="8" t="s">
        <v>9248</v>
      </c>
      <c r="F5335" s="24">
        <v>0.28999999999999998</v>
      </c>
      <c r="G5335" s="24">
        <v>0</v>
      </c>
      <c r="H5335" s="25">
        <v>3.4584000000000001</v>
      </c>
      <c r="I5335" s="25">
        <v>0.41549999999999998</v>
      </c>
      <c r="J5335" s="15">
        <v>7</v>
      </c>
      <c r="K5335" s="15">
        <v>2</v>
      </c>
      <c r="L5335" s="13">
        <v>0.1201</v>
      </c>
      <c r="M5335" s="7">
        <v>0.57240846000000001</v>
      </c>
      <c r="N5335" s="26">
        <v>0.25</v>
      </c>
      <c r="O5335" s="27" t="s">
        <v>92</v>
      </c>
      <c r="P5335" s="8">
        <v>0.56324894130000003</v>
      </c>
      <c r="Q5335" s="24">
        <v>0.28999999999999998</v>
      </c>
      <c r="R5335" t="str">
        <f>IF($Q5335*100&gt;=VLOOKUP($O5335,margin_ranges!$A$5:$C$10,2,FALSE),IF($Q5335*100&lt;=VLOOKUP($O5335,margin_ranges!$A$5:$C$10,3,FALSE)+10,"IN RANGE","ABOVE RANGE"),"BELOW RANGE")</f>
        <v>IN RANGE</v>
      </c>
      <c r="S5335">
        <f>MIN(VLOOKUP($O5335,margin_ranges!$A$5:$D$10,4,FALSE),$P5335*100)</f>
        <v>29.75</v>
      </c>
      <c r="T5335" s="29">
        <f>(1-$S5335/100)/(1-$F5335)-1</f>
        <v>-1.0563380281690127E-2</v>
      </c>
      <c r="U5335" s="19" t="str">
        <f>IF(ABS(IFERROR(T5335,0))&gt;0.05,INDEX(margin_ranges!$C$13:$C$16,MATCH($F5335*100,margin_ranges!$B$13:$B$16,1)),"")</f>
        <v/>
      </c>
      <c r="V5335" t="e">
        <f>MIN(VLOOKUP($U5335,margin_ranges!$A$5:$D$10,4,FALSE),$P5335*100)</f>
        <v>#N/A</v>
      </c>
      <c r="Y5335" s="29" t="e">
        <f t="shared" si="83"/>
        <v>#N/A</v>
      </c>
    </row>
    <row r="5336" spans="1:25" x14ac:dyDescent="0.3">
      <c r="A5336" s="8" t="s">
        <v>17</v>
      </c>
      <c r="B5336" s="8" t="s">
        <v>9231</v>
      </c>
      <c r="C5336" s="8" t="s">
        <v>9232</v>
      </c>
      <c r="D5336" s="8" t="s">
        <v>9249</v>
      </c>
      <c r="E5336" s="8" t="s">
        <v>9250</v>
      </c>
      <c r="F5336" s="24">
        <v>0.28999999999999998</v>
      </c>
      <c r="G5336" s="24">
        <v>0</v>
      </c>
      <c r="H5336" s="25">
        <v>15.910299999999999</v>
      </c>
      <c r="I5336" s="25">
        <v>2.7069000000000001</v>
      </c>
      <c r="J5336" s="15">
        <v>43</v>
      </c>
      <c r="K5336" s="15">
        <v>11</v>
      </c>
      <c r="L5336" s="13">
        <v>0.1701</v>
      </c>
      <c r="M5336" s="7">
        <v>0.52675479999999997</v>
      </c>
      <c r="N5336" s="26">
        <v>0.25</v>
      </c>
      <c r="O5336" s="27" t="s">
        <v>92</v>
      </c>
      <c r="P5336" s="8">
        <v>0.52539587909999996</v>
      </c>
      <c r="Q5336" s="24">
        <v>0.28999999999999998</v>
      </c>
      <c r="R5336" t="str">
        <f>IF($Q5336*100&gt;=VLOOKUP($O5336,margin_ranges!$A$5:$C$10,2,FALSE),IF($Q5336*100&lt;=VLOOKUP($O5336,margin_ranges!$A$5:$C$10,3,FALSE)+10,"IN RANGE","ABOVE RANGE"),"BELOW RANGE")</f>
        <v>IN RANGE</v>
      </c>
      <c r="S5336">
        <f>MIN(VLOOKUP($O5336,margin_ranges!$A$5:$D$10,4,FALSE),$P5336*100)</f>
        <v>29.75</v>
      </c>
      <c r="T5336" s="29">
        <f>(1-$S5336/100)/(1-$F5336)-1</f>
        <v>-1.0563380281690127E-2</v>
      </c>
      <c r="U5336" s="19" t="str">
        <f>IF(ABS(IFERROR(T5336,0))&gt;0.05,INDEX(margin_ranges!$C$13:$C$16,MATCH($F5336*100,margin_ranges!$B$13:$B$16,1)),"")</f>
        <v/>
      </c>
      <c r="V5336" t="e">
        <f>MIN(VLOOKUP($U5336,margin_ranges!$A$5:$D$10,4,FALSE),$P5336*100)</f>
        <v>#N/A</v>
      </c>
      <c r="Y5336" s="29" t="e">
        <f t="shared" si="83"/>
        <v>#N/A</v>
      </c>
    </row>
    <row r="5337" spans="1:25" x14ac:dyDescent="0.3">
      <c r="A5337" s="8" t="s">
        <v>17</v>
      </c>
      <c r="B5337" s="8" t="s">
        <v>9231</v>
      </c>
      <c r="C5337" s="8" t="s">
        <v>9232</v>
      </c>
      <c r="D5337" s="8" t="s">
        <v>9265</v>
      </c>
      <c r="E5337" s="8" t="s">
        <v>9266</v>
      </c>
      <c r="F5337" s="24">
        <v>0.28999999999999998</v>
      </c>
      <c r="G5337" s="24">
        <v>0</v>
      </c>
      <c r="H5337" s="25">
        <v>22.197600000000001</v>
      </c>
      <c r="I5337" s="25">
        <v>10.8752</v>
      </c>
      <c r="J5337" s="15">
        <v>465</v>
      </c>
      <c r="K5337" s="15">
        <v>120</v>
      </c>
      <c r="L5337" s="13">
        <v>0.4899</v>
      </c>
      <c r="M5337" s="7">
        <v>1.4257617300000001</v>
      </c>
      <c r="N5337" s="26">
        <v>1</v>
      </c>
      <c r="O5337" s="27" t="s">
        <v>92</v>
      </c>
      <c r="P5337" s="8">
        <v>0.29862053240000003</v>
      </c>
      <c r="Q5337" s="24">
        <v>0.28999999999999998</v>
      </c>
      <c r="R5337" t="str">
        <f>IF($Q5337*100&gt;=VLOOKUP($O5337,margin_ranges!$A$5:$C$10,2,FALSE),IF($Q5337*100&lt;=VLOOKUP($O5337,margin_ranges!$A$5:$C$10,3,FALSE)+10,"IN RANGE","ABOVE RANGE"),"BELOW RANGE")</f>
        <v>IN RANGE</v>
      </c>
      <c r="S5337">
        <f>MIN(VLOOKUP($O5337,margin_ranges!$A$5:$D$10,4,FALSE),$P5337*100)</f>
        <v>29.75</v>
      </c>
      <c r="T5337" s="29">
        <f>(1-$S5337/100)/(1-$F5337)-1</f>
        <v>-1.0563380281690127E-2</v>
      </c>
      <c r="U5337" s="19" t="str">
        <f>IF(ABS(IFERROR(T5337,0))&gt;0.05,INDEX(margin_ranges!$C$13:$C$16,MATCH($F5337*100,margin_ranges!$B$13:$B$16,1)),"")</f>
        <v/>
      </c>
      <c r="V5337" t="e">
        <f>MIN(VLOOKUP($U5337,margin_ranges!$A$5:$D$10,4,FALSE),$P5337*100)</f>
        <v>#N/A</v>
      </c>
      <c r="Y5337" s="29" t="e">
        <f t="shared" si="83"/>
        <v>#N/A</v>
      </c>
    </row>
    <row r="5338" spans="1:25" x14ac:dyDescent="0.3">
      <c r="A5338" s="8" t="s">
        <v>17</v>
      </c>
      <c r="B5338" s="8" t="s">
        <v>9231</v>
      </c>
      <c r="C5338" s="8" t="s">
        <v>9232</v>
      </c>
      <c r="D5338" s="8" t="s">
        <v>9285</v>
      </c>
      <c r="E5338" s="8" t="s">
        <v>9286</v>
      </c>
      <c r="F5338" s="24">
        <v>0.28999999999999998</v>
      </c>
      <c r="G5338" s="24">
        <v>0</v>
      </c>
      <c r="H5338" s="25">
        <v>16.6051</v>
      </c>
      <c r="I5338" s="25">
        <v>9.7097999999999995</v>
      </c>
      <c r="J5338" s="15">
        <v>125</v>
      </c>
      <c r="K5338" s="15">
        <v>31</v>
      </c>
      <c r="L5338" s="13">
        <v>0.5847</v>
      </c>
      <c r="M5338" s="7">
        <v>0.42834916000000001</v>
      </c>
      <c r="N5338" s="26">
        <v>0.1</v>
      </c>
      <c r="O5338" s="27" t="s">
        <v>22</v>
      </c>
      <c r="P5338" s="8">
        <v>0.76654559190000005</v>
      </c>
      <c r="Q5338" s="24">
        <v>0.28999999999999998</v>
      </c>
      <c r="R5338" t="str">
        <f>IF($Q5338*100&gt;=VLOOKUP($O5338,margin_ranges!$A$5:$C$10,2,FALSE),IF($Q5338*100&lt;=VLOOKUP($O5338,margin_ranges!$A$5:$C$10,3,FALSE)+10,"IN RANGE","ABOVE RANGE"),"BELOW RANGE")</f>
        <v>IN RANGE</v>
      </c>
      <c r="S5338">
        <f>MIN(VLOOKUP($O5338,margin_ranges!$A$5:$D$10,4,FALSE),$P5338*100)</f>
        <v>29.75</v>
      </c>
      <c r="T5338" s="29">
        <f>(1-$S5338/100)/(1-$F5338)-1</f>
        <v>-1.0563380281690127E-2</v>
      </c>
      <c r="U5338" s="19" t="str">
        <f>IF(ABS(IFERROR(T5338,0))&gt;0.05,INDEX(margin_ranges!$C$13:$C$16,MATCH($F5338*100,margin_ranges!$B$13:$B$16,1)),"")</f>
        <v/>
      </c>
      <c r="V5338" t="e">
        <f>MIN(VLOOKUP($U5338,margin_ranges!$A$5:$D$10,4,FALSE),$P5338*100)</f>
        <v>#N/A</v>
      </c>
      <c r="Y5338" s="29" t="e">
        <f t="shared" si="83"/>
        <v>#N/A</v>
      </c>
    </row>
    <row r="5339" spans="1:25" x14ac:dyDescent="0.3">
      <c r="A5339" s="8" t="s">
        <v>17</v>
      </c>
      <c r="B5339" s="8" t="s">
        <v>9231</v>
      </c>
      <c r="C5339" s="8" t="s">
        <v>9232</v>
      </c>
      <c r="D5339" s="8" t="s">
        <v>9287</v>
      </c>
      <c r="E5339" s="8" t="s">
        <v>9288</v>
      </c>
      <c r="F5339" s="24">
        <v>0.28999999999999998</v>
      </c>
      <c r="G5339" s="24">
        <v>0</v>
      </c>
      <c r="H5339" s="25">
        <v>15.6326</v>
      </c>
      <c r="I5339" s="25">
        <v>11.6082</v>
      </c>
      <c r="J5339" s="15">
        <v>155</v>
      </c>
      <c r="K5339" s="15">
        <v>39</v>
      </c>
      <c r="L5339" s="13">
        <v>0.74260000000000004</v>
      </c>
      <c r="M5339" s="7">
        <v>0.44437375000000001</v>
      </c>
      <c r="N5339" s="26">
        <v>0.1</v>
      </c>
      <c r="O5339" s="27" t="s">
        <v>92</v>
      </c>
      <c r="P5339" s="8">
        <v>0.77496420529999999</v>
      </c>
      <c r="Q5339" s="24">
        <v>0.28999999999999998</v>
      </c>
      <c r="R5339" t="str">
        <f>IF($Q5339*100&gt;=VLOOKUP($O5339,margin_ranges!$A$5:$C$10,2,FALSE),IF($Q5339*100&lt;=VLOOKUP($O5339,margin_ranges!$A$5:$C$10,3,FALSE)+10,"IN RANGE","ABOVE RANGE"),"BELOW RANGE")</f>
        <v>IN RANGE</v>
      </c>
      <c r="S5339">
        <f>MIN(VLOOKUP($O5339,margin_ranges!$A$5:$D$10,4,FALSE),$P5339*100)</f>
        <v>29.75</v>
      </c>
      <c r="T5339" s="29">
        <f>(1-$S5339/100)/(1-$F5339)-1</f>
        <v>-1.0563380281690127E-2</v>
      </c>
      <c r="U5339" s="19" t="str">
        <f>IF(ABS(IFERROR(T5339,0))&gt;0.05,INDEX(margin_ranges!$C$13:$C$16,MATCH($F5339*100,margin_ranges!$B$13:$B$16,1)),"")</f>
        <v/>
      </c>
      <c r="V5339" t="e">
        <f>MIN(VLOOKUP($U5339,margin_ranges!$A$5:$D$10,4,FALSE),$P5339*100)</f>
        <v>#N/A</v>
      </c>
      <c r="Y5339" s="29" t="e">
        <f t="shared" si="83"/>
        <v>#N/A</v>
      </c>
    </row>
    <row r="5340" spans="1:25" x14ac:dyDescent="0.3">
      <c r="A5340" s="8" t="s">
        <v>17</v>
      </c>
      <c r="B5340" s="8" t="s">
        <v>9231</v>
      </c>
      <c r="C5340" s="8" t="s">
        <v>9232</v>
      </c>
      <c r="D5340" s="28" t="s">
        <v>9291</v>
      </c>
      <c r="E5340" s="8" t="s">
        <v>9292</v>
      </c>
      <c r="F5340" s="24">
        <v>0.28999999999999998</v>
      </c>
      <c r="G5340" s="24">
        <v>0</v>
      </c>
      <c r="H5340" s="25">
        <v>3.3491</v>
      </c>
      <c r="I5340" s="25">
        <v>0.93789999999999996</v>
      </c>
      <c r="J5340" s="15">
        <v>8</v>
      </c>
      <c r="K5340" s="15">
        <v>2</v>
      </c>
      <c r="L5340" s="13">
        <v>0.28000000000000003</v>
      </c>
      <c r="M5340" s="7">
        <v>0.29806549999999998</v>
      </c>
      <c r="N5340" s="26">
        <v>0.1</v>
      </c>
      <c r="O5340" s="27" t="s">
        <v>92</v>
      </c>
      <c r="P5340" s="8">
        <v>0.66450327060000003</v>
      </c>
      <c r="Q5340" s="24">
        <v>0.28999999999999998</v>
      </c>
      <c r="R5340" t="str">
        <f>IF($Q5340*100&gt;=VLOOKUP($O5340,margin_ranges!$A$5:$C$10,2,FALSE),IF($Q5340*100&lt;=VLOOKUP($O5340,margin_ranges!$A$5:$C$10,3,FALSE)+10,"IN RANGE","ABOVE RANGE"),"BELOW RANGE")</f>
        <v>IN RANGE</v>
      </c>
      <c r="S5340">
        <f>MIN(VLOOKUP($O5340,margin_ranges!$A$5:$D$10,4,FALSE),$P5340*100)</f>
        <v>29.75</v>
      </c>
      <c r="T5340" s="29">
        <f>(1-$S5340/100)/(1-$F5340)-1</f>
        <v>-1.0563380281690127E-2</v>
      </c>
      <c r="U5340" s="19" t="str">
        <f>IF(ABS(IFERROR(T5340,0))&gt;0.05,INDEX(margin_ranges!$C$13:$C$16,MATCH($F5340*100,margin_ranges!$B$13:$B$16,1)),"")</f>
        <v/>
      </c>
      <c r="V5340" t="e">
        <f>MIN(VLOOKUP($U5340,margin_ranges!$A$5:$D$10,4,FALSE),$P5340*100)</f>
        <v>#N/A</v>
      </c>
      <c r="Y5340" s="29" t="e">
        <f t="shared" si="83"/>
        <v>#N/A</v>
      </c>
    </row>
    <row r="5341" spans="1:25" x14ac:dyDescent="0.3">
      <c r="A5341" s="8" t="s">
        <v>17</v>
      </c>
      <c r="B5341" s="8" t="s">
        <v>9231</v>
      </c>
      <c r="C5341" s="8" t="s">
        <v>9232</v>
      </c>
      <c r="D5341" s="8" t="s">
        <v>9293</v>
      </c>
      <c r="E5341" s="8" t="s">
        <v>9294</v>
      </c>
      <c r="F5341" s="24">
        <v>0.28999999999999998</v>
      </c>
      <c r="G5341" s="24">
        <v>1</v>
      </c>
      <c r="H5341" s="25">
        <v>59.946399999999997</v>
      </c>
      <c r="I5341" s="25">
        <v>19.175799999999999</v>
      </c>
      <c r="J5341" s="15">
        <v>954</v>
      </c>
      <c r="K5341" s="15">
        <v>243</v>
      </c>
      <c r="L5341" s="13">
        <v>0.31990000000000002</v>
      </c>
      <c r="M5341" s="7">
        <v>1.6586383099999999</v>
      </c>
      <c r="N5341" s="26">
        <v>1</v>
      </c>
      <c r="O5341" s="27" t="s">
        <v>22</v>
      </c>
      <c r="P5341" s="8">
        <v>0.39709580290000002</v>
      </c>
      <c r="Q5341" s="24">
        <v>0.28999999999999998</v>
      </c>
      <c r="R5341" t="str">
        <f>IF($Q5341*100&gt;=VLOOKUP($O5341,margin_ranges!$A$5:$C$10,2,FALSE),IF($Q5341*100&lt;=VLOOKUP($O5341,margin_ranges!$A$5:$C$10,3,FALSE)+10,"IN RANGE","ABOVE RANGE"),"BELOW RANGE")</f>
        <v>IN RANGE</v>
      </c>
      <c r="S5341">
        <f>MIN(VLOOKUP($O5341,margin_ranges!$A$5:$D$10,4,FALSE),$P5341*100)</f>
        <v>29.75</v>
      </c>
      <c r="T5341" s="29">
        <f>(1-$S5341/100)/(1-$F5341)-1</f>
        <v>-1.0563380281690127E-2</v>
      </c>
      <c r="U5341" s="19" t="str">
        <f>IF(ABS(IFERROR(T5341,0))&gt;0.05,INDEX(margin_ranges!$C$13:$C$16,MATCH($F5341*100,margin_ranges!$B$13:$B$16,1)),"")</f>
        <v/>
      </c>
      <c r="V5341" t="e">
        <f>MIN(VLOOKUP($U5341,margin_ranges!$A$5:$D$10,4,FALSE),$P5341*100)</f>
        <v>#N/A</v>
      </c>
      <c r="Y5341" s="29" t="e">
        <f t="shared" si="83"/>
        <v>#N/A</v>
      </c>
    </row>
    <row r="5342" spans="1:25" x14ac:dyDescent="0.3">
      <c r="A5342" s="8" t="s">
        <v>17</v>
      </c>
      <c r="B5342" s="8" t="s">
        <v>9231</v>
      </c>
      <c r="C5342" s="8" t="s">
        <v>9232</v>
      </c>
      <c r="D5342" s="8" t="s">
        <v>9297</v>
      </c>
      <c r="E5342" s="8" t="s">
        <v>9298</v>
      </c>
      <c r="F5342" s="24">
        <v>0.28999999999999998</v>
      </c>
      <c r="G5342" s="24">
        <v>0</v>
      </c>
      <c r="H5342" s="25">
        <v>5.1196999999999999</v>
      </c>
      <c r="I5342" s="25">
        <v>0.4945</v>
      </c>
      <c r="J5342" s="15">
        <v>7</v>
      </c>
      <c r="K5342" s="15">
        <v>2</v>
      </c>
      <c r="L5342" s="13">
        <v>9.6600000000000005E-2</v>
      </c>
      <c r="M5342" s="7">
        <v>0.49224325000000002</v>
      </c>
      <c r="N5342" s="26">
        <v>0.25</v>
      </c>
      <c r="O5342" s="27" t="s">
        <v>92</v>
      </c>
      <c r="P5342" s="8">
        <v>0.49212101650000001</v>
      </c>
      <c r="Q5342" s="24">
        <v>0.28999999999999998</v>
      </c>
      <c r="R5342" t="str">
        <f>IF($Q5342*100&gt;=VLOOKUP($O5342,margin_ranges!$A$5:$C$10,2,FALSE),IF($Q5342*100&lt;=VLOOKUP($O5342,margin_ranges!$A$5:$C$10,3,FALSE)+10,"IN RANGE","ABOVE RANGE"),"BELOW RANGE")</f>
        <v>IN RANGE</v>
      </c>
      <c r="S5342">
        <f>MIN(VLOOKUP($O5342,margin_ranges!$A$5:$D$10,4,FALSE),$P5342*100)</f>
        <v>29.75</v>
      </c>
      <c r="T5342" s="29">
        <f>(1-$S5342/100)/(1-$F5342)-1</f>
        <v>-1.0563380281690127E-2</v>
      </c>
      <c r="U5342" s="19" t="str">
        <f>IF(ABS(IFERROR(T5342,0))&gt;0.05,INDEX(margin_ranges!$C$13:$C$16,MATCH($F5342*100,margin_ranges!$B$13:$B$16,1)),"")</f>
        <v/>
      </c>
      <c r="V5342" t="e">
        <f>MIN(VLOOKUP($U5342,margin_ranges!$A$5:$D$10,4,FALSE),$P5342*100)</f>
        <v>#N/A</v>
      </c>
      <c r="Y5342" s="29" t="e">
        <f t="shared" si="83"/>
        <v>#N/A</v>
      </c>
    </row>
    <row r="5343" spans="1:25" x14ac:dyDescent="0.3">
      <c r="A5343" s="8" t="s">
        <v>17</v>
      </c>
      <c r="B5343" s="8" t="s">
        <v>9231</v>
      </c>
      <c r="C5343" s="8" t="s">
        <v>9232</v>
      </c>
      <c r="D5343" s="8" t="s">
        <v>9307</v>
      </c>
      <c r="E5343" s="8" t="s">
        <v>9308</v>
      </c>
      <c r="F5343" s="24">
        <v>0.28999999999999998</v>
      </c>
      <c r="G5343" s="24">
        <v>0</v>
      </c>
      <c r="H5343" s="25">
        <v>11.304600000000001</v>
      </c>
      <c r="I5343" s="25">
        <v>7.3916000000000004</v>
      </c>
      <c r="J5343" s="15">
        <v>91</v>
      </c>
      <c r="K5343" s="15">
        <v>23</v>
      </c>
      <c r="L5343" s="13">
        <v>0.65390000000000004</v>
      </c>
      <c r="M5343" s="7">
        <v>0.41054868999999999</v>
      </c>
      <c r="N5343" s="26">
        <v>0.1</v>
      </c>
      <c r="O5343" s="27" t="s">
        <v>92</v>
      </c>
      <c r="P5343" s="8">
        <v>0.75642353429999998</v>
      </c>
      <c r="Q5343" s="24">
        <v>0.28999999999999998</v>
      </c>
      <c r="R5343" t="str">
        <f>IF($Q5343*100&gt;=VLOOKUP($O5343,margin_ranges!$A$5:$C$10,2,FALSE),IF($Q5343*100&lt;=VLOOKUP($O5343,margin_ranges!$A$5:$C$10,3,FALSE)+10,"IN RANGE","ABOVE RANGE"),"BELOW RANGE")</f>
        <v>IN RANGE</v>
      </c>
      <c r="S5343">
        <f>MIN(VLOOKUP($O5343,margin_ranges!$A$5:$D$10,4,FALSE),$P5343*100)</f>
        <v>29.75</v>
      </c>
      <c r="T5343" s="29">
        <f>(1-$S5343/100)/(1-$F5343)-1</f>
        <v>-1.0563380281690127E-2</v>
      </c>
      <c r="U5343" s="19" t="str">
        <f>IF(ABS(IFERROR(T5343,0))&gt;0.05,INDEX(margin_ranges!$C$13:$C$16,MATCH($F5343*100,margin_ranges!$B$13:$B$16,1)),"")</f>
        <v/>
      </c>
      <c r="V5343" t="e">
        <f>MIN(VLOOKUP($U5343,margin_ranges!$A$5:$D$10,4,FALSE),$P5343*100)</f>
        <v>#N/A</v>
      </c>
      <c r="Y5343" s="29" t="e">
        <f t="shared" si="83"/>
        <v>#N/A</v>
      </c>
    </row>
    <row r="5344" spans="1:25" x14ac:dyDescent="0.3">
      <c r="A5344" s="8" t="s">
        <v>17</v>
      </c>
      <c r="B5344" s="8" t="s">
        <v>9231</v>
      </c>
      <c r="C5344" s="8" t="s">
        <v>9232</v>
      </c>
      <c r="D5344" s="8" t="s">
        <v>9311</v>
      </c>
      <c r="E5344" s="8" t="s">
        <v>9312</v>
      </c>
      <c r="F5344" s="24">
        <v>0.28999999999999998</v>
      </c>
      <c r="G5344" s="24">
        <v>0</v>
      </c>
      <c r="H5344" s="25">
        <v>9.56</v>
      </c>
      <c r="I5344" s="25">
        <v>1.4758</v>
      </c>
      <c r="J5344" s="15">
        <v>20</v>
      </c>
      <c r="K5344" s="15">
        <v>5</v>
      </c>
      <c r="L5344" s="13">
        <v>0.15440000000000001</v>
      </c>
      <c r="M5344" s="7">
        <v>0.45139151</v>
      </c>
      <c r="N5344" s="26">
        <v>0.25</v>
      </c>
      <c r="O5344" s="27" t="s">
        <v>92</v>
      </c>
      <c r="P5344" s="8">
        <v>0.44615706290000001</v>
      </c>
      <c r="Q5344" s="24">
        <v>0.28999999999999998</v>
      </c>
      <c r="R5344" t="str">
        <f>IF($Q5344*100&gt;=VLOOKUP($O5344,margin_ranges!$A$5:$C$10,2,FALSE),IF($Q5344*100&lt;=VLOOKUP($O5344,margin_ranges!$A$5:$C$10,3,FALSE)+10,"IN RANGE","ABOVE RANGE"),"BELOW RANGE")</f>
        <v>IN RANGE</v>
      </c>
      <c r="S5344">
        <f>MIN(VLOOKUP($O5344,margin_ranges!$A$5:$D$10,4,FALSE),$P5344*100)</f>
        <v>29.75</v>
      </c>
      <c r="T5344" s="29">
        <f>(1-$S5344/100)/(1-$F5344)-1</f>
        <v>-1.0563380281690127E-2</v>
      </c>
      <c r="U5344" s="19" t="str">
        <f>IF(ABS(IFERROR(T5344,0))&gt;0.05,INDEX(margin_ranges!$C$13:$C$16,MATCH($F5344*100,margin_ranges!$B$13:$B$16,1)),"")</f>
        <v/>
      </c>
      <c r="V5344" t="e">
        <f>MIN(VLOOKUP($U5344,margin_ranges!$A$5:$D$10,4,FALSE),$P5344*100)</f>
        <v>#N/A</v>
      </c>
      <c r="Y5344" s="29" t="e">
        <f t="shared" si="83"/>
        <v>#N/A</v>
      </c>
    </row>
    <row r="5345" spans="1:25" x14ac:dyDescent="0.3">
      <c r="A5345" s="8" t="s">
        <v>17</v>
      </c>
      <c r="B5345" s="8" t="s">
        <v>9231</v>
      </c>
      <c r="C5345" s="8" t="s">
        <v>9232</v>
      </c>
      <c r="D5345" s="8" t="s">
        <v>9313</v>
      </c>
      <c r="E5345" s="8" t="s">
        <v>9314</v>
      </c>
      <c r="F5345" s="24">
        <v>0.28999999999999998</v>
      </c>
      <c r="G5345" s="24">
        <v>0</v>
      </c>
      <c r="H5345" s="25">
        <v>14.637700000000001</v>
      </c>
      <c r="I5345" s="25">
        <v>10.957800000000001</v>
      </c>
      <c r="J5345" s="15">
        <v>115</v>
      </c>
      <c r="K5345" s="15">
        <v>30</v>
      </c>
      <c r="L5345" s="13">
        <v>0.74860000000000004</v>
      </c>
      <c r="M5345" s="7">
        <v>0.35062740999999997</v>
      </c>
      <c r="N5345" s="26">
        <v>0.1</v>
      </c>
      <c r="O5345" s="27" t="s">
        <v>92</v>
      </c>
      <c r="P5345" s="8">
        <v>0.71479696739999998</v>
      </c>
      <c r="Q5345" s="24">
        <v>0.28999999999999998</v>
      </c>
      <c r="R5345" t="str">
        <f>IF($Q5345*100&gt;=VLOOKUP($O5345,margin_ranges!$A$5:$C$10,2,FALSE),IF($Q5345*100&lt;=VLOOKUP($O5345,margin_ranges!$A$5:$C$10,3,FALSE)+10,"IN RANGE","ABOVE RANGE"),"BELOW RANGE")</f>
        <v>IN RANGE</v>
      </c>
      <c r="S5345">
        <f>MIN(VLOOKUP($O5345,margin_ranges!$A$5:$D$10,4,FALSE),$P5345*100)</f>
        <v>29.75</v>
      </c>
      <c r="T5345" s="29">
        <f>(1-$S5345/100)/(1-$F5345)-1</f>
        <v>-1.0563380281690127E-2</v>
      </c>
      <c r="U5345" s="19" t="str">
        <f>IF(ABS(IFERROR(T5345,0))&gt;0.05,INDEX(margin_ranges!$C$13:$C$16,MATCH($F5345*100,margin_ranges!$B$13:$B$16,1)),"")</f>
        <v/>
      </c>
      <c r="V5345" t="e">
        <f>MIN(VLOOKUP($U5345,margin_ranges!$A$5:$D$10,4,FALSE),$P5345*100)</f>
        <v>#N/A</v>
      </c>
      <c r="Y5345" s="29" t="e">
        <f t="shared" si="83"/>
        <v>#N/A</v>
      </c>
    </row>
    <row r="5346" spans="1:25" x14ac:dyDescent="0.3">
      <c r="A5346" s="8" t="s">
        <v>17</v>
      </c>
      <c r="B5346" s="8" t="s">
        <v>9231</v>
      </c>
      <c r="C5346" s="8" t="s">
        <v>9232</v>
      </c>
      <c r="D5346" s="8" t="s">
        <v>9319</v>
      </c>
      <c r="E5346" s="8" t="s">
        <v>9320</v>
      </c>
      <c r="F5346" s="24">
        <v>0.28999999999999998</v>
      </c>
      <c r="G5346" s="24">
        <v>0</v>
      </c>
      <c r="H5346" s="25">
        <v>8.5305</v>
      </c>
      <c r="I5346" s="25">
        <v>1.0551999999999999</v>
      </c>
      <c r="J5346" s="15">
        <v>15</v>
      </c>
      <c r="K5346" s="15">
        <v>4</v>
      </c>
      <c r="L5346" s="13">
        <v>0.1237</v>
      </c>
      <c r="M5346" s="7">
        <v>0.46886887999999999</v>
      </c>
      <c r="N5346" s="26">
        <v>0.25</v>
      </c>
      <c r="O5346" s="27" t="s">
        <v>92</v>
      </c>
      <c r="P5346" s="8">
        <v>0.4668018941</v>
      </c>
      <c r="Q5346" s="24">
        <v>0.28999999999999998</v>
      </c>
      <c r="R5346" t="str">
        <f>IF($Q5346*100&gt;=VLOOKUP($O5346,margin_ranges!$A$5:$C$10,2,FALSE),IF($Q5346*100&lt;=VLOOKUP($O5346,margin_ranges!$A$5:$C$10,3,FALSE)+10,"IN RANGE","ABOVE RANGE"),"BELOW RANGE")</f>
        <v>IN RANGE</v>
      </c>
      <c r="S5346">
        <f>MIN(VLOOKUP($O5346,margin_ranges!$A$5:$D$10,4,FALSE),$P5346*100)</f>
        <v>29.75</v>
      </c>
      <c r="T5346" s="29">
        <f>(1-$S5346/100)/(1-$F5346)-1</f>
        <v>-1.0563380281690127E-2</v>
      </c>
      <c r="U5346" s="19" t="str">
        <f>IF(ABS(IFERROR(T5346,0))&gt;0.05,INDEX(margin_ranges!$C$13:$C$16,MATCH($F5346*100,margin_ranges!$B$13:$B$16,1)),"")</f>
        <v/>
      </c>
      <c r="V5346" t="e">
        <f>MIN(VLOOKUP($U5346,margin_ranges!$A$5:$D$10,4,FALSE),$P5346*100)</f>
        <v>#N/A</v>
      </c>
      <c r="Y5346" s="29" t="e">
        <f t="shared" si="83"/>
        <v>#N/A</v>
      </c>
    </row>
    <row r="5347" spans="1:25" x14ac:dyDescent="0.3">
      <c r="A5347" s="8" t="s">
        <v>17</v>
      </c>
      <c r="B5347" s="8" t="s">
        <v>9231</v>
      </c>
      <c r="C5347" s="8" t="s">
        <v>9232</v>
      </c>
      <c r="D5347" s="8" t="s">
        <v>9321</v>
      </c>
      <c r="E5347" s="8" t="s">
        <v>9322</v>
      </c>
      <c r="F5347" s="24">
        <v>0.28999999999999998</v>
      </c>
      <c r="G5347" s="24">
        <v>0</v>
      </c>
      <c r="H5347" s="25">
        <v>28.4071</v>
      </c>
      <c r="I5347" s="25">
        <v>8.5162999999999993</v>
      </c>
      <c r="J5347" s="15">
        <v>42</v>
      </c>
      <c r="K5347" s="15">
        <v>11</v>
      </c>
      <c r="L5347" s="13">
        <v>0.29980000000000001</v>
      </c>
      <c r="M5347" s="7">
        <v>0.16283759</v>
      </c>
      <c r="N5347" s="26">
        <v>0.03</v>
      </c>
      <c r="O5347" s="27" t="s">
        <v>92</v>
      </c>
      <c r="P5347" s="8">
        <v>0.8157673527</v>
      </c>
      <c r="Q5347" s="24">
        <v>0.28999999999999998</v>
      </c>
      <c r="R5347" t="str">
        <f>IF($Q5347*100&gt;=VLOOKUP($O5347,margin_ranges!$A$5:$C$10,2,FALSE),IF($Q5347*100&lt;=VLOOKUP($O5347,margin_ranges!$A$5:$C$10,3,FALSE)+10,"IN RANGE","ABOVE RANGE"),"BELOW RANGE")</f>
        <v>IN RANGE</v>
      </c>
      <c r="S5347">
        <f>MIN(VLOOKUP($O5347,margin_ranges!$A$5:$D$10,4,FALSE),$P5347*100)</f>
        <v>29.75</v>
      </c>
      <c r="T5347" s="29">
        <f>(1-$S5347/100)/(1-$F5347)-1</f>
        <v>-1.0563380281690127E-2</v>
      </c>
      <c r="U5347" s="19" t="str">
        <f>IF(ABS(IFERROR(T5347,0))&gt;0.05,INDEX(margin_ranges!$C$13:$C$16,MATCH($F5347*100,margin_ranges!$B$13:$B$16,1)),"")</f>
        <v/>
      </c>
      <c r="V5347" t="e">
        <f>MIN(VLOOKUP($U5347,margin_ranges!$A$5:$D$10,4,FALSE),$P5347*100)</f>
        <v>#N/A</v>
      </c>
      <c r="Y5347" s="29" t="e">
        <f t="shared" si="83"/>
        <v>#N/A</v>
      </c>
    </row>
    <row r="5348" spans="1:25" x14ac:dyDescent="0.3">
      <c r="A5348" s="8" t="s">
        <v>17</v>
      </c>
      <c r="B5348" s="8" t="s">
        <v>9231</v>
      </c>
      <c r="C5348" s="8" t="s">
        <v>9232</v>
      </c>
      <c r="D5348" s="8" t="s">
        <v>9325</v>
      </c>
      <c r="E5348" s="8" t="s">
        <v>9326</v>
      </c>
      <c r="F5348" s="24">
        <v>0.28999999999999998</v>
      </c>
      <c r="G5348" s="24">
        <v>0</v>
      </c>
      <c r="H5348" s="25">
        <v>5.1353999999999997</v>
      </c>
      <c r="I5348" s="25">
        <v>0.72840000000000005</v>
      </c>
      <c r="J5348" s="15">
        <v>11</v>
      </c>
      <c r="K5348" s="15">
        <v>3</v>
      </c>
      <c r="L5348" s="13">
        <v>0.14180000000000001</v>
      </c>
      <c r="M5348" s="7">
        <v>0.51472837999999999</v>
      </c>
      <c r="N5348" s="26">
        <v>0.25</v>
      </c>
      <c r="O5348" s="27" t="s">
        <v>92</v>
      </c>
      <c r="P5348" s="8">
        <v>0.51430694200000004</v>
      </c>
      <c r="Q5348" s="24">
        <v>0.28999999999999998</v>
      </c>
      <c r="R5348" t="str">
        <f>IF($Q5348*100&gt;=VLOOKUP($O5348,margin_ranges!$A$5:$C$10,2,FALSE),IF($Q5348*100&lt;=VLOOKUP($O5348,margin_ranges!$A$5:$C$10,3,FALSE)+10,"IN RANGE","ABOVE RANGE"),"BELOW RANGE")</f>
        <v>IN RANGE</v>
      </c>
      <c r="S5348">
        <f>MIN(VLOOKUP($O5348,margin_ranges!$A$5:$D$10,4,FALSE),$P5348*100)</f>
        <v>29.75</v>
      </c>
      <c r="T5348" s="29">
        <f>(1-$S5348/100)/(1-$F5348)-1</f>
        <v>-1.0563380281690127E-2</v>
      </c>
      <c r="U5348" s="19" t="str">
        <f>IF(ABS(IFERROR(T5348,0))&gt;0.05,INDEX(margin_ranges!$C$13:$C$16,MATCH($F5348*100,margin_ranges!$B$13:$B$16,1)),"")</f>
        <v/>
      </c>
      <c r="V5348" t="e">
        <f>MIN(VLOOKUP($U5348,margin_ranges!$A$5:$D$10,4,FALSE),$P5348*100)</f>
        <v>#N/A</v>
      </c>
      <c r="Y5348" s="29" t="e">
        <f t="shared" si="83"/>
        <v>#N/A</v>
      </c>
    </row>
    <row r="5349" spans="1:25" x14ac:dyDescent="0.3">
      <c r="A5349" s="8" t="s">
        <v>17</v>
      </c>
      <c r="B5349" s="8" t="s">
        <v>9231</v>
      </c>
      <c r="C5349" s="8" t="s">
        <v>9232</v>
      </c>
      <c r="D5349" s="8" t="s">
        <v>9331</v>
      </c>
      <c r="E5349" s="8" t="s">
        <v>9332</v>
      </c>
      <c r="F5349" s="24">
        <v>0.28999999999999998</v>
      </c>
      <c r="G5349" s="24">
        <v>1</v>
      </c>
      <c r="H5349" s="25">
        <v>117.2906</v>
      </c>
      <c r="I5349" s="25">
        <v>21.514600000000002</v>
      </c>
      <c r="J5349" s="15">
        <v>1349</v>
      </c>
      <c r="K5349" s="15">
        <v>345</v>
      </c>
      <c r="L5349" s="13">
        <v>0.18340000000000001</v>
      </c>
      <c r="M5349" s="7">
        <v>2.09049949</v>
      </c>
      <c r="N5349" s="26">
        <v>1</v>
      </c>
      <c r="O5349" s="27" t="s">
        <v>22</v>
      </c>
      <c r="P5349" s="8">
        <v>0.52164542349999998</v>
      </c>
      <c r="Q5349" s="24">
        <v>0.28999999999999998</v>
      </c>
      <c r="R5349" t="str">
        <f>IF($Q5349*100&gt;=VLOOKUP($O5349,margin_ranges!$A$5:$C$10,2,FALSE),IF($Q5349*100&lt;=VLOOKUP($O5349,margin_ranges!$A$5:$C$10,3,FALSE)+10,"IN RANGE","ABOVE RANGE"),"BELOW RANGE")</f>
        <v>IN RANGE</v>
      </c>
      <c r="S5349">
        <f>MIN(VLOOKUP($O5349,margin_ranges!$A$5:$D$10,4,FALSE),$P5349*100)</f>
        <v>29.75</v>
      </c>
      <c r="T5349" s="29">
        <f>(1-$S5349/100)/(1-$F5349)-1</f>
        <v>-1.0563380281690127E-2</v>
      </c>
      <c r="U5349" s="19" t="str">
        <f>IF(ABS(IFERROR(T5349,0))&gt;0.05,INDEX(margin_ranges!$C$13:$C$16,MATCH($F5349*100,margin_ranges!$B$13:$B$16,1)),"")</f>
        <v/>
      </c>
      <c r="V5349" t="e">
        <f>MIN(VLOOKUP($U5349,margin_ranges!$A$5:$D$10,4,FALSE),$P5349*100)</f>
        <v>#N/A</v>
      </c>
      <c r="Y5349" s="29" t="e">
        <f t="shared" si="83"/>
        <v>#N/A</v>
      </c>
    </row>
    <row r="5350" spans="1:25" x14ac:dyDescent="0.3">
      <c r="A5350" s="8" t="s">
        <v>17</v>
      </c>
      <c r="B5350" s="8" t="s">
        <v>9231</v>
      </c>
      <c r="C5350" s="8" t="s">
        <v>9232</v>
      </c>
      <c r="D5350" s="8" t="s">
        <v>9333</v>
      </c>
      <c r="E5350" s="8" t="s">
        <v>9334</v>
      </c>
      <c r="F5350" s="24">
        <v>0.28999999999999998</v>
      </c>
      <c r="G5350" s="24">
        <v>0</v>
      </c>
      <c r="H5350" s="25">
        <v>8.5669000000000004</v>
      </c>
      <c r="I5350" s="25">
        <v>1.0742</v>
      </c>
      <c r="J5350" s="15">
        <v>16</v>
      </c>
      <c r="K5350" s="15">
        <v>4</v>
      </c>
      <c r="L5350" s="13">
        <v>0.12540000000000001</v>
      </c>
      <c r="M5350" s="7">
        <v>0.48158786999999997</v>
      </c>
      <c r="N5350" s="26">
        <v>0.25</v>
      </c>
      <c r="O5350" s="27" t="s">
        <v>92</v>
      </c>
      <c r="P5350" s="8">
        <v>0.48088393670000001</v>
      </c>
      <c r="Q5350" s="24">
        <v>0.28999999999999998</v>
      </c>
      <c r="R5350" t="str">
        <f>IF($Q5350*100&gt;=VLOOKUP($O5350,margin_ranges!$A$5:$C$10,2,FALSE),IF($Q5350*100&lt;=VLOOKUP($O5350,margin_ranges!$A$5:$C$10,3,FALSE)+10,"IN RANGE","ABOVE RANGE"),"BELOW RANGE")</f>
        <v>IN RANGE</v>
      </c>
      <c r="S5350">
        <f>MIN(VLOOKUP($O5350,margin_ranges!$A$5:$D$10,4,FALSE),$P5350*100)</f>
        <v>29.75</v>
      </c>
      <c r="T5350" s="29">
        <f>(1-$S5350/100)/(1-$F5350)-1</f>
        <v>-1.0563380281690127E-2</v>
      </c>
      <c r="U5350" s="19" t="str">
        <f>IF(ABS(IFERROR(T5350,0))&gt;0.05,INDEX(margin_ranges!$C$13:$C$16,MATCH($F5350*100,margin_ranges!$B$13:$B$16,1)),"")</f>
        <v/>
      </c>
      <c r="V5350" t="e">
        <f>MIN(VLOOKUP($U5350,margin_ranges!$A$5:$D$10,4,FALSE),$P5350*100)</f>
        <v>#N/A</v>
      </c>
      <c r="Y5350" s="29" t="e">
        <f t="shared" si="83"/>
        <v>#N/A</v>
      </c>
    </row>
    <row r="5351" spans="1:25" x14ac:dyDescent="0.3">
      <c r="A5351" s="8" t="s">
        <v>17</v>
      </c>
      <c r="B5351" s="8" t="s">
        <v>9231</v>
      </c>
      <c r="C5351" s="8" t="s">
        <v>9232</v>
      </c>
      <c r="D5351" s="8" t="s">
        <v>9335</v>
      </c>
      <c r="E5351" s="8" t="s">
        <v>9336</v>
      </c>
      <c r="F5351" s="24">
        <v>0.28999999999999998</v>
      </c>
      <c r="G5351" s="24">
        <v>1</v>
      </c>
      <c r="H5351" s="25">
        <v>45.601399999999998</v>
      </c>
      <c r="I5351" s="25">
        <v>9.6298999999999992</v>
      </c>
      <c r="J5351" s="15">
        <v>653</v>
      </c>
      <c r="K5351" s="15">
        <v>167</v>
      </c>
      <c r="L5351" s="13">
        <v>0.2112</v>
      </c>
      <c r="M5351" s="7">
        <v>2.2608702100000002</v>
      </c>
      <c r="N5351" s="26">
        <v>1</v>
      </c>
      <c r="O5351" s="27" t="s">
        <v>22</v>
      </c>
      <c r="P5351" s="8">
        <v>0.55769243390000001</v>
      </c>
      <c r="Q5351" s="24">
        <v>0.28999999999999998</v>
      </c>
      <c r="R5351" t="str">
        <f>IF($Q5351*100&gt;=VLOOKUP($O5351,margin_ranges!$A$5:$C$10,2,FALSE),IF($Q5351*100&lt;=VLOOKUP($O5351,margin_ranges!$A$5:$C$10,3,FALSE)+10,"IN RANGE","ABOVE RANGE"),"BELOW RANGE")</f>
        <v>IN RANGE</v>
      </c>
      <c r="S5351">
        <f>MIN(VLOOKUP($O5351,margin_ranges!$A$5:$D$10,4,FALSE),$P5351*100)</f>
        <v>29.75</v>
      </c>
      <c r="T5351" s="29">
        <f>(1-$S5351/100)/(1-$F5351)-1</f>
        <v>-1.0563380281690127E-2</v>
      </c>
      <c r="U5351" s="19" t="str">
        <f>IF(ABS(IFERROR(T5351,0))&gt;0.05,INDEX(margin_ranges!$C$13:$C$16,MATCH($F5351*100,margin_ranges!$B$13:$B$16,1)),"")</f>
        <v/>
      </c>
      <c r="V5351" t="e">
        <f>MIN(VLOOKUP($U5351,margin_ranges!$A$5:$D$10,4,FALSE),$P5351*100)</f>
        <v>#N/A</v>
      </c>
      <c r="Y5351" s="29" t="e">
        <f t="shared" si="83"/>
        <v>#N/A</v>
      </c>
    </row>
    <row r="5352" spans="1:25" x14ac:dyDescent="0.3">
      <c r="A5352" s="8" t="s">
        <v>17</v>
      </c>
      <c r="B5352" s="8" t="s">
        <v>9231</v>
      </c>
      <c r="C5352" s="8" t="s">
        <v>9232</v>
      </c>
      <c r="D5352" s="8" t="s">
        <v>9339</v>
      </c>
      <c r="E5352" s="8" t="s">
        <v>9340</v>
      </c>
      <c r="F5352" s="24">
        <v>0.28999999999999998</v>
      </c>
      <c r="G5352" s="24">
        <v>0</v>
      </c>
      <c r="H5352" s="25">
        <v>3.7684000000000002</v>
      </c>
      <c r="I5352" s="25">
        <v>2.6396999999999999</v>
      </c>
      <c r="J5352" s="15">
        <v>52</v>
      </c>
      <c r="K5352" s="15">
        <v>13</v>
      </c>
      <c r="L5352" s="13">
        <v>0.70050000000000001</v>
      </c>
      <c r="M5352" s="7">
        <v>0.65509525000000002</v>
      </c>
      <c r="N5352" s="26">
        <v>0.25</v>
      </c>
      <c r="O5352" s="27" t="s">
        <v>22</v>
      </c>
      <c r="P5352" s="8">
        <v>0.61837610539999999</v>
      </c>
      <c r="Q5352" s="24">
        <v>0.28999999999999998</v>
      </c>
      <c r="R5352" t="str">
        <f>IF($Q5352*100&gt;=VLOOKUP($O5352,margin_ranges!$A$5:$C$10,2,FALSE),IF($Q5352*100&lt;=VLOOKUP($O5352,margin_ranges!$A$5:$C$10,3,FALSE)+10,"IN RANGE","ABOVE RANGE"),"BELOW RANGE")</f>
        <v>IN RANGE</v>
      </c>
      <c r="S5352">
        <f>MIN(VLOOKUP($O5352,margin_ranges!$A$5:$D$10,4,FALSE),$P5352*100)</f>
        <v>29.75</v>
      </c>
      <c r="T5352" s="29">
        <f>(1-$S5352/100)/(1-$F5352)-1</f>
        <v>-1.0563380281690127E-2</v>
      </c>
      <c r="U5352" s="19" t="str">
        <f>IF(ABS(IFERROR(T5352,0))&gt;0.05,INDEX(margin_ranges!$C$13:$C$16,MATCH($F5352*100,margin_ranges!$B$13:$B$16,1)),"")</f>
        <v/>
      </c>
      <c r="V5352" t="e">
        <f>MIN(VLOOKUP($U5352,margin_ranges!$A$5:$D$10,4,FALSE),$P5352*100)</f>
        <v>#N/A</v>
      </c>
      <c r="Y5352" s="29" t="e">
        <f t="shared" si="83"/>
        <v>#N/A</v>
      </c>
    </row>
    <row r="5353" spans="1:25" x14ac:dyDescent="0.3">
      <c r="A5353" s="8" t="s">
        <v>17</v>
      </c>
      <c r="B5353" s="8" t="s">
        <v>9231</v>
      </c>
      <c r="C5353" s="8" t="s">
        <v>9232</v>
      </c>
      <c r="D5353" s="8" t="s">
        <v>9345</v>
      </c>
      <c r="E5353" s="8" t="s">
        <v>9346</v>
      </c>
      <c r="F5353" s="24">
        <v>0.28999999999999998</v>
      </c>
      <c r="G5353" s="24">
        <v>0</v>
      </c>
      <c r="H5353" s="25">
        <v>5.0726000000000004</v>
      </c>
      <c r="I5353" s="25">
        <v>0.39429999999999998</v>
      </c>
      <c r="J5353" s="15">
        <v>8</v>
      </c>
      <c r="K5353" s="15">
        <v>2</v>
      </c>
      <c r="L5353" s="13">
        <v>7.7700000000000005E-2</v>
      </c>
      <c r="M5353" s="7">
        <v>0.66344203000000002</v>
      </c>
      <c r="N5353" s="26">
        <v>0.25</v>
      </c>
      <c r="O5353" s="27" t="s">
        <v>92</v>
      </c>
      <c r="P5353" s="8">
        <v>0.62317732510000001</v>
      </c>
      <c r="Q5353" s="24">
        <v>0.28999999999999998</v>
      </c>
      <c r="R5353" t="str">
        <f>IF($Q5353*100&gt;=VLOOKUP($O5353,margin_ranges!$A$5:$C$10,2,FALSE),IF($Q5353*100&lt;=VLOOKUP($O5353,margin_ranges!$A$5:$C$10,3,FALSE)+10,"IN RANGE","ABOVE RANGE"),"BELOW RANGE")</f>
        <v>IN RANGE</v>
      </c>
      <c r="S5353">
        <f>MIN(VLOOKUP($O5353,margin_ranges!$A$5:$D$10,4,FALSE),$P5353*100)</f>
        <v>29.75</v>
      </c>
      <c r="T5353" s="29">
        <f>(1-$S5353/100)/(1-$F5353)-1</f>
        <v>-1.0563380281690127E-2</v>
      </c>
      <c r="U5353" s="19" t="str">
        <f>IF(ABS(IFERROR(T5353,0))&gt;0.05,INDEX(margin_ranges!$C$13:$C$16,MATCH($F5353*100,margin_ranges!$B$13:$B$16,1)),"")</f>
        <v/>
      </c>
      <c r="V5353" t="e">
        <f>MIN(VLOOKUP($U5353,margin_ranges!$A$5:$D$10,4,FALSE),$P5353*100)</f>
        <v>#N/A</v>
      </c>
      <c r="Y5353" s="29" t="e">
        <f t="shared" si="83"/>
        <v>#N/A</v>
      </c>
    </row>
    <row r="5354" spans="1:25" x14ac:dyDescent="0.3">
      <c r="A5354" s="8" t="s">
        <v>17</v>
      </c>
      <c r="B5354" s="8" t="s">
        <v>9231</v>
      </c>
      <c r="C5354" s="8" t="s">
        <v>9232</v>
      </c>
      <c r="D5354" s="8" t="s">
        <v>9355</v>
      </c>
      <c r="E5354" s="8" t="s">
        <v>9356</v>
      </c>
      <c r="F5354" s="24">
        <v>0.28999999999999998</v>
      </c>
      <c r="G5354" s="24">
        <v>0</v>
      </c>
      <c r="H5354" s="25">
        <v>30.157499999999999</v>
      </c>
      <c r="I5354" s="25">
        <v>9.2840000000000007</v>
      </c>
      <c r="J5354" s="15">
        <v>406</v>
      </c>
      <c r="K5354" s="15">
        <v>104</v>
      </c>
      <c r="L5354" s="13">
        <v>0.30790000000000001</v>
      </c>
      <c r="M5354" s="7">
        <v>1.4567427799999999</v>
      </c>
      <c r="N5354" s="26">
        <v>1</v>
      </c>
      <c r="O5354" s="27" t="s">
        <v>92</v>
      </c>
      <c r="P5354" s="8">
        <v>0.3135370146</v>
      </c>
      <c r="Q5354" s="24">
        <v>0.28999999999999998</v>
      </c>
      <c r="R5354" t="str">
        <f>IF($Q5354*100&gt;=VLOOKUP($O5354,margin_ranges!$A$5:$C$10,2,FALSE),IF($Q5354*100&lt;=VLOOKUP($O5354,margin_ranges!$A$5:$C$10,3,FALSE)+10,"IN RANGE","ABOVE RANGE"),"BELOW RANGE")</f>
        <v>IN RANGE</v>
      </c>
      <c r="S5354">
        <f>MIN(VLOOKUP($O5354,margin_ranges!$A$5:$D$10,4,FALSE),$P5354*100)</f>
        <v>29.75</v>
      </c>
      <c r="T5354" s="29">
        <f>(1-$S5354/100)/(1-$F5354)-1</f>
        <v>-1.0563380281690127E-2</v>
      </c>
      <c r="U5354" s="19" t="str">
        <f>IF(ABS(IFERROR(T5354,0))&gt;0.05,INDEX(margin_ranges!$C$13:$C$16,MATCH($F5354*100,margin_ranges!$B$13:$B$16,1)),"")</f>
        <v/>
      </c>
      <c r="V5354" t="e">
        <f>MIN(VLOOKUP($U5354,margin_ranges!$A$5:$D$10,4,FALSE),$P5354*100)</f>
        <v>#N/A</v>
      </c>
      <c r="Y5354" s="29" t="e">
        <f t="shared" si="83"/>
        <v>#N/A</v>
      </c>
    </row>
    <row r="5355" spans="1:25" x14ac:dyDescent="0.3">
      <c r="A5355" s="8" t="s">
        <v>17</v>
      </c>
      <c r="B5355" s="8" t="s">
        <v>9231</v>
      </c>
      <c r="C5355" s="8" t="s">
        <v>9232</v>
      </c>
      <c r="D5355" s="8" t="s">
        <v>9357</v>
      </c>
      <c r="E5355" s="8" t="s">
        <v>9358</v>
      </c>
      <c r="F5355" s="24">
        <v>0.28999999999999998</v>
      </c>
      <c r="G5355" s="24">
        <v>0</v>
      </c>
      <c r="H5355" s="25">
        <v>1.1419999999999999</v>
      </c>
      <c r="I5355" s="25">
        <v>0.66039999999999999</v>
      </c>
      <c r="J5355" s="15">
        <v>8</v>
      </c>
      <c r="K5355" s="15">
        <v>2</v>
      </c>
      <c r="L5355" s="13">
        <v>0.57820000000000005</v>
      </c>
      <c r="M5355" s="7">
        <v>0.42371010999999997</v>
      </c>
      <c r="N5355" s="26">
        <v>0.1</v>
      </c>
      <c r="O5355" s="27" t="s">
        <v>92</v>
      </c>
      <c r="P5355" s="8">
        <v>0.76398958439999998</v>
      </c>
      <c r="Q5355" s="24">
        <v>0.28999999999999998</v>
      </c>
      <c r="R5355" t="str">
        <f>IF($Q5355*100&gt;=VLOOKUP($O5355,margin_ranges!$A$5:$C$10,2,FALSE),IF($Q5355*100&lt;=VLOOKUP($O5355,margin_ranges!$A$5:$C$10,3,FALSE)+10,"IN RANGE","ABOVE RANGE"),"BELOW RANGE")</f>
        <v>IN RANGE</v>
      </c>
      <c r="S5355">
        <f>MIN(VLOOKUP($O5355,margin_ranges!$A$5:$D$10,4,FALSE),$P5355*100)</f>
        <v>29.75</v>
      </c>
      <c r="T5355" s="29">
        <f>(1-$S5355/100)/(1-$F5355)-1</f>
        <v>-1.0563380281690127E-2</v>
      </c>
      <c r="U5355" s="19" t="str">
        <f>IF(ABS(IFERROR(T5355,0))&gt;0.05,INDEX(margin_ranges!$C$13:$C$16,MATCH($F5355*100,margin_ranges!$B$13:$B$16,1)),"")</f>
        <v/>
      </c>
      <c r="V5355" t="e">
        <f>MIN(VLOOKUP($U5355,margin_ranges!$A$5:$D$10,4,FALSE),$P5355*100)</f>
        <v>#N/A</v>
      </c>
      <c r="Y5355" s="29" t="e">
        <f t="shared" si="83"/>
        <v>#N/A</v>
      </c>
    </row>
    <row r="5356" spans="1:25" x14ac:dyDescent="0.3">
      <c r="A5356" s="8" t="s">
        <v>17</v>
      </c>
      <c r="B5356" s="8" t="s">
        <v>9231</v>
      </c>
      <c r="C5356" s="8" t="s">
        <v>9232</v>
      </c>
      <c r="D5356" s="8" t="s">
        <v>9359</v>
      </c>
      <c r="E5356" s="8" t="s">
        <v>9360</v>
      </c>
      <c r="F5356" s="24">
        <v>0.28999999999999998</v>
      </c>
      <c r="G5356" s="24">
        <v>0</v>
      </c>
      <c r="H5356" s="25">
        <v>21.869</v>
      </c>
      <c r="I5356" s="25">
        <v>2.4339</v>
      </c>
      <c r="J5356" s="15">
        <v>104</v>
      </c>
      <c r="K5356" s="15">
        <v>26</v>
      </c>
      <c r="L5356" s="13">
        <v>0.1113</v>
      </c>
      <c r="M5356" s="7">
        <v>1.42401244</v>
      </c>
      <c r="N5356" s="26">
        <v>1</v>
      </c>
      <c r="O5356" s="27" t="s">
        <v>92</v>
      </c>
      <c r="P5356" s="8">
        <v>0.29775894549999998</v>
      </c>
      <c r="Q5356" s="24">
        <v>0.28999999999999998</v>
      </c>
      <c r="R5356" t="str">
        <f>IF($Q5356*100&gt;=VLOOKUP($O5356,margin_ranges!$A$5:$C$10,2,FALSE),IF($Q5356*100&lt;=VLOOKUP($O5356,margin_ranges!$A$5:$C$10,3,FALSE)+10,"IN RANGE","ABOVE RANGE"),"BELOW RANGE")</f>
        <v>IN RANGE</v>
      </c>
      <c r="S5356">
        <f>MIN(VLOOKUP($O5356,margin_ranges!$A$5:$D$10,4,FALSE),$P5356*100)</f>
        <v>29.75</v>
      </c>
      <c r="T5356" s="29">
        <f>(1-$S5356/100)/(1-$F5356)-1</f>
        <v>-1.0563380281690127E-2</v>
      </c>
      <c r="U5356" s="19" t="str">
        <f>IF(ABS(IFERROR(T5356,0))&gt;0.05,INDEX(margin_ranges!$C$13:$C$16,MATCH($F5356*100,margin_ranges!$B$13:$B$16,1)),"")</f>
        <v/>
      </c>
      <c r="V5356" t="e">
        <f>MIN(VLOOKUP($U5356,margin_ranges!$A$5:$D$10,4,FALSE),$P5356*100)</f>
        <v>#N/A</v>
      </c>
      <c r="Y5356" s="29" t="e">
        <f t="shared" si="83"/>
        <v>#N/A</v>
      </c>
    </row>
    <row r="5357" spans="1:25" x14ac:dyDescent="0.3">
      <c r="A5357" s="8" t="s">
        <v>17</v>
      </c>
      <c r="B5357" s="8" t="s">
        <v>9231</v>
      </c>
      <c r="C5357" s="8" t="s">
        <v>9232</v>
      </c>
      <c r="D5357" s="8" t="s">
        <v>9361</v>
      </c>
      <c r="E5357" s="8" t="s">
        <v>9362</v>
      </c>
      <c r="F5357" s="24">
        <v>0.28999999999999998</v>
      </c>
      <c r="G5357" s="24">
        <v>0</v>
      </c>
      <c r="H5357" s="25">
        <v>4.3723999999999998</v>
      </c>
      <c r="I5357" s="25">
        <v>0.38369999999999999</v>
      </c>
      <c r="J5357" s="15">
        <v>8</v>
      </c>
      <c r="K5357" s="15">
        <v>2</v>
      </c>
      <c r="L5357" s="13">
        <v>8.7800000000000003E-2</v>
      </c>
      <c r="M5357" s="7">
        <v>0.69962769999999996</v>
      </c>
      <c r="N5357" s="26">
        <v>0.25</v>
      </c>
      <c r="O5357" s="27" t="s">
        <v>92</v>
      </c>
      <c r="P5357" s="8">
        <v>0.64266709239999997</v>
      </c>
      <c r="Q5357" s="24">
        <v>0.28999999999999998</v>
      </c>
      <c r="R5357" t="str">
        <f>IF($Q5357*100&gt;=VLOOKUP($O5357,margin_ranges!$A$5:$C$10,2,FALSE),IF($Q5357*100&lt;=VLOOKUP($O5357,margin_ranges!$A$5:$C$10,3,FALSE)+10,"IN RANGE","ABOVE RANGE"),"BELOW RANGE")</f>
        <v>IN RANGE</v>
      </c>
      <c r="S5357">
        <f>MIN(VLOOKUP($O5357,margin_ranges!$A$5:$D$10,4,FALSE),$P5357*100)</f>
        <v>29.75</v>
      </c>
      <c r="T5357" s="29">
        <f>(1-$S5357/100)/(1-$F5357)-1</f>
        <v>-1.0563380281690127E-2</v>
      </c>
      <c r="U5357" s="19" t="str">
        <f>IF(ABS(IFERROR(T5357,0))&gt;0.05,INDEX(margin_ranges!$C$13:$C$16,MATCH($F5357*100,margin_ranges!$B$13:$B$16,1)),"")</f>
        <v/>
      </c>
      <c r="V5357" t="e">
        <f>MIN(VLOOKUP($U5357,margin_ranges!$A$5:$D$10,4,FALSE),$P5357*100)</f>
        <v>#N/A</v>
      </c>
      <c r="Y5357" s="29" t="e">
        <f t="shared" si="83"/>
        <v>#N/A</v>
      </c>
    </row>
    <row r="5358" spans="1:25" x14ac:dyDescent="0.3">
      <c r="A5358" s="8" t="s">
        <v>17</v>
      </c>
      <c r="B5358" s="8" t="s">
        <v>9231</v>
      </c>
      <c r="C5358" s="8" t="s">
        <v>9232</v>
      </c>
      <c r="D5358" s="8" t="s">
        <v>9367</v>
      </c>
      <c r="E5358" s="8" t="s">
        <v>9368</v>
      </c>
      <c r="F5358" s="24">
        <v>0.28999999999999998</v>
      </c>
      <c r="G5358" s="24">
        <v>1</v>
      </c>
      <c r="H5358" s="25">
        <v>38.9893</v>
      </c>
      <c r="I5358" s="25">
        <v>12.7776</v>
      </c>
      <c r="J5358" s="15">
        <v>665</v>
      </c>
      <c r="K5358" s="15">
        <v>170</v>
      </c>
      <c r="L5358" s="13">
        <v>0.32769999999999999</v>
      </c>
      <c r="M5358" s="7">
        <v>1.7353882599999999</v>
      </c>
      <c r="N5358" s="26">
        <v>1</v>
      </c>
      <c r="O5358" s="27" t="s">
        <v>22</v>
      </c>
      <c r="P5358" s="8">
        <v>0.42376007609999999</v>
      </c>
      <c r="Q5358" s="24">
        <v>0.28999999999999998</v>
      </c>
      <c r="R5358" t="str">
        <f>IF($Q5358*100&gt;=VLOOKUP($O5358,margin_ranges!$A$5:$C$10,2,FALSE),IF($Q5358*100&lt;=VLOOKUP($O5358,margin_ranges!$A$5:$C$10,3,FALSE)+10,"IN RANGE","ABOVE RANGE"),"BELOW RANGE")</f>
        <v>IN RANGE</v>
      </c>
      <c r="S5358">
        <f>MIN(VLOOKUP($O5358,margin_ranges!$A$5:$D$10,4,FALSE),$P5358*100)</f>
        <v>29.75</v>
      </c>
      <c r="T5358" s="29">
        <f>(1-$S5358/100)/(1-$F5358)-1</f>
        <v>-1.0563380281690127E-2</v>
      </c>
      <c r="U5358" s="19" t="str">
        <f>IF(ABS(IFERROR(T5358,0))&gt;0.05,INDEX(margin_ranges!$C$13:$C$16,MATCH($F5358*100,margin_ranges!$B$13:$B$16,1)),"")</f>
        <v/>
      </c>
      <c r="V5358" t="e">
        <f>MIN(VLOOKUP($U5358,margin_ranges!$A$5:$D$10,4,FALSE),$P5358*100)</f>
        <v>#N/A</v>
      </c>
      <c r="Y5358" s="29" t="e">
        <f t="shared" si="83"/>
        <v>#N/A</v>
      </c>
    </row>
    <row r="5359" spans="1:25" x14ac:dyDescent="0.3">
      <c r="A5359" s="8" t="s">
        <v>17</v>
      </c>
      <c r="B5359" s="8" t="s">
        <v>9231</v>
      </c>
      <c r="C5359" s="8" t="s">
        <v>9232</v>
      </c>
      <c r="D5359" s="8" t="s">
        <v>9379</v>
      </c>
      <c r="E5359" s="8" t="s">
        <v>9380</v>
      </c>
      <c r="F5359" s="24">
        <v>0.28999999999999998</v>
      </c>
      <c r="G5359" s="24">
        <v>0</v>
      </c>
      <c r="H5359" s="25">
        <v>6.1912000000000003</v>
      </c>
      <c r="I5359" s="25">
        <v>4.5130999999999997</v>
      </c>
      <c r="J5359" s="15">
        <v>61</v>
      </c>
      <c r="K5359" s="15">
        <v>15</v>
      </c>
      <c r="L5359" s="13">
        <v>0.72899999999999998</v>
      </c>
      <c r="M5359" s="7">
        <v>0.44989553999999998</v>
      </c>
      <c r="N5359" s="26">
        <v>0.1</v>
      </c>
      <c r="O5359" s="27" t="s">
        <v>92</v>
      </c>
      <c r="P5359" s="8">
        <v>0.7777261822</v>
      </c>
      <c r="Q5359" s="24">
        <v>0.28999999999999998</v>
      </c>
      <c r="R5359" t="str">
        <f>IF($Q5359*100&gt;=VLOOKUP($O5359,margin_ranges!$A$5:$C$10,2,FALSE),IF($Q5359*100&lt;=VLOOKUP($O5359,margin_ranges!$A$5:$C$10,3,FALSE)+10,"IN RANGE","ABOVE RANGE"),"BELOW RANGE")</f>
        <v>IN RANGE</v>
      </c>
      <c r="S5359">
        <f>MIN(VLOOKUP($O5359,margin_ranges!$A$5:$D$10,4,FALSE),$P5359*100)</f>
        <v>29.75</v>
      </c>
      <c r="T5359" s="29">
        <f>(1-$S5359/100)/(1-$F5359)-1</f>
        <v>-1.0563380281690127E-2</v>
      </c>
      <c r="U5359" s="19" t="str">
        <f>IF(ABS(IFERROR(T5359,0))&gt;0.05,INDEX(margin_ranges!$C$13:$C$16,MATCH($F5359*100,margin_ranges!$B$13:$B$16,1)),"")</f>
        <v/>
      </c>
      <c r="V5359" t="e">
        <f>MIN(VLOOKUP($U5359,margin_ranges!$A$5:$D$10,4,FALSE),$P5359*100)</f>
        <v>#N/A</v>
      </c>
      <c r="Y5359" s="29" t="e">
        <f t="shared" si="83"/>
        <v>#N/A</v>
      </c>
    </row>
    <row r="5360" spans="1:25" x14ac:dyDescent="0.3">
      <c r="A5360" s="8" t="s">
        <v>17</v>
      </c>
      <c r="B5360" s="8" t="s">
        <v>9231</v>
      </c>
      <c r="C5360" s="8" t="s">
        <v>9232</v>
      </c>
      <c r="D5360" s="8" t="s">
        <v>9383</v>
      </c>
      <c r="E5360" s="8" t="s">
        <v>9384</v>
      </c>
      <c r="F5360" s="24">
        <v>0.28999999999999998</v>
      </c>
      <c r="G5360" s="24">
        <v>0</v>
      </c>
      <c r="H5360" s="25">
        <v>16.840900000000001</v>
      </c>
      <c r="I5360" s="25">
        <v>2.8451</v>
      </c>
      <c r="J5360" s="15">
        <v>141</v>
      </c>
      <c r="K5360" s="15">
        <v>36</v>
      </c>
      <c r="L5360" s="13">
        <v>0.16889999999999999</v>
      </c>
      <c r="M5360" s="7">
        <v>1.64730368</v>
      </c>
      <c r="N5360" s="26">
        <v>1</v>
      </c>
      <c r="O5360" s="27" t="s">
        <v>92</v>
      </c>
      <c r="P5360" s="8">
        <v>0.39294738740000001</v>
      </c>
      <c r="Q5360" s="24">
        <v>0.28999999999999998</v>
      </c>
      <c r="R5360" t="str">
        <f>IF($Q5360*100&gt;=VLOOKUP($O5360,margin_ranges!$A$5:$C$10,2,FALSE),IF($Q5360*100&lt;=VLOOKUP($O5360,margin_ranges!$A$5:$C$10,3,FALSE)+10,"IN RANGE","ABOVE RANGE"),"BELOW RANGE")</f>
        <v>IN RANGE</v>
      </c>
      <c r="S5360">
        <f>MIN(VLOOKUP($O5360,margin_ranges!$A$5:$D$10,4,FALSE),$P5360*100)</f>
        <v>29.75</v>
      </c>
      <c r="T5360" s="29">
        <f>(1-$S5360/100)/(1-$F5360)-1</f>
        <v>-1.0563380281690127E-2</v>
      </c>
      <c r="U5360" s="19" t="str">
        <f>IF(ABS(IFERROR(T5360,0))&gt;0.05,INDEX(margin_ranges!$C$13:$C$16,MATCH($F5360*100,margin_ranges!$B$13:$B$16,1)),"")</f>
        <v/>
      </c>
      <c r="V5360" t="e">
        <f>MIN(VLOOKUP($U5360,margin_ranges!$A$5:$D$10,4,FALSE),$P5360*100)</f>
        <v>#N/A</v>
      </c>
      <c r="Y5360" s="29" t="e">
        <f t="shared" si="83"/>
        <v>#N/A</v>
      </c>
    </row>
    <row r="5361" spans="1:25" x14ac:dyDescent="0.3">
      <c r="A5361" s="8" t="s">
        <v>17</v>
      </c>
      <c r="B5361" s="8" t="s">
        <v>9231</v>
      </c>
      <c r="C5361" s="8" t="s">
        <v>9232</v>
      </c>
      <c r="D5361" s="8" t="s">
        <v>9387</v>
      </c>
      <c r="E5361" s="8" t="s">
        <v>9388</v>
      </c>
      <c r="F5361" s="24">
        <v>0.28999999999999998</v>
      </c>
      <c r="G5361" s="24">
        <v>0</v>
      </c>
      <c r="H5361" s="25">
        <v>4.9897999999999998</v>
      </c>
      <c r="I5361" s="25">
        <v>0.54710000000000003</v>
      </c>
      <c r="J5361" s="15">
        <v>9</v>
      </c>
      <c r="K5361" s="15">
        <v>2</v>
      </c>
      <c r="L5361" s="13">
        <v>0.10970000000000001</v>
      </c>
      <c r="M5361" s="7">
        <v>0.54342036999999999</v>
      </c>
      <c r="N5361" s="26">
        <v>0.25</v>
      </c>
      <c r="O5361" s="27" t="s">
        <v>92</v>
      </c>
      <c r="P5361" s="8">
        <v>0.53995099219999998</v>
      </c>
      <c r="Q5361" s="24">
        <v>0.28999999999999998</v>
      </c>
      <c r="R5361" t="str">
        <f>IF($Q5361*100&gt;=VLOOKUP($O5361,margin_ranges!$A$5:$C$10,2,FALSE),IF($Q5361*100&lt;=VLOOKUP($O5361,margin_ranges!$A$5:$C$10,3,FALSE)+10,"IN RANGE","ABOVE RANGE"),"BELOW RANGE")</f>
        <v>IN RANGE</v>
      </c>
      <c r="S5361">
        <f>MIN(VLOOKUP($O5361,margin_ranges!$A$5:$D$10,4,FALSE),$P5361*100)</f>
        <v>29.75</v>
      </c>
      <c r="T5361" s="29">
        <f>(1-$S5361/100)/(1-$F5361)-1</f>
        <v>-1.0563380281690127E-2</v>
      </c>
      <c r="U5361" s="19" t="str">
        <f>IF(ABS(IFERROR(T5361,0))&gt;0.05,INDEX(margin_ranges!$C$13:$C$16,MATCH($F5361*100,margin_ranges!$B$13:$B$16,1)),"")</f>
        <v/>
      </c>
      <c r="V5361" t="e">
        <f>MIN(VLOOKUP($U5361,margin_ranges!$A$5:$D$10,4,FALSE),$P5361*100)</f>
        <v>#N/A</v>
      </c>
      <c r="Y5361" s="29" t="e">
        <f t="shared" si="83"/>
        <v>#N/A</v>
      </c>
    </row>
    <row r="5362" spans="1:25" x14ac:dyDescent="0.3">
      <c r="A5362" s="8" t="s">
        <v>17</v>
      </c>
      <c r="B5362" s="8" t="s">
        <v>9231</v>
      </c>
      <c r="C5362" s="8" t="s">
        <v>9232</v>
      </c>
      <c r="D5362" s="8" t="s">
        <v>9391</v>
      </c>
      <c r="E5362" s="8" t="s">
        <v>9392</v>
      </c>
      <c r="F5362" s="24">
        <v>0.28999999999999998</v>
      </c>
      <c r="G5362" s="24">
        <v>0</v>
      </c>
      <c r="H5362" s="25">
        <v>8.0023999999999997</v>
      </c>
      <c r="I5362" s="25">
        <v>1.5863</v>
      </c>
      <c r="J5362" s="15">
        <v>15</v>
      </c>
      <c r="K5362" s="15">
        <v>4</v>
      </c>
      <c r="L5362" s="13">
        <v>0.19819999999999999</v>
      </c>
      <c r="M5362" s="7">
        <v>0.30704250999999999</v>
      </c>
      <c r="N5362" s="26">
        <v>0.1</v>
      </c>
      <c r="O5362" s="27" t="s">
        <v>92</v>
      </c>
      <c r="P5362" s="8">
        <v>0.67431219570000001</v>
      </c>
      <c r="Q5362" s="24">
        <v>0.28999999999999998</v>
      </c>
      <c r="R5362" t="str">
        <f>IF($Q5362*100&gt;=VLOOKUP($O5362,margin_ranges!$A$5:$C$10,2,FALSE),IF($Q5362*100&lt;=VLOOKUP($O5362,margin_ranges!$A$5:$C$10,3,FALSE)+10,"IN RANGE","ABOVE RANGE"),"BELOW RANGE")</f>
        <v>IN RANGE</v>
      </c>
      <c r="S5362">
        <f>MIN(VLOOKUP($O5362,margin_ranges!$A$5:$D$10,4,FALSE),$P5362*100)</f>
        <v>29.75</v>
      </c>
      <c r="T5362" s="29">
        <f>(1-$S5362/100)/(1-$F5362)-1</f>
        <v>-1.0563380281690127E-2</v>
      </c>
      <c r="U5362" s="19" t="str">
        <f>IF(ABS(IFERROR(T5362,0))&gt;0.05,INDEX(margin_ranges!$C$13:$C$16,MATCH($F5362*100,margin_ranges!$B$13:$B$16,1)),"")</f>
        <v/>
      </c>
      <c r="V5362" t="e">
        <f>MIN(VLOOKUP($U5362,margin_ranges!$A$5:$D$10,4,FALSE),$P5362*100)</f>
        <v>#N/A</v>
      </c>
      <c r="Y5362" s="29" t="e">
        <f t="shared" si="83"/>
        <v>#N/A</v>
      </c>
    </row>
    <row r="5363" spans="1:25" x14ac:dyDescent="0.3">
      <c r="A5363" s="8" t="s">
        <v>17</v>
      </c>
      <c r="B5363" s="8" t="s">
        <v>9231</v>
      </c>
      <c r="C5363" s="8" t="s">
        <v>9232</v>
      </c>
      <c r="D5363" s="8" t="s">
        <v>9395</v>
      </c>
      <c r="E5363" s="8" t="s">
        <v>9396</v>
      </c>
      <c r="F5363" s="24">
        <v>0.28999999999999998</v>
      </c>
      <c r="G5363" s="24">
        <v>0</v>
      </c>
      <c r="H5363" s="25">
        <v>15.8674</v>
      </c>
      <c r="I5363" s="25">
        <v>2.7475999999999998</v>
      </c>
      <c r="J5363" s="15">
        <v>42</v>
      </c>
      <c r="K5363" s="15">
        <v>11</v>
      </c>
      <c r="L5363" s="13">
        <v>0.17319999999999999</v>
      </c>
      <c r="M5363" s="7">
        <v>0.51166453999999995</v>
      </c>
      <c r="N5363" s="26">
        <v>0.25</v>
      </c>
      <c r="O5363" s="27" t="s">
        <v>92</v>
      </c>
      <c r="P5363" s="8">
        <v>0.51139862410000003</v>
      </c>
      <c r="Q5363" s="24">
        <v>0.28999999999999998</v>
      </c>
      <c r="R5363" t="str">
        <f>IF($Q5363*100&gt;=VLOOKUP($O5363,margin_ranges!$A$5:$C$10,2,FALSE),IF($Q5363*100&lt;=VLOOKUP($O5363,margin_ranges!$A$5:$C$10,3,FALSE)+10,"IN RANGE","ABOVE RANGE"),"BELOW RANGE")</f>
        <v>IN RANGE</v>
      </c>
      <c r="S5363">
        <f>MIN(VLOOKUP($O5363,margin_ranges!$A$5:$D$10,4,FALSE),$P5363*100)</f>
        <v>29.75</v>
      </c>
      <c r="T5363" s="29">
        <f>(1-$S5363/100)/(1-$F5363)-1</f>
        <v>-1.0563380281690127E-2</v>
      </c>
      <c r="U5363" s="19" t="str">
        <f>IF(ABS(IFERROR(T5363,0))&gt;0.05,INDEX(margin_ranges!$C$13:$C$16,MATCH($F5363*100,margin_ranges!$B$13:$B$16,1)),"")</f>
        <v/>
      </c>
      <c r="V5363" t="e">
        <f>MIN(VLOOKUP($U5363,margin_ranges!$A$5:$D$10,4,FALSE),$P5363*100)</f>
        <v>#N/A</v>
      </c>
      <c r="Y5363" s="29" t="e">
        <f t="shared" si="83"/>
        <v>#N/A</v>
      </c>
    </row>
    <row r="5364" spans="1:25" x14ac:dyDescent="0.3">
      <c r="A5364" s="8" t="s">
        <v>17</v>
      </c>
      <c r="B5364" s="8" t="s">
        <v>9231</v>
      </c>
      <c r="C5364" s="8" t="s">
        <v>9232</v>
      </c>
      <c r="D5364" s="8" t="s">
        <v>9399</v>
      </c>
      <c r="E5364" s="8" t="s">
        <v>9400</v>
      </c>
      <c r="F5364" s="24">
        <v>0.28999999999999998</v>
      </c>
      <c r="G5364" s="24">
        <v>0</v>
      </c>
      <c r="H5364" s="25">
        <v>8.1554000000000002</v>
      </c>
      <c r="I5364" s="25">
        <v>1.3725000000000001</v>
      </c>
      <c r="J5364" s="15">
        <v>20</v>
      </c>
      <c r="K5364" s="15">
        <v>5</v>
      </c>
      <c r="L5364" s="13">
        <v>0.16830000000000001</v>
      </c>
      <c r="M5364" s="7">
        <v>0.49314597999999998</v>
      </c>
      <c r="N5364" s="26">
        <v>0.25</v>
      </c>
      <c r="O5364" s="27" t="s">
        <v>92</v>
      </c>
      <c r="P5364" s="8">
        <v>0.4930507187</v>
      </c>
      <c r="Q5364" s="24">
        <v>0.28999999999999998</v>
      </c>
      <c r="R5364" t="str">
        <f>IF($Q5364*100&gt;=VLOOKUP($O5364,margin_ranges!$A$5:$C$10,2,FALSE),IF($Q5364*100&lt;=VLOOKUP($O5364,margin_ranges!$A$5:$C$10,3,FALSE)+10,"IN RANGE","ABOVE RANGE"),"BELOW RANGE")</f>
        <v>IN RANGE</v>
      </c>
      <c r="S5364">
        <f>MIN(VLOOKUP($O5364,margin_ranges!$A$5:$D$10,4,FALSE),$P5364*100)</f>
        <v>29.75</v>
      </c>
      <c r="T5364" s="29">
        <f>(1-$S5364/100)/(1-$F5364)-1</f>
        <v>-1.0563380281690127E-2</v>
      </c>
      <c r="U5364" s="19" t="str">
        <f>IF(ABS(IFERROR(T5364,0))&gt;0.05,INDEX(margin_ranges!$C$13:$C$16,MATCH($F5364*100,margin_ranges!$B$13:$B$16,1)),"")</f>
        <v/>
      </c>
      <c r="V5364" t="e">
        <f>MIN(VLOOKUP($U5364,margin_ranges!$A$5:$D$10,4,FALSE),$P5364*100)</f>
        <v>#N/A</v>
      </c>
      <c r="Y5364" s="29" t="e">
        <f t="shared" si="83"/>
        <v>#N/A</v>
      </c>
    </row>
    <row r="5365" spans="1:25" x14ac:dyDescent="0.3">
      <c r="A5365" s="8" t="s">
        <v>17</v>
      </c>
      <c r="B5365" s="8" t="s">
        <v>9231</v>
      </c>
      <c r="C5365" s="8" t="s">
        <v>9232</v>
      </c>
      <c r="D5365" s="8" t="s">
        <v>9403</v>
      </c>
      <c r="E5365" s="8" t="s">
        <v>9404</v>
      </c>
      <c r="F5365" s="24">
        <v>0.28999999999999998</v>
      </c>
      <c r="G5365" s="24">
        <v>1</v>
      </c>
      <c r="H5365" s="25">
        <v>113.6371</v>
      </c>
      <c r="I5365" s="25">
        <v>25.266500000000001</v>
      </c>
      <c r="J5365" s="15">
        <v>1547</v>
      </c>
      <c r="K5365" s="15">
        <v>396</v>
      </c>
      <c r="L5365" s="13">
        <v>0.2223</v>
      </c>
      <c r="M5365" s="7">
        <v>2.04080276</v>
      </c>
      <c r="N5365" s="26">
        <v>1</v>
      </c>
      <c r="O5365" s="27" t="s">
        <v>22</v>
      </c>
      <c r="P5365" s="8">
        <v>0.50999674189999999</v>
      </c>
      <c r="Q5365" s="24">
        <v>0.28999999999999998</v>
      </c>
      <c r="R5365" t="str">
        <f>IF($Q5365*100&gt;=VLOOKUP($O5365,margin_ranges!$A$5:$C$10,2,FALSE),IF($Q5365*100&lt;=VLOOKUP($O5365,margin_ranges!$A$5:$C$10,3,FALSE)+10,"IN RANGE","ABOVE RANGE"),"BELOW RANGE")</f>
        <v>IN RANGE</v>
      </c>
      <c r="S5365">
        <f>MIN(VLOOKUP($O5365,margin_ranges!$A$5:$D$10,4,FALSE),$P5365*100)</f>
        <v>29.75</v>
      </c>
      <c r="T5365" s="29">
        <f>(1-$S5365/100)/(1-$F5365)-1</f>
        <v>-1.0563380281690127E-2</v>
      </c>
      <c r="U5365" s="19" t="str">
        <f>IF(ABS(IFERROR(T5365,0))&gt;0.05,INDEX(margin_ranges!$C$13:$C$16,MATCH($F5365*100,margin_ranges!$B$13:$B$16,1)),"")</f>
        <v/>
      </c>
      <c r="V5365" t="e">
        <f>MIN(VLOOKUP($U5365,margin_ranges!$A$5:$D$10,4,FALSE),$P5365*100)</f>
        <v>#N/A</v>
      </c>
      <c r="Y5365" s="29" t="e">
        <f t="shared" si="83"/>
        <v>#N/A</v>
      </c>
    </row>
    <row r="5366" spans="1:25" x14ac:dyDescent="0.3">
      <c r="A5366" s="8" t="s">
        <v>17</v>
      </c>
      <c r="B5366" s="8" t="s">
        <v>9231</v>
      </c>
      <c r="C5366" s="8" t="s">
        <v>9232</v>
      </c>
      <c r="D5366" s="8" t="s">
        <v>9409</v>
      </c>
      <c r="E5366" s="8" t="s">
        <v>9410</v>
      </c>
      <c r="F5366" s="24">
        <v>0.28999999999999998</v>
      </c>
      <c r="G5366" s="24">
        <v>0</v>
      </c>
      <c r="H5366" s="25">
        <v>17.669</v>
      </c>
      <c r="I5366" s="25">
        <v>7.6261000000000001</v>
      </c>
      <c r="J5366" s="15">
        <v>234</v>
      </c>
      <c r="K5366" s="15">
        <v>58</v>
      </c>
      <c r="L5366" s="13">
        <v>0.43159999999999998</v>
      </c>
      <c r="M5366" s="7">
        <v>1.02238655</v>
      </c>
      <c r="N5366" s="26">
        <v>0.1</v>
      </c>
      <c r="O5366" s="27" t="s">
        <v>22</v>
      </c>
      <c r="P5366" s="8">
        <v>0.90218963659999996</v>
      </c>
      <c r="Q5366" s="24">
        <v>0.28999999999999998</v>
      </c>
      <c r="R5366" t="str">
        <f>IF($Q5366*100&gt;=VLOOKUP($O5366,margin_ranges!$A$5:$C$10,2,FALSE),IF($Q5366*100&lt;=VLOOKUP($O5366,margin_ranges!$A$5:$C$10,3,FALSE)+10,"IN RANGE","ABOVE RANGE"),"BELOW RANGE")</f>
        <v>IN RANGE</v>
      </c>
      <c r="S5366">
        <f>MIN(VLOOKUP($O5366,margin_ranges!$A$5:$D$10,4,FALSE),$P5366*100)</f>
        <v>29.75</v>
      </c>
      <c r="T5366" s="29">
        <f>(1-$S5366/100)/(1-$F5366)-1</f>
        <v>-1.0563380281690127E-2</v>
      </c>
      <c r="U5366" s="19" t="str">
        <f>IF(ABS(IFERROR(T5366,0))&gt;0.05,INDEX(margin_ranges!$C$13:$C$16,MATCH($F5366*100,margin_ranges!$B$13:$B$16,1)),"")</f>
        <v/>
      </c>
      <c r="V5366" t="e">
        <f>MIN(VLOOKUP($U5366,margin_ranges!$A$5:$D$10,4,FALSE),$P5366*100)</f>
        <v>#N/A</v>
      </c>
      <c r="Y5366" s="29" t="e">
        <f t="shared" si="83"/>
        <v>#N/A</v>
      </c>
    </row>
    <row r="5367" spans="1:25" x14ac:dyDescent="0.3">
      <c r="A5367" s="8" t="s">
        <v>17</v>
      </c>
      <c r="B5367" s="8" t="s">
        <v>9231</v>
      </c>
      <c r="C5367" s="8" t="s">
        <v>9232</v>
      </c>
      <c r="D5367" s="8" t="s">
        <v>9417</v>
      </c>
      <c r="E5367" s="8" t="s">
        <v>9418</v>
      </c>
      <c r="F5367" s="24">
        <v>0.28999999999999998</v>
      </c>
      <c r="G5367" s="24">
        <v>0</v>
      </c>
      <c r="H5367" s="25">
        <v>5.0933000000000002</v>
      </c>
      <c r="I5367" s="25">
        <v>1.0072000000000001</v>
      </c>
      <c r="J5367" s="15">
        <v>8</v>
      </c>
      <c r="K5367" s="15">
        <v>2</v>
      </c>
      <c r="L5367" s="13">
        <v>0.1978</v>
      </c>
      <c r="M5367" s="7">
        <v>0.27787391</v>
      </c>
      <c r="N5367" s="26">
        <v>0.1</v>
      </c>
      <c r="O5367" s="27" t="s">
        <v>92</v>
      </c>
      <c r="P5367" s="8">
        <v>0.64012454379999995</v>
      </c>
      <c r="Q5367" s="24">
        <v>0.28999999999999998</v>
      </c>
      <c r="R5367" t="str">
        <f>IF($Q5367*100&gt;=VLOOKUP($O5367,margin_ranges!$A$5:$C$10,2,FALSE),IF($Q5367*100&lt;=VLOOKUP($O5367,margin_ranges!$A$5:$C$10,3,FALSE)+10,"IN RANGE","ABOVE RANGE"),"BELOW RANGE")</f>
        <v>IN RANGE</v>
      </c>
      <c r="S5367">
        <f>MIN(VLOOKUP($O5367,margin_ranges!$A$5:$D$10,4,FALSE),$P5367*100)</f>
        <v>29.75</v>
      </c>
      <c r="T5367" s="29">
        <f>(1-$S5367/100)/(1-$F5367)-1</f>
        <v>-1.0563380281690127E-2</v>
      </c>
      <c r="U5367" s="19" t="str">
        <f>IF(ABS(IFERROR(T5367,0))&gt;0.05,INDEX(margin_ranges!$C$13:$C$16,MATCH($F5367*100,margin_ranges!$B$13:$B$16,1)),"")</f>
        <v/>
      </c>
      <c r="V5367" t="e">
        <f>MIN(VLOOKUP($U5367,margin_ranges!$A$5:$D$10,4,FALSE),$P5367*100)</f>
        <v>#N/A</v>
      </c>
      <c r="Y5367" s="29" t="e">
        <f t="shared" si="83"/>
        <v>#N/A</v>
      </c>
    </row>
    <row r="5368" spans="1:25" x14ac:dyDescent="0.3">
      <c r="A5368" s="8" t="s">
        <v>17</v>
      </c>
      <c r="B5368" s="8" t="s">
        <v>9231</v>
      </c>
      <c r="C5368" s="8" t="s">
        <v>9232</v>
      </c>
      <c r="D5368" s="8" t="s">
        <v>9419</v>
      </c>
      <c r="E5368" s="8" t="s">
        <v>9420</v>
      </c>
      <c r="F5368" s="24">
        <v>0.28999999999999998</v>
      </c>
      <c r="G5368" s="24">
        <v>0</v>
      </c>
      <c r="H5368" s="25">
        <v>16.635400000000001</v>
      </c>
      <c r="I5368" s="25">
        <v>2.2892999999999999</v>
      </c>
      <c r="J5368" s="15">
        <v>33</v>
      </c>
      <c r="K5368" s="15">
        <v>9</v>
      </c>
      <c r="L5368" s="13">
        <v>0.1376</v>
      </c>
      <c r="M5368" s="7">
        <v>0.48033072999999998</v>
      </c>
      <c r="N5368" s="26">
        <v>0.25</v>
      </c>
      <c r="O5368" s="27" t="s">
        <v>92</v>
      </c>
      <c r="P5368" s="8">
        <v>0.4795252881</v>
      </c>
      <c r="Q5368" s="24">
        <v>0.28999999999999998</v>
      </c>
      <c r="R5368" t="str">
        <f>IF($Q5368*100&gt;=VLOOKUP($O5368,margin_ranges!$A$5:$C$10,2,FALSE),IF($Q5368*100&lt;=VLOOKUP($O5368,margin_ranges!$A$5:$C$10,3,FALSE)+10,"IN RANGE","ABOVE RANGE"),"BELOW RANGE")</f>
        <v>IN RANGE</v>
      </c>
      <c r="S5368">
        <f>MIN(VLOOKUP($O5368,margin_ranges!$A$5:$D$10,4,FALSE),$P5368*100)</f>
        <v>29.75</v>
      </c>
      <c r="T5368" s="29">
        <f>(1-$S5368/100)/(1-$F5368)-1</f>
        <v>-1.0563380281690127E-2</v>
      </c>
      <c r="U5368" s="19" t="str">
        <f>IF(ABS(IFERROR(T5368,0))&gt;0.05,INDEX(margin_ranges!$C$13:$C$16,MATCH($F5368*100,margin_ranges!$B$13:$B$16,1)),"")</f>
        <v/>
      </c>
      <c r="V5368" t="e">
        <f>MIN(VLOOKUP($U5368,margin_ranges!$A$5:$D$10,4,FALSE),$P5368*100)</f>
        <v>#N/A</v>
      </c>
      <c r="Y5368" s="29" t="e">
        <f t="shared" si="83"/>
        <v>#N/A</v>
      </c>
    </row>
    <row r="5369" spans="1:25" x14ac:dyDescent="0.3">
      <c r="A5369" s="8" t="s">
        <v>17</v>
      </c>
      <c r="B5369" s="8" t="s">
        <v>9231</v>
      </c>
      <c r="C5369" s="8" t="s">
        <v>9232</v>
      </c>
      <c r="D5369" s="8" t="s">
        <v>9421</v>
      </c>
      <c r="E5369" s="8" t="s">
        <v>9422</v>
      </c>
      <c r="F5369" s="24">
        <v>0.28999999999999998</v>
      </c>
      <c r="G5369" s="24">
        <v>1</v>
      </c>
      <c r="H5369" s="25">
        <v>52.350900000000003</v>
      </c>
      <c r="I5369" s="25">
        <v>12.745799999999999</v>
      </c>
      <c r="J5369" s="15">
        <v>799</v>
      </c>
      <c r="K5369" s="15">
        <v>204</v>
      </c>
      <c r="L5369" s="13">
        <v>0.24349999999999999</v>
      </c>
      <c r="M5369" s="7">
        <v>2.0888741899999999</v>
      </c>
      <c r="N5369" s="26">
        <v>1</v>
      </c>
      <c r="O5369" s="27" t="s">
        <v>22</v>
      </c>
      <c r="P5369" s="8">
        <v>0.52127322789999997</v>
      </c>
      <c r="Q5369" s="24">
        <v>0.28999999999999998</v>
      </c>
      <c r="R5369" t="str">
        <f>IF($Q5369*100&gt;=VLOOKUP($O5369,margin_ranges!$A$5:$C$10,2,FALSE),IF($Q5369*100&lt;=VLOOKUP($O5369,margin_ranges!$A$5:$C$10,3,FALSE)+10,"IN RANGE","ABOVE RANGE"),"BELOW RANGE")</f>
        <v>IN RANGE</v>
      </c>
      <c r="S5369">
        <f>MIN(VLOOKUP($O5369,margin_ranges!$A$5:$D$10,4,FALSE),$P5369*100)</f>
        <v>29.75</v>
      </c>
      <c r="T5369" s="29">
        <f>(1-$S5369/100)/(1-$F5369)-1</f>
        <v>-1.0563380281690127E-2</v>
      </c>
      <c r="U5369" s="19" t="str">
        <f>IF(ABS(IFERROR(T5369,0))&gt;0.05,INDEX(margin_ranges!$C$13:$C$16,MATCH($F5369*100,margin_ranges!$B$13:$B$16,1)),"")</f>
        <v/>
      </c>
      <c r="V5369" t="e">
        <f>MIN(VLOOKUP($U5369,margin_ranges!$A$5:$D$10,4,FALSE),$P5369*100)</f>
        <v>#N/A</v>
      </c>
      <c r="Y5369" s="29" t="e">
        <f t="shared" si="83"/>
        <v>#N/A</v>
      </c>
    </row>
    <row r="5370" spans="1:25" x14ac:dyDescent="0.3">
      <c r="A5370" s="8" t="s">
        <v>17</v>
      </c>
      <c r="B5370" s="8" t="s">
        <v>9231</v>
      </c>
      <c r="C5370" s="8" t="s">
        <v>9232</v>
      </c>
      <c r="D5370" s="8" t="s">
        <v>9423</v>
      </c>
      <c r="E5370" s="8" t="s">
        <v>9424</v>
      </c>
      <c r="F5370" s="24">
        <v>0.28999999999999998</v>
      </c>
      <c r="G5370" s="24">
        <v>0</v>
      </c>
      <c r="H5370" s="25">
        <v>9.7476000000000003</v>
      </c>
      <c r="I5370" s="25">
        <v>1.0186999999999999</v>
      </c>
      <c r="J5370" s="15">
        <v>16</v>
      </c>
      <c r="K5370" s="15">
        <v>4</v>
      </c>
      <c r="L5370" s="13">
        <v>0.1045</v>
      </c>
      <c r="M5370" s="7">
        <v>0.50723600999999996</v>
      </c>
      <c r="N5370" s="26">
        <v>0.25</v>
      </c>
      <c r="O5370" s="27" t="s">
        <v>92</v>
      </c>
      <c r="P5370" s="8">
        <v>0.50713278589999999</v>
      </c>
      <c r="Q5370" s="24">
        <v>0.28999999999999998</v>
      </c>
      <c r="R5370" t="str">
        <f>IF($Q5370*100&gt;=VLOOKUP($O5370,margin_ranges!$A$5:$C$10,2,FALSE),IF($Q5370*100&lt;=VLOOKUP($O5370,margin_ranges!$A$5:$C$10,3,FALSE)+10,"IN RANGE","ABOVE RANGE"),"BELOW RANGE")</f>
        <v>IN RANGE</v>
      </c>
      <c r="S5370">
        <f>MIN(VLOOKUP($O5370,margin_ranges!$A$5:$D$10,4,FALSE),$P5370*100)</f>
        <v>29.75</v>
      </c>
      <c r="T5370" s="29">
        <f>(1-$S5370/100)/(1-$F5370)-1</f>
        <v>-1.0563380281690127E-2</v>
      </c>
      <c r="U5370" s="19" t="str">
        <f>IF(ABS(IFERROR(T5370,0))&gt;0.05,INDEX(margin_ranges!$C$13:$C$16,MATCH($F5370*100,margin_ranges!$B$13:$B$16,1)),"")</f>
        <v/>
      </c>
      <c r="V5370" t="e">
        <f>MIN(VLOOKUP($U5370,margin_ranges!$A$5:$D$10,4,FALSE),$P5370*100)</f>
        <v>#N/A</v>
      </c>
      <c r="Y5370" s="29" t="e">
        <f t="shared" si="83"/>
        <v>#N/A</v>
      </c>
    </row>
    <row r="5371" spans="1:25" x14ac:dyDescent="0.3">
      <c r="A5371" s="8" t="s">
        <v>17</v>
      </c>
      <c r="B5371" s="8" t="s">
        <v>9231</v>
      </c>
      <c r="C5371" s="8" t="s">
        <v>9232</v>
      </c>
      <c r="D5371" s="8" t="s">
        <v>9425</v>
      </c>
      <c r="E5371" s="8" t="s">
        <v>9426</v>
      </c>
      <c r="F5371" s="24">
        <v>0.28999999999999998</v>
      </c>
      <c r="G5371" s="24">
        <v>0</v>
      </c>
      <c r="H5371" s="25">
        <v>5.1616999999999997</v>
      </c>
      <c r="I5371" s="25">
        <v>0.76910000000000001</v>
      </c>
      <c r="J5371" s="15">
        <v>13</v>
      </c>
      <c r="K5371" s="15">
        <v>3</v>
      </c>
      <c r="L5371" s="13">
        <v>0.14899999999999999</v>
      </c>
      <c r="M5371" s="7">
        <v>0.55406334000000002</v>
      </c>
      <c r="N5371" s="26">
        <v>0.25</v>
      </c>
      <c r="O5371" s="27" t="s">
        <v>92</v>
      </c>
      <c r="P5371" s="8">
        <v>0.54878805149999998</v>
      </c>
      <c r="Q5371" s="24">
        <v>0.28999999999999998</v>
      </c>
      <c r="R5371" t="str">
        <f>IF($Q5371*100&gt;=VLOOKUP($O5371,margin_ranges!$A$5:$C$10,2,FALSE),IF($Q5371*100&lt;=VLOOKUP($O5371,margin_ranges!$A$5:$C$10,3,FALSE)+10,"IN RANGE","ABOVE RANGE"),"BELOW RANGE")</f>
        <v>IN RANGE</v>
      </c>
      <c r="S5371">
        <f>MIN(VLOOKUP($O5371,margin_ranges!$A$5:$D$10,4,FALSE),$P5371*100)</f>
        <v>29.75</v>
      </c>
      <c r="T5371" s="29">
        <f>(1-$S5371/100)/(1-$F5371)-1</f>
        <v>-1.0563380281690127E-2</v>
      </c>
      <c r="U5371" s="19" t="str">
        <f>IF(ABS(IFERROR(T5371,0))&gt;0.05,INDEX(margin_ranges!$C$13:$C$16,MATCH($F5371*100,margin_ranges!$B$13:$B$16,1)),"")</f>
        <v/>
      </c>
      <c r="V5371" t="e">
        <f>MIN(VLOOKUP($U5371,margin_ranges!$A$5:$D$10,4,FALSE),$P5371*100)</f>
        <v>#N/A</v>
      </c>
      <c r="Y5371" s="29" t="e">
        <f t="shared" si="83"/>
        <v>#N/A</v>
      </c>
    </row>
    <row r="5372" spans="1:25" x14ac:dyDescent="0.3">
      <c r="A5372" s="8" t="s">
        <v>17</v>
      </c>
      <c r="B5372" s="8" t="s">
        <v>9231</v>
      </c>
      <c r="C5372" s="8" t="s">
        <v>9232</v>
      </c>
      <c r="D5372" s="8" t="s">
        <v>9257</v>
      </c>
      <c r="E5372" s="8" t="s">
        <v>9258</v>
      </c>
      <c r="F5372" s="24">
        <v>0.28999999999999898</v>
      </c>
      <c r="G5372" s="24">
        <v>1</v>
      </c>
      <c r="H5372" s="25">
        <v>113.6888</v>
      </c>
      <c r="I5372" s="25">
        <v>54.355699999999999</v>
      </c>
      <c r="J5372" s="15">
        <v>1488</v>
      </c>
      <c r="K5372" s="15">
        <v>381</v>
      </c>
      <c r="L5372" s="13">
        <v>0.47810000000000002</v>
      </c>
      <c r="M5372" s="7">
        <v>0.91258929</v>
      </c>
      <c r="N5372" s="26">
        <v>0.25</v>
      </c>
      <c r="O5372" s="27" t="s">
        <v>22</v>
      </c>
      <c r="P5372" s="8">
        <v>0.7260542042</v>
      </c>
      <c r="Q5372" s="24">
        <v>0.28999999999999998</v>
      </c>
      <c r="R5372" t="str">
        <f>IF($Q5372*100&gt;=VLOOKUP($O5372,margin_ranges!$A$5:$C$10,2,FALSE),IF($Q5372*100&lt;=VLOOKUP($O5372,margin_ranges!$A$5:$C$10,3,FALSE)+10,"IN RANGE","ABOVE RANGE"),"BELOW RANGE")</f>
        <v>IN RANGE</v>
      </c>
      <c r="S5372">
        <f>MIN(VLOOKUP($O5372,margin_ranges!$A$5:$D$10,4,FALSE),$P5372*100)</f>
        <v>29.75</v>
      </c>
      <c r="T5372" s="29">
        <f>(1-$S5372/100)/(1-$F5372)-1</f>
        <v>-1.056338028169157E-2</v>
      </c>
      <c r="U5372" s="19" t="str">
        <f>IF(ABS(IFERROR(T5372,0))&gt;0.05,INDEX(margin_ranges!$C$13:$C$16,MATCH($F5372*100,margin_ranges!$B$13:$B$16,1)),"")</f>
        <v/>
      </c>
      <c r="V5372" t="e">
        <f>MIN(VLOOKUP($U5372,margin_ranges!$A$5:$D$10,4,FALSE),$P5372*100)</f>
        <v>#N/A</v>
      </c>
      <c r="Y5372" s="29" t="e">
        <f t="shared" si="83"/>
        <v>#N/A</v>
      </c>
    </row>
    <row r="5373" spans="1:25" x14ac:dyDescent="0.3">
      <c r="A5373" s="8" t="s">
        <v>17</v>
      </c>
      <c r="B5373" s="8" t="s">
        <v>9231</v>
      </c>
      <c r="C5373" s="8" t="s">
        <v>9232</v>
      </c>
      <c r="D5373" s="8" t="s">
        <v>9259</v>
      </c>
      <c r="E5373" s="8" t="s">
        <v>9260</v>
      </c>
      <c r="F5373" s="24">
        <v>0.28999999999999898</v>
      </c>
      <c r="G5373" s="24">
        <v>0</v>
      </c>
      <c r="H5373" s="25">
        <v>4.7686999999999999</v>
      </c>
      <c r="I5373" s="25">
        <v>0.97499999999999998</v>
      </c>
      <c r="J5373" s="15">
        <v>7</v>
      </c>
      <c r="K5373" s="15">
        <v>2</v>
      </c>
      <c r="L5373" s="13">
        <v>0.20449999999999999</v>
      </c>
      <c r="M5373" s="7">
        <v>0.24046154</v>
      </c>
      <c r="N5373" s="26">
        <v>0.1</v>
      </c>
      <c r="O5373" s="27" t="s">
        <v>92</v>
      </c>
      <c r="P5373" s="8">
        <v>0.58413307739999998</v>
      </c>
      <c r="Q5373" s="24">
        <v>0.28999999999999998</v>
      </c>
      <c r="R5373" t="str">
        <f>IF($Q5373*100&gt;=VLOOKUP($O5373,margin_ranges!$A$5:$C$10,2,FALSE),IF($Q5373*100&lt;=VLOOKUP($O5373,margin_ranges!$A$5:$C$10,3,FALSE)+10,"IN RANGE","ABOVE RANGE"),"BELOW RANGE")</f>
        <v>IN RANGE</v>
      </c>
      <c r="S5373">
        <f>MIN(VLOOKUP($O5373,margin_ranges!$A$5:$D$10,4,FALSE),$P5373*100)</f>
        <v>29.75</v>
      </c>
      <c r="T5373" s="29">
        <f>(1-$S5373/100)/(1-$F5373)-1</f>
        <v>-1.056338028169157E-2</v>
      </c>
      <c r="U5373" s="19" t="str">
        <f>IF(ABS(IFERROR(T5373,0))&gt;0.05,INDEX(margin_ranges!$C$13:$C$16,MATCH($F5373*100,margin_ranges!$B$13:$B$16,1)),"")</f>
        <v/>
      </c>
      <c r="V5373" t="e">
        <f>MIN(VLOOKUP($U5373,margin_ranges!$A$5:$D$10,4,FALSE),$P5373*100)</f>
        <v>#N/A</v>
      </c>
      <c r="Y5373" s="29" t="e">
        <f t="shared" si="83"/>
        <v>#N/A</v>
      </c>
    </row>
    <row r="5374" spans="1:25" x14ac:dyDescent="0.3">
      <c r="A5374" s="8" t="s">
        <v>17</v>
      </c>
      <c r="B5374" s="8" t="s">
        <v>9231</v>
      </c>
      <c r="C5374" s="8" t="s">
        <v>9232</v>
      </c>
      <c r="D5374" s="8" t="s">
        <v>9269</v>
      </c>
      <c r="E5374" s="8" t="s">
        <v>9270</v>
      </c>
      <c r="F5374" s="24">
        <v>0.28999999999999898</v>
      </c>
      <c r="G5374" s="24">
        <v>1</v>
      </c>
      <c r="H5374" s="25">
        <v>45.114100000000001</v>
      </c>
      <c r="I5374" s="25">
        <v>10.077400000000001</v>
      </c>
      <c r="J5374" s="15">
        <v>703</v>
      </c>
      <c r="K5374" s="15">
        <v>180</v>
      </c>
      <c r="L5374" s="13">
        <v>0.22339999999999999</v>
      </c>
      <c r="M5374" s="7">
        <v>2.3241303100000001</v>
      </c>
      <c r="N5374" s="26">
        <v>1</v>
      </c>
      <c r="O5374" s="27" t="s">
        <v>22</v>
      </c>
      <c r="P5374" s="8">
        <v>0.56973152589999998</v>
      </c>
      <c r="Q5374" s="24">
        <v>0.28999999999999998</v>
      </c>
      <c r="R5374" t="str">
        <f>IF($Q5374*100&gt;=VLOOKUP($O5374,margin_ranges!$A$5:$C$10,2,FALSE),IF($Q5374*100&lt;=VLOOKUP($O5374,margin_ranges!$A$5:$C$10,3,FALSE)+10,"IN RANGE","ABOVE RANGE"),"BELOW RANGE")</f>
        <v>IN RANGE</v>
      </c>
      <c r="S5374">
        <f>MIN(VLOOKUP($O5374,margin_ranges!$A$5:$D$10,4,FALSE),$P5374*100)</f>
        <v>29.75</v>
      </c>
      <c r="T5374" s="29">
        <f>(1-$S5374/100)/(1-$F5374)-1</f>
        <v>-1.056338028169157E-2</v>
      </c>
      <c r="U5374" s="19" t="str">
        <f>IF(ABS(IFERROR(T5374,0))&gt;0.05,INDEX(margin_ranges!$C$13:$C$16,MATCH($F5374*100,margin_ranges!$B$13:$B$16,1)),"")</f>
        <v/>
      </c>
      <c r="V5374" t="e">
        <f>MIN(VLOOKUP($U5374,margin_ranges!$A$5:$D$10,4,FALSE),$P5374*100)</f>
        <v>#N/A</v>
      </c>
      <c r="Y5374" s="29" t="e">
        <f t="shared" si="83"/>
        <v>#N/A</v>
      </c>
    </row>
    <row r="5375" spans="1:25" x14ac:dyDescent="0.3">
      <c r="A5375" s="8" t="s">
        <v>17</v>
      </c>
      <c r="B5375" s="8" t="s">
        <v>9231</v>
      </c>
      <c r="C5375" s="8" t="s">
        <v>9232</v>
      </c>
      <c r="D5375" s="8" t="s">
        <v>9279</v>
      </c>
      <c r="E5375" s="8" t="s">
        <v>9280</v>
      </c>
      <c r="F5375" s="24">
        <v>0.28999999999999898</v>
      </c>
      <c r="G5375" s="24">
        <v>0</v>
      </c>
      <c r="H5375" s="25">
        <v>28.384399999999999</v>
      </c>
      <c r="I5375" s="25">
        <v>13.0404</v>
      </c>
      <c r="J5375" s="15">
        <v>293</v>
      </c>
      <c r="K5375" s="15">
        <v>74</v>
      </c>
      <c r="L5375" s="13">
        <v>0.45939999999999998</v>
      </c>
      <c r="M5375" s="7">
        <v>0.75017062000000001</v>
      </c>
      <c r="N5375" s="26">
        <v>0.1</v>
      </c>
      <c r="O5375" s="27" t="s">
        <v>22</v>
      </c>
      <c r="P5375" s="8">
        <v>0.86669699300000003</v>
      </c>
      <c r="Q5375" s="24">
        <v>0.28999999999999998</v>
      </c>
      <c r="R5375" t="str">
        <f>IF($Q5375*100&gt;=VLOOKUP($O5375,margin_ranges!$A$5:$C$10,2,FALSE),IF($Q5375*100&lt;=VLOOKUP($O5375,margin_ranges!$A$5:$C$10,3,FALSE)+10,"IN RANGE","ABOVE RANGE"),"BELOW RANGE")</f>
        <v>IN RANGE</v>
      </c>
      <c r="S5375">
        <f>MIN(VLOOKUP($O5375,margin_ranges!$A$5:$D$10,4,FALSE),$P5375*100)</f>
        <v>29.75</v>
      </c>
      <c r="T5375" s="29">
        <f>(1-$S5375/100)/(1-$F5375)-1</f>
        <v>-1.056338028169157E-2</v>
      </c>
      <c r="U5375" s="19" t="str">
        <f>IF(ABS(IFERROR(T5375,0))&gt;0.05,INDEX(margin_ranges!$C$13:$C$16,MATCH($F5375*100,margin_ranges!$B$13:$B$16,1)),"")</f>
        <v/>
      </c>
      <c r="V5375" t="e">
        <f>MIN(VLOOKUP($U5375,margin_ranges!$A$5:$D$10,4,FALSE),$P5375*100)</f>
        <v>#N/A</v>
      </c>
      <c r="Y5375" s="29" t="e">
        <f t="shared" si="83"/>
        <v>#N/A</v>
      </c>
    </row>
    <row r="5376" spans="1:25" x14ac:dyDescent="0.3">
      <c r="A5376" s="8" t="s">
        <v>17</v>
      </c>
      <c r="B5376" s="8" t="s">
        <v>9231</v>
      </c>
      <c r="C5376" s="8" t="s">
        <v>9232</v>
      </c>
      <c r="D5376" s="8" t="s">
        <v>9329</v>
      </c>
      <c r="E5376" s="8" t="s">
        <v>9330</v>
      </c>
      <c r="F5376" s="24">
        <v>0.28999999999999898</v>
      </c>
      <c r="G5376" s="24">
        <v>0</v>
      </c>
      <c r="H5376" s="25">
        <v>7.7129000000000003</v>
      </c>
      <c r="I5376" s="25">
        <v>1.1839</v>
      </c>
      <c r="J5376" s="15">
        <v>18</v>
      </c>
      <c r="K5376" s="15">
        <v>5</v>
      </c>
      <c r="L5376" s="13">
        <v>0.1535</v>
      </c>
      <c r="M5376" s="7">
        <v>0.49855807000000002</v>
      </c>
      <c r="N5376" s="26">
        <v>0.25</v>
      </c>
      <c r="O5376" s="27" t="s">
        <v>92</v>
      </c>
      <c r="P5376" s="8">
        <v>0.49855389900000002</v>
      </c>
      <c r="Q5376" s="24">
        <v>0.28999999999999998</v>
      </c>
      <c r="R5376" t="str">
        <f>IF($Q5376*100&gt;=VLOOKUP($O5376,margin_ranges!$A$5:$C$10,2,FALSE),IF($Q5376*100&lt;=VLOOKUP($O5376,margin_ranges!$A$5:$C$10,3,FALSE)+10,"IN RANGE","ABOVE RANGE"),"BELOW RANGE")</f>
        <v>IN RANGE</v>
      </c>
      <c r="S5376">
        <f>MIN(VLOOKUP($O5376,margin_ranges!$A$5:$D$10,4,FALSE),$P5376*100)</f>
        <v>29.75</v>
      </c>
      <c r="T5376" s="29">
        <f>(1-$S5376/100)/(1-$F5376)-1</f>
        <v>-1.056338028169157E-2</v>
      </c>
      <c r="U5376" s="19" t="str">
        <f>IF(ABS(IFERROR(T5376,0))&gt;0.05,INDEX(margin_ranges!$C$13:$C$16,MATCH($F5376*100,margin_ranges!$B$13:$B$16,1)),"")</f>
        <v/>
      </c>
      <c r="V5376" t="e">
        <f>MIN(VLOOKUP($U5376,margin_ranges!$A$5:$D$10,4,FALSE),$P5376*100)</f>
        <v>#N/A</v>
      </c>
      <c r="Y5376" s="29" t="e">
        <f t="shared" si="83"/>
        <v>#N/A</v>
      </c>
    </row>
    <row r="5377" spans="1:25" x14ac:dyDescent="0.3">
      <c r="A5377" s="8" t="s">
        <v>17</v>
      </c>
      <c r="B5377" s="8" t="s">
        <v>9231</v>
      </c>
      <c r="C5377" s="8" t="s">
        <v>9232</v>
      </c>
      <c r="D5377" s="8" t="s">
        <v>9365</v>
      </c>
      <c r="E5377" s="8" t="s">
        <v>9366</v>
      </c>
      <c r="F5377" s="24">
        <v>0.28999999999999898</v>
      </c>
      <c r="G5377" s="24">
        <v>0</v>
      </c>
      <c r="H5377" s="25">
        <v>4.1033999999999997</v>
      </c>
      <c r="I5377" s="25">
        <v>0.56420000000000003</v>
      </c>
      <c r="J5377" s="15">
        <v>9</v>
      </c>
      <c r="K5377" s="15">
        <v>2</v>
      </c>
      <c r="L5377" s="13">
        <v>0.13750000000000001</v>
      </c>
      <c r="M5377" s="7">
        <v>0.52039499</v>
      </c>
      <c r="N5377" s="26">
        <v>0.25</v>
      </c>
      <c r="O5377" s="27" t="s">
        <v>92</v>
      </c>
      <c r="P5377" s="8">
        <v>0.51959567949999996</v>
      </c>
      <c r="Q5377" s="24">
        <v>0.28999999999999998</v>
      </c>
      <c r="R5377" t="str">
        <f>IF($Q5377*100&gt;=VLOOKUP($O5377,margin_ranges!$A$5:$C$10,2,FALSE),IF($Q5377*100&lt;=VLOOKUP($O5377,margin_ranges!$A$5:$C$10,3,FALSE)+10,"IN RANGE","ABOVE RANGE"),"BELOW RANGE")</f>
        <v>IN RANGE</v>
      </c>
      <c r="S5377">
        <f>MIN(VLOOKUP($O5377,margin_ranges!$A$5:$D$10,4,FALSE),$P5377*100)</f>
        <v>29.75</v>
      </c>
      <c r="T5377" s="29">
        <f>(1-$S5377/100)/(1-$F5377)-1</f>
        <v>-1.056338028169157E-2</v>
      </c>
      <c r="U5377" s="19" t="str">
        <f>IF(ABS(IFERROR(T5377,0))&gt;0.05,INDEX(margin_ranges!$C$13:$C$16,MATCH($F5377*100,margin_ranges!$B$13:$B$16,1)),"")</f>
        <v/>
      </c>
      <c r="V5377" t="e">
        <f>MIN(VLOOKUP($U5377,margin_ranges!$A$5:$D$10,4,FALSE),$P5377*100)</f>
        <v>#N/A</v>
      </c>
      <c r="Y5377" s="29" t="e">
        <f t="shared" si="83"/>
        <v>#N/A</v>
      </c>
    </row>
    <row r="5378" spans="1:25" x14ac:dyDescent="0.3">
      <c r="A5378" s="8" t="s">
        <v>17</v>
      </c>
      <c r="B5378" s="8" t="s">
        <v>9231</v>
      </c>
      <c r="C5378" s="8" t="s">
        <v>9232</v>
      </c>
      <c r="D5378" s="8" t="s">
        <v>9411</v>
      </c>
      <c r="E5378" s="8" t="s">
        <v>9412</v>
      </c>
      <c r="F5378" s="24">
        <v>0.28999999999999898</v>
      </c>
      <c r="G5378" s="24">
        <v>0</v>
      </c>
      <c r="H5378" s="25">
        <v>4.7397999999999998</v>
      </c>
      <c r="I5378" s="25">
        <v>0.97399999999999998</v>
      </c>
      <c r="J5378" s="15">
        <v>8</v>
      </c>
      <c r="K5378" s="15">
        <v>2</v>
      </c>
      <c r="L5378" s="13">
        <v>0.20549999999999999</v>
      </c>
      <c r="M5378" s="7">
        <v>0.26301701</v>
      </c>
      <c r="N5378" s="26">
        <v>0.1</v>
      </c>
      <c r="O5378" s="27" t="s">
        <v>92</v>
      </c>
      <c r="P5378" s="8">
        <v>0.61979645890000001</v>
      </c>
      <c r="Q5378" s="24">
        <v>0.28999999999999998</v>
      </c>
      <c r="R5378" t="str">
        <f>IF($Q5378*100&gt;=VLOOKUP($O5378,margin_ranges!$A$5:$C$10,2,FALSE),IF($Q5378*100&lt;=VLOOKUP($O5378,margin_ranges!$A$5:$C$10,3,FALSE)+10,"IN RANGE","ABOVE RANGE"),"BELOW RANGE")</f>
        <v>IN RANGE</v>
      </c>
      <c r="S5378">
        <f>MIN(VLOOKUP($O5378,margin_ranges!$A$5:$D$10,4,FALSE),$P5378*100)</f>
        <v>29.75</v>
      </c>
      <c r="T5378" s="29">
        <f>(1-$S5378/100)/(1-$F5378)-1</f>
        <v>-1.056338028169157E-2</v>
      </c>
      <c r="U5378" s="19" t="str">
        <f>IF(ABS(IFERROR(T5378,0))&gt;0.05,INDEX(margin_ranges!$C$13:$C$16,MATCH($F5378*100,margin_ranges!$B$13:$B$16,1)),"")</f>
        <v/>
      </c>
      <c r="V5378" t="e">
        <f>MIN(VLOOKUP($U5378,margin_ranges!$A$5:$D$10,4,FALSE),$P5378*100)</f>
        <v>#N/A</v>
      </c>
      <c r="Y5378" s="29" t="e">
        <f t="shared" si="83"/>
        <v>#N/A</v>
      </c>
    </row>
    <row r="5379" spans="1:25" x14ac:dyDescent="0.3">
      <c r="A5379" s="8" t="s">
        <v>17</v>
      </c>
      <c r="B5379" s="8" t="s">
        <v>9231</v>
      </c>
      <c r="C5379" s="8" t="s">
        <v>9232</v>
      </c>
      <c r="D5379" s="8" t="s">
        <v>9429</v>
      </c>
      <c r="E5379" s="8" t="s">
        <v>9430</v>
      </c>
      <c r="F5379" s="24">
        <v>0.17</v>
      </c>
      <c r="G5379" s="24">
        <v>1</v>
      </c>
      <c r="H5379" s="25">
        <v>56.491700000000002</v>
      </c>
      <c r="I5379" s="25">
        <v>13.0596</v>
      </c>
      <c r="J5379" s="15">
        <v>478</v>
      </c>
      <c r="K5379" s="15">
        <v>56</v>
      </c>
      <c r="L5379" s="13">
        <v>0.23119999999999999</v>
      </c>
      <c r="M5379" s="7">
        <v>1.2212564400000001</v>
      </c>
      <c r="N5379" s="26">
        <v>1</v>
      </c>
      <c r="O5379" s="27" t="s">
        <v>95</v>
      </c>
      <c r="P5379" s="8">
        <v>0.18117115540000001</v>
      </c>
      <c r="Q5379" s="24">
        <v>0.17</v>
      </c>
      <c r="R5379" t="str">
        <f>IF($Q5379*100&gt;=VLOOKUP($O5379,margin_ranges!$A$5:$C$10,2,FALSE),IF($Q5379*100&lt;=VLOOKUP($O5379,margin_ranges!$A$5:$C$10,3,FALSE)+10,"IN RANGE","ABOVE RANGE"),"BELOW RANGE")</f>
        <v>IN RANGE</v>
      </c>
      <c r="S5379">
        <f>MIN(VLOOKUP($O5379,margin_ranges!$A$5:$D$10,4,FALSE),$P5379*100)</f>
        <v>18.11711554</v>
      </c>
      <c r="T5379" s="29">
        <f>(1-$S5379/100)/(1-$F5379)-1</f>
        <v>-1.3459223373493923E-2</v>
      </c>
      <c r="U5379" s="19" t="str">
        <f>IF(ABS(IFERROR(T5379,0))&gt;0.05,INDEX(margin_ranges!$C$13:$C$16,MATCH($F5379*100,margin_ranges!$B$13:$B$16,1)),"")</f>
        <v/>
      </c>
      <c r="V5379" t="e">
        <f>MIN(VLOOKUP($U5379,margin_ranges!$A$5:$D$10,4,FALSE),$P5379*100)</f>
        <v>#N/A</v>
      </c>
      <c r="Y5379" s="29" t="e">
        <f t="shared" si="83"/>
        <v>#N/A</v>
      </c>
    </row>
    <row r="5380" spans="1:25" x14ac:dyDescent="0.3">
      <c r="A5380" s="8" t="s">
        <v>17</v>
      </c>
      <c r="B5380" s="8" t="s">
        <v>9231</v>
      </c>
      <c r="C5380" s="8" t="s">
        <v>9232</v>
      </c>
      <c r="D5380" s="8" t="s">
        <v>9271</v>
      </c>
      <c r="E5380" s="8" t="s">
        <v>9272</v>
      </c>
      <c r="F5380" s="24">
        <v>0.18</v>
      </c>
      <c r="G5380" s="24">
        <v>1</v>
      </c>
      <c r="H5380" s="25">
        <v>49.042200000000001</v>
      </c>
      <c r="I5380" s="25">
        <v>10.166700000000001</v>
      </c>
      <c r="J5380" s="15">
        <v>558</v>
      </c>
      <c r="K5380" s="15">
        <v>75</v>
      </c>
      <c r="L5380" s="13">
        <v>0.20730000000000001</v>
      </c>
      <c r="M5380" s="7">
        <v>1.8281239899999999</v>
      </c>
      <c r="N5380" s="26">
        <v>0.7</v>
      </c>
      <c r="O5380" s="27" t="s">
        <v>95</v>
      </c>
      <c r="P5380" s="8">
        <v>0.61709380560000004</v>
      </c>
      <c r="Q5380" s="24">
        <v>0.18</v>
      </c>
      <c r="R5380" t="str">
        <f>IF($Q5380*100&gt;=VLOOKUP($O5380,margin_ranges!$A$5:$C$10,2,FALSE),IF($Q5380*100&lt;=VLOOKUP($O5380,margin_ranges!$A$5:$C$10,3,FALSE)+10,"IN RANGE","ABOVE RANGE"),"BELOW RANGE")</f>
        <v>IN RANGE</v>
      </c>
      <c r="S5380">
        <f>MIN(VLOOKUP($O5380,margin_ranges!$A$5:$D$10,4,FALSE),$P5380*100)</f>
        <v>19.75</v>
      </c>
      <c r="T5380" s="29">
        <f>(1-$S5380/100)/(1-$F5380)-1</f>
        <v>-2.1341463414634276E-2</v>
      </c>
      <c r="U5380" s="19" t="str">
        <f>IF(ABS(IFERROR(T5380,0))&gt;0.05,INDEX(margin_ranges!$C$13:$C$16,MATCH($F5380*100,margin_ranges!$B$13:$B$16,1)),"")</f>
        <v/>
      </c>
      <c r="V5380" t="e">
        <f>MIN(VLOOKUP($U5380,margin_ranges!$A$5:$D$10,4,FALSE),$P5380*100)</f>
        <v>#N/A</v>
      </c>
      <c r="Y5380" s="29" t="e">
        <f t="shared" si="83"/>
        <v>#N/A</v>
      </c>
    </row>
    <row r="5381" spans="1:25" x14ac:dyDescent="0.3">
      <c r="A5381" s="8" t="s">
        <v>17</v>
      </c>
      <c r="B5381" s="8" t="s">
        <v>9231</v>
      </c>
      <c r="C5381" s="8" t="s">
        <v>9232</v>
      </c>
      <c r="D5381" s="8" t="s">
        <v>9353</v>
      </c>
      <c r="E5381" s="8" t="s">
        <v>9354</v>
      </c>
      <c r="F5381" s="24">
        <v>0.1</v>
      </c>
      <c r="G5381" s="24">
        <v>1</v>
      </c>
      <c r="H5381" s="25">
        <v>270.16090000000003</v>
      </c>
      <c r="I5381" s="25">
        <v>16.549099999999999</v>
      </c>
      <c r="J5381" s="15">
        <v>144</v>
      </c>
      <c r="K5381" s="15">
        <v>7</v>
      </c>
      <c r="L5381" s="13">
        <v>6.13E-2</v>
      </c>
      <c r="M5381" s="7">
        <v>0.28979576000000001</v>
      </c>
      <c r="N5381" s="26">
        <v>0.25</v>
      </c>
      <c r="O5381" s="27" t="s">
        <v>95</v>
      </c>
      <c r="P5381" s="8">
        <v>0.1373234717</v>
      </c>
      <c r="Q5381" s="24">
        <v>0.1</v>
      </c>
      <c r="R5381" t="str">
        <f>IF($Q5381*100&gt;=VLOOKUP($O5381,margin_ranges!$A$5:$C$10,2,FALSE),IF($Q5381*100&lt;=VLOOKUP($O5381,margin_ranges!$A$5:$C$10,3,FALSE)+10,"IN RANGE","ABOVE RANGE"),"BELOW RANGE")</f>
        <v>IN RANGE</v>
      </c>
      <c r="S5381">
        <f>MIN(VLOOKUP($O5381,margin_ranges!$A$5:$D$10,4,FALSE),$P5381*100)</f>
        <v>13.732347170000001</v>
      </c>
      <c r="T5381" s="29">
        <f>(1-$S5381/100)/(1-$F5381)-1</f>
        <v>-4.1470524111111184E-2</v>
      </c>
      <c r="U5381" s="19" t="str">
        <f>IF(ABS(IFERROR(T5381,0))&gt;0.05,INDEX(margin_ranges!$C$13:$C$16,MATCH($F5381*100,margin_ranges!$B$13:$B$16,1)),"")</f>
        <v/>
      </c>
      <c r="V5381" t="e">
        <f>MIN(VLOOKUP($U5381,margin_ranges!$A$5:$D$10,4,FALSE),$P5381*100)</f>
        <v>#N/A</v>
      </c>
      <c r="Y5381" s="29" t="e">
        <f t="shared" si="83"/>
        <v>#N/A</v>
      </c>
    </row>
    <row r="5382" spans="1:25" x14ac:dyDescent="0.3">
      <c r="A5382" s="8" t="s">
        <v>17</v>
      </c>
      <c r="B5382" s="8" t="s">
        <v>9231</v>
      </c>
      <c r="C5382" s="8" t="s">
        <v>9232</v>
      </c>
      <c r="D5382" s="8" t="s">
        <v>9341</v>
      </c>
      <c r="E5382" s="8" t="s">
        <v>9342</v>
      </c>
      <c r="F5382" s="24">
        <v>0.4</v>
      </c>
      <c r="G5382" s="24">
        <v>1</v>
      </c>
      <c r="H5382" s="25">
        <v>117.4738</v>
      </c>
      <c r="I5382" s="25">
        <v>53.681899999999999</v>
      </c>
      <c r="J5382" s="15">
        <v>1753</v>
      </c>
      <c r="K5382" s="15">
        <v>701</v>
      </c>
      <c r="L5382" s="13">
        <v>0.45700000000000002</v>
      </c>
      <c r="M5382" s="7">
        <v>1.08870942</v>
      </c>
      <c r="N5382" s="26">
        <v>0.25</v>
      </c>
      <c r="O5382" s="27" t="s">
        <v>479</v>
      </c>
      <c r="P5382" s="8">
        <v>0.77037031649999999</v>
      </c>
      <c r="Q5382" s="24">
        <v>0.4</v>
      </c>
      <c r="R5382" t="str">
        <f>IF($Q5382*100&gt;=VLOOKUP($O5382,margin_ranges!$A$5:$C$10,2,FALSE),IF($Q5382*100&lt;=VLOOKUP($O5382,margin_ranges!$A$5:$C$10,3,FALSE)+10,"IN RANGE","ABOVE RANGE"),"BELOW RANGE")</f>
        <v>IN RANGE</v>
      </c>
      <c r="S5382">
        <f>MIN(VLOOKUP($O5382,margin_ranges!$A$5:$D$10,4,FALSE),$P5382*100)</f>
        <v>43</v>
      </c>
      <c r="T5382" s="29">
        <f>(1-$S5382/100)/(1-$F5382)-1</f>
        <v>-4.9999999999999822E-2</v>
      </c>
      <c r="U5382" s="19" t="str">
        <f>IF(ABS(IFERROR(T5382,0))&gt;0.05,INDEX(margin_ranges!$C$13:$C$16,MATCH($F5382*100,margin_ranges!$B$13:$B$16,1)),"")</f>
        <v/>
      </c>
      <c r="V5382" t="e">
        <f>MIN(VLOOKUP($U5382,margin_ranges!$A$5:$D$10,4,FALSE),$P5382*100)</f>
        <v>#N/A</v>
      </c>
      <c r="Y5382" s="29" t="e">
        <f t="shared" si="83"/>
        <v>#N/A</v>
      </c>
    </row>
    <row r="5383" spans="1:25" x14ac:dyDescent="0.3">
      <c r="A5383" s="8" t="s">
        <v>17</v>
      </c>
      <c r="B5383" s="8" t="s">
        <v>9231</v>
      </c>
      <c r="C5383" s="8" t="s">
        <v>9232</v>
      </c>
      <c r="D5383" s="8" t="s">
        <v>9385</v>
      </c>
      <c r="E5383" s="8" t="s">
        <v>9386</v>
      </c>
      <c r="F5383" s="24">
        <v>0.4</v>
      </c>
      <c r="G5383" s="24">
        <v>0</v>
      </c>
      <c r="H5383" s="25">
        <v>20.819099999999999</v>
      </c>
      <c r="I5383" s="25">
        <v>8.3995999999999995</v>
      </c>
      <c r="J5383" s="15">
        <v>90</v>
      </c>
      <c r="K5383" s="15">
        <v>36</v>
      </c>
      <c r="L5383" s="13">
        <v>0.40350000000000003</v>
      </c>
      <c r="M5383" s="7">
        <v>0.35531443000000001</v>
      </c>
      <c r="N5383" s="26">
        <v>0.1</v>
      </c>
      <c r="O5383" s="27" t="s">
        <v>162</v>
      </c>
      <c r="P5383" s="8">
        <v>0.71855913380000003</v>
      </c>
      <c r="Q5383" s="24">
        <v>0.4</v>
      </c>
      <c r="R5383" t="str">
        <f>IF($Q5383*100&gt;=VLOOKUP($O5383,margin_ranges!$A$5:$C$10,2,FALSE),IF($Q5383*100&lt;=VLOOKUP($O5383,margin_ranges!$A$5:$C$10,3,FALSE)+10,"IN RANGE","ABOVE RANGE"),"BELOW RANGE")</f>
        <v>IN RANGE</v>
      </c>
      <c r="S5383">
        <f>MIN(VLOOKUP($O5383,margin_ranges!$A$5:$D$10,4,FALSE),$P5383*100)</f>
        <v>43</v>
      </c>
      <c r="T5383" s="29">
        <f>(1-$S5383/100)/(1-$F5383)-1</f>
        <v>-4.9999999999999822E-2</v>
      </c>
      <c r="U5383" s="19" t="str">
        <f>IF(ABS(IFERROR(T5383,0))&gt;0.05,INDEX(margin_ranges!$C$13:$C$16,MATCH($F5383*100,margin_ranges!$B$13:$B$16,1)),"")</f>
        <v/>
      </c>
      <c r="V5383" t="e">
        <f>MIN(VLOOKUP($U5383,margin_ranges!$A$5:$D$10,4,FALSE),$P5383*100)</f>
        <v>#N/A</v>
      </c>
      <c r="Y5383" s="29" t="e">
        <f t="shared" si="83"/>
        <v>#N/A</v>
      </c>
    </row>
    <row r="5384" spans="1:25" x14ac:dyDescent="0.3">
      <c r="A5384" s="8" t="s">
        <v>17</v>
      </c>
      <c r="B5384" s="8" t="s">
        <v>9231</v>
      </c>
      <c r="C5384" s="8" t="s">
        <v>9232</v>
      </c>
      <c r="D5384" s="8" t="s">
        <v>9401</v>
      </c>
      <c r="E5384" s="8" t="s">
        <v>9402</v>
      </c>
      <c r="F5384" s="24">
        <v>0.39999999999999902</v>
      </c>
      <c r="G5384" s="24">
        <v>1</v>
      </c>
      <c r="H5384" s="25">
        <v>616.35239999999999</v>
      </c>
      <c r="I5384" s="25">
        <v>9.4283999999999999</v>
      </c>
      <c r="J5384" s="15">
        <v>532</v>
      </c>
      <c r="K5384" s="15">
        <v>213</v>
      </c>
      <c r="L5384" s="13">
        <v>1.5299999999999999E-2</v>
      </c>
      <c r="M5384" s="7">
        <v>1.8814179</v>
      </c>
      <c r="N5384" s="26">
        <v>0.9</v>
      </c>
      <c r="O5384" s="27" t="s">
        <v>479</v>
      </c>
      <c r="P5384" s="8">
        <v>0.52163737789999998</v>
      </c>
      <c r="Q5384" s="24">
        <v>0.4</v>
      </c>
      <c r="R5384" t="str">
        <f>IF($Q5384*100&gt;=VLOOKUP($O5384,margin_ranges!$A$5:$C$10,2,FALSE),IF($Q5384*100&lt;=VLOOKUP($O5384,margin_ranges!$A$5:$C$10,3,FALSE)+10,"IN RANGE","ABOVE RANGE"),"BELOW RANGE")</f>
        <v>IN RANGE</v>
      </c>
      <c r="S5384">
        <f>MIN(VLOOKUP($O5384,margin_ranges!$A$5:$D$10,4,FALSE),$P5384*100)</f>
        <v>43</v>
      </c>
      <c r="T5384" s="29">
        <f>(1-$S5384/100)/(1-$F5384)-1</f>
        <v>-5.0000000000001488E-2</v>
      </c>
      <c r="U5384" s="19" t="str">
        <f>IF(ABS(IFERROR(T5384,0))&gt;0.05,INDEX(margin_ranges!$C$13:$C$16,MATCH($F5384*100,margin_ranges!$B$13:$B$16,1)),"")</f>
        <v>Margin Over Fill (Type C)</v>
      </c>
      <c r="V5384">
        <f>MIN(VLOOKUP($U5384,margin_ranges!$A$5:$D$10,4,FALSE),$P5384*100)</f>
        <v>43</v>
      </c>
      <c r="Y5384" s="29">
        <f t="shared" si="83"/>
        <v>-5.0000000000001488E-2</v>
      </c>
    </row>
    <row r="5385" spans="1:25" x14ac:dyDescent="0.3">
      <c r="A5385" s="8" t="s">
        <v>17</v>
      </c>
      <c r="B5385" s="8" t="s">
        <v>9231</v>
      </c>
      <c r="C5385" s="8" t="s">
        <v>9232</v>
      </c>
      <c r="D5385" s="8" t="s">
        <v>9413</v>
      </c>
      <c r="E5385" s="8" t="s">
        <v>9414</v>
      </c>
      <c r="F5385" s="24">
        <v>0.18</v>
      </c>
      <c r="G5385" s="24">
        <v>1</v>
      </c>
      <c r="H5385" s="25">
        <v>2590.9989</v>
      </c>
      <c r="I5385" s="25">
        <v>449.58589999999998</v>
      </c>
      <c r="J5385" s="15">
        <v>13035</v>
      </c>
      <c r="K5385" s="15">
        <v>2346</v>
      </c>
      <c r="L5385" s="13">
        <v>0.17349999999999999</v>
      </c>
      <c r="M5385" s="7">
        <v>0.96644238999999998</v>
      </c>
      <c r="N5385" s="26">
        <v>0.75</v>
      </c>
      <c r="O5385" s="27" t="s">
        <v>92</v>
      </c>
      <c r="P5385" s="8">
        <v>0.22395788250000001</v>
      </c>
      <c r="Q5385" s="24">
        <v>0.18</v>
      </c>
      <c r="R5385" t="str">
        <f>IF($Q5385*100&gt;=VLOOKUP($O5385,margin_ranges!$A$5:$C$10,2,FALSE),IF($Q5385*100&lt;=VLOOKUP($O5385,margin_ranges!$A$5:$C$10,3,FALSE)+10,"IN RANGE","ABOVE RANGE"),"BELOW RANGE")</f>
        <v>BELOW RANGE</v>
      </c>
      <c r="S5385">
        <f>MIN(VLOOKUP($O5385,margin_ranges!$A$5:$D$10,4,FALSE),$P5385*100)</f>
        <v>22.395788250000003</v>
      </c>
      <c r="T5385" s="29">
        <f>(1-$S5385/100)/(1-$F5385)-1</f>
        <v>-5.360717378048796E-2</v>
      </c>
      <c r="U5385" s="19" t="str">
        <f>IF(ABS(IFERROR(T5385,0))&gt;0.05,INDEX(margin_ranges!$C$13:$C$16,MATCH($F5385*100,margin_ranges!$B$13:$B$16,1)),"")</f>
        <v>Maximize Fill (Type A+)</v>
      </c>
      <c r="V5385">
        <f>MIN(VLOOKUP($U5385,margin_ranges!$A$5:$D$10,4,FALSE),$P5385*100)</f>
        <v>19.75</v>
      </c>
      <c r="Y5385" s="29">
        <f t="shared" si="83"/>
        <v>-2.1341463414634276E-2</v>
      </c>
    </row>
    <row r="5386" spans="1:25" x14ac:dyDescent="0.3">
      <c r="A5386" s="8" t="s">
        <v>17</v>
      </c>
      <c r="B5386" s="8" t="s">
        <v>9231</v>
      </c>
      <c r="C5386" s="8" t="s">
        <v>9232</v>
      </c>
      <c r="D5386" s="8" t="s">
        <v>9327</v>
      </c>
      <c r="E5386" s="8" t="s">
        <v>9328</v>
      </c>
      <c r="F5386" s="24">
        <v>0.15</v>
      </c>
      <c r="G5386" s="24">
        <v>0</v>
      </c>
      <c r="H5386" s="25">
        <v>7.0366999999999997</v>
      </c>
      <c r="I5386" s="25">
        <v>1.8080000000000001</v>
      </c>
      <c r="J5386" s="15">
        <v>19</v>
      </c>
      <c r="K5386" s="15">
        <v>2</v>
      </c>
      <c r="L5386" s="13">
        <v>0.25690000000000002</v>
      </c>
      <c r="M5386" s="7">
        <v>0.35214128</v>
      </c>
      <c r="N5386" s="26">
        <v>0.1</v>
      </c>
      <c r="O5386" s="27" t="s">
        <v>95</v>
      </c>
      <c r="P5386" s="8">
        <v>0.71602306640000002</v>
      </c>
      <c r="Q5386" s="24">
        <v>0.15</v>
      </c>
      <c r="R5386" t="str">
        <f>IF($Q5386*100&gt;=VLOOKUP($O5386,margin_ranges!$A$5:$C$10,2,FALSE),IF($Q5386*100&lt;=VLOOKUP($O5386,margin_ranges!$A$5:$C$10,3,FALSE)+10,"IN RANGE","ABOVE RANGE"),"BELOW RANGE")</f>
        <v>IN RANGE</v>
      </c>
      <c r="S5386">
        <f>MIN(VLOOKUP($O5386,margin_ranges!$A$5:$D$10,4,FALSE),$P5386*100)</f>
        <v>19.75</v>
      </c>
      <c r="T5386" s="29">
        <f>(1-$S5386/100)/(1-$F5386)-1</f>
        <v>-5.5882352941176494E-2</v>
      </c>
      <c r="U5386" s="19" t="str">
        <f>IF(ABS(IFERROR(T5386,0))&gt;0.05,INDEX(margin_ranges!$C$13:$C$16,MATCH($F5386*100,margin_ranges!$B$13:$B$16,1)),"")</f>
        <v>Maximize Fill (Type A+)</v>
      </c>
      <c r="V5386">
        <f>MIN(VLOOKUP($U5386,margin_ranges!$A$5:$D$10,4,FALSE),$P5386*100)</f>
        <v>19.75</v>
      </c>
      <c r="Y5386" s="29">
        <f t="shared" si="83"/>
        <v>-5.5882352941176494E-2</v>
      </c>
    </row>
    <row r="5387" spans="1:25" x14ac:dyDescent="0.3">
      <c r="A5387" s="8" t="s">
        <v>17</v>
      </c>
      <c r="B5387" s="8" t="s">
        <v>9231</v>
      </c>
      <c r="C5387" s="8" t="s">
        <v>9232</v>
      </c>
      <c r="D5387" s="8" t="s">
        <v>9351</v>
      </c>
      <c r="E5387" s="8" t="s">
        <v>9352</v>
      </c>
      <c r="F5387" s="24">
        <v>0.15</v>
      </c>
      <c r="G5387" s="24">
        <v>0</v>
      </c>
      <c r="H5387" s="25">
        <v>7.1974999999999998</v>
      </c>
      <c r="I5387" s="25">
        <v>1.5791999999999999</v>
      </c>
      <c r="J5387" s="15">
        <v>19</v>
      </c>
      <c r="K5387" s="15">
        <v>2</v>
      </c>
      <c r="L5387" s="13">
        <v>0.21940000000000001</v>
      </c>
      <c r="M5387" s="7">
        <v>0.40219820000000001</v>
      </c>
      <c r="N5387" s="26">
        <v>0.1</v>
      </c>
      <c r="O5387" s="27" t="s">
        <v>95</v>
      </c>
      <c r="P5387" s="8">
        <v>0.75136636599999995</v>
      </c>
      <c r="Q5387" s="24">
        <v>0.15</v>
      </c>
      <c r="R5387" t="str">
        <f>IF($Q5387*100&gt;=VLOOKUP($O5387,margin_ranges!$A$5:$C$10,2,FALSE),IF($Q5387*100&lt;=VLOOKUP($O5387,margin_ranges!$A$5:$C$10,3,FALSE)+10,"IN RANGE","ABOVE RANGE"),"BELOW RANGE")</f>
        <v>IN RANGE</v>
      </c>
      <c r="S5387">
        <f>MIN(VLOOKUP($O5387,margin_ranges!$A$5:$D$10,4,FALSE),$P5387*100)</f>
        <v>19.75</v>
      </c>
      <c r="T5387" s="29">
        <f>(1-$S5387/100)/(1-$F5387)-1</f>
        <v>-5.5882352941176494E-2</v>
      </c>
      <c r="U5387" s="19" t="str">
        <f>IF(ABS(IFERROR(T5387,0))&gt;0.05,INDEX(margin_ranges!$C$13:$C$16,MATCH($F5387*100,margin_ranges!$B$13:$B$16,1)),"")</f>
        <v>Maximize Fill (Type A+)</v>
      </c>
      <c r="V5387">
        <f>MIN(VLOOKUP($U5387,margin_ranges!$A$5:$D$10,4,FALSE),$P5387*100)</f>
        <v>19.75</v>
      </c>
      <c r="Y5387" s="29">
        <f t="shared" si="83"/>
        <v>-5.5882352941176494E-2</v>
      </c>
    </row>
    <row r="5388" spans="1:25" x14ac:dyDescent="0.3">
      <c r="A5388" s="8" t="s">
        <v>17</v>
      </c>
      <c r="B5388" s="8" t="s">
        <v>9231</v>
      </c>
      <c r="C5388" s="8" t="s">
        <v>9232</v>
      </c>
      <c r="D5388" s="8" t="s">
        <v>9369</v>
      </c>
      <c r="E5388" s="8" t="s">
        <v>9370</v>
      </c>
      <c r="F5388" s="24">
        <v>0.15</v>
      </c>
      <c r="G5388" s="24">
        <v>1</v>
      </c>
      <c r="H5388" s="25">
        <v>517.70060000000001</v>
      </c>
      <c r="I5388" s="25">
        <v>52.914400000000001</v>
      </c>
      <c r="J5388" s="15">
        <v>1039</v>
      </c>
      <c r="K5388" s="15">
        <v>108</v>
      </c>
      <c r="L5388" s="13">
        <v>0.1022</v>
      </c>
      <c r="M5388" s="7">
        <v>0.65466561999999995</v>
      </c>
      <c r="N5388" s="26">
        <v>0.4</v>
      </c>
      <c r="O5388" s="27" t="s">
        <v>95</v>
      </c>
      <c r="P5388" s="8">
        <v>0.38900105899999998</v>
      </c>
      <c r="Q5388" s="24">
        <v>0.15</v>
      </c>
      <c r="R5388" t="str">
        <f>IF($Q5388*100&gt;=VLOOKUP($O5388,margin_ranges!$A$5:$C$10,2,FALSE),IF($Q5388*100&lt;=VLOOKUP($O5388,margin_ranges!$A$5:$C$10,3,FALSE)+10,"IN RANGE","ABOVE RANGE"),"BELOW RANGE")</f>
        <v>IN RANGE</v>
      </c>
      <c r="S5388">
        <f>MIN(VLOOKUP($O5388,margin_ranges!$A$5:$D$10,4,FALSE),$P5388*100)</f>
        <v>19.75</v>
      </c>
      <c r="T5388" s="29">
        <f>(1-$S5388/100)/(1-$F5388)-1</f>
        <v>-5.5882352941176494E-2</v>
      </c>
      <c r="U5388" s="19" t="str">
        <f>IF(ABS(IFERROR(T5388,0))&gt;0.05,INDEX(margin_ranges!$C$13:$C$16,MATCH($F5388*100,margin_ranges!$B$13:$B$16,1)),"")</f>
        <v>Maximize Fill (Type A+)</v>
      </c>
      <c r="V5388">
        <f>MIN(VLOOKUP($U5388,margin_ranges!$A$5:$D$10,4,FALSE),$P5388*100)</f>
        <v>19.75</v>
      </c>
      <c r="Y5388" s="29">
        <f t="shared" si="83"/>
        <v>-5.5882352941176494E-2</v>
      </c>
    </row>
    <row r="5389" spans="1:25" x14ac:dyDescent="0.3">
      <c r="A5389" s="8" t="s">
        <v>17</v>
      </c>
      <c r="B5389" s="8" t="s">
        <v>9231</v>
      </c>
      <c r="C5389" s="8" t="s">
        <v>9232</v>
      </c>
      <c r="D5389" s="8" t="s">
        <v>9375</v>
      </c>
      <c r="E5389" s="8" t="s">
        <v>9376</v>
      </c>
      <c r="F5389" s="24">
        <v>0.15</v>
      </c>
      <c r="G5389" s="24">
        <v>1</v>
      </c>
      <c r="H5389" s="25">
        <v>2286.4063999999998</v>
      </c>
      <c r="I5389" s="25">
        <v>40.011400000000002</v>
      </c>
      <c r="J5389" s="15">
        <v>1729</v>
      </c>
      <c r="K5389" s="15">
        <v>187</v>
      </c>
      <c r="L5389" s="13">
        <v>1.7500000000000002E-2</v>
      </c>
      <c r="M5389" s="7">
        <v>1.4406051799999999</v>
      </c>
      <c r="N5389" s="26">
        <v>0.7</v>
      </c>
      <c r="O5389" s="27" t="s">
        <v>95</v>
      </c>
      <c r="P5389" s="8">
        <v>0.51409309940000003</v>
      </c>
      <c r="Q5389" s="24">
        <v>0.15</v>
      </c>
      <c r="R5389" t="str">
        <f>IF($Q5389*100&gt;=VLOOKUP($O5389,margin_ranges!$A$5:$C$10,2,FALSE),IF($Q5389*100&lt;=VLOOKUP($O5389,margin_ranges!$A$5:$C$10,3,FALSE)+10,"IN RANGE","ABOVE RANGE"),"BELOW RANGE")</f>
        <v>IN RANGE</v>
      </c>
      <c r="S5389">
        <f>MIN(VLOOKUP($O5389,margin_ranges!$A$5:$D$10,4,FALSE),$P5389*100)</f>
        <v>19.75</v>
      </c>
      <c r="T5389" s="29">
        <f>(1-$S5389/100)/(1-$F5389)-1</f>
        <v>-5.5882352941176494E-2</v>
      </c>
      <c r="U5389" s="19" t="str">
        <f>IF(ABS(IFERROR(T5389,0))&gt;0.05,INDEX(margin_ranges!$C$13:$C$16,MATCH($F5389*100,margin_ranges!$B$13:$B$16,1)),"")</f>
        <v>Maximize Fill (Type A+)</v>
      </c>
      <c r="V5389">
        <f>MIN(VLOOKUP($U5389,margin_ranges!$A$5:$D$10,4,FALSE),$P5389*100)</f>
        <v>19.75</v>
      </c>
      <c r="Y5389" s="29">
        <f t="shared" si="83"/>
        <v>-5.5882352941176494E-2</v>
      </c>
    </row>
    <row r="5390" spans="1:25" x14ac:dyDescent="0.3">
      <c r="A5390" s="8" t="s">
        <v>17</v>
      </c>
      <c r="B5390" s="8" t="s">
        <v>9231</v>
      </c>
      <c r="C5390" s="8" t="s">
        <v>9232</v>
      </c>
      <c r="D5390" s="8" t="s">
        <v>9389</v>
      </c>
      <c r="E5390" s="8" t="s">
        <v>9390</v>
      </c>
      <c r="F5390" s="24">
        <v>0.15</v>
      </c>
      <c r="G5390" s="24">
        <v>1</v>
      </c>
      <c r="H5390" s="25">
        <v>45.775599999999997</v>
      </c>
      <c r="I5390" s="25">
        <v>15.491199999999999</v>
      </c>
      <c r="J5390" s="15">
        <v>599</v>
      </c>
      <c r="K5390" s="15">
        <v>64</v>
      </c>
      <c r="L5390" s="13">
        <v>0.33839999999999998</v>
      </c>
      <c r="M5390" s="7">
        <v>1.2899652800000001</v>
      </c>
      <c r="N5390" s="26">
        <v>1</v>
      </c>
      <c r="O5390" s="27" t="s">
        <v>95</v>
      </c>
      <c r="P5390" s="8">
        <v>0.22478533680000001</v>
      </c>
      <c r="Q5390" s="24">
        <v>0.15</v>
      </c>
      <c r="R5390" t="str">
        <f>IF($Q5390*100&gt;=VLOOKUP($O5390,margin_ranges!$A$5:$C$10,2,FALSE),IF($Q5390*100&lt;=VLOOKUP($O5390,margin_ranges!$A$5:$C$10,3,FALSE)+10,"IN RANGE","ABOVE RANGE"),"BELOW RANGE")</f>
        <v>IN RANGE</v>
      </c>
      <c r="S5390">
        <f>MIN(VLOOKUP($O5390,margin_ranges!$A$5:$D$10,4,FALSE),$P5390*100)</f>
        <v>19.75</v>
      </c>
      <c r="T5390" s="29">
        <f>(1-$S5390/100)/(1-$F5390)-1</f>
        <v>-5.5882352941176494E-2</v>
      </c>
      <c r="U5390" s="19" t="str">
        <f>IF(ABS(IFERROR(T5390,0))&gt;0.05,INDEX(margin_ranges!$C$13:$C$16,MATCH($F5390*100,margin_ranges!$B$13:$B$16,1)),"")</f>
        <v>Maximize Fill (Type A+)</v>
      </c>
      <c r="V5390">
        <f>MIN(VLOOKUP($U5390,margin_ranges!$A$5:$D$10,4,FALSE),$P5390*100)</f>
        <v>19.75</v>
      </c>
      <c r="Y5390" s="29">
        <f t="shared" ref="Y5390:Y5453" si="84">(1-$V5390/100)/(1-$F5390)-1</f>
        <v>-5.5882352941176494E-2</v>
      </c>
    </row>
    <row r="5391" spans="1:25" x14ac:dyDescent="0.3">
      <c r="A5391" s="8" t="s">
        <v>17</v>
      </c>
      <c r="B5391" s="8" t="s">
        <v>9231</v>
      </c>
      <c r="C5391" s="8" t="s">
        <v>9232</v>
      </c>
      <c r="D5391" s="8" t="s">
        <v>9393</v>
      </c>
      <c r="E5391" s="8" t="s">
        <v>9394</v>
      </c>
      <c r="F5391" s="24">
        <v>0.15</v>
      </c>
      <c r="G5391" s="24">
        <v>0</v>
      </c>
      <c r="H5391" s="25">
        <v>27.073399999999999</v>
      </c>
      <c r="I5391" s="25">
        <v>4.4298999999999999</v>
      </c>
      <c r="J5391" s="15">
        <v>150</v>
      </c>
      <c r="K5391" s="15">
        <v>15</v>
      </c>
      <c r="L5391" s="13">
        <v>0.1636</v>
      </c>
      <c r="M5391" s="7">
        <v>1.12578606</v>
      </c>
      <c r="N5391" s="26">
        <v>0.7</v>
      </c>
      <c r="O5391" s="27" t="s">
        <v>95</v>
      </c>
      <c r="P5391" s="8">
        <v>0.37821223450000002</v>
      </c>
      <c r="Q5391" s="24">
        <v>0.15</v>
      </c>
      <c r="R5391" t="str">
        <f>IF($Q5391*100&gt;=VLOOKUP($O5391,margin_ranges!$A$5:$C$10,2,FALSE),IF($Q5391*100&lt;=VLOOKUP($O5391,margin_ranges!$A$5:$C$10,3,FALSE)+10,"IN RANGE","ABOVE RANGE"),"BELOW RANGE")</f>
        <v>IN RANGE</v>
      </c>
      <c r="S5391">
        <f>MIN(VLOOKUP($O5391,margin_ranges!$A$5:$D$10,4,FALSE),$P5391*100)</f>
        <v>19.75</v>
      </c>
      <c r="T5391" s="29">
        <f>(1-$S5391/100)/(1-$F5391)-1</f>
        <v>-5.5882352941176494E-2</v>
      </c>
      <c r="U5391" s="19" t="str">
        <f>IF(ABS(IFERROR(T5391,0))&gt;0.05,INDEX(margin_ranges!$C$13:$C$16,MATCH($F5391*100,margin_ranges!$B$13:$B$16,1)),"")</f>
        <v>Maximize Fill (Type A+)</v>
      </c>
      <c r="V5391">
        <f>MIN(VLOOKUP($U5391,margin_ranges!$A$5:$D$10,4,FALSE),$P5391*100)</f>
        <v>19.75</v>
      </c>
      <c r="Y5391" s="29">
        <f t="shared" si="84"/>
        <v>-5.5882352941176494E-2</v>
      </c>
    </row>
    <row r="5392" spans="1:25" x14ac:dyDescent="0.3">
      <c r="A5392" s="8" t="s">
        <v>17</v>
      </c>
      <c r="B5392" s="8" t="s">
        <v>9231</v>
      </c>
      <c r="C5392" s="8" t="s">
        <v>9232</v>
      </c>
      <c r="D5392" s="8" t="s">
        <v>9433</v>
      </c>
      <c r="E5392" s="8" t="s">
        <v>9434</v>
      </c>
      <c r="F5392" s="24">
        <v>0.15</v>
      </c>
      <c r="G5392" s="24">
        <v>0</v>
      </c>
      <c r="H5392" s="25">
        <v>5.7336999999999998</v>
      </c>
      <c r="I5392" s="25">
        <v>1.3935999999999999</v>
      </c>
      <c r="J5392" s="15">
        <v>55</v>
      </c>
      <c r="K5392" s="15">
        <v>6</v>
      </c>
      <c r="L5392" s="13">
        <v>0.24299999999999999</v>
      </c>
      <c r="M5392" s="7">
        <v>1.3189748800000001</v>
      </c>
      <c r="N5392" s="26">
        <v>1</v>
      </c>
      <c r="O5392" s="27" t="s">
        <v>95</v>
      </c>
      <c r="P5392" s="8">
        <v>0.2418354499</v>
      </c>
      <c r="Q5392" s="24">
        <v>0.15</v>
      </c>
      <c r="R5392" t="str">
        <f>IF($Q5392*100&gt;=VLOOKUP($O5392,margin_ranges!$A$5:$C$10,2,FALSE),IF($Q5392*100&lt;=VLOOKUP($O5392,margin_ranges!$A$5:$C$10,3,FALSE)+10,"IN RANGE","ABOVE RANGE"),"BELOW RANGE")</f>
        <v>IN RANGE</v>
      </c>
      <c r="S5392">
        <f>MIN(VLOOKUP($O5392,margin_ranges!$A$5:$D$10,4,FALSE),$P5392*100)</f>
        <v>19.75</v>
      </c>
      <c r="T5392" s="29">
        <f>(1-$S5392/100)/(1-$F5392)-1</f>
        <v>-5.5882352941176494E-2</v>
      </c>
      <c r="U5392" s="19" t="str">
        <f>IF(ABS(IFERROR(T5392,0))&gt;0.05,INDEX(margin_ranges!$C$13:$C$16,MATCH($F5392*100,margin_ranges!$B$13:$B$16,1)),"")</f>
        <v>Maximize Fill (Type A+)</v>
      </c>
      <c r="V5392">
        <f>MIN(VLOOKUP($U5392,margin_ranges!$A$5:$D$10,4,FALSE),$P5392*100)</f>
        <v>19.75</v>
      </c>
      <c r="Y5392" s="29">
        <f t="shared" si="84"/>
        <v>-5.5882352941176494E-2</v>
      </c>
    </row>
    <row r="5393" spans="1:25" x14ac:dyDescent="0.3">
      <c r="A5393" s="8" t="s">
        <v>17</v>
      </c>
      <c r="B5393" s="8" t="s">
        <v>9231</v>
      </c>
      <c r="C5393" s="8" t="s">
        <v>9232</v>
      </c>
      <c r="D5393" s="8" t="s">
        <v>9435</v>
      </c>
      <c r="E5393" s="8" t="s">
        <v>9436</v>
      </c>
      <c r="F5393" s="24">
        <v>0.15</v>
      </c>
      <c r="G5393" s="24">
        <v>0</v>
      </c>
      <c r="H5393" s="25">
        <v>16.561900000000001</v>
      </c>
      <c r="I5393" s="25">
        <v>2.3464</v>
      </c>
      <c r="J5393" s="15">
        <v>36</v>
      </c>
      <c r="K5393" s="15">
        <v>4</v>
      </c>
      <c r="L5393" s="13">
        <v>0.14169999999999999</v>
      </c>
      <c r="M5393" s="7">
        <v>0.51009163000000002</v>
      </c>
      <c r="N5393" s="26">
        <v>0.25</v>
      </c>
      <c r="O5393" s="27" t="s">
        <v>95</v>
      </c>
      <c r="P5393" s="8">
        <v>0.50989197900000005</v>
      </c>
      <c r="Q5393" s="24">
        <v>0.15</v>
      </c>
      <c r="R5393" t="str">
        <f>IF($Q5393*100&gt;=VLOOKUP($O5393,margin_ranges!$A$5:$C$10,2,FALSE),IF($Q5393*100&lt;=VLOOKUP($O5393,margin_ranges!$A$5:$C$10,3,FALSE)+10,"IN RANGE","ABOVE RANGE"),"BELOW RANGE")</f>
        <v>IN RANGE</v>
      </c>
      <c r="S5393">
        <f>MIN(VLOOKUP($O5393,margin_ranges!$A$5:$D$10,4,FALSE),$P5393*100)</f>
        <v>19.75</v>
      </c>
      <c r="T5393" s="29">
        <f>(1-$S5393/100)/(1-$F5393)-1</f>
        <v>-5.5882352941176494E-2</v>
      </c>
      <c r="U5393" s="19" t="str">
        <f>IF(ABS(IFERROR(T5393,0))&gt;0.05,INDEX(margin_ranges!$C$13:$C$16,MATCH($F5393*100,margin_ranges!$B$13:$B$16,1)),"")</f>
        <v>Maximize Fill (Type A+)</v>
      </c>
      <c r="V5393">
        <f>MIN(VLOOKUP($U5393,margin_ranges!$A$5:$D$10,4,FALSE),$P5393*100)</f>
        <v>19.75</v>
      </c>
      <c r="Y5393" s="29">
        <f t="shared" si="84"/>
        <v>-5.5882352941176494E-2</v>
      </c>
    </row>
    <row r="5394" spans="1:25" x14ac:dyDescent="0.3">
      <c r="A5394" s="8" t="s">
        <v>17</v>
      </c>
      <c r="B5394" s="8" t="s">
        <v>9231</v>
      </c>
      <c r="C5394" s="8" t="s">
        <v>9232</v>
      </c>
      <c r="D5394" s="8" t="s">
        <v>9315</v>
      </c>
      <c r="E5394" s="8" t="s">
        <v>9316</v>
      </c>
      <c r="F5394" s="24">
        <v>0.149999999999999</v>
      </c>
      <c r="G5394" s="24">
        <v>0</v>
      </c>
      <c r="H5394" s="25">
        <v>15.951700000000001</v>
      </c>
      <c r="I5394" s="25">
        <v>3.3380999999999998</v>
      </c>
      <c r="J5394" s="15">
        <v>54</v>
      </c>
      <c r="K5394" s="15">
        <v>6</v>
      </c>
      <c r="L5394" s="13">
        <v>0.20930000000000001</v>
      </c>
      <c r="M5394" s="7">
        <v>0.54080969000000001</v>
      </c>
      <c r="N5394" s="26">
        <v>0.25</v>
      </c>
      <c r="O5394" s="27" t="s">
        <v>95</v>
      </c>
      <c r="P5394" s="8">
        <v>0.53773017540000001</v>
      </c>
      <c r="Q5394" s="24">
        <v>0.15</v>
      </c>
      <c r="R5394" t="str">
        <f>IF($Q5394*100&gt;=VLOOKUP($O5394,margin_ranges!$A$5:$C$10,2,FALSE),IF($Q5394*100&lt;=VLOOKUP($O5394,margin_ranges!$A$5:$C$10,3,FALSE)+10,"IN RANGE","ABOVE RANGE"),"BELOW RANGE")</f>
        <v>IN RANGE</v>
      </c>
      <c r="S5394">
        <f>MIN(VLOOKUP($O5394,margin_ranges!$A$5:$D$10,4,FALSE),$P5394*100)</f>
        <v>19.75</v>
      </c>
      <c r="T5394" s="29">
        <f>(1-$S5394/100)/(1-$F5394)-1</f>
        <v>-5.5882352941177604E-2</v>
      </c>
      <c r="U5394" s="19" t="str">
        <f>IF(ABS(IFERROR(T5394,0))&gt;0.05,INDEX(margin_ranges!$C$13:$C$16,MATCH($F5394*100,margin_ranges!$B$13:$B$16,1)),"")</f>
        <v>Maximize Fill (Type A+)</v>
      </c>
      <c r="V5394">
        <f>MIN(VLOOKUP($U5394,margin_ranges!$A$5:$D$10,4,FALSE),$P5394*100)</f>
        <v>19.75</v>
      </c>
      <c r="Y5394" s="29">
        <f t="shared" si="84"/>
        <v>-5.5882352941177604E-2</v>
      </c>
    </row>
    <row r="5395" spans="1:25" x14ac:dyDescent="0.3">
      <c r="A5395" s="8" t="s">
        <v>17</v>
      </c>
      <c r="B5395" s="8" t="s">
        <v>9231</v>
      </c>
      <c r="C5395" s="8" t="s">
        <v>9232</v>
      </c>
      <c r="D5395" s="8" t="s">
        <v>9233</v>
      </c>
      <c r="E5395" s="8" t="s">
        <v>9234</v>
      </c>
      <c r="F5395" s="24">
        <v>0.25</v>
      </c>
      <c r="G5395" s="24">
        <v>1</v>
      </c>
      <c r="H5395" s="25">
        <v>70.050399999999996</v>
      </c>
      <c r="I5395" s="25">
        <v>21.645700000000001</v>
      </c>
      <c r="J5395" s="15">
        <v>739</v>
      </c>
      <c r="K5395" s="15">
        <v>185</v>
      </c>
      <c r="L5395" s="13">
        <v>0.309</v>
      </c>
      <c r="M5395" s="7">
        <v>1.1383200200000001</v>
      </c>
      <c r="N5395" s="26">
        <v>0.7</v>
      </c>
      <c r="O5395" s="27" t="s">
        <v>92</v>
      </c>
      <c r="P5395" s="8">
        <v>0.38505869580000002</v>
      </c>
      <c r="Q5395" s="24">
        <v>0.25</v>
      </c>
      <c r="R5395" t="str">
        <f>IF($Q5395*100&gt;=VLOOKUP($O5395,margin_ranges!$A$5:$C$10,2,FALSE),IF($Q5395*100&lt;=VLOOKUP($O5395,margin_ranges!$A$5:$C$10,3,FALSE)+10,"IN RANGE","ABOVE RANGE"),"BELOW RANGE")</f>
        <v>IN RANGE</v>
      </c>
      <c r="S5395">
        <f>MIN(VLOOKUP($O5395,margin_ranges!$A$5:$D$10,4,FALSE),$P5395*100)</f>
        <v>29.75</v>
      </c>
      <c r="T5395" s="29">
        <f>(1-$S5395/100)/(1-$F5395)-1</f>
        <v>-6.3333333333333353E-2</v>
      </c>
      <c r="U5395" s="19" t="str">
        <f>IF(ABS(IFERROR(T5395,0))&gt;0.05,INDEX(margin_ranges!$C$13:$C$16,MATCH($F5395*100,margin_ranges!$B$13:$B$16,1)),"")</f>
        <v>Balanced (Type B)</v>
      </c>
      <c r="V5395">
        <f>MIN(VLOOKUP($U5395,margin_ranges!$A$5:$D$10,4,FALSE),$P5395*100)</f>
        <v>29.75</v>
      </c>
      <c r="Y5395" s="29">
        <f t="shared" si="84"/>
        <v>-6.3333333333333353E-2</v>
      </c>
    </row>
    <row r="5396" spans="1:25" x14ac:dyDescent="0.3">
      <c r="A5396" s="8" t="s">
        <v>17</v>
      </c>
      <c r="B5396" s="8" t="s">
        <v>9231</v>
      </c>
      <c r="C5396" s="8" t="s">
        <v>9232</v>
      </c>
      <c r="D5396" s="8" t="s">
        <v>9295</v>
      </c>
      <c r="E5396" s="8" t="s">
        <v>9296</v>
      </c>
      <c r="F5396" s="24">
        <v>0.25</v>
      </c>
      <c r="G5396" s="24">
        <v>1</v>
      </c>
      <c r="H5396" s="25">
        <v>93.352400000000003</v>
      </c>
      <c r="I5396" s="25">
        <v>36.881500000000003</v>
      </c>
      <c r="J5396" s="15">
        <v>92</v>
      </c>
      <c r="K5396" s="15">
        <v>23</v>
      </c>
      <c r="L5396" s="13">
        <v>0.39510000000000001</v>
      </c>
      <c r="M5396" s="7">
        <v>8.2768949999999994E-2</v>
      </c>
      <c r="N5396" s="26">
        <v>0.03</v>
      </c>
      <c r="O5396" s="27" t="s">
        <v>92</v>
      </c>
      <c r="P5396" s="8">
        <v>0.6375452184</v>
      </c>
      <c r="Q5396" s="24">
        <v>0.25</v>
      </c>
      <c r="R5396" t="str">
        <f>IF($Q5396*100&gt;=VLOOKUP($O5396,margin_ranges!$A$5:$C$10,2,FALSE),IF($Q5396*100&lt;=VLOOKUP($O5396,margin_ranges!$A$5:$C$10,3,FALSE)+10,"IN RANGE","ABOVE RANGE"),"BELOW RANGE")</f>
        <v>IN RANGE</v>
      </c>
      <c r="S5396">
        <f>MIN(VLOOKUP($O5396,margin_ranges!$A$5:$D$10,4,FALSE),$P5396*100)</f>
        <v>29.75</v>
      </c>
      <c r="T5396" s="29">
        <f>(1-$S5396/100)/(1-$F5396)-1</f>
        <v>-6.3333333333333353E-2</v>
      </c>
      <c r="U5396" s="19" t="str">
        <f>IF(ABS(IFERROR(T5396,0))&gt;0.05,INDEX(margin_ranges!$C$13:$C$16,MATCH($F5396*100,margin_ranges!$B$13:$B$16,1)),"")</f>
        <v>Balanced (Type B)</v>
      </c>
      <c r="V5396">
        <f>MIN(VLOOKUP($U5396,margin_ranges!$A$5:$D$10,4,FALSE),$P5396*100)</f>
        <v>29.75</v>
      </c>
      <c r="Y5396" s="29">
        <f t="shared" si="84"/>
        <v>-6.3333333333333353E-2</v>
      </c>
    </row>
    <row r="5397" spans="1:25" x14ac:dyDescent="0.3">
      <c r="A5397" s="8" t="s">
        <v>17</v>
      </c>
      <c r="B5397" s="8" t="s">
        <v>9231</v>
      </c>
      <c r="C5397" s="8" t="s">
        <v>9232</v>
      </c>
      <c r="D5397" s="8" t="s">
        <v>12265</v>
      </c>
      <c r="E5397" s="8" t="s">
        <v>12266</v>
      </c>
      <c r="F5397" s="24">
        <v>0.25</v>
      </c>
      <c r="G5397" s="24">
        <v>0</v>
      </c>
      <c r="H5397" s="25">
        <v>0.82240000000000002</v>
      </c>
      <c r="I5397" s="25">
        <v>0.65539999999999998</v>
      </c>
      <c r="J5397" s="15">
        <v>7</v>
      </c>
      <c r="K5397" s="15">
        <v>2</v>
      </c>
      <c r="L5397" s="13">
        <v>0.79690000000000005</v>
      </c>
      <c r="M5397" s="7">
        <v>0.33885558999999998</v>
      </c>
      <c r="N5397" s="26">
        <v>0.1</v>
      </c>
      <c r="O5397" s="27" t="s">
        <v>92</v>
      </c>
      <c r="P5397" s="8">
        <v>0.70488903179999995</v>
      </c>
      <c r="Q5397" s="24">
        <v>0.25</v>
      </c>
      <c r="R5397" t="str">
        <f>IF($Q5397*100&gt;=VLOOKUP($O5397,margin_ranges!$A$5:$C$10,2,FALSE),IF($Q5397*100&lt;=VLOOKUP($O5397,margin_ranges!$A$5:$C$10,3,FALSE)+10,"IN RANGE","ABOVE RANGE"),"BELOW RANGE")</f>
        <v>IN RANGE</v>
      </c>
      <c r="S5397">
        <f>MIN(VLOOKUP($O5397,margin_ranges!$A$5:$D$10,4,FALSE),$P5397*100)</f>
        <v>29.75</v>
      </c>
      <c r="T5397" s="29">
        <f>(1-$S5397/100)/(1-$F5397)-1</f>
        <v>-6.3333333333333353E-2</v>
      </c>
      <c r="U5397" s="19" t="str">
        <f>IF(ABS(IFERROR(T5397,0))&gt;0.05,INDEX(margin_ranges!$C$13:$C$16,MATCH($F5397*100,margin_ranges!$B$13:$B$16,1)),"")</f>
        <v>Balanced (Type B)</v>
      </c>
      <c r="V5397">
        <f>MIN(VLOOKUP($U5397,margin_ranges!$A$5:$D$10,4,FALSE),$P5397*100)</f>
        <v>29.75</v>
      </c>
      <c r="Y5397" s="29">
        <f t="shared" si="84"/>
        <v>-6.3333333333333353E-2</v>
      </c>
    </row>
    <row r="5398" spans="1:25" x14ac:dyDescent="0.3">
      <c r="A5398" s="8" t="s">
        <v>17</v>
      </c>
      <c r="B5398" s="8" t="s">
        <v>9231</v>
      </c>
      <c r="C5398" s="8" t="s">
        <v>9232</v>
      </c>
      <c r="D5398" s="8" t="s">
        <v>9275</v>
      </c>
      <c r="E5398" s="8" t="s">
        <v>9276</v>
      </c>
      <c r="F5398" s="24">
        <v>0.249999999999999</v>
      </c>
      <c r="G5398" s="24">
        <v>1</v>
      </c>
      <c r="H5398" s="25">
        <v>47.887700000000002</v>
      </c>
      <c r="I5398" s="25">
        <v>0.33150000000000002</v>
      </c>
      <c r="J5398" s="15">
        <v>15</v>
      </c>
      <c r="K5398" s="15">
        <v>4</v>
      </c>
      <c r="L5398" s="13">
        <v>6.8999999999999999E-3</v>
      </c>
      <c r="M5398" s="7">
        <v>1.5478560699999999</v>
      </c>
      <c r="N5398" s="26">
        <v>0.9</v>
      </c>
      <c r="O5398" s="27" t="s">
        <v>92</v>
      </c>
      <c r="P5398" s="8">
        <v>0.41855058740000001</v>
      </c>
      <c r="Q5398" s="24">
        <v>0.25</v>
      </c>
      <c r="R5398" t="str">
        <f>IF($Q5398*100&gt;=VLOOKUP($O5398,margin_ranges!$A$5:$C$10,2,FALSE),IF($Q5398*100&lt;=VLOOKUP($O5398,margin_ranges!$A$5:$C$10,3,FALSE)+10,"IN RANGE","ABOVE RANGE"),"BELOW RANGE")</f>
        <v>IN RANGE</v>
      </c>
      <c r="S5398">
        <f>MIN(VLOOKUP($O5398,margin_ranges!$A$5:$D$10,4,FALSE),$P5398*100)</f>
        <v>29.75</v>
      </c>
      <c r="T5398" s="29">
        <f>(1-$S5398/100)/(1-$F5398)-1</f>
        <v>-6.3333333333334574E-2</v>
      </c>
      <c r="U5398" s="19" t="str">
        <f>IF(ABS(IFERROR(T5398,0))&gt;0.05,INDEX(margin_ranges!$C$13:$C$16,MATCH($F5398*100,margin_ranges!$B$13:$B$16,1)),"")</f>
        <v>Maximize Fill (Type A+)</v>
      </c>
      <c r="V5398">
        <f>MIN(VLOOKUP($U5398,margin_ranges!$A$5:$D$10,4,FALSE),$P5398*100)</f>
        <v>19.75</v>
      </c>
      <c r="Y5398" s="29">
        <f t="shared" si="84"/>
        <v>6.9999999999998508E-2</v>
      </c>
    </row>
    <row r="5399" spans="1:25" x14ac:dyDescent="0.3">
      <c r="A5399" s="8" t="s">
        <v>17</v>
      </c>
      <c r="B5399" s="8" t="s">
        <v>9231</v>
      </c>
      <c r="C5399" s="8" t="s">
        <v>9232</v>
      </c>
      <c r="D5399" s="8" t="s">
        <v>9397</v>
      </c>
      <c r="E5399" s="8" t="s">
        <v>9398</v>
      </c>
      <c r="F5399" s="24">
        <v>0.249999999999999</v>
      </c>
      <c r="G5399" s="24">
        <v>1</v>
      </c>
      <c r="H5399" s="25">
        <v>60.001600000000003</v>
      </c>
      <c r="I5399" s="25">
        <v>21.4862</v>
      </c>
      <c r="J5399" s="15">
        <v>1013</v>
      </c>
      <c r="K5399" s="15">
        <v>253</v>
      </c>
      <c r="L5399" s="13">
        <v>0.35809999999999997</v>
      </c>
      <c r="M5399" s="7">
        <v>1.57198602</v>
      </c>
      <c r="N5399" s="26">
        <v>1</v>
      </c>
      <c r="O5399" s="27" t="s">
        <v>92</v>
      </c>
      <c r="P5399" s="8">
        <v>0.36386202890000002</v>
      </c>
      <c r="Q5399" s="24">
        <v>0.25</v>
      </c>
      <c r="R5399" t="str">
        <f>IF($Q5399*100&gt;=VLOOKUP($O5399,margin_ranges!$A$5:$C$10,2,FALSE),IF($Q5399*100&lt;=VLOOKUP($O5399,margin_ranges!$A$5:$C$10,3,FALSE)+10,"IN RANGE","ABOVE RANGE"),"BELOW RANGE")</f>
        <v>IN RANGE</v>
      </c>
      <c r="S5399">
        <f>MIN(VLOOKUP($O5399,margin_ranges!$A$5:$D$10,4,FALSE),$P5399*100)</f>
        <v>29.75</v>
      </c>
      <c r="T5399" s="29">
        <f>(1-$S5399/100)/(1-$F5399)-1</f>
        <v>-6.3333333333334574E-2</v>
      </c>
      <c r="U5399" s="19" t="str">
        <f>IF(ABS(IFERROR(T5399,0))&gt;0.05,INDEX(margin_ranges!$C$13:$C$16,MATCH($F5399*100,margin_ranges!$B$13:$B$16,1)),"")</f>
        <v>Maximize Fill (Type A+)</v>
      </c>
      <c r="V5399">
        <f>MIN(VLOOKUP($U5399,margin_ranges!$A$5:$D$10,4,FALSE),$P5399*100)</f>
        <v>19.75</v>
      </c>
      <c r="Y5399" s="29">
        <f t="shared" si="84"/>
        <v>6.9999999999998508E-2</v>
      </c>
    </row>
    <row r="5400" spans="1:25" x14ac:dyDescent="0.3">
      <c r="A5400" s="8" t="s">
        <v>17</v>
      </c>
      <c r="B5400" s="8" t="s">
        <v>9231</v>
      </c>
      <c r="C5400" s="8" t="s">
        <v>9232</v>
      </c>
      <c r="D5400" s="8" t="s">
        <v>9261</v>
      </c>
      <c r="E5400" s="8" t="s">
        <v>9262</v>
      </c>
      <c r="F5400" s="24">
        <v>0.1</v>
      </c>
      <c r="G5400" s="24">
        <v>0</v>
      </c>
      <c r="H5400" s="25">
        <v>6.7049000000000003</v>
      </c>
      <c r="I5400" s="25">
        <v>4.5107999999999997</v>
      </c>
      <c r="J5400" s="15">
        <v>50</v>
      </c>
      <c r="K5400" s="15">
        <v>3</v>
      </c>
      <c r="L5400" s="13">
        <v>0.67279999999999995</v>
      </c>
      <c r="M5400" s="7">
        <v>0.37278270000000002</v>
      </c>
      <c r="N5400" s="26">
        <v>0.1</v>
      </c>
      <c r="O5400" s="27" t="s">
        <v>95</v>
      </c>
      <c r="P5400" s="8">
        <v>0.7317472049</v>
      </c>
      <c r="Q5400" s="24">
        <v>0.1</v>
      </c>
      <c r="R5400" t="str">
        <f>IF($Q5400*100&gt;=VLOOKUP($O5400,margin_ranges!$A$5:$C$10,2,FALSE),IF($Q5400*100&lt;=VLOOKUP($O5400,margin_ranges!$A$5:$C$10,3,FALSE)+10,"IN RANGE","ABOVE RANGE"),"BELOW RANGE")</f>
        <v>IN RANGE</v>
      </c>
      <c r="S5400">
        <f>MIN(VLOOKUP($O5400,margin_ranges!$A$5:$D$10,4,FALSE),$P5400*100)</f>
        <v>19.75</v>
      </c>
      <c r="T5400" s="29">
        <f>(1-$S5400/100)/(1-$F5400)-1</f>
        <v>-0.10833333333333339</v>
      </c>
      <c r="U5400" s="19" t="str">
        <f>IF(ABS(IFERROR(T5400,0))&gt;0.05,INDEX(margin_ranges!$C$13:$C$16,MATCH($F5400*100,margin_ranges!$B$13:$B$16,1)),"")</f>
        <v>Maximize Fill (Type A+)</v>
      </c>
      <c r="V5400">
        <f>MIN(VLOOKUP($U5400,margin_ranges!$A$5:$D$10,4,FALSE),$P5400*100)</f>
        <v>19.75</v>
      </c>
      <c r="Y5400" s="29">
        <f t="shared" si="84"/>
        <v>-0.10833333333333339</v>
      </c>
    </row>
    <row r="5401" spans="1:25" x14ac:dyDescent="0.3">
      <c r="A5401" s="8" t="s">
        <v>17</v>
      </c>
      <c r="B5401" s="8" t="s">
        <v>9231</v>
      </c>
      <c r="C5401" s="8" t="s">
        <v>9232</v>
      </c>
      <c r="D5401" s="8" t="s">
        <v>9245</v>
      </c>
      <c r="E5401" s="8" t="s">
        <v>9246</v>
      </c>
      <c r="F5401" s="24">
        <v>0.19</v>
      </c>
      <c r="G5401" s="24">
        <v>1</v>
      </c>
      <c r="H5401" s="25">
        <v>279.08659999999998</v>
      </c>
      <c r="I5401" s="25">
        <v>4.7072000000000003</v>
      </c>
      <c r="J5401" s="15">
        <v>229</v>
      </c>
      <c r="K5401" s="15">
        <v>37</v>
      </c>
      <c r="L5401" s="13">
        <v>1.6899999999999998E-2</v>
      </c>
      <c r="M5401" s="7">
        <v>1.6204731299999999</v>
      </c>
      <c r="N5401" s="26">
        <v>0.9</v>
      </c>
      <c r="O5401" s="27" t="s">
        <v>22</v>
      </c>
      <c r="P5401" s="8">
        <v>0.44460665150000001</v>
      </c>
      <c r="Q5401" s="24">
        <v>0.19</v>
      </c>
      <c r="R5401" t="str">
        <f>IF($Q5401*100&gt;=VLOOKUP($O5401,margin_ranges!$A$5:$C$10,2,FALSE),IF($Q5401*100&lt;=VLOOKUP($O5401,margin_ranges!$A$5:$C$10,3,FALSE)+10,"IN RANGE","ABOVE RANGE"),"BELOW RANGE")</f>
        <v>BELOW RANGE</v>
      </c>
      <c r="S5401">
        <f>MIN(VLOOKUP($O5401,margin_ranges!$A$5:$D$10,4,FALSE),$P5401*100)</f>
        <v>29.75</v>
      </c>
      <c r="T5401" s="29">
        <f>(1-$S5401/100)/(1-$F5401)-1</f>
        <v>-0.13271604938271608</v>
      </c>
      <c r="U5401" s="19" t="str">
        <f>IF(ABS(IFERROR(T5401,0))&gt;0.05,INDEX(margin_ranges!$C$13:$C$16,MATCH($F5401*100,margin_ranges!$B$13:$B$16,1)),"")</f>
        <v>Maximize Fill (Type A+)</v>
      </c>
      <c r="V5401">
        <f>MIN(VLOOKUP($U5401,margin_ranges!$A$5:$D$10,4,FALSE),$P5401*100)</f>
        <v>19.75</v>
      </c>
      <c r="Y5401" s="29">
        <f t="shared" si="84"/>
        <v>-9.2592592592593004E-3</v>
      </c>
    </row>
    <row r="5402" spans="1:25" x14ac:dyDescent="0.3">
      <c r="A5402" s="8" t="s">
        <v>17</v>
      </c>
      <c r="B5402" s="8" t="s">
        <v>9231</v>
      </c>
      <c r="C5402" s="8" t="s">
        <v>9232</v>
      </c>
      <c r="D5402" s="8" t="s">
        <v>9407</v>
      </c>
      <c r="E5402" s="8" t="s">
        <v>9408</v>
      </c>
      <c r="F5402" s="24">
        <v>0.189999999999999</v>
      </c>
      <c r="G5402" s="24">
        <v>1</v>
      </c>
      <c r="H5402" s="25">
        <v>1558.3526999999999</v>
      </c>
      <c r="I5402" s="25">
        <v>20.0379</v>
      </c>
      <c r="J5402" s="15">
        <v>827</v>
      </c>
      <c r="K5402" s="15">
        <v>131</v>
      </c>
      <c r="L5402" s="13">
        <v>1.29E-2</v>
      </c>
      <c r="M5402" s="7">
        <v>1.3758835899999999</v>
      </c>
      <c r="N5402" s="26">
        <v>0.7</v>
      </c>
      <c r="O5402" s="27" t="s">
        <v>92</v>
      </c>
      <c r="P5402" s="8">
        <v>0.49123602900000002</v>
      </c>
      <c r="Q5402" s="24">
        <v>0.19</v>
      </c>
      <c r="R5402" t="str">
        <f>IF($Q5402*100&gt;=VLOOKUP($O5402,margin_ranges!$A$5:$C$10,2,FALSE),IF($Q5402*100&lt;=VLOOKUP($O5402,margin_ranges!$A$5:$C$10,3,FALSE)+10,"IN RANGE","ABOVE RANGE"),"BELOW RANGE")</f>
        <v>BELOW RANGE</v>
      </c>
      <c r="S5402">
        <f>MIN(VLOOKUP($O5402,margin_ranges!$A$5:$D$10,4,FALSE),$P5402*100)</f>
        <v>29.75</v>
      </c>
      <c r="T5402" s="29">
        <f>(1-$S5402/100)/(1-$F5402)-1</f>
        <v>-0.13271604938271708</v>
      </c>
      <c r="U5402" s="19" t="str">
        <f>IF(ABS(IFERROR(T5402,0))&gt;0.05,INDEX(margin_ranges!$C$13:$C$16,MATCH($F5402*100,margin_ranges!$B$13:$B$16,1)),"")</f>
        <v>Maximize Fill (Type A+)</v>
      </c>
      <c r="V5402">
        <f>MIN(VLOOKUP($U5402,margin_ranges!$A$5:$D$10,4,FALSE),$P5402*100)</f>
        <v>19.75</v>
      </c>
      <c r="Y5402" s="29">
        <f t="shared" si="84"/>
        <v>-9.2592592592604106E-3</v>
      </c>
    </row>
    <row r="5403" spans="1:25" x14ac:dyDescent="0.3">
      <c r="A5403" s="8" t="s">
        <v>17</v>
      </c>
      <c r="B5403" s="8" t="s">
        <v>9231</v>
      </c>
      <c r="C5403" s="8" t="s">
        <v>9232</v>
      </c>
      <c r="D5403" s="8" t="s">
        <v>9251</v>
      </c>
      <c r="E5403" s="8" t="s">
        <v>9252</v>
      </c>
      <c r="F5403" s="24">
        <v>0.3</v>
      </c>
      <c r="G5403" s="24">
        <v>1</v>
      </c>
      <c r="H5403" s="25">
        <v>59.737900000000003</v>
      </c>
      <c r="I5403" s="25">
        <v>18.634</v>
      </c>
      <c r="J5403" s="15">
        <v>978</v>
      </c>
      <c r="K5403" s="15">
        <v>294</v>
      </c>
      <c r="L5403" s="13">
        <v>0.31190000000000001</v>
      </c>
      <c r="M5403" s="7">
        <v>1.7503043599999999</v>
      </c>
      <c r="N5403" s="26">
        <v>1</v>
      </c>
      <c r="O5403" s="27" t="s">
        <v>162</v>
      </c>
      <c r="P5403" s="8">
        <v>0.42867079390000001</v>
      </c>
      <c r="Q5403" s="24">
        <v>0.3</v>
      </c>
      <c r="R5403" t="str">
        <f>IF($Q5403*100&gt;=VLOOKUP($O5403,margin_ranges!$A$5:$C$10,2,FALSE),IF($Q5403*100&lt;=VLOOKUP($O5403,margin_ranges!$A$5:$C$10,3,FALSE)+10,"IN RANGE","ABOVE RANGE"),"BELOW RANGE")</f>
        <v>IN RANGE</v>
      </c>
      <c r="S5403">
        <f>MIN(VLOOKUP($O5403,margin_ranges!$A$5:$D$10,4,FALSE),$P5403*100)</f>
        <v>42.867079390000001</v>
      </c>
      <c r="T5403" s="29">
        <f>(1-$S5403/100)/(1-$F5403)-1</f>
        <v>-0.18381541985714289</v>
      </c>
      <c r="U5403" s="19" t="str">
        <f>IF(ABS(IFERROR(T5403,0))&gt;0.05,INDEX(margin_ranges!$C$13:$C$16,MATCH($F5403*100,margin_ranges!$B$13:$B$16,1)),"")</f>
        <v>Balanced (Type B)</v>
      </c>
      <c r="V5403">
        <f>MIN(VLOOKUP($U5403,margin_ranges!$A$5:$D$10,4,FALSE),$P5403*100)</f>
        <v>29.75</v>
      </c>
      <c r="Y5403" s="29">
        <f t="shared" si="84"/>
        <v>3.5714285714285587E-3</v>
      </c>
    </row>
    <row r="5404" spans="1:25" x14ac:dyDescent="0.3">
      <c r="A5404" s="8" t="s">
        <v>35</v>
      </c>
      <c r="B5404" s="8" t="s">
        <v>9437</v>
      </c>
      <c r="C5404" s="8" t="s">
        <v>34</v>
      </c>
      <c r="D5404" s="8" t="s">
        <v>34</v>
      </c>
      <c r="E5404" s="8"/>
      <c r="F5404" s="24">
        <v>0.26233677134674899</v>
      </c>
      <c r="G5404" s="24">
        <v>0</v>
      </c>
      <c r="H5404" s="25">
        <v>39.091900000000003</v>
      </c>
      <c r="I5404" s="25">
        <v>3.0663</v>
      </c>
      <c r="J5404" s="15">
        <v>176</v>
      </c>
      <c r="K5404" s="15">
        <v>42</v>
      </c>
      <c r="L5404" s="13">
        <v>7.8399999999999997E-2</v>
      </c>
      <c r="M5404" s="7">
        <v>1.91319419</v>
      </c>
      <c r="N5404" s="26">
        <v>1.4112929999999999</v>
      </c>
      <c r="O5404" s="27"/>
      <c r="P5404" s="8">
        <v>0.26233677129999999</v>
      </c>
      <c r="Q5404" s="24">
        <v>0.2898</v>
      </c>
      <c r="R5404" t="e">
        <f>IF($Q5404*100&gt;=VLOOKUP($O5404,margin_ranges!$A$5:$C$10,2,FALSE),IF($Q5404*100&lt;=VLOOKUP($O5404,margin_ranges!$A$5:$C$10,3,FALSE)+10,"IN RANGE","ABOVE RANGE"),"BELOW RANGE")</f>
        <v>#N/A</v>
      </c>
      <c r="S5404" t="e">
        <f>MIN(VLOOKUP($O5404,margin_ranges!$A$5:$D$10,4,FALSE),$P5404*100)</f>
        <v>#N/A</v>
      </c>
      <c r="T5404" s="29" t="e">
        <f>(1-$S5404/100)/(1-$F5404)-1</f>
        <v>#N/A</v>
      </c>
      <c r="U5404" s="19" t="str">
        <f>IF(ABS(IFERROR(T5404,0))&gt;0.05,INDEX(margin_ranges!$C$13:$C$16,MATCH($F5404*100,margin_ranges!$B$13:$B$16,1)),"")</f>
        <v/>
      </c>
      <c r="V5404" t="e">
        <f>MIN(VLOOKUP($U5404,margin_ranges!$A$5:$D$10,4,FALSE),$P5404*100)</f>
        <v>#N/A</v>
      </c>
      <c r="Y5404" s="29" t="e">
        <f t="shared" si="84"/>
        <v>#N/A</v>
      </c>
    </row>
    <row r="5405" spans="1:25" x14ac:dyDescent="0.3">
      <c r="A5405" s="8" t="s">
        <v>33</v>
      </c>
      <c r="B5405" s="8" t="s">
        <v>9437</v>
      </c>
      <c r="C5405" s="8" t="s">
        <v>9438</v>
      </c>
      <c r="D5405" s="8" t="s">
        <v>34</v>
      </c>
      <c r="E5405" s="8"/>
      <c r="F5405" s="24">
        <v>0.26233677134674899</v>
      </c>
      <c r="G5405" s="24">
        <v>0</v>
      </c>
      <c r="H5405" s="25">
        <v>39.091900000000003</v>
      </c>
      <c r="I5405" s="25">
        <v>3.0663</v>
      </c>
      <c r="J5405" s="15">
        <v>176</v>
      </c>
      <c r="K5405" s="15">
        <v>42</v>
      </c>
      <c r="L5405" s="13">
        <v>7.8399999999999997E-2</v>
      </c>
      <c r="M5405" s="7">
        <v>1.91319419</v>
      </c>
      <c r="N5405" s="26">
        <v>1.4112929999999999</v>
      </c>
      <c r="O5405" s="27"/>
      <c r="P5405" s="8">
        <v>0.26233677129999999</v>
      </c>
      <c r="Q5405" s="24">
        <v>0.2898</v>
      </c>
      <c r="R5405" t="e">
        <f>IF($Q5405*100&gt;=VLOOKUP($O5405,margin_ranges!$A$5:$C$10,2,FALSE),IF($Q5405*100&lt;=VLOOKUP($O5405,margin_ranges!$A$5:$C$10,3,FALSE)+10,"IN RANGE","ABOVE RANGE"),"BELOW RANGE")</f>
        <v>#N/A</v>
      </c>
      <c r="S5405" t="e">
        <f>MIN(VLOOKUP($O5405,margin_ranges!$A$5:$D$10,4,FALSE),$P5405*100)</f>
        <v>#N/A</v>
      </c>
      <c r="T5405" s="29" t="e">
        <f>(1-$S5405/100)/(1-$F5405)-1</f>
        <v>#N/A</v>
      </c>
      <c r="U5405" s="19" t="str">
        <f>IF(ABS(IFERROR(T5405,0))&gt;0.05,INDEX(margin_ranges!$C$13:$C$16,MATCH($F5405*100,margin_ranges!$B$13:$B$16,1)),"")</f>
        <v/>
      </c>
      <c r="V5405" t="e">
        <f>MIN(VLOOKUP($U5405,margin_ranges!$A$5:$D$10,4,FALSE),$P5405*100)</f>
        <v>#N/A</v>
      </c>
      <c r="Y5405" s="29" t="e">
        <f t="shared" si="84"/>
        <v>#N/A</v>
      </c>
    </row>
    <row r="5406" spans="1:25" x14ac:dyDescent="0.3">
      <c r="A5406" s="8" t="s">
        <v>17</v>
      </c>
      <c r="B5406" s="8" t="s">
        <v>9437</v>
      </c>
      <c r="C5406" s="8" t="s">
        <v>9438</v>
      </c>
      <c r="D5406" s="8" t="s">
        <v>9439</v>
      </c>
      <c r="E5406" s="8" t="s">
        <v>9440</v>
      </c>
      <c r="F5406" s="24">
        <v>0.259576109839049</v>
      </c>
      <c r="G5406" s="24">
        <v>0</v>
      </c>
      <c r="H5406" s="25">
        <v>20.3294</v>
      </c>
      <c r="I5406" s="25">
        <v>2.5223</v>
      </c>
      <c r="J5406" s="15">
        <v>153</v>
      </c>
      <c r="K5406" s="15">
        <v>37</v>
      </c>
      <c r="L5406" s="13">
        <v>0.1241</v>
      </c>
      <c r="M5406" s="7">
        <v>2.0258665599999999</v>
      </c>
      <c r="N5406" s="26">
        <v>1.5</v>
      </c>
      <c r="O5406" s="27" t="s">
        <v>22</v>
      </c>
      <c r="P5406" s="8">
        <v>0.25957610980000001</v>
      </c>
      <c r="Q5406" s="24">
        <v>0.28999999999999998</v>
      </c>
      <c r="R5406" t="str">
        <f>IF($Q5406*100&gt;=VLOOKUP($O5406,margin_ranges!$A$5:$C$10,2,FALSE),IF($Q5406*100&lt;=VLOOKUP($O5406,margin_ranges!$A$5:$C$10,3,FALSE)+10,"IN RANGE","ABOVE RANGE"),"BELOW RANGE")</f>
        <v>IN RANGE</v>
      </c>
      <c r="S5406">
        <f>MIN(VLOOKUP($O5406,margin_ranges!$A$5:$D$10,4,FALSE),$P5406*100)</f>
        <v>25.957610980000002</v>
      </c>
      <c r="T5406" s="29">
        <f>(1-$S5406/100)/(1-$F5406)-1</f>
        <v>5.2738702294163886E-11</v>
      </c>
      <c r="U5406" s="19" t="str">
        <f>IF(ABS(IFERROR(T5406,0))&gt;0.05,INDEX(margin_ranges!$C$13:$C$16,MATCH($F5406*100,margin_ranges!$B$13:$B$16,1)),"")</f>
        <v/>
      </c>
      <c r="V5406" t="e">
        <f>MIN(VLOOKUP($U5406,margin_ranges!$A$5:$D$10,4,FALSE),$P5406*100)</f>
        <v>#N/A</v>
      </c>
      <c r="Y5406" s="29" t="e">
        <f t="shared" si="84"/>
        <v>#N/A</v>
      </c>
    </row>
    <row r="5407" spans="1:25" x14ac:dyDescent="0.3">
      <c r="A5407" s="8" t="s">
        <v>17</v>
      </c>
      <c r="B5407" s="8" t="s">
        <v>9437</v>
      </c>
      <c r="C5407" s="8" t="s">
        <v>9438</v>
      </c>
      <c r="D5407" s="8" t="s">
        <v>9441</v>
      </c>
      <c r="E5407" s="8" t="s">
        <v>9442</v>
      </c>
      <c r="F5407" s="24">
        <v>0.27826482753161402</v>
      </c>
      <c r="G5407" s="24">
        <v>0</v>
      </c>
      <c r="H5407" s="25">
        <v>18.367100000000001</v>
      </c>
      <c r="I5407" s="25">
        <v>0.52100000000000002</v>
      </c>
      <c r="J5407" s="15">
        <v>22</v>
      </c>
      <c r="K5407" s="15">
        <v>5</v>
      </c>
      <c r="L5407" s="13">
        <v>2.8400000000000002E-2</v>
      </c>
      <c r="M5407" s="7">
        <v>1.3855497699999999</v>
      </c>
      <c r="N5407" s="26">
        <v>1</v>
      </c>
      <c r="O5407" s="27" t="s">
        <v>22</v>
      </c>
      <c r="P5407" s="8">
        <v>0.27826482749999998</v>
      </c>
      <c r="Q5407" s="24">
        <v>0.28999999999999998</v>
      </c>
      <c r="R5407" t="str">
        <f>IF($Q5407*100&gt;=VLOOKUP($O5407,margin_ranges!$A$5:$C$10,2,FALSE),IF($Q5407*100&lt;=VLOOKUP($O5407,margin_ranges!$A$5:$C$10,3,FALSE)+10,"IN RANGE","ABOVE RANGE"),"BELOW RANGE")</f>
        <v>IN RANGE</v>
      </c>
      <c r="S5407">
        <f>MIN(VLOOKUP($O5407,margin_ranges!$A$5:$D$10,4,FALSE),$P5407*100)</f>
        <v>27.826482749999997</v>
      </c>
      <c r="T5407" s="29">
        <f>(1-$S5407/100)/(1-$F5407)-1</f>
        <v>4.3802739213560926E-11</v>
      </c>
      <c r="U5407" s="19" t="str">
        <f>IF(ABS(IFERROR(T5407,0))&gt;0.05,INDEX(margin_ranges!$C$13:$C$16,MATCH($F5407*100,margin_ranges!$B$13:$B$16,1)),"")</f>
        <v/>
      </c>
      <c r="V5407" t="e">
        <f>MIN(VLOOKUP($U5407,margin_ranges!$A$5:$D$10,4,FALSE),$P5407*100)</f>
        <v>#N/A</v>
      </c>
      <c r="Y5407" s="29" t="e">
        <f t="shared" si="84"/>
        <v>#N/A</v>
      </c>
    </row>
    <row r="5408" spans="1:25" x14ac:dyDescent="0.3">
      <c r="A5408" s="8" t="s">
        <v>35</v>
      </c>
      <c r="B5408" s="8" t="s">
        <v>9443</v>
      </c>
      <c r="C5408" s="8" t="s">
        <v>34</v>
      </c>
      <c r="D5408" s="8" t="s">
        <v>34</v>
      </c>
      <c r="E5408" s="8"/>
      <c r="F5408" s="24">
        <v>0.119023604826274</v>
      </c>
      <c r="G5408" s="24">
        <v>0.75523558999999996</v>
      </c>
      <c r="H5408" s="25">
        <v>409.62849999999997</v>
      </c>
      <c r="I5408" s="25">
        <v>154.2559</v>
      </c>
      <c r="J5408" s="15">
        <v>4989</v>
      </c>
      <c r="K5408" s="15">
        <v>1242</v>
      </c>
      <c r="L5408" s="13">
        <v>0.37659999999999999</v>
      </c>
      <c r="M5408" s="7">
        <v>1.07817758</v>
      </c>
      <c r="N5408" s="26">
        <v>0.94984900000000005</v>
      </c>
      <c r="O5408" s="27"/>
      <c r="P5408" s="8">
        <v>0.1190236048</v>
      </c>
      <c r="Q5408" s="24">
        <v>0.28999999999999998</v>
      </c>
      <c r="R5408" t="e">
        <f>IF($Q5408*100&gt;=VLOOKUP($O5408,margin_ranges!$A$5:$C$10,2,FALSE),IF($Q5408*100&lt;=VLOOKUP($O5408,margin_ranges!$A$5:$C$10,3,FALSE)+10,"IN RANGE","ABOVE RANGE"),"BELOW RANGE")</f>
        <v>#N/A</v>
      </c>
      <c r="S5408" t="e">
        <f>MIN(VLOOKUP($O5408,margin_ranges!$A$5:$D$10,4,FALSE),$P5408*100)</f>
        <v>#N/A</v>
      </c>
      <c r="T5408" s="29" t="e">
        <f>(1-$S5408/100)/(1-$F5408)-1</f>
        <v>#N/A</v>
      </c>
      <c r="U5408" s="19" t="str">
        <f>IF(ABS(IFERROR(T5408,0))&gt;0.05,INDEX(margin_ranges!$C$13:$C$16,MATCH($F5408*100,margin_ranges!$B$13:$B$16,1)),"")</f>
        <v/>
      </c>
      <c r="V5408" t="e">
        <f>MIN(VLOOKUP($U5408,margin_ranges!$A$5:$D$10,4,FALSE),$P5408*100)</f>
        <v>#N/A</v>
      </c>
      <c r="Y5408" s="29" t="e">
        <f t="shared" si="84"/>
        <v>#N/A</v>
      </c>
    </row>
    <row r="5409" spans="1:25" x14ac:dyDescent="0.3">
      <c r="A5409" s="8" t="s">
        <v>33</v>
      </c>
      <c r="B5409" s="8" t="s">
        <v>9443</v>
      </c>
      <c r="C5409" s="8" t="s">
        <v>9444</v>
      </c>
      <c r="D5409" s="8" t="s">
        <v>34</v>
      </c>
      <c r="E5409" s="8"/>
      <c r="F5409" s="24">
        <v>0.119023604826274</v>
      </c>
      <c r="G5409" s="24">
        <v>0.75523558999999996</v>
      </c>
      <c r="H5409" s="25">
        <v>409.62849999999997</v>
      </c>
      <c r="I5409" s="25">
        <v>154.2559</v>
      </c>
      <c r="J5409" s="15">
        <v>4989</v>
      </c>
      <c r="K5409" s="15">
        <v>1242</v>
      </c>
      <c r="L5409" s="13">
        <v>0.37659999999999999</v>
      </c>
      <c r="M5409" s="7">
        <v>1.07817758</v>
      </c>
      <c r="N5409" s="26">
        <v>0.94984900000000005</v>
      </c>
      <c r="O5409" s="27"/>
      <c r="P5409" s="8">
        <v>0.1190236048</v>
      </c>
      <c r="Q5409" s="24">
        <v>0.28999999999999998</v>
      </c>
      <c r="R5409" t="e">
        <f>IF($Q5409*100&gt;=VLOOKUP($O5409,margin_ranges!$A$5:$C$10,2,FALSE),IF($Q5409*100&lt;=VLOOKUP($O5409,margin_ranges!$A$5:$C$10,3,FALSE)+10,"IN RANGE","ABOVE RANGE"),"BELOW RANGE")</f>
        <v>#N/A</v>
      </c>
      <c r="S5409" t="e">
        <f>MIN(VLOOKUP($O5409,margin_ranges!$A$5:$D$10,4,FALSE),$P5409*100)</f>
        <v>#N/A</v>
      </c>
      <c r="T5409" s="29" t="e">
        <f>(1-$S5409/100)/(1-$F5409)-1</f>
        <v>#N/A</v>
      </c>
      <c r="U5409" s="19" t="str">
        <f>IF(ABS(IFERROR(T5409,0))&gt;0.05,INDEX(margin_ranges!$C$13:$C$16,MATCH($F5409*100,margin_ranges!$B$13:$B$16,1)),"")</f>
        <v/>
      </c>
      <c r="V5409" t="e">
        <f>MIN(VLOOKUP($U5409,margin_ranges!$A$5:$D$10,4,FALSE),$P5409*100)</f>
        <v>#N/A</v>
      </c>
      <c r="Y5409" s="29" t="e">
        <f t="shared" si="84"/>
        <v>#N/A</v>
      </c>
    </row>
    <row r="5410" spans="1:25" x14ac:dyDescent="0.3">
      <c r="A5410" s="8" t="s">
        <v>17</v>
      </c>
      <c r="B5410" s="8" t="s">
        <v>9443</v>
      </c>
      <c r="C5410" s="8" t="s">
        <v>9444</v>
      </c>
      <c r="D5410" s="8" t="s">
        <v>9453</v>
      </c>
      <c r="E5410" s="8" t="s">
        <v>9454</v>
      </c>
      <c r="F5410" s="24">
        <v>0.12553001553120499</v>
      </c>
      <c r="G5410" s="24">
        <v>0</v>
      </c>
      <c r="H5410" s="25">
        <v>22.483599999999999</v>
      </c>
      <c r="I5410" s="25">
        <v>6.1741000000000001</v>
      </c>
      <c r="J5410" s="15">
        <v>265</v>
      </c>
      <c r="K5410" s="15">
        <v>66</v>
      </c>
      <c r="L5410" s="13">
        <v>0.27460000000000001</v>
      </c>
      <c r="M5410" s="7">
        <v>1.4294372799999999</v>
      </c>
      <c r="N5410" s="26">
        <v>1.25</v>
      </c>
      <c r="O5410" s="27" t="s">
        <v>22</v>
      </c>
      <c r="P5410" s="8">
        <v>0.12553001550000001</v>
      </c>
      <c r="Q5410" s="24">
        <v>0.28999999999999998</v>
      </c>
      <c r="R5410" t="str">
        <f>IF($Q5410*100&gt;=VLOOKUP($O5410,margin_ranges!$A$5:$C$10,2,FALSE),IF($Q5410*100&lt;=VLOOKUP($O5410,margin_ranges!$A$5:$C$10,3,FALSE)+10,"IN RANGE","ABOVE RANGE"),"BELOW RANGE")</f>
        <v>IN RANGE</v>
      </c>
      <c r="S5410">
        <f>MIN(VLOOKUP($O5410,margin_ranges!$A$5:$D$10,4,FALSE),$P5410*100)</f>
        <v>12.553001550000001</v>
      </c>
      <c r="T5410" s="29">
        <f>(1-$S5410/100)/(1-$F5410)-1</f>
        <v>3.5684566412896856E-11</v>
      </c>
      <c r="U5410" s="19" t="str">
        <f>IF(ABS(IFERROR(T5410,0))&gt;0.05,INDEX(margin_ranges!$C$13:$C$16,MATCH($F5410*100,margin_ranges!$B$13:$B$16,1)),"")</f>
        <v/>
      </c>
      <c r="V5410" t="e">
        <f>MIN(VLOOKUP($U5410,margin_ranges!$A$5:$D$10,4,FALSE),$P5410*100)</f>
        <v>#N/A</v>
      </c>
      <c r="Y5410" s="29" t="e">
        <f t="shared" si="84"/>
        <v>#N/A</v>
      </c>
    </row>
    <row r="5411" spans="1:25" x14ac:dyDescent="0.3">
      <c r="A5411" s="8" t="s">
        <v>17</v>
      </c>
      <c r="B5411" s="8" t="s">
        <v>9443</v>
      </c>
      <c r="C5411" s="8" t="s">
        <v>9444</v>
      </c>
      <c r="D5411" s="8" t="s">
        <v>9451</v>
      </c>
      <c r="E5411" s="8" t="s">
        <v>9452</v>
      </c>
      <c r="F5411" s="24">
        <v>0.16749191631791999</v>
      </c>
      <c r="G5411" s="24">
        <v>0</v>
      </c>
      <c r="H5411" s="25">
        <v>27.372900000000001</v>
      </c>
      <c r="I5411" s="25">
        <v>11.232900000000001</v>
      </c>
      <c r="J5411" s="15">
        <v>304</v>
      </c>
      <c r="K5411" s="15">
        <v>76</v>
      </c>
      <c r="L5411" s="13">
        <v>0.41039999999999999</v>
      </c>
      <c r="M5411" s="7">
        <v>0.90089215</v>
      </c>
      <c r="N5411" s="26">
        <v>0.75</v>
      </c>
      <c r="O5411" s="27" t="s">
        <v>22</v>
      </c>
      <c r="P5411" s="8">
        <v>0.16749191629999999</v>
      </c>
      <c r="Q5411" s="24">
        <v>0.28999999999999998</v>
      </c>
      <c r="R5411" t="str">
        <f>IF($Q5411*100&gt;=VLOOKUP($O5411,margin_ranges!$A$5:$C$10,2,FALSE),IF($Q5411*100&lt;=VLOOKUP($O5411,margin_ranges!$A$5:$C$10,3,FALSE)+10,"IN RANGE","ABOVE RANGE"),"BELOW RANGE")</f>
        <v>IN RANGE</v>
      </c>
      <c r="S5411">
        <f>MIN(VLOOKUP($O5411,margin_ranges!$A$5:$D$10,4,FALSE),$P5411*100)</f>
        <v>16.749191629999999</v>
      </c>
      <c r="T5411" s="29">
        <f>(1-$S5411/100)/(1-$F5411)-1</f>
        <v>2.1525448090642385E-11</v>
      </c>
      <c r="U5411" s="19" t="str">
        <f>IF(ABS(IFERROR(T5411,0))&gt;0.05,INDEX(margin_ranges!$C$13:$C$16,MATCH($F5411*100,margin_ranges!$B$13:$B$16,1)),"")</f>
        <v/>
      </c>
      <c r="V5411" t="e">
        <f>MIN(VLOOKUP($U5411,margin_ranges!$A$5:$D$10,4,FALSE),$P5411*100)</f>
        <v>#N/A</v>
      </c>
      <c r="Y5411" s="29" t="e">
        <f t="shared" si="84"/>
        <v>#N/A</v>
      </c>
    </row>
    <row r="5412" spans="1:25" x14ac:dyDescent="0.3">
      <c r="A5412" s="8" t="s">
        <v>17</v>
      </c>
      <c r="B5412" s="8" t="s">
        <v>9443</v>
      </c>
      <c r="C5412" s="8" t="s">
        <v>9444</v>
      </c>
      <c r="D5412" s="8" t="s">
        <v>9455</v>
      </c>
      <c r="E5412" s="8" t="s">
        <v>9456</v>
      </c>
      <c r="F5412" s="24">
        <v>0.19295480721445701</v>
      </c>
      <c r="G5412" s="24">
        <v>0</v>
      </c>
      <c r="H5412" s="25">
        <v>25.360800000000001</v>
      </c>
      <c r="I5412" s="25">
        <v>12.4194</v>
      </c>
      <c r="J5412" s="15">
        <v>346</v>
      </c>
      <c r="K5412" s="15">
        <v>86</v>
      </c>
      <c r="L5412" s="13">
        <v>0.48970000000000002</v>
      </c>
      <c r="M5412" s="7">
        <v>0.92931598999999998</v>
      </c>
      <c r="N5412" s="26">
        <v>0.75</v>
      </c>
      <c r="O5412" s="27" t="s">
        <v>22</v>
      </c>
      <c r="P5412" s="8">
        <v>0.19295480719999999</v>
      </c>
      <c r="Q5412" s="24">
        <v>0.28999999999999998</v>
      </c>
      <c r="R5412" t="str">
        <f>IF($Q5412*100&gt;=VLOOKUP($O5412,margin_ranges!$A$5:$C$10,2,FALSE),IF($Q5412*100&lt;=VLOOKUP($O5412,margin_ranges!$A$5:$C$10,3,FALSE)+10,"IN RANGE","ABOVE RANGE"),"BELOW RANGE")</f>
        <v>IN RANGE</v>
      </c>
      <c r="S5412">
        <f>MIN(VLOOKUP($O5412,margin_ranges!$A$5:$D$10,4,FALSE),$P5412*100)</f>
        <v>19.29548072</v>
      </c>
      <c r="T5412" s="29">
        <f>(1-$S5412/100)/(1-$F5412)-1</f>
        <v>1.7913448502326901E-11</v>
      </c>
      <c r="U5412" s="19" t="str">
        <f>IF(ABS(IFERROR(T5412,0))&gt;0.05,INDEX(margin_ranges!$C$13:$C$16,MATCH($F5412*100,margin_ranges!$B$13:$B$16,1)),"")</f>
        <v/>
      </c>
      <c r="V5412" t="e">
        <f>MIN(VLOOKUP($U5412,margin_ranges!$A$5:$D$10,4,FALSE),$P5412*100)</f>
        <v>#N/A</v>
      </c>
      <c r="Y5412" s="29" t="e">
        <f t="shared" si="84"/>
        <v>#N/A</v>
      </c>
    </row>
    <row r="5413" spans="1:25" x14ac:dyDescent="0.3">
      <c r="A5413" s="8" t="s">
        <v>17</v>
      </c>
      <c r="B5413" s="8" t="s">
        <v>9443</v>
      </c>
      <c r="C5413" s="8" t="s">
        <v>9444</v>
      </c>
      <c r="D5413" s="8" t="s">
        <v>9457</v>
      </c>
      <c r="E5413" s="8" t="s">
        <v>9458</v>
      </c>
      <c r="F5413" s="24">
        <v>0.12135437230738</v>
      </c>
      <c r="G5413" s="24">
        <v>0</v>
      </c>
      <c r="H5413" s="25">
        <v>19.485199999999999</v>
      </c>
      <c r="I5413" s="25">
        <v>7.1848000000000001</v>
      </c>
      <c r="J5413" s="15">
        <v>307</v>
      </c>
      <c r="K5413" s="15">
        <v>77</v>
      </c>
      <c r="L5413" s="13">
        <v>0.36870000000000003</v>
      </c>
      <c r="M5413" s="7">
        <v>1.42264408</v>
      </c>
      <c r="N5413" s="26">
        <v>1.25</v>
      </c>
      <c r="O5413" s="27" t="s">
        <v>22</v>
      </c>
      <c r="P5413" s="8">
        <v>0.1213543723</v>
      </c>
      <c r="Q5413" s="24">
        <v>0.28999999999999998</v>
      </c>
      <c r="R5413" t="str">
        <f>IF($Q5413*100&gt;=VLOOKUP($O5413,margin_ranges!$A$5:$C$10,2,FALSE),IF($Q5413*100&lt;=VLOOKUP($O5413,margin_ranges!$A$5:$C$10,3,FALSE)+10,"IN RANGE","ABOVE RANGE"),"BELOW RANGE")</f>
        <v>IN RANGE</v>
      </c>
      <c r="S5413">
        <f>MIN(VLOOKUP($O5413,margin_ranges!$A$5:$D$10,4,FALSE),$P5413*100)</f>
        <v>12.135437229999999</v>
      </c>
      <c r="T5413" s="29">
        <f>(1-$S5413/100)/(1-$F5413)-1</f>
        <v>8.3992812704991593E-12</v>
      </c>
      <c r="U5413" s="19" t="str">
        <f>IF(ABS(IFERROR(T5413,0))&gt;0.05,INDEX(margin_ranges!$C$13:$C$16,MATCH($F5413*100,margin_ranges!$B$13:$B$16,1)),"")</f>
        <v/>
      </c>
      <c r="V5413" t="e">
        <f>MIN(VLOOKUP($U5413,margin_ranges!$A$5:$D$10,4,FALSE),$P5413*100)</f>
        <v>#N/A</v>
      </c>
      <c r="Y5413" s="29" t="e">
        <f t="shared" si="84"/>
        <v>#N/A</v>
      </c>
    </row>
    <row r="5414" spans="1:25" x14ac:dyDescent="0.3">
      <c r="A5414" s="8" t="s">
        <v>17</v>
      </c>
      <c r="B5414" s="8" t="s">
        <v>9443</v>
      </c>
      <c r="C5414" s="8" t="s">
        <v>9444</v>
      </c>
      <c r="D5414" s="8" t="s">
        <v>9447</v>
      </c>
      <c r="E5414" s="8" t="s">
        <v>9448</v>
      </c>
      <c r="F5414" s="24">
        <v>8.07316200010183E-2</v>
      </c>
      <c r="G5414" s="24">
        <v>1</v>
      </c>
      <c r="H5414" s="25">
        <v>81.846500000000006</v>
      </c>
      <c r="I5414" s="25">
        <v>33.186</v>
      </c>
      <c r="J5414" s="15">
        <v>812</v>
      </c>
      <c r="K5414" s="15">
        <v>202</v>
      </c>
      <c r="L5414" s="13">
        <v>0.40550000000000003</v>
      </c>
      <c r="M5414" s="7">
        <v>0.81586619999999999</v>
      </c>
      <c r="N5414" s="26">
        <v>0.75</v>
      </c>
      <c r="O5414" s="27" t="s">
        <v>22</v>
      </c>
      <c r="P5414" s="8">
        <v>8.0731620000000004E-2</v>
      </c>
      <c r="Q5414" s="24">
        <v>0.28999999999999998</v>
      </c>
      <c r="R5414" t="str">
        <f>IF($Q5414*100&gt;=VLOOKUP($O5414,margin_ranges!$A$5:$C$10,2,FALSE),IF($Q5414*100&lt;=VLOOKUP($O5414,margin_ranges!$A$5:$C$10,3,FALSE)+10,"IN RANGE","ABOVE RANGE"),"BELOW RANGE")</f>
        <v>IN RANGE</v>
      </c>
      <c r="S5414">
        <f>MIN(VLOOKUP($O5414,margin_ranges!$A$5:$D$10,4,FALSE),$P5414*100)</f>
        <v>8.0731619999999999</v>
      </c>
      <c r="T5414" s="29">
        <f>(1-$S5414/100)/(1-$F5414)-1</f>
        <v>1.1077805339709812E-12</v>
      </c>
      <c r="U5414" s="19" t="str">
        <f>IF(ABS(IFERROR(T5414,0))&gt;0.05,INDEX(margin_ranges!$C$13:$C$16,MATCH($F5414*100,margin_ranges!$B$13:$B$16,1)),"")</f>
        <v/>
      </c>
      <c r="V5414" t="e">
        <f>MIN(VLOOKUP($U5414,margin_ranges!$A$5:$D$10,4,FALSE),$P5414*100)</f>
        <v>#N/A</v>
      </c>
      <c r="Y5414" s="29" t="e">
        <f t="shared" si="84"/>
        <v>#N/A</v>
      </c>
    </row>
    <row r="5415" spans="1:25" x14ac:dyDescent="0.3">
      <c r="A5415" s="8" t="s">
        <v>17</v>
      </c>
      <c r="B5415" s="8" t="s">
        <v>9443</v>
      </c>
      <c r="C5415" s="8" t="s">
        <v>9444</v>
      </c>
      <c r="D5415" s="8" t="s">
        <v>9449</v>
      </c>
      <c r="E5415" s="8" t="s">
        <v>9450</v>
      </c>
      <c r="F5415" s="24">
        <v>0.113105305099126</v>
      </c>
      <c r="G5415" s="24">
        <v>1</v>
      </c>
      <c r="H5415" s="25">
        <v>82.029399999999995</v>
      </c>
      <c r="I5415" s="25">
        <v>22.4054</v>
      </c>
      <c r="J5415" s="15">
        <v>947</v>
      </c>
      <c r="K5415" s="15">
        <v>234</v>
      </c>
      <c r="L5415" s="13">
        <v>0.27310000000000001</v>
      </c>
      <c r="M5415" s="7">
        <v>1.4094119700000001</v>
      </c>
      <c r="N5415" s="26">
        <v>1.25</v>
      </c>
      <c r="O5415" s="27" t="s">
        <v>22</v>
      </c>
      <c r="P5415" s="8">
        <v>0.1131053051</v>
      </c>
      <c r="Q5415" s="24">
        <v>0.28999999999999998</v>
      </c>
      <c r="R5415" t="str">
        <f>IF($Q5415*100&gt;=VLOOKUP($O5415,margin_ranges!$A$5:$C$10,2,FALSE),IF($Q5415*100&lt;=VLOOKUP($O5415,margin_ranges!$A$5:$C$10,3,FALSE)+10,"IN RANGE","ABOVE RANGE"),"BELOW RANGE")</f>
        <v>IN RANGE</v>
      </c>
      <c r="S5415">
        <f>MIN(VLOOKUP($O5415,margin_ranges!$A$5:$D$10,4,FALSE),$P5415*100)</f>
        <v>11.31053051</v>
      </c>
      <c r="T5415" s="29">
        <f>(1-$S5415/100)/(1-$F5415)-1</f>
        <v>-9.8543395665728895E-13</v>
      </c>
      <c r="U5415" s="19" t="str">
        <f>IF(ABS(IFERROR(T5415,0))&gt;0.05,INDEX(margin_ranges!$C$13:$C$16,MATCH($F5415*100,margin_ranges!$B$13:$B$16,1)),"")</f>
        <v/>
      </c>
      <c r="V5415" t="e">
        <f>MIN(VLOOKUP($U5415,margin_ranges!$A$5:$D$10,4,FALSE),$P5415*100)</f>
        <v>#N/A</v>
      </c>
      <c r="Y5415" s="29" t="e">
        <f t="shared" si="84"/>
        <v>#N/A</v>
      </c>
    </row>
    <row r="5416" spans="1:25" x14ac:dyDescent="0.3">
      <c r="A5416" s="8" t="s">
        <v>17</v>
      </c>
      <c r="B5416" s="8" t="s">
        <v>9443</v>
      </c>
      <c r="C5416" s="8" t="s">
        <v>9444</v>
      </c>
      <c r="D5416" s="8" t="s">
        <v>9459</v>
      </c>
      <c r="E5416" s="8" t="s">
        <v>9460</v>
      </c>
      <c r="F5416" s="24">
        <v>0.11561860488558701</v>
      </c>
      <c r="G5416" s="24">
        <v>1</v>
      </c>
      <c r="H5416" s="25">
        <v>73.250900000000001</v>
      </c>
      <c r="I5416" s="25">
        <v>35.762</v>
      </c>
      <c r="J5416" s="15">
        <v>910</v>
      </c>
      <c r="K5416" s="15">
        <v>228</v>
      </c>
      <c r="L5416" s="13">
        <v>0.48820000000000002</v>
      </c>
      <c r="M5416" s="7">
        <v>0.84805039999999998</v>
      </c>
      <c r="N5416" s="26">
        <v>0.75</v>
      </c>
      <c r="O5416" s="27" t="s">
        <v>22</v>
      </c>
      <c r="P5416" s="8">
        <v>0.1156186049</v>
      </c>
      <c r="Q5416" s="24">
        <v>0.28999999999999998</v>
      </c>
      <c r="R5416" t="str">
        <f>IF($Q5416*100&gt;=VLOOKUP($O5416,margin_ranges!$A$5:$C$10,2,FALSE),IF($Q5416*100&lt;=VLOOKUP($O5416,margin_ranges!$A$5:$C$10,3,FALSE)+10,"IN RANGE","ABOVE RANGE"),"BELOW RANGE")</f>
        <v>IN RANGE</v>
      </c>
      <c r="S5416">
        <f>MIN(VLOOKUP($O5416,margin_ranges!$A$5:$D$10,4,FALSE),$P5416*100)</f>
        <v>11.561860490000001</v>
      </c>
      <c r="T5416" s="29">
        <f>(1-$S5416/100)/(1-$F5416)-1</f>
        <v>-1.629729684538006E-11</v>
      </c>
      <c r="U5416" s="19" t="str">
        <f>IF(ABS(IFERROR(T5416,0))&gt;0.05,INDEX(margin_ranges!$C$13:$C$16,MATCH($F5416*100,margin_ranges!$B$13:$B$16,1)),"")</f>
        <v/>
      </c>
      <c r="V5416" t="e">
        <f>MIN(VLOOKUP($U5416,margin_ranges!$A$5:$D$10,4,FALSE),$P5416*100)</f>
        <v>#N/A</v>
      </c>
      <c r="Y5416" s="29" t="e">
        <f t="shared" si="84"/>
        <v>#N/A</v>
      </c>
    </row>
    <row r="5417" spans="1:25" x14ac:dyDescent="0.3">
      <c r="A5417" s="8" t="s">
        <v>17</v>
      </c>
      <c r="B5417" s="8" t="s">
        <v>9443</v>
      </c>
      <c r="C5417" s="8" t="s">
        <v>9444</v>
      </c>
      <c r="D5417" s="8" t="s">
        <v>9445</v>
      </c>
      <c r="E5417" s="8" t="s">
        <v>9446</v>
      </c>
      <c r="F5417" s="24">
        <v>0.116347307864979</v>
      </c>
      <c r="G5417" s="24">
        <v>1</v>
      </c>
      <c r="H5417" s="25">
        <v>77.799199999999999</v>
      </c>
      <c r="I5417" s="25">
        <v>25.891400000000001</v>
      </c>
      <c r="J5417" s="15">
        <v>1099</v>
      </c>
      <c r="K5417" s="15">
        <v>272</v>
      </c>
      <c r="L5417" s="13">
        <v>0.33279999999999998</v>
      </c>
      <c r="M5417" s="7">
        <v>1.41458291</v>
      </c>
      <c r="N5417" s="26">
        <v>1.25</v>
      </c>
      <c r="O5417" s="27" t="s">
        <v>22</v>
      </c>
      <c r="P5417" s="8">
        <v>0.1163473079</v>
      </c>
      <c r="Q5417" s="24">
        <v>0.28999999999999998</v>
      </c>
      <c r="R5417" t="str">
        <f>IF($Q5417*100&gt;=VLOOKUP($O5417,margin_ranges!$A$5:$C$10,2,FALSE),IF($Q5417*100&lt;=VLOOKUP($O5417,margin_ranges!$A$5:$C$10,3,FALSE)+10,"IN RANGE","ABOVE RANGE"),"BELOW RANGE")</f>
        <v>IN RANGE</v>
      </c>
      <c r="S5417">
        <f>MIN(VLOOKUP($O5417,margin_ranges!$A$5:$D$10,4,FALSE),$P5417*100)</f>
        <v>11.634730790000001</v>
      </c>
      <c r="T5417" s="29">
        <f>(1-$S5417/100)/(1-$F5417)-1</f>
        <v>-3.9632075399254063E-11</v>
      </c>
      <c r="U5417" s="19" t="str">
        <f>IF(ABS(IFERROR(T5417,0))&gt;0.05,INDEX(margin_ranges!$C$13:$C$16,MATCH($F5417*100,margin_ranges!$B$13:$B$16,1)),"")</f>
        <v/>
      </c>
      <c r="V5417" t="e">
        <f>MIN(VLOOKUP($U5417,margin_ranges!$A$5:$D$10,4,FALSE),$P5417*100)</f>
        <v>#N/A</v>
      </c>
      <c r="Y5417" s="29" t="e">
        <f t="shared" si="84"/>
        <v>#N/A</v>
      </c>
    </row>
    <row r="5418" spans="1:25" x14ac:dyDescent="0.3">
      <c r="A5418" s="8" t="s">
        <v>35</v>
      </c>
      <c r="B5418" s="8" t="s">
        <v>9461</v>
      </c>
      <c r="C5418" s="8" t="s">
        <v>34</v>
      </c>
      <c r="D5418" s="8" t="s">
        <v>34</v>
      </c>
      <c r="E5418" s="8"/>
      <c r="F5418" s="24">
        <v>0.30466917392545401</v>
      </c>
      <c r="G5418" s="24">
        <v>0.93732532000000002</v>
      </c>
      <c r="H5418" s="25">
        <v>201.7466</v>
      </c>
      <c r="I5418" s="25">
        <v>27.532800000000002</v>
      </c>
      <c r="J5418" s="15">
        <v>1634</v>
      </c>
      <c r="K5418" s="15">
        <v>462</v>
      </c>
      <c r="L5418" s="13">
        <v>0.13650000000000001</v>
      </c>
      <c r="M5418" s="7">
        <v>1.9776873800000001</v>
      </c>
      <c r="N5418" s="26">
        <v>1.3751469999999999</v>
      </c>
      <c r="O5418" s="27"/>
      <c r="P5418" s="8">
        <v>0.30466917389999998</v>
      </c>
      <c r="Q5418" s="24">
        <v>0.31630000000000003</v>
      </c>
      <c r="R5418" t="e">
        <f>IF($Q5418*100&gt;=VLOOKUP($O5418,margin_ranges!$A$5:$C$10,2,FALSE),IF($Q5418*100&lt;=VLOOKUP($O5418,margin_ranges!$A$5:$C$10,3,FALSE)+10,"IN RANGE","ABOVE RANGE"),"BELOW RANGE")</f>
        <v>#N/A</v>
      </c>
      <c r="S5418" t="e">
        <f>MIN(VLOOKUP($O5418,margin_ranges!$A$5:$D$10,4,FALSE),$P5418*100)</f>
        <v>#N/A</v>
      </c>
      <c r="T5418" s="29" t="e">
        <f>(1-$S5418/100)/(1-$F5418)-1</f>
        <v>#N/A</v>
      </c>
      <c r="U5418" s="19" t="str">
        <f>IF(ABS(IFERROR(T5418,0))&gt;0.05,INDEX(margin_ranges!$C$13:$C$16,MATCH($F5418*100,margin_ranges!$B$13:$B$16,1)),"")</f>
        <v/>
      </c>
      <c r="V5418" t="e">
        <f>MIN(VLOOKUP($U5418,margin_ranges!$A$5:$D$10,4,FALSE),$P5418*100)</f>
        <v>#N/A</v>
      </c>
      <c r="Y5418" s="29" t="e">
        <f t="shared" si="84"/>
        <v>#N/A</v>
      </c>
    </row>
    <row r="5419" spans="1:25" x14ac:dyDescent="0.3">
      <c r="A5419" s="8" t="s">
        <v>33</v>
      </c>
      <c r="B5419" s="8" t="s">
        <v>9461</v>
      </c>
      <c r="C5419" s="8" t="s">
        <v>9462</v>
      </c>
      <c r="D5419" s="8" t="s">
        <v>34</v>
      </c>
      <c r="E5419" s="8"/>
      <c r="F5419" s="24">
        <v>0.30466917392545401</v>
      </c>
      <c r="G5419" s="24">
        <v>0.93732532000000002</v>
      </c>
      <c r="H5419" s="25">
        <v>201.7466</v>
      </c>
      <c r="I5419" s="25">
        <v>27.532800000000002</v>
      </c>
      <c r="J5419" s="15">
        <v>1634</v>
      </c>
      <c r="K5419" s="15">
        <v>462</v>
      </c>
      <c r="L5419" s="13">
        <v>0.13650000000000001</v>
      </c>
      <c r="M5419" s="7">
        <v>1.9776873800000001</v>
      </c>
      <c r="N5419" s="26">
        <v>1.3751469999999999</v>
      </c>
      <c r="O5419" s="27"/>
      <c r="P5419" s="8">
        <v>0.30466917389999998</v>
      </c>
      <c r="Q5419" s="24">
        <v>0.31630000000000003</v>
      </c>
      <c r="R5419" t="e">
        <f>IF($Q5419*100&gt;=VLOOKUP($O5419,margin_ranges!$A$5:$C$10,2,FALSE),IF($Q5419*100&lt;=VLOOKUP($O5419,margin_ranges!$A$5:$C$10,3,FALSE)+10,"IN RANGE","ABOVE RANGE"),"BELOW RANGE")</f>
        <v>#N/A</v>
      </c>
      <c r="S5419" t="e">
        <f>MIN(VLOOKUP($O5419,margin_ranges!$A$5:$D$10,4,FALSE),$P5419*100)</f>
        <v>#N/A</v>
      </c>
      <c r="T5419" s="29" t="e">
        <f>(1-$S5419/100)/(1-$F5419)-1</f>
        <v>#N/A</v>
      </c>
      <c r="U5419" s="19" t="str">
        <f>IF(ABS(IFERROR(T5419,0))&gt;0.05,INDEX(margin_ranges!$C$13:$C$16,MATCH($F5419*100,margin_ranges!$B$13:$B$16,1)),"")</f>
        <v/>
      </c>
      <c r="V5419" t="e">
        <f>MIN(VLOOKUP($U5419,margin_ranges!$A$5:$D$10,4,FALSE),$P5419*100)</f>
        <v>#N/A</v>
      </c>
      <c r="Y5419" s="29" t="e">
        <f t="shared" si="84"/>
        <v>#N/A</v>
      </c>
    </row>
    <row r="5420" spans="1:25" x14ac:dyDescent="0.3">
      <c r="A5420" s="8" t="s">
        <v>17</v>
      </c>
      <c r="B5420" s="8" t="s">
        <v>9461</v>
      </c>
      <c r="C5420" s="8" t="s">
        <v>9462</v>
      </c>
      <c r="D5420" s="8" t="s">
        <v>9463</v>
      </c>
      <c r="E5420" s="8" t="s">
        <v>9464</v>
      </c>
      <c r="F5420" s="24">
        <v>0.3</v>
      </c>
      <c r="G5420" s="24">
        <v>0</v>
      </c>
      <c r="H5420" s="25">
        <v>9.4192999999999998</v>
      </c>
      <c r="I5420" s="25">
        <v>0.9123</v>
      </c>
      <c r="J5420" s="15">
        <v>14</v>
      </c>
      <c r="K5420" s="15">
        <v>4</v>
      </c>
      <c r="L5420" s="13">
        <v>9.69E-2</v>
      </c>
      <c r="M5420" s="7">
        <v>0.49367366000000001</v>
      </c>
      <c r="N5420" s="26">
        <v>0.2</v>
      </c>
      <c r="O5420" s="27" t="s">
        <v>92</v>
      </c>
      <c r="P5420" s="8">
        <v>0.59487407219999999</v>
      </c>
      <c r="Q5420" s="24">
        <v>0.3</v>
      </c>
      <c r="R5420" t="str">
        <f>IF($Q5420*100&gt;=VLOOKUP($O5420,margin_ranges!$A$5:$C$10,2,FALSE),IF($Q5420*100&lt;=VLOOKUP($O5420,margin_ranges!$A$5:$C$10,3,FALSE)+10,"IN RANGE","ABOVE RANGE"),"BELOW RANGE")</f>
        <v>IN RANGE</v>
      </c>
      <c r="S5420">
        <f>MIN(VLOOKUP($O5420,margin_ranges!$A$5:$D$10,4,FALSE),$P5420*100)</f>
        <v>29.75</v>
      </c>
      <c r="T5420" s="29">
        <f>(1-$S5420/100)/(1-$F5420)-1</f>
        <v>3.5714285714285587E-3</v>
      </c>
      <c r="U5420" s="19" t="str">
        <f>IF(ABS(IFERROR(T5420,0))&gt;0.05,INDEX(margin_ranges!$C$13:$C$16,MATCH($F5420*100,margin_ranges!$B$13:$B$16,1)),"")</f>
        <v/>
      </c>
      <c r="V5420" t="e">
        <f>MIN(VLOOKUP($U5420,margin_ranges!$A$5:$D$10,4,FALSE),$P5420*100)</f>
        <v>#N/A</v>
      </c>
      <c r="Y5420" s="29" t="e">
        <f t="shared" si="84"/>
        <v>#N/A</v>
      </c>
    </row>
    <row r="5421" spans="1:25" x14ac:dyDescent="0.3">
      <c r="A5421" s="8" t="s">
        <v>17</v>
      </c>
      <c r="B5421" s="8" t="s">
        <v>9461</v>
      </c>
      <c r="C5421" s="8" t="s">
        <v>9462</v>
      </c>
      <c r="D5421" s="8" t="s">
        <v>9471</v>
      </c>
      <c r="E5421" s="8" t="s">
        <v>9472</v>
      </c>
      <c r="F5421" s="24">
        <v>0.3</v>
      </c>
      <c r="G5421" s="24">
        <v>0</v>
      </c>
      <c r="H5421" s="25">
        <v>14.9901</v>
      </c>
      <c r="I5421" s="25">
        <v>2.0726</v>
      </c>
      <c r="J5421" s="15">
        <v>32</v>
      </c>
      <c r="K5421" s="15">
        <v>10</v>
      </c>
      <c r="L5421" s="13">
        <v>0.13830000000000001</v>
      </c>
      <c r="M5421" s="7">
        <v>0.51156219000000003</v>
      </c>
      <c r="N5421" s="26">
        <v>0.2</v>
      </c>
      <c r="O5421" s="27" t="s">
        <v>92</v>
      </c>
      <c r="P5421" s="8">
        <v>0.60904068980000003</v>
      </c>
      <c r="Q5421" s="24">
        <v>0.3</v>
      </c>
      <c r="R5421" t="str">
        <f>IF($Q5421*100&gt;=VLOOKUP($O5421,margin_ranges!$A$5:$C$10,2,FALSE),IF($Q5421*100&lt;=VLOOKUP($O5421,margin_ranges!$A$5:$C$10,3,FALSE)+10,"IN RANGE","ABOVE RANGE"),"BELOW RANGE")</f>
        <v>IN RANGE</v>
      </c>
      <c r="S5421">
        <f>MIN(VLOOKUP($O5421,margin_ranges!$A$5:$D$10,4,FALSE),$P5421*100)</f>
        <v>29.75</v>
      </c>
      <c r="T5421" s="29">
        <f>(1-$S5421/100)/(1-$F5421)-1</f>
        <v>3.5714285714285587E-3</v>
      </c>
      <c r="U5421" s="19" t="str">
        <f>IF(ABS(IFERROR(T5421,0))&gt;0.05,INDEX(margin_ranges!$C$13:$C$16,MATCH($F5421*100,margin_ranges!$B$13:$B$16,1)),"")</f>
        <v/>
      </c>
      <c r="V5421" t="e">
        <f>MIN(VLOOKUP($U5421,margin_ranges!$A$5:$D$10,4,FALSE),$P5421*100)</f>
        <v>#N/A</v>
      </c>
      <c r="Y5421" s="29" t="e">
        <f t="shared" si="84"/>
        <v>#N/A</v>
      </c>
    </row>
    <row r="5422" spans="1:25" x14ac:dyDescent="0.3">
      <c r="A5422" s="8" t="s">
        <v>17</v>
      </c>
      <c r="B5422" s="8" t="s">
        <v>9461</v>
      </c>
      <c r="C5422" s="8" t="s">
        <v>9462</v>
      </c>
      <c r="D5422" s="8" t="s">
        <v>9473</v>
      </c>
      <c r="E5422" s="8" t="s">
        <v>9474</v>
      </c>
      <c r="F5422" s="24">
        <v>0.29999999999999899</v>
      </c>
      <c r="G5422" s="24">
        <v>0</v>
      </c>
      <c r="H5422" s="25">
        <v>20.555199999999999</v>
      </c>
      <c r="I5422" s="25">
        <v>3.6379999999999999</v>
      </c>
      <c r="J5422" s="15">
        <v>57</v>
      </c>
      <c r="K5422" s="15">
        <v>17</v>
      </c>
      <c r="L5422" s="13">
        <v>0.17699999999999999</v>
      </c>
      <c r="M5422" s="7">
        <v>0.52283044000000001</v>
      </c>
      <c r="N5422" s="26">
        <v>0.2</v>
      </c>
      <c r="O5422" s="27" t="s">
        <v>92</v>
      </c>
      <c r="P5422" s="8">
        <v>0.6174668029</v>
      </c>
      <c r="Q5422" s="24">
        <v>0.3</v>
      </c>
      <c r="R5422" t="str">
        <f>IF($Q5422*100&gt;=VLOOKUP($O5422,margin_ranges!$A$5:$C$10,2,FALSE),IF($Q5422*100&lt;=VLOOKUP($O5422,margin_ranges!$A$5:$C$10,3,FALSE)+10,"IN RANGE","ABOVE RANGE"),"BELOW RANGE")</f>
        <v>IN RANGE</v>
      </c>
      <c r="S5422">
        <f>MIN(VLOOKUP($O5422,margin_ranges!$A$5:$D$10,4,FALSE),$P5422*100)</f>
        <v>29.75</v>
      </c>
      <c r="T5422" s="29">
        <f>(1-$S5422/100)/(1-$F5422)-1</f>
        <v>3.5714285714270044E-3</v>
      </c>
      <c r="U5422" s="19" t="str">
        <f>IF(ABS(IFERROR(T5422,0))&gt;0.05,INDEX(margin_ranges!$C$13:$C$16,MATCH($F5422*100,margin_ranges!$B$13:$B$16,1)),"")</f>
        <v/>
      </c>
      <c r="V5422" t="e">
        <f>MIN(VLOOKUP($U5422,margin_ranges!$A$5:$D$10,4,FALSE),$P5422*100)</f>
        <v>#N/A</v>
      </c>
      <c r="Y5422" s="29" t="e">
        <f t="shared" si="84"/>
        <v>#N/A</v>
      </c>
    </row>
    <row r="5423" spans="1:25" x14ac:dyDescent="0.3">
      <c r="A5423" s="8" t="s">
        <v>17</v>
      </c>
      <c r="B5423" s="8" t="s">
        <v>9461</v>
      </c>
      <c r="C5423" s="8" t="s">
        <v>9462</v>
      </c>
      <c r="D5423" s="8" t="s">
        <v>9465</v>
      </c>
      <c r="E5423" s="8" t="s">
        <v>9466</v>
      </c>
      <c r="F5423" s="24">
        <v>0.24699006862581299</v>
      </c>
      <c r="G5423" s="24">
        <v>1</v>
      </c>
      <c r="H5423" s="25">
        <v>52.215899999999998</v>
      </c>
      <c r="I5423" s="25">
        <v>7.3379000000000003</v>
      </c>
      <c r="J5423" s="15">
        <v>482</v>
      </c>
      <c r="K5423" s="15">
        <v>117</v>
      </c>
      <c r="L5423" s="13">
        <v>0.14050000000000001</v>
      </c>
      <c r="M5423" s="7">
        <v>2.1912061600000001</v>
      </c>
      <c r="N5423" s="26">
        <v>1.65</v>
      </c>
      <c r="O5423" s="27" t="s">
        <v>22</v>
      </c>
      <c r="P5423" s="8">
        <v>0.2469900686</v>
      </c>
      <c r="Q5423" s="24">
        <v>0.28999999999999998</v>
      </c>
      <c r="R5423" t="str">
        <f>IF($Q5423*100&gt;=VLOOKUP($O5423,margin_ranges!$A$5:$C$10,2,FALSE),IF($Q5423*100&lt;=VLOOKUP($O5423,margin_ranges!$A$5:$C$10,3,FALSE)+10,"IN RANGE","ABOVE RANGE"),"BELOW RANGE")</f>
        <v>IN RANGE</v>
      </c>
      <c r="S5423">
        <f>MIN(VLOOKUP($O5423,margin_ranges!$A$5:$D$10,4,FALSE),$P5423*100)</f>
        <v>24.699006860000001</v>
      </c>
      <c r="T5423" s="29">
        <f>(1-$S5423/100)/(1-$F5423)-1</f>
        <v>3.4279690197536183E-11</v>
      </c>
      <c r="U5423" s="19" t="str">
        <f>IF(ABS(IFERROR(T5423,0))&gt;0.05,INDEX(margin_ranges!$C$13:$C$16,MATCH($F5423*100,margin_ranges!$B$13:$B$16,1)),"")</f>
        <v/>
      </c>
      <c r="V5423" t="e">
        <f>MIN(VLOOKUP($U5423,margin_ranges!$A$5:$D$10,4,FALSE),$P5423*100)</f>
        <v>#N/A</v>
      </c>
      <c r="Y5423" s="29" t="e">
        <f t="shared" si="84"/>
        <v>#N/A</v>
      </c>
    </row>
    <row r="5424" spans="1:25" x14ac:dyDescent="0.3">
      <c r="A5424" s="8" t="s">
        <v>17</v>
      </c>
      <c r="B5424" s="8" t="s">
        <v>9461</v>
      </c>
      <c r="C5424" s="8" t="s">
        <v>9462</v>
      </c>
      <c r="D5424" s="8" t="s">
        <v>9469</v>
      </c>
      <c r="E5424" s="8" t="s">
        <v>9470</v>
      </c>
      <c r="F5424" s="24">
        <v>0.30929315131148399</v>
      </c>
      <c r="G5424" s="24">
        <v>1</v>
      </c>
      <c r="H5424" s="25">
        <v>52.3172</v>
      </c>
      <c r="I5424" s="25">
        <v>7.7664</v>
      </c>
      <c r="J5424" s="15">
        <v>607</v>
      </c>
      <c r="K5424" s="15">
        <v>188</v>
      </c>
      <c r="L5424" s="13">
        <v>0.1484</v>
      </c>
      <c r="M5424" s="7">
        <v>2.60602599</v>
      </c>
      <c r="N5424" s="26">
        <v>1.8</v>
      </c>
      <c r="O5424" s="27" t="s">
        <v>479</v>
      </c>
      <c r="P5424" s="8">
        <v>0.30929315130000001</v>
      </c>
      <c r="Q5424" s="24">
        <v>0.33</v>
      </c>
      <c r="R5424" t="str">
        <f>IF($Q5424*100&gt;=VLOOKUP($O5424,margin_ranges!$A$5:$C$10,2,FALSE),IF($Q5424*100&lt;=VLOOKUP($O5424,margin_ranges!$A$5:$C$10,3,FALSE)+10,"IN RANGE","ABOVE RANGE"),"BELOW RANGE")</f>
        <v>IN RANGE</v>
      </c>
      <c r="S5424">
        <f>MIN(VLOOKUP($O5424,margin_ranges!$A$5:$D$10,4,FALSE),$P5424*100)</f>
        <v>30.929315130000003</v>
      </c>
      <c r="T5424" s="29">
        <f>(1-$S5424/100)/(1-$F5424)-1</f>
        <v>1.6626477972181419E-11</v>
      </c>
      <c r="U5424" s="19" t="str">
        <f>IF(ABS(IFERROR(T5424,0))&gt;0.05,INDEX(margin_ranges!$C$13:$C$16,MATCH($F5424*100,margin_ranges!$B$13:$B$16,1)),"")</f>
        <v/>
      </c>
      <c r="V5424" t="e">
        <f>MIN(VLOOKUP($U5424,margin_ranges!$A$5:$D$10,4,FALSE),$P5424*100)</f>
        <v>#N/A</v>
      </c>
      <c r="Y5424" s="29" t="e">
        <f t="shared" si="84"/>
        <v>#N/A</v>
      </c>
    </row>
    <row r="5425" spans="1:25" x14ac:dyDescent="0.3">
      <c r="A5425" s="8" t="s">
        <v>17</v>
      </c>
      <c r="B5425" s="8" t="s">
        <v>9461</v>
      </c>
      <c r="C5425" s="8" t="s">
        <v>9462</v>
      </c>
      <c r="D5425" s="8" t="s">
        <v>9467</v>
      </c>
      <c r="E5425" s="8" t="s">
        <v>9468</v>
      </c>
      <c r="F5425" s="24">
        <v>0.29009335998913</v>
      </c>
      <c r="G5425" s="24">
        <v>1</v>
      </c>
      <c r="H5425" s="25">
        <v>52.248800000000003</v>
      </c>
      <c r="I5425" s="25">
        <v>5.8056000000000001</v>
      </c>
      <c r="J5425" s="15">
        <v>442</v>
      </c>
      <c r="K5425" s="15">
        <v>127</v>
      </c>
      <c r="L5425" s="13">
        <v>0.1111</v>
      </c>
      <c r="M5425" s="7">
        <v>2.5355446700000002</v>
      </c>
      <c r="N5425" s="26">
        <v>1.8</v>
      </c>
      <c r="O5425" s="27" t="s">
        <v>479</v>
      </c>
      <c r="P5425" s="8">
        <v>0.29009336000000002</v>
      </c>
      <c r="Q5425" s="24">
        <v>0.33</v>
      </c>
      <c r="R5425" t="str">
        <f>IF($Q5425*100&gt;=VLOOKUP($O5425,margin_ranges!$A$5:$C$10,2,FALSE),IF($Q5425*100&lt;=VLOOKUP($O5425,margin_ranges!$A$5:$C$10,3,FALSE)+10,"IN RANGE","ABOVE RANGE"),"BELOW RANGE")</f>
        <v>IN RANGE</v>
      </c>
      <c r="S5425">
        <f>MIN(VLOOKUP($O5425,margin_ranges!$A$5:$D$10,4,FALSE),$P5425*100)</f>
        <v>29.009336000000001</v>
      </c>
      <c r="T5425" s="29">
        <f>(1-$S5425/100)/(1-$F5425)-1</f>
        <v>-1.5311862888722771E-11</v>
      </c>
      <c r="U5425" s="19" t="str">
        <f>IF(ABS(IFERROR(T5425,0))&gt;0.05,INDEX(margin_ranges!$C$13:$C$16,MATCH($F5425*100,margin_ranges!$B$13:$B$16,1)),"")</f>
        <v/>
      </c>
      <c r="V5425" t="e">
        <f>MIN(VLOOKUP($U5425,margin_ranges!$A$5:$D$10,4,FALSE),$P5425*100)</f>
        <v>#N/A</v>
      </c>
      <c r="Y5425" s="29" t="e">
        <f t="shared" si="84"/>
        <v>#N/A</v>
      </c>
    </row>
    <row r="5426" spans="1:25" x14ac:dyDescent="0.3">
      <c r="A5426" s="8" t="s">
        <v>35</v>
      </c>
      <c r="B5426" s="8" t="s">
        <v>9475</v>
      </c>
      <c r="C5426" s="8" t="s">
        <v>34</v>
      </c>
      <c r="D5426" s="8" t="s">
        <v>34</v>
      </c>
      <c r="E5426" s="8"/>
      <c r="F5426" s="24">
        <v>0.33999999999999903</v>
      </c>
      <c r="G5426" s="24">
        <v>1</v>
      </c>
      <c r="H5426" s="25">
        <v>501.23259999999999</v>
      </c>
      <c r="I5426" s="25">
        <v>25.6586</v>
      </c>
      <c r="J5426" s="15">
        <v>106</v>
      </c>
      <c r="K5426" s="15">
        <v>31</v>
      </c>
      <c r="L5426" s="13">
        <v>5.1200000000000002E-2</v>
      </c>
      <c r="M5426" s="7">
        <v>0.13800066999999999</v>
      </c>
      <c r="N5426" s="26">
        <v>5.9855999999999999E-2</v>
      </c>
      <c r="O5426" s="27"/>
      <c r="P5426" s="8">
        <v>0.56626296949999999</v>
      </c>
      <c r="Q5426" s="24">
        <v>0.34</v>
      </c>
      <c r="R5426" t="e">
        <f>IF($Q5426*100&gt;=VLOOKUP($O5426,margin_ranges!$A$5:$C$10,2,FALSE),IF($Q5426*100&lt;=VLOOKUP($O5426,margin_ranges!$A$5:$C$10,3,FALSE)+10,"IN RANGE","ABOVE RANGE"),"BELOW RANGE")</f>
        <v>#N/A</v>
      </c>
      <c r="S5426" t="e">
        <f>MIN(VLOOKUP($O5426,margin_ranges!$A$5:$D$10,4,FALSE),$P5426*100)</f>
        <v>#N/A</v>
      </c>
      <c r="T5426" s="29" t="e">
        <f>(1-$S5426/100)/(1-$F5426)-1</f>
        <v>#N/A</v>
      </c>
      <c r="U5426" s="19" t="str">
        <f>IF(ABS(IFERROR(T5426,0))&gt;0.05,INDEX(margin_ranges!$C$13:$C$16,MATCH($F5426*100,margin_ranges!$B$13:$B$16,1)),"")</f>
        <v/>
      </c>
      <c r="V5426" t="e">
        <f>MIN(VLOOKUP($U5426,margin_ranges!$A$5:$D$10,4,FALSE),$P5426*100)</f>
        <v>#N/A</v>
      </c>
      <c r="Y5426" s="29" t="e">
        <f t="shared" si="84"/>
        <v>#N/A</v>
      </c>
    </row>
    <row r="5427" spans="1:25" x14ac:dyDescent="0.3">
      <c r="A5427" s="8" t="s">
        <v>33</v>
      </c>
      <c r="B5427" s="8" t="s">
        <v>9475</v>
      </c>
      <c r="C5427" s="8" t="s">
        <v>9476</v>
      </c>
      <c r="D5427" s="8" t="s">
        <v>34</v>
      </c>
      <c r="E5427" s="8"/>
      <c r="F5427" s="24">
        <v>0.33999999999999903</v>
      </c>
      <c r="G5427" s="24">
        <v>1</v>
      </c>
      <c r="H5427" s="25">
        <v>501.23259999999999</v>
      </c>
      <c r="I5427" s="25">
        <v>25.6586</v>
      </c>
      <c r="J5427" s="15">
        <v>106</v>
      </c>
      <c r="K5427" s="15">
        <v>31</v>
      </c>
      <c r="L5427" s="13">
        <v>5.1200000000000002E-2</v>
      </c>
      <c r="M5427" s="7">
        <v>0.13800066999999999</v>
      </c>
      <c r="N5427" s="26">
        <v>5.9855999999999999E-2</v>
      </c>
      <c r="O5427" s="27"/>
      <c r="P5427" s="8">
        <v>0.56626296949999999</v>
      </c>
      <c r="Q5427" s="24">
        <v>0.34</v>
      </c>
      <c r="R5427" t="e">
        <f>IF($Q5427*100&gt;=VLOOKUP($O5427,margin_ranges!$A$5:$C$10,2,FALSE),IF($Q5427*100&lt;=VLOOKUP($O5427,margin_ranges!$A$5:$C$10,3,FALSE)+10,"IN RANGE","ABOVE RANGE"),"BELOW RANGE")</f>
        <v>#N/A</v>
      </c>
      <c r="S5427" t="e">
        <f>MIN(VLOOKUP($O5427,margin_ranges!$A$5:$D$10,4,FALSE),$P5427*100)</f>
        <v>#N/A</v>
      </c>
      <c r="T5427" s="29" t="e">
        <f>(1-$S5427/100)/(1-$F5427)-1</f>
        <v>#N/A</v>
      </c>
      <c r="U5427" s="19" t="str">
        <f>IF(ABS(IFERROR(T5427,0))&gt;0.05,INDEX(margin_ranges!$C$13:$C$16,MATCH($F5427*100,margin_ranges!$B$13:$B$16,1)),"")</f>
        <v/>
      </c>
      <c r="V5427" t="e">
        <f>MIN(VLOOKUP($U5427,margin_ranges!$A$5:$D$10,4,FALSE),$P5427*100)</f>
        <v>#N/A</v>
      </c>
      <c r="Y5427" s="29" t="e">
        <f t="shared" si="84"/>
        <v>#N/A</v>
      </c>
    </row>
    <row r="5428" spans="1:25" x14ac:dyDescent="0.3">
      <c r="A5428" s="8" t="s">
        <v>17</v>
      </c>
      <c r="B5428" s="8" t="s">
        <v>9475</v>
      </c>
      <c r="C5428" s="8" t="s">
        <v>9476</v>
      </c>
      <c r="D5428" s="8" t="s">
        <v>9477</v>
      </c>
      <c r="E5428" s="8" t="s">
        <v>9478</v>
      </c>
      <c r="F5428" s="24">
        <v>0.34</v>
      </c>
      <c r="G5428" s="24">
        <v>1</v>
      </c>
      <c r="H5428" s="25">
        <v>243.9863</v>
      </c>
      <c r="I5428" s="25">
        <v>14.714700000000001</v>
      </c>
      <c r="J5428" s="15">
        <v>48</v>
      </c>
      <c r="K5428" s="15">
        <v>15</v>
      </c>
      <c r="L5428" s="13">
        <v>6.0299999999999999E-2</v>
      </c>
      <c r="M5428" s="7">
        <v>0.10964923</v>
      </c>
      <c r="N5428" s="26">
        <v>0.03</v>
      </c>
      <c r="O5428" s="27" t="s">
        <v>22</v>
      </c>
      <c r="P5428" s="8">
        <v>0.72640027620000003</v>
      </c>
      <c r="Q5428" s="24">
        <v>0.34</v>
      </c>
      <c r="R5428" t="str">
        <f>IF($Q5428*100&gt;=VLOOKUP($O5428,margin_ranges!$A$5:$C$10,2,FALSE),IF($Q5428*100&lt;=VLOOKUP($O5428,margin_ranges!$A$5:$C$10,3,FALSE)+10,"IN RANGE","ABOVE RANGE"),"BELOW RANGE")</f>
        <v>IN RANGE</v>
      </c>
      <c r="S5428">
        <f>MIN(VLOOKUP($O5428,margin_ranges!$A$5:$D$10,4,FALSE),$P5428*100)</f>
        <v>29.75</v>
      </c>
      <c r="T5428" s="29">
        <f>(1-$S5428/100)/(1-$F5428)-1</f>
        <v>6.4393939393939448E-2</v>
      </c>
      <c r="U5428" s="19" t="str">
        <f>IF(ABS(IFERROR(T5428,0))&gt;0.05,INDEX(margin_ranges!$C$13:$C$16,MATCH($F5428*100,margin_ranges!$B$13:$B$16,1)),"")</f>
        <v>Balanced (Type B)</v>
      </c>
      <c r="V5428">
        <f>MIN(VLOOKUP($U5428,margin_ranges!$A$5:$D$10,4,FALSE),$P5428*100)</f>
        <v>29.75</v>
      </c>
      <c r="Y5428" s="29">
        <f t="shared" si="84"/>
        <v>6.4393939393939448E-2</v>
      </c>
    </row>
    <row r="5429" spans="1:25" x14ac:dyDescent="0.3">
      <c r="A5429" s="8" t="s">
        <v>17</v>
      </c>
      <c r="B5429" s="8" t="s">
        <v>9475</v>
      </c>
      <c r="C5429" s="8" t="s">
        <v>9476</v>
      </c>
      <c r="D5429" s="8" t="s">
        <v>9479</v>
      </c>
      <c r="E5429" s="8" t="s">
        <v>9480</v>
      </c>
      <c r="F5429" s="24">
        <v>0.34</v>
      </c>
      <c r="G5429" s="24">
        <v>1</v>
      </c>
      <c r="H5429" s="25">
        <v>257.24619999999999</v>
      </c>
      <c r="I5429" s="25">
        <v>10.943899999999999</v>
      </c>
      <c r="J5429" s="15">
        <v>58</v>
      </c>
      <c r="K5429" s="15">
        <v>16</v>
      </c>
      <c r="L5429" s="13">
        <v>4.2500000000000003E-2</v>
      </c>
      <c r="M5429" s="7">
        <v>0.17612098000000001</v>
      </c>
      <c r="N5429" s="26">
        <v>0.1</v>
      </c>
      <c r="O5429" s="27" t="s">
        <v>22</v>
      </c>
      <c r="P5429" s="8">
        <v>0.43220847759999997</v>
      </c>
      <c r="Q5429" s="24">
        <v>0.34</v>
      </c>
      <c r="R5429" t="str">
        <f>IF($Q5429*100&gt;=VLOOKUP($O5429,margin_ranges!$A$5:$C$10,2,FALSE),IF($Q5429*100&lt;=VLOOKUP($O5429,margin_ranges!$A$5:$C$10,3,FALSE)+10,"IN RANGE","ABOVE RANGE"),"BELOW RANGE")</f>
        <v>IN RANGE</v>
      </c>
      <c r="S5429">
        <f>MIN(VLOOKUP($O5429,margin_ranges!$A$5:$D$10,4,FALSE),$P5429*100)</f>
        <v>29.75</v>
      </c>
      <c r="T5429" s="29">
        <f>(1-$S5429/100)/(1-$F5429)-1</f>
        <v>6.4393939393939448E-2</v>
      </c>
      <c r="U5429" s="19" t="str">
        <f>IF(ABS(IFERROR(T5429,0))&gt;0.05,INDEX(margin_ranges!$C$13:$C$16,MATCH($F5429*100,margin_ranges!$B$13:$B$16,1)),"")</f>
        <v>Balanced (Type B)</v>
      </c>
      <c r="V5429">
        <f>MIN(VLOOKUP($U5429,margin_ranges!$A$5:$D$10,4,FALSE),$P5429*100)</f>
        <v>29.75</v>
      </c>
      <c r="Y5429" s="29">
        <f t="shared" si="84"/>
        <v>6.4393939393939448E-2</v>
      </c>
    </row>
    <row r="5430" spans="1:25" x14ac:dyDescent="0.3">
      <c r="A5430" s="8" t="s">
        <v>35</v>
      </c>
      <c r="B5430" s="8" t="s">
        <v>9481</v>
      </c>
      <c r="C5430" s="8" t="s">
        <v>34</v>
      </c>
      <c r="D5430" s="8" t="s">
        <v>34</v>
      </c>
      <c r="E5430" s="8"/>
      <c r="F5430" s="24">
        <v>0.289027544724545</v>
      </c>
      <c r="G5430" s="24">
        <v>0.23522475000000001</v>
      </c>
      <c r="H5430" s="25">
        <v>497.37630000000001</v>
      </c>
      <c r="I5430" s="25">
        <v>30.526399999999999</v>
      </c>
      <c r="J5430" s="15">
        <v>807</v>
      </c>
      <c r="K5430" s="15">
        <v>200</v>
      </c>
      <c r="L5430" s="13">
        <v>6.1400000000000003E-2</v>
      </c>
      <c r="M5430" s="7">
        <v>0.88158429999999999</v>
      </c>
      <c r="N5430" s="26">
        <v>0.50286699999999995</v>
      </c>
      <c r="O5430" s="27"/>
      <c r="P5430" s="8">
        <v>0.4295871638</v>
      </c>
      <c r="Q5430" s="24">
        <v>0.28899999999999998</v>
      </c>
      <c r="R5430" t="e">
        <f>IF($Q5430*100&gt;=VLOOKUP($O5430,margin_ranges!$A$5:$C$10,2,FALSE),IF($Q5430*100&lt;=VLOOKUP($O5430,margin_ranges!$A$5:$C$10,3,FALSE)+10,"IN RANGE","ABOVE RANGE"),"BELOW RANGE")</f>
        <v>#N/A</v>
      </c>
      <c r="S5430" t="e">
        <f>MIN(VLOOKUP($O5430,margin_ranges!$A$5:$D$10,4,FALSE),$P5430*100)</f>
        <v>#N/A</v>
      </c>
      <c r="T5430" s="29" t="e">
        <f>(1-$S5430/100)/(1-$F5430)-1</f>
        <v>#N/A</v>
      </c>
      <c r="U5430" s="19" t="str">
        <f>IF(ABS(IFERROR(T5430,0))&gt;0.05,INDEX(margin_ranges!$C$13:$C$16,MATCH($F5430*100,margin_ranges!$B$13:$B$16,1)),"")</f>
        <v/>
      </c>
      <c r="V5430" t="e">
        <f>MIN(VLOOKUP($U5430,margin_ranges!$A$5:$D$10,4,FALSE),$P5430*100)</f>
        <v>#N/A</v>
      </c>
      <c r="Y5430" s="29" t="e">
        <f t="shared" si="84"/>
        <v>#N/A</v>
      </c>
    </row>
    <row r="5431" spans="1:25" x14ac:dyDescent="0.3">
      <c r="A5431" s="8" t="s">
        <v>33</v>
      </c>
      <c r="B5431" s="8" t="s">
        <v>9481</v>
      </c>
      <c r="C5431" s="8" t="s">
        <v>9482</v>
      </c>
      <c r="D5431" s="8" t="s">
        <v>34</v>
      </c>
      <c r="E5431" s="8"/>
      <c r="F5431" s="24">
        <v>0.289027544724545</v>
      </c>
      <c r="G5431" s="24">
        <v>0.23522475000000001</v>
      </c>
      <c r="H5431" s="25">
        <v>497.37630000000001</v>
      </c>
      <c r="I5431" s="25">
        <v>30.526399999999999</v>
      </c>
      <c r="J5431" s="15">
        <v>807</v>
      </c>
      <c r="K5431" s="15">
        <v>200</v>
      </c>
      <c r="L5431" s="13">
        <v>6.1400000000000003E-2</v>
      </c>
      <c r="M5431" s="7">
        <v>0.88158429999999999</v>
      </c>
      <c r="N5431" s="26">
        <v>0.50286699999999995</v>
      </c>
      <c r="O5431" s="27"/>
      <c r="P5431" s="8">
        <v>0.4295871638</v>
      </c>
      <c r="Q5431" s="24">
        <v>0.28899999999999998</v>
      </c>
      <c r="R5431" t="e">
        <f>IF($Q5431*100&gt;=VLOOKUP($O5431,margin_ranges!$A$5:$C$10,2,FALSE),IF($Q5431*100&lt;=VLOOKUP($O5431,margin_ranges!$A$5:$C$10,3,FALSE)+10,"IN RANGE","ABOVE RANGE"),"BELOW RANGE")</f>
        <v>#N/A</v>
      </c>
      <c r="S5431" t="e">
        <f>MIN(VLOOKUP($O5431,margin_ranges!$A$5:$D$10,4,FALSE),$P5431*100)</f>
        <v>#N/A</v>
      </c>
      <c r="T5431" s="29" t="e">
        <f>(1-$S5431/100)/(1-$F5431)-1</f>
        <v>#N/A</v>
      </c>
      <c r="U5431" s="19" t="str">
        <f>IF(ABS(IFERROR(T5431,0))&gt;0.05,INDEX(margin_ranges!$C$13:$C$16,MATCH($F5431*100,margin_ranges!$B$13:$B$16,1)),"")</f>
        <v/>
      </c>
      <c r="V5431" t="e">
        <f>MIN(VLOOKUP($U5431,margin_ranges!$A$5:$D$10,4,FALSE),$P5431*100)</f>
        <v>#N/A</v>
      </c>
      <c r="Y5431" s="29" t="e">
        <f t="shared" si="84"/>
        <v>#N/A</v>
      </c>
    </row>
    <row r="5432" spans="1:25" x14ac:dyDescent="0.3">
      <c r="A5432" s="8" t="s">
        <v>17</v>
      </c>
      <c r="B5432" s="8" t="s">
        <v>9481</v>
      </c>
      <c r="C5432" s="8" t="s">
        <v>9482</v>
      </c>
      <c r="D5432" s="8" t="s">
        <v>9483</v>
      </c>
      <c r="E5432" s="8" t="s">
        <v>9484</v>
      </c>
      <c r="F5432" s="24">
        <v>0.28999999999999998</v>
      </c>
      <c r="G5432" s="24">
        <v>0</v>
      </c>
      <c r="H5432" s="25">
        <v>27.070900000000002</v>
      </c>
      <c r="I5432" s="25">
        <v>1.4849000000000001</v>
      </c>
      <c r="J5432" s="15">
        <v>23</v>
      </c>
      <c r="K5432" s="15">
        <v>6</v>
      </c>
      <c r="L5432" s="13">
        <v>5.4899999999999997E-2</v>
      </c>
      <c r="M5432" s="7">
        <v>0.52546662</v>
      </c>
      <c r="N5432" s="26">
        <v>0.24</v>
      </c>
      <c r="O5432" s="27" t="s">
        <v>22</v>
      </c>
      <c r="P5432" s="8">
        <v>0.5432630866</v>
      </c>
      <c r="Q5432" s="24">
        <v>0.28999999999999998</v>
      </c>
      <c r="R5432" t="str">
        <f>IF($Q5432*100&gt;=VLOOKUP($O5432,margin_ranges!$A$5:$C$10,2,FALSE),IF($Q5432*100&lt;=VLOOKUP($O5432,margin_ranges!$A$5:$C$10,3,FALSE)+10,"IN RANGE","ABOVE RANGE"),"BELOW RANGE")</f>
        <v>IN RANGE</v>
      </c>
      <c r="S5432">
        <f>MIN(VLOOKUP($O5432,margin_ranges!$A$5:$D$10,4,FALSE),$P5432*100)</f>
        <v>29.75</v>
      </c>
      <c r="T5432" s="29">
        <f>(1-$S5432/100)/(1-$F5432)-1</f>
        <v>-1.0563380281690127E-2</v>
      </c>
      <c r="U5432" s="19" t="str">
        <f>IF(ABS(IFERROR(T5432,0))&gt;0.05,INDEX(margin_ranges!$C$13:$C$16,MATCH($F5432*100,margin_ranges!$B$13:$B$16,1)),"")</f>
        <v/>
      </c>
      <c r="V5432" t="e">
        <f>MIN(VLOOKUP($U5432,margin_ranges!$A$5:$D$10,4,FALSE),$P5432*100)</f>
        <v>#N/A</v>
      </c>
      <c r="Y5432" s="29" t="e">
        <f t="shared" si="84"/>
        <v>#N/A</v>
      </c>
    </row>
    <row r="5433" spans="1:25" x14ac:dyDescent="0.3">
      <c r="A5433" s="8" t="s">
        <v>17</v>
      </c>
      <c r="B5433" s="8" t="s">
        <v>9481</v>
      </c>
      <c r="C5433" s="8" t="s">
        <v>9482</v>
      </c>
      <c r="D5433" s="8" t="s">
        <v>9485</v>
      </c>
      <c r="E5433" s="8" t="s">
        <v>9486</v>
      </c>
      <c r="F5433" s="24">
        <v>0.28999999999999998</v>
      </c>
      <c r="G5433" s="24">
        <v>0</v>
      </c>
      <c r="H5433" s="25">
        <v>14.944900000000001</v>
      </c>
      <c r="I5433" s="25">
        <v>0.51990000000000003</v>
      </c>
      <c r="J5433" s="15">
        <v>9</v>
      </c>
      <c r="K5433" s="15">
        <v>2</v>
      </c>
      <c r="L5433" s="13">
        <v>3.4799999999999998E-2</v>
      </c>
      <c r="M5433" s="7">
        <v>0.60519301999999997</v>
      </c>
      <c r="N5433" s="26">
        <v>0.24</v>
      </c>
      <c r="O5433" s="27" t="s">
        <v>22</v>
      </c>
      <c r="P5433" s="8">
        <v>0.60343230729999997</v>
      </c>
      <c r="Q5433" s="24">
        <v>0.28999999999999998</v>
      </c>
      <c r="R5433" t="str">
        <f>IF($Q5433*100&gt;=VLOOKUP($O5433,margin_ranges!$A$5:$C$10,2,FALSE),IF($Q5433*100&lt;=VLOOKUP($O5433,margin_ranges!$A$5:$C$10,3,FALSE)+10,"IN RANGE","ABOVE RANGE"),"BELOW RANGE")</f>
        <v>IN RANGE</v>
      </c>
      <c r="S5433">
        <f>MIN(VLOOKUP($O5433,margin_ranges!$A$5:$D$10,4,FALSE),$P5433*100)</f>
        <v>29.75</v>
      </c>
      <c r="T5433" s="29">
        <f>(1-$S5433/100)/(1-$F5433)-1</f>
        <v>-1.0563380281690127E-2</v>
      </c>
      <c r="U5433" s="19" t="str">
        <f>IF(ABS(IFERROR(T5433,0))&gt;0.05,INDEX(margin_ranges!$C$13:$C$16,MATCH($F5433*100,margin_ranges!$B$13:$B$16,1)),"")</f>
        <v/>
      </c>
      <c r="V5433" t="e">
        <f>MIN(VLOOKUP($U5433,margin_ranges!$A$5:$D$10,4,FALSE),$P5433*100)</f>
        <v>#N/A</v>
      </c>
      <c r="Y5433" s="29" t="e">
        <f t="shared" si="84"/>
        <v>#N/A</v>
      </c>
    </row>
    <row r="5434" spans="1:25" x14ac:dyDescent="0.3">
      <c r="A5434" s="8" t="s">
        <v>17</v>
      </c>
      <c r="B5434" s="8" t="s">
        <v>9481</v>
      </c>
      <c r="C5434" s="8" t="s">
        <v>9482</v>
      </c>
      <c r="D5434" s="8" t="s">
        <v>9489</v>
      </c>
      <c r="E5434" s="8" t="s">
        <v>9490</v>
      </c>
      <c r="F5434" s="24">
        <v>0.28999999999999998</v>
      </c>
      <c r="G5434" s="24">
        <v>0</v>
      </c>
      <c r="H5434" s="25">
        <v>19.959299999999999</v>
      </c>
      <c r="I5434" s="25">
        <v>0.8871</v>
      </c>
      <c r="J5434" s="15">
        <v>14</v>
      </c>
      <c r="K5434" s="15">
        <v>4</v>
      </c>
      <c r="L5434" s="13">
        <v>4.4400000000000002E-2</v>
      </c>
      <c r="M5434" s="7">
        <v>0.53059581</v>
      </c>
      <c r="N5434" s="26">
        <v>0.24</v>
      </c>
      <c r="O5434" s="27" t="s">
        <v>22</v>
      </c>
      <c r="P5434" s="8">
        <v>0.54767830049999999</v>
      </c>
      <c r="Q5434" s="24">
        <v>0.28999999999999998</v>
      </c>
      <c r="R5434" t="str">
        <f>IF($Q5434*100&gt;=VLOOKUP($O5434,margin_ranges!$A$5:$C$10,2,FALSE),IF($Q5434*100&lt;=VLOOKUP($O5434,margin_ranges!$A$5:$C$10,3,FALSE)+10,"IN RANGE","ABOVE RANGE"),"BELOW RANGE")</f>
        <v>IN RANGE</v>
      </c>
      <c r="S5434">
        <f>MIN(VLOOKUP($O5434,margin_ranges!$A$5:$D$10,4,FALSE),$P5434*100)</f>
        <v>29.75</v>
      </c>
      <c r="T5434" s="29">
        <f>(1-$S5434/100)/(1-$F5434)-1</f>
        <v>-1.0563380281690127E-2</v>
      </c>
      <c r="U5434" s="19" t="str">
        <f>IF(ABS(IFERROR(T5434,0))&gt;0.05,INDEX(margin_ranges!$C$13:$C$16,MATCH($F5434*100,margin_ranges!$B$13:$B$16,1)),"")</f>
        <v/>
      </c>
      <c r="V5434" t="e">
        <f>MIN(VLOOKUP($U5434,margin_ranges!$A$5:$D$10,4,FALSE),$P5434*100)</f>
        <v>#N/A</v>
      </c>
      <c r="Y5434" s="29" t="e">
        <f t="shared" si="84"/>
        <v>#N/A</v>
      </c>
    </row>
    <row r="5435" spans="1:25" x14ac:dyDescent="0.3">
      <c r="A5435" s="8" t="s">
        <v>17</v>
      </c>
      <c r="B5435" s="8" t="s">
        <v>9481</v>
      </c>
      <c r="C5435" s="8" t="s">
        <v>9482</v>
      </c>
      <c r="D5435" s="8" t="s">
        <v>9491</v>
      </c>
      <c r="E5435" s="8" t="s">
        <v>9492</v>
      </c>
      <c r="F5435" s="24">
        <v>0.28999999999999998</v>
      </c>
      <c r="G5435" s="24">
        <v>0</v>
      </c>
      <c r="H5435" s="25">
        <v>13.7216</v>
      </c>
      <c r="I5435" s="25">
        <v>1.05</v>
      </c>
      <c r="J5435" s="15">
        <v>32</v>
      </c>
      <c r="K5435" s="15">
        <v>8</v>
      </c>
      <c r="L5435" s="13">
        <v>7.6499999999999999E-2</v>
      </c>
      <c r="M5435" s="7">
        <v>1.0153537399999999</v>
      </c>
      <c r="N5435" s="26">
        <v>0.6</v>
      </c>
      <c r="O5435" s="27" t="s">
        <v>22</v>
      </c>
      <c r="P5435" s="8">
        <v>0.40907294129999999</v>
      </c>
      <c r="Q5435" s="24">
        <v>0.28999999999999998</v>
      </c>
      <c r="R5435" t="str">
        <f>IF($Q5435*100&gt;=VLOOKUP($O5435,margin_ranges!$A$5:$C$10,2,FALSE),IF($Q5435*100&lt;=VLOOKUP($O5435,margin_ranges!$A$5:$C$10,3,FALSE)+10,"IN RANGE","ABOVE RANGE"),"BELOW RANGE")</f>
        <v>IN RANGE</v>
      </c>
      <c r="S5435">
        <f>MIN(VLOOKUP($O5435,margin_ranges!$A$5:$D$10,4,FALSE),$P5435*100)</f>
        <v>29.75</v>
      </c>
      <c r="T5435" s="29">
        <f>(1-$S5435/100)/(1-$F5435)-1</f>
        <v>-1.0563380281690127E-2</v>
      </c>
      <c r="U5435" s="19" t="str">
        <f>IF(ABS(IFERROR(T5435,0))&gt;0.05,INDEX(margin_ranges!$C$13:$C$16,MATCH($F5435*100,margin_ranges!$B$13:$B$16,1)),"")</f>
        <v/>
      </c>
      <c r="V5435" t="e">
        <f>MIN(VLOOKUP($U5435,margin_ranges!$A$5:$D$10,4,FALSE),$P5435*100)</f>
        <v>#N/A</v>
      </c>
      <c r="Y5435" s="29" t="e">
        <f t="shared" si="84"/>
        <v>#N/A</v>
      </c>
    </row>
    <row r="5436" spans="1:25" x14ac:dyDescent="0.3">
      <c r="A5436" s="8" t="s">
        <v>17</v>
      </c>
      <c r="B5436" s="8" t="s">
        <v>9481</v>
      </c>
      <c r="C5436" s="8" t="s">
        <v>9482</v>
      </c>
      <c r="D5436" s="8" t="s">
        <v>9493</v>
      </c>
      <c r="E5436" s="8" t="s">
        <v>9494</v>
      </c>
      <c r="F5436" s="24">
        <v>0.28999999999999998</v>
      </c>
      <c r="G5436" s="24">
        <v>0</v>
      </c>
      <c r="H5436" s="25">
        <v>34.204099999999997</v>
      </c>
      <c r="I5436" s="25">
        <v>2.9763000000000002</v>
      </c>
      <c r="J5436" s="15">
        <v>83</v>
      </c>
      <c r="K5436" s="15">
        <v>21</v>
      </c>
      <c r="L5436" s="13">
        <v>8.6999999999999994E-2</v>
      </c>
      <c r="M5436" s="7">
        <v>0.92554957999999998</v>
      </c>
      <c r="N5436" s="26">
        <v>0.6</v>
      </c>
      <c r="O5436" s="27" t="s">
        <v>22</v>
      </c>
      <c r="P5436" s="8">
        <v>0.3517365127</v>
      </c>
      <c r="Q5436" s="24">
        <v>0.28999999999999998</v>
      </c>
      <c r="R5436" t="str">
        <f>IF($Q5436*100&gt;=VLOOKUP($O5436,margin_ranges!$A$5:$C$10,2,FALSE),IF($Q5436*100&lt;=VLOOKUP($O5436,margin_ranges!$A$5:$C$10,3,FALSE)+10,"IN RANGE","ABOVE RANGE"),"BELOW RANGE")</f>
        <v>IN RANGE</v>
      </c>
      <c r="S5436">
        <f>MIN(VLOOKUP($O5436,margin_ranges!$A$5:$D$10,4,FALSE),$P5436*100)</f>
        <v>29.75</v>
      </c>
      <c r="T5436" s="29">
        <f>(1-$S5436/100)/(1-$F5436)-1</f>
        <v>-1.0563380281690127E-2</v>
      </c>
      <c r="U5436" s="19" t="str">
        <f>IF(ABS(IFERROR(T5436,0))&gt;0.05,INDEX(margin_ranges!$C$13:$C$16,MATCH($F5436*100,margin_ranges!$B$13:$B$16,1)),"")</f>
        <v/>
      </c>
      <c r="V5436" t="e">
        <f>MIN(VLOOKUP($U5436,margin_ranges!$A$5:$D$10,4,FALSE),$P5436*100)</f>
        <v>#N/A</v>
      </c>
      <c r="Y5436" s="29" t="e">
        <f t="shared" si="84"/>
        <v>#N/A</v>
      </c>
    </row>
    <row r="5437" spans="1:25" x14ac:dyDescent="0.3">
      <c r="A5437" s="8" t="s">
        <v>17</v>
      </c>
      <c r="B5437" s="8" t="s">
        <v>9481</v>
      </c>
      <c r="C5437" s="8" t="s">
        <v>9482</v>
      </c>
      <c r="D5437" s="8" t="s">
        <v>9495</v>
      </c>
      <c r="E5437" s="8" t="s">
        <v>9496</v>
      </c>
      <c r="F5437" s="24">
        <v>0.28999999999999998</v>
      </c>
      <c r="G5437" s="24">
        <v>0</v>
      </c>
      <c r="H5437" s="25">
        <v>11.324400000000001</v>
      </c>
      <c r="I5437" s="25">
        <v>0.98099999999999998</v>
      </c>
      <c r="J5437" s="15">
        <v>30</v>
      </c>
      <c r="K5437" s="15">
        <v>8</v>
      </c>
      <c r="L5437" s="13">
        <v>8.6599999999999996E-2</v>
      </c>
      <c r="M5437" s="7">
        <v>1.0227537499999999</v>
      </c>
      <c r="N5437" s="26">
        <v>0.6</v>
      </c>
      <c r="O5437" s="27" t="s">
        <v>22</v>
      </c>
      <c r="P5437" s="8">
        <v>0.41334852100000002</v>
      </c>
      <c r="Q5437" s="24">
        <v>0.28999999999999998</v>
      </c>
      <c r="R5437" t="str">
        <f>IF($Q5437*100&gt;=VLOOKUP($O5437,margin_ranges!$A$5:$C$10,2,FALSE),IF($Q5437*100&lt;=VLOOKUP($O5437,margin_ranges!$A$5:$C$10,3,FALSE)+10,"IN RANGE","ABOVE RANGE"),"BELOW RANGE")</f>
        <v>IN RANGE</v>
      </c>
      <c r="S5437">
        <f>MIN(VLOOKUP($O5437,margin_ranges!$A$5:$D$10,4,FALSE),$P5437*100)</f>
        <v>29.75</v>
      </c>
      <c r="T5437" s="29">
        <f>(1-$S5437/100)/(1-$F5437)-1</f>
        <v>-1.0563380281690127E-2</v>
      </c>
      <c r="U5437" s="19" t="str">
        <f>IF(ABS(IFERROR(T5437,0))&gt;0.05,INDEX(margin_ranges!$C$13:$C$16,MATCH($F5437*100,margin_ranges!$B$13:$B$16,1)),"")</f>
        <v/>
      </c>
      <c r="V5437" t="e">
        <f>MIN(VLOOKUP($U5437,margin_ranges!$A$5:$D$10,4,FALSE),$P5437*100)</f>
        <v>#N/A</v>
      </c>
      <c r="Y5437" s="29" t="e">
        <f t="shared" si="84"/>
        <v>#N/A</v>
      </c>
    </row>
    <row r="5438" spans="1:25" x14ac:dyDescent="0.3">
      <c r="A5438" s="8" t="s">
        <v>17</v>
      </c>
      <c r="B5438" s="8" t="s">
        <v>9481</v>
      </c>
      <c r="C5438" s="8" t="s">
        <v>9482</v>
      </c>
      <c r="D5438" s="8" t="s">
        <v>9497</v>
      </c>
      <c r="E5438" s="8" t="s">
        <v>9498</v>
      </c>
      <c r="F5438" s="24">
        <v>0.28999999999999998</v>
      </c>
      <c r="G5438" s="24">
        <v>0</v>
      </c>
      <c r="H5438" s="25">
        <v>14.3263</v>
      </c>
      <c r="I5438" s="25">
        <v>1.5790999999999999</v>
      </c>
      <c r="J5438" s="15">
        <v>47</v>
      </c>
      <c r="K5438" s="15">
        <v>12</v>
      </c>
      <c r="L5438" s="13">
        <v>0.11020000000000001</v>
      </c>
      <c r="M5438" s="7">
        <v>0.99917221000000001</v>
      </c>
      <c r="N5438" s="26">
        <v>0.6</v>
      </c>
      <c r="O5438" s="27" t="s">
        <v>22</v>
      </c>
      <c r="P5438" s="8">
        <v>0.39950291329999998</v>
      </c>
      <c r="Q5438" s="24">
        <v>0.28999999999999998</v>
      </c>
      <c r="R5438" t="str">
        <f>IF($Q5438*100&gt;=VLOOKUP($O5438,margin_ranges!$A$5:$C$10,2,FALSE),IF($Q5438*100&lt;=VLOOKUP($O5438,margin_ranges!$A$5:$C$10,3,FALSE)+10,"IN RANGE","ABOVE RANGE"),"BELOW RANGE")</f>
        <v>IN RANGE</v>
      </c>
      <c r="S5438">
        <f>MIN(VLOOKUP($O5438,margin_ranges!$A$5:$D$10,4,FALSE),$P5438*100)</f>
        <v>29.75</v>
      </c>
      <c r="T5438" s="29">
        <f>(1-$S5438/100)/(1-$F5438)-1</f>
        <v>-1.0563380281690127E-2</v>
      </c>
      <c r="U5438" s="19" t="str">
        <f>IF(ABS(IFERROR(T5438,0))&gt;0.05,INDEX(margin_ranges!$C$13:$C$16,MATCH($F5438*100,margin_ranges!$B$13:$B$16,1)),"")</f>
        <v/>
      </c>
      <c r="V5438" t="e">
        <f>MIN(VLOOKUP($U5438,margin_ranges!$A$5:$D$10,4,FALSE),$P5438*100)</f>
        <v>#N/A</v>
      </c>
      <c r="Y5438" s="29" t="e">
        <f t="shared" si="84"/>
        <v>#N/A</v>
      </c>
    </row>
    <row r="5439" spans="1:25" x14ac:dyDescent="0.3">
      <c r="A5439" s="8" t="s">
        <v>17</v>
      </c>
      <c r="B5439" s="8" t="s">
        <v>9481</v>
      </c>
      <c r="C5439" s="8" t="s">
        <v>9482</v>
      </c>
      <c r="D5439" s="8" t="s">
        <v>9499</v>
      </c>
      <c r="E5439" s="8" t="s">
        <v>9500</v>
      </c>
      <c r="F5439" s="24">
        <v>0.28999999999999998</v>
      </c>
      <c r="G5439" s="24">
        <v>0</v>
      </c>
      <c r="H5439" s="25">
        <v>10.1678</v>
      </c>
      <c r="I5439" s="25">
        <v>0.88170000000000004</v>
      </c>
      <c r="J5439" s="15">
        <v>27</v>
      </c>
      <c r="K5439" s="15">
        <v>7</v>
      </c>
      <c r="L5439" s="13">
        <v>8.6699999999999999E-2</v>
      </c>
      <c r="M5439" s="7">
        <v>1.0188269599999999</v>
      </c>
      <c r="N5439" s="26">
        <v>0.6</v>
      </c>
      <c r="O5439" s="27" t="s">
        <v>22</v>
      </c>
      <c r="P5439" s="8">
        <v>0.4110874336</v>
      </c>
      <c r="Q5439" s="24">
        <v>0.28999999999999998</v>
      </c>
      <c r="R5439" t="str">
        <f>IF($Q5439*100&gt;=VLOOKUP($O5439,margin_ranges!$A$5:$C$10,2,FALSE),IF($Q5439*100&lt;=VLOOKUP($O5439,margin_ranges!$A$5:$C$10,3,FALSE)+10,"IN RANGE","ABOVE RANGE"),"BELOW RANGE")</f>
        <v>IN RANGE</v>
      </c>
      <c r="S5439">
        <f>MIN(VLOOKUP($O5439,margin_ranges!$A$5:$D$10,4,FALSE),$P5439*100)</f>
        <v>29.75</v>
      </c>
      <c r="T5439" s="29">
        <f>(1-$S5439/100)/(1-$F5439)-1</f>
        <v>-1.0563380281690127E-2</v>
      </c>
      <c r="U5439" s="19" t="str">
        <f>IF(ABS(IFERROR(T5439,0))&gt;0.05,INDEX(margin_ranges!$C$13:$C$16,MATCH($F5439*100,margin_ranges!$B$13:$B$16,1)),"")</f>
        <v/>
      </c>
      <c r="V5439" t="e">
        <f>MIN(VLOOKUP($U5439,margin_ranges!$A$5:$D$10,4,FALSE),$P5439*100)</f>
        <v>#N/A</v>
      </c>
      <c r="Y5439" s="29" t="e">
        <f t="shared" si="84"/>
        <v>#N/A</v>
      </c>
    </row>
    <row r="5440" spans="1:25" x14ac:dyDescent="0.3">
      <c r="A5440" s="8" t="s">
        <v>17</v>
      </c>
      <c r="B5440" s="8" t="s">
        <v>9481</v>
      </c>
      <c r="C5440" s="8" t="s">
        <v>9482</v>
      </c>
      <c r="D5440" s="8" t="s">
        <v>9503</v>
      </c>
      <c r="E5440" s="8" t="s">
        <v>9504</v>
      </c>
      <c r="F5440" s="24">
        <v>0.28999999999999998</v>
      </c>
      <c r="G5440" s="24">
        <v>0</v>
      </c>
      <c r="H5440" s="25">
        <v>13.562099999999999</v>
      </c>
      <c r="I5440" s="25">
        <v>0.91490000000000005</v>
      </c>
      <c r="J5440" s="15">
        <v>27</v>
      </c>
      <c r="K5440" s="15">
        <v>7</v>
      </c>
      <c r="L5440" s="13">
        <v>6.7500000000000004E-2</v>
      </c>
      <c r="M5440" s="7">
        <v>0.97418800999999999</v>
      </c>
      <c r="N5440" s="26">
        <v>0.6</v>
      </c>
      <c r="O5440" s="27" t="s">
        <v>22</v>
      </c>
      <c r="P5440" s="8">
        <v>0.38410245720000002</v>
      </c>
      <c r="Q5440" s="24">
        <v>0.28999999999999998</v>
      </c>
      <c r="R5440" t="str">
        <f>IF($Q5440*100&gt;=VLOOKUP($O5440,margin_ranges!$A$5:$C$10,2,FALSE),IF($Q5440*100&lt;=VLOOKUP($O5440,margin_ranges!$A$5:$C$10,3,FALSE)+10,"IN RANGE","ABOVE RANGE"),"BELOW RANGE")</f>
        <v>IN RANGE</v>
      </c>
      <c r="S5440">
        <f>MIN(VLOOKUP($O5440,margin_ranges!$A$5:$D$10,4,FALSE),$P5440*100)</f>
        <v>29.75</v>
      </c>
      <c r="T5440" s="29">
        <f>(1-$S5440/100)/(1-$F5440)-1</f>
        <v>-1.0563380281690127E-2</v>
      </c>
      <c r="U5440" s="19" t="str">
        <f>IF(ABS(IFERROR(T5440,0))&gt;0.05,INDEX(margin_ranges!$C$13:$C$16,MATCH($F5440*100,margin_ranges!$B$13:$B$16,1)),"")</f>
        <v/>
      </c>
      <c r="V5440" t="e">
        <f>MIN(VLOOKUP($U5440,margin_ranges!$A$5:$D$10,4,FALSE),$P5440*100)</f>
        <v>#N/A</v>
      </c>
      <c r="Y5440" s="29" t="e">
        <f t="shared" si="84"/>
        <v>#N/A</v>
      </c>
    </row>
    <row r="5441" spans="1:25" x14ac:dyDescent="0.3">
      <c r="A5441" s="8" t="s">
        <v>17</v>
      </c>
      <c r="B5441" s="8" t="s">
        <v>9481</v>
      </c>
      <c r="C5441" s="8" t="s">
        <v>9482</v>
      </c>
      <c r="D5441" s="8" t="s">
        <v>9505</v>
      </c>
      <c r="E5441" s="8" t="s">
        <v>9506</v>
      </c>
      <c r="F5441" s="24">
        <v>0.28999999999999998</v>
      </c>
      <c r="G5441" s="24">
        <v>0</v>
      </c>
      <c r="H5441" s="25">
        <v>17.678000000000001</v>
      </c>
      <c r="I5441" s="25">
        <v>0.59889999999999999</v>
      </c>
      <c r="J5441" s="15">
        <v>12</v>
      </c>
      <c r="K5441" s="15">
        <v>3</v>
      </c>
      <c r="L5441" s="13">
        <v>3.39E-2</v>
      </c>
      <c r="M5441" s="7">
        <v>0.67511032000000004</v>
      </c>
      <c r="N5441" s="26">
        <v>0.24</v>
      </c>
      <c r="O5441" s="27" t="s">
        <v>22</v>
      </c>
      <c r="P5441" s="8">
        <v>0.64450254380000005</v>
      </c>
      <c r="Q5441" s="24">
        <v>0.28999999999999998</v>
      </c>
      <c r="R5441" t="str">
        <f>IF($Q5441*100&gt;=VLOOKUP($O5441,margin_ranges!$A$5:$C$10,2,FALSE),IF($Q5441*100&lt;=VLOOKUP($O5441,margin_ranges!$A$5:$C$10,3,FALSE)+10,"IN RANGE","ABOVE RANGE"),"BELOW RANGE")</f>
        <v>IN RANGE</v>
      </c>
      <c r="S5441">
        <f>MIN(VLOOKUP($O5441,margin_ranges!$A$5:$D$10,4,FALSE),$P5441*100)</f>
        <v>29.75</v>
      </c>
      <c r="T5441" s="29">
        <f>(1-$S5441/100)/(1-$F5441)-1</f>
        <v>-1.0563380281690127E-2</v>
      </c>
      <c r="U5441" s="19" t="str">
        <f>IF(ABS(IFERROR(T5441,0))&gt;0.05,INDEX(margin_ranges!$C$13:$C$16,MATCH($F5441*100,margin_ranges!$B$13:$B$16,1)),"")</f>
        <v/>
      </c>
      <c r="V5441" t="e">
        <f>MIN(VLOOKUP($U5441,margin_ranges!$A$5:$D$10,4,FALSE),$P5441*100)</f>
        <v>#N/A</v>
      </c>
      <c r="Y5441" s="29" t="e">
        <f t="shared" si="84"/>
        <v>#N/A</v>
      </c>
    </row>
    <row r="5442" spans="1:25" x14ac:dyDescent="0.3">
      <c r="A5442" s="8" t="s">
        <v>17</v>
      </c>
      <c r="B5442" s="8" t="s">
        <v>9481</v>
      </c>
      <c r="C5442" s="8" t="s">
        <v>9482</v>
      </c>
      <c r="D5442" s="8" t="s">
        <v>9507</v>
      </c>
      <c r="E5442" s="8" t="s">
        <v>9508</v>
      </c>
      <c r="F5442" s="24">
        <v>0.28999999999999998</v>
      </c>
      <c r="G5442" s="24">
        <v>0</v>
      </c>
      <c r="H5442" s="25">
        <v>13.382899999999999</v>
      </c>
      <c r="I5442" s="25">
        <v>0.45269999999999999</v>
      </c>
      <c r="J5442" s="15">
        <v>8</v>
      </c>
      <c r="K5442" s="15">
        <v>2</v>
      </c>
      <c r="L5442" s="13">
        <v>3.3799999999999997E-2</v>
      </c>
      <c r="M5442" s="7">
        <v>0.59471441999999997</v>
      </c>
      <c r="N5442" s="26">
        <v>0.24</v>
      </c>
      <c r="O5442" s="27" t="s">
        <v>22</v>
      </c>
      <c r="P5442" s="8">
        <v>0.59644496329999996</v>
      </c>
      <c r="Q5442" s="24">
        <v>0.28999999999999998</v>
      </c>
      <c r="R5442" t="str">
        <f>IF($Q5442*100&gt;=VLOOKUP($O5442,margin_ranges!$A$5:$C$10,2,FALSE),IF($Q5442*100&lt;=VLOOKUP($O5442,margin_ranges!$A$5:$C$10,3,FALSE)+10,"IN RANGE","ABOVE RANGE"),"BELOW RANGE")</f>
        <v>IN RANGE</v>
      </c>
      <c r="S5442">
        <f>MIN(VLOOKUP($O5442,margin_ranges!$A$5:$D$10,4,FALSE),$P5442*100)</f>
        <v>29.75</v>
      </c>
      <c r="T5442" s="29">
        <f>(1-$S5442/100)/(1-$F5442)-1</f>
        <v>-1.0563380281690127E-2</v>
      </c>
      <c r="U5442" s="19" t="str">
        <f>IF(ABS(IFERROR(T5442,0))&gt;0.05,INDEX(margin_ranges!$C$13:$C$16,MATCH($F5442*100,margin_ranges!$B$13:$B$16,1)),"")</f>
        <v/>
      </c>
      <c r="V5442" t="e">
        <f>MIN(VLOOKUP($U5442,margin_ranges!$A$5:$D$10,4,FALSE),$P5442*100)</f>
        <v>#N/A</v>
      </c>
      <c r="Y5442" s="29" t="e">
        <f t="shared" si="84"/>
        <v>#N/A</v>
      </c>
    </row>
    <row r="5443" spans="1:25" x14ac:dyDescent="0.3">
      <c r="A5443" s="8" t="s">
        <v>17</v>
      </c>
      <c r="B5443" s="8" t="s">
        <v>9481</v>
      </c>
      <c r="C5443" s="8" t="s">
        <v>9482</v>
      </c>
      <c r="D5443" s="8" t="s">
        <v>9509</v>
      </c>
      <c r="E5443" s="8" t="s">
        <v>9510</v>
      </c>
      <c r="F5443" s="24">
        <v>0.28999999999999998</v>
      </c>
      <c r="G5443" s="24">
        <v>0</v>
      </c>
      <c r="H5443" s="25">
        <v>17.389299999999999</v>
      </c>
      <c r="I5443" s="25">
        <v>0.49059999999999998</v>
      </c>
      <c r="J5443" s="15">
        <v>10</v>
      </c>
      <c r="K5443" s="15">
        <v>2</v>
      </c>
      <c r="L5443" s="13">
        <v>2.8199999999999999E-2</v>
      </c>
      <c r="M5443" s="7">
        <v>0.66110948999999997</v>
      </c>
      <c r="N5443" s="26">
        <v>0.24</v>
      </c>
      <c r="O5443" s="27" t="s">
        <v>22</v>
      </c>
      <c r="P5443" s="8">
        <v>0.6369739016</v>
      </c>
      <c r="Q5443" s="24">
        <v>0.28999999999999998</v>
      </c>
      <c r="R5443" t="str">
        <f>IF($Q5443*100&gt;=VLOOKUP($O5443,margin_ranges!$A$5:$C$10,2,FALSE),IF($Q5443*100&lt;=VLOOKUP($O5443,margin_ranges!$A$5:$C$10,3,FALSE)+10,"IN RANGE","ABOVE RANGE"),"BELOW RANGE")</f>
        <v>IN RANGE</v>
      </c>
      <c r="S5443">
        <f>MIN(VLOOKUP($O5443,margin_ranges!$A$5:$D$10,4,FALSE),$P5443*100)</f>
        <v>29.75</v>
      </c>
      <c r="T5443" s="29">
        <f>(1-$S5443/100)/(1-$F5443)-1</f>
        <v>-1.0563380281690127E-2</v>
      </c>
      <c r="U5443" s="19" t="str">
        <f>IF(ABS(IFERROR(T5443,0))&gt;0.05,INDEX(margin_ranges!$C$13:$C$16,MATCH($F5443*100,margin_ranges!$B$13:$B$16,1)),"")</f>
        <v/>
      </c>
      <c r="V5443" t="e">
        <f>MIN(VLOOKUP($U5443,margin_ranges!$A$5:$D$10,4,FALSE),$P5443*100)</f>
        <v>#N/A</v>
      </c>
      <c r="Y5443" s="29" t="e">
        <f t="shared" si="84"/>
        <v>#N/A</v>
      </c>
    </row>
    <row r="5444" spans="1:25" x14ac:dyDescent="0.3">
      <c r="A5444" s="8" t="s">
        <v>17</v>
      </c>
      <c r="B5444" s="8" t="s">
        <v>9481</v>
      </c>
      <c r="C5444" s="8" t="s">
        <v>9482</v>
      </c>
      <c r="D5444" s="28" t="s">
        <v>9511</v>
      </c>
      <c r="E5444" s="8" t="s">
        <v>9512</v>
      </c>
      <c r="F5444" s="24">
        <v>0.28999999999999998</v>
      </c>
      <c r="G5444" s="24">
        <v>1</v>
      </c>
      <c r="H5444" s="25">
        <v>47.991399999999999</v>
      </c>
      <c r="I5444" s="25">
        <v>1.9966999999999999</v>
      </c>
      <c r="J5444" s="15">
        <v>32</v>
      </c>
      <c r="K5444" s="15">
        <v>8</v>
      </c>
      <c r="L5444" s="13">
        <v>4.1599999999999998E-2</v>
      </c>
      <c r="M5444" s="7">
        <v>0.54113186000000002</v>
      </c>
      <c r="N5444" s="26">
        <v>0.24</v>
      </c>
      <c r="O5444" s="27" t="s">
        <v>22</v>
      </c>
      <c r="P5444" s="8">
        <v>0.55648517860000002</v>
      </c>
      <c r="Q5444" s="24">
        <v>0.28999999999999998</v>
      </c>
      <c r="R5444" t="str">
        <f>IF($Q5444*100&gt;=VLOOKUP($O5444,margin_ranges!$A$5:$C$10,2,FALSE),IF($Q5444*100&lt;=VLOOKUP($O5444,margin_ranges!$A$5:$C$10,3,FALSE)+10,"IN RANGE","ABOVE RANGE"),"BELOW RANGE")</f>
        <v>IN RANGE</v>
      </c>
      <c r="S5444">
        <f>MIN(VLOOKUP($O5444,margin_ranges!$A$5:$D$10,4,FALSE),$P5444*100)</f>
        <v>29.75</v>
      </c>
      <c r="T5444" s="29">
        <f>(1-$S5444/100)/(1-$F5444)-1</f>
        <v>-1.0563380281690127E-2</v>
      </c>
      <c r="U5444" s="19" t="str">
        <f>IF(ABS(IFERROR(T5444,0))&gt;0.05,INDEX(margin_ranges!$C$13:$C$16,MATCH($F5444*100,margin_ranges!$B$13:$B$16,1)),"")</f>
        <v/>
      </c>
      <c r="V5444" t="e">
        <f>MIN(VLOOKUP($U5444,margin_ranges!$A$5:$D$10,4,FALSE),$P5444*100)</f>
        <v>#N/A</v>
      </c>
      <c r="Y5444" s="29" t="e">
        <f t="shared" si="84"/>
        <v>#N/A</v>
      </c>
    </row>
    <row r="5445" spans="1:25" x14ac:dyDescent="0.3">
      <c r="A5445" s="8" t="s">
        <v>17</v>
      </c>
      <c r="B5445" s="8" t="s">
        <v>9481</v>
      </c>
      <c r="C5445" s="8" t="s">
        <v>9482</v>
      </c>
      <c r="D5445" s="8" t="s">
        <v>9513</v>
      </c>
      <c r="E5445" s="8" t="s">
        <v>9514</v>
      </c>
      <c r="F5445" s="24">
        <v>0.28999999999999998</v>
      </c>
      <c r="G5445" s="24">
        <v>0</v>
      </c>
      <c r="H5445" s="25">
        <v>17.450600000000001</v>
      </c>
      <c r="I5445" s="25">
        <v>0.56779999999999997</v>
      </c>
      <c r="J5445" s="15">
        <v>12</v>
      </c>
      <c r="K5445" s="15">
        <v>3</v>
      </c>
      <c r="L5445" s="13">
        <v>3.2500000000000001E-2</v>
      </c>
      <c r="M5445" s="7">
        <v>0.68765883000000005</v>
      </c>
      <c r="N5445" s="26">
        <v>0.24</v>
      </c>
      <c r="O5445" s="27" t="s">
        <v>22</v>
      </c>
      <c r="P5445" s="8">
        <v>0.65098971859999999</v>
      </c>
      <c r="Q5445" s="24">
        <v>0.28999999999999998</v>
      </c>
      <c r="R5445" t="str">
        <f>IF($Q5445*100&gt;=VLOOKUP($O5445,margin_ranges!$A$5:$C$10,2,FALSE),IF($Q5445*100&lt;=VLOOKUP($O5445,margin_ranges!$A$5:$C$10,3,FALSE)+10,"IN RANGE","ABOVE RANGE"),"BELOW RANGE")</f>
        <v>IN RANGE</v>
      </c>
      <c r="S5445">
        <f>MIN(VLOOKUP($O5445,margin_ranges!$A$5:$D$10,4,FALSE),$P5445*100)</f>
        <v>29.75</v>
      </c>
      <c r="T5445" s="29">
        <f>(1-$S5445/100)/(1-$F5445)-1</f>
        <v>-1.0563380281690127E-2</v>
      </c>
      <c r="U5445" s="19" t="str">
        <f>IF(ABS(IFERROR(T5445,0))&gt;0.05,INDEX(margin_ranges!$C$13:$C$16,MATCH($F5445*100,margin_ranges!$B$13:$B$16,1)),"")</f>
        <v/>
      </c>
      <c r="V5445" t="e">
        <f>MIN(VLOOKUP($U5445,margin_ranges!$A$5:$D$10,4,FALSE),$P5445*100)</f>
        <v>#N/A</v>
      </c>
      <c r="Y5445" s="29" t="e">
        <f t="shared" si="84"/>
        <v>#N/A</v>
      </c>
    </row>
    <row r="5446" spans="1:25" x14ac:dyDescent="0.3">
      <c r="A5446" s="8" t="s">
        <v>17</v>
      </c>
      <c r="B5446" s="8" t="s">
        <v>9481</v>
      </c>
      <c r="C5446" s="8" t="s">
        <v>9482</v>
      </c>
      <c r="D5446" s="8" t="s">
        <v>9515</v>
      </c>
      <c r="E5446" s="8" t="s">
        <v>9516</v>
      </c>
      <c r="F5446" s="24">
        <v>0.28999999999999998</v>
      </c>
      <c r="G5446" s="24">
        <v>1</v>
      </c>
      <c r="H5446" s="25">
        <v>52.958799999999997</v>
      </c>
      <c r="I5446" s="25">
        <v>4.5518000000000001</v>
      </c>
      <c r="J5446" s="15">
        <v>157</v>
      </c>
      <c r="K5446" s="15">
        <v>40</v>
      </c>
      <c r="L5446" s="13">
        <v>8.5900000000000004E-2</v>
      </c>
      <c r="M5446" s="7">
        <v>1.1533448399999999</v>
      </c>
      <c r="N5446" s="26">
        <v>0.6</v>
      </c>
      <c r="O5446" s="27" t="s">
        <v>22</v>
      </c>
      <c r="P5446" s="8">
        <v>0.47977397690000001</v>
      </c>
      <c r="Q5446" s="24">
        <v>0.28999999999999998</v>
      </c>
      <c r="R5446" t="str">
        <f>IF($Q5446*100&gt;=VLOOKUP($O5446,margin_ranges!$A$5:$C$10,2,FALSE),IF($Q5446*100&lt;=VLOOKUP($O5446,margin_ranges!$A$5:$C$10,3,FALSE)+10,"IN RANGE","ABOVE RANGE"),"BELOW RANGE")</f>
        <v>IN RANGE</v>
      </c>
      <c r="S5446">
        <f>MIN(VLOOKUP($O5446,margin_ranges!$A$5:$D$10,4,FALSE),$P5446*100)</f>
        <v>29.75</v>
      </c>
      <c r="T5446" s="29">
        <f>(1-$S5446/100)/(1-$F5446)-1</f>
        <v>-1.0563380281690127E-2</v>
      </c>
      <c r="U5446" s="19" t="str">
        <f>IF(ABS(IFERROR(T5446,0))&gt;0.05,INDEX(margin_ranges!$C$13:$C$16,MATCH($F5446*100,margin_ranges!$B$13:$B$16,1)),"")</f>
        <v/>
      </c>
      <c r="V5446" t="e">
        <f>MIN(VLOOKUP($U5446,margin_ranges!$A$5:$D$10,4,FALSE),$P5446*100)</f>
        <v>#N/A</v>
      </c>
      <c r="Y5446" s="29" t="e">
        <f t="shared" si="84"/>
        <v>#N/A</v>
      </c>
    </row>
    <row r="5447" spans="1:25" x14ac:dyDescent="0.3">
      <c r="A5447" s="8" t="s">
        <v>17</v>
      </c>
      <c r="B5447" s="8" t="s">
        <v>9481</v>
      </c>
      <c r="C5447" s="8" t="s">
        <v>9482</v>
      </c>
      <c r="D5447" s="8" t="s">
        <v>9517</v>
      </c>
      <c r="E5447" s="8" t="s">
        <v>9518</v>
      </c>
      <c r="F5447" s="24">
        <v>0.28999999999999998</v>
      </c>
      <c r="G5447" s="24">
        <v>0</v>
      </c>
      <c r="H5447" s="25">
        <v>45.949300000000001</v>
      </c>
      <c r="I5447" s="25">
        <v>3.3685999999999998</v>
      </c>
      <c r="J5447" s="15">
        <v>94</v>
      </c>
      <c r="K5447" s="15">
        <v>23</v>
      </c>
      <c r="L5447" s="13">
        <v>7.3300000000000004E-2</v>
      </c>
      <c r="M5447" s="7">
        <v>0.93136914000000004</v>
      </c>
      <c r="N5447" s="26">
        <v>0.6</v>
      </c>
      <c r="O5447" s="27" t="s">
        <v>22</v>
      </c>
      <c r="P5447" s="8">
        <v>0.35578711559999998</v>
      </c>
      <c r="Q5447" s="24">
        <v>0.28999999999999998</v>
      </c>
      <c r="R5447" t="str">
        <f>IF($Q5447*100&gt;=VLOOKUP($O5447,margin_ranges!$A$5:$C$10,2,FALSE),IF($Q5447*100&lt;=VLOOKUP($O5447,margin_ranges!$A$5:$C$10,3,FALSE)+10,"IN RANGE","ABOVE RANGE"),"BELOW RANGE")</f>
        <v>IN RANGE</v>
      </c>
      <c r="S5447">
        <f>MIN(VLOOKUP($O5447,margin_ranges!$A$5:$D$10,4,FALSE),$P5447*100)</f>
        <v>29.75</v>
      </c>
      <c r="T5447" s="29">
        <f>(1-$S5447/100)/(1-$F5447)-1</f>
        <v>-1.0563380281690127E-2</v>
      </c>
      <c r="U5447" s="19" t="str">
        <f>IF(ABS(IFERROR(T5447,0))&gt;0.05,INDEX(margin_ranges!$C$13:$C$16,MATCH($F5447*100,margin_ranges!$B$13:$B$16,1)),"")</f>
        <v/>
      </c>
      <c r="V5447" t="e">
        <f>MIN(VLOOKUP($U5447,margin_ranges!$A$5:$D$10,4,FALSE),$P5447*100)</f>
        <v>#N/A</v>
      </c>
      <c r="Y5447" s="29" t="e">
        <f t="shared" si="84"/>
        <v>#N/A</v>
      </c>
    </row>
    <row r="5448" spans="1:25" x14ac:dyDescent="0.3">
      <c r="A5448" s="8" t="s">
        <v>17</v>
      </c>
      <c r="B5448" s="8" t="s">
        <v>9481</v>
      </c>
      <c r="C5448" s="8" t="s">
        <v>9482</v>
      </c>
      <c r="D5448" s="8" t="s">
        <v>9519</v>
      </c>
      <c r="E5448" s="8" t="s">
        <v>9520</v>
      </c>
      <c r="F5448" s="24">
        <v>0.28999999999999998</v>
      </c>
      <c r="G5448" s="24">
        <v>0</v>
      </c>
      <c r="H5448" s="25">
        <v>17.266400000000001</v>
      </c>
      <c r="I5448" s="25">
        <v>0.76149999999999995</v>
      </c>
      <c r="J5448" s="15">
        <v>12</v>
      </c>
      <c r="K5448" s="15">
        <v>3</v>
      </c>
      <c r="L5448" s="13">
        <v>4.41E-2</v>
      </c>
      <c r="M5448" s="7">
        <v>0.52755839000000004</v>
      </c>
      <c r="N5448" s="26">
        <v>0.24</v>
      </c>
      <c r="O5448" s="27" t="s">
        <v>22</v>
      </c>
      <c r="P5448" s="8">
        <v>0.54507405369999995</v>
      </c>
      <c r="Q5448" s="24">
        <v>0.28999999999999998</v>
      </c>
      <c r="R5448" t="str">
        <f>IF($Q5448*100&gt;=VLOOKUP($O5448,margin_ranges!$A$5:$C$10,2,FALSE),IF($Q5448*100&lt;=VLOOKUP($O5448,margin_ranges!$A$5:$C$10,3,FALSE)+10,"IN RANGE","ABOVE RANGE"),"BELOW RANGE")</f>
        <v>IN RANGE</v>
      </c>
      <c r="S5448">
        <f>MIN(VLOOKUP($O5448,margin_ranges!$A$5:$D$10,4,FALSE),$P5448*100)</f>
        <v>29.75</v>
      </c>
      <c r="T5448" s="29">
        <f>(1-$S5448/100)/(1-$F5448)-1</f>
        <v>-1.0563380281690127E-2</v>
      </c>
      <c r="U5448" s="19" t="str">
        <f>IF(ABS(IFERROR(T5448,0))&gt;0.05,INDEX(margin_ranges!$C$13:$C$16,MATCH($F5448*100,margin_ranges!$B$13:$B$16,1)),"")</f>
        <v/>
      </c>
      <c r="V5448" t="e">
        <f>MIN(VLOOKUP($U5448,margin_ranges!$A$5:$D$10,4,FALSE),$P5448*100)</f>
        <v>#N/A</v>
      </c>
      <c r="Y5448" s="29" t="e">
        <f t="shared" si="84"/>
        <v>#N/A</v>
      </c>
    </row>
    <row r="5449" spans="1:25" x14ac:dyDescent="0.3">
      <c r="A5449" s="8" t="s">
        <v>17</v>
      </c>
      <c r="B5449" s="8" t="s">
        <v>9481</v>
      </c>
      <c r="C5449" s="8" t="s">
        <v>9482</v>
      </c>
      <c r="D5449" s="8" t="s">
        <v>9487</v>
      </c>
      <c r="E5449" s="8" t="s">
        <v>9488</v>
      </c>
      <c r="F5449" s="24">
        <v>0.28999999999999898</v>
      </c>
      <c r="G5449" s="24">
        <v>0</v>
      </c>
      <c r="H5449" s="25">
        <v>18.8108</v>
      </c>
      <c r="I5449" s="25">
        <v>1.7238</v>
      </c>
      <c r="J5449" s="15">
        <v>48</v>
      </c>
      <c r="K5449" s="15">
        <v>12</v>
      </c>
      <c r="L5449" s="13">
        <v>9.1600000000000001E-2</v>
      </c>
      <c r="M5449" s="7">
        <v>0.91902373999999998</v>
      </c>
      <c r="N5449" s="26">
        <v>0.6</v>
      </c>
      <c r="O5449" s="27" t="s">
        <v>22</v>
      </c>
      <c r="P5449" s="8">
        <v>0.34713329850000002</v>
      </c>
      <c r="Q5449" s="24">
        <v>0.28999999999999998</v>
      </c>
      <c r="R5449" t="str">
        <f>IF($Q5449*100&gt;=VLOOKUP($O5449,margin_ranges!$A$5:$C$10,2,FALSE),IF($Q5449*100&lt;=VLOOKUP($O5449,margin_ranges!$A$5:$C$10,3,FALSE)+10,"IN RANGE","ABOVE RANGE"),"BELOW RANGE")</f>
        <v>IN RANGE</v>
      </c>
      <c r="S5449">
        <f>MIN(VLOOKUP($O5449,margin_ranges!$A$5:$D$10,4,FALSE),$P5449*100)</f>
        <v>29.75</v>
      </c>
      <c r="T5449" s="29">
        <f>(1-$S5449/100)/(1-$F5449)-1</f>
        <v>-1.056338028169157E-2</v>
      </c>
      <c r="U5449" s="19" t="str">
        <f>IF(ABS(IFERROR(T5449,0))&gt;0.05,INDEX(margin_ranges!$C$13:$C$16,MATCH($F5449*100,margin_ranges!$B$13:$B$16,1)),"")</f>
        <v/>
      </c>
      <c r="V5449" t="e">
        <f>MIN(VLOOKUP($U5449,margin_ranges!$A$5:$D$10,4,FALSE),$P5449*100)</f>
        <v>#N/A</v>
      </c>
      <c r="Y5449" s="29" t="e">
        <f t="shared" si="84"/>
        <v>#N/A</v>
      </c>
    </row>
    <row r="5450" spans="1:25" x14ac:dyDescent="0.3">
      <c r="A5450" s="8" t="s">
        <v>17</v>
      </c>
      <c r="B5450" s="8" t="s">
        <v>9481</v>
      </c>
      <c r="C5450" s="8" t="s">
        <v>9482</v>
      </c>
      <c r="D5450" s="8" t="s">
        <v>9501</v>
      </c>
      <c r="E5450" s="8" t="s">
        <v>9502</v>
      </c>
      <c r="F5450" s="24">
        <v>0.28999999999999898</v>
      </c>
      <c r="G5450" s="24">
        <v>0</v>
      </c>
      <c r="H5450" s="25">
        <v>39.972499999999997</v>
      </c>
      <c r="I5450" s="25">
        <v>3.8818000000000001</v>
      </c>
      <c r="J5450" s="15">
        <v>103</v>
      </c>
      <c r="K5450" s="15">
        <v>24</v>
      </c>
      <c r="L5450" s="13">
        <v>9.7100000000000006E-2</v>
      </c>
      <c r="M5450" s="7">
        <v>0.88797128999999997</v>
      </c>
      <c r="N5450" s="26">
        <v>0.6</v>
      </c>
      <c r="O5450" s="27" t="s">
        <v>22</v>
      </c>
      <c r="P5450" s="8">
        <v>0.32430248169999998</v>
      </c>
      <c r="Q5450" s="24">
        <v>0.28999999999999998</v>
      </c>
      <c r="R5450" t="str">
        <f>IF($Q5450*100&gt;=VLOOKUP($O5450,margin_ranges!$A$5:$C$10,2,FALSE),IF($Q5450*100&lt;=VLOOKUP($O5450,margin_ranges!$A$5:$C$10,3,FALSE)+10,"IN RANGE","ABOVE RANGE"),"BELOW RANGE")</f>
        <v>IN RANGE</v>
      </c>
      <c r="S5450">
        <f>MIN(VLOOKUP($O5450,margin_ranges!$A$5:$D$10,4,FALSE),$P5450*100)</f>
        <v>29.75</v>
      </c>
      <c r="T5450" s="29">
        <f>(1-$S5450/100)/(1-$F5450)-1</f>
        <v>-1.056338028169157E-2</v>
      </c>
      <c r="U5450" s="19" t="str">
        <f>IF(ABS(IFERROR(T5450,0))&gt;0.05,INDEX(margin_ranges!$C$13:$C$16,MATCH($F5450*100,margin_ranges!$B$13:$B$16,1)),"")</f>
        <v/>
      </c>
      <c r="V5450" t="e">
        <f>MIN(VLOOKUP($U5450,margin_ranges!$A$5:$D$10,4,FALSE),$P5450*100)</f>
        <v>#N/A</v>
      </c>
      <c r="Y5450" s="29" t="e">
        <f t="shared" si="84"/>
        <v>#N/A</v>
      </c>
    </row>
    <row r="5451" spans="1:25" x14ac:dyDescent="0.3">
      <c r="A5451" s="8" t="s">
        <v>35</v>
      </c>
      <c r="B5451" s="8" t="s">
        <v>9521</v>
      </c>
      <c r="C5451" s="8" t="s">
        <v>34</v>
      </c>
      <c r="D5451" s="8" t="s">
        <v>34</v>
      </c>
      <c r="E5451" s="8"/>
      <c r="F5451" s="24">
        <v>0.29821216603692002</v>
      </c>
      <c r="G5451" s="24">
        <v>0.96424332000000001</v>
      </c>
      <c r="H5451" s="25">
        <v>164.1198</v>
      </c>
      <c r="I5451" s="25">
        <v>28.034300000000002</v>
      </c>
      <c r="J5451" s="15">
        <v>1364</v>
      </c>
      <c r="K5451" s="15">
        <v>400</v>
      </c>
      <c r="L5451" s="13">
        <v>0.17080000000000001</v>
      </c>
      <c r="M5451" s="7">
        <v>1.6218722000000001</v>
      </c>
      <c r="N5451" s="26">
        <v>1.092187</v>
      </c>
      <c r="O5451" s="27"/>
      <c r="P5451" s="8">
        <v>0.32658873999999999</v>
      </c>
      <c r="Q5451" s="24">
        <v>0.29820000000000002</v>
      </c>
      <c r="R5451" t="e">
        <f>IF($Q5451*100&gt;=VLOOKUP($O5451,margin_ranges!$A$5:$C$10,2,FALSE),IF($Q5451*100&lt;=VLOOKUP($O5451,margin_ranges!$A$5:$C$10,3,FALSE)+10,"IN RANGE","ABOVE RANGE"),"BELOW RANGE")</f>
        <v>#N/A</v>
      </c>
      <c r="S5451" t="e">
        <f>MIN(VLOOKUP($O5451,margin_ranges!$A$5:$D$10,4,FALSE),$P5451*100)</f>
        <v>#N/A</v>
      </c>
      <c r="T5451" s="29" t="e">
        <f>(1-$S5451/100)/(1-$F5451)-1</f>
        <v>#N/A</v>
      </c>
      <c r="U5451" s="19" t="str">
        <f>IF(ABS(IFERROR(T5451,0))&gt;0.05,INDEX(margin_ranges!$C$13:$C$16,MATCH($F5451*100,margin_ranges!$B$13:$B$16,1)),"")</f>
        <v/>
      </c>
      <c r="V5451" t="e">
        <f>MIN(VLOOKUP($U5451,margin_ranges!$A$5:$D$10,4,FALSE),$P5451*100)</f>
        <v>#N/A</v>
      </c>
      <c r="Y5451" s="29" t="e">
        <f t="shared" si="84"/>
        <v>#N/A</v>
      </c>
    </row>
    <row r="5452" spans="1:25" x14ac:dyDescent="0.3">
      <c r="A5452" s="8" t="s">
        <v>33</v>
      </c>
      <c r="B5452" s="8" t="s">
        <v>9521</v>
      </c>
      <c r="C5452" s="8" t="s">
        <v>9522</v>
      </c>
      <c r="D5452" s="8" t="s">
        <v>34</v>
      </c>
      <c r="E5452" s="8"/>
      <c r="F5452" s="24">
        <v>0.29821216603692002</v>
      </c>
      <c r="G5452" s="24">
        <v>0.96424332000000001</v>
      </c>
      <c r="H5452" s="25">
        <v>164.1198</v>
      </c>
      <c r="I5452" s="25">
        <v>28.034300000000002</v>
      </c>
      <c r="J5452" s="15">
        <v>1364</v>
      </c>
      <c r="K5452" s="15">
        <v>400</v>
      </c>
      <c r="L5452" s="13">
        <v>0.17080000000000001</v>
      </c>
      <c r="M5452" s="7">
        <v>1.6218722000000001</v>
      </c>
      <c r="N5452" s="26">
        <v>1.092187</v>
      </c>
      <c r="O5452" s="27"/>
      <c r="P5452" s="8">
        <v>0.32658873999999999</v>
      </c>
      <c r="Q5452" s="24">
        <v>0.29820000000000002</v>
      </c>
      <c r="R5452" t="e">
        <f>IF($Q5452*100&gt;=VLOOKUP($O5452,margin_ranges!$A$5:$C$10,2,FALSE),IF($Q5452*100&lt;=VLOOKUP($O5452,margin_ranges!$A$5:$C$10,3,FALSE)+10,"IN RANGE","ABOVE RANGE"),"BELOW RANGE")</f>
        <v>#N/A</v>
      </c>
      <c r="S5452" t="e">
        <f>MIN(VLOOKUP($O5452,margin_ranges!$A$5:$D$10,4,FALSE),$P5452*100)</f>
        <v>#N/A</v>
      </c>
      <c r="T5452" s="29" t="e">
        <f>(1-$S5452/100)/(1-$F5452)-1</f>
        <v>#N/A</v>
      </c>
      <c r="U5452" s="19" t="str">
        <f>IF(ABS(IFERROR(T5452,0))&gt;0.05,INDEX(margin_ranges!$C$13:$C$16,MATCH($F5452*100,margin_ranges!$B$13:$B$16,1)),"")</f>
        <v/>
      </c>
      <c r="V5452" t="e">
        <f>MIN(VLOOKUP($U5452,margin_ranges!$A$5:$D$10,4,FALSE),$P5452*100)</f>
        <v>#N/A</v>
      </c>
      <c r="Y5452" s="29" t="e">
        <f t="shared" si="84"/>
        <v>#N/A</v>
      </c>
    </row>
    <row r="5453" spans="1:25" x14ac:dyDescent="0.3">
      <c r="A5453" s="8" t="s">
        <v>17</v>
      </c>
      <c r="B5453" s="8" t="s">
        <v>9521</v>
      </c>
      <c r="C5453" s="8" t="s">
        <v>9522</v>
      </c>
      <c r="D5453" s="8" t="s">
        <v>9525</v>
      </c>
      <c r="E5453" s="8" t="s">
        <v>9526</v>
      </c>
      <c r="F5453" s="24">
        <v>0.3</v>
      </c>
      <c r="G5453" s="24">
        <v>1</v>
      </c>
      <c r="H5453" s="25">
        <v>153.10570000000001</v>
      </c>
      <c r="I5453" s="25">
        <v>26.9391</v>
      </c>
      <c r="J5453" s="15">
        <v>1315</v>
      </c>
      <c r="K5453" s="15">
        <v>387</v>
      </c>
      <c r="L5453" s="13">
        <v>0.17599999999999999</v>
      </c>
      <c r="M5453" s="7">
        <v>1.62745932</v>
      </c>
      <c r="N5453" s="26">
        <v>1.1000000000000001</v>
      </c>
      <c r="O5453" s="27" t="s">
        <v>95</v>
      </c>
      <c r="P5453" s="8">
        <v>0.32409984889999999</v>
      </c>
      <c r="Q5453" s="24">
        <v>0.3</v>
      </c>
      <c r="R5453" t="str">
        <f>IF($Q5453*100&gt;=VLOOKUP($O5453,margin_ranges!$A$5:$C$10,2,FALSE),IF($Q5453*100&lt;=VLOOKUP($O5453,margin_ranges!$A$5:$C$10,3,FALSE)+10,"IN RANGE","ABOVE RANGE"),"BELOW RANGE")</f>
        <v>IN RANGE</v>
      </c>
      <c r="S5453">
        <f>MIN(VLOOKUP($O5453,margin_ranges!$A$5:$D$10,4,FALSE),$P5453*100)</f>
        <v>19.75</v>
      </c>
      <c r="T5453" s="29">
        <f>(1-$S5453/100)/(1-$F5453)-1</f>
        <v>0.14642857142857157</v>
      </c>
      <c r="U5453" s="19" t="str">
        <f>IF(ABS(IFERROR(T5453,0))&gt;0.05,INDEX(margin_ranges!$C$13:$C$16,MATCH($F5453*100,margin_ranges!$B$13:$B$16,1)),"")</f>
        <v>Balanced (Type B)</v>
      </c>
      <c r="V5453">
        <f>MIN(VLOOKUP($U5453,margin_ranges!$A$5:$D$10,4,FALSE),$P5453*100)</f>
        <v>29.75</v>
      </c>
      <c r="Y5453" s="29">
        <f t="shared" si="84"/>
        <v>3.5714285714285587E-3</v>
      </c>
    </row>
    <row r="5454" spans="1:25" x14ac:dyDescent="0.3">
      <c r="A5454" s="8" t="s">
        <v>17</v>
      </c>
      <c r="B5454" s="8" t="s">
        <v>9521</v>
      </c>
      <c r="C5454" s="8" t="s">
        <v>9522</v>
      </c>
      <c r="D5454" s="8" t="s">
        <v>9523</v>
      </c>
      <c r="E5454" s="8" t="s">
        <v>9524</v>
      </c>
      <c r="F5454" s="24">
        <v>0.25</v>
      </c>
      <c r="G5454" s="24">
        <v>0</v>
      </c>
      <c r="H5454" s="25">
        <v>11.014099999999999</v>
      </c>
      <c r="I5454" s="25">
        <v>1.0952</v>
      </c>
      <c r="J5454" s="15">
        <v>49</v>
      </c>
      <c r="K5454" s="15">
        <v>12</v>
      </c>
      <c r="L5454" s="13">
        <v>9.9400000000000002E-2</v>
      </c>
      <c r="M5454" s="7">
        <v>1.4844453099999999</v>
      </c>
      <c r="N5454" s="26">
        <v>0.9</v>
      </c>
      <c r="O5454" s="27" t="s">
        <v>92</v>
      </c>
      <c r="P5454" s="8">
        <v>0.39371293000000002</v>
      </c>
      <c r="Q5454" s="24">
        <v>0.25</v>
      </c>
      <c r="R5454" t="str">
        <f>IF($Q5454*100&gt;=VLOOKUP($O5454,margin_ranges!$A$5:$C$10,2,FALSE),IF($Q5454*100&lt;=VLOOKUP($O5454,margin_ranges!$A$5:$C$10,3,FALSE)+10,"IN RANGE","ABOVE RANGE"),"BELOW RANGE")</f>
        <v>IN RANGE</v>
      </c>
      <c r="S5454">
        <f>MIN(VLOOKUP($O5454,margin_ranges!$A$5:$D$10,4,FALSE),$P5454*100)</f>
        <v>29.75</v>
      </c>
      <c r="T5454" s="29">
        <f>(1-$S5454/100)/(1-$F5454)-1</f>
        <v>-6.3333333333333353E-2</v>
      </c>
      <c r="U5454" s="19" t="str">
        <f>IF(ABS(IFERROR(T5454,0))&gt;0.05,INDEX(margin_ranges!$C$13:$C$16,MATCH($F5454*100,margin_ranges!$B$13:$B$16,1)),"")</f>
        <v>Balanced (Type B)</v>
      </c>
      <c r="V5454">
        <f>MIN(VLOOKUP($U5454,margin_ranges!$A$5:$D$10,4,FALSE),$P5454*100)</f>
        <v>29.75</v>
      </c>
      <c r="Y5454" s="29">
        <f t="shared" ref="Y5454:Y5517" si="85">(1-$V5454/100)/(1-$F5454)-1</f>
        <v>-6.3333333333333353E-2</v>
      </c>
    </row>
    <row r="5455" spans="1:25" x14ac:dyDescent="0.3">
      <c r="A5455" s="8" t="s">
        <v>35</v>
      </c>
      <c r="B5455" s="8" t="s">
        <v>9527</v>
      </c>
      <c r="C5455" s="8" t="s">
        <v>34</v>
      </c>
      <c r="D5455" s="8" t="s">
        <v>34</v>
      </c>
      <c r="E5455" s="8"/>
      <c r="F5455" s="24">
        <v>0.34</v>
      </c>
      <c r="G5455" s="24">
        <v>0</v>
      </c>
      <c r="H5455" s="25">
        <v>1.1168</v>
      </c>
      <c r="I5455" s="25">
        <v>0.30819999999999997</v>
      </c>
      <c r="J5455" s="15">
        <v>8</v>
      </c>
      <c r="K5455" s="15">
        <v>2</v>
      </c>
      <c r="L5455" s="13">
        <v>0.27600000000000002</v>
      </c>
      <c r="M5455" s="7">
        <v>0.88055620000000001</v>
      </c>
      <c r="N5455" s="26">
        <v>0.01</v>
      </c>
      <c r="O5455" s="27"/>
      <c r="P5455" s="8">
        <v>0.98864354139999999</v>
      </c>
      <c r="Q5455" s="24">
        <v>0.34</v>
      </c>
      <c r="R5455" t="e">
        <f>IF($Q5455*100&gt;=VLOOKUP($O5455,margin_ranges!$A$5:$C$10,2,FALSE),IF($Q5455*100&lt;=VLOOKUP($O5455,margin_ranges!$A$5:$C$10,3,FALSE)+10,"IN RANGE","ABOVE RANGE"),"BELOW RANGE")</f>
        <v>#N/A</v>
      </c>
      <c r="S5455" t="e">
        <f>MIN(VLOOKUP($O5455,margin_ranges!$A$5:$D$10,4,FALSE),$P5455*100)</f>
        <v>#N/A</v>
      </c>
      <c r="T5455" s="29" t="e">
        <f>(1-$S5455/100)/(1-$F5455)-1</f>
        <v>#N/A</v>
      </c>
      <c r="U5455" s="19" t="str">
        <f>IF(ABS(IFERROR(T5455,0))&gt;0.05,INDEX(margin_ranges!$C$13:$C$16,MATCH($F5455*100,margin_ranges!$B$13:$B$16,1)),"")</f>
        <v/>
      </c>
      <c r="V5455" t="e">
        <f>MIN(VLOOKUP($U5455,margin_ranges!$A$5:$D$10,4,FALSE),$P5455*100)</f>
        <v>#N/A</v>
      </c>
      <c r="Y5455" s="29" t="e">
        <f t="shared" si="85"/>
        <v>#N/A</v>
      </c>
    </row>
    <row r="5456" spans="1:25" x14ac:dyDescent="0.3">
      <c r="A5456" s="8" t="s">
        <v>33</v>
      </c>
      <c r="B5456" s="8" t="s">
        <v>9527</v>
      </c>
      <c r="C5456" s="8" t="s">
        <v>9528</v>
      </c>
      <c r="D5456" s="8" t="s">
        <v>34</v>
      </c>
      <c r="E5456" s="8"/>
      <c r="F5456" s="24">
        <v>0.34</v>
      </c>
      <c r="G5456" s="24">
        <v>0</v>
      </c>
      <c r="H5456" s="25">
        <v>1.1168</v>
      </c>
      <c r="I5456" s="25">
        <v>0.30819999999999997</v>
      </c>
      <c r="J5456" s="15">
        <v>8</v>
      </c>
      <c r="K5456" s="15">
        <v>2</v>
      </c>
      <c r="L5456" s="13">
        <v>0.27600000000000002</v>
      </c>
      <c r="M5456" s="7">
        <v>0.88055620000000001</v>
      </c>
      <c r="N5456" s="26">
        <v>0.01</v>
      </c>
      <c r="O5456" s="27"/>
      <c r="P5456" s="8">
        <v>0.98864354139999999</v>
      </c>
      <c r="Q5456" s="24">
        <v>0.34</v>
      </c>
      <c r="R5456" t="e">
        <f>IF($Q5456*100&gt;=VLOOKUP($O5456,margin_ranges!$A$5:$C$10,2,FALSE),IF($Q5456*100&lt;=VLOOKUP($O5456,margin_ranges!$A$5:$C$10,3,FALSE)+10,"IN RANGE","ABOVE RANGE"),"BELOW RANGE")</f>
        <v>#N/A</v>
      </c>
      <c r="S5456" t="e">
        <f>MIN(VLOOKUP($O5456,margin_ranges!$A$5:$D$10,4,FALSE),$P5456*100)</f>
        <v>#N/A</v>
      </c>
      <c r="T5456" s="29" t="e">
        <f>(1-$S5456/100)/(1-$F5456)-1</f>
        <v>#N/A</v>
      </c>
      <c r="U5456" s="19" t="str">
        <f>IF(ABS(IFERROR(T5456,0))&gt;0.05,INDEX(margin_ranges!$C$13:$C$16,MATCH($F5456*100,margin_ranges!$B$13:$B$16,1)),"")</f>
        <v/>
      </c>
      <c r="V5456" t="e">
        <f>MIN(VLOOKUP($U5456,margin_ranges!$A$5:$D$10,4,FALSE),$P5456*100)</f>
        <v>#N/A</v>
      </c>
      <c r="Y5456" s="29" t="e">
        <f t="shared" si="85"/>
        <v>#N/A</v>
      </c>
    </row>
    <row r="5457" spans="1:25" x14ac:dyDescent="0.3">
      <c r="A5457" s="8" t="s">
        <v>17</v>
      </c>
      <c r="B5457" s="8" t="s">
        <v>9527</v>
      </c>
      <c r="C5457" s="8" t="s">
        <v>9528</v>
      </c>
      <c r="D5457" s="8" t="s">
        <v>9529</v>
      </c>
      <c r="E5457" s="8" t="s">
        <v>9530</v>
      </c>
      <c r="F5457" s="24">
        <v>0.34</v>
      </c>
      <c r="G5457" s="24">
        <v>0</v>
      </c>
      <c r="H5457" s="25">
        <v>0.51090000000000002</v>
      </c>
      <c r="I5457" s="25">
        <v>0.30819999999999997</v>
      </c>
      <c r="J5457" s="15">
        <v>8</v>
      </c>
      <c r="K5457" s="15">
        <v>2</v>
      </c>
      <c r="L5457" s="13">
        <v>0.60319999999999996</v>
      </c>
      <c r="M5457" s="7">
        <v>0.88055620000000001</v>
      </c>
      <c r="N5457" s="26">
        <v>0.01</v>
      </c>
      <c r="O5457" s="27" t="s">
        <v>22</v>
      </c>
      <c r="P5457" s="8">
        <v>0.98864354139999999</v>
      </c>
      <c r="Q5457" s="24">
        <v>0.34</v>
      </c>
      <c r="R5457" t="str">
        <f>IF($Q5457*100&gt;=VLOOKUP($O5457,margin_ranges!$A$5:$C$10,2,FALSE),IF($Q5457*100&lt;=VLOOKUP($O5457,margin_ranges!$A$5:$C$10,3,FALSE)+10,"IN RANGE","ABOVE RANGE"),"BELOW RANGE")</f>
        <v>IN RANGE</v>
      </c>
      <c r="S5457">
        <f>MIN(VLOOKUP($O5457,margin_ranges!$A$5:$D$10,4,FALSE),$P5457*100)</f>
        <v>29.75</v>
      </c>
      <c r="T5457" s="29">
        <f>(1-$S5457/100)/(1-$F5457)-1</f>
        <v>6.4393939393939448E-2</v>
      </c>
      <c r="U5457" s="19" t="str">
        <f>IF(ABS(IFERROR(T5457,0))&gt;0.05,INDEX(margin_ranges!$C$13:$C$16,MATCH($F5457*100,margin_ranges!$B$13:$B$16,1)),"")</f>
        <v>Balanced (Type B)</v>
      </c>
      <c r="V5457">
        <f>MIN(VLOOKUP($U5457,margin_ranges!$A$5:$D$10,4,FALSE),$P5457*100)</f>
        <v>29.75</v>
      </c>
      <c r="Y5457" s="29">
        <f t="shared" si="85"/>
        <v>6.4393939393939448E-2</v>
      </c>
    </row>
    <row r="5458" spans="1:25" x14ac:dyDescent="0.3">
      <c r="A5458" s="8" t="s">
        <v>35</v>
      </c>
      <c r="B5458" s="8" t="s">
        <v>9531</v>
      </c>
      <c r="C5458" s="8" t="s">
        <v>34</v>
      </c>
      <c r="D5458" s="8" t="s">
        <v>34</v>
      </c>
      <c r="E5458" s="8"/>
      <c r="F5458" s="24">
        <v>0.24204802981982201</v>
      </c>
      <c r="G5458" s="24">
        <v>0.96073799000000004</v>
      </c>
      <c r="H5458" s="25">
        <v>14141.4568</v>
      </c>
      <c r="I5458" s="25">
        <v>3046.9731000000002</v>
      </c>
      <c r="J5458" s="15">
        <v>123484</v>
      </c>
      <c r="K5458" s="15">
        <v>25416</v>
      </c>
      <c r="L5458" s="13">
        <v>0.2155</v>
      </c>
      <c r="M5458" s="7">
        <v>1.3508904399999999</v>
      </c>
      <c r="N5458" s="26">
        <v>0.95176899999999998</v>
      </c>
      <c r="O5458" s="27"/>
      <c r="P5458" s="8">
        <v>0.29545063739999999</v>
      </c>
      <c r="Q5458" s="24">
        <v>0.24199999999999999</v>
      </c>
      <c r="R5458" t="e">
        <f>IF($Q5458*100&gt;=VLOOKUP($O5458,margin_ranges!$A$5:$C$10,2,FALSE),IF($Q5458*100&lt;=VLOOKUP($O5458,margin_ranges!$A$5:$C$10,3,FALSE)+10,"IN RANGE","ABOVE RANGE"),"BELOW RANGE")</f>
        <v>#N/A</v>
      </c>
      <c r="S5458" t="e">
        <f>MIN(VLOOKUP($O5458,margin_ranges!$A$5:$D$10,4,FALSE),$P5458*100)</f>
        <v>#N/A</v>
      </c>
      <c r="T5458" s="29" t="e">
        <f>(1-$S5458/100)/(1-$F5458)-1</f>
        <v>#N/A</v>
      </c>
      <c r="U5458" s="19" t="str">
        <f>IF(ABS(IFERROR(T5458,0))&gt;0.05,INDEX(margin_ranges!$C$13:$C$16,MATCH($F5458*100,margin_ranges!$B$13:$B$16,1)),"")</f>
        <v/>
      </c>
      <c r="V5458" t="e">
        <f>MIN(VLOOKUP($U5458,margin_ranges!$A$5:$D$10,4,FALSE),$P5458*100)</f>
        <v>#N/A</v>
      </c>
      <c r="Y5458" s="29" t="e">
        <f t="shared" si="85"/>
        <v>#N/A</v>
      </c>
    </row>
    <row r="5459" spans="1:25" x14ac:dyDescent="0.3">
      <c r="A5459" s="8" t="s">
        <v>33</v>
      </c>
      <c r="B5459" s="8" t="s">
        <v>9531</v>
      </c>
      <c r="C5459" s="8" t="s">
        <v>9532</v>
      </c>
      <c r="D5459" s="8" t="s">
        <v>34</v>
      </c>
      <c r="E5459" s="8"/>
      <c r="F5459" s="24">
        <v>0.24204802981982201</v>
      </c>
      <c r="G5459" s="24">
        <v>0.96073799000000004</v>
      </c>
      <c r="H5459" s="25">
        <v>14141.4568</v>
      </c>
      <c r="I5459" s="25">
        <v>3046.9731000000002</v>
      </c>
      <c r="J5459" s="15">
        <v>123484</v>
      </c>
      <c r="K5459" s="15">
        <v>25416</v>
      </c>
      <c r="L5459" s="13">
        <v>0.2155</v>
      </c>
      <c r="M5459" s="7">
        <v>1.3508904399999999</v>
      </c>
      <c r="N5459" s="26">
        <v>0.95176899999999998</v>
      </c>
      <c r="O5459" s="27"/>
      <c r="P5459" s="8">
        <v>0.29545063739999999</v>
      </c>
      <c r="Q5459" s="24">
        <v>0.24199999999999999</v>
      </c>
      <c r="R5459" t="e">
        <f>IF($Q5459*100&gt;=VLOOKUP($O5459,margin_ranges!$A$5:$C$10,2,FALSE),IF($Q5459*100&lt;=VLOOKUP($O5459,margin_ranges!$A$5:$C$10,3,FALSE)+10,"IN RANGE","ABOVE RANGE"),"BELOW RANGE")</f>
        <v>#N/A</v>
      </c>
      <c r="S5459" t="e">
        <f>MIN(VLOOKUP($O5459,margin_ranges!$A$5:$D$10,4,FALSE),$P5459*100)</f>
        <v>#N/A</v>
      </c>
      <c r="T5459" s="29" t="e">
        <f>(1-$S5459/100)/(1-$F5459)-1</f>
        <v>#N/A</v>
      </c>
      <c r="U5459" s="19" t="str">
        <f>IF(ABS(IFERROR(T5459,0))&gt;0.05,INDEX(margin_ranges!$C$13:$C$16,MATCH($F5459*100,margin_ranges!$B$13:$B$16,1)),"")</f>
        <v/>
      </c>
      <c r="V5459" t="e">
        <f>MIN(VLOOKUP($U5459,margin_ranges!$A$5:$D$10,4,FALSE),$P5459*100)</f>
        <v>#N/A</v>
      </c>
      <c r="Y5459" s="29" t="e">
        <f t="shared" si="85"/>
        <v>#N/A</v>
      </c>
    </row>
    <row r="5460" spans="1:25" x14ac:dyDescent="0.3">
      <c r="A5460" s="8" t="s">
        <v>17</v>
      </c>
      <c r="B5460" s="8" t="s">
        <v>9531</v>
      </c>
      <c r="C5460" s="8" t="s">
        <v>9532</v>
      </c>
      <c r="D5460" s="8" t="s">
        <v>9647</v>
      </c>
      <c r="E5460" s="8" t="s">
        <v>9648</v>
      </c>
      <c r="F5460" s="24">
        <v>0.34</v>
      </c>
      <c r="G5460" s="24">
        <v>0</v>
      </c>
      <c r="H5460" s="25">
        <v>23.107900000000001</v>
      </c>
      <c r="I5460" s="25">
        <v>2.4559000000000002</v>
      </c>
      <c r="J5460" s="15">
        <v>55</v>
      </c>
      <c r="K5460" s="15">
        <v>17</v>
      </c>
      <c r="L5460" s="13">
        <v>0.10630000000000001</v>
      </c>
      <c r="M5460" s="7">
        <v>0.74561266000000004</v>
      </c>
      <c r="N5460" s="26">
        <v>0.45</v>
      </c>
      <c r="O5460" s="27" t="s">
        <v>22</v>
      </c>
      <c r="P5460" s="8">
        <v>0.39646947310000002</v>
      </c>
      <c r="Q5460" s="24">
        <v>0.34</v>
      </c>
      <c r="R5460" t="str">
        <f>IF($Q5460*100&gt;=VLOOKUP($O5460,margin_ranges!$A$5:$C$10,2,FALSE),IF($Q5460*100&lt;=VLOOKUP($O5460,margin_ranges!$A$5:$C$10,3,FALSE)+10,"IN RANGE","ABOVE RANGE"),"BELOW RANGE")</f>
        <v>IN RANGE</v>
      </c>
      <c r="S5460">
        <f>MIN(VLOOKUP($O5460,margin_ranges!$A$5:$D$10,4,FALSE),$P5460*100)</f>
        <v>29.75</v>
      </c>
      <c r="T5460" s="29">
        <f>(1-$S5460/100)/(1-$F5460)-1</f>
        <v>6.4393939393939448E-2</v>
      </c>
      <c r="U5460" s="19" t="str">
        <f>IF(ABS(IFERROR(T5460,0))&gt;0.05,INDEX(margin_ranges!$C$13:$C$16,MATCH($F5460*100,margin_ranges!$B$13:$B$16,1)),"")</f>
        <v>Balanced (Type B)</v>
      </c>
      <c r="V5460">
        <f>MIN(VLOOKUP($U5460,margin_ranges!$A$5:$D$10,4,FALSE),$P5460*100)</f>
        <v>29.75</v>
      </c>
      <c r="Y5460" s="29">
        <f t="shared" si="85"/>
        <v>6.4393939393939448E-2</v>
      </c>
    </row>
    <row r="5461" spans="1:25" x14ac:dyDescent="0.3">
      <c r="A5461" s="8" t="s">
        <v>17</v>
      </c>
      <c r="B5461" s="8" t="s">
        <v>9531</v>
      </c>
      <c r="C5461" s="8" t="s">
        <v>9532</v>
      </c>
      <c r="D5461" s="8" t="s">
        <v>9683</v>
      </c>
      <c r="E5461" s="8" t="s">
        <v>9684</v>
      </c>
      <c r="F5461" s="24">
        <v>0.34</v>
      </c>
      <c r="G5461" s="24">
        <v>0</v>
      </c>
      <c r="H5461" s="25">
        <v>37.489699999999999</v>
      </c>
      <c r="I5461" s="25">
        <v>4.9416000000000002</v>
      </c>
      <c r="J5461" s="15">
        <v>124</v>
      </c>
      <c r="K5461" s="15">
        <v>38</v>
      </c>
      <c r="L5461" s="13">
        <v>0.1318</v>
      </c>
      <c r="M5461" s="7">
        <v>0.83378865000000002</v>
      </c>
      <c r="N5461" s="26">
        <v>0.45</v>
      </c>
      <c r="O5461" s="27" t="s">
        <v>22</v>
      </c>
      <c r="P5461" s="8">
        <v>0.4602948825</v>
      </c>
      <c r="Q5461" s="24">
        <v>0.34</v>
      </c>
      <c r="R5461" t="str">
        <f>IF($Q5461*100&gt;=VLOOKUP($O5461,margin_ranges!$A$5:$C$10,2,FALSE),IF($Q5461*100&lt;=VLOOKUP($O5461,margin_ranges!$A$5:$C$10,3,FALSE)+10,"IN RANGE","ABOVE RANGE"),"BELOW RANGE")</f>
        <v>IN RANGE</v>
      </c>
      <c r="S5461">
        <f>MIN(VLOOKUP($O5461,margin_ranges!$A$5:$D$10,4,FALSE),$P5461*100)</f>
        <v>29.75</v>
      </c>
      <c r="T5461" s="29">
        <f>(1-$S5461/100)/(1-$F5461)-1</f>
        <v>6.4393939393939448E-2</v>
      </c>
      <c r="U5461" s="19" t="str">
        <f>IF(ABS(IFERROR(T5461,0))&gt;0.05,INDEX(margin_ranges!$C$13:$C$16,MATCH($F5461*100,margin_ranges!$B$13:$B$16,1)),"")</f>
        <v>Balanced (Type B)</v>
      </c>
      <c r="V5461">
        <f>MIN(VLOOKUP($U5461,margin_ranges!$A$5:$D$10,4,FALSE),$P5461*100)</f>
        <v>29.75</v>
      </c>
      <c r="Y5461" s="29">
        <f t="shared" si="85"/>
        <v>6.4393939393939448E-2</v>
      </c>
    </row>
    <row r="5462" spans="1:25" x14ac:dyDescent="0.3">
      <c r="A5462" s="8" t="s">
        <v>17</v>
      </c>
      <c r="B5462" s="8" t="s">
        <v>9531</v>
      </c>
      <c r="C5462" s="8" t="s">
        <v>9532</v>
      </c>
      <c r="D5462" s="8" t="s">
        <v>9547</v>
      </c>
      <c r="E5462" s="8" t="s">
        <v>9548</v>
      </c>
      <c r="F5462" s="24">
        <v>0.33999999999999903</v>
      </c>
      <c r="G5462" s="24">
        <v>1</v>
      </c>
      <c r="H5462" s="25">
        <v>847.04840000000002</v>
      </c>
      <c r="I5462" s="25">
        <v>262.80040000000002</v>
      </c>
      <c r="J5462" s="15">
        <v>16592</v>
      </c>
      <c r="K5462" s="15">
        <v>5059</v>
      </c>
      <c r="L5462" s="13">
        <v>0.31030000000000002</v>
      </c>
      <c r="M5462" s="7">
        <v>2.1045336699999999</v>
      </c>
      <c r="N5462" s="26">
        <v>1.1499999999999999</v>
      </c>
      <c r="O5462" s="27" t="s">
        <v>22</v>
      </c>
      <c r="P5462" s="8">
        <v>0.45356065499999998</v>
      </c>
      <c r="Q5462" s="24">
        <v>0.34</v>
      </c>
      <c r="R5462" t="str">
        <f>IF($Q5462*100&gt;=VLOOKUP($O5462,margin_ranges!$A$5:$C$10,2,FALSE),IF($Q5462*100&lt;=VLOOKUP($O5462,margin_ranges!$A$5:$C$10,3,FALSE)+10,"IN RANGE","ABOVE RANGE"),"BELOW RANGE")</f>
        <v>IN RANGE</v>
      </c>
      <c r="S5462">
        <f>MIN(VLOOKUP($O5462,margin_ranges!$A$5:$D$10,4,FALSE),$P5462*100)</f>
        <v>29.75</v>
      </c>
      <c r="T5462" s="29">
        <f>(1-$S5462/100)/(1-$F5462)-1</f>
        <v>6.4393939393937671E-2</v>
      </c>
      <c r="U5462" s="19" t="str">
        <f>IF(ABS(IFERROR(T5462,0))&gt;0.05,INDEX(margin_ranges!$C$13:$C$16,MATCH($F5462*100,margin_ranges!$B$13:$B$16,1)),"")</f>
        <v>Balanced (Type B)</v>
      </c>
      <c r="V5462">
        <f>MIN(VLOOKUP($U5462,margin_ranges!$A$5:$D$10,4,FALSE),$P5462*100)</f>
        <v>29.75</v>
      </c>
      <c r="Y5462" s="29">
        <f t="shared" si="85"/>
        <v>6.4393939393937671E-2</v>
      </c>
    </row>
    <row r="5463" spans="1:25" x14ac:dyDescent="0.3">
      <c r="A5463" s="8" t="s">
        <v>17</v>
      </c>
      <c r="B5463" s="8" t="s">
        <v>9531</v>
      </c>
      <c r="C5463" s="8" t="s">
        <v>9532</v>
      </c>
      <c r="D5463" s="8" t="s">
        <v>9679</v>
      </c>
      <c r="E5463" s="8" t="s">
        <v>9680</v>
      </c>
      <c r="F5463" s="24">
        <v>0.33999999999999903</v>
      </c>
      <c r="G5463" s="24">
        <v>0</v>
      </c>
      <c r="H5463" s="25">
        <v>37.3401</v>
      </c>
      <c r="I5463" s="25">
        <v>5.9756999999999998</v>
      </c>
      <c r="J5463" s="15">
        <v>144</v>
      </c>
      <c r="K5463" s="15">
        <v>44</v>
      </c>
      <c r="L5463" s="13">
        <v>0.16</v>
      </c>
      <c r="M5463" s="7">
        <v>0.80355246999999996</v>
      </c>
      <c r="N5463" s="26">
        <v>0.45</v>
      </c>
      <c r="O5463" s="27" t="s">
        <v>22</v>
      </c>
      <c r="P5463" s="8">
        <v>0.43998679070000002</v>
      </c>
      <c r="Q5463" s="24">
        <v>0.34</v>
      </c>
      <c r="R5463" t="str">
        <f>IF($Q5463*100&gt;=VLOOKUP($O5463,margin_ranges!$A$5:$C$10,2,FALSE),IF($Q5463*100&lt;=VLOOKUP($O5463,margin_ranges!$A$5:$C$10,3,FALSE)+10,"IN RANGE","ABOVE RANGE"),"BELOW RANGE")</f>
        <v>IN RANGE</v>
      </c>
      <c r="S5463">
        <f>MIN(VLOOKUP($O5463,margin_ranges!$A$5:$D$10,4,FALSE),$P5463*100)</f>
        <v>29.75</v>
      </c>
      <c r="T5463" s="29">
        <f>(1-$S5463/100)/(1-$F5463)-1</f>
        <v>6.4393939393937671E-2</v>
      </c>
      <c r="U5463" s="19" t="str">
        <f>IF(ABS(IFERROR(T5463,0))&gt;0.05,INDEX(margin_ranges!$C$13:$C$16,MATCH($F5463*100,margin_ranges!$B$13:$B$16,1)),"")</f>
        <v>Balanced (Type B)</v>
      </c>
      <c r="V5463">
        <f>MIN(VLOOKUP($U5463,margin_ranges!$A$5:$D$10,4,FALSE),$P5463*100)</f>
        <v>29.75</v>
      </c>
      <c r="Y5463" s="29">
        <f t="shared" si="85"/>
        <v>6.4393939393937671E-2</v>
      </c>
    </row>
    <row r="5464" spans="1:25" x14ac:dyDescent="0.3">
      <c r="A5464" s="8" t="s">
        <v>17</v>
      </c>
      <c r="B5464" s="8" t="s">
        <v>9531</v>
      </c>
      <c r="C5464" s="8" t="s">
        <v>9532</v>
      </c>
      <c r="D5464" s="8" t="s">
        <v>9757</v>
      </c>
      <c r="E5464" s="8" t="s">
        <v>9758</v>
      </c>
      <c r="F5464" s="24">
        <v>0.33999999999999903</v>
      </c>
      <c r="G5464" s="24">
        <v>0</v>
      </c>
      <c r="H5464" s="25">
        <v>2.7808999999999999</v>
      </c>
      <c r="I5464" s="25">
        <v>0.71750000000000003</v>
      </c>
      <c r="J5464" s="15">
        <v>15</v>
      </c>
      <c r="K5464" s="15">
        <v>5</v>
      </c>
      <c r="L5464" s="13">
        <v>0.25800000000000001</v>
      </c>
      <c r="M5464" s="7">
        <v>0.69781981000000004</v>
      </c>
      <c r="N5464" s="26">
        <v>0.3</v>
      </c>
      <c r="O5464" s="27" t="s">
        <v>22</v>
      </c>
      <c r="P5464" s="8">
        <v>0.57008959140000004</v>
      </c>
      <c r="Q5464" s="24">
        <v>0.34</v>
      </c>
      <c r="R5464" t="str">
        <f>IF($Q5464*100&gt;=VLOOKUP($O5464,margin_ranges!$A$5:$C$10,2,FALSE),IF($Q5464*100&lt;=VLOOKUP($O5464,margin_ranges!$A$5:$C$10,3,FALSE)+10,"IN RANGE","ABOVE RANGE"),"BELOW RANGE")</f>
        <v>IN RANGE</v>
      </c>
      <c r="S5464">
        <f>MIN(VLOOKUP($O5464,margin_ranges!$A$5:$D$10,4,FALSE),$P5464*100)</f>
        <v>29.75</v>
      </c>
      <c r="T5464" s="29">
        <f>(1-$S5464/100)/(1-$F5464)-1</f>
        <v>6.4393939393937671E-2</v>
      </c>
      <c r="U5464" s="19" t="str">
        <f>IF(ABS(IFERROR(T5464,0))&gt;0.05,INDEX(margin_ranges!$C$13:$C$16,MATCH($F5464*100,margin_ranges!$B$13:$B$16,1)),"")</f>
        <v>Balanced (Type B)</v>
      </c>
      <c r="V5464">
        <f>MIN(VLOOKUP($U5464,margin_ranges!$A$5:$D$10,4,FALSE),$P5464*100)</f>
        <v>29.75</v>
      </c>
      <c r="Y5464" s="29">
        <f t="shared" si="85"/>
        <v>6.4393939393937671E-2</v>
      </c>
    </row>
    <row r="5465" spans="1:25" x14ac:dyDescent="0.3">
      <c r="A5465" s="8" t="s">
        <v>17</v>
      </c>
      <c r="B5465" s="8" t="s">
        <v>9531</v>
      </c>
      <c r="C5465" s="8" t="s">
        <v>9532</v>
      </c>
      <c r="D5465" s="8" t="s">
        <v>9609</v>
      </c>
      <c r="E5465" s="8" t="s">
        <v>9610</v>
      </c>
      <c r="F5465" s="24">
        <v>0.26417959044996697</v>
      </c>
      <c r="G5465" s="24">
        <v>0</v>
      </c>
      <c r="H5465" s="25">
        <v>5.8258999999999999</v>
      </c>
      <c r="I5465" s="25">
        <v>1.1424000000000001</v>
      </c>
      <c r="J5465" s="15">
        <v>30</v>
      </c>
      <c r="K5465" s="15">
        <v>8</v>
      </c>
      <c r="L5465" s="13">
        <v>0.1961</v>
      </c>
      <c r="M5465" s="7">
        <v>0.88336771999999997</v>
      </c>
      <c r="N5465" s="26">
        <v>0.65</v>
      </c>
      <c r="O5465" s="27" t="s">
        <v>22</v>
      </c>
      <c r="P5465" s="8">
        <v>0.2641795904</v>
      </c>
      <c r="Q5465" s="24">
        <v>0.28999999999999998</v>
      </c>
      <c r="R5465" t="str">
        <f>IF($Q5465*100&gt;=VLOOKUP($O5465,margin_ranges!$A$5:$C$10,2,FALSE),IF($Q5465*100&lt;=VLOOKUP($O5465,margin_ranges!$A$5:$C$10,3,FALSE)+10,"IN RANGE","ABOVE RANGE"),"BELOW RANGE")</f>
        <v>IN RANGE</v>
      </c>
      <c r="S5465">
        <f>MIN(VLOOKUP($O5465,margin_ranges!$A$5:$D$10,4,FALSE),$P5465*100)</f>
        <v>26.41795904</v>
      </c>
      <c r="T5465" s="29">
        <f>(1-$S5465/100)/(1-$F5465)-1</f>
        <v>6.7906569256592775E-11</v>
      </c>
      <c r="U5465" s="19" t="str">
        <f>IF(ABS(IFERROR(T5465,0))&gt;0.05,INDEX(margin_ranges!$C$13:$C$16,MATCH($F5465*100,margin_ranges!$B$13:$B$16,1)),"")</f>
        <v/>
      </c>
      <c r="V5465" t="e">
        <f>MIN(VLOOKUP($U5465,margin_ranges!$A$5:$D$10,4,FALSE),$P5465*100)</f>
        <v>#N/A</v>
      </c>
      <c r="Y5465" s="29" t="e">
        <f t="shared" si="85"/>
        <v>#N/A</v>
      </c>
    </row>
    <row r="5466" spans="1:25" x14ac:dyDescent="0.3">
      <c r="A5466" s="8" t="s">
        <v>17</v>
      </c>
      <c r="B5466" s="8" t="s">
        <v>9531</v>
      </c>
      <c r="C5466" s="8" t="s">
        <v>9532</v>
      </c>
      <c r="D5466" s="8" t="s">
        <v>9665</v>
      </c>
      <c r="E5466" s="8" t="s">
        <v>9666</v>
      </c>
      <c r="F5466" s="24">
        <v>0.24848166323812901</v>
      </c>
      <c r="G5466" s="24">
        <v>1</v>
      </c>
      <c r="H5466" s="25">
        <v>38.064</v>
      </c>
      <c r="I5466" s="25">
        <v>7.2384000000000004</v>
      </c>
      <c r="J5466" s="15">
        <v>332</v>
      </c>
      <c r="K5466" s="15">
        <v>81</v>
      </c>
      <c r="L5466" s="13">
        <v>0.19020000000000001</v>
      </c>
      <c r="M5466" s="7">
        <v>1.5302354499999999</v>
      </c>
      <c r="N5466" s="26">
        <v>1.1499999999999999</v>
      </c>
      <c r="O5466" s="27" t="s">
        <v>22</v>
      </c>
      <c r="P5466" s="8">
        <v>0.24848166320000001</v>
      </c>
      <c r="Q5466" s="24">
        <v>0.28999999999999998</v>
      </c>
      <c r="R5466" t="str">
        <f>IF($Q5466*100&gt;=VLOOKUP($O5466,margin_ranges!$A$5:$C$10,2,FALSE),IF($Q5466*100&lt;=VLOOKUP($O5466,margin_ranges!$A$5:$C$10,3,FALSE)+10,"IN RANGE","ABOVE RANGE"),"BELOW RANGE")</f>
        <v>IN RANGE</v>
      </c>
      <c r="S5466">
        <f>MIN(VLOOKUP($O5466,margin_ranges!$A$5:$D$10,4,FALSE),$P5466*100)</f>
        <v>24.848166320000001</v>
      </c>
      <c r="T5466" s="29">
        <f>(1-$S5466/100)/(1-$F5466)-1</f>
        <v>5.0736082002345029E-11</v>
      </c>
      <c r="U5466" s="19" t="str">
        <f>IF(ABS(IFERROR(T5466,0))&gt;0.05,INDEX(margin_ranges!$C$13:$C$16,MATCH($F5466*100,margin_ranges!$B$13:$B$16,1)),"")</f>
        <v/>
      </c>
      <c r="V5466" t="e">
        <f>MIN(VLOOKUP($U5466,margin_ranges!$A$5:$D$10,4,FALSE),$P5466*100)</f>
        <v>#N/A</v>
      </c>
      <c r="Y5466" s="29" t="e">
        <f t="shared" si="85"/>
        <v>#N/A</v>
      </c>
    </row>
    <row r="5467" spans="1:25" x14ac:dyDescent="0.3">
      <c r="A5467" s="8" t="s">
        <v>17</v>
      </c>
      <c r="B5467" s="8" t="s">
        <v>9531</v>
      </c>
      <c r="C5467" s="8" t="s">
        <v>9532</v>
      </c>
      <c r="D5467" s="8" t="s">
        <v>9585</v>
      </c>
      <c r="E5467" s="8" t="s">
        <v>9586</v>
      </c>
      <c r="F5467" s="24">
        <v>0.28935106123444698</v>
      </c>
      <c r="G5467" s="24">
        <v>0</v>
      </c>
      <c r="H5467" s="25">
        <v>15.8956</v>
      </c>
      <c r="I5467" s="25">
        <v>3.2566999999999999</v>
      </c>
      <c r="J5467" s="15">
        <v>158</v>
      </c>
      <c r="K5467" s="15">
        <v>40</v>
      </c>
      <c r="L5467" s="13">
        <v>0.2049</v>
      </c>
      <c r="M5467" s="7">
        <v>1.6182392400000001</v>
      </c>
      <c r="N5467" s="26">
        <v>1.1499999999999999</v>
      </c>
      <c r="O5467" s="27" t="s">
        <v>22</v>
      </c>
      <c r="P5467" s="8">
        <v>0.28935106119999998</v>
      </c>
      <c r="Q5467" s="24">
        <v>0.28999999999999998</v>
      </c>
      <c r="R5467" t="str">
        <f>IF($Q5467*100&gt;=VLOOKUP($O5467,margin_ranges!$A$5:$C$10,2,FALSE),IF($Q5467*100&lt;=VLOOKUP($O5467,margin_ranges!$A$5:$C$10,3,FALSE)+10,"IN RANGE","ABOVE RANGE"),"BELOW RANGE")</f>
        <v>IN RANGE</v>
      </c>
      <c r="S5467">
        <f>MIN(VLOOKUP($O5467,margin_ranges!$A$5:$D$10,4,FALSE),$P5467*100)</f>
        <v>28.935106119999997</v>
      </c>
      <c r="T5467" s="29">
        <f>(1-$S5467/100)/(1-$F5467)-1</f>
        <v>4.847255929973926E-11</v>
      </c>
      <c r="U5467" s="19" t="str">
        <f>IF(ABS(IFERROR(T5467,0))&gt;0.05,INDEX(margin_ranges!$C$13:$C$16,MATCH($F5467*100,margin_ranges!$B$13:$B$16,1)),"")</f>
        <v/>
      </c>
      <c r="V5467" t="e">
        <f>MIN(VLOOKUP($U5467,margin_ranges!$A$5:$D$10,4,FALSE),$P5467*100)</f>
        <v>#N/A</v>
      </c>
      <c r="Y5467" s="29" t="e">
        <f t="shared" si="85"/>
        <v>#N/A</v>
      </c>
    </row>
    <row r="5468" spans="1:25" x14ac:dyDescent="0.3">
      <c r="A5468" s="8" t="s">
        <v>17</v>
      </c>
      <c r="B5468" s="8" t="s">
        <v>9531</v>
      </c>
      <c r="C5468" s="8" t="s">
        <v>9532</v>
      </c>
      <c r="D5468" s="8" t="s">
        <v>9557</v>
      </c>
      <c r="E5468" s="8" t="s">
        <v>9558</v>
      </c>
      <c r="F5468" s="24">
        <v>9.8048526543277406E-2</v>
      </c>
      <c r="G5468" s="24">
        <v>1</v>
      </c>
      <c r="H5468" s="25">
        <v>379.37819999999999</v>
      </c>
      <c r="I5468" s="25">
        <v>86.799800000000005</v>
      </c>
      <c r="J5468" s="15">
        <v>1877</v>
      </c>
      <c r="K5468" s="15">
        <v>168</v>
      </c>
      <c r="L5468" s="13">
        <v>0.2288</v>
      </c>
      <c r="M5468" s="7">
        <v>0.72065961000000001</v>
      </c>
      <c r="N5468" s="26">
        <v>0.65</v>
      </c>
      <c r="O5468" s="27" t="s">
        <v>22</v>
      </c>
      <c r="P5468" s="8">
        <v>9.8048526499999997E-2</v>
      </c>
      <c r="Q5468" s="24">
        <v>0.16</v>
      </c>
      <c r="R5468" t="str">
        <f>IF($Q5468*100&gt;=VLOOKUP($O5468,margin_ranges!$A$5:$C$10,2,FALSE),IF($Q5468*100&lt;=VLOOKUP($O5468,margin_ranges!$A$5:$C$10,3,FALSE)+10,"IN RANGE","ABOVE RANGE"),"BELOW RANGE")</f>
        <v>BELOW RANGE</v>
      </c>
      <c r="S5468">
        <f>MIN(VLOOKUP($O5468,margin_ranges!$A$5:$D$10,4,FALSE),$P5468*100)</f>
        <v>9.8048526499999991</v>
      </c>
      <c r="T5468" s="29">
        <f>(1-$S5468/100)/(1-$F5468)-1</f>
        <v>4.7982062767459865E-11</v>
      </c>
      <c r="U5468" s="19" t="str">
        <f>IF(ABS(IFERROR(T5468,0))&gt;0.05,INDEX(margin_ranges!$C$13:$C$16,MATCH($F5468*100,margin_ranges!$B$13:$B$16,1)),"")</f>
        <v/>
      </c>
      <c r="V5468" t="e">
        <f>MIN(VLOOKUP($U5468,margin_ranges!$A$5:$D$10,4,FALSE),$P5468*100)</f>
        <v>#N/A</v>
      </c>
      <c r="Y5468" s="29" t="e">
        <f t="shared" si="85"/>
        <v>#N/A</v>
      </c>
    </row>
    <row r="5469" spans="1:25" x14ac:dyDescent="0.3">
      <c r="A5469" s="8" t="s">
        <v>17</v>
      </c>
      <c r="B5469" s="8" t="s">
        <v>9531</v>
      </c>
      <c r="C5469" s="8" t="s">
        <v>9532</v>
      </c>
      <c r="D5469" s="8" t="s">
        <v>9719</v>
      </c>
      <c r="E5469" s="8" t="s">
        <v>9720</v>
      </c>
      <c r="F5469" s="24">
        <v>0.29485805733370402</v>
      </c>
      <c r="G5469" s="24">
        <v>0</v>
      </c>
      <c r="H5469" s="25">
        <v>21.429500000000001</v>
      </c>
      <c r="I5469" s="25">
        <v>4.8258999999999999</v>
      </c>
      <c r="J5469" s="15">
        <v>92</v>
      </c>
      <c r="K5469" s="15">
        <v>25</v>
      </c>
      <c r="L5469" s="13">
        <v>0.22520000000000001</v>
      </c>
      <c r="M5469" s="7">
        <v>0.63816938999999995</v>
      </c>
      <c r="N5469" s="26">
        <v>0.45</v>
      </c>
      <c r="O5469" s="27" t="s">
        <v>22</v>
      </c>
      <c r="P5469" s="8">
        <v>0.29485805729999998</v>
      </c>
      <c r="Q5469" s="24">
        <v>0.34</v>
      </c>
      <c r="R5469" t="str">
        <f>IF($Q5469*100&gt;=VLOOKUP($O5469,margin_ranges!$A$5:$C$10,2,FALSE),IF($Q5469*100&lt;=VLOOKUP($O5469,margin_ranges!$A$5:$C$10,3,FALSE)+10,"IN RANGE","ABOVE RANGE"),"BELOW RANGE")</f>
        <v>IN RANGE</v>
      </c>
      <c r="S5469">
        <f>MIN(VLOOKUP($O5469,margin_ranges!$A$5:$D$10,4,FALSE),$P5469*100)</f>
        <v>29.485805729999999</v>
      </c>
      <c r="T5469" s="29">
        <f>(1-$S5469/100)/(1-$F5469)-1</f>
        <v>4.7797765745372089E-11</v>
      </c>
      <c r="U5469" s="19" t="str">
        <f>IF(ABS(IFERROR(T5469,0))&gt;0.05,INDEX(margin_ranges!$C$13:$C$16,MATCH($F5469*100,margin_ranges!$B$13:$B$16,1)),"")</f>
        <v/>
      </c>
      <c r="V5469" t="e">
        <f>MIN(VLOOKUP($U5469,margin_ranges!$A$5:$D$10,4,FALSE),$P5469*100)</f>
        <v>#N/A</v>
      </c>
      <c r="Y5469" s="29" t="e">
        <f t="shared" si="85"/>
        <v>#N/A</v>
      </c>
    </row>
    <row r="5470" spans="1:25" x14ac:dyDescent="0.3">
      <c r="A5470" s="8" t="s">
        <v>17</v>
      </c>
      <c r="B5470" s="8" t="s">
        <v>9531</v>
      </c>
      <c r="C5470" s="8" t="s">
        <v>9532</v>
      </c>
      <c r="D5470" s="8" t="s">
        <v>9587</v>
      </c>
      <c r="E5470" s="8" t="s">
        <v>9588</v>
      </c>
      <c r="F5470" s="24">
        <v>0.121721750837524</v>
      </c>
      <c r="G5470" s="24">
        <v>1</v>
      </c>
      <c r="H5470" s="25">
        <v>324.11369999999999</v>
      </c>
      <c r="I5470" s="25">
        <v>95.960999999999999</v>
      </c>
      <c r="J5470" s="15">
        <v>2131</v>
      </c>
      <c r="K5470" s="15">
        <v>200</v>
      </c>
      <c r="L5470" s="13">
        <v>0.29609999999999997</v>
      </c>
      <c r="M5470" s="7">
        <v>0.74008436</v>
      </c>
      <c r="N5470" s="26">
        <v>0.65</v>
      </c>
      <c r="O5470" s="27" t="s">
        <v>22</v>
      </c>
      <c r="P5470" s="8">
        <v>0.1217217508</v>
      </c>
      <c r="Q5470" s="24">
        <v>0.14000000000000001</v>
      </c>
      <c r="R5470" t="str">
        <f>IF($Q5470*100&gt;=VLOOKUP($O5470,margin_ranges!$A$5:$C$10,2,FALSE),IF($Q5470*100&lt;=VLOOKUP($O5470,margin_ranges!$A$5:$C$10,3,FALSE)+10,"IN RANGE","ABOVE RANGE"),"BELOW RANGE")</f>
        <v>BELOW RANGE</v>
      </c>
      <c r="S5470">
        <f>MIN(VLOOKUP($O5470,margin_ranges!$A$5:$D$10,4,FALSE),$P5470*100)</f>
        <v>12.172175080000001</v>
      </c>
      <c r="T5470" s="29">
        <f>(1-$S5470/100)/(1-$F5470)-1</f>
        <v>4.2724490612044974E-11</v>
      </c>
      <c r="U5470" s="19" t="str">
        <f>IF(ABS(IFERROR(T5470,0))&gt;0.05,INDEX(margin_ranges!$C$13:$C$16,MATCH($F5470*100,margin_ranges!$B$13:$B$16,1)),"")</f>
        <v/>
      </c>
      <c r="V5470" t="e">
        <f>MIN(VLOOKUP($U5470,margin_ranges!$A$5:$D$10,4,FALSE),$P5470*100)</f>
        <v>#N/A</v>
      </c>
      <c r="Y5470" s="29" t="e">
        <f t="shared" si="85"/>
        <v>#N/A</v>
      </c>
    </row>
    <row r="5471" spans="1:25" x14ac:dyDescent="0.3">
      <c r="A5471" s="8" t="s">
        <v>17</v>
      </c>
      <c r="B5471" s="8" t="s">
        <v>9531</v>
      </c>
      <c r="C5471" s="8" t="s">
        <v>9532</v>
      </c>
      <c r="D5471" s="8" t="s">
        <v>9591</v>
      </c>
      <c r="E5471" s="8" t="s">
        <v>9592</v>
      </c>
      <c r="F5471" s="24">
        <v>9.0077554038484595E-2</v>
      </c>
      <c r="G5471" s="24">
        <v>1</v>
      </c>
      <c r="H5471" s="25">
        <v>32.602600000000002</v>
      </c>
      <c r="I5471" s="25">
        <v>8.2165999999999997</v>
      </c>
      <c r="J5471" s="15">
        <v>312</v>
      </c>
      <c r="K5471" s="15">
        <v>28</v>
      </c>
      <c r="L5471" s="13">
        <v>0.252</v>
      </c>
      <c r="M5471" s="7">
        <v>1.2638439699999999</v>
      </c>
      <c r="N5471" s="26">
        <v>1.1499999999999999</v>
      </c>
      <c r="O5471" s="27" t="s">
        <v>92</v>
      </c>
      <c r="P5471" s="8">
        <v>9.0077554000000004E-2</v>
      </c>
      <c r="Q5471" s="24">
        <v>0.17</v>
      </c>
      <c r="R5471" t="str">
        <f>IF($Q5471*100&gt;=VLOOKUP($O5471,margin_ranges!$A$5:$C$10,2,FALSE),IF($Q5471*100&lt;=VLOOKUP($O5471,margin_ranges!$A$5:$C$10,3,FALSE)+10,"IN RANGE","ABOVE RANGE"),"BELOW RANGE")</f>
        <v>BELOW RANGE</v>
      </c>
      <c r="S5471">
        <f>MIN(VLOOKUP($O5471,margin_ranges!$A$5:$D$10,4,FALSE),$P5471*100)</f>
        <v>9.0077554000000006</v>
      </c>
      <c r="T5471" s="29">
        <f>(1-$S5471/100)/(1-$F5471)-1</f>
        <v>4.2294390212305188E-11</v>
      </c>
      <c r="U5471" s="19" t="str">
        <f>IF(ABS(IFERROR(T5471,0))&gt;0.05,INDEX(margin_ranges!$C$13:$C$16,MATCH($F5471*100,margin_ranges!$B$13:$B$16,1)),"")</f>
        <v/>
      </c>
      <c r="V5471" t="e">
        <f>MIN(VLOOKUP($U5471,margin_ranges!$A$5:$D$10,4,FALSE),$P5471*100)</f>
        <v>#N/A</v>
      </c>
      <c r="Y5471" s="29" t="e">
        <f t="shared" si="85"/>
        <v>#N/A</v>
      </c>
    </row>
    <row r="5472" spans="1:25" x14ac:dyDescent="0.3">
      <c r="A5472" s="8" t="s">
        <v>17</v>
      </c>
      <c r="B5472" s="8" t="s">
        <v>9531</v>
      </c>
      <c r="C5472" s="8" t="s">
        <v>9532</v>
      </c>
      <c r="D5472" s="8" t="s">
        <v>9687</v>
      </c>
      <c r="E5472" s="8" t="s">
        <v>9688</v>
      </c>
      <c r="F5472" s="24">
        <v>0.11629787103735099</v>
      </c>
      <c r="G5472" s="24">
        <v>1</v>
      </c>
      <c r="H5472" s="25">
        <v>336.93439999999998</v>
      </c>
      <c r="I5472" s="25">
        <v>70.401300000000006</v>
      </c>
      <c r="J5472" s="15">
        <v>1553</v>
      </c>
      <c r="K5472" s="15">
        <v>172</v>
      </c>
      <c r="L5472" s="13">
        <v>0.2089</v>
      </c>
      <c r="M5472" s="7">
        <v>0.73554196000000005</v>
      </c>
      <c r="N5472" s="26">
        <v>0.65</v>
      </c>
      <c r="O5472" s="27" t="s">
        <v>22</v>
      </c>
      <c r="P5472" s="8">
        <v>0.116297871</v>
      </c>
      <c r="Q5472" s="24">
        <v>0.21</v>
      </c>
      <c r="R5472" t="str">
        <f>IF($Q5472*100&gt;=VLOOKUP($O5472,margin_ranges!$A$5:$C$10,2,FALSE),IF($Q5472*100&lt;=VLOOKUP($O5472,margin_ranges!$A$5:$C$10,3,FALSE)+10,"IN RANGE","ABOVE RANGE"),"BELOW RANGE")</f>
        <v>IN RANGE</v>
      </c>
      <c r="S5472">
        <f>MIN(VLOOKUP($O5472,margin_ranges!$A$5:$D$10,4,FALSE),$P5472*100)</f>
        <v>11.6297871</v>
      </c>
      <c r="T5472" s="29">
        <f>(1-$S5472/100)/(1-$F5472)-1</f>
        <v>4.2266412592084635E-11</v>
      </c>
      <c r="U5472" s="19" t="str">
        <f>IF(ABS(IFERROR(T5472,0))&gt;0.05,INDEX(margin_ranges!$C$13:$C$16,MATCH($F5472*100,margin_ranges!$B$13:$B$16,1)),"")</f>
        <v/>
      </c>
      <c r="V5472" t="e">
        <f>MIN(VLOOKUP($U5472,margin_ranges!$A$5:$D$10,4,FALSE),$P5472*100)</f>
        <v>#N/A</v>
      </c>
      <c r="Y5472" s="29" t="e">
        <f t="shared" si="85"/>
        <v>#N/A</v>
      </c>
    </row>
    <row r="5473" spans="1:25" x14ac:dyDescent="0.3">
      <c r="A5473" s="8" t="s">
        <v>17</v>
      </c>
      <c r="B5473" s="8" t="s">
        <v>9531</v>
      </c>
      <c r="C5473" s="8" t="s">
        <v>9532</v>
      </c>
      <c r="D5473" s="8" t="s">
        <v>9633</v>
      </c>
      <c r="E5473" s="8" t="s">
        <v>9634</v>
      </c>
      <c r="F5473" s="24">
        <v>0.124994212133203</v>
      </c>
      <c r="G5473" s="24">
        <v>1</v>
      </c>
      <c r="H5473" s="25">
        <v>380.56099999999998</v>
      </c>
      <c r="I5473" s="25">
        <v>85.972899999999996</v>
      </c>
      <c r="J5473" s="15">
        <v>1916</v>
      </c>
      <c r="K5473" s="15">
        <v>214</v>
      </c>
      <c r="L5473" s="13">
        <v>0.22589999999999999</v>
      </c>
      <c r="M5473" s="7">
        <v>0.74285223</v>
      </c>
      <c r="N5473" s="26">
        <v>0.65</v>
      </c>
      <c r="O5473" s="27" t="s">
        <v>22</v>
      </c>
      <c r="P5473" s="8">
        <v>0.1249942121</v>
      </c>
      <c r="Q5473" s="24">
        <v>0.14000000000000001</v>
      </c>
      <c r="R5473" t="str">
        <f>IF($Q5473*100&gt;=VLOOKUP($O5473,margin_ranges!$A$5:$C$10,2,FALSE),IF($Q5473*100&lt;=VLOOKUP($O5473,margin_ranges!$A$5:$C$10,3,FALSE)+10,"IN RANGE","ABOVE RANGE"),"BELOW RANGE")</f>
        <v>BELOW RANGE</v>
      </c>
      <c r="S5473">
        <f>MIN(VLOOKUP($O5473,margin_ranges!$A$5:$D$10,4,FALSE),$P5473*100)</f>
        <v>12.49942121</v>
      </c>
      <c r="T5473" s="29">
        <f>(1-$S5473/100)/(1-$F5473)-1</f>
        <v>3.79460907140583E-11</v>
      </c>
      <c r="U5473" s="19" t="str">
        <f>IF(ABS(IFERROR(T5473,0))&gt;0.05,INDEX(margin_ranges!$C$13:$C$16,MATCH($F5473*100,margin_ranges!$B$13:$B$16,1)),"")</f>
        <v/>
      </c>
      <c r="V5473" t="e">
        <f>MIN(VLOOKUP($U5473,margin_ranges!$A$5:$D$10,4,FALSE),$P5473*100)</f>
        <v>#N/A</v>
      </c>
      <c r="Y5473" s="29" t="e">
        <f t="shared" si="85"/>
        <v>#N/A</v>
      </c>
    </row>
    <row r="5474" spans="1:25" x14ac:dyDescent="0.3">
      <c r="A5474" s="8" t="s">
        <v>17</v>
      </c>
      <c r="B5474" s="8" t="s">
        <v>9531</v>
      </c>
      <c r="C5474" s="8" t="s">
        <v>9532</v>
      </c>
      <c r="D5474" s="8" t="s">
        <v>9715</v>
      </c>
      <c r="E5474" s="8" t="s">
        <v>9716</v>
      </c>
      <c r="F5474" s="24">
        <v>0.116237297226002</v>
      </c>
      <c r="G5474" s="24">
        <v>1</v>
      </c>
      <c r="H5474" s="25">
        <v>36.261099999999999</v>
      </c>
      <c r="I5474" s="25">
        <v>8.7813999999999997</v>
      </c>
      <c r="J5474" s="15">
        <v>343</v>
      </c>
      <c r="K5474" s="15">
        <v>40</v>
      </c>
      <c r="L5474" s="13">
        <v>0.2422</v>
      </c>
      <c r="M5474" s="7">
        <v>1.30125428</v>
      </c>
      <c r="N5474" s="26">
        <v>1.1499999999999999</v>
      </c>
      <c r="O5474" s="27" t="s">
        <v>92</v>
      </c>
      <c r="P5474" s="8">
        <v>0.11623729720000001</v>
      </c>
      <c r="Q5474" s="24">
        <v>0.18</v>
      </c>
      <c r="R5474" t="str">
        <f>IF($Q5474*100&gt;=VLOOKUP($O5474,margin_ranges!$A$5:$C$10,2,FALSE),IF($Q5474*100&lt;=VLOOKUP($O5474,margin_ranges!$A$5:$C$10,3,FALSE)+10,"IN RANGE","ABOVE RANGE"),"BELOW RANGE")</f>
        <v>BELOW RANGE</v>
      </c>
      <c r="S5474">
        <f>MIN(VLOOKUP($O5474,margin_ranges!$A$5:$D$10,4,FALSE),$P5474*100)</f>
        <v>11.62372972</v>
      </c>
      <c r="T5474" s="29">
        <f>(1-$S5474/100)/(1-$F5474)-1</f>
        <v>2.9421798330986348E-11</v>
      </c>
      <c r="U5474" s="19" t="str">
        <f>IF(ABS(IFERROR(T5474,0))&gt;0.05,INDEX(margin_ranges!$C$13:$C$16,MATCH($F5474*100,margin_ranges!$B$13:$B$16,1)),"")</f>
        <v/>
      </c>
      <c r="V5474" t="e">
        <f>MIN(VLOOKUP($U5474,margin_ranges!$A$5:$D$10,4,FALSE),$P5474*100)</f>
        <v>#N/A</v>
      </c>
      <c r="Y5474" s="29" t="e">
        <f t="shared" si="85"/>
        <v>#N/A</v>
      </c>
    </row>
    <row r="5475" spans="1:25" x14ac:dyDescent="0.3">
      <c r="A5475" s="8" t="s">
        <v>17</v>
      </c>
      <c r="B5475" s="8" t="s">
        <v>9531</v>
      </c>
      <c r="C5475" s="8" t="s">
        <v>9532</v>
      </c>
      <c r="D5475" s="8" t="s">
        <v>9601</v>
      </c>
      <c r="E5475" s="8" t="s">
        <v>9602</v>
      </c>
      <c r="F5475" s="24">
        <v>0.262914867514566</v>
      </c>
      <c r="G5475" s="24">
        <v>1</v>
      </c>
      <c r="H5475" s="25">
        <v>35.323500000000003</v>
      </c>
      <c r="I5475" s="25">
        <v>5.6013999999999999</v>
      </c>
      <c r="J5475" s="15">
        <v>262</v>
      </c>
      <c r="K5475" s="15">
        <v>66</v>
      </c>
      <c r="L5475" s="13">
        <v>0.15859999999999999</v>
      </c>
      <c r="M5475" s="7">
        <v>1.5601997000000001</v>
      </c>
      <c r="N5475" s="26">
        <v>1.1499999999999999</v>
      </c>
      <c r="O5475" s="27" t="s">
        <v>22</v>
      </c>
      <c r="P5475" s="8">
        <v>0.26291486749999998</v>
      </c>
      <c r="Q5475" s="24">
        <v>0.28999999999999998</v>
      </c>
      <c r="R5475" t="str">
        <f>IF($Q5475*100&gt;=VLOOKUP($O5475,margin_ranges!$A$5:$C$10,2,FALSE),IF($Q5475*100&lt;=VLOOKUP($O5475,margin_ranges!$A$5:$C$10,3,FALSE)+10,"IN RANGE","ABOVE RANGE"),"BELOW RANGE")</f>
        <v>IN RANGE</v>
      </c>
      <c r="S5475">
        <f>MIN(VLOOKUP($O5475,margin_ranges!$A$5:$D$10,4,FALSE),$P5475*100)</f>
        <v>26.291486749999997</v>
      </c>
      <c r="T5475" s="29">
        <f>(1-$S5475/100)/(1-$F5475)-1</f>
        <v>1.9761747793722861E-11</v>
      </c>
      <c r="U5475" s="19" t="str">
        <f>IF(ABS(IFERROR(T5475,0))&gt;0.05,INDEX(margin_ranges!$C$13:$C$16,MATCH($F5475*100,margin_ranges!$B$13:$B$16,1)),"")</f>
        <v/>
      </c>
      <c r="V5475" t="e">
        <f>MIN(VLOOKUP($U5475,margin_ranges!$A$5:$D$10,4,FALSE),$P5475*100)</f>
        <v>#N/A</v>
      </c>
      <c r="Y5475" s="29" t="e">
        <f t="shared" si="85"/>
        <v>#N/A</v>
      </c>
    </row>
    <row r="5476" spans="1:25" x14ac:dyDescent="0.3">
      <c r="A5476" s="8" t="s">
        <v>17</v>
      </c>
      <c r="B5476" s="8" t="s">
        <v>9531</v>
      </c>
      <c r="C5476" s="8" t="s">
        <v>9532</v>
      </c>
      <c r="D5476" s="8" t="s">
        <v>9645</v>
      </c>
      <c r="E5476" s="8" t="s">
        <v>9646</v>
      </c>
      <c r="F5476" s="24">
        <v>0.151674849616484</v>
      </c>
      <c r="G5476" s="24">
        <v>1</v>
      </c>
      <c r="H5476" s="25">
        <v>153.6884</v>
      </c>
      <c r="I5476" s="25">
        <v>47.841700000000003</v>
      </c>
      <c r="J5476" s="15">
        <v>761</v>
      </c>
      <c r="K5476" s="15">
        <v>112</v>
      </c>
      <c r="L5476" s="13">
        <v>0.31130000000000002</v>
      </c>
      <c r="M5476" s="7">
        <v>0.53045697999999997</v>
      </c>
      <c r="N5476" s="26">
        <v>0.45</v>
      </c>
      <c r="O5476" s="27" t="s">
        <v>92</v>
      </c>
      <c r="P5476" s="8">
        <v>0.15167484959999999</v>
      </c>
      <c r="Q5476" s="24">
        <v>0.22</v>
      </c>
      <c r="R5476" t="str">
        <f>IF($Q5476*100&gt;=VLOOKUP($O5476,margin_ranges!$A$5:$C$10,2,FALSE),IF($Q5476*100&lt;=VLOOKUP($O5476,margin_ranges!$A$5:$C$10,3,FALSE)+10,"IN RANGE","ABOVE RANGE"),"BELOW RANGE")</f>
        <v>IN RANGE</v>
      </c>
      <c r="S5476">
        <f>MIN(VLOOKUP($O5476,margin_ranges!$A$5:$D$10,4,FALSE),$P5476*100)</f>
        <v>15.167484959999999</v>
      </c>
      <c r="T5476" s="29">
        <f>(1-$S5476/100)/(1-$F5476)-1</f>
        <v>1.9431345421594415E-11</v>
      </c>
      <c r="U5476" s="19" t="str">
        <f>IF(ABS(IFERROR(T5476,0))&gt;0.05,INDEX(margin_ranges!$C$13:$C$16,MATCH($F5476*100,margin_ranges!$B$13:$B$16,1)),"")</f>
        <v/>
      </c>
      <c r="V5476" t="e">
        <f>MIN(VLOOKUP($U5476,margin_ranges!$A$5:$D$10,4,FALSE),$P5476*100)</f>
        <v>#N/A</v>
      </c>
      <c r="Y5476" s="29" t="e">
        <f t="shared" si="85"/>
        <v>#N/A</v>
      </c>
    </row>
    <row r="5477" spans="1:25" x14ac:dyDescent="0.3">
      <c r="A5477" s="8" t="s">
        <v>17</v>
      </c>
      <c r="B5477" s="8" t="s">
        <v>9531</v>
      </c>
      <c r="C5477" s="8" t="s">
        <v>9532</v>
      </c>
      <c r="D5477" s="8" t="s">
        <v>9541</v>
      </c>
      <c r="E5477" s="8" t="s">
        <v>9542</v>
      </c>
      <c r="F5477" s="24">
        <v>0.232579052111582</v>
      </c>
      <c r="G5477" s="24">
        <v>1</v>
      </c>
      <c r="H5477" s="25">
        <v>845.99620000000004</v>
      </c>
      <c r="I5477" s="25">
        <v>220.3732</v>
      </c>
      <c r="J5477" s="15">
        <v>9907</v>
      </c>
      <c r="K5477" s="15">
        <v>2303</v>
      </c>
      <c r="L5477" s="13">
        <v>0.26050000000000001</v>
      </c>
      <c r="M5477" s="7">
        <v>1.49852568</v>
      </c>
      <c r="N5477" s="26">
        <v>1.1499999999999999</v>
      </c>
      <c r="O5477" s="27" t="s">
        <v>22</v>
      </c>
      <c r="P5477" s="8">
        <v>0.23257905209999999</v>
      </c>
      <c r="Q5477" s="24">
        <v>0.26</v>
      </c>
      <c r="R5477" t="str">
        <f>IF($Q5477*100&gt;=VLOOKUP($O5477,margin_ranges!$A$5:$C$10,2,FALSE),IF($Q5477*100&lt;=VLOOKUP($O5477,margin_ranges!$A$5:$C$10,3,FALSE)+10,"IN RANGE","ABOVE RANGE"),"BELOW RANGE")</f>
        <v>IN RANGE</v>
      </c>
      <c r="S5477">
        <f>MIN(VLOOKUP($O5477,margin_ranges!$A$5:$D$10,4,FALSE),$P5477*100)</f>
        <v>23.257905210000001</v>
      </c>
      <c r="T5477" s="29">
        <f>(1-$S5477/100)/(1-$F5477)-1</f>
        <v>1.5092149752149453E-11</v>
      </c>
      <c r="U5477" s="19" t="str">
        <f>IF(ABS(IFERROR(T5477,0))&gt;0.05,INDEX(margin_ranges!$C$13:$C$16,MATCH($F5477*100,margin_ranges!$B$13:$B$16,1)),"")</f>
        <v/>
      </c>
      <c r="V5477" t="e">
        <f>MIN(VLOOKUP($U5477,margin_ranges!$A$5:$D$10,4,FALSE),$P5477*100)</f>
        <v>#N/A</v>
      </c>
      <c r="Y5477" s="29" t="e">
        <f t="shared" si="85"/>
        <v>#N/A</v>
      </c>
    </row>
    <row r="5478" spans="1:25" x14ac:dyDescent="0.3">
      <c r="A5478" s="8" t="s">
        <v>17</v>
      </c>
      <c r="B5478" s="8" t="s">
        <v>9531</v>
      </c>
      <c r="C5478" s="8" t="s">
        <v>9532</v>
      </c>
      <c r="D5478" s="8" t="s">
        <v>9721</v>
      </c>
      <c r="E5478" s="8" t="s">
        <v>9722</v>
      </c>
      <c r="F5478" s="24">
        <v>0.28809287721037802</v>
      </c>
      <c r="G5478" s="24">
        <v>0</v>
      </c>
      <c r="H5478" s="25">
        <v>15.875400000000001</v>
      </c>
      <c r="I5478" s="25">
        <v>2.4615999999999998</v>
      </c>
      <c r="J5478" s="15">
        <v>119</v>
      </c>
      <c r="K5478" s="15">
        <v>30</v>
      </c>
      <c r="L5478" s="13">
        <v>0.15509999999999999</v>
      </c>
      <c r="M5478" s="7">
        <v>1.6153792600000001</v>
      </c>
      <c r="N5478" s="26">
        <v>1.1499999999999999</v>
      </c>
      <c r="O5478" s="27" t="s">
        <v>22</v>
      </c>
      <c r="P5478" s="8">
        <v>0.28809287719999999</v>
      </c>
      <c r="Q5478" s="24">
        <v>0.28999999999999998</v>
      </c>
      <c r="R5478" t="str">
        <f>IF($Q5478*100&gt;=VLOOKUP($O5478,margin_ranges!$A$5:$C$10,2,FALSE),IF($Q5478*100&lt;=VLOOKUP($O5478,margin_ranges!$A$5:$C$10,3,FALSE)+10,"IN RANGE","ABOVE RANGE"),"BELOW RANGE")</f>
        <v>IN RANGE</v>
      </c>
      <c r="S5478">
        <f>MIN(VLOOKUP($O5478,margin_ranges!$A$5:$D$10,4,FALSE),$P5478*100)</f>
        <v>28.80928772</v>
      </c>
      <c r="T5478" s="29">
        <f>(1-$S5478/100)/(1-$F5478)-1</f>
        <v>1.457789444714308E-11</v>
      </c>
      <c r="U5478" s="19" t="str">
        <f>IF(ABS(IFERROR(T5478,0))&gt;0.05,INDEX(margin_ranges!$C$13:$C$16,MATCH($F5478*100,margin_ranges!$B$13:$B$16,1)),"")</f>
        <v/>
      </c>
      <c r="V5478" t="e">
        <f>MIN(VLOOKUP($U5478,margin_ranges!$A$5:$D$10,4,FALSE),$P5478*100)</f>
        <v>#N/A</v>
      </c>
      <c r="Y5478" s="29" t="e">
        <f t="shared" si="85"/>
        <v>#N/A</v>
      </c>
    </row>
    <row r="5479" spans="1:25" x14ac:dyDescent="0.3">
      <c r="A5479" s="8" t="s">
        <v>17</v>
      </c>
      <c r="B5479" s="8" t="s">
        <v>9531</v>
      </c>
      <c r="C5479" s="8" t="s">
        <v>9532</v>
      </c>
      <c r="D5479" s="8" t="s">
        <v>9563</v>
      </c>
      <c r="E5479" s="8" t="s">
        <v>9564</v>
      </c>
      <c r="F5479" s="24">
        <v>0.274254919709008</v>
      </c>
      <c r="G5479" s="24">
        <v>0</v>
      </c>
      <c r="H5479" s="25">
        <v>6.6632999999999996</v>
      </c>
      <c r="I5479" s="25">
        <v>0.9516</v>
      </c>
      <c r="J5479" s="15">
        <v>26</v>
      </c>
      <c r="K5479" s="15">
        <v>6</v>
      </c>
      <c r="L5479" s="13">
        <v>0.14280000000000001</v>
      </c>
      <c r="M5479" s="7">
        <v>0.89563128999999997</v>
      </c>
      <c r="N5479" s="26">
        <v>0.65</v>
      </c>
      <c r="O5479" s="27" t="s">
        <v>22</v>
      </c>
      <c r="P5479" s="8">
        <v>0.27425491969999999</v>
      </c>
      <c r="Q5479" s="24">
        <v>0.28999999999999998</v>
      </c>
      <c r="R5479" t="str">
        <f>IF($Q5479*100&gt;=VLOOKUP($O5479,margin_ranges!$A$5:$C$10,2,FALSE),IF($Q5479*100&lt;=VLOOKUP($O5479,margin_ranges!$A$5:$C$10,3,FALSE)+10,"IN RANGE","ABOVE RANGE"),"BELOW RANGE")</f>
        <v>IN RANGE</v>
      </c>
      <c r="S5479">
        <f>MIN(VLOOKUP($O5479,margin_ranges!$A$5:$D$10,4,FALSE),$P5479*100)</f>
        <v>27.425491969999999</v>
      </c>
      <c r="T5479" s="29">
        <f>(1-$S5479/100)/(1-$F5479)-1</f>
        <v>1.241229341530925E-11</v>
      </c>
      <c r="U5479" s="19" t="str">
        <f>IF(ABS(IFERROR(T5479,0))&gt;0.05,INDEX(margin_ranges!$C$13:$C$16,MATCH($F5479*100,margin_ranges!$B$13:$B$16,1)),"")</f>
        <v/>
      </c>
      <c r="V5479" t="e">
        <f>MIN(VLOOKUP($U5479,margin_ranges!$A$5:$D$10,4,FALSE),$P5479*100)</f>
        <v>#N/A</v>
      </c>
      <c r="Y5479" s="29" t="e">
        <f t="shared" si="85"/>
        <v>#N/A</v>
      </c>
    </row>
    <row r="5480" spans="1:25" x14ac:dyDescent="0.3">
      <c r="A5480" s="8" t="s">
        <v>17</v>
      </c>
      <c r="B5480" s="8" t="s">
        <v>9531</v>
      </c>
      <c r="C5480" s="8" t="s">
        <v>9532</v>
      </c>
      <c r="D5480" s="8" t="s">
        <v>9669</v>
      </c>
      <c r="E5480" s="8" t="s">
        <v>9670</v>
      </c>
      <c r="F5480" s="24">
        <v>0.187967814500858</v>
      </c>
      <c r="G5480" s="24">
        <v>1</v>
      </c>
      <c r="H5480" s="25">
        <v>356.31990000000002</v>
      </c>
      <c r="I5480" s="25">
        <v>77.305099999999996</v>
      </c>
      <c r="J5480" s="15">
        <v>1856</v>
      </c>
      <c r="K5480" s="15">
        <v>330</v>
      </c>
      <c r="L5480" s="13">
        <v>0.217</v>
      </c>
      <c r="M5480" s="7">
        <v>0.80046088000000004</v>
      </c>
      <c r="N5480" s="26">
        <v>0.65</v>
      </c>
      <c r="O5480" s="27" t="s">
        <v>22</v>
      </c>
      <c r="P5480" s="8">
        <v>0.1879678145</v>
      </c>
      <c r="Q5480" s="24">
        <v>0.2</v>
      </c>
      <c r="R5480" t="str">
        <f>IF($Q5480*100&gt;=VLOOKUP($O5480,margin_ranges!$A$5:$C$10,2,FALSE),IF($Q5480*100&lt;=VLOOKUP($O5480,margin_ranges!$A$5:$C$10,3,FALSE)+10,"IN RANGE","ABOVE RANGE"),"BELOW RANGE")</f>
        <v>IN RANGE</v>
      </c>
      <c r="S5480">
        <f>MIN(VLOOKUP($O5480,margin_ranges!$A$5:$D$10,4,FALSE),$P5480*100)</f>
        <v>18.796781450000001</v>
      </c>
      <c r="T5480" s="29">
        <f>(1-$S5480/100)/(1-$F5480)-1</f>
        <v>1.056488230233299E-12</v>
      </c>
      <c r="U5480" s="19" t="str">
        <f>IF(ABS(IFERROR(T5480,0))&gt;0.05,INDEX(margin_ranges!$C$13:$C$16,MATCH($F5480*100,margin_ranges!$B$13:$B$16,1)),"")</f>
        <v/>
      </c>
      <c r="V5480" t="e">
        <f>MIN(VLOOKUP($U5480,margin_ranges!$A$5:$D$10,4,FALSE),$P5480*100)</f>
        <v>#N/A</v>
      </c>
      <c r="Y5480" s="29" t="e">
        <f t="shared" si="85"/>
        <v>#N/A</v>
      </c>
    </row>
    <row r="5481" spans="1:25" x14ac:dyDescent="0.3">
      <c r="A5481" s="8" t="s">
        <v>17</v>
      </c>
      <c r="B5481" s="8" t="s">
        <v>9531</v>
      </c>
      <c r="C5481" s="8" t="s">
        <v>9532</v>
      </c>
      <c r="D5481" s="8" t="s">
        <v>9709</v>
      </c>
      <c r="E5481" s="8" t="s">
        <v>9710</v>
      </c>
      <c r="F5481" s="24">
        <v>0.284435214091593</v>
      </c>
      <c r="G5481" s="24">
        <v>0</v>
      </c>
      <c r="H5481" s="25">
        <v>25.024699999999999</v>
      </c>
      <c r="I5481" s="25">
        <v>4.2713000000000001</v>
      </c>
      <c r="J5481" s="15">
        <v>161</v>
      </c>
      <c r="K5481" s="15">
        <v>40</v>
      </c>
      <c r="L5481" s="13">
        <v>0.17069999999999999</v>
      </c>
      <c r="M5481" s="7">
        <v>1.2577477500000001</v>
      </c>
      <c r="N5481" s="26">
        <v>0.9</v>
      </c>
      <c r="O5481" s="27" t="s">
        <v>22</v>
      </c>
      <c r="P5481" s="8">
        <v>0.2844352141</v>
      </c>
      <c r="Q5481" s="24">
        <v>0.28999999999999998</v>
      </c>
      <c r="R5481" t="str">
        <f>IF($Q5481*100&gt;=VLOOKUP($O5481,margin_ranges!$A$5:$C$10,2,FALSE),IF($Q5481*100&lt;=VLOOKUP($O5481,margin_ranges!$A$5:$C$10,3,FALSE)+10,"IN RANGE","ABOVE RANGE"),"BELOW RANGE")</f>
        <v>IN RANGE</v>
      </c>
      <c r="S5481">
        <f>MIN(VLOOKUP($O5481,margin_ranges!$A$5:$D$10,4,FALSE),$P5481*100)</f>
        <v>28.443521409999999</v>
      </c>
      <c r="T5481" s="29">
        <f>(1-$S5481/100)/(1-$F5481)-1</f>
        <v>-1.1748713113490794E-11</v>
      </c>
      <c r="U5481" s="19" t="str">
        <f>IF(ABS(IFERROR(T5481,0))&gt;0.05,INDEX(margin_ranges!$C$13:$C$16,MATCH($F5481*100,margin_ranges!$B$13:$B$16,1)),"")</f>
        <v/>
      </c>
      <c r="V5481" t="e">
        <f>MIN(VLOOKUP($U5481,margin_ranges!$A$5:$D$10,4,FALSE),$P5481*100)</f>
        <v>#N/A</v>
      </c>
      <c r="Y5481" s="29" t="e">
        <f t="shared" si="85"/>
        <v>#N/A</v>
      </c>
    </row>
    <row r="5482" spans="1:25" x14ac:dyDescent="0.3">
      <c r="A5482" s="8" t="s">
        <v>17</v>
      </c>
      <c r="B5482" s="8" t="s">
        <v>9531</v>
      </c>
      <c r="C5482" s="8" t="s">
        <v>9532</v>
      </c>
      <c r="D5482" s="8" t="s">
        <v>9657</v>
      </c>
      <c r="E5482" s="8" t="s">
        <v>9658</v>
      </c>
      <c r="F5482" s="24">
        <v>0.12784209428452201</v>
      </c>
      <c r="G5482" s="24">
        <v>0</v>
      </c>
      <c r="H5482" s="25">
        <v>3.9075000000000002</v>
      </c>
      <c r="I5482" s="25">
        <v>0.73509999999999998</v>
      </c>
      <c r="J5482" s="15">
        <v>16</v>
      </c>
      <c r="K5482" s="15">
        <v>2</v>
      </c>
      <c r="L5482" s="13">
        <v>0.18809999999999999</v>
      </c>
      <c r="M5482" s="7">
        <v>0.74527789</v>
      </c>
      <c r="N5482" s="26">
        <v>0.65</v>
      </c>
      <c r="O5482" s="27" t="s">
        <v>22</v>
      </c>
      <c r="P5482" s="8">
        <v>0.12784209429999999</v>
      </c>
      <c r="Q5482" s="24">
        <v>0.25</v>
      </c>
      <c r="R5482" t="str">
        <f>IF($Q5482*100&gt;=VLOOKUP($O5482,margin_ranges!$A$5:$C$10,2,FALSE),IF($Q5482*100&lt;=VLOOKUP($O5482,margin_ranges!$A$5:$C$10,3,FALSE)+10,"IN RANGE","ABOVE RANGE"),"BELOW RANGE")</f>
        <v>IN RANGE</v>
      </c>
      <c r="S5482">
        <f>MIN(VLOOKUP($O5482,margin_ranges!$A$5:$D$10,4,FALSE),$P5482*100)</f>
        <v>12.784209429999999</v>
      </c>
      <c r="T5482" s="29">
        <f>(1-$S5482/100)/(1-$F5482)-1</f>
        <v>-1.7746804026330665E-11</v>
      </c>
      <c r="U5482" s="19" t="str">
        <f>IF(ABS(IFERROR(T5482,0))&gt;0.05,INDEX(margin_ranges!$C$13:$C$16,MATCH($F5482*100,margin_ranges!$B$13:$B$16,1)),"")</f>
        <v/>
      </c>
      <c r="V5482" t="e">
        <f>MIN(VLOOKUP($U5482,margin_ranges!$A$5:$D$10,4,FALSE),$P5482*100)</f>
        <v>#N/A</v>
      </c>
      <c r="Y5482" s="29" t="e">
        <f t="shared" si="85"/>
        <v>#N/A</v>
      </c>
    </row>
    <row r="5483" spans="1:25" x14ac:dyDescent="0.3">
      <c r="A5483" s="8" t="s">
        <v>17</v>
      </c>
      <c r="B5483" s="8" t="s">
        <v>9531</v>
      </c>
      <c r="C5483" s="8" t="s">
        <v>9532</v>
      </c>
      <c r="D5483" s="8" t="s">
        <v>9537</v>
      </c>
      <c r="E5483" s="8" t="s">
        <v>9538</v>
      </c>
      <c r="F5483" s="24">
        <v>0.27690708538509401</v>
      </c>
      <c r="G5483" s="24">
        <v>0</v>
      </c>
      <c r="H5483" s="25">
        <v>37.361699999999999</v>
      </c>
      <c r="I5483" s="25">
        <v>8.1766000000000005</v>
      </c>
      <c r="J5483" s="15">
        <v>153</v>
      </c>
      <c r="K5483" s="15">
        <v>35</v>
      </c>
      <c r="L5483" s="13">
        <v>0.21890000000000001</v>
      </c>
      <c r="M5483" s="7">
        <v>0.62232666000000003</v>
      </c>
      <c r="N5483" s="26">
        <v>0.45</v>
      </c>
      <c r="O5483" s="27" t="s">
        <v>22</v>
      </c>
      <c r="P5483" s="8">
        <v>0.27690708539999997</v>
      </c>
      <c r="Q5483" s="24">
        <v>0.28999999999999998</v>
      </c>
      <c r="R5483" t="str">
        <f>IF($Q5483*100&gt;=VLOOKUP($O5483,margin_ranges!$A$5:$C$10,2,FALSE),IF($Q5483*100&lt;=VLOOKUP($O5483,margin_ranges!$A$5:$C$10,3,FALSE)+10,"IN RANGE","ABOVE RANGE"),"BELOW RANGE")</f>
        <v>IN RANGE</v>
      </c>
      <c r="S5483">
        <f>MIN(VLOOKUP($O5483,margin_ranges!$A$5:$D$10,4,FALSE),$P5483*100)</f>
        <v>27.690708539999996</v>
      </c>
      <c r="T5483" s="29">
        <f>(1-$S5483/100)/(1-$F5483)-1</f>
        <v>-2.0614177032030057E-11</v>
      </c>
      <c r="U5483" s="19" t="str">
        <f>IF(ABS(IFERROR(T5483,0))&gt;0.05,INDEX(margin_ranges!$C$13:$C$16,MATCH($F5483*100,margin_ranges!$B$13:$B$16,1)),"")</f>
        <v/>
      </c>
      <c r="V5483" t="e">
        <f>MIN(VLOOKUP($U5483,margin_ranges!$A$5:$D$10,4,FALSE),$P5483*100)</f>
        <v>#N/A</v>
      </c>
      <c r="Y5483" s="29" t="e">
        <f t="shared" si="85"/>
        <v>#N/A</v>
      </c>
    </row>
    <row r="5484" spans="1:25" x14ac:dyDescent="0.3">
      <c r="A5484" s="8" t="s">
        <v>17</v>
      </c>
      <c r="B5484" s="8" t="s">
        <v>9531</v>
      </c>
      <c r="C5484" s="8" t="s">
        <v>9532</v>
      </c>
      <c r="D5484" s="8" t="s">
        <v>9569</v>
      </c>
      <c r="E5484" s="8" t="s">
        <v>9570</v>
      </c>
      <c r="F5484" s="24">
        <v>0.19385997607968999</v>
      </c>
      <c r="G5484" s="24">
        <v>0</v>
      </c>
      <c r="H5484" s="25">
        <v>29.426400000000001</v>
      </c>
      <c r="I5484" s="25">
        <v>6.2481</v>
      </c>
      <c r="J5484" s="15">
        <v>105</v>
      </c>
      <c r="K5484" s="15">
        <v>10</v>
      </c>
      <c r="L5484" s="13">
        <v>0.21229999999999999</v>
      </c>
      <c r="M5484" s="7">
        <v>0.55821567999999999</v>
      </c>
      <c r="N5484" s="26">
        <v>0.45</v>
      </c>
      <c r="O5484" s="27" t="s">
        <v>92</v>
      </c>
      <c r="P5484" s="8">
        <v>0.1938599761</v>
      </c>
      <c r="Q5484" s="24">
        <v>0.35</v>
      </c>
      <c r="R5484" t="str">
        <f>IF($Q5484*100&gt;=VLOOKUP($O5484,margin_ranges!$A$5:$C$10,2,FALSE),IF($Q5484*100&lt;=VLOOKUP($O5484,margin_ranges!$A$5:$C$10,3,FALSE)+10,"IN RANGE","ABOVE RANGE"),"BELOW RANGE")</f>
        <v>IN RANGE</v>
      </c>
      <c r="S5484">
        <f>MIN(VLOOKUP($O5484,margin_ranges!$A$5:$D$10,4,FALSE),$P5484*100)</f>
        <v>19.38599761</v>
      </c>
      <c r="T5484" s="29">
        <f>(1-$S5484/100)/(1-$F5484)-1</f>
        <v>-2.5194069053213752E-11</v>
      </c>
      <c r="U5484" s="19" t="str">
        <f>IF(ABS(IFERROR(T5484,0))&gt;0.05,INDEX(margin_ranges!$C$13:$C$16,MATCH($F5484*100,margin_ranges!$B$13:$B$16,1)),"")</f>
        <v/>
      </c>
      <c r="V5484" t="e">
        <f>MIN(VLOOKUP($U5484,margin_ranges!$A$5:$D$10,4,FALSE),$P5484*100)</f>
        <v>#N/A</v>
      </c>
      <c r="Y5484" s="29" t="e">
        <f t="shared" si="85"/>
        <v>#N/A</v>
      </c>
    </row>
    <row r="5485" spans="1:25" x14ac:dyDescent="0.3">
      <c r="A5485" s="8" t="s">
        <v>17</v>
      </c>
      <c r="B5485" s="8" t="s">
        <v>9531</v>
      </c>
      <c r="C5485" s="8" t="s">
        <v>9532</v>
      </c>
      <c r="D5485" s="8" t="s">
        <v>9701</v>
      </c>
      <c r="E5485" s="8" t="s">
        <v>9702</v>
      </c>
      <c r="F5485" s="24">
        <v>0.28786858098120799</v>
      </c>
      <c r="G5485" s="24">
        <v>1</v>
      </c>
      <c r="H5485" s="25">
        <v>50.1524</v>
      </c>
      <c r="I5485" s="25">
        <v>8.6415000000000006</v>
      </c>
      <c r="J5485" s="15">
        <v>328</v>
      </c>
      <c r="K5485" s="15">
        <v>82</v>
      </c>
      <c r="L5485" s="13">
        <v>0.17230000000000001</v>
      </c>
      <c r="M5485" s="7">
        <v>1.2638116699999999</v>
      </c>
      <c r="N5485" s="26">
        <v>0.9</v>
      </c>
      <c r="O5485" s="27" t="s">
        <v>22</v>
      </c>
      <c r="P5485" s="8">
        <v>0.28786858100000001</v>
      </c>
      <c r="Q5485" s="24">
        <v>0.28999999999999998</v>
      </c>
      <c r="R5485" t="str">
        <f>IF($Q5485*100&gt;=VLOOKUP($O5485,margin_ranges!$A$5:$C$10,2,FALSE),IF($Q5485*100&lt;=VLOOKUP($O5485,margin_ranges!$A$5:$C$10,3,FALSE)+10,"IN RANGE","ABOVE RANGE"),"BELOW RANGE")</f>
        <v>IN RANGE</v>
      </c>
      <c r="S5485">
        <f>MIN(VLOOKUP($O5485,margin_ranges!$A$5:$D$10,4,FALSE),$P5485*100)</f>
        <v>28.7868581</v>
      </c>
      <c r="T5485" s="29">
        <f>(1-$S5485/100)/(1-$F5485)-1</f>
        <v>-2.6388335960803033E-11</v>
      </c>
      <c r="U5485" s="19" t="str">
        <f>IF(ABS(IFERROR(T5485,0))&gt;0.05,INDEX(margin_ranges!$C$13:$C$16,MATCH($F5485*100,margin_ranges!$B$13:$B$16,1)),"")</f>
        <v/>
      </c>
      <c r="V5485" t="e">
        <f>MIN(VLOOKUP($U5485,margin_ranges!$A$5:$D$10,4,FALSE),$P5485*100)</f>
        <v>#N/A</v>
      </c>
      <c r="Y5485" s="29" t="e">
        <f t="shared" si="85"/>
        <v>#N/A</v>
      </c>
    </row>
    <row r="5486" spans="1:25" x14ac:dyDescent="0.3">
      <c r="A5486" s="8" t="s">
        <v>17</v>
      </c>
      <c r="B5486" s="8" t="s">
        <v>9531</v>
      </c>
      <c r="C5486" s="8" t="s">
        <v>9532</v>
      </c>
      <c r="D5486" s="8" t="s">
        <v>9695</v>
      </c>
      <c r="E5486" s="8" t="s">
        <v>9696</v>
      </c>
      <c r="F5486" s="24">
        <v>0.25320072077661099</v>
      </c>
      <c r="G5486" s="24">
        <v>1</v>
      </c>
      <c r="H5486" s="25">
        <v>212.6919</v>
      </c>
      <c r="I5486" s="25">
        <v>38.825899999999997</v>
      </c>
      <c r="J5486" s="15">
        <v>702</v>
      </c>
      <c r="K5486" s="15">
        <v>149</v>
      </c>
      <c r="L5486" s="13">
        <v>0.1825</v>
      </c>
      <c r="M5486" s="7">
        <v>0.60257154999999996</v>
      </c>
      <c r="N5486" s="26">
        <v>0.45</v>
      </c>
      <c r="O5486" s="27" t="s">
        <v>92</v>
      </c>
      <c r="P5486" s="8">
        <v>0.2532007208</v>
      </c>
      <c r="Q5486" s="24">
        <v>0.27</v>
      </c>
      <c r="R5486" t="str">
        <f>IF($Q5486*100&gt;=VLOOKUP($O5486,margin_ranges!$A$5:$C$10,2,FALSE),IF($Q5486*100&lt;=VLOOKUP($O5486,margin_ranges!$A$5:$C$10,3,FALSE)+10,"IN RANGE","ABOVE RANGE"),"BELOW RANGE")</f>
        <v>IN RANGE</v>
      </c>
      <c r="S5486">
        <f>MIN(VLOOKUP($O5486,margin_ranges!$A$5:$D$10,4,FALSE),$P5486*100)</f>
        <v>25.320072079999999</v>
      </c>
      <c r="T5486" s="29">
        <f>(1-$S5486/100)/(1-$F5486)-1</f>
        <v>-3.1319058457768278E-11</v>
      </c>
      <c r="U5486" s="19" t="str">
        <f>IF(ABS(IFERROR(T5486,0))&gt;0.05,INDEX(margin_ranges!$C$13:$C$16,MATCH($F5486*100,margin_ranges!$B$13:$B$16,1)),"")</f>
        <v/>
      </c>
      <c r="V5486" t="e">
        <f>MIN(VLOOKUP($U5486,margin_ranges!$A$5:$D$10,4,FALSE),$P5486*100)</f>
        <v>#N/A</v>
      </c>
      <c r="Y5486" s="29" t="e">
        <f t="shared" si="85"/>
        <v>#N/A</v>
      </c>
    </row>
    <row r="5487" spans="1:25" x14ac:dyDescent="0.3">
      <c r="A5487" s="8" t="s">
        <v>17</v>
      </c>
      <c r="B5487" s="8" t="s">
        <v>9531</v>
      </c>
      <c r="C5487" s="8" t="s">
        <v>9532</v>
      </c>
      <c r="D5487" s="8" t="s">
        <v>9539</v>
      </c>
      <c r="E5487" s="8" t="s">
        <v>9540</v>
      </c>
      <c r="F5487" s="24">
        <v>0.20921956167338299</v>
      </c>
      <c r="G5487" s="24">
        <v>1</v>
      </c>
      <c r="H5487" s="25">
        <v>846.66890000000001</v>
      </c>
      <c r="I5487" s="25">
        <v>214.18960000000001</v>
      </c>
      <c r="J5487" s="15">
        <v>9345</v>
      </c>
      <c r="K5487" s="15">
        <v>1955</v>
      </c>
      <c r="L5487" s="13">
        <v>0.253</v>
      </c>
      <c r="M5487" s="7">
        <v>1.45425954</v>
      </c>
      <c r="N5487" s="26">
        <v>1.1499999999999999</v>
      </c>
      <c r="O5487" s="27" t="s">
        <v>22</v>
      </c>
      <c r="P5487" s="8">
        <v>0.2092195617</v>
      </c>
      <c r="Q5487" s="24">
        <v>0.24</v>
      </c>
      <c r="R5487" t="str">
        <f>IF($Q5487*100&gt;=VLOOKUP($O5487,margin_ranges!$A$5:$C$10,2,FALSE),IF($Q5487*100&lt;=VLOOKUP($O5487,margin_ranges!$A$5:$C$10,3,FALSE)+10,"IN RANGE","ABOVE RANGE"),"BELOW RANGE")</f>
        <v>IN RANGE</v>
      </c>
      <c r="S5487">
        <f>MIN(VLOOKUP($O5487,margin_ranges!$A$5:$D$10,4,FALSE),$P5487*100)</f>
        <v>20.921956170000001</v>
      </c>
      <c r="T5487" s="29">
        <f>(1-$S5487/100)/(1-$F5487)-1</f>
        <v>-3.3659186549073183E-11</v>
      </c>
      <c r="U5487" s="19" t="str">
        <f>IF(ABS(IFERROR(T5487,0))&gt;0.05,INDEX(margin_ranges!$C$13:$C$16,MATCH($F5487*100,margin_ranges!$B$13:$B$16,1)),"")</f>
        <v/>
      </c>
      <c r="V5487" t="e">
        <f>MIN(VLOOKUP($U5487,margin_ranges!$A$5:$D$10,4,FALSE),$P5487*100)</f>
        <v>#N/A</v>
      </c>
      <c r="Y5487" s="29" t="e">
        <f t="shared" si="85"/>
        <v>#N/A</v>
      </c>
    </row>
    <row r="5488" spans="1:25" x14ac:dyDescent="0.3">
      <c r="A5488" s="8" t="s">
        <v>17</v>
      </c>
      <c r="B5488" s="8" t="s">
        <v>9531</v>
      </c>
      <c r="C5488" s="8" t="s">
        <v>9532</v>
      </c>
      <c r="D5488" s="8" t="s">
        <v>9703</v>
      </c>
      <c r="E5488" s="8" t="s">
        <v>9704</v>
      </c>
      <c r="F5488" s="24">
        <v>0.287823784065594</v>
      </c>
      <c r="G5488" s="24">
        <v>0</v>
      </c>
      <c r="H5488" s="25">
        <v>36.229900000000001</v>
      </c>
      <c r="I5488" s="25">
        <v>7.0686</v>
      </c>
      <c r="J5488" s="15">
        <v>134</v>
      </c>
      <c r="K5488" s="15">
        <v>32</v>
      </c>
      <c r="L5488" s="13">
        <v>0.1951</v>
      </c>
      <c r="M5488" s="7">
        <v>0.63186609000000005</v>
      </c>
      <c r="N5488" s="26">
        <v>0.45</v>
      </c>
      <c r="O5488" s="27" t="s">
        <v>22</v>
      </c>
      <c r="P5488" s="8">
        <v>0.28782378409999998</v>
      </c>
      <c r="Q5488" s="24">
        <v>0.28999999999999998</v>
      </c>
      <c r="R5488" t="str">
        <f>IF($Q5488*100&gt;=VLOOKUP($O5488,margin_ranges!$A$5:$C$10,2,FALSE),IF($Q5488*100&lt;=VLOOKUP($O5488,margin_ranges!$A$5:$C$10,3,FALSE)+10,"IN RANGE","ABOVE RANGE"),"BELOW RANGE")</f>
        <v>IN RANGE</v>
      </c>
      <c r="S5488">
        <f>MIN(VLOOKUP($O5488,margin_ranges!$A$5:$D$10,4,FALSE),$P5488*100)</f>
        <v>28.78237841</v>
      </c>
      <c r="T5488" s="29">
        <f>(1-$S5488/100)/(1-$F5488)-1</f>
        <v>-4.8311132871958762E-11</v>
      </c>
      <c r="U5488" s="19" t="str">
        <f>IF(ABS(IFERROR(T5488,0))&gt;0.05,INDEX(margin_ranges!$C$13:$C$16,MATCH($F5488*100,margin_ranges!$B$13:$B$16,1)),"")</f>
        <v/>
      </c>
      <c r="V5488" t="e">
        <f>MIN(VLOOKUP($U5488,margin_ranges!$A$5:$D$10,4,FALSE),$P5488*100)</f>
        <v>#N/A</v>
      </c>
      <c r="Y5488" s="29" t="e">
        <f t="shared" si="85"/>
        <v>#N/A</v>
      </c>
    </row>
    <row r="5489" spans="1:25" x14ac:dyDescent="0.3">
      <c r="A5489" s="8" t="s">
        <v>17</v>
      </c>
      <c r="B5489" s="8" t="s">
        <v>9531</v>
      </c>
      <c r="C5489" s="8" t="s">
        <v>9532</v>
      </c>
      <c r="D5489" s="8" t="s">
        <v>9685</v>
      </c>
      <c r="E5489" s="8" t="s">
        <v>9686</v>
      </c>
      <c r="F5489" s="24">
        <v>0.21908547596172101</v>
      </c>
      <c r="G5489" s="24">
        <v>1</v>
      </c>
      <c r="H5489" s="25">
        <v>848.11159999999995</v>
      </c>
      <c r="I5489" s="25">
        <v>212.7972</v>
      </c>
      <c r="J5489" s="15">
        <v>9401</v>
      </c>
      <c r="K5489" s="15">
        <v>2036</v>
      </c>
      <c r="L5489" s="13">
        <v>0.25090000000000001</v>
      </c>
      <c r="M5489" s="7">
        <v>1.47263236</v>
      </c>
      <c r="N5489" s="26">
        <v>1.1499999999999999</v>
      </c>
      <c r="O5489" s="27" t="s">
        <v>22</v>
      </c>
      <c r="P5489" s="8">
        <v>0.219085476</v>
      </c>
      <c r="Q5489" s="24">
        <v>0.25</v>
      </c>
      <c r="R5489" t="str">
        <f>IF($Q5489*100&gt;=VLOOKUP($O5489,margin_ranges!$A$5:$C$10,2,FALSE),IF($Q5489*100&lt;=VLOOKUP($O5489,margin_ranges!$A$5:$C$10,3,FALSE)+10,"IN RANGE","ABOVE RANGE"),"BELOW RANGE")</f>
        <v>IN RANGE</v>
      </c>
      <c r="S5489">
        <f>MIN(VLOOKUP($O5489,margin_ranges!$A$5:$D$10,4,FALSE),$P5489*100)</f>
        <v>21.908547599999999</v>
      </c>
      <c r="T5489" s="29">
        <f>(1-$S5489/100)/(1-$F5489)-1</f>
        <v>-4.9018122894040062E-11</v>
      </c>
      <c r="U5489" s="19" t="str">
        <f>IF(ABS(IFERROR(T5489,0))&gt;0.05,INDEX(margin_ranges!$C$13:$C$16,MATCH($F5489*100,margin_ranges!$B$13:$B$16,1)),"")</f>
        <v/>
      </c>
      <c r="V5489" t="e">
        <f>MIN(VLOOKUP($U5489,margin_ranges!$A$5:$D$10,4,FALSE),$P5489*100)</f>
        <v>#N/A</v>
      </c>
      <c r="Y5489" s="29" t="e">
        <f t="shared" si="85"/>
        <v>#N/A</v>
      </c>
    </row>
    <row r="5490" spans="1:25" x14ac:dyDescent="0.3">
      <c r="A5490" s="8" t="s">
        <v>17</v>
      </c>
      <c r="B5490" s="8" t="s">
        <v>9531</v>
      </c>
      <c r="C5490" s="8" t="s">
        <v>9532</v>
      </c>
      <c r="D5490" s="8" t="s">
        <v>9627</v>
      </c>
      <c r="E5490" s="8" t="s">
        <v>9628</v>
      </c>
      <c r="F5490" s="24">
        <v>0.10118272815507499</v>
      </c>
      <c r="G5490" s="24">
        <v>1</v>
      </c>
      <c r="H5490" s="25">
        <v>37.933100000000003</v>
      </c>
      <c r="I5490" s="25">
        <v>9.8473000000000006</v>
      </c>
      <c r="J5490" s="15">
        <v>378</v>
      </c>
      <c r="K5490" s="15">
        <v>38</v>
      </c>
      <c r="L5490" s="13">
        <v>0.2596</v>
      </c>
      <c r="M5490" s="7">
        <v>1.27945917</v>
      </c>
      <c r="N5490" s="26">
        <v>1.1499999999999999</v>
      </c>
      <c r="O5490" s="27" t="s">
        <v>92</v>
      </c>
      <c r="P5490" s="8">
        <v>0.1011827282</v>
      </c>
      <c r="Q5490" s="24">
        <v>0.16</v>
      </c>
      <c r="R5490" t="str">
        <f>IF($Q5490*100&gt;=VLOOKUP($O5490,margin_ranges!$A$5:$C$10,2,FALSE),IF($Q5490*100&lt;=VLOOKUP($O5490,margin_ranges!$A$5:$C$10,3,FALSE)+10,"IN RANGE","ABOVE RANGE"),"BELOW RANGE")</f>
        <v>BELOW RANGE</v>
      </c>
      <c r="S5490">
        <f>MIN(VLOOKUP($O5490,margin_ranges!$A$5:$D$10,4,FALSE),$P5490*100)</f>
        <v>10.11827282</v>
      </c>
      <c r="T5490" s="29">
        <f>(1-$S5490/100)/(1-$F5490)-1</f>
        <v>-4.998235159092701E-11</v>
      </c>
      <c r="U5490" s="19" t="str">
        <f>IF(ABS(IFERROR(T5490,0))&gt;0.05,INDEX(margin_ranges!$C$13:$C$16,MATCH($F5490*100,margin_ranges!$B$13:$B$16,1)),"")</f>
        <v/>
      </c>
      <c r="V5490" t="e">
        <f>MIN(VLOOKUP($U5490,margin_ranges!$A$5:$D$10,4,FALSE),$P5490*100)</f>
        <v>#N/A</v>
      </c>
      <c r="Y5490" s="29" t="e">
        <f t="shared" si="85"/>
        <v>#N/A</v>
      </c>
    </row>
    <row r="5491" spans="1:25" x14ac:dyDescent="0.3">
      <c r="A5491" s="8" t="s">
        <v>17</v>
      </c>
      <c r="B5491" s="8" t="s">
        <v>9531</v>
      </c>
      <c r="C5491" s="8" t="s">
        <v>9532</v>
      </c>
      <c r="D5491" s="8" t="s">
        <v>9619</v>
      </c>
      <c r="E5491" s="8" t="s">
        <v>9620</v>
      </c>
      <c r="F5491" s="24">
        <v>0.28407986846366501</v>
      </c>
      <c r="G5491" s="24">
        <v>1</v>
      </c>
      <c r="H5491" s="25">
        <v>82.584599999999995</v>
      </c>
      <c r="I5491" s="25">
        <v>13.6846</v>
      </c>
      <c r="J5491" s="15">
        <v>516</v>
      </c>
      <c r="K5491" s="15">
        <v>129</v>
      </c>
      <c r="L5491" s="13">
        <v>0.16569999999999999</v>
      </c>
      <c r="M5491" s="7">
        <v>1.25712347</v>
      </c>
      <c r="N5491" s="26">
        <v>0.9</v>
      </c>
      <c r="O5491" s="27" t="s">
        <v>22</v>
      </c>
      <c r="P5491" s="8">
        <v>0.2840798685</v>
      </c>
      <c r="Q5491" s="24">
        <v>0.28999999999999998</v>
      </c>
      <c r="R5491" t="str">
        <f>IF($Q5491*100&gt;=VLOOKUP($O5491,margin_ranges!$A$5:$C$10,2,FALSE),IF($Q5491*100&lt;=VLOOKUP($O5491,margin_ranges!$A$5:$C$10,3,FALSE)+10,"IN RANGE","ABOVE RANGE"),"BELOW RANGE")</f>
        <v>IN RANGE</v>
      </c>
      <c r="S5491">
        <f>MIN(VLOOKUP($O5491,margin_ranges!$A$5:$D$10,4,FALSE),$P5491*100)</f>
        <v>28.40798685</v>
      </c>
      <c r="T5491" s="29">
        <f>(1-$S5491/100)/(1-$F5491)-1</f>
        <v>-5.0752957392319331E-11</v>
      </c>
      <c r="U5491" s="19" t="str">
        <f>IF(ABS(IFERROR(T5491,0))&gt;0.05,INDEX(margin_ranges!$C$13:$C$16,MATCH($F5491*100,margin_ranges!$B$13:$B$16,1)),"")</f>
        <v/>
      </c>
      <c r="V5491" t="e">
        <f>MIN(VLOOKUP($U5491,margin_ranges!$A$5:$D$10,4,FALSE),$P5491*100)</f>
        <v>#N/A</v>
      </c>
      <c r="Y5491" s="29" t="e">
        <f t="shared" si="85"/>
        <v>#N/A</v>
      </c>
    </row>
    <row r="5492" spans="1:25" x14ac:dyDescent="0.3">
      <c r="A5492" s="8" t="s">
        <v>17</v>
      </c>
      <c r="B5492" s="8" t="s">
        <v>9531</v>
      </c>
      <c r="C5492" s="8" t="s">
        <v>9532</v>
      </c>
      <c r="D5492" s="8" t="s">
        <v>9729</v>
      </c>
      <c r="E5492" s="8" t="s">
        <v>9730</v>
      </c>
      <c r="F5492" s="24">
        <v>0.28563768876361001</v>
      </c>
      <c r="G5492" s="24">
        <v>1</v>
      </c>
      <c r="H5492" s="25">
        <v>497.89769999999999</v>
      </c>
      <c r="I5492" s="25">
        <v>68.096400000000003</v>
      </c>
      <c r="J5492" s="15">
        <v>2574</v>
      </c>
      <c r="K5492" s="15">
        <v>627</v>
      </c>
      <c r="L5492" s="13">
        <v>0.1368</v>
      </c>
      <c r="M5492" s="7">
        <v>1.2598649</v>
      </c>
      <c r="N5492" s="26">
        <v>0.9</v>
      </c>
      <c r="O5492" s="27" t="s">
        <v>92</v>
      </c>
      <c r="P5492" s="8">
        <v>0.28563768880000001</v>
      </c>
      <c r="Q5492" s="24">
        <v>0.28999999999999998</v>
      </c>
      <c r="R5492" t="str">
        <f>IF($Q5492*100&gt;=VLOOKUP($O5492,margin_ranges!$A$5:$C$10,2,FALSE),IF($Q5492*100&lt;=VLOOKUP($O5492,margin_ranges!$A$5:$C$10,3,FALSE)+10,"IN RANGE","ABOVE RANGE"),"BELOW RANGE")</f>
        <v>IN RANGE</v>
      </c>
      <c r="S5492">
        <f>MIN(VLOOKUP($O5492,margin_ranges!$A$5:$D$10,4,FALSE),$P5492*100)</f>
        <v>28.563768880000001</v>
      </c>
      <c r="T5492" s="29">
        <f>(1-$S5492/100)/(1-$F5492)-1</f>
        <v>-5.0940585083480983E-11</v>
      </c>
      <c r="U5492" s="19" t="str">
        <f>IF(ABS(IFERROR(T5492,0))&gt;0.05,INDEX(margin_ranges!$C$13:$C$16,MATCH($F5492*100,margin_ranges!$B$13:$B$16,1)),"")</f>
        <v/>
      </c>
      <c r="V5492" t="e">
        <f>MIN(VLOOKUP($U5492,margin_ranges!$A$5:$D$10,4,FALSE),$P5492*100)</f>
        <v>#N/A</v>
      </c>
      <c r="Y5492" s="29" t="e">
        <f t="shared" si="85"/>
        <v>#N/A</v>
      </c>
    </row>
    <row r="5493" spans="1:25" x14ac:dyDescent="0.3">
      <c r="A5493" s="8" t="s">
        <v>17</v>
      </c>
      <c r="B5493" s="8" t="s">
        <v>9531</v>
      </c>
      <c r="C5493" s="8" t="s">
        <v>9532</v>
      </c>
      <c r="D5493" s="8" t="s">
        <v>9663</v>
      </c>
      <c r="E5493" s="8" t="s">
        <v>9664</v>
      </c>
      <c r="F5493" s="24">
        <v>0.26859708646188102</v>
      </c>
      <c r="G5493" s="24">
        <v>0</v>
      </c>
      <c r="H5493" s="25">
        <v>6.4935</v>
      </c>
      <c r="I5493" s="25">
        <v>1.2342</v>
      </c>
      <c r="J5493" s="15">
        <v>33</v>
      </c>
      <c r="K5493" s="15">
        <v>8</v>
      </c>
      <c r="L5493" s="13">
        <v>0.19009999999999999</v>
      </c>
      <c r="M5493" s="7">
        <v>0.88870305000000005</v>
      </c>
      <c r="N5493" s="26">
        <v>0.65</v>
      </c>
      <c r="O5493" s="27" t="s">
        <v>22</v>
      </c>
      <c r="P5493" s="8">
        <v>0.26859708650000003</v>
      </c>
      <c r="Q5493" s="24">
        <v>0.28999999999999998</v>
      </c>
      <c r="R5493" t="str">
        <f>IF($Q5493*100&gt;=VLOOKUP($O5493,margin_ranges!$A$5:$C$10,2,FALSE),IF($Q5493*100&lt;=VLOOKUP($O5493,margin_ranges!$A$5:$C$10,3,FALSE)+10,"IN RANGE","ABOVE RANGE"),"BELOW RANGE")</f>
        <v>IN RANGE</v>
      </c>
      <c r="S5493">
        <f>MIN(VLOOKUP($O5493,margin_ranges!$A$5:$D$10,4,FALSE),$P5493*100)</f>
        <v>26.859708650000002</v>
      </c>
      <c r="T5493" s="29">
        <f>(1-$S5493/100)/(1-$F5493)-1</f>
        <v>-5.2117754556491036E-11</v>
      </c>
      <c r="U5493" s="19" t="str">
        <f>IF(ABS(IFERROR(T5493,0))&gt;0.05,INDEX(margin_ranges!$C$13:$C$16,MATCH($F5493*100,margin_ranges!$B$13:$B$16,1)),"")</f>
        <v/>
      </c>
      <c r="V5493" t="e">
        <f>MIN(VLOOKUP($U5493,margin_ranges!$A$5:$D$10,4,FALSE),$P5493*100)</f>
        <v>#N/A</v>
      </c>
      <c r="Y5493" s="29" t="e">
        <f t="shared" si="85"/>
        <v>#N/A</v>
      </c>
    </row>
    <row r="5494" spans="1:25" x14ac:dyDescent="0.3">
      <c r="A5494" s="8" t="s">
        <v>17</v>
      </c>
      <c r="B5494" s="8" t="s">
        <v>9531</v>
      </c>
      <c r="C5494" s="8" t="s">
        <v>9532</v>
      </c>
      <c r="D5494" s="8" t="s">
        <v>9607</v>
      </c>
      <c r="E5494" s="8" t="s">
        <v>9608</v>
      </c>
      <c r="F5494" s="24">
        <v>0.28213381435451002</v>
      </c>
      <c r="G5494" s="24">
        <v>0</v>
      </c>
      <c r="H5494" s="25">
        <v>25.076599999999999</v>
      </c>
      <c r="I5494" s="25">
        <v>4.1313000000000004</v>
      </c>
      <c r="J5494" s="15">
        <v>155</v>
      </c>
      <c r="K5494" s="15">
        <v>39</v>
      </c>
      <c r="L5494" s="13">
        <v>0.16470000000000001</v>
      </c>
      <c r="M5494" s="7">
        <v>1.2537155499999999</v>
      </c>
      <c r="N5494" s="26">
        <v>0.9</v>
      </c>
      <c r="O5494" s="27" t="s">
        <v>22</v>
      </c>
      <c r="P5494" s="8">
        <v>0.28213381440000002</v>
      </c>
      <c r="Q5494" s="24">
        <v>0.28999999999999998</v>
      </c>
      <c r="R5494" t="str">
        <f>IF($Q5494*100&gt;=VLOOKUP($O5494,margin_ranges!$A$5:$C$10,2,FALSE),IF($Q5494*100&lt;=VLOOKUP($O5494,margin_ranges!$A$5:$C$10,3,FALSE)+10,"IN RANGE","ABOVE RANGE"),"BELOW RANGE")</f>
        <v>IN RANGE</v>
      </c>
      <c r="S5494">
        <f>MIN(VLOOKUP($O5494,margin_ranges!$A$5:$D$10,4,FALSE),$P5494*100)</f>
        <v>28.213381440000003</v>
      </c>
      <c r="T5494" s="29">
        <f>(1-$S5494/100)/(1-$F5494)-1</f>
        <v>-6.3368421621134985E-11</v>
      </c>
      <c r="U5494" s="19" t="str">
        <f>IF(ABS(IFERROR(T5494,0))&gt;0.05,INDEX(margin_ranges!$C$13:$C$16,MATCH($F5494*100,margin_ranges!$B$13:$B$16,1)),"")</f>
        <v/>
      </c>
      <c r="V5494" t="e">
        <f>MIN(VLOOKUP($U5494,margin_ranges!$A$5:$D$10,4,FALSE),$P5494*100)</f>
        <v>#N/A</v>
      </c>
      <c r="Y5494" s="29" t="e">
        <f t="shared" si="85"/>
        <v>#N/A</v>
      </c>
    </row>
    <row r="5495" spans="1:25" x14ac:dyDescent="0.3">
      <c r="A5495" s="8" t="s">
        <v>17</v>
      </c>
      <c r="B5495" s="8" t="s">
        <v>9531</v>
      </c>
      <c r="C5495" s="8" t="s">
        <v>9532</v>
      </c>
      <c r="D5495" s="8" t="s">
        <v>9553</v>
      </c>
      <c r="E5495" s="8" t="s">
        <v>9554</v>
      </c>
      <c r="F5495" s="24">
        <v>0.28607453295277602</v>
      </c>
      <c r="G5495" s="24">
        <v>0</v>
      </c>
      <c r="H5495" s="25">
        <v>38.188600000000001</v>
      </c>
      <c r="I5495" s="25">
        <v>8.3854000000000006</v>
      </c>
      <c r="J5495" s="15">
        <v>159</v>
      </c>
      <c r="K5495" s="15">
        <v>37</v>
      </c>
      <c r="L5495" s="13">
        <v>0.21959999999999999</v>
      </c>
      <c r="M5495" s="7">
        <v>0.63031789999999999</v>
      </c>
      <c r="N5495" s="26">
        <v>0.45</v>
      </c>
      <c r="O5495" s="27" t="s">
        <v>22</v>
      </c>
      <c r="P5495" s="8">
        <v>0.28607453300000002</v>
      </c>
      <c r="Q5495" s="24">
        <v>0.28999999999999998</v>
      </c>
      <c r="R5495" t="str">
        <f>IF($Q5495*100&gt;=VLOOKUP($O5495,margin_ranges!$A$5:$C$10,2,FALSE),IF($Q5495*100&lt;=VLOOKUP($O5495,margin_ranges!$A$5:$C$10,3,FALSE)+10,"IN RANGE","ABOVE RANGE"),"BELOW RANGE")</f>
        <v>IN RANGE</v>
      </c>
      <c r="S5495">
        <f>MIN(VLOOKUP($O5495,margin_ranges!$A$5:$D$10,4,FALSE),$P5495*100)</f>
        <v>28.607453300000003</v>
      </c>
      <c r="T5495" s="29">
        <f>(1-$S5495/100)/(1-$F5495)-1</f>
        <v>-6.6146976784864364E-11</v>
      </c>
      <c r="U5495" s="19" t="str">
        <f>IF(ABS(IFERROR(T5495,0))&gt;0.05,INDEX(margin_ranges!$C$13:$C$16,MATCH($F5495*100,margin_ranges!$B$13:$B$16,1)),"")</f>
        <v/>
      </c>
      <c r="V5495" t="e">
        <f>MIN(VLOOKUP($U5495,margin_ranges!$A$5:$D$10,4,FALSE),$P5495*100)</f>
        <v>#N/A</v>
      </c>
      <c r="Y5495" s="29" t="e">
        <f t="shared" si="85"/>
        <v>#N/A</v>
      </c>
    </row>
    <row r="5496" spans="1:25" x14ac:dyDescent="0.3">
      <c r="A5496" s="8" t="s">
        <v>17</v>
      </c>
      <c r="B5496" s="8" t="s">
        <v>9531</v>
      </c>
      <c r="C5496" s="8" t="s">
        <v>9532</v>
      </c>
      <c r="D5496" s="8" t="s">
        <v>9611</v>
      </c>
      <c r="E5496" s="8" t="s">
        <v>9612</v>
      </c>
      <c r="F5496" s="24">
        <v>0.28999999999999998</v>
      </c>
      <c r="G5496" s="24">
        <v>1</v>
      </c>
      <c r="H5496" s="25">
        <v>34.2986</v>
      </c>
      <c r="I5496" s="25">
        <v>7.9330999999999996</v>
      </c>
      <c r="J5496" s="15">
        <v>386</v>
      </c>
      <c r="K5496" s="15">
        <v>97</v>
      </c>
      <c r="L5496" s="13">
        <v>0.23130000000000001</v>
      </c>
      <c r="M5496" s="7">
        <v>1.6225743699999999</v>
      </c>
      <c r="N5496" s="26">
        <v>1.1499999999999999</v>
      </c>
      <c r="O5496" s="27" t="s">
        <v>22</v>
      </c>
      <c r="P5496" s="8">
        <v>0.29124974469999998</v>
      </c>
      <c r="Q5496" s="24">
        <v>0.28999999999999998</v>
      </c>
      <c r="R5496" t="str">
        <f>IF($Q5496*100&gt;=VLOOKUP($O5496,margin_ranges!$A$5:$C$10,2,FALSE),IF($Q5496*100&lt;=VLOOKUP($O5496,margin_ranges!$A$5:$C$10,3,FALSE)+10,"IN RANGE","ABOVE RANGE"),"BELOW RANGE")</f>
        <v>IN RANGE</v>
      </c>
      <c r="S5496">
        <f>MIN(VLOOKUP($O5496,margin_ranges!$A$5:$D$10,4,FALSE),$P5496*100)</f>
        <v>29.124974469999998</v>
      </c>
      <c r="T5496" s="29">
        <f>(1-$S5496/100)/(1-$F5496)-1</f>
        <v>-1.7602038028168288E-3</v>
      </c>
      <c r="U5496" s="19" t="str">
        <f>IF(ABS(IFERROR(T5496,0))&gt;0.05,INDEX(margin_ranges!$C$13:$C$16,MATCH($F5496*100,margin_ranges!$B$13:$B$16,1)),"")</f>
        <v/>
      </c>
      <c r="V5496" t="e">
        <f>MIN(VLOOKUP($U5496,margin_ranges!$A$5:$D$10,4,FALSE),$P5496*100)</f>
        <v>#N/A</v>
      </c>
      <c r="Y5496" s="29" t="e">
        <f t="shared" si="85"/>
        <v>#N/A</v>
      </c>
    </row>
    <row r="5497" spans="1:25" x14ac:dyDescent="0.3">
      <c r="A5497" s="8" t="s">
        <v>17</v>
      </c>
      <c r="B5497" s="8" t="s">
        <v>9531</v>
      </c>
      <c r="C5497" s="8" t="s">
        <v>9532</v>
      </c>
      <c r="D5497" s="8" t="s">
        <v>9693</v>
      </c>
      <c r="E5497" s="8" t="s">
        <v>9694</v>
      </c>
      <c r="F5497" s="24">
        <v>0.28999999999999898</v>
      </c>
      <c r="G5497" s="24">
        <v>0</v>
      </c>
      <c r="H5497" s="25">
        <v>20.444099999999999</v>
      </c>
      <c r="I5497" s="25">
        <v>3.7589999999999999</v>
      </c>
      <c r="J5497" s="15">
        <v>95</v>
      </c>
      <c r="K5497" s="15">
        <v>25</v>
      </c>
      <c r="L5497" s="13">
        <v>0.18390000000000001</v>
      </c>
      <c r="M5497" s="7">
        <v>0.84682855999999995</v>
      </c>
      <c r="N5497" s="26">
        <v>0.6</v>
      </c>
      <c r="O5497" s="27" t="s">
        <v>22</v>
      </c>
      <c r="P5497" s="8">
        <v>0.291474065</v>
      </c>
      <c r="Q5497" s="24">
        <v>0.28999999999999998</v>
      </c>
      <c r="R5497" t="str">
        <f>IF($Q5497*100&gt;=VLOOKUP($O5497,margin_ranges!$A$5:$C$10,2,FALSE),IF($Q5497*100&lt;=VLOOKUP($O5497,margin_ranges!$A$5:$C$10,3,FALSE)+10,"IN RANGE","ABOVE RANGE"),"BELOW RANGE")</f>
        <v>IN RANGE</v>
      </c>
      <c r="S5497">
        <f>MIN(VLOOKUP($O5497,margin_ranges!$A$5:$D$10,4,FALSE),$P5497*100)</f>
        <v>29.147406499999999</v>
      </c>
      <c r="T5497" s="29">
        <f>(1-$S5497/100)/(1-$F5497)-1</f>
        <v>-2.0761478873255745E-3</v>
      </c>
      <c r="U5497" s="19" t="str">
        <f>IF(ABS(IFERROR(T5497,0))&gt;0.05,INDEX(margin_ranges!$C$13:$C$16,MATCH($F5497*100,margin_ranges!$B$13:$B$16,1)),"")</f>
        <v/>
      </c>
      <c r="V5497" t="e">
        <f>MIN(VLOOKUP($U5497,margin_ranges!$A$5:$D$10,4,FALSE),$P5497*100)</f>
        <v>#N/A</v>
      </c>
      <c r="Y5497" s="29" t="e">
        <f t="shared" si="85"/>
        <v>#N/A</v>
      </c>
    </row>
    <row r="5498" spans="1:25" x14ac:dyDescent="0.3">
      <c r="A5498" s="8" t="s">
        <v>17</v>
      </c>
      <c r="B5498" s="8" t="s">
        <v>9531</v>
      </c>
      <c r="C5498" s="8" t="s">
        <v>9532</v>
      </c>
      <c r="D5498" s="8" t="s">
        <v>9671</v>
      </c>
      <c r="E5498" s="8" t="s">
        <v>9672</v>
      </c>
      <c r="F5498" s="24">
        <v>0.28999999999999998</v>
      </c>
      <c r="G5498" s="24">
        <v>0</v>
      </c>
      <c r="H5498" s="25">
        <v>15.859299999999999</v>
      </c>
      <c r="I5498" s="25">
        <v>2.2136</v>
      </c>
      <c r="J5498" s="15">
        <v>108</v>
      </c>
      <c r="K5498" s="15">
        <v>27</v>
      </c>
      <c r="L5498" s="13">
        <v>0.1396</v>
      </c>
      <c r="M5498" s="7">
        <v>1.6233261299999999</v>
      </c>
      <c r="N5498" s="26">
        <v>1.1499999999999999</v>
      </c>
      <c r="O5498" s="27" t="s">
        <v>22</v>
      </c>
      <c r="P5498" s="8">
        <v>0.29157796400000002</v>
      </c>
      <c r="Q5498" s="24">
        <v>0.28999999999999998</v>
      </c>
      <c r="R5498" t="str">
        <f>IF($Q5498*100&gt;=VLOOKUP($O5498,margin_ranges!$A$5:$C$10,2,FALSE),IF($Q5498*100&lt;=VLOOKUP($O5498,margin_ranges!$A$5:$C$10,3,FALSE)+10,"IN RANGE","ABOVE RANGE"),"BELOW RANGE")</f>
        <v>IN RANGE</v>
      </c>
      <c r="S5498">
        <f>MIN(VLOOKUP($O5498,margin_ranges!$A$5:$D$10,4,FALSE),$P5498*100)</f>
        <v>29.157796400000002</v>
      </c>
      <c r="T5498" s="29">
        <f>(1-$S5498/100)/(1-$F5498)-1</f>
        <v>-2.2224845070422106E-3</v>
      </c>
      <c r="U5498" s="19" t="str">
        <f>IF(ABS(IFERROR(T5498,0))&gt;0.05,INDEX(margin_ranges!$C$13:$C$16,MATCH($F5498*100,margin_ranges!$B$13:$B$16,1)),"")</f>
        <v/>
      </c>
      <c r="V5498" t="e">
        <f>MIN(VLOOKUP($U5498,margin_ranges!$A$5:$D$10,4,FALSE),$P5498*100)</f>
        <v>#N/A</v>
      </c>
      <c r="Y5498" s="29" t="e">
        <f t="shared" si="85"/>
        <v>#N/A</v>
      </c>
    </row>
    <row r="5499" spans="1:25" x14ac:dyDescent="0.3">
      <c r="A5499" s="8" t="s">
        <v>17</v>
      </c>
      <c r="B5499" s="8" t="s">
        <v>9531</v>
      </c>
      <c r="C5499" s="8" t="s">
        <v>9532</v>
      </c>
      <c r="D5499" s="8" t="s">
        <v>9629</v>
      </c>
      <c r="E5499" s="8" t="s">
        <v>9630</v>
      </c>
      <c r="F5499" s="24">
        <v>0.28999999999999998</v>
      </c>
      <c r="G5499" s="24">
        <v>1</v>
      </c>
      <c r="H5499" s="25">
        <v>82.632400000000004</v>
      </c>
      <c r="I5499" s="25">
        <v>15.589600000000001</v>
      </c>
      <c r="J5499" s="15">
        <v>595</v>
      </c>
      <c r="K5499" s="15">
        <v>149</v>
      </c>
      <c r="L5499" s="13">
        <v>0.18870000000000001</v>
      </c>
      <c r="M5499" s="7">
        <v>1.27226135</v>
      </c>
      <c r="N5499" s="26">
        <v>0.9</v>
      </c>
      <c r="O5499" s="27" t="s">
        <v>22</v>
      </c>
      <c r="P5499" s="8">
        <v>0.29259817329999999</v>
      </c>
      <c r="Q5499" s="24">
        <v>0.28999999999999998</v>
      </c>
      <c r="R5499" t="str">
        <f>IF($Q5499*100&gt;=VLOOKUP($O5499,margin_ranges!$A$5:$C$10,2,FALSE),IF($Q5499*100&lt;=VLOOKUP($O5499,margin_ranges!$A$5:$C$10,3,FALSE)+10,"IN RANGE","ABOVE RANGE"),"BELOW RANGE")</f>
        <v>IN RANGE</v>
      </c>
      <c r="S5499">
        <f>MIN(VLOOKUP($O5499,margin_ranges!$A$5:$D$10,4,FALSE),$P5499*100)</f>
        <v>29.259817329999997</v>
      </c>
      <c r="T5499" s="29">
        <f>(1-$S5499/100)/(1-$F5499)-1</f>
        <v>-3.659399014084519E-3</v>
      </c>
      <c r="U5499" s="19" t="str">
        <f>IF(ABS(IFERROR(T5499,0))&gt;0.05,INDEX(margin_ranges!$C$13:$C$16,MATCH($F5499*100,margin_ranges!$B$13:$B$16,1)),"")</f>
        <v/>
      </c>
      <c r="V5499" t="e">
        <f>MIN(VLOOKUP($U5499,margin_ranges!$A$5:$D$10,4,FALSE),$P5499*100)</f>
        <v>#N/A</v>
      </c>
      <c r="Y5499" s="29" t="e">
        <f t="shared" si="85"/>
        <v>#N/A</v>
      </c>
    </row>
    <row r="5500" spans="1:25" x14ac:dyDescent="0.3">
      <c r="A5500" s="8" t="s">
        <v>17</v>
      </c>
      <c r="B5500" s="8" t="s">
        <v>9531</v>
      </c>
      <c r="C5500" s="8" t="s">
        <v>9532</v>
      </c>
      <c r="D5500" s="8" t="s">
        <v>9753</v>
      </c>
      <c r="E5500" s="8" t="s">
        <v>9754</v>
      </c>
      <c r="F5500" s="24">
        <v>0.28999999999999998</v>
      </c>
      <c r="G5500" s="24">
        <v>1</v>
      </c>
      <c r="H5500" s="25">
        <v>82.614400000000003</v>
      </c>
      <c r="I5500" s="25">
        <v>14.019600000000001</v>
      </c>
      <c r="J5500" s="15">
        <v>535</v>
      </c>
      <c r="K5500" s="15">
        <v>134</v>
      </c>
      <c r="L5500" s="13">
        <v>0.16969999999999999</v>
      </c>
      <c r="M5500" s="7">
        <v>1.27251866</v>
      </c>
      <c r="N5500" s="26">
        <v>0.9</v>
      </c>
      <c r="O5500" s="27" t="s">
        <v>22</v>
      </c>
      <c r="P5500" s="8">
        <v>0.29274121609999998</v>
      </c>
      <c r="Q5500" s="24">
        <v>0.28999999999999998</v>
      </c>
      <c r="R5500" t="str">
        <f>IF($Q5500*100&gt;=VLOOKUP($O5500,margin_ranges!$A$5:$C$10,2,FALSE),IF($Q5500*100&lt;=VLOOKUP($O5500,margin_ranges!$A$5:$C$10,3,FALSE)+10,"IN RANGE","ABOVE RANGE"),"BELOW RANGE")</f>
        <v>IN RANGE</v>
      </c>
      <c r="S5500">
        <f>MIN(VLOOKUP($O5500,margin_ranges!$A$5:$D$10,4,FALSE),$P5500*100)</f>
        <v>29.274121609999998</v>
      </c>
      <c r="T5500" s="29">
        <f>(1-$S5500/100)/(1-$F5500)-1</f>
        <v>-3.8608677464788688E-3</v>
      </c>
      <c r="U5500" s="19" t="str">
        <f>IF(ABS(IFERROR(T5500,0))&gt;0.05,INDEX(margin_ranges!$C$13:$C$16,MATCH($F5500*100,margin_ranges!$B$13:$B$16,1)),"")</f>
        <v/>
      </c>
      <c r="V5500" t="e">
        <f>MIN(VLOOKUP($U5500,margin_ranges!$A$5:$D$10,4,FALSE),$P5500*100)</f>
        <v>#N/A</v>
      </c>
      <c r="Y5500" s="29" t="e">
        <f t="shared" si="85"/>
        <v>#N/A</v>
      </c>
    </row>
    <row r="5501" spans="1:25" x14ac:dyDescent="0.3">
      <c r="A5501" s="8" t="s">
        <v>17</v>
      </c>
      <c r="B5501" s="8" t="s">
        <v>9531</v>
      </c>
      <c r="C5501" s="8" t="s">
        <v>9532</v>
      </c>
      <c r="D5501" s="8" t="s">
        <v>9615</v>
      </c>
      <c r="E5501" s="8" t="s">
        <v>9616</v>
      </c>
      <c r="F5501" s="24">
        <v>0.21</v>
      </c>
      <c r="G5501" s="24">
        <v>0</v>
      </c>
      <c r="H5501" s="25">
        <v>10.852399999999999</v>
      </c>
      <c r="I5501" s="25">
        <v>2.9216000000000002</v>
      </c>
      <c r="J5501" s="15">
        <v>67</v>
      </c>
      <c r="K5501" s="15">
        <v>12</v>
      </c>
      <c r="L5501" s="13">
        <v>0.26919999999999999</v>
      </c>
      <c r="M5501" s="7">
        <v>0.76243795999999997</v>
      </c>
      <c r="N5501" s="26">
        <v>0.6</v>
      </c>
      <c r="O5501" s="27" t="s">
        <v>92</v>
      </c>
      <c r="P5501" s="8">
        <v>0.21305072789999999</v>
      </c>
      <c r="Q5501" s="24">
        <v>0.21</v>
      </c>
      <c r="R5501" t="str">
        <f>IF($Q5501*100&gt;=VLOOKUP($O5501,margin_ranges!$A$5:$C$10,2,FALSE),IF($Q5501*100&lt;=VLOOKUP($O5501,margin_ranges!$A$5:$C$10,3,FALSE)+10,"IN RANGE","ABOVE RANGE"),"BELOW RANGE")</f>
        <v>IN RANGE</v>
      </c>
      <c r="S5501">
        <f>MIN(VLOOKUP($O5501,margin_ranges!$A$5:$D$10,4,FALSE),$P5501*100)</f>
        <v>21.305072789999997</v>
      </c>
      <c r="T5501" s="29">
        <f>(1-$S5501/100)/(1-$F5501)-1</f>
        <v>-3.8616808860759688E-3</v>
      </c>
      <c r="U5501" s="19" t="str">
        <f>IF(ABS(IFERROR(T5501,0))&gt;0.05,INDEX(margin_ranges!$C$13:$C$16,MATCH($F5501*100,margin_ranges!$B$13:$B$16,1)),"")</f>
        <v/>
      </c>
      <c r="V5501" t="e">
        <f>MIN(VLOOKUP($U5501,margin_ranges!$A$5:$D$10,4,FALSE),$P5501*100)</f>
        <v>#N/A</v>
      </c>
      <c r="Y5501" s="29" t="e">
        <f t="shared" si="85"/>
        <v>#N/A</v>
      </c>
    </row>
    <row r="5502" spans="1:25" x14ac:dyDescent="0.3">
      <c r="A5502" s="8" t="s">
        <v>17</v>
      </c>
      <c r="B5502" s="8" t="s">
        <v>9531</v>
      </c>
      <c r="C5502" s="8" t="s">
        <v>9532</v>
      </c>
      <c r="D5502" s="8" t="s">
        <v>9535</v>
      </c>
      <c r="E5502" s="8" t="s">
        <v>9536</v>
      </c>
      <c r="F5502" s="24">
        <v>0.28999999999999998</v>
      </c>
      <c r="G5502" s="24">
        <v>1</v>
      </c>
      <c r="H5502" s="25">
        <v>498.80309999999997</v>
      </c>
      <c r="I5502" s="25">
        <v>57.166200000000003</v>
      </c>
      <c r="J5502" s="15">
        <v>2401</v>
      </c>
      <c r="K5502" s="15">
        <v>607</v>
      </c>
      <c r="L5502" s="13">
        <v>0.11459999999999999</v>
      </c>
      <c r="M5502" s="7">
        <v>1.39995377</v>
      </c>
      <c r="N5502" s="26">
        <v>0.9</v>
      </c>
      <c r="O5502" s="27" t="s">
        <v>92</v>
      </c>
      <c r="P5502" s="8">
        <v>0.35712162790000002</v>
      </c>
      <c r="Q5502" s="24">
        <v>0.28999999999999998</v>
      </c>
      <c r="R5502" t="str">
        <f>IF($Q5502*100&gt;=VLOOKUP($O5502,margin_ranges!$A$5:$C$10,2,FALSE),IF($Q5502*100&lt;=VLOOKUP($O5502,margin_ranges!$A$5:$C$10,3,FALSE)+10,"IN RANGE","ABOVE RANGE"),"BELOW RANGE")</f>
        <v>IN RANGE</v>
      </c>
      <c r="S5502">
        <f>MIN(VLOOKUP($O5502,margin_ranges!$A$5:$D$10,4,FALSE),$P5502*100)</f>
        <v>29.75</v>
      </c>
      <c r="T5502" s="29">
        <f>(1-$S5502/100)/(1-$F5502)-1</f>
        <v>-1.0563380281690127E-2</v>
      </c>
      <c r="U5502" s="19" t="str">
        <f>IF(ABS(IFERROR(T5502,0))&gt;0.05,INDEX(margin_ranges!$C$13:$C$16,MATCH($F5502*100,margin_ranges!$B$13:$B$16,1)),"")</f>
        <v/>
      </c>
      <c r="V5502" t="e">
        <f>MIN(VLOOKUP($U5502,margin_ranges!$A$5:$D$10,4,FALSE),$P5502*100)</f>
        <v>#N/A</v>
      </c>
      <c r="Y5502" s="29" t="e">
        <f t="shared" si="85"/>
        <v>#N/A</v>
      </c>
    </row>
    <row r="5503" spans="1:25" x14ac:dyDescent="0.3">
      <c r="A5503" s="8" t="s">
        <v>17</v>
      </c>
      <c r="B5503" s="8" t="s">
        <v>9531</v>
      </c>
      <c r="C5503" s="8" t="s">
        <v>9532</v>
      </c>
      <c r="D5503" s="8" t="s">
        <v>9543</v>
      </c>
      <c r="E5503" s="8" t="s">
        <v>9544</v>
      </c>
      <c r="F5503" s="24">
        <v>0.28999999999999998</v>
      </c>
      <c r="G5503" s="24">
        <v>1</v>
      </c>
      <c r="H5503" s="25">
        <v>846.6739</v>
      </c>
      <c r="I5503" s="25">
        <v>260.3793</v>
      </c>
      <c r="J5503" s="15">
        <v>14079</v>
      </c>
      <c r="K5503" s="15">
        <v>3629</v>
      </c>
      <c r="L5503" s="13">
        <v>0.3075</v>
      </c>
      <c r="M5503" s="7">
        <v>1.80232704</v>
      </c>
      <c r="N5503" s="26">
        <v>1.1499999999999999</v>
      </c>
      <c r="O5503" s="27" t="s">
        <v>22</v>
      </c>
      <c r="P5503" s="8">
        <v>0.36193600199999998</v>
      </c>
      <c r="Q5503" s="24">
        <v>0.28999999999999998</v>
      </c>
      <c r="R5503" t="str">
        <f>IF($Q5503*100&gt;=VLOOKUP($O5503,margin_ranges!$A$5:$C$10,2,FALSE),IF($Q5503*100&lt;=VLOOKUP($O5503,margin_ranges!$A$5:$C$10,3,FALSE)+10,"IN RANGE","ABOVE RANGE"),"BELOW RANGE")</f>
        <v>IN RANGE</v>
      </c>
      <c r="S5503">
        <f>MIN(VLOOKUP($O5503,margin_ranges!$A$5:$D$10,4,FALSE),$P5503*100)</f>
        <v>29.75</v>
      </c>
      <c r="T5503" s="29">
        <f>(1-$S5503/100)/(1-$F5503)-1</f>
        <v>-1.0563380281690127E-2</v>
      </c>
      <c r="U5503" s="19" t="str">
        <f>IF(ABS(IFERROR(T5503,0))&gt;0.05,INDEX(margin_ranges!$C$13:$C$16,MATCH($F5503*100,margin_ranges!$B$13:$B$16,1)),"")</f>
        <v/>
      </c>
      <c r="V5503" t="e">
        <f>MIN(VLOOKUP($U5503,margin_ranges!$A$5:$D$10,4,FALSE),$P5503*100)</f>
        <v>#N/A</v>
      </c>
      <c r="Y5503" s="29" t="e">
        <f t="shared" si="85"/>
        <v>#N/A</v>
      </c>
    </row>
    <row r="5504" spans="1:25" x14ac:dyDescent="0.3">
      <c r="A5504" s="8" t="s">
        <v>17</v>
      </c>
      <c r="B5504" s="8" t="s">
        <v>9531</v>
      </c>
      <c r="C5504" s="8" t="s">
        <v>9532</v>
      </c>
      <c r="D5504" s="8" t="s">
        <v>9549</v>
      </c>
      <c r="E5504" s="8" t="s">
        <v>9550</v>
      </c>
      <c r="F5504" s="24">
        <v>0.28999999999999998</v>
      </c>
      <c r="G5504" s="24">
        <v>1</v>
      </c>
      <c r="H5504" s="25">
        <v>50.287199999999999</v>
      </c>
      <c r="I5504" s="25">
        <v>4.3929999999999998</v>
      </c>
      <c r="J5504" s="15">
        <v>186</v>
      </c>
      <c r="K5504" s="15">
        <v>47</v>
      </c>
      <c r="L5504" s="13">
        <v>8.7400000000000005E-2</v>
      </c>
      <c r="M5504" s="7">
        <v>1.40942408</v>
      </c>
      <c r="N5504" s="26">
        <v>0.9</v>
      </c>
      <c r="O5504" s="27" t="s">
        <v>22</v>
      </c>
      <c r="P5504" s="8">
        <v>0.36144130759999998</v>
      </c>
      <c r="Q5504" s="24">
        <v>0.28999999999999998</v>
      </c>
      <c r="R5504" t="str">
        <f>IF($Q5504*100&gt;=VLOOKUP($O5504,margin_ranges!$A$5:$C$10,2,FALSE),IF($Q5504*100&lt;=VLOOKUP($O5504,margin_ranges!$A$5:$C$10,3,FALSE)+10,"IN RANGE","ABOVE RANGE"),"BELOW RANGE")</f>
        <v>IN RANGE</v>
      </c>
      <c r="S5504">
        <f>MIN(VLOOKUP($O5504,margin_ranges!$A$5:$D$10,4,FALSE),$P5504*100)</f>
        <v>29.75</v>
      </c>
      <c r="T5504" s="29">
        <f>(1-$S5504/100)/(1-$F5504)-1</f>
        <v>-1.0563380281690127E-2</v>
      </c>
      <c r="U5504" s="19" t="str">
        <f>IF(ABS(IFERROR(T5504,0))&gt;0.05,INDEX(margin_ranges!$C$13:$C$16,MATCH($F5504*100,margin_ranges!$B$13:$B$16,1)),"")</f>
        <v/>
      </c>
      <c r="V5504" t="e">
        <f>MIN(VLOOKUP($U5504,margin_ranges!$A$5:$D$10,4,FALSE),$P5504*100)</f>
        <v>#N/A</v>
      </c>
      <c r="Y5504" s="29" t="e">
        <f t="shared" si="85"/>
        <v>#N/A</v>
      </c>
    </row>
    <row r="5505" spans="1:25" x14ac:dyDescent="0.3">
      <c r="A5505" s="8" t="s">
        <v>17</v>
      </c>
      <c r="B5505" s="8" t="s">
        <v>9531</v>
      </c>
      <c r="C5505" s="8" t="s">
        <v>9532</v>
      </c>
      <c r="D5505" s="8" t="s">
        <v>9559</v>
      </c>
      <c r="E5505" s="8" t="s">
        <v>9560</v>
      </c>
      <c r="F5505" s="24">
        <v>0.28999999999999998</v>
      </c>
      <c r="G5505" s="24">
        <v>0</v>
      </c>
      <c r="H5505" s="25">
        <v>6.7979000000000003</v>
      </c>
      <c r="I5505" s="25">
        <v>0.62809999999999999</v>
      </c>
      <c r="J5505" s="15">
        <v>18</v>
      </c>
      <c r="K5505" s="15">
        <v>4</v>
      </c>
      <c r="L5505" s="13">
        <v>9.2399999999999996E-2</v>
      </c>
      <c r="M5505" s="7">
        <v>0.93756397000000002</v>
      </c>
      <c r="N5505" s="26">
        <v>0.65</v>
      </c>
      <c r="O5505" s="27" t="s">
        <v>22</v>
      </c>
      <c r="P5505" s="8">
        <v>0.30671397379999998</v>
      </c>
      <c r="Q5505" s="24">
        <v>0.28999999999999998</v>
      </c>
      <c r="R5505" t="str">
        <f>IF($Q5505*100&gt;=VLOOKUP($O5505,margin_ranges!$A$5:$C$10,2,FALSE),IF($Q5505*100&lt;=VLOOKUP($O5505,margin_ranges!$A$5:$C$10,3,FALSE)+10,"IN RANGE","ABOVE RANGE"),"BELOW RANGE")</f>
        <v>IN RANGE</v>
      </c>
      <c r="S5505">
        <f>MIN(VLOOKUP($O5505,margin_ranges!$A$5:$D$10,4,FALSE),$P5505*100)</f>
        <v>29.75</v>
      </c>
      <c r="T5505" s="29">
        <f>(1-$S5505/100)/(1-$F5505)-1</f>
        <v>-1.0563380281690127E-2</v>
      </c>
      <c r="U5505" s="19" t="str">
        <f>IF(ABS(IFERROR(T5505,0))&gt;0.05,INDEX(margin_ranges!$C$13:$C$16,MATCH($F5505*100,margin_ranges!$B$13:$B$16,1)),"")</f>
        <v/>
      </c>
      <c r="V5505" t="e">
        <f>MIN(VLOOKUP($U5505,margin_ranges!$A$5:$D$10,4,FALSE),$P5505*100)</f>
        <v>#N/A</v>
      </c>
      <c r="Y5505" s="29" t="e">
        <f t="shared" si="85"/>
        <v>#N/A</v>
      </c>
    </row>
    <row r="5506" spans="1:25" x14ac:dyDescent="0.3">
      <c r="A5506" s="8" t="s">
        <v>17</v>
      </c>
      <c r="B5506" s="8" t="s">
        <v>9531</v>
      </c>
      <c r="C5506" s="8" t="s">
        <v>9532</v>
      </c>
      <c r="D5506" s="8" t="s">
        <v>9573</v>
      </c>
      <c r="E5506" s="8" t="s">
        <v>9574</v>
      </c>
      <c r="F5506" s="24">
        <v>0.28999999999999998</v>
      </c>
      <c r="G5506" s="24">
        <v>0</v>
      </c>
      <c r="H5506" s="25">
        <v>15.851100000000001</v>
      </c>
      <c r="I5506" s="25">
        <v>4.7836999999999996</v>
      </c>
      <c r="J5506" s="15">
        <v>236</v>
      </c>
      <c r="K5506" s="15">
        <v>59</v>
      </c>
      <c r="L5506" s="13">
        <v>0.30180000000000001</v>
      </c>
      <c r="M5506" s="7">
        <v>1.6437974099999999</v>
      </c>
      <c r="N5506" s="26">
        <v>1.1499999999999999</v>
      </c>
      <c r="O5506" s="27" t="s">
        <v>22</v>
      </c>
      <c r="P5506" s="8">
        <v>0.30040040550000002</v>
      </c>
      <c r="Q5506" s="24">
        <v>0.28999999999999998</v>
      </c>
      <c r="R5506" t="str">
        <f>IF($Q5506*100&gt;=VLOOKUP($O5506,margin_ranges!$A$5:$C$10,2,FALSE),IF($Q5506*100&lt;=VLOOKUP($O5506,margin_ranges!$A$5:$C$10,3,FALSE)+10,"IN RANGE","ABOVE RANGE"),"BELOW RANGE")</f>
        <v>IN RANGE</v>
      </c>
      <c r="S5506">
        <f>MIN(VLOOKUP($O5506,margin_ranges!$A$5:$D$10,4,FALSE),$P5506*100)</f>
        <v>29.75</v>
      </c>
      <c r="T5506" s="29">
        <f>(1-$S5506/100)/(1-$F5506)-1</f>
        <v>-1.0563380281690127E-2</v>
      </c>
      <c r="U5506" s="19" t="str">
        <f>IF(ABS(IFERROR(T5506,0))&gt;0.05,INDEX(margin_ranges!$C$13:$C$16,MATCH($F5506*100,margin_ranges!$B$13:$B$16,1)),"")</f>
        <v/>
      </c>
      <c r="V5506" t="e">
        <f>MIN(VLOOKUP($U5506,margin_ranges!$A$5:$D$10,4,FALSE),$P5506*100)</f>
        <v>#N/A</v>
      </c>
      <c r="Y5506" s="29" t="e">
        <f t="shared" si="85"/>
        <v>#N/A</v>
      </c>
    </row>
    <row r="5507" spans="1:25" x14ac:dyDescent="0.3">
      <c r="A5507" s="8" t="s">
        <v>17</v>
      </c>
      <c r="B5507" s="8" t="s">
        <v>9531</v>
      </c>
      <c r="C5507" s="8" t="s">
        <v>9532</v>
      </c>
      <c r="D5507" s="8" t="s">
        <v>9579</v>
      </c>
      <c r="E5507" s="8" t="s">
        <v>9580</v>
      </c>
      <c r="F5507" s="24">
        <v>0.28999999999999998</v>
      </c>
      <c r="G5507" s="24">
        <v>0</v>
      </c>
      <c r="H5507" s="25">
        <v>2.9211</v>
      </c>
      <c r="I5507" s="25">
        <v>0.49840000000000001</v>
      </c>
      <c r="J5507" s="15">
        <v>7</v>
      </c>
      <c r="K5507" s="15">
        <v>2</v>
      </c>
      <c r="L5507" s="13">
        <v>0.1706</v>
      </c>
      <c r="M5507" s="7">
        <v>0.44560698999999998</v>
      </c>
      <c r="N5507" s="26">
        <v>0.25</v>
      </c>
      <c r="O5507" s="27" t="s">
        <v>22</v>
      </c>
      <c r="P5507" s="8">
        <v>0.43896751369999998</v>
      </c>
      <c r="Q5507" s="24">
        <v>0.28999999999999998</v>
      </c>
      <c r="R5507" t="str">
        <f>IF($Q5507*100&gt;=VLOOKUP($O5507,margin_ranges!$A$5:$C$10,2,FALSE),IF($Q5507*100&lt;=VLOOKUP($O5507,margin_ranges!$A$5:$C$10,3,FALSE)+10,"IN RANGE","ABOVE RANGE"),"BELOW RANGE")</f>
        <v>IN RANGE</v>
      </c>
      <c r="S5507">
        <f>MIN(VLOOKUP($O5507,margin_ranges!$A$5:$D$10,4,FALSE),$P5507*100)</f>
        <v>29.75</v>
      </c>
      <c r="T5507" s="29">
        <f>(1-$S5507/100)/(1-$F5507)-1</f>
        <v>-1.0563380281690127E-2</v>
      </c>
      <c r="U5507" s="19" t="str">
        <f>IF(ABS(IFERROR(T5507,0))&gt;0.05,INDEX(margin_ranges!$C$13:$C$16,MATCH($F5507*100,margin_ranges!$B$13:$B$16,1)),"")</f>
        <v/>
      </c>
      <c r="V5507" t="e">
        <f>MIN(VLOOKUP($U5507,margin_ranges!$A$5:$D$10,4,FALSE),$P5507*100)</f>
        <v>#N/A</v>
      </c>
      <c r="Y5507" s="29" t="e">
        <f t="shared" si="85"/>
        <v>#N/A</v>
      </c>
    </row>
    <row r="5508" spans="1:25" x14ac:dyDescent="0.3">
      <c r="A5508" s="8" t="s">
        <v>17</v>
      </c>
      <c r="B5508" s="8" t="s">
        <v>9531</v>
      </c>
      <c r="C5508" s="8" t="s">
        <v>9532</v>
      </c>
      <c r="D5508" s="8" t="s">
        <v>9581</v>
      </c>
      <c r="E5508" s="8" t="s">
        <v>9582</v>
      </c>
      <c r="F5508" s="24">
        <v>0.28999999999999998</v>
      </c>
      <c r="G5508" s="24">
        <v>0</v>
      </c>
      <c r="H5508" s="25">
        <v>0.94499999999999995</v>
      </c>
      <c r="I5508" s="25">
        <v>0.26529999999999998</v>
      </c>
      <c r="J5508" s="15">
        <v>8</v>
      </c>
      <c r="K5508" s="15">
        <v>2</v>
      </c>
      <c r="L5508" s="13">
        <v>0.28070000000000001</v>
      </c>
      <c r="M5508" s="7">
        <v>1.02727518</v>
      </c>
      <c r="N5508" s="26">
        <v>0.65</v>
      </c>
      <c r="O5508" s="27" t="s">
        <v>22</v>
      </c>
      <c r="P5508" s="8">
        <v>0.36725814480000002</v>
      </c>
      <c r="Q5508" s="24">
        <v>0.28999999999999998</v>
      </c>
      <c r="R5508" t="str">
        <f>IF($Q5508*100&gt;=VLOOKUP($O5508,margin_ranges!$A$5:$C$10,2,FALSE),IF($Q5508*100&lt;=VLOOKUP($O5508,margin_ranges!$A$5:$C$10,3,FALSE)+10,"IN RANGE","ABOVE RANGE"),"BELOW RANGE")</f>
        <v>IN RANGE</v>
      </c>
      <c r="S5508">
        <f>MIN(VLOOKUP($O5508,margin_ranges!$A$5:$D$10,4,FALSE),$P5508*100)</f>
        <v>29.75</v>
      </c>
      <c r="T5508" s="29">
        <f>(1-$S5508/100)/(1-$F5508)-1</f>
        <v>-1.0563380281690127E-2</v>
      </c>
      <c r="U5508" s="19" t="str">
        <f>IF(ABS(IFERROR(T5508,0))&gt;0.05,INDEX(margin_ranges!$C$13:$C$16,MATCH($F5508*100,margin_ranges!$B$13:$B$16,1)),"")</f>
        <v/>
      </c>
      <c r="V5508" t="e">
        <f>MIN(VLOOKUP($U5508,margin_ranges!$A$5:$D$10,4,FALSE),$P5508*100)</f>
        <v>#N/A</v>
      </c>
      <c r="Y5508" s="29" t="e">
        <f t="shared" si="85"/>
        <v>#N/A</v>
      </c>
    </row>
    <row r="5509" spans="1:25" x14ac:dyDescent="0.3">
      <c r="A5509" s="8" t="s">
        <v>17</v>
      </c>
      <c r="B5509" s="8" t="s">
        <v>9531</v>
      </c>
      <c r="C5509" s="8" t="s">
        <v>9532</v>
      </c>
      <c r="D5509" s="8" t="s">
        <v>9583</v>
      </c>
      <c r="E5509" s="8" t="s">
        <v>9584</v>
      </c>
      <c r="F5509" s="24">
        <v>0.28999999999999998</v>
      </c>
      <c r="G5509" s="24">
        <v>1</v>
      </c>
      <c r="H5509" s="25">
        <v>82.439400000000006</v>
      </c>
      <c r="I5509" s="25">
        <v>12.7319</v>
      </c>
      <c r="J5509" s="15">
        <v>514</v>
      </c>
      <c r="K5509" s="15">
        <v>127</v>
      </c>
      <c r="L5509" s="13">
        <v>0.15440000000000001</v>
      </c>
      <c r="M5509" s="7">
        <v>1.34500328</v>
      </c>
      <c r="N5509" s="26">
        <v>0.9</v>
      </c>
      <c r="O5509" s="27" t="s">
        <v>22</v>
      </c>
      <c r="P5509" s="8">
        <v>0.33085665139999998</v>
      </c>
      <c r="Q5509" s="24">
        <v>0.28999999999999998</v>
      </c>
      <c r="R5509" t="str">
        <f>IF($Q5509*100&gt;=VLOOKUP($O5509,margin_ranges!$A$5:$C$10,2,FALSE),IF($Q5509*100&lt;=VLOOKUP($O5509,margin_ranges!$A$5:$C$10,3,FALSE)+10,"IN RANGE","ABOVE RANGE"),"BELOW RANGE")</f>
        <v>IN RANGE</v>
      </c>
      <c r="S5509">
        <f>MIN(VLOOKUP($O5509,margin_ranges!$A$5:$D$10,4,FALSE),$P5509*100)</f>
        <v>29.75</v>
      </c>
      <c r="T5509" s="29">
        <f>(1-$S5509/100)/(1-$F5509)-1</f>
        <v>-1.0563380281690127E-2</v>
      </c>
      <c r="U5509" s="19" t="str">
        <f>IF(ABS(IFERROR(T5509,0))&gt;0.05,INDEX(margin_ranges!$C$13:$C$16,MATCH($F5509*100,margin_ranges!$B$13:$B$16,1)),"")</f>
        <v/>
      </c>
      <c r="V5509" t="e">
        <f>MIN(VLOOKUP($U5509,margin_ranges!$A$5:$D$10,4,FALSE),$P5509*100)</f>
        <v>#N/A</v>
      </c>
      <c r="Y5509" s="29" t="e">
        <f t="shared" si="85"/>
        <v>#N/A</v>
      </c>
    </row>
    <row r="5510" spans="1:25" x14ac:dyDescent="0.3">
      <c r="A5510" s="8" t="s">
        <v>17</v>
      </c>
      <c r="B5510" s="8" t="s">
        <v>9531</v>
      </c>
      <c r="C5510" s="8" t="s">
        <v>9532</v>
      </c>
      <c r="D5510" s="8" t="s">
        <v>9597</v>
      </c>
      <c r="E5510" s="8" t="s">
        <v>9598</v>
      </c>
      <c r="F5510" s="24">
        <v>0.28999999999999998</v>
      </c>
      <c r="G5510" s="24">
        <v>1</v>
      </c>
      <c r="H5510" s="25">
        <v>30.35</v>
      </c>
      <c r="I5510" s="25">
        <v>6.0810000000000004</v>
      </c>
      <c r="J5510" s="15">
        <v>315</v>
      </c>
      <c r="K5510" s="15">
        <v>81</v>
      </c>
      <c r="L5510" s="13">
        <v>0.20039999999999999</v>
      </c>
      <c r="M5510" s="7">
        <v>1.7250311300000001</v>
      </c>
      <c r="N5510" s="26">
        <v>1.1499999999999999</v>
      </c>
      <c r="O5510" s="27" t="s">
        <v>22</v>
      </c>
      <c r="P5510" s="8">
        <v>0.33334536300000001</v>
      </c>
      <c r="Q5510" s="24">
        <v>0.28999999999999998</v>
      </c>
      <c r="R5510" t="str">
        <f>IF($Q5510*100&gt;=VLOOKUP($O5510,margin_ranges!$A$5:$C$10,2,FALSE),IF($Q5510*100&lt;=VLOOKUP($O5510,margin_ranges!$A$5:$C$10,3,FALSE)+10,"IN RANGE","ABOVE RANGE"),"BELOW RANGE")</f>
        <v>IN RANGE</v>
      </c>
      <c r="S5510">
        <f>MIN(VLOOKUP($O5510,margin_ranges!$A$5:$D$10,4,FALSE),$P5510*100)</f>
        <v>29.75</v>
      </c>
      <c r="T5510" s="29">
        <f>(1-$S5510/100)/(1-$F5510)-1</f>
        <v>-1.0563380281690127E-2</v>
      </c>
      <c r="U5510" s="19" t="str">
        <f>IF(ABS(IFERROR(T5510,0))&gt;0.05,INDEX(margin_ranges!$C$13:$C$16,MATCH($F5510*100,margin_ranges!$B$13:$B$16,1)),"")</f>
        <v/>
      </c>
      <c r="V5510" t="e">
        <f>MIN(VLOOKUP($U5510,margin_ranges!$A$5:$D$10,4,FALSE),$P5510*100)</f>
        <v>#N/A</v>
      </c>
      <c r="Y5510" s="29" t="e">
        <f t="shared" si="85"/>
        <v>#N/A</v>
      </c>
    </row>
    <row r="5511" spans="1:25" x14ac:dyDescent="0.3">
      <c r="A5511" s="8" t="s">
        <v>17</v>
      </c>
      <c r="B5511" s="8" t="s">
        <v>9531</v>
      </c>
      <c r="C5511" s="8" t="s">
        <v>9532</v>
      </c>
      <c r="D5511" s="8" t="s">
        <v>9621</v>
      </c>
      <c r="E5511" s="8" t="s">
        <v>9622</v>
      </c>
      <c r="F5511" s="24">
        <v>0.28999999999999998</v>
      </c>
      <c r="G5511" s="24">
        <v>0</v>
      </c>
      <c r="H5511" s="25">
        <v>2.7753000000000001</v>
      </c>
      <c r="I5511" s="25">
        <v>0.81499999999999995</v>
      </c>
      <c r="J5511" s="15">
        <v>25</v>
      </c>
      <c r="K5511" s="15">
        <v>6</v>
      </c>
      <c r="L5511" s="13">
        <v>0.29370000000000002</v>
      </c>
      <c r="M5511" s="7">
        <v>1.01297108</v>
      </c>
      <c r="N5511" s="26">
        <v>0.7</v>
      </c>
      <c r="O5511" s="27" t="s">
        <v>22</v>
      </c>
      <c r="P5511" s="8">
        <v>0.30896348849999999</v>
      </c>
      <c r="Q5511" s="24">
        <v>0.28999999999999998</v>
      </c>
      <c r="R5511" t="str">
        <f>IF($Q5511*100&gt;=VLOOKUP($O5511,margin_ranges!$A$5:$C$10,2,FALSE),IF($Q5511*100&lt;=VLOOKUP($O5511,margin_ranges!$A$5:$C$10,3,FALSE)+10,"IN RANGE","ABOVE RANGE"),"BELOW RANGE")</f>
        <v>IN RANGE</v>
      </c>
      <c r="S5511">
        <f>MIN(VLOOKUP($O5511,margin_ranges!$A$5:$D$10,4,FALSE),$P5511*100)</f>
        <v>29.75</v>
      </c>
      <c r="T5511" s="29">
        <f>(1-$S5511/100)/(1-$F5511)-1</f>
        <v>-1.0563380281690127E-2</v>
      </c>
      <c r="U5511" s="19" t="str">
        <f>IF(ABS(IFERROR(T5511,0))&gt;0.05,INDEX(margin_ranges!$C$13:$C$16,MATCH($F5511*100,margin_ranges!$B$13:$B$16,1)),"")</f>
        <v/>
      </c>
      <c r="V5511" t="e">
        <f>MIN(VLOOKUP($U5511,margin_ranges!$A$5:$D$10,4,FALSE),$P5511*100)</f>
        <v>#N/A</v>
      </c>
      <c r="Y5511" s="29" t="e">
        <f t="shared" si="85"/>
        <v>#N/A</v>
      </c>
    </row>
    <row r="5512" spans="1:25" x14ac:dyDescent="0.3">
      <c r="A5512" s="8" t="s">
        <v>17</v>
      </c>
      <c r="B5512" s="8" t="s">
        <v>9531</v>
      </c>
      <c r="C5512" s="8" t="s">
        <v>9532</v>
      </c>
      <c r="D5512" s="8" t="s">
        <v>9649</v>
      </c>
      <c r="E5512" s="8" t="s">
        <v>9650</v>
      </c>
      <c r="F5512" s="24">
        <v>0.28999999999999998</v>
      </c>
      <c r="G5512" s="24">
        <v>0</v>
      </c>
      <c r="H5512" s="25">
        <v>2.7761999999999998</v>
      </c>
      <c r="I5512" s="25">
        <v>0.83</v>
      </c>
      <c r="J5512" s="15">
        <v>25</v>
      </c>
      <c r="K5512" s="15">
        <v>6</v>
      </c>
      <c r="L5512" s="13">
        <v>0.29899999999999999</v>
      </c>
      <c r="M5512" s="7">
        <v>1.0179001700000001</v>
      </c>
      <c r="N5512" s="26">
        <v>0.7</v>
      </c>
      <c r="O5512" s="27" t="s">
        <v>22</v>
      </c>
      <c r="P5512" s="8">
        <v>0.31230977339999999</v>
      </c>
      <c r="Q5512" s="24">
        <v>0.28999999999999998</v>
      </c>
      <c r="R5512" t="str">
        <f>IF($Q5512*100&gt;=VLOOKUP($O5512,margin_ranges!$A$5:$C$10,2,FALSE),IF($Q5512*100&lt;=VLOOKUP($O5512,margin_ranges!$A$5:$C$10,3,FALSE)+10,"IN RANGE","ABOVE RANGE"),"BELOW RANGE")</f>
        <v>IN RANGE</v>
      </c>
      <c r="S5512">
        <f>MIN(VLOOKUP($O5512,margin_ranges!$A$5:$D$10,4,FALSE),$P5512*100)</f>
        <v>29.75</v>
      </c>
      <c r="T5512" s="29">
        <f>(1-$S5512/100)/(1-$F5512)-1</f>
        <v>-1.0563380281690127E-2</v>
      </c>
      <c r="U5512" s="19" t="str">
        <f>IF(ABS(IFERROR(T5512,0))&gt;0.05,INDEX(margin_ranges!$C$13:$C$16,MATCH($F5512*100,margin_ranges!$B$13:$B$16,1)),"")</f>
        <v/>
      </c>
      <c r="V5512" t="e">
        <f>MIN(VLOOKUP($U5512,margin_ranges!$A$5:$D$10,4,FALSE),$P5512*100)</f>
        <v>#N/A</v>
      </c>
      <c r="Y5512" s="29" t="e">
        <f t="shared" si="85"/>
        <v>#N/A</v>
      </c>
    </row>
    <row r="5513" spans="1:25" x14ac:dyDescent="0.3">
      <c r="A5513" s="8" t="s">
        <v>17</v>
      </c>
      <c r="B5513" s="8" t="s">
        <v>9531</v>
      </c>
      <c r="C5513" s="8" t="s">
        <v>9532</v>
      </c>
      <c r="D5513" s="8" t="s">
        <v>9655</v>
      </c>
      <c r="E5513" s="8" t="s">
        <v>9656</v>
      </c>
      <c r="F5513" s="24">
        <v>0.28999999999999998</v>
      </c>
      <c r="G5513" s="24">
        <v>0</v>
      </c>
      <c r="H5513" s="25">
        <v>3.0939000000000001</v>
      </c>
      <c r="I5513" s="25">
        <v>0.64439999999999997</v>
      </c>
      <c r="J5513" s="15">
        <v>8</v>
      </c>
      <c r="K5513" s="15">
        <v>2</v>
      </c>
      <c r="L5513" s="13">
        <v>0.20830000000000001</v>
      </c>
      <c r="M5513" s="7">
        <v>0.43547279</v>
      </c>
      <c r="N5513" s="26">
        <v>0.25</v>
      </c>
      <c r="O5513" s="27" t="s">
        <v>22</v>
      </c>
      <c r="P5513" s="8">
        <v>0.42591131250000003</v>
      </c>
      <c r="Q5513" s="24">
        <v>0.28999999999999998</v>
      </c>
      <c r="R5513" t="str">
        <f>IF($Q5513*100&gt;=VLOOKUP($O5513,margin_ranges!$A$5:$C$10,2,FALSE),IF($Q5513*100&lt;=VLOOKUP($O5513,margin_ranges!$A$5:$C$10,3,FALSE)+10,"IN RANGE","ABOVE RANGE"),"BELOW RANGE")</f>
        <v>IN RANGE</v>
      </c>
      <c r="S5513">
        <f>MIN(VLOOKUP($O5513,margin_ranges!$A$5:$D$10,4,FALSE),$P5513*100)</f>
        <v>29.75</v>
      </c>
      <c r="T5513" s="29">
        <f>(1-$S5513/100)/(1-$F5513)-1</f>
        <v>-1.0563380281690127E-2</v>
      </c>
      <c r="U5513" s="19" t="str">
        <f>IF(ABS(IFERROR(T5513,0))&gt;0.05,INDEX(margin_ranges!$C$13:$C$16,MATCH($F5513*100,margin_ranges!$B$13:$B$16,1)),"")</f>
        <v/>
      </c>
      <c r="V5513" t="e">
        <f>MIN(VLOOKUP($U5513,margin_ranges!$A$5:$D$10,4,FALSE),$P5513*100)</f>
        <v>#N/A</v>
      </c>
      <c r="Y5513" s="29" t="e">
        <f t="shared" si="85"/>
        <v>#N/A</v>
      </c>
    </row>
    <row r="5514" spans="1:25" x14ac:dyDescent="0.3">
      <c r="A5514" s="8" t="s">
        <v>17</v>
      </c>
      <c r="B5514" s="8" t="s">
        <v>9531</v>
      </c>
      <c r="C5514" s="8" t="s">
        <v>9532</v>
      </c>
      <c r="D5514" s="8" t="s">
        <v>9661</v>
      </c>
      <c r="E5514" s="8" t="s">
        <v>9662</v>
      </c>
      <c r="F5514" s="24">
        <v>0.28999999999999998</v>
      </c>
      <c r="G5514" s="24">
        <v>0</v>
      </c>
      <c r="H5514" s="25">
        <v>2.5150999999999999</v>
      </c>
      <c r="I5514" s="25">
        <v>0.49130000000000001</v>
      </c>
      <c r="J5514" s="15">
        <v>15</v>
      </c>
      <c r="K5514" s="15">
        <v>4</v>
      </c>
      <c r="L5514" s="13">
        <v>0.1953</v>
      </c>
      <c r="M5514" s="7">
        <v>1.0452457100000001</v>
      </c>
      <c r="N5514" s="26">
        <v>0.7</v>
      </c>
      <c r="O5514" s="27" t="s">
        <v>22</v>
      </c>
      <c r="P5514" s="8">
        <v>0.33030100709999999</v>
      </c>
      <c r="Q5514" s="24">
        <v>0.28999999999999998</v>
      </c>
      <c r="R5514" t="str">
        <f>IF($Q5514*100&gt;=VLOOKUP($O5514,margin_ranges!$A$5:$C$10,2,FALSE),IF($Q5514*100&lt;=VLOOKUP($O5514,margin_ranges!$A$5:$C$10,3,FALSE)+10,"IN RANGE","ABOVE RANGE"),"BELOW RANGE")</f>
        <v>IN RANGE</v>
      </c>
      <c r="S5514">
        <f>MIN(VLOOKUP($O5514,margin_ranges!$A$5:$D$10,4,FALSE),$P5514*100)</f>
        <v>29.75</v>
      </c>
      <c r="T5514" s="29">
        <f>(1-$S5514/100)/(1-$F5514)-1</f>
        <v>-1.0563380281690127E-2</v>
      </c>
      <c r="U5514" s="19" t="str">
        <f>IF(ABS(IFERROR(T5514,0))&gt;0.05,INDEX(margin_ranges!$C$13:$C$16,MATCH($F5514*100,margin_ranges!$B$13:$B$16,1)),"")</f>
        <v/>
      </c>
      <c r="V5514" t="e">
        <f>MIN(VLOOKUP($U5514,margin_ranges!$A$5:$D$10,4,FALSE),$P5514*100)</f>
        <v>#N/A</v>
      </c>
      <c r="Y5514" s="29" t="e">
        <f t="shared" si="85"/>
        <v>#N/A</v>
      </c>
    </row>
    <row r="5515" spans="1:25" x14ac:dyDescent="0.3">
      <c r="A5515" s="8" t="s">
        <v>17</v>
      </c>
      <c r="B5515" s="8" t="s">
        <v>9531</v>
      </c>
      <c r="C5515" s="8" t="s">
        <v>9532</v>
      </c>
      <c r="D5515" s="8" t="s">
        <v>9667</v>
      </c>
      <c r="E5515" s="8" t="s">
        <v>9668</v>
      </c>
      <c r="F5515" s="24">
        <v>0.28999999999999998</v>
      </c>
      <c r="G5515" s="24">
        <v>0</v>
      </c>
      <c r="H5515" s="25">
        <v>35.9925</v>
      </c>
      <c r="I5515" s="25">
        <v>4.8906999999999998</v>
      </c>
      <c r="J5515" s="15">
        <v>98</v>
      </c>
      <c r="K5515" s="15">
        <v>24</v>
      </c>
      <c r="L5515" s="13">
        <v>0.13589999999999999</v>
      </c>
      <c r="M5515" s="7">
        <v>0.66833796000000001</v>
      </c>
      <c r="N5515" s="26">
        <v>0.45</v>
      </c>
      <c r="O5515" s="27" t="s">
        <v>22</v>
      </c>
      <c r="P5515" s="8">
        <v>0.32668795109999998</v>
      </c>
      <c r="Q5515" s="24">
        <v>0.28999999999999998</v>
      </c>
      <c r="R5515" t="str">
        <f>IF($Q5515*100&gt;=VLOOKUP($O5515,margin_ranges!$A$5:$C$10,2,FALSE),IF($Q5515*100&lt;=VLOOKUP($O5515,margin_ranges!$A$5:$C$10,3,FALSE)+10,"IN RANGE","ABOVE RANGE"),"BELOW RANGE")</f>
        <v>IN RANGE</v>
      </c>
      <c r="S5515">
        <f>MIN(VLOOKUP($O5515,margin_ranges!$A$5:$D$10,4,FALSE),$P5515*100)</f>
        <v>29.75</v>
      </c>
      <c r="T5515" s="29">
        <f>(1-$S5515/100)/(1-$F5515)-1</f>
        <v>-1.0563380281690127E-2</v>
      </c>
      <c r="U5515" s="19" t="str">
        <f>IF(ABS(IFERROR(T5515,0))&gt;0.05,INDEX(margin_ranges!$C$13:$C$16,MATCH($F5515*100,margin_ranges!$B$13:$B$16,1)),"")</f>
        <v/>
      </c>
      <c r="V5515" t="e">
        <f>MIN(VLOOKUP($U5515,margin_ranges!$A$5:$D$10,4,FALSE),$P5515*100)</f>
        <v>#N/A</v>
      </c>
      <c r="Y5515" s="29" t="e">
        <f t="shared" si="85"/>
        <v>#N/A</v>
      </c>
    </row>
    <row r="5516" spans="1:25" x14ac:dyDescent="0.3">
      <c r="A5516" s="8" t="s">
        <v>17</v>
      </c>
      <c r="B5516" s="8" t="s">
        <v>9531</v>
      </c>
      <c r="C5516" s="8" t="s">
        <v>9532</v>
      </c>
      <c r="D5516" s="8" t="s">
        <v>9689</v>
      </c>
      <c r="E5516" s="8" t="s">
        <v>9690</v>
      </c>
      <c r="F5516" s="24">
        <v>0.28999999999999998</v>
      </c>
      <c r="G5516" s="24">
        <v>0</v>
      </c>
      <c r="H5516" s="25">
        <v>4.6948999999999996</v>
      </c>
      <c r="I5516" s="25">
        <v>0.98260000000000003</v>
      </c>
      <c r="J5516" s="15">
        <v>31</v>
      </c>
      <c r="K5516" s="15">
        <v>8</v>
      </c>
      <c r="L5516" s="13">
        <v>0.20930000000000001</v>
      </c>
      <c r="M5516" s="7">
        <v>1.0378861699999999</v>
      </c>
      <c r="N5516" s="26">
        <v>0.7</v>
      </c>
      <c r="O5516" s="27" t="s">
        <v>22</v>
      </c>
      <c r="P5516" s="8">
        <v>0.32555224049999998</v>
      </c>
      <c r="Q5516" s="24">
        <v>0.28999999999999998</v>
      </c>
      <c r="R5516" t="str">
        <f>IF($Q5516*100&gt;=VLOOKUP($O5516,margin_ranges!$A$5:$C$10,2,FALSE),IF($Q5516*100&lt;=VLOOKUP($O5516,margin_ranges!$A$5:$C$10,3,FALSE)+10,"IN RANGE","ABOVE RANGE"),"BELOW RANGE")</f>
        <v>IN RANGE</v>
      </c>
      <c r="S5516">
        <f>MIN(VLOOKUP($O5516,margin_ranges!$A$5:$D$10,4,FALSE),$P5516*100)</f>
        <v>29.75</v>
      </c>
      <c r="T5516" s="29">
        <f>(1-$S5516/100)/(1-$F5516)-1</f>
        <v>-1.0563380281690127E-2</v>
      </c>
      <c r="U5516" s="19" t="str">
        <f>IF(ABS(IFERROR(T5516,0))&gt;0.05,INDEX(margin_ranges!$C$13:$C$16,MATCH($F5516*100,margin_ranges!$B$13:$B$16,1)),"")</f>
        <v/>
      </c>
      <c r="V5516" t="e">
        <f>MIN(VLOOKUP($U5516,margin_ranges!$A$5:$D$10,4,FALSE),$P5516*100)</f>
        <v>#N/A</v>
      </c>
      <c r="Y5516" s="29" t="e">
        <f t="shared" si="85"/>
        <v>#N/A</v>
      </c>
    </row>
    <row r="5517" spans="1:25" x14ac:dyDescent="0.3">
      <c r="A5517" s="8" t="s">
        <v>17</v>
      </c>
      <c r="B5517" s="8" t="s">
        <v>9531</v>
      </c>
      <c r="C5517" s="8" t="s">
        <v>9532</v>
      </c>
      <c r="D5517" s="8" t="s">
        <v>9697</v>
      </c>
      <c r="E5517" s="8" t="s">
        <v>9698</v>
      </c>
      <c r="F5517" s="24">
        <v>0.28999999999999998</v>
      </c>
      <c r="G5517" s="24">
        <v>0</v>
      </c>
      <c r="H5517" s="25">
        <v>4.6996000000000002</v>
      </c>
      <c r="I5517" s="25">
        <v>0.95240000000000002</v>
      </c>
      <c r="J5517" s="15">
        <v>30</v>
      </c>
      <c r="K5517" s="15">
        <v>7</v>
      </c>
      <c r="L5517" s="13">
        <v>0.20269999999999999</v>
      </c>
      <c r="M5517" s="7">
        <v>1.04498275</v>
      </c>
      <c r="N5517" s="26">
        <v>0.7</v>
      </c>
      <c r="O5517" s="27" t="s">
        <v>22</v>
      </c>
      <c r="P5517" s="8">
        <v>0.33013248360000003</v>
      </c>
      <c r="Q5517" s="24">
        <v>0.28999999999999998</v>
      </c>
      <c r="R5517" t="str">
        <f>IF($Q5517*100&gt;=VLOOKUP($O5517,margin_ranges!$A$5:$C$10,2,FALSE),IF($Q5517*100&lt;=VLOOKUP($O5517,margin_ranges!$A$5:$C$10,3,FALSE)+10,"IN RANGE","ABOVE RANGE"),"BELOW RANGE")</f>
        <v>IN RANGE</v>
      </c>
      <c r="S5517">
        <f>MIN(VLOOKUP($O5517,margin_ranges!$A$5:$D$10,4,FALSE),$P5517*100)</f>
        <v>29.75</v>
      </c>
      <c r="T5517" s="29">
        <f>(1-$S5517/100)/(1-$F5517)-1</f>
        <v>-1.0563380281690127E-2</v>
      </c>
      <c r="U5517" s="19" t="str">
        <f>IF(ABS(IFERROR(T5517,0))&gt;0.05,INDEX(margin_ranges!$C$13:$C$16,MATCH($F5517*100,margin_ranges!$B$13:$B$16,1)),"")</f>
        <v/>
      </c>
      <c r="V5517" t="e">
        <f>MIN(VLOOKUP($U5517,margin_ranges!$A$5:$D$10,4,FALSE),$P5517*100)</f>
        <v>#N/A</v>
      </c>
      <c r="Y5517" s="29" t="e">
        <f t="shared" si="85"/>
        <v>#N/A</v>
      </c>
    </row>
    <row r="5518" spans="1:25" x14ac:dyDescent="0.3">
      <c r="A5518" s="8" t="s">
        <v>17</v>
      </c>
      <c r="B5518" s="8" t="s">
        <v>9531</v>
      </c>
      <c r="C5518" s="8" t="s">
        <v>9532</v>
      </c>
      <c r="D5518" s="8" t="s">
        <v>9699</v>
      </c>
      <c r="E5518" s="8" t="s">
        <v>9700</v>
      </c>
      <c r="F5518" s="24">
        <v>0.28999999999999998</v>
      </c>
      <c r="G5518" s="24">
        <v>0</v>
      </c>
      <c r="H5518" s="25">
        <v>4.6699000000000002</v>
      </c>
      <c r="I5518" s="25">
        <v>0.93989999999999996</v>
      </c>
      <c r="J5518" s="15">
        <v>29</v>
      </c>
      <c r="K5518" s="15">
        <v>7</v>
      </c>
      <c r="L5518" s="13">
        <v>0.20130000000000001</v>
      </c>
      <c r="M5518" s="7">
        <v>1.03827329</v>
      </c>
      <c r="N5518" s="26">
        <v>0.7</v>
      </c>
      <c r="O5518" s="27" t="s">
        <v>22</v>
      </c>
      <c r="P5518" s="8">
        <v>0.32580371260000002</v>
      </c>
      <c r="Q5518" s="24">
        <v>0.28999999999999998</v>
      </c>
      <c r="R5518" t="str">
        <f>IF($Q5518*100&gt;=VLOOKUP($O5518,margin_ranges!$A$5:$C$10,2,FALSE),IF($Q5518*100&lt;=VLOOKUP($O5518,margin_ranges!$A$5:$C$10,3,FALSE)+10,"IN RANGE","ABOVE RANGE"),"BELOW RANGE")</f>
        <v>IN RANGE</v>
      </c>
      <c r="S5518">
        <f>MIN(VLOOKUP($O5518,margin_ranges!$A$5:$D$10,4,FALSE),$P5518*100)</f>
        <v>29.75</v>
      </c>
      <c r="T5518" s="29">
        <f>(1-$S5518/100)/(1-$F5518)-1</f>
        <v>-1.0563380281690127E-2</v>
      </c>
      <c r="U5518" s="19" t="str">
        <f>IF(ABS(IFERROR(T5518,0))&gt;0.05,INDEX(margin_ranges!$C$13:$C$16,MATCH($F5518*100,margin_ranges!$B$13:$B$16,1)),"")</f>
        <v/>
      </c>
      <c r="V5518" t="e">
        <f>MIN(VLOOKUP($U5518,margin_ranges!$A$5:$D$10,4,FALSE),$P5518*100)</f>
        <v>#N/A</v>
      </c>
      <c r="Y5518" s="29" t="e">
        <f t="shared" ref="Y5518:Y5581" si="86">(1-$V5518/100)/(1-$F5518)-1</f>
        <v>#N/A</v>
      </c>
    </row>
    <row r="5519" spans="1:25" x14ac:dyDescent="0.3">
      <c r="A5519" s="8" t="s">
        <v>17</v>
      </c>
      <c r="B5519" s="8" t="s">
        <v>9531</v>
      </c>
      <c r="C5519" s="8" t="s">
        <v>9532</v>
      </c>
      <c r="D5519" s="8" t="s">
        <v>9725</v>
      </c>
      <c r="E5519" s="8" t="s">
        <v>9726</v>
      </c>
      <c r="F5519" s="24">
        <v>0.28999999999999998</v>
      </c>
      <c r="G5519" s="24">
        <v>0</v>
      </c>
      <c r="H5519" s="25">
        <v>2.9367000000000001</v>
      </c>
      <c r="I5519" s="25">
        <v>0.5534</v>
      </c>
      <c r="J5519" s="15">
        <v>7</v>
      </c>
      <c r="K5519" s="15">
        <v>2</v>
      </c>
      <c r="L5519" s="13">
        <v>0.18840000000000001</v>
      </c>
      <c r="M5519" s="7">
        <v>0.44135795</v>
      </c>
      <c r="N5519" s="26">
        <v>0.25</v>
      </c>
      <c r="O5519" s="27" t="s">
        <v>22</v>
      </c>
      <c r="P5519" s="8">
        <v>0.4335663313</v>
      </c>
      <c r="Q5519" s="24">
        <v>0.28999999999999998</v>
      </c>
      <c r="R5519" t="str">
        <f>IF($Q5519*100&gt;=VLOOKUP($O5519,margin_ranges!$A$5:$C$10,2,FALSE),IF($Q5519*100&lt;=VLOOKUP($O5519,margin_ranges!$A$5:$C$10,3,FALSE)+10,"IN RANGE","ABOVE RANGE"),"BELOW RANGE")</f>
        <v>IN RANGE</v>
      </c>
      <c r="S5519">
        <f>MIN(VLOOKUP($O5519,margin_ranges!$A$5:$D$10,4,FALSE),$P5519*100)</f>
        <v>29.75</v>
      </c>
      <c r="T5519" s="29">
        <f>(1-$S5519/100)/(1-$F5519)-1</f>
        <v>-1.0563380281690127E-2</v>
      </c>
      <c r="U5519" s="19" t="str">
        <f>IF(ABS(IFERROR(T5519,0))&gt;0.05,INDEX(margin_ranges!$C$13:$C$16,MATCH($F5519*100,margin_ranges!$B$13:$B$16,1)),"")</f>
        <v/>
      </c>
      <c r="V5519" t="e">
        <f>MIN(VLOOKUP($U5519,margin_ranges!$A$5:$D$10,4,FALSE),$P5519*100)</f>
        <v>#N/A</v>
      </c>
      <c r="Y5519" s="29" t="e">
        <f t="shared" si="86"/>
        <v>#N/A</v>
      </c>
    </row>
    <row r="5520" spans="1:25" x14ac:dyDescent="0.3">
      <c r="A5520" s="8" t="s">
        <v>17</v>
      </c>
      <c r="B5520" s="8" t="s">
        <v>9531</v>
      </c>
      <c r="C5520" s="8" t="s">
        <v>9532</v>
      </c>
      <c r="D5520" s="8" t="s">
        <v>9735</v>
      </c>
      <c r="E5520" s="8" t="s">
        <v>9736</v>
      </c>
      <c r="F5520" s="24">
        <v>0.28999999999999998</v>
      </c>
      <c r="G5520" s="24">
        <v>0</v>
      </c>
      <c r="H5520" s="25">
        <v>10.9701</v>
      </c>
      <c r="I5520" s="25">
        <v>2.5809000000000002</v>
      </c>
      <c r="J5520" s="15">
        <v>50</v>
      </c>
      <c r="K5520" s="15">
        <v>12</v>
      </c>
      <c r="L5520" s="13">
        <v>0.23530000000000001</v>
      </c>
      <c r="M5520" s="7">
        <v>0.64455483999999996</v>
      </c>
      <c r="N5520" s="26">
        <v>0.45</v>
      </c>
      <c r="O5520" s="27" t="s">
        <v>22</v>
      </c>
      <c r="P5520" s="8">
        <v>0.30184373349999999</v>
      </c>
      <c r="Q5520" s="24">
        <v>0.28999999999999998</v>
      </c>
      <c r="R5520" t="str">
        <f>IF($Q5520*100&gt;=VLOOKUP($O5520,margin_ranges!$A$5:$C$10,2,FALSE),IF($Q5520*100&lt;=VLOOKUP($O5520,margin_ranges!$A$5:$C$10,3,FALSE)+10,"IN RANGE","ABOVE RANGE"),"BELOW RANGE")</f>
        <v>IN RANGE</v>
      </c>
      <c r="S5520">
        <f>MIN(VLOOKUP($O5520,margin_ranges!$A$5:$D$10,4,FALSE),$P5520*100)</f>
        <v>29.75</v>
      </c>
      <c r="T5520" s="29">
        <f>(1-$S5520/100)/(1-$F5520)-1</f>
        <v>-1.0563380281690127E-2</v>
      </c>
      <c r="U5520" s="19" t="str">
        <f>IF(ABS(IFERROR(T5520,0))&gt;0.05,INDEX(margin_ranges!$C$13:$C$16,MATCH($F5520*100,margin_ranges!$B$13:$B$16,1)),"")</f>
        <v/>
      </c>
      <c r="V5520" t="e">
        <f>MIN(VLOOKUP($U5520,margin_ranges!$A$5:$D$10,4,FALSE),$P5520*100)</f>
        <v>#N/A</v>
      </c>
      <c r="Y5520" s="29" t="e">
        <f t="shared" si="86"/>
        <v>#N/A</v>
      </c>
    </row>
    <row r="5521" spans="1:25" x14ac:dyDescent="0.3">
      <c r="A5521" s="8" t="s">
        <v>17</v>
      </c>
      <c r="B5521" s="8" t="s">
        <v>9531</v>
      </c>
      <c r="C5521" s="8" t="s">
        <v>9532</v>
      </c>
      <c r="D5521" s="8" t="s">
        <v>9737</v>
      </c>
      <c r="E5521" s="8" t="s">
        <v>9738</v>
      </c>
      <c r="F5521" s="24">
        <v>0.28999999999999998</v>
      </c>
      <c r="G5521" s="24">
        <v>0</v>
      </c>
      <c r="H5521" s="25">
        <v>2.7688999999999999</v>
      </c>
      <c r="I5521" s="25">
        <v>0.79610000000000003</v>
      </c>
      <c r="J5521" s="15">
        <v>24</v>
      </c>
      <c r="K5521" s="15">
        <v>6</v>
      </c>
      <c r="L5521" s="13">
        <v>0.28749999999999998</v>
      </c>
      <c r="M5521" s="7">
        <v>1.01354868</v>
      </c>
      <c r="N5521" s="26">
        <v>0.7</v>
      </c>
      <c r="O5521" s="27" t="s">
        <v>22</v>
      </c>
      <c r="P5521" s="8">
        <v>0.3093572946</v>
      </c>
      <c r="Q5521" s="24">
        <v>0.28999999999999998</v>
      </c>
      <c r="R5521" t="str">
        <f>IF($Q5521*100&gt;=VLOOKUP($O5521,margin_ranges!$A$5:$C$10,2,FALSE),IF($Q5521*100&lt;=VLOOKUP($O5521,margin_ranges!$A$5:$C$10,3,FALSE)+10,"IN RANGE","ABOVE RANGE"),"BELOW RANGE")</f>
        <v>IN RANGE</v>
      </c>
      <c r="S5521">
        <f>MIN(VLOOKUP($O5521,margin_ranges!$A$5:$D$10,4,FALSE),$P5521*100)</f>
        <v>29.75</v>
      </c>
      <c r="T5521" s="29">
        <f>(1-$S5521/100)/(1-$F5521)-1</f>
        <v>-1.0563380281690127E-2</v>
      </c>
      <c r="U5521" s="19" t="str">
        <f>IF(ABS(IFERROR(T5521,0))&gt;0.05,INDEX(margin_ranges!$C$13:$C$16,MATCH($F5521*100,margin_ranges!$B$13:$B$16,1)),"")</f>
        <v/>
      </c>
      <c r="V5521" t="e">
        <f>MIN(VLOOKUP($U5521,margin_ranges!$A$5:$D$10,4,FALSE),$P5521*100)</f>
        <v>#N/A</v>
      </c>
      <c r="Y5521" s="29" t="e">
        <f t="shared" si="86"/>
        <v>#N/A</v>
      </c>
    </row>
    <row r="5522" spans="1:25" x14ac:dyDescent="0.3">
      <c r="A5522" s="8" t="s">
        <v>17</v>
      </c>
      <c r="B5522" s="8" t="s">
        <v>9531</v>
      </c>
      <c r="C5522" s="8" t="s">
        <v>9532</v>
      </c>
      <c r="D5522" s="8" t="s">
        <v>9741</v>
      </c>
      <c r="E5522" s="8" t="s">
        <v>9742</v>
      </c>
      <c r="F5522" s="24">
        <v>0.28999999999999998</v>
      </c>
      <c r="G5522" s="24">
        <v>0</v>
      </c>
      <c r="H5522" s="25">
        <v>5.4747000000000003</v>
      </c>
      <c r="I5522" s="25">
        <v>1.1999</v>
      </c>
      <c r="J5522" s="15">
        <v>26</v>
      </c>
      <c r="K5522" s="15">
        <v>7</v>
      </c>
      <c r="L5522" s="13">
        <v>0.21920000000000001</v>
      </c>
      <c r="M5522" s="7">
        <v>0.73230549</v>
      </c>
      <c r="N5522" s="26">
        <v>0.3</v>
      </c>
      <c r="O5522" s="27" t="s">
        <v>22</v>
      </c>
      <c r="P5522" s="8">
        <v>0.59033490489999996</v>
      </c>
      <c r="Q5522" s="24">
        <v>0.28999999999999998</v>
      </c>
      <c r="R5522" t="str">
        <f>IF($Q5522*100&gt;=VLOOKUP($O5522,margin_ranges!$A$5:$C$10,2,FALSE),IF($Q5522*100&lt;=VLOOKUP($O5522,margin_ranges!$A$5:$C$10,3,FALSE)+10,"IN RANGE","ABOVE RANGE"),"BELOW RANGE")</f>
        <v>IN RANGE</v>
      </c>
      <c r="S5522">
        <f>MIN(VLOOKUP($O5522,margin_ranges!$A$5:$D$10,4,FALSE),$P5522*100)</f>
        <v>29.75</v>
      </c>
      <c r="T5522" s="29">
        <f>(1-$S5522/100)/(1-$F5522)-1</f>
        <v>-1.0563380281690127E-2</v>
      </c>
      <c r="U5522" s="19" t="str">
        <f>IF(ABS(IFERROR(T5522,0))&gt;0.05,INDEX(margin_ranges!$C$13:$C$16,MATCH($F5522*100,margin_ranges!$B$13:$B$16,1)),"")</f>
        <v/>
      </c>
      <c r="V5522" t="e">
        <f>MIN(VLOOKUP($U5522,margin_ranges!$A$5:$D$10,4,FALSE),$P5522*100)</f>
        <v>#N/A</v>
      </c>
      <c r="Y5522" s="29" t="e">
        <f t="shared" si="86"/>
        <v>#N/A</v>
      </c>
    </row>
    <row r="5523" spans="1:25" x14ac:dyDescent="0.3">
      <c r="A5523" s="8" t="s">
        <v>17</v>
      </c>
      <c r="B5523" s="8" t="s">
        <v>9531</v>
      </c>
      <c r="C5523" s="8" t="s">
        <v>9532</v>
      </c>
      <c r="D5523" s="8" t="s">
        <v>9743</v>
      </c>
      <c r="E5523" s="8" t="s">
        <v>9744</v>
      </c>
      <c r="F5523" s="24">
        <v>0.28999999999999998</v>
      </c>
      <c r="G5523" s="24">
        <v>0</v>
      </c>
      <c r="H5523" s="25">
        <v>18.033200000000001</v>
      </c>
      <c r="I5523" s="25">
        <v>4.0125999999999999</v>
      </c>
      <c r="J5523" s="15">
        <v>114</v>
      </c>
      <c r="K5523" s="15">
        <v>30</v>
      </c>
      <c r="L5523" s="13">
        <v>0.2225</v>
      </c>
      <c r="M5523" s="7">
        <v>0.95093989999999995</v>
      </c>
      <c r="N5523" s="26">
        <v>0.65</v>
      </c>
      <c r="O5523" s="27" t="s">
        <v>22</v>
      </c>
      <c r="P5523" s="8">
        <v>0.31646574319999998</v>
      </c>
      <c r="Q5523" s="24">
        <v>0.28999999999999998</v>
      </c>
      <c r="R5523" t="str">
        <f>IF($Q5523*100&gt;=VLOOKUP($O5523,margin_ranges!$A$5:$C$10,2,FALSE),IF($Q5523*100&lt;=VLOOKUP($O5523,margin_ranges!$A$5:$C$10,3,FALSE)+10,"IN RANGE","ABOVE RANGE"),"BELOW RANGE")</f>
        <v>IN RANGE</v>
      </c>
      <c r="S5523">
        <f>MIN(VLOOKUP($O5523,margin_ranges!$A$5:$D$10,4,FALSE),$P5523*100)</f>
        <v>29.75</v>
      </c>
      <c r="T5523" s="29">
        <f>(1-$S5523/100)/(1-$F5523)-1</f>
        <v>-1.0563380281690127E-2</v>
      </c>
      <c r="U5523" s="19" t="str">
        <f>IF(ABS(IFERROR(T5523,0))&gt;0.05,INDEX(margin_ranges!$C$13:$C$16,MATCH($F5523*100,margin_ranges!$B$13:$B$16,1)),"")</f>
        <v/>
      </c>
      <c r="V5523" t="e">
        <f>MIN(VLOOKUP($U5523,margin_ranges!$A$5:$D$10,4,FALSE),$P5523*100)</f>
        <v>#N/A</v>
      </c>
      <c r="Y5523" s="29" t="e">
        <f t="shared" si="86"/>
        <v>#N/A</v>
      </c>
    </row>
    <row r="5524" spans="1:25" x14ac:dyDescent="0.3">
      <c r="A5524" s="8" t="s">
        <v>17</v>
      </c>
      <c r="B5524" s="8" t="s">
        <v>9531</v>
      </c>
      <c r="C5524" s="8" t="s">
        <v>9532</v>
      </c>
      <c r="D5524" s="8" t="s">
        <v>9747</v>
      </c>
      <c r="E5524" s="8" t="s">
        <v>9748</v>
      </c>
      <c r="F5524" s="24">
        <v>0.28999999999999998</v>
      </c>
      <c r="G5524" s="24">
        <v>0</v>
      </c>
      <c r="H5524" s="25">
        <v>18.790099999999999</v>
      </c>
      <c r="I5524" s="25">
        <v>2.8056000000000001</v>
      </c>
      <c r="J5524" s="15">
        <v>72</v>
      </c>
      <c r="K5524" s="15">
        <v>18</v>
      </c>
      <c r="L5524" s="13">
        <v>0.14929999999999999</v>
      </c>
      <c r="M5524" s="7">
        <v>0.85442094000000002</v>
      </c>
      <c r="N5524" s="26">
        <v>0.6</v>
      </c>
      <c r="O5524" s="27" t="s">
        <v>22</v>
      </c>
      <c r="P5524" s="8">
        <v>0.29777001739999998</v>
      </c>
      <c r="Q5524" s="24">
        <v>0.28999999999999998</v>
      </c>
      <c r="R5524" t="str">
        <f>IF($Q5524*100&gt;=VLOOKUP($O5524,margin_ranges!$A$5:$C$10,2,FALSE),IF($Q5524*100&lt;=VLOOKUP($O5524,margin_ranges!$A$5:$C$10,3,FALSE)+10,"IN RANGE","ABOVE RANGE"),"BELOW RANGE")</f>
        <v>IN RANGE</v>
      </c>
      <c r="S5524">
        <f>MIN(VLOOKUP($O5524,margin_ranges!$A$5:$D$10,4,FALSE),$P5524*100)</f>
        <v>29.75</v>
      </c>
      <c r="T5524" s="29">
        <f>(1-$S5524/100)/(1-$F5524)-1</f>
        <v>-1.0563380281690127E-2</v>
      </c>
      <c r="U5524" s="19" t="str">
        <f>IF(ABS(IFERROR(T5524,0))&gt;0.05,INDEX(margin_ranges!$C$13:$C$16,MATCH($F5524*100,margin_ranges!$B$13:$B$16,1)),"")</f>
        <v/>
      </c>
      <c r="V5524" t="e">
        <f>MIN(VLOOKUP($U5524,margin_ranges!$A$5:$D$10,4,FALSE),$P5524*100)</f>
        <v>#N/A</v>
      </c>
      <c r="Y5524" s="29" t="e">
        <f t="shared" si="86"/>
        <v>#N/A</v>
      </c>
    </row>
    <row r="5525" spans="1:25" x14ac:dyDescent="0.3">
      <c r="A5525" s="8" t="s">
        <v>17</v>
      </c>
      <c r="B5525" s="8" t="s">
        <v>9531</v>
      </c>
      <c r="C5525" s="8" t="s">
        <v>9532</v>
      </c>
      <c r="D5525" s="8" t="s">
        <v>9755</v>
      </c>
      <c r="E5525" s="8" t="s">
        <v>9756</v>
      </c>
      <c r="F5525" s="24">
        <v>0.28999999999999998</v>
      </c>
      <c r="G5525" s="24">
        <v>1</v>
      </c>
      <c r="H5525" s="25">
        <v>50.1008</v>
      </c>
      <c r="I5525" s="25">
        <v>5.7008000000000001</v>
      </c>
      <c r="J5525" s="15">
        <v>243</v>
      </c>
      <c r="K5525" s="15">
        <v>62</v>
      </c>
      <c r="L5525" s="13">
        <v>0.1138</v>
      </c>
      <c r="M5525" s="7">
        <v>1.4227713</v>
      </c>
      <c r="N5525" s="26">
        <v>0.9</v>
      </c>
      <c r="O5525" s="27" t="s">
        <v>22</v>
      </c>
      <c r="P5525" s="8">
        <v>0.36743171460000001</v>
      </c>
      <c r="Q5525" s="24">
        <v>0.28999999999999998</v>
      </c>
      <c r="R5525" t="str">
        <f>IF($Q5525*100&gt;=VLOOKUP($O5525,margin_ranges!$A$5:$C$10,2,FALSE),IF($Q5525*100&lt;=VLOOKUP($O5525,margin_ranges!$A$5:$C$10,3,FALSE)+10,"IN RANGE","ABOVE RANGE"),"BELOW RANGE")</f>
        <v>IN RANGE</v>
      </c>
      <c r="S5525">
        <f>MIN(VLOOKUP($O5525,margin_ranges!$A$5:$D$10,4,FALSE),$P5525*100)</f>
        <v>29.75</v>
      </c>
      <c r="T5525" s="29">
        <f>(1-$S5525/100)/(1-$F5525)-1</f>
        <v>-1.0563380281690127E-2</v>
      </c>
      <c r="U5525" s="19" t="str">
        <f>IF(ABS(IFERROR(T5525,0))&gt;0.05,INDEX(margin_ranges!$C$13:$C$16,MATCH($F5525*100,margin_ranges!$B$13:$B$16,1)),"")</f>
        <v/>
      </c>
      <c r="V5525" t="e">
        <f>MIN(VLOOKUP($U5525,margin_ranges!$A$5:$D$10,4,FALSE),$P5525*100)</f>
        <v>#N/A</v>
      </c>
      <c r="Y5525" s="29" t="e">
        <f t="shared" si="86"/>
        <v>#N/A</v>
      </c>
    </row>
    <row r="5526" spans="1:25" x14ac:dyDescent="0.3">
      <c r="A5526" s="8" t="s">
        <v>17</v>
      </c>
      <c r="B5526" s="8" t="s">
        <v>9531</v>
      </c>
      <c r="C5526" s="8" t="s">
        <v>9532</v>
      </c>
      <c r="D5526" s="8" t="s">
        <v>9761</v>
      </c>
      <c r="E5526" s="8" t="s">
        <v>9762</v>
      </c>
      <c r="F5526" s="24">
        <v>0.28999999999999998</v>
      </c>
      <c r="G5526" s="24">
        <v>0</v>
      </c>
      <c r="H5526" s="25">
        <v>22.784400000000002</v>
      </c>
      <c r="I5526" s="25">
        <v>3.1276999999999999</v>
      </c>
      <c r="J5526" s="15">
        <v>65</v>
      </c>
      <c r="K5526" s="15">
        <v>16</v>
      </c>
      <c r="L5526" s="13">
        <v>0.13730000000000001</v>
      </c>
      <c r="M5526" s="7">
        <v>0.68867270000000003</v>
      </c>
      <c r="N5526" s="26">
        <v>0.45</v>
      </c>
      <c r="O5526" s="27" t="s">
        <v>22</v>
      </c>
      <c r="P5526" s="8">
        <v>0.34656912810000001</v>
      </c>
      <c r="Q5526" s="24">
        <v>0.28999999999999998</v>
      </c>
      <c r="R5526" t="str">
        <f>IF($Q5526*100&gt;=VLOOKUP($O5526,margin_ranges!$A$5:$C$10,2,FALSE),IF($Q5526*100&lt;=VLOOKUP($O5526,margin_ranges!$A$5:$C$10,3,FALSE)+10,"IN RANGE","ABOVE RANGE"),"BELOW RANGE")</f>
        <v>IN RANGE</v>
      </c>
      <c r="S5526">
        <f>MIN(VLOOKUP($O5526,margin_ranges!$A$5:$D$10,4,FALSE),$P5526*100)</f>
        <v>29.75</v>
      </c>
      <c r="T5526" s="29">
        <f>(1-$S5526/100)/(1-$F5526)-1</f>
        <v>-1.0563380281690127E-2</v>
      </c>
      <c r="U5526" s="19" t="str">
        <f>IF(ABS(IFERROR(T5526,0))&gt;0.05,INDEX(margin_ranges!$C$13:$C$16,MATCH($F5526*100,margin_ranges!$B$13:$B$16,1)),"")</f>
        <v/>
      </c>
      <c r="V5526" t="e">
        <f>MIN(VLOOKUP($U5526,margin_ranges!$A$5:$D$10,4,FALSE),$P5526*100)</f>
        <v>#N/A</v>
      </c>
      <c r="Y5526" s="29" t="e">
        <f t="shared" si="86"/>
        <v>#N/A</v>
      </c>
    </row>
    <row r="5527" spans="1:25" x14ac:dyDescent="0.3">
      <c r="A5527" s="8" t="s">
        <v>17</v>
      </c>
      <c r="B5527" s="8" t="s">
        <v>9531</v>
      </c>
      <c r="C5527" s="8" t="s">
        <v>9532</v>
      </c>
      <c r="D5527" s="8" t="s">
        <v>9625</v>
      </c>
      <c r="E5527" s="8" t="s">
        <v>9626</v>
      </c>
      <c r="F5527" s="24">
        <v>0.28999999999999898</v>
      </c>
      <c r="G5527" s="24">
        <v>0</v>
      </c>
      <c r="H5527" s="25">
        <v>18.863299999999999</v>
      </c>
      <c r="I5527" s="25">
        <v>3.2823000000000002</v>
      </c>
      <c r="J5527" s="15">
        <v>84</v>
      </c>
      <c r="K5527" s="15">
        <v>22</v>
      </c>
      <c r="L5527" s="13">
        <v>0.17399999999999999</v>
      </c>
      <c r="M5527" s="7">
        <v>0.85697248999999998</v>
      </c>
      <c r="N5527" s="26">
        <v>0.6</v>
      </c>
      <c r="O5527" s="27" t="s">
        <v>22</v>
      </c>
      <c r="P5527" s="8">
        <v>0.29986084169999999</v>
      </c>
      <c r="Q5527" s="24">
        <v>0.28999999999999998</v>
      </c>
      <c r="R5527" t="str">
        <f>IF($Q5527*100&gt;=VLOOKUP($O5527,margin_ranges!$A$5:$C$10,2,FALSE),IF($Q5527*100&lt;=VLOOKUP($O5527,margin_ranges!$A$5:$C$10,3,FALSE)+10,"IN RANGE","ABOVE RANGE"),"BELOW RANGE")</f>
        <v>IN RANGE</v>
      </c>
      <c r="S5527">
        <f>MIN(VLOOKUP($O5527,margin_ranges!$A$5:$D$10,4,FALSE),$P5527*100)</f>
        <v>29.75</v>
      </c>
      <c r="T5527" s="29">
        <f>(1-$S5527/100)/(1-$F5527)-1</f>
        <v>-1.056338028169157E-2</v>
      </c>
      <c r="U5527" s="19" t="str">
        <f>IF(ABS(IFERROR(T5527,0))&gt;0.05,INDEX(margin_ranges!$C$13:$C$16,MATCH($F5527*100,margin_ranges!$B$13:$B$16,1)),"")</f>
        <v/>
      </c>
      <c r="V5527" t="e">
        <f>MIN(VLOOKUP($U5527,margin_ranges!$A$5:$D$10,4,FALSE),$P5527*100)</f>
        <v>#N/A</v>
      </c>
      <c r="Y5527" s="29" t="e">
        <f t="shared" si="86"/>
        <v>#N/A</v>
      </c>
    </row>
    <row r="5528" spans="1:25" x14ac:dyDescent="0.3">
      <c r="A5528" s="8" t="s">
        <v>17</v>
      </c>
      <c r="B5528" s="8" t="s">
        <v>9531</v>
      </c>
      <c r="C5528" s="8" t="s">
        <v>9532</v>
      </c>
      <c r="D5528" s="8" t="s">
        <v>9691</v>
      </c>
      <c r="E5528" s="8" t="s">
        <v>9692</v>
      </c>
      <c r="F5528" s="24">
        <v>0.28999999999999898</v>
      </c>
      <c r="G5528" s="24">
        <v>0</v>
      </c>
      <c r="H5528" s="25">
        <v>10.907299999999999</v>
      </c>
      <c r="I5528" s="25">
        <v>2.4727999999999999</v>
      </c>
      <c r="J5528" s="15">
        <v>48</v>
      </c>
      <c r="K5528" s="15">
        <v>12</v>
      </c>
      <c r="L5528" s="13">
        <v>0.22670000000000001</v>
      </c>
      <c r="M5528" s="7">
        <v>0.64156387999999998</v>
      </c>
      <c r="N5528" s="26">
        <v>0.45</v>
      </c>
      <c r="O5528" s="27" t="s">
        <v>22</v>
      </c>
      <c r="P5528" s="8">
        <v>0.298588943</v>
      </c>
      <c r="Q5528" s="24">
        <v>0.28999999999999998</v>
      </c>
      <c r="R5528" t="str">
        <f>IF($Q5528*100&gt;=VLOOKUP($O5528,margin_ranges!$A$5:$C$10,2,FALSE),IF($Q5528*100&lt;=VLOOKUP($O5528,margin_ranges!$A$5:$C$10,3,FALSE)+10,"IN RANGE","ABOVE RANGE"),"BELOW RANGE")</f>
        <v>IN RANGE</v>
      </c>
      <c r="S5528">
        <f>MIN(VLOOKUP($O5528,margin_ranges!$A$5:$D$10,4,FALSE),$P5528*100)</f>
        <v>29.75</v>
      </c>
      <c r="T5528" s="29">
        <f>(1-$S5528/100)/(1-$F5528)-1</f>
        <v>-1.056338028169157E-2</v>
      </c>
      <c r="U5528" s="19" t="str">
        <f>IF(ABS(IFERROR(T5528,0))&gt;0.05,INDEX(margin_ranges!$C$13:$C$16,MATCH($F5528*100,margin_ranges!$B$13:$B$16,1)),"")</f>
        <v/>
      </c>
      <c r="V5528" t="e">
        <f>MIN(VLOOKUP($U5528,margin_ranges!$A$5:$D$10,4,FALSE),$P5528*100)</f>
        <v>#N/A</v>
      </c>
      <c r="Y5528" s="29" t="e">
        <f t="shared" si="86"/>
        <v>#N/A</v>
      </c>
    </row>
    <row r="5529" spans="1:25" x14ac:dyDescent="0.3">
      <c r="A5529" s="8" t="s">
        <v>17</v>
      </c>
      <c r="B5529" s="8" t="s">
        <v>9531</v>
      </c>
      <c r="C5529" s="8" t="s">
        <v>9532</v>
      </c>
      <c r="D5529" s="8" t="s">
        <v>9745</v>
      </c>
      <c r="E5529" s="8" t="s">
        <v>9746</v>
      </c>
      <c r="F5529" s="24">
        <v>0.28999999999999898</v>
      </c>
      <c r="G5529" s="24">
        <v>0</v>
      </c>
      <c r="H5529" s="25">
        <v>2.7736000000000001</v>
      </c>
      <c r="I5529" s="25">
        <v>0.8034</v>
      </c>
      <c r="J5529" s="15">
        <v>24</v>
      </c>
      <c r="K5529" s="15">
        <v>6</v>
      </c>
      <c r="L5529" s="13">
        <v>0.28960000000000002</v>
      </c>
      <c r="M5529" s="7">
        <v>1.01310572</v>
      </c>
      <c r="N5529" s="26">
        <v>0.7</v>
      </c>
      <c r="O5529" s="27" t="s">
        <v>22</v>
      </c>
      <c r="P5529" s="8">
        <v>0.30905532540000002</v>
      </c>
      <c r="Q5529" s="24">
        <v>0.28999999999999998</v>
      </c>
      <c r="R5529" t="str">
        <f>IF($Q5529*100&gt;=VLOOKUP($O5529,margin_ranges!$A$5:$C$10,2,FALSE),IF($Q5529*100&lt;=VLOOKUP($O5529,margin_ranges!$A$5:$C$10,3,FALSE)+10,"IN RANGE","ABOVE RANGE"),"BELOW RANGE")</f>
        <v>IN RANGE</v>
      </c>
      <c r="S5529">
        <f>MIN(VLOOKUP($O5529,margin_ranges!$A$5:$D$10,4,FALSE),$P5529*100)</f>
        <v>29.75</v>
      </c>
      <c r="T5529" s="29">
        <f>(1-$S5529/100)/(1-$F5529)-1</f>
        <v>-1.056338028169157E-2</v>
      </c>
      <c r="U5529" s="19" t="str">
        <f>IF(ABS(IFERROR(T5529,0))&gt;0.05,INDEX(margin_ranges!$C$13:$C$16,MATCH($F5529*100,margin_ranges!$B$13:$B$16,1)),"")</f>
        <v/>
      </c>
      <c r="V5529" t="e">
        <f>MIN(VLOOKUP($U5529,margin_ranges!$A$5:$D$10,4,FALSE),$P5529*100)</f>
        <v>#N/A</v>
      </c>
      <c r="Y5529" s="29" t="e">
        <f t="shared" si="86"/>
        <v>#N/A</v>
      </c>
    </row>
    <row r="5530" spans="1:25" x14ac:dyDescent="0.3">
      <c r="A5530" s="8" t="s">
        <v>17</v>
      </c>
      <c r="B5530" s="8" t="s">
        <v>9531</v>
      </c>
      <c r="C5530" s="8" t="s">
        <v>9532</v>
      </c>
      <c r="D5530" s="8" t="s">
        <v>9605</v>
      </c>
      <c r="E5530" s="8" t="s">
        <v>9606</v>
      </c>
      <c r="F5530" s="24">
        <v>0.13999999999999899</v>
      </c>
      <c r="G5530" s="24">
        <v>0</v>
      </c>
      <c r="H5530" s="25">
        <v>7.8773999999999997</v>
      </c>
      <c r="I5530" s="25">
        <v>1.1375</v>
      </c>
      <c r="J5530" s="15">
        <v>47</v>
      </c>
      <c r="K5530" s="15">
        <v>5</v>
      </c>
      <c r="L5530" s="13">
        <v>0.1444</v>
      </c>
      <c r="M5530" s="7">
        <v>1.3883328100000001</v>
      </c>
      <c r="N5530" s="26">
        <v>1.1499999999999999</v>
      </c>
      <c r="O5530" s="27" t="s">
        <v>22</v>
      </c>
      <c r="P5530" s="8">
        <v>0.17166835529999999</v>
      </c>
      <c r="Q5530" s="24">
        <v>0.14000000000000001</v>
      </c>
      <c r="R5530" t="str">
        <f>IF($Q5530*100&gt;=VLOOKUP($O5530,margin_ranges!$A$5:$C$10,2,FALSE),IF($Q5530*100&lt;=VLOOKUP($O5530,margin_ranges!$A$5:$C$10,3,FALSE)+10,"IN RANGE","ABOVE RANGE"),"BELOW RANGE")</f>
        <v>BELOW RANGE</v>
      </c>
      <c r="S5530">
        <f>MIN(VLOOKUP($O5530,margin_ranges!$A$5:$D$10,4,FALSE),$P5530*100)</f>
        <v>17.16683553</v>
      </c>
      <c r="T5530" s="29">
        <f>(1-$S5530/100)/(1-$F5530)-1</f>
        <v>-3.6823668953489541E-2</v>
      </c>
      <c r="U5530" s="19" t="str">
        <f>IF(ABS(IFERROR(T5530,0))&gt;0.05,INDEX(margin_ranges!$C$13:$C$16,MATCH($F5530*100,margin_ranges!$B$13:$B$16,1)),"")</f>
        <v/>
      </c>
      <c r="V5530" t="e">
        <f>MIN(VLOOKUP($U5530,margin_ranges!$A$5:$D$10,4,FALSE),$P5530*100)</f>
        <v>#N/A</v>
      </c>
      <c r="Y5530" s="29" t="e">
        <f t="shared" si="86"/>
        <v>#N/A</v>
      </c>
    </row>
    <row r="5531" spans="1:25" x14ac:dyDescent="0.3">
      <c r="A5531" s="8" t="s">
        <v>17</v>
      </c>
      <c r="B5531" s="8" t="s">
        <v>9531</v>
      </c>
      <c r="C5531" s="8" t="s">
        <v>9532</v>
      </c>
      <c r="D5531" s="8" t="s">
        <v>12267</v>
      </c>
      <c r="E5531" s="8" t="s">
        <v>12268</v>
      </c>
      <c r="F5531" s="24">
        <v>0.25</v>
      </c>
      <c r="G5531" s="24">
        <v>0</v>
      </c>
      <c r="H5531" s="25">
        <v>2.8408000000000002</v>
      </c>
      <c r="I5531" s="25">
        <v>0.41210000000000002</v>
      </c>
      <c r="J5531" s="15">
        <v>11</v>
      </c>
      <c r="K5531" s="15">
        <v>3</v>
      </c>
      <c r="L5531" s="13">
        <v>0.14510000000000001</v>
      </c>
      <c r="M5531" s="7">
        <v>0.90149047000000004</v>
      </c>
      <c r="N5531" s="26">
        <v>0.65</v>
      </c>
      <c r="O5531" s="27" t="s">
        <v>22</v>
      </c>
      <c r="P5531" s="8">
        <v>0.27897185479999997</v>
      </c>
      <c r="Q5531" s="24">
        <v>0.25</v>
      </c>
      <c r="R5531" t="str">
        <f>IF($Q5531*100&gt;=VLOOKUP($O5531,margin_ranges!$A$5:$C$10,2,FALSE),IF($Q5531*100&lt;=VLOOKUP($O5531,margin_ranges!$A$5:$C$10,3,FALSE)+10,"IN RANGE","ABOVE RANGE"),"BELOW RANGE")</f>
        <v>IN RANGE</v>
      </c>
      <c r="S5531">
        <f>MIN(VLOOKUP($O5531,margin_ranges!$A$5:$D$10,4,FALSE),$P5531*100)</f>
        <v>27.897185479999997</v>
      </c>
      <c r="T5531" s="29">
        <f>(1-$S5531/100)/(1-$F5531)-1</f>
        <v>-3.8629139733333262E-2</v>
      </c>
      <c r="U5531" s="19" t="str">
        <f>IF(ABS(IFERROR(T5531,0))&gt;0.05,INDEX(margin_ranges!$C$13:$C$16,MATCH($F5531*100,margin_ranges!$B$13:$B$16,1)),"")</f>
        <v/>
      </c>
      <c r="V5531" t="e">
        <f>MIN(VLOOKUP($U5531,margin_ranges!$A$5:$D$10,4,FALSE),$P5531*100)</f>
        <v>#N/A</v>
      </c>
      <c r="Y5531" s="29" t="e">
        <f t="shared" si="86"/>
        <v>#N/A</v>
      </c>
    </row>
    <row r="5532" spans="1:25" x14ac:dyDescent="0.3">
      <c r="A5532" s="8" t="s">
        <v>17</v>
      </c>
      <c r="B5532" s="8" t="s">
        <v>9531</v>
      </c>
      <c r="C5532" s="8" t="s">
        <v>9532</v>
      </c>
      <c r="D5532" s="8" t="s">
        <v>12269</v>
      </c>
      <c r="E5532" s="8" t="s">
        <v>12270</v>
      </c>
      <c r="F5532" s="24">
        <v>0.25</v>
      </c>
      <c r="G5532" s="24">
        <v>0</v>
      </c>
      <c r="H5532" s="25">
        <v>4.2229000000000001</v>
      </c>
      <c r="I5532" s="25">
        <v>0.4884</v>
      </c>
      <c r="J5532" s="15">
        <v>10</v>
      </c>
      <c r="K5532" s="15">
        <v>1</v>
      </c>
      <c r="L5532" s="13">
        <v>0.11559999999999999</v>
      </c>
      <c r="M5532" s="7">
        <v>0.70352493999999999</v>
      </c>
      <c r="N5532" s="26">
        <v>0.5</v>
      </c>
      <c r="O5532" s="27" t="s">
        <v>92</v>
      </c>
      <c r="P5532" s="8">
        <v>0.2892931393</v>
      </c>
      <c r="Q5532" s="24">
        <v>0.25</v>
      </c>
      <c r="R5532" t="str">
        <f>IF($Q5532*100&gt;=VLOOKUP($O5532,margin_ranges!$A$5:$C$10,2,FALSE),IF($Q5532*100&lt;=VLOOKUP($O5532,margin_ranges!$A$5:$C$10,3,FALSE)+10,"IN RANGE","ABOVE RANGE"),"BELOW RANGE")</f>
        <v>IN RANGE</v>
      </c>
      <c r="S5532">
        <f>MIN(VLOOKUP($O5532,margin_ranges!$A$5:$D$10,4,FALSE),$P5532*100)</f>
        <v>28.929313929999999</v>
      </c>
      <c r="T5532" s="29">
        <f>(1-$S5532/100)/(1-$F5532)-1</f>
        <v>-5.2390852399999965E-2</v>
      </c>
      <c r="U5532" s="19" t="str">
        <f>IF(ABS(IFERROR(T5532,0))&gt;0.05,INDEX(margin_ranges!$C$13:$C$16,MATCH($F5532*100,margin_ranges!$B$13:$B$16,1)),"")</f>
        <v>Balanced (Type B)</v>
      </c>
      <c r="V5532">
        <f>MIN(VLOOKUP($U5532,margin_ranges!$A$5:$D$10,4,FALSE),$P5532*100)</f>
        <v>28.929313929999999</v>
      </c>
      <c r="Y5532" s="29">
        <f t="shared" si="86"/>
        <v>-5.2390852399999965E-2</v>
      </c>
    </row>
    <row r="5533" spans="1:25" x14ac:dyDescent="0.3">
      <c r="A5533" s="8" t="s">
        <v>17</v>
      </c>
      <c r="B5533" s="8" t="s">
        <v>9531</v>
      </c>
      <c r="C5533" s="8" t="s">
        <v>9532</v>
      </c>
      <c r="D5533" s="28" t="s">
        <v>9551</v>
      </c>
      <c r="E5533" s="8" t="s">
        <v>9552</v>
      </c>
      <c r="F5533" s="24">
        <v>0.189999999999999</v>
      </c>
      <c r="G5533" s="24">
        <v>1</v>
      </c>
      <c r="H5533" s="25">
        <v>82.648600000000002</v>
      </c>
      <c r="I5533" s="25">
        <v>18.8917</v>
      </c>
      <c r="J5533" s="15">
        <v>666</v>
      </c>
      <c r="K5533" s="15">
        <v>102</v>
      </c>
      <c r="L5533" s="13">
        <v>0.2286</v>
      </c>
      <c r="M5533" s="7">
        <v>1.17523102</v>
      </c>
      <c r="N5533" s="26">
        <v>0.9</v>
      </c>
      <c r="O5533" s="27" t="s">
        <v>92</v>
      </c>
      <c r="P5533" s="8">
        <v>0.2341931179</v>
      </c>
      <c r="Q5533" s="24">
        <v>0.19</v>
      </c>
      <c r="R5533" t="str">
        <f>IF($Q5533*100&gt;=VLOOKUP($O5533,margin_ranges!$A$5:$C$10,2,FALSE),IF($Q5533*100&lt;=VLOOKUP($O5533,margin_ranges!$A$5:$C$10,3,FALSE)+10,"IN RANGE","ABOVE RANGE"),"BELOW RANGE")</f>
        <v>BELOW RANGE</v>
      </c>
      <c r="S5533">
        <f>MIN(VLOOKUP($O5533,margin_ranges!$A$5:$D$10,4,FALSE),$P5533*100)</f>
        <v>23.419311789999998</v>
      </c>
      <c r="T5533" s="29">
        <f>(1-$S5533/100)/(1-$F5533)-1</f>
        <v>-5.4559404814815915E-2</v>
      </c>
      <c r="U5533" s="19" t="str">
        <f>IF(ABS(IFERROR(T5533,0))&gt;0.05,INDEX(margin_ranges!$C$13:$C$16,MATCH($F5533*100,margin_ranges!$B$13:$B$16,1)),"")</f>
        <v>Maximize Fill (Type A+)</v>
      </c>
      <c r="V5533">
        <f>MIN(VLOOKUP($U5533,margin_ranges!$A$5:$D$10,4,FALSE),$P5533*100)</f>
        <v>19.75</v>
      </c>
      <c r="Y5533" s="29">
        <f t="shared" si="86"/>
        <v>-9.2592592592604106E-3</v>
      </c>
    </row>
    <row r="5534" spans="1:25" x14ac:dyDescent="0.3">
      <c r="A5534" s="8" t="s">
        <v>17</v>
      </c>
      <c r="B5534" s="8" t="s">
        <v>9531</v>
      </c>
      <c r="C5534" s="8" t="s">
        <v>9532</v>
      </c>
      <c r="D5534" s="8" t="s">
        <v>12275</v>
      </c>
      <c r="E5534" s="8" t="s">
        <v>12276</v>
      </c>
      <c r="F5534" s="24">
        <v>0.249999999999999</v>
      </c>
      <c r="G5534" s="24">
        <v>0</v>
      </c>
      <c r="H5534" s="25">
        <v>4.1999000000000004</v>
      </c>
      <c r="I5534" s="25">
        <v>0.1852</v>
      </c>
      <c r="J5534" s="15">
        <v>9</v>
      </c>
      <c r="K5534" s="15">
        <v>2</v>
      </c>
      <c r="L5534" s="13">
        <v>4.41E-2</v>
      </c>
      <c r="M5534" s="7">
        <v>1.69949865</v>
      </c>
      <c r="N5534" s="26">
        <v>1.1499999999999999</v>
      </c>
      <c r="O5534" s="27" t="s">
        <v>22</v>
      </c>
      <c r="P5534" s="8">
        <v>0.32332985390000002</v>
      </c>
      <c r="Q5534" s="24">
        <v>0.25</v>
      </c>
      <c r="R5534" t="str">
        <f>IF($Q5534*100&gt;=VLOOKUP($O5534,margin_ranges!$A$5:$C$10,2,FALSE),IF($Q5534*100&lt;=VLOOKUP($O5534,margin_ranges!$A$5:$C$10,3,FALSE)+10,"IN RANGE","ABOVE RANGE"),"BELOW RANGE")</f>
        <v>IN RANGE</v>
      </c>
      <c r="S5534">
        <f>MIN(VLOOKUP($O5534,margin_ranges!$A$5:$D$10,4,FALSE),$P5534*100)</f>
        <v>29.75</v>
      </c>
      <c r="T5534" s="29">
        <f>(1-$S5534/100)/(1-$F5534)-1</f>
        <v>-6.3333333333334574E-2</v>
      </c>
      <c r="U5534" s="19" t="str">
        <f>IF(ABS(IFERROR(T5534,0))&gt;0.05,INDEX(margin_ranges!$C$13:$C$16,MATCH($F5534*100,margin_ranges!$B$13:$B$16,1)),"")</f>
        <v>Maximize Fill (Type A+)</v>
      </c>
      <c r="V5534">
        <f>MIN(VLOOKUP($U5534,margin_ranges!$A$5:$D$10,4,FALSE),$P5534*100)</f>
        <v>19.75</v>
      </c>
      <c r="Y5534" s="29">
        <f t="shared" si="86"/>
        <v>6.9999999999998508E-2</v>
      </c>
    </row>
    <row r="5535" spans="1:25" x14ac:dyDescent="0.3">
      <c r="A5535" s="8" t="s">
        <v>17</v>
      </c>
      <c r="B5535" s="8" t="s">
        <v>9531</v>
      </c>
      <c r="C5535" s="8" t="s">
        <v>9532</v>
      </c>
      <c r="D5535" s="8" t="s">
        <v>9595</v>
      </c>
      <c r="E5535" s="8" t="s">
        <v>9596</v>
      </c>
      <c r="F5535" s="24">
        <v>0.23999999999999899</v>
      </c>
      <c r="G5535" s="24">
        <v>1</v>
      </c>
      <c r="H5535" s="25">
        <v>222.1472</v>
      </c>
      <c r="I5535" s="25">
        <v>31.533899999999999</v>
      </c>
      <c r="J5535" s="15">
        <v>605</v>
      </c>
      <c r="K5535" s="15">
        <v>124</v>
      </c>
      <c r="L5535" s="13">
        <v>0.14199999999999999</v>
      </c>
      <c r="M5535" s="7">
        <v>0.63915111999999996</v>
      </c>
      <c r="N5535" s="26">
        <v>0.45</v>
      </c>
      <c r="O5535" s="27" t="s">
        <v>92</v>
      </c>
      <c r="P5535" s="8">
        <v>0.29594115009999999</v>
      </c>
      <c r="Q5535" s="24">
        <v>0.24</v>
      </c>
      <c r="R5535" t="str">
        <f>IF($Q5535*100&gt;=VLOOKUP($O5535,margin_ranges!$A$5:$C$10,2,FALSE),IF($Q5535*100&lt;=VLOOKUP($O5535,margin_ranges!$A$5:$C$10,3,FALSE)+10,"IN RANGE","ABOVE RANGE"),"BELOW RANGE")</f>
        <v>IN RANGE</v>
      </c>
      <c r="S5535">
        <f>MIN(VLOOKUP($O5535,margin_ranges!$A$5:$D$10,4,FALSE),$P5535*100)</f>
        <v>29.594115009999999</v>
      </c>
      <c r="T5535" s="29">
        <f>(1-$S5535/100)/(1-$F5535)-1</f>
        <v>-7.3606776447369682E-2</v>
      </c>
      <c r="U5535" s="19" t="str">
        <f>IF(ABS(IFERROR(T5535,0))&gt;0.05,INDEX(margin_ranges!$C$13:$C$16,MATCH($F5535*100,margin_ranges!$B$13:$B$16,1)),"")</f>
        <v>Maximize Fill (Type A+)</v>
      </c>
      <c r="V5535">
        <f>MIN(VLOOKUP($U5535,margin_ranges!$A$5:$D$10,4,FALSE),$P5535*100)</f>
        <v>19.75</v>
      </c>
      <c r="Y5535" s="29">
        <f t="shared" si="86"/>
        <v>5.5921052631577428E-2</v>
      </c>
    </row>
    <row r="5536" spans="1:25" x14ac:dyDescent="0.3">
      <c r="A5536" s="8" t="s">
        <v>17</v>
      </c>
      <c r="B5536" s="8" t="s">
        <v>9531</v>
      </c>
      <c r="C5536" s="8" t="s">
        <v>9532</v>
      </c>
      <c r="D5536" s="8" t="s">
        <v>9739</v>
      </c>
      <c r="E5536" s="8" t="s">
        <v>9740</v>
      </c>
      <c r="F5536" s="24">
        <v>0.24</v>
      </c>
      <c r="G5536" s="24">
        <v>1</v>
      </c>
      <c r="H5536" s="25">
        <v>844.46609999999998</v>
      </c>
      <c r="I5536" s="25">
        <v>181.36009999999999</v>
      </c>
      <c r="J5536" s="15">
        <v>9205</v>
      </c>
      <c r="K5536" s="15">
        <v>1892</v>
      </c>
      <c r="L5536" s="13">
        <v>0.21479999999999999</v>
      </c>
      <c r="M5536" s="7">
        <v>1.6918656700000001</v>
      </c>
      <c r="N5536" s="26">
        <v>1.1499999999999999</v>
      </c>
      <c r="O5536" s="27" t="s">
        <v>22</v>
      </c>
      <c r="P5536" s="8">
        <v>0.32027700609999998</v>
      </c>
      <c r="Q5536" s="24">
        <v>0.24</v>
      </c>
      <c r="R5536" t="str">
        <f>IF($Q5536*100&gt;=VLOOKUP($O5536,margin_ranges!$A$5:$C$10,2,FALSE),IF($Q5536*100&lt;=VLOOKUP($O5536,margin_ranges!$A$5:$C$10,3,FALSE)+10,"IN RANGE","ABOVE RANGE"),"BELOW RANGE")</f>
        <v>IN RANGE</v>
      </c>
      <c r="S5536">
        <f>MIN(VLOOKUP($O5536,margin_ranges!$A$5:$D$10,4,FALSE),$P5536*100)</f>
        <v>29.75</v>
      </c>
      <c r="T5536" s="29">
        <f>(1-$S5536/100)/(1-$F5536)-1</f>
        <v>-7.5657894736842146E-2</v>
      </c>
      <c r="U5536" s="19" t="str">
        <f>IF(ABS(IFERROR(T5536,0))&gt;0.05,INDEX(margin_ranges!$C$13:$C$16,MATCH($F5536*100,margin_ranges!$B$13:$B$16,1)),"")</f>
        <v>Maximize Fill (Type A+)</v>
      </c>
      <c r="V5536">
        <f>MIN(VLOOKUP($U5536,margin_ranges!$A$5:$D$10,4,FALSE),$P5536*100)</f>
        <v>19.75</v>
      </c>
      <c r="Y5536" s="29">
        <f t="shared" si="86"/>
        <v>5.5921052631578982E-2</v>
      </c>
    </row>
    <row r="5537" spans="1:25" x14ac:dyDescent="0.3">
      <c r="A5537" s="8" t="s">
        <v>17</v>
      </c>
      <c r="B5537" s="8" t="s">
        <v>9531</v>
      </c>
      <c r="C5537" s="8" t="s">
        <v>9532</v>
      </c>
      <c r="D5537" s="8" t="s">
        <v>9577</v>
      </c>
      <c r="E5537" s="8" t="s">
        <v>9578</v>
      </c>
      <c r="F5537" s="24">
        <v>0.14000000000000001</v>
      </c>
      <c r="G5537" s="24">
        <v>0</v>
      </c>
      <c r="H5537" s="25">
        <v>7.0153999999999996</v>
      </c>
      <c r="I5537" s="25">
        <v>0.97899999999999998</v>
      </c>
      <c r="J5537" s="15">
        <v>43</v>
      </c>
      <c r="K5537" s="15">
        <v>5</v>
      </c>
      <c r="L5537" s="13">
        <v>0.1396</v>
      </c>
      <c r="M5537" s="7">
        <v>1.4486502299999999</v>
      </c>
      <c r="N5537" s="26">
        <v>1.1499999999999999</v>
      </c>
      <c r="O5537" s="27" t="s">
        <v>22</v>
      </c>
      <c r="P5537" s="8">
        <v>0.2061575809</v>
      </c>
      <c r="Q5537" s="24">
        <v>0.14000000000000001</v>
      </c>
      <c r="R5537" t="str">
        <f>IF($Q5537*100&gt;=VLOOKUP($O5537,margin_ranges!$A$5:$C$10,2,FALSE),IF($Q5537*100&lt;=VLOOKUP($O5537,margin_ranges!$A$5:$C$10,3,FALSE)+10,"IN RANGE","ABOVE RANGE"),"BELOW RANGE")</f>
        <v>BELOW RANGE</v>
      </c>
      <c r="S5537">
        <f>MIN(VLOOKUP($O5537,margin_ranges!$A$5:$D$10,4,FALSE),$P5537*100)</f>
        <v>20.61575809</v>
      </c>
      <c r="T5537" s="29">
        <f>(1-$S5537/100)/(1-$F5537)-1</f>
        <v>-7.6927419651162787E-2</v>
      </c>
      <c r="U5537" s="19" t="str">
        <f>IF(ABS(IFERROR(T5537,0))&gt;0.05,INDEX(margin_ranges!$C$13:$C$16,MATCH($F5537*100,margin_ranges!$B$13:$B$16,1)),"")</f>
        <v>Maximize Fill (Type A+)</v>
      </c>
      <c r="V5537">
        <f>MIN(VLOOKUP($U5537,margin_ranges!$A$5:$D$10,4,FALSE),$P5537*100)</f>
        <v>19.75</v>
      </c>
      <c r="Y5537" s="29">
        <f t="shared" si="86"/>
        <v>-6.6860465116279078E-2</v>
      </c>
    </row>
    <row r="5538" spans="1:25" x14ac:dyDescent="0.3">
      <c r="A5538" s="8" t="s">
        <v>17</v>
      </c>
      <c r="B5538" s="8" t="s">
        <v>9531</v>
      </c>
      <c r="C5538" s="8" t="s">
        <v>9532</v>
      </c>
      <c r="D5538" s="8" t="s">
        <v>9681</v>
      </c>
      <c r="E5538" s="8" t="s">
        <v>9682</v>
      </c>
      <c r="F5538" s="24">
        <v>0.19</v>
      </c>
      <c r="G5538" s="24">
        <v>1</v>
      </c>
      <c r="H5538" s="25">
        <v>500.83589999999998</v>
      </c>
      <c r="I5538" s="25">
        <v>104.38330000000001</v>
      </c>
      <c r="J5538" s="15">
        <v>3846</v>
      </c>
      <c r="K5538" s="15">
        <v>596</v>
      </c>
      <c r="L5538" s="13">
        <v>0.2084</v>
      </c>
      <c r="M5538" s="7">
        <v>1.2280434899999999</v>
      </c>
      <c r="N5538" s="26">
        <v>0.9</v>
      </c>
      <c r="O5538" s="27" t="s">
        <v>92</v>
      </c>
      <c r="P5538" s="8">
        <v>0.26712693100000001</v>
      </c>
      <c r="Q5538" s="24">
        <v>0.19</v>
      </c>
      <c r="R5538" t="str">
        <f>IF($Q5538*100&gt;=VLOOKUP($O5538,margin_ranges!$A$5:$C$10,2,FALSE),IF($Q5538*100&lt;=VLOOKUP($O5538,margin_ranges!$A$5:$C$10,3,FALSE)+10,"IN RANGE","ABOVE RANGE"),"BELOW RANGE")</f>
        <v>BELOW RANGE</v>
      </c>
      <c r="S5538">
        <f>MIN(VLOOKUP($O5538,margin_ranges!$A$5:$D$10,4,FALSE),$P5538*100)</f>
        <v>26.712693100000003</v>
      </c>
      <c r="T5538" s="29">
        <f>(1-$S5538/100)/(1-$F5538)-1</f>
        <v>-9.5218433333333352E-2</v>
      </c>
      <c r="U5538" s="19" t="str">
        <f>IF(ABS(IFERROR(T5538,0))&gt;0.05,INDEX(margin_ranges!$C$13:$C$16,MATCH($F5538*100,margin_ranges!$B$13:$B$16,1)),"")</f>
        <v>Maximize Fill (Type A+)</v>
      </c>
      <c r="V5538">
        <f>MIN(VLOOKUP($U5538,margin_ranges!$A$5:$D$10,4,FALSE),$P5538*100)</f>
        <v>19.75</v>
      </c>
      <c r="Y5538" s="29">
        <f t="shared" si="86"/>
        <v>-9.2592592592593004E-3</v>
      </c>
    </row>
    <row r="5539" spans="1:25" x14ac:dyDescent="0.3">
      <c r="A5539" s="8" t="s">
        <v>17</v>
      </c>
      <c r="B5539" s="8" t="s">
        <v>9531</v>
      </c>
      <c r="C5539" s="8" t="s">
        <v>9532</v>
      </c>
      <c r="D5539" s="28" t="s">
        <v>9763</v>
      </c>
      <c r="E5539" s="8" t="s">
        <v>9764</v>
      </c>
      <c r="F5539" s="24">
        <v>0.16</v>
      </c>
      <c r="G5539" s="24">
        <v>0</v>
      </c>
      <c r="H5539" s="25">
        <v>17.0533</v>
      </c>
      <c r="I5539" s="25">
        <v>2.5951</v>
      </c>
      <c r="J5539" s="15">
        <v>61</v>
      </c>
      <c r="K5539" s="15">
        <v>7</v>
      </c>
      <c r="L5539" s="13">
        <v>0.1522</v>
      </c>
      <c r="M5539" s="7">
        <v>0.78951859000000002</v>
      </c>
      <c r="N5539" s="26">
        <v>0.6</v>
      </c>
      <c r="O5539" s="27" t="s">
        <v>92</v>
      </c>
      <c r="P5539" s="8">
        <v>0.2400432297</v>
      </c>
      <c r="Q5539" s="24">
        <v>0.16</v>
      </c>
      <c r="R5539" t="str">
        <f>IF($Q5539*100&gt;=VLOOKUP($O5539,margin_ranges!$A$5:$C$10,2,FALSE),IF($Q5539*100&lt;=VLOOKUP($O5539,margin_ranges!$A$5:$C$10,3,FALSE)+10,"IN RANGE","ABOVE RANGE"),"BELOW RANGE")</f>
        <v>BELOW RANGE</v>
      </c>
      <c r="S5539">
        <f>MIN(VLOOKUP($O5539,margin_ranges!$A$5:$D$10,4,FALSE),$P5539*100)</f>
        <v>24.00432297</v>
      </c>
      <c r="T5539" s="29">
        <f>(1-$S5539/100)/(1-$F5539)-1</f>
        <v>-9.5289559166666704E-2</v>
      </c>
      <c r="U5539" s="19" t="str">
        <f>IF(ABS(IFERROR(T5539,0))&gt;0.05,INDEX(margin_ranges!$C$13:$C$16,MATCH($F5539*100,margin_ranges!$B$13:$B$16,1)),"")</f>
        <v>Maximize Fill (Type A+)</v>
      </c>
      <c r="V5539">
        <f>MIN(VLOOKUP($U5539,margin_ranges!$A$5:$D$10,4,FALSE),$P5539*100)</f>
        <v>19.75</v>
      </c>
      <c r="Y5539" s="29">
        <f t="shared" si="86"/>
        <v>-4.4642857142857095E-2</v>
      </c>
    </row>
    <row r="5540" spans="1:25" x14ac:dyDescent="0.3">
      <c r="A5540" s="8" t="s">
        <v>17</v>
      </c>
      <c r="B5540" s="8" t="s">
        <v>9531</v>
      </c>
      <c r="C5540" s="8" t="s">
        <v>9532</v>
      </c>
      <c r="D5540" s="8" t="s">
        <v>9641</v>
      </c>
      <c r="E5540" s="8" t="s">
        <v>9642</v>
      </c>
      <c r="F5540" s="24">
        <v>0.21</v>
      </c>
      <c r="G5540" s="24">
        <v>1</v>
      </c>
      <c r="H5540" s="25">
        <v>135.16890000000001</v>
      </c>
      <c r="I5540" s="25">
        <v>21.821899999999999</v>
      </c>
      <c r="J5540" s="15">
        <v>445</v>
      </c>
      <c r="K5540" s="15">
        <v>76</v>
      </c>
      <c r="L5540" s="13">
        <v>0.16139999999999999</v>
      </c>
      <c r="M5540" s="7">
        <v>0.67948688999999995</v>
      </c>
      <c r="N5540" s="26">
        <v>0.45</v>
      </c>
      <c r="O5540" s="27" t="s">
        <v>92</v>
      </c>
      <c r="P5540" s="8">
        <v>0.33773556269999999</v>
      </c>
      <c r="Q5540" s="24">
        <v>0.21</v>
      </c>
      <c r="R5540" t="str">
        <f>IF($Q5540*100&gt;=VLOOKUP($O5540,margin_ranges!$A$5:$C$10,2,FALSE),IF($Q5540*100&lt;=VLOOKUP($O5540,margin_ranges!$A$5:$C$10,3,FALSE)+10,"IN RANGE","ABOVE RANGE"),"BELOW RANGE")</f>
        <v>IN RANGE</v>
      </c>
      <c r="S5540">
        <f>MIN(VLOOKUP($O5540,margin_ranges!$A$5:$D$10,4,FALSE),$P5540*100)</f>
        <v>29.75</v>
      </c>
      <c r="T5540" s="29">
        <f>(1-$S5540/100)/(1-$F5540)-1</f>
        <v>-0.11075949367088611</v>
      </c>
      <c r="U5540" s="19" t="str">
        <f>IF(ABS(IFERROR(T5540,0))&gt;0.05,INDEX(margin_ranges!$C$13:$C$16,MATCH($F5540*100,margin_ranges!$B$13:$B$16,1)),"")</f>
        <v>Maximize Fill (Type A+)</v>
      </c>
      <c r="V5540">
        <f>MIN(VLOOKUP($U5540,margin_ranges!$A$5:$D$10,4,FALSE),$P5540*100)</f>
        <v>19.75</v>
      </c>
      <c r="Y5540" s="29">
        <f t="shared" si="86"/>
        <v>1.5822784810126445E-2</v>
      </c>
    </row>
    <row r="5541" spans="1:25" x14ac:dyDescent="0.3">
      <c r="A5541" s="8" t="s">
        <v>17</v>
      </c>
      <c r="B5541" s="8" t="s">
        <v>9531</v>
      </c>
      <c r="C5541" s="8" t="s">
        <v>9532</v>
      </c>
      <c r="D5541" s="8" t="s">
        <v>12279</v>
      </c>
      <c r="E5541" s="8" t="s">
        <v>12280</v>
      </c>
      <c r="F5541" s="24">
        <v>0.1</v>
      </c>
      <c r="G5541" s="24">
        <v>0</v>
      </c>
      <c r="H5541" s="25">
        <v>1.702</v>
      </c>
      <c r="I5541" s="25">
        <v>0.22570000000000001</v>
      </c>
      <c r="J5541" s="15">
        <v>10</v>
      </c>
      <c r="K5541" s="15">
        <v>1</v>
      </c>
      <c r="L5541" s="13">
        <v>0.1326</v>
      </c>
      <c r="M5541" s="7">
        <v>1.4406329099999999</v>
      </c>
      <c r="N5541" s="26">
        <v>1.1499999999999999</v>
      </c>
      <c r="O5541" s="27" t="s">
        <v>22</v>
      </c>
      <c r="P5541" s="8">
        <v>0.2017397417</v>
      </c>
      <c r="Q5541" s="24">
        <v>0.1</v>
      </c>
      <c r="R5541" t="str">
        <f>IF($Q5541*100&gt;=VLOOKUP($O5541,margin_ranges!$A$5:$C$10,2,FALSE),IF($Q5541*100&lt;=VLOOKUP($O5541,margin_ranges!$A$5:$C$10,3,FALSE)+10,"IN RANGE","ABOVE RANGE"),"BELOW RANGE")</f>
        <v>BELOW RANGE</v>
      </c>
      <c r="S5541">
        <f>MIN(VLOOKUP($O5541,margin_ranges!$A$5:$D$10,4,FALSE),$P5541*100)</f>
        <v>20.173974170000001</v>
      </c>
      <c r="T5541" s="29">
        <f>(1-$S5541/100)/(1-$F5541)-1</f>
        <v>-0.1130441574444444</v>
      </c>
      <c r="U5541" s="19" t="str">
        <f>IF(ABS(IFERROR(T5541,0))&gt;0.05,INDEX(margin_ranges!$C$13:$C$16,MATCH($F5541*100,margin_ranges!$B$13:$B$16,1)),"")</f>
        <v>Maximize Fill (Type A+)</v>
      </c>
      <c r="V5541">
        <f>MIN(VLOOKUP($U5541,margin_ranges!$A$5:$D$10,4,FALSE),$P5541*100)</f>
        <v>19.75</v>
      </c>
      <c r="Y5541" s="29">
        <f t="shared" si="86"/>
        <v>-0.10833333333333339</v>
      </c>
    </row>
    <row r="5542" spans="1:25" x14ac:dyDescent="0.3">
      <c r="A5542" s="8" t="s">
        <v>17</v>
      </c>
      <c r="B5542" s="8" t="s">
        <v>9531</v>
      </c>
      <c r="C5542" s="8" t="s">
        <v>9532</v>
      </c>
      <c r="D5542" s="8" t="s">
        <v>9643</v>
      </c>
      <c r="E5542" s="8" t="s">
        <v>9644</v>
      </c>
      <c r="F5542" s="24">
        <v>0.13999999999999899</v>
      </c>
      <c r="G5542" s="24">
        <v>0</v>
      </c>
      <c r="H5542" s="25">
        <v>15.912599999999999</v>
      </c>
      <c r="I5542" s="25">
        <v>4.6247999999999996</v>
      </c>
      <c r="J5542" s="15">
        <v>212</v>
      </c>
      <c r="K5542" s="15">
        <v>21</v>
      </c>
      <c r="L5542" s="13">
        <v>0.29060000000000002</v>
      </c>
      <c r="M5542" s="7">
        <v>1.5264954399999999</v>
      </c>
      <c r="N5542" s="26">
        <v>1.1499999999999999</v>
      </c>
      <c r="O5542" s="27" t="s">
        <v>92</v>
      </c>
      <c r="P5542" s="8">
        <v>0.2466403942</v>
      </c>
      <c r="Q5542" s="24">
        <v>0.14000000000000001</v>
      </c>
      <c r="R5542" t="str">
        <f>IF($Q5542*100&gt;=VLOOKUP($O5542,margin_ranges!$A$5:$C$10,2,FALSE),IF($Q5542*100&lt;=VLOOKUP($O5542,margin_ranges!$A$5:$C$10,3,FALSE)+10,"IN RANGE","ABOVE RANGE"),"BELOW RANGE")</f>
        <v>BELOW RANGE</v>
      </c>
      <c r="S5542">
        <f>MIN(VLOOKUP($O5542,margin_ranges!$A$5:$D$10,4,FALSE),$P5542*100)</f>
        <v>24.664039420000002</v>
      </c>
      <c r="T5542" s="29">
        <f>(1-$S5542/100)/(1-$F5542)-1</f>
        <v>-0.12400045837209406</v>
      </c>
      <c r="U5542" s="19" t="str">
        <f>IF(ABS(IFERROR(T5542,0))&gt;0.05,INDEX(margin_ranges!$C$13:$C$16,MATCH($F5542*100,margin_ranges!$B$13:$B$16,1)),"")</f>
        <v>Maximize Fill (Type A+)</v>
      </c>
      <c r="V5542">
        <f>MIN(VLOOKUP($U5542,margin_ranges!$A$5:$D$10,4,FALSE),$P5542*100)</f>
        <v>19.75</v>
      </c>
      <c r="Y5542" s="29">
        <f t="shared" si="86"/>
        <v>-6.6860465116280188E-2</v>
      </c>
    </row>
    <row r="5543" spans="1:25" x14ac:dyDescent="0.3">
      <c r="A5543" s="8" t="s">
        <v>17</v>
      </c>
      <c r="B5543" s="8" t="s">
        <v>9531</v>
      </c>
      <c r="C5543" s="8" t="s">
        <v>9532</v>
      </c>
      <c r="D5543" s="8" t="s">
        <v>9565</v>
      </c>
      <c r="E5543" s="8" t="s">
        <v>9566</v>
      </c>
      <c r="F5543" s="24">
        <v>0.19</v>
      </c>
      <c r="G5543" s="24">
        <v>1</v>
      </c>
      <c r="H5543" s="25">
        <v>498.76510000000002</v>
      </c>
      <c r="I5543" s="25">
        <v>73.903899999999993</v>
      </c>
      <c r="J5543" s="15">
        <v>2827</v>
      </c>
      <c r="K5543" s="15">
        <v>437</v>
      </c>
      <c r="L5543" s="13">
        <v>0.1482</v>
      </c>
      <c r="M5543" s="7">
        <v>1.27512147</v>
      </c>
      <c r="N5543" s="26">
        <v>0.9</v>
      </c>
      <c r="O5543" s="27" t="s">
        <v>92</v>
      </c>
      <c r="P5543" s="8">
        <v>0.29418488799999998</v>
      </c>
      <c r="Q5543" s="24">
        <v>0.19</v>
      </c>
      <c r="R5543" t="str">
        <f>IF($Q5543*100&gt;=VLOOKUP($O5543,margin_ranges!$A$5:$C$10,2,FALSE),IF($Q5543*100&lt;=VLOOKUP($O5543,margin_ranges!$A$5:$C$10,3,FALSE)+10,"IN RANGE","ABOVE RANGE"),"BELOW RANGE")</f>
        <v>BELOW RANGE</v>
      </c>
      <c r="S5543">
        <f>MIN(VLOOKUP($O5543,margin_ranges!$A$5:$D$10,4,FALSE),$P5543*100)</f>
        <v>29.418488799999999</v>
      </c>
      <c r="T5543" s="29">
        <f>(1-$S5543/100)/(1-$F5543)-1</f>
        <v>-0.1286233185185186</v>
      </c>
      <c r="U5543" s="19" t="str">
        <f>IF(ABS(IFERROR(T5543,0))&gt;0.05,INDEX(margin_ranges!$C$13:$C$16,MATCH($F5543*100,margin_ranges!$B$13:$B$16,1)),"")</f>
        <v>Maximize Fill (Type A+)</v>
      </c>
      <c r="V5543">
        <f>MIN(VLOOKUP($U5543,margin_ranges!$A$5:$D$10,4,FALSE),$P5543*100)</f>
        <v>19.75</v>
      </c>
      <c r="Y5543" s="29">
        <f t="shared" si="86"/>
        <v>-9.2592592592593004E-3</v>
      </c>
    </row>
    <row r="5544" spans="1:25" x14ac:dyDescent="0.3">
      <c r="A5544" s="8" t="s">
        <v>17</v>
      </c>
      <c r="B5544" s="8" t="s">
        <v>9531</v>
      </c>
      <c r="C5544" s="8" t="s">
        <v>9532</v>
      </c>
      <c r="D5544" s="8" t="s">
        <v>9673</v>
      </c>
      <c r="E5544" s="8" t="s">
        <v>9674</v>
      </c>
      <c r="F5544" s="24">
        <v>0.19</v>
      </c>
      <c r="G5544" s="24">
        <v>1</v>
      </c>
      <c r="H5544" s="25">
        <v>498.51310000000001</v>
      </c>
      <c r="I5544" s="25">
        <v>66.325100000000006</v>
      </c>
      <c r="J5544" s="15">
        <v>2540</v>
      </c>
      <c r="K5544" s="15">
        <v>386</v>
      </c>
      <c r="L5544" s="13">
        <v>0.13300000000000001</v>
      </c>
      <c r="M5544" s="7">
        <v>1.27659926</v>
      </c>
      <c r="N5544" s="26">
        <v>0.9</v>
      </c>
      <c r="O5544" s="27" t="s">
        <v>92</v>
      </c>
      <c r="P5544" s="8">
        <v>0.29500194369999999</v>
      </c>
      <c r="Q5544" s="24">
        <v>0.19</v>
      </c>
      <c r="R5544" t="str">
        <f>IF($Q5544*100&gt;=VLOOKUP($O5544,margin_ranges!$A$5:$C$10,2,FALSE),IF($Q5544*100&lt;=VLOOKUP($O5544,margin_ranges!$A$5:$C$10,3,FALSE)+10,"IN RANGE","ABOVE RANGE"),"BELOW RANGE")</f>
        <v>BELOW RANGE</v>
      </c>
      <c r="S5544">
        <f>MIN(VLOOKUP($O5544,margin_ranges!$A$5:$D$10,4,FALSE),$P5544*100)</f>
        <v>29.500194369999999</v>
      </c>
      <c r="T5544" s="29">
        <f>(1-$S5544/100)/(1-$F5544)-1</f>
        <v>-0.12963202925925932</v>
      </c>
      <c r="U5544" s="19" t="str">
        <f>IF(ABS(IFERROR(T5544,0))&gt;0.05,INDEX(margin_ranges!$C$13:$C$16,MATCH($F5544*100,margin_ranges!$B$13:$B$16,1)),"")</f>
        <v>Maximize Fill (Type A+)</v>
      </c>
      <c r="V5544">
        <f>MIN(VLOOKUP($U5544,margin_ranges!$A$5:$D$10,4,FALSE),$P5544*100)</f>
        <v>19.75</v>
      </c>
      <c r="Y5544" s="29">
        <f t="shared" si="86"/>
        <v>-9.2592592592593004E-3</v>
      </c>
    </row>
    <row r="5545" spans="1:25" x14ac:dyDescent="0.3">
      <c r="A5545" s="8" t="s">
        <v>17</v>
      </c>
      <c r="B5545" s="8" t="s">
        <v>9531</v>
      </c>
      <c r="C5545" s="8" t="s">
        <v>9532</v>
      </c>
      <c r="D5545" s="8" t="s">
        <v>9533</v>
      </c>
      <c r="E5545" s="8" t="s">
        <v>9534</v>
      </c>
      <c r="F5545" s="24">
        <v>0.19</v>
      </c>
      <c r="G5545" s="24">
        <v>0</v>
      </c>
      <c r="H5545" s="25">
        <v>13.242100000000001</v>
      </c>
      <c r="I5545" s="25">
        <v>4.3277000000000001</v>
      </c>
      <c r="J5545" s="15">
        <v>83</v>
      </c>
      <c r="K5545" s="15">
        <v>13</v>
      </c>
      <c r="L5545" s="13">
        <v>0.32679999999999998</v>
      </c>
      <c r="M5545" s="7">
        <v>0.64128209999999997</v>
      </c>
      <c r="N5545" s="26">
        <v>0.25</v>
      </c>
      <c r="O5545" s="27" t="s">
        <v>22</v>
      </c>
      <c r="P5545" s="8">
        <v>0.61015596849999998</v>
      </c>
      <c r="Q5545" s="24">
        <v>0.19</v>
      </c>
      <c r="R5545" t="str">
        <f>IF($Q5545*100&gt;=VLOOKUP($O5545,margin_ranges!$A$5:$C$10,2,FALSE),IF($Q5545*100&lt;=VLOOKUP($O5545,margin_ranges!$A$5:$C$10,3,FALSE)+10,"IN RANGE","ABOVE RANGE"),"BELOW RANGE")</f>
        <v>BELOW RANGE</v>
      </c>
      <c r="S5545">
        <f>MIN(VLOOKUP($O5545,margin_ranges!$A$5:$D$10,4,FALSE),$P5545*100)</f>
        <v>29.75</v>
      </c>
      <c r="T5545" s="29">
        <f>(1-$S5545/100)/(1-$F5545)-1</f>
        <v>-0.13271604938271608</v>
      </c>
      <c r="U5545" s="19" t="str">
        <f>IF(ABS(IFERROR(T5545,0))&gt;0.05,INDEX(margin_ranges!$C$13:$C$16,MATCH($F5545*100,margin_ranges!$B$13:$B$16,1)),"")</f>
        <v>Maximize Fill (Type A+)</v>
      </c>
      <c r="V5545">
        <f>MIN(VLOOKUP($U5545,margin_ranges!$A$5:$D$10,4,FALSE),$P5545*100)</f>
        <v>19.75</v>
      </c>
      <c r="Y5545" s="29">
        <f t="shared" si="86"/>
        <v>-9.2592592592593004E-3</v>
      </c>
    </row>
    <row r="5546" spans="1:25" x14ac:dyDescent="0.3">
      <c r="A5546" s="8" t="s">
        <v>17</v>
      </c>
      <c r="B5546" s="8" t="s">
        <v>9531</v>
      </c>
      <c r="C5546" s="8" t="s">
        <v>9532</v>
      </c>
      <c r="D5546" s="8" t="s">
        <v>9567</v>
      </c>
      <c r="E5546" s="8" t="s">
        <v>9568</v>
      </c>
      <c r="F5546" s="24">
        <v>0.19</v>
      </c>
      <c r="G5546" s="24">
        <v>0</v>
      </c>
      <c r="H5546" s="25">
        <v>2.194</v>
      </c>
      <c r="I5546" s="25">
        <v>0.53990000000000005</v>
      </c>
      <c r="J5546" s="15">
        <v>12</v>
      </c>
      <c r="K5546" s="15">
        <v>2</v>
      </c>
      <c r="L5546" s="13">
        <v>0.24610000000000001</v>
      </c>
      <c r="M5546" s="7">
        <v>0.75216298000000004</v>
      </c>
      <c r="N5546" s="26">
        <v>0.3</v>
      </c>
      <c r="O5546" s="27" t="s">
        <v>22</v>
      </c>
      <c r="P5546" s="8">
        <v>0.60115027440000002</v>
      </c>
      <c r="Q5546" s="24">
        <v>0.19</v>
      </c>
      <c r="R5546" t="str">
        <f>IF($Q5546*100&gt;=VLOOKUP($O5546,margin_ranges!$A$5:$C$10,2,FALSE),IF($Q5546*100&lt;=VLOOKUP($O5546,margin_ranges!$A$5:$C$10,3,FALSE)+10,"IN RANGE","ABOVE RANGE"),"BELOW RANGE")</f>
        <v>BELOW RANGE</v>
      </c>
      <c r="S5546">
        <f>MIN(VLOOKUP($O5546,margin_ranges!$A$5:$D$10,4,FALSE),$P5546*100)</f>
        <v>29.75</v>
      </c>
      <c r="T5546" s="29">
        <f>(1-$S5546/100)/(1-$F5546)-1</f>
        <v>-0.13271604938271608</v>
      </c>
      <c r="U5546" s="19" t="str">
        <f>IF(ABS(IFERROR(T5546,0))&gt;0.05,INDEX(margin_ranges!$C$13:$C$16,MATCH($F5546*100,margin_ranges!$B$13:$B$16,1)),"")</f>
        <v>Maximize Fill (Type A+)</v>
      </c>
      <c r="V5546">
        <f>MIN(VLOOKUP($U5546,margin_ranges!$A$5:$D$10,4,FALSE),$P5546*100)</f>
        <v>19.75</v>
      </c>
      <c r="Y5546" s="29">
        <f t="shared" si="86"/>
        <v>-9.2592592592593004E-3</v>
      </c>
    </row>
    <row r="5547" spans="1:25" x14ac:dyDescent="0.3">
      <c r="A5547" s="8" t="s">
        <v>17</v>
      </c>
      <c r="B5547" s="8" t="s">
        <v>9531</v>
      </c>
      <c r="C5547" s="8" t="s">
        <v>9532</v>
      </c>
      <c r="D5547" s="8" t="s">
        <v>9571</v>
      </c>
      <c r="E5547" s="8" t="s">
        <v>9572</v>
      </c>
      <c r="F5547" s="24">
        <v>0.19</v>
      </c>
      <c r="G5547" s="24">
        <v>0</v>
      </c>
      <c r="H5547" s="25">
        <v>7.6303999999999998</v>
      </c>
      <c r="I5547" s="25">
        <v>2.7618999999999998</v>
      </c>
      <c r="J5547" s="15">
        <v>70</v>
      </c>
      <c r="K5547" s="15">
        <v>11</v>
      </c>
      <c r="L5547" s="13">
        <v>0.36199999999999999</v>
      </c>
      <c r="M5547" s="7">
        <v>0.84880648000000003</v>
      </c>
      <c r="N5547" s="26">
        <v>0.4</v>
      </c>
      <c r="O5547" s="27" t="s">
        <v>22</v>
      </c>
      <c r="P5547" s="8">
        <v>0.52875006089999999</v>
      </c>
      <c r="Q5547" s="24">
        <v>0.19</v>
      </c>
      <c r="R5547" t="str">
        <f>IF($Q5547*100&gt;=VLOOKUP($O5547,margin_ranges!$A$5:$C$10,2,FALSE),IF($Q5547*100&lt;=VLOOKUP($O5547,margin_ranges!$A$5:$C$10,3,FALSE)+10,"IN RANGE","ABOVE RANGE"),"BELOW RANGE")</f>
        <v>BELOW RANGE</v>
      </c>
      <c r="S5547">
        <f>MIN(VLOOKUP($O5547,margin_ranges!$A$5:$D$10,4,FALSE),$P5547*100)</f>
        <v>29.75</v>
      </c>
      <c r="T5547" s="29">
        <f>(1-$S5547/100)/(1-$F5547)-1</f>
        <v>-0.13271604938271608</v>
      </c>
      <c r="U5547" s="19" t="str">
        <f>IF(ABS(IFERROR(T5547,0))&gt;0.05,INDEX(margin_ranges!$C$13:$C$16,MATCH($F5547*100,margin_ranges!$B$13:$B$16,1)),"")</f>
        <v>Maximize Fill (Type A+)</v>
      </c>
      <c r="V5547">
        <f>MIN(VLOOKUP($U5547,margin_ranges!$A$5:$D$10,4,FALSE),$P5547*100)</f>
        <v>19.75</v>
      </c>
      <c r="Y5547" s="29">
        <f t="shared" si="86"/>
        <v>-9.2592592592593004E-3</v>
      </c>
    </row>
    <row r="5548" spans="1:25" x14ac:dyDescent="0.3">
      <c r="A5548" s="8" t="s">
        <v>17</v>
      </c>
      <c r="B5548" s="8" t="s">
        <v>9531</v>
      </c>
      <c r="C5548" s="8" t="s">
        <v>9532</v>
      </c>
      <c r="D5548" s="8" t="s">
        <v>9589</v>
      </c>
      <c r="E5548" s="8" t="s">
        <v>9590</v>
      </c>
      <c r="F5548" s="24">
        <v>0.19</v>
      </c>
      <c r="G5548" s="24">
        <v>1</v>
      </c>
      <c r="H5548" s="25">
        <v>82.546400000000006</v>
      </c>
      <c r="I5548" s="25">
        <v>10.9314</v>
      </c>
      <c r="J5548" s="15">
        <v>437</v>
      </c>
      <c r="K5548" s="15">
        <v>67</v>
      </c>
      <c r="L5548" s="13">
        <v>0.13239999999999999</v>
      </c>
      <c r="M5548" s="7">
        <v>1.33239807</v>
      </c>
      <c r="N5548" s="26">
        <v>0.9</v>
      </c>
      <c r="O5548" s="27" t="s">
        <v>92</v>
      </c>
      <c r="P5548" s="8">
        <v>0.32452618849999998</v>
      </c>
      <c r="Q5548" s="24">
        <v>0.19</v>
      </c>
      <c r="R5548" t="str">
        <f>IF($Q5548*100&gt;=VLOOKUP($O5548,margin_ranges!$A$5:$C$10,2,FALSE),IF($Q5548*100&lt;=VLOOKUP($O5548,margin_ranges!$A$5:$C$10,3,FALSE)+10,"IN RANGE","ABOVE RANGE"),"BELOW RANGE")</f>
        <v>BELOW RANGE</v>
      </c>
      <c r="S5548">
        <f>MIN(VLOOKUP($O5548,margin_ranges!$A$5:$D$10,4,FALSE),$P5548*100)</f>
        <v>29.75</v>
      </c>
      <c r="T5548" s="29">
        <f>(1-$S5548/100)/(1-$F5548)-1</f>
        <v>-0.13271604938271608</v>
      </c>
      <c r="U5548" s="19" t="str">
        <f>IF(ABS(IFERROR(T5548,0))&gt;0.05,INDEX(margin_ranges!$C$13:$C$16,MATCH($F5548*100,margin_ranges!$B$13:$B$16,1)),"")</f>
        <v>Maximize Fill (Type A+)</v>
      </c>
      <c r="V5548">
        <f>MIN(VLOOKUP($U5548,margin_ranges!$A$5:$D$10,4,FALSE),$P5548*100)</f>
        <v>19.75</v>
      </c>
      <c r="Y5548" s="29">
        <f t="shared" si="86"/>
        <v>-9.2592592592593004E-3</v>
      </c>
    </row>
    <row r="5549" spans="1:25" x14ac:dyDescent="0.3">
      <c r="A5549" s="8" t="s">
        <v>17</v>
      </c>
      <c r="B5549" s="8" t="s">
        <v>9531</v>
      </c>
      <c r="C5549" s="8" t="s">
        <v>9532</v>
      </c>
      <c r="D5549" s="8" t="s">
        <v>9593</v>
      </c>
      <c r="E5549" s="8" t="s">
        <v>9594</v>
      </c>
      <c r="F5549" s="24">
        <v>0.19</v>
      </c>
      <c r="G5549" s="24">
        <v>0</v>
      </c>
      <c r="H5549" s="25">
        <v>1.6009</v>
      </c>
      <c r="I5549" s="25">
        <v>0.1817</v>
      </c>
      <c r="J5549" s="15">
        <v>7</v>
      </c>
      <c r="K5549" s="15">
        <v>1</v>
      </c>
      <c r="L5549" s="13">
        <v>0.1135</v>
      </c>
      <c r="M5549" s="7">
        <v>1.3283805</v>
      </c>
      <c r="N5549" s="26">
        <v>0.75</v>
      </c>
      <c r="O5549" s="27" t="s">
        <v>92</v>
      </c>
      <c r="P5549" s="8">
        <v>0.43540273419999997</v>
      </c>
      <c r="Q5549" s="24">
        <v>0.19</v>
      </c>
      <c r="R5549" t="str">
        <f>IF($Q5549*100&gt;=VLOOKUP($O5549,margin_ranges!$A$5:$C$10,2,FALSE),IF($Q5549*100&lt;=VLOOKUP($O5549,margin_ranges!$A$5:$C$10,3,FALSE)+10,"IN RANGE","ABOVE RANGE"),"BELOW RANGE")</f>
        <v>BELOW RANGE</v>
      </c>
      <c r="S5549">
        <f>MIN(VLOOKUP($O5549,margin_ranges!$A$5:$D$10,4,FALSE),$P5549*100)</f>
        <v>29.75</v>
      </c>
      <c r="T5549" s="29">
        <f>(1-$S5549/100)/(1-$F5549)-1</f>
        <v>-0.13271604938271608</v>
      </c>
      <c r="U5549" s="19" t="str">
        <f>IF(ABS(IFERROR(T5549,0))&gt;0.05,INDEX(margin_ranges!$C$13:$C$16,MATCH($F5549*100,margin_ranges!$B$13:$B$16,1)),"")</f>
        <v>Maximize Fill (Type A+)</v>
      </c>
      <c r="V5549">
        <f>MIN(VLOOKUP($U5549,margin_ranges!$A$5:$D$10,4,FALSE),$P5549*100)</f>
        <v>19.75</v>
      </c>
      <c r="Y5549" s="29">
        <f t="shared" si="86"/>
        <v>-9.2592592592593004E-3</v>
      </c>
    </row>
    <row r="5550" spans="1:25" x14ac:dyDescent="0.3">
      <c r="A5550" s="8" t="s">
        <v>17</v>
      </c>
      <c r="B5550" s="8" t="s">
        <v>9531</v>
      </c>
      <c r="C5550" s="8" t="s">
        <v>9532</v>
      </c>
      <c r="D5550" s="8" t="s">
        <v>9603</v>
      </c>
      <c r="E5550" s="8" t="s">
        <v>9604</v>
      </c>
      <c r="F5550" s="24">
        <v>0.19</v>
      </c>
      <c r="G5550" s="24">
        <v>0</v>
      </c>
      <c r="H5550" s="25">
        <v>1.611</v>
      </c>
      <c r="I5550" s="25">
        <v>0.1903</v>
      </c>
      <c r="J5550" s="15">
        <v>8</v>
      </c>
      <c r="K5550" s="15">
        <v>1</v>
      </c>
      <c r="L5550" s="13">
        <v>0.1181</v>
      </c>
      <c r="M5550" s="7">
        <v>1.3581081100000001</v>
      </c>
      <c r="N5550" s="26">
        <v>0.75</v>
      </c>
      <c r="O5550" s="27" t="s">
        <v>92</v>
      </c>
      <c r="P5550" s="8">
        <v>0.44776119399999997</v>
      </c>
      <c r="Q5550" s="24">
        <v>0.19</v>
      </c>
      <c r="R5550" t="str">
        <f>IF($Q5550*100&gt;=VLOOKUP($O5550,margin_ranges!$A$5:$C$10,2,FALSE),IF($Q5550*100&lt;=VLOOKUP($O5550,margin_ranges!$A$5:$C$10,3,FALSE)+10,"IN RANGE","ABOVE RANGE"),"BELOW RANGE")</f>
        <v>BELOW RANGE</v>
      </c>
      <c r="S5550">
        <f>MIN(VLOOKUP($O5550,margin_ranges!$A$5:$D$10,4,FALSE),$P5550*100)</f>
        <v>29.75</v>
      </c>
      <c r="T5550" s="29">
        <f>(1-$S5550/100)/(1-$F5550)-1</f>
        <v>-0.13271604938271608</v>
      </c>
      <c r="U5550" s="19" t="str">
        <f>IF(ABS(IFERROR(T5550,0))&gt;0.05,INDEX(margin_ranges!$C$13:$C$16,MATCH($F5550*100,margin_ranges!$B$13:$B$16,1)),"")</f>
        <v>Maximize Fill (Type A+)</v>
      </c>
      <c r="V5550">
        <f>MIN(VLOOKUP($U5550,margin_ranges!$A$5:$D$10,4,FALSE),$P5550*100)</f>
        <v>19.75</v>
      </c>
      <c r="Y5550" s="29">
        <f t="shared" si="86"/>
        <v>-9.2592592592593004E-3</v>
      </c>
    </row>
    <row r="5551" spans="1:25" x14ac:dyDescent="0.3">
      <c r="A5551" s="8" t="s">
        <v>17</v>
      </c>
      <c r="B5551" s="8" t="s">
        <v>9531</v>
      </c>
      <c r="C5551" s="8" t="s">
        <v>9532</v>
      </c>
      <c r="D5551" s="8" t="s">
        <v>9613</v>
      </c>
      <c r="E5551" s="8" t="s">
        <v>9614</v>
      </c>
      <c r="F5551" s="24">
        <v>0.19</v>
      </c>
      <c r="G5551" s="24">
        <v>0</v>
      </c>
      <c r="H5551" s="25">
        <v>1.6178999999999999</v>
      </c>
      <c r="I5551" s="25">
        <v>0.2379</v>
      </c>
      <c r="J5551" s="15">
        <v>8</v>
      </c>
      <c r="K5551" s="15">
        <v>1</v>
      </c>
      <c r="L5551" s="13">
        <v>0.14710000000000001</v>
      </c>
      <c r="M5551" s="7">
        <v>1.1102972099999999</v>
      </c>
      <c r="N5551" s="26">
        <v>0.3</v>
      </c>
      <c r="O5551" s="27" t="s">
        <v>92</v>
      </c>
      <c r="P5551" s="8">
        <v>0.72980207659999996</v>
      </c>
      <c r="Q5551" s="24">
        <v>0.19</v>
      </c>
      <c r="R5551" t="str">
        <f>IF($Q5551*100&gt;=VLOOKUP($O5551,margin_ranges!$A$5:$C$10,2,FALSE),IF($Q5551*100&lt;=VLOOKUP($O5551,margin_ranges!$A$5:$C$10,3,FALSE)+10,"IN RANGE","ABOVE RANGE"),"BELOW RANGE")</f>
        <v>BELOW RANGE</v>
      </c>
      <c r="S5551">
        <f>MIN(VLOOKUP($O5551,margin_ranges!$A$5:$D$10,4,FALSE),$P5551*100)</f>
        <v>29.75</v>
      </c>
      <c r="T5551" s="29">
        <f>(1-$S5551/100)/(1-$F5551)-1</f>
        <v>-0.13271604938271608</v>
      </c>
      <c r="U5551" s="19" t="str">
        <f>IF(ABS(IFERROR(T5551,0))&gt;0.05,INDEX(margin_ranges!$C$13:$C$16,MATCH($F5551*100,margin_ranges!$B$13:$B$16,1)),"")</f>
        <v>Maximize Fill (Type A+)</v>
      </c>
      <c r="V5551">
        <f>MIN(VLOOKUP($U5551,margin_ranges!$A$5:$D$10,4,FALSE),$P5551*100)</f>
        <v>19.75</v>
      </c>
      <c r="Y5551" s="29">
        <f t="shared" si="86"/>
        <v>-9.2592592592593004E-3</v>
      </c>
    </row>
    <row r="5552" spans="1:25" x14ac:dyDescent="0.3">
      <c r="A5552" s="8" t="s">
        <v>17</v>
      </c>
      <c r="B5552" s="8" t="s">
        <v>9531</v>
      </c>
      <c r="C5552" s="8" t="s">
        <v>9532</v>
      </c>
      <c r="D5552" s="8" t="s">
        <v>9623</v>
      </c>
      <c r="E5552" s="8" t="s">
        <v>9624</v>
      </c>
      <c r="F5552" s="24">
        <v>0.19</v>
      </c>
      <c r="G5552" s="24">
        <v>0</v>
      </c>
      <c r="H5552" s="25">
        <v>8.7429000000000006</v>
      </c>
      <c r="I5552" s="25">
        <v>3.9599000000000002</v>
      </c>
      <c r="J5552" s="15">
        <v>92</v>
      </c>
      <c r="K5552" s="15">
        <v>14</v>
      </c>
      <c r="L5552" s="13">
        <v>0.45290000000000002</v>
      </c>
      <c r="M5552" s="7">
        <v>0.77431411000000006</v>
      </c>
      <c r="N5552" s="26">
        <v>0.4</v>
      </c>
      <c r="O5552" s="27" t="s">
        <v>22</v>
      </c>
      <c r="P5552" s="8">
        <v>0.48341377959999998</v>
      </c>
      <c r="Q5552" s="24">
        <v>0.19</v>
      </c>
      <c r="R5552" t="str">
        <f>IF($Q5552*100&gt;=VLOOKUP($O5552,margin_ranges!$A$5:$C$10,2,FALSE),IF($Q5552*100&lt;=VLOOKUP($O5552,margin_ranges!$A$5:$C$10,3,FALSE)+10,"IN RANGE","ABOVE RANGE"),"BELOW RANGE")</f>
        <v>BELOW RANGE</v>
      </c>
      <c r="S5552">
        <f>MIN(VLOOKUP($O5552,margin_ranges!$A$5:$D$10,4,FALSE),$P5552*100)</f>
        <v>29.75</v>
      </c>
      <c r="T5552" s="29">
        <f>(1-$S5552/100)/(1-$F5552)-1</f>
        <v>-0.13271604938271608</v>
      </c>
      <c r="U5552" s="19" t="str">
        <f>IF(ABS(IFERROR(T5552,0))&gt;0.05,INDEX(margin_ranges!$C$13:$C$16,MATCH($F5552*100,margin_ranges!$B$13:$B$16,1)),"")</f>
        <v>Maximize Fill (Type A+)</v>
      </c>
      <c r="V5552">
        <f>MIN(VLOOKUP($U5552,margin_ranges!$A$5:$D$10,4,FALSE),$P5552*100)</f>
        <v>19.75</v>
      </c>
      <c r="Y5552" s="29">
        <f t="shared" si="86"/>
        <v>-9.2592592592593004E-3</v>
      </c>
    </row>
    <row r="5553" spans="1:25" x14ac:dyDescent="0.3">
      <c r="A5553" s="8" t="s">
        <v>17</v>
      </c>
      <c r="B5553" s="8" t="s">
        <v>9531</v>
      </c>
      <c r="C5553" s="8" t="s">
        <v>9532</v>
      </c>
      <c r="D5553" s="8" t="s">
        <v>9639</v>
      </c>
      <c r="E5553" s="8" t="s">
        <v>9640</v>
      </c>
      <c r="F5553" s="24">
        <v>0.19</v>
      </c>
      <c r="G5553" s="24">
        <v>0</v>
      </c>
      <c r="H5553" s="25">
        <v>2.1859000000000002</v>
      </c>
      <c r="I5553" s="25">
        <v>0.49740000000000001</v>
      </c>
      <c r="J5553" s="15">
        <v>16</v>
      </c>
      <c r="K5553" s="15">
        <v>2</v>
      </c>
      <c r="L5553" s="13">
        <v>0.2276</v>
      </c>
      <c r="M5553" s="7">
        <v>1.0565192400000001</v>
      </c>
      <c r="N5553" s="26">
        <v>0.7</v>
      </c>
      <c r="O5553" s="27" t="s">
        <v>22</v>
      </c>
      <c r="P5553" s="8">
        <v>0.33744699360000002</v>
      </c>
      <c r="Q5553" s="24">
        <v>0.19</v>
      </c>
      <c r="R5553" t="str">
        <f>IF($Q5553*100&gt;=VLOOKUP($O5553,margin_ranges!$A$5:$C$10,2,FALSE),IF($Q5553*100&lt;=VLOOKUP($O5553,margin_ranges!$A$5:$C$10,3,FALSE)+10,"IN RANGE","ABOVE RANGE"),"BELOW RANGE")</f>
        <v>BELOW RANGE</v>
      </c>
      <c r="S5553">
        <f>MIN(VLOOKUP($O5553,margin_ranges!$A$5:$D$10,4,FALSE),$P5553*100)</f>
        <v>29.75</v>
      </c>
      <c r="T5553" s="29">
        <f>(1-$S5553/100)/(1-$F5553)-1</f>
        <v>-0.13271604938271608</v>
      </c>
      <c r="U5553" s="19" t="str">
        <f>IF(ABS(IFERROR(T5553,0))&gt;0.05,INDEX(margin_ranges!$C$13:$C$16,MATCH($F5553*100,margin_ranges!$B$13:$B$16,1)),"")</f>
        <v>Maximize Fill (Type A+)</v>
      </c>
      <c r="V5553">
        <f>MIN(VLOOKUP($U5553,margin_ranges!$A$5:$D$10,4,FALSE),$P5553*100)</f>
        <v>19.75</v>
      </c>
      <c r="Y5553" s="29">
        <f t="shared" si="86"/>
        <v>-9.2592592592593004E-3</v>
      </c>
    </row>
    <row r="5554" spans="1:25" x14ac:dyDescent="0.3">
      <c r="A5554" s="8" t="s">
        <v>17</v>
      </c>
      <c r="B5554" s="8" t="s">
        <v>9531</v>
      </c>
      <c r="C5554" s="8" t="s">
        <v>9532</v>
      </c>
      <c r="D5554" s="8" t="s">
        <v>9675</v>
      </c>
      <c r="E5554" s="8" t="s">
        <v>9676</v>
      </c>
      <c r="F5554" s="24">
        <v>0.19</v>
      </c>
      <c r="G5554" s="24">
        <v>0</v>
      </c>
      <c r="H5554" s="25">
        <v>2.1795</v>
      </c>
      <c r="I5554" s="25">
        <v>0.29389999999999999</v>
      </c>
      <c r="J5554" s="15">
        <v>8</v>
      </c>
      <c r="K5554" s="15">
        <v>1</v>
      </c>
      <c r="L5554" s="13">
        <v>0.1348</v>
      </c>
      <c r="M5554" s="7">
        <v>0.87554690999999996</v>
      </c>
      <c r="N5554" s="26">
        <v>0.4</v>
      </c>
      <c r="O5554" s="27" t="s">
        <v>22</v>
      </c>
      <c r="P5554" s="8">
        <v>0.54314269849999997</v>
      </c>
      <c r="Q5554" s="24">
        <v>0.19</v>
      </c>
      <c r="R5554" t="str">
        <f>IF($Q5554*100&gt;=VLOOKUP($O5554,margin_ranges!$A$5:$C$10,2,FALSE),IF($Q5554*100&lt;=VLOOKUP($O5554,margin_ranges!$A$5:$C$10,3,FALSE)+10,"IN RANGE","ABOVE RANGE"),"BELOW RANGE")</f>
        <v>BELOW RANGE</v>
      </c>
      <c r="S5554">
        <f>MIN(VLOOKUP($O5554,margin_ranges!$A$5:$D$10,4,FALSE),$P5554*100)</f>
        <v>29.75</v>
      </c>
      <c r="T5554" s="29">
        <f>(1-$S5554/100)/(1-$F5554)-1</f>
        <v>-0.13271604938271608</v>
      </c>
      <c r="U5554" s="19" t="str">
        <f>IF(ABS(IFERROR(T5554,0))&gt;0.05,INDEX(margin_ranges!$C$13:$C$16,MATCH($F5554*100,margin_ranges!$B$13:$B$16,1)),"")</f>
        <v>Maximize Fill (Type A+)</v>
      </c>
      <c r="V5554">
        <f>MIN(VLOOKUP($U5554,margin_ranges!$A$5:$D$10,4,FALSE),$P5554*100)</f>
        <v>19.75</v>
      </c>
      <c r="Y5554" s="29">
        <f t="shared" si="86"/>
        <v>-9.2592592592593004E-3</v>
      </c>
    </row>
    <row r="5555" spans="1:25" x14ac:dyDescent="0.3">
      <c r="A5555" s="8" t="s">
        <v>17</v>
      </c>
      <c r="B5555" s="8" t="s">
        <v>9531</v>
      </c>
      <c r="C5555" s="8" t="s">
        <v>9532</v>
      </c>
      <c r="D5555" s="8" t="s">
        <v>9677</v>
      </c>
      <c r="E5555" s="8" t="s">
        <v>9678</v>
      </c>
      <c r="F5555" s="24">
        <v>0.19</v>
      </c>
      <c r="G5555" s="24">
        <v>0</v>
      </c>
      <c r="H5555" s="25">
        <v>2.1850000000000001</v>
      </c>
      <c r="I5555" s="25">
        <v>0.52329999999999999</v>
      </c>
      <c r="J5555" s="15">
        <v>16</v>
      </c>
      <c r="K5555" s="15">
        <v>3</v>
      </c>
      <c r="L5555" s="13">
        <v>0.23949999999999999</v>
      </c>
      <c r="M5555" s="7">
        <v>1.03478023</v>
      </c>
      <c r="N5555" s="26">
        <v>0.7</v>
      </c>
      <c r="O5555" s="27" t="s">
        <v>22</v>
      </c>
      <c r="P5555" s="8">
        <v>0.32352785989999999</v>
      </c>
      <c r="Q5555" s="24">
        <v>0.19</v>
      </c>
      <c r="R5555" t="str">
        <f>IF($Q5555*100&gt;=VLOOKUP($O5555,margin_ranges!$A$5:$C$10,2,FALSE),IF($Q5555*100&lt;=VLOOKUP($O5555,margin_ranges!$A$5:$C$10,3,FALSE)+10,"IN RANGE","ABOVE RANGE"),"BELOW RANGE")</f>
        <v>BELOW RANGE</v>
      </c>
      <c r="S5555">
        <f>MIN(VLOOKUP($O5555,margin_ranges!$A$5:$D$10,4,FALSE),$P5555*100)</f>
        <v>29.75</v>
      </c>
      <c r="T5555" s="29">
        <f>(1-$S5555/100)/(1-$F5555)-1</f>
        <v>-0.13271604938271608</v>
      </c>
      <c r="U5555" s="19" t="str">
        <f>IF(ABS(IFERROR(T5555,0))&gt;0.05,INDEX(margin_ranges!$C$13:$C$16,MATCH($F5555*100,margin_ranges!$B$13:$B$16,1)),"")</f>
        <v>Maximize Fill (Type A+)</v>
      </c>
      <c r="V5555">
        <f>MIN(VLOOKUP($U5555,margin_ranges!$A$5:$D$10,4,FALSE),$P5555*100)</f>
        <v>19.75</v>
      </c>
      <c r="Y5555" s="29">
        <f t="shared" si="86"/>
        <v>-9.2592592592593004E-3</v>
      </c>
    </row>
    <row r="5556" spans="1:25" x14ac:dyDescent="0.3">
      <c r="A5556" s="8" t="s">
        <v>17</v>
      </c>
      <c r="B5556" s="8" t="s">
        <v>9531</v>
      </c>
      <c r="C5556" s="8" t="s">
        <v>9532</v>
      </c>
      <c r="D5556" s="8" t="s">
        <v>9711</v>
      </c>
      <c r="E5556" s="8" t="s">
        <v>9712</v>
      </c>
      <c r="F5556" s="24">
        <v>0.19</v>
      </c>
      <c r="G5556" s="24">
        <v>1</v>
      </c>
      <c r="H5556" s="25">
        <v>82.807100000000005</v>
      </c>
      <c r="I5556" s="25">
        <v>14.321400000000001</v>
      </c>
      <c r="J5556" s="15">
        <v>566</v>
      </c>
      <c r="K5556" s="15">
        <v>86</v>
      </c>
      <c r="L5556" s="13">
        <v>0.1729</v>
      </c>
      <c r="M5556" s="7">
        <v>1.3178793</v>
      </c>
      <c r="N5556" s="26">
        <v>0.9</v>
      </c>
      <c r="O5556" s="27" t="s">
        <v>92</v>
      </c>
      <c r="P5556" s="8">
        <v>0.31708465349999998</v>
      </c>
      <c r="Q5556" s="24">
        <v>0.19</v>
      </c>
      <c r="R5556" t="str">
        <f>IF($Q5556*100&gt;=VLOOKUP($O5556,margin_ranges!$A$5:$C$10,2,FALSE),IF($Q5556*100&lt;=VLOOKUP($O5556,margin_ranges!$A$5:$C$10,3,FALSE)+10,"IN RANGE","ABOVE RANGE"),"BELOW RANGE")</f>
        <v>BELOW RANGE</v>
      </c>
      <c r="S5556">
        <f>MIN(VLOOKUP($O5556,margin_ranges!$A$5:$D$10,4,FALSE),$P5556*100)</f>
        <v>29.75</v>
      </c>
      <c r="T5556" s="29">
        <f>(1-$S5556/100)/(1-$F5556)-1</f>
        <v>-0.13271604938271608</v>
      </c>
      <c r="U5556" s="19" t="str">
        <f>IF(ABS(IFERROR(T5556,0))&gt;0.05,INDEX(margin_ranges!$C$13:$C$16,MATCH($F5556*100,margin_ranges!$B$13:$B$16,1)),"")</f>
        <v>Maximize Fill (Type A+)</v>
      </c>
      <c r="V5556">
        <f>MIN(VLOOKUP($U5556,margin_ranges!$A$5:$D$10,4,FALSE),$P5556*100)</f>
        <v>19.75</v>
      </c>
      <c r="Y5556" s="29">
        <f t="shared" si="86"/>
        <v>-9.2592592592593004E-3</v>
      </c>
    </row>
    <row r="5557" spans="1:25" x14ac:dyDescent="0.3">
      <c r="A5557" s="8" t="s">
        <v>17</v>
      </c>
      <c r="B5557" s="8" t="s">
        <v>9531</v>
      </c>
      <c r="C5557" s="8" t="s">
        <v>9532</v>
      </c>
      <c r="D5557" s="8" t="s">
        <v>9713</v>
      </c>
      <c r="E5557" s="8" t="s">
        <v>9714</v>
      </c>
      <c r="F5557" s="24">
        <v>0.19</v>
      </c>
      <c r="G5557" s="24">
        <v>0</v>
      </c>
      <c r="H5557" s="25">
        <v>3.7799</v>
      </c>
      <c r="I5557" s="25">
        <v>0.71779999999999999</v>
      </c>
      <c r="J5557" s="15">
        <v>24</v>
      </c>
      <c r="K5557" s="15">
        <v>4</v>
      </c>
      <c r="L5557" s="13">
        <v>0.18990000000000001</v>
      </c>
      <c r="M5557" s="7">
        <v>1.0979002899999999</v>
      </c>
      <c r="N5557" s="26">
        <v>0.65</v>
      </c>
      <c r="O5557" s="27" t="s">
        <v>22</v>
      </c>
      <c r="P5557" s="8">
        <v>0.40796080779999999</v>
      </c>
      <c r="Q5557" s="24">
        <v>0.19</v>
      </c>
      <c r="R5557" t="str">
        <f>IF($Q5557*100&gt;=VLOOKUP($O5557,margin_ranges!$A$5:$C$10,2,FALSE),IF($Q5557*100&lt;=VLOOKUP($O5557,margin_ranges!$A$5:$C$10,3,FALSE)+10,"IN RANGE","ABOVE RANGE"),"BELOW RANGE")</f>
        <v>BELOW RANGE</v>
      </c>
      <c r="S5557">
        <f>MIN(VLOOKUP($O5557,margin_ranges!$A$5:$D$10,4,FALSE),$P5557*100)</f>
        <v>29.75</v>
      </c>
      <c r="T5557" s="29">
        <f>(1-$S5557/100)/(1-$F5557)-1</f>
        <v>-0.13271604938271608</v>
      </c>
      <c r="U5557" s="19" t="str">
        <f>IF(ABS(IFERROR(T5557,0))&gt;0.05,INDEX(margin_ranges!$C$13:$C$16,MATCH($F5557*100,margin_ranges!$B$13:$B$16,1)),"")</f>
        <v>Maximize Fill (Type A+)</v>
      </c>
      <c r="V5557">
        <f>MIN(VLOOKUP($U5557,margin_ranges!$A$5:$D$10,4,FALSE),$P5557*100)</f>
        <v>19.75</v>
      </c>
      <c r="Y5557" s="29">
        <f t="shared" si="86"/>
        <v>-9.2592592592593004E-3</v>
      </c>
    </row>
    <row r="5558" spans="1:25" x14ac:dyDescent="0.3">
      <c r="A5558" s="8" t="s">
        <v>17</v>
      </c>
      <c r="B5558" s="8" t="s">
        <v>9531</v>
      </c>
      <c r="C5558" s="8" t="s">
        <v>9532</v>
      </c>
      <c r="D5558" s="8" t="s">
        <v>9723</v>
      </c>
      <c r="E5558" s="8" t="s">
        <v>9724</v>
      </c>
      <c r="F5558" s="24">
        <v>0.19</v>
      </c>
      <c r="G5558" s="24">
        <v>0</v>
      </c>
      <c r="H5558" s="25">
        <v>3.7942</v>
      </c>
      <c r="I5558" s="25">
        <v>1.4571000000000001</v>
      </c>
      <c r="J5558" s="15">
        <v>41</v>
      </c>
      <c r="K5558" s="15">
        <v>6</v>
      </c>
      <c r="L5558" s="13">
        <v>0.38400000000000001</v>
      </c>
      <c r="M5558" s="7">
        <v>0.94786999000000005</v>
      </c>
      <c r="N5558" s="26">
        <v>0.65</v>
      </c>
      <c r="O5558" s="27" t="s">
        <v>22</v>
      </c>
      <c r="P5558" s="8">
        <v>0.31425194979999999</v>
      </c>
      <c r="Q5558" s="24">
        <v>0.19</v>
      </c>
      <c r="R5558" t="str">
        <f>IF($Q5558*100&gt;=VLOOKUP($O5558,margin_ranges!$A$5:$C$10,2,FALSE),IF($Q5558*100&lt;=VLOOKUP($O5558,margin_ranges!$A$5:$C$10,3,FALSE)+10,"IN RANGE","ABOVE RANGE"),"BELOW RANGE")</f>
        <v>BELOW RANGE</v>
      </c>
      <c r="S5558">
        <f>MIN(VLOOKUP($O5558,margin_ranges!$A$5:$D$10,4,FALSE),$P5558*100)</f>
        <v>29.75</v>
      </c>
      <c r="T5558" s="29">
        <f>(1-$S5558/100)/(1-$F5558)-1</f>
        <v>-0.13271604938271608</v>
      </c>
      <c r="U5558" s="19" t="str">
        <f>IF(ABS(IFERROR(T5558,0))&gt;0.05,INDEX(margin_ranges!$C$13:$C$16,MATCH($F5558*100,margin_ranges!$B$13:$B$16,1)),"")</f>
        <v>Maximize Fill (Type A+)</v>
      </c>
      <c r="V5558">
        <f>MIN(VLOOKUP($U5558,margin_ranges!$A$5:$D$10,4,FALSE),$P5558*100)</f>
        <v>19.75</v>
      </c>
      <c r="Y5558" s="29">
        <f t="shared" si="86"/>
        <v>-9.2592592592593004E-3</v>
      </c>
    </row>
    <row r="5559" spans="1:25" x14ac:dyDescent="0.3">
      <c r="A5559" s="8" t="s">
        <v>17</v>
      </c>
      <c r="B5559" s="8" t="s">
        <v>9531</v>
      </c>
      <c r="C5559" s="8" t="s">
        <v>9532</v>
      </c>
      <c r="D5559" s="8" t="s">
        <v>9727</v>
      </c>
      <c r="E5559" s="8" t="s">
        <v>9728</v>
      </c>
      <c r="F5559" s="24">
        <v>0.19</v>
      </c>
      <c r="G5559" s="24">
        <v>0</v>
      </c>
      <c r="H5559" s="25">
        <v>16.972799999999999</v>
      </c>
      <c r="I5559" s="25">
        <v>1.8041</v>
      </c>
      <c r="J5559" s="15">
        <v>50</v>
      </c>
      <c r="K5559" s="15">
        <v>8</v>
      </c>
      <c r="L5559" s="13">
        <v>0.10630000000000001</v>
      </c>
      <c r="M5559" s="7">
        <v>0.92831293999999998</v>
      </c>
      <c r="N5559" s="26">
        <v>0.65</v>
      </c>
      <c r="O5559" s="27" t="s">
        <v>92</v>
      </c>
      <c r="P5559" s="8">
        <v>0.29980508729999999</v>
      </c>
      <c r="Q5559" s="24">
        <v>0.19</v>
      </c>
      <c r="R5559" t="str">
        <f>IF($Q5559*100&gt;=VLOOKUP($O5559,margin_ranges!$A$5:$C$10,2,FALSE),IF($Q5559*100&lt;=VLOOKUP($O5559,margin_ranges!$A$5:$C$10,3,FALSE)+10,"IN RANGE","ABOVE RANGE"),"BELOW RANGE")</f>
        <v>BELOW RANGE</v>
      </c>
      <c r="S5559">
        <f>MIN(VLOOKUP($O5559,margin_ranges!$A$5:$D$10,4,FALSE),$P5559*100)</f>
        <v>29.75</v>
      </c>
      <c r="T5559" s="29">
        <f>(1-$S5559/100)/(1-$F5559)-1</f>
        <v>-0.13271604938271608</v>
      </c>
      <c r="U5559" s="19" t="str">
        <f>IF(ABS(IFERROR(T5559,0))&gt;0.05,INDEX(margin_ranges!$C$13:$C$16,MATCH($F5559*100,margin_ranges!$B$13:$B$16,1)),"")</f>
        <v>Maximize Fill (Type A+)</v>
      </c>
      <c r="V5559">
        <f>MIN(VLOOKUP($U5559,margin_ranges!$A$5:$D$10,4,FALSE),$P5559*100)</f>
        <v>19.75</v>
      </c>
      <c r="Y5559" s="29">
        <f t="shared" si="86"/>
        <v>-9.2592592592593004E-3</v>
      </c>
    </row>
    <row r="5560" spans="1:25" x14ac:dyDescent="0.3">
      <c r="A5560" s="8" t="s">
        <v>17</v>
      </c>
      <c r="B5560" s="8" t="s">
        <v>9531</v>
      </c>
      <c r="C5560" s="8" t="s">
        <v>9532</v>
      </c>
      <c r="D5560" s="8" t="s">
        <v>9731</v>
      </c>
      <c r="E5560" s="8" t="s">
        <v>9732</v>
      </c>
      <c r="F5560" s="24">
        <v>0.19</v>
      </c>
      <c r="G5560" s="24">
        <v>0</v>
      </c>
      <c r="H5560" s="25">
        <v>3.7791000000000001</v>
      </c>
      <c r="I5560" s="25">
        <v>0.80840000000000001</v>
      </c>
      <c r="J5560" s="15">
        <v>26</v>
      </c>
      <c r="K5560" s="15">
        <v>4</v>
      </c>
      <c r="L5560" s="13">
        <v>0.21390000000000001</v>
      </c>
      <c r="M5560" s="7">
        <v>1.08477512</v>
      </c>
      <c r="N5560" s="26">
        <v>0.65</v>
      </c>
      <c r="O5560" s="27" t="s">
        <v>22</v>
      </c>
      <c r="P5560" s="8">
        <v>0.40079746510000003</v>
      </c>
      <c r="Q5560" s="24">
        <v>0.19</v>
      </c>
      <c r="R5560" t="str">
        <f>IF($Q5560*100&gt;=VLOOKUP($O5560,margin_ranges!$A$5:$C$10,2,FALSE),IF($Q5560*100&lt;=VLOOKUP($O5560,margin_ranges!$A$5:$C$10,3,FALSE)+10,"IN RANGE","ABOVE RANGE"),"BELOW RANGE")</f>
        <v>BELOW RANGE</v>
      </c>
      <c r="S5560">
        <f>MIN(VLOOKUP($O5560,margin_ranges!$A$5:$D$10,4,FALSE),$P5560*100)</f>
        <v>29.75</v>
      </c>
      <c r="T5560" s="29">
        <f>(1-$S5560/100)/(1-$F5560)-1</f>
        <v>-0.13271604938271608</v>
      </c>
      <c r="U5560" s="19" t="str">
        <f>IF(ABS(IFERROR(T5560,0))&gt;0.05,INDEX(margin_ranges!$C$13:$C$16,MATCH($F5560*100,margin_ranges!$B$13:$B$16,1)),"")</f>
        <v>Maximize Fill (Type A+)</v>
      </c>
      <c r="V5560">
        <f>MIN(VLOOKUP($U5560,margin_ranges!$A$5:$D$10,4,FALSE),$P5560*100)</f>
        <v>19.75</v>
      </c>
      <c r="Y5560" s="29">
        <f t="shared" si="86"/>
        <v>-9.2592592592593004E-3</v>
      </c>
    </row>
    <row r="5561" spans="1:25" x14ac:dyDescent="0.3">
      <c r="A5561" s="8" t="s">
        <v>17</v>
      </c>
      <c r="B5561" s="8" t="s">
        <v>9531</v>
      </c>
      <c r="C5561" s="8" t="s">
        <v>9532</v>
      </c>
      <c r="D5561" s="8" t="s">
        <v>9749</v>
      </c>
      <c r="E5561" s="8" t="s">
        <v>9750</v>
      </c>
      <c r="F5561" s="24">
        <v>0.19</v>
      </c>
      <c r="G5561" s="24">
        <v>0</v>
      </c>
      <c r="H5561" s="25">
        <v>2.1419999999999999</v>
      </c>
      <c r="I5561" s="25">
        <v>0.29199999999999998</v>
      </c>
      <c r="J5561" s="15">
        <v>7</v>
      </c>
      <c r="K5561" s="15">
        <v>1</v>
      </c>
      <c r="L5561" s="13">
        <v>0.1363</v>
      </c>
      <c r="M5561" s="7">
        <v>0.84285714</v>
      </c>
      <c r="N5561" s="26">
        <v>0.4</v>
      </c>
      <c r="O5561" s="27" t="s">
        <v>22</v>
      </c>
      <c r="P5561" s="8">
        <v>0.52542372879999999</v>
      </c>
      <c r="Q5561" s="24">
        <v>0.19</v>
      </c>
      <c r="R5561" t="str">
        <f>IF($Q5561*100&gt;=VLOOKUP($O5561,margin_ranges!$A$5:$C$10,2,FALSE),IF($Q5561*100&lt;=VLOOKUP($O5561,margin_ranges!$A$5:$C$10,3,FALSE)+10,"IN RANGE","ABOVE RANGE"),"BELOW RANGE")</f>
        <v>BELOW RANGE</v>
      </c>
      <c r="S5561">
        <f>MIN(VLOOKUP($O5561,margin_ranges!$A$5:$D$10,4,FALSE),$P5561*100)</f>
        <v>29.75</v>
      </c>
      <c r="T5561" s="29">
        <f>(1-$S5561/100)/(1-$F5561)-1</f>
        <v>-0.13271604938271608</v>
      </c>
      <c r="U5561" s="19" t="str">
        <f>IF(ABS(IFERROR(T5561,0))&gt;0.05,INDEX(margin_ranges!$C$13:$C$16,MATCH($F5561*100,margin_ranges!$B$13:$B$16,1)),"")</f>
        <v>Maximize Fill (Type A+)</v>
      </c>
      <c r="V5561">
        <f>MIN(VLOOKUP($U5561,margin_ranges!$A$5:$D$10,4,FALSE),$P5561*100)</f>
        <v>19.75</v>
      </c>
      <c r="Y5561" s="29">
        <f t="shared" si="86"/>
        <v>-9.2592592592593004E-3</v>
      </c>
    </row>
    <row r="5562" spans="1:25" x14ac:dyDescent="0.3">
      <c r="A5562" s="8" t="s">
        <v>17</v>
      </c>
      <c r="B5562" s="8" t="s">
        <v>9531</v>
      </c>
      <c r="C5562" s="8" t="s">
        <v>9532</v>
      </c>
      <c r="D5562" s="8" t="s">
        <v>9751</v>
      </c>
      <c r="E5562" s="8" t="s">
        <v>9752</v>
      </c>
      <c r="F5562" s="24">
        <v>0.19</v>
      </c>
      <c r="G5562" s="24">
        <v>0</v>
      </c>
      <c r="H5562" s="25">
        <v>1.6068</v>
      </c>
      <c r="I5562" s="25">
        <v>0.18279999999999999</v>
      </c>
      <c r="J5562" s="15">
        <v>7</v>
      </c>
      <c r="K5562" s="15">
        <v>1</v>
      </c>
      <c r="L5562" s="13">
        <v>0.1138</v>
      </c>
      <c r="M5562" s="7">
        <v>1.3210629199999999</v>
      </c>
      <c r="N5562" s="26">
        <v>0.75</v>
      </c>
      <c r="O5562" s="27" t="s">
        <v>92</v>
      </c>
      <c r="P5562" s="8">
        <v>0.43227533569999999</v>
      </c>
      <c r="Q5562" s="24">
        <v>0.19</v>
      </c>
      <c r="R5562" t="str">
        <f>IF($Q5562*100&gt;=VLOOKUP($O5562,margin_ranges!$A$5:$C$10,2,FALSE),IF($Q5562*100&lt;=VLOOKUP($O5562,margin_ranges!$A$5:$C$10,3,FALSE)+10,"IN RANGE","ABOVE RANGE"),"BELOW RANGE")</f>
        <v>BELOW RANGE</v>
      </c>
      <c r="S5562">
        <f>MIN(VLOOKUP($O5562,margin_ranges!$A$5:$D$10,4,FALSE),$P5562*100)</f>
        <v>29.75</v>
      </c>
      <c r="T5562" s="29">
        <f>(1-$S5562/100)/(1-$F5562)-1</f>
        <v>-0.13271604938271608</v>
      </c>
      <c r="U5562" s="19" t="str">
        <f>IF(ABS(IFERROR(T5562,0))&gt;0.05,INDEX(margin_ranges!$C$13:$C$16,MATCH($F5562*100,margin_ranges!$B$13:$B$16,1)),"")</f>
        <v>Maximize Fill (Type A+)</v>
      </c>
      <c r="V5562">
        <f>MIN(VLOOKUP($U5562,margin_ranges!$A$5:$D$10,4,FALSE),$P5562*100)</f>
        <v>19.75</v>
      </c>
      <c r="Y5562" s="29">
        <f t="shared" si="86"/>
        <v>-9.2592592592593004E-3</v>
      </c>
    </row>
    <row r="5563" spans="1:25" x14ac:dyDescent="0.3">
      <c r="A5563" s="8" t="s">
        <v>17</v>
      </c>
      <c r="B5563" s="8" t="s">
        <v>9531</v>
      </c>
      <c r="C5563" s="8" t="s">
        <v>9532</v>
      </c>
      <c r="D5563" s="8" t="s">
        <v>9545</v>
      </c>
      <c r="E5563" s="8" t="s">
        <v>9546</v>
      </c>
      <c r="F5563" s="24">
        <v>0.189999999999999</v>
      </c>
      <c r="G5563" s="24">
        <v>1</v>
      </c>
      <c r="H5563" s="25">
        <v>500.78559999999999</v>
      </c>
      <c r="I5563" s="25">
        <v>64.909700000000001</v>
      </c>
      <c r="J5563" s="15">
        <v>2553</v>
      </c>
      <c r="K5563" s="15">
        <v>395</v>
      </c>
      <c r="L5563" s="13">
        <v>0.12959999999999999</v>
      </c>
      <c r="M5563" s="7">
        <v>1.31079984</v>
      </c>
      <c r="N5563" s="26">
        <v>0.9</v>
      </c>
      <c r="O5563" s="27" t="s">
        <v>92</v>
      </c>
      <c r="P5563" s="8">
        <v>0.31339631340000002</v>
      </c>
      <c r="Q5563" s="24">
        <v>0.19</v>
      </c>
      <c r="R5563" t="str">
        <f>IF($Q5563*100&gt;=VLOOKUP($O5563,margin_ranges!$A$5:$C$10,2,FALSE),IF($Q5563*100&lt;=VLOOKUP($O5563,margin_ranges!$A$5:$C$10,3,FALSE)+10,"IN RANGE","ABOVE RANGE"),"BELOW RANGE")</f>
        <v>BELOW RANGE</v>
      </c>
      <c r="S5563">
        <f>MIN(VLOOKUP($O5563,margin_ranges!$A$5:$D$10,4,FALSE),$P5563*100)</f>
        <v>29.75</v>
      </c>
      <c r="T5563" s="29">
        <f>(1-$S5563/100)/(1-$F5563)-1</f>
        <v>-0.13271604938271708</v>
      </c>
      <c r="U5563" s="19" t="str">
        <f>IF(ABS(IFERROR(T5563,0))&gt;0.05,INDEX(margin_ranges!$C$13:$C$16,MATCH($F5563*100,margin_ranges!$B$13:$B$16,1)),"")</f>
        <v>Maximize Fill (Type A+)</v>
      </c>
      <c r="V5563">
        <f>MIN(VLOOKUP($U5563,margin_ranges!$A$5:$D$10,4,FALSE),$P5563*100)</f>
        <v>19.75</v>
      </c>
      <c r="Y5563" s="29">
        <f t="shared" si="86"/>
        <v>-9.2592592592604106E-3</v>
      </c>
    </row>
    <row r="5564" spans="1:25" x14ac:dyDescent="0.3">
      <c r="A5564" s="8" t="s">
        <v>17</v>
      </c>
      <c r="B5564" s="8" t="s">
        <v>9531</v>
      </c>
      <c r="C5564" s="8" t="s">
        <v>9532</v>
      </c>
      <c r="D5564" s="8" t="s">
        <v>9575</v>
      </c>
      <c r="E5564" s="8" t="s">
        <v>9576</v>
      </c>
      <c r="F5564" s="24">
        <v>0.189999999999999</v>
      </c>
      <c r="G5564" s="24">
        <v>0</v>
      </c>
      <c r="H5564" s="25">
        <v>2.1916000000000002</v>
      </c>
      <c r="I5564" s="25">
        <v>0.51060000000000005</v>
      </c>
      <c r="J5564" s="15">
        <v>16</v>
      </c>
      <c r="K5564" s="15">
        <v>3</v>
      </c>
      <c r="L5564" s="13">
        <v>0.23300000000000001</v>
      </c>
      <c r="M5564" s="7">
        <v>1.0535179699999999</v>
      </c>
      <c r="N5564" s="26">
        <v>0.7</v>
      </c>
      <c r="O5564" s="27" t="s">
        <v>22</v>
      </c>
      <c r="P5564" s="8">
        <v>0.3355595093</v>
      </c>
      <c r="Q5564" s="24">
        <v>0.19</v>
      </c>
      <c r="R5564" t="str">
        <f>IF($Q5564*100&gt;=VLOOKUP($O5564,margin_ranges!$A$5:$C$10,2,FALSE),IF($Q5564*100&lt;=VLOOKUP($O5564,margin_ranges!$A$5:$C$10,3,FALSE)+10,"IN RANGE","ABOVE RANGE"),"BELOW RANGE")</f>
        <v>BELOW RANGE</v>
      </c>
      <c r="S5564">
        <f>MIN(VLOOKUP($O5564,margin_ranges!$A$5:$D$10,4,FALSE),$P5564*100)</f>
        <v>29.75</v>
      </c>
      <c r="T5564" s="29">
        <f>(1-$S5564/100)/(1-$F5564)-1</f>
        <v>-0.13271604938271708</v>
      </c>
      <c r="U5564" s="19" t="str">
        <f>IF(ABS(IFERROR(T5564,0))&gt;0.05,INDEX(margin_ranges!$C$13:$C$16,MATCH($F5564*100,margin_ranges!$B$13:$B$16,1)),"")</f>
        <v>Maximize Fill (Type A+)</v>
      </c>
      <c r="V5564">
        <f>MIN(VLOOKUP($U5564,margin_ranges!$A$5:$D$10,4,FALSE),$P5564*100)</f>
        <v>19.75</v>
      </c>
      <c r="Y5564" s="29">
        <f t="shared" si="86"/>
        <v>-9.2592592592604106E-3</v>
      </c>
    </row>
    <row r="5565" spans="1:25" x14ac:dyDescent="0.3">
      <c r="A5565" s="8" t="s">
        <v>17</v>
      </c>
      <c r="B5565" s="8" t="s">
        <v>9531</v>
      </c>
      <c r="C5565" s="8" t="s">
        <v>9532</v>
      </c>
      <c r="D5565" s="8" t="s">
        <v>9631</v>
      </c>
      <c r="E5565" s="8" t="s">
        <v>9632</v>
      </c>
      <c r="F5565" s="24">
        <v>0.189999999999999</v>
      </c>
      <c r="G5565" s="24">
        <v>0</v>
      </c>
      <c r="H5565" s="25">
        <v>3.7869000000000002</v>
      </c>
      <c r="I5565" s="25">
        <v>0.98529999999999995</v>
      </c>
      <c r="J5565" s="15">
        <v>31</v>
      </c>
      <c r="K5565" s="15">
        <v>5</v>
      </c>
      <c r="L5565" s="13">
        <v>0.26019999999999999</v>
      </c>
      <c r="M5565" s="7">
        <v>1.0512106699999999</v>
      </c>
      <c r="N5565" s="26">
        <v>0.65</v>
      </c>
      <c r="O5565" s="27" t="s">
        <v>22</v>
      </c>
      <c r="P5565" s="8">
        <v>0.38166533339999997</v>
      </c>
      <c r="Q5565" s="24">
        <v>0.19</v>
      </c>
      <c r="R5565" t="str">
        <f>IF($Q5565*100&gt;=VLOOKUP($O5565,margin_ranges!$A$5:$C$10,2,FALSE),IF($Q5565*100&lt;=VLOOKUP($O5565,margin_ranges!$A$5:$C$10,3,FALSE)+10,"IN RANGE","ABOVE RANGE"),"BELOW RANGE")</f>
        <v>BELOW RANGE</v>
      </c>
      <c r="S5565">
        <f>MIN(VLOOKUP($O5565,margin_ranges!$A$5:$D$10,4,FALSE),$P5565*100)</f>
        <v>29.75</v>
      </c>
      <c r="T5565" s="29">
        <f>(1-$S5565/100)/(1-$F5565)-1</f>
        <v>-0.13271604938271708</v>
      </c>
      <c r="U5565" s="19" t="str">
        <f>IF(ABS(IFERROR(T5565,0))&gt;0.05,INDEX(margin_ranges!$C$13:$C$16,MATCH($F5565*100,margin_ranges!$B$13:$B$16,1)),"")</f>
        <v>Maximize Fill (Type A+)</v>
      </c>
      <c r="V5565">
        <f>MIN(VLOOKUP($U5565,margin_ranges!$A$5:$D$10,4,FALSE),$P5565*100)</f>
        <v>19.75</v>
      </c>
      <c r="Y5565" s="29">
        <f t="shared" si="86"/>
        <v>-9.2592592592604106E-3</v>
      </c>
    </row>
    <row r="5566" spans="1:25" x14ac:dyDescent="0.3">
      <c r="A5566" s="8" t="s">
        <v>17</v>
      </c>
      <c r="B5566" s="8" t="s">
        <v>9531</v>
      </c>
      <c r="C5566" s="8" t="s">
        <v>9532</v>
      </c>
      <c r="D5566" s="8" t="s">
        <v>9635</v>
      </c>
      <c r="E5566" s="8" t="s">
        <v>9636</v>
      </c>
      <c r="F5566" s="24">
        <v>0.189999999999999</v>
      </c>
      <c r="G5566" s="24">
        <v>0</v>
      </c>
      <c r="H5566" s="25">
        <v>3.7753000000000001</v>
      </c>
      <c r="I5566" s="25">
        <v>0.79520000000000002</v>
      </c>
      <c r="J5566" s="15">
        <v>26</v>
      </c>
      <c r="K5566" s="15">
        <v>4</v>
      </c>
      <c r="L5566" s="13">
        <v>0.21060000000000001</v>
      </c>
      <c r="M5566" s="7">
        <v>1.07755322</v>
      </c>
      <c r="N5566" s="26">
        <v>0.65</v>
      </c>
      <c r="O5566" s="27" t="s">
        <v>22</v>
      </c>
      <c r="P5566" s="8">
        <v>0.39678153449999998</v>
      </c>
      <c r="Q5566" s="24">
        <v>0.19</v>
      </c>
      <c r="R5566" t="str">
        <f>IF($Q5566*100&gt;=VLOOKUP($O5566,margin_ranges!$A$5:$C$10,2,FALSE),IF($Q5566*100&lt;=VLOOKUP($O5566,margin_ranges!$A$5:$C$10,3,FALSE)+10,"IN RANGE","ABOVE RANGE"),"BELOW RANGE")</f>
        <v>BELOW RANGE</v>
      </c>
      <c r="S5566">
        <f>MIN(VLOOKUP($O5566,margin_ranges!$A$5:$D$10,4,FALSE),$P5566*100)</f>
        <v>29.75</v>
      </c>
      <c r="T5566" s="29">
        <f>(1-$S5566/100)/(1-$F5566)-1</f>
        <v>-0.13271604938271708</v>
      </c>
      <c r="U5566" s="19" t="str">
        <f>IF(ABS(IFERROR(T5566,0))&gt;0.05,INDEX(margin_ranges!$C$13:$C$16,MATCH($F5566*100,margin_ranges!$B$13:$B$16,1)),"")</f>
        <v>Maximize Fill (Type A+)</v>
      </c>
      <c r="V5566">
        <f>MIN(VLOOKUP($U5566,margin_ranges!$A$5:$D$10,4,FALSE),$P5566*100)</f>
        <v>19.75</v>
      </c>
      <c r="Y5566" s="29">
        <f t="shared" si="86"/>
        <v>-9.2592592592604106E-3</v>
      </c>
    </row>
    <row r="5567" spans="1:25" x14ac:dyDescent="0.3">
      <c r="A5567" s="8" t="s">
        <v>17</v>
      </c>
      <c r="B5567" s="8" t="s">
        <v>9531</v>
      </c>
      <c r="C5567" s="8" t="s">
        <v>9532</v>
      </c>
      <c r="D5567" s="8" t="s">
        <v>9637</v>
      </c>
      <c r="E5567" s="8" t="s">
        <v>9638</v>
      </c>
      <c r="F5567" s="24">
        <v>0.189999999999999</v>
      </c>
      <c r="G5567" s="24">
        <v>0</v>
      </c>
      <c r="H5567" s="25">
        <v>2.1863999999999999</v>
      </c>
      <c r="I5567" s="25">
        <v>0.50739999999999996</v>
      </c>
      <c r="J5567" s="15">
        <v>16</v>
      </c>
      <c r="K5567" s="15">
        <v>3</v>
      </c>
      <c r="L5567" s="13">
        <v>0.2321</v>
      </c>
      <c r="M5567" s="7">
        <v>1.04915541</v>
      </c>
      <c r="N5567" s="26">
        <v>0.7</v>
      </c>
      <c r="O5567" s="27" t="s">
        <v>22</v>
      </c>
      <c r="P5567" s="8">
        <v>0.33279665110000001</v>
      </c>
      <c r="Q5567" s="24">
        <v>0.19</v>
      </c>
      <c r="R5567" t="str">
        <f>IF($Q5567*100&gt;=VLOOKUP($O5567,margin_ranges!$A$5:$C$10,2,FALSE),IF($Q5567*100&lt;=VLOOKUP($O5567,margin_ranges!$A$5:$C$10,3,FALSE)+10,"IN RANGE","ABOVE RANGE"),"BELOW RANGE")</f>
        <v>BELOW RANGE</v>
      </c>
      <c r="S5567">
        <f>MIN(VLOOKUP($O5567,margin_ranges!$A$5:$D$10,4,FALSE),$P5567*100)</f>
        <v>29.75</v>
      </c>
      <c r="T5567" s="29">
        <f>(1-$S5567/100)/(1-$F5567)-1</f>
        <v>-0.13271604938271708</v>
      </c>
      <c r="U5567" s="19" t="str">
        <f>IF(ABS(IFERROR(T5567,0))&gt;0.05,INDEX(margin_ranges!$C$13:$C$16,MATCH($F5567*100,margin_ranges!$B$13:$B$16,1)),"")</f>
        <v>Maximize Fill (Type A+)</v>
      </c>
      <c r="V5567">
        <f>MIN(VLOOKUP($U5567,margin_ranges!$A$5:$D$10,4,FALSE),$P5567*100)</f>
        <v>19.75</v>
      </c>
      <c r="Y5567" s="29">
        <f t="shared" si="86"/>
        <v>-9.2592592592604106E-3</v>
      </c>
    </row>
    <row r="5568" spans="1:25" x14ac:dyDescent="0.3">
      <c r="A5568" s="8" t="s">
        <v>17</v>
      </c>
      <c r="B5568" s="8" t="s">
        <v>9531</v>
      </c>
      <c r="C5568" s="8" t="s">
        <v>9532</v>
      </c>
      <c r="D5568" s="8" t="s">
        <v>9651</v>
      </c>
      <c r="E5568" s="8" t="s">
        <v>9652</v>
      </c>
      <c r="F5568" s="24">
        <v>0.189999999999999</v>
      </c>
      <c r="G5568" s="24">
        <v>0</v>
      </c>
      <c r="H5568" s="25">
        <v>3.7856999999999998</v>
      </c>
      <c r="I5568" s="25">
        <v>0.99429999999999996</v>
      </c>
      <c r="J5568" s="15">
        <v>31</v>
      </c>
      <c r="K5568" s="15">
        <v>5</v>
      </c>
      <c r="L5568" s="13">
        <v>0.2626</v>
      </c>
      <c r="M5568" s="7">
        <v>1.05074713</v>
      </c>
      <c r="N5568" s="26">
        <v>0.65</v>
      </c>
      <c r="O5568" s="27" t="s">
        <v>22</v>
      </c>
      <c r="P5568" s="8">
        <v>0.38139255049999998</v>
      </c>
      <c r="Q5568" s="24">
        <v>0.19</v>
      </c>
      <c r="R5568" t="str">
        <f>IF($Q5568*100&gt;=VLOOKUP($O5568,margin_ranges!$A$5:$C$10,2,FALSE),IF($Q5568*100&lt;=VLOOKUP($O5568,margin_ranges!$A$5:$C$10,3,FALSE)+10,"IN RANGE","ABOVE RANGE"),"BELOW RANGE")</f>
        <v>BELOW RANGE</v>
      </c>
      <c r="S5568">
        <f>MIN(VLOOKUP($O5568,margin_ranges!$A$5:$D$10,4,FALSE),$P5568*100)</f>
        <v>29.75</v>
      </c>
      <c r="T5568" s="29">
        <f>(1-$S5568/100)/(1-$F5568)-1</f>
        <v>-0.13271604938271708</v>
      </c>
      <c r="U5568" s="19" t="str">
        <f>IF(ABS(IFERROR(T5568,0))&gt;0.05,INDEX(margin_ranges!$C$13:$C$16,MATCH($F5568*100,margin_ranges!$B$13:$B$16,1)),"")</f>
        <v>Maximize Fill (Type A+)</v>
      </c>
      <c r="V5568">
        <f>MIN(VLOOKUP($U5568,margin_ranges!$A$5:$D$10,4,FALSE),$P5568*100)</f>
        <v>19.75</v>
      </c>
      <c r="Y5568" s="29">
        <f t="shared" si="86"/>
        <v>-9.2592592592604106E-3</v>
      </c>
    </row>
    <row r="5569" spans="1:25" x14ac:dyDescent="0.3">
      <c r="A5569" s="8" t="s">
        <v>17</v>
      </c>
      <c r="B5569" s="8" t="s">
        <v>9531</v>
      </c>
      <c r="C5569" s="8" t="s">
        <v>9532</v>
      </c>
      <c r="D5569" s="8" t="s">
        <v>9733</v>
      </c>
      <c r="E5569" s="8" t="s">
        <v>9734</v>
      </c>
      <c r="F5569" s="24">
        <v>0.189999999999999</v>
      </c>
      <c r="G5569" s="24">
        <v>0</v>
      </c>
      <c r="H5569" s="25">
        <v>2.1453000000000002</v>
      </c>
      <c r="I5569" s="25">
        <v>0.2898</v>
      </c>
      <c r="J5569" s="15">
        <v>7</v>
      </c>
      <c r="K5569" s="15">
        <v>1</v>
      </c>
      <c r="L5569" s="13">
        <v>0.1351</v>
      </c>
      <c r="M5569" s="7">
        <v>0.82109933000000002</v>
      </c>
      <c r="N5569" s="26">
        <v>0.4</v>
      </c>
      <c r="O5569" s="27" t="s">
        <v>22</v>
      </c>
      <c r="P5569" s="8">
        <v>0.51284822289999998</v>
      </c>
      <c r="Q5569" s="24">
        <v>0.19</v>
      </c>
      <c r="R5569" t="str">
        <f>IF($Q5569*100&gt;=VLOOKUP($O5569,margin_ranges!$A$5:$C$10,2,FALSE),IF($Q5569*100&lt;=VLOOKUP($O5569,margin_ranges!$A$5:$C$10,3,FALSE)+10,"IN RANGE","ABOVE RANGE"),"BELOW RANGE")</f>
        <v>BELOW RANGE</v>
      </c>
      <c r="S5569">
        <f>MIN(VLOOKUP($O5569,margin_ranges!$A$5:$D$10,4,FALSE),$P5569*100)</f>
        <v>29.75</v>
      </c>
      <c r="T5569" s="29">
        <f>(1-$S5569/100)/(1-$F5569)-1</f>
        <v>-0.13271604938271708</v>
      </c>
      <c r="U5569" s="19" t="str">
        <f>IF(ABS(IFERROR(T5569,0))&gt;0.05,INDEX(margin_ranges!$C$13:$C$16,MATCH($F5569*100,margin_ranges!$B$13:$B$16,1)),"")</f>
        <v>Maximize Fill (Type A+)</v>
      </c>
      <c r="V5569">
        <f>MIN(VLOOKUP($U5569,margin_ranges!$A$5:$D$10,4,FALSE),$P5569*100)</f>
        <v>19.75</v>
      </c>
      <c r="Y5569" s="29">
        <f t="shared" si="86"/>
        <v>-9.2592592592604106E-3</v>
      </c>
    </row>
    <row r="5570" spans="1:25" x14ac:dyDescent="0.3">
      <c r="A5570" s="8" t="s">
        <v>17</v>
      </c>
      <c r="B5570" s="8" t="s">
        <v>9531</v>
      </c>
      <c r="C5570" s="8" t="s">
        <v>9532</v>
      </c>
      <c r="D5570" s="8" t="s">
        <v>9759</v>
      </c>
      <c r="E5570" s="8" t="s">
        <v>9760</v>
      </c>
      <c r="F5570" s="24">
        <v>0.13999999999999899</v>
      </c>
      <c r="G5570" s="24">
        <v>0</v>
      </c>
      <c r="H5570" s="25">
        <v>6.5396000000000001</v>
      </c>
      <c r="I5570" s="25">
        <v>1.0454000000000001</v>
      </c>
      <c r="J5570" s="15">
        <v>27</v>
      </c>
      <c r="K5570" s="15">
        <v>3</v>
      </c>
      <c r="L5570" s="13">
        <v>0.15989999999999999</v>
      </c>
      <c r="M5570" s="7">
        <v>0.87592238</v>
      </c>
      <c r="N5570" s="26">
        <v>0.65</v>
      </c>
      <c r="O5570" s="27" t="s">
        <v>92</v>
      </c>
      <c r="P5570" s="8">
        <v>0.25792511699999998</v>
      </c>
      <c r="Q5570" s="24">
        <v>0.14000000000000001</v>
      </c>
      <c r="R5570" t="str">
        <f>IF($Q5570*100&gt;=VLOOKUP($O5570,margin_ranges!$A$5:$C$10,2,FALSE),IF($Q5570*100&lt;=VLOOKUP($O5570,margin_ranges!$A$5:$C$10,3,FALSE)+10,"IN RANGE","ABOVE RANGE"),"BELOW RANGE")</f>
        <v>BELOW RANGE</v>
      </c>
      <c r="S5570">
        <f>MIN(VLOOKUP($O5570,margin_ranges!$A$5:$D$10,4,FALSE),$P5570*100)</f>
        <v>25.792511699999999</v>
      </c>
      <c r="T5570" s="29">
        <f>(1-$S5570/100)/(1-$F5570)-1</f>
        <v>-0.13712222906976845</v>
      </c>
      <c r="U5570" s="19" t="str">
        <f>IF(ABS(IFERROR(T5570,0))&gt;0.05,INDEX(margin_ranges!$C$13:$C$16,MATCH($F5570*100,margin_ranges!$B$13:$B$16,1)),"")</f>
        <v>Maximize Fill (Type A+)</v>
      </c>
      <c r="V5570">
        <f>MIN(VLOOKUP($U5570,margin_ranges!$A$5:$D$10,4,FALSE),$P5570*100)</f>
        <v>19.75</v>
      </c>
      <c r="Y5570" s="29">
        <f t="shared" si="86"/>
        <v>-6.6860465116280188E-2</v>
      </c>
    </row>
    <row r="5571" spans="1:25" x14ac:dyDescent="0.3">
      <c r="A5571" s="8" t="s">
        <v>17</v>
      </c>
      <c r="B5571" s="8" t="s">
        <v>9531</v>
      </c>
      <c r="C5571" s="8" t="s">
        <v>9532</v>
      </c>
      <c r="D5571" s="8" t="s">
        <v>9717</v>
      </c>
      <c r="E5571" s="8" t="s">
        <v>9718</v>
      </c>
      <c r="F5571" s="24">
        <v>0.13999999999999899</v>
      </c>
      <c r="G5571" s="24">
        <v>0</v>
      </c>
      <c r="H5571" s="25">
        <v>5.2470999999999997</v>
      </c>
      <c r="I5571" s="25">
        <v>1.1642999999999999</v>
      </c>
      <c r="J5571" s="15">
        <v>31</v>
      </c>
      <c r="K5571" s="15">
        <v>3</v>
      </c>
      <c r="L5571" s="13">
        <v>0.22189999999999999</v>
      </c>
      <c r="M5571" s="7">
        <v>0.88382822000000005</v>
      </c>
      <c r="N5571" s="26">
        <v>0.65</v>
      </c>
      <c r="O5571" s="27" t="s">
        <v>92</v>
      </c>
      <c r="P5571" s="8">
        <v>0.26456297200000001</v>
      </c>
      <c r="Q5571" s="24">
        <v>0.14000000000000001</v>
      </c>
      <c r="R5571" t="str">
        <f>IF($Q5571*100&gt;=VLOOKUP($O5571,margin_ranges!$A$5:$C$10,2,FALSE),IF($Q5571*100&lt;=VLOOKUP($O5571,margin_ranges!$A$5:$C$10,3,FALSE)+10,"IN RANGE","ABOVE RANGE"),"BELOW RANGE")</f>
        <v>BELOW RANGE</v>
      </c>
      <c r="S5571">
        <f>MIN(VLOOKUP($O5571,margin_ranges!$A$5:$D$10,4,FALSE),$P5571*100)</f>
        <v>26.456297200000002</v>
      </c>
      <c r="T5571" s="29">
        <f>(1-$S5571/100)/(1-$F5571)-1</f>
        <v>-0.14484066511628002</v>
      </c>
      <c r="U5571" s="19" t="str">
        <f>IF(ABS(IFERROR(T5571,0))&gt;0.05,INDEX(margin_ranges!$C$13:$C$16,MATCH($F5571*100,margin_ranges!$B$13:$B$16,1)),"")</f>
        <v>Maximize Fill (Type A+)</v>
      </c>
      <c r="V5571">
        <f>MIN(VLOOKUP($U5571,margin_ranges!$A$5:$D$10,4,FALSE),$P5571*100)</f>
        <v>19.75</v>
      </c>
      <c r="Y5571" s="29">
        <f t="shared" si="86"/>
        <v>-6.6860465116280188E-2</v>
      </c>
    </row>
    <row r="5572" spans="1:25" x14ac:dyDescent="0.3">
      <c r="A5572" s="8" t="s">
        <v>17</v>
      </c>
      <c r="B5572" s="8" t="s">
        <v>9531</v>
      </c>
      <c r="C5572" s="8" t="s">
        <v>9532</v>
      </c>
      <c r="D5572" s="8" t="s">
        <v>9705</v>
      </c>
      <c r="E5572" s="8" t="s">
        <v>9706</v>
      </c>
      <c r="F5572" s="24">
        <v>0.14000000000000001</v>
      </c>
      <c r="G5572" s="24">
        <v>0</v>
      </c>
      <c r="H5572" s="25">
        <v>6.4634</v>
      </c>
      <c r="I5572" s="25">
        <v>0.96709999999999996</v>
      </c>
      <c r="J5572" s="15">
        <v>26</v>
      </c>
      <c r="K5572" s="15">
        <v>3</v>
      </c>
      <c r="L5572" s="13">
        <v>0.14960000000000001</v>
      </c>
      <c r="M5572" s="7">
        <v>0.89441654000000004</v>
      </c>
      <c r="N5572" s="26">
        <v>0.65</v>
      </c>
      <c r="O5572" s="27" t="s">
        <v>92</v>
      </c>
      <c r="P5572" s="8">
        <v>0.27326925619999998</v>
      </c>
      <c r="Q5572" s="24">
        <v>0.14000000000000001</v>
      </c>
      <c r="R5572" t="str">
        <f>IF($Q5572*100&gt;=VLOOKUP($O5572,margin_ranges!$A$5:$C$10,2,FALSE),IF($Q5572*100&lt;=VLOOKUP($O5572,margin_ranges!$A$5:$C$10,3,FALSE)+10,"IN RANGE","ABOVE RANGE"),"BELOW RANGE")</f>
        <v>BELOW RANGE</v>
      </c>
      <c r="S5572">
        <f>MIN(VLOOKUP($O5572,margin_ranges!$A$5:$D$10,4,FALSE),$P5572*100)</f>
        <v>27.326925619999997</v>
      </c>
      <c r="T5572" s="29">
        <f>(1-$S5572/100)/(1-$F5572)-1</f>
        <v>-0.15496425139534875</v>
      </c>
      <c r="U5572" s="19" t="str">
        <f>IF(ABS(IFERROR(T5572,0))&gt;0.05,INDEX(margin_ranges!$C$13:$C$16,MATCH($F5572*100,margin_ranges!$B$13:$B$16,1)),"")</f>
        <v>Maximize Fill (Type A+)</v>
      </c>
      <c r="V5572">
        <f>MIN(VLOOKUP($U5572,margin_ranges!$A$5:$D$10,4,FALSE),$P5572*100)</f>
        <v>19.75</v>
      </c>
      <c r="Y5572" s="29">
        <f t="shared" si="86"/>
        <v>-6.6860465116279078E-2</v>
      </c>
    </row>
    <row r="5573" spans="1:25" x14ac:dyDescent="0.3">
      <c r="A5573" s="8" t="s">
        <v>17</v>
      </c>
      <c r="B5573" s="8" t="s">
        <v>9531</v>
      </c>
      <c r="C5573" s="8" t="s">
        <v>9532</v>
      </c>
      <c r="D5573" s="8" t="s">
        <v>9561</v>
      </c>
      <c r="E5573" s="8" t="s">
        <v>9562</v>
      </c>
      <c r="F5573" s="24">
        <v>0.13999999999999899</v>
      </c>
      <c r="G5573" s="24">
        <v>1</v>
      </c>
      <c r="H5573" s="25">
        <v>386.35090000000002</v>
      </c>
      <c r="I5573" s="25">
        <v>62.123899999999999</v>
      </c>
      <c r="J5573" s="15">
        <v>1671</v>
      </c>
      <c r="K5573" s="15">
        <v>178</v>
      </c>
      <c r="L5573" s="13">
        <v>0.1608</v>
      </c>
      <c r="M5573" s="7">
        <v>0.89655171</v>
      </c>
      <c r="N5573" s="26">
        <v>0.65</v>
      </c>
      <c r="O5573" s="27" t="s">
        <v>22</v>
      </c>
      <c r="P5573" s="8">
        <v>0.27499998720000002</v>
      </c>
      <c r="Q5573" s="24">
        <v>0.14000000000000001</v>
      </c>
      <c r="R5573" t="str">
        <f>IF($Q5573*100&gt;=VLOOKUP($O5573,margin_ranges!$A$5:$C$10,2,FALSE),IF($Q5573*100&lt;=VLOOKUP($O5573,margin_ranges!$A$5:$C$10,3,FALSE)+10,"IN RANGE","ABOVE RANGE"),"BELOW RANGE")</f>
        <v>BELOW RANGE</v>
      </c>
      <c r="S5573">
        <f>MIN(VLOOKUP($O5573,margin_ranges!$A$5:$D$10,4,FALSE),$P5573*100)</f>
        <v>27.499998720000001</v>
      </c>
      <c r="T5573" s="29">
        <f>(1-$S5573/100)/(1-$F5573)-1</f>
        <v>-0.15697672930232653</v>
      </c>
      <c r="U5573" s="19" t="str">
        <f>IF(ABS(IFERROR(T5573,0))&gt;0.05,INDEX(margin_ranges!$C$13:$C$16,MATCH($F5573*100,margin_ranges!$B$13:$B$16,1)),"")</f>
        <v>Maximize Fill (Type A+)</v>
      </c>
      <c r="V5573">
        <f>MIN(VLOOKUP($U5573,margin_ranges!$A$5:$D$10,4,FALSE),$P5573*100)</f>
        <v>19.75</v>
      </c>
      <c r="Y5573" s="29">
        <f t="shared" si="86"/>
        <v>-6.6860465116280188E-2</v>
      </c>
    </row>
    <row r="5574" spans="1:25" x14ac:dyDescent="0.3">
      <c r="A5574" s="8" t="s">
        <v>17</v>
      </c>
      <c r="B5574" s="8" t="s">
        <v>9531</v>
      </c>
      <c r="C5574" s="8" t="s">
        <v>9532</v>
      </c>
      <c r="D5574" s="8" t="s">
        <v>9599</v>
      </c>
      <c r="E5574" s="8" t="s">
        <v>9600</v>
      </c>
      <c r="F5574" s="24">
        <v>0.13999999999999899</v>
      </c>
      <c r="G5574" s="24">
        <v>0</v>
      </c>
      <c r="H5574" s="25">
        <v>15.850899999999999</v>
      </c>
      <c r="I5574" s="25">
        <v>3.7479</v>
      </c>
      <c r="J5574" s="15">
        <v>179</v>
      </c>
      <c r="K5574" s="15">
        <v>18</v>
      </c>
      <c r="L5574" s="13">
        <v>0.2364</v>
      </c>
      <c r="M5574" s="7">
        <v>1.5962341099999999</v>
      </c>
      <c r="N5574" s="26">
        <v>1.1499999999999999</v>
      </c>
      <c r="O5574" s="27" t="s">
        <v>92</v>
      </c>
      <c r="P5574" s="8">
        <v>0.27955430060000003</v>
      </c>
      <c r="Q5574" s="24">
        <v>0.14000000000000001</v>
      </c>
      <c r="R5574" t="str">
        <f>IF($Q5574*100&gt;=VLOOKUP($O5574,margin_ranges!$A$5:$C$10,2,FALSE),IF($Q5574*100&lt;=VLOOKUP($O5574,margin_ranges!$A$5:$C$10,3,FALSE)+10,"IN RANGE","ABOVE RANGE"),"BELOW RANGE")</f>
        <v>BELOW RANGE</v>
      </c>
      <c r="S5574">
        <f>MIN(VLOOKUP($O5574,margin_ranges!$A$5:$D$10,4,FALSE),$P5574*100)</f>
        <v>27.955430060000001</v>
      </c>
      <c r="T5574" s="29">
        <f>(1-$S5574/100)/(1-$F5574)-1</f>
        <v>-0.16227244255814055</v>
      </c>
      <c r="U5574" s="19" t="str">
        <f>IF(ABS(IFERROR(T5574,0))&gt;0.05,INDEX(margin_ranges!$C$13:$C$16,MATCH($F5574*100,margin_ranges!$B$13:$B$16,1)),"")</f>
        <v>Maximize Fill (Type A+)</v>
      </c>
      <c r="V5574">
        <f>MIN(VLOOKUP($U5574,margin_ranges!$A$5:$D$10,4,FALSE),$P5574*100)</f>
        <v>19.75</v>
      </c>
      <c r="Y5574" s="29">
        <f t="shared" si="86"/>
        <v>-6.6860465116280188E-2</v>
      </c>
    </row>
    <row r="5575" spans="1:25" x14ac:dyDescent="0.3">
      <c r="A5575" s="8" t="s">
        <v>17</v>
      </c>
      <c r="B5575" s="8" t="s">
        <v>9531</v>
      </c>
      <c r="C5575" s="8" t="s">
        <v>9532</v>
      </c>
      <c r="D5575" s="8" t="s">
        <v>9707</v>
      </c>
      <c r="E5575" s="8" t="s">
        <v>9708</v>
      </c>
      <c r="F5575" s="24">
        <v>0.14000000000000001</v>
      </c>
      <c r="G5575" s="24">
        <v>0</v>
      </c>
      <c r="H5575" s="25">
        <v>15.9513</v>
      </c>
      <c r="I5575" s="25">
        <v>3.2904</v>
      </c>
      <c r="J5575" s="15">
        <v>160</v>
      </c>
      <c r="K5575" s="15">
        <v>16</v>
      </c>
      <c r="L5575" s="13">
        <v>0.20630000000000001</v>
      </c>
      <c r="M5575" s="7">
        <v>1.6171840399999999</v>
      </c>
      <c r="N5575" s="26">
        <v>1.1499999999999999</v>
      </c>
      <c r="O5575" s="27" t="s">
        <v>92</v>
      </c>
      <c r="P5575" s="8">
        <v>0.2888873676</v>
      </c>
      <c r="Q5575" s="24">
        <v>0.14000000000000001</v>
      </c>
      <c r="R5575" t="str">
        <f>IF($Q5575*100&gt;=VLOOKUP($O5575,margin_ranges!$A$5:$C$10,2,FALSE),IF($Q5575*100&lt;=VLOOKUP($O5575,margin_ranges!$A$5:$C$10,3,FALSE)+10,"IN RANGE","ABOVE RANGE"),"BELOW RANGE")</f>
        <v>BELOW RANGE</v>
      </c>
      <c r="S5575">
        <f>MIN(VLOOKUP($O5575,margin_ranges!$A$5:$D$10,4,FALSE),$P5575*100)</f>
        <v>28.88873676</v>
      </c>
      <c r="T5575" s="29">
        <f>(1-$S5575/100)/(1-$F5575)-1</f>
        <v>-0.17312484604651157</v>
      </c>
      <c r="U5575" s="19" t="str">
        <f>IF(ABS(IFERROR(T5575,0))&gt;0.05,INDEX(margin_ranges!$C$13:$C$16,MATCH($F5575*100,margin_ranges!$B$13:$B$16,1)),"")</f>
        <v>Maximize Fill (Type A+)</v>
      </c>
      <c r="V5575">
        <f>MIN(VLOOKUP($U5575,margin_ranges!$A$5:$D$10,4,FALSE),$P5575*100)</f>
        <v>19.75</v>
      </c>
      <c r="Y5575" s="29">
        <f t="shared" si="86"/>
        <v>-6.6860465116279078E-2</v>
      </c>
    </row>
    <row r="5576" spans="1:25" x14ac:dyDescent="0.3">
      <c r="A5576" s="8" t="s">
        <v>17</v>
      </c>
      <c r="B5576" s="8" t="s">
        <v>9531</v>
      </c>
      <c r="C5576" s="8" t="s">
        <v>9532</v>
      </c>
      <c r="D5576" s="8" t="s">
        <v>12271</v>
      </c>
      <c r="E5576" s="8" t="s">
        <v>12272</v>
      </c>
      <c r="F5576" s="24">
        <v>0.15</v>
      </c>
      <c r="G5576" s="24">
        <v>0</v>
      </c>
      <c r="H5576" s="25">
        <v>4.2310999999999996</v>
      </c>
      <c r="I5576" s="25">
        <v>0.73980000000000001</v>
      </c>
      <c r="J5576" s="15">
        <v>16</v>
      </c>
      <c r="K5576" s="15">
        <v>2</v>
      </c>
      <c r="L5576" s="13">
        <v>0.17480000000000001</v>
      </c>
      <c r="M5576" s="7">
        <v>0.71159602</v>
      </c>
      <c r="N5576" s="26">
        <v>0.5</v>
      </c>
      <c r="O5576" s="27" t="s">
        <v>92</v>
      </c>
      <c r="P5576" s="8">
        <v>0.29735413840000002</v>
      </c>
      <c r="Q5576" s="24">
        <v>0.15</v>
      </c>
      <c r="R5576" t="str">
        <f>IF($Q5576*100&gt;=VLOOKUP($O5576,margin_ranges!$A$5:$C$10,2,FALSE),IF($Q5576*100&lt;=VLOOKUP($O5576,margin_ranges!$A$5:$C$10,3,FALSE)+10,"IN RANGE","ABOVE RANGE"),"BELOW RANGE")</f>
        <v>BELOW RANGE</v>
      </c>
      <c r="S5576">
        <f>MIN(VLOOKUP($O5576,margin_ranges!$A$5:$D$10,4,FALSE),$P5576*100)</f>
        <v>29.735413840000003</v>
      </c>
      <c r="T5576" s="29">
        <f>(1-$S5576/100)/(1-$F5576)-1</f>
        <v>-0.17335780988235294</v>
      </c>
      <c r="U5576" s="19" t="str">
        <f>IF(ABS(IFERROR(T5576,0))&gt;0.05,INDEX(margin_ranges!$C$13:$C$16,MATCH($F5576*100,margin_ranges!$B$13:$B$16,1)),"")</f>
        <v>Maximize Fill (Type A+)</v>
      </c>
      <c r="V5576">
        <f>MIN(VLOOKUP($U5576,margin_ranges!$A$5:$D$10,4,FALSE),$P5576*100)</f>
        <v>19.75</v>
      </c>
      <c r="Y5576" s="29">
        <f t="shared" si="86"/>
        <v>-5.5882352941176494E-2</v>
      </c>
    </row>
    <row r="5577" spans="1:25" x14ac:dyDescent="0.3">
      <c r="A5577" s="8" t="s">
        <v>17</v>
      </c>
      <c r="B5577" s="8" t="s">
        <v>9531</v>
      </c>
      <c r="C5577" s="8" t="s">
        <v>9532</v>
      </c>
      <c r="D5577" s="8" t="s">
        <v>12273</v>
      </c>
      <c r="E5577" s="8" t="s">
        <v>12274</v>
      </c>
      <c r="F5577" s="24">
        <v>0.15</v>
      </c>
      <c r="G5577" s="24">
        <v>0</v>
      </c>
      <c r="H5577" s="25">
        <v>4.2279</v>
      </c>
      <c r="I5577" s="25">
        <v>0.64629999999999999</v>
      </c>
      <c r="J5577" s="15">
        <v>14</v>
      </c>
      <c r="K5577" s="15">
        <v>2</v>
      </c>
      <c r="L5577" s="13">
        <v>0.15290000000000001</v>
      </c>
      <c r="M5577" s="7">
        <v>0.71175949999999999</v>
      </c>
      <c r="N5577" s="26">
        <v>0.5</v>
      </c>
      <c r="O5577" s="27" t="s">
        <v>92</v>
      </c>
      <c r="P5577" s="8">
        <v>0.29751552799999997</v>
      </c>
      <c r="Q5577" s="24">
        <v>0.15</v>
      </c>
      <c r="R5577" t="str">
        <f>IF($Q5577*100&gt;=VLOOKUP($O5577,margin_ranges!$A$5:$C$10,2,FALSE),IF($Q5577*100&lt;=VLOOKUP($O5577,margin_ranges!$A$5:$C$10,3,FALSE)+10,"IN RANGE","ABOVE RANGE"),"BELOW RANGE")</f>
        <v>BELOW RANGE</v>
      </c>
      <c r="S5577">
        <f>MIN(VLOOKUP($O5577,margin_ranges!$A$5:$D$10,4,FALSE),$P5577*100)</f>
        <v>29.75</v>
      </c>
      <c r="T5577" s="29">
        <f>(1-$S5577/100)/(1-$F5577)-1</f>
        <v>-0.17352941176470582</v>
      </c>
      <c r="U5577" s="19" t="str">
        <f>IF(ABS(IFERROR(T5577,0))&gt;0.05,INDEX(margin_ranges!$C$13:$C$16,MATCH($F5577*100,margin_ranges!$B$13:$B$16,1)),"")</f>
        <v>Maximize Fill (Type A+)</v>
      </c>
      <c r="V5577">
        <f>MIN(VLOOKUP($U5577,margin_ranges!$A$5:$D$10,4,FALSE),$P5577*100)</f>
        <v>19.75</v>
      </c>
      <c r="Y5577" s="29">
        <f t="shared" si="86"/>
        <v>-5.5882352941176494E-2</v>
      </c>
    </row>
    <row r="5578" spans="1:25" x14ac:dyDescent="0.3">
      <c r="A5578" s="8" t="s">
        <v>17</v>
      </c>
      <c r="B5578" s="8" t="s">
        <v>9531</v>
      </c>
      <c r="C5578" s="8" t="s">
        <v>9532</v>
      </c>
      <c r="D5578" s="8" t="s">
        <v>12277</v>
      </c>
      <c r="E5578" s="8" t="s">
        <v>12278</v>
      </c>
      <c r="F5578" s="24">
        <v>0.15</v>
      </c>
      <c r="G5578" s="24">
        <v>0</v>
      </c>
      <c r="H5578" s="25">
        <v>4.2347000000000001</v>
      </c>
      <c r="I5578" s="25">
        <v>0.76839999999999997</v>
      </c>
      <c r="J5578" s="15">
        <v>16</v>
      </c>
      <c r="K5578" s="15">
        <v>2</v>
      </c>
      <c r="L5578" s="13">
        <v>0.18149999999999999</v>
      </c>
      <c r="M5578" s="7">
        <v>0.71388733999999998</v>
      </c>
      <c r="N5578" s="26">
        <v>0.5</v>
      </c>
      <c r="O5578" s="27" t="s">
        <v>92</v>
      </c>
      <c r="P5578" s="8">
        <v>0.29960937500000001</v>
      </c>
      <c r="Q5578" s="24">
        <v>0.15</v>
      </c>
      <c r="R5578" t="str">
        <f>IF($Q5578*100&gt;=VLOOKUP($O5578,margin_ranges!$A$5:$C$10,2,FALSE),IF($Q5578*100&lt;=VLOOKUP($O5578,margin_ranges!$A$5:$C$10,3,FALSE)+10,"IN RANGE","ABOVE RANGE"),"BELOW RANGE")</f>
        <v>BELOW RANGE</v>
      </c>
      <c r="S5578">
        <f>MIN(VLOOKUP($O5578,margin_ranges!$A$5:$D$10,4,FALSE),$P5578*100)</f>
        <v>29.75</v>
      </c>
      <c r="T5578" s="29">
        <f>(1-$S5578/100)/(1-$F5578)-1</f>
        <v>-0.17352941176470582</v>
      </c>
      <c r="U5578" s="19" t="str">
        <f>IF(ABS(IFERROR(T5578,0))&gt;0.05,INDEX(margin_ranges!$C$13:$C$16,MATCH($F5578*100,margin_ranges!$B$13:$B$16,1)),"")</f>
        <v>Maximize Fill (Type A+)</v>
      </c>
      <c r="V5578">
        <f>MIN(VLOOKUP($U5578,margin_ranges!$A$5:$D$10,4,FALSE),$P5578*100)</f>
        <v>19.75</v>
      </c>
      <c r="Y5578" s="29">
        <f t="shared" si="86"/>
        <v>-5.5882352941176494E-2</v>
      </c>
    </row>
    <row r="5579" spans="1:25" x14ac:dyDescent="0.3">
      <c r="A5579" s="8" t="s">
        <v>17</v>
      </c>
      <c r="B5579" s="8" t="s">
        <v>9531</v>
      </c>
      <c r="C5579" s="8" t="s">
        <v>9532</v>
      </c>
      <c r="D5579" s="8" t="s">
        <v>9555</v>
      </c>
      <c r="E5579" s="8" t="s">
        <v>9556</v>
      </c>
      <c r="F5579" s="24">
        <v>0.14000000000000001</v>
      </c>
      <c r="G5579" s="24">
        <v>1</v>
      </c>
      <c r="H5579" s="25">
        <v>847.43489999999997</v>
      </c>
      <c r="I5579" s="25">
        <v>227.5462</v>
      </c>
      <c r="J5579" s="15">
        <v>11059</v>
      </c>
      <c r="K5579" s="15">
        <v>1175</v>
      </c>
      <c r="L5579" s="13">
        <v>0.26850000000000002</v>
      </c>
      <c r="M5579" s="7">
        <v>1.62008383</v>
      </c>
      <c r="N5579" s="26">
        <v>1.1499999999999999</v>
      </c>
      <c r="O5579" s="27" t="s">
        <v>22</v>
      </c>
      <c r="P5579" s="8">
        <v>0.29016018980000002</v>
      </c>
      <c r="Q5579" s="24">
        <v>0.14000000000000001</v>
      </c>
      <c r="R5579" t="str">
        <f>IF($Q5579*100&gt;=VLOOKUP($O5579,margin_ranges!$A$5:$C$10,2,FALSE),IF($Q5579*100&lt;=VLOOKUP($O5579,margin_ranges!$A$5:$C$10,3,FALSE)+10,"IN RANGE","ABOVE RANGE"),"BELOW RANGE")</f>
        <v>BELOW RANGE</v>
      </c>
      <c r="S5579">
        <f>MIN(VLOOKUP($O5579,margin_ranges!$A$5:$D$10,4,FALSE),$P5579*100)</f>
        <v>29.016018980000002</v>
      </c>
      <c r="T5579" s="29">
        <f>(1-$S5579/100)/(1-$F5579)-1</f>
        <v>-0.17460487186046514</v>
      </c>
      <c r="U5579" s="19" t="str">
        <f>IF(ABS(IFERROR(T5579,0))&gt;0.05,INDEX(margin_ranges!$C$13:$C$16,MATCH($F5579*100,margin_ranges!$B$13:$B$16,1)),"")</f>
        <v>Maximize Fill (Type A+)</v>
      </c>
      <c r="V5579">
        <f>MIN(VLOOKUP($U5579,margin_ranges!$A$5:$D$10,4,FALSE),$P5579*100)</f>
        <v>19.75</v>
      </c>
      <c r="Y5579" s="29">
        <f t="shared" si="86"/>
        <v>-6.6860465116279078E-2</v>
      </c>
    </row>
    <row r="5580" spans="1:25" x14ac:dyDescent="0.3">
      <c r="A5580" s="8" t="s">
        <v>17</v>
      </c>
      <c r="B5580" s="8" t="s">
        <v>9531</v>
      </c>
      <c r="C5580" s="8" t="s">
        <v>9532</v>
      </c>
      <c r="D5580" s="8" t="s">
        <v>9617</v>
      </c>
      <c r="E5580" s="8" t="s">
        <v>9618</v>
      </c>
      <c r="F5580" s="24">
        <v>0.13999999999999899</v>
      </c>
      <c r="G5580" s="24">
        <v>0</v>
      </c>
      <c r="H5580" s="25">
        <v>35.0687</v>
      </c>
      <c r="I5580" s="25">
        <v>9.0785999999999998</v>
      </c>
      <c r="J5580" s="15">
        <v>174</v>
      </c>
      <c r="K5580" s="15">
        <v>18</v>
      </c>
      <c r="L5580" s="13">
        <v>0.25890000000000002</v>
      </c>
      <c r="M5580" s="7">
        <v>0.64050982999999995</v>
      </c>
      <c r="N5580" s="26">
        <v>0.45</v>
      </c>
      <c r="O5580" s="27" t="s">
        <v>92</v>
      </c>
      <c r="P5580" s="8">
        <v>0.29743467540000001</v>
      </c>
      <c r="Q5580" s="24">
        <v>0.14000000000000001</v>
      </c>
      <c r="R5580" t="str">
        <f>IF($Q5580*100&gt;=VLOOKUP($O5580,margin_ranges!$A$5:$C$10,2,FALSE),IF($Q5580*100&lt;=VLOOKUP($O5580,margin_ranges!$A$5:$C$10,3,FALSE)+10,"IN RANGE","ABOVE RANGE"),"BELOW RANGE")</f>
        <v>BELOW RANGE</v>
      </c>
      <c r="S5580">
        <f>MIN(VLOOKUP($O5580,margin_ranges!$A$5:$D$10,4,FALSE),$P5580*100)</f>
        <v>29.743467540000001</v>
      </c>
      <c r="T5580" s="29">
        <f>(1-$S5580/100)/(1-$F5580)-1</f>
        <v>-0.18306357604651258</v>
      </c>
      <c r="U5580" s="19" t="str">
        <f>IF(ABS(IFERROR(T5580,0))&gt;0.05,INDEX(margin_ranges!$C$13:$C$16,MATCH($F5580*100,margin_ranges!$B$13:$B$16,1)),"")</f>
        <v>Maximize Fill (Type A+)</v>
      </c>
      <c r="V5580">
        <f>MIN(VLOOKUP($U5580,margin_ranges!$A$5:$D$10,4,FALSE),$P5580*100)</f>
        <v>19.75</v>
      </c>
      <c r="Y5580" s="29">
        <f t="shared" si="86"/>
        <v>-6.6860465116280188E-2</v>
      </c>
    </row>
    <row r="5581" spans="1:25" x14ac:dyDescent="0.3">
      <c r="A5581" s="8" t="s">
        <v>17</v>
      </c>
      <c r="B5581" s="8" t="s">
        <v>9531</v>
      </c>
      <c r="C5581" s="8" t="s">
        <v>9532</v>
      </c>
      <c r="D5581" s="8" t="s">
        <v>9653</v>
      </c>
      <c r="E5581" s="8" t="s">
        <v>9654</v>
      </c>
      <c r="F5581" s="24">
        <v>0.14000000000000001</v>
      </c>
      <c r="G5581" s="24">
        <v>1</v>
      </c>
      <c r="H5581" s="25">
        <v>415.32670000000002</v>
      </c>
      <c r="I5581" s="25">
        <v>61.742100000000001</v>
      </c>
      <c r="J5581" s="15">
        <v>1877</v>
      </c>
      <c r="K5581" s="15">
        <v>201</v>
      </c>
      <c r="L5581" s="13">
        <v>0.1487</v>
      </c>
      <c r="M5581" s="7">
        <v>1.0134807400000001</v>
      </c>
      <c r="N5581" s="26">
        <v>0.65</v>
      </c>
      <c r="O5581" s="27" t="s">
        <v>22</v>
      </c>
      <c r="P5581" s="8">
        <v>0.35864592499999998</v>
      </c>
      <c r="Q5581" s="24">
        <v>0.14000000000000001</v>
      </c>
      <c r="R5581" t="str">
        <f>IF($Q5581*100&gt;=VLOOKUP($O5581,margin_ranges!$A$5:$C$10,2,FALSE),IF($Q5581*100&lt;=VLOOKUP($O5581,margin_ranges!$A$5:$C$10,3,FALSE)+10,"IN RANGE","ABOVE RANGE"),"BELOW RANGE")</f>
        <v>BELOW RANGE</v>
      </c>
      <c r="S5581">
        <f>MIN(VLOOKUP($O5581,margin_ranges!$A$5:$D$10,4,FALSE),$P5581*100)</f>
        <v>29.75</v>
      </c>
      <c r="T5581" s="29">
        <f>(1-$S5581/100)/(1-$F5581)-1</f>
        <v>-0.18313953488372092</v>
      </c>
      <c r="U5581" s="19" t="str">
        <f>IF(ABS(IFERROR(T5581,0))&gt;0.05,INDEX(margin_ranges!$C$13:$C$16,MATCH($F5581*100,margin_ranges!$B$13:$B$16,1)),"")</f>
        <v>Maximize Fill (Type A+)</v>
      </c>
      <c r="V5581">
        <f>MIN(VLOOKUP($U5581,margin_ranges!$A$5:$D$10,4,FALSE),$P5581*100)</f>
        <v>19.75</v>
      </c>
      <c r="Y5581" s="29">
        <f t="shared" si="86"/>
        <v>-6.6860465116279078E-2</v>
      </c>
    </row>
    <row r="5582" spans="1:25" x14ac:dyDescent="0.3">
      <c r="A5582" s="8" t="s">
        <v>17</v>
      </c>
      <c r="B5582" s="8" t="s">
        <v>9531</v>
      </c>
      <c r="C5582" s="8" t="s">
        <v>9532</v>
      </c>
      <c r="D5582" s="8" t="s">
        <v>9659</v>
      </c>
      <c r="E5582" s="8" t="s">
        <v>9660</v>
      </c>
      <c r="F5582" s="24">
        <v>0.1</v>
      </c>
      <c r="G5582" s="24">
        <v>0</v>
      </c>
      <c r="H5582" s="25">
        <v>37.514200000000002</v>
      </c>
      <c r="I5582" s="25">
        <v>3.9872999999999998</v>
      </c>
      <c r="J5582" s="15">
        <v>99</v>
      </c>
      <c r="K5582" s="15">
        <v>10</v>
      </c>
      <c r="L5582" s="13">
        <v>0.10630000000000001</v>
      </c>
      <c r="M5582" s="7">
        <v>0.82451722000000005</v>
      </c>
      <c r="N5582" s="26">
        <v>0.45</v>
      </c>
      <c r="O5582" s="27" t="s">
        <v>92</v>
      </c>
      <c r="P5582" s="8">
        <v>0.45422607120000003</v>
      </c>
      <c r="Q5582" s="24">
        <v>0.1</v>
      </c>
      <c r="R5582" t="str">
        <f>IF($Q5582*100&gt;=VLOOKUP($O5582,margin_ranges!$A$5:$C$10,2,FALSE),IF($Q5582*100&lt;=VLOOKUP($O5582,margin_ranges!$A$5:$C$10,3,FALSE)+10,"IN RANGE","ABOVE RANGE"),"BELOW RANGE")</f>
        <v>BELOW RANGE</v>
      </c>
      <c r="S5582">
        <f>MIN(VLOOKUP($O5582,margin_ranges!$A$5:$D$10,4,FALSE),$P5582*100)</f>
        <v>29.75</v>
      </c>
      <c r="T5582" s="29">
        <f>(1-$S5582/100)/(1-$F5582)-1</f>
        <v>-0.21944444444444444</v>
      </c>
      <c r="U5582" s="19" t="str">
        <f>IF(ABS(IFERROR(T5582,0))&gt;0.05,INDEX(margin_ranges!$C$13:$C$16,MATCH($F5582*100,margin_ranges!$B$13:$B$16,1)),"")</f>
        <v>Maximize Fill (Type A+)</v>
      </c>
      <c r="V5582">
        <f>MIN(VLOOKUP($U5582,margin_ranges!$A$5:$D$10,4,FALSE),$P5582*100)</f>
        <v>19.75</v>
      </c>
      <c r="Y5582" s="29">
        <f t="shared" ref="Y5582:Y5645" si="87">(1-$V5582/100)/(1-$F5582)-1</f>
        <v>-0.10833333333333339</v>
      </c>
    </row>
    <row r="5583" spans="1:25" x14ac:dyDescent="0.3">
      <c r="A5583" s="8" t="s">
        <v>35</v>
      </c>
      <c r="B5583" s="8" t="s">
        <v>9765</v>
      </c>
      <c r="C5583" s="8" t="s">
        <v>34</v>
      </c>
      <c r="D5583" s="8" t="s">
        <v>34</v>
      </c>
      <c r="E5583" s="8"/>
      <c r="F5583" s="24">
        <v>0.28807506419534501</v>
      </c>
      <c r="G5583" s="24">
        <v>0.96710403</v>
      </c>
      <c r="H5583" s="25">
        <v>19461.273799999999</v>
      </c>
      <c r="I5583" s="25">
        <v>3564.5864000000001</v>
      </c>
      <c r="J5583" s="15">
        <v>53331</v>
      </c>
      <c r="K5583" s="15">
        <v>13556</v>
      </c>
      <c r="L5583" s="13">
        <v>0.1832</v>
      </c>
      <c r="M5583" s="7">
        <v>0.49871504999999999</v>
      </c>
      <c r="N5583" s="26">
        <v>0.205571</v>
      </c>
      <c r="O5583" s="27"/>
      <c r="P5583" s="8">
        <v>0.58779868410000002</v>
      </c>
      <c r="Q5583" s="24">
        <v>0.28810000000000002</v>
      </c>
      <c r="R5583" t="e">
        <f>IF($Q5583*100&gt;=VLOOKUP($O5583,margin_ranges!$A$5:$C$10,2,FALSE),IF($Q5583*100&lt;=VLOOKUP($O5583,margin_ranges!$A$5:$C$10,3,FALSE)+10,"IN RANGE","ABOVE RANGE"),"BELOW RANGE")</f>
        <v>#N/A</v>
      </c>
      <c r="S5583" t="e">
        <f>MIN(VLOOKUP($O5583,margin_ranges!$A$5:$D$10,4,FALSE),$P5583*100)</f>
        <v>#N/A</v>
      </c>
      <c r="T5583" s="29" t="e">
        <f>(1-$S5583/100)/(1-$F5583)-1</f>
        <v>#N/A</v>
      </c>
      <c r="U5583" s="19" t="str">
        <f>IF(ABS(IFERROR(T5583,0))&gt;0.05,INDEX(margin_ranges!$C$13:$C$16,MATCH($F5583*100,margin_ranges!$B$13:$B$16,1)),"")</f>
        <v/>
      </c>
      <c r="V5583" t="e">
        <f>MIN(VLOOKUP($U5583,margin_ranges!$A$5:$D$10,4,FALSE),$P5583*100)</f>
        <v>#N/A</v>
      </c>
      <c r="Y5583" s="29" t="e">
        <f t="shared" si="87"/>
        <v>#N/A</v>
      </c>
    </row>
    <row r="5584" spans="1:25" x14ac:dyDescent="0.3">
      <c r="A5584" s="8" t="s">
        <v>33</v>
      </c>
      <c r="B5584" s="8" t="s">
        <v>9765</v>
      </c>
      <c r="C5584" s="8" t="s">
        <v>9766</v>
      </c>
      <c r="D5584" s="8" t="s">
        <v>34</v>
      </c>
      <c r="E5584" s="8"/>
      <c r="F5584" s="24">
        <v>0.28807506419534501</v>
      </c>
      <c r="G5584" s="24">
        <v>0.96710403</v>
      </c>
      <c r="H5584" s="25">
        <v>19461.273799999999</v>
      </c>
      <c r="I5584" s="25">
        <v>3564.5864000000001</v>
      </c>
      <c r="J5584" s="15">
        <v>53331</v>
      </c>
      <c r="K5584" s="15">
        <v>13556</v>
      </c>
      <c r="L5584" s="13">
        <v>0.1832</v>
      </c>
      <c r="M5584" s="7">
        <v>0.49871504999999999</v>
      </c>
      <c r="N5584" s="26">
        <v>0.205571</v>
      </c>
      <c r="O5584" s="27"/>
      <c r="P5584" s="8">
        <v>0.58779868410000002</v>
      </c>
      <c r="Q5584" s="24">
        <v>0.28810000000000002</v>
      </c>
      <c r="R5584" t="e">
        <f>IF($Q5584*100&gt;=VLOOKUP($O5584,margin_ranges!$A$5:$C$10,2,FALSE),IF($Q5584*100&lt;=VLOOKUP($O5584,margin_ranges!$A$5:$C$10,3,FALSE)+10,"IN RANGE","ABOVE RANGE"),"BELOW RANGE")</f>
        <v>#N/A</v>
      </c>
      <c r="S5584" t="e">
        <f>MIN(VLOOKUP($O5584,margin_ranges!$A$5:$D$10,4,FALSE),$P5584*100)</f>
        <v>#N/A</v>
      </c>
      <c r="T5584" s="29" t="e">
        <f>(1-$S5584/100)/(1-$F5584)-1</f>
        <v>#N/A</v>
      </c>
      <c r="U5584" s="19" t="str">
        <f>IF(ABS(IFERROR(T5584,0))&gt;0.05,INDEX(margin_ranges!$C$13:$C$16,MATCH($F5584*100,margin_ranges!$B$13:$B$16,1)),"")</f>
        <v/>
      </c>
      <c r="V5584" t="e">
        <f>MIN(VLOOKUP($U5584,margin_ranges!$A$5:$D$10,4,FALSE),$P5584*100)</f>
        <v>#N/A</v>
      </c>
      <c r="Y5584" s="29" t="e">
        <f t="shared" si="87"/>
        <v>#N/A</v>
      </c>
    </row>
    <row r="5585" spans="1:25" x14ac:dyDescent="0.3">
      <c r="A5585" s="8" t="s">
        <v>17</v>
      </c>
      <c r="B5585" s="8" t="s">
        <v>9765</v>
      </c>
      <c r="C5585" s="8" t="s">
        <v>9766</v>
      </c>
      <c r="D5585" s="8" t="s">
        <v>9775</v>
      </c>
      <c r="E5585" s="8" t="s">
        <v>9776</v>
      </c>
      <c r="F5585" s="24">
        <v>0.38999999999999901</v>
      </c>
      <c r="G5585" s="24">
        <v>0</v>
      </c>
      <c r="H5585" s="25">
        <v>5.2442000000000002</v>
      </c>
      <c r="I5585" s="25">
        <v>1.3036000000000001</v>
      </c>
      <c r="J5585" s="15">
        <v>21</v>
      </c>
      <c r="K5585" s="15">
        <v>8</v>
      </c>
      <c r="L5585" s="13">
        <v>0.24859999999999999</v>
      </c>
      <c r="M5585" s="7">
        <v>0.54496739999999999</v>
      </c>
      <c r="N5585" s="26">
        <v>0.25</v>
      </c>
      <c r="O5585" s="27" t="s">
        <v>22</v>
      </c>
      <c r="P5585" s="8">
        <v>0.54125696249999999</v>
      </c>
      <c r="Q5585" s="24">
        <v>0.39</v>
      </c>
      <c r="R5585" t="str">
        <f>IF($Q5585*100&gt;=VLOOKUP($O5585,margin_ranges!$A$5:$C$10,2,FALSE),IF($Q5585*100&lt;=VLOOKUP($O5585,margin_ranges!$A$5:$C$10,3,FALSE)+10,"IN RANGE","ABOVE RANGE"),"BELOW RANGE")</f>
        <v>IN RANGE</v>
      </c>
      <c r="S5585">
        <f>MIN(VLOOKUP($O5585,margin_ranges!$A$5:$D$10,4,FALSE),$P5585*100)</f>
        <v>29.75</v>
      </c>
      <c r="T5585" s="29">
        <f>(1-$S5585/100)/(1-$F5585)-1</f>
        <v>0.1516393442622932</v>
      </c>
      <c r="U5585" s="19" t="str">
        <f>IF(ABS(IFERROR(T5585,0))&gt;0.05,INDEX(margin_ranges!$C$13:$C$16,MATCH($F5585*100,margin_ranges!$B$13:$B$16,1)),"")</f>
        <v>Margin Over Fill (Type C)</v>
      </c>
      <c r="V5585">
        <f>MIN(VLOOKUP($U5585,margin_ranges!$A$5:$D$10,4,FALSE),$P5585*100)</f>
        <v>43</v>
      </c>
      <c r="Y5585" s="29">
        <f t="shared" si="87"/>
        <v>-6.5573770491804684E-2</v>
      </c>
    </row>
    <row r="5586" spans="1:25" x14ac:dyDescent="0.3">
      <c r="A5586" s="8" t="s">
        <v>17</v>
      </c>
      <c r="B5586" s="8" t="s">
        <v>9765</v>
      </c>
      <c r="C5586" s="8" t="s">
        <v>9766</v>
      </c>
      <c r="D5586" s="8" t="s">
        <v>9819</v>
      </c>
      <c r="E5586" s="8" t="s">
        <v>9820</v>
      </c>
      <c r="F5586" s="24">
        <v>0.34</v>
      </c>
      <c r="G5586" s="24">
        <v>0</v>
      </c>
      <c r="H5586" s="25">
        <v>22.304400000000001</v>
      </c>
      <c r="I5586" s="25">
        <v>2.9276</v>
      </c>
      <c r="J5586" s="15">
        <v>60</v>
      </c>
      <c r="K5586" s="15">
        <v>19</v>
      </c>
      <c r="L5586" s="13">
        <v>0.1313</v>
      </c>
      <c r="M5586" s="7">
        <v>0.67752213999999999</v>
      </c>
      <c r="N5586" s="26">
        <v>0.3</v>
      </c>
      <c r="O5586" s="27" t="s">
        <v>22</v>
      </c>
      <c r="P5586" s="8">
        <v>0.55721004259999996</v>
      </c>
      <c r="Q5586" s="24">
        <v>0.34</v>
      </c>
      <c r="R5586" t="str">
        <f>IF($Q5586*100&gt;=VLOOKUP($O5586,margin_ranges!$A$5:$C$10,2,FALSE),IF($Q5586*100&lt;=VLOOKUP($O5586,margin_ranges!$A$5:$C$10,3,FALSE)+10,"IN RANGE","ABOVE RANGE"),"BELOW RANGE")</f>
        <v>IN RANGE</v>
      </c>
      <c r="S5586">
        <f>MIN(VLOOKUP($O5586,margin_ranges!$A$5:$D$10,4,FALSE),$P5586*100)</f>
        <v>29.75</v>
      </c>
      <c r="T5586" s="29">
        <f>(1-$S5586/100)/(1-$F5586)-1</f>
        <v>6.4393939393939448E-2</v>
      </c>
      <c r="U5586" s="19" t="str">
        <f>IF(ABS(IFERROR(T5586,0))&gt;0.05,INDEX(margin_ranges!$C$13:$C$16,MATCH($F5586*100,margin_ranges!$B$13:$B$16,1)),"")</f>
        <v>Balanced (Type B)</v>
      </c>
      <c r="V5586">
        <f>MIN(VLOOKUP($U5586,margin_ranges!$A$5:$D$10,4,FALSE),$P5586*100)</f>
        <v>29.75</v>
      </c>
      <c r="Y5586" s="29">
        <f t="shared" si="87"/>
        <v>6.4393939393939448E-2</v>
      </c>
    </row>
    <row r="5587" spans="1:25" x14ac:dyDescent="0.3">
      <c r="A5587" s="8" t="s">
        <v>17</v>
      </c>
      <c r="B5587" s="8" t="s">
        <v>9765</v>
      </c>
      <c r="C5587" s="8" t="s">
        <v>9766</v>
      </c>
      <c r="D5587" s="8" t="s">
        <v>9821</v>
      </c>
      <c r="E5587" s="8" t="s">
        <v>9822</v>
      </c>
      <c r="F5587" s="24">
        <v>0.34</v>
      </c>
      <c r="G5587" s="24">
        <v>1</v>
      </c>
      <c r="H5587" s="25">
        <v>81.317800000000005</v>
      </c>
      <c r="I5587" s="25">
        <v>11.801399999999999</v>
      </c>
      <c r="J5587" s="15">
        <v>179</v>
      </c>
      <c r="K5587" s="15">
        <v>55</v>
      </c>
      <c r="L5587" s="13">
        <v>0.14510000000000001</v>
      </c>
      <c r="M5587" s="7">
        <v>0.50586856999999996</v>
      </c>
      <c r="N5587" s="26">
        <v>0.2</v>
      </c>
      <c r="O5587" s="27" t="s">
        <v>22</v>
      </c>
      <c r="P5587" s="8">
        <v>0.60464039449999996</v>
      </c>
      <c r="Q5587" s="24">
        <v>0.34</v>
      </c>
      <c r="R5587" t="str">
        <f>IF($Q5587*100&gt;=VLOOKUP($O5587,margin_ranges!$A$5:$C$10,2,FALSE),IF($Q5587*100&lt;=VLOOKUP($O5587,margin_ranges!$A$5:$C$10,3,FALSE)+10,"IN RANGE","ABOVE RANGE"),"BELOW RANGE")</f>
        <v>IN RANGE</v>
      </c>
      <c r="S5587">
        <f>MIN(VLOOKUP($O5587,margin_ranges!$A$5:$D$10,4,FALSE),$P5587*100)</f>
        <v>29.75</v>
      </c>
      <c r="T5587" s="29">
        <f>(1-$S5587/100)/(1-$F5587)-1</f>
        <v>6.4393939393939448E-2</v>
      </c>
      <c r="U5587" s="19" t="str">
        <f>IF(ABS(IFERROR(T5587,0))&gt;0.05,INDEX(margin_ranges!$C$13:$C$16,MATCH($F5587*100,margin_ranges!$B$13:$B$16,1)),"")</f>
        <v>Balanced (Type B)</v>
      </c>
      <c r="V5587">
        <f>MIN(VLOOKUP($U5587,margin_ranges!$A$5:$D$10,4,FALSE),$P5587*100)</f>
        <v>29.75</v>
      </c>
      <c r="Y5587" s="29">
        <f t="shared" si="87"/>
        <v>6.4393939393939448E-2</v>
      </c>
    </row>
    <row r="5588" spans="1:25" x14ac:dyDescent="0.3">
      <c r="A5588" s="8" t="s">
        <v>17</v>
      </c>
      <c r="B5588" s="8" t="s">
        <v>9765</v>
      </c>
      <c r="C5588" s="8" t="s">
        <v>9766</v>
      </c>
      <c r="D5588" s="8" t="s">
        <v>9845</v>
      </c>
      <c r="E5588" s="8" t="s">
        <v>9846</v>
      </c>
      <c r="F5588" s="24">
        <v>0.34</v>
      </c>
      <c r="G5588" s="24">
        <v>1</v>
      </c>
      <c r="H5588" s="25">
        <v>284.3861</v>
      </c>
      <c r="I5588" s="25">
        <v>8.7879000000000005</v>
      </c>
      <c r="J5588" s="15">
        <v>200</v>
      </c>
      <c r="K5588" s="15">
        <v>61</v>
      </c>
      <c r="L5588" s="13">
        <v>3.09E-2</v>
      </c>
      <c r="M5588" s="7">
        <v>0.75691410999999997</v>
      </c>
      <c r="N5588" s="26">
        <v>0.18</v>
      </c>
      <c r="O5588" s="27" t="s">
        <v>22</v>
      </c>
      <c r="P5588" s="8">
        <v>0.76219230510000002</v>
      </c>
      <c r="Q5588" s="24">
        <v>0.34</v>
      </c>
      <c r="R5588" t="str">
        <f>IF($Q5588*100&gt;=VLOOKUP($O5588,margin_ranges!$A$5:$C$10,2,FALSE),IF($Q5588*100&lt;=VLOOKUP($O5588,margin_ranges!$A$5:$C$10,3,FALSE)+10,"IN RANGE","ABOVE RANGE"),"BELOW RANGE")</f>
        <v>IN RANGE</v>
      </c>
      <c r="S5588">
        <f>MIN(VLOOKUP($O5588,margin_ranges!$A$5:$D$10,4,FALSE),$P5588*100)</f>
        <v>29.75</v>
      </c>
      <c r="T5588" s="29">
        <f>(1-$S5588/100)/(1-$F5588)-1</f>
        <v>6.4393939393939448E-2</v>
      </c>
      <c r="U5588" s="19" t="str">
        <f>IF(ABS(IFERROR(T5588,0))&gt;0.05,INDEX(margin_ranges!$C$13:$C$16,MATCH($F5588*100,margin_ranges!$B$13:$B$16,1)),"")</f>
        <v>Balanced (Type B)</v>
      </c>
      <c r="V5588">
        <f>MIN(VLOOKUP($U5588,margin_ranges!$A$5:$D$10,4,FALSE),$P5588*100)</f>
        <v>29.75</v>
      </c>
      <c r="Y5588" s="29">
        <f t="shared" si="87"/>
        <v>6.4393939393939448E-2</v>
      </c>
    </row>
    <row r="5589" spans="1:25" x14ac:dyDescent="0.3">
      <c r="A5589" s="8" t="s">
        <v>17</v>
      </c>
      <c r="B5589" s="8" t="s">
        <v>9765</v>
      </c>
      <c r="C5589" s="8" t="s">
        <v>9766</v>
      </c>
      <c r="D5589" s="8" t="s">
        <v>9875</v>
      </c>
      <c r="E5589" s="8" t="s">
        <v>9876</v>
      </c>
      <c r="F5589" s="24">
        <v>0.34</v>
      </c>
      <c r="G5589" s="24">
        <v>0</v>
      </c>
      <c r="H5589" s="25">
        <v>22.7041</v>
      </c>
      <c r="I5589" s="25">
        <v>3.3824000000000001</v>
      </c>
      <c r="J5589" s="15">
        <v>34</v>
      </c>
      <c r="K5589" s="15">
        <v>11</v>
      </c>
      <c r="L5589" s="13">
        <v>0.14899999999999999</v>
      </c>
      <c r="M5589" s="7">
        <v>0.33804404999999998</v>
      </c>
      <c r="N5589" s="26">
        <v>0.1</v>
      </c>
      <c r="O5589" s="27" t="s">
        <v>22</v>
      </c>
      <c r="P5589" s="8">
        <v>0.70418056650000005</v>
      </c>
      <c r="Q5589" s="24">
        <v>0.34</v>
      </c>
      <c r="R5589" t="str">
        <f>IF($Q5589*100&gt;=VLOOKUP($O5589,margin_ranges!$A$5:$C$10,2,FALSE),IF($Q5589*100&lt;=VLOOKUP($O5589,margin_ranges!$A$5:$C$10,3,FALSE)+10,"IN RANGE","ABOVE RANGE"),"BELOW RANGE")</f>
        <v>IN RANGE</v>
      </c>
      <c r="S5589">
        <f>MIN(VLOOKUP($O5589,margin_ranges!$A$5:$D$10,4,FALSE),$P5589*100)</f>
        <v>29.75</v>
      </c>
      <c r="T5589" s="29">
        <f>(1-$S5589/100)/(1-$F5589)-1</f>
        <v>6.4393939393939448E-2</v>
      </c>
      <c r="U5589" s="19" t="str">
        <f>IF(ABS(IFERROR(T5589,0))&gt;0.05,INDEX(margin_ranges!$C$13:$C$16,MATCH($F5589*100,margin_ranges!$B$13:$B$16,1)),"")</f>
        <v>Balanced (Type B)</v>
      </c>
      <c r="V5589">
        <f>MIN(VLOOKUP($U5589,margin_ranges!$A$5:$D$10,4,FALSE),$P5589*100)</f>
        <v>29.75</v>
      </c>
      <c r="Y5589" s="29">
        <f t="shared" si="87"/>
        <v>6.4393939393939448E-2</v>
      </c>
    </row>
    <row r="5590" spans="1:25" x14ac:dyDescent="0.3">
      <c r="A5590" s="8" t="s">
        <v>17</v>
      </c>
      <c r="B5590" s="8" t="s">
        <v>9765</v>
      </c>
      <c r="C5590" s="8" t="s">
        <v>9766</v>
      </c>
      <c r="D5590" s="8" t="s">
        <v>9771</v>
      </c>
      <c r="E5590" s="8" t="s">
        <v>9772</v>
      </c>
      <c r="F5590" s="24">
        <v>0.33999999999999903</v>
      </c>
      <c r="G5590" s="24">
        <v>1</v>
      </c>
      <c r="H5590" s="25">
        <v>213.2569</v>
      </c>
      <c r="I5590" s="25">
        <v>46.396500000000003</v>
      </c>
      <c r="J5590" s="15">
        <v>1046</v>
      </c>
      <c r="K5590" s="15">
        <v>317</v>
      </c>
      <c r="L5590" s="13">
        <v>0.21759999999999999</v>
      </c>
      <c r="M5590" s="7">
        <v>0.75158625000000001</v>
      </c>
      <c r="N5590" s="26">
        <v>0.3</v>
      </c>
      <c r="O5590" s="27" t="s">
        <v>22</v>
      </c>
      <c r="P5590" s="8">
        <v>0.60084421430000001</v>
      </c>
      <c r="Q5590" s="24">
        <v>0.34</v>
      </c>
      <c r="R5590" t="str">
        <f>IF($Q5590*100&gt;=VLOOKUP($O5590,margin_ranges!$A$5:$C$10,2,FALSE),IF($Q5590*100&lt;=VLOOKUP($O5590,margin_ranges!$A$5:$C$10,3,FALSE)+10,"IN RANGE","ABOVE RANGE"),"BELOW RANGE")</f>
        <v>IN RANGE</v>
      </c>
      <c r="S5590">
        <f>MIN(VLOOKUP($O5590,margin_ranges!$A$5:$D$10,4,FALSE),$P5590*100)</f>
        <v>29.75</v>
      </c>
      <c r="T5590" s="29">
        <f>(1-$S5590/100)/(1-$F5590)-1</f>
        <v>6.4393939393937671E-2</v>
      </c>
      <c r="U5590" s="19" t="str">
        <f>IF(ABS(IFERROR(T5590,0))&gt;0.05,INDEX(margin_ranges!$C$13:$C$16,MATCH($F5590*100,margin_ranges!$B$13:$B$16,1)),"")</f>
        <v>Balanced (Type B)</v>
      </c>
      <c r="V5590">
        <f>MIN(VLOOKUP($U5590,margin_ranges!$A$5:$D$10,4,FALSE),$P5590*100)</f>
        <v>29.75</v>
      </c>
      <c r="Y5590" s="29">
        <f t="shared" si="87"/>
        <v>6.4393939393937671E-2</v>
      </c>
    </row>
    <row r="5591" spans="1:25" x14ac:dyDescent="0.3">
      <c r="A5591" s="8" t="s">
        <v>17</v>
      </c>
      <c r="B5591" s="8" t="s">
        <v>9765</v>
      </c>
      <c r="C5591" s="8" t="s">
        <v>9766</v>
      </c>
      <c r="D5591" s="8" t="s">
        <v>9777</v>
      </c>
      <c r="E5591" s="8" t="s">
        <v>9778</v>
      </c>
      <c r="F5591" s="24">
        <v>0.334451991038337</v>
      </c>
      <c r="G5591" s="24">
        <v>1</v>
      </c>
      <c r="H5591" s="25">
        <v>147.76609999999999</v>
      </c>
      <c r="I5591" s="25">
        <v>51.112099999999998</v>
      </c>
      <c r="J5591" s="15">
        <v>1152</v>
      </c>
      <c r="K5591" s="15">
        <v>335</v>
      </c>
      <c r="L5591" s="13">
        <v>0.34589999999999999</v>
      </c>
      <c r="M5591" s="7">
        <v>0.75126061</v>
      </c>
      <c r="N5591" s="26">
        <v>0.5</v>
      </c>
      <c r="O5591" s="27" t="s">
        <v>22</v>
      </c>
      <c r="P5591" s="8">
        <v>0.334451991</v>
      </c>
      <c r="Q5591" s="24">
        <v>0.34</v>
      </c>
      <c r="R5591" t="str">
        <f>IF($Q5591*100&gt;=VLOOKUP($O5591,margin_ranges!$A$5:$C$10,2,FALSE),IF($Q5591*100&lt;=VLOOKUP($O5591,margin_ranges!$A$5:$C$10,3,FALSE)+10,"IN RANGE","ABOVE RANGE"),"BELOW RANGE")</f>
        <v>IN RANGE</v>
      </c>
      <c r="S5591">
        <f>MIN(VLOOKUP($O5591,margin_ranges!$A$5:$D$10,4,FALSE),$P5591*100)</f>
        <v>29.75</v>
      </c>
      <c r="T5591" s="29">
        <f>(1-$S5591/100)/(1-$F5591)-1</f>
        <v>5.5521150301368394E-2</v>
      </c>
      <c r="U5591" s="19" t="str">
        <f>IF(ABS(IFERROR(T5591,0))&gt;0.05,INDEX(margin_ranges!$C$13:$C$16,MATCH($F5591*100,margin_ranges!$B$13:$B$16,1)),"")</f>
        <v>Balanced (Type B)</v>
      </c>
      <c r="V5591">
        <f>MIN(VLOOKUP($U5591,margin_ranges!$A$5:$D$10,4,FALSE),$P5591*100)</f>
        <v>29.75</v>
      </c>
      <c r="Y5591" s="29">
        <f t="shared" si="87"/>
        <v>5.5521150301368394E-2</v>
      </c>
    </row>
    <row r="5592" spans="1:25" x14ac:dyDescent="0.3">
      <c r="A5592" s="8" t="s">
        <v>17</v>
      </c>
      <c r="B5592" s="8" t="s">
        <v>9765</v>
      </c>
      <c r="C5592" s="8" t="s">
        <v>9766</v>
      </c>
      <c r="D5592" s="8" t="s">
        <v>9865</v>
      </c>
      <c r="E5592" s="8" t="s">
        <v>9866</v>
      </c>
      <c r="F5592" s="24">
        <v>0.19999999999999901</v>
      </c>
      <c r="G5592" s="24">
        <v>1</v>
      </c>
      <c r="H5592" s="25">
        <v>127.19029999999999</v>
      </c>
      <c r="I5592" s="25">
        <v>5.4016000000000002</v>
      </c>
      <c r="J5592" s="15">
        <v>115</v>
      </c>
      <c r="K5592" s="15">
        <v>18</v>
      </c>
      <c r="L5592" s="13">
        <v>4.2500000000000003E-2</v>
      </c>
      <c r="M5592" s="7">
        <v>0.70841421999999998</v>
      </c>
      <c r="N5592" s="26">
        <v>0.5</v>
      </c>
      <c r="O5592" s="27" t="s">
        <v>95</v>
      </c>
      <c r="P5592" s="8">
        <v>0.2941982427</v>
      </c>
      <c r="Q5592" s="24">
        <v>0.2</v>
      </c>
      <c r="R5592" t="str">
        <f>IF($Q5592*100&gt;=VLOOKUP($O5592,margin_ranges!$A$5:$C$10,2,FALSE),IF($Q5592*100&lt;=VLOOKUP($O5592,margin_ranges!$A$5:$C$10,3,FALSE)+10,"IN RANGE","ABOVE RANGE"),"BELOW RANGE")</f>
        <v>IN RANGE</v>
      </c>
      <c r="S5592">
        <f>MIN(VLOOKUP($O5592,margin_ranges!$A$5:$D$10,4,FALSE),$P5592*100)</f>
        <v>19.75</v>
      </c>
      <c r="T5592" s="29">
        <f>(1-$S5592/100)/(1-$F5592)-1</f>
        <v>3.1249999999987121E-3</v>
      </c>
      <c r="U5592" s="19" t="str">
        <f>IF(ABS(IFERROR(T5592,0))&gt;0.05,INDEX(margin_ranges!$C$13:$C$16,MATCH($F5592*100,margin_ranges!$B$13:$B$16,1)),"")</f>
        <v/>
      </c>
      <c r="V5592" t="e">
        <f>MIN(VLOOKUP($U5592,margin_ranges!$A$5:$D$10,4,FALSE),$P5592*100)</f>
        <v>#N/A</v>
      </c>
      <c r="Y5592" s="29" t="e">
        <f t="shared" si="87"/>
        <v>#N/A</v>
      </c>
    </row>
    <row r="5593" spans="1:25" x14ac:dyDescent="0.3">
      <c r="A5593" s="8" t="s">
        <v>17</v>
      </c>
      <c r="B5593" s="8" t="s">
        <v>9765</v>
      </c>
      <c r="C5593" s="8" t="s">
        <v>9766</v>
      </c>
      <c r="D5593" s="8" t="s">
        <v>9849</v>
      </c>
      <c r="E5593" s="8" t="s">
        <v>9850</v>
      </c>
      <c r="F5593" s="24">
        <v>0.22008501633872599</v>
      </c>
      <c r="G5593" s="24">
        <v>1</v>
      </c>
      <c r="H5593" s="25">
        <v>272.6053</v>
      </c>
      <c r="I5593" s="25">
        <v>89.194599999999994</v>
      </c>
      <c r="J5593" s="15">
        <v>858</v>
      </c>
      <c r="K5593" s="15">
        <v>191</v>
      </c>
      <c r="L5593" s="13">
        <v>0.32719999999999999</v>
      </c>
      <c r="M5593" s="7">
        <v>0.32054776000000001</v>
      </c>
      <c r="N5593" s="26">
        <v>0.25</v>
      </c>
      <c r="O5593" s="27" t="s">
        <v>92</v>
      </c>
      <c r="P5593" s="8">
        <v>0.22008501629999999</v>
      </c>
      <c r="Q5593" s="24">
        <v>0.3</v>
      </c>
      <c r="R5593" t="str">
        <f>IF($Q5593*100&gt;=VLOOKUP($O5593,margin_ranges!$A$5:$C$10,2,FALSE),IF($Q5593*100&lt;=VLOOKUP($O5593,margin_ranges!$A$5:$C$10,3,FALSE)+10,"IN RANGE","ABOVE RANGE"),"BELOW RANGE")</f>
        <v>IN RANGE</v>
      </c>
      <c r="S5593">
        <f>MIN(VLOOKUP($O5593,margin_ranges!$A$5:$D$10,4,FALSE),$P5593*100)</f>
        <v>22.008501629999998</v>
      </c>
      <c r="T5593" s="29">
        <f>(1-$S5593/100)/(1-$F5593)-1</f>
        <v>4.9654058642545351E-11</v>
      </c>
      <c r="U5593" s="19" t="str">
        <f>IF(ABS(IFERROR(T5593,0))&gt;0.05,INDEX(margin_ranges!$C$13:$C$16,MATCH($F5593*100,margin_ranges!$B$13:$B$16,1)),"")</f>
        <v/>
      </c>
      <c r="V5593" t="e">
        <f>MIN(VLOOKUP($U5593,margin_ranges!$A$5:$D$10,4,FALSE),$P5593*100)</f>
        <v>#N/A</v>
      </c>
      <c r="Y5593" s="29" t="e">
        <f t="shared" si="87"/>
        <v>#N/A</v>
      </c>
    </row>
    <row r="5594" spans="1:25" x14ac:dyDescent="0.3">
      <c r="A5594" s="8" t="s">
        <v>17</v>
      </c>
      <c r="B5594" s="8" t="s">
        <v>9765</v>
      </c>
      <c r="C5594" s="8" t="s">
        <v>9766</v>
      </c>
      <c r="D5594" s="28" t="s">
        <v>9769</v>
      </c>
      <c r="E5594" s="8" t="s">
        <v>9770</v>
      </c>
      <c r="F5594" s="24">
        <v>0.28999999999999998</v>
      </c>
      <c r="G5594" s="24">
        <v>1</v>
      </c>
      <c r="H5594" s="25">
        <v>337.57409999999999</v>
      </c>
      <c r="I5594" s="25">
        <v>66.415099999999995</v>
      </c>
      <c r="J5594" s="15">
        <v>1467</v>
      </c>
      <c r="K5594" s="15">
        <v>373</v>
      </c>
      <c r="L5594" s="13">
        <v>0.19670000000000001</v>
      </c>
      <c r="M5594" s="7">
        <v>0.73617118000000004</v>
      </c>
      <c r="N5594" s="26">
        <v>0.2</v>
      </c>
      <c r="O5594" s="27" t="s">
        <v>22</v>
      </c>
      <c r="P5594" s="8">
        <v>0.72832405749999996</v>
      </c>
      <c r="Q5594" s="24">
        <v>0.28999999999999998</v>
      </c>
      <c r="R5594" t="str">
        <f>IF($Q5594*100&gt;=VLOOKUP($O5594,margin_ranges!$A$5:$C$10,2,FALSE),IF($Q5594*100&lt;=VLOOKUP($O5594,margin_ranges!$A$5:$C$10,3,FALSE)+10,"IN RANGE","ABOVE RANGE"),"BELOW RANGE")</f>
        <v>IN RANGE</v>
      </c>
      <c r="S5594">
        <f>MIN(VLOOKUP($O5594,margin_ranges!$A$5:$D$10,4,FALSE),$P5594*100)</f>
        <v>29.75</v>
      </c>
      <c r="T5594" s="29">
        <f>(1-$S5594/100)/(1-$F5594)-1</f>
        <v>-1.0563380281690127E-2</v>
      </c>
      <c r="U5594" s="19" t="str">
        <f>IF(ABS(IFERROR(T5594,0))&gt;0.05,INDEX(margin_ranges!$C$13:$C$16,MATCH($F5594*100,margin_ranges!$B$13:$B$16,1)),"")</f>
        <v/>
      </c>
      <c r="V5594" t="e">
        <f>MIN(VLOOKUP($U5594,margin_ranges!$A$5:$D$10,4,FALSE),$P5594*100)</f>
        <v>#N/A</v>
      </c>
      <c r="Y5594" s="29" t="e">
        <f t="shared" si="87"/>
        <v>#N/A</v>
      </c>
    </row>
    <row r="5595" spans="1:25" x14ac:dyDescent="0.3">
      <c r="A5595" s="8" t="s">
        <v>17</v>
      </c>
      <c r="B5595" s="8" t="s">
        <v>9765</v>
      </c>
      <c r="C5595" s="8" t="s">
        <v>9766</v>
      </c>
      <c r="D5595" s="8" t="s">
        <v>9773</v>
      </c>
      <c r="E5595" s="8" t="s">
        <v>9774</v>
      </c>
      <c r="F5595" s="24">
        <v>0.28999999999999998</v>
      </c>
      <c r="G5595" s="24">
        <v>1</v>
      </c>
      <c r="H5595" s="25">
        <v>469.04539999999997</v>
      </c>
      <c r="I5595" s="25">
        <v>126.8625</v>
      </c>
      <c r="J5595" s="15">
        <v>2512</v>
      </c>
      <c r="K5595" s="15">
        <v>640</v>
      </c>
      <c r="L5595" s="13">
        <v>0.27050000000000002</v>
      </c>
      <c r="M5595" s="7">
        <v>0.66013732999999997</v>
      </c>
      <c r="N5595" s="26">
        <v>0.2</v>
      </c>
      <c r="O5595" s="27" t="s">
        <v>22</v>
      </c>
      <c r="P5595" s="8">
        <v>0.69703273489999995</v>
      </c>
      <c r="Q5595" s="24">
        <v>0.28999999999999998</v>
      </c>
      <c r="R5595" t="str">
        <f>IF($Q5595*100&gt;=VLOOKUP($O5595,margin_ranges!$A$5:$C$10,2,FALSE),IF($Q5595*100&lt;=VLOOKUP($O5595,margin_ranges!$A$5:$C$10,3,FALSE)+10,"IN RANGE","ABOVE RANGE"),"BELOW RANGE")</f>
        <v>IN RANGE</v>
      </c>
      <c r="S5595">
        <f>MIN(VLOOKUP($O5595,margin_ranges!$A$5:$D$10,4,FALSE),$P5595*100)</f>
        <v>29.75</v>
      </c>
      <c r="T5595" s="29">
        <f>(1-$S5595/100)/(1-$F5595)-1</f>
        <v>-1.0563380281690127E-2</v>
      </c>
      <c r="U5595" s="19" t="str">
        <f>IF(ABS(IFERROR(T5595,0))&gt;0.05,INDEX(margin_ranges!$C$13:$C$16,MATCH($F5595*100,margin_ranges!$B$13:$B$16,1)),"")</f>
        <v/>
      </c>
      <c r="V5595" t="e">
        <f>MIN(VLOOKUP($U5595,margin_ranges!$A$5:$D$10,4,FALSE),$P5595*100)</f>
        <v>#N/A</v>
      </c>
      <c r="Y5595" s="29" t="e">
        <f t="shared" si="87"/>
        <v>#N/A</v>
      </c>
    </row>
    <row r="5596" spans="1:25" x14ac:dyDescent="0.3">
      <c r="A5596" s="8" t="s">
        <v>17</v>
      </c>
      <c r="B5596" s="8" t="s">
        <v>9765</v>
      </c>
      <c r="C5596" s="8" t="s">
        <v>9766</v>
      </c>
      <c r="D5596" s="8" t="s">
        <v>9779</v>
      </c>
      <c r="E5596" s="8" t="s">
        <v>9780</v>
      </c>
      <c r="F5596" s="24">
        <v>0.28999999999999998</v>
      </c>
      <c r="G5596" s="24">
        <v>1</v>
      </c>
      <c r="H5596" s="25">
        <v>48.003599999999999</v>
      </c>
      <c r="I5596" s="25">
        <v>16.848099999999999</v>
      </c>
      <c r="J5596" s="15">
        <v>363</v>
      </c>
      <c r="K5596" s="15">
        <v>93</v>
      </c>
      <c r="L5596" s="13">
        <v>0.35099999999999998</v>
      </c>
      <c r="M5596" s="7">
        <v>0.71912292</v>
      </c>
      <c r="N5596" s="26">
        <v>0.2</v>
      </c>
      <c r="O5596" s="27" t="s">
        <v>22</v>
      </c>
      <c r="P5596" s="8">
        <v>0.72188343050000003</v>
      </c>
      <c r="Q5596" s="24">
        <v>0.28999999999999998</v>
      </c>
      <c r="R5596" t="str">
        <f>IF($Q5596*100&gt;=VLOOKUP($O5596,margin_ranges!$A$5:$C$10,2,FALSE),IF($Q5596*100&lt;=VLOOKUP($O5596,margin_ranges!$A$5:$C$10,3,FALSE)+10,"IN RANGE","ABOVE RANGE"),"BELOW RANGE")</f>
        <v>IN RANGE</v>
      </c>
      <c r="S5596">
        <f>MIN(VLOOKUP($O5596,margin_ranges!$A$5:$D$10,4,FALSE),$P5596*100)</f>
        <v>29.75</v>
      </c>
      <c r="T5596" s="29">
        <f>(1-$S5596/100)/(1-$F5596)-1</f>
        <v>-1.0563380281690127E-2</v>
      </c>
      <c r="U5596" s="19" t="str">
        <f>IF(ABS(IFERROR(T5596,0))&gt;0.05,INDEX(margin_ranges!$C$13:$C$16,MATCH($F5596*100,margin_ranges!$B$13:$B$16,1)),"")</f>
        <v/>
      </c>
      <c r="V5596" t="e">
        <f>MIN(VLOOKUP($U5596,margin_ranges!$A$5:$D$10,4,FALSE),$P5596*100)</f>
        <v>#N/A</v>
      </c>
      <c r="Y5596" s="29" t="e">
        <f t="shared" si="87"/>
        <v>#N/A</v>
      </c>
    </row>
    <row r="5597" spans="1:25" x14ac:dyDescent="0.3">
      <c r="A5597" s="8" t="s">
        <v>17</v>
      </c>
      <c r="B5597" s="8" t="s">
        <v>9765</v>
      </c>
      <c r="C5597" s="8" t="s">
        <v>9766</v>
      </c>
      <c r="D5597" s="8" t="s">
        <v>9781</v>
      </c>
      <c r="E5597" s="8" t="s">
        <v>9782</v>
      </c>
      <c r="F5597" s="24">
        <v>0.28999999999999998</v>
      </c>
      <c r="G5597" s="24">
        <v>1</v>
      </c>
      <c r="H5597" s="25">
        <v>683.60910000000001</v>
      </c>
      <c r="I5597" s="25">
        <v>15.0899</v>
      </c>
      <c r="J5597" s="15">
        <v>174</v>
      </c>
      <c r="K5597" s="15">
        <v>44</v>
      </c>
      <c r="L5597" s="13">
        <v>2.2100000000000002E-2</v>
      </c>
      <c r="M5597" s="7">
        <v>0.38416967000000002</v>
      </c>
      <c r="N5597" s="26">
        <v>0.25</v>
      </c>
      <c r="O5597" s="27" t="s">
        <v>22</v>
      </c>
      <c r="P5597" s="8">
        <v>0.3492458658</v>
      </c>
      <c r="Q5597" s="24">
        <v>0.28999999999999998</v>
      </c>
      <c r="R5597" t="str">
        <f>IF($Q5597*100&gt;=VLOOKUP($O5597,margin_ranges!$A$5:$C$10,2,FALSE),IF($Q5597*100&lt;=VLOOKUP($O5597,margin_ranges!$A$5:$C$10,3,FALSE)+10,"IN RANGE","ABOVE RANGE"),"BELOW RANGE")</f>
        <v>IN RANGE</v>
      </c>
      <c r="S5597">
        <f>MIN(VLOOKUP($O5597,margin_ranges!$A$5:$D$10,4,FALSE),$P5597*100)</f>
        <v>29.75</v>
      </c>
      <c r="T5597" s="29">
        <f>(1-$S5597/100)/(1-$F5597)-1</f>
        <v>-1.0563380281690127E-2</v>
      </c>
      <c r="U5597" s="19" t="str">
        <f>IF(ABS(IFERROR(T5597,0))&gt;0.05,INDEX(margin_ranges!$C$13:$C$16,MATCH($F5597*100,margin_ranges!$B$13:$B$16,1)),"")</f>
        <v/>
      </c>
      <c r="V5597" t="e">
        <f>MIN(VLOOKUP($U5597,margin_ranges!$A$5:$D$10,4,FALSE),$P5597*100)</f>
        <v>#N/A</v>
      </c>
      <c r="Y5597" s="29" t="e">
        <f t="shared" si="87"/>
        <v>#N/A</v>
      </c>
    </row>
    <row r="5598" spans="1:25" x14ac:dyDescent="0.3">
      <c r="A5598" s="8" t="s">
        <v>17</v>
      </c>
      <c r="B5598" s="8" t="s">
        <v>9765</v>
      </c>
      <c r="C5598" s="8" t="s">
        <v>9766</v>
      </c>
      <c r="D5598" s="8" t="s">
        <v>9783</v>
      </c>
      <c r="E5598" s="8" t="s">
        <v>9784</v>
      </c>
      <c r="F5598" s="24">
        <v>0.28999999999999998</v>
      </c>
      <c r="G5598" s="24">
        <v>1</v>
      </c>
      <c r="H5598" s="25">
        <v>241.73089999999999</v>
      </c>
      <c r="I5598" s="25">
        <v>149.60730000000001</v>
      </c>
      <c r="J5598" s="15">
        <v>1781</v>
      </c>
      <c r="K5598" s="15">
        <v>453</v>
      </c>
      <c r="L5598" s="13">
        <v>0.61890000000000001</v>
      </c>
      <c r="M5598" s="7">
        <v>0.39680607000000001</v>
      </c>
      <c r="N5598" s="26">
        <v>0.2</v>
      </c>
      <c r="O5598" s="27" t="s">
        <v>22</v>
      </c>
      <c r="P5598" s="8">
        <v>0.49597544780000002</v>
      </c>
      <c r="Q5598" s="24">
        <v>0.28999999999999998</v>
      </c>
      <c r="R5598" t="str">
        <f>IF($Q5598*100&gt;=VLOOKUP($O5598,margin_ranges!$A$5:$C$10,2,FALSE),IF($Q5598*100&lt;=VLOOKUP($O5598,margin_ranges!$A$5:$C$10,3,FALSE)+10,"IN RANGE","ABOVE RANGE"),"BELOW RANGE")</f>
        <v>IN RANGE</v>
      </c>
      <c r="S5598">
        <f>MIN(VLOOKUP($O5598,margin_ranges!$A$5:$D$10,4,FALSE),$P5598*100)</f>
        <v>29.75</v>
      </c>
      <c r="T5598" s="29">
        <f>(1-$S5598/100)/(1-$F5598)-1</f>
        <v>-1.0563380281690127E-2</v>
      </c>
      <c r="U5598" s="19" t="str">
        <f>IF(ABS(IFERROR(T5598,0))&gt;0.05,INDEX(margin_ranges!$C$13:$C$16,MATCH($F5598*100,margin_ranges!$B$13:$B$16,1)),"")</f>
        <v/>
      </c>
      <c r="V5598" t="e">
        <f>MIN(VLOOKUP($U5598,margin_ranges!$A$5:$D$10,4,FALSE),$P5598*100)</f>
        <v>#N/A</v>
      </c>
      <c r="Y5598" s="29" t="e">
        <f t="shared" si="87"/>
        <v>#N/A</v>
      </c>
    </row>
    <row r="5599" spans="1:25" x14ac:dyDescent="0.3">
      <c r="A5599" s="8" t="s">
        <v>17</v>
      </c>
      <c r="B5599" s="8" t="s">
        <v>9765</v>
      </c>
      <c r="C5599" s="8" t="s">
        <v>9766</v>
      </c>
      <c r="D5599" s="8" t="s">
        <v>9785</v>
      </c>
      <c r="E5599" s="8" t="s">
        <v>9786</v>
      </c>
      <c r="F5599" s="24">
        <v>0.28999999999999998</v>
      </c>
      <c r="G5599" s="24">
        <v>1</v>
      </c>
      <c r="H5599" s="25">
        <v>741.7799</v>
      </c>
      <c r="I5599" s="25">
        <v>230.03899999999999</v>
      </c>
      <c r="J5599" s="15">
        <v>2792</v>
      </c>
      <c r="K5599" s="15">
        <v>684</v>
      </c>
      <c r="L5599" s="13">
        <v>0.31009999999999999</v>
      </c>
      <c r="M5599" s="7">
        <v>0.404532</v>
      </c>
      <c r="N5599" s="26">
        <v>0.27</v>
      </c>
      <c r="O5599" s="27" t="s">
        <v>22</v>
      </c>
      <c r="P5599" s="8">
        <v>0.33256206430000002</v>
      </c>
      <c r="Q5599" s="24">
        <v>0.28999999999999998</v>
      </c>
      <c r="R5599" t="str">
        <f>IF($Q5599*100&gt;=VLOOKUP($O5599,margin_ranges!$A$5:$C$10,2,FALSE),IF($Q5599*100&lt;=VLOOKUP($O5599,margin_ranges!$A$5:$C$10,3,FALSE)+10,"IN RANGE","ABOVE RANGE"),"BELOW RANGE")</f>
        <v>IN RANGE</v>
      </c>
      <c r="S5599">
        <f>MIN(VLOOKUP($O5599,margin_ranges!$A$5:$D$10,4,FALSE),$P5599*100)</f>
        <v>29.75</v>
      </c>
      <c r="T5599" s="29">
        <f>(1-$S5599/100)/(1-$F5599)-1</f>
        <v>-1.0563380281690127E-2</v>
      </c>
      <c r="U5599" s="19" t="str">
        <f>IF(ABS(IFERROR(T5599,0))&gt;0.05,INDEX(margin_ranges!$C$13:$C$16,MATCH($F5599*100,margin_ranges!$B$13:$B$16,1)),"")</f>
        <v/>
      </c>
      <c r="V5599" t="e">
        <f>MIN(VLOOKUP($U5599,margin_ranges!$A$5:$D$10,4,FALSE),$P5599*100)</f>
        <v>#N/A</v>
      </c>
      <c r="Y5599" s="29" t="e">
        <f t="shared" si="87"/>
        <v>#N/A</v>
      </c>
    </row>
    <row r="5600" spans="1:25" x14ac:dyDescent="0.3">
      <c r="A5600" s="8" t="s">
        <v>17</v>
      </c>
      <c r="B5600" s="8" t="s">
        <v>9765</v>
      </c>
      <c r="C5600" s="8" t="s">
        <v>9766</v>
      </c>
      <c r="D5600" s="28" t="s">
        <v>9787</v>
      </c>
      <c r="E5600" s="8" t="s">
        <v>9788</v>
      </c>
      <c r="F5600" s="24">
        <v>0.28999999999999998</v>
      </c>
      <c r="G5600" s="24">
        <v>1</v>
      </c>
      <c r="H5600" s="25">
        <v>218.49610000000001</v>
      </c>
      <c r="I5600" s="25">
        <v>93.882599999999996</v>
      </c>
      <c r="J5600" s="15">
        <v>1140</v>
      </c>
      <c r="K5600" s="15">
        <v>284</v>
      </c>
      <c r="L5600" s="13">
        <v>0.42970000000000003</v>
      </c>
      <c r="M5600" s="7">
        <v>0.40461047</v>
      </c>
      <c r="N5600" s="26">
        <v>0.28000000000000003</v>
      </c>
      <c r="O5600" s="27" t="s">
        <v>22</v>
      </c>
      <c r="P5600" s="8">
        <v>0.3079763807</v>
      </c>
      <c r="Q5600" s="24">
        <v>0.28999999999999998</v>
      </c>
      <c r="R5600" t="str">
        <f>IF($Q5600*100&gt;=VLOOKUP($O5600,margin_ranges!$A$5:$C$10,2,FALSE),IF($Q5600*100&lt;=VLOOKUP($O5600,margin_ranges!$A$5:$C$10,3,FALSE)+10,"IN RANGE","ABOVE RANGE"),"BELOW RANGE")</f>
        <v>IN RANGE</v>
      </c>
      <c r="S5600">
        <f>MIN(VLOOKUP($O5600,margin_ranges!$A$5:$D$10,4,FALSE),$P5600*100)</f>
        <v>29.75</v>
      </c>
      <c r="T5600" s="29">
        <f>(1-$S5600/100)/(1-$F5600)-1</f>
        <v>-1.0563380281690127E-2</v>
      </c>
      <c r="U5600" s="19" t="str">
        <f>IF(ABS(IFERROR(T5600,0))&gt;0.05,INDEX(margin_ranges!$C$13:$C$16,MATCH($F5600*100,margin_ranges!$B$13:$B$16,1)),"")</f>
        <v/>
      </c>
      <c r="V5600" t="e">
        <f>MIN(VLOOKUP($U5600,margin_ranges!$A$5:$D$10,4,FALSE),$P5600*100)</f>
        <v>#N/A</v>
      </c>
      <c r="Y5600" s="29" t="e">
        <f t="shared" si="87"/>
        <v>#N/A</v>
      </c>
    </row>
    <row r="5601" spans="1:25" x14ac:dyDescent="0.3">
      <c r="A5601" s="8" t="s">
        <v>17</v>
      </c>
      <c r="B5601" s="8" t="s">
        <v>9765</v>
      </c>
      <c r="C5601" s="8" t="s">
        <v>9766</v>
      </c>
      <c r="D5601" s="8" t="s">
        <v>9789</v>
      </c>
      <c r="E5601" s="8" t="s">
        <v>9790</v>
      </c>
      <c r="F5601" s="24">
        <v>0.28999999999999998</v>
      </c>
      <c r="G5601" s="24">
        <v>1</v>
      </c>
      <c r="H5601" s="25">
        <v>263.10039999999998</v>
      </c>
      <c r="I5601" s="25">
        <v>12.414300000000001</v>
      </c>
      <c r="J5601" s="15">
        <v>87</v>
      </c>
      <c r="K5601" s="15">
        <v>22</v>
      </c>
      <c r="L5601" s="13">
        <v>4.7199999999999999E-2</v>
      </c>
      <c r="M5601" s="7">
        <v>0.23239988</v>
      </c>
      <c r="N5601" s="26">
        <v>0.15</v>
      </c>
      <c r="O5601" s="27" t="s">
        <v>22</v>
      </c>
      <c r="P5601" s="8">
        <v>0.35456078200000002</v>
      </c>
      <c r="Q5601" s="24">
        <v>0.28999999999999998</v>
      </c>
      <c r="R5601" t="str">
        <f>IF($Q5601*100&gt;=VLOOKUP($O5601,margin_ranges!$A$5:$C$10,2,FALSE),IF($Q5601*100&lt;=VLOOKUP($O5601,margin_ranges!$A$5:$C$10,3,FALSE)+10,"IN RANGE","ABOVE RANGE"),"BELOW RANGE")</f>
        <v>IN RANGE</v>
      </c>
      <c r="S5601">
        <f>MIN(VLOOKUP($O5601,margin_ranges!$A$5:$D$10,4,FALSE),$P5601*100)</f>
        <v>29.75</v>
      </c>
      <c r="T5601" s="29">
        <f>(1-$S5601/100)/(1-$F5601)-1</f>
        <v>-1.0563380281690127E-2</v>
      </c>
      <c r="U5601" s="19" t="str">
        <f>IF(ABS(IFERROR(T5601,0))&gt;0.05,INDEX(margin_ranges!$C$13:$C$16,MATCH($F5601*100,margin_ranges!$B$13:$B$16,1)),"")</f>
        <v/>
      </c>
      <c r="V5601" t="e">
        <f>MIN(VLOOKUP($U5601,margin_ranges!$A$5:$D$10,4,FALSE),$P5601*100)</f>
        <v>#N/A</v>
      </c>
      <c r="Y5601" s="29" t="e">
        <f t="shared" si="87"/>
        <v>#N/A</v>
      </c>
    </row>
    <row r="5602" spans="1:25" x14ac:dyDescent="0.3">
      <c r="A5602" s="8" t="s">
        <v>17</v>
      </c>
      <c r="B5602" s="8" t="s">
        <v>9765</v>
      </c>
      <c r="C5602" s="8" t="s">
        <v>9766</v>
      </c>
      <c r="D5602" s="8" t="s">
        <v>9791</v>
      </c>
      <c r="E5602" s="8" t="s">
        <v>9792</v>
      </c>
      <c r="F5602" s="24">
        <v>0.28999999999999998</v>
      </c>
      <c r="G5602" s="24">
        <v>1</v>
      </c>
      <c r="H5602" s="25">
        <v>52.702399999999997</v>
      </c>
      <c r="I5602" s="25">
        <v>2.1263000000000001</v>
      </c>
      <c r="J5602" s="15">
        <v>23</v>
      </c>
      <c r="K5602" s="15">
        <v>6</v>
      </c>
      <c r="L5602" s="13">
        <v>4.0300000000000002E-2</v>
      </c>
      <c r="M5602" s="7">
        <v>0.36327263999999998</v>
      </c>
      <c r="N5602" s="26">
        <v>0.1</v>
      </c>
      <c r="O5602" s="27" t="s">
        <v>22</v>
      </c>
      <c r="P5602" s="8">
        <v>0.72472465990000001</v>
      </c>
      <c r="Q5602" s="24">
        <v>0.28999999999999998</v>
      </c>
      <c r="R5602" t="str">
        <f>IF($Q5602*100&gt;=VLOOKUP($O5602,margin_ranges!$A$5:$C$10,2,FALSE),IF($Q5602*100&lt;=VLOOKUP($O5602,margin_ranges!$A$5:$C$10,3,FALSE)+10,"IN RANGE","ABOVE RANGE"),"BELOW RANGE")</f>
        <v>IN RANGE</v>
      </c>
      <c r="S5602">
        <f>MIN(VLOOKUP($O5602,margin_ranges!$A$5:$D$10,4,FALSE),$P5602*100)</f>
        <v>29.75</v>
      </c>
      <c r="T5602" s="29">
        <f>(1-$S5602/100)/(1-$F5602)-1</f>
        <v>-1.0563380281690127E-2</v>
      </c>
      <c r="U5602" s="19" t="str">
        <f>IF(ABS(IFERROR(T5602,0))&gt;0.05,INDEX(margin_ranges!$C$13:$C$16,MATCH($F5602*100,margin_ranges!$B$13:$B$16,1)),"")</f>
        <v/>
      </c>
      <c r="V5602" t="e">
        <f>MIN(VLOOKUP($U5602,margin_ranges!$A$5:$D$10,4,FALSE),$P5602*100)</f>
        <v>#N/A</v>
      </c>
      <c r="Y5602" s="29" t="e">
        <f t="shared" si="87"/>
        <v>#N/A</v>
      </c>
    </row>
    <row r="5603" spans="1:25" x14ac:dyDescent="0.3">
      <c r="A5603" s="8" t="s">
        <v>17</v>
      </c>
      <c r="B5603" s="8" t="s">
        <v>9765</v>
      </c>
      <c r="C5603" s="8" t="s">
        <v>9766</v>
      </c>
      <c r="D5603" s="8" t="s">
        <v>9793</v>
      </c>
      <c r="E5603" s="8" t="s">
        <v>9794</v>
      </c>
      <c r="F5603" s="24">
        <v>0.28999999999999998</v>
      </c>
      <c r="G5603" s="24">
        <v>1</v>
      </c>
      <c r="H5603" s="25">
        <v>338.11070000000001</v>
      </c>
      <c r="I5603" s="25">
        <v>7.5961999999999996</v>
      </c>
      <c r="J5603" s="15">
        <v>106</v>
      </c>
      <c r="K5603" s="15">
        <v>27</v>
      </c>
      <c r="L5603" s="13">
        <v>2.2499999999999999E-2</v>
      </c>
      <c r="M5603" s="7">
        <v>0.46332948000000002</v>
      </c>
      <c r="N5603" s="26">
        <v>0.17</v>
      </c>
      <c r="O5603" s="27" t="s">
        <v>22</v>
      </c>
      <c r="P5603" s="8">
        <v>0.63309047220000003</v>
      </c>
      <c r="Q5603" s="24">
        <v>0.28999999999999998</v>
      </c>
      <c r="R5603" t="str">
        <f>IF($Q5603*100&gt;=VLOOKUP($O5603,margin_ranges!$A$5:$C$10,2,FALSE),IF($Q5603*100&lt;=VLOOKUP($O5603,margin_ranges!$A$5:$C$10,3,FALSE)+10,"IN RANGE","ABOVE RANGE"),"BELOW RANGE")</f>
        <v>IN RANGE</v>
      </c>
      <c r="S5603">
        <f>MIN(VLOOKUP($O5603,margin_ranges!$A$5:$D$10,4,FALSE),$P5603*100)</f>
        <v>29.75</v>
      </c>
      <c r="T5603" s="29">
        <f>(1-$S5603/100)/(1-$F5603)-1</f>
        <v>-1.0563380281690127E-2</v>
      </c>
      <c r="U5603" s="19" t="str">
        <f>IF(ABS(IFERROR(T5603,0))&gt;0.05,INDEX(margin_ranges!$C$13:$C$16,MATCH($F5603*100,margin_ranges!$B$13:$B$16,1)),"")</f>
        <v/>
      </c>
      <c r="V5603" t="e">
        <f>MIN(VLOOKUP($U5603,margin_ranges!$A$5:$D$10,4,FALSE),$P5603*100)</f>
        <v>#N/A</v>
      </c>
      <c r="Y5603" s="29" t="e">
        <f t="shared" si="87"/>
        <v>#N/A</v>
      </c>
    </row>
    <row r="5604" spans="1:25" x14ac:dyDescent="0.3">
      <c r="A5604" s="8" t="s">
        <v>17</v>
      </c>
      <c r="B5604" s="8" t="s">
        <v>9765</v>
      </c>
      <c r="C5604" s="8" t="s">
        <v>9766</v>
      </c>
      <c r="D5604" s="8" t="s">
        <v>9795</v>
      </c>
      <c r="E5604" s="8" t="s">
        <v>9796</v>
      </c>
      <c r="F5604" s="24">
        <v>0.28999999999999998</v>
      </c>
      <c r="G5604" s="24">
        <v>0</v>
      </c>
      <c r="H5604" s="25">
        <v>11.117900000000001</v>
      </c>
      <c r="I5604" s="25">
        <v>2.1638999999999999</v>
      </c>
      <c r="J5604" s="15">
        <v>21</v>
      </c>
      <c r="K5604" s="15">
        <v>5</v>
      </c>
      <c r="L5604" s="13">
        <v>0.1946</v>
      </c>
      <c r="M5604" s="7">
        <v>0.31656434</v>
      </c>
      <c r="N5604" s="26">
        <v>0.2</v>
      </c>
      <c r="O5604" s="27" t="s">
        <v>22</v>
      </c>
      <c r="P5604" s="8">
        <v>0.36821689260000001</v>
      </c>
      <c r="Q5604" s="24">
        <v>0.28999999999999998</v>
      </c>
      <c r="R5604" t="str">
        <f>IF($Q5604*100&gt;=VLOOKUP($O5604,margin_ranges!$A$5:$C$10,2,FALSE),IF($Q5604*100&lt;=VLOOKUP($O5604,margin_ranges!$A$5:$C$10,3,FALSE)+10,"IN RANGE","ABOVE RANGE"),"BELOW RANGE")</f>
        <v>IN RANGE</v>
      </c>
      <c r="S5604">
        <f>MIN(VLOOKUP($O5604,margin_ranges!$A$5:$D$10,4,FALSE),$P5604*100)</f>
        <v>29.75</v>
      </c>
      <c r="T5604" s="29">
        <f>(1-$S5604/100)/(1-$F5604)-1</f>
        <v>-1.0563380281690127E-2</v>
      </c>
      <c r="U5604" s="19" t="str">
        <f>IF(ABS(IFERROR(T5604,0))&gt;0.05,INDEX(margin_ranges!$C$13:$C$16,MATCH($F5604*100,margin_ranges!$B$13:$B$16,1)),"")</f>
        <v/>
      </c>
      <c r="V5604" t="e">
        <f>MIN(VLOOKUP($U5604,margin_ranges!$A$5:$D$10,4,FALSE),$P5604*100)</f>
        <v>#N/A</v>
      </c>
      <c r="Y5604" s="29" t="e">
        <f t="shared" si="87"/>
        <v>#N/A</v>
      </c>
    </row>
    <row r="5605" spans="1:25" x14ac:dyDescent="0.3">
      <c r="A5605" s="8" t="s">
        <v>17</v>
      </c>
      <c r="B5605" s="8" t="s">
        <v>9765</v>
      </c>
      <c r="C5605" s="8" t="s">
        <v>9766</v>
      </c>
      <c r="D5605" s="8" t="s">
        <v>9797</v>
      </c>
      <c r="E5605" s="8" t="s">
        <v>9798</v>
      </c>
      <c r="F5605" s="24">
        <v>0.28999999999999998</v>
      </c>
      <c r="G5605" s="24">
        <v>0</v>
      </c>
      <c r="H5605" s="25">
        <v>24.050899999999999</v>
      </c>
      <c r="I5605" s="25">
        <v>3.1455000000000002</v>
      </c>
      <c r="J5605" s="15">
        <v>47</v>
      </c>
      <c r="K5605" s="15">
        <v>12</v>
      </c>
      <c r="L5605" s="13">
        <v>0.1308</v>
      </c>
      <c r="M5605" s="7">
        <v>0.50028839000000003</v>
      </c>
      <c r="N5605" s="26">
        <v>0.3</v>
      </c>
      <c r="O5605" s="27" t="s">
        <v>22</v>
      </c>
      <c r="P5605" s="8">
        <v>0.40034587310000003</v>
      </c>
      <c r="Q5605" s="24">
        <v>0.28999999999999998</v>
      </c>
      <c r="R5605" t="str">
        <f>IF($Q5605*100&gt;=VLOOKUP($O5605,margin_ranges!$A$5:$C$10,2,FALSE),IF($Q5605*100&lt;=VLOOKUP($O5605,margin_ranges!$A$5:$C$10,3,FALSE)+10,"IN RANGE","ABOVE RANGE"),"BELOW RANGE")</f>
        <v>IN RANGE</v>
      </c>
      <c r="S5605">
        <f>MIN(VLOOKUP($O5605,margin_ranges!$A$5:$D$10,4,FALSE),$P5605*100)</f>
        <v>29.75</v>
      </c>
      <c r="T5605" s="29">
        <f>(1-$S5605/100)/(1-$F5605)-1</f>
        <v>-1.0563380281690127E-2</v>
      </c>
      <c r="U5605" s="19" t="str">
        <f>IF(ABS(IFERROR(T5605,0))&gt;0.05,INDEX(margin_ranges!$C$13:$C$16,MATCH($F5605*100,margin_ranges!$B$13:$B$16,1)),"")</f>
        <v/>
      </c>
      <c r="V5605" t="e">
        <f>MIN(VLOOKUP($U5605,margin_ranges!$A$5:$D$10,4,FALSE),$P5605*100)</f>
        <v>#N/A</v>
      </c>
      <c r="Y5605" s="29" t="e">
        <f t="shared" si="87"/>
        <v>#N/A</v>
      </c>
    </row>
    <row r="5606" spans="1:25" x14ac:dyDescent="0.3">
      <c r="A5606" s="8" t="s">
        <v>17</v>
      </c>
      <c r="B5606" s="8" t="s">
        <v>9765</v>
      </c>
      <c r="C5606" s="8" t="s">
        <v>9766</v>
      </c>
      <c r="D5606" s="8" t="s">
        <v>9799</v>
      </c>
      <c r="E5606" s="8" t="s">
        <v>9800</v>
      </c>
      <c r="F5606" s="24">
        <v>0.28999999999999998</v>
      </c>
      <c r="G5606" s="24">
        <v>1</v>
      </c>
      <c r="H5606" s="25">
        <v>72.204800000000006</v>
      </c>
      <c r="I5606" s="25">
        <v>21.8459</v>
      </c>
      <c r="J5606" s="15">
        <v>202</v>
      </c>
      <c r="K5606" s="15">
        <v>53</v>
      </c>
      <c r="L5606" s="13">
        <v>0.30259999999999998</v>
      </c>
      <c r="M5606" s="7">
        <v>0.30882119000000002</v>
      </c>
      <c r="N5606" s="26">
        <v>0.2</v>
      </c>
      <c r="O5606" s="27" t="s">
        <v>22</v>
      </c>
      <c r="P5606" s="8">
        <v>0.35237605189999999</v>
      </c>
      <c r="Q5606" s="24">
        <v>0.28999999999999998</v>
      </c>
      <c r="R5606" t="str">
        <f>IF($Q5606*100&gt;=VLOOKUP($O5606,margin_ranges!$A$5:$C$10,2,FALSE),IF($Q5606*100&lt;=VLOOKUP($O5606,margin_ranges!$A$5:$C$10,3,FALSE)+10,"IN RANGE","ABOVE RANGE"),"BELOW RANGE")</f>
        <v>IN RANGE</v>
      </c>
      <c r="S5606">
        <f>MIN(VLOOKUP($O5606,margin_ranges!$A$5:$D$10,4,FALSE),$P5606*100)</f>
        <v>29.75</v>
      </c>
      <c r="T5606" s="29">
        <f>(1-$S5606/100)/(1-$F5606)-1</f>
        <v>-1.0563380281690127E-2</v>
      </c>
      <c r="U5606" s="19" t="str">
        <f>IF(ABS(IFERROR(T5606,0))&gt;0.05,INDEX(margin_ranges!$C$13:$C$16,MATCH($F5606*100,margin_ranges!$B$13:$B$16,1)),"")</f>
        <v/>
      </c>
      <c r="V5606" t="e">
        <f>MIN(VLOOKUP($U5606,margin_ranges!$A$5:$D$10,4,FALSE),$P5606*100)</f>
        <v>#N/A</v>
      </c>
      <c r="Y5606" s="29" t="e">
        <f t="shared" si="87"/>
        <v>#N/A</v>
      </c>
    </row>
    <row r="5607" spans="1:25" x14ac:dyDescent="0.3">
      <c r="A5607" s="8" t="s">
        <v>17</v>
      </c>
      <c r="B5607" s="8" t="s">
        <v>9765</v>
      </c>
      <c r="C5607" s="8" t="s">
        <v>9766</v>
      </c>
      <c r="D5607" s="8" t="s">
        <v>9801</v>
      </c>
      <c r="E5607" s="8" t="s">
        <v>9802</v>
      </c>
      <c r="F5607" s="24">
        <v>0.28999999999999998</v>
      </c>
      <c r="G5607" s="24">
        <v>1</v>
      </c>
      <c r="H5607" s="25">
        <v>42.036900000000003</v>
      </c>
      <c r="I5607" s="25">
        <v>5.1035000000000004</v>
      </c>
      <c r="J5607" s="15">
        <v>49</v>
      </c>
      <c r="K5607" s="15">
        <v>13</v>
      </c>
      <c r="L5607" s="13">
        <v>0.12139999999999999</v>
      </c>
      <c r="M5607" s="7">
        <v>0.32299541999999998</v>
      </c>
      <c r="N5607" s="26">
        <v>0.2</v>
      </c>
      <c r="O5607" s="27" t="s">
        <v>22</v>
      </c>
      <c r="P5607" s="8">
        <v>0.38079617989999998</v>
      </c>
      <c r="Q5607" s="24">
        <v>0.28999999999999998</v>
      </c>
      <c r="R5607" t="str">
        <f>IF($Q5607*100&gt;=VLOOKUP($O5607,margin_ranges!$A$5:$C$10,2,FALSE),IF($Q5607*100&lt;=VLOOKUP($O5607,margin_ranges!$A$5:$C$10,3,FALSE)+10,"IN RANGE","ABOVE RANGE"),"BELOW RANGE")</f>
        <v>IN RANGE</v>
      </c>
      <c r="S5607">
        <f>MIN(VLOOKUP($O5607,margin_ranges!$A$5:$D$10,4,FALSE),$P5607*100)</f>
        <v>29.75</v>
      </c>
      <c r="T5607" s="29">
        <f>(1-$S5607/100)/(1-$F5607)-1</f>
        <v>-1.0563380281690127E-2</v>
      </c>
      <c r="U5607" s="19" t="str">
        <f>IF(ABS(IFERROR(T5607,0))&gt;0.05,INDEX(margin_ranges!$C$13:$C$16,MATCH($F5607*100,margin_ranges!$B$13:$B$16,1)),"")</f>
        <v/>
      </c>
      <c r="V5607" t="e">
        <f>MIN(VLOOKUP($U5607,margin_ranges!$A$5:$D$10,4,FALSE),$P5607*100)</f>
        <v>#N/A</v>
      </c>
      <c r="Y5607" s="29" t="e">
        <f t="shared" si="87"/>
        <v>#N/A</v>
      </c>
    </row>
    <row r="5608" spans="1:25" x14ac:dyDescent="0.3">
      <c r="A5608" s="8" t="s">
        <v>17</v>
      </c>
      <c r="B5608" s="8" t="s">
        <v>9765</v>
      </c>
      <c r="C5608" s="8" t="s">
        <v>9766</v>
      </c>
      <c r="D5608" s="8" t="s">
        <v>9805</v>
      </c>
      <c r="E5608" s="8" t="s">
        <v>9806</v>
      </c>
      <c r="F5608" s="24">
        <v>0.28999999999999998</v>
      </c>
      <c r="G5608" s="24">
        <v>1</v>
      </c>
      <c r="H5608" s="25">
        <v>297.30360000000002</v>
      </c>
      <c r="I5608" s="25">
        <v>83.562600000000003</v>
      </c>
      <c r="J5608" s="15">
        <v>3102</v>
      </c>
      <c r="K5608" s="15">
        <v>794</v>
      </c>
      <c r="L5608" s="13">
        <v>0.28110000000000002</v>
      </c>
      <c r="M5608" s="7">
        <v>1.2372087300000001</v>
      </c>
      <c r="N5608" s="26">
        <v>0.2</v>
      </c>
      <c r="O5608" s="27" t="s">
        <v>22</v>
      </c>
      <c r="P5608" s="8">
        <v>0.83834578989999997</v>
      </c>
      <c r="Q5608" s="24">
        <v>0.28999999999999998</v>
      </c>
      <c r="R5608" t="str">
        <f>IF($Q5608*100&gt;=VLOOKUP($O5608,margin_ranges!$A$5:$C$10,2,FALSE),IF($Q5608*100&lt;=VLOOKUP($O5608,margin_ranges!$A$5:$C$10,3,FALSE)+10,"IN RANGE","ABOVE RANGE"),"BELOW RANGE")</f>
        <v>IN RANGE</v>
      </c>
      <c r="S5608">
        <f>MIN(VLOOKUP($O5608,margin_ranges!$A$5:$D$10,4,FALSE),$P5608*100)</f>
        <v>29.75</v>
      </c>
      <c r="T5608" s="29">
        <f>(1-$S5608/100)/(1-$F5608)-1</f>
        <v>-1.0563380281690127E-2</v>
      </c>
      <c r="U5608" s="19" t="str">
        <f>IF(ABS(IFERROR(T5608,0))&gt;0.05,INDEX(margin_ranges!$C$13:$C$16,MATCH($F5608*100,margin_ranges!$B$13:$B$16,1)),"")</f>
        <v/>
      </c>
      <c r="V5608" t="e">
        <f>MIN(VLOOKUP($U5608,margin_ranges!$A$5:$D$10,4,FALSE),$P5608*100)</f>
        <v>#N/A</v>
      </c>
      <c r="Y5608" s="29" t="e">
        <f t="shared" si="87"/>
        <v>#N/A</v>
      </c>
    </row>
    <row r="5609" spans="1:25" x14ac:dyDescent="0.3">
      <c r="A5609" s="8" t="s">
        <v>17</v>
      </c>
      <c r="B5609" s="8" t="s">
        <v>9765</v>
      </c>
      <c r="C5609" s="8" t="s">
        <v>9766</v>
      </c>
      <c r="D5609" s="28" t="s">
        <v>9807</v>
      </c>
      <c r="E5609" s="8" t="s">
        <v>9808</v>
      </c>
      <c r="F5609" s="24">
        <v>0.28999999999999998</v>
      </c>
      <c r="G5609" s="24">
        <v>1</v>
      </c>
      <c r="H5609" s="25">
        <v>334.47800000000001</v>
      </c>
      <c r="I5609" s="25">
        <v>19.253</v>
      </c>
      <c r="J5609" s="15">
        <v>355</v>
      </c>
      <c r="K5609" s="15">
        <v>91</v>
      </c>
      <c r="L5609" s="13">
        <v>5.7599999999999998E-2</v>
      </c>
      <c r="M5609" s="7">
        <v>0.61532637000000001</v>
      </c>
      <c r="N5609" s="26">
        <v>0.3</v>
      </c>
      <c r="O5609" s="27" t="s">
        <v>22</v>
      </c>
      <c r="P5609" s="8">
        <v>0.51245385310000002</v>
      </c>
      <c r="Q5609" s="24">
        <v>0.28999999999999998</v>
      </c>
      <c r="R5609" t="str">
        <f>IF($Q5609*100&gt;=VLOOKUP($O5609,margin_ranges!$A$5:$C$10,2,FALSE),IF($Q5609*100&lt;=VLOOKUP($O5609,margin_ranges!$A$5:$C$10,3,FALSE)+10,"IN RANGE","ABOVE RANGE"),"BELOW RANGE")</f>
        <v>IN RANGE</v>
      </c>
      <c r="S5609">
        <f>MIN(VLOOKUP($O5609,margin_ranges!$A$5:$D$10,4,FALSE),$P5609*100)</f>
        <v>29.75</v>
      </c>
      <c r="T5609" s="29">
        <f>(1-$S5609/100)/(1-$F5609)-1</f>
        <v>-1.0563380281690127E-2</v>
      </c>
      <c r="U5609" s="19" t="str">
        <f>IF(ABS(IFERROR(T5609,0))&gt;0.05,INDEX(margin_ranges!$C$13:$C$16,MATCH($F5609*100,margin_ranges!$B$13:$B$16,1)),"")</f>
        <v/>
      </c>
      <c r="V5609" t="e">
        <f>MIN(VLOOKUP($U5609,margin_ranges!$A$5:$D$10,4,FALSE),$P5609*100)</f>
        <v>#N/A</v>
      </c>
      <c r="Y5609" s="29" t="e">
        <f t="shared" si="87"/>
        <v>#N/A</v>
      </c>
    </row>
    <row r="5610" spans="1:25" x14ac:dyDescent="0.3">
      <c r="A5610" s="8" t="s">
        <v>17</v>
      </c>
      <c r="B5610" s="8" t="s">
        <v>9765</v>
      </c>
      <c r="C5610" s="8" t="s">
        <v>9766</v>
      </c>
      <c r="D5610" s="8" t="s">
        <v>9809</v>
      </c>
      <c r="E5610" s="8" t="s">
        <v>9810</v>
      </c>
      <c r="F5610" s="24">
        <v>0.28999999999999998</v>
      </c>
      <c r="G5610" s="24">
        <v>1</v>
      </c>
      <c r="H5610" s="25">
        <v>6830.4549999999999</v>
      </c>
      <c r="I5610" s="25">
        <v>337.1508</v>
      </c>
      <c r="J5610" s="15">
        <v>5352</v>
      </c>
      <c r="K5610" s="15">
        <v>1377</v>
      </c>
      <c r="L5610" s="13">
        <v>4.9399999999999999E-2</v>
      </c>
      <c r="M5610" s="7">
        <v>0.52912261999999999</v>
      </c>
      <c r="N5610" s="26">
        <v>0.2</v>
      </c>
      <c r="O5610" s="27" t="s">
        <v>22</v>
      </c>
      <c r="P5610" s="8">
        <v>0.62201578170000005</v>
      </c>
      <c r="Q5610" s="24">
        <v>0.28999999999999998</v>
      </c>
      <c r="R5610" t="str">
        <f>IF($Q5610*100&gt;=VLOOKUP($O5610,margin_ranges!$A$5:$C$10,2,FALSE),IF($Q5610*100&lt;=VLOOKUP($O5610,margin_ranges!$A$5:$C$10,3,FALSE)+10,"IN RANGE","ABOVE RANGE"),"BELOW RANGE")</f>
        <v>IN RANGE</v>
      </c>
      <c r="S5610">
        <f>MIN(VLOOKUP($O5610,margin_ranges!$A$5:$D$10,4,FALSE),$P5610*100)</f>
        <v>29.75</v>
      </c>
      <c r="T5610" s="29">
        <f>(1-$S5610/100)/(1-$F5610)-1</f>
        <v>-1.0563380281690127E-2</v>
      </c>
      <c r="U5610" s="19" t="str">
        <f>IF(ABS(IFERROR(T5610,0))&gt;0.05,INDEX(margin_ranges!$C$13:$C$16,MATCH($F5610*100,margin_ranges!$B$13:$B$16,1)),"")</f>
        <v/>
      </c>
      <c r="V5610" t="e">
        <f>MIN(VLOOKUP($U5610,margin_ranges!$A$5:$D$10,4,FALSE),$P5610*100)</f>
        <v>#N/A</v>
      </c>
      <c r="Y5610" s="29" t="e">
        <f t="shared" si="87"/>
        <v>#N/A</v>
      </c>
    </row>
    <row r="5611" spans="1:25" x14ac:dyDescent="0.3">
      <c r="A5611" s="8" t="s">
        <v>17</v>
      </c>
      <c r="B5611" s="8" t="s">
        <v>9765</v>
      </c>
      <c r="C5611" s="8" t="s">
        <v>9766</v>
      </c>
      <c r="D5611" s="8" t="s">
        <v>9811</v>
      </c>
      <c r="E5611" s="8" t="s">
        <v>9812</v>
      </c>
      <c r="F5611" s="24">
        <v>0.28999999999999998</v>
      </c>
      <c r="G5611" s="24">
        <v>0</v>
      </c>
      <c r="H5611" s="25">
        <v>31.935099999999998</v>
      </c>
      <c r="I5611" s="25">
        <v>3.9432999999999998</v>
      </c>
      <c r="J5611" s="15">
        <v>45</v>
      </c>
      <c r="K5611" s="15">
        <v>12</v>
      </c>
      <c r="L5611" s="13">
        <v>0.1235</v>
      </c>
      <c r="M5611" s="7">
        <v>0.38102017999999999</v>
      </c>
      <c r="N5611" s="26">
        <v>0.2</v>
      </c>
      <c r="O5611" s="27" t="s">
        <v>22</v>
      </c>
      <c r="P5611" s="8">
        <v>0.4750934175</v>
      </c>
      <c r="Q5611" s="24">
        <v>0.28999999999999998</v>
      </c>
      <c r="R5611" t="str">
        <f>IF($Q5611*100&gt;=VLOOKUP($O5611,margin_ranges!$A$5:$C$10,2,FALSE),IF($Q5611*100&lt;=VLOOKUP($O5611,margin_ranges!$A$5:$C$10,3,FALSE)+10,"IN RANGE","ABOVE RANGE"),"BELOW RANGE")</f>
        <v>IN RANGE</v>
      </c>
      <c r="S5611">
        <f>MIN(VLOOKUP($O5611,margin_ranges!$A$5:$D$10,4,FALSE),$P5611*100)</f>
        <v>29.75</v>
      </c>
      <c r="T5611" s="29">
        <f>(1-$S5611/100)/(1-$F5611)-1</f>
        <v>-1.0563380281690127E-2</v>
      </c>
      <c r="U5611" s="19" t="str">
        <f>IF(ABS(IFERROR(T5611,0))&gt;0.05,INDEX(margin_ranges!$C$13:$C$16,MATCH($F5611*100,margin_ranges!$B$13:$B$16,1)),"")</f>
        <v/>
      </c>
      <c r="V5611" t="e">
        <f>MIN(VLOOKUP($U5611,margin_ranges!$A$5:$D$10,4,FALSE),$P5611*100)</f>
        <v>#N/A</v>
      </c>
      <c r="Y5611" s="29" t="e">
        <f t="shared" si="87"/>
        <v>#N/A</v>
      </c>
    </row>
    <row r="5612" spans="1:25" x14ac:dyDescent="0.3">
      <c r="A5612" s="8" t="s">
        <v>17</v>
      </c>
      <c r="B5612" s="8" t="s">
        <v>9765</v>
      </c>
      <c r="C5612" s="8" t="s">
        <v>9766</v>
      </c>
      <c r="D5612" s="8" t="s">
        <v>9813</v>
      </c>
      <c r="E5612" s="8" t="s">
        <v>9814</v>
      </c>
      <c r="F5612" s="24">
        <v>0.28999999999999998</v>
      </c>
      <c r="G5612" s="24">
        <v>1</v>
      </c>
      <c r="H5612" s="25">
        <v>265.80459999999999</v>
      </c>
      <c r="I5612" s="25">
        <v>79.649100000000004</v>
      </c>
      <c r="J5612" s="15">
        <v>1534</v>
      </c>
      <c r="K5612" s="15">
        <v>384</v>
      </c>
      <c r="L5612" s="13">
        <v>0.29970000000000002</v>
      </c>
      <c r="M5612" s="7">
        <v>0.64203345000000001</v>
      </c>
      <c r="N5612" s="26">
        <v>0.2</v>
      </c>
      <c r="O5612" s="27" t="s">
        <v>22</v>
      </c>
      <c r="P5612" s="8">
        <v>0.68848975270000001</v>
      </c>
      <c r="Q5612" s="24">
        <v>0.28999999999999998</v>
      </c>
      <c r="R5612" t="str">
        <f>IF($Q5612*100&gt;=VLOOKUP($O5612,margin_ranges!$A$5:$C$10,2,FALSE),IF($Q5612*100&lt;=VLOOKUP($O5612,margin_ranges!$A$5:$C$10,3,FALSE)+10,"IN RANGE","ABOVE RANGE"),"BELOW RANGE")</f>
        <v>IN RANGE</v>
      </c>
      <c r="S5612">
        <f>MIN(VLOOKUP($O5612,margin_ranges!$A$5:$D$10,4,FALSE),$P5612*100)</f>
        <v>29.75</v>
      </c>
      <c r="T5612" s="29">
        <f>(1-$S5612/100)/(1-$F5612)-1</f>
        <v>-1.0563380281690127E-2</v>
      </c>
      <c r="U5612" s="19" t="str">
        <f>IF(ABS(IFERROR(T5612,0))&gt;0.05,INDEX(margin_ranges!$C$13:$C$16,MATCH($F5612*100,margin_ranges!$B$13:$B$16,1)),"")</f>
        <v/>
      </c>
      <c r="V5612" t="e">
        <f>MIN(VLOOKUP($U5612,margin_ranges!$A$5:$D$10,4,FALSE),$P5612*100)</f>
        <v>#N/A</v>
      </c>
      <c r="Y5612" s="29" t="e">
        <f t="shared" si="87"/>
        <v>#N/A</v>
      </c>
    </row>
    <row r="5613" spans="1:25" x14ac:dyDescent="0.3">
      <c r="A5613" s="8" t="s">
        <v>17</v>
      </c>
      <c r="B5613" s="8" t="s">
        <v>9765</v>
      </c>
      <c r="C5613" s="8" t="s">
        <v>9766</v>
      </c>
      <c r="D5613" s="8" t="s">
        <v>9815</v>
      </c>
      <c r="E5613" s="8" t="s">
        <v>9816</v>
      </c>
      <c r="F5613" s="24">
        <v>0.28999999999999998</v>
      </c>
      <c r="G5613" s="24">
        <v>0</v>
      </c>
      <c r="H5613" s="25">
        <v>209.7603</v>
      </c>
      <c r="I5613" s="25">
        <v>47.473100000000002</v>
      </c>
      <c r="J5613" s="15">
        <v>292</v>
      </c>
      <c r="K5613" s="15">
        <v>73</v>
      </c>
      <c r="L5613" s="13">
        <v>0.2263</v>
      </c>
      <c r="M5613" s="7">
        <v>0.20525892000000001</v>
      </c>
      <c r="N5613" s="26">
        <v>0.1</v>
      </c>
      <c r="O5613" s="27" t="s">
        <v>22</v>
      </c>
      <c r="P5613" s="8">
        <v>0.51281045709999995</v>
      </c>
      <c r="Q5613" s="24">
        <v>0.28999999999999998</v>
      </c>
      <c r="R5613" t="str">
        <f>IF($Q5613*100&gt;=VLOOKUP($O5613,margin_ranges!$A$5:$C$10,2,FALSE),IF($Q5613*100&lt;=VLOOKUP($O5613,margin_ranges!$A$5:$C$10,3,FALSE)+10,"IN RANGE","ABOVE RANGE"),"BELOW RANGE")</f>
        <v>IN RANGE</v>
      </c>
      <c r="S5613">
        <f>MIN(VLOOKUP($O5613,margin_ranges!$A$5:$D$10,4,FALSE),$P5613*100)</f>
        <v>29.75</v>
      </c>
      <c r="T5613" s="29">
        <f>(1-$S5613/100)/(1-$F5613)-1</f>
        <v>-1.0563380281690127E-2</v>
      </c>
      <c r="U5613" s="19" t="str">
        <f>IF(ABS(IFERROR(T5613,0))&gt;0.05,INDEX(margin_ranges!$C$13:$C$16,MATCH($F5613*100,margin_ranges!$B$13:$B$16,1)),"")</f>
        <v/>
      </c>
      <c r="V5613" t="e">
        <f>MIN(VLOOKUP($U5613,margin_ranges!$A$5:$D$10,4,FALSE),$P5613*100)</f>
        <v>#N/A</v>
      </c>
      <c r="Y5613" s="29" t="e">
        <f t="shared" si="87"/>
        <v>#N/A</v>
      </c>
    </row>
    <row r="5614" spans="1:25" x14ac:dyDescent="0.3">
      <c r="A5614" s="8" t="s">
        <v>17</v>
      </c>
      <c r="B5614" s="8" t="s">
        <v>9765</v>
      </c>
      <c r="C5614" s="8" t="s">
        <v>9766</v>
      </c>
      <c r="D5614" s="8" t="s">
        <v>9817</v>
      </c>
      <c r="E5614" s="8" t="s">
        <v>9818</v>
      </c>
      <c r="F5614" s="24">
        <v>0.28999999999999998</v>
      </c>
      <c r="G5614" s="24">
        <v>0</v>
      </c>
      <c r="H5614" s="25">
        <v>92.060400000000001</v>
      </c>
      <c r="I5614" s="25">
        <v>10.558999999999999</v>
      </c>
      <c r="J5614" s="15">
        <v>114</v>
      </c>
      <c r="K5614" s="15">
        <v>29</v>
      </c>
      <c r="L5614" s="13">
        <v>0.1147</v>
      </c>
      <c r="M5614" s="7">
        <v>0.36143709000000002</v>
      </c>
      <c r="N5614" s="26">
        <v>0.17</v>
      </c>
      <c r="O5614" s="27" t="s">
        <v>22</v>
      </c>
      <c r="P5614" s="8">
        <v>0.52965536089999998</v>
      </c>
      <c r="Q5614" s="24">
        <v>0.28999999999999998</v>
      </c>
      <c r="R5614" t="str">
        <f>IF($Q5614*100&gt;=VLOOKUP($O5614,margin_ranges!$A$5:$C$10,2,FALSE),IF($Q5614*100&lt;=VLOOKUP($O5614,margin_ranges!$A$5:$C$10,3,FALSE)+10,"IN RANGE","ABOVE RANGE"),"BELOW RANGE")</f>
        <v>IN RANGE</v>
      </c>
      <c r="S5614">
        <f>MIN(VLOOKUP($O5614,margin_ranges!$A$5:$D$10,4,FALSE),$P5614*100)</f>
        <v>29.75</v>
      </c>
      <c r="T5614" s="29">
        <f>(1-$S5614/100)/(1-$F5614)-1</f>
        <v>-1.0563380281690127E-2</v>
      </c>
      <c r="U5614" s="19" t="str">
        <f>IF(ABS(IFERROR(T5614,0))&gt;0.05,INDEX(margin_ranges!$C$13:$C$16,MATCH($F5614*100,margin_ranges!$B$13:$B$16,1)),"")</f>
        <v/>
      </c>
      <c r="V5614" t="e">
        <f>MIN(VLOOKUP($U5614,margin_ranges!$A$5:$D$10,4,FALSE),$P5614*100)</f>
        <v>#N/A</v>
      </c>
      <c r="Y5614" s="29" t="e">
        <f t="shared" si="87"/>
        <v>#N/A</v>
      </c>
    </row>
    <row r="5615" spans="1:25" x14ac:dyDescent="0.3">
      <c r="A5615" s="8" t="s">
        <v>17</v>
      </c>
      <c r="B5615" s="8" t="s">
        <v>9765</v>
      </c>
      <c r="C5615" s="8" t="s">
        <v>9766</v>
      </c>
      <c r="D5615" s="8" t="s">
        <v>9823</v>
      </c>
      <c r="E5615" s="8" t="s">
        <v>9824</v>
      </c>
      <c r="F5615" s="24">
        <v>0.28999999999999998</v>
      </c>
      <c r="G5615" s="24">
        <v>0</v>
      </c>
      <c r="H5615" s="25">
        <v>8.3041999999999998</v>
      </c>
      <c r="I5615" s="25">
        <v>4.4920999999999998</v>
      </c>
      <c r="J5615" s="15">
        <v>59</v>
      </c>
      <c r="K5615" s="15">
        <v>15</v>
      </c>
      <c r="L5615" s="13">
        <v>0.54090000000000005</v>
      </c>
      <c r="M5615" s="7">
        <v>0.43427148999999998</v>
      </c>
      <c r="N5615" s="26">
        <v>0.2</v>
      </c>
      <c r="O5615" s="27" t="s">
        <v>22</v>
      </c>
      <c r="P5615" s="8">
        <v>0.53945860440000004</v>
      </c>
      <c r="Q5615" s="24">
        <v>0.28999999999999998</v>
      </c>
      <c r="R5615" t="str">
        <f>IF($Q5615*100&gt;=VLOOKUP($O5615,margin_ranges!$A$5:$C$10,2,FALSE),IF($Q5615*100&lt;=VLOOKUP($O5615,margin_ranges!$A$5:$C$10,3,FALSE)+10,"IN RANGE","ABOVE RANGE"),"BELOW RANGE")</f>
        <v>IN RANGE</v>
      </c>
      <c r="S5615">
        <f>MIN(VLOOKUP($O5615,margin_ranges!$A$5:$D$10,4,FALSE),$P5615*100)</f>
        <v>29.75</v>
      </c>
      <c r="T5615" s="29">
        <f>(1-$S5615/100)/(1-$F5615)-1</f>
        <v>-1.0563380281690127E-2</v>
      </c>
      <c r="U5615" s="19" t="str">
        <f>IF(ABS(IFERROR(T5615,0))&gt;0.05,INDEX(margin_ranges!$C$13:$C$16,MATCH($F5615*100,margin_ranges!$B$13:$B$16,1)),"")</f>
        <v/>
      </c>
      <c r="V5615" t="e">
        <f>MIN(VLOOKUP($U5615,margin_ranges!$A$5:$D$10,4,FALSE),$P5615*100)</f>
        <v>#N/A</v>
      </c>
      <c r="Y5615" s="29" t="e">
        <f t="shared" si="87"/>
        <v>#N/A</v>
      </c>
    </row>
    <row r="5616" spans="1:25" x14ac:dyDescent="0.3">
      <c r="A5616" s="8" t="s">
        <v>17</v>
      </c>
      <c r="B5616" s="8" t="s">
        <v>9765</v>
      </c>
      <c r="C5616" s="8" t="s">
        <v>9766</v>
      </c>
      <c r="D5616" s="8" t="s">
        <v>9829</v>
      </c>
      <c r="E5616" s="8" t="s">
        <v>9830</v>
      </c>
      <c r="F5616" s="24">
        <v>0.28999999999999998</v>
      </c>
      <c r="G5616" s="24">
        <v>1</v>
      </c>
      <c r="H5616" s="25">
        <v>400.36810000000003</v>
      </c>
      <c r="I5616" s="25">
        <v>26.257000000000001</v>
      </c>
      <c r="J5616" s="15">
        <v>535</v>
      </c>
      <c r="K5616" s="15">
        <v>137</v>
      </c>
      <c r="L5616" s="13">
        <v>6.5600000000000006E-2</v>
      </c>
      <c r="M5616" s="7">
        <v>0.67860761000000003</v>
      </c>
      <c r="N5616" s="26">
        <v>0.2</v>
      </c>
      <c r="O5616" s="27" t="s">
        <v>22</v>
      </c>
      <c r="P5616" s="8">
        <v>0.70527887219999996</v>
      </c>
      <c r="Q5616" s="24">
        <v>0.28999999999999998</v>
      </c>
      <c r="R5616" t="str">
        <f>IF($Q5616*100&gt;=VLOOKUP($O5616,margin_ranges!$A$5:$C$10,2,FALSE),IF($Q5616*100&lt;=VLOOKUP($O5616,margin_ranges!$A$5:$C$10,3,FALSE)+10,"IN RANGE","ABOVE RANGE"),"BELOW RANGE")</f>
        <v>IN RANGE</v>
      </c>
      <c r="S5616">
        <f>MIN(VLOOKUP($O5616,margin_ranges!$A$5:$D$10,4,FALSE),$P5616*100)</f>
        <v>29.75</v>
      </c>
      <c r="T5616" s="29">
        <f>(1-$S5616/100)/(1-$F5616)-1</f>
        <v>-1.0563380281690127E-2</v>
      </c>
      <c r="U5616" s="19" t="str">
        <f>IF(ABS(IFERROR(T5616,0))&gt;0.05,INDEX(margin_ranges!$C$13:$C$16,MATCH($F5616*100,margin_ranges!$B$13:$B$16,1)),"")</f>
        <v/>
      </c>
      <c r="V5616" t="e">
        <f>MIN(VLOOKUP($U5616,margin_ranges!$A$5:$D$10,4,FALSE),$P5616*100)</f>
        <v>#N/A</v>
      </c>
      <c r="Y5616" s="29" t="e">
        <f t="shared" si="87"/>
        <v>#N/A</v>
      </c>
    </row>
    <row r="5617" spans="1:25" x14ac:dyDescent="0.3">
      <c r="A5617" s="8" t="s">
        <v>17</v>
      </c>
      <c r="B5617" s="8" t="s">
        <v>9765</v>
      </c>
      <c r="C5617" s="8" t="s">
        <v>9766</v>
      </c>
      <c r="D5617" s="8" t="s">
        <v>9831</v>
      </c>
      <c r="E5617" s="8" t="s">
        <v>9832</v>
      </c>
      <c r="F5617" s="24">
        <v>0.28999999999999998</v>
      </c>
      <c r="G5617" s="24">
        <v>1</v>
      </c>
      <c r="H5617" s="25">
        <v>168.78899999999999</v>
      </c>
      <c r="I5617" s="25">
        <v>18.844899999999999</v>
      </c>
      <c r="J5617" s="15">
        <v>259</v>
      </c>
      <c r="K5617" s="15">
        <v>60</v>
      </c>
      <c r="L5617" s="13">
        <v>0.1116</v>
      </c>
      <c r="M5617" s="7">
        <v>0.45836302000000001</v>
      </c>
      <c r="N5617" s="26">
        <v>0.3</v>
      </c>
      <c r="O5617" s="27" t="s">
        <v>22</v>
      </c>
      <c r="P5617" s="8">
        <v>0.34549694450000001</v>
      </c>
      <c r="Q5617" s="24">
        <v>0.28999999999999998</v>
      </c>
      <c r="R5617" t="str">
        <f>IF($Q5617*100&gt;=VLOOKUP($O5617,margin_ranges!$A$5:$C$10,2,FALSE),IF($Q5617*100&lt;=VLOOKUP($O5617,margin_ranges!$A$5:$C$10,3,FALSE)+10,"IN RANGE","ABOVE RANGE"),"BELOW RANGE")</f>
        <v>IN RANGE</v>
      </c>
      <c r="S5617">
        <f>MIN(VLOOKUP($O5617,margin_ranges!$A$5:$D$10,4,FALSE),$P5617*100)</f>
        <v>29.75</v>
      </c>
      <c r="T5617" s="29">
        <f>(1-$S5617/100)/(1-$F5617)-1</f>
        <v>-1.0563380281690127E-2</v>
      </c>
      <c r="U5617" s="19" t="str">
        <f>IF(ABS(IFERROR(T5617,0))&gt;0.05,INDEX(margin_ranges!$C$13:$C$16,MATCH($F5617*100,margin_ranges!$B$13:$B$16,1)),"")</f>
        <v/>
      </c>
      <c r="V5617" t="e">
        <f>MIN(VLOOKUP($U5617,margin_ranges!$A$5:$D$10,4,FALSE),$P5617*100)</f>
        <v>#N/A</v>
      </c>
      <c r="Y5617" s="29" t="e">
        <f t="shared" si="87"/>
        <v>#N/A</v>
      </c>
    </row>
    <row r="5618" spans="1:25" x14ac:dyDescent="0.3">
      <c r="A5618" s="8" t="s">
        <v>17</v>
      </c>
      <c r="B5618" s="8" t="s">
        <v>9765</v>
      </c>
      <c r="C5618" s="8" t="s">
        <v>9766</v>
      </c>
      <c r="D5618" s="28" t="s">
        <v>9833</v>
      </c>
      <c r="E5618" s="8" t="s">
        <v>9834</v>
      </c>
      <c r="F5618" s="24">
        <v>0.28999999999999998</v>
      </c>
      <c r="G5618" s="24">
        <v>1</v>
      </c>
      <c r="H5618" s="25">
        <v>61.323099999999997</v>
      </c>
      <c r="I5618" s="25">
        <v>0.70189999999999997</v>
      </c>
      <c r="J5618" s="15">
        <v>18</v>
      </c>
      <c r="K5618" s="15">
        <v>5</v>
      </c>
      <c r="L5618" s="13">
        <v>1.14E-2</v>
      </c>
      <c r="M5618" s="7">
        <v>0.85672705000000005</v>
      </c>
      <c r="N5618" s="26">
        <v>0.25</v>
      </c>
      <c r="O5618" s="27" t="s">
        <v>22</v>
      </c>
      <c r="P5618" s="8">
        <v>0.70819177499999997</v>
      </c>
      <c r="Q5618" s="24">
        <v>0.28999999999999998</v>
      </c>
      <c r="R5618" t="str">
        <f>IF($Q5618*100&gt;=VLOOKUP($O5618,margin_ranges!$A$5:$C$10,2,FALSE),IF($Q5618*100&lt;=VLOOKUP($O5618,margin_ranges!$A$5:$C$10,3,FALSE)+10,"IN RANGE","ABOVE RANGE"),"BELOW RANGE")</f>
        <v>IN RANGE</v>
      </c>
      <c r="S5618">
        <f>MIN(VLOOKUP($O5618,margin_ranges!$A$5:$D$10,4,FALSE),$P5618*100)</f>
        <v>29.75</v>
      </c>
      <c r="T5618" s="29">
        <f>(1-$S5618/100)/(1-$F5618)-1</f>
        <v>-1.0563380281690127E-2</v>
      </c>
      <c r="U5618" s="19" t="str">
        <f>IF(ABS(IFERROR(T5618,0))&gt;0.05,INDEX(margin_ranges!$C$13:$C$16,MATCH($F5618*100,margin_ranges!$B$13:$B$16,1)),"")</f>
        <v/>
      </c>
      <c r="V5618" t="e">
        <f>MIN(VLOOKUP($U5618,margin_ranges!$A$5:$D$10,4,FALSE),$P5618*100)</f>
        <v>#N/A</v>
      </c>
      <c r="Y5618" s="29" t="e">
        <f t="shared" si="87"/>
        <v>#N/A</v>
      </c>
    </row>
    <row r="5619" spans="1:25" x14ac:dyDescent="0.3">
      <c r="A5619" s="8" t="s">
        <v>17</v>
      </c>
      <c r="B5619" s="8" t="s">
        <v>9765</v>
      </c>
      <c r="C5619" s="8" t="s">
        <v>9766</v>
      </c>
      <c r="D5619" s="8" t="s">
        <v>9835</v>
      </c>
      <c r="E5619" s="8" t="s">
        <v>9836</v>
      </c>
      <c r="F5619" s="24">
        <v>0.28999999999999998</v>
      </c>
      <c r="G5619" s="24">
        <v>0</v>
      </c>
      <c r="H5619" s="25">
        <v>20.525400000000001</v>
      </c>
      <c r="I5619" s="25">
        <v>11.516500000000001</v>
      </c>
      <c r="J5619" s="15">
        <v>270</v>
      </c>
      <c r="K5619" s="15">
        <v>70</v>
      </c>
      <c r="L5619" s="13">
        <v>0.56110000000000004</v>
      </c>
      <c r="M5619" s="7">
        <v>0.78219883000000001</v>
      </c>
      <c r="N5619" s="26">
        <v>0.5</v>
      </c>
      <c r="O5619" s="27" t="s">
        <v>22</v>
      </c>
      <c r="P5619" s="8">
        <v>0.36077634089999999</v>
      </c>
      <c r="Q5619" s="24">
        <v>0.28999999999999998</v>
      </c>
      <c r="R5619" t="str">
        <f>IF($Q5619*100&gt;=VLOOKUP($O5619,margin_ranges!$A$5:$C$10,2,FALSE),IF($Q5619*100&lt;=VLOOKUP($O5619,margin_ranges!$A$5:$C$10,3,FALSE)+10,"IN RANGE","ABOVE RANGE"),"BELOW RANGE")</f>
        <v>IN RANGE</v>
      </c>
      <c r="S5619">
        <f>MIN(VLOOKUP($O5619,margin_ranges!$A$5:$D$10,4,FALSE),$P5619*100)</f>
        <v>29.75</v>
      </c>
      <c r="T5619" s="29">
        <f>(1-$S5619/100)/(1-$F5619)-1</f>
        <v>-1.0563380281690127E-2</v>
      </c>
      <c r="U5619" s="19" t="str">
        <f>IF(ABS(IFERROR(T5619,0))&gt;0.05,INDEX(margin_ranges!$C$13:$C$16,MATCH($F5619*100,margin_ranges!$B$13:$B$16,1)),"")</f>
        <v/>
      </c>
      <c r="V5619" t="e">
        <f>MIN(VLOOKUP($U5619,margin_ranges!$A$5:$D$10,4,FALSE),$P5619*100)</f>
        <v>#N/A</v>
      </c>
      <c r="Y5619" s="29" t="e">
        <f t="shared" si="87"/>
        <v>#N/A</v>
      </c>
    </row>
    <row r="5620" spans="1:25" x14ac:dyDescent="0.3">
      <c r="A5620" s="8" t="s">
        <v>17</v>
      </c>
      <c r="B5620" s="8" t="s">
        <v>9765</v>
      </c>
      <c r="C5620" s="8" t="s">
        <v>9766</v>
      </c>
      <c r="D5620" s="8" t="s">
        <v>9837</v>
      </c>
      <c r="E5620" s="8" t="s">
        <v>9838</v>
      </c>
      <c r="F5620" s="24">
        <v>0.28999999999999998</v>
      </c>
      <c r="G5620" s="24">
        <v>0</v>
      </c>
      <c r="H5620" s="25">
        <v>39.133600000000001</v>
      </c>
      <c r="I5620" s="25">
        <v>1.4656</v>
      </c>
      <c r="J5620" s="15">
        <v>32</v>
      </c>
      <c r="K5620" s="15">
        <v>8</v>
      </c>
      <c r="L5620" s="13">
        <v>3.7499999999999999E-2</v>
      </c>
      <c r="M5620" s="7">
        <v>0.73106541000000003</v>
      </c>
      <c r="N5620" s="26">
        <v>0.2</v>
      </c>
      <c r="O5620" s="27" t="s">
        <v>22</v>
      </c>
      <c r="P5620" s="8">
        <v>0.7264266667</v>
      </c>
      <c r="Q5620" s="24">
        <v>0.28999999999999998</v>
      </c>
      <c r="R5620" t="str">
        <f>IF($Q5620*100&gt;=VLOOKUP($O5620,margin_ranges!$A$5:$C$10,2,FALSE),IF($Q5620*100&lt;=VLOOKUP($O5620,margin_ranges!$A$5:$C$10,3,FALSE)+10,"IN RANGE","ABOVE RANGE"),"BELOW RANGE")</f>
        <v>IN RANGE</v>
      </c>
      <c r="S5620">
        <f>MIN(VLOOKUP($O5620,margin_ranges!$A$5:$D$10,4,FALSE),$P5620*100)</f>
        <v>29.75</v>
      </c>
      <c r="T5620" s="29">
        <f>(1-$S5620/100)/(1-$F5620)-1</f>
        <v>-1.0563380281690127E-2</v>
      </c>
      <c r="U5620" s="19" t="str">
        <f>IF(ABS(IFERROR(T5620,0))&gt;0.05,INDEX(margin_ranges!$C$13:$C$16,MATCH($F5620*100,margin_ranges!$B$13:$B$16,1)),"")</f>
        <v/>
      </c>
      <c r="V5620" t="e">
        <f>MIN(VLOOKUP($U5620,margin_ranges!$A$5:$D$10,4,FALSE),$P5620*100)</f>
        <v>#N/A</v>
      </c>
      <c r="Y5620" s="29" t="e">
        <f t="shared" si="87"/>
        <v>#N/A</v>
      </c>
    </row>
    <row r="5621" spans="1:25" x14ac:dyDescent="0.3">
      <c r="A5621" s="8" t="s">
        <v>17</v>
      </c>
      <c r="B5621" s="8" t="s">
        <v>9765</v>
      </c>
      <c r="C5621" s="8" t="s">
        <v>9766</v>
      </c>
      <c r="D5621" s="8" t="s">
        <v>9839</v>
      </c>
      <c r="E5621" s="8" t="s">
        <v>9840</v>
      </c>
      <c r="F5621" s="24">
        <v>0.28999999999999998</v>
      </c>
      <c r="G5621" s="24">
        <v>0</v>
      </c>
      <c r="H5621" s="25">
        <v>29.821000000000002</v>
      </c>
      <c r="I5621" s="25">
        <v>14.6496</v>
      </c>
      <c r="J5621" s="15">
        <v>298</v>
      </c>
      <c r="K5621" s="15">
        <v>75</v>
      </c>
      <c r="L5621" s="13">
        <v>0.49130000000000001</v>
      </c>
      <c r="M5621" s="7">
        <v>0.67699688999999996</v>
      </c>
      <c r="N5621" s="26">
        <v>0.2</v>
      </c>
      <c r="O5621" s="27" t="s">
        <v>22</v>
      </c>
      <c r="P5621" s="8">
        <v>0.70457766769999997</v>
      </c>
      <c r="Q5621" s="24">
        <v>0.28999999999999998</v>
      </c>
      <c r="R5621" t="str">
        <f>IF($Q5621*100&gt;=VLOOKUP($O5621,margin_ranges!$A$5:$C$10,2,FALSE),IF($Q5621*100&lt;=VLOOKUP($O5621,margin_ranges!$A$5:$C$10,3,FALSE)+10,"IN RANGE","ABOVE RANGE"),"BELOW RANGE")</f>
        <v>IN RANGE</v>
      </c>
      <c r="S5621">
        <f>MIN(VLOOKUP($O5621,margin_ranges!$A$5:$D$10,4,FALSE),$P5621*100)</f>
        <v>29.75</v>
      </c>
      <c r="T5621" s="29">
        <f>(1-$S5621/100)/(1-$F5621)-1</f>
        <v>-1.0563380281690127E-2</v>
      </c>
      <c r="U5621" s="19" t="str">
        <f>IF(ABS(IFERROR(T5621,0))&gt;0.05,INDEX(margin_ranges!$C$13:$C$16,MATCH($F5621*100,margin_ranges!$B$13:$B$16,1)),"")</f>
        <v/>
      </c>
      <c r="V5621" t="e">
        <f>MIN(VLOOKUP($U5621,margin_ranges!$A$5:$D$10,4,FALSE),$P5621*100)</f>
        <v>#N/A</v>
      </c>
      <c r="Y5621" s="29" t="e">
        <f t="shared" si="87"/>
        <v>#N/A</v>
      </c>
    </row>
    <row r="5622" spans="1:25" x14ac:dyDescent="0.3">
      <c r="A5622" s="8" t="s">
        <v>17</v>
      </c>
      <c r="B5622" s="8" t="s">
        <v>9765</v>
      </c>
      <c r="C5622" s="8" t="s">
        <v>9766</v>
      </c>
      <c r="D5622" s="8" t="s">
        <v>9843</v>
      </c>
      <c r="E5622" s="8" t="s">
        <v>9844</v>
      </c>
      <c r="F5622" s="24">
        <v>0.28999999999999998</v>
      </c>
      <c r="G5622" s="24">
        <v>0</v>
      </c>
      <c r="H5622" s="25">
        <v>7.4450000000000003</v>
      </c>
      <c r="I5622" s="25">
        <v>1.2556</v>
      </c>
      <c r="J5622" s="15">
        <v>19</v>
      </c>
      <c r="K5622" s="15">
        <v>5</v>
      </c>
      <c r="L5622" s="13">
        <v>0.1686</v>
      </c>
      <c r="M5622" s="7">
        <v>0.49196153999999997</v>
      </c>
      <c r="N5622" s="26">
        <v>0.2</v>
      </c>
      <c r="O5622" s="27" t="s">
        <v>22</v>
      </c>
      <c r="P5622" s="8">
        <v>0.59346415809999997</v>
      </c>
      <c r="Q5622" s="24">
        <v>0.28999999999999998</v>
      </c>
      <c r="R5622" t="str">
        <f>IF($Q5622*100&gt;=VLOOKUP($O5622,margin_ranges!$A$5:$C$10,2,FALSE),IF($Q5622*100&lt;=VLOOKUP($O5622,margin_ranges!$A$5:$C$10,3,FALSE)+10,"IN RANGE","ABOVE RANGE"),"BELOW RANGE")</f>
        <v>IN RANGE</v>
      </c>
      <c r="S5622">
        <f>MIN(VLOOKUP($O5622,margin_ranges!$A$5:$D$10,4,FALSE),$P5622*100)</f>
        <v>29.75</v>
      </c>
      <c r="T5622" s="29">
        <f>(1-$S5622/100)/(1-$F5622)-1</f>
        <v>-1.0563380281690127E-2</v>
      </c>
      <c r="U5622" s="19" t="str">
        <f>IF(ABS(IFERROR(T5622,0))&gt;0.05,INDEX(margin_ranges!$C$13:$C$16,MATCH($F5622*100,margin_ranges!$B$13:$B$16,1)),"")</f>
        <v/>
      </c>
      <c r="V5622" t="e">
        <f>MIN(VLOOKUP($U5622,margin_ranges!$A$5:$D$10,4,FALSE),$P5622*100)</f>
        <v>#N/A</v>
      </c>
      <c r="Y5622" s="29" t="e">
        <f t="shared" si="87"/>
        <v>#N/A</v>
      </c>
    </row>
    <row r="5623" spans="1:25" x14ac:dyDescent="0.3">
      <c r="A5623" s="8" t="s">
        <v>17</v>
      </c>
      <c r="B5623" s="8" t="s">
        <v>9765</v>
      </c>
      <c r="C5623" s="8" t="s">
        <v>9766</v>
      </c>
      <c r="D5623" s="8" t="s">
        <v>9847</v>
      </c>
      <c r="E5623" s="8" t="s">
        <v>9848</v>
      </c>
      <c r="F5623" s="24">
        <v>0.28999999999999998</v>
      </c>
      <c r="G5623" s="24">
        <v>1</v>
      </c>
      <c r="H5623" s="25">
        <v>62.0595</v>
      </c>
      <c r="I5623" s="25">
        <v>0.43609999999999999</v>
      </c>
      <c r="J5623" s="15">
        <v>7</v>
      </c>
      <c r="K5623" s="15">
        <v>2</v>
      </c>
      <c r="L5623" s="13">
        <v>7.0000000000000001E-3</v>
      </c>
      <c r="M5623" s="7">
        <v>0.49962326000000001</v>
      </c>
      <c r="N5623" s="26">
        <v>0.2</v>
      </c>
      <c r="O5623" s="27" t="s">
        <v>22</v>
      </c>
      <c r="P5623" s="8">
        <v>0.59969838040000001</v>
      </c>
      <c r="Q5623" s="24">
        <v>0.28999999999999998</v>
      </c>
      <c r="R5623" t="str">
        <f>IF($Q5623*100&gt;=VLOOKUP($O5623,margin_ranges!$A$5:$C$10,2,FALSE),IF($Q5623*100&lt;=VLOOKUP($O5623,margin_ranges!$A$5:$C$10,3,FALSE)+10,"IN RANGE","ABOVE RANGE"),"BELOW RANGE")</f>
        <v>IN RANGE</v>
      </c>
      <c r="S5623">
        <f>MIN(VLOOKUP($O5623,margin_ranges!$A$5:$D$10,4,FALSE),$P5623*100)</f>
        <v>29.75</v>
      </c>
      <c r="T5623" s="29">
        <f>(1-$S5623/100)/(1-$F5623)-1</f>
        <v>-1.0563380281690127E-2</v>
      </c>
      <c r="U5623" s="19" t="str">
        <f>IF(ABS(IFERROR(T5623,0))&gt;0.05,INDEX(margin_ranges!$C$13:$C$16,MATCH($F5623*100,margin_ranges!$B$13:$B$16,1)),"")</f>
        <v/>
      </c>
      <c r="V5623" t="e">
        <f>MIN(VLOOKUP($U5623,margin_ranges!$A$5:$D$10,4,FALSE),$P5623*100)</f>
        <v>#N/A</v>
      </c>
      <c r="Y5623" s="29" t="e">
        <f t="shared" si="87"/>
        <v>#N/A</v>
      </c>
    </row>
    <row r="5624" spans="1:25" x14ac:dyDescent="0.3">
      <c r="A5624" s="8" t="s">
        <v>17</v>
      </c>
      <c r="B5624" s="8" t="s">
        <v>9765</v>
      </c>
      <c r="C5624" s="8" t="s">
        <v>9766</v>
      </c>
      <c r="D5624" s="8" t="s">
        <v>9851</v>
      </c>
      <c r="E5624" s="8" t="s">
        <v>9852</v>
      </c>
      <c r="F5624" s="24">
        <v>0.28999999999999998</v>
      </c>
      <c r="G5624" s="24">
        <v>0</v>
      </c>
      <c r="H5624" s="25">
        <v>32.288600000000002</v>
      </c>
      <c r="I5624" s="25">
        <v>4.1478999999999999</v>
      </c>
      <c r="J5624" s="15">
        <v>60</v>
      </c>
      <c r="K5624" s="15">
        <v>15</v>
      </c>
      <c r="L5624" s="13">
        <v>0.1285</v>
      </c>
      <c r="M5624" s="7">
        <v>0.48393174</v>
      </c>
      <c r="N5624" s="26">
        <v>0.2</v>
      </c>
      <c r="O5624" s="27" t="s">
        <v>22</v>
      </c>
      <c r="P5624" s="8">
        <v>0.5867185721</v>
      </c>
      <c r="Q5624" s="24">
        <v>0.28999999999999998</v>
      </c>
      <c r="R5624" t="str">
        <f>IF($Q5624*100&gt;=VLOOKUP($O5624,margin_ranges!$A$5:$C$10,2,FALSE),IF($Q5624*100&lt;=VLOOKUP($O5624,margin_ranges!$A$5:$C$10,3,FALSE)+10,"IN RANGE","ABOVE RANGE"),"BELOW RANGE")</f>
        <v>IN RANGE</v>
      </c>
      <c r="S5624">
        <f>MIN(VLOOKUP($O5624,margin_ranges!$A$5:$D$10,4,FALSE),$P5624*100)</f>
        <v>29.75</v>
      </c>
      <c r="T5624" s="29">
        <f>(1-$S5624/100)/(1-$F5624)-1</f>
        <v>-1.0563380281690127E-2</v>
      </c>
      <c r="U5624" s="19" t="str">
        <f>IF(ABS(IFERROR(T5624,0))&gt;0.05,INDEX(margin_ranges!$C$13:$C$16,MATCH($F5624*100,margin_ranges!$B$13:$B$16,1)),"")</f>
        <v/>
      </c>
      <c r="V5624" t="e">
        <f>MIN(VLOOKUP($U5624,margin_ranges!$A$5:$D$10,4,FALSE),$P5624*100)</f>
        <v>#N/A</v>
      </c>
      <c r="Y5624" s="29" t="e">
        <f t="shared" si="87"/>
        <v>#N/A</v>
      </c>
    </row>
    <row r="5625" spans="1:25" x14ac:dyDescent="0.3">
      <c r="A5625" s="8" t="s">
        <v>17</v>
      </c>
      <c r="B5625" s="8" t="s">
        <v>9765</v>
      </c>
      <c r="C5625" s="8" t="s">
        <v>9766</v>
      </c>
      <c r="D5625" s="8" t="s">
        <v>9853</v>
      </c>
      <c r="E5625" s="8" t="s">
        <v>9854</v>
      </c>
      <c r="F5625" s="24">
        <v>0.28999999999999998</v>
      </c>
      <c r="G5625" s="24">
        <v>1</v>
      </c>
      <c r="H5625" s="25">
        <v>824.35109999999997</v>
      </c>
      <c r="I5625" s="25">
        <v>96.507599999999996</v>
      </c>
      <c r="J5625" s="15">
        <v>2067</v>
      </c>
      <c r="K5625" s="15">
        <v>528</v>
      </c>
      <c r="L5625" s="13">
        <v>0.1171</v>
      </c>
      <c r="M5625" s="7">
        <v>0.71396581000000003</v>
      </c>
      <c r="N5625" s="26">
        <v>0.2</v>
      </c>
      <c r="O5625" s="27" t="s">
        <v>22</v>
      </c>
      <c r="P5625" s="8">
        <v>0.71987454029999998</v>
      </c>
      <c r="Q5625" s="24">
        <v>0.28999999999999998</v>
      </c>
      <c r="R5625" t="str">
        <f>IF($Q5625*100&gt;=VLOOKUP($O5625,margin_ranges!$A$5:$C$10,2,FALSE),IF($Q5625*100&lt;=VLOOKUP($O5625,margin_ranges!$A$5:$C$10,3,FALSE)+10,"IN RANGE","ABOVE RANGE"),"BELOW RANGE")</f>
        <v>IN RANGE</v>
      </c>
      <c r="S5625">
        <f>MIN(VLOOKUP($O5625,margin_ranges!$A$5:$D$10,4,FALSE),$P5625*100)</f>
        <v>29.75</v>
      </c>
      <c r="T5625" s="29">
        <f>(1-$S5625/100)/(1-$F5625)-1</f>
        <v>-1.0563380281690127E-2</v>
      </c>
      <c r="U5625" s="19" t="str">
        <f>IF(ABS(IFERROR(T5625,0))&gt;0.05,INDEX(margin_ranges!$C$13:$C$16,MATCH($F5625*100,margin_ranges!$B$13:$B$16,1)),"")</f>
        <v/>
      </c>
      <c r="V5625" t="e">
        <f>MIN(VLOOKUP($U5625,margin_ranges!$A$5:$D$10,4,FALSE),$P5625*100)</f>
        <v>#N/A</v>
      </c>
      <c r="Y5625" s="29" t="e">
        <f t="shared" si="87"/>
        <v>#N/A</v>
      </c>
    </row>
    <row r="5626" spans="1:25" x14ac:dyDescent="0.3">
      <c r="A5626" s="8" t="s">
        <v>17</v>
      </c>
      <c r="B5626" s="8" t="s">
        <v>9765</v>
      </c>
      <c r="C5626" s="8" t="s">
        <v>9766</v>
      </c>
      <c r="D5626" s="8" t="s">
        <v>9855</v>
      </c>
      <c r="E5626" s="8" t="s">
        <v>9856</v>
      </c>
      <c r="F5626" s="24">
        <v>0.28999999999999998</v>
      </c>
      <c r="G5626" s="24">
        <v>0</v>
      </c>
      <c r="H5626" s="25">
        <v>25.766400000000001</v>
      </c>
      <c r="I5626" s="25">
        <v>7.6582999999999997</v>
      </c>
      <c r="J5626" s="15">
        <v>123</v>
      </c>
      <c r="K5626" s="15">
        <v>31</v>
      </c>
      <c r="L5626" s="13">
        <v>0.29720000000000002</v>
      </c>
      <c r="M5626" s="7">
        <v>0.53524008000000001</v>
      </c>
      <c r="N5626" s="26">
        <v>0.3</v>
      </c>
      <c r="O5626" s="27" t="s">
        <v>22</v>
      </c>
      <c r="P5626" s="8">
        <v>0.4395038537</v>
      </c>
      <c r="Q5626" s="24">
        <v>0.28999999999999998</v>
      </c>
      <c r="R5626" t="str">
        <f>IF($Q5626*100&gt;=VLOOKUP($O5626,margin_ranges!$A$5:$C$10,2,FALSE),IF($Q5626*100&lt;=VLOOKUP($O5626,margin_ranges!$A$5:$C$10,3,FALSE)+10,"IN RANGE","ABOVE RANGE"),"BELOW RANGE")</f>
        <v>IN RANGE</v>
      </c>
      <c r="S5626">
        <f>MIN(VLOOKUP($O5626,margin_ranges!$A$5:$D$10,4,FALSE),$P5626*100)</f>
        <v>29.75</v>
      </c>
      <c r="T5626" s="29">
        <f>(1-$S5626/100)/(1-$F5626)-1</f>
        <v>-1.0563380281690127E-2</v>
      </c>
      <c r="U5626" s="19" t="str">
        <f>IF(ABS(IFERROR(T5626,0))&gt;0.05,INDEX(margin_ranges!$C$13:$C$16,MATCH($F5626*100,margin_ranges!$B$13:$B$16,1)),"")</f>
        <v/>
      </c>
      <c r="V5626" t="e">
        <f>MIN(VLOOKUP($U5626,margin_ranges!$A$5:$D$10,4,FALSE),$P5626*100)</f>
        <v>#N/A</v>
      </c>
      <c r="Y5626" s="29" t="e">
        <f t="shared" si="87"/>
        <v>#N/A</v>
      </c>
    </row>
    <row r="5627" spans="1:25" x14ac:dyDescent="0.3">
      <c r="A5627" s="8" t="s">
        <v>17</v>
      </c>
      <c r="B5627" s="8" t="s">
        <v>9765</v>
      </c>
      <c r="C5627" s="8" t="s">
        <v>9766</v>
      </c>
      <c r="D5627" s="8" t="s">
        <v>9857</v>
      </c>
      <c r="E5627" s="8" t="s">
        <v>9858</v>
      </c>
      <c r="F5627" s="24">
        <v>0.28999999999999998</v>
      </c>
      <c r="G5627" s="24">
        <v>1</v>
      </c>
      <c r="H5627" s="25">
        <v>397.4563</v>
      </c>
      <c r="I5627" s="25">
        <v>5.7426000000000004</v>
      </c>
      <c r="J5627" s="15">
        <v>98</v>
      </c>
      <c r="K5627" s="15">
        <v>25</v>
      </c>
      <c r="L5627" s="13">
        <v>1.44E-2</v>
      </c>
      <c r="M5627" s="7">
        <v>0.56870491000000001</v>
      </c>
      <c r="N5627" s="26">
        <v>0.1</v>
      </c>
      <c r="O5627" s="27" t="s">
        <v>22</v>
      </c>
      <c r="P5627" s="8">
        <v>0.82416188410000002</v>
      </c>
      <c r="Q5627" s="24">
        <v>0.28999999999999998</v>
      </c>
      <c r="R5627" t="str">
        <f>IF($Q5627*100&gt;=VLOOKUP($O5627,margin_ranges!$A$5:$C$10,2,FALSE),IF($Q5627*100&lt;=VLOOKUP($O5627,margin_ranges!$A$5:$C$10,3,FALSE)+10,"IN RANGE","ABOVE RANGE"),"BELOW RANGE")</f>
        <v>IN RANGE</v>
      </c>
      <c r="S5627">
        <f>MIN(VLOOKUP($O5627,margin_ranges!$A$5:$D$10,4,FALSE),$P5627*100)</f>
        <v>29.75</v>
      </c>
      <c r="T5627" s="29">
        <f>(1-$S5627/100)/(1-$F5627)-1</f>
        <v>-1.0563380281690127E-2</v>
      </c>
      <c r="U5627" s="19" t="str">
        <f>IF(ABS(IFERROR(T5627,0))&gt;0.05,INDEX(margin_ranges!$C$13:$C$16,MATCH($F5627*100,margin_ranges!$B$13:$B$16,1)),"")</f>
        <v/>
      </c>
      <c r="V5627" t="e">
        <f>MIN(VLOOKUP($U5627,margin_ranges!$A$5:$D$10,4,FALSE),$P5627*100)</f>
        <v>#N/A</v>
      </c>
      <c r="Y5627" s="29" t="e">
        <f t="shared" si="87"/>
        <v>#N/A</v>
      </c>
    </row>
    <row r="5628" spans="1:25" x14ac:dyDescent="0.3">
      <c r="A5628" s="8" t="s">
        <v>17</v>
      </c>
      <c r="B5628" s="8" t="s">
        <v>9765</v>
      </c>
      <c r="C5628" s="8" t="s">
        <v>9766</v>
      </c>
      <c r="D5628" s="8" t="s">
        <v>9859</v>
      </c>
      <c r="E5628" s="8" t="s">
        <v>9860</v>
      </c>
      <c r="F5628" s="24">
        <v>0.28999999999999998</v>
      </c>
      <c r="G5628" s="24">
        <v>1</v>
      </c>
      <c r="H5628" s="25">
        <v>233.8954</v>
      </c>
      <c r="I5628" s="25">
        <v>120.7426</v>
      </c>
      <c r="J5628" s="15">
        <v>2346</v>
      </c>
      <c r="K5628" s="15">
        <v>587</v>
      </c>
      <c r="L5628" s="13">
        <v>0.51619999999999999</v>
      </c>
      <c r="M5628" s="7">
        <v>0.64771931999999999</v>
      </c>
      <c r="N5628" s="26">
        <v>0.2</v>
      </c>
      <c r="O5628" s="27" t="s">
        <v>22</v>
      </c>
      <c r="P5628" s="8">
        <v>0.69122428039999995</v>
      </c>
      <c r="Q5628" s="24">
        <v>0.28999999999999998</v>
      </c>
      <c r="R5628" t="str">
        <f>IF($Q5628*100&gt;=VLOOKUP($O5628,margin_ranges!$A$5:$C$10,2,FALSE),IF($Q5628*100&lt;=VLOOKUP($O5628,margin_ranges!$A$5:$C$10,3,FALSE)+10,"IN RANGE","ABOVE RANGE"),"BELOW RANGE")</f>
        <v>IN RANGE</v>
      </c>
      <c r="S5628">
        <f>MIN(VLOOKUP($O5628,margin_ranges!$A$5:$D$10,4,FALSE),$P5628*100)</f>
        <v>29.75</v>
      </c>
      <c r="T5628" s="29">
        <f>(1-$S5628/100)/(1-$F5628)-1</f>
        <v>-1.0563380281690127E-2</v>
      </c>
      <c r="U5628" s="19" t="str">
        <f>IF(ABS(IFERROR(T5628,0))&gt;0.05,INDEX(margin_ranges!$C$13:$C$16,MATCH($F5628*100,margin_ranges!$B$13:$B$16,1)),"")</f>
        <v/>
      </c>
      <c r="V5628" t="e">
        <f>MIN(VLOOKUP($U5628,margin_ranges!$A$5:$D$10,4,FALSE),$P5628*100)</f>
        <v>#N/A</v>
      </c>
      <c r="Y5628" s="29" t="e">
        <f t="shared" si="87"/>
        <v>#N/A</v>
      </c>
    </row>
    <row r="5629" spans="1:25" x14ac:dyDescent="0.3">
      <c r="A5629" s="8" t="s">
        <v>17</v>
      </c>
      <c r="B5629" s="8" t="s">
        <v>9765</v>
      </c>
      <c r="C5629" s="8" t="s">
        <v>9766</v>
      </c>
      <c r="D5629" s="8" t="s">
        <v>9863</v>
      </c>
      <c r="E5629" s="8" t="s">
        <v>9864</v>
      </c>
      <c r="F5629" s="24">
        <v>0.28999999999999998</v>
      </c>
      <c r="G5629" s="24">
        <v>1</v>
      </c>
      <c r="H5629" s="25">
        <v>106.8874</v>
      </c>
      <c r="I5629" s="25">
        <v>2.2231999999999998</v>
      </c>
      <c r="J5629" s="15">
        <v>26</v>
      </c>
      <c r="K5629" s="15">
        <v>7</v>
      </c>
      <c r="L5629" s="13">
        <v>2.0799999999999999E-2</v>
      </c>
      <c r="M5629" s="7">
        <v>0.38847871</v>
      </c>
      <c r="N5629" s="26">
        <v>0.17</v>
      </c>
      <c r="O5629" s="27" t="s">
        <v>22</v>
      </c>
      <c r="P5629" s="8">
        <v>0.56239558690000002</v>
      </c>
      <c r="Q5629" s="24">
        <v>0.28999999999999998</v>
      </c>
      <c r="R5629" t="str">
        <f>IF($Q5629*100&gt;=VLOOKUP($O5629,margin_ranges!$A$5:$C$10,2,FALSE),IF($Q5629*100&lt;=VLOOKUP($O5629,margin_ranges!$A$5:$C$10,3,FALSE)+10,"IN RANGE","ABOVE RANGE"),"BELOW RANGE")</f>
        <v>IN RANGE</v>
      </c>
      <c r="S5629">
        <f>MIN(VLOOKUP($O5629,margin_ranges!$A$5:$D$10,4,FALSE),$P5629*100)</f>
        <v>29.75</v>
      </c>
      <c r="T5629" s="29">
        <f>(1-$S5629/100)/(1-$F5629)-1</f>
        <v>-1.0563380281690127E-2</v>
      </c>
      <c r="U5629" s="19" t="str">
        <f>IF(ABS(IFERROR(T5629,0))&gt;0.05,INDEX(margin_ranges!$C$13:$C$16,MATCH($F5629*100,margin_ranges!$B$13:$B$16,1)),"")</f>
        <v/>
      </c>
      <c r="V5629" t="e">
        <f>MIN(VLOOKUP($U5629,margin_ranges!$A$5:$D$10,4,FALSE),$P5629*100)</f>
        <v>#N/A</v>
      </c>
      <c r="Y5629" s="29" t="e">
        <f t="shared" si="87"/>
        <v>#N/A</v>
      </c>
    </row>
    <row r="5630" spans="1:25" x14ac:dyDescent="0.3">
      <c r="A5630" s="8" t="s">
        <v>17</v>
      </c>
      <c r="B5630" s="8" t="s">
        <v>9765</v>
      </c>
      <c r="C5630" s="8" t="s">
        <v>9766</v>
      </c>
      <c r="D5630" s="8" t="s">
        <v>9867</v>
      </c>
      <c r="E5630" s="8" t="s">
        <v>9868</v>
      </c>
      <c r="F5630" s="24">
        <v>0.28999999999999998</v>
      </c>
      <c r="G5630" s="24">
        <v>1</v>
      </c>
      <c r="H5630" s="25">
        <v>132.1164</v>
      </c>
      <c r="I5630" s="25">
        <v>5.3518999999999997</v>
      </c>
      <c r="J5630" s="15">
        <v>106</v>
      </c>
      <c r="K5630" s="15">
        <v>27</v>
      </c>
      <c r="L5630" s="13">
        <v>4.0500000000000001E-2</v>
      </c>
      <c r="M5630" s="7">
        <v>0.65833089</v>
      </c>
      <c r="N5630" s="26">
        <v>0.15</v>
      </c>
      <c r="O5630" s="27" t="s">
        <v>22</v>
      </c>
      <c r="P5630" s="8">
        <v>0.7721510519</v>
      </c>
      <c r="Q5630" s="24">
        <v>0.28999999999999998</v>
      </c>
      <c r="R5630" t="str">
        <f>IF($Q5630*100&gt;=VLOOKUP($O5630,margin_ranges!$A$5:$C$10,2,FALSE),IF($Q5630*100&lt;=VLOOKUP($O5630,margin_ranges!$A$5:$C$10,3,FALSE)+10,"IN RANGE","ABOVE RANGE"),"BELOW RANGE")</f>
        <v>IN RANGE</v>
      </c>
      <c r="S5630">
        <f>MIN(VLOOKUP($O5630,margin_ranges!$A$5:$D$10,4,FALSE),$P5630*100)</f>
        <v>29.75</v>
      </c>
      <c r="T5630" s="29">
        <f>(1-$S5630/100)/(1-$F5630)-1</f>
        <v>-1.0563380281690127E-2</v>
      </c>
      <c r="U5630" s="19" t="str">
        <f>IF(ABS(IFERROR(T5630,0))&gt;0.05,INDEX(margin_ranges!$C$13:$C$16,MATCH($F5630*100,margin_ranges!$B$13:$B$16,1)),"")</f>
        <v/>
      </c>
      <c r="V5630" t="e">
        <f>MIN(VLOOKUP($U5630,margin_ranges!$A$5:$D$10,4,FALSE),$P5630*100)</f>
        <v>#N/A</v>
      </c>
      <c r="Y5630" s="29" t="e">
        <f t="shared" si="87"/>
        <v>#N/A</v>
      </c>
    </row>
    <row r="5631" spans="1:25" x14ac:dyDescent="0.3">
      <c r="A5631" s="8" t="s">
        <v>17</v>
      </c>
      <c r="B5631" s="8" t="s">
        <v>9765</v>
      </c>
      <c r="C5631" s="8" t="s">
        <v>9766</v>
      </c>
      <c r="D5631" s="8" t="s">
        <v>9869</v>
      </c>
      <c r="E5631" s="8" t="s">
        <v>9870</v>
      </c>
      <c r="F5631" s="24">
        <v>0.28999999999999998</v>
      </c>
      <c r="G5631" s="24">
        <v>0</v>
      </c>
      <c r="H5631" s="25">
        <v>4.2165999999999997</v>
      </c>
      <c r="I5631" s="25">
        <v>2.1049000000000002</v>
      </c>
      <c r="J5631" s="15">
        <v>49</v>
      </c>
      <c r="K5631" s="15">
        <v>13</v>
      </c>
      <c r="L5631" s="13">
        <v>0.49919999999999998</v>
      </c>
      <c r="M5631" s="7">
        <v>0.76989277</v>
      </c>
      <c r="N5631" s="26">
        <v>0.2</v>
      </c>
      <c r="O5631" s="27" t="s">
        <v>22</v>
      </c>
      <c r="P5631" s="8">
        <v>0.74022356219999996</v>
      </c>
      <c r="Q5631" s="24">
        <v>0.28999999999999998</v>
      </c>
      <c r="R5631" t="str">
        <f>IF($Q5631*100&gt;=VLOOKUP($O5631,margin_ranges!$A$5:$C$10,2,FALSE),IF($Q5631*100&lt;=VLOOKUP($O5631,margin_ranges!$A$5:$C$10,3,FALSE)+10,"IN RANGE","ABOVE RANGE"),"BELOW RANGE")</f>
        <v>IN RANGE</v>
      </c>
      <c r="S5631">
        <f>MIN(VLOOKUP($O5631,margin_ranges!$A$5:$D$10,4,FALSE),$P5631*100)</f>
        <v>29.75</v>
      </c>
      <c r="T5631" s="29">
        <f>(1-$S5631/100)/(1-$F5631)-1</f>
        <v>-1.0563380281690127E-2</v>
      </c>
      <c r="U5631" s="19" t="str">
        <f>IF(ABS(IFERROR(T5631,0))&gt;0.05,INDEX(margin_ranges!$C$13:$C$16,MATCH($F5631*100,margin_ranges!$B$13:$B$16,1)),"")</f>
        <v/>
      </c>
      <c r="V5631" t="e">
        <f>MIN(VLOOKUP($U5631,margin_ranges!$A$5:$D$10,4,FALSE),$P5631*100)</f>
        <v>#N/A</v>
      </c>
      <c r="Y5631" s="29" t="e">
        <f t="shared" si="87"/>
        <v>#N/A</v>
      </c>
    </row>
    <row r="5632" spans="1:25" x14ac:dyDescent="0.3">
      <c r="A5632" s="8" t="s">
        <v>17</v>
      </c>
      <c r="B5632" s="8" t="s">
        <v>9765</v>
      </c>
      <c r="C5632" s="8" t="s">
        <v>9766</v>
      </c>
      <c r="D5632" s="28" t="s">
        <v>9871</v>
      </c>
      <c r="E5632" s="8" t="s">
        <v>9872</v>
      </c>
      <c r="F5632" s="24">
        <v>0.28999999999999998</v>
      </c>
      <c r="G5632" s="24">
        <v>1</v>
      </c>
      <c r="H5632" s="25">
        <v>62.425400000000003</v>
      </c>
      <c r="I5632" s="25">
        <v>8.0488999999999997</v>
      </c>
      <c r="J5632" s="15">
        <v>83</v>
      </c>
      <c r="K5632" s="15">
        <v>21</v>
      </c>
      <c r="L5632" s="13">
        <v>0.12889999999999999</v>
      </c>
      <c r="M5632" s="7">
        <v>0.34223757999999999</v>
      </c>
      <c r="N5632" s="26">
        <v>0.17</v>
      </c>
      <c r="O5632" s="27" t="s">
        <v>22</v>
      </c>
      <c r="P5632" s="8">
        <v>0.50326905170000003</v>
      </c>
      <c r="Q5632" s="24">
        <v>0.28999999999999998</v>
      </c>
      <c r="R5632" t="str">
        <f>IF($Q5632*100&gt;=VLOOKUP($O5632,margin_ranges!$A$5:$C$10,2,FALSE),IF($Q5632*100&lt;=VLOOKUP($O5632,margin_ranges!$A$5:$C$10,3,FALSE)+10,"IN RANGE","ABOVE RANGE"),"BELOW RANGE")</f>
        <v>IN RANGE</v>
      </c>
      <c r="S5632">
        <f>MIN(VLOOKUP($O5632,margin_ranges!$A$5:$D$10,4,FALSE),$P5632*100)</f>
        <v>29.75</v>
      </c>
      <c r="T5632" s="29">
        <f>(1-$S5632/100)/(1-$F5632)-1</f>
        <v>-1.0563380281690127E-2</v>
      </c>
      <c r="U5632" s="19" t="str">
        <f>IF(ABS(IFERROR(T5632,0))&gt;0.05,INDEX(margin_ranges!$C$13:$C$16,MATCH($F5632*100,margin_ranges!$B$13:$B$16,1)),"")</f>
        <v/>
      </c>
      <c r="V5632" t="e">
        <f>MIN(VLOOKUP($U5632,margin_ranges!$A$5:$D$10,4,FALSE),$P5632*100)</f>
        <v>#N/A</v>
      </c>
      <c r="Y5632" s="29" t="e">
        <f t="shared" si="87"/>
        <v>#N/A</v>
      </c>
    </row>
    <row r="5633" spans="1:25" x14ac:dyDescent="0.3">
      <c r="A5633" s="8" t="s">
        <v>17</v>
      </c>
      <c r="B5633" s="8" t="s">
        <v>9765</v>
      </c>
      <c r="C5633" s="8" t="s">
        <v>9766</v>
      </c>
      <c r="D5633" s="8" t="s">
        <v>9873</v>
      </c>
      <c r="E5633" s="8" t="s">
        <v>9874</v>
      </c>
      <c r="F5633" s="24">
        <v>0.28999999999999998</v>
      </c>
      <c r="G5633" s="24">
        <v>1</v>
      </c>
      <c r="H5633" s="25">
        <v>1487.7759000000001</v>
      </c>
      <c r="I5633" s="25">
        <v>845.30550000000005</v>
      </c>
      <c r="J5633" s="15">
        <v>13323</v>
      </c>
      <c r="K5633" s="15">
        <v>3366</v>
      </c>
      <c r="L5633" s="13">
        <v>0.56820000000000004</v>
      </c>
      <c r="M5633" s="7">
        <v>0.52538605000000005</v>
      </c>
      <c r="N5633" s="26">
        <v>0.2</v>
      </c>
      <c r="O5633" s="27" t="s">
        <v>22</v>
      </c>
      <c r="P5633" s="8">
        <v>0.61932753730000001</v>
      </c>
      <c r="Q5633" s="24">
        <v>0.28999999999999998</v>
      </c>
      <c r="R5633" t="str">
        <f>IF($Q5633*100&gt;=VLOOKUP($O5633,margin_ranges!$A$5:$C$10,2,FALSE),IF($Q5633*100&lt;=VLOOKUP($O5633,margin_ranges!$A$5:$C$10,3,FALSE)+10,"IN RANGE","ABOVE RANGE"),"BELOW RANGE")</f>
        <v>IN RANGE</v>
      </c>
      <c r="S5633">
        <f>MIN(VLOOKUP($O5633,margin_ranges!$A$5:$D$10,4,FALSE),$P5633*100)</f>
        <v>29.75</v>
      </c>
      <c r="T5633" s="29">
        <f>(1-$S5633/100)/(1-$F5633)-1</f>
        <v>-1.0563380281690127E-2</v>
      </c>
      <c r="U5633" s="19" t="str">
        <f>IF(ABS(IFERROR(T5633,0))&gt;0.05,INDEX(margin_ranges!$C$13:$C$16,MATCH($F5633*100,margin_ranges!$B$13:$B$16,1)),"")</f>
        <v/>
      </c>
      <c r="V5633" t="e">
        <f>MIN(VLOOKUP($U5633,margin_ranges!$A$5:$D$10,4,FALSE),$P5633*100)</f>
        <v>#N/A</v>
      </c>
      <c r="Y5633" s="29" t="e">
        <f t="shared" si="87"/>
        <v>#N/A</v>
      </c>
    </row>
    <row r="5634" spans="1:25" x14ac:dyDescent="0.3">
      <c r="A5634" s="8" t="s">
        <v>17</v>
      </c>
      <c r="B5634" s="8" t="s">
        <v>9765</v>
      </c>
      <c r="C5634" s="8" t="s">
        <v>9766</v>
      </c>
      <c r="D5634" s="8" t="s">
        <v>9877</v>
      </c>
      <c r="E5634" s="8" t="s">
        <v>9878</v>
      </c>
      <c r="F5634" s="24">
        <v>0.28999999999999998</v>
      </c>
      <c r="G5634" s="24">
        <v>1</v>
      </c>
      <c r="H5634" s="25">
        <v>61.519500000000001</v>
      </c>
      <c r="I5634" s="25">
        <v>23.341100000000001</v>
      </c>
      <c r="J5634" s="15">
        <v>106</v>
      </c>
      <c r="K5634" s="15">
        <v>27</v>
      </c>
      <c r="L5634" s="13">
        <v>0.37940000000000002</v>
      </c>
      <c r="M5634" s="7">
        <v>0.15104353000000001</v>
      </c>
      <c r="N5634" s="26">
        <v>0.1</v>
      </c>
      <c r="O5634" s="27" t="s">
        <v>22</v>
      </c>
      <c r="P5634" s="8">
        <v>0.33793919449999998</v>
      </c>
      <c r="Q5634" s="24">
        <v>0.28999999999999998</v>
      </c>
      <c r="R5634" t="str">
        <f>IF($Q5634*100&gt;=VLOOKUP($O5634,margin_ranges!$A$5:$C$10,2,FALSE),IF($Q5634*100&lt;=VLOOKUP($O5634,margin_ranges!$A$5:$C$10,3,FALSE)+10,"IN RANGE","ABOVE RANGE"),"BELOW RANGE")</f>
        <v>IN RANGE</v>
      </c>
      <c r="S5634">
        <f>MIN(VLOOKUP($O5634,margin_ranges!$A$5:$D$10,4,FALSE),$P5634*100)</f>
        <v>29.75</v>
      </c>
      <c r="T5634" s="29">
        <f>(1-$S5634/100)/(1-$F5634)-1</f>
        <v>-1.0563380281690127E-2</v>
      </c>
      <c r="U5634" s="19" t="str">
        <f>IF(ABS(IFERROR(T5634,0))&gt;0.05,INDEX(margin_ranges!$C$13:$C$16,MATCH($F5634*100,margin_ranges!$B$13:$B$16,1)),"")</f>
        <v/>
      </c>
      <c r="V5634" t="e">
        <f>MIN(VLOOKUP($U5634,margin_ranges!$A$5:$D$10,4,FALSE),$P5634*100)</f>
        <v>#N/A</v>
      </c>
      <c r="Y5634" s="29" t="e">
        <f t="shared" si="87"/>
        <v>#N/A</v>
      </c>
    </row>
    <row r="5635" spans="1:25" x14ac:dyDescent="0.3">
      <c r="A5635" s="8" t="s">
        <v>17</v>
      </c>
      <c r="B5635" s="8" t="s">
        <v>9765</v>
      </c>
      <c r="C5635" s="8" t="s">
        <v>9766</v>
      </c>
      <c r="D5635" s="8" t="s">
        <v>9879</v>
      </c>
      <c r="E5635" s="8" t="s">
        <v>9880</v>
      </c>
      <c r="F5635" s="24">
        <v>0.28999999999999998</v>
      </c>
      <c r="G5635" s="24">
        <v>1</v>
      </c>
      <c r="H5635" s="25">
        <v>389.45010000000002</v>
      </c>
      <c r="I5635" s="25">
        <v>103.855</v>
      </c>
      <c r="J5635" s="15">
        <v>1517</v>
      </c>
      <c r="K5635" s="15">
        <v>387</v>
      </c>
      <c r="L5635" s="13">
        <v>0.26669999999999999</v>
      </c>
      <c r="M5635" s="7">
        <v>0.48704815000000001</v>
      </c>
      <c r="N5635" s="26">
        <v>0.2</v>
      </c>
      <c r="O5635" s="27" t="s">
        <v>22</v>
      </c>
      <c r="P5635" s="8">
        <v>0.58936298269999998</v>
      </c>
      <c r="Q5635" s="24">
        <v>0.28999999999999998</v>
      </c>
      <c r="R5635" t="str">
        <f>IF($Q5635*100&gt;=VLOOKUP($O5635,margin_ranges!$A$5:$C$10,2,FALSE),IF($Q5635*100&lt;=VLOOKUP($O5635,margin_ranges!$A$5:$C$10,3,FALSE)+10,"IN RANGE","ABOVE RANGE"),"BELOW RANGE")</f>
        <v>IN RANGE</v>
      </c>
      <c r="S5635">
        <f>MIN(VLOOKUP($O5635,margin_ranges!$A$5:$D$10,4,FALSE),$P5635*100)</f>
        <v>29.75</v>
      </c>
      <c r="T5635" s="29">
        <f>(1-$S5635/100)/(1-$F5635)-1</f>
        <v>-1.0563380281690127E-2</v>
      </c>
      <c r="U5635" s="19" t="str">
        <f>IF(ABS(IFERROR(T5635,0))&gt;0.05,INDEX(margin_ranges!$C$13:$C$16,MATCH($F5635*100,margin_ranges!$B$13:$B$16,1)),"")</f>
        <v/>
      </c>
      <c r="V5635" t="e">
        <f>MIN(VLOOKUP($U5635,margin_ranges!$A$5:$D$10,4,FALSE),$P5635*100)</f>
        <v>#N/A</v>
      </c>
      <c r="Y5635" s="29" t="e">
        <f t="shared" si="87"/>
        <v>#N/A</v>
      </c>
    </row>
    <row r="5636" spans="1:25" x14ac:dyDescent="0.3">
      <c r="A5636" s="8" t="s">
        <v>17</v>
      </c>
      <c r="B5636" s="8" t="s">
        <v>9765</v>
      </c>
      <c r="C5636" s="8" t="s">
        <v>9766</v>
      </c>
      <c r="D5636" s="8" t="s">
        <v>9881</v>
      </c>
      <c r="E5636" s="8" t="s">
        <v>9882</v>
      </c>
      <c r="F5636" s="24">
        <v>0.28999999999999998</v>
      </c>
      <c r="G5636" s="24">
        <v>0</v>
      </c>
      <c r="H5636" s="25">
        <v>20.6126</v>
      </c>
      <c r="I5636" s="25">
        <v>11.635999999999999</v>
      </c>
      <c r="J5636" s="15">
        <v>186</v>
      </c>
      <c r="K5636" s="15">
        <v>48</v>
      </c>
      <c r="L5636" s="13">
        <v>0.5645</v>
      </c>
      <c r="M5636" s="7">
        <v>0.53218460000000001</v>
      </c>
      <c r="N5636" s="26">
        <v>0.2</v>
      </c>
      <c r="O5636" s="27" t="s">
        <v>22</v>
      </c>
      <c r="P5636" s="8">
        <v>0.62419055310000005</v>
      </c>
      <c r="Q5636" s="24">
        <v>0.28999999999999998</v>
      </c>
      <c r="R5636" t="str">
        <f>IF($Q5636*100&gt;=VLOOKUP($O5636,margin_ranges!$A$5:$C$10,2,FALSE),IF($Q5636*100&lt;=VLOOKUP($O5636,margin_ranges!$A$5:$C$10,3,FALSE)+10,"IN RANGE","ABOVE RANGE"),"BELOW RANGE")</f>
        <v>IN RANGE</v>
      </c>
      <c r="S5636">
        <f>MIN(VLOOKUP($O5636,margin_ranges!$A$5:$D$10,4,FALSE),$P5636*100)</f>
        <v>29.75</v>
      </c>
      <c r="T5636" s="29">
        <f>(1-$S5636/100)/(1-$F5636)-1</f>
        <v>-1.0563380281690127E-2</v>
      </c>
      <c r="U5636" s="19" t="str">
        <f>IF(ABS(IFERROR(T5636,0))&gt;0.05,INDEX(margin_ranges!$C$13:$C$16,MATCH($F5636*100,margin_ranges!$B$13:$B$16,1)),"")</f>
        <v/>
      </c>
      <c r="V5636" t="e">
        <f>MIN(VLOOKUP($U5636,margin_ranges!$A$5:$D$10,4,FALSE),$P5636*100)</f>
        <v>#N/A</v>
      </c>
      <c r="Y5636" s="29" t="e">
        <f t="shared" si="87"/>
        <v>#N/A</v>
      </c>
    </row>
    <row r="5637" spans="1:25" x14ac:dyDescent="0.3">
      <c r="A5637" s="8" t="s">
        <v>17</v>
      </c>
      <c r="B5637" s="8" t="s">
        <v>9765</v>
      </c>
      <c r="C5637" s="8" t="s">
        <v>9766</v>
      </c>
      <c r="D5637" s="8" t="s">
        <v>9803</v>
      </c>
      <c r="E5637" s="8" t="s">
        <v>9804</v>
      </c>
      <c r="F5637" s="24">
        <v>0.28999999999999898</v>
      </c>
      <c r="G5637" s="24">
        <v>1</v>
      </c>
      <c r="H5637" s="25">
        <v>438.1123</v>
      </c>
      <c r="I5637" s="25">
        <v>87.738299999999995</v>
      </c>
      <c r="J5637" s="15">
        <v>1700</v>
      </c>
      <c r="K5637" s="15">
        <v>428</v>
      </c>
      <c r="L5637" s="13">
        <v>0.20030000000000001</v>
      </c>
      <c r="M5637" s="7">
        <v>0.64602861</v>
      </c>
      <c r="N5637" s="26">
        <v>0.2</v>
      </c>
      <c r="O5637" s="27" t="s">
        <v>22</v>
      </c>
      <c r="P5637" s="8">
        <v>0.69041618810000005</v>
      </c>
      <c r="Q5637" s="24">
        <v>0.28999999999999998</v>
      </c>
      <c r="R5637" t="str">
        <f>IF($Q5637*100&gt;=VLOOKUP($O5637,margin_ranges!$A$5:$C$10,2,FALSE),IF($Q5637*100&lt;=VLOOKUP($O5637,margin_ranges!$A$5:$C$10,3,FALSE)+10,"IN RANGE","ABOVE RANGE"),"BELOW RANGE")</f>
        <v>IN RANGE</v>
      </c>
      <c r="S5637">
        <f>MIN(VLOOKUP($O5637,margin_ranges!$A$5:$D$10,4,FALSE),$P5637*100)</f>
        <v>29.75</v>
      </c>
      <c r="T5637" s="29">
        <f>(1-$S5637/100)/(1-$F5637)-1</f>
        <v>-1.056338028169157E-2</v>
      </c>
      <c r="U5637" s="19" t="str">
        <f>IF(ABS(IFERROR(T5637,0))&gt;0.05,INDEX(margin_ranges!$C$13:$C$16,MATCH($F5637*100,margin_ranges!$B$13:$B$16,1)),"")</f>
        <v/>
      </c>
      <c r="V5637" t="e">
        <f>MIN(VLOOKUP($U5637,margin_ranges!$A$5:$D$10,4,FALSE),$P5637*100)</f>
        <v>#N/A</v>
      </c>
      <c r="Y5637" s="29" t="e">
        <f t="shared" si="87"/>
        <v>#N/A</v>
      </c>
    </row>
    <row r="5638" spans="1:25" x14ac:dyDescent="0.3">
      <c r="A5638" s="8" t="s">
        <v>17</v>
      </c>
      <c r="B5638" s="8" t="s">
        <v>9765</v>
      </c>
      <c r="C5638" s="8" t="s">
        <v>9766</v>
      </c>
      <c r="D5638" s="8" t="s">
        <v>9825</v>
      </c>
      <c r="E5638" s="8" t="s">
        <v>9826</v>
      </c>
      <c r="F5638" s="24">
        <v>0.28999999999999898</v>
      </c>
      <c r="G5638" s="24">
        <v>1</v>
      </c>
      <c r="H5638" s="25">
        <v>68.969899999999996</v>
      </c>
      <c r="I5638" s="25">
        <v>14.055400000000001</v>
      </c>
      <c r="J5638" s="15">
        <v>134</v>
      </c>
      <c r="K5638" s="15">
        <v>33</v>
      </c>
      <c r="L5638" s="13">
        <v>0.20380000000000001</v>
      </c>
      <c r="M5638" s="7">
        <v>0.31710532000000002</v>
      </c>
      <c r="N5638" s="26">
        <v>0.2</v>
      </c>
      <c r="O5638" s="27" t="s">
        <v>22</v>
      </c>
      <c r="P5638" s="8">
        <v>0.36929472549999998</v>
      </c>
      <c r="Q5638" s="24">
        <v>0.28999999999999998</v>
      </c>
      <c r="R5638" t="str">
        <f>IF($Q5638*100&gt;=VLOOKUP($O5638,margin_ranges!$A$5:$C$10,2,FALSE),IF($Q5638*100&lt;=VLOOKUP($O5638,margin_ranges!$A$5:$C$10,3,FALSE)+10,"IN RANGE","ABOVE RANGE"),"BELOW RANGE")</f>
        <v>IN RANGE</v>
      </c>
      <c r="S5638">
        <f>MIN(VLOOKUP($O5638,margin_ranges!$A$5:$D$10,4,FALSE),$P5638*100)</f>
        <v>29.75</v>
      </c>
      <c r="T5638" s="29">
        <f>(1-$S5638/100)/(1-$F5638)-1</f>
        <v>-1.056338028169157E-2</v>
      </c>
      <c r="U5638" s="19" t="str">
        <f>IF(ABS(IFERROR(T5638,0))&gt;0.05,INDEX(margin_ranges!$C$13:$C$16,MATCH($F5638*100,margin_ranges!$B$13:$B$16,1)),"")</f>
        <v/>
      </c>
      <c r="V5638" t="e">
        <f>MIN(VLOOKUP($U5638,margin_ranges!$A$5:$D$10,4,FALSE),$P5638*100)</f>
        <v>#N/A</v>
      </c>
      <c r="Y5638" s="29" t="e">
        <f t="shared" si="87"/>
        <v>#N/A</v>
      </c>
    </row>
    <row r="5639" spans="1:25" x14ac:dyDescent="0.3">
      <c r="A5639" s="8" t="s">
        <v>17</v>
      </c>
      <c r="B5639" s="8" t="s">
        <v>9765</v>
      </c>
      <c r="C5639" s="8" t="s">
        <v>9766</v>
      </c>
      <c r="D5639" s="28" t="s">
        <v>9827</v>
      </c>
      <c r="E5639" s="8" t="s">
        <v>9828</v>
      </c>
      <c r="F5639" s="24">
        <v>0.28999999999999898</v>
      </c>
      <c r="G5639" s="24">
        <v>0</v>
      </c>
      <c r="H5639" s="25">
        <v>14.735300000000001</v>
      </c>
      <c r="I5639" s="25">
        <v>0.63739999999999997</v>
      </c>
      <c r="J5639" s="15">
        <v>20</v>
      </c>
      <c r="K5639" s="15">
        <v>5</v>
      </c>
      <c r="L5639" s="13">
        <v>4.3299999999999998E-2</v>
      </c>
      <c r="M5639" s="7">
        <v>1.0298969099999999</v>
      </c>
      <c r="N5639" s="26">
        <v>0.2</v>
      </c>
      <c r="O5639" s="27" t="s">
        <v>22</v>
      </c>
      <c r="P5639" s="8">
        <v>0.80580580580000005</v>
      </c>
      <c r="Q5639" s="24">
        <v>0.28999999999999998</v>
      </c>
      <c r="R5639" t="str">
        <f>IF($Q5639*100&gt;=VLOOKUP($O5639,margin_ranges!$A$5:$C$10,2,FALSE),IF($Q5639*100&lt;=VLOOKUP($O5639,margin_ranges!$A$5:$C$10,3,FALSE)+10,"IN RANGE","ABOVE RANGE"),"BELOW RANGE")</f>
        <v>IN RANGE</v>
      </c>
      <c r="S5639">
        <f>MIN(VLOOKUP($O5639,margin_ranges!$A$5:$D$10,4,FALSE),$P5639*100)</f>
        <v>29.75</v>
      </c>
      <c r="T5639" s="29">
        <f>(1-$S5639/100)/(1-$F5639)-1</f>
        <v>-1.056338028169157E-2</v>
      </c>
      <c r="U5639" s="19" t="str">
        <f>IF(ABS(IFERROR(T5639,0))&gt;0.05,INDEX(margin_ranges!$C$13:$C$16,MATCH($F5639*100,margin_ranges!$B$13:$B$16,1)),"")</f>
        <v/>
      </c>
      <c r="V5639" t="e">
        <f>MIN(VLOOKUP($U5639,margin_ranges!$A$5:$D$10,4,FALSE),$P5639*100)</f>
        <v>#N/A</v>
      </c>
      <c r="Y5639" s="29" t="e">
        <f t="shared" si="87"/>
        <v>#N/A</v>
      </c>
    </row>
    <row r="5640" spans="1:25" x14ac:dyDescent="0.3">
      <c r="A5640" s="8" t="s">
        <v>17</v>
      </c>
      <c r="B5640" s="8" t="s">
        <v>9765</v>
      </c>
      <c r="C5640" s="8" t="s">
        <v>9766</v>
      </c>
      <c r="D5640" s="8" t="s">
        <v>9841</v>
      </c>
      <c r="E5640" s="8" t="s">
        <v>9842</v>
      </c>
      <c r="F5640" s="24">
        <v>0.23999999999999899</v>
      </c>
      <c r="G5640" s="24">
        <v>1</v>
      </c>
      <c r="H5640" s="25">
        <v>1001.8036</v>
      </c>
      <c r="I5640" s="25">
        <v>584.83749999999998</v>
      </c>
      <c r="J5640" s="15">
        <v>4585</v>
      </c>
      <c r="K5640" s="15">
        <v>1134</v>
      </c>
      <c r="L5640" s="13">
        <v>0.58379999999999999</v>
      </c>
      <c r="M5640" s="7">
        <v>0.26130641999999998</v>
      </c>
      <c r="N5640" s="26">
        <v>0.15</v>
      </c>
      <c r="O5640" s="27" t="s">
        <v>92</v>
      </c>
      <c r="P5640" s="8">
        <v>0.42596128890000001</v>
      </c>
      <c r="Q5640" s="24">
        <v>0.24</v>
      </c>
      <c r="R5640" t="str">
        <f>IF($Q5640*100&gt;=VLOOKUP($O5640,margin_ranges!$A$5:$C$10,2,FALSE),IF($Q5640*100&lt;=VLOOKUP($O5640,margin_ranges!$A$5:$C$10,3,FALSE)+10,"IN RANGE","ABOVE RANGE"),"BELOW RANGE")</f>
        <v>IN RANGE</v>
      </c>
      <c r="S5640">
        <f>MIN(VLOOKUP($O5640,margin_ranges!$A$5:$D$10,4,FALSE),$P5640*100)</f>
        <v>29.75</v>
      </c>
      <c r="T5640" s="29">
        <f>(1-$S5640/100)/(1-$F5640)-1</f>
        <v>-7.5657894736843367E-2</v>
      </c>
      <c r="U5640" s="19" t="str">
        <f>IF(ABS(IFERROR(T5640,0))&gt;0.05,INDEX(margin_ranges!$C$13:$C$16,MATCH($F5640*100,margin_ranges!$B$13:$B$16,1)),"")</f>
        <v>Maximize Fill (Type A+)</v>
      </c>
      <c r="V5640">
        <f>MIN(VLOOKUP($U5640,margin_ranges!$A$5:$D$10,4,FALSE),$P5640*100)</f>
        <v>19.75</v>
      </c>
      <c r="Y5640" s="29">
        <f t="shared" si="87"/>
        <v>5.5921052631577428E-2</v>
      </c>
    </row>
    <row r="5641" spans="1:25" x14ac:dyDescent="0.3">
      <c r="A5641" s="8" t="s">
        <v>17</v>
      </c>
      <c r="B5641" s="8" t="s">
        <v>9765</v>
      </c>
      <c r="C5641" s="8" t="s">
        <v>9766</v>
      </c>
      <c r="D5641" s="8" t="s">
        <v>9861</v>
      </c>
      <c r="E5641" s="8" t="s">
        <v>9862</v>
      </c>
      <c r="F5641" s="24">
        <v>0.2</v>
      </c>
      <c r="G5641" s="24">
        <v>1</v>
      </c>
      <c r="H5641" s="25">
        <v>336.69619999999998</v>
      </c>
      <c r="I5641" s="25">
        <v>3.8771</v>
      </c>
      <c r="J5641" s="15">
        <v>34</v>
      </c>
      <c r="K5641" s="15">
        <v>7</v>
      </c>
      <c r="L5641" s="13">
        <v>1.15E-2</v>
      </c>
      <c r="M5641" s="7">
        <v>0.29346720999999998</v>
      </c>
      <c r="N5641" s="26">
        <v>0.17</v>
      </c>
      <c r="O5641" s="27" t="s">
        <v>92</v>
      </c>
      <c r="P5641" s="8">
        <v>0.42071892220000001</v>
      </c>
      <c r="Q5641" s="24">
        <v>0.2</v>
      </c>
      <c r="R5641" t="str">
        <f>IF($Q5641*100&gt;=VLOOKUP($O5641,margin_ranges!$A$5:$C$10,2,FALSE),IF($Q5641*100&lt;=VLOOKUP($O5641,margin_ranges!$A$5:$C$10,3,FALSE)+10,"IN RANGE","ABOVE RANGE"),"BELOW RANGE")</f>
        <v>IN RANGE</v>
      </c>
      <c r="S5641">
        <f>MIN(VLOOKUP($O5641,margin_ranges!$A$5:$D$10,4,FALSE),$P5641*100)</f>
        <v>29.75</v>
      </c>
      <c r="T5641" s="29">
        <f>(1-$S5641/100)/(1-$F5641)-1</f>
        <v>-0.12187500000000007</v>
      </c>
      <c r="U5641" s="19" t="str">
        <f>IF(ABS(IFERROR(T5641,0))&gt;0.05,INDEX(margin_ranges!$C$13:$C$16,MATCH($F5641*100,margin_ranges!$B$13:$B$16,1)),"")</f>
        <v>Maximize Fill (Type A+)</v>
      </c>
      <c r="V5641">
        <f>MIN(VLOOKUP($U5641,margin_ranges!$A$5:$D$10,4,FALSE),$P5641*100)</f>
        <v>19.75</v>
      </c>
      <c r="Y5641" s="29">
        <f t="shared" si="87"/>
        <v>3.1249999999998224E-3</v>
      </c>
    </row>
    <row r="5642" spans="1:25" x14ac:dyDescent="0.3">
      <c r="A5642" s="8" t="s">
        <v>17</v>
      </c>
      <c r="B5642" s="8" t="s">
        <v>9765</v>
      </c>
      <c r="C5642" s="8" t="s">
        <v>9766</v>
      </c>
      <c r="D5642" s="8" t="s">
        <v>9767</v>
      </c>
      <c r="E5642" s="8" t="s">
        <v>9768</v>
      </c>
      <c r="F5642" s="24">
        <v>0.19999999999999901</v>
      </c>
      <c r="G5642" s="24">
        <v>1</v>
      </c>
      <c r="H5642" s="25">
        <v>226.8903</v>
      </c>
      <c r="I5642" s="25">
        <v>1.7001999999999999</v>
      </c>
      <c r="J5642" s="15">
        <v>46</v>
      </c>
      <c r="K5642" s="15">
        <v>9</v>
      </c>
      <c r="L5642" s="13">
        <v>7.4999999999999997E-3</v>
      </c>
      <c r="M5642" s="7">
        <v>0.89244212999999994</v>
      </c>
      <c r="N5642" s="26">
        <v>0.3</v>
      </c>
      <c r="O5642" s="27" t="s">
        <v>92</v>
      </c>
      <c r="P5642" s="8">
        <v>0.66384374940000002</v>
      </c>
      <c r="Q5642" s="24">
        <v>0.2</v>
      </c>
      <c r="R5642" t="str">
        <f>IF($Q5642*100&gt;=VLOOKUP($O5642,margin_ranges!$A$5:$C$10,2,FALSE),IF($Q5642*100&lt;=VLOOKUP($O5642,margin_ranges!$A$5:$C$10,3,FALSE)+10,"IN RANGE","ABOVE RANGE"),"BELOW RANGE")</f>
        <v>IN RANGE</v>
      </c>
      <c r="S5642">
        <f>MIN(VLOOKUP($O5642,margin_ranges!$A$5:$D$10,4,FALSE),$P5642*100)</f>
        <v>29.75</v>
      </c>
      <c r="T5642" s="29">
        <f>(1-$S5642/100)/(1-$F5642)-1</f>
        <v>-0.12187500000000095</v>
      </c>
      <c r="U5642" s="19" t="str">
        <f>IF(ABS(IFERROR(T5642,0))&gt;0.05,INDEX(margin_ranges!$C$13:$C$16,MATCH($F5642*100,margin_ranges!$B$13:$B$16,1)),"")</f>
        <v>Maximize Fill (Type A+)</v>
      </c>
      <c r="V5642">
        <f>MIN(VLOOKUP($U5642,margin_ranges!$A$5:$D$10,4,FALSE),$P5642*100)</f>
        <v>19.75</v>
      </c>
      <c r="Y5642" s="29">
        <f t="shared" si="87"/>
        <v>3.1249999999987121E-3</v>
      </c>
    </row>
    <row r="5643" spans="1:25" x14ac:dyDescent="0.3">
      <c r="A5643" s="8" t="s">
        <v>35</v>
      </c>
      <c r="B5643" s="8" t="s">
        <v>9885</v>
      </c>
      <c r="C5643" s="8" t="s">
        <v>34</v>
      </c>
      <c r="D5643" s="8" t="s">
        <v>34</v>
      </c>
      <c r="E5643" s="8"/>
      <c r="F5643" s="24">
        <v>0.29560763229804599</v>
      </c>
      <c r="G5643" s="24">
        <v>0</v>
      </c>
      <c r="H5643" s="25">
        <v>22.620899999999999</v>
      </c>
      <c r="I5643" s="25">
        <v>11.0357</v>
      </c>
      <c r="J5643" s="15">
        <v>331</v>
      </c>
      <c r="K5643" s="15">
        <v>98</v>
      </c>
      <c r="L5643" s="13">
        <v>0.4879</v>
      </c>
      <c r="M5643" s="7">
        <v>0.99909256000000002</v>
      </c>
      <c r="N5643" s="26">
        <v>0.61612900000000004</v>
      </c>
      <c r="O5643" s="27"/>
      <c r="P5643" s="8">
        <v>0.38331138999999997</v>
      </c>
      <c r="Q5643" s="24">
        <v>0.29559999999999997</v>
      </c>
      <c r="R5643" t="e">
        <f>IF($Q5643*100&gt;=VLOOKUP($O5643,margin_ranges!$A$5:$C$10,2,FALSE),IF($Q5643*100&lt;=VLOOKUP($O5643,margin_ranges!$A$5:$C$10,3,FALSE)+10,"IN RANGE","ABOVE RANGE"),"BELOW RANGE")</f>
        <v>#N/A</v>
      </c>
      <c r="S5643" t="e">
        <f>MIN(VLOOKUP($O5643,margin_ranges!$A$5:$D$10,4,FALSE),$P5643*100)</f>
        <v>#N/A</v>
      </c>
      <c r="T5643" s="29" t="e">
        <f>(1-$S5643/100)/(1-$F5643)-1</f>
        <v>#N/A</v>
      </c>
      <c r="U5643" s="19" t="str">
        <f>IF(ABS(IFERROR(T5643,0))&gt;0.05,INDEX(margin_ranges!$C$13:$C$16,MATCH($F5643*100,margin_ranges!$B$13:$B$16,1)),"")</f>
        <v/>
      </c>
      <c r="V5643" t="e">
        <f>MIN(VLOOKUP($U5643,margin_ranges!$A$5:$D$10,4,FALSE),$P5643*100)</f>
        <v>#N/A</v>
      </c>
      <c r="Y5643" s="29" t="e">
        <f t="shared" si="87"/>
        <v>#N/A</v>
      </c>
    </row>
    <row r="5644" spans="1:25" x14ac:dyDescent="0.3">
      <c r="A5644" s="8" t="s">
        <v>33</v>
      </c>
      <c r="B5644" s="8" t="s">
        <v>9885</v>
      </c>
      <c r="C5644" s="8" t="s">
        <v>9886</v>
      </c>
      <c r="D5644" s="8" t="s">
        <v>34</v>
      </c>
      <c r="E5644" s="8"/>
      <c r="F5644" s="24">
        <v>0.29560763229804599</v>
      </c>
      <c r="G5644" s="24">
        <v>0</v>
      </c>
      <c r="H5644" s="25">
        <v>22.620899999999999</v>
      </c>
      <c r="I5644" s="25">
        <v>11.0357</v>
      </c>
      <c r="J5644" s="15">
        <v>331</v>
      </c>
      <c r="K5644" s="15">
        <v>98</v>
      </c>
      <c r="L5644" s="13">
        <v>0.4879</v>
      </c>
      <c r="M5644" s="7">
        <v>0.99909256000000002</v>
      </c>
      <c r="N5644" s="26">
        <v>0.61612900000000004</v>
      </c>
      <c r="O5644" s="27"/>
      <c r="P5644" s="8">
        <v>0.38331138999999997</v>
      </c>
      <c r="Q5644" s="24">
        <v>0.29559999999999997</v>
      </c>
      <c r="R5644" t="e">
        <f>IF($Q5644*100&gt;=VLOOKUP($O5644,margin_ranges!$A$5:$C$10,2,FALSE),IF($Q5644*100&lt;=VLOOKUP($O5644,margin_ranges!$A$5:$C$10,3,FALSE)+10,"IN RANGE","ABOVE RANGE"),"BELOW RANGE")</f>
        <v>#N/A</v>
      </c>
      <c r="S5644" t="e">
        <f>MIN(VLOOKUP($O5644,margin_ranges!$A$5:$D$10,4,FALSE),$P5644*100)</f>
        <v>#N/A</v>
      </c>
      <c r="T5644" s="29" t="e">
        <f>(1-$S5644/100)/(1-$F5644)-1</f>
        <v>#N/A</v>
      </c>
      <c r="U5644" s="19" t="str">
        <f>IF(ABS(IFERROR(T5644,0))&gt;0.05,INDEX(margin_ranges!$C$13:$C$16,MATCH($F5644*100,margin_ranges!$B$13:$B$16,1)),"")</f>
        <v/>
      </c>
      <c r="V5644" t="e">
        <f>MIN(VLOOKUP($U5644,margin_ranges!$A$5:$D$10,4,FALSE),$P5644*100)</f>
        <v>#N/A</v>
      </c>
      <c r="Y5644" s="29" t="e">
        <f t="shared" si="87"/>
        <v>#N/A</v>
      </c>
    </row>
    <row r="5645" spans="1:25" x14ac:dyDescent="0.3">
      <c r="A5645" s="8" t="s">
        <v>17</v>
      </c>
      <c r="B5645" s="8" t="s">
        <v>9885</v>
      </c>
      <c r="C5645" s="8" t="s">
        <v>9886</v>
      </c>
      <c r="D5645" s="8" t="s">
        <v>9889</v>
      </c>
      <c r="E5645" s="8" t="s">
        <v>9890</v>
      </c>
      <c r="F5645" s="24">
        <v>0.3</v>
      </c>
      <c r="G5645" s="24">
        <v>0</v>
      </c>
      <c r="H5645" s="25">
        <v>9.0190000000000001</v>
      </c>
      <c r="I5645" s="25">
        <v>5.8205999999999998</v>
      </c>
      <c r="J5645" s="15">
        <v>189</v>
      </c>
      <c r="K5645" s="15">
        <v>57</v>
      </c>
      <c r="L5645" s="13">
        <v>0.64539999999999997</v>
      </c>
      <c r="M5645" s="7">
        <v>1.0808695800000001</v>
      </c>
      <c r="N5645" s="26">
        <v>0.7</v>
      </c>
      <c r="O5645" s="27" t="s">
        <v>92</v>
      </c>
      <c r="P5645" s="8">
        <v>0.35237329680000001</v>
      </c>
      <c r="Q5645" s="24">
        <v>0.3</v>
      </c>
      <c r="R5645" t="str">
        <f>IF($Q5645*100&gt;=VLOOKUP($O5645,margin_ranges!$A$5:$C$10,2,FALSE),IF($Q5645*100&lt;=VLOOKUP($O5645,margin_ranges!$A$5:$C$10,3,FALSE)+10,"IN RANGE","ABOVE RANGE"),"BELOW RANGE")</f>
        <v>IN RANGE</v>
      </c>
      <c r="S5645">
        <f>MIN(VLOOKUP($O5645,margin_ranges!$A$5:$D$10,4,FALSE),$P5645*100)</f>
        <v>29.75</v>
      </c>
      <c r="T5645" s="29">
        <f>(1-$S5645/100)/(1-$F5645)-1</f>
        <v>3.5714285714285587E-3</v>
      </c>
      <c r="U5645" s="19" t="str">
        <f>IF(ABS(IFERROR(T5645,0))&gt;0.05,INDEX(margin_ranges!$C$13:$C$16,MATCH($F5645*100,margin_ranges!$B$13:$B$16,1)),"")</f>
        <v/>
      </c>
      <c r="V5645" t="e">
        <f>MIN(VLOOKUP($U5645,margin_ranges!$A$5:$D$10,4,FALSE),$P5645*100)</f>
        <v>#N/A</v>
      </c>
      <c r="Y5645" s="29" t="e">
        <f t="shared" si="87"/>
        <v>#N/A</v>
      </c>
    </row>
    <row r="5646" spans="1:25" x14ac:dyDescent="0.3">
      <c r="A5646" s="8" t="s">
        <v>17</v>
      </c>
      <c r="B5646" s="8" t="s">
        <v>9885</v>
      </c>
      <c r="C5646" s="8" t="s">
        <v>9886</v>
      </c>
      <c r="D5646" s="8" t="s">
        <v>9893</v>
      </c>
      <c r="E5646" s="8" t="s">
        <v>9894</v>
      </c>
      <c r="F5646" s="24">
        <v>0.3</v>
      </c>
      <c r="G5646" s="24">
        <v>0</v>
      </c>
      <c r="H5646" s="25">
        <v>2.7764000000000002</v>
      </c>
      <c r="I5646" s="25">
        <v>1.5929</v>
      </c>
      <c r="J5646" s="15">
        <v>43</v>
      </c>
      <c r="K5646" s="15">
        <v>13</v>
      </c>
      <c r="L5646" s="13">
        <v>0.57369999999999999</v>
      </c>
      <c r="M5646" s="7">
        <v>0.89601812000000003</v>
      </c>
      <c r="N5646" s="26">
        <v>0.5</v>
      </c>
      <c r="O5646" s="27" t="s">
        <v>92</v>
      </c>
      <c r="P5646" s="8">
        <v>0.44197556809999999</v>
      </c>
      <c r="Q5646" s="24">
        <v>0.3</v>
      </c>
      <c r="R5646" t="str">
        <f>IF($Q5646*100&gt;=VLOOKUP($O5646,margin_ranges!$A$5:$C$10,2,FALSE),IF($Q5646*100&lt;=VLOOKUP($O5646,margin_ranges!$A$5:$C$10,3,FALSE)+10,"IN RANGE","ABOVE RANGE"),"BELOW RANGE")</f>
        <v>IN RANGE</v>
      </c>
      <c r="S5646">
        <f>MIN(VLOOKUP($O5646,margin_ranges!$A$5:$D$10,4,FALSE),$P5646*100)</f>
        <v>29.75</v>
      </c>
      <c r="T5646" s="29">
        <f>(1-$S5646/100)/(1-$F5646)-1</f>
        <v>3.5714285714285587E-3</v>
      </c>
      <c r="U5646" s="19" t="str">
        <f>IF(ABS(IFERROR(T5646,0))&gt;0.05,INDEX(margin_ranges!$C$13:$C$16,MATCH($F5646*100,margin_ranges!$B$13:$B$16,1)),"")</f>
        <v/>
      </c>
      <c r="V5646" t="e">
        <f>MIN(VLOOKUP($U5646,margin_ranges!$A$5:$D$10,4,FALSE),$P5646*100)</f>
        <v>#N/A</v>
      </c>
      <c r="Y5646" s="29" t="e">
        <f t="shared" ref="Y5646:Y5709" si="88">(1-$V5646/100)/(1-$F5646)-1</f>
        <v>#N/A</v>
      </c>
    </row>
    <row r="5647" spans="1:25" x14ac:dyDescent="0.3">
      <c r="A5647" s="8" t="s">
        <v>17</v>
      </c>
      <c r="B5647" s="8" t="s">
        <v>9885</v>
      </c>
      <c r="C5647" s="8" t="s">
        <v>9886</v>
      </c>
      <c r="D5647" s="8" t="s">
        <v>9895</v>
      </c>
      <c r="E5647" s="8" t="s">
        <v>9896</v>
      </c>
      <c r="F5647" s="24">
        <v>0.3</v>
      </c>
      <c r="G5647" s="24">
        <v>0</v>
      </c>
      <c r="H5647" s="25">
        <v>1.2156</v>
      </c>
      <c r="I5647" s="25">
        <v>0.53129999999999999</v>
      </c>
      <c r="J5647" s="15">
        <v>17</v>
      </c>
      <c r="K5647" s="15">
        <v>5</v>
      </c>
      <c r="L5647" s="13">
        <v>0.43709999999999999</v>
      </c>
      <c r="M5647" s="7">
        <v>1.09088465</v>
      </c>
      <c r="N5647" s="26">
        <v>0.7</v>
      </c>
      <c r="O5647" s="27" t="s">
        <v>92</v>
      </c>
      <c r="P5647" s="8">
        <v>0.35831895489999999</v>
      </c>
      <c r="Q5647" s="24">
        <v>0.3</v>
      </c>
      <c r="R5647" t="str">
        <f>IF($Q5647*100&gt;=VLOOKUP($O5647,margin_ranges!$A$5:$C$10,2,FALSE),IF($Q5647*100&lt;=VLOOKUP($O5647,margin_ranges!$A$5:$C$10,3,FALSE)+10,"IN RANGE","ABOVE RANGE"),"BELOW RANGE")</f>
        <v>IN RANGE</v>
      </c>
      <c r="S5647">
        <f>MIN(VLOOKUP($O5647,margin_ranges!$A$5:$D$10,4,FALSE),$P5647*100)</f>
        <v>29.75</v>
      </c>
      <c r="T5647" s="29">
        <f>(1-$S5647/100)/(1-$F5647)-1</f>
        <v>3.5714285714285587E-3</v>
      </c>
      <c r="U5647" s="19" t="str">
        <f>IF(ABS(IFERROR(T5647,0))&gt;0.05,INDEX(margin_ranges!$C$13:$C$16,MATCH($F5647*100,margin_ranges!$B$13:$B$16,1)),"")</f>
        <v/>
      </c>
      <c r="V5647" t="e">
        <f>MIN(VLOOKUP($U5647,margin_ranges!$A$5:$D$10,4,FALSE),$P5647*100)</f>
        <v>#N/A</v>
      </c>
      <c r="Y5647" s="29" t="e">
        <f t="shared" si="88"/>
        <v>#N/A</v>
      </c>
    </row>
    <row r="5648" spans="1:25" x14ac:dyDescent="0.3">
      <c r="A5648" s="8" t="s">
        <v>17</v>
      </c>
      <c r="B5648" s="8" t="s">
        <v>9885</v>
      </c>
      <c r="C5648" s="8" t="s">
        <v>9886</v>
      </c>
      <c r="D5648" s="8" t="s">
        <v>9897</v>
      </c>
      <c r="E5648" s="8" t="s">
        <v>9898</v>
      </c>
      <c r="F5648" s="24">
        <v>0.3</v>
      </c>
      <c r="G5648" s="24">
        <v>0</v>
      </c>
      <c r="H5648" s="25">
        <v>6.5693999999999999</v>
      </c>
      <c r="I5648" s="25">
        <v>1.8900999999999999</v>
      </c>
      <c r="J5648" s="15">
        <v>53</v>
      </c>
      <c r="K5648" s="15">
        <v>16</v>
      </c>
      <c r="L5648" s="13">
        <v>0.28770000000000001</v>
      </c>
      <c r="M5648" s="7">
        <v>0.93064131999999999</v>
      </c>
      <c r="N5648" s="26">
        <v>0.5</v>
      </c>
      <c r="O5648" s="27" t="s">
        <v>92</v>
      </c>
      <c r="P5648" s="8">
        <v>0.46273608469999999</v>
      </c>
      <c r="Q5648" s="24">
        <v>0.3</v>
      </c>
      <c r="R5648" t="str">
        <f>IF($Q5648*100&gt;=VLOOKUP($O5648,margin_ranges!$A$5:$C$10,2,FALSE),IF($Q5648*100&lt;=VLOOKUP($O5648,margin_ranges!$A$5:$C$10,3,FALSE)+10,"IN RANGE","ABOVE RANGE"),"BELOW RANGE")</f>
        <v>IN RANGE</v>
      </c>
      <c r="S5648">
        <f>MIN(VLOOKUP($O5648,margin_ranges!$A$5:$D$10,4,FALSE),$P5648*100)</f>
        <v>29.75</v>
      </c>
      <c r="T5648" s="29">
        <f>(1-$S5648/100)/(1-$F5648)-1</f>
        <v>3.5714285714285587E-3</v>
      </c>
      <c r="U5648" s="19" t="str">
        <f>IF(ABS(IFERROR(T5648,0))&gt;0.05,INDEX(margin_ranges!$C$13:$C$16,MATCH($F5648*100,margin_ranges!$B$13:$B$16,1)),"")</f>
        <v/>
      </c>
      <c r="V5648" t="e">
        <f>MIN(VLOOKUP($U5648,margin_ranges!$A$5:$D$10,4,FALSE),$P5648*100)</f>
        <v>#N/A</v>
      </c>
      <c r="Y5648" s="29" t="e">
        <f t="shared" si="88"/>
        <v>#N/A</v>
      </c>
    </row>
    <row r="5649" spans="1:25" x14ac:dyDescent="0.3">
      <c r="A5649" s="8" t="s">
        <v>17</v>
      </c>
      <c r="B5649" s="8" t="s">
        <v>9885</v>
      </c>
      <c r="C5649" s="8" t="s">
        <v>9886</v>
      </c>
      <c r="D5649" s="8" t="s">
        <v>9887</v>
      </c>
      <c r="E5649" s="8" t="s">
        <v>9888</v>
      </c>
      <c r="F5649" s="24">
        <v>0.25</v>
      </c>
      <c r="G5649" s="24">
        <v>0</v>
      </c>
      <c r="H5649" s="25">
        <v>0.82410000000000005</v>
      </c>
      <c r="I5649" s="25">
        <v>0.40860000000000002</v>
      </c>
      <c r="J5649" s="15">
        <v>10</v>
      </c>
      <c r="K5649" s="15">
        <v>3</v>
      </c>
      <c r="L5649" s="13">
        <v>0.49580000000000002</v>
      </c>
      <c r="M5649" s="7">
        <v>0.84777137000000002</v>
      </c>
      <c r="N5649" s="26">
        <v>0.5</v>
      </c>
      <c r="O5649" s="27" t="s">
        <v>92</v>
      </c>
      <c r="P5649" s="8">
        <v>0.41021834600000001</v>
      </c>
      <c r="Q5649" s="24">
        <v>0.25</v>
      </c>
      <c r="R5649" t="str">
        <f>IF($Q5649*100&gt;=VLOOKUP($O5649,margin_ranges!$A$5:$C$10,2,FALSE),IF($Q5649*100&lt;=VLOOKUP($O5649,margin_ranges!$A$5:$C$10,3,FALSE)+10,"IN RANGE","ABOVE RANGE"),"BELOW RANGE")</f>
        <v>IN RANGE</v>
      </c>
      <c r="S5649">
        <f>MIN(VLOOKUP($O5649,margin_ranges!$A$5:$D$10,4,FALSE),$P5649*100)</f>
        <v>29.75</v>
      </c>
      <c r="T5649" s="29">
        <f>(1-$S5649/100)/(1-$F5649)-1</f>
        <v>-6.3333333333333353E-2</v>
      </c>
      <c r="U5649" s="19" t="str">
        <f>IF(ABS(IFERROR(T5649,0))&gt;0.05,INDEX(margin_ranges!$C$13:$C$16,MATCH($F5649*100,margin_ranges!$B$13:$B$16,1)),"")</f>
        <v>Balanced (Type B)</v>
      </c>
      <c r="V5649">
        <f>MIN(VLOOKUP($U5649,margin_ranges!$A$5:$D$10,4,FALSE),$P5649*100)</f>
        <v>29.75</v>
      </c>
      <c r="Y5649" s="29">
        <f t="shared" si="88"/>
        <v>-6.3333333333333353E-2</v>
      </c>
    </row>
    <row r="5650" spans="1:25" x14ac:dyDescent="0.3">
      <c r="A5650" s="8" t="s">
        <v>17</v>
      </c>
      <c r="B5650" s="8" t="s">
        <v>9885</v>
      </c>
      <c r="C5650" s="8" t="s">
        <v>9886</v>
      </c>
      <c r="D5650" s="8" t="s">
        <v>9891</v>
      </c>
      <c r="E5650" s="8" t="s">
        <v>9892</v>
      </c>
      <c r="F5650" s="24">
        <v>0.25</v>
      </c>
      <c r="G5650" s="24">
        <v>0</v>
      </c>
      <c r="H5650" s="25">
        <v>1.2664</v>
      </c>
      <c r="I5650" s="25">
        <v>0.67749999999999999</v>
      </c>
      <c r="J5650" s="15">
        <v>16</v>
      </c>
      <c r="K5650" s="15">
        <v>4</v>
      </c>
      <c r="L5650" s="13">
        <v>0.53500000000000003</v>
      </c>
      <c r="M5650" s="7">
        <v>0.77407486000000003</v>
      </c>
      <c r="N5650" s="26">
        <v>0.5</v>
      </c>
      <c r="O5650" s="27" t="s">
        <v>92</v>
      </c>
      <c r="P5650" s="8">
        <v>0.35406763730000002</v>
      </c>
      <c r="Q5650" s="24">
        <v>0.25</v>
      </c>
      <c r="R5650" t="str">
        <f>IF($Q5650*100&gt;=VLOOKUP($O5650,margin_ranges!$A$5:$C$10,2,FALSE),IF($Q5650*100&lt;=VLOOKUP($O5650,margin_ranges!$A$5:$C$10,3,FALSE)+10,"IN RANGE","ABOVE RANGE"),"BELOW RANGE")</f>
        <v>IN RANGE</v>
      </c>
      <c r="S5650">
        <f>MIN(VLOOKUP($O5650,margin_ranges!$A$5:$D$10,4,FALSE),$P5650*100)</f>
        <v>29.75</v>
      </c>
      <c r="T5650" s="29">
        <f>(1-$S5650/100)/(1-$F5650)-1</f>
        <v>-6.3333333333333353E-2</v>
      </c>
      <c r="U5650" s="19" t="str">
        <f>IF(ABS(IFERROR(T5650,0))&gt;0.05,INDEX(margin_ranges!$C$13:$C$16,MATCH($F5650*100,margin_ranges!$B$13:$B$16,1)),"")</f>
        <v>Balanced (Type B)</v>
      </c>
      <c r="V5650">
        <f>MIN(VLOOKUP($U5650,margin_ranges!$A$5:$D$10,4,FALSE),$P5650*100)</f>
        <v>29.75</v>
      </c>
      <c r="Y5650" s="29">
        <f t="shared" si="88"/>
        <v>-6.3333333333333353E-2</v>
      </c>
    </row>
    <row r="5651" spans="1:25" x14ac:dyDescent="0.3">
      <c r="A5651" s="8" t="s">
        <v>35</v>
      </c>
      <c r="B5651" s="8" t="s">
        <v>9899</v>
      </c>
      <c r="C5651" s="8" t="s">
        <v>34</v>
      </c>
      <c r="D5651" s="8" t="s">
        <v>34</v>
      </c>
      <c r="E5651" s="8"/>
      <c r="F5651" s="24">
        <v>0.33999999999999903</v>
      </c>
      <c r="G5651" s="24">
        <v>0</v>
      </c>
      <c r="H5651" s="25">
        <v>114.69240000000001</v>
      </c>
      <c r="I5651" s="25">
        <v>1.6964999999999999</v>
      </c>
      <c r="J5651" s="15">
        <v>31</v>
      </c>
      <c r="K5651" s="15">
        <v>9</v>
      </c>
      <c r="L5651" s="13">
        <v>1.4800000000000001E-2</v>
      </c>
      <c r="M5651" s="7">
        <v>0.60373036999999996</v>
      </c>
      <c r="N5651" s="26">
        <v>0.15</v>
      </c>
      <c r="O5651" s="27"/>
      <c r="P5651" s="8">
        <v>0.7515447166</v>
      </c>
      <c r="Q5651" s="24">
        <v>0.34</v>
      </c>
      <c r="R5651" t="e">
        <f>IF($Q5651*100&gt;=VLOOKUP($O5651,margin_ranges!$A$5:$C$10,2,FALSE),IF($Q5651*100&lt;=VLOOKUP($O5651,margin_ranges!$A$5:$C$10,3,FALSE)+10,"IN RANGE","ABOVE RANGE"),"BELOW RANGE")</f>
        <v>#N/A</v>
      </c>
      <c r="S5651" t="e">
        <f>MIN(VLOOKUP($O5651,margin_ranges!$A$5:$D$10,4,FALSE),$P5651*100)</f>
        <v>#N/A</v>
      </c>
      <c r="T5651" s="29" t="e">
        <f>(1-$S5651/100)/(1-$F5651)-1</f>
        <v>#N/A</v>
      </c>
      <c r="U5651" s="19" t="str">
        <f>IF(ABS(IFERROR(T5651,0))&gt;0.05,INDEX(margin_ranges!$C$13:$C$16,MATCH($F5651*100,margin_ranges!$B$13:$B$16,1)),"")</f>
        <v/>
      </c>
      <c r="V5651" t="e">
        <f>MIN(VLOOKUP($U5651,margin_ranges!$A$5:$D$10,4,FALSE),$P5651*100)</f>
        <v>#N/A</v>
      </c>
      <c r="Y5651" s="29" t="e">
        <f t="shared" si="88"/>
        <v>#N/A</v>
      </c>
    </row>
    <row r="5652" spans="1:25" x14ac:dyDescent="0.3">
      <c r="A5652" s="8" t="s">
        <v>33</v>
      </c>
      <c r="B5652" s="8" t="s">
        <v>9899</v>
      </c>
      <c r="C5652" s="8" t="s">
        <v>9900</v>
      </c>
      <c r="D5652" s="8" t="s">
        <v>34</v>
      </c>
      <c r="E5652" s="8"/>
      <c r="F5652" s="24">
        <v>0.33999999999999903</v>
      </c>
      <c r="G5652" s="24">
        <v>0</v>
      </c>
      <c r="H5652" s="25">
        <v>114.69240000000001</v>
      </c>
      <c r="I5652" s="25">
        <v>1.6964999999999999</v>
      </c>
      <c r="J5652" s="15">
        <v>31</v>
      </c>
      <c r="K5652" s="15">
        <v>9</v>
      </c>
      <c r="L5652" s="13">
        <v>1.4800000000000001E-2</v>
      </c>
      <c r="M5652" s="7">
        <v>0.60373036999999996</v>
      </c>
      <c r="N5652" s="26">
        <v>0.15</v>
      </c>
      <c r="O5652" s="27"/>
      <c r="P5652" s="8">
        <v>0.7515447166</v>
      </c>
      <c r="Q5652" s="24">
        <v>0.34</v>
      </c>
      <c r="R5652" t="e">
        <f>IF($Q5652*100&gt;=VLOOKUP($O5652,margin_ranges!$A$5:$C$10,2,FALSE),IF($Q5652*100&lt;=VLOOKUP($O5652,margin_ranges!$A$5:$C$10,3,FALSE)+10,"IN RANGE","ABOVE RANGE"),"BELOW RANGE")</f>
        <v>#N/A</v>
      </c>
      <c r="S5652" t="e">
        <f>MIN(VLOOKUP($O5652,margin_ranges!$A$5:$D$10,4,FALSE),$P5652*100)</f>
        <v>#N/A</v>
      </c>
      <c r="T5652" s="29" t="e">
        <f>(1-$S5652/100)/(1-$F5652)-1</f>
        <v>#N/A</v>
      </c>
      <c r="U5652" s="19" t="str">
        <f>IF(ABS(IFERROR(T5652,0))&gt;0.05,INDEX(margin_ranges!$C$13:$C$16,MATCH($F5652*100,margin_ranges!$B$13:$B$16,1)),"")</f>
        <v/>
      </c>
      <c r="V5652" t="e">
        <f>MIN(VLOOKUP($U5652,margin_ranges!$A$5:$D$10,4,FALSE),$P5652*100)</f>
        <v>#N/A</v>
      </c>
      <c r="Y5652" s="29" t="e">
        <f t="shared" si="88"/>
        <v>#N/A</v>
      </c>
    </row>
    <row r="5653" spans="1:25" x14ac:dyDescent="0.3">
      <c r="A5653" s="8" t="s">
        <v>17</v>
      </c>
      <c r="B5653" s="8" t="s">
        <v>9899</v>
      </c>
      <c r="C5653" s="8" t="s">
        <v>9900</v>
      </c>
      <c r="D5653" s="8" t="s">
        <v>9903</v>
      </c>
      <c r="E5653" s="8" t="s">
        <v>9904</v>
      </c>
      <c r="F5653" s="24">
        <v>0.34</v>
      </c>
      <c r="G5653" s="24">
        <v>0</v>
      </c>
      <c r="H5653" s="25">
        <v>32.074399999999997</v>
      </c>
      <c r="I5653" s="25">
        <v>0.51529999999999998</v>
      </c>
      <c r="J5653" s="15">
        <v>10</v>
      </c>
      <c r="K5653" s="15">
        <v>3</v>
      </c>
      <c r="L5653" s="13">
        <v>1.61E-2</v>
      </c>
      <c r="M5653" s="7">
        <v>0.63532021000000005</v>
      </c>
      <c r="N5653" s="26">
        <v>0.15</v>
      </c>
      <c r="O5653" s="27" t="s">
        <v>22</v>
      </c>
      <c r="P5653" s="8">
        <v>0.76389858610000005</v>
      </c>
      <c r="Q5653" s="24">
        <v>0.34</v>
      </c>
      <c r="R5653" t="str">
        <f>IF($Q5653*100&gt;=VLOOKUP($O5653,margin_ranges!$A$5:$C$10,2,FALSE),IF($Q5653*100&lt;=VLOOKUP($O5653,margin_ranges!$A$5:$C$10,3,FALSE)+10,"IN RANGE","ABOVE RANGE"),"BELOW RANGE")</f>
        <v>IN RANGE</v>
      </c>
      <c r="S5653">
        <f>MIN(VLOOKUP($O5653,margin_ranges!$A$5:$D$10,4,FALSE),$P5653*100)</f>
        <v>29.75</v>
      </c>
      <c r="T5653" s="29">
        <f>(1-$S5653/100)/(1-$F5653)-1</f>
        <v>6.4393939393939448E-2</v>
      </c>
      <c r="U5653" s="19" t="str">
        <f>IF(ABS(IFERROR(T5653,0))&gt;0.05,INDEX(margin_ranges!$C$13:$C$16,MATCH($F5653*100,margin_ranges!$B$13:$B$16,1)),"")</f>
        <v>Balanced (Type B)</v>
      </c>
      <c r="V5653">
        <f>MIN(VLOOKUP($U5653,margin_ranges!$A$5:$D$10,4,FALSE),$P5653*100)</f>
        <v>29.75</v>
      </c>
      <c r="Y5653" s="29">
        <f t="shared" si="88"/>
        <v>6.4393939393939448E-2</v>
      </c>
    </row>
    <row r="5654" spans="1:25" x14ac:dyDescent="0.3">
      <c r="A5654" s="8" t="s">
        <v>17</v>
      </c>
      <c r="B5654" s="8" t="s">
        <v>9899</v>
      </c>
      <c r="C5654" s="8" t="s">
        <v>9900</v>
      </c>
      <c r="D5654" s="8" t="s">
        <v>9905</v>
      </c>
      <c r="E5654" s="8" t="s">
        <v>9906</v>
      </c>
      <c r="F5654" s="24">
        <v>0.34</v>
      </c>
      <c r="G5654" s="24">
        <v>0</v>
      </c>
      <c r="H5654" s="25">
        <v>27.601600000000001</v>
      </c>
      <c r="I5654" s="25">
        <v>0.48549999999999999</v>
      </c>
      <c r="J5654" s="15">
        <v>8</v>
      </c>
      <c r="K5654" s="15">
        <v>2</v>
      </c>
      <c r="L5654" s="13">
        <v>1.7600000000000001E-2</v>
      </c>
      <c r="M5654" s="7">
        <v>0.53864939999999994</v>
      </c>
      <c r="N5654" s="26">
        <v>0.15</v>
      </c>
      <c r="O5654" s="27" t="s">
        <v>22</v>
      </c>
      <c r="P5654" s="8">
        <v>0.72152572930000003</v>
      </c>
      <c r="Q5654" s="24">
        <v>0.34</v>
      </c>
      <c r="R5654" t="str">
        <f>IF($Q5654*100&gt;=VLOOKUP($O5654,margin_ranges!$A$5:$C$10,2,FALSE),IF($Q5654*100&lt;=VLOOKUP($O5654,margin_ranges!$A$5:$C$10,3,FALSE)+10,"IN RANGE","ABOVE RANGE"),"BELOW RANGE")</f>
        <v>IN RANGE</v>
      </c>
      <c r="S5654">
        <f>MIN(VLOOKUP($O5654,margin_ranges!$A$5:$D$10,4,FALSE),$P5654*100)</f>
        <v>29.75</v>
      </c>
      <c r="T5654" s="29">
        <f>(1-$S5654/100)/(1-$F5654)-1</f>
        <v>6.4393939393939448E-2</v>
      </c>
      <c r="U5654" s="19" t="str">
        <f>IF(ABS(IFERROR(T5654,0))&gt;0.05,INDEX(margin_ranges!$C$13:$C$16,MATCH($F5654*100,margin_ranges!$B$13:$B$16,1)),"")</f>
        <v>Balanced (Type B)</v>
      </c>
      <c r="V5654">
        <f>MIN(VLOOKUP($U5654,margin_ranges!$A$5:$D$10,4,FALSE),$P5654*100)</f>
        <v>29.75</v>
      </c>
      <c r="Y5654" s="29">
        <f t="shared" si="88"/>
        <v>6.4393939393939448E-2</v>
      </c>
    </row>
    <row r="5655" spans="1:25" x14ac:dyDescent="0.3">
      <c r="A5655" s="8" t="s">
        <v>17</v>
      </c>
      <c r="B5655" s="8" t="s">
        <v>9899</v>
      </c>
      <c r="C5655" s="8" t="s">
        <v>9900</v>
      </c>
      <c r="D5655" s="8" t="s">
        <v>9901</v>
      </c>
      <c r="E5655" s="8" t="s">
        <v>9902</v>
      </c>
      <c r="F5655" s="24">
        <v>0.33999999999999903</v>
      </c>
      <c r="G5655" s="24">
        <v>0</v>
      </c>
      <c r="H5655" s="25">
        <v>27.467099999999999</v>
      </c>
      <c r="I5655" s="25">
        <v>0.35759999999999997</v>
      </c>
      <c r="J5655" s="15">
        <v>7</v>
      </c>
      <c r="K5655" s="15">
        <v>2</v>
      </c>
      <c r="L5655" s="13">
        <v>1.2999999999999999E-2</v>
      </c>
      <c r="M5655" s="7">
        <v>0.62493008000000005</v>
      </c>
      <c r="N5655" s="26">
        <v>0.15</v>
      </c>
      <c r="O5655" s="27" t="s">
        <v>22</v>
      </c>
      <c r="P5655" s="8">
        <v>0.75997314920000003</v>
      </c>
      <c r="Q5655" s="24">
        <v>0.34</v>
      </c>
      <c r="R5655" t="str">
        <f>IF($Q5655*100&gt;=VLOOKUP($O5655,margin_ranges!$A$5:$C$10,2,FALSE),IF($Q5655*100&lt;=VLOOKUP($O5655,margin_ranges!$A$5:$C$10,3,FALSE)+10,"IN RANGE","ABOVE RANGE"),"BELOW RANGE")</f>
        <v>IN RANGE</v>
      </c>
      <c r="S5655">
        <f>MIN(VLOOKUP($O5655,margin_ranges!$A$5:$D$10,4,FALSE),$P5655*100)</f>
        <v>29.75</v>
      </c>
      <c r="T5655" s="29">
        <f>(1-$S5655/100)/(1-$F5655)-1</f>
        <v>6.4393939393937671E-2</v>
      </c>
      <c r="U5655" s="19" t="str">
        <f>IF(ABS(IFERROR(T5655,0))&gt;0.05,INDEX(margin_ranges!$C$13:$C$16,MATCH($F5655*100,margin_ranges!$B$13:$B$16,1)),"")</f>
        <v>Balanced (Type B)</v>
      </c>
      <c r="V5655">
        <f>MIN(VLOOKUP($U5655,margin_ranges!$A$5:$D$10,4,FALSE),$P5655*100)</f>
        <v>29.75</v>
      </c>
      <c r="Y5655" s="29">
        <f t="shared" si="88"/>
        <v>6.4393939393937671E-2</v>
      </c>
    </row>
    <row r="5656" spans="1:25" x14ac:dyDescent="0.3">
      <c r="A5656" s="8" t="s">
        <v>35</v>
      </c>
      <c r="B5656" s="8" t="s">
        <v>9907</v>
      </c>
      <c r="C5656" s="8" t="s">
        <v>34</v>
      </c>
      <c r="D5656" s="8" t="s">
        <v>34</v>
      </c>
      <c r="E5656" s="8"/>
      <c r="F5656" s="24">
        <v>0.28999999999999998</v>
      </c>
      <c r="G5656" s="24">
        <v>1</v>
      </c>
      <c r="H5656" s="25">
        <v>94.674400000000006</v>
      </c>
      <c r="I5656" s="25">
        <v>18.660399999999999</v>
      </c>
      <c r="J5656" s="15">
        <v>1423</v>
      </c>
      <c r="K5656" s="15">
        <v>366</v>
      </c>
      <c r="L5656" s="13">
        <v>0.1971</v>
      </c>
      <c r="M5656" s="7">
        <v>2.5424647399999998</v>
      </c>
      <c r="N5656" s="26">
        <v>1.6</v>
      </c>
      <c r="O5656" s="27"/>
      <c r="P5656" s="8">
        <v>0.37068940340000001</v>
      </c>
      <c r="Q5656" s="24">
        <v>0.28999999999999998</v>
      </c>
      <c r="R5656" t="e">
        <f>IF($Q5656*100&gt;=VLOOKUP($O5656,margin_ranges!$A$5:$C$10,2,FALSE),IF($Q5656*100&lt;=VLOOKUP($O5656,margin_ranges!$A$5:$C$10,3,FALSE)+10,"IN RANGE","ABOVE RANGE"),"BELOW RANGE")</f>
        <v>#N/A</v>
      </c>
      <c r="S5656" t="e">
        <f>MIN(VLOOKUP($O5656,margin_ranges!$A$5:$D$10,4,FALSE),$P5656*100)</f>
        <v>#N/A</v>
      </c>
      <c r="T5656" s="29" t="e">
        <f>(1-$S5656/100)/(1-$F5656)-1</f>
        <v>#N/A</v>
      </c>
      <c r="U5656" s="19" t="str">
        <f>IF(ABS(IFERROR(T5656,0))&gt;0.05,INDEX(margin_ranges!$C$13:$C$16,MATCH($F5656*100,margin_ranges!$B$13:$B$16,1)),"")</f>
        <v/>
      </c>
      <c r="V5656" t="e">
        <f>MIN(VLOOKUP($U5656,margin_ranges!$A$5:$D$10,4,FALSE),$P5656*100)</f>
        <v>#N/A</v>
      </c>
      <c r="Y5656" s="29" t="e">
        <f t="shared" si="88"/>
        <v>#N/A</v>
      </c>
    </row>
    <row r="5657" spans="1:25" x14ac:dyDescent="0.3">
      <c r="A5657" s="8" t="s">
        <v>33</v>
      </c>
      <c r="B5657" s="8" t="s">
        <v>9907</v>
      </c>
      <c r="C5657" s="8" t="s">
        <v>9908</v>
      </c>
      <c r="D5657" s="28" t="s">
        <v>34</v>
      </c>
      <c r="E5657" s="8"/>
      <c r="F5657" s="24">
        <v>0.28999999999999998</v>
      </c>
      <c r="G5657" s="24">
        <v>1</v>
      </c>
      <c r="H5657" s="25">
        <v>94.674400000000006</v>
      </c>
      <c r="I5657" s="25">
        <v>18.660399999999999</v>
      </c>
      <c r="J5657" s="15">
        <v>1423</v>
      </c>
      <c r="K5657" s="15">
        <v>366</v>
      </c>
      <c r="L5657" s="13">
        <v>0.1971</v>
      </c>
      <c r="M5657" s="7">
        <v>2.5424647399999998</v>
      </c>
      <c r="N5657" s="26">
        <v>1.6</v>
      </c>
      <c r="O5657" s="27"/>
      <c r="P5657" s="8">
        <v>0.37068940340000001</v>
      </c>
      <c r="Q5657" s="24">
        <v>0.28999999999999998</v>
      </c>
      <c r="R5657" t="e">
        <f>IF($Q5657*100&gt;=VLOOKUP($O5657,margin_ranges!$A$5:$C$10,2,FALSE),IF($Q5657*100&lt;=VLOOKUP($O5657,margin_ranges!$A$5:$C$10,3,FALSE)+10,"IN RANGE","ABOVE RANGE"),"BELOW RANGE")</f>
        <v>#N/A</v>
      </c>
      <c r="S5657" t="e">
        <f>MIN(VLOOKUP($O5657,margin_ranges!$A$5:$D$10,4,FALSE),$P5657*100)</f>
        <v>#N/A</v>
      </c>
      <c r="T5657" s="29" t="e">
        <f>(1-$S5657/100)/(1-$F5657)-1</f>
        <v>#N/A</v>
      </c>
      <c r="U5657" s="19" t="str">
        <f>IF(ABS(IFERROR(T5657,0))&gt;0.05,INDEX(margin_ranges!$C$13:$C$16,MATCH($F5657*100,margin_ranges!$B$13:$B$16,1)),"")</f>
        <v/>
      </c>
      <c r="V5657" t="e">
        <f>MIN(VLOOKUP($U5657,margin_ranges!$A$5:$D$10,4,FALSE),$P5657*100)</f>
        <v>#N/A</v>
      </c>
      <c r="Y5657" s="29" t="e">
        <f t="shared" si="88"/>
        <v>#N/A</v>
      </c>
    </row>
    <row r="5658" spans="1:25" x14ac:dyDescent="0.3">
      <c r="A5658" s="8" t="s">
        <v>17</v>
      </c>
      <c r="B5658" s="8" t="s">
        <v>9907</v>
      </c>
      <c r="C5658" s="8" t="s">
        <v>9908</v>
      </c>
      <c r="D5658" s="8" t="s">
        <v>9909</v>
      </c>
      <c r="E5658" s="8" t="s">
        <v>9910</v>
      </c>
      <c r="F5658" s="24">
        <v>0.28999999999999998</v>
      </c>
      <c r="G5658" s="24">
        <v>1</v>
      </c>
      <c r="H5658" s="25">
        <v>48.611199999999997</v>
      </c>
      <c r="I5658" s="25">
        <v>9.3720999999999997</v>
      </c>
      <c r="J5658" s="15">
        <v>715</v>
      </c>
      <c r="K5658" s="15">
        <v>184</v>
      </c>
      <c r="L5658" s="13">
        <v>0.1928</v>
      </c>
      <c r="M5658" s="7">
        <v>2.5427269300000002</v>
      </c>
      <c r="N5658" s="26">
        <v>1.6</v>
      </c>
      <c r="O5658" s="27" t="s">
        <v>22</v>
      </c>
      <c r="P5658" s="8">
        <v>0.37075429399999998</v>
      </c>
      <c r="Q5658" s="24">
        <v>0.28999999999999998</v>
      </c>
      <c r="R5658" t="str">
        <f>IF($Q5658*100&gt;=VLOOKUP($O5658,margin_ranges!$A$5:$C$10,2,FALSE),IF($Q5658*100&lt;=VLOOKUP($O5658,margin_ranges!$A$5:$C$10,3,FALSE)+10,"IN RANGE","ABOVE RANGE"),"BELOW RANGE")</f>
        <v>IN RANGE</v>
      </c>
      <c r="S5658">
        <f>MIN(VLOOKUP($O5658,margin_ranges!$A$5:$D$10,4,FALSE),$P5658*100)</f>
        <v>29.75</v>
      </c>
      <c r="T5658" s="29">
        <f>(1-$S5658/100)/(1-$F5658)-1</f>
        <v>-1.0563380281690127E-2</v>
      </c>
      <c r="U5658" s="19" t="str">
        <f>IF(ABS(IFERROR(T5658,0))&gt;0.05,INDEX(margin_ranges!$C$13:$C$16,MATCH($F5658*100,margin_ranges!$B$13:$B$16,1)),"")</f>
        <v/>
      </c>
      <c r="V5658" t="e">
        <f>MIN(VLOOKUP($U5658,margin_ranges!$A$5:$D$10,4,FALSE),$P5658*100)</f>
        <v>#N/A</v>
      </c>
      <c r="Y5658" s="29" t="e">
        <f t="shared" si="88"/>
        <v>#N/A</v>
      </c>
    </row>
    <row r="5659" spans="1:25" x14ac:dyDescent="0.3">
      <c r="A5659" s="8" t="s">
        <v>17</v>
      </c>
      <c r="B5659" s="8" t="s">
        <v>9907</v>
      </c>
      <c r="C5659" s="8" t="s">
        <v>9908</v>
      </c>
      <c r="D5659" s="8" t="s">
        <v>9911</v>
      </c>
      <c r="E5659" s="8" t="s">
        <v>9912</v>
      </c>
      <c r="F5659" s="24">
        <v>0.28999999999999998</v>
      </c>
      <c r="G5659" s="24">
        <v>1</v>
      </c>
      <c r="H5659" s="25">
        <v>46.062899999999999</v>
      </c>
      <c r="I5659" s="25">
        <v>9.2881999999999998</v>
      </c>
      <c r="J5659" s="15">
        <v>708</v>
      </c>
      <c r="K5659" s="15">
        <v>182</v>
      </c>
      <c r="L5659" s="13">
        <v>0.2016</v>
      </c>
      <c r="M5659" s="7">
        <v>2.54220018</v>
      </c>
      <c r="N5659" s="26">
        <v>1.6</v>
      </c>
      <c r="O5659" s="27" t="s">
        <v>22</v>
      </c>
      <c r="P5659" s="8">
        <v>0.37062391290000002</v>
      </c>
      <c r="Q5659" s="24">
        <v>0.28999999999999998</v>
      </c>
      <c r="R5659" t="str">
        <f>IF($Q5659*100&gt;=VLOOKUP($O5659,margin_ranges!$A$5:$C$10,2,FALSE),IF($Q5659*100&lt;=VLOOKUP($O5659,margin_ranges!$A$5:$C$10,3,FALSE)+10,"IN RANGE","ABOVE RANGE"),"BELOW RANGE")</f>
        <v>IN RANGE</v>
      </c>
      <c r="S5659">
        <f>MIN(VLOOKUP($O5659,margin_ranges!$A$5:$D$10,4,FALSE),$P5659*100)</f>
        <v>29.75</v>
      </c>
      <c r="T5659" s="29">
        <f>(1-$S5659/100)/(1-$F5659)-1</f>
        <v>-1.0563380281690127E-2</v>
      </c>
      <c r="U5659" s="19" t="str">
        <f>IF(ABS(IFERROR(T5659,0))&gt;0.05,INDEX(margin_ranges!$C$13:$C$16,MATCH($F5659*100,margin_ranges!$B$13:$B$16,1)),"")</f>
        <v/>
      </c>
      <c r="V5659" t="e">
        <f>MIN(VLOOKUP($U5659,margin_ranges!$A$5:$D$10,4,FALSE),$P5659*100)</f>
        <v>#N/A</v>
      </c>
      <c r="Y5659" s="29" t="e">
        <f t="shared" si="88"/>
        <v>#N/A</v>
      </c>
    </row>
    <row r="5660" spans="1:25" x14ac:dyDescent="0.3">
      <c r="A5660" s="8" t="s">
        <v>35</v>
      </c>
      <c r="B5660" s="8" t="s">
        <v>9913</v>
      </c>
      <c r="C5660" s="8" t="s">
        <v>34</v>
      </c>
      <c r="D5660" s="8" t="s">
        <v>34</v>
      </c>
      <c r="E5660" s="8"/>
      <c r="F5660" s="24">
        <v>0.26930144033220899</v>
      </c>
      <c r="G5660" s="24">
        <v>0</v>
      </c>
      <c r="H5660" s="25">
        <v>12.791399999999999</v>
      </c>
      <c r="I5660" s="25">
        <v>3.9748999999999999</v>
      </c>
      <c r="J5660" s="15">
        <v>74</v>
      </c>
      <c r="K5660" s="15">
        <v>19</v>
      </c>
      <c r="L5660" s="13">
        <v>0.31069999999999998</v>
      </c>
      <c r="M5660" s="7">
        <v>0.61794282</v>
      </c>
      <c r="N5660" s="26">
        <v>0.3</v>
      </c>
      <c r="O5660" s="27"/>
      <c r="P5660" s="8">
        <v>0.51451818810000005</v>
      </c>
      <c r="Q5660" s="24">
        <v>0.26929999999999998</v>
      </c>
      <c r="R5660" t="e">
        <f>IF($Q5660*100&gt;=VLOOKUP($O5660,margin_ranges!$A$5:$C$10,2,FALSE),IF($Q5660*100&lt;=VLOOKUP($O5660,margin_ranges!$A$5:$C$10,3,FALSE)+10,"IN RANGE","ABOVE RANGE"),"BELOW RANGE")</f>
        <v>#N/A</v>
      </c>
      <c r="S5660" t="e">
        <f>MIN(VLOOKUP($O5660,margin_ranges!$A$5:$D$10,4,FALSE),$P5660*100)</f>
        <v>#N/A</v>
      </c>
      <c r="T5660" s="29" t="e">
        <f>(1-$S5660/100)/(1-$F5660)-1</f>
        <v>#N/A</v>
      </c>
      <c r="U5660" s="19" t="str">
        <f>IF(ABS(IFERROR(T5660,0))&gt;0.05,INDEX(margin_ranges!$C$13:$C$16,MATCH($F5660*100,margin_ranges!$B$13:$B$16,1)),"")</f>
        <v/>
      </c>
      <c r="V5660" t="e">
        <f>MIN(VLOOKUP($U5660,margin_ranges!$A$5:$D$10,4,FALSE),$P5660*100)</f>
        <v>#N/A</v>
      </c>
      <c r="Y5660" s="29" t="e">
        <f t="shared" si="88"/>
        <v>#N/A</v>
      </c>
    </row>
    <row r="5661" spans="1:25" x14ac:dyDescent="0.3">
      <c r="A5661" s="8" t="s">
        <v>33</v>
      </c>
      <c r="B5661" s="8" t="s">
        <v>9913</v>
      </c>
      <c r="C5661" s="8" t="s">
        <v>9914</v>
      </c>
      <c r="D5661" s="8" t="s">
        <v>34</v>
      </c>
      <c r="E5661" s="8"/>
      <c r="F5661" s="24">
        <v>0.26930144033220899</v>
      </c>
      <c r="G5661" s="24">
        <v>0</v>
      </c>
      <c r="H5661" s="25">
        <v>12.791399999999999</v>
      </c>
      <c r="I5661" s="25">
        <v>3.9748999999999999</v>
      </c>
      <c r="J5661" s="15">
        <v>74</v>
      </c>
      <c r="K5661" s="15">
        <v>19</v>
      </c>
      <c r="L5661" s="13">
        <v>0.31069999999999998</v>
      </c>
      <c r="M5661" s="7">
        <v>0.61794282</v>
      </c>
      <c r="N5661" s="26">
        <v>0.3</v>
      </c>
      <c r="O5661" s="27"/>
      <c r="P5661" s="8">
        <v>0.51451818810000005</v>
      </c>
      <c r="Q5661" s="24">
        <v>0.26929999999999998</v>
      </c>
      <c r="R5661" t="e">
        <f>IF($Q5661*100&gt;=VLOOKUP($O5661,margin_ranges!$A$5:$C$10,2,FALSE),IF($Q5661*100&lt;=VLOOKUP($O5661,margin_ranges!$A$5:$C$10,3,FALSE)+10,"IN RANGE","ABOVE RANGE"),"BELOW RANGE")</f>
        <v>#N/A</v>
      </c>
      <c r="S5661" t="e">
        <f>MIN(VLOOKUP($O5661,margin_ranges!$A$5:$D$10,4,FALSE),$P5661*100)</f>
        <v>#N/A</v>
      </c>
      <c r="T5661" s="29" t="e">
        <f>(1-$S5661/100)/(1-$F5661)-1</f>
        <v>#N/A</v>
      </c>
      <c r="U5661" s="19" t="str">
        <f>IF(ABS(IFERROR(T5661,0))&gt;0.05,INDEX(margin_ranges!$C$13:$C$16,MATCH($F5661*100,margin_ranges!$B$13:$B$16,1)),"")</f>
        <v/>
      </c>
      <c r="V5661" t="e">
        <f>MIN(VLOOKUP($U5661,margin_ranges!$A$5:$D$10,4,FALSE),$P5661*100)</f>
        <v>#N/A</v>
      </c>
      <c r="Y5661" s="29" t="e">
        <f t="shared" si="88"/>
        <v>#N/A</v>
      </c>
    </row>
    <row r="5662" spans="1:25" x14ac:dyDescent="0.3">
      <c r="A5662" s="8" t="s">
        <v>17</v>
      </c>
      <c r="B5662" s="8" t="s">
        <v>9913</v>
      </c>
      <c r="C5662" s="8" t="s">
        <v>9914</v>
      </c>
      <c r="D5662" s="8" t="s">
        <v>9915</v>
      </c>
      <c r="E5662" s="8" t="s">
        <v>9916</v>
      </c>
      <c r="F5662" s="24">
        <v>0.28999999999999998</v>
      </c>
      <c r="G5662" s="24">
        <v>0</v>
      </c>
      <c r="H5662" s="25">
        <v>6.3978000000000002</v>
      </c>
      <c r="I5662" s="25">
        <v>1.9289000000000001</v>
      </c>
      <c r="J5662" s="15">
        <v>36</v>
      </c>
      <c r="K5662" s="15">
        <v>9</v>
      </c>
      <c r="L5662" s="13">
        <v>0.30149999999999999</v>
      </c>
      <c r="M5662" s="7">
        <v>0.61447934000000004</v>
      </c>
      <c r="N5662" s="26">
        <v>0.3</v>
      </c>
      <c r="O5662" s="27" t="s">
        <v>22</v>
      </c>
      <c r="P5662" s="8">
        <v>0.51178179280000002</v>
      </c>
      <c r="Q5662" s="24">
        <v>0.28999999999999998</v>
      </c>
      <c r="R5662" t="str">
        <f>IF($Q5662*100&gt;=VLOOKUP($O5662,margin_ranges!$A$5:$C$10,2,FALSE),IF($Q5662*100&lt;=VLOOKUP($O5662,margin_ranges!$A$5:$C$10,3,FALSE)+10,"IN RANGE","ABOVE RANGE"),"BELOW RANGE")</f>
        <v>IN RANGE</v>
      </c>
      <c r="S5662">
        <f>MIN(VLOOKUP($O5662,margin_ranges!$A$5:$D$10,4,FALSE),$P5662*100)</f>
        <v>29.75</v>
      </c>
      <c r="T5662" s="29">
        <f>(1-$S5662/100)/(1-$F5662)-1</f>
        <v>-1.0563380281690127E-2</v>
      </c>
      <c r="U5662" s="19" t="str">
        <f>IF(ABS(IFERROR(T5662,0))&gt;0.05,INDEX(margin_ranges!$C$13:$C$16,MATCH($F5662*100,margin_ranges!$B$13:$B$16,1)),"")</f>
        <v/>
      </c>
      <c r="V5662" t="e">
        <f>MIN(VLOOKUP($U5662,margin_ranges!$A$5:$D$10,4,FALSE),$P5662*100)</f>
        <v>#N/A</v>
      </c>
      <c r="Y5662" s="29" t="e">
        <f t="shared" si="88"/>
        <v>#N/A</v>
      </c>
    </row>
    <row r="5663" spans="1:25" x14ac:dyDescent="0.3">
      <c r="A5663" s="8" t="s">
        <v>17</v>
      </c>
      <c r="B5663" s="8" t="s">
        <v>9913</v>
      </c>
      <c r="C5663" s="8" t="s">
        <v>9914</v>
      </c>
      <c r="D5663" s="8" t="s">
        <v>9917</v>
      </c>
      <c r="E5663" s="8" t="s">
        <v>9918</v>
      </c>
      <c r="F5663" s="24">
        <v>0.249999999999999</v>
      </c>
      <c r="G5663" s="24">
        <v>0</v>
      </c>
      <c r="H5663" s="25">
        <v>6.3936000000000002</v>
      </c>
      <c r="I5663" s="25">
        <v>2.0461</v>
      </c>
      <c r="J5663" s="15">
        <v>38</v>
      </c>
      <c r="K5663" s="15">
        <v>10</v>
      </c>
      <c r="L5663" s="13">
        <v>0.32</v>
      </c>
      <c r="M5663" s="7">
        <v>0.62120788999999998</v>
      </c>
      <c r="N5663" s="26">
        <v>0.3</v>
      </c>
      <c r="O5663" s="27" t="s">
        <v>92</v>
      </c>
      <c r="P5663" s="8">
        <v>0.51706988109999996</v>
      </c>
      <c r="Q5663" s="24">
        <v>0.25</v>
      </c>
      <c r="R5663" t="str">
        <f>IF($Q5663*100&gt;=VLOOKUP($O5663,margin_ranges!$A$5:$C$10,2,FALSE),IF($Q5663*100&lt;=VLOOKUP($O5663,margin_ranges!$A$5:$C$10,3,FALSE)+10,"IN RANGE","ABOVE RANGE"),"BELOW RANGE")</f>
        <v>IN RANGE</v>
      </c>
      <c r="S5663">
        <f>MIN(VLOOKUP($O5663,margin_ranges!$A$5:$D$10,4,FALSE),$P5663*100)</f>
        <v>29.75</v>
      </c>
      <c r="T5663" s="29">
        <f>(1-$S5663/100)/(1-$F5663)-1</f>
        <v>-6.3333333333334574E-2</v>
      </c>
      <c r="U5663" s="19" t="str">
        <f>IF(ABS(IFERROR(T5663,0))&gt;0.05,INDEX(margin_ranges!$C$13:$C$16,MATCH($F5663*100,margin_ranges!$B$13:$B$16,1)),"")</f>
        <v>Maximize Fill (Type A+)</v>
      </c>
      <c r="V5663">
        <f>MIN(VLOOKUP($U5663,margin_ranges!$A$5:$D$10,4,FALSE),$P5663*100)</f>
        <v>19.75</v>
      </c>
      <c r="Y5663" s="29">
        <f t="shared" si="88"/>
        <v>6.9999999999998508E-2</v>
      </c>
    </row>
    <row r="5664" spans="1:25" x14ac:dyDescent="0.3">
      <c r="A5664" s="8" t="s">
        <v>35</v>
      </c>
      <c r="B5664" s="8" t="s">
        <v>9919</v>
      </c>
      <c r="C5664" s="8" t="s">
        <v>34</v>
      </c>
      <c r="D5664" s="8" t="s">
        <v>34</v>
      </c>
      <c r="E5664" s="8"/>
      <c r="F5664" s="24">
        <v>0.28999999999999998</v>
      </c>
      <c r="G5664" s="24">
        <v>0</v>
      </c>
      <c r="H5664" s="25">
        <v>22.2364</v>
      </c>
      <c r="I5664" s="25">
        <v>8.0417000000000005</v>
      </c>
      <c r="J5664" s="15">
        <v>429</v>
      </c>
      <c r="K5664" s="15">
        <v>110</v>
      </c>
      <c r="L5664" s="13">
        <v>0.36159999999999998</v>
      </c>
      <c r="M5664" s="7">
        <v>1.77981418</v>
      </c>
      <c r="N5664" s="26">
        <v>1.2</v>
      </c>
      <c r="O5664" s="27"/>
      <c r="P5664" s="8">
        <v>0.32577231299999998</v>
      </c>
      <c r="Q5664" s="24">
        <v>0.28999999999999998</v>
      </c>
      <c r="R5664" t="e">
        <f>IF($Q5664*100&gt;=VLOOKUP($O5664,margin_ranges!$A$5:$C$10,2,FALSE),IF($Q5664*100&lt;=VLOOKUP($O5664,margin_ranges!$A$5:$C$10,3,FALSE)+10,"IN RANGE","ABOVE RANGE"),"BELOW RANGE")</f>
        <v>#N/A</v>
      </c>
      <c r="S5664" t="e">
        <f>MIN(VLOOKUP($O5664,margin_ranges!$A$5:$D$10,4,FALSE),$P5664*100)</f>
        <v>#N/A</v>
      </c>
      <c r="T5664" s="29" t="e">
        <f>(1-$S5664/100)/(1-$F5664)-1</f>
        <v>#N/A</v>
      </c>
      <c r="U5664" s="19" t="str">
        <f>IF(ABS(IFERROR(T5664,0))&gt;0.05,INDEX(margin_ranges!$C$13:$C$16,MATCH($F5664*100,margin_ranges!$B$13:$B$16,1)),"")</f>
        <v/>
      </c>
      <c r="V5664" t="e">
        <f>MIN(VLOOKUP($U5664,margin_ranges!$A$5:$D$10,4,FALSE),$P5664*100)</f>
        <v>#N/A</v>
      </c>
      <c r="Y5664" s="29" t="e">
        <f t="shared" si="88"/>
        <v>#N/A</v>
      </c>
    </row>
    <row r="5665" spans="1:25" x14ac:dyDescent="0.3">
      <c r="A5665" s="8" t="s">
        <v>33</v>
      </c>
      <c r="B5665" s="8" t="s">
        <v>9919</v>
      </c>
      <c r="C5665" s="8" t="s">
        <v>9920</v>
      </c>
      <c r="D5665" s="8" t="s">
        <v>34</v>
      </c>
      <c r="E5665" s="8"/>
      <c r="F5665" s="24">
        <v>0.28999999999999998</v>
      </c>
      <c r="G5665" s="24">
        <v>0</v>
      </c>
      <c r="H5665" s="25">
        <v>22.2364</v>
      </c>
      <c r="I5665" s="25">
        <v>8.0417000000000005</v>
      </c>
      <c r="J5665" s="15">
        <v>429</v>
      </c>
      <c r="K5665" s="15">
        <v>110</v>
      </c>
      <c r="L5665" s="13">
        <v>0.36159999999999998</v>
      </c>
      <c r="M5665" s="7">
        <v>1.77981418</v>
      </c>
      <c r="N5665" s="26">
        <v>1.2</v>
      </c>
      <c r="O5665" s="27"/>
      <c r="P5665" s="8">
        <v>0.32577231299999998</v>
      </c>
      <c r="Q5665" s="24">
        <v>0.28999999999999998</v>
      </c>
      <c r="R5665" t="e">
        <f>IF($Q5665*100&gt;=VLOOKUP($O5665,margin_ranges!$A$5:$C$10,2,FALSE),IF($Q5665*100&lt;=VLOOKUP($O5665,margin_ranges!$A$5:$C$10,3,FALSE)+10,"IN RANGE","ABOVE RANGE"),"BELOW RANGE")</f>
        <v>#N/A</v>
      </c>
      <c r="S5665" t="e">
        <f>MIN(VLOOKUP($O5665,margin_ranges!$A$5:$D$10,4,FALSE),$P5665*100)</f>
        <v>#N/A</v>
      </c>
      <c r="T5665" s="29" t="e">
        <f>(1-$S5665/100)/(1-$F5665)-1</f>
        <v>#N/A</v>
      </c>
      <c r="U5665" s="19" t="str">
        <f>IF(ABS(IFERROR(T5665,0))&gt;0.05,INDEX(margin_ranges!$C$13:$C$16,MATCH($F5665*100,margin_ranges!$B$13:$B$16,1)),"")</f>
        <v/>
      </c>
      <c r="V5665" t="e">
        <f>MIN(VLOOKUP($U5665,margin_ranges!$A$5:$D$10,4,FALSE),$P5665*100)</f>
        <v>#N/A</v>
      </c>
      <c r="Y5665" s="29" t="e">
        <f t="shared" si="88"/>
        <v>#N/A</v>
      </c>
    </row>
    <row r="5666" spans="1:25" x14ac:dyDescent="0.3">
      <c r="A5666" s="8" t="s">
        <v>17</v>
      </c>
      <c r="B5666" s="8" t="s">
        <v>9919</v>
      </c>
      <c r="C5666" s="8" t="s">
        <v>9920</v>
      </c>
      <c r="D5666" s="8" t="s">
        <v>9921</v>
      </c>
      <c r="E5666" s="8" t="s">
        <v>9922</v>
      </c>
      <c r="F5666" s="24">
        <v>0.28999999999999998</v>
      </c>
      <c r="G5666" s="24">
        <v>0</v>
      </c>
      <c r="H5666" s="25">
        <v>7.6456999999999997</v>
      </c>
      <c r="I5666" s="25">
        <v>2.6414</v>
      </c>
      <c r="J5666" s="15">
        <v>141</v>
      </c>
      <c r="K5666" s="15">
        <v>36</v>
      </c>
      <c r="L5666" s="13">
        <v>0.34549999999999997</v>
      </c>
      <c r="M5666" s="7">
        <v>1.7733261199999999</v>
      </c>
      <c r="N5666" s="26">
        <v>1.2</v>
      </c>
      <c r="O5666" s="27" t="s">
        <v>22</v>
      </c>
      <c r="P5666" s="8">
        <v>0.32330551899999999</v>
      </c>
      <c r="Q5666" s="24">
        <v>0.28999999999999998</v>
      </c>
      <c r="R5666" t="str">
        <f>IF($Q5666*100&gt;=VLOOKUP($O5666,margin_ranges!$A$5:$C$10,2,FALSE),IF($Q5666*100&lt;=VLOOKUP($O5666,margin_ranges!$A$5:$C$10,3,FALSE)+10,"IN RANGE","ABOVE RANGE"),"BELOW RANGE")</f>
        <v>IN RANGE</v>
      </c>
      <c r="S5666">
        <f>MIN(VLOOKUP($O5666,margin_ranges!$A$5:$D$10,4,FALSE),$P5666*100)</f>
        <v>29.75</v>
      </c>
      <c r="T5666" s="29">
        <f>(1-$S5666/100)/(1-$F5666)-1</f>
        <v>-1.0563380281690127E-2</v>
      </c>
      <c r="U5666" s="19" t="str">
        <f>IF(ABS(IFERROR(T5666,0))&gt;0.05,INDEX(margin_ranges!$C$13:$C$16,MATCH($F5666*100,margin_ranges!$B$13:$B$16,1)),"")</f>
        <v/>
      </c>
      <c r="V5666" t="e">
        <f>MIN(VLOOKUP($U5666,margin_ranges!$A$5:$D$10,4,FALSE),$P5666*100)</f>
        <v>#N/A</v>
      </c>
      <c r="Y5666" s="29" t="e">
        <f t="shared" si="88"/>
        <v>#N/A</v>
      </c>
    </row>
    <row r="5667" spans="1:25" x14ac:dyDescent="0.3">
      <c r="A5667" s="8" t="s">
        <v>17</v>
      </c>
      <c r="B5667" s="8" t="s">
        <v>9919</v>
      </c>
      <c r="C5667" s="8" t="s">
        <v>9920</v>
      </c>
      <c r="D5667" s="8" t="s">
        <v>9923</v>
      </c>
      <c r="E5667" s="8" t="s">
        <v>9924</v>
      </c>
      <c r="F5667" s="24">
        <v>0.28999999999999998</v>
      </c>
      <c r="G5667" s="24">
        <v>0</v>
      </c>
      <c r="H5667" s="25">
        <v>7.6154999999999999</v>
      </c>
      <c r="I5667" s="25">
        <v>2.7618</v>
      </c>
      <c r="J5667" s="15">
        <v>147</v>
      </c>
      <c r="K5667" s="15">
        <v>38</v>
      </c>
      <c r="L5667" s="13">
        <v>0.36270000000000002</v>
      </c>
      <c r="M5667" s="7">
        <v>1.7792809999999999</v>
      </c>
      <c r="N5667" s="26">
        <v>1.2</v>
      </c>
      <c r="O5667" s="27" t="s">
        <v>22</v>
      </c>
      <c r="P5667" s="8">
        <v>0.32557027379999998</v>
      </c>
      <c r="Q5667" s="24">
        <v>0.28999999999999998</v>
      </c>
      <c r="R5667" t="str">
        <f>IF($Q5667*100&gt;=VLOOKUP($O5667,margin_ranges!$A$5:$C$10,2,FALSE),IF($Q5667*100&lt;=VLOOKUP($O5667,margin_ranges!$A$5:$C$10,3,FALSE)+10,"IN RANGE","ABOVE RANGE"),"BELOW RANGE")</f>
        <v>IN RANGE</v>
      </c>
      <c r="S5667">
        <f>MIN(VLOOKUP($O5667,margin_ranges!$A$5:$D$10,4,FALSE),$P5667*100)</f>
        <v>29.75</v>
      </c>
      <c r="T5667" s="29">
        <f>(1-$S5667/100)/(1-$F5667)-1</f>
        <v>-1.0563380281690127E-2</v>
      </c>
      <c r="U5667" s="19" t="str">
        <f>IF(ABS(IFERROR(T5667,0))&gt;0.05,INDEX(margin_ranges!$C$13:$C$16,MATCH($F5667*100,margin_ranges!$B$13:$B$16,1)),"")</f>
        <v/>
      </c>
      <c r="V5667" t="e">
        <f>MIN(VLOOKUP($U5667,margin_ranges!$A$5:$D$10,4,FALSE),$P5667*100)</f>
        <v>#N/A</v>
      </c>
      <c r="Y5667" s="29" t="e">
        <f t="shared" si="88"/>
        <v>#N/A</v>
      </c>
    </row>
    <row r="5668" spans="1:25" x14ac:dyDescent="0.3">
      <c r="A5668" s="8" t="s">
        <v>17</v>
      </c>
      <c r="B5668" s="8" t="s">
        <v>9919</v>
      </c>
      <c r="C5668" s="8" t="s">
        <v>9920</v>
      </c>
      <c r="D5668" s="8" t="s">
        <v>9925</v>
      </c>
      <c r="E5668" s="8" t="s">
        <v>9926</v>
      </c>
      <c r="F5668" s="24">
        <v>0.28999999999999998</v>
      </c>
      <c r="G5668" s="24">
        <v>0</v>
      </c>
      <c r="H5668" s="25">
        <v>6.9752000000000001</v>
      </c>
      <c r="I5668" s="25">
        <v>2.6385000000000001</v>
      </c>
      <c r="J5668" s="15">
        <v>141</v>
      </c>
      <c r="K5668" s="15">
        <v>36</v>
      </c>
      <c r="L5668" s="13">
        <v>0.37830000000000003</v>
      </c>
      <c r="M5668" s="7">
        <v>1.78686754</v>
      </c>
      <c r="N5668" s="26">
        <v>1.2</v>
      </c>
      <c r="O5668" s="27" t="s">
        <v>22</v>
      </c>
      <c r="P5668" s="8">
        <v>0.32843371189999998</v>
      </c>
      <c r="Q5668" s="24">
        <v>0.28999999999999998</v>
      </c>
      <c r="R5668" t="str">
        <f>IF($Q5668*100&gt;=VLOOKUP($O5668,margin_ranges!$A$5:$C$10,2,FALSE),IF($Q5668*100&lt;=VLOOKUP($O5668,margin_ranges!$A$5:$C$10,3,FALSE)+10,"IN RANGE","ABOVE RANGE"),"BELOW RANGE")</f>
        <v>IN RANGE</v>
      </c>
      <c r="S5668">
        <f>MIN(VLOOKUP($O5668,margin_ranges!$A$5:$D$10,4,FALSE),$P5668*100)</f>
        <v>29.75</v>
      </c>
      <c r="T5668" s="29">
        <f>(1-$S5668/100)/(1-$F5668)-1</f>
        <v>-1.0563380281690127E-2</v>
      </c>
      <c r="U5668" s="19" t="str">
        <f>IF(ABS(IFERROR(T5668,0))&gt;0.05,INDEX(margin_ranges!$C$13:$C$16,MATCH($F5668*100,margin_ranges!$B$13:$B$16,1)),"")</f>
        <v/>
      </c>
      <c r="V5668" t="e">
        <f>MIN(VLOOKUP($U5668,margin_ranges!$A$5:$D$10,4,FALSE),$P5668*100)</f>
        <v>#N/A</v>
      </c>
      <c r="Y5668" s="29" t="e">
        <f t="shared" si="88"/>
        <v>#N/A</v>
      </c>
    </row>
    <row r="5669" spans="1:25" x14ac:dyDescent="0.3">
      <c r="A5669" s="8" t="s">
        <v>35</v>
      </c>
      <c r="B5669" s="8" t="s">
        <v>9927</v>
      </c>
      <c r="C5669" s="8" t="s">
        <v>34</v>
      </c>
      <c r="D5669" s="8" t="s">
        <v>34</v>
      </c>
      <c r="E5669" s="8"/>
      <c r="F5669" s="24">
        <v>0.31671812379671799</v>
      </c>
      <c r="G5669" s="24">
        <v>0.91677483000000004</v>
      </c>
      <c r="H5669" s="25">
        <v>307.03730000000002</v>
      </c>
      <c r="I5669" s="25">
        <v>72.152699999999996</v>
      </c>
      <c r="J5669" s="15">
        <v>579</v>
      </c>
      <c r="K5669" s="15">
        <v>164</v>
      </c>
      <c r="L5669" s="13">
        <v>0.23499999999999999</v>
      </c>
      <c r="M5669" s="7">
        <v>0.26764114999999999</v>
      </c>
      <c r="N5669" s="26">
        <v>0.01</v>
      </c>
      <c r="O5669" s="27"/>
      <c r="P5669" s="8">
        <v>0.96263653829999996</v>
      </c>
      <c r="Q5669" s="24">
        <v>0.31669999999999998</v>
      </c>
      <c r="R5669" t="e">
        <f>IF($Q5669*100&gt;=VLOOKUP($O5669,margin_ranges!$A$5:$C$10,2,FALSE),IF($Q5669*100&lt;=VLOOKUP($O5669,margin_ranges!$A$5:$C$10,3,FALSE)+10,"IN RANGE","ABOVE RANGE"),"BELOW RANGE")</f>
        <v>#N/A</v>
      </c>
      <c r="S5669" t="e">
        <f>MIN(VLOOKUP($O5669,margin_ranges!$A$5:$D$10,4,FALSE),$P5669*100)</f>
        <v>#N/A</v>
      </c>
      <c r="T5669" s="29" t="e">
        <f>(1-$S5669/100)/(1-$F5669)-1</f>
        <v>#N/A</v>
      </c>
      <c r="U5669" s="19" t="str">
        <f>IF(ABS(IFERROR(T5669,0))&gt;0.05,INDEX(margin_ranges!$C$13:$C$16,MATCH($F5669*100,margin_ranges!$B$13:$B$16,1)),"")</f>
        <v/>
      </c>
      <c r="V5669" t="e">
        <f>MIN(VLOOKUP($U5669,margin_ranges!$A$5:$D$10,4,FALSE),$P5669*100)</f>
        <v>#N/A</v>
      </c>
      <c r="Y5669" s="29" t="e">
        <f t="shared" si="88"/>
        <v>#N/A</v>
      </c>
    </row>
    <row r="5670" spans="1:25" x14ac:dyDescent="0.3">
      <c r="A5670" s="8" t="s">
        <v>33</v>
      </c>
      <c r="B5670" s="8" t="s">
        <v>9927</v>
      </c>
      <c r="C5670" s="8" t="s">
        <v>9928</v>
      </c>
      <c r="D5670" s="8" t="s">
        <v>34</v>
      </c>
      <c r="E5670" s="8"/>
      <c r="F5670" s="24">
        <v>0.31671812379671799</v>
      </c>
      <c r="G5670" s="24">
        <v>0.91677483000000004</v>
      </c>
      <c r="H5670" s="25">
        <v>307.03730000000002</v>
      </c>
      <c r="I5670" s="25">
        <v>72.152699999999996</v>
      </c>
      <c r="J5670" s="15">
        <v>579</v>
      </c>
      <c r="K5670" s="15">
        <v>164</v>
      </c>
      <c r="L5670" s="13">
        <v>0.23499999999999999</v>
      </c>
      <c r="M5670" s="7">
        <v>0.26764114999999999</v>
      </c>
      <c r="N5670" s="26">
        <v>0.01</v>
      </c>
      <c r="O5670" s="27"/>
      <c r="P5670" s="8">
        <v>0.96263653829999996</v>
      </c>
      <c r="Q5670" s="24">
        <v>0.31669999999999998</v>
      </c>
      <c r="R5670" t="e">
        <f>IF($Q5670*100&gt;=VLOOKUP($O5670,margin_ranges!$A$5:$C$10,2,FALSE),IF($Q5670*100&lt;=VLOOKUP($O5670,margin_ranges!$A$5:$C$10,3,FALSE)+10,"IN RANGE","ABOVE RANGE"),"BELOW RANGE")</f>
        <v>#N/A</v>
      </c>
      <c r="S5670" t="e">
        <f>MIN(VLOOKUP($O5670,margin_ranges!$A$5:$D$10,4,FALSE),$P5670*100)</f>
        <v>#N/A</v>
      </c>
      <c r="T5670" s="29" t="e">
        <f>(1-$S5670/100)/(1-$F5670)-1</f>
        <v>#N/A</v>
      </c>
      <c r="U5670" s="19" t="str">
        <f>IF(ABS(IFERROR(T5670,0))&gt;0.05,INDEX(margin_ranges!$C$13:$C$16,MATCH($F5670*100,margin_ranges!$B$13:$B$16,1)),"")</f>
        <v/>
      </c>
      <c r="V5670" t="e">
        <f>MIN(VLOOKUP($U5670,margin_ranges!$A$5:$D$10,4,FALSE),$P5670*100)</f>
        <v>#N/A</v>
      </c>
      <c r="Y5670" s="29" t="e">
        <f t="shared" si="88"/>
        <v>#N/A</v>
      </c>
    </row>
    <row r="5671" spans="1:25" x14ac:dyDescent="0.3">
      <c r="A5671" s="8" t="s">
        <v>17</v>
      </c>
      <c r="B5671" s="8" t="s">
        <v>9927</v>
      </c>
      <c r="C5671" s="8" t="s">
        <v>9928</v>
      </c>
      <c r="D5671" s="8" t="s">
        <v>9929</v>
      </c>
      <c r="E5671" s="8" t="s">
        <v>9930</v>
      </c>
      <c r="F5671" s="24">
        <v>0.33999999999999903</v>
      </c>
      <c r="G5671" s="24">
        <v>1</v>
      </c>
      <c r="H5671" s="25">
        <v>69.4238</v>
      </c>
      <c r="I5671" s="25">
        <v>18.209299999999999</v>
      </c>
      <c r="J5671" s="15">
        <v>166</v>
      </c>
      <c r="K5671" s="15">
        <v>51</v>
      </c>
      <c r="L5671" s="13">
        <v>0.26229999999999998</v>
      </c>
      <c r="M5671" s="7">
        <v>0.30379750999999999</v>
      </c>
      <c r="N5671" s="26">
        <v>0.01</v>
      </c>
      <c r="O5671" s="27" t="s">
        <v>22</v>
      </c>
      <c r="P5671" s="8">
        <v>0.96708333820000003</v>
      </c>
      <c r="Q5671" s="24">
        <v>0.34</v>
      </c>
      <c r="R5671" t="str">
        <f>IF($Q5671*100&gt;=VLOOKUP($O5671,margin_ranges!$A$5:$C$10,2,FALSE),IF($Q5671*100&lt;=VLOOKUP($O5671,margin_ranges!$A$5:$C$10,3,FALSE)+10,"IN RANGE","ABOVE RANGE"),"BELOW RANGE")</f>
        <v>IN RANGE</v>
      </c>
      <c r="S5671">
        <f>MIN(VLOOKUP($O5671,margin_ranges!$A$5:$D$10,4,FALSE),$P5671*100)</f>
        <v>29.75</v>
      </c>
      <c r="T5671" s="29">
        <f>(1-$S5671/100)/(1-$F5671)-1</f>
        <v>6.4393939393937671E-2</v>
      </c>
      <c r="U5671" s="19" t="str">
        <f>IF(ABS(IFERROR(T5671,0))&gt;0.05,INDEX(margin_ranges!$C$13:$C$16,MATCH($F5671*100,margin_ranges!$B$13:$B$16,1)),"")</f>
        <v>Balanced (Type B)</v>
      </c>
      <c r="V5671">
        <f>MIN(VLOOKUP($U5671,margin_ranges!$A$5:$D$10,4,FALSE),$P5671*100)</f>
        <v>29.75</v>
      </c>
      <c r="Y5671" s="29">
        <f t="shared" si="88"/>
        <v>6.4393939393937671E-2</v>
      </c>
    </row>
    <row r="5672" spans="1:25" x14ac:dyDescent="0.3">
      <c r="A5672" s="8" t="s">
        <v>17</v>
      </c>
      <c r="B5672" s="8" t="s">
        <v>9927</v>
      </c>
      <c r="C5672" s="8" t="s">
        <v>9928</v>
      </c>
      <c r="D5672" s="8" t="s">
        <v>9931</v>
      </c>
      <c r="E5672" s="8" t="s">
        <v>9932</v>
      </c>
      <c r="F5672" s="24">
        <v>0.33999999999999903</v>
      </c>
      <c r="G5672" s="24">
        <v>1</v>
      </c>
      <c r="H5672" s="25">
        <v>65.309899999999999</v>
      </c>
      <c r="I5672" s="25">
        <v>20.699300000000001</v>
      </c>
      <c r="J5672" s="15">
        <v>144</v>
      </c>
      <c r="K5672" s="15">
        <v>44</v>
      </c>
      <c r="L5672" s="13">
        <v>0.31690000000000002</v>
      </c>
      <c r="M5672" s="7">
        <v>0.23127160999999999</v>
      </c>
      <c r="N5672" s="26">
        <v>0.01</v>
      </c>
      <c r="O5672" s="27" t="s">
        <v>22</v>
      </c>
      <c r="P5672" s="8">
        <v>0.95676079749999998</v>
      </c>
      <c r="Q5672" s="24">
        <v>0.34</v>
      </c>
      <c r="R5672" t="str">
        <f>IF($Q5672*100&gt;=VLOOKUP($O5672,margin_ranges!$A$5:$C$10,2,FALSE),IF($Q5672*100&lt;=VLOOKUP($O5672,margin_ranges!$A$5:$C$10,3,FALSE)+10,"IN RANGE","ABOVE RANGE"),"BELOW RANGE")</f>
        <v>IN RANGE</v>
      </c>
      <c r="S5672">
        <f>MIN(VLOOKUP($O5672,margin_ranges!$A$5:$D$10,4,FALSE),$P5672*100)</f>
        <v>29.75</v>
      </c>
      <c r="T5672" s="29">
        <f>(1-$S5672/100)/(1-$F5672)-1</f>
        <v>6.4393939393937671E-2</v>
      </c>
      <c r="U5672" s="19" t="str">
        <f>IF(ABS(IFERROR(T5672,0))&gt;0.05,INDEX(margin_ranges!$C$13:$C$16,MATCH($F5672*100,margin_ranges!$B$13:$B$16,1)),"")</f>
        <v>Balanced (Type B)</v>
      </c>
      <c r="V5672">
        <f>MIN(VLOOKUP($U5672,margin_ranges!$A$5:$D$10,4,FALSE),$P5672*100)</f>
        <v>29.75</v>
      </c>
      <c r="Y5672" s="29">
        <f t="shared" si="88"/>
        <v>6.4393939393937671E-2</v>
      </c>
    </row>
    <row r="5673" spans="1:25" x14ac:dyDescent="0.3">
      <c r="A5673" s="8" t="s">
        <v>17</v>
      </c>
      <c r="B5673" s="8" t="s">
        <v>9927</v>
      </c>
      <c r="C5673" s="8" t="s">
        <v>9928</v>
      </c>
      <c r="D5673" s="8" t="s">
        <v>9933</v>
      </c>
      <c r="E5673" s="8" t="s">
        <v>9934</v>
      </c>
      <c r="F5673" s="24">
        <v>0.28999999999999998</v>
      </c>
      <c r="G5673" s="24">
        <v>0</v>
      </c>
      <c r="H5673" s="25">
        <v>28.351400000000002</v>
      </c>
      <c r="I5673" s="25">
        <v>3.8683999999999998</v>
      </c>
      <c r="J5673" s="15">
        <v>24</v>
      </c>
      <c r="K5673" s="15">
        <v>6</v>
      </c>
      <c r="L5673" s="13">
        <v>0.13639999999999999</v>
      </c>
      <c r="M5673" s="7">
        <v>0.20488201</v>
      </c>
      <c r="N5673" s="26">
        <v>0.01</v>
      </c>
      <c r="O5673" s="27" t="s">
        <v>22</v>
      </c>
      <c r="P5673" s="8">
        <v>0.95119142030000003</v>
      </c>
      <c r="Q5673" s="24">
        <v>0.28999999999999998</v>
      </c>
      <c r="R5673" t="str">
        <f>IF($Q5673*100&gt;=VLOOKUP($O5673,margin_ranges!$A$5:$C$10,2,FALSE),IF($Q5673*100&lt;=VLOOKUP($O5673,margin_ranges!$A$5:$C$10,3,FALSE)+10,"IN RANGE","ABOVE RANGE"),"BELOW RANGE")</f>
        <v>IN RANGE</v>
      </c>
      <c r="S5673">
        <f>MIN(VLOOKUP($O5673,margin_ranges!$A$5:$D$10,4,FALSE),$P5673*100)</f>
        <v>29.75</v>
      </c>
      <c r="T5673" s="29">
        <f>(1-$S5673/100)/(1-$F5673)-1</f>
        <v>-1.0563380281690127E-2</v>
      </c>
      <c r="U5673" s="19" t="str">
        <f>IF(ABS(IFERROR(T5673,0))&gt;0.05,INDEX(margin_ranges!$C$13:$C$16,MATCH($F5673*100,margin_ranges!$B$13:$B$16,1)),"")</f>
        <v/>
      </c>
      <c r="V5673" t="e">
        <f>MIN(VLOOKUP($U5673,margin_ranges!$A$5:$D$10,4,FALSE),$P5673*100)</f>
        <v>#N/A</v>
      </c>
      <c r="Y5673" s="29" t="e">
        <f t="shared" si="88"/>
        <v>#N/A</v>
      </c>
    </row>
    <row r="5674" spans="1:25" x14ac:dyDescent="0.3">
      <c r="A5674" s="8" t="s">
        <v>17</v>
      </c>
      <c r="B5674" s="8" t="s">
        <v>9927</v>
      </c>
      <c r="C5674" s="8" t="s">
        <v>9928</v>
      </c>
      <c r="D5674" s="8" t="s">
        <v>9935</v>
      </c>
      <c r="E5674" s="8" t="s">
        <v>9936</v>
      </c>
      <c r="F5674" s="24">
        <v>0.28999999999999998</v>
      </c>
      <c r="G5674" s="24">
        <v>1</v>
      </c>
      <c r="H5674" s="25">
        <v>51.826099999999997</v>
      </c>
      <c r="I5674" s="25">
        <v>4.7588999999999997</v>
      </c>
      <c r="J5674" s="15">
        <v>60</v>
      </c>
      <c r="K5674" s="15">
        <v>15</v>
      </c>
      <c r="L5674" s="13">
        <v>9.1800000000000007E-2</v>
      </c>
      <c r="M5674" s="7">
        <v>0.41695158999999998</v>
      </c>
      <c r="N5674" s="26">
        <v>0.01</v>
      </c>
      <c r="O5674" s="27" t="s">
        <v>22</v>
      </c>
      <c r="P5674" s="8">
        <v>0.97601640059999994</v>
      </c>
      <c r="Q5674" s="24">
        <v>0.28999999999999998</v>
      </c>
      <c r="R5674" t="str">
        <f>IF($Q5674*100&gt;=VLOOKUP($O5674,margin_ranges!$A$5:$C$10,2,FALSE),IF($Q5674*100&lt;=VLOOKUP($O5674,margin_ranges!$A$5:$C$10,3,FALSE)+10,"IN RANGE","ABOVE RANGE"),"BELOW RANGE")</f>
        <v>IN RANGE</v>
      </c>
      <c r="S5674">
        <f>MIN(VLOOKUP($O5674,margin_ranges!$A$5:$D$10,4,FALSE),$P5674*100)</f>
        <v>29.75</v>
      </c>
      <c r="T5674" s="29">
        <f>(1-$S5674/100)/(1-$F5674)-1</f>
        <v>-1.0563380281690127E-2</v>
      </c>
      <c r="U5674" s="19" t="str">
        <f>IF(ABS(IFERROR(T5674,0))&gt;0.05,INDEX(margin_ranges!$C$13:$C$16,MATCH($F5674*100,margin_ranges!$B$13:$B$16,1)),"")</f>
        <v/>
      </c>
      <c r="V5674" t="e">
        <f>MIN(VLOOKUP($U5674,margin_ranges!$A$5:$D$10,4,FALSE),$P5674*100)</f>
        <v>#N/A</v>
      </c>
      <c r="Y5674" s="29" t="e">
        <f t="shared" si="88"/>
        <v>#N/A</v>
      </c>
    </row>
    <row r="5675" spans="1:25" x14ac:dyDescent="0.3">
      <c r="A5675" s="8" t="s">
        <v>17</v>
      </c>
      <c r="B5675" s="8" t="s">
        <v>9927</v>
      </c>
      <c r="C5675" s="8" t="s">
        <v>9928</v>
      </c>
      <c r="D5675" s="8" t="s">
        <v>9937</v>
      </c>
      <c r="E5675" s="8" t="s">
        <v>9938</v>
      </c>
      <c r="F5675" s="24">
        <v>0.28999999999999998</v>
      </c>
      <c r="G5675" s="24">
        <v>1</v>
      </c>
      <c r="H5675" s="25">
        <v>64.497</v>
      </c>
      <c r="I5675" s="25">
        <v>20.546700000000001</v>
      </c>
      <c r="J5675" s="15">
        <v>162</v>
      </c>
      <c r="K5675" s="15">
        <v>42</v>
      </c>
      <c r="L5675" s="13">
        <v>0.31859999999999999</v>
      </c>
      <c r="M5675" s="7">
        <v>0.26284182</v>
      </c>
      <c r="N5675" s="26">
        <v>0.01</v>
      </c>
      <c r="O5675" s="27" t="s">
        <v>22</v>
      </c>
      <c r="P5675" s="8">
        <v>0.9619543035</v>
      </c>
      <c r="Q5675" s="24">
        <v>0.28999999999999998</v>
      </c>
      <c r="R5675" t="str">
        <f>IF($Q5675*100&gt;=VLOOKUP($O5675,margin_ranges!$A$5:$C$10,2,FALSE),IF($Q5675*100&lt;=VLOOKUP($O5675,margin_ranges!$A$5:$C$10,3,FALSE)+10,"IN RANGE","ABOVE RANGE"),"BELOW RANGE")</f>
        <v>IN RANGE</v>
      </c>
      <c r="S5675">
        <f>MIN(VLOOKUP($O5675,margin_ranges!$A$5:$D$10,4,FALSE),$P5675*100)</f>
        <v>29.75</v>
      </c>
      <c r="T5675" s="29">
        <f>(1-$S5675/100)/(1-$F5675)-1</f>
        <v>-1.0563380281690127E-2</v>
      </c>
      <c r="U5675" s="19" t="str">
        <f>IF(ABS(IFERROR(T5675,0))&gt;0.05,INDEX(margin_ranges!$C$13:$C$16,MATCH($F5675*100,margin_ranges!$B$13:$B$16,1)),"")</f>
        <v/>
      </c>
      <c r="V5675" t="e">
        <f>MIN(VLOOKUP($U5675,margin_ranges!$A$5:$D$10,4,FALSE),$P5675*100)</f>
        <v>#N/A</v>
      </c>
      <c r="Y5675" s="29" t="e">
        <f t="shared" si="88"/>
        <v>#N/A</v>
      </c>
    </row>
    <row r="5676" spans="1:25" x14ac:dyDescent="0.3">
      <c r="A5676" s="8" t="s">
        <v>17</v>
      </c>
      <c r="B5676" s="8" t="s">
        <v>9927</v>
      </c>
      <c r="C5676" s="8" t="s">
        <v>9928</v>
      </c>
      <c r="D5676" s="8" t="s">
        <v>9939</v>
      </c>
      <c r="E5676" s="8" t="s">
        <v>9940</v>
      </c>
      <c r="F5676" s="24">
        <v>0.28999999999999998</v>
      </c>
      <c r="G5676" s="24">
        <v>0</v>
      </c>
      <c r="H5676" s="25">
        <v>27.629100000000001</v>
      </c>
      <c r="I5676" s="25">
        <v>4.0701000000000001</v>
      </c>
      <c r="J5676" s="15">
        <v>24</v>
      </c>
      <c r="K5676" s="15">
        <v>6</v>
      </c>
      <c r="L5676" s="13">
        <v>0.14729999999999999</v>
      </c>
      <c r="M5676" s="7">
        <v>0.20014214999999999</v>
      </c>
      <c r="N5676" s="26">
        <v>0.01</v>
      </c>
      <c r="O5676" s="27" t="s">
        <v>22</v>
      </c>
      <c r="P5676" s="8">
        <v>0.95003551289999999</v>
      </c>
      <c r="Q5676" s="24">
        <v>0.28999999999999998</v>
      </c>
      <c r="R5676" t="str">
        <f>IF($Q5676*100&gt;=VLOOKUP($O5676,margin_ranges!$A$5:$C$10,2,FALSE),IF($Q5676*100&lt;=VLOOKUP($O5676,margin_ranges!$A$5:$C$10,3,FALSE)+10,"IN RANGE","ABOVE RANGE"),"BELOW RANGE")</f>
        <v>IN RANGE</v>
      </c>
      <c r="S5676">
        <f>MIN(VLOOKUP($O5676,margin_ranges!$A$5:$D$10,4,FALSE),$P5676*100)</f>
        <v>29.75</v>
      </c>
      <c r="T5676" s="29">
        <f>(1-$S5676/100)/(1-$F5676)-1</f>
        <v>-1.0563380281690127E-2</v>
      </c>
      <c r="U5676" s="19" t="str">
        <f>IF(ABS(IFERROR(T5676,0))&gt;0.05,INDEX(margin_ranges!$C$13:$C$16,MATCH($F5676*100,margin_ranges!$B$13:$B$16,1)),"")</f>
        <v/>
      </c>
      <c r="V5676" t="e">
        <f>MIN(VLOOKUP($U5676,margin_ranges!$A$5:$D$10,4,FALSE),$P5676*100)</f>
        <v>#N/A</v>
      </c>
      <c r="Y5676" s="29" t="e">
        <f t="shared" si="88"/>
        <v>#N/A</v>
      </c>
    </row>
    <row r="5677" spans="1:25" x14ac:dyDescent="0.3">
      <c r="A5677" s="8" t="s">
        <v>35</v>
      </c>
      <c r="B5677" s="8" t="s">
        <v>9941</v>
      </c>
      <c r="C5677" s="8" t="s">
        <v>34</v>
      </c>
      <c r="D5677" s="8" t="s">
        <v>34</v>
      </c>
      <c r="E5677" s="8"/>
      <c r="F5677" s="24">
        <v>0.33999999999999903</v>
      </c>
      <c r="G5677" s="24">
        <v>0</v>
      </c>
      <c r="H5677" s="25">
        <v>20.012599999999999</v>
      </c>
      <c r="I5677" s="25">
        <v>10.9102</v>
      </c>
      <c r="J5677" s="15">
        <v>165</v>
      </c>
      <c r="K5677" s="15">
        <v>51</v>
      </c>
      <c r="L5677" s="13">
        <v>0.54520000000000002</v>
      </c>
      <c r="M5677" s="7">
        <v>0.50288982000000004</v>
      </c>
      <c r="N5677" s="26">
        <v>0.3</v>
      </c>
      <c r="O5677" s="27"/>
      <c r="P5677" s="8">
        <v>0.40344785840000003</v>
      </c>
      <c r="Q5677" s="24">
        <v>0.34</v>
      </c>
      <c r="R5677" t="e">
        <f>IF($Q5677*100&gt;=VLOOKUP($O5677,margin_ranges!$A$5:$C$10,2,FALSE),IF($Q5677*100&lt;=VLOOKUP($O5677,margin_ranges!$A$5:$C$10,3,FALSE)+10,"IN RANGE","ABOVE RANGE"),"BELOW RANGE")</f>
        <v>#N/A</v>
      </c>
      <c r="S5677" t="e">
        <f>MIN(VLOOKUP($O5677,margin_ranges!$A$5:$D$10,4,FALSE),$P5677*100)</f>
        <v>#N/A</v>
      </c>
      <c r="T5677" s="29" t="e">
        <f>(1-$S5677/100)/(1-$F5677)-1</f>
        <v>#N/A</v>
      </c>
      <c r="U5677" s="19" t="str">
        <f>IF(ABS(IFERROR(T5677,0))&gt;0.05,INDEX(margin_ranges!$C$13:$C$16,MATCH($F5677*100,margin_ranges!$B$13:$B$16,1)),"")</f>
        <v/>
      </c>
      <c r="V5677" t="e">
        <f>MIN(VLOOKUP($U5677,margin_ranges!$A$5:$D$10,4,FALSE),$P5677*100)</f>
        <v>#N/A</v>
      </c>
      <c r="Y5677" s="29" t="e">
        <f t="shared" si="88"/>
        <v>#N/A</v>
      </c>
    </row>
    <row r="5678" spans="1:25" x14ac:dyDescent="0.3">
      <c r="A5678" s="8" t="s">
        <v>33</v>
      </c>
      <c r="B5678" s="8" t="s">
        <v>9941</v>
      </c>
      <c r="C5678" s="8" t="s">
        <v>9942</v>
      </c>
      <c r="D5678" s="8" t="s">
        <v>34</v>
      </c>
      <c r="E5678" s="8"/>
      <c r="F5678" s="24">
        <v>0.33999999999999903</v>
      </c>
      <c r="G5678" s="24">
        <v>0</v>
      </c>
      <c r="H5678" s="25">
        <v>20.012599999999999</v>
      </c>
      <c r="I5678" s="25">
        <v>10.9102</v>
      </c>
      <c r="J5678" s="15">
        <v>165</v>
      </c>
      <c r="K5678" s="15">
        <v>51</v>
      </c>
      <c r="L5678" s="13">
        <v>0.54520000000000002</v>
      </c>
      <c r="M5678" s="7">
        <v>0.50288982000000004</v>
      </c>
      <c r="N5678" s="26">
        <v>0.3</v>
      </c>
      <c r="O5678" s="27"/>
      <c r="P5678" s="8">
        <v>0.40344785840000003</v>
      </c>
      <c r="Q5678" s="24">
        <v>0.34</v>
      </c>
      <c r="R5678" t="e">
        <f>IF($Q5678*100&gt;=VLOOKUP($O5678,margin_ranges!$A$5:$C$10,2,FALSE),IF($Q5678*100&lt;=VLOOKUP($O5678,margin_ranges!$A$5:$C$10,3,FALSE)+10,"IN RANGE","ABOVE RANGE"),"BELOW RANGE")</f>
        <v>#N/A</v>
      </c>
      <c r="S5678" t="e">
        <f>MIN(VLOOKUP($O5678,margin_ranges!$A$5:$D$10,4,FALSE),$P5678*100)</f>
        <v>#N/A</v>
      </c>
      <c r="T5678" s="29" t="e">
        <f>(1-$S5678/100)/(1-$F5678)-1</f>
        <v>#N/A</v>
      </c>
      <c r="U5678" s="19" t="str">
        <f>IF(ABS(IFERROR(T5678,0))&gt;0.05,INDEX(margin_ranges!$C$13:$C$16,MATCH($F5678*100,margin_ranges!$B$13:$B$16,1)),"")</f>
        <v/>
      </c>
      <c r="V5678" t="e">
        <f>MIN(VLOOKUP($U5678,margin_ranges!$A$5:$D$10,4,FALSE),$P5678*100)</f>
        <v>#N/A</v>
      </c>
      <c r="Y5678" s="29" t="e">
        <f t="shared" si="88"/>
        <v>#N/A</v>
      </c>
    </row>
    <row r="5679" spans="1:25" x14ac:dyDescent="0.3">
      <c r="A5679" s="8" t="s">
        <v>17</v>
      </c>
      <c r="B5679" s="8" t="s">
        <v>9941</v>
      </c>
      <c r="C5679" s="8" t="s">
        <v>9942</v>
      </c>
      <c r="D5679" s="8" t="s">
        <v>9945</v>
      </c>
      <c r="E5679" s="8" t="s">
        <v>9946</v>
      </c>
      <c r="F5679" s="24">
        <v>0.34</v>
      </c>
      <c r="G5679" s="24">
        <v>0</v>
      </c>
      <c r="H5679" s="25">
        <v>8.3391000000000002</v>
      </c>
      <c r="I5679" s="25">
        <v>4.3978000000000002</v>
      </c>
      <c r="J5679" s="15">
        <v>61</v>
      </c>
      <c r="K5679" s="15">
        <v>19</v>
      </c>
      <c r="L5679" s="13">
        <v>0.52739999999999998</v>
      </c>
      <c r="M5679" s="7">
        <v>0.46208643999999999</v>
      </c>
      <c r="N5679" s="26">
        <v>0.3</v>
      </c>
      <c r="O5679" s="27" t="s">
        <v>22</v>
      </c>
      <c r="P5679" s="8">
        <v>0.35077082059999998</v>
      </c>
      <c r="Q5679" s="24">
        <v>0.34</v>
      </c>
      <c r="R5679" t="str">
        <f>IF($Q5679*100&gt;=VLOOKUP($O5679,margin_ranges!$A$5:$C$10,2,FALSE),IF($Q5679*100&lt;=VLOOKUP($O5679,margin_ranges!$A$5:$C$10,3,FALSE)+10,"IN RANGE","ABOVE RANGE"),"BELOW RANGE")</f>
        <v>IN RANGE</v>
      </c>
      <c r="S5679">
        <f>MIN(VLOOKUP($O5679,margin_ranges!$A$5:$D$10,4,FALSE),$P5679*100)</f>
        <v>29.75</v>
      </c>
      <c r="T5679" s="29">
        <f>(1-$S5679/100)/(1-$F5679)-1</f>
        <v>6.4393939393939448E-2</v>
      </c>
      <c r="U5679" s="19" t="str">
        <f>IF(ABS(IFERROR(T5679,0))&gt;0.05,INDEX(margin_ranges!$C$13:$C$16,MATCH($F5679*100,margin_ranges!$B$13:$B$16,1)),"")</f>
        <v>Balanced (Type B)</v>
      </c>
      <c r="V5679">
        <f>MIN(VLOOKUP($U5679,margin_ranges!$A$5:$D$10,4,FALSE),$P5679*100)</f>
        <v>29.75</v>
      </c>
      <c r="Y5679" s="29">
        <f t="shared" si="88"/>
        <v>6.4393939393939448E-2</v>
      </c>
    </row>
    <row r="5680" spans="1:25" x14ac:dyDescent="0.3">
      <c r="A5680" s="8" t="s">
        <v>17</v>
      </c>
      <c r="B5680" s="8" t="s">
        <v>9941</v>
      </c>
      <c r="C5680" s="8" t="s">
        <v>9942</v>
      </c>
      <c r="D5680" s="8" t="s">
        <v>9943</v>
      </c>
      <c r="E5680" s="8" t="s">
        <v>9944</v>
      </c>
      <c r="F5680" s="24">
        <v>0.33999999999999903</v>
      </c>
      <c r="G5680" s="24">
        <v>0</v>
      </c>
      <c r="H5680" s="25">
        <v>11.673400000000001</v>
      </c>
      <c r="I5680" s="25">
        <v>6.5124000000000004</v>
      </c>
      <c r="J5680" s="15">
        <v>104</v>
      </c>
      <c r="K5680" s="15">
        <v>32</v>
      </c>
      <c r="L5680" s="13">
        <v>0.55789999999999995</v>
      </c>
      <c r="M5680" s="7">
        <v>0.53044398999999998</v>
      </c>
      <c r="N5680" s="26">
        <v>0.3</v>
      </c>
      <c r="O5680" s="27" t="s">
        <v>22</v>
      </c>
      <c r="P5680" s="8">
        <v>0.43443604270000002</v>
      </c>
      <c r="Q5680" s="24">
        <v>0.34</v>
      </c>
      <c r="R5680" t="str">
        <f>IF($Q5680*100&gt;=VLOOKUP($O5680,margin_ranges!$A$5:$C$10,2,FALSE),IF($Q5680*100&lt;=VLOOKUP($O5680,margin_ranges!$A$5:$C$10,3,FALSE)+10,"IN RANGE","ABOVE RANGE"),"BELOW RANGE")</f>
        <v>IN RANGE</v>
      </c>
      <c r="S5680">
        <f>MIN(VLOOKUP($O5680,margin_ranges!$A$5:$D$10,4,FALSE),$P5680*100)</f>
        <v>29.75</v>
      </c>
      <c r="T5680" s="29">
        <f>(1-$S5680/100)/(1-$F5680)-1</f>
        <v>6.4393939393937671E-2</v>
      </c>
      <c r="U5680" s="19" t="str">
        <f>IF(ABS(IFERROR(T5680,0))&gt;0.05,INDEX(margin_ranges!$C$13:$C$16,MATCH($F5680*100,margin_ranges!$B$13:$B$16,1)),"")</f>
        <v>Balanced (Type B)</v>
      </c>
      <c r="V5680">
        <f>MIN(VLOOKUP($U5680,margin_ranges!$A$5:$D$10,4,FALSE),$P5680*100)</f>
        <v>29.75</v>
      </c>
      <c r="Y5680" s="29">
        <f t="shared" si="88"/>
        <v>6.4393939393937671E-2</v>
      </c>
    </row>
    <row r="5681" spans="1:25" x14ac:dyDescent="0.3">
      <c r="A5681" s="8" t="s">
        <v>35</v>
      </c>
      <c r="B5681" s="8" t="s">
        <v>9947</v>
      </c>
      <c r="C5681" s="8" t="s">
        <v>34</v>
      </c>
      <c r="D5681" s="8" t="s">
        <v>34</v>
      </c>
      <c r="E5681" s="8"/>
      <c r="F5681" s="24">
        <v>0.28514573396926302</v>
      </c>
      <c r="G5681" s="24">
        <v>0</v>
      </c>
      <c r="H5681" s="25">
        <v>9.9860000000000007</v>
      </c>
      <c r="I5681" s="25">
        <v>1.5837000000000001</v>
      </c>
      <c r="J5681" s="15">
        <v>34</v>
      </c>
      <c r="K5681" s="15">
        <v>9</v>
      </c>
      <c r="L5681" s="13">
        <v>0.15859999999999999</v>
      </c>
      <c r="M5681" s="7">
        <v>0.71490167999999998</v>
      </c>
      <c r="N5681" s="26">
        <v>0.2</v>
      </c>
      <c r="O5681" s="27"/>
      <c r="P5681" s="8">
        <v>0.72024124970000003</v>
      </c>
      <c r="Q5681" s="24">
        <v>0.28510000000000002</v>
      </c>
      <c r="R5681" t="e">
        <f>IF($Q5681*100&gt;=VLOOKUP($O5681,margin_ranges!$A$5:$C$10,2,FALSE),IF($Q5681*100&lt;=VLOOKUP($O5681,margin_ranges!$A$5:$C$10,3,FALSE)+10,"IN RANGE","ABOVE RANGE"),"BELOW RANGE")</f>
        <v>#N/A</v>
      </c>
      <c r="S5681" t="e">
        <f>MIN(VLOOKUP($O5681,margin_ranges!$A$5:$D$10,4,FALSE),$P5681*100)</f>
        <v>#N/A</v>
      </c>
      <c r="T5681" s="29" t="e">
        <f>(1-$S5681/100)/(1-$F5681)-1</f>
        <v>#N/A</v>
      </c>
      <c r="U5681" s="19" t="str">
        <f>IF(ABS(IFERROR(T5681,0))&gt;0.05,INDEX(margin_ranges!$C$13:$C$16,MATCH($F5681*100,margin_ranges!$B$13:$B$16,1)),"")</f>
        <v/>
      </c>
      <c r="V5681" t="e">
        <f>MIN(VLOOKUP($U5681,margin_ranges!$A$5:$D$10,4,FALSE),$P5681*100)</f>
        <v>#N/A</v>
      </c>
      <c r="Y5681" s="29" t="e">
        <f t="shared" si="88"/>
        <v>#N/A</v>
      </c>
    </row>
    <row r="5682" spans="1:25" x14ac:dyDescent="0.3">
      <c r="A5682" s="8" t="s">
        <v>33</v>
      </c>
      <c r="B5682" s="8" t="s">
        <v>9947</v>
      </c>
      <c r="C5682" s="8" t="s">
        <v>9948</v>
      </c>
      <c r="D5682" s="8" t="s">
        <v>34</v>
      </c>
      <c r="E5682" s="8"/>
      <c r="F5682" s="24">
        <v>0.28514573396926302</v>
      </c>
      <c r="G5682" s="24">
        <v>0</v>
      </c>
      <c r="H5682" s="25">
        <v>9.9860000000000007</v>
      </c>
      <c r="I5682" s="25">
        <v>1.5837000000000001</v>
      </c>
      <c r="J5682" s="15">
        <v>34</v>
      </c>
      <c r="K5682" s="15">
        <v>9</v>
      </c>
      <c r="L5682" s="13">
        <v>0.15859999999999999</v>
      </c>
      <c r="M5682" s="7">
        <v>0.71490167999999998</v>
      </c>
      <c r="N5682" s="26">
        <v>0.2</v>
      </c>
      <c r="O5682" s="27"/>
      <c r="P5682" s="8">
        <v>0.72024124970000003</v>
      </c>
      <c r="Q5682" s="24">
        <v>0.28510000000000002</v>
      </c>
      <c r="R5682" t="e">
        <f>IF($Q5682*100&gt;=VLOOKUP($O5682,margin_ranges!$A$5:$C$10,2,FALSE),IF($Q5682*100&lt;=VLOOKUP($O5682,margin_ranges!$A$5:$C$10,3,FALSE)+10,"IN RANGE","ABOVE RANGE"),"BELOW RANGE")</f>
        <v>#N/A</v>
      </c>
      <c r="S5682" t="e">
        <f>MIN(VLOOKUP($O5682,margin_ranges!$A$5:$D$10,4,FALSE),$P5682*100)</f>
        <v>#N/A</v>
      </c>
      <c r="T5682" s="29" t="e">
        <f>(1-$S5682/100)/(1-$F5682)-1</f>
        <v>#N/A</v>
      </c>
      <c r="U5682" s="19" t="str">
        <f>IF(ABS(IFERROR(T5682,0))&gt;0.05,INDEX(margin_ranges!$C$13:$C$16,MATCH($F5682*100,margin_ranges!$B$13:$B$16,1)),"")</f>
        <v/>
      </c>
      <c r="V5682" t="e">
        <f>MIN(VLOOKUP($U5682,margin_ranges!$A$5:$D$10,4,FALSE),$P5682*100)</f>
        <v>#N/A</v>
      </c>
      <c r="Y5682" s="29" t="e">
        <f t="shared" si="88"/>
        <v>#N/A</v>
      </c>
    </row>
    <row r="5683" spans="1:25" x14ac:dyDescent="0.3">
      <c r="A5683" s="8" t="s">
        <v>17</v>
      </c>
      <c r="B5683" s="8" t="s">
        <v>9947</v>
      </c>
      <c r="C5683" s="8" t="s">
        <v>9948</v>
      </c>
      <c r="D5683" s="8" t="s">
        <v>9949</v>
      </c>
      <c r="E5683" s="8" t="s">
        <v>9950</v>
      </c>
      <c r="F5683" s="24">
        <v>0.28999999999999998</v>
      </c>
      <c r="G5683" s="24">
        <v>0</v>
      </c>
      <c r="H5683" s="25">
        <v>8.3832000000000004</v>
      </c>
      <c r="I5683" s="25">
        <v>1.3916999999999999</v>
      </c>
      <c r="J5683" s="15">
        <v>30</v>
      </c>
      <c r="K5683" s="15">
        <v>8</v>
      </c>
      <c r="L5683" s="13">
        <v>0.16600000000000001</v>
      </c>
      <c r="M5683" s="7">
        <v>0.71480189000000005</v>
      </c>
      <c r="N5683" s="26">
        <v>0.2</v>
      </c>
      <c r="O5683" s="27" t="s">
        <v>22</v>
      </c>
      <c r="P5683" s="8">
        <v>0.72020219429999999</v>
      </c>
      <c r="Q5683" s="24">
        <v>0.28999999999999998</v>
      </c>
      <c r="R5683" t="str">
        <f>IF($Q5683*100&gt;=VLOOKUP($O5683,margin_ranges!$A$5:$C$10,2,FALSE),IF($Q5683*100&lt;=VLOOKUP($O5683,margin_ranges!$A$5:$C$10,3,FALSE)+10,"IN RANGE","ABOVE RANGE"),"BELOW RANGE")</f>
        <v>IN RANGE</v>
      </c>
      <c r="S5683">
        <f>MIN(VLOOKUP($O5683,margin_ranges!$A$5:$D$10,4,FALSE),$P5683*100)</f>
        <v>29.75</v>
      </c>
      <c r="T5683" s="29">
        <f>(1-$S5683/100)/(1-$F5683)-1</f>
        <v>-1.0563380281690127E-2</v>
      </c>
      <c r="U5683" s="19" t="str">
        <f>IF(ABS(IFERROR(T5683,0))&gt;0.05,INDEX(margin_ranges!$C$13:$C$16,MATCH($F5683*100,margin_ranges!$B$13:$B$16,1)),"")</f>
        <v/>
      </c>
      <c r="V5683" t="e">
        <f>MIN(VLOOKUP($U5683,margin_ranges!$A$5:$D$10,4,FALSE),$P5683*100)</f>
        <v>#N/A</v>
      </c>
      <c r="Y5683" s="29" t="e">
        <f t="shared" si="88"/>
        <v>#N/A</v>
      </c>
    </row>
    <row r="5684" spans="1:25" x14ac:dyDescent="0.3">
      <c r="A5684" s="8" t="s">
        <v>35</v>
      </c>
      <c r="B5684" s="8" t="s">
        <v>9951</v>
      </c>
      <c r="C5684" s="8" t="s">
        <v>34</v>
      </c>
      <c r="D5684" s="8" t="s">
        <v>34</v>
      </c>
      <c r="E5684" s="8"/>
      <c r="F5684" s="24">
        <v>0.229845586851741</v>
      </c>
      <c r="G5684" s="24">
        <v>1</v>
      </c>
      <c r="H5684" s="25">
        <v>1704.4733000000001</v>
      </c>
      <c r="I5684" s="25">
        <v>276.89190000000002</v>
      </c>
      <c r="J5684" s="15">
        <v>1724</v>
      </c>
      <c r="K5684" s="15">
        <v>385</v>
      </c>
      <c r="L5684" s="13">
        <v>0.16250000000000001</v>
      </c>
      <c r="M5684" s="7">
        <v>0.20756442999999999</v>
      </c>
      <c r="N5684" s="26">
        <v>0.02</v>
      </c>
      <c r="O5684" s="27"/>
      <c r="P5684" s="8">
        <v>0.90364437600000003</v>
      </c>
      <c r="Q5684" s="24">
        <v>0.2298</v>
      </c>
      <c r="R5684" t="e">
        <f>IF($Q5684*100&gt;=VLOOKUP($O5684,margin_ranges!$A$5:$C$10,2,FALSE),IF($Q5684*100&lt;=VLOOKUP($O5684,margin_ranges!$A$5:$C$10,3,FALSE)+10,"IN RANGE","ABOVE RANGE"),"BELOW RANGE")</f>
        <v>#N/A</v>
      </c>
      <c r="S5684" t="e">
        <f>MIN(VLOOKUP($O5684,margin_ranges!$A$5:$D$10,4,FALSE),$P5684*100)</f>
        <v>#N/A</v>
      </c>
      <c r="T5684" s="29" t="e">
        <f>(1-$S5684/100)/(1-$F5684)-1</f>
        <v>#N/A</v>
      </c>
      <c r="U5684" s="19" t="str">
        <f>IF(ABS(IFERROR(T5684,0))&gt;0.05,INDEX(margin_ranges!$C$13:$C$16,MATCH($F5684*100,margin_ranges!$B$13:$B$16,1)),"")</f>
        <v/>
      </c>
      <c r="V5684" t="e">
        <f>MIN(VLOOKUP($U5684,margin_ranges!$A$5:$D$10,4,FALSE),$P5684*100)</f>
        <v>#N/A</v>
      </c>
      <c r="Y5684" s="29" t="e">
        <f t="shared" si="88"/>
        <v>#N/A</v>
      </c>
    </row>
    <row r="5685" spans="1:25" x14ac:dyDescent="0.3">
      <c r="A5685" s="8" t="s">
        <v>33</v>
      </c>
      <c r="B5685" s="8" t="s">
        <v>9951</v>
      </c>
      <c r="C5685" s="8" t="s">
        <v>9952</v>
      </c>
      <c r="D5685" s="28" t="s">
        <v>34</v>
      </c>
      <c r="E5685" s="8"/>
      <c r="F5685" s="24">
        <v>0.229845586851741</v>
      </c>
      <c r="G5685" s="24">
        <v>1</v>
      </c>
      <c r="H5685" s="25">
        <v>1704.4733000000001</v>
      </c>
      <c r="I5685" s="25">
        <v>276.89190000000002</v>
      </c>
      <c r="J5685" s="15">
        <v>1724</v>
      </c>
      <c r="K5685" s="15">
        <v>385</v>
      </c>
      <c r="L5685" s="13">
        <v>0.16250000000000001</v>
      </c>
      <c r="M5685" s="7">
        <v>0.20756442999999999</v>
      </c>
      <c r="N5685" s="26">
        <v>0.02</v>
      </c>
      <c r="O5685" s="27"/>
      <c r="P5685" s="8">
        <v>0.90364437600000003</v>
      </c>
      <c r="Q5685" s="24">
        <v>0.2298</v>
      </c>
      <c r="R5685" t="e">
        <f>IF($Q5685*100&gt;=VLOOKUP($O5685,margin_ranges!$A$5:$C$10,2,FALSE),IF($Q5685*100&lt;=VLOOKUP($O5685,margin_ranges!$A$5:$C$10,3,FALSE)+10,"IN RANGE","ABOVE RANGE"),"BELOW RANGE")</f>
        <v>#N/A</v>
      </c>
      <c r="S5685" t="e">
        <f>MIN(VLOOKUP($O5685,margin_ranges!$A$5:$D$10,4,FALSE),$P5685*100)</f>
        <v>#N/A</v>
      </c>
      <c r="T5685" s="29" t="e">
        <f>(1-$S5685/100)/(1-$F5685)-1</f>
        <v>#N/A</v>
      </c>
      <c r="U5685" s="19" t="str">
        <f>IF(ABS(IFERROR(T5685,0))&gt;0.05,INDEX(margin_ranges!$C$13:$C$16,MATCH($F5685*100,margin_ranges!$B$13:$B$16,1)),"")</f>
        <v/>
      </c>
      <c r="V5685" t="e">
        <f>MIN(VLOOKUP($U5685,margin_ranges!$A$5:$D$10,4,FALSE),$P5685*100)</f>
        <v>#N/A</v>
      </c>
      <c r="Y5685" s="29" t="e">
        <f t="shared" si="88"/>
        <v>#N/A</v>
      </c>
    </row>
    <row r="5686" spans="1:25" x14ac:dyDescent="0.3">
      <c r="A5686" s="8" t="s">
        <v>17</v>
      </c>
      <c r="B5686" s="8" t="s">
        <v>9951</v>
      </c>
      <c r="C5686" s="8" t="s">
        <v>9952</v>
      </c>
      <c r="D5686" s="8" t="s">
        <v>12281</v>
      </c>
      <c r="E5686" s="8" t="s">
        <v>12282</v>
      </c>
      <c r="F5686" s="24">
        <v>0.25</v>
      </c>
      <c r="G5686" s="24">
        <v>1</v>
      </c>
      <c r="H5686" s="25">
        <v>181.96029999999999</v>
      </c>
      <c r="I5686" s="25">
        <v>33.024000000000001</v>
      </c>
      <c r="J5686" s="15">
        <v>288</v>
      </c>
      <c r="K5686" s="15">
        <v>61</v>
      </c>
      <c r="L5686" s="13">
        <v>0.18149999999999999</v>
      </c>
      <c r="M5686" s="7">
        <v>0.29119861000000002</v>
      </c>
      <c r="N5686" s="26">
        <v>0.02</v>
      </c>
      <c r="O5686" s="27" t="s">
        <v>95</v>
      </c>
      <c r="P5686" s="8">
        <v>0.9313183532</v>
      </c>
      <c r="Q5686" s="24">
        <v>0.25</v>
      </c>
      <c r="R5686" t="str">
        <f>IF($Q5686*100&gt;=VLOOKUP($O5686,margin_ranges!$A$5:$C$10,2,FALSE),IF($Q5686*100&lt;=VLOOKUP($O5686,margin_ranges!$A$5:$C$10,3,FALSE)+10,"IN RANGE","ABOVE RANGE"),"BELOW RANGE")</f>
        <v>IN RANGE</v>
      </c>
      <c r="S5686">
        <f>MIN(VLOOKUP($O5686,margin_ranges!$A$5:$D$10,4,FALSE),$P5686*100)</f>
        <v>19.75</v>
      </c>
      <c r="T5686" s="29">
        <f>(1-$S5686/100)/(1-$F5686)-1</f>
        <v>7.0000000000000062E-2</v>
      </c>
      <c r="U5686" s="19" t="str">
        <f>IF(ABS(IFERROR(T5686,0))&gt;0.05,INDEX(margin_ranges!$C$13:$C$16,MATCH($F5686*100,margin_ranges!$B$13:$B$16,1)),"")</f>
        <v>Balanced (Type B)</v>
      </c>
      <c r="V5686">
        <f>MIN(VLOOKUP($U5686,margin_ranges!$A$5:$D$10,4,FALSE),$P5686*100)</f>
        <v>29.75</v>
      </c>
      <c r="Y5686" s="29">
        <f t="shared" si="88"/>
        <v>-6.3333333333333353E-2</v>
      </c>
    </row>
    <row r="5687" spans="1:25" x14ac:dyDescent="0.3">
      <c r="A5687" s="8" t="s">
        <v>17</v>
      </c>
      <c r="B5687" s="8" t="s">
        <v>9951</v>
      </c>
      <c r="C5687" s="8" t="s">
        <v>9952</v>
      </c>
      <c r="D5687" s="8" t="s">
        <v>9953</v>
      </c>
      <c r="E5687" s="8" t="s">
        <v>9954</v>
      </c>
      <c r="F5687" s="24">
        <v>0.25</v>
      </c>
      <c r="G5687" s="24">
        <v>1</v>
      </c>
      <c r="H5687" s="25">
        <v>546.32669999999996</v>
      </c>
      <c r="I5687" s="25">
        <v>98.528099999999995</v>
      </c>
      <c r="J5687" s="15">
        <v>567</v>
      </c>
      <c r="K5687" s="15">
        <v>142</v>
      </c>
      <c r="L5687" s="13">
        <v>0.18029999999999999</v>
      </c>
      <c r="M5687" s="7">
        <v>0.19180349999999999</v>
      </c>
      <c r="N5687" s="26">
        <v>0.02</v>
      </c>
      <c r="O5687" s="27" t="s">
        <v>95</v>
      </c>
      <c r="P5687" s="8">
        <v>0.89572661720000002</v>
      </c>
      <c r="Q5687" s="24">
        <v>0.25</v>
      </c>
      <c r="R5687" t="str">
        <f>IF($Q5687*100&gt;=VLOOKUP($O5687,margin_ranges!$A$5:$C$10,2,FALSE),IF($Q5687*100&lt;=VLOOKUP($O5687,margin_ranges!$A$5:$C$10,3,FALSE)+10,"IN RANGE","ABOVE RANGE"),"BELOW RANGE")</f>
        <v>IN RANGE</v>
      </c>
      <c r="S5687">
        <f>MIN(VLOOKUP($O5687,margin_ranges!$A$5:$D$10,4,FALSE),$P5687*100)</f>
        <v>19.75</v>
      </c>
      <c r="T5687" s="29">
        <f>(1-$S5687/100)/(1-$F5687)-1</f>
        <v>7.0000000000000062E-2</v>
      </c>
      <c r="U5687" s="19" t="str">
        <f>IF(ABS(IFERROR(T5687,0))&gt;0.05,INDEX(margin_ranges!$C$13:$C$16,MATCH($F5687*100,margin_ranges!$B$13:$B$16,1)),"")</f>
        <v>Balanced (Type B)</v>
      </c>
      <c r="V5687">
        <f>MIN(VLOOKUP($U5687,margin_ranges!$A$5:$D$10,4,FALSE),$P5687*100)</f>
        <v>29.75</v>
      </c>
      <c r="Y5687" s="29">
        <f t="shared" si="88"/>
        <v>-6.3333333333333353E-2</v>
      </c>
    </row>
    <row r="5688" spans="1:25" x14ac:dyDescent="0.3">
      <c r="A5688" s="8" t="s">
        <v>17</v>
      </c>
      <c r="B5688" s="8" t="s">
        <v>9951</v>
      </c>
      <c r="C5688" s="8" t="s">
        <v>9952</v>
      </c>
      <c r="D5688" s="8" t="s">
        <v>9955</v>
      </c>
      <c r="E5688" s="8" t="s">
        <v>9956</v>
      </c>
      <c r="F5688" s="24">
        <v>0.21</v>
      </c>
      <c r="G5688" s="24">
        <v>1</v>
      </c>
      <c r="H5688" s="25">
        <v>976.18629999999996</v>
      </c>
      <c r="I5688" s="25">
        <v>145.33969999999999</v>
      </c>
      <c r="J5688" s="15">
        <v>869</v>
      </c>
      <c r="K5688" s="15">
        <v>182</v>
      </c>
      <c r="L5688" s="13">
        <v>0.1489</v>
      </c>
      <c r="M5688" s="7">
        <v>0.19924570999999999</v>
      </c>
      <c r="N5688" s="26">
        <v>0.02</v>
      </c>
      <c r="O5688" s="27" t="s">
        <v>95</v>
      </c>
      <c r="P5688" s="8">
        <v>0.89962142629999997</v>
      </c>
      <c r="Q5688" s="24">
        <v>0.21</v>
      </c>
      <c r="R5688" t="str">
        <f>IF($Q5688*100&gt;=VLOOKUP($O5688,margin_ranges!$A$5:$C$10,2,FALSE),IF($Q5688*100&lt;=VLOOKUP($O5688,margin_ranges!$A$5:$C$10,3,FALSE)+10,"IN RANGE","ABOVE RANGE"),"BELOW RANGE")</f>
        <v>IN RANGE</v>
      </c>
      <c r="S5688">
        <f>MIN(VLOOKUP($O5688,margin_ranges!$A$5:$D$10,4,FALSE),$P5688*100)</f>
        <v>19.75</v>
      </c>
      <c r="T5688" s="29">
        <f>(1-$S5688/100)/(1-$F5688)-1</f>
        <v>1.5822784810126445E-2</v>
      </c>
      <c r="U5688" s="19" t="str">
        <f>IF(ABS(IFERROR(T5688,0))&gt;0.05,INDEX(margin_ranges!$C$13:$C$16,MATCH($F5688*100,margin_ranges!$B$13:$B$16,1)),"")</f>
        <v/>
      </c>
      <c r="V5688" t="e">
        <f>MIN(VLOOKUP($U5688,margin_ranges!$A$5:$D$10,4,FALSE),$P5688*100)</f>
        <v>#N/A</v>
      </c>
      <c r="Y5688" s="29" t="e">
        <f t="shared" si="88"/>
        <v>#N/A</v>
      </c>
    </row>
    <row r="5689" spans="1:25" x14ac:dyDescent="0.3">
      <c r="A5689" s="8" t="s">
        <v>35</v>
      </c>
      <c r="B5689" s="8" t="s">
        <v>9957</v>
      </c>
      <c r="C5689" s="8" t="s">
        <v>34</v>
      </c>
      <c r="D5689" s="8" t="s">
        <v>34</v>
      </c>
      <c r="E5689" s="8"/>
      <c r="F5689" s="24">
        <v>0.26529024810866503</v>
      </c>
      <c r="G5689" s="24">
        <v>0.54708268999999998</v>
      </c>
      <c r="H5689" s="25">
        <v>86.243399999999994</v>
      </c>
      <c r="I5689" s="25">
        <v>16.3279</v>
      </c>
      <c r="J5689" s="15">
        <v>882</v>
      </c>
      <c r="K5689" s="15">
        <v>201</v>
      </c>
      <c r="L5689" s="13">
        <v>0.1893</v>
      </c>
      <c r="M5689" s="7">
        <v>1.79961678</v>
      </c>
      <c r="N5689" s="26">
        <v>1.3221959999999999</v>
      </c>
      <c r="O5689" s="27"/>
      <c r="P5689" s="8">
        <v>0.26529024810000001</v>
      </c>
      <c r="Q5689" s="24">
        <v>0.2681</v>
      </c>
      <c r="R5689" t="e">
        <f>IF($Q5689*100&gt;=VLOOKUP($O5689,margin_ranges!$A$5:$C$10,2,FALSE),IF($Q5689*100&lt;=VLOOKUP($O5689,margin_ranges!$A$5:$C$10,3,FALSE)+10,"IN RANGE","ABOVE RANGE"),"BELOW RANGE")</f>
        <v>#N/A</v>
      </c>
      <c r="S5689" t="e">
        <f>MIN(VLOOKUP($O5689,margin_ranges!$A$5:$D$10,4,FALSE),$P5689*100)</f>
        <v>#N/A</v>
      </c>
      <c r="T5689" s="29" t="e">
        <f>(1-$S5689/100)/(1-$F5689)-1</f>
        <v>#N/A</v>
      </c>
      <c r="U5689" s="19" t="str">
        <f>IF(ABS(IFERROR(T5689,0))&gt;0.05,INDEX(margin_ranges!$C$13:$C$16,MATCH($F5689*100,margin_ranges!$B$13:$B$16,1)),"")</f>
        <v/>
      </c>
      <c r="V5689" t="e">
        <f>MIN(VLOOKUP($U5689,margin_ranges!$A$5:$D$10,4,FALSE),$P5689*100)</f>
        <v>#N/A</v>
      </c>
      <c r="Y5689" s="29" t="e">
        <f t="shared" si="88"/>
        <v>#N/A</v>
      </c>
    </row>
    <row r="5690" spans="1:25" x14ac:dyDescent="0.3">
      <c r="A5690" s="8" t="s">
        <v>33</v>
      </c>
      <c r="B5690" s="8" t="s">
        <v>9957</v>
      </c>
      <c r="C5690" s="8" t="s">
        <v>9958</v>
      </c>
      <c r="D5690" s="8" t="s">
        <v>34</v>
      </c>
      <c r="E5690" s="8"/>
      <c r="F5690" s="24">
        <v>0.26529024810866503</v>
      </c>
      <c r="G5690" s="24">
        <v>0.54708268999999998</v>
      </c>
      <c r="H5690" s="25">
        <v>86.243399999999994</v>
      </c>
      <c r="I5690" s="25">
        <v>16.3279</v>
      </c>
      <c r="J5690" s="15">
        <v>882</v>
      </c>
      <c r="K5690" s="15">
        <v>201</v>
      </c>
      <c r="L5690" s="13">
        <v>0.1893</v>
      </c>
      <c r="M5690" s="7">
        <v>1.79961678</v>
      </c>
      <c r="N5690" s="26">
        <v>1.3221959999999999</v>
      </c>
      <c r="O5690" s="27"/>
      <c r="P5690" s="8">
        <v>0.26529024810000001</v>
      </c>
      <c r="Q5690" s="24">
        <v>0.2681</v>
      </c>
      <c r="R5690" t="e">
        <f>IF($Q5690*100&gt;=VLOOKUP($O5690,margin_ranges!$A$5:$C$10,2,FALSE),IF($Q5690*100&lt;=VLOOKUP($O5690,margin_ranges!$A$5:$C$10,3,FALSE)+10,"IN RANGE","ABOVE RANGE"),"BELOW RANGE")</f>
        <v>#N/A</v>
      </c>
      <c r="S5690" t="e">
        <f>MIN(VLOOKUP($O5690,margin_ranges!$A$5:$D$10,4,FALSE),$P5690*100)</f>
        <v>#N/A</v>
      </c>
      <c r="T5690" s="29" t="e">
        <f>(1-$S5690/100)/(1-$F5690)-1</f>
        <v>#N/A</v>
      </c>
      <c r="U5690" s="19" t="str">
        <f>IF(ABS(IFERROR(T5690,0))&gt;0.05,INDEX(margin_ranges!$C$13:$C$16,MATCH($F5690*100,margin_ranges!$B$13:$B$16,1)),"")</f>
        <v/>
      </c>
      <c r="V5690" t="e">
        <f>MIN(VLOOKUP($U5690,margin_ranges!$A$5:$D$10,4,FALSE),$P5690*100)</f>
        <v>#N/A</v>
      </c>
      <c r="Y5690" s="29" t="e">
        <f t="shared" si="88"/>
        <v>#N/A</v>
      </c>
    </row>
    <row r="5691" spans="1:25" x14ac:dyDescent="0.3">
      <c r="A5691" s="8" t="s">
        <v>17</v>
      </c>
      <c r="B5691" s="8" t="s">
        <v>9957</v>
      </c>
      <c r="C5691" s="8" t="s">
        <v>9958</v>
      </c>
      <c r="D5691" s="8" t="s">
        <v>12286</v>
      </c>
      <c r="E5691" s="8" t="s">
        <v>12287</v>
      </c>
      <c r="F5691" s="24">
        <v>0.20782594577041699</v>
      </c>
      <c r="G5691" s="24">
        <v>1</v>
      </c>
      <c r="H5691" s="25">
        <v>19.460599999999999</v>
      </c>
      <c r="I5691" s="25">
        <v>1.8654999999999999</v>
      </c>
      <c r="J5691" s="15">
        <v>120</v>
      </c>
      <c r="K5691" s="15">
        <v>25</v>
      </c>
      <c r="L5691" s="13">
        <v>9.5899999999999999E-2</v>
      </c>
      <c r="M5691" s="7">
        <v>2.1459930300000001</v>
      </c>
      <c r="N5691" s="26">
        <v>1.7</v>
      </c>
      <c r="O5691" s="27" t="s">
        <v>22</v>
      </c>
      <c r="P5691" s="8">
        <v>0.20782594579999999</v>
      </c>
      <c r="Q5691" s="24">
        <v>0.25</v>
      </c>
      <c r="R5691" t="str">
        <f>IF($Q5691*100&gt;=VLOOKUP($O5691,margin_ranges!$A$5:$C$10,2,FALSE),IF($Q5691*100&lt;=VLOOKUP($O5691,margin_ranges!$A$5:$C$10,3,FALSE)+10,"IN RANGE","ABOVE RANGE"),"BELOW RANGE")</f>
        <v>IN RANGE</v>
      </c>
      <c r="S5691">
        <f>MIN(VLOOKUP($O5691,margin_ranges!$A$5:$D$10,4,FALSE),$P5691*100)</f>
        <v>20.782594579999998</v>
      </c>
      <c r="T5691" s="29">
        <f>(1-$S5691/100)/(1-$F5691)-1</f>
        <v>-3.7344016767804078E-11</v>
      </c>
      <c r="U5691" s="19" t="str">
        <f>IF(ABS(IFERROR(T5691,0))&gt;0.05,INDEX(margin_ranges!$C$13:$C$16,MATCH($F5691*100,margin_ranges!$B$13:$B$16,1)),"")</f>
        <v/>
      </c>
      <c r="V5691" t="e">
        <f>MIN(VLOOKUP($U5691,margin_ranges!$A$5:$D$10,4,FALSE),$P5691*100)</f>
        <v>#N/A</v>
      </c>
      <c r="Y5691" s="29" t="e">
        <f t="shared" si="88"/>
        <v>#N/A</v>
      </c>
    </row>
    <row r="5692" spans="1:25" x14ac:dyDescent="0.3">
      <c r="A5692" s="8" t="s">
        <v>17</v>
      </c>
      <c r="B5692" s="8" t="s">
        <v>9957</v>
      </c>
      <c r="C5692" s="8" t="s">
        <v>9958</v>
      </c>
      <c r="D5692" s="8" t="s">
        <v>12284</v>
      </c>
      <c r="E5692" s="8" t="s">
        <v>12285</v>
      </c>
      <c r="F5692" s="24">
        <v>0.20720679605953701</v>
      </c>
      <c r="G5692" s="24">
        <v>1</v>
      </c>
      <c r="H5692" s="25">
        <v>19.534199999999998</v>
      </c>
      <c r="I5692" s="25">
        <v>2.5546000000000002</v>
      </c>
      <c r="J5692" s="15">
        <v>164</v>
      </c>
      <c r="K5692" s="15">
        <v>34</v>
      </c>
      <c r="L5692" s="13">
        <v>0.1308</v>
      </c>
      <c r="M5692" s="7">
        <v>2.14431707</v>
      </c>
      <c r="N5692" s="26">
        <v>1.7</v>
      </c>
      <c r="O5692" s="27" t="s">
        <v>22</v>
      </c>
      <c r="P5692" s="8">
        <v>0.20720679610000001</v>
      </c>
      <c r="Q5692" s="24">
        <v>0.25</v>
      </c>
      <c r="R5692" t="str">
        <f>IF($Q5692*100&gt;=VLOOKUP($O5692,margin_ranges!$A$5:$C$10,2,FALSE),IF($Q5692*100&lt;=VLOOKUP($O5692,margin_ranges!$A$5:$C$10,3,FALSE)+10,"IN RANGE","ABOVE RANGE"),"BELOW RANGE")</f>
        <v>IN RANGE</v>
      </c>
      <c r="S5692">
        <f>MIN(VLOOKUP($O5692,margin_ranges!$A$5:$D$10,4,FALSE),$P5692*100)</f>
        <v>20.720679610000001</v>
      </c>
      <c r="T5692" s="29">
        <f>(1-$S5692/100)/(1-$F5692)-1</f>
        <v>-5.1038617776555384E-11</v>
      </c>
      <c r="U5692" s="19" t="str">
        <f>IF(ABS(IFERROR(T5692,0))&gt;0.05,INDEX(margin_ranges!$C$13:$C$16,MATCH($F5692*100,margin_ranges!$B$13:$B$16,1)),"")</f>
        <v/>
      </c>
      <c r="V5692" t="e">
        <f>MIN(VLOOKUP($U5692,margin_ranges!$A$5:$D$10,4,FALSE),$P5692*100)</f>
        <v>#N/A</v>
      </c>
      <c r="Y5692" s="29" t="e">
        <f t="shared" si="88"/>
        <v>#N/A</v>
      </c>
    </row>
    <row r="5693" spans="1:25" x14ac:dyDescent="0.3">
      <c r="A5693" s="8" t="s">
        <v>17</v>
      </c>
      <c r="B5693" s="8" t="s">
        <v>9957</v>
      </c>
      <c r="C5693" s="8" t="s">
        <v>9958</v>
      </c>
      <c r="D5693" s="8" t="s">
        <v>12283</v>
      </c>
      <c r="E5693" s="8" t="s">
        <v>1138</v>
      </c>
      <c r="F5693" s="24">
        <v>0.20206156085894</v>
      </c>
      <c r="G5693" s="24">
        <v>1</v>
      </c>
      <c r="H5693" s="25">
        <v>24.7182</v>
      </c>
      <c r="I5693" s="25">
        <v>3.0951</v>
      </c>
      <c r="J5693" s="15">
        <v>198</v>
      </c>
      <c r="K5693" s="15">
        <v>40</v>
      </c>
      <c r="L5693" s="13">
        <v>0.12520000000000001</v>
      </c>
      <c r="M5693" s="7">
        <v>2.1304901699999998</v>
      </c>
      <c r="N5693" s="26">
        <v>1.7</v>
      </c>
      <c r="O5693" s="27" t="s">
        <v>22</v>
      </c>
      <c r="P5693" s="8">
        <v>0.20206156089999999</v>
      </c>
      <c r="Q5693" s="24">
        <v>0.25</v>
      </c>
      <c r="R5693" t="str">
        <f>IF($Q5693*100&gt;=VLOOKUP($O5693,margin_ranges!$A$5:$C$10,2,FALSE),IF($Q5693*100&lt;=VLOOKUP($O5693,margin_ranges!$A$5:$C$10,3,FALSE)+10,"IN RANGE","ABOVE RANGE"),"BELOW RANGE")</f>
        <v>IN RANGE</v>
      </c>
      <c r="S5693">
        <f>MIN(VLOOKUP($O5693,margin_ranges!$A$5:$D$10,4,FALSE),$P5693*100)</f>
        <v>20.20615609</v>
      </c>
      <c r="T5693" s="29">
        <f>(1-$S5693/100)/(1-$F5693)-1</f>
        <v>-5.1457615946048918E-11</v>
      </c>
      <c r="U5693" s="19" t="str">
        <f>IF(ABS(IFERROR(T5693,0))&gt;0.05,INDEX(margin_ranges!$C$13:$C$16,MATCH($F5693*100,margin_ranges!$B$13:$B$16,1)),"")</f>
        <v/>
      </c>
      <c r="V5693" t="e">
        <f>MIN(VLOOKUP($U5693,margin_ranges!$A$5:$D$10,4,FALSE),$P5693*100)</f>
        <v>#N/A</v>
      </c>
      <c r="Y5693" s="29" t="e">
        <f t="shared" si="88"/>
        <v>#N/A</v>
      </c>
    </row>
    <row r="5694" spans="1:25" x14ac:dyDescent="0.3">
      <c r="A5694" s="8" t="s">
        <v>17</v>
      </c>
      <c r="B5694" s="8" t="s">
        <v>9957</v>
      </c>
      <c r="C5694" s="8" t="s">
        <v>9958</v>
      </c>
      <c r="D5694" s="8" t="s">
        <v>9959</v>
      </c>
      <c r="E5694" s="8" t="s">
        <v>9960</v>
      </c>
      <c r="F5694" s="24">
        <v>0.28999999999999998</v>
      </c>
      <c r="G5694" s="24">
        <v>0</v>
      </c>
      <c r="H5694" s="25">
        <v>13.9627</v>
      </c>
      <c r="I5694" s="25">
        <v>5.2317</v>
      </c>
      <c r="J5694" s="15">
        <v>237</v>
      </c>
      <c r="K5694" s="15">
        <v>61</v>
      </c>
      <c r="L5694" s="13">
        <v>0.37469999999999998</v>
      </c>
      <c r="M5694" s="7">
        <v>1.5099052500000001</v>
      </c>
      <c r="N5694" s="26">
        <v>1</v>
      </c>
      <c r="O5694" s="27" t="s">
        <v>22</v>
      </c>
      <c r="P5694" s="8">
        <v>0.33770678580000002</v>
      </c>
      <c r="Q5694" s="24">
        <v>0.28999999999999998</v>
      </c>
      <c r="R5694" t="str">
        <f>IF($Q5694*100&gt;=VLOOKUP($O5694,margin_ranges!$A$5:$C$10,2,FALSE),IF($Q5694*100&lt;=VLOOKUP($O5694,margin_ranges!$A$5:$C$10,3,FALSE)+10,"IN RANGE","ABOVE RANGE"),"BELOW RANGE")</f>
        <v>IN RANGE</v>
      </c>
      <c r="S5694">
        <f>MIN(VLOOKUP($O5694,margin_ranges!$A$5:$D$10,4,FALSE),$P5694*100)</f>
        <v>29.75</v>
      </c>
      <c r="T5694" s="29">
        <f>(1-$S5694/100)/(1-$F5694)-1</f>
        <v>-1.0563380281690127E-2</v>
      </c>
      <c r="U5694" s="19" t="str">
        <f>IF(ABS(IFERROR(T5694,0))&gt;0.05,INDEX(margin_ranges!$C$13:$C$16,MATCH($F5694*100,margin_ranges!$B$13:$B$16,1)),"")</f>
        <v/>
      </c>
      <c r="V5694" t="e">
        <f>MIN(VLOOKUP($U5694,margin_ranges!$A$5:$D$10,4,FALSE),$P5694*100)</f>
        <v>#N/A</v>
      </c>
      <c r="Y5694" s="29" t="e">
        <f t="shared" si="88"/>
        <v>#N/A</v>
      </c>
    </row>
    <row r="5695" spans="1:25" x14ac:dyDescent="0.3">
      <c r="A5695" s="8" t="s">
        <v>17</v>
      </c>
      <c r="B5695" s="8" t="s">
        <v>9957</v>
      </c>
      <c r="C5695" s="8" t="s">
        <v>9958</v>
      </c>
      <c r="D5695" s="8" t="s">
        <v>9961</v>
      </c>
      <c r="E5695" s="8" t="s">
        <v>9962</v>
      </c>
      <c r="F5695" s="24">
        <v>0.28999999999999998</v>
      </c>
      <c r="G5695" s="24">
        <v>0</v>
      </c>
      <c r="H5695" s="25">
        <v>8.5665999999999993</v>
      </c>
      <c r="I5695" s="25">
        <v>3.5808</v>
      </c>
      <c r="J5695" s="15">
        <v>162</v>
      </c>
      <c r="K5695" s="15">
        <v>42</v>
      </c>
      <c r="L5695" s="13">
        <v>0.41799999999999998</v>
      </c>
      <c r="M5695" s="7">
        <v>1.5105503600000001</v>
      </c>
      <c r="N5695" s="26">
        <v>1</v>
      </c>
      <c r="O5695" s="27" t="s">
        <v>22</v>
      </c>
      <c r="P5695" s="8">
        <v>0.33798963100000001</v>
      </c>
      <c r="Q5695" s="24">
        <v>0.28999999999999998</v>
      </c>
      <c r="R5695" t="str">
        <f>IF($Q5695*100&gt;=VLOOKUP($O5695,margin_ranges!$A$5:$C$10,2,FALSE),IF($Q5695*100&lt;=VLOOKUP($O5695,margin_ranges!$A$5:$C$10,3,FALSE)+10,"IN RANGE","ABOVE RANGE"),"BELOW RANGE")</f>
        <v>IN RANGE</v>
      </c>
      <c r="S5695">
        <f>MIN(VLOOKUP($O5695,margin_ranges!$A$5:$D$10,4,FALSE),$P5695*100)</f>
        <v>29.75</v>
      </c>
      <c r="T5695" s="29">
        <f>(1-$S5695/100)/(1-$F5695)-1</f>
        <v>-1.0563380281690127E-2</v>
      </c>
      <c r="U5695" s="19" t="str">
        <f>IF(ABS(IFERROR(T5695,0))&gt;0.05,INDEX(margin_ranges!$C$13:$C$16,MATCH($F5695*100,margin_ranges!$B$13:$B$16,1)),"")</f>
        <v/>
      </c>
      <c r="V5695" t="e">
        <f>MIN(VLOOKUP($U5695,margin_ranges!$A$5:$D$10,4,FALSE),$P5695*100)</f>
        <v>#N/A</v>
      </c>
      <c r="Y5695" s="29" t="e">
        <f t="shared" si="88"/>
        <v>#N/A</v>
      </c>
    </row>
    <row r="5696" spans="1:25" x14ac:dyDescent="0.3">
      <c r="A5696" s="8" t="s">
        <v>35</v>
      </c>
      <c r="B5696" s="8" t="s">
        <v>9963</v>
      </c>
      <c r="C5696" s="8" t="s">
        <v>34</v>
      </c>
      <c r="D5696" s="8" t="s">
        <v>34</v>
      </c>
      <c r="E5696" s="8"/>
      <c r="F5696" s="24">
        <v>0.22309005259475001</v>
      </c>
      <c r="G5696" s="24">
        <v>0.48711507999999998</v>
      </c>
      <c r="H5696" s="25">
        <v>142.67500000000001</v>
      </c>
      <c r="I5696" s="25">
        <v>28.6006</v>
      </c>
      <c r="J5696" s="15">
        <v>4353</v>
      </c>
      <c r="K5696" s="15">
        <v>954</v>
      </c>
      <c r="L5696" s="13">
        <v>0.20050000000000001</v>
      </c>
      <c r="M5696" s="7">
        <v>5.0731838500000004</v>
      </c>
      <c r="N5696" s="26">
        <v>3.9414069999999999</v>
      </c>
      <c r="O5696" s="27"/>
      <c r="P5696" s="8">
        <v>0.22309005260000001</v>
      </c>
      <c r="Q5696" s="24">
        <v>0.32990000000000003</v>
      </c>
      <c r="R5696" t="e">
        <f>IF($Q5696*100&gt;=VLOOKUP($O5696,margin_ranges!$A$5:$C$10,2,FALSE),IF($Q5696*100&lt;=VLOOKUP($O5696,margin_ranges!$A$5:$C$10,3,FALSE)+10,"IN RANGE","ABOVE RANGE"),"BELOW RANGE")</f>
        <v>#N/A</v>
      </c>
      <c r="S5696" t="e">
        <f>MIN(VLOOKUP($O5696,margin_ranges!$A$5:$D$10,4,FALSE),$P5696*100)</f>
        <v>#N/A</v>
      </c>
      <c r="T5696" s="29" t="e">
        <f>(1-$S5696/100)/(1-$F5696)-1</f>
        <v>#N/A</v>
      </c>
      <c r="U5696" s="19" t="str">
        <f>IF(ABS(IFERROR(T5696,0))&gt;0.05,INDEX(margin_ranges!$C$13:$C$16,MATCH($F5696*100,margin_ranges!$B$13:$B$16,1)),"")</f>
        <v/>
      </c>
      <c r="V5696" t="e">
        <f>MIN(VLOOKUP($U5696,margin_ranges!$A$5:$D$10,4,FALSE),$P5696*100)</f>
        <v>#N/A</v>
      </c>
      <c r="Y5696" s="29" t="e">
        <f t="shared" si="88"/>
        <v>#N/A</v>
      </c>
    </row>
    <row r="5697" spans="1:25" x14ac:dyDescent="0.3">
      <c r="A5697" s="8" t="s">
        <v>33</v>
      </c>
      <c r="B5697" s="8" t="s">
        <v>9963</v>
      </c>
      <c r="C5697" s="8" t="s">
        <v>9964</v>
      </c>
      <c r="D5697" s="8" t="s">
        <v>34</v>
      </c>
      <c r="E5697" s="8"/>
      <c r="F5697" s="24">
        <v>0.22309005259475001</v>
      </c>
      <c r="G5697" s="24">
        <v>0.48711507999999998</v>
      </c>
      <c r="H5697" s="25">
        <v>142.67500000000001</v>
      </c>
      <c r="I5697" s="25">
        <v>28.6006</v>
      </c>
      <c r="J5697" s="15">
        <v>4353</v>
      </c>
      <c r="K5697" s="15">
        <v>954</v>
      </c>
      <c r="L5697" s="13">
        <v>0.20050000000000001</v>
      </c>
      <c r="M5697" s="7">
        <v>5.0731838500000004</v>
      </c>
      <c r="N5697" s="26">
        <v>3.9414069999999999</v>
      </c>
      <c r="O5697" s="27"/>
      <c r="P5697" s="8">
        <v>0.22309005260000001</v>
      </c>
      <c r="Q5697" s="24">
        <v>0.32990000000000003</v>
      </c>
      <c r="R5697" t="e">
        <f>IF($Q5697*100&gt;=VLOOKUP($O5697,margin_ranges!$A$5:$C$10,2,FALSE),IF($Q5697*100&lt;=VLOOKUP($O5697,margin_ranges!$A$5:$C$10,3,FALSE)+10,"IN RANGE","ABOVE RANGE"),"BELOW RANGE")</f>
        <v>#N/A</v>
      </c>
      <c r="S5697" t="e">
        <f>MIN(VLOOKUP($O5697,margin_ranges!$A$5:$D$10,4,FALSE),$P5697*100)</f>
        <v>#N/A</v>
      </c>
      <c r="T5697" s="29" t="e">
        <f>(1-$S5697/100)/(1-$F5697)-1</f>
        <v>#N/A</v>
      </c>
      <c r="U5697" s="19" t="str">
        <f>IF(ABS(IFERROR(T5697,0))&gt;0.05,INDEX(margin_ranges!$C$13:$C$16,MATCH($F5697*100,margin_ranges!$B$13:$B$16,1)),"")</f>
        <v/>
      </c>
      <c r="V5697" t="e">
        <f>MIN(VLOOKUP($U5697,margin_ranges!$A$5:$D$10,4,FALSE),$P5697*100)</f>
        <v>#N/A</v>
      </c>
      <c r="Y5697" s="29" t="e">
        <f t="shared" si="88"/>
        <v>#N/A</v>
      </c>
    </row>
    <row r="5698" spans="1:25" x14ac:dyDescent="0.3">
      <c r="A5698" s="8" t="s">
        <v>17</v>
      </c>
      <c r="B5698" s="8" t="s">
        <v>9963</v>
      </c>
      <c r="C5698" s="8" t="s">
        <v>9964</v>
      </c>
      <c r="D5698" s="8" t="s">
        <v>9967</v>
      </c>
      <c r="E5698" s="8" t="s">
        <v>9968</v>
      </c>
      <c r="F5698" s="24">
        <v>0.199840727318296</v>
      </c>
      <c r="G5698" s="24">
        <v>1</v>
      </c>
      <c r="H5698" s="25">
        <v>95.691100000000006</v>
      </c>
      <c r="I5698" s="25">
        <v>14.138500000000001</v>
      </c>
      <c r="J5698" s="15">
        <v>2120</v>
      </c>
      <c r="K5698" s="15">
        <v>424</v>
      </c>
      <c r="L5698" s="13">
        <v>0.14779999999999999</v>
      </c>
      <c r="M5698" s="7">
        <v>4.9990047400000002</v>
      </c>
      <c r="N5698" s="26">
        <v>4</v>
      </c>
      <c r="O5698" s="27" t="s">
        <v>479</v>
      </c>
      <c r="P5698" s="8">
        <v>0.19984072729999999</v>
      </c>
      <c r="Q5698" s="24">
        <v>0.33</v>
      </c>
      <c r="R5698" t="str">
        <f>IF($Q5698*100&gt;=VLOOKUP($O5698,margin_ranges!$A$5:$C$10,2,FALSE),IF($Q5698*100&lt;=VLOOKUP($O5698,margin_ranges!$A$5:$C$10,3,FALSE)+10,"IN RANGE","ABOVE RANGE"),"BELOW RANGE")</f>
        <v>IN RANGE</v>
      </c>
      <c r="S5698">
        <f>MIN(VLOOKUP($O5698,margin_ranges!$A$5:$D$10,4,FALSE),$P5698*100)</f>
        <v>19.984072729999998</v>
      </c>
      <c r="T5698" s="29">
        <f>(1-$S5698/100)/(1-$F5698)-1</f>
        <v>2.2865487281364949E-11</v>
      </c>
      <c r="U5698" s="19" t="str">
        <f>IF(ABS(IFERROR(T5698,0))&gt;0.05,INDEX(margin_ranges!$C$13:$C$16,MATCH($F5698*100,margin_ranges!$B$13:$B$16,1)),"")</f>
        <v/>
      </c>
      <c r="V5698" t="e">
        <f>MIN(VLOOKUP($U5698,margin_ranges!$A$5:$D$10,4,FALSE),$P5698*100)</f>
        <v>#N/A</v>
      </c>
      <c r="Y5698" s="29" t="e">
        <f t="shared" si="88"/>
        <v>#N/A</v>
      </c>
    </row>
    <row r="5699" spans="1:25" x14ac:dyDescent="0.3">
      <c r="A5699" s="8" t="s">
        <v>17</v>
      </c>
      <c r="B5699" s="8" t="s">
        <v>9963</v>
      </c>
      <c r="C5699" s="8" t="s">
        <v>9964</v>
      </c>
      <c r="D5699" s="8" t="s">
        <v>9965</v>
      </c>
      <c r="E5699" s="8" t="s">
        <v>9966</v>
      </c>
      <c r="F5699" s="24">
        <v>0.243969007917233</v>
      </c>
      <c r="G5699" s="24">
        <v>0</v>
      </c>
      <c r="H5699" s="25">
        <v>46.472299999999997</v>
      </c>
      <c r="I5699" s="25">
        <v>14.0421</v>
      </c>
      <c r="J5699" s="15">
        <v>2229</v>
      </c>
      <c r="K5699" s="15">
        <v>529</v>
      </c>
      <c r="L5699" s="13">
        <v>0.30220000000000002</v>
      </c>
      <c r="M5699" s="7">
        <v>5.2907884000000003</v>
      </c>
      <c r="N5699" s="26">
        <v>4</v>
      </c>
      <c r="O5699" s="27" t="s">
        <v>479</v>
      </c>
      <c r="P5699" s="8">
        <v>0.24396900790000001</v>
      </c>
      <c r="Q5699" s="24">
        <v>0.33</v>
      </c>
      <c r="R5699" t="str">
        <f>IF($Q5699*100&gt;=VLOOKUP($O5699,margin_ranges!$A$5:$C$10,2,FALSE),IF($Q5699*100&lt;=VLOOKUP($O5699,margin_ranges!$A$5:$C$10,3,FALSE)+10,"IN RANGE","ABOVE RANGE"),"BELOW RANGE")</f>
        <v>IN RANGE</v>
      </c>
      <c r="S5699">
        <f>MIN(VLOOKUP($O5699,margin_ranges!$A$5:$D$10,4,FALSE),$P5699*100)</f>
        <v>24.39690079</v>
      </c>
      <c r="T5699" s="29">
        <f>(1-$S5699/100)/(1-$F5699)-1</f>
        <v>2.2793988918579089E-11</v>
      </c>
      <c r="U5699" s="19" t="str">
        <f>IF(ABS(IFERROR(T5699,0))&gt;0.05,INDEX(margin_ranges!$C$13:$C$16,MATCH($F5699*100,margin_ranges!$B$13:$B$16,1)),"")</f>
        <v/>
      </c>
      <c r="V5699" t="e">
        <f>MIN(VLOOKUP($U5699,margin_ranges!$A$5:$D$10,4,FALSE),$P5699*100)</f>
        <v>#N/A</v>
      </c>
      <c r="Y5699" s="29" t="e">
        <f t="shared" si="88"/>
        <v>#N/A</v>
      </c>
    </row>
    <row r="5700" spans="1:25" x14ac:dyDescent="0.3">
      <c r="A5700" s="8" t="s">
        <v>35</v>
      </c>
      <c r="B5700" s="8" t="s">
        <v>9969</v>
      </c>
      <c r="C5700" s="8" t="s">
        <v>34</v>
      </c>
      <c r="D5700" s="8" t="s">
        <v>34</v>
      </c>
      <c r="E5700" s="8"/>
      <c r="F5700" s="24">
        <v>0.294619984948785</v>
      </c>
      <c r="G5700" s="24">
        <v>0.82714960999999998</v>
      </c>
      <c r="H5700" s="25">
        <v>1607.8010999999999</v>
      </c>
      <c r="I5700" s="25">
        <v>195.13239999999999</v>
      </c>
      <c r="J5700" s="15">
        <v>7014</v>
      </c>
      <c r="K5700" s="15">
        <v>1845</v>
      </c>
      <c r="L5700" s="13">
        <v>0.12139999999999999</v>
      </c>
      <c r="M5700" s="7">
        <v>1.19816956</v>
      </c>
      <c r="N5700" s="26">
        <v>0.66056700000000002</v>
      </c>
      <c r="O5700" s="27"/>
      <c r="P5700" s="8">
        <v>0.44868654400000002</v>
      </c>
      <c r="Q5700" s="24">
        <v>0.29459999999999997</v>
      </c>
      <c r="R5700" t="e">
        <f>IF($Q5700*100&gt;=VLOOKUP($O5700,margin_ranges!$A$5:$C$10,2,FALSE),IF($Q5700*100&lt;=VLOOKUP($O5700,margin_ranges!$A$5:$C$10,3,FALSE)+10,"IN RANGE","ABOVE RANGE"),"BELOW RANGE")</f>
        <v>#N/A</v>
      </c>
      <c r="S5700" t="e">
        <f>MIN(VLOOKUP($O5700,margin_ranges!$A$5:$D$10,4,FALSE),$P5700*100)</f>
        <v>#N/A</v>
      </c>
      <c r="T5700" s="29" t="e">
        <f>(1-$S5700/100)/(1-$F5700)-1</f>
        <v>#N/A</v>
      </c>
      <c r="U5700" s="19" t="str">
        <f>IF(ABS(IFERROR(T5700,0))&gt;0.05,INDEX(margin_ranges!$C$13:$C$16,MATCH($F5700*100,margin_ranges!$B$13:$B$16,1)),"")</f>
        <v/>
      </c>
      <c r="V5700" t="e">
        <f>MIN(VLOOKUP($U5700,margin_ranges!$A$5:$D$10,4,FALSE),$P5700*100)</f>
        <v>#N/A</v>
      </c>
      <c r="Y5700" s="29" t="e">
        <f t="shared" si="88"/>
        <v>#N/A</v>
      </c>
    </row>
    <row r="5701" spans="1:25" x14ac:dyDescent="0.3">
      <c r="A5701" s="8" t="s">
        <v>33</v>
      </c>
      <c r="B5701" s="8" t="s">
        <v>9969</v>
      </c>
      <c r="C5701" s="8" t="s">
        <v>9970</v>
      </c>
      <c r="D5701" s="8" t="s">
        <v>34</v>
      </c>
      <c r="E5701" s="8"/>
      <c r="F5701" s="24">
        <v>0.294619984948785</v>
      </c>
      <c r="G5701" s="24">
        <v>0.82714960999999998</v>
      </c>
      <c r="H5701" s="25">
        <v>1607.8010999999999</v>
      </c>
      <c r="I5701" s="25">
        <v>195.13239999999999</v>
      </c>
      <c r="J5701" s="15">
        <v>7014</v>
      </c>
      <c r="K5701" s="15">
        <v>1845</v>
      </c>
      <c r="L5701" s="13">
        <v>0.12139999999999999</v>
      </c>
      <c r="M5701" s="7">
        <v>1.19816956</v>
      </c>
      <c r="N5701" s="26">
        <v>0.66056700000000002</v>
      </c>
      <c r="O5701" s="27"/>
      <c r="P5701" s="8">
        <v>0.44868654400000002</v>
      </c>
      <c r="Q5701" s="24">
        <v>0.29459999999999997</v>
      </c>
      <c r="R5701" t="e">
        <f>IF($Q5701*100&gt;=VLOOKUP($O5701,margin_ranges!$A$5:$C$10,2,FALSE),IF($Q5701*100&lt;=VLOOKUP($O5701,margin_ranges!$A$5:$C$10,3,FALSE)+10,"IN RANGE","ABOVE RANGE"),"BELOW RANGE")</f>
        <v>#N/A</v>
      </c>
      <c r="S5701" t="e">
        <f>MIN(VLOOKUP($O5701,margin_ranges!$A$5:$D$10,4,FALSE),$P5701*100)</f>
        <v>#N/A</v>
      </c>
      <c r="T5701" s="29" t="e">
        <f>(1-$S5701/100)/(1-$F5701)-1</f>
        <v>#N/A</v>
      </c>
      <c r="U5701" s="19" t="str">
        <f>IF(ABS(IFERROR(T5701,0))&gt;0.05,INDEX(margin_ranges!$C$13:$C$16,MATCH($F5701*100,margin_ranges!$B$13:$B$16,1)),"")</f>
        <v/>
      </c>
      <c r="V5701" t="e">
        <f>MIN(VLOOKUP($U5701,margin_ranges!$A$5:$D$10,4,FALSE),$P5701*100)</f>
        <v>#N/A</v>
      </c>
      <c r="Y5701" s="29" t="e">
        <f t="shared" si="88"/>
        <v>#N/A</v>
      </c>
    </row>
    <row r="5702" spans="1:25" x14ac:dyDescent="0.3">
      <c r="A5702" s="8" t="s">
        <v>17</v>
      </c>
      <c r="B5702" s="8" t="s">
        <v>9969</v>
      </c>
      <c r="C5702" s="8" t="s">
        <v>9970</v>
      </c>
      <c r="D5702" s="8" t="s">
        <v>10007</v>
      </c>
      <c r="E5702" s="8" t="s">
        <v>10008</v>
      </c>
      <c r="F5702" s="24">
        <v>0.37</v>
      </c>
      <c r="G5702" s="24">
        <v>0</v>
      </c>
      <c r="H5702" s="25">
        <v>1.7040999999999999</v>
      </c>
      <c r="I5702" s="25">
        <v>0.69899999999999995</v>
      </c>
      <c r="J5702" s="15">
        <v>25</v>
      </c>
      <c r="K5702" s="15">
        <v>9</v>
      </c>
      <c r="L5702" s="13">
        <v>0.41020000000000001</v>
      </c>
      <c r="M5702" s="7">
        <v>1.2067749800000001</v>
      </c>
      <c r="N5702" s="26">
        <v>0.75</v>
      </c>
      <c r="O5702" s="27" t="s">
        <v>22</v>
      </c>
      <c r="P5702" s="8">
        <v>0.37850882759999999</v>
      </c>
      <c r="Q5702" s="24">
        <v>0.37</v>
      </c>
      <c r="R5702" t="str">
        <f>IF($Q5702*100&gt;=VLOOKUP($O5702,margin_ranges!$A$5:$C$10,2,FALSE),IF($Q5702*100&lt;=VLOOKUP($O5702,margin_ranges!$A$5:$C$10,3,FALSE)+10,"IN RANGE","ABOVE RANGE"),"BELOW RANGE")</f>
        <v>IN RANGE</v>
      </c>
      <c r="S5702">
        <f>MIN(VLOOKUP($O5702,margin_ranges!$A$5:$D$10,4,FALSE),$P5702*100)</f>
        <v>29.75</v>
      </c>
      <c r="T5702" s="29">
        <f>(1-$S5702/100)/(1-$F5702)-1</f>
        <v>0.11507936507936511</v>
      </c>
      <c r="U5702" s="19" t="str">
        <f>IF(ABS(IFERROR(T5702,0))&gt;0.05,INDEX(margin_ranges!$C$13:$C$16,MATCH($F5702*100,margin_ranges!$B$13:$B$16,1)),"")</f>
        <v>Margin Over Fill (Type C)</v>
      </c>
      <c r="V5702">
        <f>MIN(VLOOKUP($U5702,margin_ranges!$A$5:$D$10,4,FALSE),$P5702*100)</f>
        <v>37.850882759999998</v>
      </c>
      <c r="Y5702" s="29">
        <f t="shared" si="88"/>
        <v>-1.3506075555555497E-2</v>
      </c>
    </row>
    <row r="5703" spans="1:25" x14ac:dyDescent="0.3">
      <c r="A5703" s="8" t="s">
        <v>17</v>
      </c>
      <c r="B5703" s="8" t="s">
        <v>9969</v>
      </c>
      <c r="C5703" s="8" t="s">
        <v>9970</v>
      </c>
      <c r="D5703" s="8" t="s">
        <v>9997</v>
      </c>
      <c r="E5703" s="8" t="s">
        <v>9998</v>
      </c>
      <c r="F5703" s="24">
        <v>0.36118420005623098</v>
      </c>
      <c r="G5703" s="24">
        <v>0</v>
      </c>
      <c r="H5703" s="25">
        <v>11.3988</v>
      </c>
      <c r="I5703" s="25">
        <v>6.8811999999999998</v>
      </c>
      <c r="J5703" s="15">
        <v>242</v>
      </c>
      <c r="K5703" s="15">
        <v>81</v>
      </c>
      <c r="L5703" s="13">
        <v>0.60370000000000001</v>
      </c>
      <c r="M5703" s="7">
        <v>1.1740473499999999</v>
      </c>
      <c r="N5703" s="26">
        <v>0.75</v>
      </c>
      <c r="O5703" s="27" t="s">
        <v>22</v>
      </c>
      <c r="P5703" s="8">
        <v>0.36118420010000002</v>
      </c>
      <c r="Q5703" s="24">
        <v>0.37</v>
      </c>
      <c r="R5703" t="str">
        <f>IF($Q5703*100&gt;=VLOOKUP($O5703,margin_ranges!$A$5:$C$10,2,FALSE),IF($Q5703*100&lt;=VLOOKUP($O5703,margin_ranges!$A$5:$C$10,3,FALSE)+10,"IN RANGE","ABOVE RANGE"),"BELOW RANGE")</f>
        <v>IN RANGE</v>
      </c>
      <c r="S5703">
        <f>MIN(VLOOKUP($O5703,margin_ranges!$A$5:$D$10,4,FALSE),$P5703*100)</f>
        <v>29.75</v>
      </c>
      <c r="T5703" s="29">
        <f>(1-$S5703/100)/(1-$F5703)-1</f>
        <v>9.969102214102521E-2</v>
      </c>
      <c r="U5703" s="19" t="str">
        <f>IF(ABS(IFERROR(T5703,0))&gt;0.05,INDEX(margin_ranges!$C$13:$C$16,MATCH($F5703*100,margin_ranges!$B$13:$B$16,1)),"")</f>
        <v>Margin Over Fill (Type C)</v>
      </c>
      <c r="V5703">
        <f>MIN(VLOOKUP($U5703,margin_ranges!$A$5:$D$10,4,FALSE),$P5703*100)</f>
        <v>36.118420010000001</v>
      </c>
      <c r="Y5703" s="29">
        <f t="shared" si="88"/>
        <v>-6.8515970674809523E-11</v>
      </c>
    </row>
    <row r="5704" spans="1:25" x14ac:dyDescent="0.3">
      <c r="A5704" s="8" t="s">
        <v>17</v>
      </c>
      <c r="B5704" s="8" t="s">
        <v>9969</v>
      </c>
      <c r="C5704" s="8" t="s">
        <v>9970</v>
      </c>
      <c r="D5704" s="8" t="s">
        <v>9975</v>
      </c>
      <c r="E5704" s="8" t="s">
        <v>9976</v>
      </c>
      <c r="F5704" s="24">
        <v>0.35323724463302802</v>
      </c>
      <c r="G5704" s="24">
        <v>0</v>
      </c>
      <c r="H5704" s="25">
        <v>1.2457</v>
      </c>
      <c r="I5704" s="25">
        <v>0.83040000000000003</v>
      </c>
      <c r="J5704" s="15">
        <v>29</v>
      </c>
      <c r="K5704" s="15">
        <v>10</v>
      </c>
      <c r="L5704" s="13">
        <v>0.66659999999999997</v>
      </c>
      <c r="M5704" s="7">
        <v>1.15962151</v>
      </c>
      <c r="N5704" s="26">
        <v>0.75</v>
      </c>
      <c r="O5704" s="27" t="s">
        <v>22</v>
      </c>
      <c r="P5704" s="8">
        <v>0.3532372446</v>
      </c>
      <c r="Q5704" s="24">
        <v>0.37</v>
      </c>
      <c r="R5704" t="str">
        <f>IF($Q5704*100&gt;=VLOOKUP($O5704,margin_ranges!$A$5:$C$10,2,FALSE),IF($Q5704*100&lt;=VLOOKUP($O5704,margin_ranges!$A$5:$C$10,3,FALSE)+10,"IN RANGE","ABOVE RANGE"),"BELOW RANGE")</f>
        <v>IN RANGE</v>
      </c>
      <c r="S5704">
        <f>MIN(VLOOKUP($O5704,margin_ranges!$A$5:$D$10,4,FALSE),$P5704*100)</f>
        <v>29.75</v>
      </c>
      <c r="T5704" s="29">
        <f>(1-$S5704/100)/(1-$F5704)-1</f>
        <v>8.6178810035842046E-2</v>
      </c>
      <c r="U5704" s="19" t="str">
        <f>IF(ABS(IFERROR(T5704,0))&gt;0.05,INDEX(margin_ranges!$C$13:$C$16,MATCH($F5704*100,margin_ranges!$B$13:$B$16,1)),"")</f>
        <v>Margin Over Fill (Type C)</v>
      </c>
      <c r="V5704">
        <f>MIN(VLOOKUP($U5704,margin_ranges!$A$5:$D$10,4,FALSE),$P5704*100)</f>
        <v>35.323724460000001</v>
      </c>
      <c r="Y5704" s="29">
        <f t="shared" si="88"/>
        <v>5.10667064190784E-11</v>
      </c>
    </row>
    <row r="5705" spans="1:25" x14ac:dyDescent="0.3">
      <c r="A5705" s="8" t="s">
        <v>17</v>
      </c>
      <c r="B5705" s="8" t="s">
        <v>9969</v>
      </c>
      <c r="C5705" s="8" t="s">
        <v>9970</v>
      </c>
      <c r="D5705" s="8" t="s">
        <v>9971</v>
      </c>
      <c r="E5705" s="8" t="s">
        <v>9972</v>
      </c>
      <c r="F5705" s="24">
        <v>0.33951882316610899</v>
      </c>
      <c r="G5705" s="24">
        <v>0</v>
      </c>
      <c r="H5705" s="25">
        <v>8.3676999999999992</v>
      </c>
      <c r="I5705" s="25">
        <v>3.3610000000000002</v>
      </c>
      <c r="J5705" s="15">
        <v>114</v>
      </c>
      <c r="K5705" s="15">
        <v>38</v>
      </c>
      <c r="L5705" s="13">
        <v>0.4017</v>
      </c>
      <c r="M5705" s="7">
        <v>1.1355357699999999</v>
      </c>
      <c r="N5705" s="26">
        <v>0.75</v>
      </c>
      <c r="O5705" s="27" t="s">
        <v>22</v>
      </c>
      <c r="P5705" s="8">
        <v>0.33951882319999999</v>
      </c>
      <c r="Q5705" s="24">
        <v>0.37</v>
      </c>
      <c r="R5705" t="str">
        <f>IF($Q5705*100&gt;=VLOOKUP($O5705,margin_ranges!$A$5:$C$10,2,FALSE),IF($Q5705*100&lt;=VLOOKUP($O5705,margin_ranges!$A$5:$C$10,3,FALSE)+10,"IN RANGE","ABOVE RANGE"),"BELOW RANGE")</f>
        <v>IN RANGE</v>
      </c>
      <c r="S5705">
        <f>MIN(VLOOKUP($O5705,margin_ranges!$A$5:$D$10,4,FALSE),$P5705*100)</f>
        <v>29.75</v>
      </c>
      <c r="T5705" s="29">
        <f>(1-$S5705/100)/(1-$F5705)-1</f>
        <v>6.3618502146468581E-2</v>
      </c>
      <c r="U5705" s="19" t="str">
        <f>IF(ABS(IFERROR(T5705,0))&gt;0.05,INDEX(margin_ranges!$C$13:$C$16,MATCH($F5705*100,margin_ranges!$B$13:$B$16,1)),"")</f>
        <v>Balanced (Type B)</v>
      </c>
      <c r="V5705">
        <f>MIN(VLOOKUP($U5705,margin_ranges!$A$5:$D$10,4,FALSE),$P5705*100)</f>
        <v>29.75</v>
      </c>
      <c r="Y5705" s="29">
        <f t="shared" si="88"/>
        <v>6.3618502146468581E-2</v>
      </c>
    </row>
    <row r="5706" spans="1:25" x14ac:dyDescent="0.3">
      <c r="A5706" s="8" t="s">
        <v>17</v>
      </c>
      <c r="B5706" s="8" t="s">
        <v>9969</v>
      </c>
      <c r="C5706" s="8" t="s">
        <v>9970</v>
      </c>
      <c r="D5706" s="8" t="s">
        <v>12294</v>
      </c>
      <c r="E5706" s="8" t="s">
        <v>12295</v>
      </c>
      <c r="F5706" s="24">
        <v>0.33</v>
      </c>
      <c r="G5706" s="24">
        <v>0</v>
      </c>
      <c r="H5706" s="25">
        <v>0.61270000000000002</v>
      </c>
      <c r="I5706" s="25">
        <v>0.1651</v>
      </c>
      <c r="J5706" s="15">
        <v>7</v>
      </c>
      <c r="K5706" s="15">
        <v>2</v>
      </c>
      <c r="L5706" s="13">
        <v>0.26939999999999997</v>
      </c>
      <c r="M5706" s="7">
        <v>1.3614885299999999</v>
      </c>
      <c r="N5706" s="26">
        <v>0.75</v>
      </c>
      <c r="O5706" s="27" t="s">
        <v>22</v>
      </c>
      <c r="P5706" s="8">
        <v>0.44913234169999999</v>
      </c>
      <c r="Q5706" s="24">
        <v>0.33</v>
      </c>
      <c r="R5706" t="str">
        <f>IF($Q5706*100&gt;=VLOOKUP($O5706,margin_ranges!$A$5:$C$10,2,FALSE),IF($Q5706*100&lt;=VLOOKUP($O5706,margin_ranges!$A$5:$C$10,3,FALSE)+10,"IN RANGE","ABOVE RANGE"),"BELOW RANGE")</f>
        <v>IN RANGE</v>
      </c>
      <c r="S5706">
        <f>MIN(VLOOKUP($O5706,margin_ranges!$A$5:$D$10,4,FALSE),$P5706*100)</f>
        <v>29.75</v>
      </c>
      <c r="T5706" s="29">
        <f>(1-$S5706/100)/(1-$F5706)-1</f>
        <v>4.850746268656736E-2</v>
      </c>
      <c r="U5706" s="19" t="str">
        <f>IF(ABS(IFERROR(T5706,0))&gt;0.05,INDEX(margin_ranges!$C$13:$C$16,MATCH($F5706*100,margin_ranges!$B$13:$B$16,1)),"")</f>
        <v/>
      </c>
      <c r="V5706" t="e">
        <f>MIN(VLOOKUP($U5706,margin_ranges!$A$5:$D$10,4,FALSE),$P5706*100)</f>
        <v>#N/A</v>
      </c>
      <c r="Y5706" s="29" t="e">
        <f t="shared" si="88"/>
        <v>#N/A</v>
      </c>
    </row>
    <row r="5707" spans="1:25" x14ac:dyDescent="0.3">
      <c r="A5707" s="8" t="s">
        <v>17</v>
      </c>
      <c r="B5707" s="8" t="s">
        <v>9969</v>
      </c>
      <c r="C5707" s="8" t="s">
        <v>9970</v>
      </c>
      <c r="D5707" s="8" t="s">
        <v>12288</v>
      </c>
      <c r="E5707" s="8" t="s">
        <v>12289</v>
      </c>
      <c r="F5707" s="24">
        <v>0.32999999999999902</v>
      </c>
      <c r="G5707" s="24">
        <v>0</v>
      </c>
      <c r="H5707" s="25">
        <v>0.84</v>
      </c>
      <c r="I5707" s="25">
        <v>0.2104</v>
      </c>
      <c r="J5707" s="15">
        <v>8</v>
      </c>
      <c r="K5707" s="15">
        <v>3</v>
      </c>
      <c r="L5707" s="13">
        <v>0.25040000000000001</v>
      </c>
      <c r="M5707" s="7">
        <v>1.30893039</v>
      </c>
      <c r="N5707" s="26">
        <v>0.75</v>
      </c>
      <c r="O5707" s="27" t="s">
        <v>22</v>
      </c>
      <c r="P5707" s="8">
        <v>0.42701307459999999</v>
      </c>
      <c r="Q5707" s="24">
        <v>0.33</v>
      </c>
      <c r="R5707" t="str">
        <f>IF($Q5707*100&gt;=VLOOKUP($O5707,margin_ranges!$A$5:$C$10,2,FALSE),IF($Q5707*100&lt;=VLOOKUP($O5707,margin_ranges!$A$5:$C$10,3,FALSE)+10,"IN RANGE","ABOVE RANGE"),"BELOW RANGE")</f>
        <v>IN RANGE</v>
      </c>
      <c r="S5707">
        <f>MIN(VLOOKUP($O5707,margin_ranges!$A$5:$D$10,4,FALSE),$P5707*100)</f>
        <v>29.75</v>
      </c>
      <c r="T5707" s="29">
        <f>(1-$S5707/100)/(1-$F5707)-1</f>
        <v>4.8507462686565583E-2</v>
      </c>
      <c r="U5707" s="19" t="str">
        <f>IF(ABS(IFERROR(T5707,0))&gt;0.05,INDEX(margin_ranges!$C$13:$C$16,MATCH($F5707*100,margin_ranges!$B$13:$B$16,1)),"")</f>
        <v/>
      </c>
      <c r="V5707" t="e">
        <f>MIN(VLOOKUP($U5707,margin_ranges!$A$5:$D$10,4,FALSE),$P5707*100)</f>
        <v>#N/A</v>
      </c>
      <c r="Y5707" s="29" t="e">
        <f t="shared" si="88"/>
        <v>#N/A</v>
      </c>
    </row>
    <row r="5708" spans="1:25" x14ac:dyDescent="0.3">
      <c r="A5708" s="8" t="s">
        <v>17</v>
      </c>
      <c r="B5708" s="8" t="s">
        <v>9969</v>
      </c>
      <c r="C5708" s="8" t="s">
        <v>9970</v>
      </c>
      <c r="D5708" s="8" t="s">
        <v>12290</v>
      </c>
      <c r="E5708" s="8" t="s">
        <v>12291</v>
      </c>
      <c r="F5708" s="24">
        <v>0.32999999999999902</v>
      </c>
      <c r="G5708" s="24">
        <v>0</v>
      </c>
      <c r="H5708" s="25">
        <v>1.1952</v>
      </c>
      <c r="I5708" s="25">
        <v>0.33439999999999998</v>
      </c>
      <c r="J5708" s="15">
        <v>12</v>
      </c>
      <c r="K5708" s="15">
        <v>4</v>
      </c>
      <c r="L5708" s="13">
        <v>0.27979999999999999</v>
      </c>
      <c r="M5708" s="7">
        <v>1.2272105900000001</v>
      </c>
      <c r="N5708" s="26">
        <v>0.75</v>
      </c>
      <c r="O5708" s="27" t="s">
        <v>22</v>
      </c>
      <c r="P5708" s="8">
        <v>0.38885794839999999</v>
      </c>
      <c r="Q5708" s="24">
        <v>0.33</v>
      </c>
      <c r="R5708" t="str">
        <f>IF($Q5708*100&gt;=VLOOKUP($O5708,margin_ranges!$A$5:$C$10,2,FALSE),IF($Q5708*100&lt;=VLOOKUP($O5708,margin_ranges!$A$5:$C$10,3,FALSE)+10,"IN RANGE","ABOVE RANGE"),"BELOW RANGE")</f>
        <v>IN RANGE</v>
      </c>
      <c r="S5708">
        <f>MIN(VLOOKUP($O5708,margin_ranges!$A$5:$D$10,4,FALSE),$P5708*100)</f>
        <v>29.75</v>
      </c>
      <c r="T5708" s="29">
        <f>(1-$S5708/100)/(1-$F5708)-1</f>
        <v>4.8507462686565583E-2</v>
      </c>
      <c r="U5708" s="19" t="str">
        <f>IF(ABS(IFERROR(T5708,0))&gt;0.05,INDEX(margin_ranges!$C$13:$C$16,MATCH($F5708*100,margin_ranges!$B$13:$B$16,1)),"")</f>
        <v/>
      </c>
      <c r="V5708" t="e">
        <f>MIN(VLOOKUP($U5708,margin_ranges!$A$5:$D$10,4,FALSE),$P5708*100)</f>
        <v>#N/A</v>
      </c>
      <c r="Y5708" s="29" t="e">
        <f t="shared" si="88"/>
        <v>#N/A</v>
      </c>
    </row>
    <row r="5709" spans="1:25" x14ac:dyDescent="0.3">
      <c r="A5709" s="8" t="s">
        <v>17</v>
      </c>
      <c r="B5709" s="8" t="s">
        <v>9969</v>
      </c>
      <c r="C5709" s="8" t="s">
        <v>9970</v>
      </c>
      <c r="D5709" s="8" t="s">
        <v>10009</v>
      </c>
      <c r="E5709" s="8" t="s">
        <v>10010</v>
      </c>
      <c r="F5709" s="24">
        <v>0.31319891381042902</v>
      </c>
      <c r="G5709" s="24">
        <v>0</v>
      </c>
      <c r="H5709" s="25">
        <v>4.8837000000000002</v>
      </c>
      <c r="I5709" s="25">
        <v>1.5296000000000001</v>
      </c>
      <c r="J5709" s="15">
        <v>50</v>
      </c>
      <c r="K5709" s="15">
        <v>16</v>
      </c>
      <c r="L5709" s="13">
        <v>0.31319999999999998</v>
      </c>
      <c r="M5709" s="7">
        <v>1.0920192399999999</v>
      </c>
      <c r="N5709" s="26">
        <v>0.75</v>
      </c>
      <c r="O5709" s="27" t="s">
        <v>22</v>
      </c>
      <c r="P5709" s="8">
        <v>0.31319891379999998</v>
      </c>
      <c r="Q5709" s="24">
        <v>0.36</v>
      </c>
      <c r="R5709" t="str">
        <f>IF($Q5709*100&gt;=VLOOKUP($O5709,margin_ranges!$A$5:$C$10,2,FALSE),IF($Q5709*100&lt;=VLOOKUP($O5709,margin_ranges!$A$5:$C$10,3,FALSE)+10,"IN RANGE","ABOVE RANGE"),"BELOW RANGE")</f>
        <v>IN RANGE</v>
      </c>
      <c r="S5709">
        <f>MIN(VLOOKUP($O5709,margin_ranges!$A$5:$D$10,4,FALSE),$P5709*100)</f>
        <v>29.75</v>
      </c>
      <c r="T5709" s="29">
        <f>(1-$S5709/100)/(1-$F5709)-1</f>
        <v>2.2858021232214254E-2</v>
      </c>
      <c r="U5709" s="19" t="str">
        <f>IF(ABS(IFERROR(T5709,0))&gt;0.05,INDEX(margin_ranges!$C$13:$C$16,MATCH($F5709*100,margin_ranges!$B$13:$B$16,1)),"")</f>
        <v/>
      </c>
      <c r="V5709" t="e">
        <f>MIN(VLOOKUP($U5709,margin_ranges!$A$5:$D$10,4,FALSE),$P5709*100)</f>
        <v>#N/A</v>
      </c>
      <c r="Y5709" s="29" t="e">
        <f t="shared" si="88"/>
        <v>#N/A</v>
      </c>
    </row>
    <row r="5710" spans="1:25" x14ac:dyDescent="0.3">
      <c r="A5710" s="8" t="s">
        <v>17</v>
      </c>
      <c r="B5710" s="8" t="s">
        <v>9969</v>
      </c>
      <c r="C5710" s="8" t="s">
        <v>9970</v>
      </c>
      <c r="D5710" s="8" t="s">
        <v>10011</v>
      </c>
      <c r="E5710" s="8" t="s">
        <v>10012</v>
      </c>
      <c r="F5710" s="24">
        <v>0.30165004244482102</v>
      </c>
      <c r="G5710" s="24">
        <v>0</v>
      </c>
      <c r="H5710" s="25">
        <v>4.8822999999999999</v>
      </c>
      <c r="I5710" s="25">
        <v>1.3789</v>
      </c>
      <c r="J5710" s="15">
        <v>44</v>
      </c>
      <c r="K5710" s="15">
        <v>13</v>
      </c>
      <c r="L5710" s="13">
        <v>0.28239999999999998</v>
      </c>
      <c r="M5710" s="7">
        <v>1.07396011</v>
      </c>
      <c r="N5710" s="26">
        <v>0.75</v>
      </c>
      <c r="O5710" s="27" t="s">
        <v>22</v>
      </c>
      <c r="P5710" s="8">
        <v>0.30165004239999998</v>
      </c>
      <c r="Q5710" s="24">
        <v>0.34</v>
      </c>
      <c r="R5710" t="str">
        <f>IF($Q5710*100&gt;=VLOOKUP($O5710,margin_ranges!$A$5:$C$10,2,FALSE),IF($Q5710*100&lt;=VLOOKUP($O5710,margin_ranges!$A$5:$C$10,3,FALSE)+10,"IN RANGE","ABOVE RANGE"),"BELOW RANGE")</f>
        <v>IN RANGE</v>
      </c>
      <c r="S5710">
        <f>MIN(VLOOKUP($O5710,margin_ranges!$A$5:$D$10,4,FALSE),$P5710*100)</f>
        <v>29.75</v>
      </c>
      <c r="T5710" s="29">
        <f>(1-$S5710/100)/(1-$F5710)-1</f>
        <v>5.9426400759723386E-3</v>
      </c>
      <c r="U5710" s="19" t="str">
        <f>IF(ABS(IFERROR(T5710,0))&gt;0.05,INDEX(margin_ranges!$C$13:$C$16,MATCH($F5710*100,margin_ranges!$B$13:$B$16,1)),"")</f>
        <v/>
      </c>
      <c r="V5710" t="e">
        <f>MIN(VLOOKUP($U5710,margin_ranges!$A$5:$D$10,4,FALSE),$P5710*100)</f>
        <v>#N/A</v>
      </c>
      <c r="Y5710" s="29" t="e">
        <f t="shared" ref="Y5710:Y5773" si="89">(1-$V5710/100)/(1-$F5710)-1</f>
        <v>#N/A</v>
      </c>
    </row>
    <row r="5711" spans="1:25" x14ac:dyDescent="0.3">
      <c r="A5711" s="8" t="s">
        <v>17</v>
      </c>
      <c r="B5711" s="8" t="s">
        <v>9969</v>
      </c>
      <c r="C5711" s="8" t="s">
        <v>9970</v>
      </c>
      <c r="D5711" s="8" t="s">
        <v>9973</v>
      </c>
      <c r="E5711" s="8" t="s">
        <v>9974</v>
      </c>
      <c r="F5711" s="24">
        <v>0.26872215471850902</v>
      </c>
      <c r="G5711" s="24">
        <v>0</v>
      </c>
      <c r="H5711" s="25">
        <v>11.3201</v>
      </c>
      <c r="I5711" s="25">
        <v>5.1585999999999999</v>
      </c>
      <c r="J5711" s="15">
        <v>159</v>
      </c>
      <c r="K5711" s="15">
        <v>43</v>
      </c>
      <c r="L5711" s="13">
        <v>0.45569999999999999</v>
      </c>
      <c r="M5711" s="7">
        <v>1.0256019700000001</v>
      </c>
      <c r="N5711" s="26">
        <v>0.75</v>
      </c>
      <c r="O5711" s="27" t="s">
        <v>22</v>
      </c>
      <c r="P5711" s="8">
        <v>0.26872215469999999</v>
      </c>
      <c r="Q5711" s="24">
        <v>0.33</v>
      </c>
      <c r="R5711" t="str">
        <f>IF($Q5711*100&gt;=VLOOKUP($O5711,margin_ranges!$A$5:$C$10,2,FALSE),IF($Q5711*100&lt;=VLOOKUP($O5711,margin_ranges!$A$5:$C$10,3,FALSE)+10,"IN RANGE","ABOVE RANGE"),"BELOW RANGE")</f>
        <v>IN RANGE</v>
      </c>
      <c r="S5711">
        <f>MIN(VLOOKUP($O5711,margin_ranges!$A$5:$D$10,4,FALSE),$P5711*100)</f>
        <v>26.87221547</v>
      </c>
      <c r="T5711" s="29">
        <f>(1-$S5711/100)/(1-$F5711)-1</f>
        <v>2.5310420426194469E-11</v>
      </c>
      <c r="U5711" s="19" t="str">
        <f>IF(ABS(IFERROR(T5711,0))&gt;0.05,INDEX(margin_ranges!$C$13:$C$16,MATCH($F5711*100,margin_ranges!$B$13:$B$16,1)),"")</f>
        <v/>
      </c>
      <c r="V5711" t="e">
        <f>MIN(VLOOKUP($U5711,margin_ranges!$A$5:$D$10,4,FALSE),$P5711*100)</f>
        <v>#N/A</v>
      </c>
      <c r="Y5711" s="29" t="e">
        <f t="shared" si="89"/>
        <v>#N/A</v>
      </c>
    </row>
    <row r="5712" spans="1:25" x14ac:dyDescent="0.3">
      <c r="A5712" s="8" t="s">
        <v>17</v>
      </c>
      <c r="B5712" s="8" t="s">
        <v>9969</v>
      </c>
      <c r="C5712" s="8" t="s">
        <v>9970</v>
      </c>
      <c r="D5712" s="8" t="s">
        <v>9987</v>
      </c>
      <c r="E5712" s="8" t="s">
        <v>9988</v>
      </c>
      <c r="F5712" s="24">
        <v>0.10107008228284201</v>
      </c>
      <c r="G5712" s="24">
        <v>0</v>
      </c>
      <c r="H5712" s="25">
        <v>1.9491000000000001</v>
      </c>
      <c r="I5712" s="25">
        <v>0.4224</v>
      </c>
      <c r="J5712" s="15">
        <v>11</v>
      </c>
      <c r="K5712" s="15">
        <v>1</v>
      </c>
      <c r="L5712" s="13">
        <v>0.2167</v>
      </c>
      <c r="M5712" s="7">
        <v>0.83432532999999998</v>
      </c>
      <c r="N5712" s="26">
        <v>0.75</v>
      </c>
      <c r="O5712" s="27" t="s">
        <v>22</v>
      </c>
      <c r="P5712" s="8">
        <v>0.1010700823</v>
      </c>
      <c r="Q5712" s="24">
        <v>0.15</v>
      </c>
      <c r="R5712" t="str">
        <f>IF($Q5712*100&gt;=VLOOKUP($O5712,margin_ranges!$A$5:$C$10,2,FALSE),IF($Q5712*100&lt;=VLOOKUP($O5712,margin_ranges!$A$5:$C$10,3,FALSE)+10,"IN RANGE","ABOVE RANGE"),"BELOW RANGE")</f>
        <v>BELOW RANGE</v>
      </c>
      <c r="S5712">
        <f>MIN(VLOOKUP($O5712,margin_ranges!$A$5:$D$10,4,FALSE),$P5712*100)</f>
        <v>10.10700823</v>
      </c>
      <c r="T5712" s="29">
        <f>(1-$S5712/100)/(1-$F5712)-1</f>
        <v>-1.9087176283960616E-11</v>
      </c>
      <c r="U5712" s="19" t="str">
        <f>IF(ABS(IFERROR(T5712,0))&gt;0.05,INDEX(margin_ranges!$C$13:$C$16,MATCH($F5712*100,margin_ranges!$B$13:$B$16,1)),"")</f>
        <v/>
      </c>
      <c r="V5712" t="e">
        <f>MIN(VLOOKUP($U5712,margin_ranges!$A$5:$D$10,4,FALSE),$P5712*100)</f>
        <v>#N/A</v>
      </c>
      <c r="Y5712" s="29" t="e">
        <f t="shared" si="89"/>
        <v>#N/A</v>
      </c>
    </row>
    <row r="5713" spans="1:25" x14ac:dyDescent="0.3">
      <c r="A5713" s="8" t="s">
        <v>17</v>
      </c>
      <c r="B5713" s="8" t="s">
        <v>9969</v>
      </c>
      <c r="C5713" s="8" t="s">
        <v>9970</v>
      </c>
      <c r="D5713" s="8" t="s">
        <v>9977</v>
      </c>
      <c r="E5713" s="8" t="s">
        <v>9978</v>
      </c>
      <c r="F5713" s="24">
        <v>0.28999999999999998</v>
      </c>
      <c r="G5713" s="24">
        <v>1</v>
      </c>
      <c r="H5713" s="25">
        <v>72.414000000000001</v>
      </c>
      <c r="I5713" s="25">
        <v>20.565000000000001</v>
      </c>
      <c r="J5713" s="15">
        <v>773</v>
      </c>
      <c r="K5713" s="15">
        <v>199</v>
      </c>
      <c r="L5713" s="13">
        <v>0.28399999999999997</v>
      </c>
      <c r="M5713" s="7">
        <v>1.2527526</v>
      </c>
      <c r="N5713" s="26">
        <v>0.65</v>
      </c>
      <c r="O5713" s="27" t="s">
        <v>22</v>
      </c>
      <c r="P5713" s="8">
        <v>0.48114256399999999</v>
      </c>
      <c r="Q5713" s="24">
        <v>0.28999999999999998</v>
      </c>
      <c r="R5713" t="str">
        <f>IF($Q5713*100&gt;=VLOOKUP($O5713,margin_ranges!$A$5:$C$10,2,FALSE),IF($Q5713*100&lt;=VLOOKUP($O5713,margin_ranges!$A$5:$C$10,3,FALSE)+10,"IN RANGE","ABOVE RANGE"),"BELOW RANGE")</f>
        <v>IN RANGE</v>
      </c>
      <c r="S5713">
        <f>MIN(VLOOKUP($O5713,margin_ranges!$A$5:$D$10,4,FALSE),$P5713*100)</f>
        <v>29.75</v>
      </c>
      <c r="T5713" s="29">
        <f>(1-$S5713/100)/(1-$F5713)-1</f>
        <v>-1.0563380281690127E-2</v>
      </c>
      <c r="U5713" s="19" t="str">
        <f>IF(ABS(IFERROR(T5713,0))&gt;0.05,INDEX(margin_ranges!$C$13:$C$16,MATCH($F5713*100,margin_ranges!$B$13:$B$16,1)),"")</f>
        <v/>
      </c>
      <c r="V5713" t="e">
        <f>MIN(VLOOKUP($U5713,margin_ranges!$A$5:$D$10,4,FALSE),$P5713*100)</f>
        <v>#N/A</v>
      </c>
      <c r="Y5713" s="29" t="e">
        <f t="shared" si="89"/>
        <v>#N/A</v>
      </c>
    </row>
    <row r="5714" spans="1:25" x14ac:dyDescent="0.3">
      <c r="A5714" s="8" t="s">
        <v>17</v>
      </c>
      <c r="B5714" s="8" t="s">
        <v>9969</v>
      </c>
      <c r="C5714" s="8" t="s">
        <v>9970</v>
      </c>
      <c r="D5714" s="28" t="s">
        <v>9981</v>
      </c>
      <c r="E5714" s="8" t="s">
        <v>9982</v>
      </c>
      <c r="F5714" s="24">
        <v>0.28999999999999998</v>
      </c>
      <c r="G5714" s="24">
        <v>0</v>
      </c>
      <c r="H5714" s="25">
        <v>26.922699999999999</v>
      </c>
      <c r="I5714" s="25">
        <v>4.2733999999999996</v>
      </c>
      <c r="J5714" s="15">
        <v>181</v>
      </c>
      <c r="K5714" s="15">
        <v>48</v>
      </c>
      <c r="L5714" s="13">
        <v>0.15870000000000001</v>
      </c>
      <c r="M5714" s="7">
        <v>1.41365604</v>
      </c>
      <c r="N5714" s="26">
        <v>0.65</v>
      </c>
      <c r="O5714" s="27" t="s">
        <v>22</v>
      </c>
      <c r="P5714" s="8">
        <v>0.54019932650000002</v>
      </c>
      <c r="Q5714" s="24">
        <v>0.28999999999999998</v>
      </c>
      <c r="R5714" t="str">
        <f>IF($Q5714*100&gt;=VLOOKUP($O5714,margin_ranges!$A$5:$C$10,2,FALSE),IF($Q5714*100&lt;=VLOOKUP($O5714,margin_ranges!$A$5:$C$10,3,FALSE)+10,"IN RANGE","ABOVE RANGE"),"BELOW RANGE")</f>
        <v>IN RANGE</v>
      </c>
      <c r="S5714">
        <f>MIN(VLOOKUP($O5714,margin_ranges!$A$5:$D$10,4,FALSE),$P5714*100)</f>
        <v>29.75</v>
      </c>
      <c r="T5714" s="29">
        <f>(1-$S5714/100)/(1-$F5714)-1</f>
        <v>-1.0563380281690127E-2</v>
      </c>
      <c r="U5714" s="19" t="str">
        <f>IF(ABS(IFERROR(T5714,0))&gt;0.05,INDEX(margin_ranges!$C$13:$C$16,MATCH($F5714*100,margin_ranges!$B$13:$B$16,1)),"")</f>
        <v/>
      </c>
      <c r="V5714" t="e">
        <f>MIN(VLOOKUP($U5714,margin_ranges!$A$5:$D$10,4,FALSE),$P5714*100)</f>
        <v>#N/A</v>
      </c>
      <c r="Y5714" s="29" t="e">
        <f t="shared" si="89"/>
        <v>#N/A</v>
      </c>
    </row>
    <row r="5715" spans="1:25" x14ac:dyDescent="0.3">
      <c r="A5715" s="8" t="s">
        <v>17</v>
      </c>
      <c r="B5715" s="8" t="s">
        <v>9969</v>
      </c>
      <c r="C5715" s="8" t="s">
        <v>9970</v>
      </c>
      <c r="D5715" s="8" t="s">
        <v>9985</v>
      </c>
      <c r="E5715" s="8" t="s">
        <v>9986</v>
      </c>
      <c r="F5715" s="24">
        <v>0.28999999999999998</v>
      </c>
      <c r="G5715" s="24">
        <v>1</v>
      </c>
      <c r="H5715" s="25">
        <v>281.10829999999999</v>
      </c>
      <c r="I5715" s="25">
        <v>11.4214</v>
      </c>
      <c r="J5715" s="15">
        <v>425</v>
      </c>
      <c r="K5715" s="15">
        <v>114</v>
      </c>
      <c r="L5715" s="13">
        <v>4.0599999999999997E-2</v>
      </c>
      <c r="M5715" s="7">
        <v>1.2392210100000001</v>
      </c>
      <c r="N5715" s="26">
        <v>0.65</v>
      </c>
      <c r="O5715" s="27" t="s">
        <v>22</v>
      </c>
      <c r="P5715" s="8">
        <v>0.47547693619999998</v>
      </c>
      <c r="Q5715" s="24">
        <v>0.28999999999999998</v>
      </c>
      <c r="R5715" t="str">
        <f>IF($Q5715*100&gt;=VLOOKUP($O5715,margin_ranges!$A$5:$C$10,2,FALSE),IF($Q5715*100&lt;=VLOOKUP($O5715,margin_ranges!$A$5:$C$10,3,FALSE)+10,"IN RANGE","ABOVE RANGE"),"BELOW RANGE")</f>
        <v>IN RANGE</v>
      </c>
      <c r="S5715">
        <f>MIN(VLOOKUP($O5715,margin_ranges!$A$5:$D$10,4,FALSE),$P5715*100)</f>
        <v>29.75</v>
      </c>
      <c r="T5715" s="29">
        <f>(1-$S5715/100)/(1-$F5715)-1</f>
        <v>-1.0563380281690127E-2</v>
      </c>
      <c r="U5715" s="19" t="str">
        <f>IF(ABS(IFERROR(T5715,0))&gt;0.05,INDEX(margin_ranges!$C$13:$C$16,MATCH($F5715*100,margin_ranges!$B$13:$B$16,1)),"")</f>
        <v/>
      </c>
      <c r="V5715" t="e">
        <f>MIN(VLOOKUP($U5715,margin_ranges!$A$5:$D$10,4,FALSE),$P5715*100)</f>
        <v>#N/A</v>
      </c>
      <c r="Y5715" s="29" t="e">
        <f t="shared" si="89"/>
        <v>#N/A</v>
      </c>
    </row>
    <row r="5716" spans="1:25" x14ac:dyDescent="0.3">
      <c r="A5716" s="8" t="s">
        <v>17</v>
      </c>
      <c r="B5716" s="8" t="s">
        <v>9969</v>
      </c>
      <c r="C5716" s="8" t="s">
        <v>9970</v>
      </c>
      <c r="D5716" s="8" t="s">
        <v>9999</v>
      </c>
      <c r="E5716" s="8" t="s">
        <v>10000</v>
      </c>
      <c r="F5716" s="24">
        <v>0.28999999999999998</v>
      </c>
      <c r="G5716" s="24">
        <v>1</v>
      </c>
      <c r="H5716" s="25">
        <v>100.99679999999999</v>
      </c>
      <c r="I5716" s="25">
        <v>19.950600000000001</v>
      </c>
      <c r="J5716" s="15">
        <v>682</v>
      </c>
      <c r="K5716" s="15">
        <v>178</v>
      </c>
      <c r="L5716" s="13">
        <v>0.19750000000000001</v>
      </c>
      <c r="M5716" s="7">
        <v>1.1391541300000001</v>
      </c>
      <c r="N5716" s="26">
        <v>0.6</v>
      </c>
      <c r="O5716" s="27" t="s">
        <v>22</v>
      </c>
      <c r="P5716" s="8">
        <v>0.47329339739999998</v>
      </c>
      <c r="Q5716" s="24">
        <v>0.28999999999999998</v>
      </c>
      <c r="R5716" t="str">
        <f>IF($Q5716*100&gt;=VLOOKUP($O5716,margin_ranges!$A$5:$C$10,2,FALSE),IF($Q5716*100&lt;=VLOOKUP($O5716,margin_ranges!$A$5:$C$10,3,FALSE)+10,"IN RANGE","ABOVE RANGE"),"BELOW RANGE")</f>
        <v>IN RANGE</v>
      </c>
      <c r="S5716">
        <f>MIN(VLOOKUP($O5716,margin_ranges!$A$5:$D$10,4,FALSE),$P5716*100)</f>
        <v>29.75</v>
      </c>
      <c r="T5716" s="29">
        <f>(1-$S5716/100)/(1-$F5716)-1</f>
        <v>-1.0563380281690127E-2</v>
      </c>
      <c r="U5716" s="19" t="str">
        <f>IF(ABS(IFERROR(T5716,0))&gt;0.05,INDEX(margin_ranges!$C$13:$C$16,MATCH($F5716*100,margin_ranges!$B$13:$B$16,1)),"")</f>
        <v/>
      </c>
      <c r="V5716" t="e">
        <f>MIN(VLOOKUP($U5716,margin_ranges!$A$5:$D$10,4,FALSE),$P5716*100)</f>
        <v>#N/A</v>
      </c>
      <c r="Y5716" s="29" t="e">
        <f t="shared" si="89"/>
        <v>#N/A</v>
      </c>
    </row>
    <row r="5717" spans="1:25" x14ac:dyDescent="0.3">
      <c r="A5717" s="8" t="s">
        <v>17</v>
      </c>
      <c r="B5717" s="8" t="s">
        <v>9969</v>
      </c>
      <c r="C5717" s="8" t="s">
        <v>9970</v>
      </c>
      <c r="D5717" s="8" t="s">
        <v>10003</v>
      </c>
      <c r="E5717" s="8" t="s">
        <v>10004</v>
      </c>
      <c r="F5717" s="24">
        <v>0.28999999999999998</v>
      </c>
      <c r="G5717" s="24">
        <v>1</v>
      </c>
      <c r="H5717" s="25">
        <v>1043.0911000000001</v>
      </c>
      <c r="I5717" s="25">
        <v>108.1397</v>
      </c>
      <c r="J5717" s="15">
        <v>3922</v>
      </c>
      <c r="K5717" s="15">
        <v>1002</v>
      </c>
      <c r="L5717" s="13">
        <v>0.1037</v>
      </c>
      <c r="M5717" s="7">
        <v>1.2090443799999999</v>
      </c>
      <c r="N5717" s="26">
        <v>0.65</v>
      </c>
      <c r="O5717" s="27" t="s">
        <v>22</v>
      </c>
      <c r="P5717" s="8">
        <v>0.46238532809999999</v>
      </c>
      <c r="Q5717" s="24">
        <v>0.28999999999999998</v>
      </c>
      <c r="R5717" t="str">
        <f>IF($Q5717*100&gt;=VLOOKUP($O5717,margin_ranges!$A$5:$C$10,2,FALSE),IF($Q5717*100&lt;=VLOOKUP($O5717,margin_ranges!$A$5:$C$10,3,FALSE)+10,"IN RANGE","ABOVE RANGE"),"BELOW RANGE")</f>
        <v>IN RANGE</v>
      </c>
      <c r="S5717">
        <f>MIN(VLOOKUP($O5717,margin_ranges!$A$5:$D$10,4,FALSE),$P5717*100)</f>
        <v>29.75</v>
      </c>
      <c r="T5717" s="29">
        <f>(1-$S5717/100)/(1-$F5717)-1</f>
        <v>-1.0563380281690127E-2</v>
      </c>
      <c r="U5717" s="19" t="str">
        <f>IF(ABS(IFERROR(T5717,0))&gt;0.05,INDEX(margin_ranges!$C$13:$C$16,MATCH($F5717*100,margin_ranges!$B$13:$B$16,1)),"")</f>
        <v/>
      </c>
      <c r="V5717" t="e">
        <f>MIN(VLOOKUP($U5717,margin_ranges!$A$5:$D$10,4,FALSE),$P5717*100)</f>
        <v>#N/A</v>
      </c>
      <c r="Y5717" s="29" t="e">
        <f t="shared" si="89"/>
        <v>#N/A</v>
      </c>
    </row>
    <row r="5718" spans="1:25" x14ac:dyDescent="0.3">
      <c r="A5718" s="8" t="s">
        <v>17</v>
      </c>
      <c r="B5718" s="8" t="s">
        <v>9969</v>
      </c>
      <c r="C5718" s="8" t="s">
        <v>9970</v>
      </c>
      <c r="D5718" s="8" t="s">
        <v>9993</v>
      </c>
      <c r="E5718" s="8" t="s">
        <v>9994</v>
      </c>
      <c r="F5718" s="24">
        <v>0.25</v>
      </c>
      <c r="G5718" s="24">
        <v>0</v>
      </c>
      <c r="H5718" s="25">
        <v>3.1597</v>
      </c>
      <c r="I5718" s="25">
        <v>1.4466000000000001</v>
      </c>
      <c r="J5718" s="15">
        <v>45</v>
      </c>
      <c r="K5718" s="15">
        <v>11</v>
      </c>
      <c r="L5718" s="13">
        <v>0.45779999999999998</v>
      </c>
      <c r="M5718" s="7">
        <v>1.03716176</v>
      </c>
      <c r="N5718" s="26">
        <v>0.75</v>
      </c>
      <c r="O5718" s="27" t="s">
        <v>92</v>
      </c>
      <c r="P5718" s="8">
        <v>0.27687268500000001</v>
      </c>
      <c r="Q5718" s="24">
        <v>0.25</v>
      </c>
      <c r="R5718" t="str">
        <f>IF($Q5718*100&gt;=VLOOKUP($O5718,margin_ranges!$A$5:$C$10,2,FALSE),IF($Q5718*100&lt;=VLOOKUP($O5718,margin_ranges!$A$5:$C$10,3,FALSE)+10,"IN RANGE","ABOVE RANGE"),"BELOW RANGE")</f>
        <v>IN RANGE</v>
      </c>
      <c r="S5718">
        <f>MIN(VLOOKUP($O5718,margin_ranges!$A$5:$D$10,4,FALSE),$P5718*100)</f>
        <v>27.687268500000002</v>
      </c>
      <c r="T5718" s="29">
        <f>(1-$S5718/100)/(1-$F5718)-1</f>
        <v>-3.5830246666666787E-2</v>
      </c>
      <c r="U5718" s="19" t="str">
        <f>IF(ABS(IFERROR(T5718,0))&gt;0.05,INDEX(margin_ranges!$C$13:$C$16,MATCH($F5718*100,margin_ranges!$B$13:$B$16,1)),"")</f>
        <v/>
      </c>
      <c r="V5718" t="e">
        <f>MIN(VLOOKUP($U5718,margin_ranges!$A$5:$D$10,4,FALSE),$P5718*100)</f>
        <v>#N/A</v>
      </c>
      <c r="Y5718" s="29" t="e">
        <f t="shared" si="89"/>
        <v>#N/A</v>
      </c>
    </row>
    <row r="5719" spans="1:25" x14ac:dyDescent="0.3">
      <c r="A5719" s="8" t="s">
        <v>17</v>
      </c>
      <c r="B5719" s="8" t="s">
        <v>9969</v>
      </c>
      <c r="C5719" s="8" t="s">
        <v>9970</v>
      </c>
      <c r="D5719" s="8" t="s">
        <v>10005</v>
      </c>
      <c r="E5719" s="8" t="s">
        <v>10006</v>
      </c>
      <c r="F5719" s="24">
        <v>0.25</v>
      </c>
      <c r="G5719" s="24">
        <v>0</v>
      </c>
      <c r="H5719" s="25">
        <v>2.9546000000000001</v>
      </c>
      <c r="I5719" s="25">
        <v>0.86939999999999995</v>
      </c>
      <c r="J5719" s="15">
        <v>27</v>
      </c>
      <c r="K5719" s="15">
        <v>7</v>
      </c>
      <c r="L5719" s="13">
        <v>0.29420000000000002</v>
      </c>
      <c r="M5719" s="7">
        <v>1.0534220700000001</v>
      </c>
      <c r="N5719" s="26">
        <v>0.75</v>
      </c>
      <c r="O5719" s="27" t="s">
        <v>92</v>
      </c>
      <c r="P5719" s="8">
        <v>0.28803466129999999</v>
      </c>
      <c r="Q5719" s="24">
        <v>0.25</v>
      </c>
      <c r="R5719" t="str">
        <f>IF($Q5719*100&gt;=VLOOKUP($O5719,margin_ranges!$A$5:$C$10,2,FALSE),IF($Q5719*100&lt;=VLOOKUP($O5719,margin_ranges!$A$5:$C$10,3,FALSE)+10,"IN RANGE","ABOVE RANGE"),"BELOW RANGE")</f>
        <v>IN RANGE</v>
      </c>
      <c r="S5719">
        <f>MIN(VLOOKUP($O5719,margin_ranges!$A$5:$D$10,4,FALSE),$P5719*100)</f>
        <v>28.80346613</v>
      </c>
      <c r="T5719" s="29">
        <f>(1-$S5719/100)/(1-$F5719)-1</f>
        <v>-5.0712881733333326E-2</v>
      </c>
      <c r="U5719" s="19" t="str">
        <f>IF(ABS(IFERROR(T5719,0))&gt;0.05,INDEX(margin_ranges!$C$13:$C$16,MATCH($F5719*100,margin_ranges!$B$13:$B$16,1)),"")</f>
        <v>Balanced (Type B)</v>
      </c>
      <c r="V5719">
        <f>MIN(VLOOKUP($U5719,margin_ranges!$A$5:$D$10,4,FALSE),$P5719*100)</f>
        <v>28.80346613</v>
      </c>
      <c r="Y5719" s="29">
        <f t="shared" si="89"/>
        <v>-5.0712881733333326E-2</v>
      </c>
    </row>
    <row r="5720" spans="1:25" x14ac:dyDescent="0.3">
      <c r="A5720" s="8" t="s">
        <v>17</v>
      </c>
      <c r="B5720" s="8" t="s">
        <v>9969</v>
      </c>
      <c r="C5720" s="8" t="s">
        <v>9970</v>
      </c>
      <c r="D5720" s="8" t="s">
        <v>9979</v>
      </c>
      <c r="E5720" s="8" t="s">
        <v>9980</v>
      </c>
      <c r="F5720" s="24">
        <v>0.25</v>
      </c>
      <c r="G5720" s="24">
        <v>0</v>
      </c>
      <c r="H5720" s="25">
        <v>3.6011000000000002</v>
      </c>
      <c r="I5720" s="25">
        <v>2.1341999999999999</v>
      </c>
      <c r="J5720" s="15">
        <v>76</v>
      </c>
      <c r="K5720" s="15">
        <v>19</v>
      </c>
      <c r="L5720" s="13">
        <v>0.5927</v>
      </c>
      <c r="M5720" s="7">
        <v>1.1795709400000001</v>
      </c>
      <c r="N5720" s="26">
        <v>0.75</v>
      </c>
      <c r="O5720" s="27" t="s">
        <v>92</v>
      </c>
      <c r="P5720" s="8">
        <v>0.36417558529999999</v>
      </c>
      <c r="Q5720" s="24">
        <v>0.25</v>
      </c>
      <c r="R5720" t="str">
        <f>IF($Q5720*100&gt;=VLOOKUP($O5720,margin_ranges!$A$5:$C$10,2,FALSE),IF($Q5720*100&lt;=VLOOKUP($O5720,margin_ranges!$A$5:$C$10,3,FALSE)+10,"IN RANGE","ABOVE RANGE"),"BELOW RANGE")</f>
        <v>IN RANGE</v>
      </c>
      <c r="S5720">
        <f>MIN(VLOOKUP($O5720,margin_ranges!$A$5:$D$10,4,FALSE),$P5720*100)</f>
        <v>29.75</v>
      </c>
      <c r="T5720" s="29">
        <f>(1-$S5720/100)/(1-$F5720)-1</f>
        <v>-6.3333333333333353E-2</v>
      </c>
      <c r="U5720" s="19" t="str">
        <f>IF(ABS(IFERROR(T5720,0))&gt;0.05,INDEX(margin_ranges!$C$13:$C$16,MATCH($F5720*100,margin_ranges!$B$13:$B$16,1)),"")</f>
        <v>Balanced (Type B)</v>
      </c>
      <c r="V5720">
        <f>MIN(VLOOKUP($U5720,margin_ranges!$A$5:$D$10,4,FALSE),$P5720*100)</f>
        <v>29.75</v>
      </c>
      <c r="Y5720" s="29">
        <f t="shared" si="89"/>
        <v>-6.3333333333333353E-2</v>
      </c>
    </row>
    <row r="5721" spans="1:25" x14ac:dyDescent="0.3">
      <c r="A5721" s="8" t="s">
        <v>17</v>
      </c>
      <c r="B5721" s="8" t="s">
        <v>9969</v>
      </c>
      <c r="C5721" s="8" t="s">
        <v>9970</v>
      </c>
      <c r="D5721" s="8" t="s">
        <v>9983</v>
      </c>
      <c r="E5721" s="8" t="s">
        <v>9984</v>
      </c>
      <c r="F5721" s="24">
        <v>0.25</v>
      </c>
      <c r="G5721" s="24">
        <v>0</v>
      </c>
      <c r="H5721" s="25">
        <v>1.6877</v>
      </c>
      <c r="I5721" s="25">
        <v>0.53210000000000002</v>
      </c>
      <c r="J5721" s="15">
        <v>18</v>
      </c>
      <c r="K5721" s="15">
        <v>5</v>
      </c>
      <c r="L5721" s="13">
        <v>0.31530000000000002</v>
      </c>
      <c r="M5721" s="7">
        <v>1.13056376</v>
      </c>
      <c r="N5721" s="26">
        <v>0.75</v>
      </c>
      <c r="O5721" s="27" t="s">
        <v>92</v>
      </c>
      <c r="P5721" s="8">
        <v>0.33661414989999999</v>
      </c>
      <c r="Q5721" s="24">
        <v>0.25</v>
      </c>
      <c r="R5721" t="str">
        <f>IF($Q5721*100&gt;=VLOOKUP($O5721,margin_ranges!$A$5:$C$10,2,FALSE),IF($Q5721*100&lt;=VLOOKUP($O5721,margin_ranges!$A$5:$C$10,3,FALSE)+10,"IN RANGE","ABOVE RANGE"),"BELOW RANGE")</f>
        <v>IN RANGE</v>
      </c>
      <c r="S5721">
        <f>MIN(VLOOKUP($O5721,margin_ranges!$A$5:$D$10,4,FALSE),$P5721*100)</f>
        <v>29.75</v>
      </c>
      <c r="T5721" s="29">
        <f>(1-$S5721/100)/(1-$F5721)-1</f>
        <v>-6.3333333333333353E-2</v>
      </c>
      <c r="U5721" s="19" t="str">
        <f>IF(ABS(IFERROR(T5721,0))&gt;0.05,INDEX(margin_ranges!$C$13:$C$16,MATCH($F5721*100,margin_ranges!$B$13:$B$16,1)),"")</f>
        <v>Balanced (Type B)</v>
      </c>
      <c r="V5721">
        <f>MIN(VLOOKUP($U5721,margin_ranges!$A$5:$D$10,4,FALSE),$P5721*100)</f>
        <v>29.75</v>
      </c>
      <c r="Y5721" s="29">
        <f t="shared" si="89"/>
        <v>-6.3333333333333353E-2</v>
      </c>
    </row>
    <row r="5722" spans="1:25" x14ac:dyDescent="0.3">
      <c r="A5722" s="8" t="s">
        <v>17</v>
      </c>
      <c r="B5722" s="8" t="s">
        <v>9969</v>
      </c>
      <c r="C5722" s="8" t="s">
        <v>9970</v>
      </c>
      <c r="D5722" s="8" t="s">
        <v>9989</v>
      </c>
      <c r="E5722" s="8" t="s">
        <v>9990</v>
      </c>
      <c r="F5722" s="24">
        <v>0.25</v>
      </c>
      <c r="G5722" s="24">
        <v>0</v>
      </c>
      <c r="H5722" s="25">
        <v>1.8888</v>
      </c>
      <c r="I5722" s="25">
        <v>0.51939999999999997</v>
      </c>
      <c r="J5722" s="15">
        <v>17</v>
      </c>
      <c r="K5722" s="15">
        <v>4</v>
      </c>
      <c r="L5722" s="13">
        <v>0.27500000000000002</v>
      </c>
      <c r="M5722" s="7">
        <v>1.1140695899999999</v>
      </c>
      <c r="N5722" s="26">
        <v>0.75</v>
      </c>
      <c r="O5722" s="27" t="s">
        <v>92</v>
      </c>
      <c r="P5722" s="8">
        <v>0.32679250409999999</v>
      </c>
      <c r="Q5722" s="24">
        <v>0.25</v>
      </c>
      <c r="R5722" t="str">
        <f>IF($Q5722*100&gt;=VLOOKUP($O5722,margin_ranges!$A$5:$C$10,2,FALSE),IF($Q5722*100&lt;=VLOOKUP($O5722,margin_ranges!$A$5:$C$10,3,FALSE)+10,"IN RANGE","ABOVE RANGE"),"BELOW RANGE")</f>
        <v>IN RANGE</v>
      </c>
      <c r="S5722">
        <f>MIN(VLOOKUP($O5722,margin_ranges!$A$5:$D$10,4,FALSE),$P5722*100)</f>
        <v>29.75</v>
      </c>
      <c r="T5722" s="29">
        <f>(1-$S5722/100)/(1-$F5722)-1</f>
        <v>-6.3333333333333353E-2</v>
      </c>
      <c r="U5722" s="19" t="str">
        <f>IF(ABS(IFERROR(T5722,0))&gt;0.05,INDEX(margin_ranges!$C$13:$C$16,MATCH($F5722*100,margin_ranges!$B$13:$B$16,1)),"")</f>
        <v>Balanced (Type B)</v>
      </c>
      <c r="V5722">
        <f>MIN(VLOOKUP($U5722,margin_ranges!$A$5:$D$10,4,FALSE),$P5722*100)</f>
        <v>29.75</v>
      </c>
      <c r="Y5722" s="29">
        <f t="shared" si="89"/>
        <v>-6.3333333333333353E-2</v>
      </c>
    </row>
    <row r="5723" spans="1:25" x14ac:dyDescent="0.3">
      <c r="A5723" s="8" t="s">
        <v>17</v>
      </c>
      <c r="B5723" s="8" t="s">
        <v>9969</v>
      </c>
      <c r="C5723" s="8" t="s">
        <v>9970</v>
      </c>
      <c r="D5723" s="8" t="s">
        <v>9991</v>
      </c>
      <c r="E5723" s="8" t="s">
        <v>9992</v>
      </c>
      <c r="F5723" s="24">
        <v>0.25</v>
      </c>
      <c r="G5723" s="24">
        <v>0</v>
      </c>
      <c r="H5723" s="25">
        <v>2.6616</v>
      </c>
      <c r="I5723" s="25">
        <v>0.98839999999999995</v>
      </c>
      <c r="J5723" s="15">
        <v>34</v>
      </c>
      <c r="K5723" s="15">
        <v>8</v>
      </c>
      <c r="L5723" s="13">
        <v>0.37140000000000001</v>
      </c>
      <c r="M5723" s="7">
        <v>1.14643012</v>
      </c>
      <c r="N5723" s="26">
        <v>0.75</v>
      </c>
      <c r="O5723" s="27" t="s">
        <v>92</v>
      </c>
      <c r="P5723" s="8">
        <v>0.3457952762</v>
      </c>
      <c r="Q5723" s="24">
        <v>0.25</v>
      </c>
      <c r="R5723" t="str">
        <f>IF($Q5723*100&gt;=VLOOKUP($O5723,margin_ranges!$A$5:$C$10,2,FALSE),IF($Q5723*100&lt;=VLOOKUP($O5723,margin_ranges!$A$5:$C$10,3,FALSE)+10,"IN RANGE","ABOVE RANGE"),"BELOW RANGE")</f>
        <v>IN RANGE</v>
      </c>
      <c r="S5723">
        <f>MIN(VLOOKUP($O5723,margin_ranges!$A$5:$D$10,4,FALSE),$P5723*100)</f>
        <v>29.75</v>
      </c>
      <c r="T5723" s="29">
        <f>(1-$S5723/100)/(1-$F5723)-1</f>
        <v>-6.3333333333333353E-2</v>
      </c>
      <c r="U5723" s="19" t="str">
        <f>IF(ABS(IFERROR(T5723,0))&gt;0.05,INDEX(margin_ranges!$C$13:$C$16,MATCH($F5723*100,margin_ranges!$B$13:$B$16,1)),"")</f>
        <v>Balanced (Type B)</v>
      </c>
      <c r="V5723">
        <f>MIN(VLOOKUP($U5723,margin_ranges!$A$5:$D$10,4,FALSE),$P5723*100)</f>
        <v>29.75</v>
      </c>
      <c r="Y5723" s="29">
        <f t="shared" si="89"/>
        <v>-6.3333333333333353E-2</v>
      </c>
    </row>
    <row r="5724" spans="1:25" x14ac:dyDescent="0.3">
      <c r="A5724" s="8" t="s">
        <v>17</v>
      </c>
      <c r="B5724" s="8" t="s">
        <v>9969</v>
      </c>
      <c r="C5724" s="8" t="s">
        <v>9970</v>
      </c>
      <c r="D5724" s="8" t="s">
        <v>9995</v>
      </c>
      <c r="E5724" s="8" t="s">
        <v>9996</v>
      </c>
      <c r="F5724" s="24">
        <v>0.25</v>
      </c>
      <c r="G5724" s="24">
        <v>0</v>
      </c>
      <c r="H5724" s="25">
        <v>4.1277999999999997</v>
      </c>
      <c r="I5724" s="25">
        <v>0.54239999999999999</v>
      </c>
      <c r="J5724" s="15">
        <v>19</v>
      </c>
      <c r="K5724" s="15">
        <v>6</v>
      </c>
      <c r="L5724" s="13">
        <v>0.13139999999999999</v>
      </c>
      <c r="M5724" s="7">
        <v>1.13958388</v>
      </c>
      <c r="N5724" s="26">
        <v>0.75</v>
      </c>
      <c r="O5724" s="27" t="s">
        <v>92</v>
      </c>
      <c r="P5724" s="8">
        <v>0.34186503350000003</v>
      </c>
      <c r="Q5724" s="24">
        <v>0.25</v>
      </c>
      <c r="R5724" t="str">
        <f>IF($Q5724*100&gt;=VLOOKUP($O5724,margin_ranges!$A$5:$C$10,2,FALSE),IF($Q5724*100&lt;=VLOOKUP($O5724,margin_ranges!$A$5:$C$10,3,FALSE)+10,"IN RANGE","ABOVE RANGE"),"BELOW RANGE")</f>
        <v>IN RANGE</v>
      </c>
      <c r="S5724">
        <f>MIN(VLOOKUP($O5724,margin_ranges!$A$5:$D$10,4,FALSE),$P5724*100)</f>
        <v>29.75</v>
      </c>
      <c r="T5724" s="29">
        <f>(1-$S5724/100)/(1-$F5724)-1</f>
        <v>-6.3333333333333353E-2</v>
      </c>
      <c r="U5724" s="19" t="str">
        <f>IF(ABS(IFERROR(T5724,0))&gt;0.05,INDEX(margin_ranges!$C$13:$C$16,MATCH($F5724*100,margin_ranges!$B$13:$B$16,1)),"")</f>
        <v>Balanced (Type B)</v>
      </c>
      <c r="V5724">
        <f>MIN(VLOOKUP($U5724,margin_ranges!$A$5:$D$10,4,FALSE),$P5724*100)</f>
        <v>29.75</v>
      </c>
      <c r="Y5724" s="29">
        <f t="shared" si="89"/>
        <v>-6.3333333333333353E-2</v>
      </c>
    </row>
    <row r="5725" spans="1:25" x14ac:dyDescent="0.3">
      <c r="A5725" s="8" t="s">
        <v>17</v>
      </c>
      <c r="B5725" s="8" t="s">
        <v>9969</v>
      </c>
      <c r="C5725" s="8" t="s">
        <v>9970</v>
      </c>
      <c r="D5725" s="8" t="s">
        <v>12292</v>
      </c>
      <c r="E5725" s="8" t="s">
        <v>12293</v>
      </c>
      <c r="F5725" s="24">
        <v>0.25</v>
      </c>
      <c r="G5725" s="24">
        <v>0</v>
      </c>
      <c r="H5725" s="25">
        <v>1.1676</v>
      </c>
      <c r="I5725" s="25">
        <v>0.2344</v>
      </c>
      <c r="J5725" s="15">
        <v>10</v>
      </c>
      <c r="K5725" s="15">
        <v>2</v>
      </c>
      <c r="L5725" s="13">
        <v>0.20069999999999999</v>
      </c>
      <c r="M5725" s="7">
        <v>1.38238342</v>
      </c>
      <c r="N5725" s="26">
        <v>0.75</v>
      </c>
      <c r="O5725" s="27" t="s">
        <v>92</v>
      </c>
      <c r="P5725" s="8">
        <v>0.45745877060000001</v>
      </c>
      <c r="Q5725" s="24">
        <v>0.25</v>
      </c>
      <c r="R5725" t="str">
        <f>IF($Q5725*100&gt;=VLOOKUP($O5725,margin_ranges!$A$5:$C$10,2,FALSE),IF($Q5725*100&lt;=VLOOKUP($O5725,margin_ranges!$A$5:$C$10,3,FALSE)+10,"IN RANGE","ABOVE RANGE"),"BELOW RANGE")</f>
        <v>IN RANGE</v>
      </c>
      <c r="S5725">
        <f>MIN(VLOOKUP($O5725,margin_ranges!$A$5:$D$10,4,FALSE),$P5725*100)</f>
        <v>29.75</v>
      </c>
      <c r="T5725" s="29">
        <f>(1-$S5725/100)/(1-$F5725)-1</f>
        <v>-6.3333333333333353E-2</v>
      </c>
      <c r="U5725" s="19" t="str">
        <f>IF(ABS(IFERROR(T5725,0))&gt;0.05,INDEX(margin_ranges!$C$13:$C$16,MATCH($F5725*100,margin_ranges!$B$13:$B$16,1)),"")</f>
        <v>Balanced (Type B)</v>
      </c>
      <c r="V5725">
        <f>MIN(VLOOKUP($U5725,margin_ranges!$A$5:$D$10,4,FALSE),$P5725*100)</f>
        <v>29.75</v>
      </c>
      <c r="Y5725" s="29">
        <f t="shared" si="89"/>
        <v>-6.3333333333333353E-2</v>
      </c>
    </row>
    <row r="5726" spans="1:25" x14ac:dyDescent="0.3">
      <c r="A5726" s="8" t="s">
        <v>17</v>
      </c>
      <c r="B5726" s="8" t="s">
        <v>9969</v>
      </c>
      <c r="C5726" s="8" t="s">
        <v>9970</v>
      </c>
      <c r="D5726" s="8" t="s">
        <v>10001</v>
      </c>
      <c r="E5726" s="8" t="s">
        <v>10002</v>
      </c>
      <c r="F5726" s="24">
        <v>0.25</v>
      </c>
      <c r="G5726" s="24">
        <v>0</v>
      </c>
      <c r="H5726" s="25">
        <v>9.0502000000000002</v>
      </c>
      <c r="I5726" s="25">
        <v>1.7485999999999999</v>
      </c>
      <c r="J5726" s="15">
        <v>57</v>
      </c>
      <c r="K5726" s="15">
        <v>16</v>
      </c>
      <c r="L5726" s="13">
        <v>0.19320000000000001</v>
      </c>
      <c r="M5726" s="7">
        <v>1.07954332</v>
      </c>
      <c r="N5726" s="26">
        <v>0.75</v>
      </c>
      <c r="O5726" s="27" t="s">
        <v>92</v>
      </c>
      <c r="P5726" s="8">
        <v>0.30526178380000002</v>
      </c>
      <c r="Q5726" s="24">
        <v>0.25</v>
      </c>
      <c r="R5726" t="str">
        <f>IF($Q5726*100&gt;=VLOOKUP($O5726,margin_ranges!$A$5:$C$10,2,FALSE),IF($Q5726*100&lt;=VLOOKUP($O5726,margin_ranges!$A$5:$C$10,3,FALSE)+10,"IN RANGE","ABOVE RANGE"),"BELOW RANGE")</f>
        <v>IN RANGE</v>
      </c>
      <c r="S5726">
        <f>MIN(VLOOKUP($O5726,margin_ranges!$A$5:$D$10,4,FALSE),$P5726*100)</f>
        <v>29.75</v>
      </c>
      <c r="T5726" s="29">
        <f>(1-$S5726/100)/(1-$F5726)-1</f>
        <v>-6.3333333333333353E-2</v>
      </c>
      <c r="U5726" s="19" t="str">
        <f>IF(ABS(IFERROR(T5726,0))&gt;0.05,INDEX(margin_ranges!$C$13:$C$16,MATCH($F5726*100,margin_ranges!$B$13:$B$16,1)),"")</f>
        <v>Balanced (Type B)</v>
      </c>
      <c r="V5726">
        <f>MIN(VLOOKUP($U5726,margin_ranges!$A$5:$D$10,4,FALSE),$P5726*100)</f>
        <v>29.75</v>
      </c>
      <c r="Y5726" s="29">
        <f t="shared" si="89"/>
        <v>-6.3333333333333353E-2</v>
      </c>
    </row>
    <row r="5727" spans="1:25" x14ac:dyDescent="0.3">
      <c r="A5727" s="8" t="s">
        <v>35</v>
      </c>
      <c r="B5727" s="8" t="s">
        <v>10013</v>
      </c>
      <c r="C5727" s="8" t="s">
        <v>34</v>
      </c>
      <c r="D5727" s="8" t="s">
        <v>34</v>
      </c>
      <c r="E5727" s="8"/>
      <c r="F5727" s="24">
        <v>0.236301584453387</v>
      </c>
      <c r="G5727" s="24">
        <v>0.61025238000000004</v>
      </c>
      <c r="H5727" s="25">
        <v>63.9557</v>
      </c>
      <c r="I5727" s="25">
        <v>15.321899999999999</v>
      </c>
      <c r="J5727" s="15">
        <v>602</v>
      </c>
      <c r="K5727" s="15">
        <v>140</v>
      </c>
      <c r="L5727" s="13">
        <v>0.23960000000000001</v>
      </c>
      <c r="M5727" s="7">
        <v>1.30941741</v>
      </c>
      <c r="N5727" s="26">
        <v>1</v>
      </c>
      <c r="O5727" s="27"/>
      <c r="P5727" s="8">
        <v>0.23630158449999999</v>
      </c>
      <c r="Q5727" s="24">
        <v>0.2833</v>
      </c>
      <c r="R5727" t="e">
        <f>IF($Q5727*100&gt;=VLOOKUP($O5727,margin_ranges!$A$5:$C$10,2,FALSE),IF($Q5727*100&lt;=VLOOKUP($O5727,margin_ranges!$A$5:$C$10,3,FALSE)+10,"IN RANGE","ABOVE RANGE"),"BELOW RANGE")</f>
        <v>#N/A</v>
      </c>
      <c r="S5727" t="e">
        <f>MIN(VLOOKUP($O5727,margin_ranges!$A$5:$D$10,4,FALSE),$P5727*100)</f>
        <v>#N/A</v>
      </c>
      <c r="T5727" s="29" t="e">
        <f>(1-$S5727/100)/(1-$F5727)-1</f>
        <v>#N/A</v>
      </c>
      <c r="U5727" s="19" t="str">
        <f>IF(ABS(IFERROR(T5727,0))&gt;0.05,INDEX(margin_ranges!$C$13:$C$16,MATCH($F5727*100,margin_ranges!$B$13:$B$16,1)),"")</f>
        <v/>
      </c>
      <c r="V5727" t="e">
        <f>MIN(VLOOKUP($U5727,margin_ranges!$A$5:$D$10,4,FALSE),$P5727*100)</f>
        <v>#N/A</v>
      </c>
      <c r="Y5727" s="29" t="e">
        <f t="shared" si="89"/>
        <v>#N/A</v>
      </c>
    </row>
    <row r="5728" spans="1:25" x14ac:dyDescent="0.3">
      <c r="A5728" s="8" t="s">
        <v>33</v>
      </c>
      <c r="B5728" s="8" t="s">
        <v>10013</v>
      </c>
      <c r="C5728" s="8" t="s">
        <v>10014</v>
      </c>
      <c r="D5728" s="8" t="s">
        <v>34</v>
      </c>
      <c r="E5728" s="8"/>
      <c r="F5728" s="24">
        <v>0.236301584453387</v>
      </c>
      <c r="G5728" s="24">
        <v>0.61025238000000004</v>
      </c>
      <c r="H5728" s="25">
        <v>63.9557</v>
      </c>
      <c r="I5728" s="25">
        <v>15.321899999999999</v>
      </c>
      <c r="J5728" s="15">
        <v>602</v>
      </c>
      <c r="K5728" s="15">
        <v>140</v>
      </c>
      <c r="L5728" s="13">
        <v>0.23960000000000001</v>
      </c>
      <c r="M5728" s="7">
        <v>1.30941741</v>
      </c>
      <c r="N5728" s="26">
        <v>1</v>
      </c>
      <c r="O5728" s="27"/>
      <c r="P5728" s="8">
        <v>0.23630158449999999</v>
      </c>
      <c r="Q5728" s="24">
        <v>0.2833</v>
      </c>
      <c r="R5728" t="e">
        <f>IF($Q5728*100&gt;=VLOOKUP($O5728,margin_ranges!$A$5:$C$10,2,FALSE),IF($Q5728*100&lt;=VLOOKUP($O5728,margin_ranges!$A$5:$C$10,3,FALSE)+10,"IN RANGE","ABOVE RANGE"),"BELOW RANGE")</f>
        <v>#N/A</v>
      </c>
      <c r="S5728" t="e">
        <f>MIN(VLOOKUP($O5728,margin_ranges!$A$5:$D$10,4,FALSE),$P5728*100)</f>
        <v>#N/A</v>
      </c>
      <c r="T5728" s="29" t="e">
        <f>(1-$S5728/100)/(1-$F5728)-1</f>
        <v>#N/A</v>
      </c>
      <c r="U5728" s="19" t="str">
        <f>IF(ABS(IFERROR(T5728,0))&gt;0.05,INDEX(margin_ranges!$C$13:$C$16,MATCH($F5728*100,margin_ranges!$B$13:$B$16,1)),"")</f>
        <v/>
      </c>
      <c r="V5728" t="e">
        <f>MIN(VLOOKUP($U5728,margin_ranges!$A$5:$D$10,4,FALSE),$P5728*100)</f>
        <v>#N/A</v>
      </c>
      <c r="Y5728" s="29" t="e">
        <f t="shared" si="89"/>
        <v>#N/A</v>
      </c>
    </row>
    <row r="5729" spans="1:25" x14ac:dyDescent="0.3">
      <c r="A5729" s="8" t="s">
        <v>17</v>
      </c>
      <c r="B5729" s="8" t="s">
        <v>10013</v>
      </c>
      <c r="C5729" s="8" t="s">
        <v>10014</v>
      </c>
      <c r="D5729" s="8" t="s">
        <v>10019</v>
      </c>
      <c r="E5729" s="8" t="s">
        <v>10020</v>
      </c>
      <c r="F5729" s="24">
        <v>0.243739776016106</v>
      </c>
      <c r="G5729" s="24">
        <v>0</v>
      </c>
      <c r="H5729" s="25">
        <v>4.5419</v>
      </c>
      <c r="I5729" s="25">
        <v>1.7601</v>
      </c>
      <c r="J5729" s="15">
        <v>70</v>
      </c>
      <c r="K5729" s="15">
        <v>17</v>
      </c>
      <c r="L5729" s="13">
        <v>0.38750000000000001</v>
      </c>
      <c r="M5729" s="7">
        <v>1.32229617</v>
      </c>
      <c r="N5729" s="26">
        <v>1</v>
      </c>
      <c r="O5729" s="27" t="s">
        <v>22</v>
      </c>
      <c r="P5729" s="8">
        <v>0.24373977599999999</v>
      </c>
      <c r="Q5729" s="24">
        <v>0.28999999999999998</v>
      </c>
      <c r="R5729" t="str">
        <f>IF($Q5729*100&gt;=VLOOKUP($O5729,margin_ranges!$A$5:$C$10,2,FALSE),IF($Q5729*100&lt;=VLOOKUP($O5729,margin_ranges!$A$5:$C$10,3,FALSE)+10,"IN RANGE","ABOVE RANGE"),"BELOW RANGE")</f>
        <v>IN RANGE</v>
      </c>
      <c r="S5729">
        <f>MIN(VLOOKUP($O5729,margin_ranges!$A$5:$D$10,4,FALSE),$P5729*100)</f>
        <v>24.3739776</v>
      </c>
      <c r="T5729" s="29">
        <f>(1-$S5729/100)/(1-$F5729)-1</f>
        <v>2.1296964192174528E-11</v>
      </c>
      <c r="U5729" s="19" t="str">
        <f>IF(ABS(IFERROR(T5729,0))&gt;0.05,INDEX(margin_ranges!$C$13:$C$16,MATCH($F5729*100,margin_ranges!$B$13:$B$16,1)),"")</f>
        <v/>
      </c>
      <c r="V5729" t="e">
        <f>MIN(VLOOKUP($U5729,margin_ranges!$A$5:$D$10,4,FALSE),$P5729*100)</f>
        <v>#N/A</v>
      </c>
      <c r="Y5729" s="29" t="e">
        <f t="shared" si="89"/>
        <v>#N/A</v>
      </c>
    </row>
    <row r="5730" spans="1:25" x14ac:dyDescent="0.3">
      <c r="A5730" s="8" t="s">
        <v>17</v>
      </c>
      <c r="B5730" s="8" t="s">
        <v>10013</v>
      </c>
      <c r="C5730" s="8" t="s">
        <v>10014</v>
      </c>
      <c r="D5730" s="8" t="s">
        <v>10017</v>
      </c>
      <c r="E5730" s="8" t="s">
        <v>10018</v>
      </c>
      <c r="F5730" s="24">
        <v>0.26918580326804797</v>
      </c>
      <c r="G5730" s="24">
        <v>0</v>
      </c>
      <c r="H5730" s="25">
        <v>5.7420999999999998</v>
      </c>
      <c r="I5730" s="25">
        <v>2.6701000000000001</v>
      </c>
      <c r="J5730" s="15">
        <v>110</v>
      </c>
      <c r="K5730" s="15">
        <v>30</v>
      </c>
      <c r="L5730" s="13">
        <v>0.46500000000000002</v>
      </c>
      <c r="M5730" s="7">
        <v>1.3683368600000001</v>
      </c>
      <c r="N5730" s="26">
        <v>1</v>
      </c>
      <c r="O5730" s="27" t="s">
        <v>22</v>
      </c>
      <c r="P5730" s="8">
        <v>0.26918580330000003</v>
      </c>
      <c r="Q5730" s="24">
        <v>0.32</v>
      </c>
      <c r="R5730" t="str">
        <f>IF($Q5730*100&gt;=VLOOKUP($O5730,margin_ranges!$A$5:$C$10,2,FALSE),IF($Q5730*100&lt;=VLOOKUP($O5730,margin_ranges!$A$5:$C$10,3,FALSE)+10,"IN RANGE","ABOVE RANGE"),"BELOW RANGE")</f>
        <v>IN RANGE</v>
      </c>
      <c r="S5730">
        <f>MIN(VLOOKUP($O5730,margin_ranges!$A$5:$D$10,4,FALSE),$P5730*100)</f>
        <v>26.918580330000001</v>
      </c>
      <c r="T5730" s="29">
        <f>(1-$S5730/100)/(1-$F5730)-1</f>
        <v>-4.372124884355344E-11</v>
      </c>
      <c r="U5730" s="19" t="str">
        <f>IF(ABS(IFERROR(T5730,0))&gt;0.05,INDEX(margin_ranges!$C$13:$C$16,MATCH($F5730*100,margin_ranges!$B$13:$B$16,1)),"")</f>
        <v/>
      </c>
      <c r="V5730" t="e">
        <f>MIN(VLOOKUP($U5730,margin_ranges!$A$5:$D$10,4,FALSE),$P5730*100)</f>
        <v>#N/A</v>
      </c>
      <c r="Y5730" s="29" t="e">
        <f t="shared" si="89"/>
        <v>#N/A</v>
      </c>
    </row>
    <row r="5731" spans="1:25" x14ac:dyDescent="0.3">
      <c r="A5731" s="8" t="s">
        <v>17</v>
      </c>
      <c r="B5731" s="8" t="s">
        <v>10013</v>
      </c>
      <c r="C5731" s="8" t="s">
        <v>10014</v>
      </c>
      <c r="D5731" s="8" t="s">
        <v>10015</v>
      </c>
      <c r="E5731" s="8" t="s">
        <v>10016</v>
      </c>
      <c r="F5731" s="24">
        <v>0.21634563775617299</v>
      </c>
      <c r="G5731" s="24">
        <v>1</v>
      </c>
      <c r="H5731" s="25">
        <v>49.629100000000001</v>
      </c>
      <c r="I5731" s="25">
        <v>9.5945999999999998</v>
      </c>
      <c r="J5731" s="15">
        <v>367</v>
      </c>
      <c r="K5731" s="15">
        <v>80</v>
      </c>
      <c r="L5731" s="13">
        <v>0.1933</v>
      </c>
      <c r="M5731" s="7">
        <v>1.27607278</v>
      </c>
      <c r="N5731" s="26">
        <v>1</v>
      </c>
      <c r="O5731" s="27" t="s">
        <v>22</v>
      </c>
      <c r="P5731" s="8">
        <v>0.21634563779999999</v>
      </c>
      <c r="Q5731" s="24">
        <v>0.27</v>
      </c>
      <c r="R5731" t="str">
        <f>IF($Q5731*100&gt;=VLOOKUP($O5731,margin_ranges!$A$5:$C$10,2,FALSE),IF($Q5731*100&lt;=VLOOKUP($O5731,margin_ranges!$A$5:$C$10,3,FALSE)+10,"IN RANGE","ABOVE RANGE"),"BELOW RANGE")</f>
        <v>IN RANGE</v>
      </c>
      <c r="S5731">
        <f>MIN(VLOOKUP($O5731,margin_ranges!$A$5:$D$10,4,FALSE),$P5731*100)</f>
        <v>21.634563780000001</v>
      </c>
      <c r="T5731" s="29">
        <f>(1-$S5731/100)/(1-$F5731)-1</f>
        <v>-5.5926485664770098E-11</v>
      </c>
      <c r="U5731" s="19" t="str">
        <f>IF(ABS(IFERROR(T5731,0))&gt;0.05,INDEX(margin_ranges!$C$13:$C$16,MATCH($F5731*100,margin_ranges!$B$13:$B$16,1)),"")</f>
        <v/>
      </c>
      <c r="V5731" t="e">
        <f>MIN(VLOOKUP($U5731,margin_ranges!$A$5:$D$10,4,FALSE),$P5731*100)</f>
        <v>#N/A</v>
      </c>
      <c r="Y5731" s="29" t="e">
        <f t="shared" si="89"/>
        <v>#N/A</v>
      </c>
    </row>
    <row r="5732" spans="1:25" x14ac:dyDescent="0.3">
      <c r="A5732" s="8" t="s">
        <v>17</v>
      </c>
      <c r="B5732" s="8" t="s">
        <v>10013</v>
      </c>
      <c r="C5732" s="8" t="s">
        <v>10014</v>
      </c>
      <c r="D5732" s="8" t="s">
        <v>10021</v>
      </c>
      <c r="E5732" s="8" t="s">
        <v>10022</v>
      </c>
      <c r="F5732" s="24">
        <v>0.28999999999999998</v>
      </c>
      <c r="G5732" s="24">
        <v>0</v>
      </c>
      <c r="H5732" s="25">
        <v>4.0427</v>
      </c>
      <c r="I5732" s="25">
        <v>1.2971999999999999</v>
      </c>
      <c r="J5732" s="15">
        <v>55</v>
      </c>
      <c r="K5732" s="15">
        <v>14</v>
      </c>
      <c r="L5732" s="13">
        <v>0.32090000000000002</v>
      </c>
      <c r="M5732" s="7">
        <v>1.4172952999999999</v>
      </c>
      <c r="N5732" s="26">
        <v>1</v>
      </c>
      <c r="O5732" s="27" t="s">
        <v>22</v>
      </c>
      <c r="P5732" s="8">
        <v>0.29443073870000003</v>
      </c>
      <c r="Q5732" s="24">
        <v>0.28999999999999998</v>
      </c>
      <c r="R5732" t="str">
        <f>IF($Q5732*100&gt;=VLOOKUP($O5732,margin_ranges!$A$5:$C$10,2,FALSE),IF($Q5732*100&lt;=VLOOKUP($O5732,margin_ranges!$A$5:$C$10,3,FALSE)+10,"IN RANGE","ABOVE RANGE"),"BELOW RANGE")</f>
        <v>IN RANGE</v>
      </c>
      <c r="S5732">
        <f>MIN(VLOOKUP($O5732,margin_ranges!$A$5:$D$10,4,FALSE),$P5732*100)</f>
        <v>29.443073870000003</v>
      </c>
      <c r="T5732" s="29">
        <f>(1-$S5732/100)/(1-$F5732)-1</f>
        <v>-6.2404770422535005E-3</v>
      </c>
      <c r="U5732" s="19" t="str">
        <f>IF(ABS(IFERROR(T5732,0))&gt;0.05,INDEX(margin_ranges!$C$13:$C$16,MATCH($F5732*100,margin_ranges!$B$13:$B$16,1)),"")</f>
        <v/>
      </c>
      <c r="V5732" t="e">
        <f>MIN(VLOOKUP($U5732,margin_ranges!$A$5:$D$10,4,FALSE),$P5732*100)</f>
        <v>#N/A</v>
      </c>
      <c r="Y5732" s="29" t="e">
        <f t="shared" si="89"/>
        <v>#N/A</v>
      </c>
    </row>
    <row r="5733" spans="1:25" x14ac:dyDescent="0.3">
      <c r="A5733" s="8" t="s">
        <v>35</v>
      </c>
      <c r="B5733" s="8" t="s">
        <v>10023</v>
      </c>
      <c r="C5733" s="8" t="s">
        <v>34</v>
      </c>
      <c r="D5733" s="8" t="s">
        <v>34</v>
      </c>
      <c r="E5733" s="8"/>
      <c r="F5733" s="24">
        <v>0.25609975784687899</v>
      </c>
      <c r="G5733" s="24">
        <v>0.58131451000000001</v>
      </c>
      <c r="H5733" s="25">
        <v>322.47519999999997</v>
      </c>
      <c r="I5733" s="25">
        <v>120.85639999999999</v>
      </c>
      <c r="J5733" s="15">
        <v>3655</v>
      </c>
      <c r="K5733" s="15">
        <v>852</v>
      </c>
      <c r="L5733" s="13">
        <v>0.37480000000000002</v>
      </c>
      <c r="M5733" s="7">
        <v>1.0081997</v>
      </c>
      <c r="N5733" s="26">
        <v>0.75</v>
      </c>
      <c r="O5733" s="27"/>
      <c r="P5733" s="8">
        <v>0.25609975779999999</v>
      </c>
      <c r="Q5733" s="24">
        <v>0.26919999999999999</v>
      </c>
      <c r="R5733" t="e">
        <f>IF($Q5733*100&gt;=VLOOKUP($O5733,margin_ranges!$A$5:$C$10,2,FALSE),IF($Q5733*100&lt;=VLOOKUP($O5733,margin_ranges!$A$5:$C$10,3,FALSE)+10,"IN RANGE","ABOVE RANGE"),"BELOW RANGE")</f>
        <v>#N/A</v>
      </c>
      <c r="S5733" t="e">
        <f>MIN(VLOOKUP($O5733,margin_ranges!$A$5:$D$10,4,FALSE),$P5733*100)</f>
        <v>#N/A</v>
      </c>
      <c r="T5733" s="29" t="e">
        <f>(1-$S5733/100)/(1-$F5733)-1</f>
        <v>#N/A</v>
      </c>
      <c r="U5733" s="19" t="str">
        <f>IF(ABS(IFERROR(T5733,0))&gt;0.05,INDEX(margin_ranges!$C$13:$C$16,MATCH($F5733*100,margin_ranges!$B$13:$B$16,1)),"")</f>
        <v/>
      </c>
      <c r="V5733" t="e">
        <f>MIN(VLOOKUP($U5733,margin_ranges!$A$5:$D$10,4,FALSE),$P5733*100)</f>
        <v>#N/A</v>
      </c>
      <c r="Y5733" s="29" t="e">
        <f t="shared" si="89"/>
        <v>#N/A</v>
      </c>
    </row>
    <row r="5734" spans="1:25" x14ac:dyDescent="0.3">
      <c r="A5734" s="8" t="s">
        <v>33</v>
      </c>
      <c r="B5734" s="8" t="s">
        <v>10023</v>
      </c>
      <c r="C5734" s="8" t="s">
        <v>10024</v>
      </c>
      <c r="D5734" s="8" t="s">
        <v>34</v>
      </c>
      <c r="E5734" s="8"/>
      <c r="F5734" s="24">
        <v>0.25609975784687899</v>
      </c>
      <c r="G5734" s="24">
        <v>0.58131451000000001</v>
      </c>
      <c r="H5734" s="25">
        <v>322.47519999999997</v>
      </c>
      <c r="I5734" s="25">
        <v>120.85639999999999</v>
      </c>
      <c r="J5734" s="15">
        <v>3655</v>
      </c>
      <c r="K5734" s="15">
        <v>852</v>
      </c>
      <c r="L5734" s="13">
        <v>0.37480000000000002</v>
      </c>
      <c r="M5734" s="7">
        <v>1.0081997</v>
      </c>
      <c r="N5734" s="26">
        <v>0.75</v>
      </c>
      <c r="O5734" s="27"/>
      <c r="P5734" s="8">
        <v>0.25609975779999999</v>
      </c>
      <c r="Q5734" s="24">
        <v>0.26919999999999999</v>
      </c>
      <c r="R5734" t="e">
        <f>IF($Q5734*100&gt;=VLOOKUP($O5734,margin_ranges!$A$5:$C$10,2,FALSE),IF($Q5734*100&lt;=VLOOKUP($O5734,margin_ranges!$A$5:$C$10,3,FALSE)+10,"IN RANGE","ABOVE RANGE"),"BELOW RANGE")</f>
        <v>#N/A</v>
      </c>
      <c r="S5734" t="e">
        <f>MIN(VLOOKUP($O5734,margin_ranges!$A$5:$D$10,4,FALSE),$P5734*100)</f>
        <v>#N/A</v>
      </c>
      <c r="T5734" s="29" t="e">
        <f>(1-$S5734/100)/(1-$F5734)-1</f>
        <v>#N/A</v>
      </c>
      <c r="U5734" s="19" t="str">
        <f>IF(ABS(IFERROR(T5734,0))&gt;0.05,INDEX(margin_ranges!$C$13:$C$16,MATCH($F5734*100,margin_ranges!$B$13:$B$16,1)),"")</f>
        <v/>
      </c>
      <c r="V5734" t="e">
        <f>MIN(VLOOKUP($U5734,margin_ranges!$A$5:$D$10,4,FALSE),$P5734*100)</f>
        <v>#N/A</v>
      </c>
      <c r="Y5734" s="29" t="e">
        <f t="shared" si="89"/>
        <v>#N/A</v>
      </c>
    </row>
    <row r="5735" spans="1:25" x14ac:dyDescent="0.3">
      <c r="A5735" s="8" t="s">
        <v>17</v>
      </c>
      <c r="B5735" s="8" t="s">
        <v>10023</v>
      </c>
      <c r="C5735" s="8" t="s">
        <v>10024</v>
      </c>
      <c r="D5735" s="8" t="s">
        <v>10037</v>
      </c>
      <c r="E5735" s="8" t="s">
        <v>10038</v>
      </c>
      <c r="F5735" s="24">
        <v>0.28480539663238502</v>
      </c>
      <c r="G5735" s="24">
        <v>0</v>
      </c>
      <c r="H5735" s="25">
        <v>46.693199999999997</v>
      </c>
      <c r="I5735" s="25">
        <v>18.5749</v>
      </c>
      <c r="J5735" s="15">
        <v>584</v>
      </c>
      <c r="K5735" s="15">
        <v>163</v>
      </c>
      <c r="L5735" s="13">
        <v>0.39779999999999999</v>
      </c>
      <c r="M5735" s="7">
        <v>1.0486656299999999</v>
      </c>
      <c r="N5735" s="26">
        <v>0.75</v>
      </c>
      <c r="O5735" s="27" t="s">
        <v>92</v>
      </c>
      <c r="P5735" s="8">
        <v>0.28480539659999998</v>
      </c>
      <c r="Q5735" s="24">
        <v>0.3</v>
      </c>
      <c r="R5735" t="str">
        <f>IF($Q5735*100&gt;=VLOOKUP($O5735,margin_ranges!$A$5:$C$10,2,FALSE),IF($Q5735*100&lt;=VLOOKUP($O5735,margin_ranges!$A$5:$C$10,3,FALSE)+10,"IN RANGE","ABOVE RANGE"),"BELOW RANGE")</f>
        <v>IN RANGE</v>
      </c>
      <c r="S5735">
        <f>MIN(VLOOKUP($O5735,margin_ranges!$A$5:$D$10,4,FALSE),$P5735*100)</f>
        <v>28.480539659999998</v>
      </c>
      <c r="T5735" s="29">
        <f>(1-$S5735/100)/(1-$F5735)-1</f>
        <v>4.5281556282361635E-11</v>
      </c>
      <c r="U5735" s="19" t="str">
        <f>IF(ABS(IFERROR(T5735,0))&gt;0.05,INDEX(margin_ranges!$C$13:$C$16,MATCH($F5735*100,margin_ranges!$B$13:$B$16,1)),"")</f>
        <v/>
      </c>
      <c r="V5735" t="e">
        <f>MIN(VLOOKUP($U5735,margin_ranges!$A$5:$D$10,4,FALSE),$P5735*100)</f>
        <v>#N/A</v>
      </c>
      <c r="Y5735" s="29" t="e">
        <f t="shared" si="89"/>
        <v>#N/A</v>
      </c>
    </row>
    <row r="5736" spans="1:25" x14ac:dyDescent="0.3">
      <c r="A5736" s="8" t="s">
        <v>17</v>
      </c>
      <c r="B5736" s="8" t="s">
        <v>10023</v>
      </c>
      <c r="C5736" s="8" t="s">
        <v>10024</v>
      </c>
      <c r="D5736" s="8" t="s">
        <v>10033</v>
      </c>
      <c r="E5736" s="8" t="s">
        <v>10034</v>
      </c>
      <c r="F5736" s="24">
        <v>0.173287963063637</v>
      </c>
      <c r="G5736" s="24">
        <v>1</v>
      </c>
      <c r="H5736" s="25">
        <v>97.182400000000001</v>
      </c>
      <c r="I5736" s="25">
        <v>48.082599999999999</v>
      </c>
      <c r="J5736" s="15">
        <v>1309</v>
      </c>
      <c r="K5736" s="15">
        <v>227</v>
      </c>
      <c r="L5736" s="13">
        <v>0.49480000000000002</v>
      </c>
      <c r="M5736" s="7">
        <v>0.90720827000000004</v>
      </c>
      <c r="N5736" s="26">
        <v>0.75</v>
      </c>
      <c r="O5736" s="27" t="s">
        <v>92</v>
      </c>
      <c r="P5736" s="8">
        <v>0.1732879631</v>
      </c>
      <c r="Q5736" s="24">
        <v>0.25</v>
      </c>
      <c r="R5736" t="str">
        <f>IF($Q5736*100&gt;=VLOOKUP($O5736,margin_ranges!$A$5:$C$10,2,FALSE),IF($Q5736*100&lt;=VLOOKUP($O5736,margin_ranges!$A$5:$C$10,3,FALSE)+10,"IN RANGE","ABOVE RANGE"),"BELOW RANGE")</f>
        <v>IN RANGE</v>
      </c>
      <c r="S5736">
        <f>MIN(VLOOKUP($O5736,margin_ranges!$A$5:$D$10,4,FALSE),$P5736*100)</f>
        <v>17.328796310000001</v>
      </c>
      <c r="T5736" s="29">
        <f>(1-$S5736/100)/(1-$F5736)-1</f>
        <v>-4.3985148856506839E-11</v>
      </c>
      <c r="U5736" s="19" t="str">
        <f>IF(ABS(IFERROR(T5736,0))&gt;0.05,INDEX(margin_ranges!$C$13:$C$16,MATCH($F5736*100,margin_ranges!$B$13:$B$16,1)),"")</f>
        <v/>
      </c>
      <c r="V5736" t="e">
        <f>MIN(VLOOKUP($U5736,margin_ranges!$A$5:$D$10,4,FALSE),$P5736*100)</f>
        <v>#N/A</v>
      </c>
      <c r="Y5736" s="29" t="e">
        <f t="shared" si="89"/>
        <v>#N/A</v>
      </c>
    </row>
    <row r="5737" spans="1:25" x14ac:dyDescent="0.3">
      <c r="A5737" s="8" t="s">
        <v>17</v>
      </c>
      <c r="B5737" s="8" t="s">
        <v>10023</v>
      </c>
      <c r="C5737" s="8" t="s">
        <v>10024</v>
      </c>
      <c r="D5737" s="8" t="s">
        <v>10031</v>
      </c>
      <c r="E5737" s="8" t="s">
        <v>10032</v>
      </c>
      <c r="F5737" s="24">
        <v>0.27766549975692201</v>
      </c>
      <c r="G5737" s="24">
        <v>1</v>
      </c>
      <c r="H5737" s="25">
        <v>61.4893</v>
      </c>
      <c r="I5737" s="25">
        <v>26.206900000000001</v>
      </c>
      <c r="J5737" s="15">
        <v>816</v>
      </c>
      <c r="K5737" s="15">
        <v>225</v>
      </c>
      <c r="L5737" s="13">
        <v>0.42620000000000002</v>
      </c>
      <c r="M5737" s="7">
        <v>1.0383001199999999</v>
      </c>
      <c r="N5737" s="26">
        <v>0.75</v>
      </c>
      <c r="O5737" s="27" t="s">
        <v>92</v>
      </c>
      <c r="P5737" s="8">
        <v>0.27766549979999999</v>
      </c>
      <c r="Q5737" s="24">
        <v>0.3</v>
      </c>
      <c r="R5737" t="str">
        <f>IF($Q5737*100&gt;=VLOOKUP($O5737,margin_ranges!$A$5:$C$10,2,FALSE),IF($Q5737*100&lt;=VLOOKUP($O5737,margin_ranges!$A$5:$C$10,3,FALSE)+10,"IN RANGE","ABOVE RANGE"),"BELOW RANGE")</f>
        <v>IN RANGE</v>
      </c>
      <c r="S5737">
        <f>MIN(VLOOKUP($O5737,margin_ranges!$A$5:$D$10,4,FALSE),$P5737*100)</f>
        <v>27.766549980000001</v>
      </c>
      <c r="T5737" s="29">
        <f>(1-$S5737/100)/(1-$F5737)-1</f>
        <v>-5.9637184079974759E-11</v>
      </c>
      <c r="U5737" s="19" t="str">
        <f>IF(ABS(IFERROR(T5737,0))&gt;0.05,INDEX(margin_ranges!$C$13:$C$16,MATCH($F5737*100,margin_ranges!$B$13:$B$16,1)),"")</f>
        <v/>
      </c>
      <c r="V5737" t="e">
        <f>MIN(VLOOKUP($U5737,margin_ranges!$A$5:$D$10,4,FALSE),$P5737*100)</f>
        <v>#N/A</v>
      </c>
      <c r="Y5737" s="29" t="e">
        <f t="shared" si="89"/>
        <v>#N/A</v>
      </c>
    </row>
    <row r="5738" spans="1:25" x14ac:dyDescent="0.3">
      <c r="A5738" s="8" t="s">
        <v>17</v>
      </c>
      <c r="B5738" s="8" t="s">
        <v>10023</v>
      </c>
      <c r="C5738" s="8" t="s">
        <v>10024</v>
      </c>
      <c r="D5738" s="8" t="s">
        <v>10025</v>
      </c>
      <c r="E5738" s="8" t="s">
        <v>10026</v>
      </c>
      <c r="F5738" s="24">
        <v>0.25</v>
      </c>
      <c r="G5738" s="24">
        <v>0</v>
      </c>
      <c r="H5738" s="25">
        <v>22.801100000000002</v>
      </c>
      <c r="I5738" s="25">
        <v>4.1258999999999997</v>
      </c>
      <c r="J5738" s="15">
        <v>138</v>
      </c>
      <c r="K5738" s="15">
        <v>34</v>
      </c>
      <c r="L5738" s="13">
        <v>0.18099999999999999</v>
      </c>
      <c r="M5738" s="7">
        <v>1.11198518</v>
      </c>
      <c r="N5738" s="26">
        <v>0.75</v>
      </c>
      <c r="O5738" s="27" t="s">
        <v>92</v>
      </c>
      <c r="P5738" s="8">
        <v>0.32553058000000001</v>
      </c>
      <c r="Q5738" s="24">
        <v>0.25</v>
      </c>
      <c r="R5738" t="str">
        <f>IF($Q5738*100&gt;=VLOOKUP($O5738,margin_ranges!$A$5:$C$10,2,FALSE),IF($Q5738*100&lt;=VLOOKUP($O5738,margin_ranges!$A$5:$C$10,3,FALSE)+10,"IN RANGE","ABOVE RANGE"),"BELOW RANGE")</f>
        <v>IN RANGE</v>
      </c>
      <c r="S5738">
        <f>MIN(VLOOKUP($O5738,margin_ranges!$A$5:$D$10,4,FALSE),$P5738*100)</f>
        <v>29.75</v>
      </c>
      <c r="T5738" s="29">
        <f>(1-$S5738/100)/(1-$F5738)-1</f>
        <v>-6.3333333333333353E-2</v>
      </c>
      <c r="U5738" s="19" t="str">
        <f>IF(ABS(IFERROR(T5738,0))&gt;0.05,INDEX(margin_ranges!$C$13:$C$16,MATCH($F5738*100,margin_ranges!$B$13:$B$16,1)),"")</f>
        <v>Balanced (Type B)</v>
      </c>
      <c r="V5738">
        <f>MIN(VLOOKUP($U5738,margin_ranges!$A$5:$D$10,4,FALSE),$P5738*100)</f>
        <v>29.75</v>
      </c>
      <c r="Y5738" s="29">
        <f t="shared" si="89"/>
        <v>-6.3333333333333353E-2</v>
      </c>
    </row>
    <row r="5739" spans="1:25" x14ac:dyDescent="0.3">
      <c r="A5739" s="8" t="s">
        <v>17</v>
      </c>
      <c r="B5739" s="8" t="s">
        <v>10023</v>
      </c>
      <c r="C5739" s="8" t="s">
        <v>10024</v>
      </c>
      <c r="D5739" s="8" t="s">
        <v>10027</v>
      </c>
      <c r="E5739" s="8" t="s">
        <v>10028</v>
      </c>
      <c r="F5739" s="24">
        <v>0.25</v>
      </c>
      <c r="G5739" s="24">
        <v>0</v>
      </c>
      <c r="H5739" s="25">
        <v>31.652899999999999</v>
      </c>
      <c r="I5739" s="25">
        <v>7.2313999999999998</v>
      </c>
      <c r="J5739" s="15">
        <v>240</v>
      </c>
      <c r="K5739" s="15">
        <v>60</v>
      </c>
      <c r="L5739" s="13">
        <v>0.22850000000000001</v>
      </c>
      <c r="M5739" s="7">
        <v>1.10507507</v>
      </c>
      <c r="N5739" s="26">
        <v>0.75</v>
      </c>
      <c r="O5739" s="27" t="s">
        <v>92</v>
      </c>
      <c r="P5739" s="8">
        <v>0.32131307549999999</v>
      </c>
      <c r="Q5739" s="24">
        <v>0.25</v>
      </c>
      <c r="R5739" t="str">
        <f>IF($Q5739*100&gt;=VLOOKUP($O5739,margin_ranges!$A$5:$C$10,2,FALSE),IF($Q5739*100&lt;=VLOOKUP($O5739,margin_ranges!$A$5:$C$10,3,FALSE)+10,"IN RANGE","ABOVE RANGE"),"BELOW RANGE")</f>
        <v>IN RANGE</v>
      </c>
      <c r="S5739">
        <f>MIN(VLOOKUP($O5739,margin_ranges!$A$5:$D$10,4,FALSE),$P5739*100)</f>
        <v>29.75</v>
      </c>
      <c r="T5739" s="29">
        <f>(1-$S5739/100)/(1-$F5739)-1</f>
        <v>-6.3333333333333353E-2</v>
      </c>
      <c r="U5739" s="19" t="str">
        <f>IF(ABS(IFERROR(T5739,0))&gt;0.05,INDEX(margin_ranges!$C$13:$C$16,MATCH($F5739*100,margin_ranges!$B$13:$B$16,1)),"")</f>
        <v>Balanced (Type B)</v>
      </c>
      <c r="V5739">
        <f>MIN(VLOOKUP($U5739,margin_ranges!$A$5:$D$10,4,FALSE),$P5739*100)</f>
        <v>29.75</v>
      </c>
      <c r="Y5739" s="29">
        <f t="shared" si="89"/>
        <v>-6.3333333333333353E-2</v>
      </c>
    </row>
    <row r="5740" spans="1:25" x14ac:dyDescent="0.3">
      <c r="A5740" s="8" t="s">
        <v>17</v>
      </c>
      <c r="B5740" s="8" t="s">
        <v>10023</v>
      </c>
      <c r="C5740" s="8" t="s">
        <v>10024</v>
      </c>
      <c r="D5740" s="8" t="s">
        <v>10029</v>
      </c>
      <c r="E5740" s="8" t="s">
        <v>10030</v>
      </c>
      <c r="F5740" s="24">
        <v>0.25</v>
      </c>
      <c r="G5740" s="24">
        <v>0</v>
      </c>
      <c r="H5740" s="25">
        <v>27.7803</v>
      </c>
      <c r="I5740" s="25">
        <v>8.0136000000000003</v>
      </c>
      <c r="J5740" s="15">
        <v>274</v>
      </c>
      <c r="K5740" s="15">
        <v>68</v>
      </c>
      <c r="L5740" s="13">
        <v>0.28849999999999998</v>
      </c>
      <c r="M5740" s="7">
        <v>1.1388341200000001</v>
      </c>
      <c r="N5740" s="26">
        <v>0.75</v>
      </c>
      <c r="O5740" s="27" t="s">
        <v>92</v>
      </c>
      <c r="P5740" s="8">
        <v>0.34143174459999998</v>
      </c>
      <c r="Q5740" s="24">
        <v>0.25</v>
      </c>
      <c r="R5740" t="str">
        <f>IF($Q5740*100&gt;=VLOOKUP($O5740,margin_ranges!$A$5:$C$10,2,FALSE),IF($Q5740*100&lt;=VLOOKUP($O5740,margin_ranges!$A$5:$C$10,3,FALSE)+10,"IN RANGE","ABOVE RANGE"),"BELOW RANGE")</f>
        <v>IN RANGE</v>
      </c>
      <c r="S5740">
        <f>MIN(VLOOKUP($O5740,margin_ranges!$A$5:$D$10,4,FALSE),$P5740*100)</f>
        <v>29.75</v>
      </c>
      <c r="T5740" s="29">
        <f>(1-$S5740/100)/(1-$F5740)-1</f>
        <v>-6.3333333333333353E-2</v>
      </c>
      <c r="U5740" s="19" t="str">
        <f>IF(ABS(IFERROR(T5740,0))&gt;0.05,INDEX(margin_ranges!$C$13:$C$16,MATCH($F5740*100,margin_ranges!$B$13:$B$16,1)),"")</f>
        <v>Balanced (Type B)</v>
      </c>
      <c r="V5740">
        <f>MIN(VLOOKUP($U5740,margin_ranges!$A$5:$D$10,4,FALSE),$P5740*100)</f>
        <v>29.75</v>
      </c>
      <c r="Y5740" s="29">
        <f t="shared" si="89"/>
        <v>-6.3333333333333353E-2</v>
      </c>
    </row>
    <row r="5741" spans="1:25" x14ac:dyDescent="0.3">
      <c r="A5741" s="8" t="s">
        <v>17</v>
      </c>
      <c r="B5741" s="8" t="s">
        <v>10023</v>
      </c>
      <c r="C5741" s="8" t="s">
        <v>10024</v>
      </c>
      <c r="D5741" s="8" t="s">
        <v>10035</v>
      </c>
      <c r="E5741" s="8" t="s">
        <v>10036</v>
      </c>
      <c r="F5741" s="24">
        <v>0.25</v>
      </c>
      <c r="G5741" s="24">
        <v>0</v>
      </c>
      <c r="H5741" s="25">
        <v>34.875900000000001</v>
      </c>
      <c r="I5741" s="25">
        <v>8.6210000000000004</v>
      </c>
      <c r="J5741" s="15">
        <v>295</v>
      </c>
      <c r="K5741" s="15">
        <v>74</v>
      </c>
      <c r="L5741" s="13">
        <v>0.2472</v>
      </c>
      <c r="M5741" s="7">
        <v>1.1404162600000001</v>
      </c>
      <c r="N5741" s="26">
        <v>0.75</v>
      </c>
      <c r="O5741" s="27" t="s">
        <v>92</v>
      </c>
      <c r="P5741" s="8">
        <v>0.34234539899999999</v>
      </c>
      <c r="Q5741" s="24">
        <v>0.25</v>
      </c>
      <c r="R5741" t="str">
        <f>IF($Q5741*100&gt;=VLOOKUP($O5741,margin_ranges!$A$5:$C$10,2,FALSE),IF($Q5741*100&lt;=VLOOKUP($O5741,margin_ranges!$A$5:$C$10,3,FALSE)+10,"IN RANGE","ABOVE RANGE"),"BELOW RANGE")</f>
        <v>IN RANGE</v>
      </c>
      <c r="S5741">
        <f>MIN(VLOOKUP($O5741,margin_ranges!$A$5:$D$10,4,FALSE),$P5741*100)</f>
        <v>29.75</v>
      </c>
      <c r="T5741" s="29">
        <f>(1-$S5741/100)/(1-$F5741)-1</f>
        <v>-6.3333333333333353E-2</v>
      </c>
      <c r="U5741" s="19" t="str">
        <f>IF(ABS(IFERROR(T5741,0))&gt;0.05,INDEX(margin_ranges!$C$13:$C$16,MATCH($F5741*100,margin_ranges!$B$13:$B$16,1)),"")</f>
        <v>Balanced (Type B)</v>
      </c>
      <c r="V5741">
        <f>MIN(VLOOKUP($U5741,margin_ranges!$A$5:$D$10,4,FALSE),$P5741*100)</f>
        <v>29.75</v>
      </c>
      <c r="Y5741" s="29">
        <f t="shared" si="89"/>
        <v>-6.3333333333333353E-2</v>
      </c>
    </row>
    <row r="5742" spans="1:25" x14ac:dyDescent="0.3">
      <c r="A5742" s="8" t="s">
        <v>35</v>
      </c>
      <c r="B5742" s="8" t="s">
        <v>10039</v>
      </c>
      <c r="C5742" s="8" t="s">
        <v>34</v>
      </c>
      <c r="D5742" s="8" t="s">
        <v>34</v>
      </c>
      <c r="E5742" s="8"/>
      <c r="F5742" s="24">
        <v>0.15035726579146899</v>
      </c>
      <c r="G5742" s="24">
        <v>0</v>
      </c>
      <c r="H5742" s="25">
        <v>10.555199999999999</v>
      </c>
      <c r="I5742" s="25">
        <v>3.5836000000000001</v>
      </c>
      <c r="J5742" s="15">
        <v>342</v>
      </c>
      <c r="K5742" s="15">
        <v>78</v>
      </c>
      <c r="L5742" s="13">
        <v>0.33950000000000002</v>
      </c>
      <c r="M5742" s="7">
        <v>3.1776579599999999</v>
      </c>
      <c r="N5742" s="26">
        <v>2.6998739999999999</v>
      </c>
      <c r="O5742" s="27"/>
      <c r="P5742" s="8">
        <v>0.1503572658</v>
      </c>
      <c r="Q5742" s="24">
        <v>0.25109999999999999</v>
      </c>
      <c r="R5742" t="e">
        <f>IF($Q5742*100&gt;=VLOOKUP($O5742,margin_ranges!$A$5:$C$10,2,FALSE),IF($Q5742*100&lt;=VLOOKUP($O5742,margin_ranges!$A$5:$C$10,3,FALSE)+10,"IN RANGE","ABOVE RANGE"),"BELOW RANGE")</f>
        <v>#N/A</v>
      </c>
      <c r="S5742" t="e">
        <f>MIN(VLOOKUP($O5742,margin_ranges!$A$5:$D$10,4,FALSE),$P5742*100)</f>
        <v>#N/A</v>
      </c>
      <c r="T5742" s="29" t="e">
        <f>(1-$S5742/100)/(1-$F5742)-1</f>
        <v>#N/A</v>
      </c>
      <c r="U5742" s="19" t="str">
        <f>IF(ABS(IFERROR(T5742,0))&gt;0.05,INDEX(margin_ranges!$C$13:$C$16,MATCH($F5742*100,margin_ranges!$B$13:$B$16,1)),"")</f>
        <v/>
      </c>
      <c r="V5742" t="e">
        <f>MIN(VLOOKUP($U5742,margin_ranges!$A$5:$D$10,4,FALSE),$P5742*100)</f>
        <v>#N/A</v>
      </c>
      <c r="Y5742" s="29" t="e">
        <f t="shared" si="89"/>
        <v>#N/A</v>
      </c>
    </row>
    <row r="5743" spans="1:25" x14ac:dyDescent="0.3">
      <c r="A5743" s="8" t="s">
        <v>33</v>
      </c>
      <c r="B5743" s="8" t="s">
        <v>10039</v>
      </c>
      <c r="C5743" s="8" t="s">
        <v>10040</v>
      </c>
      <c r="D5743" s="8" t="s">
        <v>34</v>
      </c>
      <c r="E5743" s="8"/>
      <c r="F5743" s="24">
        <v>0.15035726579146899</v>
      </c>
      <c r="G5743" s="24">
        <v>0</v>
      </c>
      <c r="H5743" s="25">
        <v>10.555199999999999</v>
      </c>
      <c r="I5743" s="25">
        <v>3.5836000000000001</v>
      </c>
      <c r="J5743" s="15">
        <v>342</v>
      </c>
      <c r="K5743" s="15">
        <v>78</v>
      </c>
      <c r="L5743" s="13">
        <v>0.33950000000000002</v>
      </c>
      <c r="M5743" s="7">
        <v>3.1776579599999999</v>
      </c>
      <c r="N5743" s="26">
        <v>2.6998739999999999</v>
      </c>
      <c r="O5743" s="27"/>
      <c r="P5743" s="8">
        <v>0.1503572658</v>
      </c>
      <c r="Q5743" s="24">
        <v>0.25109999999999999</v>
      </c>
      <c r="R5743" t="e">
        <f>IF($Q5743*100&gt;=VLOOKUP($O5743,margin_ranges!$A$5:$C$10,2,FALSE),IF($Q5743*100&lt;=VLOOKUP($O5743,margin_ranges!$A$5:$C$10,3,FALSE)+10,"IN RANGE","ABOVE RANGE"),"BELOW RANGE")</f>
        <v>#N/A</v>
      </c>
      <c r="S5743" t="e">
        <f>MIN(VLOOKUP($O5743,margin_ranges!$A$5:$D$10,4,FALSE),$P5743*100)</f>
        <v>#N/A</v>
      </c>
      <c r="T5743" s="29" t="e">
        <f>(1-$S5743/100)/(1-$F5743)-1</f>
        <v>#N/A</v>
      </c>
      <c r="U5743" s="19" t="str">
        <f>IF(ABS(IFERROR(T5743,0))&gt;0.05,INDEX(margin_ranges!$C$13:$C$16,MATCH($F5743*100,margin_ranges!$B$13:$B$16,1)),"")</f>
        <v/>
      </c>
      <c r="V5743" t="e">
        <f>MIN(VLOOKUP($U5743,margin_ranges!$A$5:$D$10,4,FALSE),$P5743*100)</f>
        <v>#N/A</v>
      </c>
      <c r="Y5743" s="29" t="e">
        <f t="shared" si="89"/>
        <v>#N/A</v>
      </c>
    </row>
    <row r="5744" spans="1:25" x14ac:dyDescent="0.3">
      <c r="A5744" s="8" t="s">
        <v>17</v>
      </c>
      <c r="B5744" s="8" t="s">
        <v>10039</v>
      </c>
      <c r="C5744" s="8" t="s">
        <v>10040</v>
      </c>
      <c r="D5744" s="8" t="s">
        <v>10043</v>
      </c>
      <c r="E5744" s="8" t="s">
        <v>10044</v>
      </c>
      <c r="F5744" s="24">
        <v>0.23206621704475699</v>
      </c>
      <c r="G5744" s="24">
        <v>0</v>
      </c>
      <c r="H5744" s="25">
        <v>1.6093999999999999</v>
      </c>
      <c r="I5744" s="25">
        <v>0.2863</v>
      </c>
      <c r="J5744" s="15">
        <v>17</v>
      </c>
      <c r="K5744" s="15">
        <v>4</v>
      </c>
      <c r="L5744" s="13">
        <v>0.1779</v>
      </c>
      <c r="M5744" s="7">
        <v>1.9532934099999999</v>
      </c>
      <c r="N5744" s="26">
        <v>1.5</v>
      </c>
      <c r="O5744" s="27" t="s">
        <v>92</v>
      </c>
      <c r="P5744" s="8">
        <v>0.23206621699999999</v>
      </c>
      <c r="Q5744" s="24">
        <v>0.25</v>
      </c>
      <c r="R5744" t="str">
        <f>IF($Q5744*100&gt;=VLOOKUP($O5744,margin_ranges!$A$5:$C$10,2,FALSE),IF($Q5744*100&lt;=VLOOKUP($O5744,margin_ranges!$A$5:$C$10,3,FALSE)+10,"IN RANGE","ABOVE RANGE"),"BELOW RANGE")</f>
        <v>IN RANGE</v>
      </c>
      <c r="S5744">
        <f>MIN(VLOOKUP($O5744,margin_ranges!$A$5:$D$10,4,FALSE),$P5744*100)</f>
        <v>23.206621699999999</v>
      </c>
      <c r="T5744" s="29">
        <f>(1-$S5744/100)/(1-$F5744)-1</f>
        <v>5.8282267900722218E-11</v>
      </c>
      <c r="U5744" s="19" t="str">
        <f>IF(ABS(IFERROR(T5744,0))&gt;0.05,INDEX(margin_ranges!$C$13:$C$16,MATCH($F5744*100,margin_ranges!$B$13:$B$16,1)),"")</f>
        <v/>
      </c>
      <c r="V5744" t="e">
        <f>MIN(VLOOKUP($U5744,margin_ranges!$A$5:$D$10,4,FALSE),$P5744*100)</f>
        <v>#N/A</v>
      </c>
      <c r="Y5744" s="29" t="e">
        <f t="shared" si="89"/>
        <v>#N/A</v>
      </c>
    </row>
    <row r="5745" spans="1:25" x14ac:dyDescent="0.3">
      <c r="A5745" s="8" t="s">
        <v>17</v>
      </c>
      <c r="B5745" s="8" t="s">
        <v>10039</v>
      </c>
      <c r="C5745" s="8" t="s">
        <v>10040</v>
      </c>
      <c r="D5745" s="8" t="s">
        <v>10049</v>
      </c>
      <c r="E5745" s="8" t="s">
        <v>10050</v>
      </c>
      <c r="F5745" s="24">
        <v>8.5044085312494605E-2</v>
      </c>
      <c r="G5745" s="24">
        <v>0</v>
      </c>
      <c r="H5745" s="25">
        <v>1.8927</v>
      </c>
      <c r="I5745" s="25">
        <v>0.9355</v>
      </c>
      <c r="J5745" s="15">
        <v>87</v>
      </c>
      <c r="K5745" s="15">
        <v>22</v>
      </c>
      <c r="L5745" s="13">
        <v>0.49430000000000002</v>
      </c>
      <c r="M5745" s="7">
        <v>3.1149041799999999</v>
      </c>
      <c r="N5745" s="26">
        <v>2.85</v>
      </c>
      <c r="O5745" s="27" t="s">
        <v>95</v>
      </c>
      <c r="P5745" s="8">
        <v>8.5044085300000002E-2</v>
      </c>
      <c r="Q5745" s="24">
        <v>0.25</v>
      </c>
      <c r="R5745" t="str">
        <f>IF($Q5745*100&gt;=VLOOKUP($O5745,margin_ranges!$A$5:$C$10,2,FALSE),IF($Q5745*100&lt;=VLOOKUP($O5745,margin_ranges!$A$5:$C$10,3,FALSE)+10,"IN RANGE","ABOVE RANGE"),"BELOW RANGE")</f>
        <v>IN RANGE</v>
      </c>
      <c r="S5745">
        <f>MIN(VLOOKUP($O5745,margin_ranges!$A$5:$D$10,4,FALSE),$P5745*100)</f>
        <v>8.504408530000001</v>
      </c>
      <c r="T5745" s="29">
        <f>(1-$S5745/100)/(1-$F5745)-1</f>
        <v>1.365596524749435E-11</v>
      </c>
      <c r="U5745" s="19" t="str">
        <f>IF(ABS(IFERROR(T5745,0))&gt;0.05,INDEX(margin_ranges!$C$13:$C$16,MATCH($F5745*100,margin_ranges!$B$13:$B$16,1)),"")</f>
        <v/>
      </c>
      <c r="V5745" t="e">
        <f>MIN(VLOOKUP($U5745,margin_ranges!$A$5:$D$10,4,FALSE),$P5745*100)</f>
        <v>#N/A</v>
      </c>
      <c r="Y5745" s="29" t="e">
        <f t="shared" si="89"/>
        <v>#N/A</v>
      </c>
    </row>
    <row r="5746" spans="1:25" x14ac:dyDescent="0.3">
      <c r="A5746" s="8" t="s">
        <v>17</v>
      </c>
      <c r="B5746" s="8" t="s">
        <v>10039</v>
      </c>
      <c r="C5746" s="8" t="s">
        <v>10040</v>
      </c>
      <c r="D5746" s="8" t="s">
        <v>10041</v>
      </c>
      <c r="E5746" s="8" t="s">
        <v>10042</v>
      </c>
      <c r="F5746" s="24">
        <v>0.183212407991587</v>
      </c>
      <c r="G5746" s="24">
        <v>0</v>
      </c>
      <c r="H5746" s="25">
        <v>3.6781000000000001</v>
      </c>
      <c r="I5746" s="25">
        <v>1.0087999999999999</v>
      </c>
      <c r="J5746" s="15">
        <v>143</v>
      </c>
      <c r="K5746" s="15">
        <v>29</v>
      </c>
      <c r="L5746" s="13">
        <v>0.27429999999999999</v>
      </c>
      <c r="M5746" s="7">
        <v>4.7135877600000002</v>
      </c>
      <c r="N5746" s="26">
        <v>3.85</v>
      </c>
      <c r="O5746" s="27" t="s">
        <v>95</v>
      </c>
      <c r="P5746" s="8">
        <v>0.18321240799999999</v>
      </c>
      <c r="Q5746" s="24">
        <v>0.25</v>
      </c>
      <c r="R5746" t="str">
        <f>IF($Q5746*100&gt;=VLOOKUP($O5746,margin_ranges!$A$5:$C$10,2,FALSE),IF($Q5746*100&lt;=VLOOKUP($O5746,margin_ranges!$A$5:$C$10,3,FALSE)+10,"IN RANGE","ABOVE RANGE"),"BELOW RANGE")</f>
        <v>IN RANGE</v>
      </c>
      <c r="S5746">
        <f>MIN(VLOOKUP($O5746,margin_ranges!$A$5:$D$10,4,FALSE),$P5746*100)</f>
        <v>18.321240799999998</v>
      </c>
      <c r="T5746" s="29">
        <f>(1-$S5746/100)/(1-$F5746)-1</f>
        <v>-1.0299983088657427E-11</v>
      </c>
      <c r="U5746" s="19" t="str">
        <f>IF(ABS(IFERROR(T5746,0))&gt;0.05,INDEX(margin_ranges!$C$13:$C$16,MATCH($F5746*100,margin_ranges!$B$13:$B$16,1)),"")</f>
        <v/>
      </c>
      <c r="V5746" t="e">
        <f>MIN(VLOOKUP($U5746,margin_ranges!$A$5:$D$10,4,FALSE),$P5746*100)</f>
        <v>#N/A</v>
      </c>
      <c r="Y5746" s="29" t="e">
        <f t="shared" si="89"/>
        <v>#N/A</v>
      </c>
    </row>
    <row r="5747" spans="1:25" x14ac:dyDescent="0.3">
      <c r="A5747" s="8" t="s">
        <v>17</v>
      </c>
      <c r="B5747" s="8" t="s">
        <v>10039</v>
      </c>
      <c r="C5747" s="8" t="s">
        <v>10040</v>
      </c>
      <c r="D5747" s="8" t="s">
        <v>10047</v>
      </c>
      <c r="E5747" s="8" t="s">
        <v>10048</v>
      </c>
      <c r="F5747" s="24">
        <v>0.10287534865402601</v>
      </c>
      <c r="G5747" s="24">
        <v>0</v>
      </c>
      <c r="H5747" s="25">
        <v>1.8036000000000001</v>
      </c>
      <c r="I5747" s="25">
        <v>0.76500000000000001</v>
      </c>
      <c r="J5747" s="15">
        <v>73</v>
      </c>
      <c r="K5747" s="15">
        <v>18</v>
      </c>
      <c r="L5747" s="13">
        <v>0.42409999999999998</v>
      </c>
      <c r="M5747" s="7">
        <v>3.1768160600000002</v>
      </c>
      <c r="N5747" s="26">
        <v>2.85</v>
      </c>
      <c r="O5747" s="27" t="s">
        <v>95</v>
      </c>
      <c r="P5747" s="8">
        <v>0.10287534869999999</v>
      </c>
      <c r="Q5747" s="24">
        <v>0.25</v>
      </c>
      <c r="R5747" t="str">
        <f>IF($Q5747*100&gt;=VLOOKUP($O5747,margin_ranges!$A$5:$C$10,2,FALSE),IF($Q5747*100&lt;=VLOOKUP($O5747,margin_ranges!$A$5:$C$10,3,FALSE)+10,"IN RANGE","ABOVE RANGE"),"BELOW RANGE")</f>
        <v>IN RANGE</v>
      </c>
      <c r="S5747">
        <f>MIN(VLOOKUP($O5747,margin_ranges!$A$5:$D$10,4,FALSE),$P5747*100)</f>
        <v>10.28753487</v>
      </c>
      <c r="T5747" s="29">
        <f>(1-$S5747/100)/(1-$F5747)-1</f>
        <v>-5.1245896415252901E-11</v>
      </c>
      <c r="U5747" s="19" t="str">
        <f>IF(ABS(IFERROR(T5747,0))&gt;0.05,INDEX(margin_ranges!$C$13:$C$16,MATCH($F5747*100,margin_ranges!$B$13:$B$16,1)),"")</f>
        <v/>
      </c>
      <c r="V5747" t="e">
        <f>MIN(VLOOKUP($U5747,margin_ranges!$A$5:$D$10,4,FALSE),$P5747*100)</f>
        <v>#N/A</v>
      </c>
      <c r="Y5747" s="29" t="e">
        <f t="shared" si="89"/>
        <v>#N/A</v>
      </c>
    </row>
    <row r="5748" spans="1:25" x14ac:dyDescent="0.3">
      <c r="A5748" s="8" t="s">
        <v>17</v>
      </c>
      <c r="B5748" s="8" t="s">
        <v>10039</v>
      </c>
      <c r="C5748" s="8" t="s">
        <v>10040</v>
      </c>
      <c r="D5748" s="8" t="s">
        <v>10045</v>
      </c>
      <c r="E5748" s="8" t="s">
        <v>10046</v>
      </c>
      <c r="F5748" s="24">
        <v>0.28999999999999998</v>
      </c>
      <c r="G5748" s="24">
        <v>0</v>
      </c>
      <c r="H5748" s="25">
        <v>0.49609999999999999</v>
      </c>
      <c r="I5748" s="25">
        <v>0.22090000000000001</v>
      </c>
      <c r="J5748" s="15">
        <v>10</v>
      </c>
      <c r="K5748" s="15">
        <v>2</v>
      </c>
      <c r="L5748" s="13">
        <v>0.44519999999999998</v>
      </c>
      <c r="M5748" s="7">
        <v>1.4712160400000001</v>
      </c>
      <c r="N5748" s="26">
        <v>1</v>
      </c>
      <c r="O5748" s="27" t="s">
        <v>22</v>
      </c>
      <c r="P5748" s="8">
        <v>0.32029017370000001</v>
      </c>
      <c r="Q5748" s="24">
        <v>0.28999999999999998</v>
      </c>
      <c r="R5748" t="str">
        <f>IF($Q5748*100&gt;=VLOOKUP($O5748,margin_ranges!$A$5:$C$10,2,FALSE),IF($Q5748*100&lt;=VLOOKUP($O5748,margin_ranges!$A$5:$C$10,3,FALSE)+10,"IN RANGE","ABOVE RANGE"),"BELOW RANGE")</f>
        <v>IN RANGE</v>
      </c>
      <c r="S5748">
        <f>MIN(VLOOKUP($O5748,margin_ranges!$A$5:$D$10,4,FALSE),$P5748*100)</f>
        <v>29.75</v>
      </c>
      <c r="T5748" s="29">
        <f>(1-$S5748/100)/(1-$F5748)-1</f>
        <v>-1.0563380281690127E-2</v>
      </c>
      <c r="U5748" s="19" t="str">
        <f>IF(ABS(IFERROR(T5748,0))&gt;0.05,INDEX(margin_ranges!$C$13:$C$16,MATCH($F5748*100,margin_ranges!$B$13:$B$16,1)),"")</f>
        <v/>
      </c>
      <c r="V5748" t="e">
        <f>MIN(VLOOKUP($U5748,margin_ranges!$A$5:$D$10,4,FALSE),$P5748*100)</f>
        <v>#N/A</v>
      </c>
      <c r="Y5748" s="29" t="e">
        <f t="shared" si="89"/>
        <v>#N/A</v>
      </c>
    </row>
    <row r="5749" spans="1:25" x14ac:dyDescent="0.3">
      <c r="A5749" s="8" t="s">
        <v>35</v>
      </c>
      <c r="B5749" s="8" t="s">
        <v>10051</v>
      </c>
      <c r="C5749" s="8" t="s">
        <v>34</v>
      </c>
      <c r="D5749" s="8" t="s">
        <v>34</v>
      </c>
      <c r="E5749" s="8"/>
      <c r="F5749" s="24">
        <v>0.31984467374014602</v>
      </c>
      <c r="G5749" s="24">
        <v>0.34946247000000003</v>
      </c>
      <c r="H5749" s="25">
        <v>145.22460000000001</v>
      </c>
      <c r="I5749" s="25">
        <v>30.4391</v>
      </c>
      <c r="J5749" s="15">
        <v>620</v>
      </c>
      <c r="K5749" s="15">
        <v>176</v>
      </c>
      <c r="L5749" s="13">
        <v>0.20960000000000001</v>
      </c>
      <c r="M5749" s="7">
        <v>0.67846751999999999</v>
      </c>
      <c r="N5749" s="26">
        <v>0.40585599999999999</v>
      </c>
      <c r="O5749" s="27"/>
      <c r="P5749" s="8">
        <v>0.401804824</v>
      </c>
      <c r="Q5749" s="24">
        <v>0.31979999999999997</v>
      </c>
      <c r="R5749" t="e">
        <f>IF($Q5749*100&gt;=VLOOKUP($O5749,margin_ranges!$A$5:$C$10,2,FALSE),IF($Q5749*100&lt;=VLOOKUP($O5749,margin_ranges!$A$5:$C$10,3,FALSE)+10,"IN RANGE","ABOVE RANGE"),"BELOW RANGE")</f>
        <v>#N/A</v>
      </c>
      <c r="S5749" t="e">
        <f>MIN(VLOOKUP($O5749,margin_ranges!$A$5:$D$10,4,FALSE),$P5749*100)</f>
        <v>#N/A</v>
      </c>
      <c r="T5749" s="29" t="e">
        <f>(1-$S5749/100)/(1-$F5749)-1</f>
        <v>#N/A</v>
      </c>
      <c r="U5749" s="19" t="str">
        <f>IF(ABS(IFERROR(T5749,0))&gt;0.05,INDEX(margin_ranges!$C$13:$C$16,MATCH($F5749*100,margin_ranges!$B$13:$B$16,1)),"")</f>
        <v/>
      </c>
      <c r="V5749" t="e">
        <f>MIN(VLOOKUP($U5749,margin_ranges!$A$5:$D$10,4,FALSE),$P5749*100)</f>
        <v>#N/A</v>
      </c>
      <c r="Y5749" s="29" t="e">
        <f t="shared" si="89"/>
        <v>#N/A</v>
      </c>
    </row>
    <row r="5750" spans="1:25" x14ac:dyDescent="0.3">
      <c r="A5750" s="8" t="s">
        <v>33</v>
      </c>
      <c r="B5750" s="8" t="s">
        <v>10051</v>
      </c>
      <c r="C5750" s="8" t="s">
        <v>10052</v>
      </c>
      <c r="D5750" s="8" t="s">
        <v>34</v>
      </c>
      <c r="E5750" s="8"/>
      <c r="F5750" s="24">
        <v>0.31984467374014602</v>
      </c>
      <c r="G5750" s="24">
        <v>0.34946247000000003</v>
      </c>
      <c r="H5750" s="25">
        <v>145.22460000000001</v>
      </c>
      <c r="I5750" s="25">
        <v>30.4391</v>
      </c>
      <c r="J5750" s="15">
        <v>620</v>
      </c>
      <c r="K5750" s="15">
        <v>176</v>
      </c>
      <c r="L5750" s="13">
        <v>0.20960000000000001</v>
      </c>
      <c r="M5750" s="7">
        <v>0.67846751999999999</v>
      </c>
      <c r="N5750" s="26">
        <v>0.40585599999999999</v>
      </c>
      <c r="O5750" s="27"/>
      <c r="P5750" s="8">
        <v>0.401804824</v>
      </c>
      <c r="Q5750" s="24">
        <v>0.31979999999999997</v>
      </c>
      <c r="R5750" t="e">
        <f>IF($Q5750*100&gt;=VLOOKUP($O5750,margin_ranges!$A$5:$C$10,2,FALSE),IF($Q5750*100&lt;=VLOOKUP($O5750,margin_ranges!$A$5:$C$10,3,FALSE)+10,"IN RANGE","ABOVE RANGE"),"BELOW RANGE")</f>
        <v>#N/A</v>
      </c>
      <c r="S5750" t="e">
        <f>MIN(VLOOKUP($O5750,margin_ranges!$A$5:$D$10,4,FALSE),$P5750*100)</f>
        <v>#N/A</v>
      </c>
      <c r="T5750" s="29" t="e">
        <f>(1-$S5750/100)/(1-$F5750)-1</f>
        <v>#N/A</v>
      </c>
      <c r="U5750" s="19" t="str">
        <f>IF(ABS(IFERROR(T5750,0))&gt;0.05,INDEX(margin_ranges!$C$13:$C$16,MATCH($F5750*100,margin_ranges!$B$13:$B$16,1)),"")</f>
        <v/>
      </c>
      <c r="V5750" t="e">
        <f>MIN(VLOOKUP($U5750,margin_ranges!$A$5:$D$10,4,FALSE),$P5750*100)</f>
        <v>#N/A</v>
      </c>
      <c r="Y5750" s="29" t="e">
        <f t="shared" si="89"/>
        <v>#N/A</v>
      </c>
    </row>
    <row r="5751" spans="1:25" x14ac:dyDescent="0.3">
      <c r="A5751" s="8" t="s">
        <v>17</v>
      </c>
      <c r="B5751" s="8" t="s">
        <v>10051</v>
      </c>
      <c r="C5751" s="8" t="s">
        <v>10052</v>
      </c>
      <c r="D5751" s="8" t="s">
        <v>10055</v>
      </c>
      <c r="E5751" s="8" t="s">
        <v>10056</v>
      </c>
      <c r="F5751" s="24">
        <v>0.39</v>
      </c>
      <c r="G5751" s="24">
        <v>0</v>
      </c>
      <c r="H5751" s="25">
        <v>5.8036000000000003</v>
      </c>
      <c r="I5751" s="25">
        <v>0.94930000000000003</v>
      </c>
      <c r="J5751" s="15">
        <v>14</v>
      </c>
      <c r="K5751" s="15">
        <v>5</v>
      </c>
      <c r="L5751" s="13">
        <v>0.1636</v>
      </c>
      <c r="M5751" s="7">
        <v>0.48064709999999999</v>
      </c>
      <c r="N5751" s="26">
        <v>0.2</v>
      </c>
      <c r="O5751" s="27" t="s">
        <v>22</v>
      </c>
      <c r="P5751" s="8">
        <v>0.58389429849999996</v>
      </c>
      <c r="Q5751" s="24">
        <v>0.39</v>
      </c>
      <c r="R5751" t="str">
        <f>IF($Q5751*100&gt;=VLOOKUP($O5751,margin_ranges!$A$5:$C$10,2,FALSE),IF($Q5751*100&lt;=VLOOKUP($O5751,margin_ranges!$A$5:$C$10,3,FALSE)+10,"IN RANGE","ABOVE RANGE"),"BELOW RANGE")</f>
        <v>IN RANGE</v>
      </c>
      <c r="S5751">
        <f>MIN(VLOOKUP($O5751,margin_ranges!$A$5:$D$10,4,FALSE),$P5751*100)</f>
        <v>29.75</v>
      </c>
      <c r="T5751" s="29">
        <f>(1-$S5751/100)/(1-$F5751)-1</f>
        <v>0.15163934426229519</v>
      </c>
      <c r="U5751" s="19" t="str">
        <f>IF(ABS(IFERROR(T5751,0))&gt;0.05,INDEX(margin_ranges!$C$13:$C$16,MATCH($F5751*100,margin_ranges!$B$13:$B$16,1)),"")</f>
        <v>Margin Over Fill (Type C)</v>
      </c>
      <c r="V5751">
        <f>MIN(VLOOKUP($U5751,margin_ranges!$A$5:$D$10,4,FALSE),$P5751*100)</f>
        <v>43</v>
      </c>
      <c r="Y5751" s="29">
        <f t="shared" si="89"/>
        <v>-6.5573770491803129E-2</v>
      </c>
    </row>
    <row r="5752" spans="1:25" x14ac:dyDescent="0.3">
      <c r="A5752" s="8" t="s">
        <v>17</v>
      </c>
      <c r="B5752" s="8" t="s">
        <v>10051</v>
      </c>
      <c r="C5752" s="8" t="s">
        <v>10052</v>
      </c>
      <c r="D5752" s="8" t="s">
        <v>10059</v>
      </c>
      <c r="E5752" s="8" t="s">
        <v>10060</v>
      </c>
      <c r="F5752" s="24">
        <v>0.34</v>
      </c>
      <c r="G5752" s="24">
        <v>0</v>
      </c>
      <c r="H5752" s="25">
        <v>29.9481</v>
      </c>
      <c r="I5752" s="25">
        <v>8.2553999999999998</v>
      </c>
      <c r="J5752" s="15">
        <v>121</v>
      </c>
      <c r="K5752" s="15">
        <v>37</v>
      </c>
      <c r="L5752" s="13">
        <v>0.2757</v>
      </c>
      <c r="M5752" s="7">
        <v>0.48819207999999997</v>
      </c>
      <c r="N5752" s="26">
        <v>0.2</v>
      </c>
      <c r="O5752" s="27" t="s">
        <v>22</v>
      </c>
      <c r="P5752" s="8">
        <v>0.59032518769999998</v>
      </c>
      <c r="Q5752" s="24">
        <v>0.34</v>
      </c>
      <c r="R5752" t="str">
        <f>IF($Q5752*100&gt;=VLOOKUP($O5752,margin_ranges!$A$5:$C$10,2,FALSE),IF($Q5752*100&lt;=VLOOKUP($O5752,margin_ranges!$A$5:$C$10,3,FALSE)+10,"IN RANGE","ABOVE RANGE"),"BELOW RANGE")</f>
        <v>IN RANGE</v>
      </c>
      <c r="S5752">
        <f>MIN(VLOOKUP($O5752,margin_ranges!$A$5:$D$10,4,FALSE),$P5752*100)</f>
        <v>29.75</v>
      </c>
      <c r="T5752" s="29">
        <f>(1-$S5752/100)/(1-$F5752)-1</f>
        <v>6.4393939393939448E-2</v>
      </c>
      <c r="U5752" s="19" t="str">
        <f>IF(ABS(IFERROR(T5752,0))&gt;0.05,INDEX(margin_ranges!$C$13:$C$16,MATCH($F5752*100,margin_ranges!$B$13:$B$16,1)),"")</f>
        <v>Balanced (Type B)</v>
      </c>
      <c r="V5752">
        <f>MIN(VLOOKUP($U5752,margin_ranges!$A$5:$D$10,4,FALSE),$P5752*100)</f>
        <v>29.75</v>
      </c>
      <c r="Y5752" s="29">
        <f t="shared" si="89"/>
        <v>6.4393939393939448E-2</v>
      </c>
    </row>
    <row r="5753" spans="1:25" x14ac:dyDescent="0.3">
      <c r="A5753" s="8" t="s">
        <v>17</v>
      </c>
      <c r="B5753" s="8" t="s">
        <v>10051</v>
      </c>
      <c r="C5753" s="8" t="s">
        <v>10052</v>
      </c>
      <c r="D5753" s="8" t="s">
        <v>10053</v>
      </c>
      <c r="E5753" s="8" t="s">
        <v>10054</v>
      </c>
      <c r="F5753" s="24">
        <v>0.31046922475479699</v>
      </c>
      <c r="G5753" s="24">
        <v>1</v>
      </c>
      <c r="H5753" s="25">
        <v>48.663699999999999</v>
      </c>
      <c r="I5753" s="25">
        <v>9.9527999999999999</v>
      </c>
      <c r="J5753" s="15">
        <v>217</v>
      </c>
      <c r="K5753" s="15">
        <v>65</v>
      </c>
      <c r="L5753" s="13">
        <v>0.20449999999999999</v>
      </c>
      <c r="M5753" s="7">
        <v>0.72513079999999996</v>
      </c>
      <c r="N5753" s="26">
        <v>0.5</v>
      </c>
      <c r="O5753" s="27" t="s">
        <v>92</v>
      </c>
      <c r="P5753" s="8">
        <v>0.3104692248</v>
      </c>
      <c r="Q5753" s="24">
        <v>0.33</v>
      </c>
      <c r="R5753" t="str">
        <f>IF($Q5753*100&gt;=VLOOKUP($O5753,margin_ranges!$A$5:$C$10,2,FALSE),IF($Q5753*100&lt;=VLOOKUP($O5753,margin_ranges!$A$5:$C$10,3,FALSE)+10,"IN RANGE","ABOVE RANGE"),"BELOW RANGE")</f>
        <v>IN RANGE</v>
      </c>
      <c r="S5753">
        <f>MIN(VLOOKUP($O5753,margin_ranges!$A$5:$D$10,4,FALSE),$P5753*100)</f>
        <v>29.75</v>
      </c>
      <c r="T5753" s="29">
        <f>(1-$S5753/100)/(1-$F5753)-1</f>
        <v>1.8808768542905252E-2</v>
      </c>
      <c r="U5753" s="19" t="str">
        <f>IF(ABS(IFERROR(T5753,0))&gt;0.05,INDEX(margin_ranges!$C$13:$C$16,MATCH($F5753*100,margin_ranges!$B$13:$B$16,1)),"")</f>
        <v/>
      </c>
      <c r="V5753" t="e">
        <f>MIN(VLOOKUP($U5753,margin_ranges!$A$5:$D$10,4,FALSE),$P5753*100)</f>
        <v>#N/A</v>
      </c>
      <c r="Y5753" s="29" t="e">
        <f t="shared" si="89"/>
        <v>#N/A</v>
      </c>
    </row>
    <row r="5754" spans="1:25" x14ac:dyDescent="0.3">
      <c r="A5754" s="8" t="s">
        <v>17</v>
      </c>
      <c r="B5754" s="8" t="s">
        <v>10051</v>
      </c>
      <c r="C5754" s="8" t="s">
        <v>10052</v>
      </c>
      <c r="D5754" s="8" t="s">
        <v>10061</v>
      </c>
      <c r="E5754" s="8" t="s">
        <v>10062</v>
      </c>
      <c r="F5754" s="24">
        <v>0.3</v>
      </c>
      <c r="G5754" s="24">
        <v>0</v>
      </c>
      <c r="H5754" s="25">
        <v>8.8653999999999993</v>
      </c>
      <c r="I5754" s="25">
        <v>2.0508000000000002</v>
      </c>
      <c r="J5754" s="15">
        <v>35</v>
      </c>
      <c r="K5754" s="15">
        <v>11</v>
      </c>
      <c r="L5754" s="13">
        <v>0.23130000000000001</v>
      </c>
      <c r="M5754" s="7">
        <v>0.57418062999999997</v>
      </c>
      <c r="N5754" s="26">
        <v>0.3</v>
      </c>
      <c r="O5754" s="27" t="s">
        <v>92</v>
      </c>
      <c r="P5754" s="8">
        <v>0.47751633269999999</v>
      </c>
      <c r="Q5754" s="24">
        <v>0.3</v>
      </c>
      <c r="R5754" t="str">
        <f>IF($Q5754*100&gt;=VLOOKUP($O5754,margin_ranges!$A$5:$C$10,2,FALSE),IF($Q5754*100&lt;=VLOOKUP($O5754,margin_ranges!$A$5:$C$10,3,FALSE)+10,"IN RANGE","ABOVE RANGE"),"BELOW RANGE")</f>
        <v>IN RANGE</v>
      </c>
      <c r="S5754">
        <f>MIN(VLOOKUP($O5754,margin_ranges!$A$5:$D$10,4,FALSE),$P5754*100)</f>
        <v>29.75</v>
      </c>
      <c r="T5754" s="29">
        <f>(1-$S5754/100)/(1-$F5754)-1</f>
        <v>3.5714285714285587E-3</v>
      </c>
      <c r="U5754" s="19" t="str">
        <f>IF(ABS(IFERROR(T5754,0))&gt;0.05,INDEX(margin_ranges!$C$13:$C$16,MATCH($F5754*100,margin_ranges!$B$13:$B$16,1)),"")</f>
        <v/>
      </c>
      <c r="V5754" t="e">
        <f>MIN(VLOOKUP($U5754,margin_ranges!$A$5:$D$10,4,FALSE),$P5754*100)</f>
        <v>#N/A</v>
      </c>
      <c r="Y5754" s="29" t="e">
        <f t="shared" si="89"/>
        <v>#N/A</v>
      </c>
    </row>
    <row r="5755" spans="1:25" x14ac:dyDescent="0.3">
      <c r="A5755" s="8" t="s">
        <v>17</v>
      </c>
      <c r="B5755" s="8" t="s">
        <v>10051</v>
      </c>
      <c r="C5755" s="8" t="s">
        <v>10052</v>
      </c>
      <c r="D5755" s="8" t="s">
        <v>10065</v>
      </c>
      <c r="E5755" s="8" t="s">
        <v>10066</v>
      </c>
      <c r="F5755" s="24">
        <v>0.3</v>
      </c>
      <c r="G5755" s="24">
        <v>0</v>
      </c>
      <c r="H5755" s="25">
        <v>29.889600000000002</v>
      </c>
      <c r="I5755" s="25">
        <v>4.7594000000000003</v>
      </c>
      <c r="J5755" s="15">
        <v>144</v>
      </c>
      <c r="K5755" s="15">
        <v>36</v>
      </c>
      <c r="L5755" s="13">
        <v>0.15920000000000001</v>
      </c>
      <c r="M5755" s="7">
        <v>1.00745288</v>
      </c>
      <c r="N5755" s="26">
        <v>0.7</v>
      </c>
      <c r="O5755" s="27" t="s">
        <v>92</v>
      </c>
      <c r="P5755" s="8">
        <v>0.30517841870000001</v>
      </c>
      <c r="Q5755" s="24">
        <v>0.3</v>
      </c>
      <c r="R5755" t="str">
        <f>IF($Q5755*100&gt;=VLOOKUP($O5755,margin_ranges!$A$5:$C$10,2,FALSE),IF($Q5755*100&lt;=VLOOKUP($O5755,margin_ranges!$A$5:$C$10,3,FALSE)+10,"IN RANGE","ABOVE RANGE"),"BELOW RANGE")</f>
        <v>IN RANGE</v>
      </c>
      <c r="S5755">
        <f>MIN(VLOOKUP($O5755,margin_ranges!$A$5:$D$10,4,FALSE),$P5755*100)</f>
        <v>29.75</v>
      </c>
      <c r="T5755" s="29">
        <f>(1-$S5755/100)/(1-$F5755)-1</f>
        <v>3.5714285714285587E-3</v>
      </c>
      <c r="U5755" s="19" t="str">
        <f>IF(ABS(IFERROR(T5755,0))&gt;0.05,INDEX(margin_ranges!$C$13:$C$16,MATCH($F5755*100,margin_ranges!$B$13:$B$16,1)),"")</f>
        <v/>
      </c>
      <c r="V5755" t="e">
        <f>MIN(VLOOKUP($U5755,margin_ranges!$A$5:$D$10,4,FALSE),$P5755*100)</f>
        <v>#N/A</v>
      </c>
      <c r="Y5755" s="29" t="e">
        <f t="shared" si="89"/>
        <v>#N/A</v>
      </c>
    </row>
    <row r="5756" spans="1:25" x14ac:dyDescent="0.3">
      <c r="A5756" s="8" t="s">
        <v>17</v>
      </c>
      <c r="B5756" s="8" t="s">
        <v>10051</v>
      </c>
      <c r="C5756" s="8" t="s">
        <v>10052</v>
      </c>
      <c r="D5756" s="8" t="s">
        <v>10067</v>
      </c>
      <c r="E5756" s="8" t="s">
        <v>10068</v>
      </c>
      <c r="F5756" s="24">
        <v>0.3</v>
      </c>
      <c r="G5756" s="24">
        <v>0</v>
      </c>
      <c r="H5756" s="25">
        <v>14.7494</v>
      </c>
      <c r="I5756" s="25">
        <v>3.2387000000000001</v>
      </c>
      <c r="J5756" s="15">
        <v>47</v>
      </c>
      <c r="K5756" s="15">
        <v>12</v>
      </c>
      <c r="L5756" s="13">
        <v>0.21959999999999999</v>
      </c>
      <c r="M5756" s="7">
        <v>0.48719509999999999</v>
      </c>
      <c r="N5756" s="26">
        <v>0.2</v>
      </c>
      <c r="O5756" s="27" t="s">
        <v>92</v>
      </c>
      <c r="P5756" s="8">
        <v>0.58948683589999995</v>
      </c>
      <c r="Q5756" s="24">
        <v>0.3</v>
      </c>
      <c r="R5756" t="str">
        <f>IF($Q5756*100&gt;=VLOOKUP($O5756,margin_ranges!$A$5:$C$10,2,FALSE),IF($Q5756*100&lt;=VLOOKUP($O5756,margin_ranges!$A$5:$C$10,3,FALSE)+10,"IN RANGE","ABOVE RANGE"),"BELOW RANGE")</f>
        <v>IN RANGE</v>
      </c>
      <c r="S5756">
        <f>MIN(VLOOKUP($O5756,margin_ranges!$A$5:$D$10,4,FALSE),$P5756*100)</f>
        <v>29.75</v>
      </c>
      <c r="T5756" s="29">
        <f>(1-$S5756/100)/(1-$F5756)-1</f>
        <v>3.5714285714285587E-3</v>
      </c>
      <c r="U5756" s="19" t="str">
        <f>IF(ABS(IFERROR(T5756,0))&gt;0.05,INDEX(margin_ranges!$C$13:$C$16,MATCH($F5756*100,margin_ranges!$B$13:$B$16,1)),"")</f>
        <v/>
      </c>
      <c r="V5756" t="e">
        <f>MIN(VLOOKUP($U5756,margin_ranges!$A$5:$D$10,4,FALSE),$P5756*100)</f>
        <v>#N/A</v>
      </c>
      <c r="Y5756" s="29" t="e">
        <f t="shared" si="89"/>
        <v>#N/A</v>
      </c>
    </row>
    <row r="5757" spans="1:25" x14ac:dyDescent="0.3">
      <c r="A5757" s="8" t="s">
        <v>17</v>
      </c>
      <c r="B5757" s="8" t="s">
        <v>10051</v>
      </c>
      <c r="C5757" s="8" t="s">
        <v>10052</v>
      </c>
      <c r="D5757" s="8" t="s">
        <v>10063</v>
      </c>
      <c r="E5757" s="8" t="s">
        <v>10064</v>
      </c>
      <c r="F5757" s="24">
        <v>0.26924305333759102</v>
      </c>
      <c r="G5757" s="24">
        <v>0</v>
      </c>
      <c r="H5757" s="25">
        <v>4.1623999999999999</v>
      </c>
      <c r="I5757" s="25">
        <v>0.36770000000000003</v>
      </c>
      <c r="J5757" s="15">
        <v>12</v>
      </c>
      <c r="K5757" s="15">
        <v>3</v>
      </c>
      <c r="L5757" s="13">
        <v>8.8300000000000003E-2</v>
      </c>
      <c r="M5757" s="7">
        <v>1.09475524</v>
      </c>
      <c r="N5757" s="26">
        <v>0.8</v>
      </c>
      <c r="O5757" s="27" t="s">
        <v>92</v>
      </c>
      <c r="P5757" s="8">
        <v>0.26924305329999998</v>
      </c>
      <c r="Q5757" s="24">
        <v>0.3</v>
      </c>
      <c r="R5757" t="str">
        <f>IF($Q5757*100&gt;=VLOOKUP($O5757,margin_ranges!$A$5:$C$10,2,FALSE),IF($Q5757*100&lt;=VLOOKUP($O5757,margin_ranges!$A$5:$C$10,3,FALSE)+10,"IN RANGE","ABOVE RANGE"),"BELOW RANGE")</f>
        <v>IN RANGE</v>
      </c>
      <c r="S5757">
        <f>MIN(VLOOKUP($O5757,margin_ranges!$A$5:$D$10,4,FALSE),$P5757*100)</f>
        <v>26.924305329999999</v>
      </c>
      <c r="T5757" s="29">
        <f>(1-$S5757/100)/(1-$F5757)-1</f>
        <v>5.1441295667586928E-11</v>
      </c>
      <c r="U5757" s="19" t="str">
        <f>IF(ABS(IFERROR(T5757,0))&gt;0.05,INDEX(margin_ranges!$C$13:$C$16,MATCH($F5757*100,margin_ranges!$B$13:$B$16,1)),"")</f>
        <v/>
      </c>
      <c r="V5757" t="e">
        <f>MIN(VLOOKUP($U5757,margin_ranges!$A$5:$D$10,4,FALSE),$P5757*100)</f>
        <v>#N/A</v>
      </c>
      <c r="Y5757" s="29" t="e">
        <f t="shared" si="89"/>
        <v>#N/A</v>
      </c>
    </row>
    <row r="5758" spans="1:25" x14ac:dyDescent="0.3">
      <c r="A5758" s="8" t="s">
        <v>17</v>
      </c>
      <c r="B5758" s="8" t="s">
        <v>10051</v>
      </c>
      <c r="C5758" s="8" t="s">
        <v>10052</v>
      </c>
      <c r="D5758" s="8" t="s">
        <v>10057</v>
      </c>
      <c r="E5758" s="8" t="s">
        <v>10058</v>
      </c>
      <c r="F5758" s="24">
        <v>0.28999999999999998</v>
      </c>
      <c r="G5758" s="24">
        <v>0</v>
      </c>
      <c r="H5758" s="25">
        <v>1.9196</v>
      </c>
      <c r="I5758" s="25">
        <v>0.65939999999999999</v>
      </c>
      <c r="J5758" s="15">
        <v>24</v>
      </c>
      <c r="K5758" s="15">
        <v>6</v>
      </c>
      <c r="L5758" s="13">
        <v>0.34350000000000003</v>
      </c>
      <c r="M5758" s="7">
        <v>1.2206997399999999</v>
      </c>
      <c r="N5758" s="26">
        <v>0.8</v>
      </c>
      <c r="O5758" s="27" t="s">
        <v>22</v>
      </c>
      <c r="P5758" s="8">
        <v>0.34463818270000002</v>
      </c>
      <c r="Q5758" s="24">
        <v>0.28999999999999998</v>
      </c>
      <c r="R5758" t="str">
        <f>IF($Q5758*100&gt;=VLOOKUP($O5758,margin_ranges!$A$5:$C$10,2,FALSE),IF($Q5758*100&lt;=VLOOKUP($O5758,margin_ranges!$A$5:$C$10,3,FALSE)+10,"IN RANGE","ABOVE RANGE"),"BELOW RANGE")</f>
        <v>IN RANGE</v>
      </c>
      <c r="S5758">
        <f>MIN(VLOOKUP($O5758,margin_ranges!$A$5:$D$10,4,FALSE),$P5758*100)</f>
        <v>29.75</v>
      </c>
      <c r="T5758" s="29">
        <f>(1-$S5758/100)/(1-$F5758)-1</f>
        <v>-1.0563380281690127E-2</v>
      </c>
      <c r="U5758" s="19" t="str">
        <f>IF(ABS(IFERROR(T5758,0))&gt;0.05,INDEX(margin_ranges!$C$13:$C$16,MATCH($F5758*100,margin_ranges!$B$13:$B$16,1)),"")</f>
        <v/>
      </c>
      <c r="V5758" t="e">
        <f>MIN(VLOOKUP($U5758,margin_ranges!$A$5:$D$10,4,FALSE),$P5758*100)</f>
        <v>#N/A</v>
      </c>
      <c r="Y5758" s="29" t="e">
        <f t="shared" si="89"/>
        <v>#N/A</v>
      </c>
    </row>
    <row r="5759" spans="1:25" x14ac:dyDescent="0.3">
      <c r="A5759" s="8" t="s">
        <v>35</v>
      </c>
      <c r="B5759" s="8" t="s">
        <v>10069</v>
      </c>
      <c r="C5759" s="8" t="s">
        <v>34</v>
      </c>
      <c r="D5759" s="8" t="s">
        <v>34</v>
      </c>
      <c r="E5759" s="8"/>
      <c r="F5759" s="24">
        <v>0.249999999999999</v>
      </c>
      <c r="G5759" s="24">
        <v>0</v>
      </c>
      <c r="H5759" s="25">
        <v>3.4813000000000001</v>
      </c>
      <c r="I5759" s="25">
        <v>2.0952000000000002</v>
      </c>
      <c r="J5759" s="15">
        <v>27</v>
      </c>
      <c r="K5759" s="15">
        <v>7</v>
      </c>
      <c r="L5759" s="13">
        <v>0.60189999999999999</v>
      </c>
      <c r="M5759" s="7">
        <v>0.43514813000000002</v>
      </c>
      <c r="N5759" s="26">
        <v>0.1</v>
      </c>
      <c r="O5759" s="27"/>
      <c r="P5759" s="8">
        <v>0.77019319659999996</v>
      </c>
      <c r="Q5759" s="24">
        <v>0.25</v>
      </c>
      <c r="R5759" t="e">
        <f>IF($Q5759*100&gt;=VLOOKUP($O5759,margin_ranges!$A$5:$C$10,2,FALSE),IF($Q5759*100&lt;=VLOOKUP($O5759,margin_ranges!$A$5:$C$10,3,FALSE)+10,"IN RANGE","ABOVE RANGE"),"BELOW RANGE")</f>
        <v>#N/A</v>
      </c>
      <c r="S5759" t="e">
        <f>MIN(VLOOKUP($O5759,margin_ranges!$A$5:$D$10,4,FALSE),$P5759*100)</f>
        <v>#N/A</v>
      </c>
      <c r="T5759" s="29" t="e">
        <f>(1-$S5759/100)/(1-$F5759)-1</f>
        <v>#N/A</v>
      </c>
      <c r="U5759" s="19" t="str">
        <f>IF(ABS(IFERROR(T5759,0))&gt;0.05,INDEX(margin_ranges!$C$13:$C$16,MATCH($F5759*100,margin_ranges!$B$13:$B$16,1)),"")</f>
        <v/>
      </c>
      <c r="V5759" t="e">
        <f>MIN(VLOOKUP($U5759,margin_ranges!$A$5:$D$10,4,FALSE),$P5759*100)</f>
        <v>#N/A</v>
      </c>
      <c r="Y5759" s="29" t="e">
        <f t="shared" si="89"/>
        <v>#N/A</v>
      </c>
    </row>
    <row r="5760" spans="1:25" x14ac:dyDescent="0.3">
      <c r="A5760" s="8" t="s">
        <v>33</v>
      </c>
      <c r="B5760" s="8" t="s">
        <v>10069</v>
      </c>
      <c r="C5760" s="8" t="s">
        <v>10070</v>
      </c>
      <c r="D5760" s="8" t="s">
        <v>34</v>
      </c>
      <c r="E5760" s="8"/>
      <c r="F5760" s="24">
        <v>0.249999999999999</v>
      </c>
      <c r="G5760" s="24">
        <v>0</v>
      </c>
      <c r="H5760" s="25">
        <v>3.4813000000000001</v>
      </c>
      <c r="I5760" s="25">
        <v>2.0952000000000002</v>
      </c>
      <c r="J5760" s="15">
        <v>27</v>
      </c>
      <c r="K5760" s="15">
        <v>7</v>
      </c>
      <c r="L5760" s="13">
        <v>0.60189999999999999</v>
      </c>
      <c r="M5760" s="7">
        <v>0.43514813000000002</v>
      </c>
      <c r="N5760" s="26">
        <v>0.1</v>
      </c>
      <c r="O5760" s="27"/>
      <c r="P5760" s="8">
        <v>0.77019319659999996</v>
      </c>
      <c r="Q5760" s="24">
        <v>0.25</v>
      </c>
      <c r="R5760" t="e">
        <f>IF($Q5760*100&gt;=VLOOKUP($O5760,margin_ranges!$A$5:$C$10,2,FALSE),IF($Q5760*100&lt;=VLOOKUP($O5760,margin_ranges!$A$5:$C$10,3,FALSE)+10,"IN RANGE","ABOVE RANGE"),"BELOW RANGE")</f>
        <v>#N/A</v>
      </c>
      <c r="S5760" t="e">
        <f>MIN(VLOOKUP($O5760,margin_ranges!$A$5:$D$10,4,FALSE),$P5760*100)</f>
        <v>#N/A</v>
      </c>
      <c r="T5760" s="29" t="e">
        <f>(1-$S5760/100)/(1-$F5760)-1</f>
        <v>#N/A</v>
      </c>
      <c r="U5760" s="19" t="str">
        <f>IF(ABS(IFERROR(T5760,0))&gt;0.05,INDEX(margin_ranges!$C$13:$C$16,MATCH($F5760*100,margin_ranges!$B$13:$B$16,1)),"")</f>
        <v/>
      </c>
      <c r="V5760" t="e">
        <f>MIN(VLOOKUP($U5760,margin_ranges!$A$5:$D$10,4,FALSE),$P5760*100)</f>
        <v>#N/A</v>
      </c>
      <c r="Y5760" s="29" t="e">
        <f t="shared" si="89"/>
        <v>#N/A</v>
      </c>
    </row>
    <row r="5761" spans="1:25" x14ac:dyDescent="0.3">
      <c r="A5761" s="8" t="s">
        <v>17</v>
      </c>
      <c r="B5761" s="8" t="s">
        <v>10069</v>
      </c>
      <c r="C5761" s="8" t="s">
        <v>10070</v>
      </c>
      <c r="D5761" s="8" t="s">
        <v>10071</v>
      </c>
      <c r="E5761" s="8" t="s">
        <v>10072</v>
      </c>
      <c r="F5761" s="24">
        <v>0.25</v>
      </c>
      <c r="G5761" s="24">
        <v>0</v>
      </c>
      <c r="H5761" s="25">
        <v>1.2657</v>
      </c>
      <c r="I5761" s="25">
        <v>0.75109999999999999</v>
      </c>
      <c r="J5761" s="15">
        <v>10</v>
      </c>
      <c r="K5761" s="15">
        <v>2</v>
      </c>
      <c r="L5761" s="13">
        <v>0.59350000000000003</v>
      </c>
      <c r="M5761" s="7">
        <v>0.43037277000000002</v>
      </c>
      <c r="N5761" s="26">
        <v>0.1</v>
      </c>
      <c r="O5761" s="27" t="s">
        <v>92</v>
      </c>
      <c r="P5761" s="8">
        <v>0.76764328959999995</v>
      </c>
      <c r="Q5761" s="24">
        <v>0.25</v>
      </c>
      <c r="R5761" t="str">
        <f>IF($Q5761*100&gt;=VLOOKUP($O5761,margin_ranges!$A$5:$C$10,2,FALSE),IF($Q5761*100&lt;=VLOOKUP($O5761,margin_ranges!$A$5:$C$10,3,FALSE)+10,"IN RANGE","ABOVE RANGE"),"BELOW RANGE")</f>
        <v>IN RANGE</v>
      </c>
      <c r="S5761">
        <f>MIN(VLOOKUP($O5761,margin_ranges!$A$5:$D$10,4,FALSE),$P5761*100)</f>
        <v>29.75</v>
      </c>
      <c r="T5761" s="29">
        <f>(1-$S5761/100)/(1-$F5761)-1</f>
        <v>-6.3333333333333353E-2</v>
      </c>
      <c r="U5761" s="19" t="str">
        <f>IF(ABS(IFERROR(T5761,0))&gt;0.05,INDEX(margin_ranges!$C$13:$C$16,MATCH($F5761*100,margin_ranges!$B$13:$B$16,1)),"")</f>
        <v>Balanced (Type B)</v>
      </c>
      <c r="V5761">
        <f>MIN(VLOOKUP($U5761,margin_ranges!$A$5:$D$10,4,FALSE),$P5761*100)</f>
        <v>29.75</v>
      </c>
      <c r="Y5761" s="29">
        <f t="shared" si="89"/>
        <v>-6.3333333333333353E-2</v>
      </c>
    </row>
    <row r="5762" spans="1:25" x14ac:dyDescent="0.3">
      <c r="A5762" s="8" t="s">
        <v>17</v>
      </c>
      <c r="B5762" s="8" t="s">
        <v>10069</v>
      </c>
      <c r="C5762" s="8" t="s">
        <v>10070</v>
      </c>
      <c r="D5762" s="8" t="s">
        <v>10073</v>
      </c>
      <c r="E5762" s="8" t="s">
        <v>10074</v>
      </c>
      <c r="F5762" s="24">
        <v>0.25</v>
      </c>
      <c r="G5762" s="24">
        <v>0</v>
      </c>
      <c r="H5762" s="25">
        <v>2.2155999999999998</v>
      </c>
      <c r="I5762" s="25">
        <v>1.3441000000000001</v>
      </c>
      <c r="J5762" s="15">
        <v>18</v>
      </c>
      <c r="K5762" s="15">
        <v>4</v>
      </c>
      <c r="L5762" s="13">
        <v>0.60660000000000003</v>
      </c>
      <c r="M5762" s="7">
        <v>0.43781687000000002</v>
      </c>
      <c r="N5762" s="26">
        <v>0.1</v>
      </c>
      <c r="O5762" s="27" t="s">
        <v>92</v>
      </c>
      <c r="P5762" s="8">
        <v>0.77159399880000001</v>
      </c>
      <c r="Q5762" s="24">
        <v>0.25</v>
      </c>
      <c r="R5762" t="str">
        <f>IF($Q5762*100&gt;=VLOOKUP($O5762,margin_ranges!$A$5:$C$10,2,FALSE),IF($Q5762*100&lt;=VLOOKUP($O5762,margin_ranges!$A$5:$C$10,3,FALSE)+10,"IN RANGE","ABOVE RANGE"),"BELOW RANGE")</f>
        <v>IN RANGE</v>
      </c>
      <c r="S5762">
        <f>MIN(VLOOKUP($O5762,margin_ranges!$A$5:$D$10,4,FALSE),$P5762*100)</f>
        <v>29.75</v>
      </c>
      <c r="T5762" s="29">
        <f>(1-$S5762/100)/(1-$F5762)-1</f>
        <v>-6.3333333333333353E-2</v>
      </c>
      <c r="U5762" s="19" t="str">
        <f>IF(ABS(IFERROR(T5762,0))&gt;0.05,INDEX(margin_ranges!$C$13:$C$16,MATCH($F5762*100,margin_ranges!$B$13:$B$16,1)),"")</f>
        <v>Balanced (Type B)</v>
      </c>
      <c r="V5762">
        <f>MIN(VLOOKUP($U5762,margin_ranges!$A$5:$D$10,4,FALSE),$P5762*100)</f>
        <v>29.75</v>
      </c>
      <c r="Y5762" s="29">
        <f t="shared" si="89"/>
        <v>-6.3333333333333353E-2</v>
      </c>
    </row>
    <row r="5763" spans="1:25" x14ac:dyDescent="0.3">
      <c r="A5763" s="8" t="s">
        <v>35</v>
      </c>
      <c r="B5763" s="8" t="s">
        <v>10075</v>
      </c>
      <c r="C5763" s="8" t="s">
        <v>34</v>
      </c>
      <c r="D5763" s="8" t="s">
        <v>34</v>
      </c>
      <c r="E5763" s="8"/>
      <c r="F5763" s="24">
        <v>0.249999999999999</v>
      </c>
      <c r="G5763" s="24">
        <v>0.98815118999999996</v>
      </c>
      <c r="H5763" s="25">
        <v>202.87190000000001</v>
      </c>
      <c r="I5763" s="25">
        <v>23.915900000000001</v>
      </c>
      <c r="J5763" s="15">
        <v>1208</v>
      </c>
      <c r="K5763" s="15">
        <v>302</v>
      </c>
      <c r="L5763" s="13">
        <v>0.1179</v>
      </c>
      <c r="M5763" s="7">
        <v>1.68358327</v>
      </c>
      <c r="N5763" s="26">
        <v>0.99074399999999996</v>
      </c>
      <c r="O5763" s="27"/>
      <c r="P5763" s="8">
        <v>0.4115265816</v>
      </c>
      <c r="Q5763" s="24">
        <v>0.25</v>
      </c>
      <c r="R5763" t="e">
        <f>IF($Q5763*100&gt;=VLOOKUP($O5763,margin_ranges!$A$5:$C$10,2,FALSE),IF($Q5763*100&lt;=VLOOKUP($O5763,margin_ranges!$A$5:$C$10,3,FALSE)+10,"IN RANGE","ABOVE RANGE"),"BELOW RANGE")</f>
        <v>#N/A</v>
      </c>
      <c r="S5763" t="e">
        <f>MIN(VLOOKUP($O5763,margin_ranges!$A$5:$D$10,4,FALSE),$P5763*100)</f>
        <v>#N/A</v>
      </c>
      <c r="T5763" s="29" t="e">
        <f>(1-$S5763/100)/(1-$F5763)-1</f>
        <v>#N/A</v>
      </c>
      <c r="U5763" s="19" t="str">
        <f>IF(ABS(IFERROR(T5763,0))&gt;0.05,INDEX(margin_ranges!$C$13:$C$16,MATCH($F5763*100,margin_ranges!$B$13:$B$16,1)),"")</f>
        <v/>
      </c>
      <c r="V5763" t="e">
        <f>MIN(VLOOKUP($U5763,margin_ranges!$A$5:$D$10,4,FALSE),$P5763*100)</f>
        <v>#N/A</v>
      </c>
      <c r="Y5763" s="29" t="e">
        <f t="shared" si="89"/>
        <v>#N/A</v>
      </c>
    </row>
    <row r="5764" spans="1:25" x14ac:dyDescent="0.3">
      <c r="A5764" s="8" t="s">
        <v>33</v>
      </c>
      <c r="B5764" s="8" t="s">
        <v>10075</v>
      </c>
      <c r="C5764" s="8" t="s">
        <v>10076</v>
      </c>
      <c r="D5764" s="8" t="s">
        <v>34</v>
      </c>
      <c r="E5764" s="8"/>
      <c r="F5764" s="24">
        <v>0.249999999999999</v>
      </c>
      <c r="G5764" s="24">
        <v>0.98815118999999996</v>
      </c>
      <c r="H5764" s="25">
        <v>202.87190000000001</v>
      </c>
      <c r="I5764" s="25">
        <v>23.915900000000001</v>
      </c>
      <c r="J5764" s="15">
        <v>1208</v>
      </c>
      <c r="K5764" s="15">
        <v>302</v>
      </c>
      <c r="L5764" s="13">
        <v>0.1179</v>
      </c>
      <c r="M5764" s="7">
        <v>1.68358327</v>
      </c>
      <c r="N5764" s="26">
        <v>0.99074399999999996</v>
      </c>
      <c r="O5764" s="27"/>
      <c r="P5764" s="8">
        <v>0.4115265816</v>
      </c>
      <c r="Q5764" s="24">
        <v>0.25</v>
      </c>
      <c r="R5764" t="e">
        <f>IF($Q5764*100&gt;=VLOOKUP($O5764,margin_ranges!$A$5:$C$10,2,FALSE),IF($Q5764*100&lt;=VLOOKUP($O5764,margin_ranges!$A$5:$C$10,3,FALSE)+10,"IN RANGE","ABOVE RANGE"),"BELOW RANGE")</f>
        <v>#N/A</v>
      </c>
      <c r="S5764" t="e">
        <f>MIN(VLOOKUP($O5764,margin_ranges!$A$5:$D$10,4,FALSE),$P5764*100)</f>
        <v>#N/A</v>
      </c>
      <c r="T5764" s="29" t="e">
        <f>(1-$S5764/100)/(1-$F5764)-1</f>
        <v>#N/A</v>
      </c>
      <c r="U5764" s="19" t="str">
        <f>IF(ABS(IFERROR(T5764,0))&gt;0.05,INDEX(margin_ranges!$C$13:$C$16,MATCH($F5764*100,margin_ranges!$B$13:$B$16,1)),"")</f>
        <v/>
      </c>
      <c r="V5764" t="e">
        <f>MIN(VLOOKUP($U5764,margin_ranges!$A$5:$D$10,4,FALSE),$P5764*100)</f>
        <v>#N/A</v>
      </c>
      <c r="Y5764" s="29" t="e">
        <f t="shared" si="89"/>
        <v>#N/A</v>
      </c>
    </row>
    <row r="5765" spans="1:25" x14ac:dyDescent="0.3">
      <c r="A5765" s="8" t="s">
        <v>17</v>
      </c>
      <c r="B5765" s="8" t="s">
        <v>10075</v>
      </c>
      <c r="C5765" s="8" t="s">
        <v>10076</v>
      </c>
      <c r="D5765" s="8" t="s">
        <v>12296</v>
      </c>
      <c r="E5765" s="8" t="s">
        <v>12297</v>
      </c>
      <c r="F5765" s="24">
        <v>0.25</v>
      </c>
      <c r="G5765" s="24">
        <v>0</v>
      </c>
      <c r="H5765" s="25">
        <v>5.7686999999999999</v>
      </c>
      <c r="I5765" s="25">
        <v>0.43509999999999999</v>
      </c>
      <c r="J5765" s="15">
        <v>14</v>
      </c>
      <c r="K5765" s="15">
        <v>4</v>
      </c>
      <c r="L5765" s="13">
        <v>7.5399999999999995E-2</v>
      </c>
      <c r="M5765" s="7">
        <v>1.0903480000000001</v>
      </c>
      <c r="N5765" s="26">
        <v>0.5</v>
      </c>
      <c r="O5765" s="27" t="s">
        <v>22</v>
      </c>
      <c r="P5765" s="8">
        <v>0.54143080809999999</v>
      </c>
      <c r="Q5765" s="24">
        <v>0.25</v>
      </c>
      <c r="R5765" t="str">
        <f>IF($Q5765*100&gt;=VLOOKUP($O5765,margin_ranges!$A$5:$C$10,2,FALSE),IF($Q5765*100&lt;=VLOOKUP($O5765,margin_ranges!$A$5:$C$10,3,FALSE)+10,"IN RANGE","ABOVE RANGE"),"BELOW RANGE")</f>
        <v>IN RANGE</v>
      </c>
      <c r="S5765">
        <f>MIN(VLOOKUP($O5765,margin_ranges!$A$5:$D$10,4,FALSE),$P5765*100)</f>
        <v>29.75</v>
      </c>
      <c r="T5765" s="29">
        <f>(1-$S5765/100)/(1-$F5765)-1</f>
        <v>-6.3333333333333353E-2</v>
      </c>
      <c r="U5765" s="19" t="str">
        <f>IF(ABS(IFERROR(T5765,0))&gt;0.05,INDEX(margin_ranges!$C$13:$C$16,MATCH($F5765*100,margin_ranges!$B$13:$B$16,1)),"")</f>
        <v>Balanced (Type B)</v>
      </c>
      <c r="V5765">
        <f>MIN(VLOOKUP($U5765,margin_ranges!$A$5:$D$10,4,FALSE),$P5765*100)</f>
        <v>29.75</v>
      </c>
      <c r="Y5765" s="29">
        <f t="shared" si="89"/>
        <v>-6.3333333333333353E-2</v>
      </c>
    </row>
    <row r="5766" spans="1:25" x14ac:dyDescent="0.3">
      <c r="A5766" s="8" t="s">
        <v>17</v>
      </c>
      <c r="B5766" s="8" t="s">
        <v>10075</v>
      </c>
      <c r="C5766" s="8" t="s">
        <v>10076</v>
      </c>
      <c r="D5766" s="8" t="s">
        <v>12298</v>
      </c>
      <c r="E5766" s="8" t="s">
        <v>12299</v>
      </c>
      <c r="F5766" s="24">
        <v>0.25</v>
      </c>
      <c r="G5766" s="24">
        <v>1</v>
      </c>
      <c r="H5766" s="25">
        <v>32.396599999999999</v>
      </c>
      <c r="I5766" s="25">
        <v>3.8866000000000001</v>
      </c>
      <c r="J5766" s="15">
        <v>189</v>
      </c>
      <c r="K5766" s="15">
        <v>47</v>
      </c>
      <c r="L5766" s="13">
        <v>0.12</v>
      </c>
      <c r="M5766" s="7">
        <v>1.6233106100000001</v>
      </c>
      <c r="N5766" s="26">
        <v>1</v>
      </c>
      <c r="O5766" s="27" t="s">
        <v>22</v>
      </c>
      <c r="P5766" s="8">
        <v>0.38397494830000001</v>
      </c>
      <c r="Q5766" s="24">
        <v>0.25</v>
      </c>
      <c r="R5766" t="str">
        <f>IF($Q5766*100&gt;=VLOOKUP($O5766,margin_ranges!$A$5:$C$10,2,FALSE),IF($Q5766*100&lt;=VLOOKUP($O5766,margin_ranges!$A$5:$C$10,3,FALSE)+10,"IN RANGE","ABOVE RANGE"),"BELOW RANGE")</f>
        <v>IN RANGE</v>
      </c>
      <c r="S5766">
        <f>MIN(VLOOKUP($O5766,margin_ranges!$A$5:$D$10,4,FALSE),$P5766*100)</f>
        <v>29.75</v>
      </c>
      <c r="T5766" s="29">
        <f>(1-$S5766/100)/(1-$F5766)-1</f>
        <v>-6.3333333333333353E-2</v>
      </c>
      <c r="U5766" s="19" t="str">
        <f>IF(ABS(IFERROR(T5766,0))&gt;0.05,INDEX(margin_ranges!$C$13:$C$16,MATCH($F5766*100,margin_ranges!$B$13:$B$16,1)),"")</f>
        <v>Balanced (Type B)</v>
      </c>
      <c r="V5766">
        <f>MIN(VLOOKUP($U5766,margin_ranges!$A$5:$D$10,4,FALSE),$P5766*100)</f>
        <v>29.75</v>
      </c>
      <c r="Y5766" s="29">
        <f t="shared" si="89"/>
        <v>-6.3333333333333353E-2</v>
      </c>
    </row>
    <row r="5767" spans="1:25" x14ac:dyDescent="0.3">
      <c r="A5767" s="8" t="s">
        <v>17</v>
      </c>
      <c r="B5767" s="8" t="s">
        <v>10075</v>
      </c>
      <c r="C5767" s="8" t="s">
        <v>10076</v>
      </c>
      <c r="D5767" s="28" t="s">
        <v>12304</v>
      </c>
      <c r="E5767" s="8" t="s">
        <v>12305</v>
      </c>
      <c r="F5767" s="24">
        <v>0.25</v>
      </c>
      <c r="G5767" s="24">
        <v>1</v>
      </c>
      <c r="H5767" s="25">
        <v>69.761899999999997</v>
      </c>
      <c r="I5767" s="25">
        <v>8.9427000000000003</v>
      </c>
      <c r="J5767" s="15">
        <v>452</v>
      </c>
      <c r="K5767" s="15">
        <v>113</v>
      </c>
      <c r="L5767" s="13">
        <v>0.12820000000000001</v>
      </c>
      <c r="M5767" s="7">
        <v>1.6835827999999999</v>
      </c>
      <c r="N5767" s="26">
        <v>1</v>
      </c>
      <c r="O5767" s="27" t="s">
        <v>22</v>
      </c>
      <c r="P5767" s="8">
        <v>0.40602862109999999</v>
      </c>
      <c r="Q5767" s="24">
        <v>0.25</v>
      </c>
      <c r="R5767" t="str">
        <f>IF($Q5767*100&gt;=VLOOKUP($O5767,margin_ranges!$A$5:$C$10,2,FALSE),IF($Q5767*100&lt;=VLOOKUP($O5767,margin_ranges!$A$5:$C$10,3,FALSE)+10,"IN RANGE","ABOVE RANGE"),"BELOW RANGE")</f>
        <v>IN RANGE</v>
      </c>
      <c r="S5767">
        <f>MIN(VLOOKUP($O5767,margin_ranges!$A$5:$D$10,4,FALSE),$P5767*100)</f>
        <v>29.75</v>
      </c>
      <c r="T5767" s="29">
        <f>(1-$S5767/100)/(1-$F5767)-1</f>
        <v>-6.3333333333333353E-2</v>
      </c>
      <c r="U5767" s="19" t="str">
        <f>IF(ABS(IFERROR(T5767,0))&gt;0.05,INDEX(margin_ranges!$C$13:$C$16,MATCH($F5767*100,margin_ranges!$B$13:$B$16,1)),"")</f>
        <v>Balanced (Type B)</v>
      </c>
      <c r="V5767">
        <f>MIN(VLOOKUP($U5767,margin_ranges!$A$5:$D$10,4,FALSE),$P5767*100)</f>
        <v>29.75</v>
      </c>
      <c r="Y5767" s="29">
        <f t="shared" si="89"/>
        <v>-6.3333333333333353E-2</v>
      </c>
    </row>
    <row r="5768" spans="1:25" x14ac:dyDescent="0.3">
      <c r="A5768" s="8" t="s">
        <v>17</v>
      </c>
      <c r="B5768" s="8" t="s">
        <v>10075</v>
      </c>
      <c r="C5768" s="8" t="s">
        <v>10076</v>
      </c>
      <c r="D5768" s="8" t="s">
        <v>12300</v>
      </c>
      <c r="E5768" s="8" t="s">
        <v>12301</v>
      </c>
      <c r="F5768" s="24">
        <v>0.249999999999999</v>
      </c>
      <c r="G5768" s="24">
        <v>1</v>
      </c>
      <c r="H5768" s="25">
        <v>62.286099999999998</v>
      </c>
      <c r="I5768" s="25">
        <v>6.7119</v>
      </c>
      <c r="J5768" s="15">
        <v>347</v>
      </c>
      <c r="K5768" s="15">
        <v>87</v>
      </c>
      <c r="L5768" s="13">
        <v>0.10780000000000001</v>
      </c>
      <c r="M5768" s="7">
        <v>1.7239413800000001</v>
      </c>
      <c r="N5768" s="26">
        <v>1</v>
      </c>
      <c r="O5768" s="27" t="s">
        <v>22</v>
      </c>
      <c r="P5768" s="8">
        <v>0.41993387389999998</v>
      </c>
      <c r="Q5768" s="24">
        <v>0.25</v>
      </c>
      <c r="R5768" t="str">
        <f>IF($Q5768*100&gt;=VLOOKUP($O5768,margin_ranges!$A$5:$C$10,2,FALSE),IF($Q5768*100&lt;=VLOOKUP($O5768,margin_ranges!$A$5:$C$10,3,FALSE)+10,"IN RANGE","ABOVE RANGE"),"BELOW RANGE")</f>
        <v>IN RANGE</v>
      </c>
      <c r="S5768">
        <f>MIN(VLOOKUP($O5768,margin_ranges!$A$5:$D$10,4,FALSE),$P5768*100)</f>
        <v>29.75</v>
      </c>
      <c r="T5768" s="29">
        <f>(1-$S5768/100)/(1-$F5768)-1</f>
        <v>-6.3333333333334574E-2</v>
      </c>
      <c r="U5768" s="19" t="str">
        <f>IF(ABS(IFERROR(T5768,0))&gt;0.05,INDEX(margin_ranges!$C$13:$C$16,MATCH($F5768*100,margin_ranges!$B$13:$B$16,1)),"")</f>
        <v>Maximize Fill (Type A+)</v>
      </c>
      <c r="V5768">
        <f>MIN(VLOOKUP($U5768,margin_ranges!$A$5:$D$10,4,FALSE),$P5768*100)</f>
        <v>19.75</v>
      </c>
      <c r="Y5768" s="29">
        <f t="shared" si="89"/>
        <v>6.9999999999998508E-2</v>
      </c>
    </row>
    <row r="5769" spans="1:25" x14ac:dyDescent="0.3">
      <c r="A5769" s="8" t="s">
        <v>17</v>
      </c>
      <c r="B5769" s="8" t="s">
        <v>10075</v>
      </c>
      <c r="C5769" s="8" t="s">
        <v>10076</v>
      </c>
      <c r="D5769" s="8" t="s">
        <v>12302</v>
      </c>
      <c r="E5769" s="8" t="s">
        <v>12303</v>
      </c>
      <c r="F5769" s="24">
        <v>0.249999999999999</v>
      </c>
      <c r="G5769" s="24">
        <v>1</v>
      </c>
      <c r="H5769" s="25">
        <v>32.397399999999998</v>
      </c>
      <c r="I5769" s="25">
        <v>3.9344000000000001</v>
      </c>
      <c r="J5769" s="15">
        <v>206</v>
      </c>
      <c r="K5769" s="15">
        <v>51</v>
      </c>
      <c r="L5769" s="13">
        <v>0.12139999999999999</v>
      </c>
      <c r="M5769" s="7">
        <v>1.7413892</v>
      </c>
      <c r="N5769" s="26">
        <v>1</v>
      </c>
      <c r="O5769" s="27" t="s">
        <v>22</v>
      </c>
      <c r="P5769" s="8">
        <v>0.4257458361</v>
      </c>
      <c r="Q5769" s="24">
        <v>0.25</v>
      </c>
      <c r="R5769" t="str">
        <f>IF($Q5769*100&gt;=VLOOKUP($O5769,margin_ranges!$A$5:$C$10,2,FALSE),IF($Q5769*100&lt;=VLOOKUP($O5769,margin_ranges!$A$5:$C$10,3,FALSE)+10,"IN RANGE","ABOVE RANGE"),"BELOW RANGE")</f>
        <v>IN RANGE</v>
      </c>
      <c r="S5769">
        <f>MIN(VLOOKUP($O5769,margin_ranges!$A$5:$D$10,4,FALSE),$P5769*100)</f>
        <v>29.75</v>
      </c>
      <c r="T5769" s="29">
        <f>(1-$S5769/100)/(1-$F5769)-1</f>
        <v>-6.3333333333334574E-2</v>
      </c>
      <c r="U5769" s="19" t="str">
        <f>IF(ABS(IFERROR(T5769,0))&gt;0.05,INDEX(margin_ranges!$C$13:$C$16,MATCH($F5769*100,margin_ranges!$B$13:$B$16,1)),"")</f>
        <v>Maximize Fill (Type A+)</v>
      </c>
      <c r="V5769">
        <f>MIN(VLOOKUP($U5769,margin_ranges!$A$5:$D$10,4,FALSE),$P5769*100)</f>
        <v>19.75</v>
      </c>
      <c r="Y5769" s="29">
        <f t="shared" si="89"/>
        <v>6.9999999999998508E-2</v>
      </c>
    </row>
    <row r="5770" spans="1:25" x14ac:dyDescent="0.3">
      <c r="A5770" s="8" t="s">
        <v>35</v>
      </c>
      <c r="B5770" s="8" t="s">
        <v>10077</v>
      </c>
      <c r="C5770" s="8" t="s">
        <v>34</v>
      </c>
      <c r="D5770" s="8" t="s">
        <v>34</v>
      </c>
      <c r="E5770" s="8"/>
      <c r="F5770" s="24">
        <v>0.28646983514004098</v>
      </c>
      <c r="G5770" s="24">
        <v>0.62615301999999995</v>
      </c>
      <c r="H5770" s="25">
        <v>51.232399999999998</v>
      </c>
      <c r="I5770" s="25">
        <v>2.2883</v>
      </c>
      <c r="J5770" s="15">
        <v>41</v>
      </c>
      <c r="K5770" s="15">
        <v>10</v>
      </c>
      <c r="L5770" s="13">
        <v>4.4699999999999997E-2</v>
      </c>
      <c r="M5770" s="7">
        <v>0.59491196999999996</v>
      </c>
      <c r="N5770" s="26">
        <v>0.15</v>
      </c>
      <c r="O5770" s="27"/>
      <c r="P5770" s="8">
        <v>0.74786185760000001</v>
      </c>
      <c r="Q5770" s="24">
        <v>0.28649999999999998</v>
      </c>
      <c r="R5770" t="e">
        <f>IF($Q5770*100&gt;=VLOOKUP($O5770,margin_ranges!$A$5:$C$10,2,FALSE),IF($Q5770*100&lt;=VLOOKUP($O5770,margin_ranges!$A$5:$C$10,3,FALSE)+10,"IN RANGE","ABOVE RANGE"),"BELOW RANGE")</f>
        <v>#N/A</v>
      </c>
      <c r="S5770" t="e">
        <f>MIN(VLOOKUP($O5770,margin_ranges!$A$5:$D$10,4,FALSE),$P5770*100)</f>
        <v>#N/A</v>
      </c>
      <c r="T5770" s="29" t="e">
        <f>(1-$S5770/100)/(1-$F5770)-1</f>
        <v>#N/A</v>
      </c>
      <c r="U5770" s="19" t="str">
        <f>IF(ABS(IFERROR(T5770,0))&gt;0.05,INDEX(margin_ranges!$C$13:$C$16,MATCH($F5770*100,margin_ranges!$B$13:$B$16,1)),"")</f>
        <v/>
      </c>
      <c r="V5770" t="e">
        <f>MIN(VLOOKUP($U5770,margin_ranges!$A$5:$D$10,4,FALSE),$P5770*100)</f>
        <v>#N/A</v>
      </c>
      <c r="Y5770" s="29" t="e">
        <f t="shared" si="89"/>
        <v>#N/A</v>
      </c>
    </row>
    <row r="5771" spans="1:25" x14ac:dyDescent="0.3">
      <c r="A5771" s="8" t="s">
        <v>33</v>
      </c>
      <c r="B5771" s="8" t="s">
        <v>10077</v>
      </c>
      <c r="C5771" s="8" t="s">
        <v>10078</v>
      </c>
      <c r="D5771" s="8" t="s">
        <v>34</v>
      </c>
      <c r="E5771" s="8"/>
      <c r="F5771" s="24">
        <v>0.28646983514004098</v>
      </c>
      <c r="G5771" s="24">
        <v>0.62615301999999995</v>
      </c>
      <c r="H5771" s="25">
        <v>51.232399999999998</v>
      </c>
      <c r="I5771" s="25">
        <v>2.2883</v>
      </c>
      <c r="J5771" s="15">
        <v>41</v>
      </c>
      <c r="K5771" s="15">
        <v>10</v>
      </c>
      <c r="L5771" s="13">
        <v>4.4699999999999997E-2</v>
      </c>
      <c r="M5771" s="7">
        <v>0.59491196999999996</v>
      </c>
      <c r="N5771" s="26">
        <v>0.15</v>
      </c>
      <c r="O5771" s="27"/>
      <c r="P5771" s="8">
        <v>0.74786185760000001</v>
      </c>
      <c r="Q5771" s="24">
        <v>0.28649999999999998</v>
      </c>
      <c r="R5771" t="e">
        <f>IF($Q5771*100&gt;=VLOOKUP($O5771,margin_ranges!$A$5:$C$10,2,FALSE),IF($Q5771*100&lt;=VLOOKUP($O5771,margin_ranges!$A$5:$C$10,3,FALSE)+10,"IN RANGE","ABOVE RANGE"),"BELOW RANGE")</f>
        <v>#N/A</v>
      </c>
      <c r="S5771" t="e">
        <f>MIN(VLOOKUP($O5771,margin_ranges!$A$5:$D$10,4,FALSE),$P5771*100)</f>
        <v>#N/A</v>
      </c>
      <c r="T5771" s="29" t="e">
        <f>(1-$S5771/100)/(1-$F5771)-1</f>
        <v>#N/A</v>
      </c>
      <c r="U5771" s="19" t="str">
        <f>IF(ABS(IFERROR(T5771,0))&gt;0.05,INDEX(margin_ranges!$C$13:$C$16,MATCH($F5771*100,margin_ranges!$B$13:$B$16,1)),"")</f>
        <v/>
      </c>
      <c r="V5771" t="e">
        <f>MIN(VLOOKUP($U5771,margin_ranges!$A$5:$D$10,4,FALSE),$P5771*100)</f>
        <v>#N/A</v>
      </c>
      <c r="Y5771" s="29" t="e">
        <f t="shared" si="89"/>
        <v>#N/A</v>
      </c>
    </row>
    <row r="5772" spans="1:25" x14ac:dyDescent="0.3">
      <c r="A5772" s="8" t="s">
        <v>17</v>
      </c>
      <c r="B5772" s="8" t="s">
        <v>10077</v>
      </c>
      <c r="C5772" s="8" t="s">
        <v>10078</v>
      </c>
      <c r="D5772" s="8" t="s">
        <v>10079</v>
      </c>
      <c r="E5772" s="8" t="s">
        <v>10080</v>
      </c>
      <c r="F5772" s="24">
        <v>0.28999999999999998</v>
      </c>
      <c r="G5772" s="24">
        <v>1</v>
      </c>
      <c r="H5772" s="25">
        <v>49.063600000000001</v>
      </c>
      <c r="I5772" s="25">
        <v>1.0962000000000001</v>
      </c>
      <c r="J5772" s="15">
        <v>26</v>
      </c>
      <c r="K5772" s="15">
        <v>7</v>
      </c>
      <c r="L5772" s="13">
        <v>2.23E-2</v>
      </c>
      <c r="M5772" s="7">
        <v>0.77758519999999998</v>
      </c>
      <c r="N5772" s="26">
        <v>0.15</v>
      </c>
      <c r="O5772" s="27" t="s">
        <v>22</v>
      </c>
      <c r="P5772" s="8">
        <v>0.80709509280000002</v>
      </c>
      <c r="Q5772" s="24">
        <v>0.28999999999999998</v>
      </c>
      <c r="R5772" t="str">
        <f>IF($Q5772*100&gt;=VLOOKUP($O5772,margin_ranges!$A$5:$C$10,2,FALSE),IF($Q5772*100&lt;=VLOOKUP($O5772,margin_ranges!$A$5:$C$10,3,FALSE)+10,"IN RANGE","ABOVE RANGE"),"BELOW RANGE")</f>
        <v>IN RANGE</v>
      </c>
      <c r="S5772">
        <f>MIN(VLOOKUP($O5772,margin_ranges!$A$5:$D$10,4,FALSE),$P5772*100)</f>
        <v>29.75</v>
      </c>
      <c r="T5772" s="29">
        <f>(1-$S5772/100)/(1-$F5772)-1</f>
        <v>-1.0563380281690127E-2</v>
      </c>
      <c r="U5772" s="19" t="str">
        <f>IF(ABS(IFERROR(T5772,0))&gt;0.05,INDEX(margin_ranges!$C$13:$C$16,MATCH($F5772*100,margin_ranges!$B$13:$B$16,1)),"")</f>
        <v/>
      </c>
      <c r="V5772" t="e">
        <f>MIN(VLOOKUP($U5772,margin_ranges!$A$5:$D$10,4,FALSE),$P5772*100)</f>
        <v>#N/A</v>
      </c>
      <c r="Y5772" s="29" t="e">
        <f t="shared" si="89"/>
        <v>#N/A</v>
      </c>
    </row>
    <row r="5773" spans="1:25" x14ac:dyDescent="0.3">
      <c r="A5773" s="8" t="s">
        <v>17</v>
      </c>
      <c r="B5773" s="8" t="s">
        <v>10077</v>
      </c>
      <c r="C5773" s="8" t="s">
        <v>10078</v>
      </c>
      <c r="D5773" s="8" t="s">
        <v>10081</v>
      </c>
      <c r="E5773" s="8" t="s">
        <v>10082</v>
      </c>
      <c r="F5773" s="24">
        <v>0.28999999999999998</v>
      </c>
      <c r="G5773" s="24">
        <v>0</v>
      </c>
      <c r="H5773" s="25">
        <v>1.2934000000000001</v>
      </c>
      <c r="I5773" s="25">
        <v>0.86380000000000001</v>
      </c>
      <c r="J5773" s="15">
        <v>12</v>
      </c>
      <c r="K5773" s="15">
        <v>3</v>
      </c>
      <c r="L5773" s="13">
        <v>0.66790000000000005</v>
      </c>
      <c r="M5773" s="7">
        <v>0.45009510000000003</v>
      </c>
      <c r="N5773" s="26">
        <v>0.15</v>
      </c>
      <c r="O5773" s="27" t="s">
        <v>22</v>
      </c>
      <c r="P5773" s="8">
        <v>0.66673709349999999</v>
      </c>
      <c r="Q5773" s="24">
        <v>0.28999999999999998</v>
      </c>
      <c r="R5773" t="str">
        <f>IF($Q5773*100&gt;=VLOOKUP($O5773,margin_ranges!$A$5:$C$10,2,FALSE),IF($Q5773*100&lt;=VLOOKUP($O5773,margin_ranges!$A$5:$C$10,3,FALSE)+10,"IN RANGE","ABOVE RANGE"),"BELOW RANGE")</f>
        <v>IN RANGE</v>
      </c>
      <c r="S5773">
        <f>MIN(VLOOKUP($O5773,margin_ranges!$A$5:$D$10,4,FALSE),$P5773*100)</f>
        <v>29.75</v>
      </c>
      <c r="T5773" s="29">
        <f>(1-$S5773/100)/(1-$F5773)-1</f>
        <v>-1.0563380281690127E-2</v>
      </c>
      <c r="U5773" s="19" t="str">
        <f>IF(ABS(IFERROR(T5773,0))&gt;0.05,INDEX(margin_ranges!$C$13:$C$16,MATCH($F5773*100,margin_ranges!$B$13:$B$16,1)),"")</f>
        <v/>
      </c>
      <c r="V5773" t="e">
        <f>MIN(VLOOKUP($U5773,margin_ranges!$A$5:$D$10,4,FALSE),$P5773*100)</f>
        <v>#N/A</v>
      </c>
      <c r="Y5773" s="29" t="e">
        <f t="shared" si="89"/>
        <v>#N/A</v>
      </c>
    </row>
    <row r="5774" spans="1:25" x14ac:dyDescent="0.3">
      <c r="A5774" s="8" t="s">
        <v>35</v>
      </c>
      <c r="B5774" s="8" t="s">
        <v>10095</v>
      </c>
      <c r="C5774" s="8" t="s">
        <v>34</v>
      </c>
      <c r="D5774" s="8" t="s">
        <v>34</v>
      </c>
      <c r="E5774" s="8"/>
      <c r="F5774" s="24">
        <v>9.9999999999999895E-2</v>
      </c>
      <c r="G5774" s="24">
        <v>0.98877254000000003</v>
      </c>
      <c r="H5774" s="25">
        <v>108.7897</v>
      </c>
      <c r="I5774" s="25">
        <v>12.145799999999999</v>
      </c>
      <c r="J5774" s="15">
        <v>752</v>
      </c>
      <c r="K5774" s="15">
        <v>40</v>
      </c>
      <c r="L5774" s="13">
        <v>0.1116</v>
      </c>
      <c r="M5774" s="7">
        <v>2.0645026799999999</v>
      </c>
      <c r="N5774" s="26">
        <v>1.717368</v>
      </c>
      <c r="O5774" s="27"/>
      <c r="P5774" s="8">
        <v>0.16814445550000001</v>
      </c>
      <c r="Q5774" s="24">
        <v>0.1</v>
      </c>
      <c r="R5774" t="e">
        <f>IF($Q5774*100&gt;=VLOOKUP($O5774,margin_ranges!$A$5:$C$10,2,FALSE),IF($Q5774*100&lt;=VLOOKUP($O5774,margin_ranges!$A$5:$C$10,3,FALSE)+10,"IN RANGE","ABOVE RANGE"),"BELOW RANGE")</f>
        <v>#N/A</v>
      </c>
      <c r="S5774" t="e">
        <f>MIN(VLOOKUP($O5774,margin_ranges!$A$5:$D$10,4,FALSE),$P5774*100)</f>
        <v>#N/A</v>
      </c>
      <c r="T5774" s="29" t="e">
        <f>(1-$S5774/100)/(1-$F5774)-1</f>
        <v>#N/A</v>
      </c>
      <c r="U5774" s="19" t="str">
        <f>IF(ABS(IFERROR(T5774,0))&gt;0.05,INDEX(margin_ranges!$C$13:$C$16,MATCH($F5774*100,margin_ranges!$B$13:$B$16,1)),"")</f>
        <v/>
      </c>
      <c r="V5774" t="e">
        <f>MIN(VLOOKUP($U5774,margin_ranges!$A$5:$D$10,4,FALSE),$P5774*100)</f>
        <v>#N/A</v>
      </c>
      <c r="Y5774" s="29" t="e">
        <f t="shared" ref="Y5774:Y5837" si="90">(1-$V5774/100)/(1-$F5774)-1</f>
        <v>#N/A</v>
      </c>
    </row>
    <row r="5775" spans="1:25" x14ac:dyDescent="0.3">
      <c r="A5775" s="8" t="s">
        <v>33</v>
      </c>
      <c r="B5775" s="8" t="s">
        <v>10095</v>
      </c>
      <c r="C5775" s="8" t="s">
        <v>10096</v>
      </c>
      <c r="D5775" s="8" t="s">
        <v>34</v>
      </c>
      <c r="E5775" s="8"/>
      <c r="F5775" s="24">
        <v>9.9999999999999895E-2</v>
      </c>
      <c r="G5775" s="24">
        <v>0.98877254000000003</v>
      </c>
      <c r="H5775" s="25">
        <v>108.7897</v>
      </c>
      <c r="I5775" s="25">
        <v>12.145799999999999</v>
      </c>
      <c r="J5775" s="15">
        <v>752</v>
      </c>
      <c r="K5775" s="15">
        <v>40</v>
      </c>
      <c r="L5775" s="13">
        <v>0.1116</v>
      </c>
      <c r="M5775" s="7">
        <v>2.0645026799999999</v>
      </c>
      <c r="N5775" s="26">
        <v>1.717368</v>
      </c>
      <c r="O5775" s="27"/>
      <c r="P5775" s="8">
        <v>0.16814445550000001</v>
      </c>
      <c r="Q5775" s="24">
        <v>0.1</v>
      </c>
      <c r="R5775" t="e">
        <f>IF($Q5775*100&gt;=VLOOKUP($O5775,margin_ranges!$A$5:$C$10,2,FALSE),IF($Q5775*100&lt;=VLOOKUP($O5775,margin_ranges!$A$5:$C$10,3,FALSE)+10,"IN RANGE","ABOVE RANGE"),"BELOW RANGE")</f>
        <v>#N/A</v>
      </c>
      <c r="S5775" t="e">
        <f>MIN(VLOOKUP($O5775,margin_ranges!$A$5:$D$10,4,FALSE),$P5775*100)</f>
        <v>#N/A</v>
      </c>
      <c r="T5775" s="29" t="e">
        <f>(1-$S5775/100)/(1-$F5775)-1</f>
        <v>#N/A</v>
      </c>
      <c r="U5775" s="19" t="str">
        <f>IF(ABS(IFERROR(T5775,0))&gt;0.05,INDEX(margin_ranges!$C$13:$C$16,MATCH($F5775*100,margin_ranges!$B$13:$B$16,1)),"")</f>
        <v/>
      </c>
      <c r="V5775" t="e">
        <f>MIN(VLOOKUP($U5775,margin_ranges!$A$5:$D$10,4,FALSE),$P5775*100)</f>
        <v>#N/A</v>
      </c>
      <c r="Y5775" s="29" t="e">
        <f t="shared" si="90"/>
        <v>#N/A</v>
      </c>
    </row>
    <row r="5776" spans="1:25" x14ac:dyDescent="0.3">
      <c r="A5776" s="8" t="s">
        <v>17</v>
      </c>
      <c r="B5776" s="8" t="s">
        <v>10095</v>
      </c>
      <c r="C5776" s="8" t="s">
        <v>10096</v>
      </c>
      <c r="D5776" s="8" t="s">
        <v>10099</v>
      </c>
      <c r="E5776" s="8" t="s">
        <v>10100</v>
      </c>
      <c r="F5776" s="24">
        <v>9.9999999999999895E-2</v>
      </c>
      <c r="G5776" s="24">
        <v>1</v>
      </c>
      <c r="H5776" s="25">
        <v>101.7664</v>
      </c>
      <c r="I5776" s="25">
        <v>12.067299999999999</v>
      </c>
      <c r="J5776" s="15">
        <v>744</v>
      </c>
      <c r="K5776" s="15">
        <v>39</v>
      </c>
      <c r="L5776" s="13">
        <v>0.1186</v>
      </c>
      <c r="M5776" s="7">
        <v>2.0546027599999999</v>
      </c>
      <c r="N5776" s="26">
        <v>1.71</v>
      </c>
      <c r="O5776" s="27" t="s">
        <v>95</v>
      </c>
      <c r="P5776" s="8">
        <v>0.16772233019999999</v>
      </c>
      <c r="Q5776" s="24">
        <v>0.1</v>
      </c>
      <c r="R5776" t="str">
        <f>IF($Q5776*100&gt;=VLOOKUP($O5776,margin_ranges!$A$5:$C$10,2,FALSE),IF($Q5776*100&lt;=VLOOKUP($O5776,margin_ranges!$A$5:$C$10,3,FALSE)+10,"IN RANGE","ABOVE RANGE"),"BELOW RANGE")</f>
        <v>IN RANGE</v>
      </c>
      <c r="S5776">
        <f>MIN(VLOOKUP($O5776,margin_ranges!$A$5:$D$10,4,FALSE),$P5776*100)</f>
        <v>16.772233019999998</v>
      </c>
      <c r="T5776" s="29">
        <f>(1-$S5776/100)/(1-$F5776)-1</f>
        <v>-7.524703355555562E-2</v>
      </c>
      <c r="U5776" s="19" t="str">
        <f>IF(ABS(IFERROR(T5776,0))&gt;0.05,INDEX(margin_ranges!$C$13:$C$16,MATCH($F5776*100,margin_ranges!$B$13:$B$16,1)),"")</f>
        <v>Super-strategic</v>
      </c>
      <c r="V5776" t="e">
        <f>MIN(VLOOKUP($U5776,margin_ranges!$A$5:$D$10,4,FALSE),$P5776*100)</f>
        <v>#N/A</v>
      </c>
      <c r="Y5776" s="29" t="e">
        <f t="shared" si="90"/>
        <v>#N/A</v>
      </c>
    </row>
    <row r="5777" spans="1:25" x14ac:dyDescent="0.3">
      <c r="A5777" s="8" t="s">
        <v>17</v>
      </c>
      <c r="B5777" s="8" t="s">
        <v>10095</v>
      </c>
      <c r="C5777" s="8" t="s">
        <v>10096</v>
      </c>
      <c r="D5777" s="8" t="s">
        <v>10097</v>
      </c>
      <c r="E5777" s="8" t="s">
        <v>10098</v>
      </c>
      <c r="F5777" s="24">
        <v>9.9999999999999895E-2</v>
      </c>
      <c r="G5777" s="24">
        <v>0</v>
      </c>
      <c r="H5777" s="25">
        <v>7.0232999999999999</v>
      </c>
      <c r="I5777" s="25">
        <v>7.85E-2</v>
      </c>
      <c r="J5777" s="15">
        <v>8</v>
      </c>
      <c r="K5777" s="15">
        <v>0</v>
      </c>
      <c r="L5777" s="13">
        <v>1.12E-2</v>
      </c>
      <c r="M5777" s="7">
        <v>3.58635123</v>
      </c>
      <c r="N5777" s="26">
        <v>2.85</v>
      </c>
      <c r="O5777" s="27" t="s">
        <v>95</v>
      </c>
      <c r="P5777" s="8">
        <v>0.2053204445</v>
      </c>
      <c r="Q5777" s="24">
        <v>0.1</v>
      </c>
      <c r="R5777" t="str">
        <f>IF($Q5777*100&gt;=VLOOKUP($O5777,margin_ranges!$A$5:$C$10,2,FALSE),IF($Q5777*100&lt;=VLOOKUP($O5777,margin_ranges!$A$5:$C$10,3,FALSE)+10,"IN RANGE","ABOVE RANGE"),"BELOW RANGE")</f>
        <v>IN RANGE</v>
      </c>
      <c r="S5777">
        <f>MIN(VLOOKUP($O5777,margin_ranges!$A$5:$D$10,4,FALSE),$P5777*100)</f>
        <v>19.75</v>
      </c>
      <c r="T5777" s="29">
        <f>(1-$S5777/100)/(1-$F5777)-1</f>
        <v>-0.1083333333333335</v>
      </c>
      <c r="U5777" s="19" t="str">
        <f>IF(ABS(IFERROR(T5777,0))&gt;0.05,INDEX(margin_ranges!$C$13:$C$16,MATCH($F5777*100,margin_ranges!$B$13:$B$16,1)),"")</f>
        <v>Super-strategic</v>
      </c>
      <c r="V5777" t="e">
        <f>MIN(VLOOKUP($U5777,margin_ranges!$A$5:$D$10,4,FALSE),$P5777*100)</f>
        <v>#N/A</v>
      </c>
      <c r="Y5777" s="29" t="e">
        <f t="shared" si="90"/>
        <v>#N/A</v>
      </c>
    </row>
    <row r="5778" spans="1:25" x14ac:dyDescent="0.3">
      <c r="A5778" s="8" t="s">
        <v>35</v>
      </c>
      <c r="B5778" s="8" t="s">
        <v>10083</v>
      </c>
      <c r="C5778" s="8" t="s">
        <v>34</v>
      </c>
      <c r="D5778" s="8" t="s">
        <v>34</v>
      </c>
      <c r="E5778" s="8"/>
      <c r="F5778" s="24">
        <v>0.33999999999999903</v>
      </c>
      <c r="G5778" s="24">
        <v>0</v>
      </c>
      <c r="H5778" s="25">
        <v>16.126100000000001</v>
      </c>
      <c r="I5778" s="25">
        <v>7.4832999999999998</v>
      </c>
      <c r="J5778" s="15">
        <v>84</v>
      </c>
      <c r="K5778" s="15">
        <v>26</v>
      </c>
      <c r="L5778" s="13">
        <v>0.46400000000000002</v>
      </c>
      <c r="M5778" s="7">
        <v>0.37489644</v>
      </c>
      <c r="N5778" s="26">
        <v>7.5646000000000005E-2</v>
      </c>
      <c r="O5778" s="27"/>
      <c r="P5778" s="8">
        <v>0.79822160799999997</v>
      </c>
      <c r="Q5778" s="24">
        <v>0.34</v>
      </c>
      <c r="R5778" t="e">
        <f>IF($Q5778*100&gt;=VLOOKUP($O5778,margin_ranges!$A$5:$C$10,2,FALSE),IF($Q5778*100&lt;=VLOOKUP($O5778,margin_ranges!$A$5:$C$10,3,FALSE)+10,"IN RANGE","ABOVE RANGE"),"BELOW RANGE")</f>
        <v>#N/A</v>
      </c>
      <c r="S5778" t="e">
        <f>MIN(VLOOKUP($O5778,margin_ranges!$A$5:$D$10,4,FALSE),$P5778*100)</f>
        <v>#N/A</v>
      </c>
      <c r="T5778" s="29" t="e">
        <f>(1-$S5778/100)/(1-$F5778)-1</f>
        <v>#N/A</v>
      </c>
      <c r="U5778" s="19" t="str">
        <f>IF(ABS(IFERROR(T5778,0))&gt;0.05,INDEX(margin_ranges!$C$13:$C$16,MATCH($F5778*100,margin_ranges!$B$13:$B$16,1)),"")</f>
        <v/>
      </c>
      <c r="V5778" t="e">
        <f>MIN(VLOOKUP($U5778,margin_ranges!$A$5:$D$10,4,FALSE),$P5778*100)</f>
        <v>#N/A</v>
      </c>
      <c r="Y5778" s="29" t="e">
        <f t="shared" si="90"/>
        <v>#N/A</v>
      </c>
    </row>
    <row r="5779" spans="1:25" x14ac:dyDescent="0.3">
      <c r="A5779" s="8" t="s">
        <v>33</v>
      </c>
      <c r="B5779" s="8" t="s">
        <v>10083</v>
      </c>
      <c r="C5779" s="8" t="s">
        <v>10084</v>
      </c>
      <c r="D5779" s="8" t="s">
        <v>34</v>
      </c>
      <c r="E5779" s="8"/>
      <c r="F5779" s="24">
        <v>0.33999999999999903</v>
      </c>
      <c r="G5779" s="24">
        <v>0</v>
      </c>
      <c r="H5779" s="25">
        <v>16.126100000000001</v>
      </c>
      <c r="I5779" s="25">
        <v>7.4832999999999998</v>
      </c>
      <c r="J5779" s="15">
        <v>84</v>
      </c>
      <c r="K5779" s="15">
        <v>26</v>
      </c>
      <c r="L5779" s="13">
        <v>0.46400000000000002</v>
      </c>
      <c r="M5779" s="7">
        <v>0.37489644</v>
      </c>
      <c r="N5779" s="26">
        <v>7.5646000000000005E-2</v>
      </c>
      <c r="O5779" s="27"/>
      <c r="P5779" s="8">
        <v>0.79822160799999997</v>
      </c>
      <c r="Q5779" s="24">
        <v>0.34</v>
      </c>
      <c r="R5779" t="e">
        <f>IF($Q5779*100&gt;=VLOOKUP($O5779,margin_ranges!$A$5:$C$10,2,FALSE),IF($Q5779*100&lt;=VLOOKUP($O5779,margin_ranges!$A$5:$C$10,3,FALSE)+10,"IN RANGE","ABOVE RANGE"),"BELOW RANGE")</f>
        <v>#N/A</v>
      </c>
      <c r="S5779" t="e">
        <f>MIN(VLOOKUP($O5779,margin_ranges!$A$5:$D$10,4,FALSE),$P5779*100)</f>
        <v>#N/A</v>
      </c>
      <c r="T5779" s="29" t="e">
        <f>(1-$S5779/100)/(1-$F5779)-1</f>
        <v>#N/A</v>
      </c>
      <c r="U5779" s="19" t="str">
        <f>IF(ABS(IFERROR(T5779,0))&gt;0.05,INDEX(margin_ranges!$C$13:$C$16,MATCH($F5779*100,margin_ranges!$B$13:$B$16,1)),"")</f>
        <v/>
      </c>
      <c r="V5779" t="e">
        <f>MIN(VLOOKUP($U5779,margin_ranges!$A$5:$D$10,4,FALSE),$P5779*100)</f>
        <v>#N/A</v>
      </c>
      <c r="Y5779" s="29" t="e">
        <f t="shared" si="90"/>
        <v>#N/A</v>
      </c>
    </row>
    <row r="5780" spans="1:25" x14ac:dyDescent="0.3">
      <c r="A5780" s="8" t="s">
        <v>17</v>
      </c>
      <c r="B5780" s="8" t="s">
        <v>10083</v>
      </c>
      <c r="C5780" s="8" t="s">
        <v>10084</v>
      </c>
      <c r="D5780" s="8" t="s">
        <v>10085</v>
      </c>
      <c r="E5780" s="8" t="s">
        <v>10086</v>
      </c>
      <c r="F5780" s="24">
        <v>0.34</v>
      </c>
      <c r="G5780" s="24">
        <v>0</v>
      </c>
      <c r="H5780" s="25">
        <v>3.2351000000000001</v>
      </c>
      <c r="I5780" s="25">
        <v>1.8261000000000001</v>
      </c>
      <c r="J5780" s="15">
        <v>17</v>
      </c>
      <c r="K5780" s="15">
        <v>5</v>
      </c>
      <c r="L5780" s="13">
        <v>0.5645</v>
      </c>
      <c r="M5780" s="7">
        <v>0.30726745999999999</v>
      </c>
      <c r="N5780" s="26">
        <v>0.05</v>
      </c>
      <c r="O5780" s="27" t="s">
        <v>22</v>
      </c>
      <c r="P5780" s="8">
        <v>0.8372753195</v>
      </c>
      <c r="Q5780" s="24">
        <v>0.34</v>
      </c>
      <c r="R5780" t="str">
        <f>IF($Q5780*100&gt;=VLOOKUP($O5780,margin_ranges!$A$5:$C$10,2,FALSE),IF($Q5780*100&lt;=VLOOKUP($O5780,margin_ranges!$A$5:$C$10,3,FALSE)+10,"IN RANGE","ABOVE RANGE"),"BELOW RANGE")</f>
        <v>IN RANGE</v>
      </c>
      <c r="S5780">
        <f>MIN(VLOOKUP($O5780,margin_ranges!$A$5:$D$10,4,FALSE),$P5780*100)</f>
        <v>29.75</v>
      </c>
      <c r="T5780" s="29">
        <f>(1-$S5780/100)/(1-$F5780)-1</f>
        <v>6.4393939393939448E-2</v>
      </c>
      <c r="U5780" s="19" t="str">
        <f>IF(ABS(IFERROR(T5780,0))&gt;0.05,INDEX(margin_ranges!$C$13:$C$16,MATCH($F5780*100,margin_ranges!$B$13:$B$16,1)),"")</f>
        <v>Balanced (Type B)</v>
      </c>
      <c r="V5780">
        <f>MIN(VLOOKUP($U5780,margin_ranges!$A$5:$D$10,4,FALSE),$P5780*100)</f>
        <v>29.75</v>
      </c>
      <c r="Y5780" s="29">
        <f t="shared" si="90"/>
        <v>6.4393939393939448E-2</v>
      </c>
    </row>
    <row r="5781" spans="1:25" x14ac:dyDescent="0.3">
      <c r="A5781" s="8" t="s">
        <v>17</v>
      </c>
      <c r="B5781" s="8" t="s">
        <v>10083</v>
      </c>
      <c r="C5781" s="8" t="s">
        <v>10084</v>
      </c>
      <c r="D5781" s="8" t="s">
        <v>10087</v>
      </c>
      <c r="E5781" s="8" t="s">
        <v>10088</v>
      </c>
      <c r="F5781" s="24">
        <v>0.34</v>
      </c>
      <c r="G5781" s="24">
        <v>0</v>
      </c>
      <c r="H5781" s="25">
        <v>3.2172999999999998</v>
      </c>
      <c r="I5781" s="25">
        <v>1.8189</v>
      </c>
      <c r="J5781" s="15">
        <v>17</v>
      </c>
      <c r="K5781" s="15">
        <v>5</v>
      </c>
      <c r="L5781" s="13">
        <v>0.56530000000000002</v>
      </c>
      <c r="M5781" s="7">
        <v>0.31325793000000002</v>
      </c>
      <c r="N5781" s="26">
        <v>0.05</v>
      </c>
      <c r="O5781" s="27" t="s">
        <v>22</v>
      </c>
      <c r="P5781" s="8">
        <v>0.84038712270000004</v>
      </c>
      <c r="Q5781" s="24">
        <v>0.34</v>
      </c>
      <c r="R5781" t="str">
        <f>IF($Q5781*100&gt;=VLOOKUP($O5781,margin_ranges!$A$5:$C$10,2,FALSE),IF($Q5781*100&lt;=VLOOKUP($O5781,margin_ranges!$A$5:$C$10,3,FALSE)+10,"IN RANGE","ABOVE RANGE"),"BELOW RANGE")</f>
        <v>IN RANGE</v>
      </c>
      <c r="S5781">
        <f>MIN(VLOOKUP($O5781,margin_ranges!$A$5:$D$10,4,FALSE),$P5781*100)</f>
        <v>29.75</v>
      </c>
      <c r="T5781" s="29">
        <f>(1-$S5781/100)/(1-$F5781)-1</f>
        <v>6.4393939393939448E-2</v>
      </c>
      <c r="U5781" s="19" t="str">
        <f>IF(ABS(IFERROR(T5781,0))&gt;0.05,INDEX(margin_ranges!$C$13:$C$16,MATCH($F5781*100,margin_ranges!$B$13:$B$16,1)),"")</f>
        <v>Balanced (Type B)</v>
      </c>
      <c r="V5781">
        <f>MIN(VLOOKUP($U5781,margin_ranges!$A$5:$D$10,4,FALSE),$P5781*100)</f>
        <v>29.75</v>
      </c>
      <c r="Y5781" s="29">
        <f t="shared" si="90"/>
        <v>6.4393939393939448E-2</v>
      </c>
    </row>
    <row r="5782" spans="1:25" x14ac:dyDescent="0.3">
      <c r="A5782" s="8" t="s">
        <v>17</v>
      </c>
      <c r="B5782" s="8" t="s">
        <v>10083</v>
      </c>
      <c r="C5782" s="8" t="s">
        <v>10084</v>
      </c>
      <c r="D5782" s="8" t="s">
        <v>10089</v>
      </c>
      <c r="E5782" s="8" t="s">
        <v>10090</v>
      </c>
      <c r="F5782" s="24">
        <v>0.33999999999999903</v>
      </c>
      <c r="G5782" s="24">
        <v>0</v>
      </c>
      <c r="H5782" s="25">
        <v>3.2229000000000001</v>
      </c>
      <c r="I5782" s="25">
        <v>1.2784</v>
      </c>
      <c r="J5782" s="15">
        <v>17</v>
      </c>
      <c r="K5782" s="15">
        <v>5</v>
      </c>
      <c r="L5782" s="13">
        <v>0.39660000000000001</v>
      </c>
      <c r="M5782" s="7">
        <v>0.43587193000000002</v>
      </c>
      <c r="N5782" s="26">
        <v>0.1</v>
      </c>
      <c r="O5782" s="27" t="s">
        <v>22</v>
      </c>
      <c r="P5782" s="8">
        <v>0.77057481279999995</v>
      </c>
      <c r="Q5782" s="24">
        <v>0.34</v>
      </c>
      <c r="R5782" t="str">
        <f>IF($Q5782*100&gt;=VLOOKUP($O5782,margin_ranges!$A$5:$C$10,2,FALSE),IF($Q5782*100&lt;=VLOOKUP($O5782,margin_ranges!$A$5:$C$10,3,FALSE)+10,"IN RANGE","ABOVE RANGE"),"BELOW RANGE")</f>
        <v>IN RANGE</v>
      </c>
      <c r="S5782">
        <f>MIN(VLOOKUP($O5782,margin_ranges!$A$5:$D$10,4,FALSE),$P5782*100)</f>
        <v>29.75</v>
      </c>
      <c r="T5782" s="29">
        <f>(1-$S5782/100)/(1-$F5782)-1</f>
        <v>6.4393939393937671E-2</v>
      </c>
      <c r="U5782" s="19" t="str">
        <f>IF(ABS(IFERROR(T5782,0))&gt;0.05,INDEX(margin_ranges!$C$13:$C$16,MATCH($F5782*100,margin_ranges!$B$13:$B$16,1)),"")</f>
        <v>Balanced (Type B)</v>
      </c>
      <c r="V5782">
        <f>MIN(VLOOKUP($U5782,margin_ranges!$A$5:$D$10,4,FALSE),$P5782*100)</f>
        <v>29.75</v>
      </c>
      <c r="Y5782" s="29">
        <f t="shared" si="90"/>
        <v>6.4393939393937671E-2</v>
      </c>
    </row>
    <row r="5783" spans="1:25" x14ac:dyDescent="0.3">
      <c r="A5783" s="8" t="s">
        <v>17</v>
      </c>
      <c r="B5783" s="8" t="s">
        <v>10083</v>
      </c>
      <c r="C5783" s="8" t="s">
        <v>10084</v>
      </c>
      <c r="D5783" s="8" t="s">
        <v>10091</v>
      </c>
      <c r="E5783" s="8" t="s">
        <v>10092</v>
      </c>
      <c r="F5783" s="24">
        <v>0.33999999999999903</v>
      </c>
      <c r="G5783" s="24">
        <v>0</v>
      </c>
      <c r="H5783" s="25">
        <v>3.2161</v>
      </c>
      <c r="I5783" s="25">
        <v>1.2723</v>
      </c>
      <c r="J5783" s="15">
        <v>17</v>
      </c>
      <c r="K5783" s="15">
        <v>5</v>
      </c>
      <c r="L5783" s="13">
        <v>0.39560000000000001</v>
      </c>
      <c r="M5783" s="7">
        <v>0.43480798999999998</v>
      </c>
      <c r="N5783" s="26">
        <v>0.1</v>
      </c>
      <c r="O5783" s="27" t="s">
        <v>22</v>
      </c>
      <c r="P5783" s="8">
        <v>0.77001342839999998</v>
      </c>
      <c r="Q5783" s="24">
        <v>0.34</v>
      </c>
      <c r="R5783" t="str">
        <f>IF($Q5783*100&gt;=VLOOKUP($O5783,margin_ranges!$A$5:$C$10,2,FALSE),IF($Q5783*100&lt;=VLOOKUP($O5783,margin_ranges!$A$5:$C$10,3,FALSE)+10,"IN RANGE","ABOVE RANGE"),"BELOW RANGE")</f>
        <v>IN RANGE</v>
      </c>
      <c r="S5783">
        <f>MIN(VLOOKUP($O5783,margin_ranges!$A$5:$D$10,4,FALSE),$P5783*100)</f>
        <v>29.75</v>
      </c>
      <c r="T5783" s="29">
        <f>(1-$S5783/100)/(1-$F5783)-1</f>
        <v>6.4393939393937671E-2</v>
      </c>
      <c r="U5783" s="19" t="str">
        <f>IF(ABS(IFERROR(T5783,0))&gt;0.05,INDEX(margin_ranges!$C$13:$C$16,MATCH($F5783*100,margin_ranges!$B$13:$B$16,1)),"")</f>
        <v>Balanced (Type B)</v>
      </c>
      <c r="V5783">
        <f>MIN(VLOOKUP($U5783,margin_ranges!$A$5:$D$10,4,FALSE),$P5783*100)</f>
        <v>29.75</v>
      </c>
      <c r="Y5783" s="29">
        <f t="shared" si="90"/>
        <v>6.4393939393937671E-2</v>
      </c>
    </row>
    <row r="5784" spans="1:25" x14ac:dyDescent="0.3">
      <c r="A5784" s="8" t="s">
        <v>17</v>
      </c>
      <c r="B5784" s="8" t="s">
        <v>10083</v>
      </c>
      <c r="C5784" s="8" t="s">
        <v>10084</v>
      </c>
      <c r="D5784" s="8" t="s">
        <v>10093</v>
      </c>
      <c r="E5784" s="8" t="s">
        <v>10094</v>
      </c>
      <c r="F5784" s="24">
        <v>0.33999999999999903</v>
      </c>
      <c r="G5784" s="24">
        <v>0</v>
      </c>
      <c r="H5784" s="25">
        <v>3.2345999999999999</v>
      </c>
      <c r="I5784" s="25">
        <v>1.2876000000000001</v>
      </c>
      <c r="J5784" s="15">
        <v>17</v>
      </c>
      <c r="K5784" s="15">
        <v>5</v>
      </c>
      <c r="L5784" s="13">
        <v>0.39810000000000001</v>
      </c>
      <c r="M5784" s="7">
        <v>0.43814279</v>
      </c>
      <c r="N5784" s="26">
        <v>0.1</v>
      </c>
      <c r="O5784" s="27" t="s">
        <v>22</v>
      </c>
      <c r="P5784" s="8">
        <v>0.77176390149999996</v>
      </c>
      <c r="Q5784" s="24">
        <v>0.34</v>
      </c>
      <c r="R5784" t="str">
        <f>IF($Q5784*100&gt;=VLOOKUP($O5784,margin_ranges!$A$5:$C$10,2,FALSE),IF($Q5784*100&lt;=VLOOKUP($O5784,margin_ranges!$A$5:$C$10,3,FALSE)+10,"IN RANGE","ABOVE RANGE"),"BELOW RANGE")</f>
        <v>IN RANGE</v>
      </c>
      <c r="S5784">
        <f>MIN(VLOOKUP($O5784,margin_ranges!$A$5:$D$10,4,FALSE),$P5784*100)</f>
        <v>29.75</v>
      </c>
      <c r="T5784" s="29">
        <f>(1-$S5784/100)/(1-$F5784)-1</f>
        <v>6.4393939393937671E-2</v>
      </c>
      <c r="U5784" s="19" t="str">
        <f>IF(ABS(IFERROR(T5784,0))&gt;0.05,INDEX(margin_ranges!$C$13:$C$16,MATCH($F5784*100,margin_ranges!$B$13:$B$16,1)),"")</f>
        <v>Balanced (Type B)</v>
      </c>
      <c r="V5784">
        <f>MIN(VLOOKUP($U5784,margin_ranges!$A$5:$D$10,4,FALSE),$P5784*100)</f>
        <v>29.75</v>
      </c>
      <c r="Y5784" s="29">
        <f t="shared" si="90"/>
        <v>6.4393939393937671E-2</v>
      </c>
    </row>
    <row r="5785" spans="1:25" x14ac:dyDescent="0.3">
      <c r="A5785" s="8" t="s">
        <v>35</v>
      </c>
      <c r="B5785" s="8" t="s">
        <v>10103</v>
      </c>
      <c r="C5785" s="8" t="s">
        <v>34</v>
      </c>
      <c r="D5785" s="8" t="s">
        <v>34</v>
      </c>
      <c r="E5785" s="8"/>
      <c r="F5785" s="24">
        <v>0.29806507184736902</v>
      </c>
      <c r="G5785" s="24">
        <v>0.74088224999999996</v>
      </c>
      <c r="H5785" s="25">
        <v>513.31880000000001</v>
      </c>
      <c r="I5785" s="25">
        <v>104.8171</v>
      </c>
      <c r="J5785" s="15">
        <v>2715</v>
      </c>
      <c r="K5785" s="15">
        <v>751</v>
      </c>
      <c r="L5785" s="13">
        <v>0.20419999999999999</v>
      </c>
      <c r="M5785" s="7">
        <v>0.86345053999999999</v>
      </c>
      <c r="N5785" s="26">
        <v>0.53025599999999995</v>
      </c>
      <c r="O5785" s="27"/>
      <c r="P5785" s="8">
        <v>0.38588723479999998</v>
      </c>
      <c r="Q5785" s="24">
        <v>0.29809999999999998</v>
      </c>
      <c r="R5785" t="e">
        <f>IF($Q5785*100&gt;=VLOOKUP($O5785,margin_ranges!$A$5:$C$10,2,FALSE),IF($Q5785*100&lt;=VLOOKUP($O5785,margin_ranges!$A$5:$C$10,3,FALSE)+10,"IN RANGE","ABOVE RANGE"),"BELOW RANGE")</f>
        <v>#N/A</v>
      </c>
      <c r="S5785" t="e">
        <f>MIN(VLOOKUP($O5785,margin_ranges!$A$5:$D$10,4,FALSE),$P5785*100)</f>
        <v>#N/A</v>
      </c>
      <c r="T5785" s="29" t="e">
        <f>(1-$S5785/100)/(1-$F5785)-1</f>
        <v>#N/A</v>
      </c>
      <c r="U5785" s="19" t="str">
        <f>IF(ABS(IFERROR(T5785,0))&gt;0.05,INDEX(margin_ranges!$C$13:$C$16,MATCH($F5785*100,margin_ranges!$B$13:$B$16,1)),"")</f>
        <v/>
      </c>
      <c r="V5785" t="e">
        <f>MIN(VLOOKUP($U5785,margin_ranges!$A$5:$D$10,4,FALSE),$P5785*100)</f>
        <v>#N/A</v>
      </c>
      <c r="Y5785" s="29" t="e">
        <f t="shared" si="90"/>
        <v>#N/A</v>
      </c>
    </row>
    <row r="5786" spans="1:25" x14ac:dyDescent="0.3">
      <c r="A5786" s="8" t="s">
        <v>33</v>
      </c>
      <c r="B5786" s="8" t="s">
        <v>10103</v>
      </c>
      <c r="C5786" s="8" t="s">
        <v>10104</v>
      </c>
      <c r="D5786" s="8" t="s">
        <v>34</v>
      </c>
      <c r="E5786" s="8"/>
      <c r="F5786" s="24">
        <v>0.29806507184736902</v>
      </c>
      <c r="G5786" s="24">
        <v>0.74088224999999996</v>
      </c>
      <c r="H5786" s="25">
        <v>513.31880000000001</v>
      </c>
      <c r="I5786" s="25">
        <v>104.8171</v>
      </c>
      <c r="J5786" s="15">
        <v>2715</v>
      </c>
      <c r="K5786" s="15">
        <v>751</v>
      </c>
      <c r="L5786" s="13">
        <v>0.20419999999999999</v>
      </c>
      <c r="M5786" s="7">
        <v>0.86345053999999999</v>
      </c>
      <c r="N5786" s="26">
        <v>0.53025599999999995</v>
      </c>
      <c r="O5786" s="27"/>
      <c r="P5786" s="8">
        <v>0.38588723479999998</v>
      </c>
      <c r="Q5786" s="24">
        <v>0.29809999999999998</v>
      </c>
      <c r="R5786" t="e">
        <f>IF($Q5786*100&gt;=VLOOKUP($O5786,margin_ranges!$A$5:$C$10,2,FALSE),IF($Q5786*100&lt;=VLOOKUP($O5786,margin_ranges!$A$5:$C$10,3,FALSE)+10,"IN RANGE","ABOVE RANGE"),"BELOW RANGE")</f>
        <v>#N/A</v>
      </c>
      <c r="S5786" t="e">
        <f>MIN(VLOOKUP($O5786,margin_ranges!$A$5:$D$10,4,FALSE),$P5786*100)</f>
        <v>#N/A</v>
      </c>
      <c r="T5786" s="29" t="e">
        <f>(1-$S5786/100)/(1-$F5786)-1</f>
        <v>#N/A</v>
      </c>
      <c r="U5786" s="19" t="str">
        <f>IF(ABS(IFERROR(T5786,0))&gt;0.05,INDEX(margin_ranges!$C$13:$C$16,MATCH($F5786*100,margin_ranges!$B$13:$B$16,1)),"")</f>
        <v/>
      </c>
      <c r="V5786" t="e">
        <f>MIN(VLOOKUP($U5786,margin_ranges!$A$5:$D$10,4,FALSE),$P5786*100)</f>
        <v>#N/A</v>
      </c>
      <c r="Y5786" s="29" t="e">
        <f t="shared" si="90"/>
        <v>#N/A</v>
      </c>
    </row>
    <row r="5787" spans="1:25" x14ac:dyDescent="0.3">
      <c r="A5787" s="8" t="s">
        <v>17</v>
      </c>
      <c r="B5787" s="8" t="s">
        <v>10103</v>
      </c>
      <c r="C5787" s="8" t="s">
        <v>10104</v>
      </c>
      <c r="D5787" s="8" t="s">
        <v>10113</v>
      </c>
      <c r="E5787" s="8" t="s">
        <v>10114</v>
      </c>
      <c r="F5787" s="24">
        <v>0.39245297148578301</v>
      </c>
      <c r="G5787" s="24">
        <v>1</v>
      </c>
      <c r="H5787" s="25">
        <v>74.430499999999995</v>
      </c>
      <c r="I5787" s="25">
        <v>16.6602</v>
      </c>
      <c r="J5787" s="15">
        <v>263</v>
      </c>
      <c r="K5787" s="15">
        <v>101</v>
      </c>
      <c r="L5787" s="13">
        <v>0.2238</v>
      </c>
      <c r="M5787" s="7">
        <v>0.52670819999999996</v>
      </c>
      <c r="N5787" s="26">
        <v>0.32</v>
      </c>
      <c r="O5787" s="27" t="s">
        <v>22</v>
      </c>
      <c r="P5787" s="8">
        <v>0.39245297150000003</v>
      </c>
      <c r="Q5787" s="24">
        <v>0.4</v>
      </c>
      <c r="R5787" t="str">
        <f>IF($Q5787*100&gt;=VLOOKUP($O5787,margin_ranges!$A$5:$C$10,2,FALSE),IF($Q5787*100&lt;=VLOOKUP($O5787,margin_ranges!$A$5:$C$10,3,FALSE)+10,"IN RANGE","ABOVE RANGE"),"BELOW RANGE")</f>
        <v>IN RANGE</v>
      </c>
      <c r="S5787">
        <f>MIN(VLOOKUP($O5787,margin_ranges!$A$5:$D$10,4,FALSE),$P5787*100)</f>
        <v>29.75</v>
      </c>
      <c r="T5787" s="29">
        <f>(1-$S5787/100)/(1-$F5787)-1</f>
        <v>0.15628908879366032</v>
      </c>
      <c r="U5787" s="19" t="str">
        <f>IF(ABS(IFERROR(T5787,0))&gt;0.05,INDEX(margin_ranges!$C$13:$C$16,MATCH($F5787*100,margin_ranges!$B$13:$B$16,1)),"")</f>
        <v>Margin Over Fill (Type C)</v>
      </c>
      <c r="V5787">
        <f>MIN(VLOOKUP($U5787,margin_ranges!$A$5:$D$10,4,FALSE),$P5787*100)</f>
        <v>39.245297149999999</v>
      </c>
      <c r="Y5787" s="29">
        <f t="shared" si="90"/>
        <v>-2.3400725801536737E-11</v>
      </c>
    </row>
    <row r="5788" spans="1:25" x14ac:dyDescent="0.3">
      <c r="A5788" s="8" t="s">
        <v>17</v>
      </c>
      <c r="B5788" s="8" t="s">
        <v>10103</v>
      </c>
      <c r="C5788" s="8" t="s">
        <v>10104</v>
      </c>
      <c r="D5788" s="8" t="s">
        <v>10109</v>
      </c>
      <c r="E5788" s="8" t="s">
        <v>10110</v>
      </c>
      <c r="F5788" s="24">
        <v>0.37</v>
      </c>
      <c r="G5788" s="24">
        <v>1</v>
      </c>
      <c r="H5788" s="25">
        <v>100.37520000000001</v>
      </c>
      <c r="I5788" s="25">
        <v>13.8987</v>
      </c>
      <c r="J5788" s="15">
        <v>430</v>
      </c>
      <c r="K5788" s="15">
        <v>143</v>
      </c>
      <c r="L5788" s="13">
        <v>0.13850000000000001</v>
      </c>
      <c r="M5788" s="7">
        <v>1.0313050500000001</v>
      </c>
      <c r="N5788" s="26">
        <v>0.32</v>
      </c>
      <c r="O5788" s="27" t="s">
        <v>22</v>
      </c>
      <c r="P5788" s="8">
        <v>0.68971353449999995</v>
      </c>
      <c r="Q5788" s="24">
        <v>0.37</v>
      </c>
      <c r="R5788" t="str">
        <f>IF($Q5788*100&gt;=VLOOKUP($O5788,margin_ranges!$A$5:$C$10,2,FALSE),IF($Q5788*100&lt;=VLOOKUP($O5788,margin_ranges!$A$5:$C$10,3,FALSE)+10,"IN RANGE","ABOVE RANGE"),"BELOW RANGE")</f>
        <v>IN RANGE</v>
      </c>
      <c r="S5788">
        <f>MIN(VLOOKUP($O5788,margin_ranges!$A$5:$D$10,4,FALSE),$P5788*100)</f>
        <v>29.75</v>
      </c>
      <c r="T5788" s="29">
        <f>(1-$S5788/100)/(1-$F5788)-1</f>
        <v>0.11507936507936511</v>
      </c>
      <c r="U5788" s="19" t="str">
        <f>IF(ABS(IFERROR(T5788,0))&gt;0.05,INDEX(margin_ranges!$C$13:$C$16,MATCH($F5788*100,margin_ranges!$B$13:$B$16,1)),"")</f>
        <v>Margin Over Fill (Type C)</v>
      </c>
      <c r="V5788">
        <f>MIN(VLOOKUP($U5788,margin_ranges!$A$5:$D$10,4,FALSE),$P5788*100)</f>
        <v>43</v>
      </c>
      <c r="Y5788" s="29">
        <f t="shared" si="90"/>
        <v>-9.5238095238095122E-2</v>
      </c>
    </row>
    <row r="5789" spans="1:25" x14ac:dyDescent="0.3">
      <c r="A5789" s="8" t="s">
        <v>17</v>
      </c>
      <c r="B5789" s="8" t="s">
        <v>10103</v>
      </c>
      <c r="C5789" s="8" t="s">
        <v>10104</v>
      </c>
      <c r="D5789" s="8" t="s">
        <v>10115</v>
      </c>
      <c r="E5789" s="8" t="s">
        <v>10116</v>
      </c>
      <c r="F5789" s="24">
        <v>0.28999999999999998</v>
      </c>
      <c r="G5789" s="24">
        <v>0</v>
      </c>
      <c r="H5789" s="25">
        <v>30.046600000000002</v>
      </c>
      <c r="I5789" s="25">
        <v>12.5237</v>
      </c>
      <c r="J5789" s="15">
        <v>449</v>
      </c>
      <c r="K5789" s="15">
        <v>115</v>
      </c>
      <c r="L5789" s="13">
        <v>0.4168</v>
      </c>
      <c r="M5789" s="7">
        <v>1.1953414099999999</v>
      </c>
      <c r="N5789" s="26">
        <v>0.8</v>
      </c>
      <c r="O5789" s="27" t="s">
        <v>22</v>
      </c>
      <c r="P5789" s="8">
        <v>0.3307351409</v>
      </c>
      <c r="Q5789" s="24">
        <v>0.28999999999999998</v>
      </c>
      <c r="R5789" t="str">
        <f>IF($Q5789*100&gt;=VLOOKUP($O5789,margin_ranges!$A$5:$C$10,2,FALSE),IF($Q5789*100&lt;=VLOOKUP($O5789,margin_ranges!$A$5:$C$10,3,FALSE)+10,"IN RANGE","ABOVE RANGE"),"BELOW RANGE")</f>
        <v>IN RANGE</v>
      </c>
      <c r="S5789">
        <f>MIN(VLOOKUP($O5789,margin_ranges!$A$5:$D$10,4,FALSE),$P5789*100)</f>
        <v>29.75</v>
      </c>
      <c r="T5789" s="29">
        <f>(1-$S5789/100)/(1-$F5789)-1</f>
        <v>-1.0563380281690127E-2</v>
      </c>
      <c r="U5789" s="19" t="str">
        <f>IF(ABS(IFERROR(T5789,0))&gt;0.05,INDEX(margin_ranges!$C$13:$C$16,MATCH($F5789*100,margin_ranges!$B$13:$B$16,1)),"")</f>
        <v/>
      </c>
      <c r="V5789" t="e">
        <f>MIN(VLOOKUP($U5789,margin_ranges!$A$5:$D$10,4,FALSE),$P5789*100)</f>
        <v>#N/A</v>
      </c>
      <c r="Y5789" s="29" t="e">
        <f t="shared" si="90"/>
        <v>#N/A</v>
      </c>
    </row>
    <row r="5790" spans="1:25" x14ac:dyDescent="0.3">
      <c r="A5790" s="8" t="s">
        <v>17</v>
      </c>
      <c r="B5790" s="8" t="s">
        <v>10103</v>
      </c>
      <c r="C5790" s="8" t="s">
        <v>10104</v>
      </c>
      <c r="D5790" s="8" t="s">
        <v>10117</v>
      </c>
      <c r="E5790" s="8" t="s">
        <v>10118</v>
      </c>
      <c r="F5790" s="24">
        <v>0.28999999999999998</v>
      </c>
      <c r="G5790" s="24">
        <v>1</v>
      </c>
      <c r="H5790" s="25">
        <v>73.682199999999995</v>
      </c>
      <c r="I5790" s="25">
        <v>17.574100000000001</v>
      </c>
      <c r="J5790" s="15">
        <v>282</v>
      </c>
      <c r="K5790" s="15">
        <v>71</v>
      </c>
      <c r="L5790" s="13">
        <v>0.23849999999999999</v>
      </c>
      <c r="M5790" s="7">
        <v>0.53449278</v>
      </c>
      <c r="N5790" s="26">
        <v>0.32</v>
      </c>
      <c r="O5790" s="27" t="s">
        <v>22</v>
      </c>
      <c r="P5790" s="8">
        <v>0.40130154750000002</v>
      </c>
      <c r="Q5790" s="24">
        <v>0.28999999999999998</v>
      </c>
      <c r="R5790" t="str">
        <f>IF($Q5790*100&gt;=VLOOKUP($O5790,margin_ranges!$A$5:$C$10,2,FALSE),IF($Q5790*100&lt;=VLOOKUP($O5790,margin_ranges!$A$5:$C$10,3,FALSE)+10,"IN RANGE","ABOVE RANGE"),"BELOW RANGE")</f>
        <v>IN RANGE</v>
      </c>
      <c r="S5790">
        <f>MIN(VLOOKUP($O5790,margin_ranges!$A$5:$D$10,4,FALSE),$P5790*100)</f>
        <v>29.75</v>
      </c>
      <c r="T5790" s="29">
        <f>(1-$S5790/100)/(1-$F5790)-1</f>
        <v>-1.0563380281690127E-2</v>
      </c>
      <c r="U5790" s="19" t="str">
        <f>IF(ABS(IFERROR(T5790,0))&gt;0.05,INDEX(margin_ranges!$C$13:$C$16,MATCH($F5790*100,margin_ranges!$B$13:$B$16,1)),"")</f>
        <v/>
      </c>
      <c r="V5790" t="e">
        <f>MIN(VLOOKUP($U5790,margin_ranges!$A$5:$D$10,4,FALSE),$P5790*100)</f>
        <v>#N/A</v>
      </c>
      <c r="Y5790" s="29" t="e">
        <f t="shared" si="90"/>
        <v>#N/A</v>
      </c>
    </row>
    <row r="5791" spans="1:25" x14ac:dyDescent="0.3">
      <c r="A5791" s="8" t="s">
        <v>17</v>
      </c>
      <c r="B5791" s="8" t="s">
        <v>10103</v>
      </c>
      <c r="C5791" s="8" t="s">
        <v>10104</v>
      </c>
      <c r="D5791" s="8" t="s">
        <v>10119</v>
      </c>
      <c r="E5791" s="8" t="s">
        <v>10120</v>
      </c>
      <c r="F5791" s="24">
        <v>0.28999999999999998</v>
      </c>
      <c r="G5791" s="24">
        <v>0</v>
      </c>
      <c r="H5791" s="25">
        <v>8.6682000000000006</v>
      </c>
      <c r="I5791" s="25">
        <v>2.2145999999999999</v>
      </c>
      <c r="J5791" s="15">
        <v>49</v>
      </c>
      <c r="K5791" s="15">
        <v>12</v>
      </c>
      <c r="L5791" s="13">
        <v>0.2555</v>
      </c>
      <c r="M5791" s="7">
        <v>0.73905303</v>
      </c>
      <c r="N5791" s="26">
        <v>0.5</v>
      </c>
      <c r="O5791" s="27" t="s">
        <v>22</v>
      </c>
      <c r="P5791" s="8">
        <v>0.32345855740000001</v>
      </c>
      <c r="Q5791" s="24">
        <v>0.28999999999999998</v>
      </c>
      <c r="R5791" t="str">
        <f>IF($Q5791*100&gt;=VLOOKUP($O5791,margin_ranges!$A$5:$C$10,2,FALSE),IF($Q5791*100&lt;=VLOOKUP($O5791,margin_ranges!$A$5:$C$10,3,FALSE)+10,"IN RANGE","ABOVE RANGE"),"BELOW RANGE")</f>
        <v>IN RANGE</v>
      </c>
      <c r="S5791">
        <f>MIN(VLOOKUP($O5791,margin_ranges!$A$5:$D$10,4,FALSE),$P5791*100)</f>
        <v>29.75</v>
      </c>
      <c r="T5791" s="29">
        <f>(1-$S5791/100)/(1-$F5791)-1</f>
        <v>-1.0563380281690127E-2</v>
      </c>
      <c r="U5791" s="19" t="str">
        <f>IF(ABS(IFERROR(T5791,0))&gt;0.05,INDEX(margin_ranges!$C$13:$C$16,MATCH($F5791*100,margin_ranges!$B$13:$B$16,1)),"")</f>
        <v/>
      </c>
      <c r="V5791" t="e">
        <f>MIN(VLOOKUP($U5791,margin_ranges!$A$5:$D$10,4,FALSE),$P5791*100)</f>
        <v>#N/A</v>
      </c>
      <c r="Y5791" s="29" t="e">
        <f t="shared" si="90"/>
        <v>#N/A</v>
      </c>
    </row>
    <row r="5792" spans="1:25" x14ac:dyDescent="0.3">
      <c r="A5792" s="8" t="s">
        <v>17</v>
      </c>
      <c r="B5792" s="8" t="s">
        <v>10103</v>
      </c>
      <c r="C5792" s="8" t="s">
        <v>10104</v>
      </c>
      <c r="D5792" s="8" t="s">
        <v>10105</v>
      </c>
      <c r="E5792" s="8" t="s">
        <v>10106</v>
      </c>
      <c r="F5792" s="24">
        <v>0.28999999999999898</v>
      </c>
      <c r="G5792" s="24">
        <v>0</v>
      </c>
      <c r="H5792" s="25">
        <v>11.6563</v>
      </c>
      <c r="I5792" s="25">
        <v>5.4672999999999998</v>
      </c>
      <c r="J5792" s="15">
        <v>198</v>
      </c>
      <c r="K5792" s="15">
        <v>49</v>
      </c>
      <c r="L5792" s="13">
        <v>0.46899999999999997</v>
      </c>
      <c r="M5792" s="7">
        <v>1.20513705</v>
      </c>
      <c r="N5792" s="26">
        <v>0.8</v>
      </c>
      <c r="O5792" s="27" t="s">
        <v>22</v>
      </c>
      <c r="P5792" s="8">
        <v>0.33617508419999997</v>
      </c>
      <c r="Q5792" s="24">
        <v>0.28999999999999998</v>
      </c>
      <c r="R5792" t="str">
        <f>IF($Q5792*100&gt;=VLOOKUP($O5792,margin_ranges!$A$5:$C$10,2,FALSE),IF($Q5792*100&lt;=VLOOKUP($O5792,margin_ranges!$A$5:$C$10,3,FALSE)+10,"IN RANGE","ABOVE RANGE"),"BELOW RANGE")</f>
        <v>IN RANGE</v>
      </c>
      <c r="S5792">
        <f>MIN(VLOOKUP($O5792,margin_ranges!$A$5:$D$10,4,FALSE),$P5792*100)</f>
        <v>29.75</v>
      </c>
      <c r="T5792" s="29">
        <f>(1-$S5792/100)/(1-$F5792)-1</f>
        <v>-1.056338028169157E-2</v>
      </c>
      <c r="U5792" s="19" t="str">
        <f>IF(ABS(IFERROR(T5792,0))&gt;0.05,INDEX(margin_ranges!$C$13:$C$16,MATCH($F5792*100,margin_ranges!$B$13:$B$16,1)),"")</f>
        <v/>
      </c>
      <c r="V5792" t="e">
        <f>MIN(VLOOKUP($U5792,margin_ranges!$A$5:$D$10,4,FALSE),$P5792*100)</f>
        <v>#N/A</v>
      </c>
      <c r="Y5792" s="29" t="e">
        <f t="shared" si="90"/>
        <v>#N/A</v>
      </c>
    </row>
    <row r="5793" spans="1:25" x14ac:dyDescent="0.3">
      <c r="A5793" s="8" t="s">
        <v>17</v>
      </c>
      <c r="B5793" s="8" t="s">
        <v>10103</v>
      </c>
      <c r="C5793" s="8" t="s">
        <v>10104</v>
      </c>
      <c r="D5793" s="8" t="s">
        <v>10111</v>
      </c>
      <c r="E5793" s="8" t="s">
        <v>10112</v>
      </c>
      <c r="F5793" s="24">
        <v>0.28999999999999898</v>
      </c>
      <c r="G5793" s="24">
        <v>0</v>
      </c>
      <c r="H5793" s="25">
        <v>5.7042000000000002</v>
      </c>
      <c r="I5793" s="25">
        <v>1.2431000000000001</v>
      </c>
      <c r="J5793" s="15">
        <v>8</v>
      </c>
      <c r="K5793" s="15">
        <v>2</v>
      </c>
      <c r="L5793" s="13">
        <v>0.21790000000000001</v>
      </c>
      <c r="M5793" s="7">
        <v>0.20566569000000001</v>
      </c>
      <c r="N5793" s="26">
        <v>0.01</v>
      </c>
      <c r="O5793" s="27" t="s">
        <v>22</v>
      </c>
      <c r="P5793" s="8">
        <v>0.95137740280000005</v>
      </c>
      <c r="Q5793" s="24">
        <v>0.28999999999999998</v>
      </c>
      <c r="R5793" t="str">
        <f>IF($Q5793*100&gt;=VLOOKUP($O5793,margin_ranges!$A$5:$C$10,2,FALSE),IF($Q5793*100&lt;=VLOOKUP($O5793,margin_ranges!$A$5:$C$10,3,FALSE)+10,"IN RANGE","ABOVE RANGE"),"BELOW RANGE")</f>
        <v>IN RANGE</v>
      </c>
      <c r="S5793">
        <f>MIN(VLOOKUP($O5793,margin_ranges!$A$5:$D$10,4,FALSE),$P5793*100)</f>
        <v>29.75</v>
      </c>
      <c r="T5793" s="29">
        <f>(1-$S5793/100)/(1-$F5793)-1</f>
        <v>-1.056338028169157E-2</v>
      </c>
      <c r="U5793" s="19" t="str">
        <f>IF(ABS(IFERROR(T5793,0))&gt;0.05,INDEX(margin_ranges!$C$13:$C$16,MATCH($F5793*100,margin_ranges!$B$13:$B$16,1)),"")</f>
        <v/>
      </c>
      <c r="V5793" t="e">
        <f>MIN(VLOOKUP($U5793,margin_ranges!$A$5:$D$10,4,FALSE),$P5793*100)</f>
        <v>#N/A</v>
      </c>
      <c r="Y5793" s="29" t="e">
        <f t="shared" si="90"/>
        <v>#N/A</v>
      </c>
    </row>
    <row r="5794" spans="1:25" x14ac:dyDescent="0.3">
      <c r="A5794" s="8" t="s">
        <v>17</v>
      </c>
      <c r="B5794" s="8" t="s">
        <v>10103</v>
      </c>
      <c r="C5794" s="8" t="s">
        <v>10104</v>
      </c>
      <c r="D5794" s="8" t="s">
        <v>10107</v>
      </c>
      <c r="E5794" s="8" t="s">
        <v>10108</v>
      </c>
      <c r="F5794" s="24">
        <v>0.25</v>
      </c>
      <c r="G5794" s="24">
        <v>1</v>
      </c>
      <c r="H5794" s="25">
        <v>208.7551</v>
      </c>
      <c r="I5794" s="25">
        <v>35.235399999999998</v>
      </c>
      <c r="J5794" s="15">
        <v>1037</v>
      </c>
      <c r="K5794" s="15">
        <v>258</v>
      </c>
      <c r="L5794" s="13">
        <v>0.16880000000000001</v>
      </c>
      <c r="M5794" s="7">
        <v>0.98057475000000005</v>
      </c>
      <c r="N5794" s="26">
        <v>0.7</v>
      </c>
      <c r="O5794" s="27" t="s">
        <v>92</v>
      </c>
      <c r="P5794" s="8">
        <v>0.2861329514</v>
      </c>
      <c r="Q5794" s="24">
        <v>0.25</v>
      </c>
      <c r="R5794" t="str">
        <f>IF($Q5794*100&gt;=VLOOKUP($O5794,margin_ranges!$A$5:$C$10,2,FALSE),IF($Q5794*100&lt;=VLOOKUP($O5794,margin_ranges!$A$5:$C$10,3,FALSE)+10,"IN RANGE","ABOVE RANGE"),"BELOW RANGE")</f>
        <v>IN RANGE</v>
      </c>
      <c r="S5794">
        <f>MIN(VLOOKUP($O5794,margin_ranges!$A$5:$D$10,4,FALSE),$P5794*100)</f>
        <v>28.613295140000002</v>
      </c>
      <c r="T5794" s="29">
        <f>(1-$S5794/100)/(1-$F5794)-1</f>
        <v>-4.8177268533333262E-2</v>
      </c>
      <c r="U5794" s="19" t="str">
        <f>IF(ABS(IFERROR(T5794,0))&gt;0.05,INDEX(margin_ranges!$C$13:$C$16,MATCH($F5794*100,margin_ranges!$B$13:$B$16,1)),"")</f>
        <v/>
      </c>
      <c r="V5794" t="e">
        <f>MIN(VLOOKUP($U5794,margin_ranges!$A$5:$D$10,4,FALSE),$P5794*100)</f>
        <v>#N/A</v>
      </c>
      <c r="Y5794" s="29" t="e">
        <f t="shared" si="90"/>
        <v>#N/A</v>
      </c>
    </row>
    <row r="5795" spans="1:25" x14ac:dyDescent="0.3">
      <c r="A5795" s="8" t="s">
        <v>35</v>
      </c>
      <c r="B5795" s="8" t="s">
        <v>10121</v>
      </c>
      <c r="C5795" s="8" t="s">
        <v>34</v>
      </c>
      <c r="D5795" s="28" t="s">
        <v>34</v>
      </c>
      <c r="E5795" s="8"/>
      <c r="F5795" s="24">
        <v>0.28999999999999998</v>
      </c>
      <c r="G5795" s="24">
        <v>0</v>
      </c>
      <c r="H5795" s="25">
        <v>35.866100000000003</v>
      </c>
      <c r="I5795" s="25">
        <v>16.775600000000001</v>
      </c>
      <c r="J5795" s="15">
        <v>771</v>
      </c>
      <c r="K5795" s="15">
        <v>194</v>
      </c>
      <c r="L5795" s="13">
        <v>0.4677</v>
      </c>
      <c r="M5795" s="7">
        <v>1.53280025</v>
      </c>
      <c r="N5795" s="26">
        <v>0.75</v>
      </c>
      <c r="O5795" s="27"/>
      <c r="P5795" s="8">
        <v>0.510699452</v>
      </c>
      <c r="Q5795" s="24">
        <v>0.28999999999999998</v>
      </c>
      <c r="R5795" t="e">
        <f>IF($Q5795*100&gt;=VLOOKUP($O5795,margin_ranges!$A$5:$C$10,2,FALSE),IF($Q5795*100&lt;=VLOOKUP($O5795,margin_ranges!$A$5:$C$10,3,FALSE)+10,"IN RANGE","ABOVE RANGE"),"BELOW RANGE")</f>
        <v>#N/A</v>
      </c>
      <c r="S5795" t="e">
        <f>MIN(VLOOKUP($O5795,margin_ranges!$A$5:$D$10,4,FALSE),$P5795*100)</f>
        <v>#N/A</v>
      </c>
      <c r="T5795" s="29" t="e">
        <f>(1-$S5795/100)/(1-$F5795)-1</f>
        <v>#N/A</v>
      </c>
      <c r="U5795" s="19" t="str">
        <f>IF(ABS(IFERROR(T5795,0))&gt;0.05,INDEX(margin_ranges!$C$13:$C$16,MATCH($F5795*100,margin_ranges!$B$13:$B$16,1)),"")</f>
        <v/>
      </c>
      <c r="V5795" t="e">
        <f>MIN(VLOOKUP($U5795,margin_ranges!$A$5:$D$10,4,FALSE),$P5795*100)</f>
        <v>#N/A</v>
      </c>
      <c r="Y5795" s="29" t="e">
        <f t="shared" si="90"/>
        <v>#N/A</v>
      </c>
    </row>
    <row r="5796" spans="1:25" x14ac:dyDescent="0.3">
      <c r="A5796" s="8" t="s">
        <v>33</v>
      </c>
      <c r="B5796" s="8" t="s">
        <v>10121</v>
      </c>
      <c r="C5796" s="8" t="s">
        <v>10122</v>
      </c>
      <c r="D5796" s="8" t="s">
        <v>34</v>
      </c>
      <c r="E5796" s="8"/>
      <c r="F5796" s="24">
        <v>0.28999999999999998</v>
      </c>
      <c r="G5796" s="24">
        <v>0</v>
      </c>
      <c r="H5796" s="25">
        <v>35.866100000000003</v>
      </c>
      <c r="I5796" s="25">
        <v>16.775600000000001</v>
      </c>
      <c r="J5796" s="15">
        <v>771</v>
      </c>
      <c r="K5796" s="15">
        <v>194</v>
      </c>
      <c r="L5796" s="13">
        <v>0.4677</v>
      </c>
      <c r="M5796" s="7">
        <v>1.53280025</v>
      </c>
      <c r="N5796" s="26">
        <v>0.75</v>
      </c>
      <c r="O5796" s="27"/>
      <c r="P5796" s="8">
        <v>0.510699452</v>
      </c>
      <c r="Q5796" s="24">
        <v>0.28999999999999998</v>
      </c>
      <c r="R5796" t="e">
        <f>IF($Q5796*100&gt;=VLOOKUP($O5796,margin_ranges!$A$5:$C$10,2,FALSE),IF($Q5796*100&lt;=VLOOKUP($O5796,margin_ranges!$A$5:$C$10,3,FALSE)+10,"IN RANGE","ABOVE RANGE"),"BELOW RANGE")</f>
        <v>#N/A</v>
      </c>
      <c r="S5796" t="e">
        <f>MIN(VLOOKUP($O5796,margin_ranges!$A$5:$D$10,4,FALSE),$P5796*100)</f>
        <v>#N/A</v>
      </c>
      <c r="T5796" s="29" t="e">
        <f>(1-$S5796/100)/(1-$F5796)-1</f>
        <v>#N/A</v>
      </c>
      <c r="U5796" s="19" t="str">
        <f>IF(ABS(IFERROR(T5796,0))&gt;0.05,INDEX(margin_ranges!$C$13:$C$16,MATCH($F5796*100,margin_ranges!$B$13:$B$16,1)),"")</f>
        <v/>
      </c>
      <c r="V5796" t="e">
        <f>MIN(VLOOKUP($U5796,margin_ranges!$A$5:$D$10,4,FALSE),$P5796*100)</f>
        <v>#N/A</v>
      </c>
      <c r="Y5796" s="29" t="e">
        <f t="shared" si="90"/>
        <v>#N/A</v>
      </c>
    </row>
    <row r="5797" spans="1:25" x14ac:dyDescent="0.3">
      <c r="A5797" s="8" t="s">
        <v>17</v>
      </c>
      <c r="B5797" s="8" t="s">
        <v>10121</v>
      </c>
      <c r="C5797" s="8" t="s">
        <v>10122</v>
      </c>
      <c r="D5797" s="8" t="s">
        <v>10123</v>
      </c>
      <c r="E5797" s="8" t="s">
        <v>10124</v>
      </c>
      <c r="F5797" s="24">
        <v>0.28999999999999998</v>
      </c>
      <c r="G5797" s="24">
        <v>0</v>
      </c>
      <c r="H5797" s="25">
        <v>11.928800000000001</v>
      </c>
      <c r="I5797" s="25">
        <v>6.2385999999999999</v>
      </c>
      <c r="J5797" s="15">
        <v>280</v>
      </c>
      <c r="K5797" s="15">
        <v>70</v>
      </c>
      <c r="L5797" s="13">
        <v>0.52300000000000002</v>
      </c>
      <c r="M5797" s="7">
        <v>1.4977673499999999</v>
      </c>
      <c r="N5797" s="26">
        <v>0.75</v>
      </c>
      <c r="O5797" s="27" t="s">
        <v>22</v>
      </c>
      <c r="P5797" s="8">
        <v>0.4992546726</v>
      </c>
      <c r="Q5797" s="24">
        <v>0.28999999999999998</v>
      </c>
      <c r="R5797" t="str">
        <f>IF($Q5797*100&gt;=VLOOKUP($O5797,margin_ranges!$A$5:$C$10,2,FALSE),IF($Q5797*100&lt;=VLOOKUP($O5797,margin_ranges!$A$5:$C$10,3,FALSE)+10,"IN RANGE","ABOVE RANGE"),"BELOW RANGE")</f>
        <v>IN RANGE</v>
      </c>
      <c r="S5797">
        <f>MIN(VLOOKUP($O5797,margin_ranges!$A$5:$D$10,4,FALSE),$P5797*100)</f>
        <v>29.75</v>
      </c>
      <c r="T5797" s="29">
        <f>(1-$S5797/100)/(1-$F5797)-1</f>
        <v>-1.0563380281690127E-2</v>
      </c>
      <c r="U5797" s="19" t="str">
        <f>IF(ABS(IFERROR(T5797,0))&gt;0.05,INDEX(margin_ranges!$C$13:$C$16,MATCH($F5797*100,margin_ranges!$B$13:$B$16,1)),"")</f>
        <v/>
      </c>
      <c r="V5797" t="e">
        <f>MIN(VLOOKUP($U5797,margin_ranges!$A$5:$D$10,4,FALSE),$P5797*100)</f>
        <v>#N/A</v>
      </c>
      <c r="Y5797" s="29" t="e">
        <f t="shared" si="90"/>
        <v>#N/A</v>
      </c>
    </row>
    <row r="5798" spans="1:25" x14ac:dyDescent="0.3">
      <c r="A5798" s="8" t="s">
        <v>17</v>
      </c>
      <c r="B5798" s="8" t="s">
        <v>10121</v>
      </c>
      <c r="C5798" s="8" t="s">
        <v>10122</v>
      </c>
      <c r="D5798" s="8" t="s">
        <v>10125</v>
      </c>
      <c r="E5798" s="8" t="s">
        <v>10126</v>
      </c>
      <c r="F5798" s="24">
        <v>0.28999999999999998</v>
      </c>
      <c r="G5798" s="24">
        <v>0</v>
      </c>
      <c r="H5798" s="25">
        <v>21.502400000000002</v>
      </c>
      <c r="I5798" s="25">
        <v>9.5021000000000004</v>
      </c>
      <c r="J5798" s="15">
        <v>442</v>
      </c>
      <c r="K5798" s="15">
        <v>112</v>
      </c>
      <c r="L5798" s="13">
        <v>0.44190000000000002</v>
      </c>
      <c r="M5798" s="7">
        <v>1.5495508499999999</v>
      </c>
      <c r="N5798" s="26">
        <v>0.75</v>
      </c>
      <c r="O5798" s="27" t="s">
        <v>22</v>
      </c>
      <c r="P5798" s="8">
        <v>0.5159887782</v>
      </c>
      <c r="Q5798" s="24">
        <v>0.28999999999999998</v>
      </c>
      <c r="R5798" t="str">
        <f>IF($Q5798*100&gt;=VLOOKUP($O5798,margin_ranges!$A$5:$C$10,2,FALSE),IF($Q5798*100&lt;=VLOOKUP($O5798,margin_ranges!$A$5:$C$10,3,FALSE)+10,"IN RANGE","ABOVE RANGE"),"BELOW RANGE")</f>
        <v>IN RANGE</v>
      </c>
      <c r="S5798">
        <f>MIN(VLOOKUP($O5798,margin_ranges!$A$5:$D$10,4,FALSE),$P5798*100)</f>
        <v>29.75</v>
      </c>
      <c r="T5798" s="29">
        <f>(1-$S5798/100)/(1-$F5798)-1</f>
        <v>-1.0563380281690127E-2</v>
      </c>
      <c r="U5798" s="19" t="str">
        <f>IF(ABS(IFERROR(T5798,0))&gt;0.05,INDEX(margin_ranges!$C$13:$C$16,MATCH($F5798*100,margin_ranges!$B$13:$B$16,1)),"")</f>
        <v/>
      </c>
      <c r="V5798" t="e">
        <f>MIN(VLOOKUP($U5798,margin_ranges!$A$5:$D$10,4,FALSE),$P5798*100)</f>
        <v>#N/A</v>
      </c>
      <c r="Y5798" s="29" t="e">
        <f t="shared" si="90"/>
        <v>#N/A</v>
      </c>
    </row>
    <row r="5799" spans="1:25" x14ac:dyDescent="0.3">
      <c r="A5799" s="8" t="s">
        <v>17</v>
      </c>
      <c r="B5799" s="8" t="s">
        <v>10121</v>
      </c>
      <c r="C5799" s="8" t="s">
        <v>10122</v>
      </c>
      <c r="D5799" s="28" t="s">
        <v>10127</v>
      </c>
      <c r="E5799" s="8" t="s">
        <v>10128</v>
      </c>
      <c r="F5799" s="24">
        <v>0.28999999999999998</v>
      </c>
      <c r="G5799" s="24">
        <v>0</v>
      </c>
      <c r="H5799" s="25">
        <v>2.4348999999999998</v>
      </c>
      <c r="I5799" s="25">
        <v>1.0348999999999999</v>
      </c>
      <c r="J5799" s="15">
        <v>49</v>
      </c>
      <c r="K5799" s="15">
        <v>13</v>
      </c>
      <c r="L5799" s="13">
        <v>0.42499999999999999</v>
      </c>
      <c r="M5799" s="7">
        <v>1.5901856599999999</v>
      </c>
      <c r="N5799" s="26">
        <v>0.75</v>
      </c>
      <c r="O5799" s="27" t="s">
        <v>22</v>
      </c>
      <c r="P5799" s="8">
        <v>0.52835695869999999</v>
      </c>
      <c r="Q5799" s="24">
        <v>0.28999999999999998</v>
      </c>
      <c r="R5799" t="str">
        <f>IF($Q5799*100&gt;=VLOOKUP($O5799,margin_ranges!$A$5:$C$10,2,FALSE),IF($Q5799*100&lt;=VLOOKUP($O5799,margin_ranges!$A$5:$C$10,3,FALSE)+10,"IN RANGE","ABOVE RANGE"),"BELOW RANGE")</f>
        <v>IN RANGE</v>
      </c>
      <c r="S5799">
        <f>MIN(VLOOKUP($O5799,margin_ranges!$A$5:$D$10,4,FALSE),$P5799*100)</f>
        <v>29.75</v>
      </c>
      <c r="T5799" s="29">
        <f>(1-$S5799/100)/(1-$F5799)-1</f>
        <v>-1.0563380281690127E-2</v>
      </c>
      <c r="U5799" s="19" t="str">
        <f>IF(ABS(IFERROR(T5799,0))&gt;0.05,INDEX(margin_ranges!$C$13:$C$16,MATCH($F5799*100,margin_ranges!$B$13:$B$16,1)),"")</f>
        <v/>
      </c>
      <c r="V5799" t="e">
        <f>MIN(VLOOKUP($U5799,margin_ranges!$A$5:$D$10,4,FALSE),$P5799*100)</f>
        <v>#N/A</v>
      </c>
      <c r="Y5799" s="29" t="e">
        <f t="shared" si="90"/>
        <v>#N/A</v>
      </c>
    </row>
    <row r="5800" spans="1:25" x14ac:dyDescent="0.3">
      <c r="A5800" s="8" t="s">
        <v>35</v>
      </c>
      <c r="B5800" s="8" t="s">
        <v>10129</v>
      </c>
      <c r="C5800" s="8" t="s">
        <v>34</v>
      </c>
      <c r="D5800" s="8" t="s">
        <v>34</v>
      </c>
      <c r="E5800" s="8"/>
      <c r="F5800" s="24">
        <v>0.280111585944611</v>
      </c>
      <c r="G5800" s="24">
        <v>0.99998045000000002</v>
      </c>
      <c r="H5800" s="25">
        <v>24204.742900000001</v>
      </c>
      <c r="I5800" s="25">
        <v>4234.2106000000003</v>
      </c>
      <c r="J5800" s="15">
        <v>39761</v>
      </c>
      <c r="K5800" s="15">
        <v>9594</v>
      </c>
      <c r="L5800" s="13">
        <v>0.1749</v>
      </c>
      <c r="M5800" s="7">
        <v>0.31301627999999998</v>
      </c>
      <c r="N5800" s="26">
        <v>0.123714</v>
      </c>
      <c r="O5800" s="27"/>
      <c r="P5800" s="8">
        <v>0.60476815880000001</v>
      </c>
      <c r="Q5800" s="24">
        <v>0.28010000000000002</v>
      </c>
      <c r="R5800" t="e">
        <f>IF($Q5800*100&gt;=VLOOKUP($O5800,margin_ranges!$A$5:$C$10,2,FALSE),IF($Q5800*100&lt;=VLOOKUP($O5800,margin_ranges!$A$5:$C$10,3,FALSE)+10,"IN RANGE","ABOVE RANGE"),"BELOW RANGE")</f>
        <v>#N/A</v>
      </c>
      <c r="S5800" t="e">
        <f>MIN(VLOOKUP($O5800,margin_ranges!$A$5:$D$10,4,FALSE),$P5800*100)</f>
        <v>#N/A</v>
      </c>
      <c r="T5800" s="29" t="e">
        <f>(1-$S5800/100)/(1-$F5800)-1</f>
        <v>#N/A</v>
      </c>
      <c r="U5800" s="19" t="str">
        <f>IF(ABS(IFERROR(T5800,0))&gt;0.05,INDEX(margin_ranges!$C$13:$C$16,MATCH($F5800*100,margin_ranges!$B$13:$B$16,1)),"")</f>
        <v/>
      </c>
      <c r="V5800" t="e">
        <f>MIN(VLOOKUP($U5800,margin_ranges!$A$5:$D$10,4,FALSE),$P5800*100)</f>
        <v>#N/A</v>
      </c>
      <c r="Y5800" s="29" t="e">
        <f t="shared" si="90"/>
        <v>#N/A</v>
      </c>
    </row>
    <row r="5801" spans="1:25" x14ac:dyDescent="0.3">
      <c r="A5801" s="8" t="s">
        <v>33</v>
      </c>
      <c r="B5801" s="8" t="s">
        <v>10129</v>
      </c>
      <c r="C5801" s="8" t="s">
        <v>10130</v>
      </c>
      <c r="D5801" s="8" t="s">
        <v>34</v>
      </c>
      <c r="E5801" s="8"/>
      <c r="F5801" s="24">
        <v>0.280111585944611</v>
      </c>
      <c r="G5801" s="24">
        <v>0.99998045000000002</v>
      </c>
      <c r="H5801" s="25">
        <v>24204.742900000001</v>
      </c>
      <c r="I5801" s="25">
        <v>4234.2106000000003</v>
      </c>
      <c r="J5801" s="15">
        <v>39761</v>
      </c>
      <c r="K5801" s="15">
        <v>9594</v>
      </c>
      <c r="L5801" s="13">
        <v>0.1749</v>
      </c>
      <c r="M5801" s="7">
        <v>0.31301627999999998</v>
      </c>
      <c r="N5801" s="26">
        <v>0.123714</v>
      </c>
      <c r="O5801" s="27"/>
      <c r="P5801" s="8">
        <v>0.60476815880000001</v>
      </c>
      <c r="Q5801" s="24">
        <v>0.28010000000000002</v>
      </c>
      <c r="R5801" t="e">
        <f>IF($Q5801*100&gt;=VLOOKUP($O5801,margin_ranges!$A$5:$C$10,2,FALSE),IF($Q5801*100&lt;=VLOOKUP($O5801,margin_ranges!$A$5:$C$10,3,FALSE)+10,"IN RANGE","ABOVE RANGE"),"BELOW RANGE")</f>
        <v>#N/A</v>
      </c>
      <c r="S5801" t="e">
        <f>MIN(VLOOKUP($O5801,margin_ranges!$A$5:$D$10,4,FALSE),$P5801*100)</f>
        <v>#N/A</v>
      </c>
      <c r="T5801" s="29" t="e">
        <f>(1-$S5801/100)/(1-$F5801)-1</f>
        <v>#N/A</v>
      </c>
      <c r="U5801" s="19" t="str">
        <f>IF(ABS(IFERROR(T5801,0))&gt;0.05,INDEX(margin_ranges!$C$13:$C$16,MATCH($F5801*100,margin_ranges!$B$13:$B$16,1)),"")</f>
        <v/>
      </c>
      <c r="V5801" t="e">
        <f>MIN(VLOOKUP($U5801,margin_ranges!$A$5:$D$10,4,FALSE),$P5801*100)</f>
        <v>#N/A</v>
      </c>
      <c r="Y5801" s="29" t="e">
        <f t="shared" si="90"/>
        <v>#N/A</v>
      </c>
    </row>
    <row r="5802" spans="1:25" x14ac:dyDescent="0.3">
      <c r="A5802" s="8" t="s">
        <v>17</v>
      </c>
      <c r="B5802" s="8" t="s">
        <v>10129</v>
      </c>
      <c r="C5802" s="8" t="s">
        <v>10130</v>
      </c>
      <c r="D5802" s="8" t="s">
        <v>10157</v>
      </c>
      <c r="E5802" s="8" t="s">
        <v>10158</v>
      </c>
      <c r="F5802" s="24">
        <v>0.34</v>
      </c>
      <c r="G5802" s="24">
        <v>1</v>
      </c>
      <c r="H5802" s="25">
        <v>4720.7974000000004</v>
      </c>
      <c r="I5802" s="25">
        <v>1121.4908</v>
      </c>
      <c r="J5802" s="15">
        <v>7980</v>
      </c>
      <c r="K5802" s="15">
        <v>2419</v>
      </c>
      <c r="L5802" s="13">
        <v>0.23760000000000001</v>
      </c>
      <c r="M5802" s="7">
        <v>0.23717569999999999</v>
      </c>
      <c r="N5802" s="26">
        <v>0.05</v>
      </c>
      <c r="O5802" s="27" t="s">
        <v>22</v>
      </c>
      <c r="P5802" s="8">
        <v>0.78918581899999996</v>
      </c>
      <c r="Q5802" s="24">
        <v>0.34</v>
      </c>
      <c r="R5802" t="str">
        <f>IF($Q5802*100&gt;=VLOOKUP($O5802,margin_ranges!$A$5:$C$10,2,FALSE),IF($Q5802*100&lt;=VLOOKUP($O5802,margin_ranges!$A$5:$C$10,3,FALSE)+10,"IN RANGE","ABOVE RANGE"),"BELOW RANGE")</f>
        <v>IN RANGE</v>
      </c>
      <c r="S5802">
        <f>MIN(VLOOKUP($O5802,margin_ranges!$A$5:$D$10,4,FALSE),$P5802*100)</f>
        <v>29.75</v>
      </c>
      <c r="T5802" s="29">
        <f>(1-$S5802/100)/(1-$F5802)-1</f>
        <v>6.4393939393939448E-2</v>
      </c>
      <c r="U5802" s="19" t="str">
        <f>IF(ABS(IFERROR(T5802,0))&gt;0.05,INDEX(margin_ranges!$C$13:$C$16,MATCH($F5802*100,margin_ranges!$B$13:$B$16,1)),"")</f>
        <v>Balanced (Type B)</v>
      </c>
      <c r="V5802">
        <f>MIN(VLOOKUP($U5802,margin_ranges!$A$5:$D$10,4,FALSE),$P5802*100)</f>
        <v>29.75</v>
      </c>
      <c r="Y5802" s="29">
        <f t="shared" si="90"/>
        <v>6.4393939393939448E-2</v>
      </c>
    </row>
    <row r="5803" spans="1:25" x14ac:dyDescent="0.3">
      <c r="A5803" s="8" t="s">
        <v>17</v>
      </c>
      <c r="B5803" s="8" t="s">
        <v>10129</v>
      </c>
      <c r="C5803" s="8" t="s">
        <v>10130</v>
      </c>
      <c r="D5803" s="8" t="s">
        <v>10155</v>
      </c>
      <c r="E5803" s="8" t="s">
        <v>10156</v>
      </c>
      <c r="F5803" s="24">
        <v>0.33999999999999903</v>
      </c>
      <c r="G5803" s="24">
        <v>1</v>
      </c>
      <c r="H5803" s="25">
        <v>2768.0673999999999</v>
      </c>
      <c r="I5803" s="25">
        <v>540.65099999999995</v>
      </c>
      <c r="J5803" s="15">
        <v>3172</v>
      </c>
      <c r="K5803" s="15">
        <v>957</v>
      </c>
      <c r="L5803" s="13">
        <v>0.1953</v>
      </c>
      <c r="M5803" s="7">
        <v>0.19553755</v>
      </c>
      <c r="N5803" s="26">
        <v>0.05</v>
      </c>
      <c r="O5803" s="27" t="s">
        <v>22</v>
      </c>
      <c r="P5803" s="8">
        <v>0.74429463679999996</v>
      </c>
      <c r="Q5803" s="24">
        <v>0.34</v>
      </c>
      <c r="R5803" t="str">
        <f>IF($Q5803*100&gt;=VLOOKUP($O5803,margin_ranges!$A$5:$C$10,2,FALSE),IF($Q5803*100&lt;=VLOOKUP($O5803,margin_ranges!$A$5:$C$10,3,FALSE)+10,"IN RANGE","ABOVE RANGE"),"BELOW RANGE")</f>
        <v>IN RANGE</v>
      </c>
      <c r="S5803">
        <f>MIN(VLOOKUP($O5803,margin_ranges!$A$5:$D$10,4,FALSE),$P5803*100)</f>
        <v>29.75</v>
      </c>
      <c r="T5803" s="29">
        <f>(1-$S5803/100)/(1-$F5803)-1</f>
        <v>6.4393939393937671E-2</v>
      </c>
      <c r="U5803" s="19" t="str">
        <f>IF(ABS(IFERROR(T5803,0))&gt;0.05,INDEX(margin_ranges!$C$13:$C$16,MATCH($F5803*100,margin_ranges!$B$13:$B$16,1)),"")</f>
        <v>Balanced (Type B)</v>
      </c>
      <c r="V5803">
        <f>MIN(VLOOKUP($U5803,margin_ranges!$A$5:$D$10,4,FALSE),$P5803*100)</f>
        <v>29.75</v>
      </c>
      <c r="Y5803" s="29">
        <f t="shared" si="90"/>
        <v>6.4393939393937671E-2</v>
      </c>
    </row>
    <row r="5804" spans="1:25" x14ac:dyDescent="0.3">
      <c r="A5804" s="8" t="s">
        <v>17</v>
      </c>
      <c r="B5804" s="8" t="s">
        <v>10129</v>
      </c>
      <c r="C5804" s="8" t="s">
        <v>10130</v>
      </c>
      <c r="D5804" s="8" t="s">
        <v>10131</v>
      </c>
      <c r="E5804" s="8" t="s">
        <v>10132</v>
      </c>
      <c r="F5804" s="24">
        <v>0.28999999999999998</v>
      </c>
      <c r="G5804" s="24">
        <v>1</v>
      </c>
      <c r="H5804" s="25">
        <v>1038.0686000000001</v>
      </c>
      <c r="I5804" s="25">
        <v>18.204899999999999</v>
      </c>
      <c r="J5804" s="15">
        <v>436</v>
      </c>
      <c r="K5804" s="15">
        <v>110</v>
      </c>
      <c r="L5804" s="13">
        <v>1.7500000000000002E-2</v>
      </c>
      <c r="M5804" s="7">
        <v>0.79777925000000005</v>
      </c>
      <c r="N5804" s="26">
        <v>0.05</v>
      </c>
      <c r="O5804" s="27" t="s">
        <v>22</v>
      </c>
      <c r="P5804" s="8">
        <v>0.93732602109999996</v>
      </c>
      <c r="Q5804" s="24">
        <v>0.28999999999999998</v>
      </c>
      <c r="R5804" t="str">
        <f>IF($Q5804*100&gt;=VLOOKUP($O5804,margin_ranges!$A$5:$C$10,2,FALSE),IF($Q5804*100&lt;=VLOOKUP($O5804,margin_ranges!$A$5:$C$10,3,FALSE)+10,"IN RANGE","ABOVE RANGE"),"BELOW RANGE")</f>
        <v>IN RANGE</v>
      </c>
      <c r="S5804">
        <f>MIN(VLOOKUP($O5804,margin_ranges!$A$5:$D$10,4,FALSE),$P5804*100)</f>
        <v>29.75</v>
      </c>
      <c r="T5804" s="29">
        <f>(1-$S5804/100)/(1-$F5804)-1</f>
        <v>-1.0563380281690127E-2</v>
      </c>
      <c r="U5804" s="19" t="str">
        <f>IF(ABS(IFERROR(T5804,0))&gt;0.05,INDEX(margin_ranges!$C$13:$C$16,MATCH($F5804*100,margin_ranges!$B$13:$B$16,1)),"")</f>
        <v/>
      </c>
      <c r="V5804" t="e">
        <f>MIN(VLOOKUP($U5804,margin_ranges!$A$5:$D$10,4,FALSE),$P5804*100)</f>
        <v>#N/A</v>
      </c>
      <c r="Y5804" s="29" t="e">
        <f t="shared" si="90"/>
        <v>#N/A</v>
      </c>
    </row>
    <row r="5805" spans="1:25" x14ac:dyDescent="0.3">
      <c r="A5805" s="8" t="s">
        <v>17</v>
      </c>
      <c r="B5805" s="8" t="s">
        <v>10129</v>
      </c>
      <c r="C5805" s="8" t="s">
        <v>10130</v>
      </c>
      <c r="D5805" s="28" t="s">
        <v>10141</v>
      </c>
      <c r="E5805" s="8" t="s">
        <v>10142</v>
      </c>
      <c r="F5805" s="24">
        <v>0.27</v>
      </c>
      <c r="G5805" s="24">
        <v>1</v>
      </c>
      <c r="H5805" s="25">
        <v>4578.3495999999996</v>
      </c>
      <c r="I5805" s="25">
        <v>1040.3625</v>
      </c>
      <c r="J5805" s="15">
        <v>16135</v>
      </c>
      <c r="K5805" s="15">
        <v>3711</v>
      </c>
      <c r="L5805" s="13">
        <v>0.22720000000000001</v>
      </c>
      <c r="M5805" s="7">
        <v>0.51696934000000005</v>
      </c>
      <c r="N5805" s="26">
        <v>0.35</v>
      </c>
      <c r="O5805" s="27" t="s">
        <v>22</v>
      </c>
      <c r="P5805" s="8">
        <v>0.32297725729999999</v>
      </c>
      <c r="Q5805" s="24">
        <v>0.27</v>
      </c>
      <c r="R5805" t="str">
        <f>IF($Q5805*100&gt;=VLOOKUP($O5805,margin_ranges!$A$5:$C$10,2,FALSE),IF($Q5805*100&lt;=VLOOKUP($O5805,margin_ranges!$A$5:$C$10,3,FALSE)+10,"IN RANGE","ABOVE RANGE"),"BELOW RANGE")</f>
        <v>IN RANGE</v>
      </c>
      <c r="S5805">
        <f>MIN(VLOOKUP($O5805,margin_ranges!$A$5:$D$10,4,FALSE),$P5805*100)</f>
        <v>29.75</v>
      </c>
      <c r="T5805" s="29">
        <f>(1-$S5805/100)/(1-$F5805)-1</f>
        <v>-3.7671232876712257E-2</v>
      </c>
      <c r="U5805" s="19" t="str">
        <f>IF(ABS(IFERROR(T5805,0))&gt;0.05,INDEX(margin_ranges!$C$13:$C$16,MATCH($F5805*100,margin_ranges!$B$13:$B$16,1)),"")</f>
        <v/>
      </c>
      <c r="V5805" t="e">
        <f>MIN(VLOOKUP($U5805,margin_ranges!$A$5:$D$10,4,FALSE),$P5805*100)</f>
        <v>#N/A</v>
      </c>
      <c r="Y5805" s="29" t="e">
        <f t="shared" si="90"/>
        <v>#N/A</v>
      </c>
    </row>
    <row r="5806" spans="1:25" x14ac:dyDescent="0.3">
      <c r="A5806" s="8" t="s">
        <v>17</v>
      </c>
      <c r="B5806" s="8" t="s">
        <v>10129</v>
      </c>
      <c r="C5806" s="8" t="s">
        <v>10130</v>
      </c>
      <c r="D5806" s="8" t="s">
        <v>10133</v>
      </c>
      <c r="E5806" s="8" t="s">
        <v>10134</v>
      </c>
      <c r="F5806" s="24">
        <v>0.24</v>
      </c>
      <c r="G5806" s="24">
        <v>1</v>
      </c>
      <c r="H5806" s="25">
        <v>1235.7708</v>
      </c>
      <c r="I5806" s="25">
        <v>272.34440000000001</v>
      </c>
      <c r="J5806" s="15">
        <v>1968</v>
      </c>
      <c r="K5806" s="15">
        <v>396</v>
      </c>
      <c r="L5806" s="13">
        <v>0.22040000000000001</v>
      </c>
      <c r="M5806" s="7">
        <v>0.24088862</v>
      </c>
      <c r="N5806" s="26">
        <v>0.05</v>
      </c>
      <c r="O5806" s="27" t="s">
        <v>22</v>
      </c>
      <c r="P5806" s="8">
        <v>0.79243519510000004</v>
      </c>
      <c r="Q5806" s="24">
        <v>0.24</v>
      </c>
      <c r="R5806" t="str">
        <f>IF($Q5806*100&gt;=VLOOKUP($O5806,margin_ranges!$A$5:$C$10,2,FALSE),IF($Q5806*100&lt;=VLOOKUP($O5806,margin_ranges!$A$5:$C$10,3,FALSE)+10,"IN RANGE","ABOVE RANGE"),"BELOW RANGE")</f>
        <v>IN RANGE</v>
      </c>
      <c r="S5806">
        <f>MIN(VLOOKUP($O5806,margin_ranges!$A$5:$D$10,4,FALSE),$P5806*100)</f>
        <v>29.75</v>
      </c>
      <c r="T5806" s="29">
        <f>(1-$S5806/100)/(1-$F5806)-1</f>
        <v>-7.5657894736842146E-2</v>
      </c>
      <c r="U5806" s="19" t="str">
        <f>IF(ABS(IFERROR(T5806,0))&gt;0.05,INDEX(margin_ranges!$C$13:$C$16,MATCH($F5806*100,margin_ranges!$B$13:$B$16,1)),"")</f>
        <v>Maximize Fill (Type A+)</v>
      </c>
      <c r="V5806">
        <f>MIN(VLOOKUP($U5806,margin_ranges!$A$5:$D$10,4,FALSE),$P5806*100)</f>
        <v>19.75</v>
      </c>
      <c r="Y5806" s="29">
        <f t="shared" si="90"/>
        <v>5.5921052631578982E-2</v>
      </c>
    </row>
    <row r="5807" spans="1:25" x14ac:dyDescent="0.3">
      <c r="A5807" s="8" t="s">
        <v>17</v>
      </c>
      <c r="B5807" s="8" t="s">
        <v>10129</v>
      </c>
      <c r="C5807" s="8" t="s">
        <v>10130</v>
      </c>
      <c r="D5807" s="8" t="s">
        <v>10137</v>
      </c>
      <c r="E5807" s="8" t="s">
        <v>10138</v>
      </c>
      <c r="F5807" s="24">
        <v>0.24</v>
      </c>
      <c r="G5807" s="24">
        <v>1</v>
      </c>
      <c r="H5807" s="25">
        <v>871.52009999999996</v>
      </c>
      <c r="I5807" s="25">
        <v>85.395399999999995</v>
      </c>
      <c r="J5807" s="15">
        <v>633</v>
      </c>
      <c r="K5807" s="15">
        <v>128</v>
      </c>
      <c r="L5807" s="13">
        <v>9.8000000000000004E-2</v>
      </c>
      <c r="M5807" s="7">
        <v>0.24704772</v>
      </c>
      <c r="N5807" s="26">
        <v>0.05</v>
      </c>
      <c r="O5807" s="27" t="s">
        <v>22</v>
      </c>
      <c r="P5807" s="8">
        <v>0.79760995440000004</v>
      </c>
      <c r="Q5807" s="24">
        <v>0.24</v>
      </c>
      <c r="R5807" t="str">
        <f>IF($Q5807*100&gt;=VLOOKUP($O5807,margin_ranges!$A$5:$C$10,2,FALSE),IF($Q5807*100&lt;=VLOOKUP($O5807,margin_ranges!$A$5:$C$10,3,FALSE)+10,"IN RANGE","ABOVE RANGE"),"BELOW RANGE")</f>
        <v>IN RANGE</v>
      </c>
      <c r="S5807">
        <f>MIN(VLOOKUP($O5807,margin_ranges!$A$5:$D$10,4,FALSE),$P5807*100)</f>
        <v>29.75</v>
      </c>
      <c r="T5807" s="29">
        <f>(1-$S5807/100)/(1-$F5807)-1</f>
        <v>-7.5657894736842146E-2</v>
      </c>
      <c r="U5807" s="19" t="str">
        <f>IF(ABS(IFERROR(T5807,0))&gt;0.05,INDEX(margin_ranges!$C$13:$C$16,MATCH($F5807*100,margin_ranges!$B$13:$B$16,1)),"")</f>
        <v>Maximize Fill (Type A+)</v>
      </c>
      <c r="V5807">
        <f>MIN(VLOOKUP($U5807,margin_ranges!$A$5:$D$10,4,FALSE),$P5807*100)</f>
        <v>19.75</v>
      </c>
      <c r="Y5807" s="29">
        <f t="shared" si="90"/>
        <v>5.5921052631578982E-2</v>
      </c>
    </row>
    <row r="5808" spans="1:25" x14ac:dyDescent="0.3">
      <c r="A5808" s="8" t="s">
        <v>17</v>
      </c>
      <c r="B5808" s="8" t="s">
        <v>10129</v>
      </c>
      <c r="C5808" s="8" t="s">
        <v>10130</v>
      </c>
      <c r="D5808" s="8" t="s">
        <v>10139</v>
      </c>
      <c r="E5808" s="8" t="s">
        <v>10140</v>
      </c>
      <c r="F5808" s="24">
        <v>0.24</v>
      </c>
      <c r="G5808" s="24">
        <v>1</v>
      </c>
      <c r="H5808" s="25">
        <v>819.01430000000005</v>
      </c>
      <c r="I5808" s="25">
        <v>57.270099999999999</v>
      </c>
      <c r="J5808" s="15">
        <v>665</v>
      </c>
      <c r="K5808" s="15">
        <v>134</v>
      </c>
      <c r="L5808" s="13">
        <v>6.9900000000000004E-2</v>
      </c>
      <c r="M5808" s="7">
        <v>0.38690291999999998</v>
      </c>
      <c r="N5808" s="26">
        <v>0.05</v>
      </c>
      <c r="O5808" s="27" t="s">
        <v>22</v>
      </c>
      <c r="P5808" s="8">
        <v>0.87076861679999995</v>
      </c>
      <c r="Q5808" s="24">
        <v>0.24</v>
      </c>
      <c r="R5808" t="str">
        <f>IF($Q5808*100&gt;=VLOOKUP($O5808,margin_ranges!$A$5:$C$10,2,FALSE),IF($Q5808*100&lt;=VLOOKUP($O5808,margin_ranges!$A$5:$C$10,3,FALSE)+10,"IN RANGE","ABOVE RANGE"),"BELOW RANGE")</f>
        <v>IN RANGE</v>
      </c>
      <c r="S5808">
        <f>MIN(VLOOKUP($O5808,margin_ranges!$A$5:$D$10,4,FALSE),$P5808*100)</f>
        <v>29.75</v>
      </c>
      <c r="T5808" s="29">
        <f>(1-$S5808/100)/(1-$F5808)-1</f>
        <v>-7.5657894736842146E-2</v>
      </c>
      <c r="U5808" s="19" t="str">
        <f>IF(ABS(IFERROR(T5808,0))&gt;0.05,INDEX(margin_ranges!$C$13:$C$16,MATCH($F5808*100,margin_ranges!$B$13:$B$16,1)),"")</f>
        <v>Maximize Fill (Type A+)</v>
      </c>
      <c r="V5808">
        <f>MIN(VLOOKUP($U5808,margin_ranges!$A$5:$D$10,4,FALSE),$P5808*100)</f>
        <v>19.75</v>
      </c>
      <c r="Y5808" s="29">
        <f t="shared" si="90"/>
        <v>5.5921052631578982E-2</v>
      </c>
    </row>
    <row r="5809" spans="1:25" x14ac:dyDescent="0.3">
      <c r="A5809" s="8" t="s">
        <v>17</v>
      </c>
      <c r="B5809" s="8" t="s">
        <v>10129</v>
      </c>
      <c r="C5809" s="8" t="s">
        <v>10130</v>
      </c>
      <c r="D5809" s="8" t="s">
        <v>10145</v>
      </c>
      <c r="E5809" s="8" t="s">
        <v>10146</v>
      </c>
      <c r="F5809" s="24">
        <v>0.24</v>
      </c>
      <c r="G5809" s="24">
        <v>1</v>
      </c>
      <c r="H5809" s="25">
        <v>581.06820000000005</v>
      </c>
      <c r="I5809" s="25">
        <v>29.687899999999999</v>
      </c>
      <c r="J5809" s="15">
        <v>437</v>
      </c>
      <c r="K5809" s="15">
        <v>87</v>
      </c>
      <c r="L5809" s="13">
        <v>5.11E-2</v>
      </c>
      <c r="M5809" s="7">
        <v>0.49069487000000001</v>
      </c>
      <c r="N5809" s="26">
        <v>0.05</v>
      </c>
      <c r="O5809" s="27" t="s">
        <v>22</v>
      </c>
      <c r="P5809" s="8">
        <v>0.89810368330000001</v>
      </c>
      <c r="Q5809" s="24">
        <v>0.24</v>
      </c>
      <c r="R5809" t="str">
        <f>IF($Q5809*100&gt;=VLOOKUP($O5809,margin_ranges!$A$5:$C$10,2,FALSE),IF($Q5809*100&lt;=VLOOKUP($O5809,margin_ranges!$A$5:$C$10,3,FALSE)+10,"IN RANGE","ABOVE RANGE"),"BELOW RANGE")</f>
        <v>IN RANGE</v>
      </c>
      <c r="S5809">
        <f>MIN(VLOOKUP($O5809,margin_ranges!$A$5:$D$10,4,FALSE),$P5809*100)</f>
        <v>29.75</v>
      </c>
      <c r="T5809" s="29">
        <f>(1-$S5809/100)/(1-$F5809)-1</f>
        <v>-7.5657894736842146E-2</v>
      </c>
      <c r="U5809" s="19" t="str">
        <f>IF(ABS(IFERROR(T5809,0))&gt;0.05,INDEX(margin_ranges!$C$13:$C$16,MATCH($F5809*100,margin_ranges!$B$13:$B$16,1)),"")</f>
        <v>Maximize Fill (Type A+)</v>
      </c>
      <c r="V5809">
        <f>MIN(VLOOKUP($U5809,margin_ranges!$A$5:$D$10,4,FALSE),$P5809*100)</f>
        <v>19.75</v>
      </c>
      <c r="Y5809" s="29">
        <f t="shared" si="90"/>
        <v>5.5921052631578982E-2</v>
      </c>
    </row>
    <row r="5810" spans="1:25" x14ac:dyDescent="0.3">
      <c r="A5810" s="8" t="s">
        <v>17</v>
      </c>
      <c r="B5810" s="8" t="s">
        <v>10129</v>
      </c>
      <c r="C5810" s="8" t="s">
        <v>10130</v>
      </c>
      <c r="D5810" s="8" t="s">
        <v>10151</v>
      </c>
      <c r="E5810" s="8" t="s">
        <v>10152</v>
      </c>
      <c r="F5810" s="24">
        <v>0.24</v>
      </c>
      <c r="G5810" s="24">
        <v>1</v>
      </c>
      <c r="H5810" s="25">
        <v>2402.1696999999999</v>
      </c>
      <c r="I5810" s="25">
        <v>386.09559999999999</v>
      </c>
      <c r="J5810" s="15">
        <v>2465</v>
      </c>
      <c r="K5810" s="15">
        <v>497</v>
      </c>
      <c r="L5810" s="13">
        <v>0.16070000000000001</v>
      </c>
      <c r="M5810" s="7">
        <v>0.21281765999999999</v>
      </c>
      <c r="N5810" s="26">
        <v>0.05</v>
      </c>
      <c r="O5810" s="27" t="s">
        <v>22</v>
      </c>
      <c r="P5810" s="8">
        <v>0.76505709209999995</v>
      </c>
      <c r="Q5810" s="24">
        <v>0.24</v>
      </c>
      <c r="R5810" t="str">
        <f>IF($Q5810*100&gt;=VLOOKUP($O5810,margin_ranges!$A$5:$C$10,2,FALSE),IF($Q5810*100&lt;=VLOOKUP($O5810,margin_ranges!$A$5:$C$10,3,FALSE)+10,"IN RANGE","ABOVE RANGE"),"BELOW RANGE")</f>
        <v>IN RANGE</v>
      </c>
      <c r="S5810">
        <f>MIN(VLOOKUP($O5810,margin_ranges!$A$5:$D$10,4,FALSE),$P5810*100)</f>
        <v>29.75</v>
      </c>
      <c r="T5810" s="29">
        <f>(1-$S5810/100)/(1-$F5810)-1</f>
        <v>-7.5657894736842146E-2</v>
      </c>
      <c r="U5810" s="19" t="str">
        <f>IF(ABS(IFERROR(T5810,0))&gt;0.05,INDEX(margin_ranges!$C$13:$C$16,MATCH($F5810*100,margin_ranges!$B$13:$B$16,1)),"")</f>
        <v>Maximize Fill (Type A+)</v>
      </c>
      <c r="V5810">
        <f>MIN(VLOOKUP($U5810,margin_ranges!$A$5:$D$10,4,FALSE),$P5810*100)</f>
        <v>19.75</v>
      </c>
      <c r="Y5810" s="29">
        <f t="shared" si="90"/>
        <v>5.5921052631578982E-2</v>
      </c>
    </row>
    <row r="5811" spans="1:25" x14ac:dyDescent="0.3">
      <c r="A5811" s="8" t="s">
        <v>17</v>
      </c>
      <c r="B5811" s="8" t="s">
        <v>10129</v>
      </c>
      <c r="C5811" s="8" t="s">
        <v>10130</v>
      </c>
      <c r="D5811" s="8" t="s">
        <v>10135</v>
      </c>
      <c r="E5811" s="8" t="s">
        <v>10136</v>
      </c>
      <c r="F5811" s="24">
        <v>0.23999999999999899</v>
      </c>
      <c r="G5811" s="24">
        <v>1</v>
      </c>
      <c r="H5811" s="25">
        <v>2715.1001999999999</v>
      </c>
      <c r="I5811" s="25">
        <v>523.56060000000002</v>
      </c>
      <c r="J5811" s="15">
        <v>3674</v>
      </c>
      <c r="K5811" s="15">
        <v>739</v>
      </c>
      <c r="L5811" s="13">
        <v>0.1928</v>
      </c>
      <c r="M5811" s="7">
        <v>0.23392552999999999</v>
      </c>
      <c r="N5811" s="26">
        <v>0.05</v>
      </c>
      <c r="O5811" s="27" t="s">
        <v>22</v>
      </c>
      <c r="P5811" s="8">
        <v>0.78625676570000003</v>
      </c>
      <c r="Q5811" s="24">
        <v>0.24</v>
      </c>
      <c r="R5811" t="str">
        <f>IF($Q5811*100&gt;=VLOOKUP($O5811,margin_ranges!$A$5:$C$10,2,FALSE),IF($Q5811*100&lt;=VLOOKUP($O5811,margin_ranges!$A$5:$C$10,3,FALSE)+10,"IN RANGE","ABOVE RANGE"),"BELOW RANGE")</f>
        <v>IN RANGE</v>
      </c>
      <c r="S5811">
        <f>MIN(VLOOKUP($O5811,margin_ranges!$A$5:$D$10,4,FALSE),$P5811*100)</f>
        <v>29.75</v>
      </c>
      <c r="T5811" s="29">
        <f>(1-$S5811/100)/(1-$F5811)-1</f>
        <v>-7.5657894736843367E-2</v>
      </c>
      <c r="U5811" s="19" t="str">
        <f>IF(ABS(IFERROR(T5811,0))&gt;0.05,INDEX(margin_ranges!$C$13:$C$16,MATCH($F5811*100,margin_ranges!$B$13:$B$16,1)),"")</f>
        <v>Maximize Fill (Type A+)</v>
      </c>
      <c r="V5811">
        <f>MIN(VLOOKUP($U5811,margin_ranges!$A$5:$D$10,4,FALSE),$P5811*100)</f>
        <v>19.75</v>
      </c>
      <c r="Y5811" s="29">
        <f t="shared" si="90"/>
        <v>5.5921052631577428E-2</v>
      </c>
    </row>
    <row r="5812" spans="1:25" x14ac:dyDescent="0.3">
      <c r="A5812" s="8" t="s">
        <v>17</v>
      </c>
      <c r="B5812" s="8" t="s">
        <v>10129</v>
      </c>
      <c r="C5812" s="8" t="s">
        <v>10130</v>
      </c>
      <c r="D5812" s="8" t="s">
        <v>10143</v>
      </c>
      <c r="E5812" s="8" t="s">
        <v>10144</v>
      </c>
      <c r="F5812" s="24">
        <v>0.23</v>
      </c>
      <c r="G5812" s="24">
        <v>1</v>
      </c>
      <c r="H5812" s="25">
        <v>1352.6159</v>
      </c>
      <c r="I5812" s="25">
        <v>62.540599999999998</v>
      </c>
      <c r="J5812" s="15">
        <v>1158</v>
      </c>
      <c r="K5812" s="15">
        <v>221</v>
      </c>
      <c r="L5812" s="13">
        <v>4.6199999999999998E-2</v>
      </c>
      <c r="M5812" s="7">
        <v>0.61717672000000001</v>
      </c>
      <c r="N5812" s="26">
        <v>0.05</v>
      </c>
      <c r="O5812" s="27" t="s">
        <v>22</v>
      </c>
      <c r="P5812" s="8">
        <v>0.91898592619999997</v>
      </c>
      <c r="Q5812" s="24">
        <v>0.23</v>
      </c>
      <c r="R5812" t="str">
        <f>IF($Q5812*100&gt;=VLOOKUP($O5812,margin_ranges!$A$5:$C$10,2,FALSE),IF($Q5812*100&lt;=VLOOKUP($O5812,margin_ranges!$A$5:$C$10,3,FALSE)+10,"IN RANGE","ABOVE RANGE"),"BELOW RANGE")</f>
        <v>IN RANGE</v>
      </c>
      <c r="S5812">
        <f>MIN(VLOOKUP($O5812,margin_ranges!$A$5:$D$10,4,FALSE),$P5812*100)</f>
        <v>29.75</v>
      </c>
      <c r="T5812" s="29">
        <f>(1-$S5812/100)/(1-$F5812)-1</f>
        <v>-8.7662337662337664E-2</v>
      </c>
      <c r="U5812" s="19" t="str">
        <f>IF(ABS(IFERROR(T5812,0))&gt;0.05,INDEX(margin_ranges!$C$13:$C$16,MATCH($F5812*100,margin_ranges!$B$13:$B$16,1)),"")</f>
        <v>Maximize Fill (Type A+)</v>
      </c>
      <c r="V5812">
        <f>MIN(VLOOKUP($U5812,margin_ranges!$A$5:$D$10,4,FALSE),$P5812*100)</f>
        <v>19.75</v>
      </c>
      <c r="Y5812" s="29">
        <f t="shared" si="90"/>
        <v>4.2207792207792139E-2</v>
      </c>
    </row>
    <row r="5813" spans="1:25" x14ac:dyDescent="0.3">
      <c r="A5813" s="8" t="s">
        <v>17</v>
      </c>
      <c r="B5813" s="8" t="s">
        <v>10129</v>
      </c>
      <c r="C5813" s="8" t="s">
        <v>10130</v>
      </c>
      <c r="D5813" s="8" t="s">
        <v>10153</v>
      </c>
      <c r="E5813" s="8" t="s">
        <v>10154</v>
      </c>
      <c r="F5813" s="24">
        <v>0.22999999999999901</v>
      </c>
      <c r="G5813" s="24">
        <v>1</v>
      </c>
      <c r="H5813" s="25">
        <v>535.83040000000005</v>
      </c>
      <c r="I5813" s="25">
        <v>64.991100000000003</v>
      </c>
      <c r="J5813" s="15">
        <v>620</v>
      </c>
      <c r="K5813" s="15">
        <v>118</v>
      </c>
      <c r="L5813" s="13">
        <v>0.12130000000000001</v>
      </c>
      <c r="M5813" s="7">
        <v>0.31796806999999999</v>
      </c>
      <c r="N5813" s="26">
        <v>0.05</v>
      </c>
      <c r="O5813" s="27" t="s">
        <v>22</v>
      </c>
      <c r="P5813" s="8">
        <v>0.84275150769999996</v>
      </c>
      <c r="Q5813" s="24">
        <v>0.23</v>
      </c>
      <c r="R5813" t="str">
        <f>IF($Q5813*100&gt;=VLOOKUP($O5813,margin_ranges!$A$5:$C$10,2,FALSE),IF($Q5813*100&lt;=VLOOKUP($O5813,margin_ranges!$A$5:$C$10,3,FALSE)+10,"IN RANGE","ABOVE RANGE"),"BELOW RANGE")</f>
        <v>IN RANGE</v>
      </c>
      <c r="S5813">
        <f>MIN(VLOOKUP($O5813,margin_ranges!$A$5:$D$10,4,FALSE),$P5813*100)</f>
        <v>29.75</v>
      </c>
      <c r="T5813" s="29">
        <f>(1-$S5813/100)/(1-$F5813)-1</f>
        <v>-8.7662337662338885E-2</v>
      </c>
      <c r="U5813" s="19" t="str">
        <f>IF(ABS(IFERROR(T5813,0))&gt;0.05,INDEX(margin_ranges!$C$13:$C$16,MATCH($F5813*100,margin_ranges!$B$13:$B$16,1)),"")</f>
        <v>Maximize Fill (Type A+)</v>
      </c>
      <c r="V5813">
        <f>MIN(VLOOKUP($U5813,margin_ranges!$A$5:$D$10,4,FALSE),$P5813*100)</f>
        <v>19.75</v>
      </c>
      <c r="Y5813" s="29">
        <f t="shared" si="90"/>
        <v>4.2207792207790806E-2</v>
      </c>
    </row>
    <row r="5814" spans="1:25" x14ac:dyDescent="0.3">
      <c r="A5814" s="8" t="s">
        <v>17</v>
      </c>
      <c r="B5814" s="8" t="s">
        <v>10129</v>
      </c>
      <c r="C5814" s="8" t="s">
        <v>10130</v>
      </c>
      <c r="D5814" s="8" t="s">
        <v>10147</v>
      </c>
      <c r="E5814" s="8" t="s">
        <v>10148</v>
      </c>
      <c r="F5814" s="24">
        <v>0.22</v>
      </c>
      <c r="G5814" s="24">
        <v>1</v>
      </c>
      <c r="H5814" s="25">
        <v>236.26840000000001</v>
      </c>
      <c r="I5814" s="25">
        <v>15.4285</v>
      </c>
      <c r="J5814" s="15">
        <v>134</v>
      </c>
      <c r="K5814" s="15">
        <v>24</v>
      </c>
      <c r="L5814" s="13">
        <v>6.5299999999999997E-2</v>
      </c>
      <c r="M5814" s="7">
        <v>0.28984208</v>
      </c>
      <c r="N5814" s="26">
        <v>0.05</v>
      </c>
      <c r="O5814" s="27" t="s">
        <v>22</v>
      </c>
      <c r="P5814" s="8">
        <v>0.82749226909999996</v>
      </c>
      <c r="Q5814" s="24">
        <v>0.22</v>
      </c>
      <c r="R5814" t="str">
        <f>IF($Q5814*100&gt;=VLOOKUP($O5814,margin_ranges!$A$5:$C$10,2,FALSE),IF($Q5814*100&lt;=VLOOKUP($O5814,margin_ranges!$A$5:$C$10,3,FALSE)+10,"IN RANGE","ABOVE RANGE"),"BELOW RANGE")</f>
        <v>IN RANGE</v>
      </c>
      <c r="S5814">
        <f>MIN(VLOOKUP($O5814,margin_ranges!$A$5:$D$10,4,FALSE),$P5814*100)</f>
        <v>29.75</v>
      </c>
      <c r="T5814" s="29">
        <f>(1-$S5814/100)/(1-$F5814)-1</f>
        <v>-9.9358974358974339E-2</v>
      </c>
      <c r="U5814" s="19" t="str">
        <f>IF(ABS(IFERROR(T5814,0))&gt;0.05,INDEX(margin_ranges!$C$13:$C$16,MATCH($F5814*100,margin_ranges!$B$13:$B$16,1)),"")</f>
        <v>Maximize Fill (Type A+)</v>
      </c>
      <c r="V5814">
        <f>MIN(VLOOKUP($U5814,margin_ranges!$A$5:$D$10,4,FALSE),$P5814*100)</f>
        <v>19.75</v>
      </c>
      <c r="Y5814" s="29">
        <f t="shared" si="90"/>
        <v>2.8846153846153744E-2</v>
      </c>
    </row>
    <row r="5815" spans="1:25" x14ac:dyDescent="0.3">
      <c r="A5815" s="8" t="s">
        <v>17</v>
      </c>
      <c r="B5815" s="8" t="s">
        <v>10129</v>
      </c>
      <c r="C5815" s="8" t="s">
        <v>10130</v>
      </c>
      <c r="D5815" s="8" t="s">
        <v>10149</v>
      </c>
      <c r="E5815" s="8" t="s">
        <v>10150</v>
      </c>
      <c r="F5815" s="24">
        <v>0.22</v>
      </c>
      <c r="G5815" s="24">
        <v>1</v>
      </c>
      <c r="H5815" s="25">
        <v>348.20830000000001</v>
      </c>
      <c r="I5815" s="25">
        <v>16.139099999999999</v>
      </c>
      <c r="J5815" s="15">
        <v>284</v>
      </c>
      <c r="K5815" s="15">
        <v>51</v>
      </c>
      <c r="L5815" s="13">
        <v>4.6300000000000001E-2</v>
      </c>
      <c r="M5815" s="7">
        <v>0.58734481999999999</v>
      </c>
      <c r="N5815" s="26">
        <v>0.05</v>
      </c>
      <c r="O5815" s="27" t="s">
        <v>22</v>
      </c>
      <c r="P5815" s="8">
        <v>0.91487113139999998</v>
      </c>
      <c r="Q5815" s="24">
        <v>0.22</v>
      </c>
      <c r="R5815" t="str">
        <f>IF($Q5815*100&gt;=VLOOKUP($O5815,margin_ranges!$A$5:$C$10,2,FALSE),IF($Q5815*100&lt;=VLOOKUP($O5815,margin_ranges!$A$5:$C$10,3,FALSE)+10,"IN RANGE","ABOVE RANGE"),"BELOW RANGE")</f>
        <v>IN RANGE</v>
      </c>
      <c r="S5815">
        <f>MIN(VLOOKUP($O5815,margin_ranges!$A$5:$D$10,4,FALSE),$P5815*100)</f>
        <v>29.75</v>
      </c>
      <c r="T5815" s="29">
        <f>(1-$S5815/100)/(1-$F5815)-1</f>
        <v>-9.9358974358974339E-2</v>
      </c>
      <c r="U5815" s="19" t="str">
        <f>IF(ABS(IFERROR(T5815,0))&gt;0.05,INDEX(margin_ranges!$C$13:$C$16,MATCH($F5815*100,margin_ranges!$B$13:$B$16,1)),"")</f>
        <v>Maximize Fill (Type A+)</v>
      </c>
      <c r="V5815">
        <f>MIN(VLOOKUP($U5815,margin_ranges!$A$5:$D$10,4,FALSE),$P5815*100)</f>
        <v>19.75</v>
      </c>
      <c r="Y5815" s="29">
        <f t="shared" si="90"/>
        <v>2.8846153846153744E-2</v>
      </c>
    </row>
    <row r="5816" spans="1:25" x14ac:dyDescent="0.3">
      <c r="A5816" s="8" t="s">
        <v>35</v>
      </c>
      <c r="B5816" s="8" t="s">
        <v>10159</v>
      </c>
      <c r="C5816" s="8" t="s">
        <v>34</v>
      </c>
      <c r="D5816" s="8" t="s">
        <v>34</v>
      </c>
      <c r="E5816" s="8"/>
      <c r="F5816" s="24">
        <v>0.25</v>
      </c>
      <c r="G5816" s="24">
        <v>0</v>
      </c>
      <c r="H5816" s="25">
        <v>79.4983</v>
      </c>
      <c r="I5816" s="25">
        <v>9.8998000000000008</v>
      </c>
      <c r="J5816" s="15">
        <v>556</v>
      </c>
      <c r="K5816" s="15">
        <v>138</v>
      </c>
      <c r="L5816" s="13">
        <v>0.1245</v>
      </c>
      <c r="M5816" s="7">
        <v>1.8718139600000001</v>
      </c>
      <c r="N5816" s="26">
        <v>1.007352</v>
      </c>
      <c r="O5816" s="27"/>
      <c r="P5816" s="8">
        <v>0.46183113320000002</v>
      </c>
      <c r="Q5816" s="24">
        <v>0.25</v>
      </c>
      <c r="R5816" t="e">
        <f>IF($Q5816*100&gt;=VLOOKUP($O5816,margin_ranges!$A$5:$C$10,2,FALSE),IF($Q5816*100&lt;=VLOOKUP($O5816,margin_ranges!$A$5:$C$10,3,FALSE)+10,"IN RANGE","ABOVE RANGE"),"BELOW RANGE")</f>
        <v>#N/A</v>
      </c>
      <c r="S5816" t="e">
        <f>MIN(VLOOKUP($O5816,margin_ranges!$A$5:$D$10,4,FALSE),$P5816*100)</f>
        <v>#N/A</v>
      </c>
      <c r="T5816" s="29" t="e">
        <f>(1-$S5816/100)/(1-$F5816)-1</f>
        <v>#N/A</v>
      </c>
      <c r="U5816" s="19" t="str">
        <f>IF(ABS(IFERROR(T5816,0))&gt;0.05,INDEX(margin_ranges!$C$13:$C$16,MATCH($F5816*100,margin_ranges!$B$13:$B$16,1)),"")</f>
        <v/>
      </c>
      <c r="V5816" t="e">
        <f>MIN(VLOOKUP($U5816,margin_ranges!$A$5:$D$10,4,FALSE),$P5816*100)</f>
        <v>#N/A</v>
      </c>
      <c r="Y5816" s="29" t="e">
        <f t="shared" si="90"/>
        <v>#N/A</v>
      </c>
    </row>
    <row r="5817" spans="1:25" x14ac:dyDescent="0.3">
      <c r="A5817" s="8" t="s">
        <v>33</v>
      </c>
      <c r="B5817" s="8" t="s">
        <v>10159</v>
      </c>
      <c r="C5817" s="8" t="s">
        <v>10160</v>
      </c>
      <c r="D5817" s="8" t="s">
        <v>34</v>
      </c>
      <c r="E5817" s="8"/>
      <c r="F5817" s="24">
        <v>0.25</v>
      </c>
      <c r="G5817" s="24">
        <v>0</v>
      </c>
      <c r="H5817" s="25">
        <v>79.4983</v>
      </c>
      <c r="I5817" s="25">
        <v>9.8998000000000008</v>
      </c>
      <c r="J5817" s="15">
        <v>556</v>
      </c>
      <c r="K5817" s="15">
        <v>138</v>
      </c>
      <c r="L5817" s="13">
        <v>0.1245</v>
      </c>
      <c r="M5817" s="7">
        <v>1.8718139600000001</v>
      </c>
      <c r="N5817" s="26">
        <v>1.007352</v>
      </c>
      <c r="O5817" s="27"/>
      <c r="P5817" s="8">
        <v>0.46183113320000002</v>
      </c>
      <c r="Q5817" s="24">
        <v>0.25</v>
      </c>
      <c r="R5817" t="e">
        <f>IF($Q5817*100&gt;=VLOOKUP($O5817,margin_ranges!$A$5:$C$10,2,FALSE),IF($Q5817*100&lt;=VLOOKUP($O5817,margin_ranges!$A$5:$C$10,3,FALSE)+10,"IN RANGE","ABOVE RANGE"),"BELOW RANGE")</f>
        <v>#N/A</v>
      </c>
      <c r="S5817" t="e">
        <f>MIN(VLOOKUP($O5817,margin_ranges!$A$5:$D$10,4,FALSE),$P5817*100)</f>
        <v>#N/A</v>
      </c>
      <c r="T5817" s="29" t="e">
        <f>(1-$S5817/100)/(1-$F5817)-1</f>
        <v>#N/A</v>
      </c>
      <c r="U5817" s="19" t="str">
        <f>IF(ABS(IFERROR(T5817,0))&gt;0.05,INDEX(margin_ranges!$C$13:$C$16,MATCH($F5817*100,margin_ranges!$B$13:$B$16,1)),"")</f>
        <v/>
      </c>
      <c r="V5817" t="e">
        <f>MIN(VLOOKUP($U5817,margin_ranges!$A$5:$D$10,4,FALSE),$P5817*100)</f>
        <v>#N/A</v>
      </c>
      <c r="Y5817" s="29" t="e">
        <f t="shared" si="90"/>
        <v>#N/A</v>
      </c>
    </row>
    <row r="5818" spans="1:25" x14ac:dyDescent="0.3">
      <c r="A5818" s="8" t="s">
        <v>17</v>
      </c>
      <c r="B5818" s="8" t="s">
        <v>10159</v>
      </c>
      <c r="C5818" s="8" t="s">
        <v>10160</v>
      </c>
      <c r="D5818" s="8" t="s">
        <v>10161</v>
      </c>
      <c r="E5818" s="8" t="s">
        <v>10162</v>
      </c>
      <c r="F5818" s="24">
        <v>0.25</v>
      </c>
      <c r="G5818" s="24">
        <v>0</v>
      </c>
      <c r="H5818" s="25">
        <v>16.396100000000001</v>
      </c>
      <c r="I5818" s="25">
        <v>1.1848000000000001</v>
      </c>
      <c r="J5818" s="15">
        <v>58</v>
      </c>
      <c r="K5818" s="15">
        <v>15</v>
      </c>
      <c r="L5818" s="13">
        <v>7.2300000000000003E-2</v>
      </c>
      <c r="M5818" s="7">
        <v>1.6348948000000001</v>
      </c>
      <c r="N5818" s="26">
        <v>1</v>
      </c>
      <c r="O5818" s="27" t="s">
        <v>92</v>
      </c>
      <c r="P5818" s="8">
        <v>0.3883398481</v>
      </c>
      <c r="Q5818" s="24">
        <v>0.25</v>
      </c>
      <c r="R5818" t="str">
        <f>IF($Q5818*100&gt;=VLOOKUP($O5818,margin_ranges!$A$5:$C$10,2,FALSE),IF($Q5818*100&lt;=VLOOKUP($O5818,margin_ranges!$A$5:$C$10,3,FALSE)+10,"IN RANGE","ABOVE RANGE"),"BELOW RANGE")</f>
        <v>IN RANGE</v>
      </c>
      <c r="S5818">
        <f>MIN(VLOOKUP($O5818,margin_ranges!$A$5:$D$10,4,FALSE),$P5818*100)</f>
        <v>29.75</v>
      </c>
      <c r="T5818" s="29">
        <f>(1-$S5818/100)/(1-$F5818)-1</f>
        <v>-6.3333333333333353E-2</v>
      </c>
      <c r="U5818" s="19" t="str">
        <f>IF(ABS(IFERROR(T5818,0))&gt;0.05,INDEX(margin_ranges!$C$13:$C$16,MATCH($F5818*100,margin_ranges!$B$13:$B$16,1)),"")</f>
        <v>Balanced (Type B)</v>
      </c>
      <c r="V5818">
        <f>MIN(VLOOKUP($U5818,margin_ranges!$A$5:$D$10,4,FALSE),$P5818*100)</f>
        <v>29.75</v>
      </c>
      <c r="Y5818" s="29">
        <f t="shared" si="90"/>
        <v>-6.3333333333333353E-2</v>
      </c>
    </row>
    <row r="5819" spans="1:25" x14ac:dyDescent="0.3">
      <c r="A5819" s="8" t="s">
        <v>17</v>
      </c>
      <c r="B5819" s="8" t="s">
        <v>10159</v>
      </c>
      <c r="C5819" s="8" t="s">
        <v>10160</v>
      </c>
      <c r="D5819" s="8" t="s">
        <v>10163</v>
      </c>
      <c r="E5819" s="8" t="s">
        <v>10164</v>
      </c>
      <c r="F5819" s="24">
        <v>0.25</v>
      </c>
      <c r="G5819" s="24">
        <v>0</v>
      </c>
      <c r="H5819" s="25">
        <v>59.0032</v>
      </c>
      <c r="I5819" s="25">
        <v>8.5614000000000008</v>
      </c>
      <c r="J5819" s="15">
        <v>488</v>
      </c>
      <c r="K5819" s="15">
        <v>121</v>
      </c>
      <c r="L5819" s="13">
        <v>0.14510000000000001</v>
      </c>
      <c r="M5819" s="7">
        <v>1.90086518</v>
      </c>
      <c r="N5819" s="26">
        <v>1</v>
      </c>
      <c r="O5819" s="27" t="s">
        <v>92</v>
      </c>
      <c r="P5819" s="8">
        <v>0.4739237644</v>
      </c>
      <c r="Q5819" s="24">
        <v>0.25</v>
      </c>
      <c r="R5819" t="str">
        <f>IF($Q5819*100&gt;=VLOOKUP($O5819,margin_ranges!$A$5:$C$10,2,FALSE),IF($Q5819*100&lt;=VLOOKUP($O5819,margin_ranges!$A$5:$C$10,3,FALSE)+10,"IN RANGE","ABOVE RANGE"),"BELOW RANGE")</f>
        <v>IN RANGE</v>
      </c>
      <c r="S5819">
        <f>MIN(VLOOKUP($O5819,margin_ranges!$A$5:$D$10,4,FALSE),$P5819*100)</f>
        <v>29.75</v>
      </c>
      <c r="T5819" s="29">
        <f>(1-$S5819/100)/(1-$F5819)-1</f>
        <v>-6.3333333333333353E-2</v>
      </c>
      <c r="U5819" s="19" t="str">
        <f>IF(ABS(IFERROR(T5819,0))&gt;0.05,INDEX(margin_ranges!$C$13:$C$16,MATCH($F5819*100,margin_ranges!$B$13:$B$16,1)),"")</f>
        <v>Balanced (Type B)</v>
      </c>
      <c r="V5819">
        <f>MIN(VLOOKUP($U5819,margin_ranges!$A$5:$D$10,4,FALSE),$P5819*100)</f>
        <v>29.75</v>
      </c>
      <c r="Y5819" s="29">
        <f t="shared" si="90"/>
        <v>-6.3333333333333353E-2</v>
      </c>
    </row>
    <row r="5820" spans="1:25" x14ac:dyDescent="0.3">
      <c r="A5820" s="8" t="s">
        <v>35</v>
      </c>
      <c r="B5820" s="8" t="s">
        <v>12306</v>
      </c>
      <c r="C5820" s="8" t="s">
        <v>34</v>
      </c>
      <c r="D5820" s="8" t="s">
        <v>34</v>
      </c>
      <c r="E5820" s="8"/>
      <c r="F5820" s="24">
        <v>0.197872580799346</v>
      </c>
      <c r="G5820" s="24">
        <v>0</v>
      </c>
      <c r="H5820" s="25">
        <v>22.7394</v>
      </c>
      <c r="I5820" s="25">
        <v>0.6593</v>
      </c>
      <c r="J5820" s="15">
        <v>25</v>
      </c>
      <c r="K5820" s="15">
        <v>7</v>
      </c>
      <c r="L5820" s="13">
        <v>2.9000000000000001E-2</v>
      </c>
      <c r="M5820" s="7">
        <v>1.24668472</v>
      </c>
      <c r="N5820" s="26">
        <v>1</v>
      </c>
      <c r="O5820" s="27"/>
      <c r="P5820" s="8">
        <v>0.1978725808</v>
      </c>
      <c r="Q5820" s="24">
        <v>0.29210000000000003</v>
      </c>
      <c r="R5820" t="e">
        <f>IF($Q5820*100&gt;=VLOOKUP($O5820,margin_ranges!$A$5:$C$10,2,FALSE),IF($Q5820*100&lt;=VLOOKUP($O5820,margin_ranges!$A$5:$C$10,3,FALSE)+10,"IN RANGE","ABOVE RANGE"),"BELOW RANGE")</f>
        <v>#N/A</v>
      </c>
      <c r="S5820" t="e">
        <f>MIN(VLOOKUP($O5820,margin_ranges!$A$5:$D$10,4,FALSE),$P5820*100)</f>
        <v>#N/A</v>
      </c>
      <c r="T5820" s="29" t="e">
        <f>(1-$S5820/100)/(1-$F5820)-1</f>
        <v>#N/A</v>
      </c>
      <c r="U5820" s="19" t="str">
        <f>IF(ABS(IFERROR(T5820,0))&gt;0.05,INDEX(margin_ranges!$C$13:$C$16,MATCH($F5820*100,margin_ranges!$B$13:$B$16,1)),"")</f>
        <v/>
      </c>
      <c r="V5820" t="e">
        <f>MIN(VLOOKUP($U5820,margin_ranges!$A$5:$D$10,4,FALSE),$P5820*100)</f>
        <v>#N/A</v>
      </c>
      <c r="Y5820" s="29" t="e">
        <f t="shared" si="90"/>
        <v>#N/A</v>
      </c>
    </row>
    <row r="5821" spans="1:25" x14ac:dyDescent="0.3">
      <c r="A5821" s="8" t="s">
        <v>33</v>
      </c>
      <c r="B5821" s="8" t="s">
        <v>12306</v>
      </c>
      <c r="C5821" s="8" t="s">
        <v>12307</v>
      </c>
      <c r="D5821" s="8" t="s">
        <v>34</v>
      </c>
      <c r="E5821" s="8"/>
      <c r="F5821" s="24">
        <v>0.197872580799346</v>
      </c>
      <c r="G5821" s="24">
        <v>0</v>
      </c>
      <c r="H5821" s="25">
        <v>22.7394</v>
      </c>
      <c r="I5821" s="25">
        <v>0.6593</v>
      </c>
      <c r="J5821" s="15">
        <v>25</v>
      </c>
      <c r="K5821" s="15">
        <v>7</v>
      </c>
      <c r="L5821" s="13">
        <v>2.9000000000000001E-2</v>
      </c>
      <c r="M5821" s="7">
        <v>1.24668472</v>
      </c>
      <c r="N5821" s="26">
        <v>1</v>
      </c>
      <c r="O5821" s="27"/>
      <c r="P5821" s="8">
        <v>0.1978725808</v>
      </c>
      <c r="Q5821" s="24">
        <v>0.29210000000000003</v>
      </c>
      <c r="R5821" t="e">
        <f>IF($Q5821*100&gt;=VLOOKUP($O5821,margin_ranges!$A$5:$C$10,2,FALSE),IF($Q5821*100&lt;=VLOOKUP($O5821,margin_ranges!$A$5:$C$10,3,FALSE)+10,"IN RANGE","ABOVE RANGE"),"BELOW RANGE")</f>
        <v>#N/A</v>
      </c>
      <c r="S5821" t="e">
        <f>MIN(VLOOKUP($O5821,margin_ranges!$A$5:$D$10,4,FALSE),$P5821*100)</f>
        <v>#N/A</v>
      </c>
      <c r="T5821" s="29" t="e">
        <f>(1-$S5821/100)/(1-$F5821)-1</f>
        <v>#N/A</v>
      </c>
      <c r="U5821" s="19" t="str">
        <f>IF(ABS(IFERROR(T5821,0))&gt;0.05,INDEX(margin_ranges!$C$13:$C$16,MATCH($F5821*100,margin_ranges!$B$13:$B$16,1)),"")</f>
        <v/>
      </c>
      <c r="V5821" t="e">
        <f>MIN(VLOOKUP($U5821,margin_ranges!$A$5:$D$10,4,FALSE),$P5821*100)</f>
        <v>#N/A</v>
      </c>
      <c r="Y5821" s="29" t="e">
        <f t="shared" si="90"/>
        <v>#N/A</v>
      </c>
    </row>
    <row r="5822" spans="1:25" x14ac:dyDescent="0.3">
      <c r="A5822" s="8" t="s">
        <v>17</v>
      </c>
      <c r="B5822" s="8" t="s">
        <v>12306</v>
      </c>
      <c r="C5822" s="8" t="s">
        <v>12307</v>
      </c>
      <c r="D5822" s="8" t="s">
        <v>12308</v>
      </c>
      <c r="E5822" s="8" t="s">
        <v>12309</v>
      </c>
      <c r="F5822" s="24">
        <v>0.28812741312741302</v>
      </c>
      <c r="G5822" s="24">
        <v>0</v>
      </c>
      <c r="H5822" s="25">
        <v>8.2606000000000002</v>
      </c>
      <c r="I5822" s="25">
        <v>0.2107</v>
      </c>
      <c r="J5822" s="15">
        <v>9</v>
      </c>
      <c r="K5822" s="15">
        <v>3</v>
      </c>
      <c r="L5822" s="13">
        <v>2.5499999999999998E-2</v>
      </c>
      <c r="M5822" s="7">
        <v>1.40474576</v>
      </c>
      <c r="N5822" s="26">
        <v>1</v>
      </c>
      <c r="O5822" s="27" t="s">
        <v>22</v>
      </c>
      <c r="P5822" s="8">
        <v>0.28812741310000001</v>
      </c>
      <c r="Q5822" s="24">
        <v>0.3</v>
      </c>
      <c r="R5822" t="str">
        <f>IF($Q5822*100&gt;=VLOOKUP($O5822,margin_ranges!$A$5:$C$10,2,FALSE),IF($Q5822*100&lt;=VLOOKUP($O5822,margin_ranges!$A$5:$C$10,3,FALSE)+10,"IN RANGE","ABOVE RANGE"),"BELOW RANGE")</f>
        <v>IN RANGE</v>
      </c>
      <c r="S5822">
        <f>MIN(VLOOKUP($O5822,margin_ranges!$A$5:$D$10,4,FALSE),$P5822*100)</f>
        <v>28.81274131</v>
      </c>
      <c r="T5822" s="29">
        <f>(1-$S5822/100)/(1-$F5822)-1</f>
        <v>3.850830765372848E-11</v>
      </c>
      <c r="U5822" s="19" t="str">
        <f>IF(ABS(IFERROR(T5822,0))&gt;0.05,INDEX(margin_ranges!$C$13:$C$16,MATCH($F5822*100,margin_ranges!$B$13:$B$16,1)),"")</f>
        <v/>
      </c>
      <c r="V5822" t="e">
        <f>MIN(VLOOKUP($U5822,margin_ranges!$A$5:$D$10,4,FALSE),$P5822*100)</f>
        <v>#N/A</v>
      </c>
      <c r="Y5822" s="29" t="e">
        <f t="shared" si="90"/>
        <v>#N/A</v>
      </c>
    </row>
    <row r="5823" spans="1:25" x14ac:dyDescent="0.3">
      <c r="A5823" s="8" t="s">
        <v>17</v>
      </c>
      <c r="B5823" s="8" t="s">
        <v>12306</v>
      </c>
      <c r="C5823" s="8" t="s">
        <v>12307</v>
      </c>
      <c r="D5823" s="8" t="s">
        <v>12310</v>
      </c>
      <c r="E5823" s="8" t="s">
        <v>12311</v>
      </c>
      <c r="F5823" s="24">
        <v>7.84401249847827E-2</v>
      </c>
      <c r="G5823" s="24">
        <v>0</v>
      </c>
      <c r="H5823" s="25">
        <v>6.9741</v>
      </c>
      <c r="I5823" s="25">
        <v>0.32440000000000002</v>
      </c>
      <c r="J5823" s="15">
        <v>11</v>
      </c>
      <c r="K5823" s="15">
        <v>3</v>
      </c>
      <c r="L5823" s="13">
        <v>4.65E-2</v>
      </c>
      <c r="M5823" s="7">
        <v>1.08511669</v>
      </c>
      <c r="N5823" s="26">
        <v>1</v>
      </c>
      <c r="O5823" s="27" t="s">
        <v>22</v>
      </c>
      <c r="P5823" s="8">
        <v>7.8440124999999999E-2</v>
      </c>
      <c r="Q5823" s="24">
        <v>0.3</v>
      </c>
      <c r="R5823" t="str">
        <f>IF($Q5823*100&gt;=VLOOKUP($O5823,margin_ranges!$A$5:$C$10,2,FALSE),IF($Q5823*100&lt;=VLOOKUP($O5823,margin_ranges!$A$5:$C$10,3,FALSE)+10,"IN RANGE","ABOVE RANGE"),"BELOW RANGE")</f>
        <v>IN RANGE</v>
      </c>
      <c r="S5823">
        <f>MIN(VLOOKUP($O5823,margin_ranges!$A$5:$D$10,4,FALSE),$P5823*100)</f>
        <v>7.8440124999999998</v>
      </c>
      <c r="T5823" s="29">
        <f>(1-$S5823/100)/(1-$F5823)-1</f>
        <v>-1.6512569089854878E-11</v>
      </c>
      <c r="U5823" s="19" t="str">
        <f>IF(ABS(IFERROR(T5823,0))&gt;0.05,INDEX(margin_ranges!$C$13:$C$16,MATCH($F5823*100,margin_ranges!$B$13:$B$16,1)),"")</f>
        <v/>
      </c>
      <c r="V5823" t="e">
        <f>MIN(VLOOKUP($U5823,margin_ranges!$A$5:$D$10,4,FALSE),$P5823*100)</f>
        <v>#N/A</v>
      </c>
      <c r="Y5823" s="29" t="e">
        <f t="shared" si="90"/>
        <v>#N/A</v>
      </c>
    </row>
    <row r="5824" spans="1:25" x14ac:dyDescent="0.3">
      <c r="A5824" s="8" t="s">
        <v>35</v>
      </c>
      <c r="B5824" s="8" t="s">
        <v>10165</v>
      </c>
      <c r="C5824" s="8" t="s">
        <v>34</v>
      </c>
      <c r="D5824" s="8" t="s">
        <v>34</v>
      </c>
      <c r="E5824" s="8"/>
      <c r="F5824" s="24">
        <v>0.35514953255540599</v>
      </c>
      <c r="G5824" s="24">
        <v>0.61836022999999996</v>
      </c>
      <c r="H5824" s="25">
        <v>72.0471</v>
      </c>
      <c r="I5824" s="25">
        <v>21.555099999999999</v>
      </c>
      <c r="J5824" s="15">
        <v>672</v>
      </c>
      <c r="K5824" s="15">
        <v>219</v>
      </c>
      <c r="L5824" s="13">
        <v>0.29920000000000002</v>
      </c>
      <c r="M5824" s="7">
        <v>1.03983219</v>
      </c>
      <c r="N5824" s="26">
        <v>0.64195100000000005</v>
      </c>
      <c r="O5824" s="27"/>
      <c r="P5824" s="8">
        <v>0.38263980879999998</v>
      </c>
      <c r="Q5824" s="24">
        <v>0.35510000000000003</v>
      </c>
      <c r="R5824" t="e">
        <f>IF($Q5824*100&gt;=VLOOKUP($O5824,margin_ranges!$A$5:$C$10,2,FALSE),IF($Q5824*100&lt;=VLOOKUP($O5824,margin_ranges!$A$5:$C$10,3,FALSE)+10,"IN RANGE","ABOVE RANGE"),"BELOW RANGE")</f>
        <v>#N/A</v>
      </c>
      <c r="S5824" t="e">
        <f>MIN(VLOOKUP($O5824,margin_ranges!$A$5:$D$10,4,FALSE),$P5824*100)</f>
        <v>#N/A</v>
      </c>
      <c r="T5824" s="29" t="e">
        <f>(1-$S5824/100)/(1-$F5824)-1</f>
        <v>#N/A</v>
      </c>
      <c r="U5824" s="19" t="str">
        <f>IF(ABS(IFERROR(T5824,0))&gt;0.05,INDEX(margin_ranges!$C$13:$C$16,MATCH($F5824*100,margin_ranges!$B$13:$B$16,1)),"")</f>
        <v/>
      </c>
      <c r="V5824" t="e">
        <f>MIN(VLOOKUP($U5824,margin_ranges!$A$5:$D$10,4,FALSE),$P5824*100)</f>
        <v>#N/A</v>
      </c>
      <c r="Y5824" s="29" t="e">
        <f t="shared" si="90"/>
        <v>#N/A</v>
      </c>
    </row>
    <row r="5825" spans="1:25" x14ac:dyDescent="0.3">
      <c r="A5825" s="8" t="s">
        <v>33</v>
      </c>
      <c r="B5825" s="8" t="s">
        <v>10165</v>
      </c>
      <c r="C5825" s="8" t="s">
        <v>10166</v>
      </c>
      <c r="D5825" s="8" t="s">
        <v>34</v>
      </c>
      <c r="E5825" s="8"/>
      <c r="F5825" s="24">
        <v>0.35514953255540599</v>
      </c>
      <c r="G5825" s="24">
        <v>0.61836022999999996</v>
      </c>
      <c r="H5825" s="25">
        <v>72.0471</v>
      </c>
      <c r="I5825" s="25">
        <v>21.555099999999999</v>
      </c>
      <c r="J5825" s="15">
        <v>672</v>
      </c>
      <c r="K5825" s="15">
        <v>219</v>
      </c>
      <c r="L5825" s="13">
        <v>0.29920000000000002</v>
      </c>
      <c r="M5825" s="7">
        <v>1.03983219</v>
      </c>
      <c r="N5825" s="26">
        <v>0.64195100000000005</v>
      </c>
      <c r="O5825" s="27"/>
      <c r="P5825" s="8">
        <v>0.38263980879999998</v>
      </c>
      <c r="Q5825" s="24">
        <v>0.35510000000000003</v>
      </c>
      <c r="R5825" t="e">
        <f>IF($Q5825*100&gt;=VLOOKUP($O5825,margin_ranges!$A$5:$C$10,2,FALSE),IF($Q5825*100&lt;=VLOOKUP($O5825,margin_ranges!$A$5:$C$10,3,FALSE)+10,"IN RANGE","ABOVE RANGE"),"BELOW RANGE")</f>
        <v>#N/A</v>
      </c>
      <c r="S5825" t="e">
        <f>MIN(VLOOKUP($O5825,margin_ranges!$A$5:$D$10,4,FALSE),$P5825*100)</f>
        <v>#N/A</v>
      </c>
      <c r="T5825" s="29" t="e">
        <f>(1-$S5825/100)/(1-$F5825)-1</f>
        <v>#N/A</v>
      </c>
      <c r="U5825" s="19" t="str">
        <f>IF(ABS(IFERROR(T5825,0))&gt;0.05,INDEX(margin_ranges!$C$13:$C$16,MATCH($F5825*100,margin_ranges!$B$13:$B$16,1)),"")</f>
        <v/>
      </c>
      <c r="V5825" t="e">
        <f>MIN(VLOOKUP($U5825,margin_ranges!$A$5:$D$10,4,FALSE),$P5825*100)</f>
        <v>#N/A</v>
      </c>
      <c r="Y5825" s="29" t="e">
        <f t="shared" si="90"/>
        <v>#N/A</v>
      </c>
    </row>
    <row r="5826" spans="1:25" x14ac:dyDescent="0.3">
      <c r="A5826" s="8" t="s">
        <v>17</v>
      </c>
      <c r="B5826" s="8" t="s">
        <v>10165</v>
      </c>
      <c r="C5826" s="8" t="s">
        <v>10166</v>
      </c>
      <c r="D5826" s="8" t="s">
        <v>10173</v>
      </c>
      <c r="E5826" s="8" t="s">
        <v>10174</v>
      </c>
      <c r="F5826" s="24">
        <v>0.221589551030478</v>
      </c>
      <c r="G5826" s="24">
        <v>0</v>
      </c>
      <c r="H5826" s="25">
        <v>6.7191000000000001</v>
      </c>
      <c r="I5826" s="25">
        <v>2.8845000000000001</v>
      </c>
      <c r="J5826" s="15">
        <v>167</v>
      </c>
      <c r="K5826" s="15">
        <v>37</v>
      </c>
      <c r="L5826" s="13">
        <v>0.42930000000000001</v>
      </c>
      <c r="M5826" s="7">
        <v>1.9270039400000001</v>
      </c>
      <c r="N5826" s="26">
        <v>1.5</v>
      </c>
      <c r="O5826" s="27" t="s">
        <v>22</v>
      </c>
      <c r="P5826" s="8">
        <v>0.221589551</v>
      </c>
      <c r="Q5826" s="24">
        <v>0.26</v>
      </c>
      <c r="R5826" t="str">
        <f>IF($Q5826*100&gt;=VLOOKUP($O5826,margin_ranges!$A$5:$C$10,2,FALSE),IF($Q5826*100&lt;=VLOOKUP($O5826,margin_ranges!$A$5:$C$10,3,FALSE)+10,"IN RANGE","ABOVE RANGE"),"BELOW RANGE")</f>
        <v>IN RANGE</v>
      </c>
      <c r="S5826">
        <f>MIN(VLOOKUP($O5826,margin_ranges!$A$5:$D$10,4,FALSE),$P5826*100)</f>
        <v>22.1589551</v>
      </c>
      <c r="T5826" s="29">
        <f>(1-$S5826/100)/(1-$F5826)-1</f>
        <v>3.9154013364850471E-11</v>
      </c>
      <c r="U5826" s="19" t="str">
        <f>IF(ABS(IFERROR(T5826,0))&gt;0.05,INDEX(margin_ranges!$C$13:$C$16,MATCH($F5826*100,margin_ranges!$B$13:$B$16,1)),"")</f>
        <v/>
      </c>
      <c r="V5826" t="e">
        <f>MIN(VLOOKUP($U5826,margin_ranges!$A$5:$D$10,4,FALSE),$P5826*100)</f>
        <v>#N/A</v>
      </c>
      <c r="Y5826" s="29" t="e">
        <f t="shared" si="90"/>
        <v>#N/A</v>
      </c>
    </row>
    <row r="5827" spans="1:25" x14ac:dyDescent="0.3">
      <c r="A5827" s="8" t="s">
        <v>17</v>
      </c>
      <c r="B5827" s="8" t="s">
        <v>10165</v>
      </c>
      <c r="C5827" s="8" t="s">
        <v>10166</v>
      </c>
      <c r="D5827" s="8" t="s">
        <v>10169</v>
      </c>
      <c r="E5827" s="8" t="s">
        <v>10170</v>
      </c>
      <c r="F5827" s="24">
        <v>0.164412981228126</v>
      </c>
      <c r="G5827" s="24">
        <v>0</v>
      </c>
      <c r="H5827" s="25">
        <v>2.1141999999999999</v>
      </c>
      <c r="I5827" s="25">
        <v>0.2046</v>
      </c>
      <c r="J5827" s="15">
        <v>8</v>
      </c>
      <c r="K5827" s="15">
        <v>1</v>
      </c>
      <c r="L5827" s="13">
        <v>9.6799999999999997E-2</v>
      </c>
      <c r="M5827" s="7">
        <v>1.31643979</v>
      </c>
      <c r="N5827" s="26">
        <v>1.1000000000000001</v>
      </c>
      <c r="O5827" s="27" t="s">
        <v>479</v>
      </c>
      <c r="P5827" s="8">
        <v>0.1644129812</v>
      </c>
      <c r="Q5827" s="24">
        <v>0.33</v>
      </c>
      <c r="R5827" t="str">
        <f>IF($Q5827*100&gt;=VLOOKUP($O5827,margin_ranges!$A$5:$C$10,2,FALSE),IF($Q5827*100&lt;=VLOOKUP($O5827,margin_ranges!$A$5:$C$10,3,FALSE)+10,"IN RANGE","ABOVE RANGE"),"BELOW RANGE")</f>
        <v>IN RANGE</v>
      </c>
      <c r="S5827">
        <f>MIN(VLOOKUP($O5827,margin_ranges!$A$5:$D$10,4,FALSE),$P5827*100)</f>
        <v>16.441298119999999</v>
      </c>
      <c r="T5827" s="29">
        <f>(1-$S5827/100)/(1-$F5827)-1</f>
        <v>3.3660185749795346E-11</v>
      </c>
      <c r="U5827" s="19" t="str">
        <f>IF(ABS(IFERROR(T5827,0))&gt;0.05,INDEX(margin_ranges!$C$13:$C$16,MATCH($F5827*100,margin_ranges!$B$13:$B$16,1)),"")</f>
        <v/>
      </c>
      <c r="V5827" t="e">
        <f>MIN(VLOOKUP($U5827,margin_ranges!$A$5:$D$10,4,FALSE),$P5827*100)</f>
        <v>#N/A</v>
      </c>
      <c r="Y5827" s="29" t="e">
        <f t="shared" si="90"/>
        <v>#N/A</v>
      </c>
    </row>
    <row r="5828" spans="1:25" x14ac:dyDescent="0.3">
      <c r="A5828" s="8" t="s">
        <v>17</v>
      </c>
      <c r="B5828" s="8" t="s">
        <v>10165</v>
      </c>
      <c r="C5828" s="8" t="s">
        <v>10166</v>
      </c>
      <c r="D5828" s="8" t="s">
        <v>10175</v>
      </c>
      <c r="E5828" s="8" t="s">
        <v>10176</v>
      </c>
      <c r="F5828" s="24">
        <v>0.27983444469993102</v>
      </c>
      <c r="G5828" s="24">
        <v>0</v>
      </c>
      <c r="H5828" s="25">
        <v>0.98950000000000005</v>
      </c>
      <c r="I5828" s="25">
        <v>0.26100000000000001</v>
      </c>
      <c r="J5828" s="15">
        <v>13</v>
      </c>
      <c r="K5828" s="15">
        <v>3</v>
      </c>
      <c r="L5828" s="13">
        <v>0.26379999999999998</v>
      </c>
      <c r="M5828" s="7">
        <v>1.6662835199999999</v>
      </c>
      <c r="N5828" s="26">
        <v>1.2</v>
      </c>
      <c r="O5828" s="27" t="s">
        <v>22</v>
      </c>
      <c r="P5828" s="8">
        <v>0.27983444470000002</v>
      </c>
      <c r="Q5828" s="24">
        <v>0.28999999999999998</v>
      </c>
      <c r="R5828" t="str">
        <f>IF($Q5828*100&gt;=VLOOKUP($O5828,margin_ranges!$A$5:$C$10,2,FALSE),IF($Q5828*100&lt;=VLOOKUP($O5828,margin_ranges!$A$5:$C$10,3,FALSE)+10,"IN RANGE","ABOVE RANGE"),"BELOW RANGE")</f>
        <v>IN RANGE</v>
      </c>
      <c r="S5828">
        <f>MIN(VLOOKUP($O5828,margin_ranges!$A$5:$D$10,4,FALSE),$P5828*100)</f>
        <v>27.983444470000002</v>
      </c>
      <c r="T5828" s="29">
        <f>(1-$S5828/100)/(1-$F5828)-1</f>
        <v>-9.5923269327613525E-14</v>
      </c>
      <c r="U5828" s="19" t="str">
        <f>IF(ABS(IFERROR(T5828,0))&gt;0.05,INDEX(margin_ranges!$C$13:$C$16,MATCH($F5828*100,margin_ranges!$B$13:$B$16,1)),"")</f>
        <v/>
      </c>
      <c r="V5828" t="e">
        <f>MIN(VLOOKUP($U5828,margin_ranges!$A$5:$D$10,4,FALSE),$P5828*100)</f>
        <v>#N/A</v>
      </c>
      <c r="Y5828" s="29" t="e">
        <f t="shared" si="90"/>
        <v>#N/A</v>
      </c>
    </row>
    <row r="5829" spans="1:25" x14ac:dyDescent="0.3">
      <c r="A5829" s="8" t="s">
        <v>17</v>
      </c>
      <c r="B5829" s="8" t="s">
        <v>10165</v>
      </c>
      <c r="C5829" s="8" t="s">
        <v>10166</v>
      </c>
      <c r="D5829" s="8" t="s">
        <v>10167</v>
      </c>
      <c r="E5829" s="8" t="s">
        <v>10168</v>
      </c>
      <c r="F5829" s="24">
        <v>0.15884689245809999</v>
      </c>
      <c r="G5829" s="24">
        <v>0</v>
      </c>
      <c r="H5829" s="25">
        <v>10.0359</v>
      </c>
      <c r="I5829" s="25">
        <v>0.59299999999999997</v>
      </c>
      <c r="J5829" s="15">
        <v>69</v>
      </c>
      <c r="K5829" s="15">
        <v>11</v>
      </c>
      <c r="L5829" s="13">
        <v>5.91E-2</v>
      </c>
      <c r="M5829" s="7">
        <v>3.8637436799999998</v>
      </c>
      <c r="N5829" s="26">
        <v>3.25</v>
      </c>
      <c r="O5829" s="27" t="s">
        <v>479</v>
      </c>
      <c r="P5829" s="8">
        <v>0.1588468925</v>
      </c>
      <c r="Q5829" s="24">
        <v>0.33</v>
      </c>
      <c r="R5829" t="str">
        <f>IF($Q5829*100&gt;=VLOOKUP($O5829,margin_ranges!$A$5:$C$10,2,FALSE),IF($Q5829*100&lt;=VLOOKUP($O5829,margin_ranges!$A$5:$C$10,3,FALSE)+10,"IN RANGE","ABOVE RANGE"),"BELOW RANGE")</f>
        <v>IN RANGE</v>
      </c>
      <c r="S5829">
        <f>MIN(VLOOKUP($O5829,margin_ranges!$A$5:$D$10,4,FALSE),$P5829*100)</f>
        <v>15.884689250000001</v>
      </c>
      <c r="T5829" s="29">
        <f>(1-$S5829/100)/(1-$F5829)-1</f>
        <v>-4.9812487468159361E-11</v>
      </c>
      <c r="U5829" s="19" t="str">
        <f>IF(ABS(IFERROR(T5829,0))&gt;0.05,INDEX(margin_ranges!$C$13:$C$16,MATCH($F5829*100,margin_ranges!$B$13:$B$16,1)),"")</f>
        <v/>
      </c>
      <c r="V5829" t="e">
        <f>MIN(VLOOKUP($U5829,margin_ranges!$A$5:$D$10,4,FALSE),$P5829*100)</f>
        <v>#N/A</v>
      </c>
      <c r="Y5829" s="29" t="e">
        <f t="shared" si="90"/>
        <v>#N/A</v>
      </c>
    </row>
    <row r="5830" spans="1:25" x14ac:dyDescent="0.3">
      <c r="A5830" s="8" t="s">
        <v>17</v>
      </c>
      <c r="B5830" s="8" t="s">
        <v>10165</v>
      </c>
      <c r="C5830" s="8" t="s">
        <v>10166</v>
      </c>
      <c r="D5830" s="8" t="s">
        <v>10171</v>
      </c>
      <c r="E5830" s="8" t="s">
        <v>10172</v>
      </c>
      <c r="F5830" s="24">
        <v>0.39999999999999902</v>
      </c>
      <c r="G5830" s="24">
        <v>1</v>
      </c>
      <c r="H5830" s="25">
        <v>52.144799999999996</v>
      </c>
      <c r="I5830" s="25">
        <v>17.6097</v>
      </c>
      <c r="J5830" s="15">
        <v>416</v>
      </c>
      <c r="K5830" s="15">
        <v>166</v>
      </c>
      <c r="L5830" s="13">
        <v>0.3377</v>
      </c>
      <c r="M5830" s="7">
        <v>0.78704936000000003</v>
      </c>
      <c r="N5830" s="26">
        <v>0.4</v>
      </c>
      <c r="O5830" s="27" t="s">
        <v>479</v>
      </c>
      <c r="P5830" s="8">
        <v>0.49177266069999997</v>
      </c>
      <c r="Q5830" s="24">
        <v>0.4</v>
      </c>
      <c r="R5830" t="str">
        <f>IF($Q5830*100&gt;=VLOOKUP($O5830,margin_ranges!$A$5:$C$10,2,FALSE),IF($Q5830*100&lt;=VLOOKUP($O5830,margin_ranges!$A$5:$C$10,3,FALSE)+10,"IN RANGE","ABOVE RANGE"),"BELOW RANGE")</f>
        <v>IN RANGE</v>
      </c>
      <c r="S5830">
        <f>MIN(VLOOKUP($O5830,margin_ranges!$A$5:$D$10,4,FALSE),$P5830*100)</f>
        <v>43</v>
      </c>
      <c r="T5830" s="29">
        <f>(1-$S5830/100)/(1-$F5830)-1</f>
        <v>-5.0000000000001488E-2</v>
      </c>
      <c r="U5830" s="19" t="str">
        <f>IF(ABS(IFERROR(T5830,0))&gt;0.05,INDEX(margin_ranges!$C$13:$C$16,MATCH($F5830*100,margin_ranges!$B$13:$B$16,1)),"")</f>
        <v>Margin Over Fill (Type C)</v>
      </c>
      <c r="V5830">
        <f>MIN(VLOOKUP($U5830,margin_ranges!$A$5:$D$10,4,FALSE),$P5830*100)</f>
        <v>43</v>
      </c>
      <c r="Y5830" s="29">
        <f t="shared" si="90"/>
        <v>-5.0000000000001488E-2</v>
      </c>
    </row>
    <row r="5831" spans="1:25" x14ac:dyDescent="0.3">
      <c r="A5831" s="8" t="s">
        <v>35</v>
      </c>
      <c r="B5831" s="8" t="s">
        <v>10177</v>
      </c>
      <c r="C5831" s="8" t="s">
        <v>34</v>
      </c>
      <c r="D5831" s="8" t="s">
        <v>34</v>
      </c>
      <c r="E5831" s="8"/>
      <c r="F5831" s="24">
        <v>0.33999999999999903</v>
      </c>
      <c r="G5831" s="24">
        <v>0</v>
      </c>
      <c r="H5831" s="25">
        <v>21.264299999999999</v>
      </c>
      <c r="I5831" s="25">
        <v>3.0108999999999999</v>
      </c>
      <c r="J5831" s="15">
        <v>68</v>
      </c>
      <c r="K5831" s="15">
        <v>21</v>
      </c>
      <c r="L5831" s="13">
        <v>0.1416</v>
      </c>
      <c r="M5831" s="7">
        <v>0.75575535999999999</v>
      </c>
      <c r="N5831" s="26">
        <v>0.35</v>
      </c>
      <c r="O5831" s="27"/>
      <c r="P5831" s="8">
        <v>0.5368871757</v>
      </c>
      <c r="Q5831" s="24">
        <v>0.34</v>
      </c>
      <c r="R5831" t="e">
        <f>IF($Q5831*100&gt;=VLOOKUP($O5831,margin_ranges!$A$5:$C$10,2,FALSE),IF($Q5831*100&lt;=VLOOKUP($O5831,margin_ranges!$A$5:$C$10,3,FALSE)+10,"IN RANGE","ABOVE RANGE"),"BELOW RANGE")</f>
        <v>#N/A</v>
      </c>
      <c r="S5831" t="e">
        <f>MIN(VLOOKUP($O5831,margin_ranges!$A$5:$D$10,4,FALSE),$P5831*100)</f>
        <v>#N/A</v>
      </c>
      <c r="T5831" s="29" t="e">
        <f>(1-$S5831/100)/(1-$F5831)-1</f>
        <v>#N/A</v>
      </c>
      <c r="U5831" s="19" t="str">
        <f>IF(ABS(IFERROR(T5831,0))&gt;0.05,INDEX(margin_ranges!$C$13:$C$16,MATCH($F5831*100,margin_ranges!$B$13:$B$16,1)),"")</f>
        <v/>
      </c>
      <c r="V5831" t="e">
        <f>MIN(VLOOKUP($U5831,margin_ranges!$A$5:$D$10,4,FALSE),$P5831*100)</f>
        <v>#N/A</v>
      </c>
      <c r="Y5831" s="29" t="e">
        <f t="shared" si="90"/>
        <v>#N/A</v>
      </c>
    </row>
    <row r="5832" spans="1:25" x14ac:dyDescent="0.3">
      <c r="A5832" s="8" t="s">
        <v>33</v>
      </c>
      <c r="B5832" s="8" t="s">
        <v>10177</v>
      </c>
      <c r="C5832" s="8" t="s">
        <v>10178</v>
      </c>
      <c r="D5832" s="8" t="s">
        <v>34</v>
      </c>
      <c r="E5832" s="8"/>
      <c r="F5832" s="24">
        <v>0.33999999999999903</v>
      </c>
      <c r="G5832" s="24">
        <v>0</v>
      </c>
      <c r="H5832" s="25">
        <v>21.264299999999999</v>
      </c>
      <c r="I5832" s="25">
        <v>3.0108999999999999</v>
      </c>
      <c r="J5832" s="15">
        <v>68</v>
      </c>
      <c r="K5832" s="15">
        <v>21</v>
      </c>
      <c r="L5832" s="13">
        <v>0.1416</v>
      </c>
      <c r="M5832" s="7">
        <v>0.75575535999999999</v>
      </c>
      <c r="N5832" s="26">
        <v>0.35</v>
      </c>
      <c r="O5832" s="27"/>
      <c r="P5832" s="8">
        <v>0.5368871757</v>
      </c>
      <c r="Q5832" s="24">
        <v>0.34</v>
      </c>
      <c r="R5832" t="e">
        <f>IF($Q5832*100&gt;=VLOOKUP($O5832,margin_ranges!$A$5:$C$10,2,FALSE),IF($Q5832*100&lt;=VLOOKUP($O5832,margin_ranges!$A$5:$C$10,3,FALSE)+10,"IN RANGE","ABOVE RANGE"),"BELOW RANGE")</f>
        <v>#N/A</v>
      </c>
      <c r="S5832" t="e">
        <f>MIN(VLOOKUP($O5832,margin_ranges!$A$5:$D$10,4,FALSE),$P5832*100)</f>
        <v>#N/A</v>
      </c>
      <c r="T5832" s="29" t="e">
        <f>(1-$S5832/100)/(1-$F5832)-1</f>
        <v>#N/A</v>
      </c>
      <c r="U5832" s="19" t="str">
        <f>IF(ABS(IFERROR(T5832,0))&gt;0.05,INDEX(margin_ranges!$C$13:$C$16,MATCH($F5832*100,margin_ranges!$B$13:$B$16,1)),"")</f>
        <v/>
      </c>
      <c r="V5832" t="e">
        <f>MIN(VLOOKUP($U5832,margin_ranges!$A$5:$D$10,4,FALSE),$P5832*100)</f>
        <v>#N/A</v>
      </c>
      <c r="Y5832" s="29" t="e">
        <f t="shared" si="90"/>
        <v>#N/A</v>
      </c>
    </row>
    <row r="5833" spans="1:25" x14ac:dyDescent="0.3">
      <c r="A5833" s="8" t="s">
        <v>17</v>
      </c>
      <c r="B5833" s="8" t="s">
        <v>10177</v>
      </c>
      <c r="C5833" s="8" t="s">
        <v>10178</v>
      </c>
      <c r="D5833" s="8" t="s">
        <v>10179</v>
      </c>
      <c r="E5833" s="8" t="s">
        <v>10180</v>
      </c>
      <c r="F5833" s="24">
        <v>0.33999999999999903</v>
      </c>
      <c r="G5833" s="24">
        <v>0</v>
      </c>
      <c r="H5833" s="25">
        <v>21.264299999999999</v>
      </c>
      <c r="I5833" s="25">
        <v>3.0108999999999999</v>
      </c>
      <c r="J5833" s="15">
        <v>68</v>
      </c>
      <c r="K5833" s="15">
        <v>21</v>
      </c>
      <c r="L5833" s="13">
        <v>0.1416</v>
      </c>
      <c r="M5833" s="7">
        <v>0.75575535999999999</v>
      </c>
      <c r="N5833" s="26">
        <v>0.35</v>
      </c>
      <c r="O5833" s="27" t="s">
        <v>22</v>
      </c>
      <c r="P5833" s="8">
        <v>0.5368871757</v>
      </c>
      <c r="Q5833" s="24">
        <v>0.34</v>
      </c>
      <c r="R5833" t="str">
        <f>IF($Q5833*100&gt;=VLOOKUP($O5833,margin_ranges!$A$5:$C$10,2,FALSE),IF($Q5833*100&lt;=VLOOKUP($O5833,margin_ranges!$A$5:$C$10,3,FALSE)+10,"IN RANGE","ABOVE RANGE"),"BELOW RANGE")</f>
        <v>IN RANGE</v>
      </c>
      <c r="S5833">
        <f>MIN(VLOOKUP($O5833,margin_ranges!$A$5:$D$10,4,FALSE),$P5833*100)</f>
        <v>29.75</v>
      </c>
      <c r="T5833" s="29">
        <f>(1-$S5833/100)/(1-$F5833)-1</f>
        <v>6.4393939393937671E-2</v>
      </c>
      <c r="U5833" s="19" t="str">
        <f>IF(ABS(IFERROR(T5833,0))&gt;0.05,INDEX(margin_ranges!$C$13:$C$16,MATCH($F5833*100,margin_ranges!$B$13:$B$16,1)),"")</f>
        <v>Balanced (Type B)</v>
      </c>
      <c r="V5833">
        <f>MIN(VLOOKUP($U5833,margin_ranges!$A$5:$D$10,4,FALSE),$P5833*100)</f>
        <v>29.75</v>
      </c>
      <c r="Y5833" s="29">
        <f t="shared" si="90"/>
        <v>6.4393939393937671E-2</v>
      </c>
    </row>
    <row r="5834" spans="1:25" x14ac:dyDescent="0.3">
      <c r="A5834" s="8" t="s">
        <v>35</v>
      </c>
      <c r="B5834" s="8" t="s">
        <v>10181</v>
      </c>
      <c r="C5834" s="8" t="s">
        <v>34</v>
      </c>
      <c r="D5834" s="8" t="s">
        <v>34</v>
      </c>
      <c r="E5834" s="8"/>
      <c r="F5834" s="24">
        <v>0.25</v>
      </c>
      <c r="G5834" s="24">
        <v>0</v>
      </c>
      <c r="H5834" s="25">
        <v>4.3960999999999997</v>
      </c>
      <c r="I5834" s="25">
        <v>0.44369999999999998</v>
      </c>
      <c r="J5834" s="15">
        <v>18</v>
      </c>
      <c r="K5834" s="15">
        <v>5</v>
      </c>
      <c r="L5834" s="13">
        <v>0.1009</v>
      </c>
      <c r="M5834" s="7">
        <v>1.3772859</v>
      </c>
      <c r="N5834" s="26">
        <v>1</v>
      </c>
      <c r="O5834" s="27"/>
      <c r="P5834" s="8">
        <v>0.27393433620000002</v>
      </c>
      <c r="Q5834" s="24">
        <v>0.25</v>
      </c>
      <c r="R5834" t="e">
        <f>IF($Q5834*100&gt;=VLOOKUP($O5834,margin_ranges!$A$5:$C$10,2,FALSE),IF($Q5834*100&lt;=VLOOKUP($O5834,margin_ranges!$A$5:$C$10,3,FALSE)+10,"IN RANGE","ABOVE RANGE"),"BELOW RANGE")</f>
        <v>#N/A</v>
      </c>
      <c r="S5834" t="e">
        <f>MIN(VLOOKUP($O5834,margin_ranges!$A$5:$D$10,4,FALSE),$P5834*100)</f>
        <v>#N/A</v>
      </c>
      <c r="T5834" s="29" t="e">
        <f>(1-$S5834/100)/(1-$F5834)-1</f>
        <v>#N/A</v>
      </c>
      <c r="U5834" s="19" t="str">
        <f>IF(ABS(IFERROR(T5834,0))&gt;0.05,INDEX(margin_ranges!$C$13:$C$16,MATCH($F5834*100,margin_ranges!$B$13:$B$16,1)),"")</f>
        <v/>
      </c>
      <c r="V5834" t="e">
        <f>MIN(VLOOKUP($U5834,margin_ranges!$A$5:$D$10,4,FALSE),$P5834*100)</f>
        <v>#N/A</v>
      </c>
      <c r="Y5834" s="29" t="e">
        <f t="shared" si="90"/>
        <v>#N/A</v>
      </c>
    </row>
    <row r="5835" spans="1:25" x14ac:dyDescent="0.3">
      <c r="A5835" s="8" t="s">
        <v>33</v>
      </c>
      <c r="B5835" s="8" t="s">
        <v>10181</v>
      </c>
      <c r="C5835" s="8" t="s">
        <v>10182</v>
      </c>
      <c r="D5835" s="8" t="s">
        <v>34</v>
      </c>
      <c r="E5835" s="8"/>
      <c r="F5835" s="24">
        <v>0.25</v>
      </c>
      <c r="G5835" s="24">
        <v>0</v>
      </c>
      <c r="H5835" s="25">
        <v>4.3960999999999997</v>
      </c>
      <c r="I5835" s="25">
        <v>0.44369999999999998</v>
      </c>
      <c r="J5835" s="15">
        <v>18</v>
      </c>
      <c r="K5835" s="15">
        <v>5</v>
      </c>
      <c r="L5835" s="13">
        <v>0.1009</v>
      </c>
      <c r="M5835" s="7">
        <v>1.3772859</v>
      </c>
      <c r="N5835" s="26">
        <v>1</v>
      </c>
      <c r="O5835" s="27"/>
      <c r="P5835" s="8">
        <v>0.27393433620000002</v>
      </c>
      <c r="Q5835" s="24">
        <v>0.25</v>
      </c>
      <c r="R5835" t="e">
        <f>IF($Q5835*100&gt;=VLOOKUP($O5835,margin_ranges!$A$5:$C$10,2,FALSE),IF($Q5835*100&lt;=VLOOKUP($O5835,margin_ranges!$A$5:$C$10,3,FALSE)+10,"IN RANGE","ABOVE RANGE"),"BELOW RANGE")</f>
        <v>#N/A</v>
      </c>
      <c r="S5835" t="e">
        <f>MIN(VLOOKUP($O5835,margin_ranges!$A$5:$D$10,4,FALSE),$P5835*100)</f>
        <v>#N/A</v>
      </c>
      <c r="T5835" s="29" t="e">
        <f>(1-$S5835/100)/(1-$F5835)-1</f>
        <v>#N/A</v>
      </c>
      <c r="U5835" s="19" t="str">
        <f>IF(ABS(IFERROR(T5835,0))&gt;0.05,INDEX(margin_ranges!$C$13:$C$16,MATCH($F5835*100,margin_ranges!$B$13:$B$16,1)),"")</f>
        <v/>
      </c>
      <c r="V5835" t="e">
        <f>MIN(VLOOKUP($U5835,margin_ranges!$A$5:$D$10,4,FALSE),$P5835*100)</f>
        <v>#N/A</v>
      </c>
      <c r="Y5835" s="29" t="e">
        <f t="shared" si="90"/>
        <v>#N/A</v>
      </c>
    </row>
    <row r="5836" spans="1:25" x14ac:dyDescent="0.3">
      <c r="A5836" s="8" t="s">
        <v>17</v>
      </c>
      <c r="B5836" s="8" t="s">
        <v>10181</v>
      </c>
      <c r="C5836" s="8" t="s">
        <v>10182</v>
      </c>
      <c r="D5836" s="8" t="s">
        <v>10183</v>
      </c>
      <c r="E5836" s="8" t="s">
        <v>10184</v>
      </c>
      <c r="F5836" s="24">
        <v>0.25</v>
      </c>
      <c r="G5836" s="24">
        <v>0</v>
      </c>
      <c r="H5836" s="25">
        <v>4.3960999999999997</v>
      </c>
      <c r="I5836" s="25">
        <v>0.44369999999999998</v>
      </c>
      <c r="J5836" s="15">
        <v>18</v>
      </c>
      <c r="K5836" s="15">
        <v>5</v>
      </c>
      <c r="L5836" s="13">
        <v>0.1009</v>
      </c>
      <c r="M5836" s="7">
        <v>1.3772859</v>
      </c>
      <c r="N5836" s="26">
        <v>1</v>
      </c>
      <c r="O5836" s="27" t="s">
        <v>92</v>
      </c>
      <c r="P5836" s="8">
        <v>0.27393433620000002</v>
      </c>
      <c r="Q5836" s="24">
        <v>0.25</v>
      </c>
      <c r="R5836" t="str">
        <f>IF($Q5836*100&gt;=VLOOKUP($O5836,margin_ranges!$A$5:$C$10,2,FALSE),IF($Q5836*100&lt;=VLOOKUP($O5836,margin_ranges!$A$5:$C$10,3,FALSE)+10,"IN RANGE","ABOVE RANGE"),"BELOW RANGE")</f>
        <v>IN RANGE</v>
      </c>
      <c r="S5836">
        <f>MIN(VLOOKUP($O5836,margin_ranges!$A$5:$D$10,4,FALSE),$P5836*100)</f>
        <v>27.393433620000003</v>
      </c>
      <c r="T5836" s="29">
        <f>(1-$S5836/100)/(1-$F5836)-1</f>
        <v>-3.1912448266666615E-2</v>
      </c>
      <c r="U5836" s="19" t="str">
        <f>IF(ABS(IFERROR(T5836,0))&gt;0.05,INDEX(margin_ranges!$C$13:$C$16,MATCH($F5836*100,margin_ranges!$B$13:$B$16,1)),"")</f>
        <v/>
      </c>
      <c r="V5836" t="e">
        <f>MIN(VLOOKUP($U5836,margin_ranges!$A$5:$D$10,4,FALSE),$P5836*100)</f>
        <v>#N/A</v>
      </c>
      <c r="Y5836" s="29" t="e">
        <f t="shared" si="90"/>
        <v>#N/A</v>
      </c>
    </row>
    <row r="5837" spans="1:25" x14ac:dyDescent="0.3">
      <c r="A5837" s="8" t="s">
        <v>35</v>
      </c>
      <c r="B5837" s="8" t="s">
        <v>10185</v>
      </c>
      <c r="C5837" s="8" t="s">
        <v>34</v>
      </c>
      <c r="D5837" s="8" t="s">
        <v>34</v>
      </c>
      <c r="E5837" s="8"/>
      <c r="F5837" s="24">
        <v>0.34</v>
      </c>
      <c r="G5837" s="24">
        <v>0</v>
      </c>
      <c r="H5837" s="25">
        <v>191.39750000000001</v>
      </c>
      <c r="I5837" s="25">
        <v>8.1234999999999999</v>
      </c>
      <c r="J5837" s="15">
        <v>171</v>
      </c>
      <c r="K5837" s="15">
        <v>51</v>
      </c>
      <c r="L5837" s="13">
        <v>4.24E-2</v>
      </c>
      <c r="M5837" s="7">
        <v>0.70369387000000005</v>
      </c>
      <c r="N5837" s="26">
        <v>0.35</v>
      </c>
      <c r="O5837" s="27"/>
      <c r="P5837" s="8">
        <v>0.50262462760000004</v>
      </c>
      <c r="Q5837" s="24">
        <v>0.34</v>
      </c>
      <c r="R5837" t="e">
        <f>IF($Q5837*100&gt;=VLOOKUP($O5837,margin_ranges!$A$5:$C$10,2,FALSE),IF($Q5837*100&lt;=VLOOKUP($O5837,margin_ranges!$A$5:$C$10,3,FALSE)+10,"IN RANGE","ABOVE RANGE"),"BELOW RANGE")</f>
        <v>#N/A</v>
      </c>
      <c r="S5837" t="e">
        <f>MIN(VLOOKUP($O5837,margin_ranges!$A$5:$D$10,4,FALSE),$P5837*100)</f>
        <v>#N/A</v>
      </c>
      <c r="T5837" s="29" t="e">
        <f>(1-$S5837/100)/(1-$F5837)-1</f>
        <v>#N/A</v>
      </c>
      <c r="U5837" s="19" t="str">
        <f>IF(ABS(IFERROR(T5837,0))&gt;0.05,INDEX(margin_ranges!$C$13:$C$16,MATCH($F5837*100,margin_ranges!$B$13:$B$16,1)),"")</f>
        <v/>
      </c>
      <c r="V5837" t="e">
        <f>MIN(VLOOKUP($U5837,margin_ranges!$A$5:$D$10,4,FALSE),$P5837*100)</f>
        <v>#N/A</v>
      </c>
      <c r="Y5837" s="29" t="e">
        <f t="shared" si="90"/>
        <v>#N/A</v>
      </c>
    </row>
    <row r="5838" spans="1:25" x14ac:dyDescent="0.3">
      <c r="A5838" s="8" t="s">
        <v>33</v>
      </c>
      <c r="B5838" s="8" t="s">
        <v>10185</v>
      </c>
      <c r="C5838" s="8" t="s">
        <v>10186</v>
      </c>
      <c r="D5838" s="28" t="s">
        <v>34</v>
      </c>
      <c r="E5838" s="8"/>
      <c r="F5838" s="24">
        <v>0.34</v>
      </c>
      <c r="G5838" s="24">
        <v>0</v>
      </c>
      <c r="H5838" s="25">
        <v>191.39750000000001</v>
      </c>
      <c r="I5838" s="25">
        <v>8.1234999999999999</v>
      </c>
      <c r="J5838" s="15">
        <v>171</v>
      </c>
      <c r="K5838" s="15">
        <v>51</v>
      </c>
      <c r="L5838" s="13">
        <v>4.24E-2</v>
      </c>
      <c r="M5838" s="7">
        <v>0.70369387000000005</v>
      </c>
      <c r="N5838" s="26">
        <v>0.35</v>
      </c>
      <c r="O5838" s="27"/>
      <c r="P5838" s="8">
        <v>0.50262462760000004</v>
      </c>
      <c r="Q5838" s="24">
        <v>0.34</v>
      </c>
      <c r="R5838" t="e">
        <f>IF($Q5838*100&gt;=VLOOKUP($O5838,margin_ranges!$A$5:$C$10,2,FALSE),IF($Q5838*100&lt;=VLOOKUP($O5838,margin_ranges!$A$5:$C$10,3,FALSE)+10,"IN RANGE","ABOVE RANGE"),"BELOW RANGE")</f>
        <v>#N/A</v>
      </c>
      <c r="S5838" t="e">
        <f>MIN(VLOOKUP($O5838,margin_ranges!$A$5:$D$10,4,FALSE),$P5838*100)</f>
        <v>#N/A</v>
      </c>
      <c r="T5838" s="29" t="e">
        <f>(1-$S5838/100)/(1-$F5838)-1</f>
        <v>#N/A</v>
      </c>
      <c r="U5838" s="19" t="str">
        <f>IF(ABS(IFERROR(T5838,0))&gt;0.05,INDEX(margin_ranges!$C$13:$C$16,MATCH($F5838*100,margin_ranges!$B$13:$B$16,1)),"")</f>
        <v/>
      </c>
      <c r="V5838" t="e">
        <f>MIN(VLOOKUP($U5838,margin_ranges!$A$5:$D$10,4,FALSE),$P5838*100)</f>
        <v>#N/A</v>
      </c>
      <c r="Y5838" s="29" t="e">
        <f t="shared" ref="Y5838:Y5901" si="91">(1-$V5838/100)/(1-$F5838)-1</f>
        <v>#N/A</v>
      </c>
    </row>
    <row r="5839" spans="1:25" x14ac:dyDescent="0.3">
      <c r="A5839" s="8" t="s">
        <v>17</v>
      </c>
      <c r="B5839" s="8" t="s">
        <v>10185</v>
      </c>
      <c r="C5839" s="8" t="s">
        <v>10186</v>
      </c>
      <c r="D5839" s="8" t="s">
        <v>10187</v>
      </c>
      <c r="E5839" s="8" t="s">
        <v>12312</v>
      </c>
      <c r="F5839" s="24">
        <v>0.34</v>
      </c>
      <c r="G5839" s="24">
        <v>0</v>
      </c>
      <c r="H5839" s="25">
        <v>191.3974</v>
      </c>
      <c r="I5839" s="25">
        <v>8.1234999999999999</v>
      </c>
      <c r="J5839" s="15">
        <v>171</v>
      </c>
      <c r="K5839" s="15">
        <v>51</v>
      </c>
      <c r="L5839" s="13">
        <v>4.24E-2</v>
      </c>
      <c r="M5839" s="7">
        <v>0.70369387000000005</v>
      </c>
      <c r="N5839" s="26">
        <v>0.35</v>
      </c>
      <c r="O5839" s="27" t="s">
        <v>22</v>
      </c>
      <c r="P5839" s="8">
        <v>0.50262462760000004</v>
      </c>
      <c r="Q5839" s="24">
        <v>0.34</v>
      </c>
      <c r="R5839" t="str">
        <f>IF($Q5839*100&gt;=VLOOKUP($O5839,margin_ranges!$A$5:$C$10,2,FALSE),IF($Q5839*100&lt;=VLOOKUP($O5839,margin_ranges!$A$5:$C$10,3,FALSE)+10,"IN RANGE","ABOVE RANGE"),"BELOW RANGE")</f>
        <v>IN RANGE</v>
      </c>
      <c r="S5839">
        <f>MIN(VLOOKUP($O5839,margin_ranges!$A$5:$D$10,4,FALSE),$P5839*100)</f>
        <v>29.75</v>
      </c>
      <c r="T5839" s="29">
        <f>(1-$S5839/100)/(1-$F5839)-1</f>
        <v>6.4393939393939448E-2</v>
      </c>
      <c r="U5839" s="19" t="str">
        <f>IF(ABS(IFERROR(T5839,0))&gt;0.05,INDEX(margin_ranges!$C$13:$C$16,MATCH($F5839*100,margin_ranges!$B$13:$B$16,1)),"")</f>
        <v>Balanced (Type B)</v>
      </c>
      <c r="V5839">
        <f>MIN(VLOOKUP($U5839,margin_ranges!$A$5:$D$10,4,FALSE),$P5839*100)</f>
        <v>29.75</v>
      </c>
      <c r="Y5839" s="29">
        <f t="shared" si="91"/>
        <v>6.4393939393939448E-2</v>
      </c>
    </row>
    <row r="5840" spans="1:25" x14ac:dyDescent="0.3">
      <c r="A5840" s="8" t="s">
        <v>35</v>
      </c>
      <c r="B5840" s="8" t="s">
        <v>10188</v>
      </c>
      <c r="C5840" s="8" t="s">
        <v>34</v>
      </c>
      <c r="D5840" s="8" t="s">
        <v>34</v>
      </c>
      <c r="E5840" s="8"/>
      <c r="F5840" s="24">
        <v>0.32267482671105002</v>
      </c>
      <c r="G5840" s="24">
        <v>0</v>
      </c>
      <c r="H5840" s="25">
        <v>20.648800000000001</v>
      </c>
      <c r="I5840" s="25">
        <v>11.596399999999999</v>
      </c>
      <c r="J5840" s="15">
        <v>207</v>
      </c>
      <c r="K5840" s="15">
        <v>64</v>
      </c>
      <c r="L5840" s="13">
        <v>0.56159999999999999</v>
      </c>
      <c r="M5840" s="7">
        <v>0.59582075999999995</v>
      </c>
      <c r="N5840" s="26">
        <v>0.33463599999999999</v>
      </c>
      <c r="O5840" s="27"/>
      <c r="P5840" s="8">
        <v>0.43836129289999998</v>
      </c>
      <c r="Q5840" s="24">
        <v>0.32269999999999999</v>
      </c>
      <c r="R5840" t="e">
        <f>IF($Q5840*100&gt;=VLOOKUP($O5840,margin_ranges!$A$5:$C$10,2,FALSE),IF($Q5840*100&lt;=VLOOKUP($O5840,margin_ranges!$A$5:$C$10,3,FALSE)+10,"IN RANGE","ABOVE RANGE"),"BELOW RANGE")</f>
        <v>#N/A</v>
      </c>
      <c r="S5840" t="e">
        <f>MIN(VLOOKUP($O5840,margin_ranges!$A$5:$D$10,4,FALSE),$P5840*100)</f>
        <v>#N/A</v>
      </c>
      <c r="T5840" s="29" t="e">
        <f>(1-$S5840/100)/(1-$F5840)-1</f>
        <v>#N/A</v>
      </c>
      <c r="U5840" s="19" t="str">
        <f>IF(ABS(IFERROR(T5840,0))&gt;0.05,INDEX(margin_ranges!$C$13:$C$16,MATCH($F5840*100,margin_ranges!$B$13:$B$16,1)),"")</f>
        <v/>
      </c>
      <c r="V5840" t="e">
        <f>MIN(VLOOKUP($U5840,margin_ranges!$A$5:$D$10,4,FALSE),$P5840*100)</f>
        <v>#N/A</v>
      </c>
      <c r="Y5840" s="29" t="e">
        <f t="shared" si="91"/>
        <v>#N/A</v>
      </c>
    </row>
    <row r="5841" spans="1:25" x14ac:dyDescent="0.3">
      <c r="A5841" s="8" t="s">
        <v>33</v>
      </c>
      <c r="B5841" s="8" t="s">
        <v>10188</v>
      </c>
      <c r="C5841" s="8" t="s">
        <v>10189</v>
      </c>
      <c r="D5841" s="8" t="s">
        <v>34</v>
      </c>
      <c r="E5841" s="8"/>
      <c r="F5841" s="24">
        <v>0.32267482671105002</v>
      </c>
      <c r="G5841" s="24">
        <v>0</v>
      </c>
      <c r="H5841" s="25">
        <v>20.648800000000001</v>
      </c>
      <c r="I5841" s="25">
        <v>11.596399999999999</v>
      </c>
      <c r="J5841" s="15">
        <v>207</v>
      </c>
      <c r="K5841" s="15">
        <v>64</v>
      </c>
      <c r="L5841" s="13">
        <v>0.56159999999999999</v>
      </c>
      <c r="M5841" s="7">
        <v>0.59582075999999995</v>
      </c>
      <c r="N5841" s="26">
        <v>0.33463599999999999</v>
      </c>
      <c r="O5841" s="27"/>
      <c r="P5841" s="8">
        <v>0.43836129289999998</v>
      </c>
      <c r="Q5841" s="24">
        <v>0.32269999999999999</v>
      </c>
      <c r="R5841" t="e">
        <f>IF($Q5841*100&gt;=VLOOKUP($O5841,margin_ranges!$A$5:$C$10,2,FALSE),IF($Q5841*100&lt;=VLOOKUP($O5841,margin_ranges!$A$5:$C$10,3,FALSE)+10,"IN RANGE","ABOVE RANGE"),"BELOW RANGE")</f>
        <v>#N/A</v>
      </c>
      <c r="S5841" t="e">
        <f>MIN(VLOOKUP($O5841,margin_ranges!$A$5:$D$10,4,FALSE),$P5841*100)</f>
        <v>#N/A</v>
      </c>
      <c r="T5841" s="29" t="e">
        <f>(1-$S5841/100)/(1-$F5841)-1</f>
        <v>#N/A</v>
      </c>
      <c r="U5841" s="19" t="str">
        <f>IF(ABS(IFERROR(T5841,0))&gt;0.05,INDEX(margin_ranges!$C$13:$C$16,MATCH($F5841*100,margin_ranges!$B$13:$B$16,1)),"")</f>
        <v/>
      </c>
      <c r="V5841" t="e">
        <f>MIN(VLOOKUP($U5841,margin_ranges!$A$5:$D$10,4,FALSE),$P5841*100)</f>
        <v>#N/A</v>
      </c>
      <c r="Y5841" s="29" t="e">
        <f t="shared" si="91"/>
        <v>#N/A</v>
      </c>
    </row>
    <row r="5842" spans="1:25" x14ac:dyDescent="0.3">
      <c r="A5842" s="8" t="s">
        <v>17</v>
      </c>
      <c r="B5842" s="8" t="s">
        <v>10188</v>
      </c>
      <c r="C5842" s="8" t="s">
        <v>10189</v>
      </c>
      <c r="D5842" s="8" t="s">
        <v>10190</v>
      </c>
      <c r="E5842" s="8" t="s">
        <v>10191</v>
      </c>
      <c r="F5842" s="24">
        <v>0.38999999999999901</v>
      </c>
      <c r="G5842" s="24">
        <v>0</v>
      </c>
      <c r="H5842" s="25">
        <v>2.1951000000000001</v>
      </c>
      <c r="I5842" s="25">
        <v>1.1355</v>
      </c>
      <c r="J5842" s="15">
        <v>17</v>
      </c>
      <c r="K5842" s="15">
        <v>6</v>
      </c>
      <c r="L5842" s="13">
        <v>0.51729999999999998</v>
      </c>
      <c r="M5842" s="7">
        <v>0.50588789999999995</v>
      </c>
      <c r="N5842" s="26">
        <v>0.3</v>
      </c>
      <c r="O5842" s="27" t="s">
        <v>22</v>
      </c>
      <c r="P5842" s="8">
        <v>0.40698325060000001</v>
      </c>
      <c r="Q5842" s="24">
        <v>0.39</v>
      </c>
      <c r="R5842" t="str">
        <f>IF($Q5842*100&gt;=VLOOKUP($O5842,margin_ranges!$A$5:$C$10,2,FALSE),IF($Q5842*100&lt;=VLOOKUP($O5842,margin_ranges!$A$5:$C$10,3,FALSE)+10,"IN RANGE","ABOVE RANGE"),"BELOW RANGE")</f>
        <v>IN RANGE</v>
      </c>
      <c r="S5842">
        <f>MIN(VLOOKUP($O5842,margin_ranges!$A$5:$D$10,4,FALSE),$P5842*100)</f>
        <v>29.75</v>
      </c>
      <c r="T5842" s="29">
        <f>(1-$S5842/100)/(1-$F5842)-1</f>
        <v>0.1516393442622932</v>
      </c>
      <c r="U5842" s="19" t="str">
        <f>IF(ABS(IFERROR(T5842,0))&gt;0.05,INDEX(margin_ranges!$C$13:$C$16,MATCH($F5842*100,margin_ranges!$B$13:$B$16,1)),"")</f>
        <v>Margin Over Fill (Type C)</v>
      </c>
      <c r="V5842">
        <f>MIN(VLOOKUP($U5842,margin_ranges!$A$5:$D$10,4,FALSE),$P5842*100)</f>
        <v>40.698325060000002</v>
      </c>
      <c r="Y5842" s="29">
        <f t="shared" si="91"/>
        <v>-2.7841394426231014E-2</v>
      </c>
    </row>
    <row r="5843" spans="1:25" x14ac:dyDescent="0.3">
      <c r="A5843" s="8" t="s">
        <v>17</v>
      </c>
      <c r="B5843" s="8" t="s">
        <v>10188</v>
      </c>
      <c r="C5843" s="8" t="s">
        <v>10189</v>
      </c>
      <c r="D5843" s="8" t="s">
        <v>10192</v>
      </c>
      <c r="E5843" s="8" t="s">
        <v>10193</v>
      </c>
      <c r="F5843" s="24">
        <v>0.37</v>
      </c>
      <c r="G5843" s="24">
        <v>0</v>
      </c>
      <c r="H5843" s="25">
        <v>4.3146000000000004</v>
      </c>
      <c r="I5843" s="25">
        <v>2.0266000000000002</v>
      </c>
      <c r="J5843" s="15">
        <v>22</v>
      </c>
      <c r="K5843" s="15">
        <v>7</v>
      </c>
      <c r="L5843" s="13">
        <v>0.46970000000000001</v>
      </c>
      <c r="M5843" s="7">
        <v>0.35449386999999999</v>
      </c>
      <c r="N5843" s="26">
        <v>0.2</v>
      </c>
      <c r="O5843" s="27" t="s">
        <v>22</v>
      </c>
      <c r="P5843" s="8">
        <v>0.43581534550000001</v>
      </c>
      <c r="Q5843" s="24">
        <v>0.37</v>
      </c>
      <c r="R5843" t="str">
        <f>IF($Q5843*100&gt;=VLOOKUP($O5843,margin_ranges!$A$5:$C$10,2,FALSE),IF($Q5843*100&lt;=VLOOKUP($O5843,margin_ranges!$A$5:$C$10,3,FALSE)+10,"IN RANGE","ABOVE RANGE"),"BELOW RANGE")</f>
        <v>IN RANGE</v>
      </c>
      <c r="S5843">
        <f>MIN(VLOOKUP($O5843,margin_ranges!$A$5:$D$10,4,FALSE),$P5843*100)</f>
        <v>29.75</v>
      </c>
      <c r="T5843" s="29">
        <f>(1-$S5843/100)/(1-$F5843)-1</f>
        <v>0.11507936507936511</v>
      </c>
      <c r="U5843" s="19" t="str">
        <f>IF(ABS(IFERROR(T5843,0))&gt;0.05,INDEX(margin_ranges!$C$13:$C$16,MATCH($F5843*100,margin_ranges!$B$13:$B$16,1)),"")</f>
        <v>Margin Over Fill (Type C)</v>
      </c>
      <c r="V5843">
        <f>MIN(VLOOKUP($U5843,margin_ranges!$A$5:$D$10,4,FALSE),$P5843*100)</f>
        <v>43</v>
      </c>
      <c r="Y5843" s="29">
        <f t="shared" si="91"/>
        <v>-9.5238095238095122E-2</v>
      </c>
    </row>
    <row r="5844" spans="1:25" x14ac:dyDescent="0.3">
      <c r="A5844" s="8" t="s">
        <v>17</v>
      </c>
      <c r="B5844" s="8" t="s">
        <v>10188</v>
      </c>
      <c r="C5844" s="8" t="s">
        <v>10189</v>
      </c>
      <c r="D5844" s="8" t="s">
        <v>10194</v>
      </c>
      <c r="E5844" s="8" t="s">
        <v>10195</v>
      </c>
      <c r="F5844" s="24">
        <v>0.37</v>
      </c>
      <c r="G5844" s="24">
        <v>0</v>
      </c>
      <c r="H5844" s="25">
        <v>1.5670999999999999</v>
      </c>
      <c r="I5844" s="25">
        <v>0.95499999999999996</v>
      </c>
      <c r="J5844" s="15">
        <v>19</v>
      </c>
      <c r="K5844" s="15">
        <v>6</v>
      </c>
      <c r="L5844" s="13">
        <v>0.60940000000000005</v>
      </c>
      <c r="M5844" s="7">
        <v>0.67410621000000004</v>
      </c>
      <c r="N5844" s="26">
        <v>0.4</v>
      </c>
      <c r="O5844" s="27" t="s">
        <v>22</v>
      </c>
      <c r="P5844" s="8">
        <v>0.4066216936</v>
      </c>
      <c r="Q5844" s="24">
        <v>0.37</v>
      </c>
      <c r="R5844" t="str">
        <f>IF($Q5844*100&gt;=VLOOKUP($O5844,margin_ranges!$A$5:$C$10,2,FALSE),IF($Q5844*100&lt;=VLOOKUP($O5844,margin_ranges!$A$5:$C$10,3,FALSE)+10,"IN RANGE","ABOVE RANGE"),"BELOW RANGE")</f>
        <v>IN RANGE</v>
      </c>
      <c r="S5844">
        <f>MIN(VLOOKUP($O5844,margin_ranges!$A$5:$D$10,4,FALSE),$P5844*100)</f>
        <v>29.75</v>
      </c>
      <c r="T5844" s="29">
        <f>(1-$S5844/100)/(1-$F5844)-1</f>
        <v>0.11507936507936511</v>
      </c>
      <c r="U5844" s="19" t="str">
        <f>IF(ABS(IFERROR(T5844,0))&gt;0.05,INDEX(margin_ranges!$C$13:$C$16,MATCH($F5844*100,margin_ranges!$B$13:$B$16,1)),"")</f>
        <v>Margin Over Fill (Type C)</v>
      </c>
      <c r="V5844">
        <f>MIN(VLOOKUP($U5844,margin_ranges!$A$5:$D$10,4,FALSE),$P5844*100)</f>
        <v>40.66216936</v>
      </c>
      <c r="Y5844" s="29">
        <f t="shared" si="91"/>
        <v>-5.8129672380952346E-2</v>
      </c>
    </row>
    <row r="5845" spans="1:25" x14ac:dyDescent="0.3">
      <c r="A5845" s="8" t="s">
        <v>17</v>
      </c>
      <c r="B5845" s="8" t="s">
        <v>10188</v>
      </c>
      <c r="C5845" s="8" t="s">
        <v>10189</v>
      </c>
      <c r="D5845" s="8" t="s">
        <v>10196</v>
      </c>
      <c r="E5845" s="8" t="s">
        <v>10197</v>
      </c>
      <c r="F5845" s="24">
        <v>0.29999999999999899</v>
      </c>
      <c r="G5845" s="24">
        <v>0</v>
      </c>
      <c r="H5845" s="25">
        <v>9.0458999999999996</v>
      </c>
      <c r="I5845" s="25">
        <v>6.3630000000000004</v>
      </c>
      <c r="J5845" s="15">
        <v>140</v>
      </c>
      <c r="K5845" s="15">
        <v>42</v>
      </c>
      <c r="L5845" s="13">
        <v>0.70340000000000003</v>
      </c>
      <c r="M5845" s="7">
        <v>0.73113198999999995</v>
      </c>
      <c r="N5845" s="26">
        <v>0.4</v>
      </c>
      <c r="O5845" s="27" t="s">
        <v>92</v>
      </c>
      <c r="P5845" s="8">
        <v>0.4529031624</v>
      </c>
      <c r="Q5845" s="24">
        <v>0.3</v>
      </c>
      <c r="R5845" t="str">
        <f>IF($Q5845*100&gt;=VLOOKUP($O5845,margin_ranges!$A$5:$C$10,2,FALSE),IF($Q5845*100&lt;=VLOOKUP($O5845,margin_ranges!$A$5:$C$10,3,FALSE)+10,"IN RANGE","ABOVE RANGE"),"BELOW RANGE")</f>
        <v>IN RANGE</v>
      </c>
      <c r="S5845">
        <f>MIN(VLOOKUP($O5845,margin_ranges!$A$5:$D$10,4,FALSE),$P5845*100)</f>
        <v>29.75</v>
      </c>
      <c r="T5845" s="29">
        <f>(1-$S5845/100)/(1-$F5845)-1</f>
        <v>3.5714285714270044E-3</v>
      </c>
      <c r="U5845" s="19" t="str">
        <f>IF(ABS(IFERROR(T5845,0))&gt;0.05,INDEX(margin_ranges!$C$13:$C$16,MATCH($F5845*100,margin_ranges!$B$13:$B$16,1)),"")</f>
        <v/>
      </c>
      <c r="V5845" t="e">
        <f>MIN(VLOOKUP($U5845,margin_ranges!$A$5:$D$10,4,FALSE),$P5845*100)</f>
        <v>#N/A</v>
      </c>
      <c r="Y5845" s="29" t="e">
        <f t="shared" si="91"/>
        <v>#N/A</v>
      </c>
    </row>
    <row r="5846" spans="1:25" x14ac:dyDescent="0.3">
      <c r="A5846" s="8" t="s">
        <v>35</v>
      </c>
      <c r="B5846" s="8" t="s">
        <v>10198</v>
      </c>
      <c r="C5846" s="8" t="s">
        <v>34</v>
      </c>
      <c r="D5846" s="8" t="s">
        <v>34</v>
      </c>
      <c r="E5846" s="8"/>
      <c r="F5846" s="24">
        <v>0.28999999999999998</v>
      </c>
      <c r="G5846" s="24">
        <v>0</v>
      </c>
      <c r="H5846" s="25">
        <v>20.728100000000001</v>
      </c>
      <c r="I5846" s="25">
        <v>7.0110000000000001</v>
      </c>
      <c r="J5846" s="15">
        <v>561</v>
      </c>
      <c r="K5846" s="15">
        <v>144</v>
      </c>
      <c r="L5846" s="13">
        <v>0.3382</v>
      </c>
      <c r="M5846" s="7">
        <v>2.6692259100000002</v>
      </c>
      <c r="N5846" s="26">
        <v>1.472207</v>
      </c>
      <c r="O5846" s="27"/>
      <c r="P5846" s="8">
        <v>0.44845170490000003</v>
      </c>
      <c r="Q5846" s="24">
        <v>0.28999999999999998</v>
      </c>
      <c r="R5846" t="e">
        <f>IF($Q5846*100&gt;=VLOOKUP($O5846,margin_ranges!$A$5:$C$10,2,FALSE),IF($Q5846*100&lt;=VLOOKUP($O5846,margin_ranges!$A$5:$C$10,3,FALSE)+10,"IN RANGE","ABOVE RANGE"),"BELOW RANGE")</f>
        <v>#N/A</v>
      </c>
      <c r="S5846" t="e">
        <f>MIN(VLOOKUP($O5846,margin_ranges!$A$5:$D$10,4,FALSE),$P5846*100)</f>
        <v>#N/A</v>
      </c>
      <c r="T5846" s="29" t="e">
        <f>(1-$S5846/100)/(1-$F5846)-1</f>
        <v>#N/A</v>
      </c>
      <c r="U5846" s="19" t="str">
        <f>IF(ABS(IFERROR(T5846,0))&gt;0.05,INDEX(margin_ranges!$C$13:$C$16,MATCH($F5846*100,margin_ranges!$B$13:$B$16,1)),"")</f>
        <v/>
      </c>
      <c r="V5846" t="e">
        <f>MIN(VLOOKUP($U5846,margin_ranges!$A$5:$D$10,4,FALSE),$P5846*100)</f>
        <v>#N/A</v>
      </c>
      <c r="Y5846" s="29" t="e">
        <f t="shared" si="91"/>
        <v>#N/A</v>
      </c>
    </row>
    <row r="5847" spans="1:25" x14ac:dyDescent="0.3">
      <c r="A5847" s="8" t="s">
        <v>33</v>
      </c>
      <c r="B5847" s="8" t="s">
        <v>10198</v>
      </c>
      <c r="C5847" s="8" t="s">
        <v>10199</v>
      </c>
      <c r="D5847" s="8" t="s">
        <v>34</v>
      </c>
      <c r="E5847" s="8"/>
      <c r="F5847" s="24">
        <v>0.28999999999999998</v>
      </c>
      <c r="G5847" s="24">
        <v>0</v>
      </c>
      <c r="H5847" s="25">
        <v>20.728100000000001</v>
      </c>
      <c r="I5847" s="25">
        <v>7.0110000000000001</v>
      </c>
      <c r="J5847" s="15">
        <v>561</v>
      </c>
      <c r="K5847" s="15">
        <v>144</v>
      </c>
      <c r="L5847" s="13">
        <v>0.3382</v>
      </c>
      <c r="M5847" s="7">
        <v>2.6692259100000002</v>
      </c>
      <c r="N5847" s="26">
        <v>1.472207</v>
      </c>
      <c r="O5847" s="27"/>
      <c r="P5847" s="8">
        <v>0.44845170490000003</v>
      </c>
      <c r="Q5847" s="24">
        <v>0.28999999999999998</v>
      </c>
      <c r="R5847" t="e">
        <f>IF($Q5847*100&gt;=VLOOKUP($O5847,margin_ranges!$A$5:$C$10,2,FALSE),IF($Q5847*100&lt;=VLOOKUP($O5847,margin_ranges!$A$5:$C$10,3,FALSE)+10,"IN RANGE","ABOVE RANGE"),"BELOW RANGE")</f>
        <v>#N/A</v>
      </c>
      <c r="S5847" t="e">
        <f>MIN(VLOOKUP($O5847,margin_ranges!$A$5:$D$10,4,FALSE),$P5847*100)</f>
        <v>#N/A</v>
      </c>
      <c r="T5847" s="29" t="e">
        <f>(1-$S5847/100)/(1-$F5847)-1</f>
        <v>#N/A</v>
      </c>
      <c r="U5847" s="19" t="str">
        <f>IF(ABS(IFERROR(T5847,0))&gt;0.05,INDEX(margin_ranges!$C$13:$C$16,MATCH($F5847*100,margin_ranges!$B$13:$B$16,1)),"")</f>
        <v/>
      </c>
      <c r="V5847" t="e">
        <f>MIN(VLOOKUP($U5847,margin_ranges!$A$5:$D$10,4,FALSE),$P5847*100)</f>
        <v>#N/A</v>
      </c>
      <c r="Y5847" s="29" t="e">
        <f t="shared" si="91"/>
        <v>#N/A</v>
      </c>
    </row>
    <row r="5848" spans="1:25" x14ac:dyDescent="0.3">
      <c r="A5848" s="8" t="s">
        <v>17</v>
      </c>
      <c r="B5848" s="8" t="s">
        <v>10198</v>
      </c>
      <c r="C5848" s="8" t="s">
        <v>10199</v>
      </c>
      <c r="D5848" s="8" t="s">
        <v>10200</v>
      </c>
      <c r="E5848" s="8" t="s">
        <v>10201</v>
      </c>
      <c r="F5848" s="24">
        <v>0.28999999999999998</v>
      </c>
      <c r="G5848" s="24">
        <v>0</v>
      </c>
      <c r="H5848" s="25">
        <v>10.144399999999999</v>
      </c>
      <c r="I5848" s="25">
        <v>3.7004000000000001</v>
      </c>
      <c r="J5848" s="15">
        <v>260</v>
      </c>
      <c r="K5848" s="15">
        <v>66</v>
      </c>
      <c r="L5848" s="13">
        <v>0.36480000000000001</v>
      </c>
      <c r="M5848" s="7">
        <v>2.3415693499999999</v>
      </c>
      <c r="N5848" s="26">
        <v>1</v>
      </c>
      <c r="O5848" s="27" t="s">
        <v>22</v>
      </c>
      <c r="P5848" s="8">
        <v>0.57293598779999999</v>
      </c>
      <c r="Q5848" s="24">
        <v>0.28999999999999998</v>
      </c>
      <c r="R5848" t="str">
        <f>IF($Q5848*100&gt;=VLOOKUP($O5848,margin_ranges!$A$5:$C$10,2,FALSE),IF($Q5848*100&lt;=VLOOKUP($O5848,margin_ranges!$A$5:$C$10,3,FALSE)+10,"IN RANGE","ABOVE RANGE"),"BELOW RANGE")</f>
        <v>IN RANGE</v>
      </c>
      <c r="S5848">
        <f>MIN(VLOOKUP($O5848,margin_ranges!$A$5:$D$10,4,FALSE),$P5848*100)</f>
        <v>29.75</v>
      </c>
      <c r="T5848" s="29">
        <f>(1-$S5848/100)/(1-$F5848)-1</f>
        <v>-1.0563380281690127E-2</v>
      </c>
      <c r="U5848" s="19" t="str">
        <f>IF(ABS(IFERROR(T5848,0))&gt;0.05,INDEX(margin_ranges!$C$13:$C$16,MATCH($F5848*100,margin_ranges!$B$13:$B$16,1)),"")</f>
        <v/>
      </c>
      <c r="V5848" t="e">
        <f>MIN(VLOOKUP($U5848,margin_ranges!$A$5:$D$10,4,FALSE),$P5848*100)</f>
        <v>#N/A</v>
      </c>
      <c r="Y5848" s="29" t="e">
        <f t="shared" si="91"/>
        <v>#N/A</v>
      </c>
    </row>
    <row r="5849" spans="1:25" x14ac:dyDescent="0.3">
      <c r="A5849" s="8" t="s">
        <v>17</v>
      </c>
      <c r="B5849" s="8" t="s">
        <v>10198</v>
      </c>
      <c r="C5849" s="8" t="s">
        <v>10199</v>
      </c>
      <c r="D5849" s="8" t="s">
        <v>10202</v>
      </c>
      <c r="E5849" s="8" t="s">
        <v>10203</v>
      </c>
      <c r="F5849" s="24">
        <v>0.28999999999999998</v>
      </c>
      <c r="G5849" s="24">
        <v>0</v>
      </c>
      <c r="H5849" s="25">
        <v>10.5837</v>
      </c>
      <c r="I5849" s="25">
        <v>3.3106</v>
      </c>
      <c r="J5849" s="15">
        <v>301</v>
      </c>
      <c r="K5849" s="15">
        <v>77</v>
      </c>
      <c r="L5849" s="13">
        <v>0.31280000000000002</v>
      </c>
      <c r="M5849" s="7">
        <v>3.0354527600000001</v>
      </c>
      <c r="N5849" s="26">
        <v>2</v>
      </c>
      <c r="O5849" s="27" t="s">
        <v>22</v>
      </c>
      <c r="P5849" s="8">
        <v>0.3411197084</v>
      </c>
      <c r="Q5849" s="24">
        <v>0.28999999999999998</v>
      </c>
      <c r="R5849" t="str">
        <f>IF($Q5849*100&gt;=VLOOKUP($O5849,margin_ranges!$A$5:$C$10,2,FALSE),IF($Q5849*100&lt;=VLOOKUP($O5849,margin_ranges!$A$5:$C$10,3,FALSE)+10,"IN RANGE","ABOVE RANGE"),"BELOW RANGE")</f>
        <v>IN RANGE</v>
      </c>
      <c r="S5849">
        <f>MIN(VLOOKUP($O5849,margin_ranges!$A$5:$D$10,4,FALSE),$P5849*100)</f>
        <v>29.75</v>
      </c>
      <c r="T5849" s="29">
        <f>(1-$S5849/100)/(1-$F5849)-1</f>
        <v>-1.0563380281690127E-2</v>
      </c>
      <c r="U5849" s="19" t="str">
        <f>IF(ABS(IFERROR(T5849,0))&gt;0.05,INDEX(margin_ranges!$C$13:$C$16,MATCH($F5849*100,margin_ranges!$B$13:$B$16,1)),"")</f>
        <v/>
      </c>
      <c r="V5849" t="e">
        <f>MIN(VLOOKUP($U5849,margin_ranges!$A$5:$D$10,4,FALSE),$P5849*100)</f>
        <v>#N/A</v>
      </c>
      <c r="Y5849" s="29" t="e">
        <f t="shared" si="91"/>
        <v>#N/A</v>
      </c>
    </row>
    <row r="5850" spans="1:25" x14ac:dyDescent="0.3">
      <c r="A5850" s="8" t="s">
        <v>35</v>
      </c>
      <c r="B5850" s="8" t="s">
        <v>10204</v>
      </c>
      <c r="C5850" s="8" t="s">
        <v>34</v>
      </c>
      <c r="D5850" s="8" t="s">
        <v>34</v>
      </c>
      <c r="E5850" s="8"/>
      <c r="F5850" s="24">
        <v>0.26935373753393199</v>
      </c>
      <c r="G5850" s="24">
        <v>1</v>
      </c>
      <c r="H5850" s="25">
        <v>142.1156</v>
      </c>
      <c r="I5850" s="25">
        <v>51.460099999999997</v>
      </c>
      <c r="J5850" s="15">
        <v>342</v>
      </c>
      <c r="K5850" s="15">
        <v>73</v>
      </c>
      <c r="L5850" s="13">
        <v>0.36209999999999998</v>
      </c>
      <c r="M5850" s="7">
        <v>0.22160479</v>
      </c>
      <c r="N5850" s="26">
        <v>0.153109</v>
      </c>
      <c r="O5850" s="27"/>
      <c r="P5850" s="8">
        <v>0.30908985230000002</v>
      </c>
      <c r="Q5850" s="24">
        <v>0.26939999999999997</v>
      </c>
      <c r="R5850" t="e">
        <f>IF($Q5850*100&gt;=VLOOKUP($O5850,margin_ranges!$A$5:$C$10,2,FALSE),IF($Q5850*100&lt;=VLOOKUP($O5850,margin_ranges!$A$5:$C$10,3,FALSE)+10,"IN RANGE","ABOVE RANGE"),"BELOW RANGE")</f>
        <v>#N/A</v>
      </c>
      <c r="S5850" t="e">
        <f>MIN(VLOOKUP($O5850,margin_ranges!$A$5:$D$10,4,FALSE),$P5850*100)</f>
        <v>#N/A</v>
      </c>
      <c r="T5850" s="29" t="e">
        <f>(1-$S5850/100)/(1-$F5850)-1</f>
        <v>#N/A</v>
      </c>
      <c r="U5850" s="19" t="str">
        <f>IF(ABS(IFERROR(T5850,0))&gt;0.05,INDEX(margin_ranges!$C$13:$C$16,MATCH($F5850*100,margin_ranges!$B$13:$B$16,1)),"")</f>
        <v/>
      </c>
      <c r="V5850" t="e">
        <f>MIN(VLOOKUP($U5850,margin_ranges!$A$5:$D$10,4,FALSE),$P5850*100)</f>
        <v>#N/A</v>
      </c>
      <c r="Y5850" s="29" t="e">
        <f t="shared" si="91"/>
        <v>#N/A</v>
      </c>
    </row>
    <row r="5851" spans="1:25" x14ac:dyDescent="0.3">
      <c r="A5851" s="8" t="s">
        <v>33</v>
      </c>
      <c r="B5851" s="8" t="s">
        <v>10204</v>
      </c>
      <c r="C5851" s="8" t="s">
        <v>10205</v>
      </c>
      <c r="D5851" s="8" t="s">
        <v>34</v>
      </c>
      <c r="E5851" s="8"/>
      <c r="F5851" s="24">
        <v>0.26935373753393199</v>
      </c>
      <c r="G5851" s="24">
        <v>1</v>
      </c>
      <c r="H5851" s="25">
        <v>142.1156</v>
      </c>
      <c r="I5851" s="25">
        <v>51.460099999999997</v>
      </c>
      <c r="J5851" s="15">
        <v>342</v>
      </c>
      <c r="K5851" s="15">
        <v>73</v>
      </c>
      <c r="L5851" s="13">
        <v>0.36209999999999998</v>
      </c>
      <c r="M5851" s="7">
        <v>0.22160479</v>
      </c>
      <c r="N5851" s="26">
        <v>0.153109</v>
      </c>
      <c r="O5851" s="27"/>
      <c r="P5851" s="8">
        <v>0.30908985230000002</v>
      </c>
      <c r="Q5851" s="24">
        <v>0.26939999999999997</v>
      </c>
      <c r="R5851" t="e">
        <f>IF($Q5851*100&gt;=VLOOKUP($O5851,margin_ranges!$A$5:$C$10,2,FALSE),IF($Q5851*100&lt;=VLOOKUP($O5851,margin_ranges!$A$5:$C$10,3,FALSE)+10,"IN RANGE","ABOVE RANGE"),"BELOW RANGE")</f>
        <v>#N/A</v>
      </c>
      <c r="S5851" t="e">
        <f>MIN(VLOOKUP($O5851,margin_ranges!$A$5:$D$10,4,FALSE),$P5851*100)</f>
        <v>#N/A</v>
      </c>
      <c r="T5851" s="29" t="e">
        <f>(1-$S5851/100)/(1-$F5851)-1</f>
        <v>#N/A</v>
      </c>
      <c r="U5851" s="19" t="str">
        <f>IF(ABS(IFERROR(T5851,0))&gt;0.05,INDEX(margin_ranges!$C$13:$C$16,MATCH($F5851*100,margin_ranges!$B$13:$B$16,1)),"")</f>
        <v/>
      </c>
      <c r="V5851" t="e">
        <f>MIN(VLOOKUP($U5851,margin_ranges!$A$5:$D$10,4,FALSE),$P5851*100)</f>
        <v>#N/A</v>
      </c>
      <c r="Y5851" s="29" t="e">
        <f t="shared" si="91"/>
        <v>#N/A</v>
      </c>
    </row>
    <row r="5852" spans="1:25" x14ac:dyDescent="0.3">
      <c r="A5852" s="8" t="s">
        <v>17</v>
      </c>
      <c r="B5852" s="8" t="s">
        <v>10204</v>
      </c>
      <c r="C5852" s="8" t="s">
        <v>10205</v>
      </c>
      <c r="D5852" s="8" t="s">
        <v>10206</v>
      </c>
      <c r="E5852" s="8" t="s">
        <v>10207</v>
      </c>
      <c r="F5852" s="24">
        <v>0.184906744253031</v>
      </c>
      <c r="G5852" s="24">
        <v>1</v>
      </c>
      <c r="H5852" s="25">
        <v>73.606999999999999</v>
      </c>
      <c r="I5852" s="25">
        <v>27.676400000000001</v>
      </c>
      <c r="J5852" s="15">
        <v>132</v>
      </c>
      <c r="K5852" s="15">
        <v>24</v>
      </c>
      <c r="L5852" s="13">
        <v>0.376</v>
      </c>
      <c r="M5852" s="7">
        <v>0.15949094999999999</v>
      </c>
      <c r="N5852" s="26">
        <v>0.13</v>
      </c>
      <c r="O5852" s="27" t="s">
        <v>92</v>
      </c>
      <c r="P5852" s="8">
        <v>0.18490674430000001</v>
      </c>
      <c r="Q5852" s="24">
        <v>0.3</v>
      </c>
      <c r="R5852" t="str">
        <f>IF($Q5852*100&gt;=VLOOKUP($O5852,margin_ranges!$A$5:$C$10,2,FALSE),IF($Q5852*100&lt;=VLOOKUP($O5852,margin_ranges!$A$5:$C$10,3,FALSE)+10,"IN RANGE","ABOVE RANGE"),"BELOW RANGE")</f>
        <v>IN RANGE</v>
      </c>
      <c r="S5852">
        <f>MIN(VLOOKUP($O5852,margin_ranges!$A$5:$D$10,4,FALSE),$P5852*100)</f>
        <v>18.490674430000002</v>
      </c>
      <c r="T5852" s="29">
        <f>(1-$S5852/100)/(1-$F5852)-1</f>
        <v>-5.7624016669421962E-11</v>
      </c>
      <c r="U5852" s="19" t="str">
        <f>IF(ABS(IFERROR(T5852,0))&gt;0.05,INDEX(margin_ranges!$C$13:$C$16,MATCH($F5852*100,margin_ranges!$B$13:$B$16,1)),"")</f>
        <v/>
      </c>
      <c r="V5852" t="e">
        <f>MIN(VLOOKUP($U5852,margin_ranges!$A$5:$D$10,4,FALSE),$P5852*100)</f>
        <v>#N/A</v>
      </c>
      <c r="Y5852" s="29" t="e">
        <f t="shared" si="91"/>
        <v>#N/A</v>
      </c>
    </row>
    <row r="5853" spans="1:25" x14ac:dyDescent="0.3">
      <c r="A5853" s="8" t="s">
        <v>17</v>
      </c>
      <c r="B5853" s="8" t="s">
        <v>10204</v>
      </c>
      <c r="C5853" s="8" t="s">
        <v>10205</v>
      </c>
      <c r="D5853" s="8" t="s">
        <v>10208</v>
      </c>
      <c r="E5853" s="8" t="s">
        <v>10209</v>
      </c>
      <c r="F5853" s="24">
        <v>0.25</v>
      </c>
      <c r="G5853" s="24">
        <v>1</v>
      </c>
      <c r="H5853" s="25">
        <v>68.508600000000001</v>
      </c>
      <c r="I5853" s="25">
        <v>23.783799999999999</v>
      </c>
      <c r="J5853" s="15">
        <v>210</v>
      </c>
      <c r="K5853" s="15">
        <v>48</v>
      </c>
      <c r="L5853" s="13">
        <v>0.34720000000000001</v>
      </c>
      <c r="M5853" s="7">
        <v>0.29388449</v>
      </c>
      <c r="N5853" s="26">
        <v>0.18</v>
      </c>
      <c r="O5853" s="27" t="s">
        <v>92</v>
      </c>
      <c r="P5853" s="8">
        <v>0.38751446010000001</v>
      </c>
      <c r="Q5853" s="24">
        <v>0.25</v>
      </c>
      <c r="R5853" t="str">
        <f>IF($Q5853*100&gt;=VLOOKUP($O5853,margin_ranges!$A$5:$C$10,2,FALSE),IF($Q5853*100&lt;=VLOOKUP($O5853,margin_ranges!$A$5:$C$10,3,FALSE)+10,"IN RANGE","ABOVE RANGE"),"BELOW RANGE")</f>
        <v>IN RANGE</v>
      </c>
      <c r="S5853">
        <f>MIN(VLOOKUP($O5853,margin_ranges!$A$5:$D$10,4,FALSE),$P5853*100)</f>
        <v>29.75</v>
      </c>
      <c r="T5853" s="29">
        <f>(1-$S5853/100)/(1-$F5853)-1</f>
        <v>-6.3333333333333353E-2</v>
      </c>
      <c r="U5853" s="19" t="str">
        <f>IF(ABS(IFERROR(T5853,0))&gt;0.05,INDEX(margin_ranges!$C$13:$C$16,MATCH($F5853*100,margin_ranges!$B$13:$B$16,1)),"")</f>
        <v>Balanced (Type B)</v>
      </c>
      <c r="V5853">
        <f>MIN(VLOOKUP($U5853,margin_ranges!$A$5:$D$10,4,FALSE),$P5853*100)</f>
        <v>29.75</v>
      </c>
      <c r="Y5853" s="29">
        <f t="shared" si="91"/>
        <v>-6.3333333333333353E-2</v>
      </c>
    </row>
    <row r="5854" spans="1:25" x14ac:dyDescent="0.3">
      <c r="A5854" s="8" t="s">
        <v>35</v>
      </c>
      <c r="B5854" s="8" t="s">
        <v>10210</v>
      </c>
      <c r="C5854" s="8" t="s">
        <v>34</v>
      </c>
      <c r="D5854" s="8" t="s">
        <v>34</v>
      </c>
      <c r="E5854" s="8"/>
      <c r="F5854" s="24">
        <v>0.301184828448532</v>
      </c>
      <c r="G5854" s="24">
        <v>0</v>
      </c>
      <c r="H5854" s="25">
        <v>51.470399999999998</v>
      </c>
      <c r="I5854" s="25">
        <v>9.7714999999999996</v>
      </c>
      <c r="J5854" s="15">
        <v>469</v>
      </c>
      <c r="K5854" s="15">
        <v>126</v>
      </c>
      <c r="L5854" s="13">
        <v>0.1898</v>
      </c>
      <c r="M5854" s="7">
        <v>1.5995117000000001</v>
      </c>
      <c r="N5854" s="26">
        <v>1.116695</v>
      </c>
      <c r="O5854" s="27"/>
      <c r="P5854" s="8">
        <v>0.30185255890000001</v>
      </c>
      <c r="Q5854" s="24">
        <v>0.30120000000000002</v>
      </c>
      <c r="R5854" t="e">
        <f>IF($Q5854*100&gt;=VLOOKUP($O5854,margin_ranges!$A$5:$C$10,2,FALSE),IF($Q5854*100&lt;=VLOOKUP($O5854,margin_ranges!$A$5:$C$10,3,FALSE)+10,"IN RANGE","ABOVE RANGE"),"BELOW RANGE")</f>
        <v>#N/A</v>
      </c>
      <c r="S5854" t="e">
        <f>MIN(VLOOKUP($O5854,margin_ranges!$A$5:$D$10,4,FALSE),$P5854*100)</f>
        <v>#N/A</v>
      </c>
      <c r="T5854" s="29" t="e">
        <f>(1-$S5854/100)/(1-$F5854)-1</f>
        <v>#N/A</v>
      </c>
      <c r="U5854" s="19" t="str">
        <f>IF(ABS(IFERROR(T5854,0))&gt;0.05,INDEX(margin_ranges!$C$13:$C$16,MATCH($F5854*100,margin_ranges!$B$13:$B$16,1)),"")</f>
        <v/>
      </c>
      <c r="V5854" t="e">
        <f>MIN(VLOOKUP($U5854,margin_ranges!$A$5:$D$10,4,FALSE),$P5854*100)</f>
        <v>#N/A</v>
      </c>
      <c r="Y5854" s="29" t="e">
        <f t="shared" si="91"/>
        <v>#N/A</v>
      </c>
    </row>
    <row r="5855" spans="1:25" x14ac:dyDescent="0.3">
      <c r="A5855" s="8" t="s">
        <v>33</v>
      </c>
      <c r="B5855" s="8" t="s">
        <v>10210</v>
      </c>
      <c r="C5855" s="8" t="s">
        <v>10211</v>
      </c>
      <c r="D5855" s="8" t="s">
        <v>34</v>
      </c>
      <c r="E5855" s="8"/>
      <c r="F5855" s="24">
        <v>0.301184828448532</v>
      </c>
      <c r="G5855" s="24">
        <v>0</v>
      </c>
      <c r="H5855" s="25">
        <v>51.470399999999998</v>
      </c>
      <c r="I5855" s="25">
        <v>9.7714999999999996</v>
      </c>
      <c r="J5855" s="15">
        <v>469</v>
      </c>
      <c r="K5855" s="15">
        <v>126</v>
      </c>
      <c r="L5855" s="13">
        <v>0.1898</v>
      </c>
      <c r="M5855" s="7">
        <v>1.5995117000000001</v>
      </c>
      <c r="N5855" s="26">
        <v>1.116695</v>
      </c>
      <c r="O5855" s="27"/>
      <c r="P5855" s="8">
        <v>0.30185255890000001</v>
      </c>
      <c r="Q5855" s="24">
        <v>0.30120000000000002</v>
      </c>
      <c r="R5855" t="e">
        <f>IF($Q5855*100&gt;=VLOOKUP($O5855,margin_ranges!$A$5:$C$10,2,FALSE),IF($Q5855*100&lt;=VLOOKUP($O5855,margin_ranges!$A$5:$C$10,3,FALSE)+10,"IN RANGE","ABOVE RANGE"),"BELOW RANGE")</f>
        <v>#N/A</v>
      </c>
      <c r="S5855" t="e">
        <f>MIN(VLOOKUP($O5855,margin_ranges!$A$5:$D$10,4,FALSE),$P5855*100)</f>
        <v>#N/A</v>
      </c>
      <c r="T5855" s="29" t="e">
        <f>(1-$S5855/100)/(1-$F5855)-1</f>
        <v>#N/A</v>
      </c>
      <c r="U5855" s="19" t="str">
        <f>IF(ABS(IFERROR(T5855,0))&gt;0.05,INDEX(margin_ranges!$C$13:$C$16,MATCH($F5855*100,margin_ranges!$B$13:$B$16,1)),"")</f>
        <v/>
      </c>
      <c r="V5855" t="e">
        <f>MIN(VLOOKUP($U5855,margin_ranges!$A$5:$D$10,4,FALSE),$P5855*100)</f>
        <v>#N/A</v>
      </c>
      <c r="Y5855" s="29" t="e">
        <f t="shared" si="91"/>
        <v>#N/A</v>
      </c>
    </row>
    <row r="5856" spans="1:25" x14ac:dyDescent="0.3">
      <c r="A5856" s="8" t="s">
        <v>17</v>
      </c>
      <c r="B5856" s="8" t="s">
        <v>10210</v>
      </c>
      <c r="C5856" s="8" t="s">
        <v>10211</v>
      </c>
      <c r="D5856" s="8" t="s">
        <v>10219</v>
      </c>
      <c r="E5856" s="8" t="s">
        <v>489</v>
      </c>
      <c r="F5856" s="24">
        <v>0.29770419935394499</v>
      </c>
      <c r="G5856" s="24">
        <v>0</v>
      </c>
      <c r="H5856" s="25">
        <v>14.1534</v>
      </c>
      <c r="I5856" s="25">
        <v>3.1307</v>
      </c>
      <c r="J5856" s="15">
        <v>134</v>
      </c>
      <c r="K5856" s="15">
        <v>40</v>
      </c>
      <c r="L5856" s="13">
        <v>0.22120000000000001</v>
      </c>
      <c r="M5856" s="7">
        <v>1.4239014400000001</v>
      </c>
      <c r="N5856" s="26">
        <v>1</v>
      </c>
      <c r="O5856" s="27" t="s">
        <v>22</v>
      </c>
      <c r="P5856" s="8">
        <v>0.29770419939999998</v>
      </c>
      <c r="Q5856" s="24">
        <v>0.34</v>
      </c>
      <c r="R5856" t="str">
        <f>IF($Q5856*100&gt;=VLOOKUP($O5856,margin_ranges!$A$5:$C$10,2,FALSE),IF($Q5856*100&lt;=VLOOKUP($O5856,margin_ranges!$A$5:$C$10,3,FALSE)+10,"IN RANGE","ABOVE RANGE"),"BELOW RANGE")</f>
        <v>IN RANGE</v>
      </c>
      <c r="S5856">
        <f>MIN(VLOOKUP($O5856,margin_ranges!$A$5:$D$10,4,FALSE),$P5856*100)</f>
        <v>29.75</v>
      </c>
      <c r="T5856" s="29">
        <f>(1-$S5856/100)/(1-$F5856)-1</f>
        <v>2.9075975359260653E-4</v>
      </c>
      <c r="U5856" s="19" t="str">
        <f>IF(ABS(IFERROR(T5856,0))&gt;0.05,INDEX(margin_ranges!$C$13:$C$16,MATCH($F5856*100,margin_ranges!$B$13:$B$16,1)),"")</f>
        <v/>
      </c>
      <c r="V5856" t="e">
        <f>MIN(VLOOKUP($U5856,margin_ranges!$A$5:$D$10,4,FALSE),$P5856*100)</f>
        <v>#N/A</v>
      </c>
      <c r="Y5856" s="29" t="e">
        <f t="shared" si="91"/>
        <v>#N/A</v>
      </c>
    </row>
    <row r="5857" spans="1:25" x14ac:dyDescent="0.3">
      <c r="A5857" s="8" t="s">
        <v>17</v>
      </c>
      <c r="B5857" s="8" t="s">
        <v>10210</v>
      </c>
      <c r="C5857" s="8" t="s">
        <v>10211</v>
      </c>
      <c r="D5857" s="8" t="s">
        <v>10220</v>
      </c>
      <c r="E5857" s="8" t="s">
        <v>10221</v>
      </c>
      <c r="F5857" s="24">
        <v>0.24648524212776399</v>
      </c>
      <c r="G5857" s="24">
        <v>0</v>
      </c>
      <c r="H5857" s="25">
        <v>4.0366999999999997</v>
      </c>
      <c r="I5857" s="25">
        <v>0.60429999999999995</v>
      </c>
      <c r="J5857" s="15">
        <v>31</v>
      </c>
      <c r="K5857" s="15">
        <v>8</v>
      </c>
      <c r="L5857" s="13">
        <v>0.1497</v>
      </c>
      <c r="M5857" s="7">
        <v>1.72524823</v>
      </c>
      <c r="N5857" s="26">
        <v>1.3</v>
      </c>
      <c r="O5857" s="27" t="s">
        <v>22</v>
      </c>
      <c r="P5857" s="8">
        <v>0.2464852421</v>
      </c>
      <c r="Q5857" s="24">
        <v>0.28999999999999998</v>
      </c>
      <c r="R5857" t="str">
        <f>IF($Q5857*100&gt;=VLOOKUP($O5857,margin_ranges!$A$5:$C$10,2,FALSE),IF($Q5857*100&lt;=VLOOKUP($O5857,margin_ranges!$A$5:$C$10,3,FALSE)+10,"IN RANGE","ABOVE RANGE"),"BELOW RANGE")</f>
        <v>IN RANGE</v>
      </c>
      <c r="S5857">
        <f>MIN(VLOOKUP($O5857,margin_ranges!$A$5:$D$10,4,FALSE),$P5857*100)</f>
        <v>24.648524210000001</v>
      </c>
      <c r="T5857" s="29">
        <f>(1-$S5857/100)/(1-$F5857)-1</f>
        <v>3.6846081741259695E-11</v>
      </c>
      <c r="U5857" s="19" t="str">
        <f>IF(ABS(IFERROR(T5857,0))&gt;0.05,INDEX(margin_ranges!$C$13:$C$16,MATCH($F5857*100,margin_ranges!$B$13:$B$16,1)),"")</f>
        <v/>
      </c>
      <c r="V5857" t="e">
        <f>MIN(VLOOKUP($U5857,margin_ranges!$A$5:$D$10,4,FALSE),$P5857*100)</f>
        <v>#N/A</v>
      </c>
      <c r="Y5857" s="29" t="e">
        <f t="shared" si="91"/>
        <v>#N/A</v>
      </c>
    </row>
    <row r="5858" spans="1:25" x14ac:dyDescent="0.3">
      <c r="A5858" s="8" t="s">
        <v>17</v>
      </c>
      <c r="B5858" s="8" t="s">
        <v>10210</v>
      </c>
      <c r="C5858" s="8" t="s">
        <v>10211</v>
      </c>
      <c r="D5858" s="8" t="s">
        <v>10214</v>
      </c>
      <c r="E5858" s="8" t="s">
        <v>10215</v>
      </c>
      <c r="F5858" s="24">
        <v>0.23362131029517599</v>
      </c>
      <c r="G5858" s="24">
        <v>0</v>
      </c>
      <c r="H5858" s="25">
        <v>4.0384000000000002</v>
      </c>
      <c r="I5858" s="25">
        <v>0.30409999999999998</v>
      </c>
      <c r="J5858" s="15">
        <v>15</v>
      </c>
      <c r="K5858" s="15">
        <v>4</v>
      </c>
      <c r="L5858" s="13">
        <v>7.5300000000000006E-2</v>
      </c>
      <c r="M5858" s="7">
        <v>1.6962893400000001</v>
      </c>
      <c r="N5858" s="26">
        <v>1.3</v>
      </c>
      <c r="O5858" s="27" t="s">
        <v>22</v>
      </c>
      <c r="P5858" s="8">
        <v>0.2336213103</v>
      </c>
      <c r="Q5858" s="24">
        <v>0.28000000000000003</v>
      </c>
      <c r="R5858" t="str">
        <f>IF($Q5858*100&gt;=VLOOKUP($O5858,margin_ranges!$A$5:$C$10,2,FALSE),IF($Q5858*100&lt;=VLOOKUP($O5858,margin_ranges!$A$5:$C$10,3,FALSE)+10,"IN RANGE","ABOVE RANGE"),"BELOW RANGE")</f>
        <v>IN RANGE</v>
      </c>
      <c r="S5858">
        <f>MIN(VLOOKUP($O5858,margin_ranges!$A$5:$D$10,4,FALSE),$P5858*100)</f>
        <v>23.36213103</v>
      </c>
      <c r="T5858" s="29">
        <f>(1-$S5858/100)/(1-$F5858)-1</f>
        <v>-6.29463148271725E-12</v>
      </c>
      <c r="U5858" s="19" t="str">
        <f>IF(ABS(IFERROR(T5858,0))&gt;0.05,INDEX(margin_ranges!$C$13:$C$16,MATCH($F5858*100,margin_ranges!$B$13:$B$16,1)),"")</f>
        <v/>
      </c>
      <c r="V5858" t="e">
        <f>MIN(VLOOKUP($U5858,margin_ranges!$A$5:$D$10,4,FALSE),$P5858*100)</f>
        <v>#N/A</v>
      </c>
      <c r="Y5858" s="29" t="e">
        <f t="shared" si="91"/>
        <v>#N/A</v>
      </c>
    </row>
    <row r="5859" spans="1:25" x14ac:dyDescent="0.3">
      <c r="A5859" s="8" t="s">
        <v>17</v>
      </c>
      <c r="B5859" s="8" t="s">
        <v>10210</v>
      </c>
      <c r="C5859" s="8" t="s">
        <v>10211</v>
      </c>
      <c r="D5859" s="8" t="s">
        <v>10218</v>
      </c>
      <c r="E5859" s="8" t="s">
        <v>464</v>
      </c>
      <c r="F5859" s="24">
        <v>0.27313125287247803</v>
      </c>
      <c r="G5859" s="24">
        <v>0</v>
      </c>
      <c r="H5859" s="25">
        <v>20.023499999999999</v>
      </c>
      <c r="I5859" s="25">
        <v>3.2490999999999999</v>
      </c>
      <c r="J5859" s="15">
        <v>141</v>
      </c>
      <c r="K5859" s="15">
        <v>38</v>
      </c>
      <c r="L5859" s="13">
        <v>0.1623</v>
      </c>
      <c r="M5859" s="7">
        <v>1.44455241</v>
      </c>
      <c r="N5859" s="26">
        <v>1.05</v>
      </c>
      <c r="O5859" s="27" t="s">
        <v>22</v>
      </c>
      <c r="P5859" s="8">
        <v>0.27313125290000001</v>
      </c>
      <c r="Q5859" s="24">
        <v>0.32</v>
      </c>
      <c r="R5859" t="str">
        <f>IF($Q5859*100&gt;=VLOOKUP($O5859,margin_ranges!$A$5:$C$10,2,FALSE),IF($Q5859*100&lt;=VLOOKUP($O5859,margin_ranges!$A$5:$C$10,3,FALSE)+10,"IN RANGE","ABOVE RANGE"),"BELOW RANGE")</f>
        <v>IN RANGE</v>
      </c>
      <c r="S5859">
        <f>MIN(VLOOKUP($O5859,margin_ranges!$A$5:$D$10,4,FALSE),$P5859*100)</f>
        <v>27.313125290000002</v>
      </c>
      <c r="T5859" s="29">
        <f>(1-$S5859/100)/(1-$F5859)-1</f>
        <v>-3.7863712165631114E-11</v>
      </c>
      <c r="U5859" s="19" t="str">
        <f>IF(ABS(IFERROR(T5859,0))&gt;0.05,INDEX(margin_ranges!$C$13:$C$16,MATCH($F5859*100,margin_ranges!$B$13:$B$16,1)),"")</f>
        <v/>
      </c>
      <c r="V5859" t="e">
        <f>MIN(VLOOKUP($U5859,margin_ranges!$A$5:$D$10,4,FALSE),$P5859*100)</f>
        <v>#N/A</v>
      </c>
      <c r="Y5859" s="29" t="e">
        <f t="shared" si="91"/>
        <v>#N/A</v>
      </c>
    </row>
    <row r="5860" spans="1:25" x14ac:dyDescent="0.3">
      <c r="A5860" s="8" t="s">
        <v>17</v>
      </c>
      <c r="B5860" s="8" t="s">
        <v>10210</v>
      </c>
      <c r="C5860" s="8" t="s">
        <v>10211</v>
      </c>
      <c r="D5860" s="8" t="s">
        <v>10216</v>
      </c>
      <c r="E5860" s="8" t="s">
        <v>10217</v>
      </c>
      <c r="F5860" s="24">
        <v>0.25856018366677502</v>
      </c>
      <c r="G5860" s="24">
        <v>0</v>
      </c>
      <c r="H5860" s="25">
        <v>0.64880000000000004</v>
      </c>
      <c r="I5860" s="25">
        <v>0.15379999999999999</v>
      </c>
      <c r="J5860" s="15">
        <v>7</v>
      </c>
      <c r="K5860" s="15">
        <v>2</v>
      </c>
      <c r="L5860" s="13">
        <v>0.23699999999999999</v>
      </c>
      <c r="M5860" s="7">
        <v>1.41616349</v>
      </c>
      <c r="N5860" s="26">
        <v>1.05</v>
      </c>
      <c r="O5860" s="27" t="s">
        <v>22</v>
      </c>
      <c r="P5860" s="8">
        <v>0.2585601837</v>
      </c>
      <c r="Q5860" s="24">
        <v>0.31</v>
      </c>
      <c r="R5860" t="str">
        <f>IF($Q5860*100&gt;=VLOOKUP($O5860,margin_ranges!$A$5:$C$10,2,FALSE),IF($Q5860*100&lt;=VLOOKUP($O5860,margin_ranges!$A$5:$C$10,3,FALSE)+10,"IN RANGE","ABOVE RANGE"),"BELOW RANGE")</f>
        <v>IN RANGE</v>
      </c>
      <c r="S5860">
        <f>MIN(VLOOKUP($O5860,margin_ranges!$A$5:$D$10,4,FALSE),$P5860*100)</f>
        <v>25.856018370000001</v>
      </c>
      <c r="T5860" s="29">
        <f>(1-$S5860/100)/(1-$F5860)-1</f>
        <v>-4.4811376831432881E-11</v>
      </c>
      <c r="U5860" s="19" t="str">
        <f>IF(ABS(IFERROR(T5860,0))&gt;0.05,INDEX(margin_ranges!$C$13:$C$16,MATCH($F5860*100,margin_ranges!$B$13:$B$16,1)),"")</f>
        <v/>
      </c>
      <c r="V5860" t="e">
        <f>MIN(VLOOKUP($U5860,margin_ranges!$A$5:$D$10,4,FALSE),$P5860*100)</f>
        <v>#N/A</v>
      </c>
      <c r="Y5860" s="29" t="e">
        <f t="shared" si="91"/>
        <v>#N/A</v>
      </c>
    </row>
    <row r="5861" spans="1:25" x14ac:dyDescent="0.3">
      <c r="A5861" s="8" t="s">
        <v>17</v>
      </c>
      <c r="B5861" s="8" t="s">
        <v>10210</v>
      </c>
      <c r="C5861" s="8" t="s">
        <v>10211</v>
      </c>
      <c r="D5861" s="8" t="s">
        <v>10212</v>
      </c>
      <c r="E5861" s="8" t="s">
        <v>10213</v>
      </c>
      <c r="F5861" s="24">
        <v>0.25</v>
      </c>
      <c r="G5861" s="24">
        <v>0</v>
      </c>
      <c r="H5861" s="25">
        <v>8.5241000000000007</v>
      </c>
      <c r="I5861" s="25">
        <v>2.3254000000000001</v>
      </c>
      <c r="J5861" s="15">
        <v>141</v>
      </c>
      <c r="K5861" s="15">
        <v>35</v>
      </c>
      <c r="L5861" s="13">
        <v>0.27279999999999999</v>
      </c>
      <c r="M5861" s="7">
        <v>2.0211334700000001</v>
      </c>
      <c r="N5861" s="26">
        <v>1.3</v>
      </c>
      <c r="O5861" s="27" t="s">
        <v>92</v>
      </c>
      <c r="P5861" s="8">
        <v>0.35679655919999997</v>
      </c>
      <c r="Q5861" s="24">
        <v>0.25</v>
      </c>
      <c r="R5861" t="str">
        <f>IF($Q5861*100&gt;=VLOOKUP($O5861,margin_ranges!$A$5:$C$10,2,FALSE),IF($Q5861*100&lt;=VLOOKUP($O5861,margin_ranges!$A$5:$C$10,3,FALSE)+10,"IN RANGE","ABOVE RANGE"),"BELOW RANGE")</f>
        <v>IN RANGE</v>
      </c>
      <c r="S5861">
        <f>MIN(VLOOKUP($O5861,margin_ranges!$A$5:$D$10,4,FALSE),$P5861*100)</f>
        <v>29.75</v>
      </c>
      <c r="T5861" s="29">
        <f>(1-$S5861/100)/(1-$F5861)-1</f>
        <v>-6.3333333333333353E-2</v>
      </c>
      <c r="U5861" s="19" t="str">
        <f>IF(ABS(IFERROR(T5861,0))&gt;0.05,INDEX(margin_ranges!$C$13:$C$16,MATCH($F5861*100,margin_ranges!$B$13:$B$16,1)),"")</f>
        <v>Balanced (Type B)</v>
      </c>
      <c r="V5861">
        <f>MIN(VLOOKUP($U5861,margin_ranges!$A$5:$D$10,4,FALSE),$P5861*100)</f>
        <v>29.75</v>
      </c>
      <c r="Y5861" s="29">
        <f t="shared" si="91"/>
        <v>-6.3333333333333353E-2</v>
      </c>
    </row>
    <row r="5862" spans="1:25" x14ac:dyDescent="0.3">
      <c r="A5862" s="8" t="s">
        <v>35</v>
      </c>
      <c r="B5862" s="8" t="s">
        <v>10222</v>
      </c>
      <c r="C5862" s="8" t="s">
        <v>34</v>
      </c>
      <c r="D5862" s="8" t="s">
        <v>34</v>
      </c>
      <c r="E5862" s="8"/>
      <c r="F5862" s="24">
        <v>0.31189214907725998</v>
      </c>
      <c r="G5862" s="24">
        <v>0.77337847999999998</v>
      </c>
      <c r="H5862" s="25">
        <v>1555.0876000000001</v>
      </c>
      <c r="I5862" s="25">
        <v>74.101299999999995</v>
      </c>
      <c r="J5862" s="15">
        <v>1105</v>
      </c>
      <c r="K5862" s="15">
        <v>317</v>
      </c>
      <c r="L5862" s="13">
        <v>4.7699999999999999E-2</v>
      </c>
      <c r="M5862" s="7">
        <v>0.49706626999999998</v>
      </c>
      <c r="N5862" s="26">
        <v>0.27392499999999997</v>
      </c>
      <c r="O5862" s="27"/>
      <c r="P5862" s="8">
        <v>0.44891654440000001</v>
      </c>
      <c r="Q5862" s="24">
        <v>0.31190000000000001</v>
      </c>
      <c r="R5862" t="e">
        <f>IF($Q5862*100&gt;=VLOOKUP($O5862,margin_ranges!$A$5:$C$10,2,FALSE),IF($Q5862*100&lt;=VLOOKUP($O5862,margin_ranges!$A$5:$C$10,3,FALSE)+10,"IN RANGE","ABOVE RANGE"),"BELOW RANGE")</f>
        <v>#N/A</v>
      </c>
      <c r="S5862" t="e">
        <f>MIN(VLOOKUP($O5862,margin_ranges!$A$5:$D$10,4,FALSE),$P5862*100)</f>
        <v>#N/A</v>
      </c>
      <c r="T5862" s="29" t="e">
        <f>(1-$S5862/100)/(1-$F5862)-1</f>
        <v>#N/A</v>
      </c>
      <c r="U5862" s="19" t="str">
        <f>IF(ABS(IFERROR(T5862,0))&gt;0.05,INDEX(margin_ranges!$C$13:$C$16,MATCH($F5862*100,margin_ranges!$B$13:$B$16,1)),"")</f>
        <v/>
      </c>
      <c r="V5862" t="e">
        <f>MIN(VLOOKUP($U5862,margin_ranges!$A$5:$D$10,4,FALSE),$P5862*100)</f>
        <v>#N/A</v>
      </c>
      <c r="Y5862" s="29" t="e">
        <f t="shared" si="91"/>
        <v>#N/A</v>
      </c>
    </row>
    <row r="5863" spans="1:25" x14ac:dyDescent="0.3">
      <c r="A5863" s="8" t="s">
        <v>33</v>
      </c>
      <c r="B5863" s="8" t="s">
        <v>10222</v>
      </c>
      <c r="C5863" s="8" t="s">
        <v>10223</v>
      </c>
      <c r="D5863" s="8" t="s">
        <v>34</v>
      </c>
      <c r="E5863" s="8"/>
      <c r="F5863" s="24">
        <v>0.31189214907725998</v>
      </c>
      <c r="G5863" s="24">
        <v>0.77337847999999998</v>
      </c>
      <c r="H5863" s="25">
        <v>1555.0876000000001</v>
      </c>
      <c r="I5863" s="25">
        <v>74.101299999999995</v>
      </c>
      <c r="J5863" s="15">
        <v>1105</v>
      </c>
      <c r="K5863" s="15">
        <v>317</v>
      </c>
      <c r="L5863" s="13">
        <v>4.7699999999999999E-2</v>
      </c>
      <c r="M5863" s="7">
        <v>0.49706626999999998</v>
      </c>
      <c r="N5863" s="26">
        <v>0.27392499999999997</v>
      </c>
      <c r="O5863" s="27"/>
      <c r="P5863" s="8">
        <v>0.44891654440000001</v>
      </c>
      <c r="Q5863" s="24">
        <v>0.31190000000000001</v>
      </c>
      <c r="R5863" t="e">
        <f>IF($Q5863*100&gt;=VLOOKUP($O5863,margin_ranges!$A$5:$C$10,2,FALSE),IF($Q5863*100&lt;=VLOOKUP($O5863,margin_ranges!$A$5:$C$10,3,FALSE)+10,"IN RANGE","ABOVE RANGE"),"BELOW RANGE")</f>
        <v>#N/A</v>
      </c>
      <c r="S5863" t="e">
        <f>MIN(VLOOKUP($O5863,margin_ranges!$A$5:$D$10,4,FALSE),$P5863*100)</f>
        <v>#N/A</v>
      </c>
      <c r="T5863" s="29" t="e">
        <f>(1-$S5863/100)/(1-$F5863)-1</f>
        <v>#N/A</v>
      </c>
      <c r="U5863" s="19" t="str">
        <f>IF(ABS(IFERROR(T5863,0))&gt;0.05,INDEX(margin_ranges!$C$13:$C$16,MATCH($F5863*100,margin_ranges!$B$13:$B$16,1)),"")</f>
        <v/>
      </c>
      <c r="V5863" t="e">
        <f>MIN(VLOOKUP($U5863,margin_ranges!$A$5:$D$10,4,FALSE),$P5863*100)</f>
        <v>#N/A</v>
      </c>
      <c r="Y5863" s="29" t="e">
        <f t="shared" si="91"/>
        <v>#N/A</v>
      </c>
    </row>
    <row r="5864" spans="1:25" x14ac:dyDescent="0.3">
      <c r="A5864" s="8" t="s">
        <v>17</v>
      </c>
      <c r="B5864" s="8" t="s">
        <v>10222</v>
      </c>
      <c r="C5864" s="8" t="s">
        <v>10223</v>
      </c>
      <c r="D5864" s="28" t="s">
        <v>10226</v>
      </c>
      <c r="E5864" s="8" t="s">
        <v>10227</v>
      </c>
      <c r="F5864" s="24">
        <v>0.39</v>
      </c>
      <c r="G5864" s="24">
        <v>1</v>
      </c>
      <c r="H5864" s="25">
        <v>152.43299999999999</v>
      </c>
      <c r="I5864" s="25">
        <v>10.6496</v>
      </c>
      <c r="J5864" s="15">
        <v>324</v>
      </c>
      <c r="K5864" s="15">
        <v>115</v>
      </c>
      <c r="L5864" s="13">
        <v>6.9900000000000004E-2</v>
      </c>
      <c r="M5864" s="7">
        <v>1.0143036299999999</v>
      </c>
      <c r="N5864" s="26">
        <v>0.35</v>
      </c>
      <c r="O5864" s="27" t="s">
        <v>22</v>
      </c>
      <c r="P5864" s="8">
        <v>0.6549356731</v>
      </c>
      <c r="Q5864" s="24">
        <v>0.39</v>
      </c>
      <c r="R5864" t="str">
        <f>IF($Q5864*100&gt;=VLOOKUP($O5864,margin_ranges!$A$5:$C$10,2,FALSE),IF($Q5864*100&lt;=VLOOKUP($O5864,margin_ranges!$A$5:$C$10,3,FALSE)+10,"IN RANGE","ABOVE RANGE"),"BELOW RANGE")</f>
        <v>IN RANGE</v>
      </c>
      <c r="S5864">
        <f>MIN(VLOOKUP($O5864,margin_ranges!$A$5:$D$10,4,FALSE),$P5864*100)</f>
        <v>29.75</v>
      </c>
      <c r="T5864" s="29">
        <f>(1-$S5864/100)/(1-$F5864)-1</f>
        <v>0.15163934426229519</v>
      </c>
      <c r="U5864" s="19" t="str">
        <f>IF(ABS(IFERROR(T5864,0))&gt;0.05,INDEX(margin_ranges!$C$13:$C$16,MATCH($F5864*100,margin_ranges!$B$13:$B$16,1)),"")</f>
        <v>Margin Over Fill (Type C)</v>
      </c>
      <c r="V5864">
        <f>MIN(VLOOKUP($U5864,margin_ranges!$A$5:$D$10,4,FALSE),$P5864*100)</f>
        <v>43</v>
      </c>
      <c r="Y5864" s="29">
        <f t="shared" si="91"/>
        <v>-6.5573770491803129E-2</v>
      </c>
    </row>
    <row r="5865" spans="1:25" x14ac:dyDescent="0.3">
      <c r="A5865" s="8" t="s">
        <v>17</v>
      </c>
      <c r="B5865" s="8" t="s">
        <v>10222</v>
      </c>
      <c r="C5865" s="8" t="s">
        <v>10223</v>
      </c>
      <c r="D5865" s="8" t="s">
        <v>10232</v>
      </c>
      <c r="E5865" s="8" t="s">
        <v>10233</v>
      </c>
      <c r="F5865" s="24">
        <v>0.38999999999999901</v>
      </c>
      <c r="G5865" s="24">
        <v>1</v>
      </c>
      <c r="H5865" s="25">
        <v>40.444400000000002</v>
      </c>
      <c r="I5865" s="25">
        <v>1.5790999999999999</v>
      </c>
      <c r="J5865" s="15">
        <v>53</v>
      </c>
      <c r="K5865" s="15">
        <v>19</v>
      </c>
      <c r="L5865" s="13">
        <v>3.9E-2</v>
      </c>
      <c r="M5865" s="7">
        <v>1.1085900399999999</v>
      </c>
      <c r="N5865" s="26">
        <v>0.35</v>
      </c>
      <c r="O5865" s="27" t="s">
        <v>22</v>
      </c>
      <c r="P5865" s="8">
        <v>0.68428365079999998</v>
      </c>
      <c r="Q5865" s="24">
        <v>0.39</v>
      </c>
      <c r="R5865" t="str">
        <f>IF($Q5865*100&gt;=VLOOKUP($O5865,margin_ranges!$A$5:$C$10,2,FALSE),IF($Q5865*100&lt;=VLOOKUP($O5865,margin_ranges!$A$5:$C$10,3,FALSE)+10,"IN RANGE","ABOVE RANGE"),"BELOW RANGE")</f>
        <v>IN RANGE</v>
      </c>
      <c r="S5865">
        <f>MIN(VLOOKUP($O5865,margin_ranges!$A$5:$D$10,4,FALSE),$P5865*100)</f>
        <v>29.75</v>
      </c>
      <c r="T5865" s="29">
        <f>(1-$S5865/100)/(1-$F5865)-1</f>
        <v>0.1516393442622932</v>
      </c>
      <c r="U5865" s="19" t="str">
        <f>IF(ABS(IFERROR(T5865,0))&gt;0.05,INDEX(margin_ranges!$C$13:$C$16,MATCH($F5865*100,margin_ranges!$B$13:$B$16,1)),"")</f>
        <v>Margin Over Fill (Type C)</v>
      </c>
      <c r="V5865">
        <f>MIN(VLOOKUP($U5865,margin_ranges!$A$5:$D$10,4,FALSE),$P5865*100)</f>
        <v>43</v>
      </c>
      <c r="Y5865" s="29">
        <f t="shared" si="91"/>
        <v>-6.5573770491804684E-2</v>
      </c>
    </row>
    <row r="5866" spans="1:25" x14ac:dyDescent="0.3">
      <c r="A5866" s="8" t="s">
        <v>17</v>
      </c>
      <c r="B5866" s="8" t="s">
        <v>10222</v>
      </c>
      <c r="C5866" s="8" t="s">
        <v>10223</v>
      </c>
      <c r="D5866" s="8" t="s">
        <v>10242</v>
      </c>
      <c r="E5866" s="8" t="s">
        <v>10243</v>
      </c>
      <c r="F5866" s="24">
        <v>0.33587301587301499</v>
      </c>
      <c r="G5866" s="24">
        <v>0</v>
      </c>
      <c r="H5866" s="25">
        <v>7.1391</v>
      </c>
      <c r="I5866" s="25">
        <v>0.89659999999999995</v>
      </c>
      <c r="J5866" s="15">
        <v>12</v>
      </c>
      <c r="K5866" s="15">
        <v>4</v>
      </c>
      <c r="L5866" s="13">
        <v>0.12559999999999999</v>
      </c>
      <c r="M5866" s="7">
        <v>0.45172084000000001</v>
      </c>
      <c r="N5866" s="26">
        <v>0.3</v>
      </c>
      <c r="O5866" s="27" t="s">
        <v>22</v>
      </c>
      <c r="P5866" s="8">
        <v>0.33587301590000002</v>
      </c>
      <c r="Q5866" s="24">
        <v>0.35</v>
      </c>
      <c r="R5866" t="str">
        <f>IF($Q5866*100&gt;=VLOOKUP($O5866,margin_ranges!$A$5:$C$10,2,FALSE),IF($Q5866*100&lt;=VLOOKUP($O5866,margin_ranges!$A$5:$C$10,3,FALSE)+10,"IN RANGE","ABOVE RANGE"),"BELOW RANGE")</f>
        <v>IN RANGE</v>
      </c>
      <c r="S5866">
        <f>MIN(VLOOKUP($O5866,margin_ranges!$A$5:$D$10,4,FALSE),$P5866*100)</f>
        <v>29.75</v>
      </c>
      <c r="T5866" s="29">
        <f>(1-$S5866/100)/(1-$F5866)-1</f>
        <v>5.7779636711279725E-2</v>
      </c>
      <c r="U5866" s="19" t="str">
        <f>IF(ABS(IFERROR(T5866,0))&gt;0.05,INDEX(margin_ranges!$C$13:$C$16,MATCH($F5866*100,margin_ranges!$B$13:$B$16,1)),"")</f>
        <v>Balanced (Type B)</v>
      </c>
      <c r="V5866">
        <f>MIN(VLOOKUP($U5866,margin_ranges!$A$5:$D$10,4,FALSE),$P5866*100)</f>
        <v>29.75</v>
      </c>
      <c r="Y5866" s="29">
        <f t="shared" si="91"/>
        <v>5.7779636711279725E-2</v>
      </c>
    </row>
    <row r="5867" spans="1:25" x14ac:dyDescent="0.3">
      <c r="A5867" s="8" t="s">
        <v>17</v>
      </c>
      <c r="B5867" s="8" t="s">
        <v>10222</v>
      </c>
      <c r="C5867" s="8" t="s">
        <v>10223</v>
      </c>
      <c r="D5867" s="8" t="s">
        <v>10240</v>
      </c>
      <c r="E5867" s="8" t="s">
        <v>10241</v>
      </c>
      <c r="F5867" s="24">
        <v>0.3</v>
      </c>
      <c r="G5867" s="24">
        <v>0</v>
      </c>
      <c r="H5867" s="25">
        <v>25.228100000000001</v>
      </c>
      <c r="I5867" s="25">
        <v>1.6304000000000001</v>
      </c>
      <c r="J5867" s="15">
        <v>20</v>
      </c>
      <c r="K5867" s="15">
        <v>6</v>
      </c>
      <c r="L5867" s="13">
        <v>6.4600000000000005E-2</v>
      </c>
      <c r="M5867" s="7">
        <v>0.40399543999999998</v>
      </c>
      <c r="N5867" s="26">
        <v>0.2</v>
      </c>
      <c r="O5867" s="27" t="s">
        <v>92</v>
      </c>
      <c r="P5867" s="8">
        <v>0.50494491190000002</v>
      </c>
      <c r="Q5867" s="24">
        <v>0.3</v>
      </c>
      <c r="R5867" t="str">
        <f>IF($Q5867*100&gt;=VLOOKUP($O5867,margin_ranges!$A$5:$C$10,2,FALSE),IF($Q5867*100&lt;=VLOOKUP($O5867,margin_ranges!$A$5:$C$10,3,FALSE)+10,"IN RANGE","ABOVE RANGE"),"BELOW RANGE")</f>
        <v>IN RANGE</v>
      </c>
      <c r="S5867">
        <f>MIN(VLOOKUP($O5867,margin_ranges!$A$5:$D$10,4,FALSE),$P5867*100)</f>
        <v>29.75</v>
      </c>
      <c r="T5867" s="29">
        <f>(1-$S5867/100)/(1-$F5867)-1</f>
        <v>3.5714285714285587E-3</v>
      </c>
      <c r="U5867" s="19" t="str">
        <f>IF(ABS(IFERROR(T5867,0))&gt;0.05,INDEX(margin_ranges!$C$13:$C$16,MATCH($F5867*100,margin_ranges!$B$13:$B$16,1)),"")</f>
        <v/>
      </c>
      <c r="V5867" t="e">
        <f>MIN(VLOOKUP($U5867,margin_ranges!$A$5:$D$10,4,FALSE),$P5867*100)</f>
        <v>#N/A</v>
      </c>
      <c r="Y5867" s="29" t="e">
        <f t="shared" si="91"/>
        <v>#N/A</v>
      </c>
    </row>
    <row r="5868" spans="1:25" x14ac:dyDescent="0.3">
      <c r="A5868" s="8" t="s">
        <v>17</v>
      </c>
      <c r="B5868" s="8" t="s">
        <v>10222</v>
      </c>
      <c r="C5868" s="8" t="s">
        <v>10223</v>
      </c>
      <c r="D5868" s="8" t="s">
        <v>10224</v>
      </c>
      <c r="E5868" s="8" t="s">
        <v>10225</v>
      </c>
      <c r="F5868" s="24">
        <v>0.28514517991240501</v>
      </c>
      <c r="G5868" s="24">
        <v>1</v>
      </c>
      <c r="H5868" s="25">
        <v>156.6754</v>
      </c>
      <c r="I5868" s="25">
        <v>17.837499999999999</v>
      </c>
      <c r="J5868" s="15">
        <v>225</v>
      </c>
      <c r="K5868" s="15">
        <v>61</v>
      </c>
      <c r="L5868" s="13">
        <v>0.1139</v>
      </c>
      <c r="M5868" s="7">
        <v>0.41966563000000001</v>
      </c>
      <c r="N5868" s="26">
        <v>0.3</v>
      </c>
      <c r="O5868" s="27" t="s">
        <v>92</v>
      </c>
      <c r="P5868" s="8">
        <v>0.28514517989999999</v>
      </c>
      <c r="Q5868" s="24">
        <v>0.3</v>
      </c>
      <c r="R5868" t="str">
        <f>IF($Q5868*100&gt;=VLOOKUP($O5868,margin_ranges!$A$5:$C$10,2,FALSE),IF($Q5868*100&lt;=VLOOKUP($O5868,margin_ranges!$A$5:$C$10,3,FALSE)+10,"IN RANGE","ABOVE RANGE"),"BELOW RANGE")</f>
        <v>IN RANGE</v>
      </c>
      <c r="S5868">
        <f>MIN(VLOOKUP($O5868,margin_ranges!$A$5:$D$10,4,FALSE),$P5868*100)</f>
        <v>28.514517989999998</v>
      </c>
      <c r="T5868" s="29">
        <f>(1-$S5868/100)/(1-$F5868)-1</f>
        <v>1.7353229964101047E-11</v>
      </c>
      <c r="U5868" s="19" t="str">
        <f>IF(ABS(IFERROR(T5868,0))&gt;0.05,INDEX(margin_ranges!$C$13:$C$16,MATCH($F5868*100,margin_ranges!$B$13:$B$16,1)),"")</f>
        <v/>
      </c>
      <c r="V5868" t="e">
        <f>MIN(VLOOKUP($U5868,margin_ranges!$A$5:$D$10,4,FALSE),$P5868*100)</f>
        <v>#N/A</v>
      </c>
      <c r="Y5868" s="29" t="e">
        <f t="shared" si="91"/>
        <v>#N/A</v>
      </c>
    </row>
    <row r="5869" spans="1:25" x14ac:dyDescent="0.3">
      <c r="A5869" s="8" t="s">
        <v>17</v>
      </c>
      <c r="B5869" s="8" t="s">
        <v>10222</v>
      </c>
      <c r="C5869" s="8" t="s">
        <v>10223</v>
      </c>
      <c r="D5869" s="8" t="s">
        <v>10228</v>
      </c>
      <c r="E5869" s="8" t="s">
        <v>10229</v>
      </c>
      <c r="F5869" s="24">
        <v>0.28999999999999998</v>
      </c>
      <c r="G5869" s="24">
        <v>1</v>
      </c>
      <c r="H5869" s="25">
        <v>175.39169999999999</v>
      </c>
      <c r="I5869" s="25">
        <v>2.5495999999999999</v>
      </c>
      <c r="J5869" s="15">
        <v>56</v>
      </c>
      <c r="K5869" s="15">
        <v>14</v>
      </c>
      <c r="L5869" s="13">
        <v>1.4500000000000001E-2</v>
      </c>
      <c r="M5869" s="7">
        <v>0.72603519000000005</v>
      </c>
      <c r="N5869" s="26">
        <v>0.3</v>
      </c>
      <c r="O5869" s="27" t="s">
        <v>22</v>
      </c>
      <c r="P5869" s="8">
        <v>0.58679688679999997</v>
      </c>
      <c r="Q5869" s="24">
        <v>0.28999999999999998</v>
      </c>
      <c r="R5869" t="str">
        <f>IF($Q5869*100&gt;=VLOOKUP($O5869,margin_ranges!$A$5:$C$10,2,FALSE),IF($Q5869*100&lt;=VLOOKUP($O5869,margin_ranges!$A$5:$C$10,3,FALSE)+10,"IN RANGE","ABOVE RANGE"),"BELOW RANGE")</f>
        <v>IN RANGE</v>
      </c>
      <c r="S5869">
        <f>MIN(VLOOKUP($O5869,margin_ranges!$A$5:$D$10,4,FALSE),$P5869*100)</f>
        <v>29.75</v>
      </c>
      <c r="T5869" s="29">
        <f>(1-$S5869/100)/(1-$F5869)-1</f>
        <v>-1.0563380281690127E-2</v>
      </c>
      <c r="U5869" s="19" t="str">
        <f>IF(ABS(IFERROR(T5869,0))&gt;0.05,INDEX(margin_ranges!$C$13:$C$16,MATCH($F5869*100,margin_ranges!$B$13:$B$16,1)),"")</f>
        <v/>
      </c>
      <c r="V5869" t="e">
        <f>MIN(VLOOKUP($U5869,margin_ranges!$A$5:$D$10,4,FALSE),$P5869*100)</f>
        <v>#N/A</v>
      </c>
      <c r="Y5869" s="29" t="e">
        <f t="shared" si="91"/>
        <v>#N/A</v>
      </c>
    </row>
    <row r="5870" spans="1:25" x14ac:dyDescent="0.3">
      <c r="A5870" s="8" t="s">
        <v>17</v>
      </c>
      <c r="B5870" s="8" t="s">
        <v>10222</v>
      </c>
      <c r="C5870" s="8" t="s">
        <v>10223</v>
      </c>
      <c r="D5870" s="8" t="s">
        <v>10238</v>
      </c>
      <c r="E5870" s="8" t="s">
        <v>10239</v>
      </c>
      <c r="F5870" s="24">
        <v>0.249999999999999</v>
      </c>
      <c r="G5870" s="24">
        <v>0</v>
      </c>
      <c r="H5870" s="25">
        <v>194.9753</v>
      </c>
      <c r="I5870" s="25">
        <v>14.438000000000001</v>
      </c>
      <c r="J5870" s="15">
        <v>208</v>
      </c>
      <c r="K5870" s="15">
        <v>51</v>
      </c>
      <c r="L5870" s="13">
        <v>7.4099999999999999E-2</v>
      </c>
      <c r="M5870" s="7">
        <v>0.47927394000000001</v>
      </c>
      <c r="N5870" s="26">
        <v>0.35</v>
      </c>
      <c r="O5870" s="27" t="s">
        <v>92</v>
      </c>
      <c r="P5870" s="8">
        <v>0.26972870640000002</v>
      </c>
      <c r="Q5870" s="24">
        <v>0.25</v>
      </c>
      <c r="R5870" t="str">
        <f>IF($Q5870*100&gt;=VLOOKUP($O5870,margin_ranges!$A$5:$C$10,2,FALSE),IF($Q5870*100&lt;=VLOOKUP($O5870,margin_ranges!$A$5:$C$10,3,FALSE)+10,"IN RANGE","ABOVE RANGE"),"BELOW RANGE")</f>
        <v>IN RANGE</v>
      </c>
      <c r="S5870">
        <f>MIN(VLOOKUP($O5870,margin_ranges!$A$5:$D$10,4,FALSE),$P5870*100)</f>
        <v>26.972870640000004</v>
      </c>
      <c r="T5870" s="29">
        <f>(1-$S5870/100)/(1-$F5870)-1</f>
        <v>-2.6304941866667986E-2</v>
      </c>
      <c r="U5870" s="19" t="str">
        <f>IF(ABS(IFERROR(T5870,0))&gt;0.05,INDEX(margin_ranges!$C$13:$C$16,MATCH($F5870*100,margin_ranges!$B$13:$B$16,1)),"")</f>
        <v/>
      </c>
      <c r="V5870" t="e">
        <f>MIN(VLOOKUP($U5870,margin_ranges!$A$5:$D$10,4,FALSE),$P5870*100)</f>
        <v>#N/A</v>
      </c>
      <c r="Y5870" s="29" t="e">
        <f t="shared" si="91"/>
        <v>#N/A</v>
      </c>
    </row>
    <row r="5871" spans="1:25" x14ac:dyDescent="0.3">
      <c r="A5871" s="8" t="s">
        <v>17</v>
      </c>
      <c r="B5871" s="8" t="s">
        <v>10222</v>
      </c>
      <c r="C5871" s="8" t="s">
        <v>10223</v>
      </c>
      <c r="D5871" s="8" t="s">
        <v>12313</v>
      </c>
      <c r="E5871" s="8" t="s">
        <v>12314</v>
      </c>
      <c r="F5871" s="24">
        <v>0.25</v>
      </c>
      <c r="G5871" s="24">
        <v>0</v>
      </c>
      <c r="H5871" s="25">
        <v>35.451900000000002</v>
      </c>
      <c r="I5871" s="25">
        <v>0.52459999999999996</v>
      </c>
      <c r="J5871" s="15">
        <v>7</v>
      </c>
      <c r="K5871" s="15">
        <v>2</v>
      </c>
      <c r="L5871" s="13">
        <v>1.4800000000000001E-2</v>
      </c>
      <c r="M5871" s="7">
        <v>0.44731754000000001</v>
      </c>
      <c r="N5871" s="26">
        <v>0.25</v>
      </c>
      <c r="O5871" s="27" t="s">
        <v>92</v>
      </c>
      <c r="P5871" s="8">
        <v>0.4411129037</v>
      </c>
      <c r="Q5871" s="24">
        <v>0.25</v>
      </c>
      <c r="R5871" t="str">
        <f>IF($Q5871*100&gt;=VLOOKUP($O5871,margin_ranges!$A$5:$C$10,2,FALSE),IF($Q5871*100&lt;=VLOOKUP($O5871,margin_ranges!$A$5:$C$10,3,FALSE)+10,"IN RANGE","ABOVE RANGE"),"BELOW RANGE")</f>
        <v>IN RANGE</v>
      </c>
      <c r="S5871">
        <f>MIN(VLOOKUP($O5871,margin_ranges!$A$5:$D$10,4,FALSE),$P5871*100)</f>
        <v>29.75</v>
      </c>
      <c r="T5871" s="29">
        <f>(1-$S5871/100)/(1-$F5871)-1</f>
        <v>-6.3333333333333353E-2</v>
      </c>
      <c r="U5871" s="19" t="str">
        <f>IF(ABS(IFERROR(T5871,0))&gt;0.05,INDEX(margin_ranges!$C$13:$C$16,MATCH($F5871*100,margin_ranges!$B$13:$B$16,1)),"")</f>
        <v>Balanced (Type B)</v>
      </c>
      <c r="V5871">
        <f>MIN(VLOOKUP($U5871,margin_ranges!$A$5:$D$10,4,FALSE),$P5871*100)</f>
        <v>29.75</v>
      </c>
      <c r="Y5871" s="29">
        <f t="shared" si="91"/>
        <v>-6.3333333333333353E-2</v>
      </c>
    </row>
    <row r="5872" spans="1:25" x14ac:dyDescent="0.3">
      <c r="A5872" s="8" t="s">
        <v>17</v>
      </c>
      <c r="B5872" s="8" t="s">
        <v>10222</v>
      </c>
      <c r="C5872" s="8" t="s">
        <v>10223</v>
      </c>
      <c r="D5872" s="8" t="s">
        <v>10234</v>
      </c>
      <c r="E5872" s="8" t="s">
        <v>10235</v>
      </c>
      <c r="F5872" s="24">
        <v>0.25</v>
      </c>
      <c r="G5872" s="24">
        <v>1</v>
      </c>
      <c r="H5872" s="25">
        <v>183.63040000000001</v>
      </c>
      <c r="I5872" s="25">
        <v>1.8264</v>
      </c>
      <c r="J5872" s="15">
        <v>29</v>
      </c>
      <c r="K5872" s="15">
        <v>7</v>
      </c>
      <c r="L5872" s="13">
        <v>9.9000000000000008E-3</v>
      </c>
      <c r="M5872" s="7">
        <v>0.53737973999999999</v>
      </c>
      <c r="N5872" s="26">
        <v>0.2</v>
      </c>
      <c r="O5872" s="27" t="s">
        <v>92</v>
      </c>
      <c r="P5872" s="8">
        <v>0.62782370750000005</v>
      </c>
      <c r="Q5872" s="24">
        <v>0.25</v>
      </c>
      <c r="R5872" t="str">
        <f>IF($Q5872*100&gt;=VLOOKUP($O5872,margin_ranges!$A$5:$C$10,2,FALSE),IF($Q5872*100&lt;=VLOOKUP($O5872,margin_ranges!$A$5:$C$10,3,FALSE)+10,"IN RANGE","ABOVE RANGE"),"BELOW RANGE")</f>
        <v>IN RANGE</v>
      </c>
      <c r="S5872">
        <f>MIN(VLOOKUP($O5872,margin_ranges!$A$5:$D$10,4,FALSE),$P5872*100)</f>
        <v>29.75</v>
      </c>
      <c r="T5872" s="29">
        <f>(1-$S5872/100)/(1-$F5872)-1</f>
        <v>-6.3333333333333353E-2</v>
      </c>
      <c r="U5872" s="19" t="str">
        <f>IF(ABS(IFERROR(T5872,0))&gt;0.05,INDEX(margin_ranges!$C$13:$C$16,MATCH($F5872*100,margin_ranges!$B$13:$B$16,1)),"")</f>
        <v>Balanced (Type B)</v>
      </c>
      <c r="V5872">
        <f>MIN(VLOOKUP($U5872,margin_ranges!$A$5:$D$10,4,FALSE),$P5872*100)</f>
        <v>29.75</v>
      </c>
      <c r="Y5872" s="29">
        <f t="shared" si="91"/>
        <v>-6.3333333333333353E-2</v>
      </c>
    </row>
    <row r="5873" spans="1:25" x14ac:dyDescent="0.3">
      <c r="A5873" s="8" t="s">
        <v>17</v>
      </c>
      <c r="B5873" s="8" t="s">
        <v>10222</v>
      </c>
      <c r="C5873" s="8" t="s">
        <v>10223</v>
      </c>
      <c r="D5873" s="8" t="s">
        <v>10236</v>
      </c>
      <c r="E5873" s="8" t="s">
        <v>10237</v>
      </c>
      <c r="F5873" s="24">
        <v>0.25</v>
      </c>
      <c r="G5873" s="24">
        <v>1</v>
      </c>
      <c r="H5873" s="25">
        <v>51.450099999999999</v>
      </c>
      <c r="I5873" s="25">
        <v>1.8229</v>
      </c>
      <c r="J5873" s="15">
        <v>33</v>
      </c>
      <c r="K5873" s="15">
        <v>8</v>
      </c>
      <c r="L5873" s="13">
        <v>3.5400000000000001E-2</v>
      </c>
      <c r="M5873" s="7">
        <v>0.60782132</v>
      </c>
      <c r="N5873" s="26">
        <v>0.35</v>
      </c>
      <c r="O5873" s="27" t="s">
        <v>92</v>
      </c>
      <c r="P5873" s="8">
        <v>0.42417287710000001</v>
      </c>
      <c r="Q5873" s="24">
        <v>0.25</v>
      </c>
      <c r="R5873" t="str">
        <f>IF($Q5873*100&gt;=VLOOKUP($O5873,margin_ranges!$A$5:$C$10,2,FALSE),IF($Q5873*100&lt;=VLOOKUP($O5873,margin_ranges!$A$5:$C$10,3,FALSE)+10,"IN RANGE","ABOVE RANGE"),"BELOW RANGE")</f>
        <v>IN RANGE</v>
      </c>
      <c r="S5873">
        <f>MIN(VLOOKUP($O5873,margin_ranges!$A$5:$D$10,4,FALSE),$P5873*100)</f>
        <v>29.75</v>
      </c>
      <c r="T5873" s="29">
        <f>(1-$S5873/100)/(1-$F5873)-1</f>
        <v>-6.3333333333333353E-2</v>
      </c>
      <c r="U5873" s="19" t="str">
        <f>IF(ABS(IFERROR(T5873,0))&gt;0.05,INDEX(margin_ranges!$C$13:$C$16,MATCH($F5873*100,margin_ranges!$B$13:$B$16,1)),"")</f>
        <v>Balanced (Type B)</v>
      </c>
      <c r="V5873">
        <f>MIN(VLOOKUP($U5873,margin_ranges!$A$5:$D$10,4,FALSE),$P5873*100)</f>
        <v>29.75</v>
      </c>
      <c r="Y5873" s="29">
        <f t="shared" si="91"/>
        <v>-6.3333333333333353E-2</v>
      </c>
    </row>
    <row r="5874" spans="1:25" x14ac:dyDescent="0.3">
      <c r="A5874" s="8" t="s">
        <v>17</v>
      </c>
      <c r="B5874" s="8" t="s">
        <v>10222</v>
      </c>
      <c r="C5874" s="8" t="s">
        <v>10223</v>
      </c>
      <c r="D5874" s="8" t="s">
        <v>10230</v>
      </c>
      <c r="E5874" s="8" t="s">
        <v>10231</v>
      </c>
      <c r="F5874" s="24">
        <v>0.249999999999999</v>
      </c>
      <c r="G5874" s="24">
        <v>1</v>
      </c>
      <c r="H5874" s="25">
        <v>466.16980000000001</v>
      </c>
      <c r="I5874" s="25">
        <v>19.846800000000002</v>
      </c>
      <c r="J5874" s="15">
        <v>132</v>
      </c>
      <c r="K5874" s="15">
        <v>27</v>
      </c>
      <c r="L5874" s="13">
        <v>4.2599999999999999E-2</v>
      </c>
      <c r="M5874" s="7">
        <v>0.22090227000000001</v>
      </c>
      <c r="N5874" s="26">
        <v>0.15</v>
      </c>
      <c r="O5874" s="27" t="s">
        <v>92</v>
      </c>
      <c r="P5874" s="8">
        <v>0.32096668560000002</v>
      </c>
      <c r="Q5874" s="24">
        <v>0.25</v>
      </c>
      <c r="R5874" t="str">
        <f>IF($Q5874*100&gt;=VLOOKUP($O5874,margin_ranges!$A$5:$C$10,2,FALSE),IF($Q5874*100&lt;=VLOOKUP($O5874,margin_ranges!$A$5:$C$10,3,FALSE)+10,"IN RANGE","ABOVE RANGE"),"BELOW RANGE")</f>
        <v>IN RANGE</v>
      </c>
      <c r="S5874">
        <f>MIN(VLOOKUP($O5874,margin_ranges!$A$5:$D$10,4,FALSE),$P5874*100)</f>
        <v>29.75</v>
      </c>
      <c r="T5874" s="29">
        <f>(1-$S5874/100)/(1-$F5874)-1</f>
        <v>-6.3333333333334574E-2</v>
      </c>
      <c r="U5874" s="19" t="str">
        <f>IF(ABS(IFERROR(T5874,0))&gt;0.05,INDEX(margin_ranges!$C$13:$C$16,MATCH($F5874*100,margin_ranges!$B$13:$B$16,1)),"")</f>
        <v>Maximize Fill (Type A+)</v>
      </c>
      <c r="V5874">
        <f>MIN(VLOOKUP($U5874,margin_ranges!$A$5:$D$10,4,FALSE),$P5874*100)</f>
        <v>19.75</v>
      </c>
      <c r="Y5874" s="29">
        <f t="shared" si="91"/>
        <v>6.9999999999998508E-2</v>
      </c>
    </row>
    <row r="5875" spans="1:25" x14ac:dyDescent="0.3">
      <c r="A5875" s="8" t="s">
        <v>35</v>
      </c>
      <c r="B5875" s="8" t="s">
        <v>10244</v>
      </c>
      <c r="C5875" s="8" t="s">
        <v>34</v>
      </c>
      <c r="D5875" s="8" t="s">
        <v>34</v>
      </c>
      <c r="E5875" s="8"/>
      <c r="F5875" s="24">
        <v>0.284275344481416</v>
      </c>
      <c r="G5875" s="24">
        <v>0</v>
      </c>
      <c r="H5875" s="25">
        <v>60.402700000000003</v>
      </c>
      <c r="I5875" s="25">
        <v>19.7849</v>
      </c>
      <c r="J5875" s="15">
        <v>272</v>
      </c>
      <c r="K5875" s="15">
        <v>68</v>
      </c>
      <c r="L5875" s="13">
        <v>0.3276</v>
      </c>
      <c r="M5875" s="7">
        <v>0.45906119000000001</v>
      </c>
      <c r="N5875" s="26">
        <v>0.27472600000000003</v>
      </c>
      <c r="O5875" s="27"/>
      <c r="P5875" s="8">
        <v>0.4015481903</v>
      </c>
      <c r="Q5875" s="24">
        <v>0.2843</v>
      </c>
      <c r="R5875" t="e">
        <f>IF($Q5875*100&gt;=VLOOKUP($O5875,margin_ranges!$A$5:$C$10,2,FALSE),IF($Q5875*100&lt;=VLOOKUP($O5875,margin_ranges!$A$5:$C$10,3,FALSE)+10,"IN RANGE","ABOVE RANGE"),"BELOW RANGE")</f>
        <v>#N/A</v>
      </c>
      <c r="S5875" t="e">
        <f>MIN(VLOOKUP($O5875,margin_ranges!$A$5:$D$10,4,FALSE),$P5875*100)</f>
        <v>#N/A</v>
      </c>
      <c r="T5875" s="29" t="e">
        <f>(1-$S5875/100)/(1-$F5875)-1</f>
        <v>#N/A</v>
      </c>
      <c r="U5875" s="19" t="str">
        <f>IF(ABS(IFERROR(T5875,0))&gt;0.05,INDEX(margin_ranges!$C$13:$C$16,MATCH($F5875*100,margin_ranges!$B$13:$B$16,1)),"")</f>
        <v/>
      </c>
      <c r="V5875" t="e">
        <f>MIN(VLOOKUP($U5875,margin_ranges!$A$5:$D$10,4,FALSE),$P5875*100)</f>
        <v>#N/A</v>
      </c>
      <c r="Y5875" s="29" t="e">
        <f t="shared" si="91"/>
        <v>#N/A</v>
      </c>
    </row>
    <row r="5876" spans="1:25" x14ac:dyDescent="0.3">
      <c r="A5876" s="8" t="s">
        <v>33</v>
      </c>
      <c r="B5876" s="8" t="s">
        <v>10244</v>
      </c>
      <c r="C5876" s="8" t="s">
        <v>10245</v>
      </c>
      <c r="D5876" s="8" t="s">
        <v>34</v>
      </c>
      <c r="E5876" s="8"/>
      <c r="F5876" s="24">
        <v>0.284275344481416</v>
      </c>
      <c r="G5876" s="24">
        <v>0</v>
      </c>
      <c r="H5876" s="25">
        <v>60.402700000000003</v>
      </c>
      <c r="I5876" s="25">
        <v>19.7849</v>
      </c>
      <c r="J5876" s="15">
        <v>272</v>
      </c>
      <c r="K5876" s="15">
        <v>68</v>
      </c>
      <c r="L5876" s="13">
        <v>0.3276</v>
      </c>
      <c r="M5876" s="7">
        <v>0.45906119000000001</v>
      </c>
      <c r="N5876" s="26">
        <v>0.27472600000000003</v>
      </c>
      <c r="O5876" s="27"/>
      <c r="P5876" s="8">
        <v>0.4015481903</v>
      </c>
      <c r="Q5876" s="24">
        <v>0.2843</v>
      </c>
      <c r="R5876" t="e">
        <f>IF($Q5876*100&gt;=VLOOKUP($O5876,margin_ranges!$A$5:$C$10,2,FALSE),IF($Q5876*100&lt;=VLOOKUP($O5876,margin_ranges!$A$5:$C$10,3,FALSE)+10,"IN RANGE","ABOVE RANGE"),"BELOW RANGE")</f>
        <v>#N/A</v>
      </c>
      <c r="S5876" t="e">
        <f>MIN(VLOOKUP($O5876,margin_ranges!$A$5:$D$10,4,FALSE),$P5876*100)</f>
        <v>#N/A</v>
      </c>
      <c r="T5876" s="29" t="e">
        <f>(1-$S5876/100)/(1-$F5876)-1</f>
        <v>#N/A</v>
      </c>
      <c r="U5876" s="19" t="str">
        <f>IF(ABS(IFERROR(T5876,0))&gt;0.05,INDEX(margin_ranges!$C$13:$C$16,MATCH($F5876*100,margin_ranges!$B$13:$B$16,1)),"")</f>
        <v/>
      </c>
      <c r="V5876" t="e">
        <f>MIN(VLOOKUP($U5876,margin_ranges!$A$5:$D$10,4,FALSE),$P5876*100)</f>
        <v>#N/A</v>
      </c>
      <c r="Y5876" s="29" t="e">
        <f t="shared" si="91"/>
        <v>#N/A</v>
      </c>
    </row>
    <row r="5877" spans="1:25" x14ac:dyDescent="0.3">
      <c r="A5877" s="8" t="s">
        <v>17</v>
      </c>
      <c r="B5877" s="8" t="s">
        <v>10244</v>
      </c>
      <c r="C5877" s="8" t="s">
        <v>10245</v>
      </c>
      <c r="D5877" s="8" t="s">
        <v>10248</v>
      </c>
      <c r="E5877" s="8" t="s">
        <v>10249</v>
      </c>
      <c r="F5877" s="24">
        <v>0.23370482431466699</v>
      </c>
      <c r="G5877" s="24">
        <v>0</v>
      </c>
      <c r="H5877" s="25">
        <v>1.6991000000000001</v>
      </c>
      <c r="I5877" s="25">
        <v>0.36</v>
      </c>
      <c r="J5877" s="15">
        <v>28</v>
      </c>
      <c r="K5877" s="15">
        <v>7</v>
      </c>
      <c r="L5877" s="13">
        <v>0.21190000000000001</v>
      </c>
      <c r="M5877" s="7">
        <v>2.6099603199999999</v>
      </c>
      <c r="N5877" s="26">
        <v>2</v>
      </c>
      <c r="O5877" s="27" t="s">
        <v>22</v>
      </c>
      <c r="P5877" s="8">
        <v>0.2337048243</v>
      </c>
      <c r="Q5877" s="24">
        <v>0.27</v>
      </c>
      <c r="R5877" t="str">
        <f>IF($Q5877*100&gt;=VLOOKUP($O5877,margin_ranges!$A$5:$C$10,2,FALSE),IF($Q5877*100&lt;=VLOOKUP($O5877,margin_ranges!$A$5:$C$10,3,FALSE)+10,"IN RANGE","ABOVE RANGE"),"BELOW RANGE")</f>
        <v>IN RANGE</v>
      </c>
      <c r="S5877">
        <f>MIN(VLOOKUP($O5877,margin_ranges!$A$5:$D$10,4,FALSE),$P5877*100)</f>
        <v>23.370482429999999</v>
      </c>
      <c r="T5877" s="29">
        <f>(1-$S5877/100)/(1-$F5877)-1</f>
        <v>1.9140244944537699E-11</v>
      </c>
      <c r="U5877" s="19" t="str">
        <f>IF(ABS(IFERROR(T5877,0))&gt;0.05,INDEX(margin_ranges!$C$13:$C$16,MATCH($F5877*100,margin_ranges!$B$13:$B$16,1)),"")</f>
        <v/>
      </c>
      <c r="V5877" t="e">
        <f>MIN(VLOOKUP($U5877,margin_ranges!$A$5:$D$10,4,FALSE),$P5877*100)</f>
        <v>#N/A</v>
      </c>
      <c r="Y5877" s="29" t="e">
        <f t="shared" si="91"/>
        <v>#N/A</v>
      </c>
    </row>
    <row r="5878" spans="1:25" x14ac:dyDescent="0.3">
      <c r="A5878" s="8" t="s">
        <v>17</v>
      </c>
      <c r="B5878" s="8" t="s">
        <v>10244</v>
      </c>
      <c r="C5878" s="8" t="s">
        <v>10245</v>
      </c>
      <c r="D5878" s="8" t="s">
        <v>10252</v>
      </c>
      <c r="E5878" s="8" t="s">
        <v>10253</v>
      </c>
      <c r="F5878" s="24">
        <v>0.23206186576173801</v>
      </c>
      <c r="G5878" s="24">
        <v>0</v>
      </c>
      <c r="H5878" s="25">
        <v>1.7567999999999999</v>
      </c>
      <c r="I5878" s="25">
        <v>0.3362</v>
      </c>
      <c r="J5878" s="15">
        <v>26</v>
      </c>
      <c r="K5878" s="15">
        <v>6</v>
      </c>
      <c r="L5878" s="13">
        <v>0.19139999999999999</v>
      </c>
      <c r="M5878" s="7">
        <v>2.6043764600000001</v>
      </c>
      <c r="N5878" s="26">
        <v>2</v>
      </c>
      <c r="O5878" s="27" t="s">
        <v>22</v>
      </c>
      <c r="P5878" s="8">
        <v>0.23206186579999999</v>
      </c>
      <c r="Q5878" s="24">
        <v>0.28000000000000003</v>
      </c>
      <c r="R5878" t="str">
        <f>IF($Q5878*100&gt;=VLOOKUP($O5878,margin_ranges!$A$5:$C$10,2,FALSE),IF($Q5878*100&lt;=VLOOKUP($O5878,margin_ranges!$A$5:$C$10,3,FALSE)+10,"IN RANGE","ABOVE RANGE"),"BELOW RANGE")</f>
        <v>IN RANGE</v>
      </c>
      <c r="S5878">
        <f>MIN(VLOOKUP($O5878,margin_ranges!$A$5:$D$10,4,FALSE),$P5878*100)</f>
        <v>23.206186580000001</v>
      </c>
      <c r="T5878" s="29">
        <f>(1-$S5878/100)/(1-$F5878)-1</f>
        <v>-4.9824255832220388E-11</v>
      </c>
      <c r="U5878" s="19" t="str">
        <f>IF(ABS(IFERROR(T5878,0))&gt;0.05,INDEX(margin_ranges!$C$13:$C$16,MATCH($F5878*100,margin_ranges!$B$13:$B$16,1)),"")</f>
        <v/>
      </c>
      <c r="V5878" t="e">
        <f>MIN(VLOOKUP($U5878,margin_ranges!$A$5:$D$10,4,FALSE),$P5878*100)</f>
        <v>#N/A</v>
      </c>
      <c r="Y5878" s="29" t="e">
        <f t="shared" si="91"/>
        <v>#N/A</v>
      </c>
    </row>
    <row r="5879" spans="1:25" x14ac:dyDescent="0.3">
      <c r="A5879" s="8" t="s">
        <v>17</v>
      </c>
      <c r="B5879" s="8" t="s">
        <v>10244</v>
      </c>
      <c r="C5879" s="8" t="s">
        <v>10245</v>
      </c>
      <c r="D5879" s="8" t="s">
        <v>10246</v>
      </c>
      <c r="E5879" s="8" t="s">
        <v>10247</v>
      </c>
      <c r="F5879" s="24">
        <v>0.28999999999999998</v>
      </c>
      <c r="G5879" s="24">
        <v>0</v>
      </c>
      <c r="H5879" s="25">
        <v>29.347899999999999</v>
      </c>
      <c r="I5879" s="25">
        <v>8.6273999999999997</v>
      </c>
      <c r="J5879" s="15">
        <v>95</v>
      </c>
      <c r="K5879" s="15">
        <v>24</v>
      </c>
      <c r="L5879" s="13">
        <v>0.29399999999999998</v>
      </c>
      <c r="M5879" s="7">
        <v>0.36633743000000002</v>
      </c>
      <c r="N5879" s="26">
        <v>0.2</v>
      </c>
      <c r="O5879" s="27" t="s">
        <v>22</v>
      </c>
      <c r="P5879" s="8">
        <v>0.454055239</v>
      </c>
      <c r="Q5879" s="24">
        <v>0.28999999999999998</v>
      </c>
      <c r="R5879" t="str">
        <f>IF($Q5879*100&gt;=VLOOKUP($O5879,margin_ranges!$A$5:$C$10,2,FALSE),IF($Q5879*100&lt;=VLOOKUP($O5879,margin_ranges!$A$5:$C$10,3,FALSE)+10,"IN RANGE","ABOVE RANGE"),"BELOW RANGE")</f>
        <v>IN RANGE</v>
      </c>
      <c r="S5879">
        <f>MIN(VLOOKUP($O5879,margin_ranges!$A$5:$D$10,4,FALSE),$P5879*100)</f>
        <v>29.75</v>
      </c>
      <c r="T5879" s="29">
        <f>(1-$S5879/100)/(1-$F5879)-1</f>
        <v>-1.0563380281690127E-2</v>
      </c>
      <c r="U5879" s="19" t="str">
        <f>IF(ABS(IFERROR(T5879,0))&gt;0.05,INDEX(margin_ranges!$C$13:$C$16,MATCH($F5879*100,margin_ranges!$B$13:$B$16,1)),"")</f>
        <v/>
      </c>
      <c r="V5879" t="e">
        <f>MIN(VLOOKUP($U5879,margin_ranges!$A$5:$D$10,4,FALSE),$P5879*100)</f>
        <v>#N/A</v>
      </c>
      <c r="Y5879" s="29" t="e">
        <f t="shared" si="91"/>
        <v>#N/A</v>
      </c>
    </row>
    <row r="5880" spans="1:25" x14ac:dyDescent="0.3">
      <c r="A5880" s="8" t="s">
        <v>17</v>
      </c>
      <c r="B5880" s="8" t="s">
        <v>10244</v>
      </c>
      <c r="C5880" s="8" t="s">
        <v>10245</v>
      </c>
      <c r="D5880" s="8" t="s">
        <v>10250</v>
      </c>
      <c r="E5880" s="8" t="s">
        <v>10251</v>
      </c>
      <c r="F5880" s="24">
        <v>0.28999999999999898</v>
      </c>
      <c r="G5880" s="24">
        <v>0</v>
      </c>
      <c r="H5880" s="25">
        <v>27.011900000000001</v>
      </c>
      <c r="I5880" s="25">
        <v>10.288</v>
      </c>
      <c r="J5880" s="15">
        <v>114</v>
      </c>
      <c r="K5880" s="15">
        <v>29</v>
      </c>
      <c r="L5880" s="13">
        <v>0.38090000000000002</v>
      </c>
      <c r="M5880" s="7">
        <v>0.36889788000000001</v>
      </c>
      <c r="N5880" s="26">
        <v>0.2</v>
      </c>
      <c r="O5880" s="27" t="s">
        <v>22</v>
      </c>
      <c r="P5880" s="8">
        <v>0.4578445451</v>
      </c>
      <c r="Q5880" s="24">
        <v>0.28999999999999998</v>
      </c>
      <c r="R5880" t="str">
        <f>IF($Q5880*100&gt;=VLOOKUP($O5880,margin_ranges!$A$5:$C$10,2,FALSE),IF($Q5880*100&lt;=VLOOKUP($O5880,margin_ranges!$A$5:$C$10,3,FALSE)+10,"IN RANGE","ABOVE RANGE"),"BELOW RANGE")</f>
        <v>IN RANGE</v>
      </c>
      <c r="S5880">
        <f>MIN(VLOOKUP($O5880,margin_ranges!$A$5:$D$10,4,FALSE),$P5880*100)</f>
        <v>29.75</v>
      </c>
      <c r="T5880" s="29">
        <f>(1-$S5880/100)/(1-$F5880)-1</f>
        <v>-1.056338028169157E-2</v>
      </c>
      <c r="U5880" s="19" t="str">
        <f>IF(ABS(IFERROR(T5880,0))&gt;0.05,INDEX(margin_ranges!$C$13:$C$16,MATCH($F5880*100,margin_ranges!$B$13:$B$16,1)),"")</f>
        <v/>
      </c>
      <c r="V5880" t="e">
        <f>MIN(VLOOKUP($U5880,margin_ranges!$A$5:$D$10,4,FALSE),$P5880*100)</f>
        <v>#N/A</v>
      </c>
      <c r="Y5880" s="29" t="e">
        <f t="shared" si="91"/>
        <v>#N/A</v>
      </c>
    </row>
    <row r="5881" spans="1:25" x14ac:dyDescent="0.3">
      <c r="A5881" s="8" t="s">
        <v>35</v>
      </c>
      <c r="B5881" s="8" t="s">
        <v>10254</v>
      </c>
      <c r="C5881" s="8" t="s">
        <v>34</v>
      </c>
      <c r="D5881" s="8" t="s">
        <v>34</v>
      </c>
      <c r="E5881" s="8"/>
      <c r="F5881" s="24">
        <v>0.338385438664073</v>
      </c>
      <c r="G5881" s="24">
        <v>0.83408366</v>
      </c>
      <c r="H5881" s="25">
        <v>70.938599999999994</v>
      </c>
      <c r="I5881" s="25">
        <v>27.478899999999999</v>
      </c>
      <c r="J5881" s="15">
        <v>369</v>
      </c>
      <c r="K5881" s="15">
        <v>112</v>
      </c>
      <c r="L5881" s="13">
        <v>0.38740000000000002</v>
      </c>
      <c r="M5881" s="7">
        <v>0.44805447999999998</v>
      </c>
      <c r="N5881" s="26">
        <v>0.01</v>
      </c>
      <c r="O5881" s="27"/>
      <c r="P5881" s="8">
        <v>0.97768128570000001</v>
      </c>
      <c r="Q5881" s="24">
        <v>0.33839999999999998</v>
      </c>
      <c r="R5881" t="e">
        <f>IF($Q5881*100&gt;=VLOOKUP($O5881,margin_ranges!$A$5:$C$10,2,FALSE),IF($Q5881*100&lt;=VLOOKUP($O5881,margin_ranges!$A$5:$C$10,3,FALSE)+10,"IN RANGE","ABOVE RANGE"),"BELOW RANGE")</f>
        <v>#N/A</v>
      </c>
      <c r="S5881" t="e">
        <f>MIN(VLOOKUP($O5881,margin_ranges!$A$5:$D$10,4,FALSE),$P5881*100)</f>
        <v>#N/A</v>
      </c>
      <c r="T5881" s="29" t="e">
        <f>(1-$S5881/100)/(1-$F5881)-1</f>
        <v>#N/A</v>
      </c>
      <c r="U5881" s="19" t="str">
        <f>IF(ABS(IFERROR(T5881,0))&gt;0.05,INDEX(margin_ranges!$C$13:$C$16,MATCH($F5881*100,margin_ranges!$B$13:$B$16,1)),"")</f>
        <v/>
      </c>
      <c r="V5881" t="e">
        <f>MIN(VLOOKUP($U5881,margin_ranges!$A$5:$D$10,4,FALSE),$P5881*100)</f>
        <v>#N/A</v>
      </c>
      <c r="Y5881" s="29" t="e">
        <f t="shared" si="91"/>
        <v>#N/A</v>
      </c>
    </row>
    <row r="5882" spans="1:25" x14ac:dyDescent="0.3">
      <c r="A5882" s="8" t="s">
        <v>33</v>
      </c>
      <c r="B5882" s="8" t="s">
        <v>10254</v>
      </c>
      <c r="C5882" s="8" t="s">
        <v>10255</v>
      </c>
      <c r="D5882" s="8" t="s">
        <v>34</v>
      </c>
      <c r="E5882" s="8"/>
      <c r="F5882" s="24">
        <v>0.338385438664073</v>
      </c>
      <c r="G5882" s="24">
        <v>0.83408366</v>
      </c>
      <c r="H5882" s="25">
        <v>70.938599999999994</v>
      </c>
      <c r="I5882" s="25">
        <v>27.478899999999999</v>
      </c>
      <c r="J5882" s="15">
        <v>369</v>
      </c>
      <c r="K5882" s="15">
        <v>112</v>
      </c>
      <c r="L5882" s="13">
        <v>0.38740000000000002</v>
      </c>
      <c r="M5882" s="7">
        <v>0.44805447999999998</v>
      </c>
      <c r="N5882" s="26">
        <v>0.01</v>
      </c>
      <c r="O5882" s="27"/>
      <c r="P5882" s="8">
        <v>0.97768128570000001</v>
      </c>
      <c r="Q5882" s="24">
        <v>0.33839999999999998</v>
      </c>
      <c r="R5882" t="e">
        <f>IF($Q5882*100&gt;=VLOOKUP($O5882,margin_ranges!$A$5:$C$10,2,FALSE),IF($Q5882*100&lt;=VLOOKUP($O5882,margin_ranges!$A$5:$C$10,3,FALSE)+10,"IN RANGE","ABOVE RANGE"),"BELOW RANGE")</f>
        <v>#N/A</v>
      </c>
      <c r="S5882" t="e">
        <f>MIN(VLOOKUP($O5882,margin_ranges!$A$5:$D$10,4,FALSE),$P5882*100)</f>
        <v>#N/A</v>
      </c>
      <c r="T5882" s="29" t="e">
        <f>(1-$S5882/100)/(1-$F5882)-1</f>
        <v>#N/A</v>
      </c>
      <c r="U5882" s="19" t="str">
        <f>IF(ABS(IFERROR(T5882,0))&gt;0.05,INDEX(margin_ranges!$C$13:$C$16,MATCH($F5882*100,margin_ranges!$B$13:$B$16,1)),"")</f>
        <v/>
      </c>
      <c r="V5882" t="e">
        <f>MIN(VLOOKUP($U5882,margin_ranges!$A$5:$D$10,4,FALSE),$P5882*100)</f>
        <v>#N/A</v>
      </c>
      <c r="Y5882" s="29" t="e">
        <f t="shared" si="91"/>
        <v>#N/A</v>
      </c>
    </row>
    <row r="5883" spans="1:25" x14ac:dyDescent="0.3">
      <c r="A5883" s="8" t="s">
        <v>17</v>
      </c>
      <c r="B5883" s="8" t="s">
        <v>10254</v>
      </c>
      <c r="C5883" s="8" t="s">
        <v>10255</v>
      </c>
      <c r="D5883" s="8" t="s">
        <v>10258</v>
      </c>
      <c r="E5883" s="8" t="s">
        <v>10259</v>
      </c>
      <c r="F5883" s="24">
        <v>0.33999999999999903</v>
      </c>
      <c r="G5883" s="24">
        <v>0</v>
      </c>
      <c r="H5883" s="25">
        <v>7.5537999999999998</v>
      </c>
      <c r="I5883" s="25">
        <v>3.3719999999999999</v>
      </c>
      <c r="J5883" s="15">
        <v>49</v>
      </c>
      <c r="K5883" s="15">
        <v>15</v>
      </c>
      <c r="L5883" s="13">
        <v>0.44640000000000002</v>
      </c>
      <c r="M5883" s="7">
        <v>0.48790035999999998</v>
      </c>
      <c r="N5883" s="26">
        <v>0.01</v>
      </c>
      <c r="O5883" s="27" t="s">
        <v>22</v>
      </c>
      <c r="P5883" s="8">
        <v>0.97950401170000001</v>
      </c>
      <c r="Q5883" s="24">
        <v>0.34</v>
      </c>
      <c r="R5883" t="str">
        <f>IF($Q5883*100&gt;=VLOOKUP($O5883,margin_ranges!$A$5:$C$10,2,FALSE),IF($Q5883*100&lt;=VLOOKUP($O5883,margin_ranges!$A$5:$C$10,3,FALSE)+10,"IN RANGE","ABOVE RANGE"),"BELOW RANGE")</f>
        <v>IN RANGE</v>
      </c>
      <c r="S5883">
        <f>MIN(VLOOKUP($O5883,margin_ranges!$A$5:$D$10,4,FALSE),$P5883*100)</f>
        <v>29.75</v>
      </c>
      <c r="T5883" s="29">
        <f>(1-$S5883/100)/(1-$F5883)-1</f>
        <v>6.4393939393937671E-2</v>
      </c>
      <c r="U5883" s="19" t="str">
        <f>IF(ABS(IFERROR(T5883,0))&gt;0.05,INDEX(margin_ranges!$C$13:$C$16,MATCH($F5883*100,margin_ranges!$B$13:$B$16,1)),"")</f>
        <v>Balanced (Type B)</v>
      </c>
      <c r="V5883">
        <f>MIN(VLOOKUP($U5883,margin_ranges!$A$5:$D$10,4,FALSE),$P5883*100)</f>
        <v>29.75</v>
      </c>
      <c r="Y5883" s="29">
        <f t="shared" si="91"/>
        <v>6.4393939393937671E-2</v>
      </c>
    </row>
    <row r="5884" spans="1:25" x14ac:dyDescent="0.3">
      <c r="A5884" s="8" t="s">
        <v>17</v>
      </c>
      <c r="B5884" s="8" t="s">
        <v>10254</v>
      </c>
      <c r="C5884" s="8" t="s">
        <v>10255</v>
      </c>
      <c r="D5884" s="8" t="s">
        <v>10260</v>
      </c>
      <c r="E5884" s="8" t="s">
        <v>10261</v>
      </c>
      <c r="F5884" s="24">
        <v>0.33999999999999903</v>
      </c>
      <c r="G5884" s="24">
        <v>1</v>
      </c>
      <c r="H5884" s="25">
        <v>57.897300000000001</v>
      </c>
      <c r="I5884" s="25">
        <v>22.6264</v>
      </c>
      <c r="J5884" s="15">
        <v>308</v>
      </c>
      <c r="K5884" s="15">
        <v>94</v>
      </c>
      <c r="L5884" s="13">
        <v>0.39079999999999998</v>
      </c>
      <c r="M5884" s="7">
        <v>0.45386241999999999</v>
      </c>
      <c r="N5884" s="26">
        <v>0.01</v>
      </c>
      <c r="O5884" s="27" t="s">
        <v>22</v>
      </c>
      <c r="P5884" s="8">
        <v>0.97796689160000005</v>
      </c>
      <c r="Q5884" s="24">
        <v>0.34</v>
      </c>
      <c r="R5884" t="str">
        <f>IF($Q5884*100&gt;=VLOOKUP($O5884,margin_ranges!$A$5:$C$10,2,FALSE),IF($Q5884*100&lt;=VLOOKUP($O5884,margin_ranges!$A$5:$C$10,3,FALSE)+10,"IN RANGE","ABOVE RANGE"),"BELOW RANGE")</f>
        <v>IN RANGE</v>
      </c>
      <c r="S5884">
        <f>MIN(VLOOKUP($O5884,margin_ranges!$A$5:$D$10,4,FALSE),$P5884*100)</f>
        <v>29.75</v>
      </c>
      <c r="T5884" s="29">
        <f>(1-$S5884/100)/(1-$F5884)-1</f>
        <v>6.4393939393937671E-2</v>
      </c>
      <c r="U5884" s="19" t="str">
        <f>IF(ABS(IFERROR(T5884,0))&gt;0.05,INDEX(margin_ranges!$C$13:$C$16,MATCH($F5884*100,margin_ranges!$B$13:$B$16,1)),"")</f>
        <v>Balanced (Type B)</v>
      </c>
      <c r="V5884">
        <f>MIN(VLOOKUP($U5884,margin_ranges!$A$5:$D$10,4,FALSE),$P5884*100)</f>
        <v>29.75</v>
      </c>
      <c r="Y5884" s="29">
        <f t="shared" si="91"/>
        <v>6.4393939393937671E-2</v>
      </c>
    </row>
    <row r="5885" spans="1:25" x14ac:dyDescent="0.3">
      <c r="A5885" s="8" t="s">
        <v>17</v>
      </c>
      <c r="B5885" s="8" t="s">
        <v>10254</v>
      </c>
      <c r="C5885" s="8" t="s">
        <v>10255</v>
      </c>
      <c r="D5885" s="8" t="s">
        <v>10256</v>
      </c>
      <c r="E5885" s="8" t="s">
        <v>10257</v>
      </c>
      <c r="F5885" s="24">
        <v>0.28999999999999998</v>
      </c>
      <c r="G5885" s="24">
        <v>0</v>
      </c>
      <c r="H5885" s="25">
        <v>5.4874999999999998</v>
      </c>
      <c r="I5885" s="25">
        <v>1.4804999999999999</v>
      </c>
      <c r="J5885" s="15">
        <v>12</v>
      </c>
      <c r="K5885" s="15">
        <v>3</v>
      </c>
      <c r="L5885" s="13">
        <v>0.26979999999999998</v>
      </c>
      <c r="M5885" s="7">
        <v>0.26853862000000001</v>
      </c>
      <c r="N5885" s="26">
        <v>0.01</v>
      </c>
      <c r="O5885" s="27" t="s">
        <v>22</v>
      </c>
      <c r="P5885" s="8">
        <v>0.96276140860000003</v>
      </c>
      <c r="Q5885" s="24">
        <v>0.28999999999999998</v>
      </c>
      <c r="R5885" t="str">
        <f>IF($Q5885*100&gt;=VLOOKUP($O5885,margin_ranges!$A$5:$C$10,2,FALSE),IF($Q5885*100&lt;=VLOOKUP($O5885,margin_ranges!$A$5:$C$10,3,FALSE)+10,"IN RANGE","ABOVE RANGE"),"BELOW RANGE")</f>
        <v>IN RANGE</v>
      </c>
      <c r="S5885">
        <f>MIN(VLOOKUP($O5885,margin_ranges!$A$5:$D$10,4,FALSE),$P5885*100)</f>
        <v>29.75</v>
      </c>
      <c r="T5885" s="29">
        <f>(1-$S5885/100)/(1-$F5885)-1</f>
        <v>-1.0563380281690127E-2</v>
      </c>
      <c r="U5885" s="19" t="str">
        <f>IF(ABS(IFERROR(T5885,0))&gt;0.05,INDEX(margin_ranges!$C$13:$C$16,MATCH($F5885*100,margin_ranges!$B$13:$B$16,1)),"")</f>
        <v/>
      </c>
      <c r="V5885" t="e">
        <f>MIN(VLOOKUP($U5885,margin_ranges!$A$5:$D$10,4,FALSE),$P5885*100)</f>
        <v>#N/A</v>
      </c>
      <c r="Y5885" s="29" t="e">
        <f t="shared" si="91"/>
        <v>#N/A</v>
      </c>
    </row>
    <row r="5886" spans="1:25" x14ac:dyDescent="0.3">
      <c r="A5886" s="8" t="s">
        <v>35</v>
      </c>
      <c r="B5886" s="8" t="s">
        <v>10262</v>
      </c>
      <c r="C5886" s="8" t="s">
        <v>34</v>
      </c>
      <c r="D5886" s="8" t="s">
        <v>34</v>
      </c>
      <c r="E5886" s="8"/>
      <c r="F5886" s="24">
        <v>0.37252848533627397</v>
      </c>
      <c r="G5886" s="24">
        <v>0.99499356999999999</v>
      </c>
      <c r="H5886" s="25">
        <v>63340.3511</v>
      </c>
      <c r="I5886" s="25">
        <v>442.16860000000003</v>
      </c>
      <c r="J5886" s="15">
        <v>33845</v>
      </c>
      <c r="K5886" s="15">
        <v>11255</v>
      </c>
      <c r="L5886" s="13">
        <v>7.0000000000000001E-3</v>
      </c>
      <c r="M5886" s="7">
        <v>2.5514152700000001</v>
      </c>
      <c r="N5886" s="26">
        <v>0.99360199999999999</v>
      </c>
      <c r="O5886" s="27"/>
      <c r="P5886" s="8">
        <v>0.61056829379999999</v>
      </c>
      <c r="Q5886" s="24">
        <v>0.3725</v>
      </c>
      <c r="R5886" t="e">
        <f>IF($Q5886*100&gt;=VLOOKUP($O5886,margin_ranges!$A$5:$C$10,2,FALSE),IF($Q5886*100&lt;=VLOOKUP($O5886,margin_ranges!$A$5:$C$10,3,FALSE)+10,"IN RANGE","ABOVE RANGE"),"BELOW RANGE")</f>
        <v>#N/A</v>
      </c>
      <c r="S5886" t="e">
        <f>MIN(VLOOKUP($O5886,margin_ranges!$A$5:$D$10,4,FALSE),$P5886*100)</f>
        <v>#N/A</v>
      </c>
      <c r="T5886" s="29" t="e">
        <f>(1-$S5886/100)/(1-$F5886)-1</f>
        <v>#N/A</v>
      </c>
      <c r="U5886" s="19" t="str">
        <f>IF(ABS(IFERROR(T5886,0))&gt;0.05,INDEX(margin_ranges!$C$13:$C$16,MATCH($F5886*100,margin_ranges!$B$13:$B$16,1)),"")</f>
        <v/>
      </c>
      <c r="V5886" t="e">
        <f>MIN(VLOOKUP($U5886,margin_ranges!$A$5:$D$10,4,FALSE),$P5886*100)</f>
        <v>#N/A</v>
      </c>
      <c r="Y5886" s="29" t="e">
        <f t="shared" si="91"/>
        <v>#N/A</v>
      </c>
    </row>
    <row r="5887" spans="1:25" x14ac:dyDescent="0.3">
      <c r="A5887" s="8" t="s">
        <v>33</v>
      </c>
      <c r="B5887" s="8" t="s">
        <v>10262</v>
      </c>
      <c r="C5887" s="8" t="s">
        <v>10263</v>
      </c>
      <c r="D5887" s="8" t="s">
        <v>34</v>
      </c>
      <c r="E5887" s="8"/>
      <c r="F5887" s="24">
        <v>0.37252848533627397</v>
      </c>
      <c r="G5887" s="24">
        <v>0.99499356999999999</v>
      </c>
      <c r="H5887" s="25">
        <v>63340.3511</v>
      </c>
      <c r="I5887" s="25">
        <v>442.16860000000003</v>
      </c>
      <c r="J5887" s="15">
        <v>33845</v>
      </c>
      <c r="K5887" s="15">
        <v>11255</v>
      </c>
      <c r="L5887" s="13">
        <v>7.0000000000000001E-3</v>
      </c>
      <c r="M5887" s="7">
        <v>2.5514152700000001</v>
      </c>
      <c r="N5887" s="26">
        <v>0.99360199999999999</v>
      </c>
      <c r="O5887" s="27"/>
      <c r="P5887" s="8">
        <v>0.61056829379999999</v>
      </c>
      <c r="Q5887" s="24">
        <v>0.3725</v>
      </c>
      <c r="R5887" t="e">
        <f>IF($Q5887*100&gt;=VLOOKUP($O5887,margin_ranges!$A$5:$C$10,2,FALSE),IF($Q5887*100&lt;=VLOOKUP($O5887,margin_ranges!$A$5:$C$10,3,FALSE)+10,"IN RANGE","ABOVE RANGE"),"BELOW RANGE")</f>
        <v>#N/A</v>
      </c>
      <c r="S5887" t="e">
        <f>MIN(VLOOKUP($O5887,margin_ranges!$A$5:$D$10,4,FALSE),$P5887*100)</f>
        <v>#N/A</v>
      </c>
      <c r="T5887" s="29" t="e">
        <f>(1-$S5887/100)/(1-$F5887)-1</f>
        <v>#N/A</v>
      </c>
      <c r="U5887" s="19" t="str">
        <f>IF(ABS(IFERROR(T5887,0))&gt;0.05,INDEX(margin_ranges!$C$13:$C$16,MATCH($F5887*100,margin_ranges!$B$13:$B$16,1)),"")</f>
        <v/>
      </c>
      <c r="V5887" t="e">
        <f>MIN(VLOOKUP($U5887,margin_ranges!$A$5:$D$10,4,FALSE),$P5887*100)</f>
        <v>#N/A</v>
      </c>
      <c r="Y5887" s="29" t="e">
        <f t="shared" si="91"/>
        <v>#N/A</v>
      </c>
    </row>
    <row r="5888" spans="1:25" x14ac:dyDescent="0.3">
      <c r="A5888" s="8" t="s">
        <v>17</v>
      </c>
      <c r="B5888" s="8" t="s">
        <v>10262</v>
      </c>
      <c r="C5888" s="8" t="s">
        <v>10263</v>
      </c>
      <c r="D5888" s="8" t="s">
        <v>10288</v>
      </c>
      <c r="E5888" s="8" t="s">
        <v>10289</v>
      </c>
      <c r="F5888" s="24">
        <v>0.381317756181136</v>
      </c>
      <c r="G5888" s="24">
        <v>1</v>
      </c>
      <c r="H5888" s="25">
        <v>51.378300000000003</v>
      </c>
      <c r="I5888" s="25">
        <v>5.9840999999999998</v>
      </c>
      <c r="J5888" s="15">
        <v>290</v>
      </c>
      <c r="K5888" s="15">
        <v>101</v>
      </c>
      <c r="L5888" s="13">
        <v>0.11650000000000001</v>
      </c>
      <c r="M5888" s="7">
        <v>1.6163386099999999</v>
      </c>
      <c r="N5888" s="26">
        <v>1</v>
      </c>
      <c r="O5888" s="27" t="s">
        <v>22</v>
      </c>
      <c r="P5888" s="8">
        <v>0.38131775620000002</v>
      </c>
      <c r="Q5888" s="24">
        <v>0.39</v>
      </c>
      <c r="R5888" t="str">
        <f>IF($Q5888*100&gt;=VLOOKUP($O5888,margin_ranges!$A$5:$C$10,2,FALSE),IF($Q5888*100&lt;=VLOOKUP($O5888,margin_ranges!$A$5:$C$10,3,FALSE)+10,"IN RANGE","ABOVE RANGE"),"BELOW RANGE")</f>
        <v>IN RANGE</v>
      </c>
      <c r="S5888">
        <f>MIN(VLOOKUP($O5888,margin_ranges!$A$5:$D$10,4,FALSE),$P5888*100)</f>
        <v>29.75</v>
      </c>
      <c r="T5888" s="29">
        <f>(1-$S5888/100)/(1-$F5888)-1</f>
        <v>0.13547787578929782</v>
      </c>
      <c r="U5888" s="19" t="str">
        <f>IF(ABS(IFERROR(T5888,0))&gt;0.05,INDEX(margin_ranges!$C$13:$C$16,MATCH($F5888*100,margin_ranges!$B$13:$B$16,1)),"")</f>
        <v>Margin Over Fill (Type C)</v>
      </c>
      <c r="V5888">
        <f>MIN(VLOOKUP($U5888,margin_ranges!$A$5:$D$10,4,FALSE),$P5888*100)</f>
        <v>38.131775619999999</v>
      </c>
      <c r="Y5888" s="29">
        <f t="shared" si="91"/>
        <v>-3.0490499014490524E-11</v>
      </c>
    </row>
    <row r="5889" spans="1:25" x14ac:dyDescent="0.3">
      <c r="A5889" s="8" t="s">
        <v>17</v>
      </c>
      <c r="B5889" s="8" t="s">
        <v>10262</v>
      </c>
      <c r="C5889" s="8" t="s">
        <v>10263</v>
      </c>
      <c r="D5889" s="8" t="s">
        <v>10300</v>
      </c>
      <c r="E5889" s="8" t="s">
        <v>5763</v>
      </c>
      <c r="F5889" s="24">
        <v>0.34</v>
      </c>
      <c r="G5889" s="24">
        <v>1</v>
      </c>
      <c r="H5889" s="25">
        <v>270.67489999999998</v>
      </c>
      <c r="I5889" s="25">
        <v>2.8325</v>
      </c>
      <c r="J5889" s="15">
        <v>94</v>
      </c>
      <c r="K5889" s="15">
        <v>29</v>
      </c>
      <c r="L5889" s="13">
        <v>1.0500000000000001E-2</v>
      </c>
      <c r="M5889" s="7">
        <v>1.10229731</v>
      </c>
      <c r="N5889" s="26">
        <v>0.6</v>
      </c>
      <c r="O5889" s="27" t="s">
        <v>22</v>
      </c>
      <c r="P5889" s="8">
        <v>0.4556822445</v>
      </c>
      <c r="Q5889" s="24">
        <v>0.34</v>
      </c>
      <c r="R5889" t="str">
        <f>IF($Q5889*100&gt;=VLOOKUP($O5889,margin_ranges!$A$5:$C$10,2,FALSE),IF($Q5889*100&lt;=VLOOKUP($O5889,margin_ranges!$A$5:$C$10,3,FALSE)+10,"IN RANGE","ABOVE RANGE"),"BELOW RANGE")</f>
        <v>IN RANGE</v>
      </c>
      <c r="S5889">
        <f>MIN(VLOOKUP($O5889,margin_ranges!$A$5:$D$10,4,FALSE),$P5889*100)</f>
        <v>29.75</v>
      </c>
      <c r="T5889" s="29">
        <f>(1-$S5889/100)/(1-$F5889)-1</f>
        <v>6.4393939393939448E-2</v>
      </c>
      <c r="U5889" s="19" t="str">
        <f>IF(ABS(IFERROR(T5889,0))&gt;0.05,INDEX(margin_ranges!$C$13:$C$16,MATCH($F5889*100,margin_ranges!$B$13:$B$16,1)),"")</f>
        <v>Balanced (Type B)</v>
      </c>
      <c r="V5889">
        <f>MIN(VLOOKUP($U5889,margin_ranges!$A$5:$D$10,4,FALSE),$P5889*100)</f>
        <v>29.75</v>
      </c>
      <c r="Y5889" s="29">
        <f t="shared" si="91"/>
        <v>6.4393939393939448E-2</v>
      </c>
    </row>
    <row r="5890" spans="1:25" x14ac:dyDescent="0.3">
      <c r="A5890" s="8" t="s">
        <v>17</v>
      </c>
      <c r="B5890" s="8" t="s">
        <v>10262</v>
      </c>
      <c r="C5890" s="8" t="s">
        <v>10263</v>
      </c>
      <c r="D5890" s="8" t="s">
        <v>10309</v>
      </c>
      <c r="E5890" s="8" t="s">
        <v>10310</v>
      </c>
      <c r="F5890" s="24">
        <v>0.33999999999999903</v>
      </c>
      <c r="G5890" s="24">
        <v>1</v>
      </c>
      <c r="H5890" s="25">
        <v>170.38239999999999</v>
      </c>
      <c r="I5890" s="25">
        <v>1.2524</v>
      </c>
      <c r="J5890" s="15">
        <v>39</v>
      </c>
      <c r="K5890" s="15">
        <v>12</v>
      </c>
      <c r="L5890" s="13">
        <v>7.4000000000000003E-3</v>
      </c>
      <c r="M5890" s="7">
        <v>1.0262803700000001</v>
      </c>
      <c r="N5890" s="26">
        <v>0.6</v>
      </c>
      <c r="O5890" s="27" t="s">
        <v>22</v>
      </c>
      <c r="P5890" s="8">
        <v>0.4153644386</v>
      </c>
      <c r="Q5890" s="24">
        <v>0.34</v>
      </c>
      <c r="R5890" t="str">
        <f>IF($Q5890*100&gt;=VLOOKUP($O5890,margin_ranges!$A$5:$C$10,2,FALSE),IF($Q5890*100&lt;=VLOOKUP($O5890,margin_ranges!$A$5:$C$10,3,FALSE)+10,"IN RANGE","ABOVE RANGE"),"BELOW RANGE")</f>
        <v>IN RANGE</v>
      </c>
      <c r="S5890">
        <f>MIN(VLOOKUP($O5890,margin_ranges!$A$5:$D$10,4,FALSE),$P5890*100)</f>
        <v>29.75</v>
      </c>
      <c r="T5890" s="29">
        <f>(1-$S5890/100)/(1-$F5890)-1</f>
        <v>6.4393939393937671E-2</v>
      </c>
      <c r="U5890" s="19" t="str">
        <f>IF(ABS(IFERROR(T5890,0))&gt;0.05,INDEX(margin_ranges!$C$13:$C$16,MATCH($F5890*100,margin_ranges!$B$13:$B$16,1)),"")</f>
        <v>Balanced (Type B)</v>
      </c>
      <c r="V5890">
        <f>MIN(VLOOKUP($U5890,margin_ranges!$A$5:$D$10,4,FALSE),$P5890*100)</f>
        <v>29.75</v>
      </c>
      <c r="Y5890" s="29">
        <f t="shared" si="91"/>
        <v>6.4393939393937671E-2</v>
      </c>
    </row>
    <row r="5891" spans="1:25" x14ac:dyDescent="0.3">
      <c r="A5891" s="8" t="s">
        <v>17</v>
      </c>
      <c r="B5891" s="8" t="s">
        <v>10262</v>
      </c>
      <c r="C5891" s="8" t="s">
        <v>10263</v>
      </c>
      <c r="D5891" s="8" t="s">
        <v>10307</v>
      </c>
      <c r="E5891" s="8" t="s">
        <v>10308</v>
      </c>
      <c r="F5891" s="24">
        <v>0.339682045836531</v>
      </c>
      <c r="G5891" s="24">
        <v>0</v>
      </c>
      <c r="H5891" s="25">
        <v>24.9482</v>
      </c>
      <c r="I5891" s="25">
        <v>3.9849000000000001</v>
      </c>
      <c r="J5891" s="15">
        <v>127</v>
      </c>
      <c r="K5891" s="15">
        <v>41</v>
      </c>
      <c r="L5891" s="13">
        <v>0.15970000000000001</v>
      </c>
      <c r="M5891" s="7">
        <v>1.06009536</v>
      </c>
      <c r="N5891" s="26">
        <v>0.7</v>
      </c>
      <c r="O5891" s="27" t="s">
        <v>22</v>
      </c>
      <c r="P5891" s="8">
        <v>0.3396820458</v>
      </c>
      <c r="Q5891" s="24">
        <v>0.39</v>
      </c>
      <c r="R5891" t="str">
        <f>IF($Q5891*100&gt;=VLOOKUP($O5891,margin_ranges!$A$5:$C$10,2,FALSE),IF($Q5891*100&lt;=VLOOKUP($O5891,margin_ranges!$A$5:$C$10,3,FALSE)+10,"IN RANGE","ABOVE RANGE"),"BELOW RANGE")</f>
        <v>IN RANGE</v>
      </c>
      <c r="S5891">
        <f>MIN(VLOOKUP($O5891,margin_ranges!$A$5:$D$10,4,FALSE),$P5891*100)</f>
        <v>29.75</v>
      </c>
      <c r="T5891" s="29">
        <f>(1-$S5891/100)/(1-$F5891)-1</f>
        <v>6.3881415870282954E-2</v>
      </c>
      <c r="U5891" s="19" t="str">
        <f>IF(ABS(IFERROR(T5891,0))&gt;0.05,INDEX(margin_ranges!$C$13:$C$16,MATCH($F5891*100,margin_ranges!$B$13:$B$16,1)),"")</f>
        <v>Balanced (Type B)</v>
      </c>
      <c r="V5891">
        <f>MIN(VLOOKUP($U5891,margin_ranges!$A$5:$D$10,4,FALSE),$P5891*100)</f>
        <v>29.75</v>
      </c>
      <c r="Y5891" s="29">
        <f t="shared" si="91"/>
        <v>6.3881415870282954E-2</v>
      </c>
    </row>
    <row r="5892" spans="1:25" x14ac:dyDescent="0.3">
      <c r="A5892" s="8" t="s">
        <v>17</v>
      </c>
      <c r="B5892" s="8" t="s">
        <v>10262</v>
      </c>
      <c r="C5892" s="8" t="s">
        <v>10263</v>
      </c>
      <c r="D5892" s="8" t="s">
        <v>10298</v>
      </c>
      <c r="E5892" s="8" t="s">
        <v>10299</v>
      </c>
      <c r="F5892" s="24">
        <v>0.21796502384737601</v>
      </c>
      <c r="G5892" s="24">
        <v>0</v>
      </c>
      <c r="H5892" s="25">
        <v>14.6531</v>
      </c>
      <c r="I5892" s="25">
        <v>0.35139999999999999</v>
      </c>
      <c r="J5892" s="15">
        <v>13</v>
      </c>
      <c r="K5892" s="15">
        <v>3</v>
      </c>
      <c r="L5892" s="13">
        <v>2.4E-2</v>
      </c>
      <c r="M5892" s="7">
        <v>1.27871519</v>
      </c>
      <c r="N5892" s="26">
        <v>1</v>
      </c>
      <c r="O5892" s="27" t="s">
        <v>22</v>
      </c>
      <c r="P5892" s="8">
        <v>0.21796502379999999</v>
      </c>
      <c r="Q5892" s="24">
        <v>0.28999999999999998</v>
      </c>
      <c r="R5892" t="str">
        <f>IF($Q5892*100&gt;=VLOOKUP($O5892,margin_ranges!$A$5:$C$10,2,FALSE),IF($Q5892*100&lt;=VLOOKUP($O5892,margin_ranges!$A$5:$C$10,3,FALSE)+10,"IN RANGE","ABOVE RANGE"),"BELOW RANGE")</f>
        <v>IN RANGE</v>
      </c>
      <c r="S5892">
        <f>MIN(VLOOKUP($O5892,margin_ranges!$A$5:$D$10,4,FALSE),$P5892*100)</f>
        <v>21.79650238</v>
      </c>
      <c r="T5892" s="29">
        <f>(1-$S5892/100)/(1-$F5892)-1</f>
        <v>6.0580651606301217E-11</v>
      </c>
      <c r="U5892" s="19" t="str">
        <f>IF(ABS(IFERROR(T5892,0))&gt;0.05,INDEX(margin_ranges!$C$13:$C$16,MATCH($F5892*100,margin_ranges!$B$13:$B$16,1)),"")</f>
        <v/>
      </c>
      <c r="V5892" t="e">
        <f>MIN(VLOOKUP($U5892,margin_ranges!$A$5:$D$10,4,FALSE),$P5892*100)</f>
        <v>#N/A</v>
      </c>
      <c r="Y5892" s="29" t="e">
        <f t="shared" si="91"/>
        <v>#N/A</v>
      </c>
    </row>
    <row r="5893" spans="1:25" x14ac:dyDescent="0.3">
      <c r="A5893" s="8" t="s">
        <v>17</v>
      </c>
      <c r="B5893" s="8" t="s">
        <v>10262</v>
      </c>
      <c r="C5893" s="8" t="s">
        <v>10263</v>
      </c>
      <c r="D5893" s="8" t="s">
        <v>12319</v>
      </c>
      <c r="E5893" s="8" t="s">
        <v>12320</v>
      </c>
      <c r="F5893" s="24">
        <v>0.248175465838509</v>
      </c>
      <c r="G5893" s="24">
        <v>1</v>
      </c>
      <c r="H5893" s="25">
        <v>53.618899999999996</v>
      </c>
      <c r="I5893" s="25">
        <v>1.3834</v>
      </c>
      <c r="J5893" s="15">
        <v>55</v>
      </c>
      <c r="K5893" s="15">
        <v>14</v>
      </c>
      <c r="L5893" s="13">
        <v>2.58E-2</v>
      </c>
      <c r="M5893" s="7">
        <v>1.3300975900000001</v>
      </c>
      <c r="N5893" s="26">
        <v>1</v>
      </c>
      <c r="O5893" s="27" t="s">
        <v>22</v>
      </c>
      <c r="P5893" s="8">
        <v>0.24817546579999999</v>
      </c>
      <c r="Q5893" s="24">
        <v>0.25</v>
      </c>
      <c r="R5893" t="str">
        <f>IF($Q5893*100&gt;=VLOOKUP($O5893,margin_ranges!$A$5:$C$10,2,FALSE),IF($Q5893*100&lt;=VLOOKUP($O5893,margin_ranges!$A$5:$C$10,3,FALSE)+10,"IN RANGE","ABOVE RANGE"),"BELOW RANGE")</f>
        <v>IN RANGE</v>
      </c>
      <c r="S5893">
        <f>MIN(VLOOKUP($O5893,margin_ranges!$A$5:$D$10,4,FALSE),$P5893*100)</f>
        <v>24.817546579999998</v>
      </c>
      <c r="T5893" s="29">
        <f>(1-$S5893/100)/(1-$F5893)-1</f>
        <v>5.1220805374896372E-11</v>
      </c>
      <c r="U5893" s="19" t="str">
        <f>IF(ABS(IFERROR(T5893,0))&gt;0.05,INDEX(margin_ranges!$C$13:$C$16,MATCH($F5893*100,margin_ranges!$B$13:$B$16,1)),"")</f>
        <v/>
      </c>
      <c r="V5893" t="e">
        <f>MIN(VLOOKUP($U5893,margin_ranges!$A$5:$D$10,4,FALSE),$P5893*100)</f>
        <v>#N/A</v>
      </c>
      <c r="Y5893" s="29" t="e">
        <f t="shared" si="91"/>
        <v>#N/A</v>
      </c>
    </row>
    <row r="5894" spans="1:25" x14ac:dyDescent="0.3">
      <c r="A5894" s="8" t="s">
        <v>17</v>
      </c>
      <c r="B5894" s="8" t="s">
        <v>10262</v>
      </c>
      <c r="C5894" s="8" t="s">
        <v>10263</v>
      </c>
      <c r="D5894" s="8" t="s">
        <v>10305</v>
      </c>
      <c r="E5894" s="8" t="s">
        <v>10306</v>
      </c>
      <c r="F5894" s="24">
        <v>0.39643109042177999</v>
      </c>
      <c r="G5894" s="24">
        <v>1</v>
      </c>
      <c r="H5894" s="25">
        <v>128.19280000000001</v>
      </c>
      <c r="I5894" s="25">
        <v>9.1685999999999996</v>
      </c>
      <c r="J5894" s="15">
        <v>456</v>
      </c>
      <c r="K5894" s="15">
        <v>172</v>
      </c>
      <c r="L5894" s="13">
        <v>7.1499999999999994E-2</v>
      </c>
      <c r="M5894" s="7">
        <v>1.6568116500000001</v>
      </c>
      <c r="N5894" s="26">
        <v>1</v>
      </c>
      <c r="O5894" s="27" t="s">
        <v>479</v>
      </c>
      <c r="P5894" s="8">
        <v>0.39643109040000002</v>
      </c>
      <c r="Q5894" s="24">
        <v>0.4</v>
      </c>
      <c r="R5894" t="str">
        <f>IF($Q5894*100&gt;=VLOOKUP($O5894,margin_ranges!$A$5:$C$10,2,FALSE),IF($Q5894*100&lt;=VLOOKUP($O5894,margin_ranges!$A$5:$C$10,3,FALSE)+10,"IN RANGE","ABOVE RANGE"),"BELOW RANGE")</f>
        <v>IN RANGE</v>
      </c>
      <c r="S5894">
        <f>MIN(VLOOKUP($O5894,margin_ranges!$A$5:$D$10,4,FALSE),$P5894*100)</f>
        <v>39.643109039999999</v>
      </c>
      <c r="T5894" s="29">
        <f>(1-$S5894/100)/(1-$F5894)-1</f>
        <v>3.6085578969391463E-11</v>
      </c>
      <c r="U5894" s="19" t="str">
        <f>IF(ABS(IFERROR(T5894,0))&gt;0.05,INDEX(margin_ranges!$C$13:$C$16,MATCH($F5894*100,margin_ranges!$B$13:$B$16,1)),"")</f>
        <v/>
      </c>
      <c r="V5894" t="e">
        <f>MIN(VLOOKUP($U5894,margin_ranges!$A$5:$D$10,4,FALSE),$P5894*100)</f>
        <v>#N/A</v>
      </c>
      <c r="Y5894" s="29" t="e">
        <f t="shared" si="91"/>
        <v>#N/A</v>
      </c>
    </row>
    <row r="5895" spans="1:25" x14ac:dyDescent="0.3">
      <c r="A5895" s="8" t="s">
        <v>17</v>
      </c>
      <c r="B5895" s="8" t="s">
        <v>10262</v>
      </c>
      <c r="C5895" s="8" t="s">
        <v>10263</v>
      </c>
      <c r="D5895" s="8" t="s">
        <v>12321</v>
      </c>
      <c r="E5895" s="8" t="s">
        <v>12322</v>
      </c>
      <c r="F5895" s="24">
        <v>0.20796703296703201</v>
      </c>
      <c r="G5895" s="24">
        <v>0</v>
      </c>
      <c r="H5895" s="25">
        <v>12.0169</v>
      </c>
      <c r="I5895" s="25">
        <v>0.2059</v>
      </c>
      <c r="J5895" s="15">
        <v>8</v>
      </c>
      <c r="K5895" s="15">
        <v>2</v>
      </c>
      <c r="L5895" s="13">
        <v>1.7100000000000001E-2</v>
      </c>
      <c r="M5895" s="7">
        <v>1.2625737100000001</v>
      </c>
      <c r="N5895" s="26">
        <v>1</v>
      </c>
      <c r="O5895" s="27" t="s">
        <v>22</v>
      </c>
      <c r="P5895" s="8">
        <v>0.207967033</v>
      </c>
      <c r="Q5895" s="24">
        <v>0.25</v>
      </c>
      <c r="R5895" t="str">
        <f>IF($Q5895*100&gt;=VLOOKUP($O5895,margin_ranges!$A$5:$C$10,2,FALSE),IF($Q5895*100&lt;=VLOOKUP($O5895,margin_ranges!$A$5:$C$10,3,FALSE)+10,"IN RANGE","ABOVE RANGE"),"BELOW RANGE")</f>
        <v>IN RANGE</v>
      </c>
      <c r="S5895">
        <f>MIN(VLOOKUP($O5895,margin_ranges!$A$5:$D$10,4,FALSE),$P5895*100)</f>
        <v>20.796703300000001</v>
      </c>
      <c r="T5895" s="29">
        <f>(1-$S5895/100)/(1-$F5895)-1</f>
        <v>-4.1624481639246369E-11</v>
      </c>
      <c r="U5895" s="19" t="str">
        <f>IF(ABS(IFERROR(T5895,0))&gt;0.05,INDEX(margin_ranges!$C$13:$C$16,MATCH($F5895*100,margin_ranges!$B$13:$B$16,1)),"")</f>
        <v/>
      </c>
      <c r="V5895" t="e">
        <f>MIN(VLOOKUP($U5895,margin_ranges!$A$5:$D$10,4,FALSE),$P5895*100)</f>
        <v>#N/A</v>
      </c>
      <c r="Y5895" s="29" t="e">
        <f t="shared" si="91"/>
        <v>#N/A</v>
      </c>
    </row>
    <row r="5896" spans="1:25" x14ac:dyDescent="0.3">
      <c r="A5896" s="8" t="s">
        <v>17</v>
      </c>
      <c r="B5896" s="8" t="s">
        <v>10262</v>
      </c>
      <c r="C5896" s="8" t="s">
        <v>10263</v>
      </c>
      <c r="D5896" s="8" t="s">
        <v>10272</v>
      </c>
      <c r="E5896" s="8" t="s">
        <v>10273</v>
      </c>
      <c r="F5896" s="24">
        <v>0.169551282051282</v>
      </c>
      <c r="G5896" s="24">
        <v>0</v>
      </c>
      <c r="H5896" s="25">
        <v>17.097100000000001</v>
      </c>
      <c r="I5896" s="25">
        <v>0.55520000000000003</v>
      </c>
      <c r="J5896" s="15">
        <v>20</v>
      </c>
      <c r="K5896" s="15">
        <v>3</v>
      </c>
      <c r="L5896" s="13">
        <v>3.2500000000000001E-2</v>
      </c>
      <c r="M5896" s="7">
        <v>1.20416827</v>
      </c>
      <c r="N5896" s="26">
        <v>1</v>
      </c>
      <c r="O5896" s="27" t="s">
        <v>22</v>
      </c>
      <c r="P5896" s="8">
        <v>0.16955128210000001</v>
      </c>
      <c r="Q5896" s="24">
        <v>0.27</v>
      </c>
      <c r="R5896" t="str">
        <f>IF($Q5896*100&gt;=VLOOKUP($O5896,margin_ranges!$A$5:$C$10,2,FALSE),IF($Q5896*100&lt;=VLOOKUP($O5896,margin_ranges!$A$5:$C$10,3,FALSE)+10,"IN RANGE","ABOVE RANGE"),"BELOW RANGE")</f>
        <v>IN RANGE</v>
      </c>
      <c r="S5896">
        <f>MIN(VLOOKUP($O5896,margin_ranges!$A$5:$D$10,4,FALSE),$P5896*100)</f>
        <v>16.955128210000002</v>
      </c>
      <c r="T5896" s="29">
        <f>(1-$S5896/100)/(1-$F5896)-1</f>
        <v>-5.8664739732705584E-11</v>
      </c>
      <c r="U5896" s="19" t="str">
        <f>IF(ABS(IFERROR(T5896,0))&gt;0.05,INDEX(margin_ranges!$C$13:$C$16,MATCH($F5896*100,margin_ranges!$B$13:$B$16,1)),"")</f>
        <v/>
      </c>
      <c r="V5896" t="e">
        <f>MIN(VLOOKUP($U5896,margin_ranges!$A$5:$D$10,4,FALSE),$P5896*100)</f>
        <v>#N/A</v>
      </c>
      <c r="Y5896" s="29" t="e">
        <f t="shared" si="91"/>
        <v>#N/A</v>
      </c>
    </row>
    <row r="5897" spans="1:25" x14ac:dyDescent="0.3">
      <c r="A5897" s="8" t="s">
        <v>17</v>
      </c>
      <c r="B5897" s="8" t="s">
        <v>10262</v>
      </c>
      <c r="C5897" s="8" t="s">
        <v>10263</v>
      </c>
      <c r="D5897" s="8" t="s">
        <v>10280</v>
      </c>
      <c r="E5897" s="8" t="s">
        <v>10281</v>
      </c>
      <c r="F5897" s="24">
        <v>0.38596721655984001</v>
      </c>
      <c r="G5897" s="24">
        <v>1</v>
      </c>
      <c r="H5897" s="25">
        <v>141.8443</v>
      </c>
      <c r="I5897" s="25">
        <v>8.3482000000000003</v>
      </c>
      <c r="J5897" s="15">
        <v>408</v>
      </c>
      <c r="K5897" s="15">
        <v>155</v>
      </c>
      <c r="L5897" s="13">
        <v>5.8900000000000001E-2</v>
      </c>
      <c r="M5897" s="7">
        <v>1.62857754</v>
      </c>
      <c r="N5897" s="26">
        <v>1</v>
      </c>
      <c r="O5897" s="27" t="s">
        <v>479</v>
      </c>
      <c r="P5897" s="8">
        <v>0.3859672166</v>
      </c>
      <c r="Q5897" s="24">
        <v>0.4</v>
      </c>
      <c r="R5897" t="str">
        <f>IF($Q5897*100&gt;=VLOOKUP($O5897,margin_ranges!$A$5:$C$10,2,FALSE),IF($Q5897*100&lt;=VLOOKUP($O5897,margin_ranges!$A$5:$C$10,3,FALSE)+10,"IN RANGE","ABOVE RANGE"),"BELOW RANGE")</f>
        <v>IN RANGE</v>
      </c>
      <c r="S5897">
        <f>MIN(VLOOKUP($O5897,margin_ranges!$A$5:$D$10,4,FALSE),$P5897*100)</f>
        <v>38.59672166</v>
      </c>
      <c r="T5897" s="29">
        <f>(1-$S5897/100)/(1-$F5897)-1</f>
        <v>-6.5403682469877822E-11</v>
      </c>
      <c r="U5897" s="19" t="str">
        <f>IF(ABS(IFERROR(T5897,0))&gt;0.05,INDEX(margin_ranges!$C$13:$C$16,MATCH($F5897*100,margin_ranges!$B$13:$B$16,1)),"")</f>
        <v/>
      </c>
      <c r="V5897" t="e">
        <f>MIN(VLOOKUP($U5897,margin_ranges!$A$5:$D$10,4,FALSE),$P5897*100)</f>
        <v>#N/A</v>
      </c>
      <c r="Y5897" s="29" t="e">
        <f t="shared" si="91"/>
        <v>#N/A</v>
      </c>
    </row>
    <row r="5898" spans="1:25" x14ac:dyDescent="0.3">
      <c r="A5898" s="8" t="s">
        <v>17</v>
      </c>
      <c r="B5898" s="8" t="s">
        <v>10262</v>
      </c>
      <c r="C5898" s="8" t="s">
        <v>10263</v>
      </c>
      <c r="D5898" s="8" t="s">
        <v>12317</v>
      </c>
      <c r="E5898" s="8" t="s">
        <v>12318</v>
      </c>
      <c r="F5898" s="24">
        <v>0.25</v>
      </c>
      <c r="G5898" s="24">
        <v>1</v>
      </c>
      <c r="H5898" s="25">
        <v>28.469200000000001</v>
      </c>
      <c r="I5898" s="25">
        <v>0.72609999999999997</v>
      </c>
      <c r="J5898" s="15">
        <v>29</v>
      </c>
      <c r="K5898" s="15">
        <v>7</v>
      </c>
      <c r="L5898" s="13">
        <v>2.5499999999999998E-2</v>
      </c>
      <c r="M5898" s="7">
        <v>1.33385796</v>
      </c>
      <c r="N5898" s="26">
        <v>1</v>
      </c>
      <c r="O5898" s="27" t="s">
        <v>22</v>
      </c>
      <c r="P5898" s="8">
        <v>0.25029498529999999</v>
      </c>
      <c r="Q5898" s="24">
        <v>0.25</v>
      </c>
      <c r="R5898" t="str">
        <f>IF($Q5898*100&gt;=VLOOKUP($O5898,margin_ranges!$A$5:$C$10,2,FALSE),IF($Q5898*100&lt;=VLOOKUP($O5898,margin_ranges!$A$5:$C$10,3,FALSE)+10,"IN RANGE","ABOVE RANGE"),"BELOW RANGE")</f>
        <v>IN RANGE</v>
      </c>
      <c r="S5898">
        <f>MIN(VLOOKUP($O5898,margin_ranges!$A$5:$D$10,4,FALSE),$P5898*100)</f>
        <v>25.029498529999998</v>
      </c>
      <c r="T5898" s="29">
        <f>(1-$S5898/100)/(1-$F5898)-1</f>
        <v>-3.9331373333340025E-4</v>
      </c>
      <c r="U5898" s="19" t="str">
        <f>IF(ABS(IFERROR(T5898,0))&gt;0.05,INDEX(margin_ranges!$C$13:$C$16,MATCH($F5898*100,margin_ranges!$B$13:$B$16,1)),"")</f>
        <v/>
      </c>
      <c r="V5898" t="e">
        <f>MIN(VLOOKUP($U5898,margin_ranges!$A$5:$D$10,4,FALSE),$P5898*100)</f>
        <v>#N/A</v>
      </c>
      <c r="Y5898" s="29" t="e">
        <f t="shared" si="91"/>
        <v>#N/A</v>
      </c>
    </row>
    <row r="5899" spans="1:25" x14ac:dyDescent="0.3">
      <c r="A5899" s="8" t="s">
        <v>17</v>
      </c>
      <c r="B5899" s="8" t="s">
        <v>10262</v>
      </c>
      <c r="C5899" s="8" t="s">
        <v>10263</v>
      </c>
      <c r="D5899" s="8" t="s">
        <v>12315</v>
      </c>
      <c r="E5899" s="8" t="s">
        <v>12316</v>
      </c>
      <c r="F5899" s="24">
        <v>0.25</v>
      </c>
      <c r="G5899" s="24">
        <v>1</v>
      </c>
      <c r="H5899" s="25">
        <v>26.232199999999999</v>
      </c>
      <c r="I5899" s="25">
        <v>0.70620000000000005</v>
      </c>
      <c r="J5899" s="15">
        <v>28</v>
      </c>
      <c r="K5899" s="15">
        <v>7</v>
      </c>
      <c r="L5899" s="13">
        <v>2.69E-2</v>
      </c>
      <c r="M5899" s="7">
        <v>1.33508648</v>
      </c>
      <c r="N5899" s="26">
        <v>1</v>
      </c>
      <c r="O5899" s="27" t="s">
        <v>22</v>
      </c>
      <c r="P5899" s="8">
        <v>0.25098484850000002</v>
      </c>
      <c r="Q5899" s="24">
        <v>0.25</v>
      </c>
      <c r="R5899" t="str">
        <f>IF($Q5899*100&gt;=VLOOKUP($O5899,margin_ranges!$A$5:$C$10,2,FALSE),IF($Q5899*100&lt;=VLOOKUP($O5899,margin_ranges!$A$5:$C$10,3,FALSE)+10,"IN RANGE","ABOVE RANGE"),"BELOW RANGE")</f>
        <v>IN RANGE</v>
      </c>
      <c r="S5899">
        <f>MIN(VLOOKUP($O5899,margin_ranges!$A$5:$D$10,4,FALSE),$P5899*100)</f>
        <v>25.098484850000002</v>
      </c>
      <c r="T5899" s="29">
        <f>(1-$S5899/100)/(1-$F5899)-1</f>
        <v>-1.3131313333333283E-3</v>
      </c>
      <c r="U5899" s="19" t="str">
        <f>IF(ABS(IFERROR(T5899,0))&gt;0.05,INDEX(margin_ranges!$C$13:$C$16,MATCH($F5899*100,margin_ranges!$B$13:$B$16,1)),"")</f>
        <v/>
      </c>
      <c r="V5899" t="e">
        <f>MIN(VLOOKUP($U5899,margin_ranges!$A$5:$D$10,4,FALSE),$P5899*100)</f>
        <v>#N/A</v>
      </c>
      <c r="Y5899" s="29" t="e">
        <f t="shared" si="91"/>
        <v>#N/A</v>
      </c>
    </row>
    <row r="5900" spans="1:25" x14ac:dyDescent="0.3">
      <c r="A5900" s="8" t="s">
        <v>17</v>
      </c>
      <c r="B5900" s="8" t="s">
        <v>10262</v>
      </c>
      <c r="C5900" s="8" t="s">
        <v>10263</v>
      </c>
      <c r="D5900" s="8" t="s">
        <v>10264</v>
      </c>
      <c r="E5900" s="8" t="s">
        <v>10265</v>
      </c>
      <c r="F5900" s="24">
        <v>0.28999999999999998</v>
      </c>
      <c r="G5900" s="24">
        <v>1</v>
      </c>
      <c r="H5900" s="25">
        <v>509.10890000000001</v>
      </c>
      <c r="I5900" s="25">
        <v>1.3658999999999999</v>
      </c>
      <c r="J5900" s="15">
        <v>146</v>
      </c>
      <c r="K5900" s="15">
        <v>33</v>
      </c>
      <c r="L5900" s="13">
        <v>2.7000000000000001E-3</v>
      </c>
      <c r="M5900" s="7">
        <v>3.5646708199999999</v>
      </c>
      <c r="N5900" s="26">
        <v>1</v>
      </c>
      <c r="O5900" s="27" t="s">
        <v>22</v>
      </c>
      <c r="P5900" s="8">
        <v>0.7194691875</v>
      </c>
      <c r="Q5900" s="24">
        <v>0.28999999999999998</v>
      </c>
      <c r="R5900" t="str">
        <f>IF($Q5900*100&gt;=VLOOKUP($O5900,margin_ranges!$A$5:$C$10,2,FALSE),IF($Q5900*100&lt;=VLOOKUP($O5900,margin_ranges!$A$5:$C$10,3,FALSE)+10,"IN RANGE","ABOVE RANGE"),"BELOW RANGE")</f>
        <v>IN RANGE</v>
      </c>
      <c r="S5900">
        <f>MIN(VLOOKUP($O5900,margin_ranges!$A$5:$D$10,4,FALSE),$P5900*100)</f>
        <v>29.75</v>
      </c>
      <c r="T5900" s="29">
        <f>(1-$S5900/100)/(1-$F5900)-1</f>
        <v>-1.0563380281690127E-2</v>
      </c>
      <c r="U5900" s="19" t="str">
        <f>IF(ABS(IFERROR(T5900,0))&gt;0.05,INDEX(margin_ranges!$C$13:$C$16,MATCH($F5900*100,margin_ranges!$B$13:$B$16,1)),"")</f>
        <v/>
      </c>
      <c r="V5900" t="e">
        <f>MIN(VLOOKUP($U5900,margin_ranges!$A$5:$D$10,4,FALSE),$P5900*100)</f>
        <v>#N/A</v>
      </c>
      <c r="Y5900" s="29" t="e">
        <f t="shared" si="91"/>
        <v>#N/A</v>
      </c>
    </row>
    <row r="5901" spans="1:25" x14ac:dyDescent="0.3">
      <c r="A5901" s="8" t="s">
        <v>17</v>
      </c>
      <c r="B5901" s="8" t="s">
        <v>10262</v>
      </c>
      <c r="C5901" s="8" t="s">
        <v>10263</v>
      </c>
      <c r="D5901" s="8" t="s">
        <v>10270</v>
      </c>
      <c r="E5901" s="8" t="s">
        <v>10271</v>
      </c>
      <c r="F5901" s="24">
        <v>0.28999999999999998</v>
      </c>
      <c r="G5901" s="24">
        <v>1</v>
      </c>
      <c r="H5901" s="25">
        <v>161.5574</v>
      </c>
      <c r="I5901" s="25">
        <v>9.5500000000000007</v>
      </c>
      <c r="J5901" s="15">
        <v>721</v>
      </c>
      <c r="K5901" s="15">
        <v>179</v>
      </c>
      <c r="L5901" s="13">
        <v>5.91E-2</v>
      </c>
      <c r="M5901" s="7">
        <v>2.5180718</v>
      </c>
      <c r="N5901" s="26">
        <v>1</v>
      </c>
      <c r="O5901" s="27" t="s">
        <v>22</v>
      </c>
      <c r="P5901" s="8">
        <v>0.60287073670000002</v>
      </c>
      <c r="Q5901" s="24">
        <v>0.28999999999999998</v>
      </c>
      <c r="R5901" t="str">
        <f>IF($Q5901*100&gt;=VLOOKUP($O5901,margin_ranges!$A$5:$C$10,2,FALSE),IF($Q5901*100&lt;=VLOOKUP($O5901,margin_ranges!$A$5:$C$10,3,FALSE)+10,"IN RANGE","ABOVE RANGE"),"BELOW RANGE")</f>
        <v>IN RANGE</v>
      </c>
      <c r="S5901">
        <f>MIN(VLOOKUP($O5901,margin_ranges!$A$5:$D$10,4,FALSE),$P5901*100)</f>
        <v>29.75</v>
      </c>
      <c r="T5901" s="29">
        <f>(1-$S5901/100)/(1-$F5901)-1</f>
        <v>-1.0563380281690127E-2</v>
      </c>
      <c r="U5901" s="19" t="str">
        <f>IF(ABS(IFERROR(T5901,0))&gt;0.05,INDEX(margin_ranges!$C$13:$C$16,MATCH($F5901*100,margin_ranges!$B$13:$B$16,1)),"")</f>
        <v/>
      </c>
      <c r="V5901" t="e">
        <f>MIN(VLOOKUP($U5901,margin_ranges!$A$5:$D$10,4,FALSE),$P5901*100)</f>
        <v>#N/A</v>
      </c>
      <c r="Y5901" s="29" t="e">
        <f t="shared" si="91"/>
        <v>#N/A</v>
      </c>
    </row>
    <row r="5902" spans="1:25" x14ac:dyDescent="0.3">
      <c r="A5902" s="8" t="s">
        <v>17</v>
      </c>
      <c r="B5902" s="8" t="s">
        <v>10262</v>
      </c>
      <c r="C5902" s="8" t="s">
        <v>10263</v>
      </c>
      <c r="D5902" s="8" t="s">
        <v>10284</v>
      </c>
      <c r="E5902" s="8" t="s">
        <v>10285</v>
      </c>
      <c r="F5902" s="24">
        <v>0.28999999999999998</v>
      </c>
      <c r="G5902" s="24">
        <v>1</v>
      </c>
      <c r="H5902" s="25">
        <v>174.38640000000001</v>
      </c>
      <c r="I5902" s="25">
        <v>8.1622000000000003</v>
      </c>
      <c r="J5902" s="15">
        <v>551</v>
      </c>
      <c r="K5902" s="15">
        <v>137</v>
      </c>
      <c r="L5902" s="13">
        <v>4.6800000000000001E-2</v>
      </c>
      <c r="M5902" s="7">
        <v>2.2506375200000002</v>
      </c>
      <c r="N5902" s="26">
        <v>1</v>
      </c>
      <c r="O5902" s="27" t="s">
        <v>22</v>
      </c>
      <c r="P5902" s="8">
        <v>0.5556814497</v>
      </c>
      <c r="Q5902" s="24">
        <v>0.28999999999999998</v>
      </c>
      <c r="R5902" t="str">
        <f>IF($Q5902*100&gt;=VLOOKUP($O5902,margin_ranges!$A$5:$C$10,2,FALSE),IF($Q5902*100&lt;=VLOOKUP($O5902,margin_ranges!$A$5:$C$10,3,FALSE)+10,"IN RANGE","ABOVE RANGE"),"BELOW RANGE")</f>
        <v>IN RANGE</v>
      </c>
      <c r="S5902">
        <f>MIN(VLOOKUP($O5902,margin_ranges!$A$5:$D$10,4,FALSE),$P5902*100)</f>
        <v>29.75</v>
      </c>
      <c r="T5902" s="29">
        <f>(1-$S5902/100)/(1-$F5902)-1</f>
        <v>-1.0563380281690127E-2</v>
      </c>
      <c r="U5902" s="19" t="str">
        <f>IF(ABS(IFERROR(T5902,0))&gt;0.05,INDEX(margin_ranges!$C$13:$C$16,MATCH($F5902*100,margin_ranges!$B$13:$B$16,1)),"")</f>
        <v/>
      </c>
      <c r="V5902" t="e">
        <f>MIN(VLOOKUP($U5902,margin_ranges!$A$5:$D$10,4,FALSE),$P5902*100)</f>
        <v>#N/A</v>
      </c>
      <c r="Y5902" s="29" t="e">
        <f t="shared" ref="Y5902:Y5965" si="92">(1-$V5902/100)/(1-$F5902)-1</f>
        <v>#N/A</v>
      </c>
    </row>
    <row r="5903" spans="1:25" x14ac:dyDescent="0.3">
      <c r="A5903" s="8" t="s">
        <v>17</v>
      </c>
      <c r="B5903" s="8" t="s">
        <v>10262</v>
      </c>
      <c r="C5903" s="8" t="s">
        <v>10263</v>
      </c>
      <c r="D5903" s="8" t="s">
        <v>10290</v>
      </c>
      <c r="E5903" s="8" t="s">
        <v>10291</v>
      </c>
      <c r="F5903" s="24">
        <v>0.28999999999999998</v>
      </c>
      <c r="G5903" s="24">
        <v>1</v>
      </c>
      <c r="H5903" s="25">
        <v>329.84179999999998</v>
      </c>
      <c r="I5903" s="25">
        <v>43.486899999999999</v>
      </c>
      <c r="J5903" s="15">
        <v>3138</v>
      </c>
      <c r="K5903" s="15">
        <v>784</v>
      </c>
      <c r="L5903" s="13">
        <v>0.1318</v>
      </c>
      <c r="M5903" s="7">
        <v>2.4049666900000002</v>
      </c>
      <c r="N5903" s="26">
        <v>1</v>
      </c>
      <c r="O5903" s="27" t="s">
        <v>22</v>
      </c>
      <c r="P5903" s="8">
        <v>0.58419382509999995</v>
      </c>
      <c r="Q5903" s="24">
        <v>0.28999999999999998</v>
      </c>
      <c r="R5903" t="str">
        <f>IF($Q5903*100&gt;=VLOOKUP($O5903,margin_ranges!$A$5:$C$10,2,FALSE),IF($Q5903*100&lt;=VLOOKUP($O5903,margin_ranges!$A$5:$C$10,3,FALSE)+10,"IN RANGE","ABOVE RANGE"),"BELOW RANGE")</f>
        <v>IN RANGE</v>
      </c>
      <c r="S5903">
        <f>MIN(VLOOKUP($O5903,margin_ranges!$A$5:$D$10,4,FALSE),$P5903*100)</f>
        <v>29.75</v>
      </c>
      <c r="T5903" s="29">
        <f>(1-$S5903/100)/(1-$F5903)-1</f>
        <v>-1.0563380281690127E-2</v>
      </c>
      <c r="U5903" s="19" t="str">
        <f>IF(ABS(IFERROR(T5903,0))&gt;0.05,INDEX(margin_ranges!$C$13:$C$16,MATCH($F5903*100,margin_ranges!$B$13:$B$16,1)),"")</f>
        <v/>
      </c>
      <c r="V5903" t="e">
        <f>MIN(VLOOKUP($U5903,margin_ranges!$A$5:$D$10,4,FALSE),$P5903*100)</f>
        <v>#N/A</v>
      </c>
      <c r="Y5903" s="29" t="e">
        <f t="shared" si="92"/>
        <v>#N/A</v>
      </c>
    </row>
    <row r="5904" spans="1:25" x14ac:dyDescent="0.3">
      <c r="A5904" s="8" t="s">
        <v>17</v>
      </c>
      <c r="B5904" s="8" t="s">
        <v>10262</v>
      </c>
      <c r="C5904" s="8" t="s">
        <v>10263</v>
      </c>
      <c r="D5904" s="8" t="s">
        <v>10301</v>
      </c>
      <c r="E5904" s="8" t="s">
        <v>10302</v>
      </c>
      <c r="F5904" s="24">
        <v>0.28999999999999998</v>
      </c>
      <c r="G5904" s="24">
        <v>1</v>
      </c>
      <c r="H5904" s="25">
        <v>386.01940000000002</v>
      </c>
      <c r="I5904" s="25">
        <v>1.0903</v>
      </c>
      <c r="J5904" s="15">
        <v>116</v>
      </c>
      <c r="K5904" s="15">
        <v>27</v>
      </c>
      <c r="L5904" s="13">
        <v>2.8E-3</v>
      </c>
      <c r="M5904" s="7">
        <v>3.53262579</v>
      </c>
      <c r="N5904" s="26">
        <v>1</v>
      </c>
      <c r="O5904" s="27" t="s">
        <v>22</v>
      </c>
      <c r="P5904" s="8">
        <v>0.71692444639999997</v>
      </c>
      <c r="Q5904" s="24">
        <v>0.28999999999999998</v>
      </c>
      <c r="R5904" t="str">
        <f>IF($Q5904*100&gt;=VLOOKUP($O5904,margin_ranges!$A$5:$C$10,2,FALSE),IF($Q5904*100&lt;=VLOOKUP($O5904,margin_ranges!$A$5:$C$10,3,FALSE)+10,"IN RANGE","ABOVE RANGE"),"BELOW RANGE")</f>
        <v>IN RANGE</v>
      </c>
      <c r="S5904">
        <f>MIN(VLOOKUP($O5904,margin_ranges!$A$5:$D$10,4,FALSE),$P5904*100)</f>
        <v>29.75</v>
      </c>
      <c r="T5904" s="29">
        <f>(1-$S5904/100)/(1-$F5904)-1</f>
        <v>-1.0563380281690127E-2</v>
      </c>
      <c r="U5904" s="19" t="str">
        <f>IF(ABS(IFERROR(T5904,0))&gt;0.05,INDEX(margin_ranges!$C$13:$C$16,MATCH($F5904*100,margin_ranges!$B$13:$B$16,1)),"")</f>
        <v/>
      </c>
      <c r="V5904" t="e">
        <f>MIN(VLOOKUP($U5904,margin_ranges!$A$5:$D$10,4,FALSE),$P5904*100)</f>
        <v>#N/A</v>
      </c>
      <c r="Y5904" s="29" t="e">
        <f t="shared" si="92"/>
        <v>#N/A</v>
      </c>
    </row>
    <row r="5905" spans="1:25" x14ac:dyDescent="0.3">
      <c r="A5905" s="8" t="s">
        <v>17</v>
      </c>
      <c r="B5905" s="8" t="s">
        <v>10262</v>
      </c>
      <c r="C5905" s="8" t="s">
        <v>10263</v>
      </c>
      <c r="D5905" s="8" t="s">
        <v>10292</v>
      </c>
      <c r="E5905" s="8" t="s">
        <v>10293</v>
      </c>
      <c r="F5905" s="24">
        <v>0.39999999999999902</v>
      </c>
      <c r="G5905" s="24">
        <v>1</v>
      </c>
      <c r="H5905" s="25">
        <v>1945.3996999999999</v>
      </c>
      <c r="I5905" s="25">
        <v>44.220599999999997</v>
      </c>
      <c r="J5905" s="15">
        <v>2300</v>
      </c>
      <c r="K5905" s="15">
        <v>731</v>
      </c>
      <c r="L5905" s="13">
        <v>2.2700000000000001E-2</v>
      </c>
      <c r="M5905" s="7">
        <v>1.7333690799999999</v>
      </c>
      <c r="N5905" s="26">
        <v>1</v>
      </c>
      <c r="O5905" s="27" t="s">
        <v>479</v>
      </c>
      <c r="P5905" s="8">
        <v>0.42308882240000001</v>
      </c>
      <c r="Q5905" s="24">
        <v>0.4</v>
      </c>
      <c r="R5905" t="str">
        <f>IF($Q5905*100&gt;=VLOOKUP($O5905,margin_ranges!$A$5:$C$10,2,FALSE),IF($Q5905*100&lt;=VLOOKUP($O5905,margin_ranges!$A$5:$C$10,3,FALSE)+10,"IN RANGE","ABOVE RANGE"),"BELOW RANGE")</f>
        <v>IN RANGE</v>
      </c>
      <c r="S5905">
        <f>MIN(VLOOKUP($O5905,margin_ranges!$A$5:$D$10,4,FALSE),$P5905*100)</f>
        <v>42.308882240000003</v>
      </c>
      <c r="T5905" s="29">
        <f>(1-$S5905/100)/(1-$F5905)-1</f>
        <v>-3.8481370666668235E-2</v>
      </c>
      <c r="U5905" s="19" t="str">
        <f>IF(ABS(IFERROR(T5905,0))&gt;0.05,INDEX(margin_ranges!$C$13:$C$16,MATCH($F5905*100,margin_ranges!$B$13:$B$16,1)),"")</f>
        <v/>
      </c>
      <c r="V5905" t="e">
        <f>MIN(VLOOKUP($U5905,margin_ranges!$A$5:$D$10,4,FALSE),$P5905*100)</f>
        <v>#N/A</v>
      </c>
      <c r="Y5905" s="29" t="e">
        <f t="shared" si="92"/>
        <v>#N/A</v>
      </c>
    </row>
    <row r="5906" spans="1:25" x14ac:dyDescent="0.3">
      <c r="A5906" s="8" t="s">
        <v>17</v>
      </c>
      <c r="B5906" s="8" t="s">
        <v>10262</v>
      </c>
      <c r="C5906" s="8" t="s">
        <v>10263</v>
      </c>
      <c r="D5906" s="8" t="s">
        <v>10268</v>
      </c>
      <c r="E5906" s="8" t="s">
        <v>10269</v>
      </c>
      <c r="F5906" s="24">
        <v>0.4</v>
      </c>
      <c r="G5906" s="24">
        <v>1</v>
      </c>
      <c r="H5906" s="25">
        <v>1842.4746</v>
      </c>
      <c r="I5906" s="25">
        <v>51.535699999999999</v>
      </c>
      <c r="J5906" s="15">
        <v>4805</v>
      </c>
      <c r="K5906" s="15">
        <v>1752</v>
      </c>
      <c r="L5906" s="13">
        <v>2.8000000000000001E-2</v>
      </c>
      <c r="M5906" s="7">
        <v>3.1080859300000001</v>
      </c>
      <c r="N5906" s="26">
        <v>1</v>
      </c>
      <c r="O5906" s="27" t="s">
        <v>479</v>
      </c>
      <c r="P5906" s="8">
        <v>0.678258574</v>
      </c>
      <c r="Q5906" s="24">
        <v>0.4</v>
      </c>
      <c r="R5906" t="str">
        <f>IF($Q5906*100&gt;=VLOOKUP($O5906,margin_ranges!$A$5:$C$10,2,FALSE),IF($Q5906*100&lt;=VLOOKUP($O5906,margin_ranges!$A$5:$C$10,3,FALSE)+10,"IN RANGE","ABOVE RANGE"),"BELOW RANGE")</f>
        <v>IN RANGE</v>
      </c>
      <c r="S5906">
        <f>MIN(VLOOKUP($O5906,margin_ranges!$A$5:$D$10,4,FALSE),$P5906*100)</f>
        <v>43</v>
      </c>
      <c r="T5906" s="29">
        <f>(1-$S5906/100)/(1-$F5906)-1</f>
        <v>-4.9999999999999822E-2</v>
      </c>
      <c r="U5906" s="19" t="str">
        <f>IF(ABS(IFERROR(T5906,0))&gt;0.05,INDEX(margin_ranges!$C$13:$C$16,MATCH($F5906*100,margin_ranges!$B$13:$B$16,1)),"")</f>
        <v/>
      </c>
      <c r="V5906" t="e">
        <f>MIN(VLOOKUP($U5906,margin_ranges!$A$5:$D$10,4,FALSE),$P5906*100)</f>
        <v>#N/A</v>
      </c>
      <c r="Y5906" s="29" t="e">
        <f t="shared" si="92"/>
        <v>#N/A</v>
      </c>
    </row>
    <row r="5907" spans="1:25" x14ac:dyDescent="0.3">
      <c r="A5907" s="8" t="s">
        <v>17</v>
      </c>
      <c r="B5907" s="8" t="s">
        <v>10262</v>
      </c>
      <c r="C5907" s="8" t="s">
        <v>10263</v>
      </c>
      <c r="D5907" s="8" t="s">
        <v>10274</v>
      </c>
      <c r="E5907" s="8" t="s">
        <v>10275</v>
      </c>
      <c r="F5907" s="24">
        <v>0.4</v>
      </c>
      <c r="G5907" s="24">
        <v>1</v>
      </c>
      <c r="H5907" s="25">
        <v>190.40100000000001</v>
      </c>
      <c r="I5907" s="25">
        <v>3.4527999999999999</v>
      </c>
      <c r="J5907" s="15">
        <v>199</v>
      </c>
      <c r="K5907" s="15">
        <v>65</v>
      </c>
      <c r="L5907" s="13">
        <v>1.8100000000000002E-2</v>
      </c>
      <c r="M5907" s="7">
        <v>1.9256997499999999</v>
      </c>
      <c r="N5907" s="26">
        <v>1</v>
      </c>
      <c r="O5907" s="27" t="s">
        <v>479</v>
      </c>
      <c r="P5907" s="8">
        <v>0.4807082452</v>
      </c>
      <c r="Q5907" s="24">
        <v>0.4</v>
      </c>
      <c r="R5907" t="str">
        <f>IF($Q5907*100&gt;=VLOOKUP($O5907,margin_ranges!$A$5:$C$10,2,FALSE),IF($Q5907*100&lt;=VLOOKUP($O5907,margin_ranges!$A$5:$C$10,3,FALSE)+10,"IN RANGE","ABOVE RANGE"),"BELOW RANGE")</f>
        <v>IN RANGE</v>
      </c>
      <c r="S5907">
        <f>MIN(VLOOKUP($O5907,margin_ranges!$A$5:$D$10,4,FALSE),$P5907*100)</f>
        <v>43</v>
      </c>
      <c r="T5907" s="29">
        <f>(1-$S5907/100)/(1-$F5907)-1</f>
        <v>-4.9999999999999822E-2</v>
      </c>
      <c r="U5907" s="19" t="str">
        <f>IF(ABS(IFERROR(T5907,0))&gt;0.05,INDEX(margin_ranges!$C$13:$C$16,MATCH($F5907*100,margin_ranges!$B$13:$B$16,1)),"")</f>
        <v/>
      </c>
      <c r="V5907" t="e">
        <f>MIN(VLOOKUP($U5907,margin_ranges!$A$5:$D$10,4,FALSE),$P5907*100)</f>
        <v>#N/A</v>
      </c>
      <c r="Y5907" s="29" t="e">
        <f t="shared" si="92"/>
        <v>#N/A</v>
      </c>
    </row>
    <row r="5908" spans="1:25" x14ac:dyDescent="0.3">
      <c r="A5908" s="8" t="s">
        <v>17</v>
      </c>
      <c r="B5908" s="8" t="s">
        <v>10262</v>
      </c>
      <c r="C5908" s="8" t="s">
        <v>10263</v>
      </c>
      <c r="D5908" s="8" t="s">
        <v>10296</v>
      </c>
      <c r="E5908" s="8" t="s">
        <v>10297</v>
      </c>
      <c r="F5908" s="24">
        <v>0.4</v>
      </c>
      <c r="G5908" s="24">
        <v>1</v>
      </c>
      <c r="H5908" s="25">
        <v>989.62729999999999</v>
      </c>
      <c r="I5908" s="25">
        <v>3.7863000000000002</v>
      </c>
      <c r="J5908" s="15">
        <v>346</v>
      </c>
      <c r="K5908" s="15">
        <v>128</v>
      </c>
      <c r="L5908" s="13">
        <v>3.8E-3</v>
      </c>
      <c r="M5908" s="7">
        <v>3.0442876499999998</v>
      </c>
      <c r="N5908" s="26">
        <v>1</v>
      </c>
      <c r="O5908" s="27" t="s">
        <v>479</v>
      </c>
      <c r="P5908" s="8">
        <v>0.67151592969999996</v>
      </c>
      <c r="Q5908" s="24">
        <v>0.4</v>
      </c>
      <c r="R5908" t="str">
        <f>IF($Q5908*100&gt;=VLOOKUP($O5908,margin_ranges!$A$5:$C$10,2,FALSE),IF($Q5908*100&lt;=VLOOKUP($O5908,margin_ranges!$A$5:$C$10,3,FALSE)+10,"IN RANGE","ABOVE RANGE"),"BELOW RANGE")</f>
        <v>IN RANGE</v>
      </c>
      <c r="S5908">
        <f>MIN(VLOOKUP($O5908,margin_ranges!$A$5:$D$10,4,FALSE),$P5908*100)</f>
        <v>43</v>
      </c>
      <c r="T5908" s="29">
        <f>(1-$S5908/100)/(1-$F5908)-1</f>
        <v>-4.9999999999999822E-2</v>
      </c>
      <c r="U5908" s="19" t="str">
        <f>IF(ABS(IFERROR(T5908,0))&gt;0.05,INDEX(margin_ranges!$C$13:$C$16,MATCH($F5908*100,margin_ranges!$B$13:$B$16,1)),"")</f>
        <v/>
      </c>
      <c r="V5908" t="e">
        <f>MIN(VLOOKUP($U5908,margin_ranges!$A$5:$D$10,4,FALSE),$P5908*100)</f>
        <v>#N/A</v>
      </c>
      <c r="Y5908" s="29" t="e">
        <f t="shared" si="92"/>
        <v>#N/A</v>
      </c>
    </row>
    <row r="5909" spans="1:25" x14ac:dyDescent="0.3">
      <c r="A5909" s="8" t="s">
        <v>17</v>
      </c>
      <c r="B5909" s="8" t="s">
        <v>10262</v>
      </c>
      <c r="C5909" s="8" t="s">
        <v>10263</v>
      </c>
      <c r="D5909" s="8" t="s">
        <v>10303</v>
      </c>
      <c r="E5909" s="8" t="s">
        <v>10304</v>
      </c>
      <c r="F5909" s="24">
        <v>0.4</v>
      </c>
      <c r="G5909" s="24">
        <v>1</v>
      </c>
      <c r="H5909" s="25">
        <v>3008.3645000000001</v>
      </c>
      <c r="I5909" s="25">
        <v>26.008600000000001</v>
      </c>
      <c r="J5909" s="15">
        <v>2377</v>
      </c>
      <c r="K5909" s="15">
        <v>857</v>
      </c>
      <c r="L5909" s="13">
        <v>8.6E-3</v>
      </c>
      <c r="M5909" s="7">
        <v>3.0464313999999999</v>
      </c>
      <c r="N5909" s="26">
        <v>1</v>
      </c>
      <c r="O5909" s="27" t="s">
        <v>479</v>
      </c>
      <c r="P5909" s="8">
        <v>0.67174708049999998</v>
      </c>
      <c r="Q5909" s="24">
        <v>0.4</v>
      </c>
      <c r="R5909" t="str">
        <f>IF($Q5909*100&gt;=VLOOKUP($O5909,margin_ranges!$A$5:$C$10,2,FALSE),IF($Q5909*100&lt;=VLOOKUP($O5909,margin_ranges!$A$5:$C$10,3,FALSE)+10,"IN RANGE","ABOVE RANGE"),"BELOW RANGE")</f>
        <v>IN RANGE</v>
      </c>
      <c r="S5909">
        <f>MIN(VLOOKUP($O5909,margin_ranges!$A$5:$D$10,4,FALSE),$P5909*100)</f>
        <v>43</v>
      </c>
      <c r="T5909" s="29">
        <f>(1-$S5909/100)/(1-$F5909)-1</f>
        <v>-4.9999999999999822E-2</v>
      </c>
      <c r="U5909" s="19" t="str">
        <f>IF(ABS(IFERROR(T5909,0))&gt;0.05,INDEX(margin_ranges!$C$13:$C$16,MATCH($F5909*100,margin_ranges!$B$13:$B$16,1)),"")</f>
        <v/>
      </c>
      <c r="V5909" t="e">
        <f>MIN(VLOOKUP($U5909,margin_ranges!$A$5:$D$10,4,FALSE),$P5909*100)</f>
        <v>#N/A</v>
      </c>
      <c r="Y5909" s="29" t="e">
        <f t="shared" si="92"/>
        <v>#N/A</v>
      </c>
    </row>
    <row r="5910" spans="1:25" x14ac:dyDescent="0.3">
      <c r="A5910" s="8" t="s">
        <v>17</v>
      </c>
      <c r="B5910" s="8" t="s">
        <v>10262</v>
      </c>
      <c r="C5910" s="8" t="s">
        <v>10263</v>
      </c>
      <c r="D5910" s="8" t="s">
        <v>10276</v>
      </c>
      <c r="E5910" s="8" t="s">
        <v>10277</v>
      </c>
      <c r="F5910" s="24">
        <v>0.39999999999999902</v>
      </c>
      <c r="G5910" s="24">
        <v>1</v>
      </c>
      <c r="H5910" s="25">
        <v>1555.8705</v>
      </c>
      <c r="I5910" s="25">
        <v>56.006900000000002</v>
      </c>
      <c r="J5910" s="15">
        <v>5621</v>
      </c>
      <c r="K5910" s="15">
        <v>2084</v>
      </c>
      <c r="L5910" s="13">
        <v>3.5999999999999997E-2</v>
      </c>
      <c r="M5910" s="7">
        <v>3.3452072199999998</v>
      </c>
      <c r="N5910" s="26">
        <v>1</v>
      </c>
      <c r="O5910" s="27" t="s">
        <v>479</v>
      </c>
      <c r="P5910" s="8">
        <v>0.70106485659999995</v>
      </c>
      <c r="Q5910" s="24">
        <v>0.4</v>
      </c>
      <c r="R5910" t="str">
        <f>IF($Q5910*100&gt;=VLOOKUP($O5910,margin_ranges!$A$5:$C$10,2,FALSE),IF($Q5910*100&lt;=VLOOKUP($O5910,margin_ranges!$A$5:$C$10,3,FALSE)+10,"IN RANGE","ABOVE RANGE"),"BELOW RANGE")</f>
        <v>IN RANGE</v>
      </c>
      <c r="S5910">
        <f>MIN(VLOOKUP($O5910,margin_ranges!$A$5:$D$10,4,FALSE),$P5910*100)</f>
        <v>43</v>
      </c>
      <c r="T5910" s="29">
        <f>(1-$S5910/100)/(1-$F5910)-1</f>
        <v>-5.0000000000001488E-2</v>
      </c>
      <c r="U5910" s="19" t="str">
        <f>IF(ABS(IFERROR(T5910,0))&gt;0.05,INDEX(margin_ranges!$C$13:$C$16,MATCH($F5910*100,margin_ranges!$B$13:$B$16,1)),"")</f>
        <v>Margin Over Fill (Type C)</v>
      </c>
      <c r="V5910">
        <f>MIN(VLOOKUP($U5910,margin_ranges!$A$5:$D$10,4,FALSE),$P5910*100)</f>
        <v>43</v>
      </c>
      <c r="Y5910" s="29">
        <f t="shared" si="92"/>
        <v>-5.0000000000001488E-2</v>
      </c>
    </row>
    <row r="5911" spans="1:25" x14ac:dyDescent="0.3">
      <c r="A5911" s="8" t="s">
        <v>17</v>
      </c>
      <c r="B5911" s="8" t="s">
        <v>10262</v>
      </c>
      <c r="C5911" s="8" t="s">
        <v>10263</v>
      </c>
      <c r="D5911" s="8" t="s">
        <v>10278</v>
      </c>
      <c r="E5911" s="8" t="s">
        <v>10279</v>
      </c>
      <c r="F5911" s="24">
        <v>0.39999999999999902</v>
      </c>
      <c r="G5911" s="24">
        <v>1</v>
      </c>
      <c r="H5911" s="25">
        <v>777.36090000000002</v>
      </c>
      <c r="I5911" s="25">
        <v>2.7639</v>
      </c>
      <c r="J5911" s="15">
        <v>282</v>
      </c>
      <c r="K5911" s="15">
        <v>106</v>
      </c>
      <c r="L5911" s="13">
        <v>3.5999999999999999E-3</v>
      </c>
      <c r="M5911" s="7">
        <v>3.3950381200000002</v>
      </c>
      <c r="N5911" s="26">
        <v>1</v>
      </c>
      <c r="O5911" s="27" t="s">
        <v>479</v>
      </c>
      <c r="P5911" s="8">
        <v>0.70545249710000002</v>
      </c>
      <c r="Q5911" s="24">
        <v>0.4</v>
      </c>
      <c r="R5911" t="str">
        <f>IF($Q5911*100&gt;=VLOOKUP($O5911,margin_ranges!$A$5:$C$10,2,FALSE),IF($Q5911*100&lt;=VLOOKUP($O5911,margin_ranges!$A$5:$C$10,3,FALSE)+10,"IN RANGE","ABOVE RANGE"),"BELOW RANGE")</f>
        <v>IN RANGE</v>
      </c>
      <c r="S5911">
        <f>MIN(VLOOKUP($O5911,margin_ranges!$A$5:$D$10,4,FALSE),$P5911*100)</f>
        <v>43</v>
      </c>
      <c r="T5911" s="29">
        <f>(1-$S5911/100)/(1-$F5911)-1</f>
        <v>-5.0000000000001488E-2</v>
      </c>
      <c r="U5911" s="19" t="str">
        <f>IF(ABS(IFERROR(T5911,0))&gt;0.05,INDEX(margin_ranges!$C$13:$C$16,MATCH($F5911*100,margin_ranges!$B$13:$B$16,1)),"")</f>
        <v>Margin Over Fill (Type C)</v>
      </c>
      <c r="V5911">
        <f>MIN(VLOOKUP($U5911,margin_ranges!$A$5:$D$10,4,FALSE),$P5911*100)</f>
        <v>43</v>
      </c>
      <c r="Y5911" s="29">
        <f t="shared" si="92"/>
        <v>-5.0000000000001488E-2</v>
      </c>
    </row>
    <row r="5912" spans="1:25" x14ac:dyDescent="0.3">
      <c r="A5912" s="8" t="s">
        <v>17</v>
      </c>
      <c r="B5912" s="8" t="s">
        <v>10262</v>
      </c>
      <c r="C5912" s="8" t="s">
        <v>10263</v>
      </c>
      <c r="D5912" s="8" t="s">
        <v>10282</v>
      </c>
      <c r="E5912" s="8" t="s">
        <v>10283</v>
      </c>
      <c r="F5912" s="24">
        <v>0.39999999999999902</v>
      </c>
      <c r="G5912" s="24">
        <v>1</v>
      </c>
      <c r="H5912" s="25">
        <v>6260.0515999999998</v>
      </c>
      <c r="I5912" s="25">
        <v>52.333300000000001</v>
      </c>
      <c r="J5912" s="15">
        <v>3794</v>
      </c>
      <c r="K5912" s="15">
        <v>1273</v>
      </c>
      <c r="L5912" s="13">
        <v>8.3999999999999995E-3</v>
      </c>
      <c r="M5912" s="7">
        <v>2.4163212199999999</v>
      </c>
      <c r="N5912" s="26">
        <v>1</v>
      </c>
      <c r="O5912" s="27" t="s">
        <v>479</v>
      </c>
      <c r="P5912" s="8">
        <v>0.58614773840000001</v>
      </c>
      <c r="Q5912" s="24">
        <v>0.4</v>
      </c>
      <c r="R5912" t="str">
        <f>IF($Q5912*100&gt;=VLOOKUP($O5912,margin_ranges!$A$5:$C$10,2,FALSE),IF($Q5912*100&lt;=VLOOKUP($O5912,margin_ranges!$A$5:$C$10,3,FALSE)+10,"IN RANGE","ABOVE RANGE"),"BELOW RANGE")</f>
        <v>IN RANGE</v>
      </c>
      <c r="S5912">
        <f>MIN(VLOOKUP($O5912,margin_ranges!$A$5:$D$10,4,FALSE),$P5912*100)</f>
        <v>43</v>
      </c>
      <c r="T5912" s="29">
        <f>(1-$S5912/100)/(1-$F5912)-1</f>
        <v>-5.0000000000001488E-2</v>
      </c>
      <c r="U5912" s="19" t="str">
        <f>IF(ABS(IFERROR(T5912,0))&gt;0.05,INDEX(margin_ranges!$C$13:$C$16,MATCH($F5912*100,margin_ranges!$B$13:$B$16,1)),"")</f>
        <v>Margin Over Fill (Type C)</v>
      </c>
      <c r="V5912">
        <f>MIN(VLOOKUP($U5912,margin_ranges!$A$5:$D$10,4,FALSE),$P5912*100)</f>
        <v>43</v>
      </c>
      <c r="Y5912" s="29">
        <f t="shared" si="92"/>
        <v>-5.0000000000001488E-2</v>
      </c>
    </row>
    <row r="5913" spans="1:25" x14ac:dyDescent="0.3">
      <c r="A5913" s="8" t="s">
        <v>17</v>
      </c>
      <c r="B5913" s="8" t="s">
        <v>10262</v>
      </c>
      <c r="C5913" s="8" t="s">
        <v>10263</v>
      </c>
      <c r="D5913" s="8" t="s">
        <v>10286</v>
      </c>
      <c r="E5913" s="8" t="s">
        <v>10287</v>
      </c>
      <c r="F5913" s="24">
        <v>0.39999999999999902</v>
      </c>
      <c r="G5913" s="24">
        <v>1</v>
      </c>
      <c r="H5913" s="25">
        <v>1077.1536000000001</v>
      </c>
      <c r="I5913" s="25">
        <v>23.717199999999998</v>
      </c>
      <c r="J5913" s="15">
        <v>2614</v>
      </c>
      <c r="K5913" s="15">
        <v>963</v>
      </c>
      <c r="L5913" s="13">
        <v>2.1999999999999999E-2</v>
      </c>
      <c r="M5913" s="7">
        <v>3.6738053399999999</v>
      </c>
      <c r="N5913" s="26">
        <v>1</v>
      </c>
      <c r="O5913" s="27" t="s">
        <v>479</v>
      </c>
      <c r="P5913" s="8">
        <v>0.7278026715</v>
      </c>
      <c r="Q5913" s="24">
        <v>0.4</v>
      </c>
      <c r="R5913" t="str">
        <f>IF($Q5913*100&gt;=VLOOKUP($O5913,margin_ranges!$A$5:$C$10,2,FALSE),IF($Q5913*100&lt;=VLOOKUP($O5913,margin_ranges!$A$5:$C$10,3,FALSE)+10,"IN RANGE","ABOVE RANGE"),"BELOW RANGE")</f>
        <v>IN RANGE</v>
      </c>
      <c r="S5913">
        <f>MIN(VLOOKUP($O5913,margin_ranges!$A$5:$D$10,4,FALSE),$P5913*100)</f>
        <v>43</v>
      </c>
      <c r="T5913" s="29">
        <f>(1-$S5913/100)/(1-$F5913)-1</f>
        <v>-5.0000000000001488E-2</v>
      </c>
      <c r="U5913" s="19" t="str">
        <f>IF(ABS(IFERROR(T5913,0))&gt;0.05,INDEX(margin_ranges!$C$13:$C$16,MATCH($F5913*100,margin_ranges!$B$13:$B$16,1)),"")</f>
        <v>Margin Over Fill (Type C)</v>
      </c>
      <c r="V5913">
        <f>MIN(VLOOKUP($U5913,margin_ranges!$A$5:$D$10,4,FALSE),$P5913*100)</f>
        <v>43</v>
      </c>
      <c r="Y5913" s="29">
        <f t="shared" si="92"/>
        <v>-5.0000000000001488E-2</v>
      </c>
    </row>
    <row r="5914" spans="1:25" x14ac:dyDescent="0.3">
      <c r="A5914" s="8" t="s">
        <v>17</v>
      </c>
      <c r="B5914" s="8" t="s">
        <v>10262</v>
      </c>
      <c r="C5914" s="8" t="s">
        <v>10263</v>
      </c>
      <c r="D5914" s="8" t="s">
        <v>10294</v>
      </c>
      <c r="E5914" s="8" t="s">
        <v>10295</v>
      </c>
      <c r="F5914" s="24">
        <v>0.35</v>
      </c>
      <c r="G5914" s="24">
        <v>1</v>
      </c>
      <c r="H5914" s="25">
        <v>3019.0210000000002</v>
      </c>
      <c r="I5914" s="25">
        <v>37.064</v>
      </c>
      <c r="J5914" s="15">
        <v>2908</v>
      </c>
      <c r="K5914" s="15">
        <v>919</v>
      </c>
      <c r="L5914" s="13">
        <v>1.23E-2</v>
      </c>
      <c r="M5914" s="7">
        <v>2.6149297699999998</v>
      </c>
      <c r="N5914" s="26">
        <v>1</v>
      </c>
      <c r="O5914" s="27" t="s">
        <v>479</v>
      </c>
      <c r="P5914" s="8">
        <v>0.61758055229999997</v>
      </c>
      <c r="Q5914" s="24">
        <v>0.35</v>
      </c>
      <c r="R5914" t="str">
        <f>IF($Q5914*100&gt;=VLOOKUP($O5914,margin_ranges!$A$5:$C$10,2,FALSE),IF($Q5914*100&lt;=VLOOKUP($O5914,margin_ranges!$A$5:$C$10,3,FALSE)+10,"IN RANGE","ABOVE RANGE"),"BELOW RANGE")</f>
        <v>IN RANGE</v>
      </c>
      <c r="S5914">
        <f>MIN(VLOOKUP($O5914,margin_ranges!$A$5:$D$10,4,FALSE),$P5914*100)</f>
        <v>43</v>
      </c>
      <c r="T5914" s="29">
        <f>(1-$S5914/100)/(1-$F5914)-1</f>
        <v>-0.12307692307692297</v>
      </c>
      <c r="U5914" s="19" t="str">
        <f>IF(ABS(IFERROR(T5914,0))&gt;0.05,INDEX(margin_ranges!$C$13:$C$16,MATCH($F5914*100,margin_ranges!$B$13:$B$16,1)),"")</f>
        <v>Margin Over Fill (Type C)</v>
      </c>
      <c r="V5914">
        <f>MIN(VLOOKUP($U5914,margin_ranges!$A$5:$D$10,4,FALSE),$P5914*100)</f>
        <v>43</v>
      </c>
      <c r="Y5914" s="29">
        <f t="shared" si="92"/>
        <v>-0.12307692307692297</v>
      </c>
    </row>
    <row r="5915" spans="1:25" x14ac:dyDescent="0.3">
      <c r="A5915" s="8" t="s">
        <v>17</v>
      </c>
      <c r="B5915" s="8" t="s">
        <v>10262</v>
      </c>
      <c r="C5915" s="8" t="s">
        <v>10263</v>
      </c>
      <c r="D5915" s="8" t="s">
        <v>10266</v>
      </c>
      <c r="E5915" s="8" t="s">
        <v>10267</v>
      </c>
      <c r="F5915" s="24">
        <v>0.3</v>
      </c>
      <c r="G5915" s="24">
        <v>1</v>
      </c>
      <c r="H5915" s="25">
        <v>1241.7252000000001</v>
      </c>
      <c r="I5915" s="25">
        <v>42.091900000000003</v>
      </c>
      <c r="J5915" s="15">
        <v>2361</v>
      </c>
      <c r="K5915" s="15">
        <v>669</v>
      </c>
      <c r="L5915" s="13">
        <v>3.39E-2</v>
      </c>
      <c r="M5915" s="7">
        <v>1.8693805699999999</v>
      </c>
      <c r="N5915" s="26">
        <v>1</v>
      </c>
      <c r="O5915" s="27" t="s">
        <v>162</v>
      </c>
      <c r="P5915" s="8">
        <v>0.4650634468</v>
      </c>
      <c r="Q5915" s="24">
        <v>0.3</v>
      </c>
      <c r="R5915" t="str">
        <f>IF($Q5915*100&gt;=VLOOKUP($O5915,margin_ranges!$A$5:$C$10,2,FALSE),IF($Q5915*100&lt;=VLOOKUP($O5915,margin_ranges!$A$5:$C$10,3,FALSE)+10,"IN RANGE","ABOVE RANGE"),"BELOW RANGE")</f>
        <v>IN RANGE</v>
      </c>
      <c r="S5915">
        <f>MIN(VLOOKUP($O5915,margin_ranges!$A$5:$D$10,4,FALSE),$P5915*100)</f>
        <v>43</v>
      </c>
      <c r="T5915" s="29">
        <f>(1-$S5915/100)/(1-$F5915)-1</f>
        <v>-0.18571428571428561</v>
      </c>
      <c r="U5915" s="19" t="str">
        <f>IF(ABS(IFERROR(T5915,0))&gt;0.05,INDEX(margin_ranges!$C$13:$C$16,MATCH($F5915*100,margin_ranges!$B$13:$B$16,1)),"")</f>
        <v>Balanced (Type B)</v>
      </c>
      <c r="V5915">
        <f>MIN(VLOOKUP($U5915,margin_ranges!$A$5:$D$10,4,FALSE),$P5915*100)</f>
        <v>29.75</v>
      </c>
      <c r="Y5915" s="29">
        <f t="shared" si="92"/>
        <v>3.5714285714285587E-3</v>
      </c>
    </row>
    <row r="5916" spans="1:25" x14ac:dyDescent="0.3">
      <c r="A5916" s="8" t="s">
        <v>35</v>
      </c>
      <c r="B5916" s="8" t="s">
        <v>10311</v>
      </c>
      <c r="C5916" s="8" t="s">
        <v>34</v>
      </c>
      <c r="D5916" s="8" t="s">
        <v>34</v>
      </c>
      <c r="E5916" s="8"/>
      <c r="F5916" s="24">
        <v>0.28979735959899799</v>
      </c>
      <c r="G5916" s="24">
        <v>0.92904087000000002</v>
      </c>
      <c r="H5916" s="25">
        <v>342.24849999999998</v>
      </c>
      <c r="I5916" s="25">
        <v>150.33750000000001</v>
      </c>
      <c r="J5916" s="15">
        <v>4207</v>
      </c>
      <c r="K5916" s="15">
        <v>1078</v>
      </c>
      <c r="L5916" s="13">
        <v>0.43930000000000002</v>
      </c>
      <c r="M5916" s="7">
        <v>0.93275929000000002</v>
      </c>
      <c r="N5916" s="26">
        <v>0.44692300000000001</v>
      </c>
      <c r="O5916" s="27"/>
      <c r="P5916" s="8">
        <v>0.52085923560000003</v>
      </c>
      <c r="Q5916" s="24">
        <v>0.2898</v>
      </c>
      <c r="R5916" t="e">
        <f>IF($Q5916*100&gt;=VLOOKUP($O5916,margin_ranges!$A$5:$C$10,2,FALSE),IF($Q5916*100&lt;=VLOOKUP($O5916,margin_ranges!$A$5:$C$10,3,FALSE)+10,"IN RANGE","ABOVE RANGE"),"BELOW RANGE")</f>
        <v>#N/A</v>
      </c>
      <c r="S5916" t="e">
        <f>MIN(VLOOKUP($O5916,margin_ranges!$A$5:$D$10,4,FALSE),$P5916*100)</f>
        <v>#N/A</v>
      </c>
      <c r="T5916" s="29" t="e">
        <f>(1-$S5916/100)/(1-$F5916)-1</f>
        <v>#N/A</v>
      </c>
      <c r="U5916" s="19" t="str">
        <f>IF(ABS(IFERROR(T5916,0))&gt;0.05,INDEX(margin_ranges!$C$13:$C$16,MATCH($F5916*100,margin_ranges!$B$13:$B$16,1)),"")</f>
        <v/>
      </c>
      <c r="V5916" t="e">
        <f>MIN(VLOOKUP($U5916,margin_ranges!$A$5:$D$10,4,FALSE),$P5916*100)</f>
        <v>#N/A</v>
      </c>
      <c r="Y5916" s="29" t="e">
        <f t="shared" si="92"/>
        <v>#N/A</v>
      </c>
    </row>
    <row r="5917" spans="1:25" x14ac:dyDescent="0.3">
      <c r="A5917" s="8" t="s">
        <v>33</v>
      </c>
      <c r="B5917" s="8" t="s">
        <v>10311</v>
      </c>
      <c r="C5917" s="8" t="s">
        <v>10312</v>
      </c>
      <c r="D5917" s="8" t="s">
        <v>34</v>
      </c>
      <c r="E5917" s="8"/>
      <c r="F5917" s="24">
        <v>0.28979735959899799</v>
      </c>
      <c r="G5917" s="24">
        <v>0.92904087000000002</v>
      </c>
      <c r="H5917" s="25">
        <v>342.24849999999998</v>
      </c>
      <c r="I5917" s="25">
        <v>150.33750000000001</v>
      </c>
      <c r="J5917" s="15">
        <v>4207</v>
      </c>
      <c r="K5917" s="15">
        <v>1078</v>
      </c>
      <c r="L5917" s="13">
        <v>0.43930000000000002</v>
      </c>
      <c r="M5917" s="7">
        <v>0.93275929000000002</v>
      </c>
      <c r="N5917" s="26">
        <v>0.44692300000000001</v>
      </c>
      <c r="O5917" s="27"/>
      <c r="P5917" s="8">
        <v>0.52085923560000003</v>
      </c>
      <c r="Q5917" s="24">
        <v>0.2898</v>
      </c>
      <c r="R5917" t="e">
        <f>IF($Q5917*100&gt;=VLOOKUP($O5917,margin_ranges!$A$5:$C$10,2,FALSE),IF($Q5917*100&lt;=VLOOKUP($O5917,margin_ranges!$A$5:$C$10,3,FALSE)+10,"IN RANGE","ABOVE RANGE"),"BELOW RANGE")</f>
        <v>#N/A</v>
      </c>
      <c r="S5917" t="e">
        <f>MIN(VLOOKUP($O5917,margin_ranges!$A$5:$D$10,4,FALSE),$P5917*100)</f>
        <v>#N/A</v>
      </c>
      <c r="T5917" s="29" t="e">
        <f>(1-$S5917/100)/(1-$F5917)-1</f>
        <v>#N/A</v>
      </c>
      <c r="U5917" s="19" t="str">
        <f>IF(ABS(IFERROR(T5917,0))&gt;0.05,INDEX(margin_ranges!$C$13:$C$16,MATCH($F5917*100,margin_ranges!$B$13:$B$16,1)),"")</f>
        <v/>
      </c>
      <c r="V5917" t="e">
        <f>MIN(VLOOKUP($U5917,margin_ranges!$A$5:$D$10,4,FALSE),$P5917*100)</f>
        <v>#N/A</v>
      </c>
      <c r="Y5917" s="29" t="e">
        <f t="shared" si="92"/>
        <v>#N/A</v>
      </c>
    </row>
    <row r="5918" spans="1:25" x14ac:dyDescent="0.3">
      <c r="A5918" s="8" t="s">
        <v>17</v>
      </c>
      <c r="B5918" s="8" t="s">
        <v>10311</v>
      </c>
      <c r="C5918" s="8" t="s">
        <v>10312</v>
      </c>
      <c r="D5918" s="8" t="s">
        <v>10313</v>
      </c>
      <c r="E5918" s="8" t="s">
        <v>10314</v>
      </c>
      <c r="F5918" s="24">
        <v>0.28999999999999998</v>
      </c>
      <c r="G5918" s="24">
        <v>0</v>
      </c>
      <c r="H5918" s="25">
        <v>20.7958</v>
      </c>
      <c r="I5918" s="25">
        <v>7.0721999999999996</v>
      </c>
      <c r="J5918" s="15">
        <v>176</v>
      </c>
      <c r="K5918" s="15">
        <v>44</v>
      </c>
      <c r="L5918" s="13">
        <v>0.34010000000000001</v>
      </c>
      <c r="M5918" s="7">
        <v>0.83039258000000005</v>
      </c>
      <c r="N5918" s="26">
        <v>0.35</v>
      </c>
      <c r="O5918" s="27" t="s">
        <v>22</v>
      </c>
      <c r="P5918" s="8">
        <v>0.57851261279999999</v>
      </c>
      <c r="Q5918" s="24">
        <v>0.28999999999999998</v>
      </c>
      <c r="R5918" t="str">
        <f>IF($Q5918*100&gt;=VLOOKUP($O5918,margin_ranges!$A$5:$C$10,2,FALSE),IF($Q5918*100&lt;=VLOOKUP($O5918,margin_ranges!$A$5:$C$10,3,FALSE)+10,"IN RANGE","ABOVE RANGE"),"BELOW RANGE")</f>
        <v>IN RANGE</v>
      </c>
      <c r="S5918">
        <f>MIN(VLOOKUP($O5918,margin_ranges!$A$5:$D$10,4,FALSE),$P5918*100)</f>
        <v>29.75</v>
      </c>
      <c r="T5918" s="29">
        <f>(1-$S5918/100)/(1-$F5918)-1</f>
        <v>-1.0563380281690127E-2</v>
      </c>
      <c r="U5918" s="19" t="str">
        <f>IF(ABS(IFERROR(T5918,0))&gt;0.05,INDEX(margin_ranges!$C$13:$C$16,MATCH($F5918*100,margin_ranges!$B$13:$B$16,1)),"")</f>
        <v/>
      </c>
      <c r="V5918" t="e">
        <f>MIN(VLOOKUP($U5918,margin_ranges!$A$5:$D$10,4,FALSE),$P5918*100)</f>
        <v>#N/A</v>
      </c>
      <c r="Y5918" s="29" t="e">
        <f t="shared" si="92"/>
        <v>#N/A</v>
      </c>
    </row>
    <row r="5919" spans="1:25" x14ac:dyDescent="0.3">
      <c r="A5919" s="8" t="s">
        <v>17</v>
      </c>
      <c r="B5919" s="8" t="s">
        <v>10311</v>
      </c>
      <c r="C5919" s="8" t="s">
        <v>10312</v>
      </c>
      <c r="D5919" s="8" t="s">
        <v>10315</v>
      </c>
      <c r="E5919" s="8" t="s">
        <v>10316</v>
      </c>
      <c r="F5919" s="24">
        <v>0.28999999999999998</v>
      </c>
      <c r="G5919" s="24">
        <v>1</v>
      </c>
      <c r="H5919" s="25">
        <v>145.4579</v>
      </c>
      <c r="I5919" s="25">
        <v>58.1736</v>
      </c>
      <c r="J5919" s="15">
        <v>2247</v>
      </c>
      <c r="K5919" s="15">
        <v>577</v>
      </c>
      <c r="L5919" s="13">
        <v>0.39989999999999998</v>
      </c>
      <c r="M5919" s="7">
        <v>1.2875623599999999</v>
      </c>
      <c r="N5919" s="26">
        <v>0.65</v>
      </c>
      <c r="O5919" s="27" t="s">
        <v>22</v>
      </c>
      <c r="P5919" s="8">
        <v>0.49517008229999998</v>
      </c>
      <c r="Q5919" s="24">
        <v>0.28999999999999998</v>
      </c>
      <c r="R5919" t="str">
        <f>IF($Q5919*100&gt;=VLOOKUP($O5919,margin_ranges!$A$5:$C$10,2,FALSE),IF($Q5919*100&lt;=VLOOKUP($O5919,margin_ranges!$A$5:$C$10,3,FALSE)+10,"IN RANGE","ABOVE RANGE"),"BELOW RANGE")</f>
        <v>IN RANGE</v>
      </c>
      <c r="S5919">
        <f>MIN(VLOOKUP($O5919,margin_ranges!$A$5:$D$10,4,FALSE),$P5919*100)</f>
        <v>29.75</v>
      </c>
      <c r="T5919" s="29">
        <f>(1-$S5919/100)/(1-$F5919)-1</f>
        <v>-1.0563380281690127E-2</v>
      </c>
      <c r="U5919" s="19" t="str">
        <f>IF(ABS(IFERROR(T5919,0))&gt;0.05,INDEX(margin_ranges!$C$13:$C$16,MATCH($F5919*100,margin_ranges!$B$13:$B$16,1)),"")</f>
        <v/>
      </c>
      <c r="V5919" t="e">
        <f>MIN(VLOOKUP($U5919,margin_ranges!$A$5:$D$10,4,FALSE),$P5919*100)</f>
        <v>#N/A</v>
      </c>
      <c r="Y5919" s="29" t="e">
        <f t="shared" si="92"/>
        <v>#N/A</v>
      </c>
    </row>
    <row r="5920" spans="1:25" x14ac:dyDescent="0.3">
      <c r="A5920" s="8" t="s">
        <v>17</v>
      </c>
      <c r="B5920" s="8" t="s">
        <v>10311</v>
      </c>
      <c r="C5920" s="8" t="s">
        <v>10312</v>
      </c>
      <c r="D5920" s="8" t="s">
        <v>10317</v>
      </c>
      <c r="E5920" s="8" t="s">
        <v>10318</v>
      </c>
      <c r="F5920" s="24">
        <v>0.28999999999999998</v>
      </c>
      <c r="G5920" s="24">
        <v>0</v>
      </c>
      <c r="H5920" s="25">
        <v>2.4956999999999998</v>
      </c>
      <c r="I5920" s="25">
        <v>1.2221</v>
      </c>
      <c r="J5920" s="15">
        <v>38</v>
      </c>
      <c r="K5920" s="15">
        <v>10</v>
      </c>
      <c r="L5920" s="13">
        <v>0.48970000000000002</v>
      </c>
      <c r="M5920" s="7">
        <v>1.02908241</v>
      </c>
      <c r="N5920" s="26">
        <v>0.55000000000000004</v>
      </c>
      <c r="O5920" s="27" t="s">
        <v>22</v>
      </c>
      <c r="P5920" s="8">
        <v>0.46554328810000001</v>
      </c>
      <c r="Q5920" s="24">
        <v>0.28999999999999998</v>
      </c>
      <c r="R5920" t="str">
        <f>IF($Q5920*100&gt;=VLOOKUP($O5920,margin_ranges!$A$5:$C$10,2,FALSE),IF($Q5920*100&lt;=VLOOKUP($O5920,margin_ranges!$A$5:$C$10,3,FALSE)+10,"IN RANGE","ABOVE RANGE"),"BELOW RANGE")</f>
        <v>IN RANGE</v>
      </c>
      <c r="S5920">
        <f>MIN(VLOOKUP($O5920,margin_ranges!$A$5:$D$10,4,FALSE),$P5920*100)</f>
        <v>29.75</v>
      </c>
      <c r="T5920" s="29">
        <f>(1-$S5920/100)/(1-$F5920)-1</f>
        <v>-1.0563380281690127E-2</v>
      </c>
      <c r="U5920" s="19" t="str">
        <f>IF(ABS(IFERROR(T5920,0))&gt;0.05,INDEX(margin_ranges!$C$13:$C$16,MATCH($F5920*100,margin_ranges!$B$13:$B$16,1)),"")</f>
        <v/>
      </c>
      <c r="V5920" t="e">
        <f>MIN(VLOOKUP($U5920,margin_ranges!$A$5:$D$10,4,FALSE),$P5920*100)</f>
        <v>#N/A</v>
      </c>
      <c r="Y5920" s="29" t="e">
        <f t="shared" si="92"/>
        <v>#N/A</v>
      </c>
    </row>
    <row r="5921" spans="1:25" x14ac:dyDescent="0.3">
      <c r="A5921" s="8" t="s">
        <v>17</v>
      </c>
      <c r="B5921" s="8" t="s">
        <v>10311</v>
      </c>
      <c r="C5921" s="8" t="s">
        <v>10312</v>
      </c>
      <c r="D5921" s="8" t="s">
        <v>10319</v>
      </c>
      <c r="E5921" s="8" t="s">
        <v>10320</v>
      </c>
      <c r="F5921" s="24">
        <v>0.28999999999999998</v>
      </c>
      <c r="G5921" s="24">
        <v>1</v>
      </c>
      <c r="H5921" s="25">
        <v>75.217100000000002</v>
      </c>
      <c r="I5921" s="25">
        <v>24.894300000000001</v>
      </c>
      <c r="J5921" s="15">
        <v>673</v>
      </c>
      <c r="K5921" s="15">
        <v>171</v>
      </c>
      <c r="L5921" s="13">
        <v>0.33100000000000002</v>
      </c>
      <c r="M5921" s="7">
        <v>0.90075059999999996</v>
      </c>
      <c r="N5921" s="26">
        <v>0.4</v>
      </c>
      <c r="O5921" s="27" t="s">
        <v>22</v>
      </c>
      <c r="P5921" s="8">
        <v>0.55592591459999996</v>
      </c>
      <c r="Q5921" s="24">
        <v>0.28999999999999998</v>
      </c>
      <c r="R5921" t="str">
        <f>IF($Q5921*100&gt;=VLOOKUP($O5921,margin_ranges!$A$5:$C$10,2,FALSE),IF($Q5921*100&lt;=VLOOKUP($O5921,margin_ranges!$A$5:$C$10,3,FALSE)+10,"IN RANGE","ABOVE RANGE"),"BELOW RANGE")</f>
        <v>IN RANGE</v>
      </c>
      <c r="S5921">
        <f>MIN(VLOOKUP($O5921,margin_ranges!$A$5:$D$10,4,FALSE),$P5921*100)</f>
        <v>29.75</v>
      </c>
      <c r="T5921" s="29">
        <f>(1-$S5921/100)/(1-$F5921)-1</f>
        <v>-1.0563380281690127E-2</v>
      </c>
      <c r="U5921" s="19" t="str">
        <f>IF(ABS(IFERROR(T5921,0))&gt;0.05,INDEX(margin_ranges!$C$13:$C$16,MATCH($F5921*100,margin_ranges!$B$13:$B$16,1)),"")</f>
        <v/>
      </c>
      <c r="V5921" t="e">
        <f>MIN(VLOOKUP($U5921,margin_ranges!$A$5:$D$10,4,FALSE),$P5921*100)</f>
        <v>#N/A</v>
      </c>
      <c r="Y5921" s="29" t="e">
        <f t="shared" si="92"/>
        <v>#N/A</v>
      </c>
    </row>
    <row r="5922" spans="1:25" x14ac:dyDescent="0.3">
      <c r="A5922" s="8" t="s">
        <v>17</v>
      </c>
      <c r="B5922" s="8" t="s">
        <v>10311</v>
      </c>
      <c r="C5922" s="8" t="s">
        <v>10312</v>
      </c>
      <c r="D5922" s="8" t="s">
        <v>10321</v>
      </c>
      <c r="E5922" s="8" t="s">
        <v>10322</v>
      </c>
      <c r="F5922" s="24">
        <v>0.28999999999999998</v>
      </c>
      <c r="G5922" s="24">
        <v>0</v>
      </c>
      <c r="H5922" s="25">
        <v>6.3799000000000001</v>
      </c>
      <c r="I5922" s="25">
        <v>3.6295999999999999</v>
      </c>
      <c r="J5922" s="15">
        <v>27</v>
      </c>
      <c r="K5922" s="15">
        <v>7</v>
      </c>
      <c r="L5922" s="13">
        <v>0.56889999999999996</v>
      </c>
      <c r="M5922" s="7">
        <v>0.24855944999999999</v>
      </c>
      <c r="N5922" s="26">
        <v>0.03</v>
      </c>
      <c r="O5922" s="27" t="s">
        <v>22</v>
      </c>
      <c r="P5922" s="8">
        <v>0.87930452960000005</v>
      </c>
      <c r="Q5922" s="24">
        <v>0.28999999999999998</v>
      </c>
      <c r="R5922" t="str">
        <f>IF($Q5922*100&gt;=VLOOKUP($O5922,margin_ranges!$A$5:$C$10,2,FALSE),IF($Q5922*100&lt;=VLOOKUP($O5922,margin_ranges!$A$5:$C$10,3,FALSE)+10,"IN RANGE","ABOVE RANGE"),"BELOW RANGE")</f>
        <v>IN RANGE</v>
      </c>
      <c r="S5922">
        <f>MIN(VLOOKUP($O5922,margin_ranges!$A$5:$D$10,4,FALSE),$P5922*100)</f>
        <v>29.75</v>
      </c>
      <c r="T5922" s="29">
        <f>(1-$S5922/100)/(1-$F5922)-1</f>
        <v>-1.0563380281690127E-2</v>
      </c>
      <c r="U5922" s="19" t="str">
        <f>IF(ABS(IFERROR(T5922,0))&gt;0.05,INDEX(margin_ranges!$C$13:$C$16,MATCH($F5922*100,margin_ranges!$B$13:$B$16,1)),"")</f>
        <v/>
      </c>
      <c r="V5922" t="e">
        <f>MIN(VLOOKUP($U5922,margin_ranges!$A$5:$D$10,4,FALSE),$P5922*100)</f>
        <v>#N/A</v>
      </c>
      <c r="Y5922" s="29" t="e">
        <f t="shared" si="92"/>
        <v>#N/A</v>
      </c>
    </row>
    <row r="5923" spans="1:25" x14ac:dyDescent="0.3">
      <c r="A5923" s="8" t="s">
        <v>17</v>
      </c>
      <c r="B5923" s="8" t="s">
        <v>10311</v>
      </c>
      <c r="C5923" s="8" t="s">
        <v>10312</v>
      </c>
      <c r="D5923" s="8" t="s">
        <v>10323</v>
      </c>
      <c r="E5923" s="8" t="s">
        <v>10324</v>
      </c>
      <c r="F5923" s="24">
        <v>0.28999999999999998</v>
      </c>
      <c r="G5923" s="24">
        <v>1</v>
      </c>
      <c r="H5923" s="25">
        <v>85.1738</v>
      </c>
      <c r="I5923" s="25">
        <v>52.830399999999997</v>
      </c>
      <c r="J5923" s="15">
        <v>989</v>
      </c>
      <c r="K5923" s="15">
        <v>254</v>
      </c>
      <c r="L5923" s="13">
        <v>0.62029999999999996</v>
      </c>
      <c r="M5923" s="7">
        <v>0.62374010999999996</v>
      </c>
      <c r="N5923" s="26">
        <v>0.3</v>
      </c>
      <c r="O5923" s="27" t="s">
        <v>22</v>
      </c>
      <c r="P5923" s="8">
        <v>0.51903044730000003</v>
      </c>
      <c r="Q5923" s="24">
        <v>0.28999999999999998</v>
      </c>
      <c r="R5923" t="str">
        <f>IF($Q5923*100&gt;=VLOOKUP($O5923,margin_ranges!$A$5:$C$10,2,FALSE),IF($Q5923*100&lt;=VLOOKUP($O5923,margin_ranges!$A$5:$C$10,3,FALSE)+10,"IN RANGE","ABOVE RANGE"),"BELOW RANGE")</f>
        <v>IN RANGE</v>
      </c>
      <c r="S5923">
        <f>MIN(VLOOKUP($O5923,margin_ranges!$A$5:$D$10,4,FALSE),$P5923*100)</f>
        <v>29.75</v>
      </c>
      <c r="T5923" s="29">
        <f>(1-$S5923/100)/(1-$F5923)-1</f>
        <v>-1.0563380281690127E-2</v>
      </c>
      <c r="U5923" s="19" t="str">
        <f>IF(ABS(IFERROR(T5923,0))&gt;0.05,INDEX(margin_ranges!$C$13:$C$16,MATCH($F5923*100,margin_ranges!$B$13:$B$16,1)),"")</f>
        <v/>
      </c>
      <c r="V5923" t="e">
        <f>MIN(VLOOKUP($U5923,margin_ranges!$A$5:$D$10,4,FALSE),$P5923*100)</f>
        <v>#N/A</v>
      </c>
      <c r="Y5923" s="29" t="e">
        <f t="shared" si="92"/>
        <v>#N/A</v>
      </c>
    </row>
    <row r="5924" spans="1:25" x14ac:dyDescent="0.3">
      <c r="A5924" s="8" t="s">
        <v>17</v>
      </c>
      <c r="B5924" s="8" t="s">
        <v>10311</v>
      </c>
      <c r="C5924" s="8" t="s">
        <v>10312</v>
      </c>
      <c r="D5924" s="8" t="s">
        <v>10325</v>
      </c>
      <c r="E5924" s="8" t="s">
        <v>10326</v>
      </c>
      <c r="F5924" s="24">
        <v>0.28999999999999998</v>
      </c>
      <c r="G5924" s="24">
        <v>0</v>
      </c>
      <c r="H5924" s="25">
        <v>2.4807000000000001</v>
      </c>
      <c r="I5924" s="25">
        <v>1.0803</v>
      </c>
      <c r="J5924" s="15">
        <v>25</v>
      </c>
      <c r="K5924" s="15">
        <v>6</v>
      </c>
      <c r="L5924" s="13">
        <v>0.4355</v>
      </c>
      <c r="M5924" s="7">
        <v>0.76331658000000002</v>
      </c>
      <c r="N5924" s="26">
        <v>0.1</v>
      </c>
      <c r="O5924" s="27" t="s">
        <v>22</v>
      </c>
      <c r="P5924" s="8">
        <v>0.86899275840000001</v>
      </c>
      <c r="Q5924" s="24">
        <v>0.28999999999999998</v>
      </c>
      <c r="R5924" t="str">
        <f>IF($Q5924*100&gt;=VLOOKUP($O5924,margin_ranges!$A$5:$C$10,2,FALSE),IF($Q5924*100&lt;=VLOOKUP($O5924,margin_ranges!$A$5:$C$10,3,FALSE)+10,"IN RANGE","ABOVE RANGE"),"BELOW RANGE")</f>
        <v>IN RANGE</v>
      </c>
      <c r="S5924">
        <f>MIN(VLOOKUP($O5924,margin_ranges!$A$5:$D$10,4,FALSE),$P5924*100)</f>
        <v>29.75</v>
      </c>
      <c r="T5924" s="29">
        <f>(1-$S5924/100)/(1-$F5924)-1</f>
        <v>-1.0563380281690127E-2</v>
      </c>
      <c r="U5924" s="19" t="str">
        <f>IF(ABS(IFERROR(T5924,0))&gt;0.05,INDEX(margin_ranges!$C$13:$C$16,MATCH($F5924*100,margin_ranges!$B$13:$B$16,1)),"")</f>
        <v/>
      </c>
      <c r="V5924" t="e">
        <f>MIN(VLOOKUP($U5924,margin_ranges!$A$5:$D$10,4,FALSE),$P5924*100)</f>
        <v>#N/A</v>
      </c>
      <c r="Y5924" s="29" t="e">
        <f t="shared" si="92"/>
        <v>#N/A</v>
      </c>
    </row>
    <row r="5925" spans="1:25" x14ac:dyDescent="0.3">
      <c r="A5925" s="8" t="s">
        <v>17</v>
      </c>
      <c r="B5925" s="8" t="s">
        <v>10311</v>
      </c>
      <c r="C5925" s="8" t="s">
        <v>10312</v>
      </c>
      <c r="D5925" s="8" t="s">
        <v>12323</v>
      </c>
      <c r="E5925" s="8" t="s">
        <v>12324</v>
      </c>
      <c r="F5925" s="24">
        <v>0.249999999999999</v>
      </c>
      <c r="G5925" s="24">
        <v>0</v>
      </c>
      <c r="H5925" s="25">
        <v>0.79990000000000006</v>
      </c>
      <c r="I5925" s="25">
        <v>0.56610000000000005</v>
      </c>
      <c r="J5925" s="15">
        <v>14</v>
      </c>
      <c r="K5925" s="15">
        <v>4</v>
      </c>
      <c r="L5925" s="13">
        <v>0.7077</v>
      </c>
      <c r="M5925" s="7">
        <v>0.85168454000000005</v>
      </c>
      <c r="N5925" s="26">
        <v>0.05</v>
      </c>
      <c r="O5925" s="27" t="s">
        <v>22</v>
      </c>
      <c r="P5925" s="8">
        <v>0.94129281740000004</v>
      </c>
      <c r="Q5925" s="24">
        <v>0.25</v>
      </c>
      <c r="R5925" t="str">
        <f>IF($Q5925*100&gt;=VLOOKUP($O5925,margin_ranges!$A$5:$C$10,2,FALSE),IF($Q5925*100&lt;=VLOOKUP($O5925,margin_ranges!$A$5:$C$10,3,FALSE)+10,"IN RANGE","ABOVE RANGE"),"BELOW RANGE")</f>
        <v>IN RANGE</v>
      </c>
      <c r="S5925">
        <f>MIN(VLOOKUP($O5925,margin_ranges!$A$5:$D$10,4,FALSE),$P5925*100)</f>
        <v>29.75</v>
      </c>
      <c r="T5925" s="29">
        <f>(1-$S5925/100)/(1-$F5925)-1</f>
        <v>-6.3333333333334574E-2</v>
      </c>
      <c r="U5925" s="19" t="str">
        <f>IF(ABS(IFERROR(T5925,0))&gt;0.05,INDEX(margin_ranges!$C$13:$C$16,MATCH($F5925*100,margin_ranges!$B$13:$B$16,1)),"")</f>
        <v>Maximize Fill (Type A+)</v>
      </c>
      <c r="V5925">
        <f>MIN(VLOOKUP($U5925,margin_ranges!$A$5:$D$10,4,FALSE),$P5925*100)</f>
        <v>19.75</v>
      </c>
      <c r="Y5925" s="29">
        <f t="shared" si="92"/>
        <v>6.9999999999998508E-2</v>
      </c>
    </row>
    <row r="5926" spans="1:25" x14ac:dyDescent="0.3">
      <c r="A5926" s="8" t="s">
        <v>35</v>
      </c>
      <c r="B5926" s="8" t="s">
        <v>10327</v>
      </c>
      <c r="C5926" s="8" t="s">
        <v>34</v>
      </c>
      <c r="D5926" s="8" t="s">
        <v>34</v>
      </c>
      <c r="E5926" s="8"/>
      <c r="F5926" s="24">
        <v>0.27200534354730099</v>
      </c>
      <c r="G5926" s="24">
        <v>0</v>
      </c>
      <c r="H5926" s="25">
        <v>450.44060000000002</v>
      </c>
      <c r="I5926" s="25">
        <v>21.947700000000001</v>
      </c>
      <c r="J5926" s="15">
        <v>82</v>
      </c>
      <c r="K5926" s="15">
        <v>22</v>
      </c>
      <c r="L5926" s="13">
        <v>4.87E-2</v>
      </c>
      <c r="M5926" s="7">
        <v>0.12473346</v>
      </c>
      <c r="N5926" s="26">
        <v>0.01</v>
      </c>
      <c r="O5926" s="27"/>
      <c r="P5926" s="8">
        <v>0.9198290482</v>
      </c>
      <c r="Q5926" s="24">
        <v>0.27200000000000002</v>
      </c>
      <c r="R5926" t="e">
        <f>IF($Q5926*100&gt;=VLOOKUP($O5926,margin_ranges!$A$5:$C$10,2,FALSE),IF($Q5926*100&lt;=VLOOKUP($O5926,margin_ranges!$A$5:$C$10,3,FALSE)+10,"IN RANGE","ABOVE RANGE"),"BELOW RANGE")</f>
        <v>#N/A</v>
      </c>
      <c r="S5926" t="e">
        <f>MIN(VLOOKUP($O5926,margin_ranges!$A$5:$D$10,4,FALSE),$P5926*100)</f>
        <v>#N/A</v>
      </c>
      <c r="T5926" s="29" t="e">
        <f>(1-$S5926/100)/(1-$F5926)-1</f>
        <v>#N/A</v>
      </c>
      <c r="U5926" s="19" t="str">
        <f>IF(ABS(IFERROR(T5926,0))&gt;0.05,INDEX(margin_ranges!$C$13:$C$16,MATCH($F5926*100,margin_ranges!$B$13:$B$16,1)),"")</f>
        <v/>
      </c>
      <c r="V5926" t="e">
        <f>MIN(VLOOKUP($U5926,margin_ranges!$A$5:$D$10,4,FALSE),$P5926*100)</f>
        <v>#N/A</v>
      </c>
      <c r="Y5926" s="29" t="e">
        <f t="shared" si="92"/>
        <v>#N/A</v>
      </c>
    </row>
    <row r="5927" spans="1:25" x14ac:dyDescent="0.3">
      <c r="A5927" s="8" t="s">
        <v>33</v>
      </c>
      <c r="B5927" s="8" t="s">
        <v>10327</v>
      </c>
      <c r="C5927" s="8" t="s">
        <v>10328</v>
      </c>
      <c r="D5927" s="8" t="s">
        <v>34</v>
      </c>
      <c r="E5927" s="8"/>
      <c r="F5927" s="24">
        <v>0.27200534354730099</v>
      </c>
      <c r="G5927" s="24">
        <v>0</v>
      </c>
      <c r="H5927" s="25">
        <v>450.44060000000002</v>
      </c>
      <c r="I5927" s="25">
        <v>21.947700000000001</v>
      </c>
      <c r="J5927" s="15">
        <v>82</v>
      </c>
      <c r="K5927" s="15">
        <v>22</v>
      </c>
      <c r="L5927" s="13">
        <v>4.87E-2</v>
      </c>
      <c r="M5927" s="7">
        <v>0.12473346</v>
      </c>
      <c r="N5927" s="26">
        <v>0.01</v>
      </c>
      <c r="O5927" s="27"/>
      <c r="P5927" s="8">
        <v>0.9198290482</v>
      </c>
      <c r="Q5927" s="24">
        <v>0.27200000000000002</v>
      </c>
      <c r="R5927" t="e">
        <f>IF($Q5927*100&gt;=VLOOKUP($O5927,margin_ranges!$A$5:$C$10,2,FALSE),IF($Q5927*100&lt;=VLOOKUP($O5927,margin_ranges!$A$5:$C$10,3,FALSE)+10,"IN RANGE","ABOVE RANGE"),"BELOW RANGE")</f>
        <v>#N/A</v>
      </c>
      <c r="S5927" t="e">
        <f>MIN(VLOOKUP($O5927,margin_ranges!$A$5:$D$10,4,FALSE),$P5927*100)</f>
        <v>#N/A</v>
      </c>
      <c r="T5927" s="29" t="e">
        <f>(1-$S5927/100)/(1-$F5927)-1</f>
        <v>#N/A</v>
      </c>
      <c r="U5927" s="19" t="str">
        <f>IF(ABS(IFERROR(T5927,0))&gt;0.05,INDEX(margin_ranges!$C$13:$C$16,MATCH($F5927*100,margin_ranges!$B$13:$B$16,1)),"")</f>
        <v/>
      </c>
      <c r="V5927" t="e">
        <f>MIN(VLOOKUP($U5927,margin_ranges!$A$5:$D$10,4,FALSE),$P5927*100)</f>
        <v>#N/A</v>
      </c>
      <c r="Y5927" s="29" t="e">
        <f t="shared" si="92"/>
        <v>#N/A</v>
      </c>
    </row>
    <row r="5928" spans="1:25" x14ac:dyDescent="0.3">
      <c r="A5928" s="8" t="s">
        <v>17</v>
      </c>
      <c r="B5928" s="8" t="s">
        <v>10327</v>
      </c>
      <c r="C5928" s="8" t="s">
        <v>10328</v>
      </c>
      <c r="D5928" s="8" t="s">
        <v>10329</v>
      </c>
      <c r="E5928" s="8" t="s">
        <v>10330</v>
      </c>
      <c r="F5928" s="24">
        <v>0.3</v>
      </c>
      <c r="G5928" s="24">
        <v>0</v>
      </c>
      <c r="H5928" s="25">
        <v>61.106999999999999</v>
      </c>
      <c r="I5928" s="25">
        <v>3.4681000000000002</v>
      </c>
      <c r="J5928" s="15">
        <v>11</v>
      </c>
      <c r="K5928" s="15">
        <v>3</v>
      </c>
      <c r="L5928" s="13">
        <v>5.6800000000000003E-2</v>
      </c>
      <c r="M5928" s="7">
        <v>0.10395024</v>
      </c>
      <c r="N5928" s="26">
        <v>0.01</v>
      </c>
      <c r="O5928" s="27" t="s">
        <v>92</v>
      </c>
      <c r="P5928" s="8">
        <v>0.90380012679999999</v>
      </c>
      <c r="Q5928" s="24">
        <v>0.3</v>
      </c>
      <c r="R5928" t="str">
        <f>IF($Q5928*100&gt;=VLOOKUP($O5928,margin_ranges!$A$5:$C$10,2,FALSE),IF($Q5928*100&lt;=VLOOKUP($O5928,margin_ranges!$A$5:$C$10,3,FALSE)+10,"IN RANGE","ABOVE RANGE"),"BELOW RANGE")</f>
        <v>IN RANGE</v>
      </c>
      <c r="S5928">
        <f>MIN(VLOOKUP($O5928,margin_ranges!$A$5:$D$10,4,FALSE),$P5928*100)</f>
        <v>29.75</v>
      </c>
      <c r="T5928" s="29">
        <f>(1-$S5928/100)/(1-$F5928)-1</f>
        <v>3.5714285714285587E-3</v>
      </c>
      <c r="U5928" s="19" t="str">
        <f>IF(ABS(IFERROR(T5928,0))&gt;0.05,INDEX(margin_ranges!$C$13:$C$16,MATCH($F5928*100,margin_ranges!$B$13:$B$16,1)),"")</f>
        <v/>
      </c>
      <c r="V5928" t="e">
        <f>MIN(VLOOKUP($U5928,margin_ranges!$A$5:$D$10,4,FALSE),$P5928*100)</f>
        <v>#N/A</v>
      </c>
      <c r="Y5928" s="29" t="e">
        <f t="shared" si="92"/>
        <v>#N/A</v>
      </c>
    </row>
    <row r="5929" spans="1:25" x14ac:dyDescent="0.3">
      <c r="A5929" s="8" t="s">
        <v>17</v>
      </c>
      <c r="B5929" s="8" t="s">
        <v>10327</v>
      </c>
      <c r="C5929" s="8" t="s">
        <v>10328</v>
      </c>
      <c r="D5929" s="8" t="s">
        <v>10337</v>
      </c>
      <c r="E5929" s="8" t="s">
        <v>10338</v>
      </c>
      <c r="F5929" s="24">
        <v>0.3</v>
      </c>
      <c r="G5929" s="24">
        <v>0</v>
      </c>
      <c r="H5929" s="25">
        <v>53.653799999999997</v>
      </c>
      <c r="I5929" s="25">
        <v>2.2551999999999999</v>
      </c>
      <c r="J5929" s="15">
        <v>7</v>
      </c>
      <c r="K5929" s="15">
        <v>2</v>
      </c>
      <c r="L5929" s="13">
        <v>4.2000000000000003E-2</v>
      </c>
      <c r="M5929" s="7">
        <v>0.10225192</v>
      </c>
      <c r="N5929" s="26">
        <v>0.01</v>
      </c>
      <c r="O5929" s="27" t="s">
        <v>92</v>
      </c>
      <c r="P5929" s="8">
        <v>0.90220232929999999</v>
      </c>
      <c r="Q5929" s="24">
        <v>0.3</v>
      </c>
      <c r="R5929" t="str">
        <f>IF($Q5929*100&gt;=VLOOKUP($O5929,margin_ranges!$A$5:$C$10,2,FALSE),IF($Q5929*100&lt;=VLOOKUP($O5929,margin_ranges!$A$5:$C$10,3,FALSE)+10,"IN RANGE","ABOVE RANGE"),"BELOW RANGE")</f>
        <v>IN RANGE</v>
      </c>
      <c r="S5929">
        <f>MIN(VLOOKUP($O5929,margin_ranges!$A$5:$D$10,4,FALSE),$P5929*100)</f>
        <v>29.75</v>
      </c>
      <c r="T5929" s="29">
        <f>(1-$S5929/100)/(1-$F5929)-1</f>
        <v>3.5714285714285587E-3</v>
      </c>
      <c r="U5929" s="19" t="str">
        <f>IF(ABS(IFERROR(T5929,0))&gt;0.05,INDEX(margin_ranges!$C$13:$C$16,MATCH($F5929*100,margin_ranges!$B$13:$B$16,1)),"")</f>
        <v/>
      </c>
      <c r="V5929" t="e">
        <f>MIN(VLOOKUP($U5929,margin_ranges!$A$5:$D$10,4,FALSE),$P5929*100)</f>
        <v>#N/A</v>
      </c>
      <c r="Y5929" s="29" t="e">
        <f t="shared" si="92"/>
        <v>#N/A</v>
      </c>
    </row>
    <row r="5930" spans="1:25" x14ac:dyDescent="0.3">
      <c r="A5930" s="8" t="s">
        <v>17</v>
      </c>
      <c r="B5930" s="8" t="s">
        <v>10327</v>
      </c>
      <c r="C5930" s="8" t="s">
        <v>10328</v>
      </c>
      <c r="D5930" s="8" t="s">
        <v>10331</v>
      </c>
      <c r="E5930" s="8" t="s">
        <v>10332</v>
      </c>
      <c r="F5930" s="24">
        <v>0.29999999999999899</v>
      </c>
      <c r="G5930" s="24">
        <v>0</v>
      </c>
      <c r="H5930" s="25">
        <v>61.024500000000003</v>
      </c>
      <c r="I5930" s="25">
        <v>3.7389999999999999</v>
      </c>
      <c r="J5930" s="15">
        <v>12</v>
      </c>
      <c r="K5930" s="15">
        <v>4</v>
      </c>
      <c r="L5930" s="13">
        <v>6.13E-2</v>
      </c>
      <c r="M5930" s="7">
        <v>0.11103427</v>
      </c>
      <c r="N5930" s="26">
        <v>0.01</v>
      </c>
      <c r="O5930" s="27" t="s">
        <v>92</v>
      </c>
      <c r="P5930" s="8">
        <v>0.90993771720000005</v>
      </c>
      <c r="Q5930" s="24">
        <v>0.3</v>
      </c>
      <c r="R5930" t="str">
        <f>IF($Q5930*100&gt;=VLOOKUP($O5930,margin_ranges!$A$5:$C$10,2,FALSE),IF($Q5930*100&lt;=VLOOKUP($O5930,margin_ranges!$A$5:$C$10,3,FALSE)+10,"IN RANGE","ABOVE RANGE"),"BELOW RANGE")</f>
        <v>IN RANGE</v>
      </c>
      <c r="S5930">
        <f>MIN(VLOOKUP($O5930,margin_ranges!$A$5:$D$10,4,FALSE),$P5930*100)</f>
        <v>29.75</v>
      </c>
      <c r="T5930" s="29">
        <f>(1-$S5930/100)/(1-$F5930)-1</f>
        <v>3.5714285714270044E-3</v>
      </c>
      <c r="U5930" s="19" t="str">
        <f>IF(ABS(IFERROR(T5930,0))&gt;0.05,INDEX(margin_ranges!$C$13:$C$16,MATCH($F5930*100,margin_ranges!$B$13:$B$16,1)),"")</f>
        <v/>
      </c>
      <c r="V5930" t="e">
        <f>MIN(VLOOKUP($U5930,margin_ranges!$A$5:$D$10,4,FALSE),$P5930*100)</f>
        <v>#N/A</v>
      </c>
      <c r="Y5930" s="29" t="e">
        <f t="shared" si="92"/>
        <v>#N/A</v>
      </c>
    </row>
    <row r="5931" spans="1:25" x14ac:dyDescent="0.3">
      <c r="A5931" s="8" t="s">
        <v>17</v>
      </c>
      <c r="B5931" s="8" t="s">
        <v>10327</v>
      </c>
      <c r="C5931" s="8" t="s">
        <v>10328</v>
      </c>
      <c r="D5931" s="8" t="s">
        <v>10333</v>
      </c>
      <c r="E5931" s="8" t="s">
        <v>10334</v>
      </c>
      <c r="F5931" s="24">
        <v>0.25</v>
      </c>
      <c r="G5931" s="24">
        <v>0</v>
      </c>
      <c r="H5931" s="25">
        <v>44.800600000000003</v>
      </c>
      <c r="I5931" s="25">
        <v>2.2364999999999999</v>
      </c>
      <c r="J5931" s="15">
        <v>12</v>
      </c>
      <c r="K5931" s="15">
        <v>3</v>
      </c>
      <c r="L5931" s="13">
        <v>4.99E-2</v>
      </c>
      <c r="M5931" s="7">
        <v>0.17384305999999999</v>
      </c>
      <c r="N5931" s="26">
        <v>0.01</v>
      </c>
      <c r="O5931" s="27" t="s">
        <v>92</v>
      </c>
      <c r="P5931" s="8">
        <v>0.94247685189999997</v>
      </c>
      <c r="Q5931" s="24">
        <v>0.25</v>
      </c>
      <c r="R5931" t="str">
        <f>IF($Q5931*100&gt;=VLOOKUP($O5931,margin_ranges!$A$5:$C$10,2,FALSE),IF($Q5931*100&lt;=VLOOKUP($O5931,margin_ranges!$A$5:$C$10,3,FALSE)+10,"IN RANGE","ABOVE RANGE"),"BELOW RANGE")</f>
        <v>IN RANGE</v>
      </c>
      <c r="S5931">
        <f>MIN(VLOOKUP($O5931,margin_ranges!$A$5:$D$10,4,FALSE),$P5931*100)</f>
        <v>29.75</v>
      </c>
      <c r="T5931" s="29">
        <f>(1-$S5931/100)/(1-$F5931)-1</f>
        <v>-6.3333333333333353E-2</v>
      </c>
      <c r="U5931" s="19" t="str">
        <f>IF(ABS(IFERROR(T5931,0))&gt;0.05,INDEX(margin_ranges!$C$13:$C$16,MATCH($F5931*100,margin_ranges!$B$13:$B$16,1)),"")</f>
        <v>Balanced (Type B)</v>
      </c>
      <c r="V5931">
        <f>MIN(VLOOKUP($U5931,margin_ranges!$A$5:$D$10,4,FALSE),$P5931*100)</f>
        <v>29.75</v>
      </c>
      <c r="Y5931" s="29">
        <f t="shared" si="92"/>
        <v>-6.3333333333333353E-2</v>
      </c>
    </row>
    <row r="5932" spans="1:25" x14ac:dyDescent="0.3">
      <c r="A5932" s="8" t="s">
        <v>17</v>
      </c>
      <c r="B5932" s="8" t="s">
        <v>10327</v>
      </c>
      <c r="C5932" s="8" t="s">
        <v>10328</v>
      </c>
      <c r="D5932" s="8" t="s">
        <v>10335</v>
      </c>
      <c r="E5932" s="8" t="s">
        <v>10336</v>
      </c>
      <c r="F5932" s="24">
        <v>0.25</v>
      </c>
      <c r="G5932" s="24">
        <v>0</v>
      </c>
      <c r="H5932" s="25">
        <v>60.774700000000003</v>
      </c>
      <c r="I5932" s="25">
        <v>1.3442000000000001</v>
      </c>
      <c r="J5932" s="15">
        <v>8</v>
      </c>
      <c r="K5932" s="15">
        <v>2</v>
      </c>
      <c r="L5932" s="13">
        <v>2.2100000000000002E-2</v>
      </c>
      <c r="M5932" s="7">
        <v>0.20598331</v>
      </c>
      <c r="N5932" s="26">
        <v>0.01</v>
      </c>
      <c r="O5932" s="27" t="s">
        <v>92</v>
      </c>
      <c r="P5932" s="8">
        <v>0.95145237849999997</v>
      </c>
      <c r="Q5932" s="24">
        <v>0.25</v>
      </c>
      <c r="R5932" t="str">
        <f>IF($Q5932*100&gt;=VLOOKUP($O5932,margin_ranges!$A$5:$C$10,2,FALSE),IF($Q5932*100&lt;=VLOOKUP($O5932,margin_ranges!$A$5:$C$10,3,FALSE)+10,"IN RANGE","ABOVE RANGE"),"BELOW RANGE")</f>
        <v>IN RANGE</v>
      </c>
      <c r="S5932">
        <f>MIN(VLOOKUP($O5932,margin_ranges!$A$5:$D$10,4,FALSE),$P5932*100)</f>
        <v>29.75</v>
      </c>
      <c r="T5932" s="29">
        <f>(1-$S5932/100)/(1-$F5932)-1</f>
        <v>-6.3333333333333353E-2</v>
      </c>
      <c r="U5932" s="19" t="str">
        <f>IF(ABS(IFERROR(T5932,0))&gt;0.05,INDEX(margin_ranges!$C$13:$C$16,MATCH($F5932*100,margin_ranges!$B$13:$B$16,1)),"")</f>
        <v>Balanced (Type B)</v>
      </c>
      <c r="V5932">
        <f>MIN(VLOOKUP($U5932,margin_ranges!$A$5:$D$10,4,FALSE),$P5932*100)</f>
        <v>29.75</v>
      </c>
      <c r="Y5932" s="29">
        <f t="shared" si="92"/>
        <v>-6.3333333333333353E-2</v>
      </c>
    </row>
    <row r="5933" spans="1:25" x14ac:dyDescent="0.3">
      <c r="A5933" s="8" t="s">
        <v>17</v>
      </c>
      <c r="B5933" s="8" t="s">
        <v>10327</v>
      </c>
      <c r="C5933" s="8" t="s">
        <v>10328</v>
      </c>
      <c r="D5933" s="8" t="s">
        <v>10339</v>
      </c>
      <c r="E5933" s="8" t="s">
        <v>10340</v>
      </c>
      <c r="F5933" s="24">
        <v>0.25</v>
      </c>
      <c r="G5933" s="24">
        <v>0</v>
      </c>
      <c r="H5933" s="25">
        <v>46.053400000000003</v>
      </c>
      <c r="I5933" s="25">
        <v>2.3136000000000001</v>
      </c>
      <c r="J5933" s="15">
        <v>15</v>
      </c>
      <c r="K5933" s="15">
        <v>4</v>
      </c>
      <c r="L5933" s="13">
        <v>5.0200000000000002E-2</v>
      </c>
      <c r="M5933" s="7">
        <v>0.21073170999999999</v>
      </c>
      <c r="N5933" s="26">
        <v>0.01</v>
      </c>
      <c r="O5933" s="27" t="s">
        <v>92</v>
      </c>
      <c r="P5933" s="8">
        <v>0.95254629629999998</v>
      </c>
      <c r="Q5933" s="24">
        <v>0.25</v>
      </c>
      <c r="R5933" t="str">
        <f>IF($Q5933*100&gt;=VLOOKUP($O5933,margin_ranges!$A$5:$C$10,2,FALSE),IF($Q5933*100&lt;=VLOOKUP($O5933,margin_ranges!$A$5:$C$10,3,FALSE)+10,"IN RANGE","ABOVE RANGE"),"BELOW RANGE")</f>
        <v>IN RANGE</v>
      </c>
      <c r="S5933">
        <f>MIN(VLOOKUP($O5933,margin_ranges!$A$5:$D$10,4,FALSE),$P5933*100)</f>
        <v>29.75</v>
      </c>
      <c r="T5933" s="29">
        <f>(1-$S5933/100)/(1-$F5933)-1</f>
        <v>-6.3333333333333353E-2</v>
      </c>
      <c r="U5933" s="19" t="str">
        <f>IF(ABS(IFERROR(T5933,0))&gt;0.05,INDEX(margin_ranges!$C$13:$C$16,MATCH($F5933*100,margin_ranges!$B$13:$B$16,1)),"")</f>
        <v>Balanced (Type B)</v>
      </c>
      <c r="V5933">
        <f>MIN(VLOOKUP($U5933,margin_ranges!$A$5:$D$10,4,FALSE),$P5933*100)</f>
        <v>29.75</v>
      </c>
      <c r="Y5933" s="29">
        <f t="shared" si="92"/>
        <v>-6.3333333333333353E-2</v>
      </c>
    </row>
    <row r="5934" spans="1:25" x14ac:dyDescent="0.3">
      <c r="A5934" s="8" t="s">
        <v>17</v>
      </c>
      <c r="B5934" s="8" t="s">
        <v>10327</v>
      </c>
      <c r="C5934" s="8" t="s">
        <v>10328</v>
      </c>
      <c r="D5934" s="8" t="s">
        <v>10341</v>
      </c>
      <c r="E5934" s="8" t="s">
        <v>10342</v>
      </c>
      <c r="F5934" s="24">
        <v>0.25</v>
      </c>
      <c r="G5934" s="24">
        <v>0</v>
      </c>
      <c r="H5934" s="25">
        <v>60.414000000000001</v>
      </c>
      <c r="I5934" s="25">
        <v>3.6057000000000001</v>
      </c>
      <c r="J5934" s="15">
        <v>11</v>
      </c>
      <c r="K5934" s="15">
        <v>3</v>
      </c>
      <c r="L5934" s="13">
        <v>5.9700000000000003E-2</v>
      </c>
      <c r="M5934" s="7">
        <v>0.10206815</v>
      </c>
      <c r="N5934" s="26">
        <v>0.01</v>
      </c>
      <c r="O5934" s="27" t="s">
        <v>92</v>
      </c>
      <c r="P5934" s="8">
        <v>0.9020262402</v>
      </c>
      <c r="Q5934" s="24">
        <v>0.25</v>
      </c>
      <c r="R5934" t="str">
        <f>IF($Q5934*100&gt;=VLOOKUP($O5934,margin_ranges!$A$5:$C$10,2,FALSE),IF($Q5934*100&lt;=VLOOKUP($O5934,margin_ranges!$A$5:$C$10,3,FALSE)+10,"IN RANGE","ABOVE RANGE"),"BELOW RANGE")</f>
        <v>IN RANGE</v>
      </c>
      <c r="S5934">
        <f>MIN(VLOOKUP($O5934,margin_ranges!$A$5:$D$10,4,FALSE),$P5934*100)</f>
        <v>29.75</v>
      </c>
      <c r="T5934" s="29">
        <f>(1-$S5934/100)/(1-$F5934)-1</f>
        <v>-6.3333333333333353E-2</v>
      </c>
      <c r="U5934" s="19" t="str">
        <f>IF(ABS(IFERROR(T5934,0))&gt;0.05,INDEX(margin_ranges!$C$13:$C$16,MATCH($F5934*100,margin_ranges!$B$13:$B$16,1)),"")</f>
        <v>Balanced (Type B)</v>
      </c>
      <c r="V5934">
        <f>MIN(VLOOKUP($U5934,margin_ranges!$A$5:$D$10,4,FALSE),$P5934*100)</f>
        <v>29.75</v>
      </c>
      <c r="Y5934" s="29">
        <f t="shared" si="92"/>
        <v>-6.3333333333333353E-2</v>
      </c>
    </row>
    <row r="5935" spans="1:25" x14ac:dyDescent="0.3">
      <c r="A5935" s="8" t="s">
        <v>35</v>
      </c>
      <c r="B5935" s="8" t="s">
        <v>10343</v>
      </c>
      <c r="C5935" s="8" t="s">
        <v>34</v>
      </c>
      <c r="D5935" s="8" t="s">
        <v>34</v>
      </c>
      <c r="E5935" s="8"/>
      <c r="F5935" s="24">
        <v>0.20464742586447901</v>
      </c>
      <c r="G5935" s="24">
        <v>0</v>
      </c>
      <c r="H5935" s="25">
        <v>9.3551000000000002</v>
      </c>
      <c r="I5935" s="25">
        <v>1.0889</v>
      </c>
      <c r="J5935" s="15">
        <v>41</v>
      </c>
      <c r="K5935" s="15">
        <v>8</v>
      </c>
      <c r="L5935" s="13">
        <v>0.1164</v>
      </c>
      <c r="M5935" s="7">
        <v>1.25730403</v>
      </c>
      <c r="N5935" s="26">
        <v>1</v>
      </c>
      <c r="O5935" s="27"/>
      <c r="P5935" s="8">
        <v>0.20464742590000001</v>
      </c>
      <c r="Q5935" s="24">
        <v>0.24</v>
      </c>
      <c r="R5935" t="e">
        <f>IF($Q5935*100&gt;=VLOOKUP($O5935,margin_ranges!$A$5:$C$10,2,FALSE),IF($Q5935*100&lt;=VLOOKUP($O5935,margin_ranges!$A$5:$C$10,3,FALSE)+10,"IN RANGE","ABOVE RANGE"),"BELOW RANGE")</f>
        <v>#N/A</v>
      </c>
      <c r="S5935" t="e">
        <f>MIN(VLOOKUP($O5935,margin_ranges!$A$5:$D$10,4,FALSE),$P5935*100)</f>
        <v>#N/A</v>
      </c>
      <c r="T5935" s="29" t="e">
        <f>(1-$S5935/100)/(1-$F5935)-1</f>
        <v>#N/A</v>
      </c>
      <c r="U5935" s="19" t="str">
        <f>IF(ABS(IFERROR(T5935,0))&gt;0.05,INDEX(margin_ranges!$C$13:$C$16,MATCH($F5935*100,margin_ranges!$B$13:$B$16,1)),"")</f>
        <v/>
      </c>
      <c r="V5935" t="e">
        <f>MIN(VLOOKUP($U5935,margin_ranges!$A$5:$D$10,4,FALSE),$P5935*100)</f>
        <v>#N/A</v>
      </c>
      <c r="Y5935" s="29" t="e">
        <f t="shared" si="92"/>
        <v>#N/A</v>
      </c>
    </row>
    <row r="5936" spans="1:25" x14ac:dyDescent="0.3">
      <c r="A5936" s="8" t="s">
        <v>33</v>
      </c>
      <c r="B5936" s="8" t="s">
        <v>10343</v>
      </c>
      <c r="C5936" s="8" t="s">
        <v>10344</v>
      </c>
      <c r="D5936" s="8" t="s">
        <v>34</v>
      </c>
      <c r="E5936" s="8"/>
      <c r="F5936" s="24">
        <v>0.20464742586447901</v>
      </c>
      <c r="G5936" s="24">
        <v>0</v>
      </c>
      <c r="H5936" s="25">
        <v>9.3551000000000002</v>
      </c>
      <c r="I5936" s="25">
        <v>1.0889</v>
      </c>
      <c r="J5936" s="15">
        <v>41</v>
      </c>
      <c r="K5936" s="15">
        <v>8</v>
      </c>
      <c r="L5936" s="13">
        <v>0.1164</v>
      </c>
      <c r="M5936" s="7">
        <v>1.25730403</v>
      </c>
      <c r="N5936" s="26">
        <v>1</v>
      </c>
      <c r="O5936" s="27"/>
      <c r="P5936" s="8">
        <v>0.20464742590000001</v>
      </c>
      <c r="Q5936" s="24">
        <v>0.24</v>
      </c>
      <c r="R5936" t="e">
        <f>IF($Q5936*100&gt;=VLOOKUP($O5936,margin_ranges!$A$5:$C$10,2,FALSE),IF($Q5936*100&lt;=VLOOKUP($O5936,margin_ranges!$A$5:$C$10,3,FALSE)+10,"IN RANGE","ABOVE RANGE"),"BELOW RANGE")</f>
        <v>#N/A</v>
      </c>
      <c r="S5936" t="e">
        <f>MIN(VLOOKUP($O5936,margin_ranges!$A$5:$D$10,4,FALSE),$P5936*100)</f>
        <v>#N/A</v>
      </c>
      <c r="T5936" s="29" t="e">
        <f>(1-$S5936/100)/(1-$F5936)-1</f>
        <v>#N/A</v>
      </c>
      <c r="U5936" s="19" t="str">
        <f>IF(ABS(IFERROR(T5936,0))&gt;0.05,INDEX(margin_ranges!$C$13:$C$16,MATCH($F5936*100,margin_ranges!$B$13:$B$16,1)),"")</f>
        <v/>
      </c>
      <c r="V5936" t="e">
        <f>MIN(VLOOKUP($U5936,margin_ranges!$A$5:$D$10,4,FALSE),$P5936*100)</f>
        <v>#N/A</v>
      </c>
      <c r="Y5936" s="29" t="e">
        <f t="shared" si="92"/>
        <v>#N/A</v>
      </c>
    </row>
    <row r="5937" spans="1:25" x14ac:dyDescent="0.3">
      <c r="A5937" s="8" t="s">
        <v>17</v>
      </c>
      <c r="B5937" s="8" t="s">
        <v>10343</v>
      </c>
      <c r="C5937" s="8" t="s">
        <v>10344</v>
      </c>
      <c r="D5937" s="8" t="s">
        <v>10345</v>
      </c>
      <c r="E5937" s="8" t="s">
        <v>10346</v>
      </c>
      <c r="F5937" s="24">
        <v>0.20464742586447901</v>
      </c>
      <c r="G5937" s="24">
        <v>0</v>
      </c>
      <c r="H5937" s="25">
        <v>9.3541000000000007</v>
      </c>
      <c r="I5937" s="25">
        <v>1.0889</v>
      </c>
      <c r="J5937" s="15">
        <v>41</v>
      </c>
      <c r="K5937" s="15">
        <v>8</v>
      </c>
      <c r="L5937" s="13">
        <v>0.1164</v>
      </c>
      <c r="M5937" s="7">
        <v>1.25730403</v>
      </c>
      <c r="N5937" s="26">
        <v>1</v>
      </c>
      <c r="O5937" s="27" t="s">
        <v>22</v>
      </c>
      <c r="P5937" s="8">
        <v>0.20464742590000001</v>
      </c>
      <c r="Q5937" s="24">
        <v>0.24</v>
      </c>
      <c r="R5937" t="str">
        <f>IF($Q5937*100&gt;=VLOOKUP($O5937,margin_ranges!$A$5:$C$10,2,FALSE),IF($Q5937*100&lt;=VLOOKUP($O5937,margin_ranges!$A$5:$C$10,3,FALSE)+10,"IN RANGE","ABOVE RANGE"),"BELOW RANGE")</f>
        <v>IN RANGE</v>
      </c>
      <c r="S5937">
        <f>MIN(VLOOKUP($O5937,margin_ranges!$A$5:$D$10,4,FALSE),$P5937*100)</f>
        <v>20.46474259</v>
      </c>
      <c r="T5937" s="29">
        <f>(1-$S5937/100)/(1-$F5937)-1</f>
        <v>-4.4660608544688785E-11</v>
      </c>
      <c r="U5937" s="19" t="str">
        <f>IF(ABS(IFERROR(T5937,0))&gt;0.05,INDEX(margin_ranges!$C$13:$C$16,MATCH($F5937*100,margin_ranges!$B$13:$B$16,1)),"")</f>
        <v/>
      </c>
      <c r="V5937" t="e">
        <f>MIN(VLOOKUP($U5937,margin_ranges!$A$5:$D$10,4,FALSE),$P5937*100)</f>
        <v>#N/A</v>
      </c>
      <c r="Y5937" s="29" t="e">
        <f t="shared" si="92"/>
        <v>#N/A</v>
      </c>
    </row>
    <row r="5938" spans="1:25" x14ac:dyDescent="0.3">
      <c r="A5938" s="8" t="s">
        <v>35</v>
      </c>
      <c r="B5938" s="8" t="s">
        <v>10347</v>
      </c>
      <c r="C5938" s="8" t="s">
        <v>34</v>
      </c>
      <c r="D5938" s="8" t="s">
        <v>34</v>
      </c>
      <c r="E5938" s="8"/>
      <c r="F5938" s="24">
        <v>0.22537191643374299</v>
      </c>
      <c r="G5938" s="24">
        <v>0</v>
      </c>
      <c r="H5938" s="25">
        <v>145.08359999999999</v>
      </c>
      <c r="I5938" s="25">
        <v>18.809899999999999</v>
      </c>
      <c r="J5938" s="15">
        <v>1457</v>
      </c>
      <c r="K5938" s="15">
        <v>328</v>
      </c>
      <c r="L5938" s="13">
        <v>0.12959999999999999</v>
      </c>
      <c r="M5938" s="7">
        <v>2.5818841899999998</v>
      </c>
      <c r="N5938" s="26">
        <v>2</v>
      </c>
      <c r="O5938" s="27"/>
      <c r="P5938" s="8">
        <v>0.22537191640000001</v>
      </c>
      <c r="Q5938" s="24">
        <v>0.27710000000000001</v>
      </c>
      <c r="R5938" t="e">
        <f>IF($Q5938*100&gt;=VLOOKUP($O5938,margin_ranges!$A$5:$C$10,2,FALSE),IF($Q5938*100&lt;=VLOOKUP($O5938,margin_ranges!$A$5:$C$10,3,FALSE)+10,"IN RANGE","ABOVE RANGE"),"BELOW RANGE")</f>
        <v>#N/A</v>
      </c>
      <c r="S5938" t="e">
        <f>MIN(VLOOKUP($O5938,margin_ranges!$A$5:$D$10,4,FALSE),$P5938*100)</f>
        <v>#N/A</v>
      </c>
      <c r="T5938" s="29" t="e">
        <f>(1-$S5938/100)/(1-$F5938)-1</f>
        <v>#N/A</v>
      </c>
      <c r="U5938" s="19" t="str">
        <f>IF(ABS(IFERROR(T5938,0))&gt;0.05,INDEX(margin_ranges!$C$13:$C$16,MATCH($F5938*100,margin_ranges!$B$13:$B$16,1)),"")</f>
        <v/>
      </c>
      <c r="V5938" t="e">
        <f>MIN(VLOOKUP($U5938,margin_ranges!$A$5:$D$10,4,FALSE),$P5938*100)</f>
        <v>#N/A</v>
      </c>
      <c r="Y5938" s="29" t="e">
        <f t="shared" si="92"/>
        <v>#N/A</v>
      </c>
    </row>
    <row r="5939" spans="1:25" x14ac:dyDescent="0.3">
      <c r="A5939" s="8" t="s">
        <v>33</v>
      </c>
      <c r="B5939" s="8" t="s">
        <v>10347</v>
      </c>
      <c r="C5939" s="8" t="s">
        <v>10348</v>
      </c>
      <c r="D5939" s="8" t="s">
        <v>34</v>
      </c>
      <c r="E5939" s="8"/>
      <c r="F5939" s="24">
        <v>0.22537191643374299</v>
      </c>
      <c r="G5939" s="24">
        <v>0</v>
      </c>
      <c r="H5939" s="25">
        <v>145.08359999999999</v>
      </c>
      <c r="I5939" s="25">
        <v>18.809899999999999</v>
      </c>
      <c r="J5939" s="15">
        <v>1457</v>
      </c>
      <c r="K5939" s="15">
        <v>328</v>
      </c>
      <c r="L5939" s="13">
        <v>0.12959999999999999</v>
      </c>
      <c r="M5939" s="7">
        <v>2.5818841899999998</v>
      </c>
      <c r="N5939" s="26">
        <v>2</v>
      </c>
      <c r="O5939" s="27"/>
      <c r="P5939" s="8">
        <v>0.22537191640000001</v>
      </c>
      <c r="Q5939" s="24">
        <v>0.27710000000000001</v>
      </c>
      <c r="R5939" t="e">
        <f>IF($Q5939*100&gt;=VLOOKUP($O5939,margin_ranges!$A$5:$C$10,2,FALSE),IF($Q5939*100&lt;=VLOOKUP($O5939,margin_ranges!$A$5:$C$10,3,FALSE)+10,"IN RANGE","ABOVE RANGE"),"BELOW RANGE")</f>
        <v>#N/A</v>
      </c>
      <c r="S5939" t="e">
        <f>MIN(VLOOKUP($O5939,margin_ranges!$A$5:$D$10,4,FALSE),$P5939*100)</f>
        <v>#N/A</v>
      </c>
      <c r="T5939" s="29" t="e">
        <f>(1-$S5939/100)/(1-$F5939)-1</f>
        <v>#N/A</v>
      </c>
      <c r="U5939" s="19" t="str">
        <f>IF(ABS(IFERROR(T5939,0))&gt;0.05,INDEX(margin_ranges!$C$13:$C$16,MATCH($F5939*100,margin_ranges!$B$13:$B$16,1)),"")</f>
        <v/>
      </c>
      <c r="V5939" t="e">
        <f>MIN(VLOOKUP($U5939,margin_ranges!$A$5:$D$10,4,FALSE),$P5939*100)</f>
        <v>#N/A</v>
      </c>
      <c r="Y5939" s="29" t="e">
        <f t="shared" si="92"/>
        <v>#N/A</v>
      </c>
    </row>
    <row r="5940" spans="1:25" x14ac:dyDescent="0.3">
      <c r="A5940" s="8" t="s">
        <v>17</v>
      </c>
      <c r="B5940" s="8" t="s">
        <v>10347</v>
      </c>
      <c r="C5940" s="8" t="s">
        <v>10348</v>
      </c>
      <c r="D5940" s="8" t="s">
        <v>10359</v>
      </c>
      <c r="E5940" s="8" t="s">
        <v>10360</v>
      </c>
      <c r="F5940" s="24">
        <v>0.22684619411506901</v>
      </c>
      <c r="G5940" s="24">
        <v>0</v>
      </c>
      <c r="H5940" s="25">
        <v>24.0045</v>
      </c>
      <c r="I5940" s="25">
        <v>3.1701000000000001</v>
      </c>
      <c r="J5940" s="15">
        <v>246</v>
      </c>
      <c r="K5940" s="15">
        <v>56</v>
      </c>
      <c r="L5940" s="13">
        <v>0.1321</v>
      </c>
      <c r="M5940" s="7">
        <v>2.58680742</v>
      </c>
      <c r="N5940" s="26">
        <v>2</v>
      </c>
      <c r="O5940" s="27" t="s">
        <v>22</v>
      </c>
      <c r="P5940" s="8">
        <v>0.22684619410000001</v>
      </c>
      <c r="Q5940" s="24">
        <v>0.28000000000000003</v>
      </c>
      <c r="R5940" t="str">
        <f>IF($Q5940*100&gt;=VLOOKUP($O5940,margin_ranges!$A$5:$C$10,2,FALSE),IF($Q5940*100&lt;=VLOOKUP($O5940,margin_ranges!$A$5:$C$10,3,FALSE)+10,"IN RANGE","ABOVE RANGE"),"BELOW RANGE")</f>
        <v>IN RANGE</v>
      </c>
      <c r="S5940">
        <f>MIN(VLOOKUP($O5940,margin_ranges!$A$5:$D$10,4,FALSE),$P5940*100)</f>
        <v>22.68461941</v>
      </c>
      <c r="T5940" s="29">
        <f>(1-$S5940/100)/(1-$F5940)-1</f>
        <v>1.9490409286504473E-11</v>
      </c>
      <c r="U5940" s="19" t="str">
        <f>IF(ABS(IFERROR(T5940,0))&gt;0.05,INDEX(margin_ranges!$C$13:$C$16,MATCH($F5940*100,margin_ranges!$B$13:$B$16,1)),"")</f>
        <v/>
      </c>
      <c r="V5940" t="e">
        <f>MIN(VLOOKUP($U5940,margin_ranges!$A$5:$D$10,4,FALSE),$P5940*100)</f>
        <v>#N/A</v>
      </c>
      <c r="Y5940" s="29" t="e">
        <f t="shared" si="92"/>
        <v>#N/A</v>
      </c>
    </row>
    <row r="5941" spans="1:25" x14ac:dyDescent="0.3">
      <c r="A5941" s="8" t="s">
        <v>17</v>
      </c>
      <c r="B5941" s="8" t="s">
        <v>10347</v>
      </c>
      <c r="C5941" s="8" t="s">
        <v>10348</v>
      </c>
      <c r="D5941" s="8" t="s">
        <v>10355</v>
      </c>
      <c r="E5941" s="8" t="s">
        <v>10356</v>
      </c>
      <c r="F5941" s="24">
        <v>0.22579688011345</v>
      </c>
      <c r="G5941" s="24">
        <v>0</v>
      </c>
      <c r="H5941" s="25">
        <v>23.9938</v>
      </c>
      <c r="I5941" s="25">
        <v>3.1684000000000001</v>
      </c>
      <c r="J5941" s="15">
        <v>246</v>
      </c>
      <c r="K5941" s="15">
        <v>55</v>
      </c>
      <c r="L5941" s="13">
        <v>0.13200000000000001</v>
      </c>
      <c r="M5941" s="7">
        <v>2.5833013999999999</v>
      </c>
      <c r="N5941" s="26">
        <v>2</v>
      </c>
      <c r="O5941" s="27" t="s">
        <v>22</v>
      </c>
      <c r="P5941" s="8">
        <v>0.22579688010000001</v>
      </c>
      <c r="Q5941" s="24">
        <v>0.28000000000000003</v>
      </c>
      <c r="R5941" t="str">
        <f>IF($Q5941*100&gt;=VLOOKUP($O5941,margin_ranges!$A$5:$C$10,2,FALSE),IF($Q5941*100&lt;=VLOOKUP($O5941,margin_ranges!$A$5:$C$10,3,FALSE)+10,"IN RANGE","ABOVE RANGE"),"BELOW RANGE")</f>
        <v>IN RANGE</v>
      </c>
      <c r="S5941">
        <f>MIN(VLOOKUP($O5941,margin_ranges!$A$5:$D$10,4,FALSE),$P5941*100)</f>
        <v>22.579688010000002</v>
      </c>
      <c r="T5941" s="29">
        <f>(1-$S5941/100)/(1-$F5941)-1</f>
        <v>1.737276988933445E-11</v>
      </c>
      <c r="U5941" s="19" t="str">
        <f>IF(ABS(IFERROR(T5941,0))&gt;0.05,INDEX(margin_ranges!$C$13:$C$16,MATCH($F5941*100,margin_ranges!$B$13:$B$16,1)),"")</f>
        <v/>
      </c>
      <c r="V5941" t="e">
        <f>MIN(VLOOKUP($U5941,margin_ranges!$A$5:$D$10,4,FALSE),$P5941*100)</f>
        <v>#N/A</v>
      </c>
      <c r="Y5941" s="29" t="e">
        <f t="shared" si="92"/>
        <v>#N/A</v>
      </c>
    </row>
    <row r="5942" spans="1:25" x14ac:dyDescent="0.3">
      <c r="A5942" s="8" t="s">
        <v>17</v>
      </c>
      <c r="B5942" s="8" t="s">
        <v>10347</v>
      </c>
      <c r="C5942" s="8" t="s">
        <v>10348</v>
      </c>
      <c r="D5942" s="8" t="s">
        <v>10349</v>
      </c>
      <c r="E5942" s="8" t="s">
        <v>10350</v>
      </c>
      <c r="F5942" s="24">
        <v>0.22536425929442599</v>
      </c>
      <c r="G5942" s="24">
        <v>0</v>
      </c>
      <c r="H5942" s="25">
        <v>23.991199999999999</v>
      </c>
      <c r="I5942" s="25">
        <v>3.1758999999999999</v>
      </c>
      <c r="J5942" s="15">
        <v>246</v>
      </c>
      <c r="K5942" s="15">
        <v>55</v>
      </c>
      <c r="L5942" s="13">
        <v>0.13239999999999999</v>
      </c>
      <c r="M5942" s="7">
        <v>2.5818586699999999</v>
      </c>
      <c r="N5942" s="26">
        <v>2</v>
      </c>
      <c r="O5942" s="27" t="s">
        <v>22</v>
      </c>
      <c r="P5942" s="8">
        <v>0.22536425930000001</v>
      </c>
      <c r="Q5942" s="24">
        <v>0.28000000000000003</v>
      </c>
      <c r="R5942" t="str">
        <f>IF($Q5942*100&gt;=VLOOKUP($O5942,margin_ranges!$A$5:$C$10,2,FALSE),IF($Q5942*100&lt;=VLOOKUP($O5942,margin_ranges!$A$5:$C$10,3,FALSE)+10,"IN RANGE","ABOVE RANGE"),"BELOW RANGE")</f>
        <v>IN RANGE</v>
      </c>
      <c r="S5942">
        <f>MIN(VLOOKUP($O5942,margin_ranges!$A$5:$D$10,4,FALSE),$P5942*100)</f>
        <v>22.53642593</v>
      </c>
      <c r="T5942" s="29">
        <f>(1-$S5942/100)/(1-$F5942)-1</f>
        <v>-7.1955774672005646E-12</v>
      </c>
      <c r="U5942" s="19" t="str">
        <f>IF(ABS(IFERROR(T5942,0))&gt;0.05,INDEX(margin_ranges!$C$13:$C$16,MATCH($F5942*100,margin_ranges!$B$13:$B$16,1)),"")</f>
        <v/>
      </c>
      <c r="V5942" t="e">
        <f>MIN(VLOOKUP($U5942,margin_ranges!$A$5:$D$10,4,FALSE),$P5942*100)</f>
        <v>#N/A</v>
      </c>
      <c r="Y5942" s="29" t="e">
        <f t="shared" si="92"/>
        <v>#N/A</v>
      </c>
    </row>
    <row r="5943" spans="1:25" x14ac:dyDescent="0.3">
      <c r="A5943" s="8" t="s">
        <v>17</v>
      </c>
      <c r="B5943" s="8" t="s">
        <v>10347</v>
      </c>
      <c r="C5943" s="8" t="s">
        <v>10348</v>
      </c>
      <c r="D5943" s="28" t="s">
        <v>10351</v>
      </c>
      <c r="E5943" s="8" t="s">
        <v>10352</v>
      </c>
      <c r="F5943" s="24">
        <v>0.20998581469019001</v>
      </c>
      <c r="G5943" s="24">
        <v>0</v>
      </c>
      <c r="H5943" s="25">
        <v>24.266999999999999</v>
      </c>
      <c r="I5943" s="25">
        <v>2.8065000000000002</v>
      </c>
      <c r="J5943" s="15">
        <v>213</v>
      </c>
      <c r="K5943" s="15">
        <v>45</v>
      </c>
      <c r="L5943" s="13">
        <v>0.1157</v>
      </c>
      <c r="M5943" s="7">
        <v>2.5316001099999998</v>
      </c>
      <c r="N5943" s="26">
        <v>2</v>
      </c>
      <c r="O5943" s="27" t="s">
        <v>22</v>
      </c>
      <c r="P5943" s="8">
        <v>0.2099858147</v>
      </c>
      <c r="Q5943" s="24">
        <v>0.26</v>
      </c>
      <c r="R5943" t="str">
        <f>IF($Q5943*100&gt;=VLOOKUP($O5943,margin_ranges!$A$5:$C$10,2,FALSE),IF($Q5943*100&lt;=VLOOKUP($O5943,margin_ranges!$A$5:$C$10,3,FALSE)+10,"IN RANGE","ABOVE RANGE"),"BELOW RANGE")</f>
        <v>IN RANGE</v>
      </c>
      <c r="S5943">
        <f>MIN(VLOOKUP($O5943,margin_ranges!$A$5:$D$10,4,FALSE),$P5943*100)</f>
        <v>20.998581469999998</v>
      </c>
      <c r="T5943" s="29">
        <f>(1-$S5943/100)/(1-$F5943)-1</f>
        <v>-1.2417400441222526E-11</v>
      </c>
      <c r="U5943" s="19" t="str">
        <f>IF(ABS(IFERROR(T5943,0))&gt;0.05,INDEX(margin_ranges!$C$13:$C$16,MATCH($F5943*100,margin_ranges!$B$13:$B$16,1)),"")</f>
        <v/>
      </c>
      <c r="V5943" t="e">
        <f>MIN(VLOOKUP($U5943,margin_ranges!$A$5:$D$10,4,FALSE),$P5943*100)</f>
        <v>#N/A</v>
      </c>
      <c r="Y5943" s="29" t="e">
        <f t="shared" si="92"/>
        <v>#N/A</v>
      </c>
    </row>
    <row r="5944" spans="1:25" x14ac:dyDescent="0.3">
      <c r="A5944" s="8" t="s">
        <v>17</v>
      </c>
      <c r="B5944" s="8" t="s">
        <v>10347</v>
      </c>
      <c r="C5944" s="8" t="s">
        <v>10348</v>
      </c>
      <c r="D5944" s="8" t="s">
        <v>10357</v>
      </c>
      <c r="E5944" s="8" t="s">
        <v>10358</v>
      </c>
      <c r="F5944" s="24">
        <v>0.23579102116526501</v>
      </c>
      <c r="G5944" s="24">
        <v>0</v>
      </c>
      <c r="H5944" s="25">
        <v>24.782900000000001</v>
      </c>
      <c r="I5944" s="25">
        <v>3.3195000000000001</v>
      </c>
      <c r="J5944" s="15">
        <v>261</v>
      </c>
      <c r="K5944" s="15">
        <v>61</v>
      </c>
      <c r="L5944" s="13">
        <v>0.13389999999999999</v>
      </c>
      <c r="M5944" s="7">
        <v>2.6170851900000001</v>
      </c>
      <c r="N5944" s="26">
        <v>2</v>
      </c>
      <c r="O5944" s="27" t="s">
        <v>22</v>
      </c>
      <c r="P5944" s="8">
        <v>0.23579102120000001</v>
      </c>
      <c r="Q5944" s="24">
        <v>0.28000000000000003</v>
      </c>
      <c r="R5944" t="str">
        <f>IF($Q5944*100&gt;=VLOOKUP($O5944,margin_ranges!$A$5:$C$10,2,FALSE),IF($Q5944*100&lt;=VLOOKUP($O5944,margin_ranges!$A$5:$C$10,3,FALSE)+10,"IN RANGE","ABOVE RANGE"),"BELOW RANGE")</f>
        <v>IN RANGE</v>
      </c>
      <c r="S5944">
        <f>MIN(VLOOKUP($O5944,margin_ranges!$A$5:$D$10,4,FALSE),$P5944*100)</f>
        <v>23.579102120000002</v>
      </c>
      <c r="T5944" s="29">
        <f>(1-$S5944/100)/(1-$F5944)-1</f>
        <v>-4.5452308583548984E-11</v>
      </c>
      <c r="U5944" s="19" t="str">
        <f>IF(ABS(IFERROR(T5944,0))&gt;0.05,INDEX(margin_ranges!$C$13:$C$16,MATCH($F5944*100,margin_ranges!$B$13:$B$16,1)),"")</f>
        <v/>
      </c>
      <c r="V5944" t="e">
        <f>MIN(VLOOKUP($U5944,margin_ranges!$A$5:$D$10,4,FALSE),$P5944*100)</f>
        <v>#N/A</v>
      </c>
      <c r="Y5944" s="29" t="e">
        <f t="shared" si="92"/>
        <v>#N/A</v>
      </c>
    </row>
    <row r="5945" spans="1:25" x14ac:dyDescent="0.3">
      <c r="A5945" s="8" t="s">
        <v>17</v>
      </c>
      <c r="B5945" s="8" t="s">
        <v>10347</v>
      </c>
      <c r="C5945" s="8" t="s">
        <v>10348</v>
      </c>
      <c r="D5945" s="8" t="s">
        <v>10353</v>
      </c>
      <c r="E5945" s="8" t="s">
        <v>10354</v>
      </c>
      <c r="F5945" s="24">
        <v>0.225774596159667</v>
      </c>
      <c r="G5945" s="24">
        <v>0</v>
      </c>
      <c r="H5945" s="25">
        <v>24.039899999999999</v>
      </c>
      <c r="I5945" s="25">
        <v>3.1696</v>
      </c>
      <c r="J5945" s="15">
        <v>246</v>
      </c>
      <c r="K5945" s="15">
        <v>55</v>
      </c>
      <c r="L5945" s="13">
        <v>0.1318</v>
      </c>
      <c r="M5945" s="7">
        <v>2.5832270400000001</v>
      </c>
      <c r="N5945" s="26">
        <v>2</v>
      </c>
      <c r="O5945" s="27" t="s">
        <v>22</v>
      </c>
      <c r="P5945" s="8">
        <v>0.22577459620000001</v>
      </c>
      <c r="Q5945" s="24">
        <v>0.28000000000000003</v>
      </c>
      <c r="R5945" t="str">
        <f>IF($Q5945*100&gt;=VLOOKUP($O5945,margin_ranges!$A$5:$C$10,2,FALSE),IF($Q5945*100&lt;=VLOOKUP($O5945,margin_ranges!$A$5:$C$10,3,FALSE)+10,"IN RANGE","ABOVE RANGE"),"BELOW RANGE")</f>
        <v>IN RANGE</v>
      </c>
      <c r="S5945">
        <f>MIN(VLOOKUP($O5945,margin_ranges!$A$5:$D$10,4,FALSE),$P5945*100)</f>
        <v>22.577459620000003</v>
      </c>
      <c r="T5945" s="29">
        <f>(1-$S5945/100)/(1-$F5945)-1</f>
        <v>-5.2094772939881295E-11</v>
      </c>
      <c r="U5945" s="19" t="str">
        <f>IF(ABS(IFERROR(T5945,0))&gt;0.05,INDEX(margin_ranges!$C$13:$C$16,MATCH($F5945*100,margin_ranges!$B$13:$B$16,1)),"")</f>
        <v/>
      </c>
      <c r="V5945" t="e">
        <f>MIN(VLOOKUP($U5945,margin_ranges!$A$5:$D$10,4,FALSE),$P5945*100)</f>
        <v>#N/A</v>
      </c>
      <c r="Y5945" s="29" t="e">
        <f t="shared" si="92"/>
        <v>#N/A</v>
      </c>
    </row>
    <row r="5946" spans="1:25" x14ac:dyDescent="0.3">
      <c r="A5946" s="8" t="s">
        <v>35</v>
      </c>
      <c r="B5946" s="8" t="s">
        <v>10361</v>
      </c>
      <c r="C5946" s="8" t="s">
        <v>34</v>
      </c>
      <c r="D5946" s="8" t="s">
        <v>34</v>
      </c>
      <c r="E5946" s="8"/>
      <c r="F5946" s="24">
        <v>0.25103618634847302</v>
      </c>
      <c r="G5946" s="24">
        <v>0.96090281</v>
      </c>
      <c r="H5946" s="25">
        <v>362.10239999999999</v>
      </c>
      <c r="I5946" s="25">
        <v>21.8292</v>
      </c>
      <c r="J5946" s="15">
        <v>1775</v>
      </c>
      <c r="K5946" s="15">
        <v>434</v>
      </c>
      <c r="L5946" s="13">
        <v>6.0299999999999999E-2</v>
      </c>
      <c r="M5946" s="7">
        <v>2.7097317200000002</v>
      </c>
      <c r="N5946" s="26">
        <v>2.0294910000000002</v>
      </c>
      <c r="O5946" s="27"/>
      <c r="P5946" s="8">
        <v>0.25103618630000002</v>
      </c>
      <c r="Q5946" s="24">
        <v>0.28970000000000001</v>
      </c>
      <c r="R5946" t="e">
        <f>IF($Q5946*100&gt;=VLOOKUP($O5946,margin_ranges!$A$5:$C$10,2,FALSE),IF($Q5946*100&lt;=VLOOKUP($O5946,margin_ranges!$A$5:$C$10,3,FALSE)+10,"IN RANGE","ABOVE RANGE"),"BELOW RANGE")</f>
        <v>#N/A</v>
      </c>
      <c r="S5946" t="e">
        <f>MIN(VLOOKUP($O5946,margin_ranges!$A$5:$D$10,4,FALSE),$P5946*100)</f>
        <v>#N/A</v>
      </c>
      <c r="T5946" s="29" t="e">
        <f>(1-$S5946/100)/(1-$F5946)-1</f>
        <v>#N/A</v>
      </c>
      <c r="U5946" s="19" t="str">
        <f>IF(ABS(IFERROR(T5946,0))&gt;0.05,INDEX(margin_ranges!$C$13:$C$16,MATCH($F5946*100,margin_ranges!$B$13:$B$16,1)),"")</f>
        <v/>
      </c>
      <c r="V5946" t="e">
        <f>MIN(VLOOKUP($U5946,margin_ranges!$A$5:$D$10,4,FALSE),$P5946*100)</f>
        <v>#N/A</v>
      </c>
      <c r="Y5946" s="29" t="e">
        <f t="shared" si="92"/>
        <v>#N/A</v>
      </c>
    </row>
    <row r="5947" spans="1:25" x14ac:dyDescent="0.3">
      <c r="A5947" s="8" t="s">
        <v>33</v>
      </c>
      <c r="B5947" s="8" t="s">
        <v>10361</v>
      </c>
      <c r="C5947" s="8" t="s">
        <v>10362</v>
      </c>
      <c r="D5947" s="8" t="s">
        <v>34</v>
      </c>
      <c r="E5947" s="8"/>
      <c r="F5947" s="24">
        <v>0.25103618634847302</v>
      </c>
      <c r="G5947" s="24">
        <v>0.96090281</v>
      </c>
      <c r="H5947" s="25">
        <v>362.10239999999999</v>
      </c>
      <c r="I5947" s="25">
        <v>21.8292</v>
      </c>
      <c r="J5947" s="15">
        <v>1775</v>
      </c>
      <c r="K5947" s="15">
        <v>434</v>
      </c>
      <c r="L5947" s="13">
        <v>6.0299999999999999E-2</v>
      </c>
      <c r="M5947" s="7">
        <v>2.7097317200000002</v>
      </c>
      <c r="N5947" s="26">
        <v>2.0294910000000002</v>
      </c>
      <c r="O5947" s="27"/>
      <c r="P5947" s="8">
        <v>0.25103618630000002</v>
      </c>
      <c r="Q5947" s="24">
        <v>0.28970000000000001</v>
      </c>
      <c r="R5947" t="e">
        <f>IF($Q5947*100&gt;=VLOOKUP($O5947,margin_ranges!$A$5:$C$10,2,FALSE),IF($Q5947*100&lt;=VLOOKUP($O5947,margin_ranges!$A$5:$C$10,3,FALSE)+10,"IN RANGE","ABOVE RANGE"),"BELOW RANGE")</f>
        <v>#N/A</v>
      </c>
      <c r="S5947" t="e">
        <f>MIN(VLOOKUP($O5947,margin_ranges!$A$5:$D$10,4,FALSE),$P5947*100)</f>
        <v>#N/A</v>
      </c>
      <c r="T5947" s="29" t="e">
        <f>(1-$S5947/100)/(1-$F5947)-1</f>
        <v>#N/A</v>
      </c>
      <c r="U5947" s="19" t="str">
        <f>IF(ABS(IFERROR(T5947,0))&gt;0.05,INDEX(margin_ranges!$C$13:$C$16,MATCH($F5947*100,margin_ranges!$B$13:$B$16,1)),"")</f>
        <v/>
      </c>
      <c r="V5947" t="e">
        <f>MIN(VLOOKUP($U5947,margin_ranges!$A$5:$D$10,4,FALSE),$P5947*100)</f>
        <v>#N/A</v>
      </c>
      <c r="Y5947" s="29" t="e">
        <f t="shared" si="92"/>
        <v>#N/A</v>
      </c>
    </row>
    <row r="5948" spans="1:25" x14ac:dyDescent="0.3">
      <c r="A5948" s="8" t="s">
        <v>17</v>
      </c>
      <c r="B5948" s="8" t="s">
        <v>10361</v>
      </c>
      <c r="C5948" s="8" t="s">
        <v>10362</v>
      </c>
      <c r="D5948" s="8" t="s">
        <v>10371</v>
      </c>
      <c r="E5948" s="8" t="s">
        <v>10372</v>
      </c>
      <c r="F5948" s="24">
        <v>0.244197344736785</v>
      </c>
      <c r="G5948" s="24">
        <v>1</v>
      </c>
      <c r="H5948" s="25">
        <v>206.0951</v>
      </c>
      <c r="I5948" s="25">
        <v>14.027900000000001</v>
      </c>
      <c r="J5948" s="15">
        <v>1147</v>
      </c>
      <c r="K5948" s="15">
        <v>276</v>
      </c>
      <c r="L5948" s="13">
        <v>6.8099999999999994E-2</v>
      </c>
      <c r="M5948" s="7">
        <v>2.7255791999999999</v>
      </c>
      <c r="N5948" s="26">
        <v>2.06</v>
      </c>
      <c r="O5948" s="27" t="s">
        <v>22</v>
      </c>
      <c r="P5948" s="8">
        <v>0.24419734470000001</v>
      </c>
      <c r="Q5948" s="24">
        <v>0.28999999999999998</v>
      </c>
      <c r="R5948" t="str">
        <f>IF($Q5948*100&gt;=VLOOKUP($O5948,margin_ranges!$A$5:$C$10,2,FALSE),IF($Q5948*100&lt;=VLOOKUP($O5948,margin_ranges!$A$5:$C$10,3,FALSE)+10,"IN RANGE","ABOVE RANGE"),"BELOW RANGE")</f>
        <v>IN RANGE</v>
      </c>
      <c r="S5948">
        <f>MIN(VLOOKUP($O5948,margin_ranges!$A$5:$D$10,4,FALSE),$P5948*100)</f>
        <v>24.419734470000002</v>
      </c>
      <c r="T5948" s="29">
        <f>(1-$S5948/100)/(1-$F5948)-1</f>
        <v>4.8670178998122537E-11</v>
      </c>
      <c r="U5948" s="19" t="str">
        <f>IF(ABS(IFERROR(T5948,0))&gt;0.05,INDEX(margin_ranges!$C$13:$C$16,MATCH($F5948*100,margin_ranges!$B$13:$B$16,1)),"")</f>
        <v/>
      </c>
      <c r="V5948" t="e">
        <f>MIN(VLOOKUP($U5948,margin_ranges!$A$5:$D$10,4,FALSE),$P5948*100)</f>
        <v>#N/A</v>
      </c>
      <c r="Y5948" s="29" t="e">
        <f t="shared" si="92"/>
        <v>#N/A</v>
      </c>
    </row>
    <row r="5949" spans="1:25" x14ac:dyDescent="0.3">
      <c r="A5949" s="8" t="s">
        <v>17</v>
      </c>
      <c r="B5949" s="8" t="s">
        <v>10361</v>
      </c>
      <c r="C5949" s="8" t="s">
        <v>10362</v>
      </c>
      <c r="D5949" s="8" t="s">
        <v>10369</v>
      </c>
      <c r="E5949" s="8" t="s">
        <v>10370</v>
      </c>
      <c r="F5949" s="24">
        <v>0.23609655880842301</v>
      </c>
      <c r="G5949" s="24">
        <v>0</v>
      </c>
      <c r="H5949" s="25">
        <v>2.6745999999999999</v>
      </c>
      <c r="I5949" s="25">
        <v>0.1547</v>
      </c>
      <c r="J5949" s="15">
        <v>13</v>
      </c>
      <c r="K5949" s="15">
        <v>3</v>
      </c>
      <c r="L5949" s="13">
        <v>5.7799999999999997E-2</v>
      </c>
      <c r="M5949" s="7">
        <v>2.6966758999999998</v>
      </c>
      <c r="N5949" s="26">
        <v>2.06</v>
      </c>
      <c r="O5949" s="27" t="s">
        <v>22</v>
      </c>
      <c r="P5949" s="8">
        <v>0.23609655879999999</v>
      </c>
      <c r="Q5949" s="24">
        <v>0.28000000000000003</v>
      </c>
      <c r="R5949" t="str">
        <f>IF($Q5949*100&gt;=VLOOKUP($O5949,margin_ranges!$A$5:$C$10,2,FALSE),IF($Q5949*100&lt;=VLOOKUP($O5949,margin_ranges!$A$5:$C$10,3,FALSE)+10,"IN RANGE","ABOVE RANGE"),"BELOW RANGE")</f>
        <v>IN RANGE</v>
      </c>
      <c r="S5949">
        <f>MIN(VLOOKUP($O5949,margin_ranges!$A$5:$D$10,4,FALSE),$P5949*100)</f>
        <v>23.609655879999998</v>
      </c>
      <c r="T5949" s="29">
        <f>(1-$S5949/100)/(1-$F5949)-1</f>
        <v>1.102606894676228E-11</v>
      </c>
      <c r="U5949" s="19" t="str">
        <f>IF(ABS(IFERROR(T5949,0))&gt;0.05,INDEX(margin_ranges!$C$13:$C$16,MATCH($F5949*100,margin_ranges!$B$13:$B$16,1)),"")</f>
        <v/>
      </c>
      <c r="V5949" t="e">
        <f>MIN(VLOOKUP($U5949,margin_ranges!$A$5:$D$10,4,FALSE),$P5949*100)</f>
        <v>#N/A</v>
      </c>
      <c r="Y5949" s="29" t="e">
        <f t="shared" si="92"/>
        <v>#N/A</v>
      </c>
    </row>
    <row r="5950" spans="1:25" x14ac:dyDescent="0.3">
      <c r="A5950" s="8" t="s">
        <v>17</v>
      </c>
      <c r="B5950" s="8" t="s">
        <v>10361</v>
      </c>
      <c r="C5950" s="8" t="s">
        <v>10362</v>
      </c>
      <c r="D5950" s="8" t="s">
        <v>10365</v>
      </c>
      <c r="E5950" s="8" t="s">
        <v>10366</v>
      </c>
      <c r="F5950" s="24">
        <v>0.25741397685982897</v>
      </c>
      <c r="G5950" s="24">
        <v>1</v>
      </c>
      <c r="H5950" s="25">
        <v>126.821</v>
      </c>
      <c r="I5950" s="25">
        <v>6.7065999999999999</v>
      </c>
      <c r="J5950" s="15">
        <v>558</v>
      </c>
      <c r="K5950" s="15">
        <v>141</v>
      </c>
      <c r="L5950" s="13">
        <v>5.2900000000000003E-2</v>
      </c>
      <c r="M5950" s="7">
        <v>2.7740893799999999</v>
      </c>
      <c r="N5950" s="26">
        <v>2.06</v>
      </c>
      <c r="O5950" s="27" t="s">
        <v>22</v>
      </c>
      <c r="P5950" s="8">
        <v>0.25741397690000001</v>
      </c>
      <c r="Q5950" s="24">
        <v>0.28999999999999998</v>
      </c>
      <c r="R5950" t="str">
        <f>IF($Q5950*100&gt;=VLOOKUP($O5950,margin_ranges!$A$5:$C$10,2,FALSE),IF($Q5950*100&lt;=VLOOKUP($O5950,margin_ranges!$A$5:$C$10,3,FALSE)+10,"IN RANGE","ABOVE RANGE"),"BELOW RANGE")</f>
        <v>IN RANGE</v>
      </c>
      <c r="S5950">
        <f>MIN(VLOOKUP($O5950,margin_ranges!$A$5:$D$10,4,FALSE),$P5950*100)</f>
        <v>25.741397689999999</v>
      </c>
      <c r="T5950" s="29">
        <f>(1-$S5950/100)/(1-$F5950)-1</f>
        <v>-5.4096171986373065E-11</v>
      </c>
      <c r="U5950" s="19" t="str">
        <f>IF(ABS(IFERROR(T5950,0))&gt;0.05,INDEX(margin_ranges!$C$13:$C$16,MATCH($F5950*100,margin_ranges!$B$13:$B$16,1)),"")</f>
        <v/>
      </c>
      <c r="V5950" t="e">
        <f>MIN(VLOOKUP($U5950,margin_ranges!$A$5:$D$10,4,FALSE),$P5950*100)</f>
        <v>#N/A</v>
      </c>
      <c r="Y5950" s="29" t="e">
        <f t="shared" si="92"/>
        <v>#N/A</v>
      </c>
    </row>
    <row r="5951" spans="1:25" x14ac:dyDescent="0.3">
      <c r="A5951" s="8" t="s">
        <v>17</v>
      </c>
      <c r="B5951" s="8" t="s">
        <v>10361</v>
      </c>
      <c r="C5951" s="8" t="s">
        <v>10362</v>
      </c>
      <c r="D5951" s="8" t="s">
        <v>10367</v>
      </c>
      <c r="E5951" s="8" t="s">
        <v>10368</v>
      </c>
      <c r="F5951" s="24">
        <v>0.28274235245596502</v>
      </c>
      <c r="G5951" s="24">
        <v>0</v>
      </c>
      <c r="H5951" s="25">
        <v>6.5415000000000001</v>
      </c>
      <c r="I5951" s="25">
        <v>0.38879999999999998</v>
      </c>
      <c r="J5951" s="15">
        <v>21</v>
      </c>
      <c r="K5951" s="15">
        <v>5</v>
      </c>
      <c r="L5951" s="13">
        <v>5.9400000000000001E-2</v>
      </c>
      <c r="M5951" s="7">
        <v>1.82640088</v>
      </c>
      <c r="N5951" s="26">
        <v>1.31</v>
      </c>
      <c r="O5951" s="27" t="s">
        <v>22</v>
      </c>
      <c r="P5951" s="8">
        <v>0.28274235250000002</v>
      </c>
      <c r="Q5951" s="24">
        <v>0.28999999999999998</v>
      </c>
      <c r="R5951" t="str">
        <f>IF($Q5951*100&gt;=VLOOKUP($O5951,margin_ranges!$A$5:$C$10,2,FALSE),IF($Q5951*100&lt;=VLOOKUP($O5951,margin_ranges!$A$5:$C$10,3,FALSE)+10,"IN RANGE","ABOVE RANGE"),"BELOW RANGE")</f>
        <v>IN RANGE</v>
      </c>
      <c r="S5951">
        <f>MIN(VLOOKUP($O5951,margin_ranges!$A$5:$D$10,4,FALSE),$P5951*100)</f>
        <v>28.27423525</v>
      </c>
      <c r="T5951" s="29">
        <f>(1-$S5951/100)/(1-$F5951)-1</f>
        <v>-6.1393556904931756E-11</v>
      </c>
      <c r="U5951" s="19" t="str">
        <f>IF(ABS(IFERROR(T5951,0))&gt;0.05,INDEX(margin_ranges!$C$13:$C$16,MATCH($F5951*100,margin_ranges!$B$13:$B$16,1)),"")</f>
        <v/>
      </c>
      <c r="V5951" t="e">
        <f>MIN(VLOOKUP($U5951,margin_ranges!$A$5:$D$10,4,FALSE),$P5951*100)</f>
        <v>#N/A</v>
      </c>
      <c r="Y5951" s="29" t="e">
        <f t="shared" si="92"/>
        <v>#N/A</v>
      </c>
    </row>
    <row r="5952" spans="1:25" x14ac:dyDescent="0.3">
      <c r="A5952" s="8" t="s">
        <v>17</v>
      </c>
      <c r="B5952" s="8" t="s">
        <v>10361</v>
      </c>
      <c r="C5952" s="8" t="s">
        <v>10362</v>
      </c>
      <c r="D5952" s="8" t="s">
        <v>10363</v>
      </c>
      <c r="E5952" s="8" t="s">
        <v>10364</v>
      </c>
      <c r="F5952" s="24">
        <v>0.28999999999999998</v>
      </c>
      <c r="G5952" s="24">
        <v>0</v>
      </c>
      <c r="H5952" s="25">
        <v>1.7216</v>
      </c>
      <c r="I5952" s="25">
        <v>0.1336</v>
      </c>
      <c r="J5952" s="15">
        <v>8</v>
      </c>
      <c r="K5952" s="15">
        <v>2</v>
      </c>
      <c r="L5952" s="13">
        <v>7.7600000000000002E-2</v>
      </c>
      <c r="M5952" s="7">
        <v>1.9129877099999999</v>
      </c>
      <c r="N5952" s="26">
        <v>1.31</v>
      </c>
      <c r="O5952" s="27" t="s">
        <v>22</v>
      </c>
      <c r="P5952" s="8">
        <v>0.31520730889999998</v>
      </c>
      <c r="Q5952" s="24">
        <v>0.28999999999999998</v>
      </c>
      <c r="R5952" t="str">
        <f>IF($Q5952*100&gt;=VLOOKUP($O5952,margin_ranges!$A$5:$C$10,2,FALSE),IF($Q5952*100&lt;=VLOOKUP($O5952,margin_ranges!$A$5:$C$10,3,FALSE)+10,"IN RANGE","ABOVE RANGE"),"BELOW RANGE")</f>
        <v>IN RANGE</v>
      </c>
      <c r="S5952">
        <f>MIN(VLOOKUP($O5952,margin_ranges!$A$5:$D$10,4,FALSE),$P5952*100)</f>
        <v>29.75</v>
      </c>
      <c r="T5952" s="29">
        <f>(1-$S5952/100)/(1-$F5952)-1</f>
        <v>-1.0563380281690127E-2</v>
      </c>
      <c r="U5952" s="19" t="str">
        <f>IF(ABS(IFERROR(T5952,0))&gt;0.05,INDEX(margin_ranges!$C$13:$C$16,MATCH($F5952*100,margin_ranges!$B$13:$B$16,1)),"")</f>
        <v/>
      </c>
      <c r="V5952" t="e">
        <f>MIN(VLOOKUP($U5952,margin_ranges!$A$5:$D$10,4,FALSE),$P5952*100)</f>
        <v>#N/A</v>
      </c>
      <c r="Y5952" s="29" t="e">
        <f t="shared" si="92"/>
        <v>#N/A</v>
      </c>
    </row>
    <row r="5953" spans="1:25" x14ac:dyDescent="0.3">
      <c r="A5953" s="8" t="s">
        <v>17</v>
      </c>
      <c r="B5953" s="8" t="s">
        <v>10361</v>
      </c>
      <c r="C5953" s="8" t="s">
        <v>10362</v>
      </c>
      <c r="D5953" s="8" t="s">
        <v>10373</v>
      </c>
      <c r="E5953" s="8" t="s">
        <v>10374</v>
      </c>
      <c r="F5953" s="24">
        <v>0.28999999999999998</v>
      </c>
      <c r="G5953" s="24">
        <v>0</v>
      </c>
      <c r="H5953" s="25">
        <v>8.9236000000000004</v>
      </c>
      <c r="I5953" s="25">
        <v>0.27289999999999998</v>
      </c>
      <c r="J5953" s="15">
        <v>17</v>
      </c>
      <c r="K5953" s="15">
        <v>4</v>
      </c>
      <c r="L5953" s="13">
        <v>3.0599999999999999E-2</v>
      </c>
      <c r="M5953" s="7">
        <v>2.0936927500000002</v>
      </c>
      <c r="N5953" s="26">
        <v>1.31</v>
      </c>
      <c r="O5953" s="27" t="s">
        <v>22</v>
      </c>
      <c r="P5953" s="8">
        <v>0.37431124999999998</v>
      </c>
      <c r="Q5953" s="24">
        <v>0.28999999999999998</v>
      </c>
      <c r="R5953" t="str">
        <f>IF($Q5953*100&gt;=VLOOKUP($O5953,margin_ranges!$A$5:$C$10,2,FALSE),IF($Q5953*100&lt;=VLOOKUP($O5953,margin_ranges!$A$5:$C$10,3,FALSE)+10,"IN RANGE","ABOVE RANGE"),"BELOW RANGE")</f>
        <v>IN RANGE</v>
      </c>
      <c r="S5953">
        <f>MIN(VLOOKUP($O5953,margin_ranges!$A$5:$D$10,4,FALSE),$P5953*100)</f>
        <v>29.75</v>
      </c>
      <c r="T5953" s="29">
        <f>(1-$S5953/100)/(1-$F5953)-1</f>
        <v>-1.0563380281690127E-2</v>
      </c>
      <c r="U5953" s="19" t="str">
        <f>IF(ABS(IFERROR(T5953,0))&gt;0.05,INDEX(margin_ranges!$C$13:$C$16,MATCH($F5953*100,margin_ranges!$B$13:$B$16,1)),"")</f>
        <v/>
      </c>
      <c r="V5953" t="e">
        <f>MIN(VLOOKUP($U5953,margin_ranges!$A$5:$D$10,4,FALSE),$P5953*100)</f>
        <v>#N/A</v>
      </c>
      <c r="Y5953" s="29" t="e">
        <f t="shared" si="92"/>
        <v>#N/A</v>
      </c>
    </row>
    <row r="5954" spans="1:25" x14ac:dyDescent="0.3">
      <c r="A5954" s="8" t="s">
        <v>17</v>
      </c>
      <c r="B5954" s="8" t="s">
        <v>10361</v>
      </c>
      <c r="C5954" s="8" t="s">
        <v>10362</v>
      </c>
      <c r="D5954" s="8" t="s">
        <v>12325</v>
      </c>
      <c r="E5954" s="8" t="s">
        <v>12326</v>
      </c>
      <c r="F5954" s="24">
        <v>0.25</v>
      </c>
      <c r="G5954" s="24">
        <v>0</v>
      </c>
      <c r="H5954" s="25">
        <v>9.3251000000000008</v>
      </c>
      <c r="I5954" s="25">
        <v>0.1447</v>
      </c>
      <c r="J5954" s="15">
        <v>11</v>
      </c>
      <c r="K5954" s="15">
        <v>3</v>
      </c>
      <c r="L5954" s="13">
        <v>1.55E-2</v>
      </c>
      <c r="M5954" s="7">
        <v>2.4757156999999999</v>
      </c>
      <c r="N5954" s="26">
        <v>1.58</v>
      </c>
      <c r="O5954" s="27" t="s">
        <v>22</v>
      </c>
      <c r="P5954" s="8">
        <v>0.36180070980000001</v>
      </c>
      <c r="Q5954" s="24">
        <v>0.25</v>
      </c>
      <c r="R5954" t="str">
        <f>IF($Q5954*100&gt;=VLOOKUP($O5954,margin_ranges!$A$5:$C$10,2,FALSE),IF($Q5954*100&lt;=VLOOKUP($O5954,margin_ranges!$A$5:$C$10,3,FALSE)+10,"IN RANGE","ABOVE RANGE"),"BELOW RANGE")</f>
        <v>IN RANGE</v>
      </c>
      <c r="S5954">
        <f>MIN(VLOOKUP($O5954,margin_ranges!$A$5:$D$10,4,FALSE),$P5954*100)</f>
        <v>29.75</v>
      </c>
      <c r="T5954" s="29">
        <f>(1-$S5954/100)/(1-$F5954)-1</f>
        <v>-6.3333333333333353E-2</v>
      </c>
      <c r="U5954" s="19" t="str">
        <f>IF(ABS(IFERROR(T5954,0))&gt;0.05,INDEX(margin_ranges!$C$13:$C$16,MATCH($F5954*100,margin_ranges!$B$13:$B$16,1)),"")</f>
        <v>Balanced (Type B)</v>
      </c>
      <c r="V5954">
        <f>MIN(VLOOKUP($U5954,margin_ranges!$A$5:$D$10,4,FALSE),$P5954*100)</f>
        <v>29.75</v>
      </c>
      <c r="Y5954" s="29">
        <f t="shared" si="92"/>
        <v>-6.3333333333333353E-2</v>
      </c>
    </row>
    <row r="5955" spans="1:25" x14ac:dyDescent="0.3">
      <c r="A5955" s="8" t="s">
        <v>35</v>
      </c>
      <c r="B5955" s="8" t="s">
        <v>10377</v>
      </c>
      <c r="C5955" s="8" t="s">
        <v>34</v>
      </c>
      <c r="D5955" s="8" t="s">
        <v>34</v>
      </c>
      <c r="E5955" s="8"/>
      <c r="F5955" s="24">
        <v>0.33357708588129298</v>
      </c>
      <c r="G5955" s="24">
        <v>0.71973580999999998</v>
      </c>
      <c r="H5955" s="25">
        <v>121.9216</v>
      </c>
      <c r="I5955" s="25">
        <v>20.8081</v>
      </c>
      <c r="J5955" s="15">
        <v>1807</v>
      </c>
      <c r="K5955" s="15">
        <v>558</v>
      </c>
      <c r="L5955" s="13">
        <v>0.17069999999999999</v>
      </c>
      <c r="M5955" s="7">
        <v>2.89546021</v>
      </c>
      <c r="N5955" s="26">
        <v>1.4969969999999999</v>
      </c>
      <c r="O5955" s="27"/>
      <c r="P5955" s="8">
        <v>0.48298477899999998</v>
      </c>
      <c r="Q5955" s="24">
        <v>0.33360000000000001</v>
      </c>
      <c r="R5955" t="e">
        <f>IF($Q5955*100&gt;=VLOOKUP($O5955,margin_ranges!$A$5:$C$10,2,FALSE),IF($Q5955*100&lt;=VLOOKUP($O5955,margin_ranges!$A$5:$C$10,3,FALSE)+10,"IN RANGE","ABOVE RANGE"),"BELOW RANGE")</f>
        <v>#N/A</v>
      </c>
      <c r="S5955" t="e">
        <f>MIN(VLOOKUP($O5955,margin_ranges!$A$5:$D$10,4,FALSE),$P5955*100)</f>
        <v>#N/A</v>
      </c>
      <c r="T5955" s="29" t="e">
        <f>(1-$S5955/100)/(1-$F5955)-1</f>
        <v>#N/A</v>
      </c>
      <c r="U5955" s="19" t="str">
        <f>IF(ABS(IFERROR(T5955,0))&gt;0.05,INDEX(margin_ranges!$C$13:$C$16,MATCH($F5955*100,margin_ranges!$B$13:$B$16,1)),"")</f>
        <v/>
      </c>
      <c r="V5955" t="e">
        <f>MIN(VLOOKUP($U5955,margin_ranges!$A$5:$D$10,4,FALSE),$P5955*100)</f>
        <v>#N/A</v>
      </c>
      <c r="Y5955" s="29" t="e">
        <f t="shared" si="92"/>
        <v>#N/A</v>
      </c>
    </row>
    <row r="5956" spans="1:25" x14ac:dyDescent="0.3">
      <c r="A5956" s="8" t="s">
        <v>33</v>
      </c>
      <c r="B5956" s="8" t="s">
        <v>10377</v>
      </c>
      <c r="C5956" s="8" t="s">
        <v>10378</v>
      </c>
      <c r="D5956" s="8" t="s">
        <v>34</v>
      </c>
      <c r="E5956" s="8"/>
      <c r="F5956" s="24">
        <v>0.33357708588129298</v>
      </c>
      <c r="G5956" s="24">
        <v>0.71973580999999998</v>
      </c>
      <c r="H5956" s="25">
        <v>121.9216</v>
      </c>
      <c r="I5956" s="25">
        <v>20.8081</v>
      </c>
      <c r="J5956" s="15">
        <v>1807</v>
      </c>
      <c r="K5956" s="15">
        <v>558</v>
      </c>
      <c r="L5956" s="13">
        <v>0.17069999999999999</v>
      </c>
      <c r="M5956" s="7">
        <v>2.89546021</v>
      </c>
      <c r="N5956" s="26">
        <v>1.4969969999999999</v>
      </c>
      <c r="O5956" s="27"/>
      <c r="P5956" s="8">
        <v>0.48298477899999998</v>
      </c>
      <c r="Q5956" s="24">
        <v>0.33360000000000001</v>
      </c>
      <c r="R5956" t="e">
        <f>IF($Q5956*100&gt;=VLOOKUP($O5956,margin_ranges!$A$5:$C$10,2,FALSE),IF($Q5956*100&lt;=VLOOKUP($O5956,margin_ranges!$A$5:$C$10,3,FALSE)+10,"IN RANGE","ABOVE RANGE"),"BELOW RANGE")</f>
        <v>#N/A</v>
      </c>
      <c r="S5956" t="e">
        <f>MIN(VLOOKUP($O5956,margin_ranges!$A$5:$D$10,4,FALSE),$P5956*100)</f>
        <v>#N/A</v>
      </c>
      <c r="T5956" s="29" t="e">
        <f>(1-$S5956/100)/(1-$F5956)-1</f>
        <v>#N/A</v>
      </c>
      <c r="U5956" s="19" t="str">
        <f>IF(ABS(IFERROR(T5956,0))&gt;0.05,INDEX(margin_ranges!$C$13:$C$16,MATCH($F5956*100,margin_ranges!$B$13:$B$16,1)),"")</f>
        <v/>
      </c>
      <c r="V5956" t="e">
        <f>MIN(VLOOKUP($U5956,margin_ranges!$A$5:$D$10,4,FALSE),$P5956*100)</f>
        <v>#N/A</v>
      </c>
      <c r="Y5956" s="29" t="e">
        <f t="shared" si="92"/>
        <v>#N/A</v>
      </c>
    </row>
    <row r="5957" spans="1:25" x14ac:dyDescent="0.3">
      <c r="A5957" s="8" t="s">
        <v>17</v>
      </c>
      <c r="B5957" s="8" t="s">
        <v>10377</v>
      </c>
      <c r="C5957" s="8" t="s">
        <v>10378</v>
      </c>
      <c r="D5957" s="8" t="s">
        <v>10389</v>
      </c>
      <c r="E5957" s="8" t="s">
        <v>10390</v>
      </c>
      <c r="F5957" s="24">
        <v>0.35</v>
      </c>
      <c r="G5957" s="24">
        <v>1</v>
      </c>
      <c r="H5957" s="25">
        <v>60.481999999999999</v>
      </c>
      <c r="I5957" s="25">
        <v>14.837899999999999</v>
      </c>
      <c r="J5957" s="15">
        <v>1301</v>
      </c>
      <c r="K5957" s="15">
        <v>411</v>
      </c>
      <c r="L5957" s="13">
        <v>0.24529999999999999</v>
      </c>
      <c r="M5957" s="7">
        <v>2.9224646299999999</v>
      </c>
      <c r="N5957" s="26">
        <v>1.5</v>
      </c>
      <c r="O5957" s="27" t="s">
        <v>22</v>
      </c>
      <c r="P5957" s="8">
        <v>0.48673459219999998</v>
      </c>
      <c r="Q5957" s="24">
        <v>0.35</v>
      </c>
      <c r="R5957" t="str">
        <f>IF($Q5957*100&gt;=VLOOKUP($O5957,margin_ranges!$A$5:$C$10,2,FALSE),IF($Q5957*100&lt;=VLOOKUP($O5957,margin_ranges!$A$5:$C$10,3,FALSE)+10,"IN RANGE","ABOVE RANGE"),"BELOW RANGE")</f>
        <v>IN RANGE</v>
      </c>
      <c r="S5957">
        <f>MIN(VLOOKUP($O5957,margin_ranges!$A$5:$D$10,4,FALSE),$P5957*100)</f>
        <v>29.75</v>
      </c>
      <c r="T5957" s="29">
        <f>(1-$S5957/100)/(1-$F5957)-1</f>
        <v>8.0769230769230704E-2</v>
      </c>
      <c r="U5957" s="19" t="str">
        <f>IF(ABS(IFERROR(T5957,0))&gt;0.05,INDEX(margin_ranges!$C$13:$C$16,MATCH($F5957*100,margin_ranges!$B$13:$B$16,1)),"")</f>
        <v>Margin Over Fill (Type C)</v>
      </c>
      <c r="V5957">
        <f>MIN(VLOOKUP($U5957,margin_ranges!$A$5:$D$10,4,FALSE),$P5957*100)</f>
        <v>43</v>
      </c>
      <c r="Y5957" s="29">
        <f t="shared" si="92"/>
        <v>-0.12307692307692297</v>
      </c>
    </row>
    <row r="5958" spans="1:25" x14ac:dyDescent="0.3">
      <c r="A5958" s="8" t="s">
        <v>17</v>
      </c>
      <c r="B5958" s="8" t="s">
        <v>10377</v>
      </c>
      <c r="C5958" s="8" t="s">
        <v>10378</v>
      </c>
      <c r="D5958" s="8" t="s">
        <v>10379</v>
      </c>
      <c r="E5958" s="8" t="s">
        <v>10380</v>
      </c>
      <c r="F5958" s="24">
        <v>0.26918500892325897</v>
      </c>
      <c r="G5958" s="24">
        <v>0</v>
      </c>
      <c r="H5958" s="25">
        <v>7.6086</v>
      </c>
      <c r="I5958" s="25">
        <v>0.14849999999999999</v>
      </c>
      <c r="J5958" s="15">
        <v>8</v>
      </c>
      <c r="K5958" s="15">
        <v>2</v>
      </c>
      <c r="L5958" s="13">
        <v>1.95E-2</v>
      </c>
      <c r="M5958" s="7">
        <v>1.77883598</v>
      </c>
      <c r="N5958" s="26">
        <v>1.3</v>
      </c>
      <c r="O5958" s="27" t="s">
        <v>22</v>
      </c>
      <c r="P5958" s="8">
        <v>0.26918500890000002</v>
      </c>
      <c r="Q5958" s="24">
        <v>0.3</v>
      </c>
      <c r="R5958" t="str">
        <f>IF($Q5958*100&gt;=VLOOKUP($O5958,margin_ranges!$A$5:$C$10,2,FALSE),IF($Q5958*100&lt;=VLOOKUP($O5958,margin_ranges!$A$5:$C$10,3,FALSE)+10,"IN RANGE","ABOVE RANGE"),"BELOW RANGE")</f>
        <v>IN RANGE</v>
      </c>
      <c r="S5958">
        <f>MIN(VLOOKUP($O5958,margin_ranges!$A$5:$D$10,4,FALSE),$P5958*100)</f>
        <v>26.918500890000001</v>
      </c>
      <c r="T5958" s="29">
        <f>(1-$S5958/100)/(1-$F5958)-1</f>
        <v>3.1826097313114587E-11</v>
      </c>
      <c r="U5958" s="19" t="str">
        <f>IF(ABS(IFERROR(T5958,0))&gt;0.05,INDEX(margin_ranges!$C$13:$C$16,MATCH($F5958*100,margin_ranges!$B$13:$B$16,1)),"")</f>
        <v/>
      </c>
      <c r="V5958" t="e">
        <f>MIN(VLOOKUP($U5958,margin_ranges!$A$5:$D$10,4,FALSE),$P5958*100)</f>
        <v>#N/A</v>
      </c>
      <c r="Y5958" s="29" t="e">
        <f t="shared" si="92"/>
        <v>#N/A</v>
      </c>
    </row>
    <row r="5959" spans="1:25" x14ac:dyDescent="0.3">
      <c r="A5959" s="8" t="s">
        <v>17</v>
      </c>
      <c r="B5959" s="8" t="s">
        <v>10377</v>
      </c>
      <c r="C5959" s="8" t="s">
        <v>10378</v>
      </c>
      <c r="D5959" s="8" t="s">
        <v>10387</v>
      </c>
      <c r="E5959" s="8" t="s">
        <v>10388</v>
      </c>
      <c r="F5959" s="24">
        <v>0.26826576410860098</v>
      </c>
      <c r="G5959" s="24">
        <v>0</v>
      </c>
      <c r="H5959" s="25">
        <v>8.4629999999999992</v>
      </c>
      <c r="I5959" s="25">
        <v>0.16389999999999999</v>
      </c>
      <c r="J5959" s="15">
        <v>9</v>
      </c>
      <c r="K5959" s="15">
        <v>2</v>
      </c>
      <c r="L5959" s="13">
        <v>1.9400000000000001E-2</v>
      </c>
      <c r="M5959" s="7">
        <v>1.77660131</v>
      </c>
      <c r="N5959" s="26">
        <v>1.3</v>
      </c>
      <c r="O5959" s="27" t="s">
        <v>22</v>
      </c>
      <c r="P5959" s="8">
        <v>0.26826576410000003</v>
      </c>
      <c r="Q5959" s="24">
        <v>0.3</v>
      </c>
      <c r="R5959" t="str">
        <f>IF($Q5959*100&gt;=VLOOKUP($O5959,margin_ranges!$A$5:$C$10,2,FALSE),IF($Q5959*100&lt;=VLOOKUP($O5959,margin_ranges!$A$5:$C$10,3,FALSE)+10,"IN RANGE","ABOVE RANGE"),"BELOW RANGE")</f>
        <v>IN RANGE</v>
      </c>
      <c r="S5959">
        <f>MIN(VLOOKUP($O5959,margin_ranges!$A$5:$D$10,4,FALSE),$P5959*100)</f>
        <v>26.826576410000001</v>
      </c>
      <c r="T5959" s="29">
        <f>(1-$S5959/100)/(1-$F5959)-1</f>
        <v>1.1754375250916382E-11</v>
      </c>
      <c r="U5959" s="19" t="str">
        <f>IF(ABS(IFERROR(T5959,0))&gt;0.05,INDEX(margin_ranges!$C$13:$C$16,MATCH($F5959*100,margin_ranges!$B$13:$B$16,1)),"")</f>
        <v/>
      </c>
      <c r="V5959" t="e">
        <f>MIN(VLOOKUP($U5959,margin_ranges!$A$5:$D$10,4,FALSE),$P5959*100)</f>
        <v>#N/A</v>
      </c>
      <c r="Y5959" s="29" t="e">
        <f t="shared" si="92"/>
        <v>#N/A</v>
      </c>
    </row>
    <row r="5960" spans="1:25" x14ac:dyDescent="0.3">
      <c r="A5960" s="8" t="s">
        <v>17</v>
      </c>
      <c r="B5960" s="8" t="s">
        <v>10377</v>
      </c>
      <c r="C5960" s="8" t="s">
        <v>10378</v>
      </c>
      <c r="D5960" s="8" t="s">
        <v>10385</v>
      </c>
      <c r="E5960" s="8" t="s">
        <v>10386</v>
      </c>
      <c r="F5960" s="24">
        <v>0.35</v>
      </c>
      <c r="G5960" s="24">
        <v>0</v>
      </c>
      <c r="H5960" s="25">
        <v>12.0281</v>
      </c>
      <c r="I5960" s="25">
        <v>2.9232</v>
      </c>
      <c r="J5960" s="15">
        <v>211</v>
      </c>
      <c r="K5960" s="15">
        <v>73</v>
      </c>
      <c r="L5960" s="13">
        <v>0.24299999999999999</v>
      </c>
      <c r="M5960" s="7">
        <v>2.4087306000000002</v>
      </c>
      <c r="N5960" s="26">
        <v>1.5</v>
      </c>
      <c r="O5960" s="27" t="s">
        <v>479</v>
      </c>
      <c r="P5960" s="8">
        <v>0.37726535420000001</v>
      </c>
      <c r="Q5960" s="24">
        <v>0.35</v>
      </c>
      <c r="R5960" t="str">
        <f>IF($Q5960*100&gt;=VLOOKUP($O5960,margin_ranges!$A$5:$C$10,2,FALSE),IF($Q5960*100&lt;=VLOOKUP($O5960,margin_ranges!$A$5:$C$10,3,FALSE)+10,"IN RANGE","ABOVE RANGE"),"BELOW RANGE")</f>
        <v>IN RANGE</v>
      </c>
      <c r="S5960">
        <f>MIN(VLOOKUP($O5960,margin_ranges!$A$5:$D$10,4,FALSE),$P5960*100)</f>
        <v>37.726535420000005</v>
      </c>
      <c r="T5960" s="29">
        <f>(1-$S5960/100)/(1-$F5960)-1</f>
        <v>-4.1946698769230961E-2</v>
      </c>
      <c r="U5960" s="19" t="str">
        <f>IF(ABS(IFERROR(T5960,0))&gt;0.05,INDEX(margin_ranges!$C$13:$C$16,MATCH($F5960*100,margin_ranges!$B$13:$B$16,1)),"")</f>
        <v/>
      </c>
      <c r="V5960" t="e">
        <f>MIN(VLOOKUP($U5960,margin_ranges!$A$5:$D$10,4,FALSE),$P5960*100)</f>
        <v>#N/A</v>
      </c>
      <c r="Y5960" s="29" t="e">
        <f t="shared" si="92"/>
        <v>#N/A</v>
      </c>
    </row>
    <row r="5961" spans="1:25" x14ac:dyDescent="0.3">
      <c r="A5961" s="8" t="s">
        <v>17</v>
      </c>
      <c r="B5961" s="8" t="s">
        <v>10377</v>
      </c>
      <c r="C5961" s="8" t="s">
        <v>10378</v>
      </c>
      <c r="D5961" s="8" t="s">
        <v>10383</v>
      </c>
      <c r="E5961" s="8" t="s">
        <v>10384</v>
      </c>
      <c r="F5961" s="24">
        <v>0.19999999999999901</v>
      </c>
      <c r="G5961" s="24">
        <v>0</v>
      </c>
      <c r="H5961" s="25">
        <v>22.000699999999998</v>
      </c>
      <c r="I5961" s="25">
        <v>0.29210000000000003</v>
      </c>
      <c r="J5961" s="15">
        <v>20</v>
      </c>
      <c r="K5961" s="15">
        <v>5</v>
      </c>
      <c r="L5961" s="13">
        <v>1.3299999999999999E-2</v>
      </c>
      <c r="M5961" s="7">
        <v>2.2450855700000001</v>
      </c>
      <c r="N5961" s="26">
        <v>1.5</v>
      </c>
      <c r="O5961" s="27" t="s">
        <v>92</v>
      </c>
      <c r="P5961" s="8">
        <v>0.33187401989999998</v>
      </c>
      <c r="Q5961" s="24">
        <v>0.2</v>
      </c>
      <c r="R5961" t="str">
        <f>IF($Q5961*100&gt;=VLOOKUP($O5961,margin_ranges!$A$5:$C$10,2,FALSE),IF($Q5961*100&lt;=VLOOKUP($O5961,margin_ranges!$A$5:$C$10,3,FALSE)+10,"IN RANGE","ABOVE RANGE"),"BELOW RANGE")</f>
        <v>IN RANGE</v>
      </c>
      <c r="S5961">
        <f>MIN(VLOOKUP($O5961,margin_ranges!$A$5:$D$10,4,FALSE),$P5961*100)</f>
        <v>29.75</v>
      </c>
      <c r="T5961" s="29">
        <f>(1-$S5961/100)/(1-$F5961)-1</f>
        <v>-0.12187500000000095</v>
      </c>
      <c r="U5961" s="19" t="str">
        <f>IF(ABS(IFERROR(T5961,0))&gt;0.05,INDEX(margin_ranges!$C$13:$C$16,MATCH($F5961*100,margin_ranges!$B$13:$B$16,1)),"")</f>
        <v>Maximize Fill (Type A+)</v>
      </c>
      <c r="V5961">
        <f>MIN(VLOOKUP($U5961,margin_ranges!$A$5:$D$10,4,FALSE),$P5961*100)</f>
        <v>19.75</v>
      </c>
      <c r="Y5961" s="29">
        <f t="shared" si="92"/>
        <v>3.1249999999987121E-3</v>
      </c>
    </row>
    <row r="5962" spans="1:25" x14ac:dyDescent="0.3">
      <c r="A5962" s="8" t="s">
        <v>17</v>
      </c>
      <c r="B5962" s="8" t="s">
        <v>10377</v>
      </c>
      <c r="C5962" s="8" t="s">
        <v>10378</v>
      </c>
      <c r="D5962" s="8" t="s">
        <v>10381</v>
      </c>
      <c r="E5962" s="8" t="s">
        <v>10382</v>
      </c>
      <c r="F5962" s="24">
        <v>0.25</v>
      </c>
      <c r="G5962" s="24">
        <v>0</v>
      </c>
      <c r="H5962" s="25">
        <v>11.321400000000001</v>
      </c>
      <c r="I5962" s="25">
        <v>2.4424000000000001</v>
      </c>
      <c r="J5962" s="15">
        <v>259</v>
      </c>
      <c r="K5962" s="15">
        <v>65</v>
      </c>
      <c r="L5962" s="13">
        <v>0.2157</v>
      </c>
      <c r="M5962" s="7">
        <v>3.5347439500000002</v>
      </c>
      <c r="N5962" s="26">
        <v>1.5</v>
      </c>
      <c r="O5962" s="27" t="s">
        <v>162</v>
      </c>
      <c r="P5962" s="8">
        <v>0.57564111579999999</v>
      </c>
      <c r="Q5962" s="24">
        <v>0.25</v>
      </c>
      <c r="R5962" t="str">
        <f>IF($Q5962*100&gt;=VLOOKUP($O5962,margin_ranges!$A$5:$C$10,2,FALSE),IF($Q5962*100&lt;=VLOOKUP($O5962,margin_ranges!$A$5:$C$10,3,FALSE)+10,"IN RANGE","ABOVE RANGE"),"BELOW RANGE")</f>
        <v>BELOW RANGE</v>
      </c>
      <c r="S5962">
        <f>MIN(VLOOKUP($O5962,margin_ranges!$A$5:$D$10,4,FALSE),$P5962*100)</f>
        <v>43</v>
      </c>
      <c r="T5962" s="29">
        <f>(1-$S5962/100)/(1-$F5962)-1</f>
        <v>-0.23999999999999988</v>
      </c>
      <c r="U5962" s="19" t="str">
        <f>IF(ABS(IFERROR(T5962,0))&gt;0.05,INDEX(margin_ranges!$C$13:$C$16,MATCH($F5962*100,margin_ranges!$B$13:$B$16,1)),"")</f>
        <v>Balanced (Type B)</v>
      </c>
      <c r="V5962">
        <f>MIN(VLOOKUP($U5962,margin_ranges!$A$5:$D$10,4,FALSE),$P5962*100)</f>
        <v>29.75</v>
      </c>
      <c r="Y5962" s="29">
        <f t="shared" si="92"/>
        <v>-6.3333333333333353E-2</v>
      </c>
    </row>
    <row r="5963" spans="1:25" x14ac:dyDescent="0.3">
      <c r="A5963" s="8" t="s">
        <v>35</v>
      </c>
      <c r="B5963" s="8" t="s">
        <v>10391</v>
      </c>
      <c r="C5963" s="8" t="s">
        <v>34</v>
      </c>
      <c r="D5963" s="8" t="s">
        <v>34</v>
      </c>
      <c r="E5963" s="8"/>
      <c r="F5963" s="24">
        <v>0.28999999999999998</v>
      </c>
      <c r="G5963" s="24">
        <v>0</v>
      </c>
      <c r="H5963" s="25">
        <v>3.8855</v>
      </c>
      <c r="I5963" s="25">
        <v>0.86370000000000002</v>
      </c>
      <c r="J5963" s="15">
        <v>100</v>
      </c>
      <c r="K5963" s="15">
        <v>26</v>
      </c>
      <c r="L5963" s="13">
        <v>0.2223</v>
      </c>
      <c r="M5963" s="7">
        <v>3.8632318899999998</v>
      </c>
      <c r="N5963" s="26">
        <v>2.5</v>
      </c>
      <c r="O5963" s="27"/>
      <c r="P5963" s="8">
        <v>0.35287343030000001</v>
      </c>
      <c r="Q5963" s="24">
        <v>0.28999999999999998</v>
      </c>
      <c r="R5963" t="e">
        <f>IF($Q5963*100&gt;=VLOOKUP($O5963,margin_ranges!$A$5:$C$10,2,FALSE),IF($Q5963*100&lt;=VLOOKUP($O5963,margin_ranges!$A$5:$C$10,3,FALSE)+10,"IN RANGE","ABOVE RANGE"),"BELOW RANGE")</f>
        <v>#N/A</v>
      </c>
      <c r="S5963" t="e">
        <f>MIN(VLOOKUP($O5963,margin_ranges!$A$5:$D$10,4,FALSE),$P5963*100)</f>
        <v>#N/A</v>
      </c>
      <c r="T5963" s="29" t="e">
        <f>(1-$S5963/100)/(1-$F5963)-1</f>
        <v>#N/A</v>
      </c>
      <c r="U5963" s="19" t="str">
        <f>IF(ABS(IFERROR(T5963,0))&gt;0.05,INDEX(margin_ranges!$C$13:$C$16,MATCH($F5963*100,margin_ranges!$B$13:$B$16,1)),"")</f>
        <v/>
      </c>
      <c r="V5963" t="e">
        <f>MIN(VLOOKUP($U5963,margin_ranges!$A$5:$D$10,4,FALSE),$P5963*100)</f>
        <v>#N/A</v>
      </c>
      <c r="Y5963" s="29" t="e">
        <f t="shared" si="92"/>
        <v>#N/A</v>
      </c>
    </row>
    <row r="5964" spans="1:25" x14ac:dyDescent="0.3">
      <c r="A5964" s="8" t="s">
        <v>33</v>
      </c>
      <c r="B5964" s="8" t="s">
        <v>10391</v>
      </c>
      <c r="C5964" s="8" t="s">
        <v>10392</v>
      </c>
      <c r="D5964" s="28" t="s">
        <v>34</v>
      </c>
      <c r="E5964" s="8"/>
      <c r="F5964" s="24">
        <v>0.28999999999999998</v>
      </c>
      <c r="G5964" s="24">
        <v>0</v>
      </c>
      <c r="H5964" s="25">
        <v>3.8855</v>
      </c>
      <c r="I5964" s="25">
        <v>0.86370000000000002</v>
      </c>
      <c r="J5964" s="15">
        <v>100</v>
      </c>
      <c r="K5964" s="15">
        <v>26</v>
      </c>
      <c r="L5964" s="13">
        <v>0.2223</v>
      </c>
      <c r="M5964" s="7">
        <v>3.8632318899999998</v>
      </c>
      <c r="N5964" s="26">
        <v>2.5</v>
      </c>
      <c r="O5964" s="27"/>
      <c r="P5964" s="8">
        <v>0.35287343030000001</v>
      </c>
      <c r="Q5964" s="24">
        <v>0.28999999999999998</v>
      </c>
      <c r="R5964" t="e">
        <f>IF($Q5964*100&gt;=VLOOKUP($O5964,margin_ranges!$A$5:$C$10,2,FALSE),IF($Q5964*100&lt;=VLOOKUP($O5964,margin_ranges!$A$5:$C$10,3,FALSE)+10,"IN RANGE","ABOVE RANGE"),"BELOW RANGE")</f>
        <v>#N/A</v>
      </c>
      <c r="S5964" t="e">
        <f>MIN(VLOOKUP($O5964,margin_ranges!$A$5:$D$10,4,FALSE),$P5964*100)</f>
        <v>#N/A</v>
      </c>
      <c r="T5964" s="29" t="e">
        <f>(1-$S5964/100)/(1-$F5964)-1</f>
        <v>#N/A</v>
      </c>
      <c r="U5964" s="19" t="str">
        <f>IF(ABS(IFERROR(T5964,0))&gt;0.05,INDEX(margin_ranges!$C$13:$C$16,MATCH($F5964*100,margin_ranges!$B$13:$B$16,1)),"")</f>
        <v/>
      </c>
      <c r="V5964" t="e">
        <f>MIN(VLOOKUP($U5964,margin_ranges!$A$5:$D$10,4,FALSE),$P5964*100)</f>
        <v>#N/A</v>
      </c>
      <c r="Y5964" s="29" t="e">
        <f t="shared" si="92"/>
        <v>#N/A</v>
      </c>
    </row>
    <row r="5965" spans="1:25" x14ac:dyDescent="0.3">
      <c r="A5965" s="8" t="s">
        <v>17</v>
      </c>
      <c r="B5965" s="8" t="s">
        <v>10391</v>
      </c>
      <c r="C5965" s="8" t="s">
        <v>10392</v>
      </c>
      <c r="D5965" s="8" t="s">
        <v>10393</v>
      </c>
      <c r="E5965" s="8" t="s">
        <v>10394</v>
      </c>
      <c r="F5965" s="24">
        <v>0.28999999999999998</v>
      </c>
      <c r="G5965" s="24">
        <v>0</v>
      </c>
      <c r="H5965" s="25">
        <v>1.8713</v>
      </c>
      <c r="I5965" s="25">
        <v>0.37909999999999999</v>
      </c>
      <c r="J5965" s="15">
        <v>44</v>
      </c>
      <c r="K5965" s="15">
        <v>11</v>
      </c>
      <c r="L5965" s="13">
        <v>0.2026</v>
      </c>
      <c r="M5965" s="7">
        <v>3.83237234</v>
      </c>
      <c r="N5965" s="26">
        <v>2.5</v>
      </c>
      <c r="O5965" s="27" t="s">
        <v>22</v>
      </c>
      <c r="P5965" s="8">
        <v>0.34766254969999999</v>
      </c>
      <c r="Q5965" s="24">
        <v>0.28999999999999998</v>
      </c>
      <c r="R5965" t="str">
        <f>IF($Q5965*100&gt;=VLOOKUP($O5965,margin_ranges!$A$5:$C$10,2,FALSE),IF($Q5965*100&lt;=VLOOKUP($O5965,margin_ranges!$A$5:$C$10,3,FALSE)+10,"IN RANGE","ABOVE RANGE"),"BELOW RANGE")</f>
        <v>IN RANGE</v>
      </c>
      <c r="S5965">
        <f>MIN(VLOOKUP($O5965,margin_ranges!$A$5:$D$10,4,FALSE),$P5965*100)</f>
        <v>29.75</v>
      </c>
      <c r="T5965" s="29">
        <f>(1-$S5965/100)/(1-$F5965)-1</f>
        <v>-1.0563380281690127E-2</v>
      </c>
      <c r="U5965" s="19" t="str">
        <f>IF(ABS(IFERROR(T5965,0))&gt;0.05,INDEX(margin_ranges!$C$13:$C$16,MATCH($F5965*100,margin_ranges!$B$13:$B$16,1)),"")</f>
        <v/>
      </c>
      <c r="V5965" t="e">
        <f>MIN(VLOOKUP($U5965,margin_ranges!$A$5:$D$10,4,FALSE),$P5965*100)</f>
        <v>#N/A</v>
      </c>
      <c r="Y5965" s="29" t="e">
        <f t="shared" si="92"/>
        <v>#N/A</v>
      </c>
    </row>
    <row r="5966" spans="1:25" x14ac:dyDescent="0.3">
      <c r="A5966" s="8" t="s">
        <v>17</v>
      </c>
      <c r="B5966" s="8" t="s">
        <v>10391</v>
      </c>
      <c r="C5966" s="8" t="s">
        <v>10392</v>
      </c>
      <c r="D5966" s="8" t="s">
        <v>10395</v>
      </c>
      <c r="E5966" s="8" t="s">
        <v>10396</v>
      </c>
      <c r="F5966" s="24">
        <v>0.28999999999999998</v>
      </c>
      <c r="G5966" s="24">
        <v>0</v>
      </c>
      <c r="H5966" s="25">
        <v>2.0142000000000002</v>
      </c>
      <c r="I5966" s="25">
        <v>0.48459999999999998</v>
      </c>
      <c r="J5966" s="15">
        <v>57</v>
      </c>
      <c r="K5966" s="15">
        <v>14</v>
      </c>
      <c r="L5966" s="13">
        <v>0.24060000000000001</v>
      </c>
      <c r="M5966" s="7">
        <v>3.8873692000000002</v>
      </c>
      <c r="N5966" s="26">
        <v>2.5</v>
      </c>
      <c r="O5966" s="27" t="s">
        <v>22</v>
      </c>
      <c r="P5966" s="8">
        <v>0.35689154449999999</v>
      </c>
      <c r="Q5966" s="24">
        <v>0.28999999999999998</v>
      </c>
      <c r="R5966" t="str">
        <f>IF($Q5966*100&gt;=VLOOKUP($O5966,margin_ranges!$A$5:$C$10,2,FALSE),IF($Q5966*100&lt;=VLOOKUP($O5966,margin_ranges!$A$5:$C$10,3,FALSE)+10,"IN RANGE","ABOVE RANGE"),"BELOW RANGE")</f>
        <v>IN RANGE</v>
      </c>
      <c r="S5966">
        <f>MIN(VLOOKUP($O5966,margin_ranges!$A$5:$D$10,4,FALSE),$P5966*100)</f>
        <v>29.75</v>
      </c>
      <c r="T5966" s="29">
        <f>(1-$S5966/100)/(1-$F5966)-1</f>
        <v>-1.0563380281690127E-2</v>
      </c>
      <c r="U5966" s="19" t="str">
        <f>IF(ABS(IFERROR(T5966,0))&gt;0.05,INDEX(margin_ranges!$C$13:$C$16,MATCH($F5966*100,margin_ranges!$B$13:$B$16,1)),"")</f>
        <v/>
      </c>
      <c r="V5966" t="e">
        <f>MIN(VLOOKUP($U5966,margin_ranges!$A$5:$D$10,4,FALSE),$P5966*100)</f>
        <v>#N/A</v>
      </c>
      <c r="Y5966" s="29" t="e">
        <f t="shared" ref="Y5966:Y6029" si="93">(1-$V5966/100)/(1-$F5966)-1</f>
        <v>#N/A</v>
      </c>
    </row>
    <row r="5967" spans="1:25" x14ac:dyDescent="0.3">
      <c r="A5967" s="8" t="s">
        <v>35</v>
      </c>
      <c r="B5967" s="8" t="s">
        <v>10397</v>
      </c>
      <c r="C5967" s="8" t="s">
        <v>34</v>
      </c>
      <c r="D5967" s="8" t="s">
        <v>34</v>
      </c>
      <c r="E5967" s="8"/>
      <c r="F5967" s="24">
        <v>0.262226730732673</v>
      </c>
      <c r="G5967" s="24">
        <v>0</v>
      </c>
      <c r="H5967" s="25">
        <v>20.726900000000001</v>
      </c>
      <c r="I5967" s="25">
        <v>2.2961</v>
      </c>
      <c r="J5967" s="15">
        <v>65</v>
      </c>
      <c r="K5967" s="15">
        <v>17</v>
      </c>
      <c r="L5967" s="13">
        <v>0.1108</v>
      </c>
      <c r="M5967" s="7">
        <v>0.94911341999999999</v>
      </c>
      <c r="N5967" s="26">
        <v>0.63456299999999999</v>
      </c>
      <c r="O5967" s="27"/>
      <c r="P5967" s="8">
        <v>0.33141499569999999</v>
      </c>
      <c r="Q5967" s="24">
        <v>0.26219999999999999</v>
      </c>
      <c r="R5967" t="e">
        <f>IF($Q5967*100&gt;=VLOOKUP($O5967,margin_ranges!$A$5:$C$10,2,FALSE),IF($Q5967*100&lt;=VLOOKUP($O5967,margin_ranges!$A$5:$C$10,3,FALSE)+10,"IN RANGE","ABOVE RANGE"),"BELOW RANGE")</f>
        <v>#N/A</v>
      </c>
      <c r="S5967" t="e">
        <f>MIN(VLOOKUP($O5967,margin_ranges!$A$5:$D$10,4,FALSE),$P5967*100)</f>
        <v>#N/A</v>
      </c>
      <c r="T5967" s="29" t="e">
        <f>(1-$S5967/100)/(1-$F5967)-1</f>
        <v>#N/A</v>
      </c>
      <c r="U5967" s="19" t="str">
        <f>IF(ABS(IFERROR(T5967,0))&gt;0.05,INDEX(margin_ranges!$C$13:$C$16,MATCH($F5967*100,margin_ranges!$B$13:$B$16,1)),"")</f>
        <v/>
      </c>
      <c r="V5967" t="e">
        <f>MIN(VLOOKUP($U5967,margin_ranges!$A$5:$D$10,4,FALSE),$P5967*100)</f>
        <v>#N/A</v>
      </c>
      <c r="Y5967" s="29" t="e">
        <f t="shared" si="93"/>
        <v>#N/A</v>
      </c>
    </row>
    <row r="5968" spans="1:25" x14ac:dyDescent="0.3">
      <c r="A5968" s="8" t="s">
        <v>33</v>
      </c>
      <c r="B5968" s="8" t="s">
        <v>10397</v>
      </c>
      <c r="C5968" s="8" t="s">
        <v>10398</v>
      </c>
      <c r="D5968" s="28" t="s">
        <v>34</v>
      </c>
      <c r="E5968" s="8"/>
      <c r="F5968" s="24">
        <v>0.262226730732673</v>
      </c>
      <c r="G5968" s="24">
        <v>0</v>
      </c>
      <c r="H5968" s="25">
        <v>20.726900000000001</v>
      </c>
      <c r="I5968" s="25">
        <v>2.2961</v>
      </c>
      <c r="J5968" s="15">
        <v>65</v>
      </c>
      <c r="K5968" s="15">
        <v>17</v>
      </c>
      <c r="L5968" s="13">
        <v>0.1108</v>
      </c>
      <c r="M5968" s="7">
        <v>0.94911341999999999</v>
      </c>
      <c r="N5968" s="26">
        <v>0.63456299999999999</v>
      </c>
      <c r="O5968" s="27"/>
      <c r="P5968" s="8">
        <v>0.33141499569999999</v>
      </c>
      <c r="Q5968" s="24">
        <v>0.26219999999999999</v>
      </c>
      <c r="R5968" t="e">
        <f>IF($Q5968*100&gt;=VLOOKUP($O5968,margin_ranges!$A$5:$C$10,2,FALSE),IF($Q5968*100&lt;=VLOOKUP($O5968,margin_ranges!$A$5:$C$10,3,FALSE)+10,"IN RANGE","ABOVE RANGE"),"BELOW RANGE")</f>
        <v>#N/A</v>
      </c>
      <c r="S5968" t="e">
        <f>MIN(VLOOKUP($O5968,margin_ranges!$A$5:$D$10,4,FALSE),$P5968*100)</f>
        <v>#N/A</v>
      </c>
      <c r="T5968" s="29" t="e">
        <f>(1-$S5968/100)/(1-$F5968)-1</f>
        <v>#N/A</v>
      </c>
      <c r="U5968" s="19" t="str">
        <f>IF(ABS(IFERROR(T5968,0))&gt;0.05,INDEX(margin_ranges!$C$13:$C$16,MATCH($F5968*100,margin_ranges!$B$13:$B$16,1)),"")</f>
        <v/>
      </c>
      <c r="V5968" t="e">
        <f>MIN(VLOOKUP($U5968,margin_ranges!$A$5:$D$10,4,FALSE),$P5968*100)</f>
        <v>#N/A</v>
      </c>
      <c r="Y5968" s="29" t="e">
        <f t="shared" si="93"/>
        <v>#N/A</v>
      </c>
    </row>
    <row r="5969" spans="1:25" x14ac:dyDescent="0.3">
      <c r="A5969" s="8" t="s">
        <v>17</v>
      </c>
      <c r="B5969" s="8" t="s">
        <v>10397</v>
      </c>
      <c r="C5969" s="8" t="s">
        <v>10398</v>
      </c>
      <c r="D5969" s="8" t="s">
        <v>10399</v>
      </c>
      <c r="E5969" s="8" t="s">
        <v>10400</v>
      </c>
      <c r="F5969" s="24">
        <v>0.3</v>
      </c>
      <c r="G5969" s="24">
        <v>0</v>
      </c>
      <c r="H5969" s="25">
        <v>6.3244999999999996</v>
      </c>
      <c r="I5969" s="25">
        <v>0.80120000000000002</v>
      </c>
      <c r="J5969" s="15">
        <v>16</v>
      </c>
      <c r="K5969" s="15">
        <v>5</v>
      </c>
      <c r="L5969" s="13">
        <v>0.12670000000000001</v>
      </c>
      <c r="M5969" s="7">
        <v>0.66513328000000005</v>
      </c>
      <c r="N5969" s="26">
        <v>0.4</v>
      </c>
      <c r="O5969" s="27" t="s">
        <v>92</v>
      </c>
      <c r="P5969" s="8">
        <v>0.39861677029999998</v>
      </c>
      <c r="Q5969" s="24">
        <v>0.3</v>
      </c>
      <c r="R5969" t="str">
        <f>IF($Q5969*100&gt;=VLOOKUP($O5969,margin_ranges!$A$5:$C$10,2,FALSE),IF($Q5969*100&lt;=VLOOKUP($O5969,margin_ranges!$A$5:$C$10,3,FALSE)+10,"IN RANGE","ABOVE RANGE"),"BELOW RANGE")</f>
        <v>IN RANGE</v>
      </c>
      <c r="S5969">
        <f>MIN(VLOOKUP($O5969,margin_ranges!$A$5:$D$10,4,FALSE),$P5969*100)</f>
        <v>29.75</v>
      </c>
      <c r="T5969" s="29">
        <f>(1-$S5969/100)/(1-$F5969)-1</f>
        <v>3.5714285714285587E-3</v>
      </c>
      <c r="U5969" s="19" t="str">
        <f>IF(ABS(IFERROR(T5969,0))&gt;0.05,INDEX(margin_ranges!$C$13:$C$16,MATCH($F5969*100,margin_ranges!$B$13:$B$16,1)),"")</f>
        <v/>
      </c>
      <c r="V5969" t="e">
        <f>MIN(VLOOKUP($U5969,margin_ranges!$A$5:$D$10,4,FALSE),$P5969*100)</f>
        <v>#N/A</v>
      </c>
      <c r="Y5969" s="29" t="e">
        <f t="shared" si="93"/>
        <v>#N/A</v>
      </c>
    </row>
    <row r="5970" spans="1:25" x14ac:dyDescent="0.3">
      <c r="A5970" s="8" t="s">
        <v>17</v>
      </c>
      <c r="B5970" s="8" t="s">
        <v>10397</v>
      </c>
      <c r="C5970" s="8" t="s">
        <v>10398</v>
      </c>
      <c r="D5970" s="8" t="s">
        <v>10401</v>
      </c>
      <c r="E5970" s="8" t="s">
        <v>10402</v>
      </c>
      <c r="F5970" s="24">
        <v>0.249999999999999</v>
      </c>
      <c r="G5970" s="24">
        <v>0</v>
      </c>
      <c r="H5970" s="25">
        <v>14.3088</v>
      </c>
      <c r="I5970" s="25">
        <v>1.4932000000000001</v>
      </c>
      <c r="J5970" s="15">
        <v>49</v>
      </c>
      <c r="K5970" s="15">
        <v>12</v>
      </c>
      <c r="L5970" s="13">
        <v>0.10440000000000001</v>
      </c>
      <c r="M5970" s="7">
        <v>1.10169816</v>
      </c>
      <c r="N5970" s="26">
        <v>0.76</v>
      </c>
      <c r="O5970" s="27" t="s">
        <v>92</v>
      </c>
      <c r="P5970" s="8">
        <v>0.31015587690000002</v>
      </c>
      <c r="Q5970" s="24">
        <v>0.25</v>
      </c>
      <c r="R5970" t="str">
        <f>IF($Q5970*100&gt;=VLOOKUP($O5970,margin_ranges!$A$5:$C$10,2,FALSE),IF($Q5970*100&lt;=VLOOKUP($O5970,margin_ranges!$A$5:$C$10,3,FALSE)+10,"IN RANGE","ABOVE RANGE"),"BELOW RANGE")</f>
        <v>IN RANGE</v>
      </c>
      <c r="S5970">
        <f>MIN(VLOOKUP($O5970,margin_ranges!$A$5:$D$10,4,FALSE),$P5970*100)</f>
        <v>29.75</v>
      </c>
      <c r="T5970" s="29">
        <f>(1-$S5970/100)/(1-$F5970)-1</f>
        <v>-6.3333333333334574E-2</v>
      </c>
      <c r="U5970" s="19" t="str">
        <f>IF(ABS(IFERROR(T5970,0))&gt;0.05,INDEX(margin_ranges!$C$13:$C$16,MATCH($F5970*100,margin_ranges!$B$13:$B$16,1)),"")</f>
        <v>Maximize Fill (Type A+)</v>
      </c>
      <c r="V5970">
        <f>MIN(VLOOKUP($U5970,margin_ranges!$A$5:$D$10,4,FALSE),$P5970*100)</f>
        <v>19.75</v>
      </c>
      <c r="Y5970" s="29">
        <f t="shared" si="93"/>
        <v>6.9999999999998508E-2</v>
      </c>
    </row>
    <row r="5971" spans="1:25" x14ac:dyDescent="0.3">
      <c r="A5971" s="8" t="s">
        <v>35</v>
      </c>
      <c r="B5971" s="8" t="s">
        <v>10403</v>
      </c>
      <c r="C5971" s="8" t="s">
        <v>34</v>
      </c>
      <c r="D5971" s="8" t="s">
        <v>34</v>
      </c>
      <c r="E5971" s="8"/>
      <c r="F5971" s="24">
        <v>0.28477171171968302</v>
      </c>
      <c r="G5971" s="24">
        <v>0</v>
      </c>
      <c r="H5971" s="25">
        <v>9.7101000000000006</v>
      </c>
      <c r="I5971" s="25">
        <v>3.4558</v>
      </c>
      <c r="J5971" s="15">
        <v>116</v>
      </c>
      <c r="K5971" s="15">
        <v>29</v>
      </c>
      <c r="L5971" s="13">
        <v>0.35589999999999999</v>
      </c>
      <c r="M5971" s="7">
        <v>1.12125008</v>
      </c>
      <c r="N5971" s="26">
        <v>0.604549</v>
      </c>
      <c r="O5971" s="27"/>
      <c r="P5971" s="8">
        <v>0.46082590130000001</v>
      </c>
      <c r="Q5971" s="24">
        <v>0.2848</v>
      </c>
      <c r="R5971" t="e">
        <f>IF($Q5971*100&gt;=VLOOKUP($O5971,margin_ranges!$A$5:$C$10,2,FALSE),IF($Q5971*100&lt;=VLOOKUP($O5971,margin_ranges!$A$5:$C$10,3,FALSE)+10,"IN RANGE","ABOVE RANGE"),"BELOW RANGE")</f>
        <v>#N/A</v>
      </c>
      <c r="S5971" t="e">
        <f>MIN(VLOOKUP($O5971,margin_ranges!$A$5:$D$10,4,FALSE),$P5971*100)</f>
        <v>#N/A</v>
      </c>
      <c r="T5971" s="29" t="e">
        <f>(1-$S5971/100)/(1-$F5971)-1</f>
        <v>#N/A</v>
      </c>
      <c r="U5971" s="19" t="str">
        <f>IF(ABS(IFERROR(T5971,0))&gt;0.05,INDEX(margin_ranges!$C$13:$C$16,MATCH($F5971*100,margin_ranges!$B$13:$B$16,1)),"")</f>
        <v/>
      </c>
      <c r="V5971" t="e">
        <f>MIN(VLOOKUP($U5971,margin_ranges!$A$5:$D$10,4,FALSE),$P5971*100)</f>
        <v>#N/A</v>
      </c>
      <c r="Y5971" s="29" t="e">
        <f t="shared" si="93"/>
        <v>#N/A</v>
      </c>
    </row>
    <row r="5972" spans="1:25" x14ac:dyDescent="0.3">
      <c r="A5972" s="8" t="s">
        <v>33</v>
      </c>
      <c r="B5972" s="8" t="s">
        <v>10403</v>
      </c>
      <c r="C5972" s="8" t="s">
        <v>10404</v>
      </c>
      <c r="D5972" s="8" t="s">
        <v>34</v>
      </c>
      <c r="E5972" s="8"/>
      <c r="F5972" s="24">
        <v>0.28477171171968302</v>
      </c>
      <c r="G5972" s="24">
        <v>0</v>
      </c>
      <c r="H5972" s="25">
        <v>9.7101000000000006</v>
      </c>
      <c r="I5972" s="25">
        <v>3.4558</v>
      </c>
      <c r="J5972" s="15">
        <v>116</v>
      </c>
      <c r="K5972" s="15">
        <v>29</v>
      </c>
      <c r="L5972" s="13">
        <v>0.35589999999999999</v>
      </c>
      <c r="M5972" s="7">
        <v>1.12125008</v>
      </c>
      <c r="N5972" s="26">
        <v>0.604549</v>
      </c>
      <c r="O5972" s="27"/>
      <c r="P5972" s="8">
        <v>0.46082590130000001</v>
      </c>
      <c r="Q5972" s="24">
        <v>0.2848</v>
      </c>
      <c r="R5972" t="e">
        <f>IF($Q5972*100&gt;=VLOOKUP($O5972,margin_ranges!$A$5:$C$10,2,FALSE),IF($Q5972*100&lt;=VLOOKUP($O5972,margin_ranges!$A$5:$C$10,3,FALSE)+10,"IN RANGE","ABOVE RANGE"),"BELOW RANGE")</f>
        <v>#N/A</v>
      </c>
      <c r="S5972" t="e">
        <f>MIN(VLOOKUP($O5972,margin_ranges!$A$5:$D$10,4,FALSE),$P5972*100)</f>
        <v>#N/A</v>
      </c>
      <c r="T5972" s="29" t="e">
        <f>(1-$S5972/100)/(1-$F5972)-1</f>
        <v>#N/A</v>
      </c>
      <c r="U5972" s="19" t="str">
        <f>IF(ABS(IFERROR(T5972,0))&gt;0.05,INDEX(margin_ranges!$C$13:$C$16,MATCH($F5972*100,margin_ranges!$B$13:$B$16,1)),"")</f>
        <v/>
      </c>
      <c r="V5972" t="e">
        <f>MIN(VLOOKUP($U5972,margin_ranges!$A$5:$D$10,4,FALSE),$P5972*100)</f>
        <v>#N/A</v>
      </c>
      <c r="Y5972" s="29" t="e">
        <f t="shared" si="93"/>
        <v>#N/A</v>
      </c>
    </row>
    <row r="5973" spans="1:25" x14ac:dyDescent="0.3">
      <c r="A5973" s="8" t="s">
        <v>17</v>
      </c>
      <c r="B5973" s="8" t="s">
        <v>10403</v>
      </c>
      <c r="C5973" s="8" t="s">
        <v>10404</v>
      </c>
      <c r="D5973" s="8" t="s">
        <v>10409</v>
      </c>
      <c r="E5973" s="8" t="s">
        <v>10410</v>
      </c>
      <c r="F5973" s="24">
        <v>0.22973556183301899</v>
      </c>
      <c r="G5973" s="24">
        <v>0</v>
      </c>
      <c r="H5973" s="25">
        <v>2.6671999999999998</v>
      </c>
      <c r="I5973" s="25">
        <v>0.56089999999999995</v>
      </c>
      <c r="J5973" s="15">
        <v>33</v>
      </c>
      <c r="K5973" s="15">
        <v>8</v>
      </c>
      <c r="L5973" s="13">
        <v>0.21029999999999999</v>
      </c>
      <c r="M5973" s="7">
        <v>1.9473831699999999</v>
      </c>
      <c r="N5973" s="26">
        <v>1.5</v>
      </c>
      <c r="O5973" s="27" t="s">
        <v>22</v>
      </c>
      <c r="P5973" s="8">
        <v>0.22973556179999999</v>
      </c>
      <c r="Q5973" s="24">
        <v>0.27</v>
      </c>
      <c r="R5973" t="str">
        <f>IF($Q5973*100&gt;=VLOOKUP($O5973,margin_ranges!$A$5:$C$10,2,FALSE),IF($Q5973*100&lt;=VLOOKUP($O5973,margin_ranges!$A$5:$C$10,3,FALSE)+10,"IN RANGE","ABOVE RANGE"),"BELOW RANGE")</f>
        <v>IN RANGE</v>
      </c>
      <c r="S5973">
        <f>MIN(VLOOKUP($O5973,margin_ranges!$A$5:$D$10,4,FALSE),$P5973*100)</f>
        <v>22.973556179999999</v>
      </c>
      <c r="T5973" s="29">
        <f>(1-$S5973/100)/(1-$F5973)-1</f>
        <v>4.2867043248406844E-11</v>
      </c>
      <c r="U5973" s="19" t="str">
        <f>IF(ABS(IFERROR(T5973,0))&gt;0.05,INDEX(margin_ranges!$C$13:$C$16,MATCH($F5973*100,margin_ranges!$B$13:$B$16,1)),"")</f>
        <v/>
      </c>
      <c r="V5973" t="e">
        <f>MIN(VLOOKUP($U5973,margin_ranges!$A$5:$D$10,4,FALSE),$P5973*100)</f>
        <v>#N/A</v>
      </c>
      <c r="Y5973" s="29" t="e">
        <f t="shared" si="93"/>
        <v>#N/A</v>
      </c>
    </row>
    <row r="5974" spans="1:25" x14ac:dyDescent="0.3">
      <c r="A5974" s="8" t="s">
        <v>17</v>
      </c>
      <c r="B5974" s="8" t="s">
        <v>10403</v>
      </c>
      <c r="C5974" s="8" t="s">
        <v>10404</v>
      </c>
      <c r="D5974" s="28" t="s">
        <v>10405</v>
      </c>
      <c r="E5974" s="8" t="s">
        <v>10406</v>
      </c>
      <c r="F5974" s="24">
        <v>0.28999999999999998</v>
      </c>
      <c r="G5974" s="24">
        <v>0</v>
      </c>
      <c r="H5974" s="25">
        <v>1.0749</v>
      </c>
      <c r="I5974" s="25">
        <v>0.4768</v>
      </c>
      <c r="J5974" s="15">
        <v>9</v>
      </c>
      <c r="K5974" s="15">
        <v>2</v>
      </c>
      <c r="L5974" s="13">
        <v>0.44359999999999999</v>
      </c>
      <c r="M5974" s="7">
        <v>0.60656180000000004</v>
      </c>
      <c r="N5974" s="26">
        <v>0.01</v>
      </c>
      <c r="O5974" s="27" t="s">
        <v>22</v>
      </c>
      <c r="P5974" s="8">
        <v>0.9835136337</v>
      </c>
      <c r="Q5974" s="24">
        <v>0.28999999999999998</v>
      </c>
      <c r="R5974" t="str">
        <f>IF($Q5974*100&gt;=VLOOKUP($O5974,margin_ranges!$A$5:$C$10,2,FALSE),IF($Q5974*100&lt;=VLOOKUP($O5974,margin_ranges!$A$5:$C$10,3,FALSE)+10,"IN RANGE","ABOVE RANGE"),"BELOW RANGE")</f>
        <v>IN RANGE</v>
      </c>
      <c r="S5974">
        <f>MIN(VLOOKUP($O5974,margin_ranges!$A$5:$D$10,4,FALSE),$P5974*100)</f>
        <v>29.75</v>
      </c>
      <c r="T5974" s="29">
        <f>(1-$S5974/100)/(1-$F5974)-1</f>
        <v>-1.0563380281690127E-2</v>
      </c>
      <c r="U5974" s="19" t="str">
        <f>IF(ABS(IFERROR(T5974,0))&gt;0.05,INDEX(margin_ranges!$C$13:$C$16,MATCH($F5974*100,margin_ranges!$B$13:$B$16,1)),"")</f>
        <v/>
      </c>
      <c r="V5974" t="e">
        <f>MIN(VLOOKUP($U5974,margin_ranges!$A$5:$D$10,4,FALSE),$P5974*100)</f>
        <v>#N/A</v>
      </c>
      <c r="Y5974" s="29" t="e">
        <f t="shared" si="93"/>
        <v>#N/A</v>
      </c>
    </row>
    <row r="5975" spans="1:25" x14ac:dyDescent="0.3">
      <c r="A5975" s="8" t="s">
        <v>17</v>
      </c>
      <c r="B5975" s="8" t="s">
        <v>10403</v>
      </c>
      <c r="C5975" s="8" t="s">
        <v>10404</v>
      </c>
      <c r="D5975" s="8" t="s">
        <v>10407</v>
      </c>
      <c r="E5975" s="8" t="s">
        <v>10408</v>
      </c>
      <c r="F5975" s="24">
        <v>0.28999999999999998</v>
      </c>
      <c r="G5975" s="24">
        <v>0</v>
      </c>
      <c r="H5975" s="25">
        <v>2.6105</v>
      </c>
      <c r="I5975" s="25">
        <v>0.99509999999999998</v>
      </c>
      <c r="J5975" s="15">
        <v>45</v>
      </c>
      <c r="K5975" s="15">
        <v>11</v>
      </c>
      <c r="L5975" s="13">
        <v>0.38119999999999998</v>
      </c>
      <c r="M5975" s="7">
        <v>1.5073720500000001</v>
      </c>
      <c r="N5975" s="26">
        <v>1</v>
      </c>
      <c r="O5975" s="27" t="s">
        <v>22</v>
      </c>
      <c r="P5975" s="8">
        <v>0.33659377499999998</v>
      </c>
      <c r="Q5975" s="24">
        <v>0.28999999999999998</v>
      </c>
      <c r="R5975" t="str">
        <f>IF($Q5975*100&gt;=VLOOKUP($O5975,margin_ranges!$A$5:$C$10,2,FALSE),IF($Q5975*100&lt;=VLOOKUP($O5975,margin_ranges!$A$5:$C$10,3,FALSE)+10,"IN RANGE","ABOVE RANGE"),"BELOW RANGE")</f>
        <v>IN RANGE</v>
      </c>
      <c r="S5975">
        <f>MIN(VLOOKUP($O5975,margin_ranges!$A$5:$D$10,4,FALSE),$P5975*100)</f>
        <v>29.75</v>
      </c>
      <c r="T5975" s="29">
        <f>(1-$S5975/100)/(1-$F5975)-1</f>
        <v>-1.0563380281690127E-2</v>
      </c>
      <c r="U5975" s="19" t="str">
        <f>IF(ABS(IFERROR(T5975,0))&gt;0.05,INDEX(margin_ranges!$C$13:$C$16,MATCH($F5975*100,margin_ranges!$B$13:$B$16,1)),"")</f>
        <v/>
      </c>
      <c r="V5975" t="e">
        <f>MIN(VLOOKUP($U5975,margin_ranges!$A$5:$D$10,4,FALSE),$P5975*100)</f>
        <v>#N/A</v>
      </c>
      <c r="Y5975" s="29" t="e">
        <f t="shared" si="93"/>
        <v>#N/A</v>
      </c>
    </row>
    <row r="5976" spans="1:25" x14ac:dyDescent="0.3">
      <c r="A5976" s="8" t="s">
        <v>17</v>
      </c>
      <c r="B5976" s="8" t="s">
        <v>10403</v>
      </c>
      <c r="C5976" s="8" t="s">
        <v>10404</v>
      </c>
      <c r="D5976" s="8" t="s">
        <v>10413</v>
      </c>
      <c r="E5976" s="8" t="s">
        <v>10414</v>
      </c>
      <c r="F5976" s="24">
        <v>0.28999999999999998</v>
      </c>
      <c r="G5976" s="24">
        <v>0</v>
      </c>
      <c r="H5976" s="25">
        <v>1.1843999999999999</v>
      </c>
      <c r="I5976" s="25">
        <v>0.62719999999999998</v>
      </c>
      <c r="J5976" s="15">
        <v>11</v>
      </c>
      <c r="K5976" s="15">
        <v>3</v>
      </c>
      <c r="L5976" s="13">
        <v>0.52959999999999996</v>
      </c>
      <c r="M5976" s="7">
        <v>0.57533310999999998</v>
      </c>
      <c r="N5976" s="26">
        <v>0.01</v>
      </c>
      <c r="O5976" s="27" t="s">
        <v>22</v>
      </c>
      <c r="P5976" s="8">
        <v>0.98261876479999999</v>
      </c>
      <c r="Q5976" s="24">
        <v>0.28999999999999998</v>
      </c>
      <c r="R5976" t="str">
        <f>IF($Q5976*100&gt;=VLOOKUP($O5976,margin_ranges!$A$5:$C$10,2,FALSE),IF($Q5976*100&lt;=VLOOKUP($O5976,margin_ranges!$A$5:$C$10,3,FALSE)+10,"IN RANGE","ABOVE RANGE"),"BELOW RANGE")</f>
        <v>IN RANGE</v>
      </c>
      <c r="S5976">
        <f>MIN(VLOOKUP($O5976,margin_ranges!$A$5:$D$10,4,FALSE),$P5976*100)</f>
        <v>29.75</v>
      </c>
      <c r="T5976" s="29">
        <f>(1-$S5976/100)/(1-$F5976)-1</f>
        <v>-1.0563380281690127E-2</v>
      </c>
      <c r="U5976" s="19" t="str">
        <f>IF(ABS(IFERROR(T5976,0))&gt;0.05,INDEX(margin_ranges!$C$13:$C$16,MATCH($F5976*100,margin_ranges!$B$13:$B$16,1)),"")</f>
        <v/>
      </c>
      <c r="V5976" t="e">
        <f>MIN(VLOOKUP($U5976,margin_ranges!$A$5:$D$10,4,FALSE),$P5976*100)</f>
        <v>#N/A</v>
      </c>
      <c r="Y5976" s="29" t="e">
        <f t="shared" si="93"/>
        <v>#N/A</v>
      </c>
    </row>
    <row r="5977" spans="1:25" x14ac:dyDescent="0.3">
      <c r="A5977" s="8" t="s">
        <v>17</v>
      </c>
      <c r="B5977" s="8" t="s">
        <v>10403</v>
      </c>
      <c r="C5977" s="8" t="s">
        <v>10404</v>
      </c>
      <c r="D5977" s="8" t="s">
        <v>10411</v>
      </c>
      <c r="E5977" s="8" t="s">
        <v>10412</v>
      </c>
      <c r="F5977" s="24">
        <v>0.28999999999999898</v>
      </c>
      <c r="G5977" s="24">
        <v>0</v>
      </c>
      <c r="H5977" s="25">
        <v>1.4774</v>
      </c>
      <c r="I5977" s="25">
        <v>0.47699999999999998</v>
      </c>
      <c r="J5977" s="15">
        <v>14</v>
      </c>
      <c r="K5977" s="15">
        <v>4</v>
      </c>
      <c r="L5977" s="13">
        <v>0.32290000000000002</v>
      </c>
      <c r="M5977" s="7">
        <v>0.99293202000000003</v>
      </c>
      <c r="N5977" s="26">
        <v>0.5</v>
      </c>
      <c r="O5977" s="27" t="s">
        <v>22</v>
      </c>
      <c r="P5977" s="8">
        <v>0.49644085180000003</v>
      </c>
      <c r="Q5977" s="24">
        <v>0.28999999999999998</v>
      </c>
      <c r="R5977" t="str">
        <f>IF($Q5977*100&gt;=VLOOKUP($O5977,margin_ranges!$A$5:$C$10,2,FALSE),IF($Q5977*100&lt;=VLOOKUP($O5977,margin_ranges!$A$5:$C$10,3,FALSE)+10,"IN RANGE","ABOVE RANGE"),"BELOW RANGE")</f>
        <v>IN RANGE</v>
      </c>
      <c r="S5977">
        <f>MIN(VLOOKUP($O5977,margin_ranges!$A$5:$D$10,4,FALSE),$P5977*100)</f>
        <v>29.75</v>
      </c>
      <c r="T5977" s="29">
        <f>(1-$S5977/100)/(1-$F5977)-1</f>
        <v>-1.056338028169157E-2</v>
      </c>
      <c r="U5977" s="19" t="str">
        <f>IF(ABS(IFERROR(T5977,0))&gt;0.05,INDEX(margin_ranges!$C$13:$C$16,MATCH($F5977*100,margin_ranges!$B$13:$B$16,1)),"")</f>
        <v/>
      </c>
      <c r="V5977" t="e">
        <f>MIN(VLOOKUP($U5977,margin_ranges!$A$5:$D$10,4,FALSE),$P5977*100)</f>
        <v>#N/A</v>
      </c>
      <c r="Y5977" s="29" t="e">
        <f t="shared" si="93"/>
        <v>#N/A</v>
      </c>
    </row>
    <row r="5978" spans="1:25" x14ac:dyDescent="0.3">
      <c r="A5978" s="8" t="s">
        <v>35</v>
      </c>
      <c r="B5978" s="8" t="s">
        <v>10415</v>
      </c>
      <c r="C5978" s="8" t="s">
        <v>34</v>
      </c>
      <c r="D5978" s="8" t="s">
        <v>34</v>
      </c>
      <c r="E5978" s="8"/>
      <c r="F5978" s="24">
        <v>0.34</v>
      </c>
      <c r="G5978" s="24">
        <v>0</v>
      </c>
      <c r="H5978" s="25">
        <v>11.4192</v>
      </c>
      <c r="I5978" s="25">
        <v>5.1959999999999997</v>
      </c>
      <c r="J5978" s="15">
        <v>190</v>
      </c>
      <c r="K5978" s="15">
        <v>58</v>
      </c>
      <c r="L5978" s="13">
        <v>0.45500000000000002</v>
      </c>
      <c r="M5978" s="7">
        <v>1.2188551599999999</v>
      </c>
      <c r="N5978" s="26">
        <v>0.6</v>
      </c>
      <c r="O5978" s="27"/>
      <c r="P5978" s="8">
        <v>0.50773478419999996</v>
      </c>
      <c r="Q5978" s="24">
        <v>0.34</v>
      </c>
      <c r="R5978" t="e">
        <f>IF($Q5978*100&gt;=VLOOKUP($O5978,margin_ranges!$A$5:$C$10,2,FALSE),IF($Q5978*100&lt;=VLOOKUP($O5978,margin_ranges!$A$5:$C$10,3,FALSE)+10,"IN RANGE","ABOVE RANGE"),"BELOW RANGE")</f>
        <v>#N/A</v>
      </c>
      <c r="S5978" t="e">
        <f>MIN(VLOOKUP($O5978,margin_ranges!$A$5:$D$10,4,FALSE),$P5978*100)</f>
        <v>#N/A</v>
      </c>
      <c r="T5978" s="29" t="e">
        <f>(1-$S5978/100)/(1-$F5978)-1</f>
        <v>#N/A</v>
      </c>
      <c r="U5978" s="19" t="str">
        <f>IF(ABS(IFERROR(T5978,0))&gt;0.05,INDEX(margin_ranges!$C$13:$C$16,MATCH($F5978*100,margin_ranges!$B$13:$B$16,1)),"")</f>
        <v/>
      </c>
      <c r="V5978" t="e">
        <f>MIN(VLOOKUP($U5978,margin_ranges!$A$5:$D$10,4,FALSE),$P5978*100)</f>
        <v>#N/A</v>
      </c>
      <c r="Y5978" s="29" t="e">
        <f t="shared" si="93"/>
        <v>#N/A</v>
      </c>
    </row>
    <row r="5979" spans="1:25" x14ac:dyDescent="0.3">
      <c r="A5979" s="8" t="s">
        <v>33</v>
      </c>
      <c r="B5979" s="8" t="s">
        <v>10415</v>
      </c>
      <c r="C5979" s="8" t="s">
        <v>10416</v>
      </c>
      <c r="D5979" s="8" t="s">
        <v>34</v>
      </c>
      <c r="E5979" s="8"/>
      <c r="F5979" s="24">
        <v>0.34</v>
      </c>
      <c r="G5979" s="24">
        <v>0</v>
      </c>
      <c r="H5979" s="25">
        <v>11.4192</v>
      </c>
      <c r="I5979" s="25">
        <v>5.1959999999999997</v>
      </c>
      <c r="J5979" s="15">
        <v>190</v>
      </c>
      <c r="K5979" s="15">
        <v>58</v>
      </c>
      <c r="L5979" s="13">
        <v>0.45500000000000002</v>
      </c>
      <c r="M5979" s="7">
        <v>1.2188551599999999</v>
      </c>
      <c r="N5979" s="26">
        <v>0.6</v>
      </c>
      <c r="O5979" s="27"/>
      <c r="P5979" s="8">
        <v>0.50773478419999996</v>
      </c>
      <c r="Q5979" s="24">
        <v>0.34</v>
      </c>
      <c r="R5979" t="e">
        <f>IF($Q5979*100&gt;=VLOOKUP($O5979,margin_ranges!$A$5:$C$10,2,FALSE),IF($Q5979*100&lt;=VLOOKUP($O5979,margin_ranges!$A$5:$C$10,3,FALSE)+10,"IN RANGE","ABOVE RANGE"),"BELOW RANGE")</f>
        <v>#N/A</v>
      </c>
      <c r="S5979" t="e">
        <f>MIN(VLOOKUP($O5979,margin_ranges!$A$5:$D$10,4,FALSE),$P5979*100)</f>
        <v>#N/A</v>
      </c>
      <c r="T5979" s="29" t="e">
        <f>(1-$S5979/100)/(1-$F5979)-1</f>
        <v>#N/A</v>
      </c>
      <c r="U5979" s="19" t="str">
        <f>IF(ABS(IFERROR(T5979,0))&gt;0.05,INDEX(margin_ranges!$C$13:$C$16,MATCH($F5979*100,margin_ranges!$B$13:$B$16,1)),"")</f>
        <v/>
      </c>
      <c r="V5979" t="e">
        <f>MIN(VLOOKUP($U5979,margin_ranges!$A$5:$D$10,4,FALSE),$P5979*100)</f>
        <v>#N/A</v>
      </c>
      <c r="Y5979" s="29" t="e">
        <f t="shared" si="93"/>
        <v>#N/A</v>
      </c>
    </row>
    <row r="5980" spans="1:25" x14ac:dyDescent="0.3">
      <c r="A5980" s="8" t="s">
        <v>17</v>
      </c>
      <c r="B5980" s="8" t="s">
        <v>10415</v>
      </c>
      <c r="C5980" s="8" t="s">
        <v>10416</v>
      </c>
      <c r="D5980" s="8" t="s">
        <v>10417</v>
      </c>
      <c r="E5980" s="8" t="s">
        <v>10418</v>
      </c>
      <c r="F5980" s="24">
        <v>0.34</v>
      </c>
      <c r="G5980" s="24">
        <v>0</v>
      </c>
      <c r="H5980" s="25">
        <v>11.418799999999999</v>
      </c>
      <c r="I5980" s="25">
        <v>5.1959999999999997</v>
      </c>
      <c r="J5980" s="15">
        <v>190</v>
      </c>
      <c r="K5980" s="15">
        <v>58</v>
      </c>
      <c r="L5980" s="13">
        <v>0.45500000000000002</v>
      </c>
      <c r="M5980" s="7">
        <v>1.2188551599999999</v>
      </c>
      <c r="N5980" s="26">
        <v>0.6</v>
      </c>
      <c r="O5980" s="27" t="s">
        <v>22</v>
      </c>
      <c r="P5980" s="8">
        <v>0.50773478419999996</v>
      </c>
      <c r="Q5980" s="24">
        <v>0.34</v>
      </c>
      <c r="R5980" t="str">
        <f>IF($Q5980*100&gt;=VLOOKUP($O5980,margin_ranges!$A$5:$C$10,2,FALSE),IF($Q5980*100&lt;=VLOOKUP($O5980,margin_ranges!$A$5:$C$10,3,FALSE)+10,"IN RANGE","ABOVE RANGE"),"BELOW RANGE")</f>
        <v>IN RANGE</v>
      </c>
      <c r="S5980">
        <f>MIN(VLOOKUP($O5980,margin_ranges!$A$5:$D$10,4,FALSE),$P5980*100)</f>
        <v>29.75</v>
      </c>
      <c r="T5980" s="29">
        <f>(1-$S5980/100)/(1-$F5980)-1</f>
        <v>6.4393939393939448E-2</v>
      </c>
      <c r="U5980" s="19" t="str">
        <f>IF(ABS(IFERROR(T5980,0))&gt;0.05,INDEX(margin_ranges!$C$13:$C$16,MATCH($F5980*100,margin_ranges!$B$13:$B$16,1)),"")</f>
        <v>Balanced (Type B)</v>
      </c>
      <c r="V5980">
        <f>MIN(VLOOKUP($U5980,margin_ranges!$A$5:$D$10,4,FALSE),$P5980*100)</f>
        <v>29.75</v>
      </c>
      <c r="Y5980" s="29">
        <f t="shared" si="93"/>
        <v>6.4393939393939448E-2</v>
      </c>
    </row>
    <row r="5981" spans="1:25" x14ac:dyDescent="0.3">
      <c r="A5981" s="8" t="s">
        <v>35</v>
      </c>
      <c r="B5981" s="8" t="s">
        <v>10419</v>
      </c>
      <c r="C5981" s="8" t="s">
        <v>34</v>
      </c>
      <c r="D5981" s="8" t="s">
        <v>34</v>
      </c>
      <c r="E5981" s="8"/>
      <c r="F5981" s="24">
        <v>0.3</v>
      </c>
      <c r="G5981" s="24">
        <v>0.39056722999999999</v>
      </c>
      <c r="H5981" s="25">
        <v>110.67529999999999</v>
      </c>
      <c r="I5981" s="25">
        <v>66.037400000000005</v>
      </c>
      <c r="J5981" s="15">
        <v>758</v>
      </c>
      <c r="K5981" s="15">
        <v>222</v>
      </c>
      <c r="L5981" s="13">
        <v>0.59670000000000001</v>
      </c>
      <c r="M5981" s="7">
        <v>0.38256063000000001</v>
      </c>
      <c r="N5981" s="26">
        <v>0.18468599999999999</v>
      </c>
      <c r="O5981" s="27"/>
      <c r="P5981" s="8">
        <v>0.51723730509999999</v>
      </c>
      <c r="Q5981" s="24">
        <v>0.3</v>
      </c>
      <c r="R5981" t="e">
        <f>IF($Q5981*100&gt;=VLOOKUP($O5981,margin_ranges!$A$5:$C$10,2,FALSE),IF($Q5981*100&lt;=VLOOKUP($O5981,margin_ranges!$A$5:$C$10,3,FALSE)+10,"IN RANGE","ABOVE RANGE"),"BELOW RANGE")</f>
        <v>#N/A</v>
      </c>
      <c r="S5981" t="e">
        <f>MIN(VLOOKUP($O5981,margin_ranges!$A$5:$D$10,4,FALSE),$P5981*100)</f>
        <v>#N/A</v>
      </c>
      <c r="T5981" s="29" t="e">
        <f>(1-$S5981/100)/(1-$F5981)-1</f>
        <v>#N/A</v>
      </c>
      <c r="U5981" s="19" t="str">
        <f>IF(ABS(IFERROR(T5981,0))&gt;0.05,INDEX(margin_ranges!$C$13:$C$16,MATCH($F5981*100,margin_ranges!$B$13:$B$16,1)),"")</f>
        <v/>
      </c>
      <c r="V5981" t="e">
        <f>MIN(VLOOKUP($U5981,margin_ranges!$A$5:$D$10,4,FALSE),$P5981*100)</f>
        <v>#N/A</v>
      </c>
      <c r="Y5981" s="29" t="e">
        <f t="shared" si="93"/>
        <v>#N/A</v>
      </c>
    </row>
    <row r="5982" spans="1:25" x14ac:dyDescent="0.3">
      <c r="A5982" s="8" t="s">
        <v>33</v>
      </c>
      <c r="B5982" s="8" t="s">
        <v>10419</v>
      </c>
      <c r="C5982" s="8" t="s">
        <v>10420</v>
      </c>
      <c r="D5982" s="8" t="s">
        <v>34</v>
      </c>
      <c r="E5982" s="8"/>
      <c r="F5982" s="24">
        <v>0.3</v>
      </c>
      <c r="G5982" s="24">
        <v>0.39056722999999999</v>
      </c>
      <c r="H5982" s="25">
        <v>110.67529999999999</v>
      </c>
      <c r="I5982" s="25">
        <v>66.037400000000005</v>
      </c>
      <c r="J5982" s="15">
        <v>758</v>
      </c>
      <c r="K5982" s="15">
        <v>222</v>
      </c>
      <c r="L5982" s="13">
        <v>0.59670000000000001</v>
      </c>
      <c r="M5982" s="7">
        <v>0.38256063000000001</v>
      </c>
      <c r="N5982" s="26">
        <v>0.18468599999999999</v>
      </c>
      <c r="O5982" s="27"/>
      <c r="P5982" s="8">
        <v>0.51723730509999999</v>
      </c>
      <c r="Q5982" s="24">
        <v>0.3</v>
      </c>
      <c r="R5982" t="e">
        <f>IF($Q5982*100&gt;=VLOOKUP($O5982,margin_ranges!$A$5:$C$10,2,FALSE),IF($Q5982*100&lt;=VLOOKUP($O5982,margin_ranges!$A$5:$C$10,3,FALSE)+10,"IN RANGE","ABOVE RANGE"),"BELOW RANGE")</f>
        <v>#N/A</v>
      </c>
      <c r="S5982" t="e">
        <f>MIN(VLOOKUP($O5982,margin_ranges!$A$5:$D$10,4,FALSE),$P5982*100)</f>
        <v>#N/A</v>
      </c>
      <c r="T5982" s="29" t="e">
        <f>(1-$S5982/100)/(1-$F5982)-1</f>
        <v>#N/A</v>
      </c>
      <c r="U5982" s="19" t="str">
        <f>IF(ABS(IFERROR(T5982,0))&gt;0.05,INDEX(margin_ranges!$C$13:$C$16,MATCH($F5982*100,margin_ranges!$B$13:$B$16,1)),"")</f>
        <v/>
      </c>
      <c r="V5982" t="e">
        <f>MIN(VLOOKUP($U5982,margin_ranges!$A$5:$D$10,4,FALSE),$P5982*100)</f>
        <v>#N/A</v>
      </c>
      <c r="Y5982" s="29" t="e">
        <f t="shared" si="93"/>
        <v>#N/A</v>
      </c>
    </row>
    <row r="5983" spans="1:25" x14ac:dyDescent="0.3">
      <c r="A5983" s="8" t="s">
        <v>17</v>
      </c>
      <c r="B5983" s="8" t="s">
        <v>10419</v>
      </c>
      <c r="C5983" s="8" t="s">
        <v>10420</v>
      </c>
      <c r="D5983" s="8" t="s">
        <v>10421</v>
      </c>
      <c r="E5983" s="8" t="s">
        <v>10422</v>
      </c>
      <c r="F5983" s="24">
        <v>0.3</v>
      </c>
      <c r="G5983" s="24">
        <v>1</v>
      </c>
      <c r="H5983" s="25">
        <v>60.284100000000002</v>
      </c>
      <c r="I5983" s="25">
        <v>36.608499999999999</v>
      </c>
      <c r="J5983" s="15">
        <v>296</v>
      </c>
      <c r="K5983" s="15">
        <v>83</v>
      </c>
      <c r="L5983" s="13">
        <v>0.60729999999999995</v>
      </c>
      <c r="M5983" s="7">
        <v>0.26952796000000001</v>
      </c>
      <c r="N5983" s="26">
        <v>0.18</v>
      </c>
      <c r="O5983" s="27" t="s">
        <v>92</v>
      </c>
      <c r="P5983" s="8">
        <v>0.33216575860000003</v>
      </c>
      <c r="Q5983" s="24">
        <v>0.3</v>
      </c>
      <c r="R5983" t="str">
        <f>IF($Q5983*100&gt;=VLOOKUP($O5983,margin_ranges!$A$5:$C$10,2,FALSE),IF($Q5983*100&lt;=VLOOKUP($O5983,margin_ranges!$A$5:$C$10,3,FALSE)+10,"IN RANGE","ABOVE RANGE"),"BELOW RANGE")</f>
        <v>IN RANGE</v>
      </c>
      <c r="S5983">
        <f>MIN(VLOOKUP($O5983,margin_ranges!$A$5:$D$10,4,FALSE),$P5983*100)</f>
        <v>29.75</v>
      </c>
      <c r="T5983" s="29">
        <f>(1-$S5983/100)/(1-$F5983)-1</f>
        <v>3.5714285714285587E-3</v>
      </c>
      <c r="U5983" s="19" t="str">
        <f>IF(ABS(IFERROR(T5983,0))&gt;0.05,INDEX(margin_ranges!$C$13:$C$16,MATCH($F5983*100,margin_ranges!$B$13:$B$16,1)),"")</f>
        <v/>
      </c>
      <c r="V5983" t="e">
        <f>MIN(VLOOKUP($U5983,margin_ranges!$A$5:$D$10,4,FALSE),$P5983*100)</f>
        <v>#N/A</v>
      </c>
      <c r="Y5983" s="29" t="e">
        <f t="shared" si="93"/>
        <v>#N/A</v>
      </c>
    </row>
    <row r="5984" spans="1:25" x14ac:dyDescent="0.3">
      <c r="A5984" s="8" t="s">
        <v>17</v>
      </c>
      <c r="B5984" s="8" t="s">
        <v>10419</v>
      </c>
      <c r="C5984" s="8" t="s">
        <v>10420</v>
      </c>
      <c r="D5984" s="8" t="s">
        <v>10425</v>
      </c>
      <c r="E5984" s="8" t="s">
        <v>10426</v>
      </c>
      <c r="F5984" s="24">
        <v>0.3</v>
      </c>
      <c r="G5984" s="24">
        <v>0</v>
      </c>
      <c r="H5984" s="25">
        <v>26.296399999999998</v>
      </c>
      <c r="I5984" s="25">
        <v>15.5688</v>
      </c>
      <c r="J5984" s="15">
        <v>299</v>
      </c>
      <c r="K5984" s="15">
        <v>90</v>
      </c>
      <c r="L5984" s="13">
        <v>0.59209999999999996</v>
      </c>
      <c r="M5984" s="7">
        <v>0.63911994000000005</v>
      </c>
      <c r="N5984" s="26">
        <v>0.28000000000000003</v>
      </c>
      <c r="O5984" s="27" t="s">
        <v>92</v>
      </c>
      <c r="P5984" s="8">
        <v>0.56189756970000004</v>
      </c>
      <c r="Q5984" s="24">
        <v>0.3</v>
      </c>
      <c r="R5984" t="str">
        <f>IF($Q5984*100&gt;=VLOOKUP($O5984,margin_ranges!$A$5:$C$10,2,FALSE),IF($Q5984*100&lt;=VLOOKUP($O5984,margin_ranges!$A$5:$C$10,3,FALSE)+10,"IN RANGE","ABOVE RANGE"),"BELOW RANGE")</f>
        <v>IN RANGE</v>
      </c>
      <c r="S5984">
        <f>MIN(VLOOKUP($O5984,margin_ranges!$A$5:$D$10,4,FALSE),$P5984*100)</f>
        <v>29.75</v>
      </c>
      <c r="T5984" s="29">
        <f>(1-$S5984/100)/(1-$F5984)-1</f>
        <v>3.5714285714285587E-3</v>
      </c>
      <c r="U5984" s="19" t="str">
        <f>IF(ABS(IFERROR(T5984,0))&gt;0.05,INDEX(margin_ranges!$C$13:$C$16,MATCH($F5984*100,margin_ranges!$B$13:$B$16,1)),"")</f>
        <v/>
      </c>
      <c r="V5984" t="e">
        <f>MIN(VLOOKUP($U5984,margin_ranges!$A$5:$D$10,4,FALSE),$P5984*100)</f>
        <v>#N/A</v>
      </c>
      <c r="Y5984" s="29" t="e">
        <f t="shared" si="93"/>
        <v>#N/A</v>
      </c>
    </row>
    <row r="5985" spans="1:25" x14ac:dyDescent="0.3">
      <c r="A5985" s="8" t="s">
        <v>17</v>
      </c>
      <c r="B5985" s="8" t="s">
        <v>10419</v>
      </c>
      <c r="C5985" s="8" t="s">
        <v>10420</v>
      </c>
      <c r="D5985" s="28" t="s">
        <v>10423</v>
      </c>
      <c r="E5985" s="8" t="s">
        <v>10424</v>
      </c>
      <c r="F5985" s="24">
        <v>0.29999999999999899</v>
      </c>
      <c r="G5985" s="24">
        <v>0</v>
      </c>
      <c r="H5985" s="25">
        <v>24.094799999999999</v>
      </c>
      <c r="I5985" s="25">
        <v>13.860099999999999</v>
      </c>
      <c r="J5985" s="15">
        <v>163</v>
      </c>
      <c r="K5985" s="15">
        <v>49</v>
      </c>
      <c r="L5985" s="13">
        <v>0.57520000000000004</v>
      </c>
      <c r="M5985" s="7">
        <v>0.39292418000000001</v>
      </c>
      <c r="N5985" s="26">
        <v>0.09</v>
      </c>
      <c r="O5985" s="27" t="s">
        <v>92</v>
      </c>
      <c r="P5985" s="8">
        <v>0.77094817390000003</v>
      </c>
      <c r="Q5985" s="24">
        <v>0.3</v>
      </c>
      <c r="R5985" t="str">
        <f>IF($Q5985*100&gt;=VLOOKUP($O5985,margin_ranges!$A$5:$C$10,2,FALSE),IF($Q5985*100&lt;=VLOOKUP($O5985,margin_ranges!$A$5:$C$10,3,FALSE)+10,"IN RANGE","ABOVE RANGE"),"BELOW RANGE")</f>
        <v>IN RANGE</v>
      </c>
      <c r="S5985">
        <f>MIN(VLOOKUP($O5985,margin_ranges!$A$5:$D$10,4,FALSE),$P5985*100)</f>
        <v>29.75</v>
      </c>
      <c r="T5985" s="29">
        <f>(1-$S5985/100)/(1-$F5985)-1</f>
        <v>3.5714285714270044E-3</v>
      </c>
      <c r="U5985" s="19" t="str">
        <f>IF(ABS(IFERROR(T5985,0))&gt;0.05,INDEX(margin_ranges!$C$13:$C$16,MATCH($F5985*100,margin_ranges!$B$13:$B$16,1)),"")</f>
        <v/>
      </c>
      <c r="V5985" t="e">
        <f>MIN(VLOOKUP($U5985,margin_ranges!$A$5:$D$10,4,FALSE),$P5985*100)</f>
        <v>#N/A</v>
      </c>
      <c r="Y5985" s="29" t="e">
        <f t="shared" si="93"/>
        <v>#N/A</v>
      </c>
    </row>
    <row r="5986" spans="1:25" x14ac:dyDescent="0.3">
      <c r="A5986" s="8" t="s">
        <v>35</v>
      </c>
      <c r="B5986" s="8" t="s">
        <v>10427</v>
      </c>
      <c r="C5986" s="8" t="s">
        <v>34</v>
      </c>
      <c r="D5986" s="8" t="s">
        <v>34</v>
      </c>
      <c r="E5986" s="8"/>
      <c r="F5986" s="24">
        <v>0.34</v>
      </c>
      <c r="G5986" s="24">
        <v>0</v>
      </c>
      <c r="H5986" s="25">
        <v>69.156899999999993</v>
      </c>
      <c r="I5986" s="25">
        <v>26.863299999999999</v>
      </c>
      <c r="J5986" s="15">
        <v>356</v>
      </c>
      <c r="K5986" s="15">
        <v>109</v>
      </c>
      <c r="L5986" s="13">
        <v>0.38840000000000002</v>
      </c>
      <c r="M5986" s="7">
        <v>0.44166999000000001</v>
      </c>
      <c r="N5986" s="26">
        <v>0.2</v>
      </c>
      <c r="O5986" s="27"/>
      <c r="P5986" s="8">
        <v>0.54717321900000004</v>
      </c>
      <c r="Q5986" s="24">
        <v>0.34</v>
      </c>
      <c r="R5986" t="e">
        <f>IF($Q5986*100&gt;=VLOOKUP($O5986,margin_ranges!$A$5:$C$10,2,FALSE),IF($Q5986*100&lt;=VLOOKUP($O5986,margin_ranges!$A$5:$C$10,3,FALSE)+10,"IN RANGE","ABOVE RANGE"),"BELOW RANGE")</f>
        <v>#N/A</v>
      </c>
      <c r="S5986" t="e">
        <f>MIN(VLOOKUP($O5986,margin_ranges!$A$5:$D$10,4,FALSE),$P5986*100)</f>
        <v>#N/A</v>
      </c>
      <c r="T5986" s="29" t="e">
        <f>(1-$S5986/100)/(1-$F5986)-1</f>
        <v>#N/A</v>
      </c>
      <c r="U5986" s="19" t="str">
        <f>IF(ABS(IFERROR(T5986,0))&gt;0.05,INDEX(margin_ranges!$C$13:$C$16,MATCH($F5986*100,margin_ranges!$B$13:$B$16,1)),"")</f>
        <v/>
      </c>
      <c r="V5986" t="e">
        <f>MIN(VLOOKUP($U5986,margin_ranges!$A$5:$D$10,4,FALSE),$P5986*100)</f>
        <v>#N/A</v>
      </c>
      <c r="Y5986" s="29" t="e">
        <f t="shared" si="93"/>
        <v>#N/A</v>
      </c>
    </row>
    <row r="5987" spans="1:25" x14ac:dyDescent="0.3">
      <c r="A5987" s="8" t="s">
        <v>33</v>
      </c>
      <c r="B5987" s="8" t="s">
        <v>10427</v>
      </c>
      <c r="C5987" s="8" t="s">
        <v>10428</v>
      </c>
      <c r="D5987" s="8" t="s">
        <v>34</v>
      </c>
      <c r="E5987" s="8"/>
      <c r="F5987" s="24">
        <v>0.34</v>
      </c>
      <c r="G5987" s="24">
        <v>0</v>
      </c>
      <c r="H5987" s="25">
        <v>69.156899999999993</v>
      </c>
      <c r="I5987" s="25">
        <v>26.863299999999999</v>
      </c>
      <c r="J5987" s="15">
        <v>356</v>
      </c>
      <c r="K5987" s="15">
        <v>109</v>
      </c>
      <c r="L5987" s="13">
        <v>0.38840000000000002</v>
      </c>
      <c r="M5987" s="7">
        <v>0.44166999000000001</v>
      </c>
      <c r="N5987" s="26">
        <v>0.2</v>
      </c>
      <c r="O5987" s="27"/>
      <c r="P5987" s="8">
        <v>0.54717321900000004</v>
      </c>
      <c r="Q5987" s="24">
        <v>0.34</v>
      </c>
      <c r="R5987" t="e">
        <f>IF($Q5987*100&gt;=VLOOKUP($O5987,margin_ranges!$A$5:$C$10,2,FALSE),IF($Q5987*100&lt;=VLOOKUP($O5987,margin_ranges!$A$5:$C$10,3,FALSE)+10,"IN RANGE","ABOVE RANGE"),"BELOW RANGE")</f>
        <v>#N/A</v>
      </c>
      <c r="S5987" t="e">
        <f>MIN(VLOOKUP($O5987,margin_ranges!$A$5:$D$10,4,FALSE),$P5987*100)</f>
        <v>#N/A</v>
      </c>
      <c r="T5987" s="29" t="e">
        <f>(1-$S5987/100)/(1-$F5987)-1</f>
        <v>#N/A</v>
      </c>
      <c r="U5987" s="19" t="str">
        <f>IF(ABS(IFERROR(T5987,0))&gt;0.05,INDEX(margin_ranges!$C$13:$C$16,MATCH($F5987*100,margin_ranges!$B$13:$B$16,1)),"")</f>
        <v/>
      </c>
      <c r="V5987" t="e">
        <f>MIN(VLOOKUP($U5987,margin_ranges!$A$5:$D$10,4,FALSE),$P5987*100)</f>
        <v>#N/A</v>
      </c>
      <c r="Y5987" s="29" t="e">
        <f t="shared" si="93"/>
        <v>#N/A</v>
      </c>
    </row>
    <row r="5988" spans="1:25" x14ac:dyDescent="0.3">
      <c r="A5988" s="8" t="s">
        <v>17</v>
      </c>
      <c r="B5988" s="8" t="s">
        <v>10427</v>
      </c>
      <c r="C5988" s="8" t="s">
        <v>10428</v>
      </c>
      <c r="D5988" s="8" t="s">
        <v>10431</v>
      </c>
      <c r="E5988" s="8" t="s">
        <v>10432</v>
      </c>
      <c r="F5988" s="24">
        <v>0.34</v>
      </c>
      <c r="G5988" s="24">
        <v>0</v>
      </c>
      <c r="H5988" s="25">
        <v>35.700800000000001</v>
      </c>
      <c r="I5988" s="25">
        <v>13.378399999999999</v>
      </c>
      <c r="J5988" s="15">
        <v>178</v>
      </c>
      <c r="K5988" s="15">
        <v>55</v>
      </c>
      <c r="L5988" s="13">
        <v>0.37469999999999998</v>
      </c>
      <c r="M5988" s="7">
        <v>0.44288802999999999</v>
      </c>
      <c r="N5988" s="26">
        <v>0.2</v>
      </c>
      <c r="O5988" s="27" t="s">
        <v>22</v>
      </c>
      <c r="P5988" s="8">
        <v>0.54841859589999997</v>
      </c>
      <c r="Q5988" s="24">
        <v>0.34</v>
      </c>
      <c r="R5988" t="str">
        <f>IF($Q5988*100&gt;=VLOOKUP($O5988,margin_ranges!$A$5:$C$10,2,FALSE),IF($Q5988*100&lt;=VLOOKUP($O5988,margin_ranges!$A$5:$C$10,3,FALSE)+10,"IN RANGE","ABOVE RANGE"),"BELOW RANGE")</f>
        <v>IN RANGE</v>
      </c>
      <c r="S5988">
        <f>MIN(VLOOKUP($O5988,margin_ranges!$A$5:$D$10,4,FALSE),$P5988*100)</f>
        <v>29.75</v>
      </c>
      <c r="T5988" s="29">
        <f>(1-$S5988/100)/(1-$F5988)-1</f>
        <v>6.4393939393939448E-2</v>
      </c>
      <c r="U5988" s="19" t="str">
        <f>IF(ABS(IFERROR(T5988,0))&gt;0.05,INDEX(margin_ranges!$C$13:$C$16,MATCH($F5988*100,margin_ranges!$B$13:$B$16,1)),"")</f>
        <v>Balanced (Type B)</v>
      </c>
      <c r="V5988">
        <f>MIN(VLOOKUP($U5988,margin_ranges!$A$5:$D$10,4,FALSE),$P5988*100)</f>
        <v>29.75</v>
      </c>
      <c r="Y5988" s="29">
        <f t="shared" si="93"/>
        <v>6.4393939393939448E-2</v>
      </c>
    </row>
    <row r="5989" spans="1:25" x14ac:dyDescent="0.3">
      <c r="A5989" s="8" t="s">
        <v>17</v>
      </c>
      <c r="B5989" s="8" t="s">
        <v>10427</v>
      </c>
      <c r="C5989" s="8" t="s">
        <v>10428</v>
      </c>
      <c r="D5989" s="8" t="s">
        <v>10429</v>
      </c>
      <c r="E5989" s="8" t="s">
        <v>10430</v>
      </c>
      <c r="F5989" s="24">
        <v>0.33999999999999903</v>
      </c>
      <c r="G5989" s="24">
        <v>0</v>
      </c>
      <c r="H5989" s="25">
        <v>33.456099999999999</v>
      </c>
      <c r="I5989" s="25">
        <v>13.4849</v>
      </c>
      <c r="J5989" s="15">
        <v>178</v>
      </c>
      <c r="K5989" s="15">
        <v>55</v>
      </c>
      <c r="L5989" s="13">
        <v>0.40310000000000001</v>
      </c>
      <c r="M5989" s="7">
        <v>0.44046157000000002</v>
      </c>
      <c r="N5989" s="26">
        <v>0.2</v>
      </c>
      <c r="O5989" s="27" t="s">
        <v>22</v>
      </c>
      <c r="P5989" s="8">
        <v>0.54593087790000006</v>
      </c>
      <c r="Q5989" s="24">
        <v>0.34</v>
      </c>
      <c r="R5989" t="str">
        <f>IF($Q5989*100&gt;=VLOOKUP($O5989,margin_ranges!$A$5:$C$10,2,FALSE),IF($Q5989*100&lt;=VLOOKUP($O5989,margin_ranges!$A$5:$C$10,3,FALSE)+10,"IN RANGE","ABOVE RANGE"),"BELOW RANGE")</f>
        <v>IN RANGE</v>
      </c>
      <c r="S5989">
        <f>MIN(VLOOKUP($O5989,margin_ranges!$A$5:$D$10,4,FALSE),$P5989*100)</f>
        <v>29.75</v>
      </c>
      <c r="T5989" s="29">
        <f>(1-$S5989/100)/(1-$F5989)-1</f>
        <v>6.4393939393937671E-2</v>
      </c>
      <c r="U5989" s="19" t="str">
        <f>IF(ABS(IFERROR(T5989,0))&gt;0.05,INDEX(margin_ranges!$C$13:$C$16,MATCH($F5989*100,margin_ranges!$B$13:$B$16,1)),"")</f>
        <v>Balanced (Type B)</v>
      </c>
      <c r="V5989">
        <f>MIN(VLOOKUP($U5989,margin_ranges!$A$5:$D$10,4,FALSE),$P5989*100)</f>
        <v>29.75</v>
      </c>
      <c r="Y5989" s="29">
        <f t="shared" si="93"/>
        <v>6.4393939393937671E-2</v>
      </c>
    </row>
    <row r="5990" spans="1:25" x14ac:dyDescent="0.3">
      <c r="A5990" s="8" t="s">
        <v>35</v>
      </c>
      <c r="B5990" s="8" t="s">
        <v>10433</v>
      </c>
      <c r="C5990" s="8" t="s">
        <v>34</v>
      </c>
      <c r="D5990" s="8" t="s">
        <v>34</v>
      </c>
      <c r="E5990" s="8"/>
      <c r="F5990" s="24">
        <v>0.22801339475684401</v>
      </c>
      <c r="G5990" s="24">
        <v>1</v>
      </c>
      <c r="H5990" s="25">
        <v>2554.4434999999999</v>
      </c>
      <c r="I5990" s="25">
        <v>762.04660000000001</v>
      </c>
      <c r="J5990" s="15">
        <v>4681</v>
      </c>
      <c r="K5990" s="15">
        <v>958</v>
      </c>
      <c r="L5990" s="13">
        <v>0.29830000000000001</v>
      </c>
      <c r="M5990" s="7">
        <v>0.20474708</v>
      </c>
      <c r="N5990" s="26">
        <v>0.15806200000000001</v>
      </c>
      <c r="O5990" s="27"/>
      <c r="P5990" s="8">
        <v>0.22801339479999999</v>
      </c>
      <c r="Q5990" s="24">
        <v>0.31890000000000002</v>
      </c>
      <c r="R5990" t="e">
        <f>IF($Q5990*100&gt;=VLOOKUP($O5990,margin_ranges!$A$5:$C$10,2,FALSE),IF($Q5990*100&lt;=VLOOKUP($O5990,margin_ranges!$A$5:$C$10,3,FALSE)+10,"IN RANGE","ABOVE RANGE"),"BELOW RANGE")</f>
        <v>#N/A</v>
      </c>
      <c r="S5990" t="e">
        <f>MIN(VLOOKUP($O5990,margin_ranges!$A$5:$D$10,4,FALSE),$P5990*100)</f>
        <v>#N/A</v>
      </c>
      <c r="T5990" s="29" t="e">
        <f>(1-$S5990/100)/(1-$F5990)-1</f>
        <v>#N/A</v>
      </c>
      <c r="U5990" s="19" t="str">
        <f>IF(ABS(IFERROR(T5990,0))&gt;0.05,INDEX(margin_ranges!$C$13:$C$16,MATCH($F5990*100,margin_ranges!$B$13:$B$16,1)),"")</f>
        <v/>
      </c>
      <c r="V5990" t="e">
        <f>MIN(VLOOKUP($U5990,margin_ranges!$A$5:$D$10,4,FALSE),$P5990*100)</f>
        <v>#N/A</v>
      </c>
      <c r="Y5990" s="29" t="e">
        <f t="shared" si="93"/>
        <v>#N/A</v>
      </c>
    </row>
    <row r="5991" spans="1:25" x14ac:dyDescent="0.3">
      <c r="A5991" s="8" t="s">
        <v>33</v>
      </c>
      <c r="B5991" s="8" t="s">
        <v>10433</v>
      </c>
      <c r="C5991" s="8" t="s">
        <v>10434</v>
      </c>
      <c r="D5991" s="8" t="s">
        <v>34</v>
      </c>
      <c r="E5991" s="8"/>
      <c r="F5991" s="24">
        <v>0.22801339475684401</v>
      </c>
      <c r="G5991" s="24">
        <v>1</v>
      </c>
      <c r="H5991" s="25">
        <v>2554.4434999999999</v>
      </c>
      <c r="I5991" s="25">
        <v>762.04660000000001</v>
      </c>
      <c r="J5991" s="15">
        <v>4681</v>
      </c>
      <c r="K5991" s="15">
        <v>958</v>
      </c>
      <c r="L5991" s="13">
        <v>0.29830000000000001</v>
      </c>
      <c r="M5991" s="7">
        <v>0.20474708</v>
      </c>
      <c r="N5991" s="26">
        <v>0.15806200000000001</v>
      </c>
      <c r="O5991" s="27"/>
      <c r="P5991" s="8">
        <v>0.22801339479999999</v>
      </c>
      <c r="Q5991" s="24">
        <v>0.31890000000000002</v>
      </c>
      <c r="R5991" t="e">
        <f>IF($Q5991*100&gt;=VLOOKUP($O5991,margin_ranges!$A$5:$C$10,2,FALSE),IF($Q5991*100&lt;=VLOOKUP($O5991,margin_ranges!$A$5:$C$10,3,FALSE)+10,"IN RANGE","ABOVE RANGE"),"BELOW RANGE")</f>
        <v>#N/A</v>
      </c>
      <c r="S5991" t="e">
        <f>MIN(VLOOKUP($O5991,margin_ranges!$A$5:$D$10,4,FALSE),$P5991*100)</f>
        <v>#N/A</v>
      </c>
      <c r="T5991" s="29" t="e">
        <f>(1-$S5991/100)/(1-$F5991)-1</f>
        <v>#N/A</v>
      </c>
      <c r="U5991" s="19" t="str">
        <f>IF(ABS(IFERROR(T5991,0))&gt;0.05,INDEX(margin_ranges!$C$13:$C$16,MATCH($F5991*100,margin_ranges!$B$13:$B$16,1)),"")</f>
        <v/>
      </c>
      <c r="V5991" t="e">
        <f>MIN(VLOOKUP($U5991,margin_ranges!$A$5:$D$10,4,FALSE),$P5991*100)</f>
        <v>#N/A</v>
      </c>
      <c r="Y5991" s="29" t="e">
        <f t="shared" si="93"/>
        <v>#N/A</v>
      </c>
    </row>
    <row r="5992" spans="1:25" x14ac:dyDescent="0.3">
      <c r="A5992" s="8" t="s">
        <v>17</v>
      </c>
      <c r="B5992" s="8" t="s">
        <v>10433</v>
      </c>
      <c r="C5992" s="8" t="s">
        <v>10434</v>
      </c>
      <c r="D5992" s="8" t="s">
        <v>10439</v>
      </c>
      <c r="E5992" s="8" t="s">
        <v>10440</v>
      </c>
      <c r="F5992" s="24">
        <v>0.32194837953602901</v>
      </c>
      <c r="G5992" s="24">
        <v>1</v>
      </c>
      <c r="H5992" s="25">
        <v>792.15660000000003</v>
      </c>
      <c r="I5992" s="25">
        <v>77.232699999999994</v>
      </c>
      <c r="J5992" s="15">
        <v>854</v>
      </c>
      <c r="K5992" s="15">
        <v>231</v>
      </c>
      <c r="L5992" s="13">
        <v>9.7500000000000003E-2</v>
      </c>
      <c r="M5992" s="7">
        <v>0.36870349000000002</v>
      </c>
      <c r="N5992" s="26">
        <v>0.25</v>
      </c>
      <c r="O5992" s="27" t="s">
        <v>92</v>
      </c>
      <c r="P5992" s="8">
        <v>0.32194837949999999</v>
      </c>
      <c r="Q5992" s="24">
        <v>0.33</v>
      </c>
      <c r="R5992" t="str">
        <f>IF($Q5992*100&gt;=VLOOKUP($O5992,margin_ranges!$A$5:$C$10,2,FALSE),IF($Q5992*100&lt;=VLOOKUP($O5992,margin_ranges!$A$5:$C$10,3,FALSE)+10,"IN RANGE","ABOVE RANGE"),"BELOW RANGE")</f>
        <v>IN RANGE</v>
      </c>
      <c r="S5992">
        <f>MIN(VLOOKUP($O5992,margin_ranges!$A$5:$D$10,4,FALSE),$P5992*100)</f>
        <v>29.75</v>
      </c>
      <c r="T5992" s="29">
        <f>(1-$S5992/100)/(1-$F5992)-1</f>
        <v>3.6056811602779737E-2</v>
      </c>
      <c r="U5992" s="19" t="str">
        <f>IF(ABS(IFERROR(T5992,0))&gt;0.05,INDEX(margin_ranges!$C$13:$C$16,MATCH($F5992*100,margin_ranges!$B$13:$B$16,1)),"")</f>
        <v/>
      </c>
      <c r="V5992" t="e">
        <f>MIN(VLOOKUP($U5992,margin_ranges!$A$5:$D$10,4,FALSE),$P5992*100)</f>
        <v>#N/A</v>
      </c>
      <c r="Y5992" s="29" t="e">
        <f t="shared" si="93"/>
        <v>#N/A</v>
      </c>
    </row>
    <row r="5993" spans="1:25" x14ac:dyDescent="0.3">
      <c r="A5993" s="8" t="s">
        <v>17</v>
      </c>
      <c r="B5993" s="8" t="s">
        <v>10433</v>
      </c>
      <c r="C5993" s="8" t="s">
        <v>10434</v>
      </c>
      <c r="D5993" s="8" t="s">
        <v>10435</v>
      </c>
      <c r="E5993" s="8" t="s">
        <v>10436</v>
      </c>
      <c r="F5993" s="24">
        <v>0.20646206343314599</v>
      </c>
      <c r="G5993" s="24">
        <v>1</v>
      </c>
      <c r="H5993" s="25">
        <v>1114.058</v>
      </c>
      <c r="I5993" s="25">
        <v>554.1694</v>
      </c>
      <c r="J5993" s="15">
        <v>2095</v>
      </c>
      <c r="K5993" s="15">
        <v>397</v>
      </c>
      <c r="L5993" s="13">
        <v>0.49740000000000001</v>
      </c>
      <c r="M5993" s="7">
        <v>0.12601792000000001</v>
      </c>
      <c r="N5993" s="26">
        <v>0.1</v>
      </c>
      <c r="O5993" s="27" t="s">
        <v>92</v>
      </c>
      <c r="P5993" s="8">
        <v>0.20646206340000001</v>
      </c>
      <c r="Q5993" s="24">
        <v>0.33</v>
      </c>
      <c r="R5993" t="str">
        <f>IF($Q5993*100&gt;=VLOOKUP($O5993,margin_ranges!$A$5:$C$10,2,FALSE),IF($Q5993*100&lt;=VLOOKUP($O5993,margin_ranges!$A$5:$C$10,3,FALSE)+10,"IN RANGE","ABOVE RANGE"),"BELOW RANGE")</f>
        <v>IN RANGE</v>
      </c>
      <c r="S5993">
        <f>MIN(VLOOKUP($O5993,margin_ranges!$A$5:$D$10,4,FALSE),$P5993*100)</f>
        <v>20.646206339999999</v>
      </c>
      <c r="T5993" s="29">
        <f>(1-$S5993/100)/(1-$F5993)-1</f>
        <v>4.1769920855472265E-11</v>
      </c>
      <c r="U5993" s="19" t="str">
        <f>IF(ABS(IFERROR(T5993,0))&gt;0.05,INDEX(margin_ranges!$C$13:$C$16,MATCH($F5993*100,margin_ranges!$B$13:$B$16,1)),"")</f>
        <v/>
      </c>
      <c r="V5993" t="e">
        <f>MIN(VLOOKUP($U5993,margin_ranges!$A$5:$D$10,4,FALSE),$P5993*100)</f>
        <v>#N/A</v>
      </c>
      <c r="Y5993" s="29" t="e">
        <f t="shared" si="93"/>
        <v>#N/A</v>
      </c>
    </row>
    <row r="5994" spans="1:25" x14ac:dyDescent="0.3">
      <c r="A5994" s="8" t="s">
        <v>17</v>
      </c>
      <c r="B5994" s="8" t="s">
        <v>10433</v>
      </c>
      <c r="C5994" s="8" t="s">
        <v>10434</v>
      </c>
      <c r="D5994" s="8" t="s">
        <v>10437</v>
      </c>
      <c r="E5994" s="8" t="s">
        <v>10438</v>
      </c>
      <c r="F5994" s="24">
        <v>0.20774307199668099</v>
      </c>
      <c r="G5994" s="24">
        <v>1</v>
      </c>
      <c r="H5994" s="25">
        <v>648.22889999999995</v>
      </c>
      <c r="I5994" s="25">
        <v>130.64439999999999</v>
      </c>
      <c r="J5994" s="15">
        <v>1731</v>
      </c>
      <c r="K5994" s="15">
        <v>329</v>
      </c>
      <c r="L5994" s="13">
        <v>0.20150000000000001</v>
      </c>
      <c r="M5994" s="7">
        <v>0.44177588000000001</v>
      </c>
      <c r="N5994" s="26">
        <v>0.35</v>
      </c>
      <c r="O5994" s="27" t="s">
        <v>92</v>
      </c>
      <c r="P5994" s="8">
        <v>0.207743072</v>
      </c>
      <c r="Q5994" s="24">
        <v>0.3</v>
      </c>
      <c r="R5994" t="str">
        <f>IF($Q5994*100&gt;=VLOOKUP($O5994,margin_ranges!$A$5:$C$10,2,FALSE),IF($Q5994*100&lt;=VLOOKUP($O5994,margin_ranges!$A$5:$C$10,3,FALSE)+10,"IN RANGE","ABOVE RANGE"),"BELOW RANGE")</f>
        <v>IN RANGE</v>
      </c>
      <c r="S5994">
        <f>MIN(VLOOKUP($O5994,margin_ranges!$A$5:$D$10,4,FALSE),$P5994*100)</f>
        <v>20.774307199999999</v>
      </c>
      <c r="T5994" s="29">
        <f>(1-$S5994/100)/(1-$F5994)-1</f>
        <v>-4.1893155611205657E-12</v>
      </c>
      <c r="U5994" s="19" t="str">
        <f>IF(ABS(IFERROR(T5994,0))&gt;0.05,INDEX(margin_ranges!$C$13:$C$16,MATCH($F5994*100,margin_ranges!$B$13:$B$16,1)),"")</f>
        <v/>
      </c>
      <c r="V5994" t="e">
        <f>MIN(VLOOKUP($U5994,margin_ranges!$A$5:$D$10,4,FALSE),$P5994*100)</f>
        <v>#N/A</v>
      </c>
      <c r="Y5994" s="29" t="e">
        <f t="shared" si="93"/>
        <v>#N/A</v>
      </c>
    </row>
    <row r="5995" spans="1:25" x14ac:dyDescent="0.3">
      <c r="A5995" s="8" t="s">
        <v>35</v>
      </c>
      <c r="B5995" s="8" t="s">
        <v>10441</v>
      </c>
      <c r="C5995" s="8" t="s">
        <v>34</v>
      </c>
      <c r="D5995" s="8" t="s">
        <v>34</v>
      </c>
      <c r="E5995" s="8"/>
      <c r="F5995" s="24">
        <v>0.13910921987545</v>
      </c>
      <c r="G5995" s="24">
        <v>0</v>
      </c>
      <c r="H5995" s="25">
        <v>30.366199999999999</v>
      </c>
      <c r="I5995" s="25">
        <v>8.7468000000000004</v>
      </c>
      <c r="J5995" s="15">
        <v>351</v>
      </c>
      <c r="K5995" s="15">
        <v>83</v>
      </c>
      <c r="L5995" s="13">
        <v>0.28799999999999998</v>
      </c>
      <c r="M5995" s="7">
        <v>1.33952472</v>
      </c>
      <c r="N5995" s="26">
        <v>1</v>
      </c>
      <c r="O5995" s="27"/>
      <c r="P5995" s="8">
        <v>0.25346655979999999</v>
      </c>
      <c r="Q5995" s="24">
        <v>0.1391</v>
      </c>
      <c r="R5995" t="e">
        <f>IF($Q5995*100&gt;=VLOOKUP($O5995,margin_ranges!$A$5:$C$10,2,FALSE),IF($Q5995*100&lt;=VLOOKUP($O5995,margin_ranges!$A$5:$C$10,3,FALSE)+10,"IN RANGE","ABOVE RANGE"),"BELOW RANGE")</f>
        <v>#N/A</v>
      </c>
      <c r="S5995" t="e">
        <f>MIN(VLOOKUP($O5995,margin_ranges!$A$5:$D$10,4,FALSE),$P5995*100)</f>
        <v>#N/A</v>
      </c>
      <c r="T5995" s="29" t="e">
        <f>(1-$S5995/100)/(1-$F5995)-1</f>
        <v>#N/A</v>
      </c>
      <c r="U5995" s="19" t="str">
        <f>IF(ABS(IFERROR(T5995,0))&gt;0.05,INDEX(margin_ranges!$C$13:$C$16,MATCH($F5995*100,margin_ranges!$B$13:$B$16,1)),"")</f>
        <v/>
      </c>
      <c r="V5995" t="e">
        <f>MIN(VLOOKUP($U5995,margin_ranges!$A$5:$D$10,4,FALSE),$P5995*100)</f>
        <v>#N/A</v>
      </c>
      <c r="Y5995" s="29" t="e">
        <f t="shared" si="93"/>
        <v>#N/A</v>
      </c>
    </row>
    <row r="5996" spans="1:25" x14ac:dyDescent="0.3">
      <c r="A5996" s="8" t="s">
        <v>33</v>
      </c>
      <c r="B5996" s="8" t="s">
        <v>10441</v>
      </c>
      <c r="C5996" s="8" t="s">
        <v>10442</v>
      </c>
      <c r="D5996" s="8" t="s">
        <v>34</v>
      </c>
      <c r="E5996" s="8"/>
      <c r="F5996" s="24">
        <v>0.13910921987545</v>
      </c>
      <c r="G5996" s="24">
        <v>0</v>
      </c>
      <c r="H5996" s="25">
        <v>30.366199999999999</v>
      </c>
      <c r="I5996" s="25">
        <v>8.7468000000000004</v>
      </c>
      <c r="J5996" s="15">
        <v>351</v>
      </c>
      <c r="K5996" s="15">
        <v>83</v>
      </c>
      <c r="L5996" s="13">
        <v>0.28799999999999998</v>
      </c>
      <c r="M5996" s="7">
        <v>1.33952472</v>
      </c>
      <c r="N5996" s="26">
        <v>1</v>
      </c>
      <c r="O5996" s="27"/>
      <c r="P5996" s="8">
        <v>0.25346655979999999</v>
      </c>
      <c r="Q5996" s="24">
        <v>0.1391</v>
      </c>
      <c r="R5996" t="e">
        <f>IF($Q5996*100&gt;=VLOOKUP($O5996,margin_ranges!$A$5:$C$10,2,FALSE),IF($Q5996*100&lt;=VLOOKUP($O5996,margin_ranges!$A$5:$C$10,3,FALSE)+10,"IN RANGE","ABOVE RANGE"),"BELOW RANGE")</f>
        <v>#N/A</v>
      </c>
      <c r="S5996" t="e">
        <f>MIN(VLOOKUP($O5996,margin_ranges!$A$5:$D$10,4,FALSE),$P5996*100)</f>
        <v>#N/A</v>
      </c>
      <c r="T5996" s="29" t="e">
        <f>(1-$S5996/100)/(1-$F5996)-1</f>
        <v>#N/A</v>
      </c>
      <c r="U5996" s="19" t="str">
        <f>IF(ABS(IFERROR(T5996,0))&gt;0.05,INDEX(margin_ranges!$C$13:$C$16,MATCH($F5996*100,margin_ranges!$B$13:$B$16,1)),"")</f>
        <v/>
      </c>
      <c r="V5996" t="e">
        <f>MIN(VLOOKUP($U5996,margin_ranges!$A$5:$D$10,4,FALSE),$P5996*100)</f>
        <v>#N/A</v>
      </c>
      <c r="Y5996" s="29" t="e">
        <f t="shared" si="93"/>
        <v>#N/A</v>
      </c>
    </row>
    <row r="5997" spans="1:25" x14ac:dyDescent="0.3">
      <c r="A5997" s="8" t="s">
        <v>17</v>
      </c>
      <c r="B5997" s="8" t="s">
        <v>10441</v>
      </c>
      <c r="C5997" s="8" t="s">
        <v>10442</v>
      </c>
      <c r="D5997" s="8" t="s">
        <v>10445</v>
      </c>
      <c r="E5997" s="8" t="s">
        <v>10446</v>
      </c>
      <c r="F5997" s="24">
        <v>0.22176916468864799</v>
      </c>
      <c r="G5997" s="24">
        <v>0</v>
      </c>
      <c r="H5997" s="25">
        <v>17.726800000000001</v>
      </c>
      <c r="I5997" s="25">
        <v>4.6978999999999997</v>
      </c>
      <c r="J5997" s="15">
        <v>181</v>
      </c>
      <c r="K5997" s="15">
        <v>40</v>
      </c>
      <c r="L5997" s="13">
        <v>0.26500000000000001</v>
      </c>
      <c r="M5997" s="7">
        <v>1.28496579</v>
      </c>
      <c r="N5997" s="26">
        <v>1</v>
      </c>
      <c r="O5997" s="27" t="s">
        <v>22</v>
      </c>
      <c r="P5997" s="8">
        <v>0.22176916469999999</v>
      </c>
      <c r="Q5997" s="24">
        <v>0.27</v>
      </c>
      <c r="R5997" t="str">
        <f>IF($Q5997*100&gt;=VLOOKUP($O5997,margin_ranges!$A$5:$C$10,2,FALSE),IF($Q5997*100&lt;=VLOOKUP($O5997,margin_ranges!$A$5:$C$10,3,FALSE)+10,"IN RANGE","ABOVE RANGE"),"BELOW RANGE")</f>
        <v>IN RANGE</v>
      </c>
      <c r="S5997">
        <f>MIN(VLOOKUP($O5997,margin_ranges!$A$5:$D$10,4,FALSE),$P5997*100)</f>
        <v>22.176916469999998</v>
      </c>
      <c r="T5997" s="29">
        <f>(1-$S5997/100)/(1-$F5997)-1</f>
        <v>-1.4586998275945007E-11</v>
      </c>
      <c r="U5997" s="19" t="str">
        <f>IF(ABS(IFERROR(T5997,0))&gt;0.05,INDEX(margin_ranges!$C$13:$C$16,MATCH($F5997*100,margin_ranges!$B$13:$B$16,1)),"")</f>
        <v/>
      </c>
      <c r="V5997" t="e">
        <f>MIN(VLOOKUP($U5997,margin_ranges!$A$5:$D$10,4,FALSE),$P5997*100)</f>
        <v>#N/A</v>
      </c>
      <c r="Y5997" s="29" t="e">
        <f t="shared" si="93"/>
        <v>#N/A</v>
      </c>
    </row>
    <row r="5998" spans="1:25" x14ac:dyDescent="0.3">
      <c r="A5998" s="8" t="s">
        <v>17</v>
      </c>
      <c r="B5998" s="8" t="s">
        <v>10441</v>
      </c>
      <c r="C5998" s="8" t="s">
        <v>10442</v>
      </c>
      <c r="D5998" s="8" t="s">
        <v>10443</v>
      </c>
      <c r="E5998" s="8" t="s">
        <v>10444</v>
      </c>
      <c r="F5998" s="24">
        <v>0</v>
      </c>
      <c r="G5998" s="24">
        <v>0</v>
      </c>
      <c r="H5998" s="25">
        <v>12.6212</v>
      </c>
      <c r="I5998" s="25">
        <v>4.0488999999999997</v>
      </c>
      <c r="J5998" s="15">
        <v>170</v>
      </c>
      <c r="K5998" s="15">
        <v>43</v>
      </c>
      <c r="L5998" s="13">
        <v>0.32079999999999997</v>
      </c>
      <c r="M5998" s="7">
        <v>1.4028279100000001</v>
      </c>
      <c r="N5998" s="26">
        <v>1</v>
      </c>
      <c r="O5998" s="27" t="s">
        <v>92</v>
      </c>
      <c r="P5998" s="8">
        <v>0.28715418770000001</v>
      </c>
      <c r="Q5998" s="24">
        <v>0</v>
      </c>
      <c r="R5998" t="str">
        <f>IF($Q5998*100&gt;=VLOOKUP($O5998,margin_ranges!$A$5:$C$10,2,FALSE),IF($Q5998*100&lt;=VLOOKUP($O5998,margin_ranges!$A$5:$C$10,3,FALSE)+10,"IN RANGE","ABOVE RANGE"),"BELOW RANGE")</f>
        <v>BELOW RANGE</v>
      </c>
      <c r="S5998">
        <f>MIN(VLOOKUP($O5998,margin_ranges!$A$5:$D$10,4,FALSE),$P5998*100)</f>
        <v>28.715418769999999</v>
      </c>
      <c r="T5998" s="29">
        <f>(1-$S5998/100)/(1-$F5998)-1</f>
        <v>-0.28715418770000001</v>
      </c>
      <c r="U5998" s="19" t="str">
        <f>IF(ABS(IFERROR(T5998,0))&gt;0.05,INDEX(margin_ranges!$C$13:$C$16,MATCH($F5998*100,margin_ranges!$B$13:$B$16,1)),"")</f>
        <v>Super-strategic</v>
      </c>
      <c r="V5998" t="e">
        <f>MIN(VLOOKUP($U5998,margin_ranges!$A$5:$D$10,4,FALSE),$P5998*100)</f>
        <v>#N/A</v>
      </c>
      <c r="Y5998" s="29" t="e">
        <f t="shared" si="93"/>
        <v>#N/A</v>
      </c>
    </row>
    <row r="5999" spans="1:25" x14ac:dyDescent="0.3">
      <c r="A5999" s="8" t="s">
        <v>35</v>
      </c>
      <c r="B5999" s="8" t="s">
        <v>10447</v>
      </c>
      <c r="C5999" s="8" t="s">
        <v>34</v>
      </c>
      <c r="D5999" s="8" t="s">
        <v>34</v>
      </c>
      <c r="E5999" s="8"/>
      <c r="F5999" s="24">
        <v>0.29705419003584399</v>
      </c>
      <c r="G5999" s="24">
        <v>0.45420073999999999</v>
      </c>
      <c r="H5999" s="25">
        <v>198.178</v>
      </c>
      <c r="I5999" s="25">
        <v>79.659899999999993</v>
      </c>
      <c r="J5999" s="15">
        <v>2770</v>
      </c>
      <c r="K5999" s="15">
        <v>802</v>
      </c>
      <c r="L5999" s="13">
        <v>0.40200000000000002</v>
      </c>
      <c r="M5999" s="7">
        <v>1.1590532600000001</v>
      </c>
      <c r="N5999" s="26">
        <v>0.77832299999999999</v>
      </c>
      <c r="O5999" s="27"/>
      <c r="P5999" s="8">
        <v>0.32848383590000002</v>
      </c>
      <c r="Q5999" s="24">
        <v>0.29709999999999998</v>
      </c>
      <c r="R5999" t="e">
        <f>IF($Q5999*100&gt;=VLOOKUP($O5999,margin_ranges!$A$5:$C$10,2,FALSE),IF($Q5999*100&lt;=VLOOKUP($O5999,margin_ranges!$A$5:$C$10,3,FALSE)+10,"IN RANGE","ABOVE RANGE"),"BELOW RANGE")</f>
        <v>#N/A</v>
      </c>
      <c r="S5999" t="e">
        <f>MIN(VLOOKUP($O5999,margin_ranges!$A$5:$D$10,4,FALSE),$P5999*100)</f>
        <v>#N/A</v>
      </c>
      <c r="T5999" s="29" t="e">
        <f>(1-$S5999/100)/(1-$F5999)-1</f>
        <v>#N/A</v>
      </c>
      <c r="U5999" s="19" t="str">
        <f>IF(ABS(IFERROR(T5999,0))&gt;0.05,INDEX(margin_ranges!$C$13:$C$16,MATCH($F5999*100,margin_ranges!$B$13:$B$16,1)),"")</f>
        <v/>
      </c>
      <c r="V5999" t="e">
        <f>MIN(VLOOKUP($U5999,margin_ranges!$A$5:$D$10,4,FALSE),$P5999*100)</f>
        <v>#N/A</v>
      </c>
      <c r="Y5999" s="29" t="e">
        <f t="shared" si="93"/>
        <v>#N/A</v>
      </c>
    </row>
    <row r="6000" spans="1:25" x14ac:dyDescent="0.3">
      <c r="A6000" s="8" t="s">
        <v>33</v>
      </c>
      <c r="B6000" s="8" t="s">
        <v>10447</v>
      </c>
      <c r="C6000" s="8" t="s">
        <v>10448</v>
      </c>
      <c r="D6000" s="8" t="s">
        <v>34</v>
      </c>
      <c r="E6000" s="8"/>
      <c r="F6000" s="24">
        <v>0.29705419003584399</v>
      </c>
      <c r="G6000" s="24">
        <v>0.45420073999999999</v>
      </c>
      <c r="H6000" s="25">
        <v>198.178</v>
      </c>
      <c r="I6000" s="25">
        <v>79.659899999999993</v>
      </c>
      <c r="J6000" s="15">
        <v>2770</v>
      </c>
      <c r="K6000" s="15">
        <v>802</v>
      </c>
      <c r="L6000" s="13">
        <v>0.40200000000000002</v>
      </c>
      <c r="M6000" s="7">
        <v>1.1590532600000001</v>
      </c>
      <c r="N6000" s="26">
        <v>0.77832299999999999</v>
      </c>
      <c r="O6000" s="27"/>
      <c r="P6000" s="8">
        <v>0.32848383590000002</v>
      </c>
      <c r="Q6000" s="24">
        <v>0.29709999999999998</v>
      </c>
      <c r="R6000" t="e">
        <f>IF($Q6000*100&gt;=VLOOKUP($O6000,margin_ranges!$A$5:$C$10,2,FALSE),IF($Q6000*100&lt;=VLOOKUP($O6000,margin_ranges!$A$5:$C$10,3,FALSE)+10,"IN RANGE","ABOVE RANGE"),"BELOW RANGE")</f>
        <v>#N/A</v>
      </c>
      <c r="S6000" t="e">
        <f>MIN(VLOOKUP($O6000,margin_ranges!$A$5:$D$10,4,FALSE),$P6000*100)</f>
        <v>#N/A</v>
      </c>
      <c r="T6000" s="29" t="e">
        <f>(1-$S6000/100)/(1-$F6000)-1</f>
        <v>#N/A</v>
      </c>
      <c r="U6000" s="19" t="str">
        <f>IF(ABS(IFERROR(T6000,0))&gt;0.05,INDEX(margin_ranges!$C$13:$C$16,MATCH($F6000*100,margin_ranges!$B$13:$B$16,1)),"")</f>
        <v/>
      </c>
      <c r="V6000" t="e">
        <f>MIN(VLOOKUP($U6000,margin_ranges!$A$5:$D$10,4,FALSE),$P6000*100)</f>
        <v>#N/A</v>
      </c>
      <c r="Y6000" s="29" t="e">
        <f t="shared" si="93"/>
        <v>#N/A</v>
      </c>
    </row>
    <row r="6001" spans="1:25" x14ac:dyDescent="0.3">
      <c r="A6001" s="8" t="s">
        <v>17</v>
      </c>
      <c r="B6001" s="8" t="s">
        <v>10447</v>
      </c>
      <c r="C6001" s="8" t="s">
        <v>10448</v>
      </c>
      <c r="D6001" s="8" t="s">
        <v>10455</v>
      </c>
      <c r="E6001" s="8" t="s">
        <v>10456</v>
      </c>
      <c r="F6001" s="24">
        <v>0.315799554291055</v>
      </c>
      <c r="G6001" s="24">
        <v>1</v>
      </c>
      <c r="H6001" s="25">
        <v>79.829400000000007</v>
      </c>
      <c r="I6001" s="25">
        <v>33.756399999999999</v>
      </c>
      <c r="J6001" s="15">
        <v>1258</v>
      </c>
      <c r="K6001" s="15">
        <v>394</v>
      </c>
      <c r="L6001" s="13">
        <v>0.4229</v>
      </c>
      <c r="M6001" s="7">
        <v>1.242326</v>
      </c>
      <c r="N6001" s="26">
        <v>0.85</v>
      </c>
      <c r="O6001" s="27" t="s">
        <v>92</v>
      </c>
      <c r="P6001" s="8">
        <v>0.31579955430000001</v>
      </c>
      <c r="Q6001" s="24">
        <v>0.33</v>
      </c>
      <c r="R6001" t="str">
        <f>IF($Q6001*100&gt;=VLOOKUP($O6001,margin_ranges!$A$5:$C$10,2,FALSE),IF($Q6001*100&lt;=VLOOKUP($O6001,margin_ranges!$A$5:$C$10,3,FALSE)+10,"IN RANGE","ABOVE RANGE"),"BELOW RANGE")</f>
        <v>IN RANGE</v>
      </c>
      <c r="S6001">
        <f>MIN(VLOOKUP($O6001,margin_ranges!$A$5:$D$10,4,FALSE),$P6001*100)</f>
        <v>29.75</v>
      </c>
      <c r="T6001" s="29">
        <f>(1-$S6001/100)/(1-$F6001)-1</f>
        <v>2.6745896477886166E-2</v>
      </c>
      <c r="U6001" s="19" t="str">
        <f>IF(ABS(IFERROR(T6001,0))&gt;0.05,INDEX(margin_ranges!$C$13:$C$16,MATCH($F6001*100,margin_ranges!$B$13:$B$16,1)),"")</f>
        <v/>
      </c>
      <c r="V6001" t="e">
        <f>MIN(VLOOKUP($U6001,margin_ranges!$A$5:$D$10,4,FALSE),$P6001*100)</f>
        <v>#N/A</v>
      </c>
      <c r="Y6001" s="29" t="e">
        <f t="shared" si="93"/>
        <v>#N/A</v>
      </c>
    </row>
    <row r="6002" spans="1:25" x14ac:dyDescent="0.3">
      <c r="A6002" s="8" t="s">
        <v>17</v>
      </c>
      <c r="B6002" s="8" t="s">
        <v>10447</v>
      </c>
      <c r="C6002" s="8" t="s">
        <v>10448</v>
      </c>
      <c r="D6002" s="8" t="s">
        <v>10457</v>
      </c>
      <c r="E6002" s="8" t="s">
        <v>10458</v>
      </c>
      <c r="F6002" s="24">
        <v>0.3</v>
      </c>
      <c r="G6002" s="24">
        <v>0</v>
      </c>
      <c r="H6002" s="25">
        <v>38.557400000000001</v>
      </c>
      <c r="I6002" s="25">
        <v>15.7781</v>
      </c>
      <c r="J6002" s="15">
        <v>594</v>
      </c>
      <c r="K6002" s="15">
        <v>178</v>
      </c>
      <c r="L6002" s="13">
        <v>0.40920000000000001</v>
      </c>
      <c r="M6002" s="7">
        <v>1.2544012099999999</v>
      </c>
      <c r="N6002" s="26">
        <v>0.85</v>
      </c>
      <c r="O6002" s="27" t="s">
        <v>92</v>
      </c>
      <c r="P6002" s="8">
        <v>0.32238585559999999</v>
      </c>
      <c r="Q6002" s="24">
        <v>0.3</v>
      </c>
      <c r="R6002" t="str">
        <f>IF($Q6002*100&gt;=VLOOKUP($O6002,margin_ranges!$A$5:$C$10,2,FALSE),IF($Q6002*100&lt;=VLOOKUP($O6002,margin_ranges!$A$5:$C$10,3,FALSE)+10,"IN RANGE","ABOVE RANGE"),"BELOW RANGE")</f>
        <v>IN RANGE</v>
      </c>
      <c r="S6002">
        <f>MIN(VLOOKUP($O6002,margin_ranges!$A$5:$D$10,4,FALSE),$P6002*100)</f>
        <v>29.75</v>
      </c>
      <c r="T6002" s="29">
        <f>(1-$S6002/100)/(1-$F6002)-1</f>
        <v>3.5714285714285587E-3</v>
      </c>
      <c r="U6002" s="19" t="str">
        <f>IF(ABS(IFERROR(T6002,0))&gt;0.05,INDEX(margin_ranges!$C$13:$C$16,MATCH($F6002*100,margin_ranges!$B$13:$B$16,1)),"")</f>
        <v/>
      </c>
      <c r="V6002" t="e">
        <f>MIN(VLOOKUP($U6002,margin_ranges!$A$5:$D$10,4,FALSE),$P6002*100)</f>
        <v>#N/A</v>
      </c>
      <c r="Y6002" s="29" t="e">
        <f t="shared" si="93"/>
        <v>#N/A</v>
      </c>
    </row>
    <row r="6003" spans="1:25" x14ac:dyDescent="0.3">
      <c r="A6003" s="8" t="s">
        <v>17</v>
      </c>
      <c r="B6003" s="8" t="s">
        <v>10447</v>
      </c>
      <c r="C6003" s="8" t="s">
        <v>10448</v>
      </c>
      <c r="D6003" s="8" t="s">
        <v>10449</v>
      </c>
      <c r="E6003" s="8" t="s">
        <v>10450</v>
      </c>
      <c r="F6003" s="24">
        <v>0.25</v>
      </c>
      <c r="G6003" s="24">
        <v>0</v>
      </c>
      <c r="H6003" s="25">
        <v>18.7729</v>
      </c>
      <c r="I6003" s="25">
        <v>4.9604999999999997</v>
      </c>
      <c r="J6003" s="15">
        <v>92</v>
      </c>
      <c r="K6003" s="15">
        <v>23</v>
      </c>
      <c r="L6003" s="13">
        <v>0.26419999999999999</v>
      </c>
      <c r="M6003" s="7">
        <v>0.62106353999999997</v>
      </c>
      <c r="N6003" s="26">
        <v>0.35</v>
      </c>
      <c r="O6003" s="27" t="s">
        <v>92</v>
      </c>
      <c r="P6003" s="8">
        <v>0.43645058079999999</v>
      </c>
      <c r="Q6003" s="24">
        <v>0.25</v>
      </c>
      <c r="R6003" t="str">
        <f>IF($Q6003*100&gt;=VLOOKUP($O6003,margin_ranges!$A$5:$C$10,2,FALSE),IF($Q6003*100&lt;=VLOOKUP($O6003,margin_ranges!$A$5:$C$10,3,FALSE)+10,"IN RANGE","ABOVE RANGE"),"BELOW RANGE")</f>
        <v>IN RANGE</v>
      </c>
      <c r="S6003">
        <f>MIN(VLOOKUP($O6003,margin_ranges!$A$5:$D$10,4,FALSE),$P6003*100)</f>
        <v>29.75</v>
      </c>
      <c r="T6003" s="29">
        <f>(1-$S6003/100)/(1-$F6003)-1</f>
        <v>-6.3333333333333353E-2</v>
      </c>
      <c r="U6003" s="19" t="str">
        <f>IF(ABS(IFERROR(T6003,0))&gt;0.05,INDEX(margin_ranges!$C$13:$C$16,MATCH($F6003*100,margin_ranges!$B$13:$B$16,1)),"")</f>
        <v>Balanced (Type B)</v>
      </c>
      <c r="V6003">
        <f>MIN(VLOOKUP($U6003,margin_ranges!$A$5:$D$10,4,FALSE),$P6003*100)</f>
        <v>29.75</v>
      </c>
      <c r="Y6003" s="29">
        <f t="shared" si="93"/>
        <v>-6.3333333333333353E-2</v>
      </c>
    </row>
    <row r="6004" spans="1:25" x14ac:dyDescent="0.3">
      <c r="A6004" s="8" t="s">
        <v>17</v>
      </c>
      <c r="B6004" s="8" t="s">
        <v>10447</v>
      </c>
      <c r="C6004" s="8" t="s">
        <v>10448</v>
      </c>
      <c r="D6004" s="8" t="s">
        <v>10453</v>
      </c>
      <c r="E6004" s="8" t="s">
        <v>10454</v>
      </c>
      <c r="F6004" s="24">
        <v>0.25</v>
      </c>
      <c r="G6004" s="24">
        <v>0</v>
      </c>
      <c r="H6004" s="25">
        <v>15.9465</v>
      </c>
      <c r="I6004" s="25">
        <v>4.3806000000000003</v>
      </c>
      <c r="J6004" s="15">
        <v>85</v>
      </c>
      <c r="K6004" s="15">
        <v>21</v>
      </c>
      <c r="L6004" s="13">
        <v>0.2747</v>
      </c>
      <c r="M6004" s="7">
        <v>0.64839062000000003</v>
      </c>
      <c r="N6004" s="26">
        <v>0.35</v>
      </c>
      <c r="O6004" s="27" t="s">
        <v>92</v>
      </c>
      <c r="P6004" s="8">
        <v>0.4602019389</v>
      </c>
      <c r="Q6004" s="24">
        <v>0.25</v>
      </c>
      <c r="R6004" t="str">
        <f>IF($Q6004*100&gt;=VLOOKUP($O6004,margin_ranges!$A$5:$C$10,2,FALSE),IF($Q6004*100&lt;=VLOOKUP($O6004,margin_ranges!$A$5:$C$10,3,FALSE)+10,"IN RANGE","ABOVE RANGE"),"BELOW RANGE")</f>
        <v>IN RANGE</v>
      </c>
      <c r="S6004">
        <f>MIN(VLOOKUP($O6004,margin_ranges!$A$5:$D$10,4,FALSE),$P6004*100)</f>
        <v>29.75</v>
      </c>
      <c r="T6004" s="29">
        <f>(1-$S6004/100)/(1-$F6004)-1</f>
        <v>-6.3333333333333353E-2</v>
      </c>
      <c r="U6004" s="19" t="str">
        <f>IF(ABS(IFERROR(T6004,0))&gt;0.05,INDEX(margin_ranges!$C$13:$C$16,MATCH($F6004*100,margin_ranges!$B$13:$B$16,1)),"")</f>
        <v>Balanced (Type B)</v>
      </c>
      <c r="V6004">
        <f>MIN(VLOOKUP($U6004,margin_ranges!$A$5:$D$10,4,FALSE),$P6004*100)</f>
        <v>29.75</v>
      </c>
      <c r="Y6004" s="29">
        <f t="shared" si="93"/>
        <v>-6.3333333333333353E-2</v>
      </c>
    </row>
    <row r="6005" spans="1:25" x14ac:dyDescent="0.3">
      <c r="A6005" s="8" t="s">
        <v>17</v>
      </c>
      <c r="B6005" s="8" t="s">
        <v>10447</v>
      </c>
      <c r="C6005" s="8" t="s">
        <v>10448</v>
      </c>
      <c r="D6005" s="8" t="s">
        <v>10451</v>
      </c>
      <c r="E6005" s="8" t="s">
        <v>10452</v>
      </c>
      <c r="F6005" s="24">
        <v>0.249999999999999</v>
      </c>
      <c r="G6005" s="24">
        <v>0</v>
      </c>
      <c r="H6005" s="25">
        <v>45.071399999999997</v>
      </c>
      <c r="I6005" s="25">
        <v>20.784400000000002</v>
      </c>
      <c r="J6005" s="15">
        <v>740</v>
      </c>
      <c r="K6005" s="15">
        <v>185</v>
      </c>
      <c r="L6005" s="13">
        <v>0.46110000000000001</v>
      </c>
      <c r="M6005" s="7">
        <v>1.1874541599999999</v>
      </c>
      <c r="N6005" s="26">
        <v>0.8</v>
      </c>
      <c r="O6005" s="27" t="s">
        <v>92</v>
      </c>
      <c r="P6005" s="8">
        <v>0.32628978489999999</v>
      </c>
      <c r="Q6005" s="24">
        <v>0.25</v>
      </c>
      <c r="R6005" t="str">
        <f>IF($Q6005*100&gt;=VLOOKUP($O6005,margin_ranges!$A$5:$C$10,2,FALSE),IF($Q6005*100&lt;=VLOOKUP($O6005,margin_ranges!$A$5:$C$10,3,FALSE)+10,"IN RANGE","ABOVE RANGE"),"BELOW RANGE")</f>
        <v>IN RANGE</v>
      </c>
      <c r="S6005">
        <f>MIN(VLOOKUP($O6005,margin_ranges!$A$5:$D$10,4,FALSE),$P6005*100)</f>
        <v>29.75</v>
      </c>
      <c r="T6005" s="29">
        <f>(1-$S6005/100)/(1-$F6005)-1</f>
        <v>-6.3333333333334574E-2</v>
      </c>
      <c r="U6005" s="19" t="str">
        <f>IF(ABS(IFERROR(T6005,0))&gt;0.05,INDEX(margin_ranges!$C$13:$C$16,MATCH($F6005*100,margin_ranges!$B$13:$B$16,1)),"")</f>
        <v>Maximize Fill (Type A+)</v>
      </c>
      <c r="V6005">
        <f>MIN(VLOOKUP($U6005,margin_ranges!$A$5:$D$10,4,FALSE),$P6005*100)</f>
        <v>19.75</v>
      </c>
      <c r="Y6005" s="29">
        <f t="shared" si="93"/>
        <v>6.9999999999998508E-2</v>
      </c>
    </row>
    <row r="6006" spans="1:25" x14ac:dyDescent="0.3">
      <c r="A6006" s="8" t="s">
        <v>35</v>
      </c>
      <c r="B6006" s="8" t="s">
        <v>10459</v>
      </c>
      <c r="C6006" s="8" t="s">
        <v>34</v>
      </c>
      <c r="D6006" s="8" t="s">
        <v>34</v>
      </c>
      <c r="E6006" s="8"/>
      <c r="F6006" s="24">
        <v>0.3</v>
      </c>
      <c r="G6006" s="24">
        <v>0</v>
      </c>
      <c r="H6006" s="25">
        <v>4.9665999999999997</v>
      </c>
      <c r="I6006" s="25">
        <v>1.7072000000000001</v>
      </c>
      <c r="J6006" s="15">
        <v>66</v>
      </c>
      <c r="K6006" s="15">
        <v>20</v>
      </c>
      <c r="L6006" s="13">
        <v>0.34370000000000001</v>
      </c>
      <c r="M6006" s="7">
        <v>1.2815949099999999</v>
      </c>
      <c r="N6006" s="26">
        <v>0.84535400000000005</v>
      </c>
      <c r="O6006" s="27"/>
      <c r="P6006" s="8">
        <v>0.34038907940000002</v>
      </c>
      <c r="Q6006" s="24">
        <v>0.3</v>
      </c>
      <c r="R6006" t="e">
        <f>IF($Q6006*100&gt;=VLOOKUP($O6006,margin_ranges!$A$5:$C$10,2,FALSE),IF($Q6006*100&lt;=VLOOKUP($O6006,margin_ranges!$A$5:$C$10,3,FALSE)+10,"IN RANGE","ABOVE RANGE"),"BELOW RANGE")</f>
        <v>#N/A</v>
      </c>
      <c r="S6006" t="e">
        <f>MIN(VLOOKUP($O6006,margin_ranges!$A$5:$D$10,4,FALSE),$P6006*100)</f>
        <v>#N/A</v>
      </c>
      <c r="T6006" s="29" t="e">
        <f>(1-$S6006/100)/(1-$F6006)-1</f>
        <v>#N/A</v>
      </c>
      <c r="U6006" s="19" t="str">
        <f>IF(ABS(IFERROR(T6006,0))&gt;0.05,INDEX(margin_ranges!$C$13:$C$16,MATCH($F6006*100,margin_ranges!$B$13:$B$16,1)),"")</f>
        <v/>
      </c>
      <c r="V6006" t="e">
        <f>MIN(VLOOKUP($U6006,margin_ranges!$A$5:$D$10,4,FALSE),$P6006*100)</f>
        <v>#N/A</v>
      </c>
      <c r="Y6006" s="29" t="e">
        <f t="shared" si="93"/>
        <v>#N/A</v>
      </c>
    </row>
    <row r="6007" spans="1:25" x14ac:dyDescent="0.3">
      <c r="A6007" s="8" t="s">
        <v>33</v>
      </c>
      <c r="B6007" s="8" t="s">
        <v>10459</v>
      </c>
      <c r="C6007" s="8" t="s">
        <v>10460</v>
      </c>
      <c r="D6007" s="8" t="s">
        <v>34</v>
      </c>
      <c r="E6007" s="8"/>
      <c r="F6007" s="24">
        <v>0.3</v>
      </c>
      <c r="G6007" s="24">
        <v>0</v>
      </c>
      <c r="H6007" s="25">
        <v>4.9665999999999997</v>
      </c>
      <c r="I6007" s="25">
        <v>1.7072000000000001</v>
      </c>
      <c r="J6007" s="15">
        <v>66</v>
      </c>
      <c r="K6007" s="15">
        <v>20</v>
      </c>
      <c r="L6007" s="13">
        <v>0.34370000000000001</v>
      </c>
      <c r="M6007" s="7">
        <v>1.2815949099999999</v>
      </c>
      <c r="N6007" s="26">
        <v>0.84535400000000005</v>
      </c>
      <c r="O6007" s="27"/>
      <c r="P6007" s="8">
        <v>0.34038907940000002</v>
      </c>
      <c r="Q6007" s="24">
        <v>0.3</v>
      </c>
      <c r="R6007" t="e">
        <f>IF($Q6007*100&gt;=VLOOKUP($O6007,margin_ranges!$A$5:$C$10,2,FALSE),IF($Q6007*100&lt;=VLOOKUP($O6007,margin_ranges!$A$5:$C$10,3,FALSE)+10,"IN RANGE","ABOVE RANGE"),"BELOW RANGE")</f>
        <v>#N/A</v>
      </c>
      <c r="S6007" t="e">
        <f>MIN(VLOOKUP($O6007,margin_ranges!$A$5:$D$10,4,FALSE),$P6007*100)</f>
        <v>#N/A</v>
      </c>
      <c r="T6007" s="29" t="e">
        <f>(1-$S6007/100)/(1-$F6007)-1</f>
        <v>#N/A</v>
      </c>
      <c r="U6007" s="19" t="str">
        <f>IF(ABS(IFERROR(T6007,0))&gt;0.05,INDEX(margin_ranges!$C$13:$C$16,MATCH($F6007*100,margin_ranges!$B$13:$B$16,1)),"")</f>
        <v/>
      </c>
      <c r="V6007" t="e">
        <f>MIN(VLOOKUP($U6007,margin_ranges!$A$5:$D$10,4,FALSE),$P6007*100)</f>
        <v>#N/A</v>
      </c>
      <c r="Y6007" s="29" t="e">
        <f t="shared" si="93"/>
        <v>#N/A</v>
      </c>
    </row>
    <row r="6008" spans="1:25" x14ac:dyDescent="0.3">
      <c r="A6008" s="8" t="s">
        <v>17</v>
      </c>
      <c r="B6008" s="8" t="s">
        <v>10459</v>
      </c>
      <c r="C6008" s="8" t="s">
        <v>10460</v>
      </c>
      <c r="D6008" s="8" t="s">
        <v>10463</v>
      </c>
      <c r="E6008" s="8" t="s">
        <v>10464</v>
      </c>
      <c r="F6008" s="24">
        <v>0.3</v>
      </c>
      <c r="G6008" s="24">
        <v>0</v>
      </c>
      <c r="H6008" s="25">
        <v>1.3028</v>
      </c>
      <c r="I6008" s="25">
        <v>0.3871</v>
      </c>
      <c r="J6008" s="15">
        <v>17</v>
      </c>
      <c r="K6008" s="15">
        <v>5</v>
      </c>
      <c r="L6008" s="13">
        <v>0.29720000000000002</v>
      </c>
      <c r="M6008" s="7">
        <v>1.4692435399999999</v>
      </c>
      <c r="N6008" s="26">
        <v>1</v>
      </c>
      <c r="O6008" s="27" t="s">
        <v>92</v>
      </c>
      <c r="P6008" s="8">
        <v>0.31937764489999998</v>
      </c>
      <c r="Q6008" s="24">
        <v>0.3</v>
      </c>
      <c r="R6008" t="str">
        <f>IF($Q6008*100&gt;=VLOOKUP($O6008,margin_ranges!$A$5:$C$10,2,FALSE),IF($Q6008*100&lt;=VLOOKUP($O6008,margin_ranges!$A$5:$C$10,3,FALSE)+10,"IN RANGE","ABOVE RANGE"),"BELOW RANGE")</f>
        <v>IN RANGE</v>
      </c>
      <c r="S6008">
        <f>MIN(VLOOKUP($O6008,margin_ranges!$A$5:$D$10,4,FALSE),$P6008*100)</f>
        <v>29.75</v>
      </c>
      <c r="T6008" s="29">
        <f>(1-$S6008/100)/(1-$F6008)-1</f>
        <v>3.5714285714285587E-3</v>
      </c>
      <c r="U6008" s="19" t="str">
        <f>IF(ABS(IFERROR(T6008,0))&gt;0.05,INDEX(margin_ranges!$C$13:$C$16,MATCH($F6008*100,margin_ranges!$B$13:$B$16,1)),"")</f>
        <v/>
      </c>
      <c r="V6008" t="e">
        <f>MIN(VLOOKUP($U6008,margin_ranges!$A$5:$D$10,4,FALSE),$P6008*100)</f>
        <v>#N/A</v>
      </c>
      <c r="Y6008" s="29" t="e">
        <f t="shared" si="93"/>
        <v>#N/A</v>
      </c>
    </row>
    <row r="6009" spans="1:25" x14ac:dyDescent="0.3">
      <c r="A6009" s="8" t="s">
        <v>17</v>
      </c>
      <c r="B6009" s="8" t="s">
        <v>10459</v>
      </c>
      <c r="C6009" s="8" t="s">
        <v>10460</v>
      </c>
      <c r="D6009" s="8" t="s">
        <v>10461</v>
      </c>
      <c r="E6009" s="8" t="s">
        <v>10462</v>
      </c>
      <c r="F6009" s="24">
        <v>0.29999999999999899</v>
      </c>
      <c r="G6009" s="24">
        <v>0</v>
      </c>
      <c r="H6009" s="25">
        <v>3.6636000000000002</v>
      </c>
      <c r="I6009" s="25">
        <v>1.3201000000000001</v>
      </c>
      <c r="J6009" s="15">
        <v>49</v>
      </c>
      <c r="K6009" s="15">
        <v>15</v>
      </c>
      <c r="L6009" s="13">
        <v>0.36030000000000001</v>
      </c>
      <c r="M6009" s="7">
        <v>1.22656242</v>
      </c>
      <c r="N6009" s="26">
        <v>0.8</v>
      </c>
      <c r="O6009" s="27" t="s">
        <v>92</v>
      </c>
      <c r="P6009" s="8">
        <v>0.34777065569999999</v>
      </c>
      <c r="Q6009" s="24">
        <v>0.3</v>
      </c>
      <c r="R6009" t="str">
        <f>IF($Q6009*100&gt;=VLOOKUP($O6009,margin_ranges!$A$5:$C$10,2,FALSE),IF($Q6009*100&lt;=VLOOKUP($O6009,margin_ranges!$A$5:$C$10,3,FALSE)+10,"IN RANGE","ABOVE RANGE"),"BELOW RANGE")</f>
        <v>IN RANGE</v>
      </c>
      <c r="S6009">
        <f>MIN(VLOOKUP($O6009,margin_ranges!$A$5:$D$10,4,FALSE),$P6009*100)</f>
        <v>29.75</v>
      </c>
      <c r="T6009" s="29">
        <f>(1-$S6009/100)/(1-$F6009)-1</f>
        <v>3.5714285714270044E-3</v>
      </c>
      <c r="U6009" s="19" t="str">
        <f>IF(ABS(IFERROR(T6009,0))&gt;0.05,INDEX(margin_ranges!$C$13:$C$16,MATCH($F6009*100,margin_ranges!$B$13:$B$16,1)),"")</f>
        <v/>
      </c>
      <c r="V6009" t="e">
        <f>MIN(VLOOKUP($U6009,margin_ranges!$A$5:$D$10,4,FALSE),$P6009*100)</f>
        <v>#N/A</v>
      </c>
      <c r="Y6009" s="29" t="e">
        <f t="shared" si="93"/>
        <v>#N/A</v>
      </c>
    </row>
    <row r="6010" spans="1:25" x14ac:dyDescent="0.3">
      <c r="A6010" s="8" t="s">
        <v>35</v>
      </c>
      <c r="B6010" s="8" t="s">
        <v>10465</v>
      </c>
      <c r="C6010" s="8" t="s">
        <v>34</v>
      </c>
      <c r="D6010" s="8" t="s">
        <v>34</v>
      </c>
      <c r="E6010" s="8"/>
      <c r="F6010" s="24">
        <v>0.18893683166198399</v>
      </c>
      <c r="G6010" s="24">
        <v>0</v>
      </c>
      <c r="H6010" s="25">
        <v>9.3613</v>
      </c>
      <c r="I6010" s="25">
        <v>2.4396</v>
      </c>
      <c r="J6010" s="15">
        <v>314</v>
      </c>
      <c r="K6010" s="15">
        <v>59</v>
      </c>
      <c r="L6010" s="13">
        <v>0.2606</v>
      </c>
      <c r="M6010" s="7">
        <v>4.2968145199999999</v>
      </c>
      <c r="N6010" s="26">
        <v>3.484988</v>
      </c>
      <c r="O6010" s="27"/>
      <c r="P6010" s="8">
        <v>0.1889368317</v>
      </c>
      <c r="Q6010" s="24">
        <v>0.2</v>
      </c>
      <c r="R6010" t="e">
        <f>IF($Q6010*100&gt;=VLOOKUP($O6010,margin_ranges!$A$5:$C$10,2,FALSE),IF($Q6010*100&lt;=VLOOKUP($O6010,margin_ranges!$A$5:$C$10,3,FALSE)+10,"IN RANGE","ABOVE RANGE"),"BELOW RANGE")</f>
        <v>#N/A</v>
      </c>
      <c r="S6010" t="e">
        <f>MIN(VLOOKUP($O6010,margin_ranges!$A$5:$D$10,4,FALSE),$P6010*100)</f>
        <v>#N/A</v>
      </c>
      <c r="T6010" s="29" t="e">
        <f>(1-$S6010/100)/(1-$F6010)-1</f>
        <v>#N/A</v>
      </c>
      <c r="U6010" s="19" t="str">
        <f>IF(ABS(IFERROR(T6010,0))&gt;0.05,INDEX(margin_ranges!$C$13:$C$16,MATCH($F6010*100,margin_ranges!$B$13:$B$16,1)),"")</f>
        <v/>
      </c>
      <c r="V6010" t="e">
        <f>MIN(VLOOKUP($U6010,margin_ranges!$A$5:$D$10,4,FALSE),$P6010*100)</f>
        <v>#N/A</v>
      </c>
      <c r="Y6010" s="29" t="e">
        <f t="shared" si="93"/>
        <v>#N/A</v>
      </c>
    </row>
    <row r="6011" spans="1:25" x14ac:dyDescent="0.3">
      <c r="A6011" s="8" t="s">
        <v>33</v>
      </c>
      <c r="B6011" s="8" t="s">
        <v>10465</v>
      </c>
      <c r="C6011" s="8" t="s">
        <v>10466</v>
      </c>
      <c r="D6011" s="8" t="s">
        <v>34</v>
      </c>
      <c r="E6011" s="8"/>
      <c r="F6011" s="24">
        <v>0.18893683166198399</v>
      </c>
      <c r="G6011" s="24">
        <v>0</v>
      </c>
      <c r="H6011" s="25">
        <v>9.3613</v>
      </c>
      <c r="I6011" s="25">
        <v>2.4396</v>
      </c>
      <c r="J6011" s="15">
        <v>314</v>
      </c>
      <c r="K6011" s="15">
        <v>59</v>
      </c>
      <c r="L6011" s="13">
        <v>0.2606</v>
      </c>
      <c r="M6011" s="7">
        <v>4.2968145199999999</v>
      </c>
      <c r="N6011" s="26">
        <v>3.484988</v>
      </c>
      <c r="O6011" s="27"/>
      <c r="P6011" s="8">
        <v>0.1889368317</v>
      </c>
      <c r="Q6011" s="24">
        <v>0.2</v>
      </c>
      <c r="R6011" t="e">
        <f>IF($Q6011*100&gt;=VLOOKUP($O6011,margin_ranges!$A$5:$C$10,2,FALSE),IF($Q6011*100&lt;=VLOOKUP($O6011,margin_ranges!$A$5:$C$10,3,FALSE)+10,"IN RANGE","ABOVE RANGE"),"BELOW RANGE")</f>
        <v>#N/A</v>
      </c>
      <c r="S6011" t="e">
        <f>MIN(VLOOKUP($O6011,margin_ranges!$A$5:$D$10,4,FALSE),$P6011*100)</f>
        <v>#N/A</v>
      </c>
      <c r="T6011" s="29" t="e">
        <f>(1-$S6011/100)/(1-$F6011)-1</f>
        <v>#N/A</v>
      </c>
      <c r="U6011" s="19" t="str">
        <f>IF(ABS(IFERROR(T6011,0))&gt;0.05,INDEX(margin_ranges!$C$13:$C$16,MATCH($F6011*100,margin_ranges!$B$13:$B$16,1)),"")</f>
        <v/>
      </c>
      <c r="V6011" t="e">
        <f>MIN(VLOOKUP($U6011,margin_ranges!$A$5:$D$10,4,FALSE),$P6011*100)</f>
        <v>#N/A</v>
      </c>
      <c r="Y6011" s="29" t="e">
        <f t="shared" si="93"/>
        <v>#N/A</v>
      </c>
    </row>
    <row r="6012" spans="1:25" x14ac:dyDescent="0.3">
      <c r="A6012" s="8" t="s">
        <v>17</v>
      </c>
      <c r="B6012" s="8" t="s">
        <v>10465</v>
      </c>
      <c r="C6012" s="8" t="s">
        <v>10466</v>
      </c>
      <c r="D6012" s="8" t="s">
        <v>10469</v>
      </c>
      <c r="E6012" s="8" t="s">
        <v>10470</v>
      </c>
      <c r="F6012" s="24">
        <v>0.179943162245952</v>
      </c>
      <c r="G6012" s="24">
        <v>0</v>
      </c>
      <c r="H6012" s="25">
        <v>2.9424999999999999</v>
      </c>
      <c r="I6012" s="25">
        <v>0.14649999999999999</v>
      </c>
      <c r="J6012" s="15">
        <v>17</v>
      </c>
      <c r="K6012" s="15">
        <v>3</v>
      </c>
      <c r="L6012" s="13">
        <v>4.9799999999999997E-2</v>
      </c>
      <c r="M6012" s="7">
        <v>3.9631399300000001</v>
      </c>
      <c r="N6012" s="26">
        <v>3.25</v>
      </c>
      <c r="O6012" s="27" t="s">
        <v>92</v>
      </c>
      <c r="P6012" s="8">
        <v>0.17994316220000001</v>
      </c>
      <c r="Q6012" s="24">
        <v>0.2</v>
      </c>
      <c r="R6012" t="str">
        <f>IF($Q6012*100&gt;=VLOOKUP($O6012,margin_ranges!$A$5:$C$10,2,FALSE),IF($Q6012*100&lt;=VLOOKUP($O6012,margin_ranges!$A$5:$C$10,3,FALSE)+10,"IN RANGE","ABOVE RANGE"),"BELOW RANGE")</f>
        <v>IN RANGE</v>
      </c>
      <c r="S6012">
        <f>MIN(VLOOKUP($O6012,margin_ranges!$A$5:$D$10,4,FALSE),$P6012*100)</f>
        <v>17.994316220000002</v>
      </c>
      <c r="T6012" s="29">
        <f>(1-$S6012/100)/(1-$F6012)-1</f>
        <v>5.6034954454275976E-11</v>
      </c>
      <c r="U6012" s="19" t="str">
        <f>IF(ABS(IFERROR(T6012,0))&gt;0.05,INDEX(margin_ranges!$C$13:$C$16,MATCH($F6012*100,margin_ranges!$B$13:$B$16,1)),"")</f>
        <v/>
      </c>
      <c r="V6012" t="e">
        <f>MIN(VLOOKUP($U6012,margin_ranges!$A$5:$D$10,4,FALSE),$P6012*100)</f>
        <v>#N/A</v>
      </c>
      <c r="Y6012" s="29" t="e">
        <f t="shared" si="93"/>
        <v>#N/A</v>
      </c>
    </row>
    <row r="6013" spans="1:25" x14ac:dyDescent="0.3">
      <c r="A6013" s="8" t="s">
        <v>17</v>
      </c>
      <c r="B6013" s="8" t="s">
        <v>10465</v>
      </c>
      <c r="C6013" s="8" t="s">
        <v>10466</v>
      </c>
      <c r="D6013" s="28" t="s">
        <v>10467</v>
      </c>
      <c r="E6013" s="8" t="s">
        <v>10468</v>
      </c>
      <c r="F6013" s="24">
        <v>0.18946427631099599</v>
      </c>
      <c r="G6013" s="24">
        <v>0</v>
      </c>
      <c r="H6013" s="25">
        <v>6.4188000000000001</v>
      </c>
      <c r="I6013" s="25">
        <v>2.2930999999999999</v>
      </c>
      <c r="J6013" s="15">
        <v>297</v>
      </c>
      <c r="K6013" s="15">
        <v>56</v>
      </c>
      <c r="L6013" s="13">
        <v>0.35730000000000001</v>
      </c>
      <c r="M6013" s="7">
        <v>4.3181317000000004</v>
      </c>
      <c r="N6013" s="26">
        <v>3.5</v>
      </c>
      <c r="O6013" s="27" t="s">
        <v>92</v>
      </c>
      <c r="P6013" s="8">
        <v>0.18946427630000001</v>
      </c>
      <c r="Q6013" s="24">
        <v>0.2</v>
      </c>
      <c r="R6013" t="str">
        <f>IF($Q6013*100&gt;=VLOOKUP($O6013,margin_ranges!$A$5:$C$10,2,FALSE),IF($Q6013*100&lt;=VLOOKUP($O6013,margin_ranges!$A$5:$C$10,3,FALSE)+10,"IN RANGE","ABOVE RANGE"),"BELOW RANGE")</f>
        <v>IN RANGE</v>
      </c>
      <c r="S6013">
        <f>MIN(VLOOKUP($O6013,margin_ranges!$A$5:$D$10,4,FALSE),$P6013*100)</f>
        <v>18.946427630000002</v>
      </c>
      <c r="T6013" s="29">
        <f>(1-$S6013/100)/(1-$F6013)-1</f>
        <v>1.3566259227104638E-11</v>
      </c>
      <c r="U6013" s="19" t="str">
        <f>IF(ABS(IFERROR(T6013,0))&gt;0.05,INDEX(margin_ranges!$C$13:$C$16,MATCH($F6013*100,margin_ranges!$B$13:$B$16,1)),"")</f>
        <v/>
      </c>
      <c r="V6013" t="e">
        <f>MIN(VLOOKUP($U6013,margin_ranges!$A$5:$D$10,4,FALSE),$P6013*100)</f>
        <v>#N/A</v>
      </c>
      <c r="Y6013" s="29" t="e">
        <f t="shared" si="93"/>
        <v>#N/A</v>
      </c>
    </row>
    <row r="6014" spans="1:25" x14ac:dyDescent="0.3">
      <c r="A6014" s="8" t="s">
        <v>35</v>
      </c>
      <c r="B6014" s="8" t="s">
        <v>10473</v>
      </c>
      <c r="C6014" s="8" t="s">
        <v>34</v>
      </c>
      <c r="D6014" s="8" t="s">
        <v>34</v>
      </c>
      <c r="E6014" s="8"/>
      <c r="F6014" s="24">
        <v>0.30572941701721701</v>
      </c>
      <c r="G6014" s="24">
        <v>0.33504857999999998</v>
      </c>
      <c r="H6014" s="25">
        <v>164.1677</v>
      </c>
      <c r="I6014" s="25">
        <v>64.151300000000006</v>
      </c>
      <c r="J6014" s="15">
        <v>1183</v>
      </c>
      <c r="K6014" s="15">
        <v>350</v>
      </c>
      <c r="L6014" s="13">
        <v>0.39079999999999998</v>
      </c>
      <c r="M6014" s="7">
        <v>0.61449920999999996</v>
      </c>
      <c r="N6014" s="26">
        <v>0.186968</v>
      </c>
      <c r="O6014" s="27"/>
      <c r="P6014" s="8">
        <v>0.69573923370000001</v>
      </c>
      <c r="Q6014" s="24">
        <v>0.30570000000000003</v>
      </c>
      <c r="R6014" t="e">
        <f>IF($Q6014*100&gt;=VLOOKUP($O6014,margin_ranges!$A$5:$C$10,2,FALSE),IF($Q6014*100&lt;=VLOOKUP($O6014,margin_ranges!$A$5:$C$10,3,FALSE)+10,"IN RANGE","ABOVE RANGE"),"BELOW RANGE")</f>
        <v>#N/A</v>
      </c>
      <c r="S6014" t="e">
        <f>MIN(VLOOKUP($O6014,margin_ranges!$A$5:$D$10,4,FALSE),$P6014*100)</f>
        <v>#N/A</v>
      </c>
      <c r="T6014" s="29" t="e">
        <f>(1-$S6014/100)/(1-$F6014)-1</f>
        <v>#N/A</v>
      </c>
      <c r="U6014" s="19" t="str">
        <f>IF(ABS(IFERROR(T6014,0))&gt;0.05,INDEX(margin_ranges!$C$13:$C$16,MATCH($F6014*100,margin_ranges!$B$13:$B$16,1)),"")</f>
        <v/>
      </c>
      <c r="V6014" t="e">
        <f>MIN(VLOOKUP($U6014,margin_ranges!$A$5:$D$10,4,FALSE),$P6014*100)</f>
        <v>#N/A</v>
      </c>
      <c r="Y6014" s="29" t="e">
        <f t="shared" si="93"/>
        <v>#N/A</v>
      </c>
    </row>
    <row r="6015" spans="1:25" x14ac:dyDescent="0.3">
      <c r="A6015" s="8" t="s">
        <v>33</v>
      </c>
      <c r="B6015" s="8" t="s">
        <v>10473</v>
      </c>
      <c r="C6015" s="8" t="s">
        <v>10474</v>
      </c>
      <c r="D6015" s="8" t="s">
        <v>34</v>
      </c>
      <c r="E6015" s="8"/>
      <c r="F6015" s="24">
        <v>0.30572941701721701</v>
      </c>
      <c r="G6015" s="24">
        <v>0.33504857999999998</v>
      </c>
      <c r="H6015" s="25">
        <v>164.1677</v>
      </c>
      <c r="I6015" s="25">
        <v>64.151300000000006</v>
      </c>
      <c r="J6015" s="15">
        <v>1183</v>
      </c>
      <c r="K6015" s="15">
        <v>350</v>
      </c>
      <c r="L6015" s="13">
        <v>0.39079999999999998</v>
      </c>
      <c r="M6015" s="7">
        <v>0.61449920999999996</v>
      </c>
      <c r="N6015" s="26">
        <v>0.186968</v>
      </c>
      <c r="O6015" s="27"/>
      <c r="P6015" s="8">
        <v>0.69573923370000001</v>
      </c>
      <c r="Q6015" s="24">
        <v>0.30570000000000003</v>
      </c>
      <c r="R6015" t="e">
        <f>IF($Q6015*100&gt;=VLOOKUP($O6015,margin_ranges!$A$5:$C$10,2,FALSE),IF($Q6015*100&lt;=VLOOKUP($O6015,margin_ranges!$A$5:$C$10,3,FALSE)+10,"IN RANGE","ABOVE RANGE"),"BELOW RANGE")</f>
        <v>#N/A</v>
      </c>
      <c r="S6015" t="e">
        <f>MIN(VLOOKUP($O6015,margin_ranges!$A$5:$D$10,4,FALSE),$P6015*100)</f>
        <v>#N/A</v>
      </c>
      <c r="T6015" s="29" t="e">
        <f>(1-$S6015/100)/(1-$F6015)-1</f>
        <v>#N/A</v>
      </c>
      <c r="U6015" s="19" t="str">
        <f>IF(ABS(IFERROR(T6015,0))&gt;0.05,INDEX(margin_ranges!$C$13:$C$16,MATCH($F6015*100,margin_ranges!$B$13:$B$16,1)),"")</f>
        <v/>
      </c>
      <c r="V6015" t="e">
        <f>MIN(VLOOKUP($U6015,margin_ranges!$A$5:$D$10,4,FALSE),$P6015*100)</f>
        <v>#N/A</v>
      </c>
      <c r="Y6015" s="29" t="e">
        <f t="shared" si="93"/>
        <v>#N/A</v>
      </c>
    </row>
    <row r="6016" spans="1:25" x14ac:dyDescent="0.3">
      <c r="A6016" s="8" t="s">
        <v>17</v>
      </c>
      <c r="B6016" s="8" t="s">
        <v>10473</v>
      </c>
      <c r="C6016" s="8" t="s">
        <v>10474</v>
      </c>
      <c r="D6016" s="8" t="s">
        <v>10491</v>
      </c>
      <c r="E6016" s="8" t="s">
        <v>10492</v>
      </c>
      <c r="F6016" s="24">
        <v>0.37</v>
      </c>
      <c r="G6016" s="24">
        <v>0</v>
      </c>
      <c r="H6016" s="25">
        <v>2.6404000000000001</v>
      </c>
      <c r="I6016" s="25">
        <v>0.7258</v>
      </c>
      <c r="J6016" s="15">
        <v>8</v>
      </c>
      <c r="K6016" s="15">
        <v>3</v>
      </c>
      <c r="L6016" s="13">
        <v>0.27489999999999998</v>
      </c>
      <c r="M6016" s="7">
        <v>0.38263950000000002</v>
      </c>
      <c r="N6016" s="26">
        <v>0.1</v>
      </c>
      <c r="O6016" s="27" t="s">
        <v>22</v>
      </c>
      <c r="P6016" s="8">
        <v>0.73865740739999997</v>
      </c>
      <c r="Q6016" s="24">
        <v>0.37</v>
      </c>
      <c r="R6016" t="str">
        <f>IF($Q6016*100&gt;=VLOOKUP($O6016,margin_ranges!$A$5:$C$10,2,FALSE),IF($Q6016*100&lt;=VLOOKUP($O6016,margin_ranges!$A$5:$C$10,3,FALSE)+10,"IN RANGE","ABOVE RANGE"),"BELOW RANGE")</f>
        <v>IN RANGE</v>
      </c>
      <c r="S6016">
        <f>MIN(VLOOKUP($O6016,margin_ranges!$A$5:$D$10,4,FALSE),$P6016*100)</f>
        <v>29.75</v>
      </c>
      <c r="T6016" s="29">
        <f>(1-$S6016/100)/(1-$F6016)-1</f>
        <v>0.11507936507936511</v>
      </c>
      <c r="U6016" s="19" t="str">
        <f>IF(ABS(IFERROR(T6016,0))&gt;0.05,INDEX(margin_ranges!$C$13:$C$16,MATCH($F6016*100,margin_ranges!$B$13:$B$16,1)),"")</f>
        <v>Margin Over Fill (Type C)</v>
      </c>
      <c r="V6016">
        <f>MIN(VLOOKUP($U6016,margin_ranges!$A$5:$D$10,4,FALSE),$P6016*100)</f>
        <v>43</v>
      </c>
      <c r="Y6016" s="29">
        <f t="shared" si="93"/>
        <v>-9.5238095238095122E-2</v>
      </c>
    </row>
    <row r="6017" spans="1:25" x14ac:dyDescent="0.3">
      <c r="A6017" s="8" t="s">
        <v>17</v>
      </c>
      <c r="B6017" s="8" t="s">
        <v>10473</v>
      </c>
      <c r="C6017" s="8" t="s">
        <v>10474</v>
      </c>
      <c r="D6017" s="8" t="s">
        <v>10499</v>
      </c>
      <c r="E6017" s="8" t="s">
        <v>10500</v>
      </c>
      <c r="F6017" s="24">
        <v>0.37</v>
      </c>
      <c r="G6017" s="24">
        <v>0</v>
      </c>
      <c r="H6017" s="25">
        <v>4.7545000000000002</v>
      </c>
      <c r="I6017" s="25">
        <v>2.4342999999999999</v>
      </c>
      <c r="J6017" s="15">
        <v>58</v>
      </c>
      <c r="K6017" s="15">
        <v>19</v>
      </c>
      <c r="L6017" s="13">
        <v>0.51200000000000001</v>
      </c>
      <c r="M6017" s="7">
        <v>0.78965962000000001</v>
      </c>
      <c r="N6017" s="26">
        <v>0.4</v>
      </c>
      <c r="O6017" s="27" t="s">
        <v>22</v>
      </c>
      <c r="P6017" s="8">
        <v>0.49345263750000001</v>
      </c>
      <c r="Q6017" s="24">
        <v>0.37</v>
      </c>
      <c r="R6017" t="str">
        <f>IF($Q6017*100&gt;=VLOOKUP($O6017,margin_ranges!$A$5:$C$10,2,FALSE),IF($Q6017*100&lt;=VLOOKUP($O6017,margin_ranges!$A$5:$C$10,3,FALSE)+10,"IN RANGE","ABOVE RANGE"),"BELOW RANGE")</f>
        <v>IN RANGE</v>
      </c>
      <c r="S6017">
        <f>MIN(VLOOKUP($O6017,margin_ranges!$A$5:$D$10,4,FALSE),$P6017*100)</f>
        <v>29.75</v>
      </c>
      <c r="T6017" s="29">
        <f>(1-$S6017/100)/(1-$F6017)-1</f>
        <v>0.11507936507936511</v>
      </c>
      <c r="U6017" s="19" t="str">
        <f>IF(ABS(IFERROR(T6017,0))&gt;0.05,INDEX(margin_ranges!$C$13:$C$16,MATCH($F6017*100,margin_ranges!$B$13:$B$16,1)),"")</f>
        <v>Margin Over Fill (Type C)</v>
      </c>
      <c r="V6017">
        <f>MIN(VLOOKUP($U6017,margin_ranges!$A$5:$D$10,4,FALSE),$P6017*100)</f>
        <v>43</v>
      </c>
      <c r="Y6017" s="29">
        <f t="shared" si="93"/>
        <v>-9.5238095238095122E-2</v>
      </c>
    </row>
    <row r="6018" spans="1:25" x14ac:dyDescent="0.3">
      <c r="A6018" s="8" t="s">
        <v>17</v>
      </c>
      <c r="B6018" s="8" t="s">
        <v>10473</v>
      </c>
      <c r="C6018" s="8" t="s">
        <v>10474</v>
      </c>
      <c r="D6018" s="8" t="s">
        <v>10487</v>
      </c>
      <c r="E6018" s="8" t="s">
        <v>10488</v>
      </c>
      <c r="F6018" s="24">
        <v>0.369999999999999</v>
      </c>
      <c r="G6018" s="24">
        <v>0</v>
      </c>
      <c r="H6018" s="25">
        <v>12.089600000000001</v>
      </c>
      <c r="I6018" s="25">
        <v>5.3834</v>
      </c>
      <c r="J6018" s="15">
        <v>127</v>
      </c>
      <c r="K6018" s="15">
        <v>43</v>
      </c>
      <c r="L6018" s="13">
        <v>0.44529999999999997</v>
      </c>
      <c r="M6018" s="7">
        <v>0.78507039000000001</v>
      </c>
      <c r="N6018" s="26">
        <v>0.3</v>
      </c>
      <c r="O6018" s="27" t="s">
        <v>22</v>
      </c>
      <c r="P6018" s="8">
        <v>0.61786865960000004</v>
      </c>
      <c r="Q6018" s="24">
        <v>0.37</v>
      </c>
      <c r="R6018" t="str">
        <f>IF($Q6018*100&gt;=VLOOKUP($O6018,margin_ranges!$A$5:$C$10,2,FALSE),IF($Q6018*100&lt;=VLOOKUP($O6018,margin_ranges!$A$5:$C$10,3,FALSE)+10,"IN RANGE","ABOVE RANGE"),"BELOW RANGE")</f>
        <v>IN RANGE</v>
      </c>
      <c r="S6018">
        <f>MIN(VLOOKUP($O6018,margin_ranges!$A$5:$D$10,4,FALSE),$P6018*100)</f>
        <v>29.75</v>
      </c>
      <c r="T6018" s="29">
        <f>(1-$S6018/100)/(1-$F6018)-1</f>
        <v>0.11507936507936334</v>
      </c>
      <c r="U6018" s="19" t="str">
        <f>IF(ABS(IFERROR(T6018,0))&gt;0.05,INDEX(margin_ranges!$C$13:$C$16,MATCH($F6018*100,margin_ranges!$B$13:$B$16,1)),"")</f>
        <v>Margin Over Fill (Type C)</v>
      </c>
      <c r="V6018">
        <f>MIN(VLOOKUP($U6018,margin_ranges!$A$5:$D$10,4,FALSE),$P6018*100)</f>
        <v>43</v>
      </c>
      <c r="Y6018" s="29">
        <f t="shared" si="93"/>
        <v>-9.5238095238096565E-2</v>
      </c>
    </row>
    <row r="6019" spans="1:25" x14ac:dyDescent="0.3">
      <c r="A6019" s="8" t="s">
        <v>17</v>
      </c>
      <c r="B6019" s="8" t="s">
        <v>10473</v>
      </c>
      <c r="C6019" s="8" t="s">
        <v>10474</v>
      </c>
      <c r="D6019" s="8" t="s">
        <v>10477</v>
      </c>
      <c r="E6019" s="8" t="s">
        <v>10478</v>
      </c>
      <c r="F6019" s="24">
        <v>0.34</v>
      </c>
      <c r="G6019" s="24">
        <v>0</v>
      </c>
      <c r="H6019" s="25">
        <v>2.0790999999999999</v>
      </c>
      <c r="I6019" s="25">
        <v>0.74609999999999999</v>
      </c>
      <c r="J6019" s="15">
        <v>15</v>
      </c>
      <c r="K6019" s="15">
        <v>5</v>
      </c>
      <c r="L6019" s="13">
        <v>0.3589</v>
      </c>
      <c r="M6019" s="7">
        <v>0.66974918999999999</v>
      </c>
      <c r="N6019" s="26">
        <v>0.22</v>
      </c>
      <c r="O6019" s="27" t="s">
        <v>22</v>
      </c>
      <c r="P6019" s="8">
        <v>0.6715188245</v>
      </c>
      <c r="Q6019" s="24">
        <v>0.34</v>
      </c>
      <c r="R6019" t="str">
        <f>IF($Q6019*100&gt;=VLOOKUP($O6019,margin_ranges!$A$5:$C$10,2,FALSE),IF($Q6019*100&lt;=VLOOKUP($O6019,margin_ranges!$A$5:$C$10,3,FALSE)+10,"IN RANGE","ABOVE RANGE"),"BELOW RANGE")</f>
        <v>IN RANGE</v>
      </c>
      <c r="S6019">
        <f>MIN(VLOOKUP($O6019,margin_ranges!$A$5:$D$10,4,FALSE),$P6019*100)</f>
        <v>29.75</v>
      </c>
      <c r="T6019" s="29">
        <f>(1-$S6019/100)/(1-$F6019)-1</f>
        <v>6.4393939393939448E-2</v>
      </c>
      <c r="U6019" s="19" t="str">
        <f>IF(ABS(IFERROR(T6019,0))&gt;0.05,INDEX(margin_ranges!$C$13:$C$16,MATCH($F6019*100,margin_ranges!$B$13:$B$16,1)),"")</f>
        <v>Balanced (Type B)</v>
      </c>
      <c r="V6019">
        <f>MIN(VLOOKUP($U6019,margin_ranges!$A$5:$D$10,4,FALSE),$P6019*100)</f>
        <v>29.75</v>
      </c>
      <c r="Y6019" s="29">
        <f t="shared" si="93"/>
        <v>6.4393939393939448E-2</v>
      </c>
    </row>
    <row r="6020" spans="1:25" x14ac:dyDescent="0.3">
      <c r="A6020" s="8" t="s">
        <v>17</v>
      </c>
      <c r="B6020" s="8" t="s">
        <v>10473</v>
      </c>
      <c r="C6020" s="8" t="s">
        <v>10474</v>
      </c>
      <c r="D6020" s="8" t="s">
        <v>10483</v>
      </c>
      <c r="E6020" s="8" t="s">
        <v>10484</v>
      </c>
      <c r="F6020" s="24">
        <v>0.34</v>
      </c>
      <c r="G6020" s="24">
        <v>0</v>
      </c>
      <c r="H6020" s="25">
        <v>2.1152000000000002</v>
      </c>
      <c r="I6020" s="25">
        <v>0.68540000000000001</v>
      </c>
      <c r="J6020" s="15">
        <v>16</v>
      </c>
      <c r="K6020" s="15">
        <v>5</v>
      </c>
      <c r="L6020" s="13">
        <v>0.32400000000000001</v>
      </c>
      <c r="M6020" s="7">
        <v>0.77999165999999998</v>
      </c>
      <c r="N6020" s="26">
        <v>0.3</v>
      </c>
      <c r="O6020" s="27" t="s">
        <v>22</v>
      </c>
      <c r="P6020" s="8">
        <v>0.61538050450000004</v>
      </c>
      <c r="Q6020" s="24">
        <v>0.34</v>
      </c>
      <c r="R6020" t="str">
        <f>IF($Q6020*100&gt;=VLOOKUP($O6020,margin_ranges!$A$5:$C$10,2,FALSE),IF($Q6020*100&lt;=VLOOKUP($O6020,margin_ranges!$A$5:$C$10,3,FALSE)+10,"IN RANGE","ABOVE RANGE"),"BELOW RANGE")</f>
        <v>IN RANGE</v>
      </c>
      <c r="S6020">
        <f>MIN(VLOOKUP($O6020,margin_ranges!$A$5:$D$10,4,FALSE),$P6020*100)</f>
        <v>29.75</v>
      </c>
      <c r="T6020" s="29">
        <f>(1-$S6020/100)/(1-$F6020)-1</f>
        <v>6.4393939393939448E-2</v>
      </c>
      <c r="U6020" s="19" t="str">
        <f>IF(ABS(IFERROR(T6020,0))&gt;0.05,INDEX(margin_ranges!$C$13:$C$16,MATCH($F6020*100,margin_ranges!$B$13:$B$16,1)),"")</f>
        <v>Balanced (Type B)</v>
      </c>
      <c r="V6020">
        <f>MIN(VLOOKUP($U6020,margin_ranges!$A$5:$D$10,4,FALSE),$P6020*100)</f>
        <v>29.75</v>
      </c>
      <c r="Y6020" s="29">
        <f t="shared" si="93"/>
        <v>6.4393939393939448E-2</v>
      </c>
    </row>
    <row r="6021" spans="1:25" x14ac:dyDescent="0.3">
      <c r="A6021" s="8" t="s">
        <v>17</v>
      </c>
      <c r="B6021" s="8" t="s">
        <v>10473</v>
      </c>
      <c r="C6021" s="8" t="s">
        <v>10474</v>
      </c>
      <c r="D6021" s="8" t="s">
        <v>10485</v>
      </c>
      <c r="E6021" s="8" t="s">
        <v>10486</v>
      </c>
      <c r="F6021" s="24">
        <v>0.33999999999999903</v>
      </c>
      <c r="G6021" s="24">
        <v>0</v>
      </c>
      <c r="H6021" s="25">
        <v>6.5587</v>
      </c>
      <c r="I6021" s="25">
        <v>2.7311999999999999</v>
      </c>
      <c r="J6021" s="15">
        <v>57</v>
      </c>
      <c r="K6021" s="15">
        <v>17</v>
      </c>
      <c r="L6021" s="13">
        <v>0.41639999999999999</v>
      </c>
      <c r="M6021" s="7">
        <v>0.69536836000000002</v>
      </c>
      <c r="N6021" s="26">
        <v>0.3</v>
      </c>
      <c r="O6021" s="27" t="s">
        <v>22</v>
      </c>
      <c r="P6021" s="8">
        <v>0.56857398599999998</v>
      </c>
      <c r="Q6021" s="24">
        <v>0.34</v>
      </c>
      <c r="R6021" t="str">
        <f>IF($Q6021*100&gt;=VLOOKUP($O6021,margin_ranges!$A$5:$C$10,2,FALSE),IF($Q6021*100&lt;=VLOOKUP($O6021,margin_ranges!$A$5:$C$10,3,FALSE)+10,"IN RANGE","ABOVE RANGE"),"BELOW RANGE")</f>
        <v>IN RANGE</v>
      </c>
      <c r="S6021">
        <f>MIN(VLOOKUP($O6021,margin_ranges!$A$5:$D$10,4,FALSE),$P6021*100)</f>
        <v>29.75</v>
      </c>
      <c r="T6021" s="29">
        <f>(1-$S6021/100)/(1-$F6021)-1</f>
        <v>6.4393939393937671E-2</v>
      </c>
      <c r="U6021" s="19" t="str">
        <f>IF(ABS(IFERROR(T6021,0))&gt;0.05,INDEX(margin_ranges!$C$13:$C$16,MATCH($F6021*100,margin_ranges!$B$13:$B$16,1)),"")</f>
        <v>Balanced (Type B)</v>
      </c>
      <c r="V6021">
        <f>MIN(VLOOKUP($U6021,margin_ranges!$A$5:$D$10,4,FALSE),$P6021*100)</f>
        <v>29.75</v>
      </c>
      <c r="Y6021" s="29">
        <f t="shared" si="93"/>
        <v>6.4393939393937671E-2</v>
      </c>
    </row>
    <row r="6022" spans="1:25" x14ac:dyDescent="0.3">
      <c r="A6022" s="8" t="s">
        <v>17</v>
      </c>
      <c r="B6022" s="8" t="s">
        <v>10473</v>
      </c>
      <c r="C6022" s="8" t="s">
        <v>10474</v>
      </c>
      <c r="D6022" s="8" t="s">
        <v>10489</v>
      </c>
      <c r="E6022" s="8" t="s">
        <v>10490</v>
      </c>
      <c r="F6022" s="24">
        <v>0.33999999999999903</v>
      </c>
      <c r="G6022" s="24">
        <v>0</v>
      </c>
      <c r="H6022" s="25">
        <v>6.4588999999999999</v>
      </c>
      <c r="I6022" s="25">
        <v>2.6924999999999999</v>
      </c>
      <c r="J6022" s="15">
        <v>54</v>
      </c>
      <c r="K6022" s="15">
        <v>17</v>
      </c>
      <c r="L6022" s="13">
        <v>0.41689999999999999</v>
      </c>
      <c r="M6022" s="7">
        <v>0.67446611000000001</v>
      </c>
      <c r="N6022" s="26">
        <v>0.26</v>
      </c>
      <c r="O6022" s="27" t="s">
        <v>22</v>
      </c>
      <c r="P6022" s="8">
        <v>0.61450991190000004</v>
      </c>
      <c r="Q6022" s="24">
        <v>0.34</v>
      </c>
      <c r="R6022" t="str">
        <f>IF($Q6022*100&gt;=VLOOKUP($O6022,margin_ranges!$A$5:$C$10,2,FALSE),IF($Q6022*100&lt;=VLOOKUP($O6022,margin_ranges!$A$5:$C$10,3,FALSE)+10,"IN RANGE","ABOVE RANGE"),"BELOW RANGE")</f>
        <v>IN RANGE</v>
      </c>
      <c r="S6022">
        <f>MIN(VLOOKUP($O6022,margin_ranges!$A$5:$D$10,4,FALSE),$P6022*100)</f>
        <v>29.75</v>
      </c>
      <c r="T6022" s="29">
        <f>(1-$S6022/100)/(1-$F6022)-1</f>
        <v>6.4393939393937671E-2</v>
      </c>
      <c r="U6022" s="19" t="str">
        <f>IF(ABS(IFERROR(T6022,0))&gt;0.05,INDEX(margin_ranges!$C$13:$C$16,MATCH($F6022*100,margin_ranges!$B$13:$B$16,1)),"")</f>
        <v>Balanced (Type B)</v>
      </c>
      <c r="V6022">
        <f>MIN(VLOOKUP($U6022,margin_ranges!$A$5:$D$10,4,FALSE),$P6022*100)</f>
        <v>29.75</v>
      </c>
      <c r="Y6022" s="29">
        <f t="shared" si="93"/>
        <v>6.4393939393937671E-2</v>
      </c>
    </row>
    <row r="6023" spans="1:25" x14ac:dyDescent="0.3">
      <c r="A6023" s="8" t="s">
        <v>17</v>
      </c>
      <c r="B6023" s="8" t="s">
        <v>10473</v>
      </c>
      <c r="C6023" s="8" t="s">
        <v>10474</v>
      </c>
      <c r="D6023" s="8" t="s">
        <v>12327</v>
      </c>
      <c r="E6023" s="8" t="s">
        <v>12328</v>
      </c>
      <c r="F6023" s="24">
        <v>0.3</v>
      </c>
      <c r="G6023" s="24">
        <v>0</v>
      </c>
      <c r="H6023" s="25">
        <v>1.4739</v>
      </c>
      <c r="I6023" s="25">
        <v>0.47289999999999999</v>
      </c>
      <c r="J6023" s="15">
        <v>10</v>
      </c>
      <c r="K6023" s="15">
        <v>3</v>
      </c>
      <c r="L6023" s="13">
        <v>0.32079999999999997</v>
      </c>
      <c r="M6023" s="7">
        <v>0.69927492000000002</v>
      </c>
      <c r="N6023" s="26">
        <v>0.16</v>
      </c>
      <c r="O6023" s="27" t="s">
        <v>92</v>
      </c>
      <c r="P6023" s="8">
        <v>0.77119156659999999</v>
      </c>
      <c r="Q6023" s="24">
        <v>0.3</v>
      </c>
      <c r="R6023" t="str">
        <f>IF($Q6023*100&gt;=VLOOKUP($O6023,margin_ranges!$A$5:$C$10,2,FALSE),IF($Q6023*100&lt;=VLOOKUP($O6023,margin_ranges!$A$5:$C$10,3,FALSE)+10,"IN RANGE","ABOVE RANGE"),"BELOW RANGE")</f>
        <v>IN RANGE</v>
      </c>
      <c r="S6023">
        <f>MIN(VLOOKUP($O6023,margin_ranges!$A$5:$D$10,4,FALSE),$P6023*100)</f>
        <v>29.75</v>
      </c>
      <c r="T6023" s="29">
        <f>(1-$S6023/100)/(1-$F6023)-1</f>
        <v>3.5714285714285587E-3</v>
      </c>
      <c r="U6023" s="19" t="str">
        <f>IF(ABS(IFERROR(T6023,0))&gt;0.05,INDEX(margin_ranges!$C$13:$C$16,MATCH($F6023*100,margin_ranges!$B$13:$B$16,1)),"")</f>
        <v/>
      </c>
      <c r="V6023" t="e">
        <f>MIN(VLOOKUP($U6023,margin_ranges!$A$5:$D$10,4,FALSE),$P6023*100)</f>
        <v>#N/A</v>
      </c>
      <c r="Y6023" s="29" t="e">
        <f t="shared" si="93"/>
        <v>#N/A</v>
      </c>
    </row>
    <row r="6024" spans="1:25" x14ac:dyDescent="0.3">
      <c r="A6024" s="8" t="s">
        <v>17</v>
      </c>
      <c r="B6024" s="8" t="s">
        <v>10473</v>
      </c>
      <c r="C6024" s="8" t="s">
        <v>10474</v>
      </c>
      <c r="D6024" s="8" t="s">
        <v>10475</v>
      </c>
      <c r="E6024" s="8" t="s">
        <v>10476</v>
      </c>
      <c r="F6024" s="24">
        <v>0.29999999999999899</v>
      </c>
      <c r="G6024" s="24">
        <v>0</v>
      </c>
      <c r="H6024" s="25">
        <v>9.5137</v>
      </c>
      <c r="I6024" s="25">
        <v>4.6837</v>
      </c>
      <c r="J6024" s="15">
        <v>76</v>
      </c>
      <c r="K6024" s="15">
        <v>23</v>
      </c>
      <c r="L6024" s="13">
        <v>0.49230000000000002</v>
      </c>
      <c r="M6024" s="7">
        <v>0.53968766999999995</v>
      </c>
      <c r="N6024" s="26">
        <v>0.22</v>
      </c>
      <c r="O6024" s="27" t="s">
        <v>92</v>
      </c>
      <c r="P6024" s="8">
        <v>0.59235681750000002</v>
      </c>
      <c r="Q6024" s="24">
        <v>0.3</v>
      </c>
      <c r="R6024" t="str">
        <f>IF($Q6024*100&gt;=VLOOKUP($O6024,margin_ranges!$A$5:$C$10,2,FALSE),IF($Q6024*100&lt;=VLOOKUP($O6024,margin_ranges!$A$5:$C$10,3,FALSE)+10,"IN RANGE","ABOVE RANGE"),"BELOW RANGE")</f>
        <v>IN RANGE</v>
      </c>
      <c r="S6024">
        <f>MIN(VLOOKUP($O6024,margin_ranges!$A$5:$D$10,4,FALSE),$P6024*100)</f>
        <v>29.75</v>
      </c>
      <c r="T6024" s="29">
        <f>(1-$S6024/100)/(1-$F6024)-1</f>
        <v>3.5714285714270044E-3</v>
      </c>
      <c r="U6024" s="19" t="str">
        <f>IF(ABS(IFERROR(T6024,0))&gt;0.05,INDEX(margin_ranges!$C$13:$C$16,MATCH($F6024*100,margin_ranges!$B$13:$B$16,1)),"")</f>
        <v/>
      </c>
      <c r="V6024" t="e">
        <f>MIN(VLOOKUP($U6024,margin_ranges!$A$5:$D$10,4,FALSE),$P6024*100)</f>
        <v>#N/A</v>
      </c>
      <c r="Y6024" s="29" t="e">
        <f t="shared" si="93"/>
        <v>#N/A</v>
      </c>
    </row>
    <row r="6025" spans="1:25" x14ac:dyDescent="0.3">
      <c r="A6025" s="8" t="s">
        <v>17</v>
      </c>
      <c r="B6025" s="8" t="s">
        <v>10473</v>
      </c>
      <c r="C6025" s="8" t="s">
        <v>10474</v>
      </c>
      <c r="D6025" s="8" t="s">
        <v>10497</v>
      </c>
      <c r="E6025" s="8" t="s">
        <v>10498</v>
      </c>
      <c r="F6025" s="24">
        <v>0.29999999999999899</v>
      </c>
      <c r="G6025" s="24">
        <v>1</v>
      </c>
      <c r="H6025" s="25">
        <v>61.506399999999999</v>
      </c>
      <c r="I6025" s="25">
        <v>21.5398</v>
      </c>
      <c r="J6025" s="15">
        <v>396</v>
      </c>
      <c r="K6025" s="15">
        <v>119</v>
      </c>
      <c r="L6025" s="13">
        <v>0.35020000000000001</v>
      </c>
      <c r="M6025" s="7">
        <v>0.61318722000000003</v>
      </c>
      <c r="N6025" s="26">
        <v>0.1</v>
      </c>
      <c r="O6025" s="27" t="s">
        <v>92</v>
      </c>
      <c r="P6025" s="8">
        <v>0.83691767220000002</v>
      </c>
      <c r="Q6025" s="24">
        <v>0.3</v>
      </c>
      <c r="R6025" t="str">
        <f>IF($Q6025*100&gt;=VLOOKUP($O6025,margin_ranges!$A$5:$C$10,2,FALSE),IF($Q6025*100&lt;=VLOOKUP($O6025,margin_ranges!$A$5:$C$10,3,FALSE)+10,"IN RANGE","ABOVE RANGE"),"BELOW RANGE")</f>
        <v>IN RANGE</v>
      </c>
      <c r="S6025">
        <f>MIN(VLOOKUP($O6025,margin_ranges!$A$5:$D$10,4,FALSE),$P6025*100)</f>
        <v>29.75</v>
      </c>
      <c r="T6025" s="29">
        <f>(1-$S6025/100)/(1-$F6025)-1</f>
        <v>3.5714285714270044E-3</v>
      </c>
      <c r="U6025" s="19" t="str">
        <f>IF(ABS(IFERROR(T6025,0))&gt;0.05,INDEX(margin_ranges!$C$13:$C$16,MATCH($F6025*100,margin_ranges!$B$13:$B$16,1)),"")</f>
        <v/>
      </c>
      <c r="V6025" t="e">
        <f>MIN(VLOOKUP($U6025,margin_ranges!$A$5:$D$10,4,FALSE),$P6025*100)</f>
        <v>#N/A</v>
      </c>
      <c r="Y6025" s="29" t="e">
        <f t="shared" si="93"/>
        <v>#N/A</v>
      </c>
    </row>
    <row r="6026" spans="1:25" x14ac:dyDescent="0.3">
      <c r="A6026" s="8" t="s">
        <v>17</v>
      </c>
      <c r="B6026" s="8" t="s">
        <v>10473</v>
      </c>
      <c r="C6026" s="8" t="s">
        <v>10474</v>
      </c>
      <c r="D6026" s="8" t="s">
        <v>10493</v>
      </c>
      <c r="E6026" s="8" t="s">
        <v>10494</v>
      </c>
      <c r="F6026" s="24">
        <v>0.27999999999999903</v>
      </c>
      <c r="G6026" s="24">
        <v>0</v>
      </c>
      <c r="H6026" s="25">
        <v>18.476199999999999</v>
      </c>
      <c r="I6026" s="25">
        <v>8.5587999999999997</v>
      </c>
      <c r="J6026" s="15">
        <v>181</v>
      </c>
      <c r="K6026" s="15">
        <v>51</v>
      </c>
      <c r="L6026" s="13">
        <v>0.4632</v>
      </c>
      <c r="M6026" s="7">
        <v>0.70306953000000005</v>
      </c>
      <c r="N6026" s="26">
        <v>0.4</v>
      </c>
      <c r="O6026" s="27" t="s">
        <v>92</v>
      </c>
      <c r="P6026" s="8">
        <v>0.43106622560000002</v>
      </c>
      <c r="Q6026" s="24">
        <v>0.28000000000000003</v>
      </c>
      <c r="R6026" t="str">
        <f>IF($Q6026*100&gt;=VLOOKUP($O6026,margin_ranges!$A$5:$C$10,2,FALSE),IF($Q6026*100&lt;=VLOOKUP($O6026,margin_ranges!$A$5:$C$10,3,FALSE)+10,"IN RANGE","ABOVE RANGE"),"BELOW RANGE")</f>
        <v>IN RANGE</v>
      </c>
      <c r="S6026">
        <f>MIN(VLOOKUP($O6026,margin_ranges!$A$5:$D$10,4,FALSE),$P6026*100)</f>
        <v>29.75</v>
      </c>
      <c r="T6026" s="29">
        <f>(1-$S6026/100)/(1-$F6026)-1</f>
        <v>-2.4305555555556801E-2</v>
      </c>
      <c r="U6026" s="19" t="str">
        <f>IF(ABS(IFERROR(T6026,0))&gt;0.05,INDEX(margin_ranges!$C$13:$C$16,MATCH($F6026*100,margin_ranges!$B$13:$B$16,1)),"")</f>
        <v/>
      </c>
      <c r="V6026" t="e">
        <f>MIN(VLOOKUP($U6026,margin_ranges!$A$5:$D$10,4,FALSE),$P6026*100)</f>
        <v>#N/A</v>
      </c>
      <c r="Y6026" s="29" t="e">
        <f t="shared" si="93"/>
        <v>#N/A</v>
      </c>
    </row>
    <row r="6027" spans="1:25" x14ac:dyDescent="0.3">
      <c r="A6027" s="8" t="s">
        <v>17</v>
      </c>
      <c r="B6027" s="8" t="s">
        <v>10473</v>
      </c>
      <c r="C6027" s="8" t="s">
        <v>10474</v>
      </c>
      <c r="D6027" s="8" t="s">
        <v>10479</v>
      </c>
      <c r="E6027" s="8" t="s">
        <v>10480</v>
      </c>
      <c r="F6027" s="24">
        <v>0.25</v>
      </c>
      <c r="G6027" s="24">
        <v>0</v>
      </c>
      <c r="H6027" s="25">
        <v>3.3702999999999999</v>
      </c>
      <c r="I6027" s="25">
        <v>0.75590000000000002</v>
      </c>
      <c r="J6027" s="15">
        <v>12</v>
      </c>
      <c r="K6027" s="15">
        <v>3</v>
      </c>
      <c r="L6027" s="13">
        <v>0.2243</v>
      </c>
      <c r="M6027" s="7">
        <v>0.55111027000000001</v>
      </c>
      <c r="N6027" s="26">
        <v>0.16</v>
      </c>
      <c r="O6027" s="27" t="s">
        <v>92</v>
      </c>
      <c r="P6027" s="8">
        <v>0.70967697689999998</v>
      </c>
      <c r="Q6027" s="24">
        <v>0.25</v>
      </c>
      <c r="R6027" t="str">
        <f>IF($Q6027*100&gt;=VLOOKUP($O6027,margin_ranges!$A$5:$C$10,2,FALSE),IF($Q6027*100&lt;=VLOOKUP($O6027,margin_ranges!$A$5:$C$10,3,FALSE)+10,"IN RANGE","ABOVE RANGE"),"BELOW RANGE")</f>
        <v>IN RANGE</v>
      </c>
      <c r="S6027">
        <f>MIN(VLOOKUP($O6027,margin_ranges!$A$5:$D$10,4,FALSE),$P6027*100)</f>
        <v>29.75</v>
      </c>
      <c r="T6027" s="29">
        <f>(1-$S6027/100)/(1-$F6027)-1</f>
        <v>-6.3333333333333353E-2</v>
      </c>
      <c r="U6027" s="19" t="str">
        <f>IF(ABS(IFERROR(T6027,0))&gt;0.05,INDEX(margin_ranges!$C$13:$C$16,MATCH($F6027*100,margin_ranges!$B$13:$B$16,1)),"")</f>
        <v>Balanced (Type B)</v>
      </c>
      <c r="V6027">
        <f>MIN(VLOOKUP($U6027,margin_ranges!$A$5:$D$10,4,FALSE),$P6027*100)</f>
        <v>29.75</v>
      </c>
      <c r="Y6027" s="29">
        <f t="shared" si="93"/>
        <v>-6.3333333333333353E-2</v>
      </c>
    </row>
    <row r="6028" spans="1:25" x14ac:dyDescent="0.3">
      <c r="A6028" s="8" t="s">
        <v>17</v>
      </c>
      <c r="B6028" s="8" t="s">
        <v>10473</v>
      </c>
      <c r="C6028" s="8" t="s">
        <v>10474</v>
      </c>
      <c r="D6028" s="8" t="s">
        <v>10481</v>
      </c>
      <c r="E6028" s="8" t="s">
        <v>10482</v>
      </c>
      <c r="F6028" s="24">
        <v>0.25</v>
      </c>
      <c r="G6028" s="24">
        <v>0</v>
      </c>
      <c r="H6028" s="25">
        <v>14.779299999999999</v>
      </c>
      <c r="I6028" s="25">
        <v>4.6567999999999996</v>
      </c>
      <c r="J6028" s="15">
        <v>55</v>
      </c>
      <c r="K6028" s="15">
        <v>14</v>
      </c>
      <c r="L6028" s="13">
        <v>0.31509999999999999</v>
      </c>
      <c r="M6028" s="7">
        <v>0.39185827000000001</v>
      </c>
      <c r="N6028" s="26">
        <v>0.02</v>
      </c>
      <c r="O6028" s="27" t="s">
        <v>92</v>
      </c>
      <c r="P6028" s="8">
        <v>0.94896113859999998</v>
      </c>
      <c r="Q6028" s="24">
        <v>0.25</v>
      </c>
      <c r="R6028" t="str">
        <f>IF($Q6028*100&gt;=VLOOKUP($O6028,margin_ranges!$A$5:$C$10,2,FALSE),IF($Q6028*100&lt;=VLOOKUP($O6028,margin_ranges!$A$5:$C$10,3,FALSE)+10,"IN RANGE","ABOVE RANGE"),"BELOW RANGE")</f>
        <v>IN RANGE</v>
      </c>
      <c r="S6028">
        <f>MIN(VLOOKUP($O6028,margin_ranges!$A$5:$D$10,4,FALSE),$P6028*100)</f>
        <v>29.75</v>
      </c>
      <c r="T6028" s="29">
        <f>(1-$S6028/100)/(1-$F6028)-1</f>
        <v>-6.3333333333333353E-2</v>
      </c>
      <c r="U6028" s="19" t="str">
        <f>IF(ABS(IFERROR(T6028,0))&gt;0.05,INDEX(margin_ranges!$C$13:$C$16,MATCH($F6028*100,margin_ranges!$B$13:$B$16,1)),"")</f>
        <v>Balanced (Type B)</v>
      </c>
      <c r="V6028">
        <f>MIN(VLOOKUP($U6028,margin_ranges!$A$5:$D$10,4,FALSE),$P6028*100)</f>
        <v>29.75</v>
      </c>
      <c r="Y6028" s="29">
        <f t="shared" si="93"/>
        <v>-6.3333333333333353E-2</v>
      </c>
    </row>
    <row r="6029" spans="1:25" x14ac:dyDescent="0.3">
      <c r="A6029" s="8" t="s">
        <v>17</v>
      </c>
      <c r="B6029" s="8" t="s">
        <v>10473</v>
      </c>
      <c r="C6029" s="8" t="s">
        <v>10474</v>
      </c>
      <c r="D6029" s="8" t="s">
        <v>10495</v>
      </c>
      <c r="E6029" s="8" t="s">
        <v>10496</v>
      </c>
      <c r="F6029" s="24">
        <v>0.25</v>
      </c>
      <c r="G6029" s="24">
        <v>0</v>
      </c>
      <c r="H6029" s="25">
        <v>17.993600000000001</v>
      </c>
      <c r="I6029" s="25">
        <v>7.9450000000000003</v>
      </c>
      <c r="J6029" s="15">
        <v>113</v>
      </c>
      <c r="K6029" s="15">
        <v>28</v>
      </c>
      <c r="L6029" s="13">
        <v>0.4415</v>
      </c>
      <c r="M6029" s="7">
        <v>0.47519373999999998</v>
      </c>
      <c r="N6029" s="26">
        <v>0.06</v>
      </c>
      <c r="O6029" s="27" t="s">
        <v>92</v>
      </c>
      <c r="P6029" s="8">
        <v>0.87373571110000003</v>
      </c>
      <c r="Q6029" s="24">
        <v>0.25</v>
      </c>
      <c r="R6029" t="str">
        <f>IF($Q6029*100&gt;=VLOOKUP($O6029,margin_ranges!$A$5:$C$10,2,FALSE),IF($Q6029*100&lt;=VLOOKUP($O6029,margin_ranges!$A$5:$C$10,3,FALSE)+10,"IN RANGE","ABOVE RANGE"),"BELOW RANGE")</f>
        <v>IN RANGE</v>
      </c>
      <c r="S6029">
        <f>MIN(VLOOKUP($O6029,margin_ranges!$A$5:$D$10,4,FALSE),$P6029*100)</f>
        <v>29.75</v>
      </c>
      <c r="T6029" s="29">
        <f>(1-$S6029/100)/(1-$F6029)-1</f>
        <v>-6.3333333333333353E-2</v>
      </c>
      <c r="U6029" s="19" t="str">
        <f>IF(ABS(IFERROR(T6029,0))&gt;0.05,INDEX(margin_ranges!$C$13:$C$16,MATCH($F6029*100,margin_ranges!$B$13:$B$16,1)),"")</f>
        <v>Balanced (Type B)</v>
      </c>
      <c r="V6029">
        <f>MIN(VLOOKUP($U6029,margin_ranges!$A$5:$D$10,4,FALSE),$P6029*100)</f>
        <v>29.75</v>
      </c>
      <c r="Y6029" s="29">
        <f t="shared" si="93"/>
        <v>-6.3333333333333353E-2</v>
      </c>
    </row>
    <row r="6030" spans="1:25" x14ac:dyDescent="0.3">
      <c r="A6030" s="8" t="s">
        <v>35</v>
      </c>
      <c r="B6030" s="8" t="s">
        <v>10501</v>
      </c>
      <c r="C6030" s="8" t="s">
        <v>34</v>
      </c>
      <c r="D6030" s="8" t="s">
        <v>34</v>
      </c>
      <c r="E6030" s="8"/>
      <c r="F6030" s="24">
        <v>0.38921433853917398</v>
      </c>
      <c r="G6030" s="24">
        <v>0</v>
      </c>
      <c r="H6030" s="25">
        <v>1.4961</v>
      </c>
      <c r="I6030" s="25">
        <v>0.75960000000000005</v>
      </c>
      <c r="J6030" s="15">
        <v>15</v>
      </c>
      <c r="K6030" s="15">
        <v>5</v>
      </c>
      <c r="L6030" s="13">
        <v>0.50770000000000004</v>
      </c>
      <c r="M6030" s="7">
        <v>0.64843441000000002</v>
      </c>
      <c r="N6030" s="26">
        <v>4.9598000000000003E-2</v>
      </c>
      <c r="O6030" s="27"/>
      <c r="P6030" s="8">
        <v>0.92351115409999995</v>
      </c>
      <c r="Q6030" s="24">
        <v>0.38919999999999999</v>
      </c>
      <c r="R6030" t="e">
        <f>IF($Q6030*100&gt;=VLOOKUP($O6030,margin_ranges!$A$5:$C$10,2,FALSE),IF($Q6030*100&lt;=VLOOKUP($O6030,margin_ranges!$A$5:$C$10,3,FALSE)+10,"IN RANGE","ABOVE RANGE"),"BELOW RANGE")</f>
        <v>#N/A</v>
      </c>
      <c r="S6030" t="e">
        <f>MIN(VLOOKUP($O6030,margin_ranges!$A$5:$D$10,4,FALSE),$P6030*100)</f>
        <v>#N/A</v>
      </c>
      <c r="T6030" s="29" t="e">
        <f>(1-$S6030/100)/(1-$F6030)-1</f>
        <v>#N/A</v>
      </c>
      <c r="U6030" s="19" t="str">
        <f>IF(ABS(IFERROR(T6030,0))&gt;0.05,INDEX(margin_ranges!$C$13:$C$16,MATCH($F6030*100,margin_ranges!$B$13:$B$16,1)),"")</f>
        <v/>
      </c>
      <c r="V6030" t="e">
        <f>MIN(VLOOKUP($U6030,margin_ranges!$A$5:$D$10,4,FALSE),$P6030*100)</f>
        <v>#N/A</v>
      </c>
      <c r="Y6030" s="29" t="e">
        <f t="shared" ref="Y6030:Y6093" si="94">(1-$V6030/100)/(1-$F6030)-1</f>
        <v>#N/A</v>
      </c>
    </row>
    <row r="6031" spans="1:25" x14ac:dyDescent="0.3">
      <c r="A6031" s="8" t="s">
        <v>33</v>
      </c>
      <c r="B6031" s="8" t="s">
        <v>10501</v>
      </c>
      <c r="C6031" s="8" t="s">
        <v>10502</v>
      </c>
      <c r="D6031" s="8" t="s">
        <v>34</v>
      </c>
      <c r="E6031" s="8"/>
      <c r="F6031" s="24">
        <v>0.38921433853917398</v>
      </c>
      <c r="G6031" s="24">
        <v>0</v>
      </c>
      <c r="H6031" s="25">
        <v>1.4961</v>
      </c>
      <c r="I6031" s="25">
        <v>0.75960000000000005</v>
      </c>
      <c r="J6031" s="15">
        <v>15</v>
      </c>
      <c r="K6031" s="15">
        <v>5</v>
      </c>
      <c r="L6031" s="13">
        <v>0.50770000000000004</v>
      </c>
      <c r="M6031" s="7">
        <v>0.64843441000000002</v>
      </c>
      <c r="N6031" s="26">
        <v>4.9598000000000003E-2</v>
      </c>
      <c r="O6031" s="27"/>
      <c r="P6031" s="8">
        <v>0.92351115409999995</v>
      </c>
      <c r="Q6031" s="24">
        <v>0.38919999999999999</v>
      </c>
      <c r="R6031" t="e">
        <f>IF($Q6031*100&gt;=VLOOKUP($O6031,margin_ranges!$A$5:$C$10,2,FALSE),IF($Q6031*100&lt;=VLOOKUP($O6031,margin_ranges!$A$5:$C$10,3,FALSE)+10,"IN RANGE","ABOVE RANGE"),"BELOW RANGE")</f>
        <v>#N/A</v>
      </c>
      <c r="S6031" t="e">
        <f>MIN(VLOOKUP($O6031,margin_ranges!$A$5:$D$10,4,FALSE),$P6031*100)</f>
        <v>#N/A</v>
      </c>
      <c r="T6031" s="29" t="e">
        <f>(1-$S6031/100)/(1-$F6031)-1</f>
        <v>#N/A</v>
      </c>
      <c r="U6031" s="19" t="str">
        <f>IF(ABS(IFERROR(T6031,0))&gt;0.05,INDEX(margin_ranges!$C$13:$C$16,MATCH($F6031*100,margin_ranges!$B$13:$B$16,1)),"")</f>
        <v/>
      </c>
      <c r="V6031" t="e">
        <f>MIN(VLOOKUP($U6031,margin_ranges!$A$5:$D$10,4,FALSE),$P6031*100)</f>
        <v>#N/A</v>
      </c>
      <c r="Y6031" s="29" t="e">
        <f t="shared" si="94"/>
        <v>#N/A</v>
      </c>
    </row>
    <row r="6032" spans="1:25" x14ac:dyDescent="0.3">
      <c r="A6032" s="8" t="s">
        <v>17</v>
      </c>
      <c r="B6032" s="8" t="s">
        <v>10501</v>
      </c>
      <c r="C6032" s="8" t="s">
        <v>10502</v>
      </c>
      <c r="D6032" s="8" t="s">
        <v>10503</v>
      </c>
      <c r="E6032" s="8" t="s">
        <v>10504</v>
      </c>
      <c r="F6032" s="24">
        <v>0.38999999999999901</v>
      </c>
      <c r="G6032" s="24">
        <v>0</v>
      </c>
      <c r="H6032" s="25">
        <v>1.4839</v>
      </c>
      <c r="I6032" s="25">
        <v>0.752</v>
      </c>
      <c r="J6032" s="15">
        <v>15</v>
      </c>
      <c r="K6032" s="15">
        <v>5</v>
      </c>
      <c r="L6032" s="13">
        <v>0.50680000000000003</v>
      </c>
      <c r="M6032" s="7">
        <v>0.65134877999999996</v>
      </c>
      <c r="N6032" s="26">
        <v>0.05</v>
      </c>
      <c r="O6032" s="27" t="s">
        <v>22</v>
      </c>
      <c r="P6032" s="8">
        <v>0.92323621199999995</v>
      </c>
      <c r="Q6032" s="24">
        <v>0.39</v>
      </c>
      <c r="R6032" t="str">
        <f>IF($Q6032*100&gt;=VLOOKUP($O6032,margin_ranges!$A$5:$C$10,2,FALSE),IF($Q6032*100&lt;=VLOOKUP($O6032,margin_ranges!$A$5:$C$10,3,FALSE)+10,"IN RANGE","ABOVE RANGE"),"BELOW RANGE")</f>
        <v>IN RANGE</v>
      </c>
      <c r="S6032">
        <f>MIN(VLOOKUP($O6032,margin_ranges!$A$5:$D$10,4,FALSE),$P6032*100)</f>
        <v>29.75</v>
      </c>
      <c r="T6032" s="29">
        <f>(1-$S6032/100)/(1-$F6032)-1</f>
        <v>0.1516393442622932</v>
      </c>
      <c r="U6032" s="19" t="str">
        <f>IF(ABS(IFERROR(T6032,0))&gt;0.05,INDEX(margin_ranges!$C$13:$C$16,MATCH($F6032*100,margin_ranges!$B$13:$B$16,1)),"")</f>
        <v>Margin Over Fill (Type C)</v>
      </c>
      <c r="V6032">
        <f>MIN(VLOOKUP($U6032,margin_ranges!$A$5:$D$10,4,FALSE),$P6032*100)</f>
        <v>43</v>
      </c>
      <c r="Y6032" s="29">
        <f t="shared" si="94"/>
        <v>-6.5573770491804684E-2</v>
      </c>
    </row>
    <row r="6033" spans="1:25" x14ac:dyDescent="0.3">
      <c r="A6033" s="8" t="s">
        <v>35</v>
      </c>
      <c r="B6033" s="8" t="s">
        <v>12329</v>
      </c>
      <c r="C6033" s="8" t="s">
        <v>34</v>
      </c>
      <c r="D6033" s="8" t="s">
        <v>34</v>
      </c>
      <c r="E6033" s="8"/>
      <c r="F6033" s="24">
        <v>0.23195220408227099</v>
      </c>
      <c r="G6033" s="24">
        <v>0</v>
      </c>
      <c r="H6033" s="25">
        <v>1.0221</v>
      </c>
      <c r="I6033" s="25">
        <v>0.33350000000000002</v>
      </c>
      <c r="J6033" s="15">
        <v>14</v>
      </c>
      <c r="K6033" s="15">
        <v>3</v>
      </c>
      <c r="L6033" s="13">
        <v>0.32629999999999998</v>
      </c>
      <c r="M6033" s="7">
        <v>1.3683015599999999</v>
      </c>
      <c r="N6033" s="26">
        <v>1.050921</v>
      </c>
      <c r="O6033" s="27"/>
      <c r="P6033" s="8">
        <v>0.2319522041</v>
      </c>
      <c r="Q6033" s="24">
        <v>0.25</v>
      </c>
      <c r="R6033" t="e">
        <f>IF($Q6033*100&gt;=VLOOKUP($O6033,margin_ranges!$A$5:$C$10,2,FALSE),IF($Q6033*100&lt;=VLOOKUP($O6033,margin_ranges!$A$5:$C$10,3,FALSE)+10,"IN RANGE","ABOVE RANGE"),"BELOW RANGE")</f>
        <v>#N/A</v>
      </c>
      <c r="S6033" t="e">
        <f>MIN(VLOOKUP($O6033,margin_ranges!$A$5:$D$10,4,FALSE),$P6033*100)</f>
        <v>#N/A</v>
      </c>
      <c r="T6033" s="29" t="e">
        <f>(1-$S6033/100)/(1-$F6033)-1</f>
        <v>#N/A</v>
      </c>
      <c r="U6033" s="19" t="str">
        <f>IF(ABS(IFERROR(T6033,0))&gt;0.05,INDEX(margin_ranges!$C$13:$C$16,MATCH($F6033*100,margin_ranges!$B$13:$B$16,1)),"")</f>
        <v/>
      </c>
      <c r="V6033" t="e">
        <f>MIN(VLOOKUP($U6033,margin_ranges!$A$5:$D$10,4,FALSE),$P6033*100)</f>
        <v>#N/A</v>
      </c>
      <c r="Y6033" s="29" t="e">
        <f t="shared" si="94"/>
        <v>#N/A</v>
      </c>
    </row>
    <row r="6034" spans="1:25" x14ac:dyDescent="0.3">
      <c r="A6034" s="8" t="s">
        <v>33</v>
      </c>
      <c r="B6034" s="8" t="s">
        <v>12329</v>
      </c>
      <c r="C6034" s="8" t="s">
        <v>12330</v>
      </c>
      <c r="D6034" s="8" t="s">
        <v>34</v>
      </c>
      <c r="E6034" s="8"/>
      <c r="F6034" s="24">
        <v>0.23195220408227099</v>
      </c>
      <c r="G6034" s="24">
        <v>0</v>
      </c>
      <c r="H6034" s="25">
        <v>1.0221</v>
      </c>
      <c r="I6034" s="25">
        <v>0.33350000000000002</v>
      </c>
      <c r="J6034" s="15">
        <v>14</v>
      </c>
      <c r="K6034" s="15">
        <v>3</v>
      </c>
      <c r="L6034" s="13">
        <v>0.32629999999999998</v>
      </c>
      <c r="M6034" s="7">
        <v>1.3683015599999999</v>
      </c>
      <c r="N6034" s="26">
        <v>1.050921</v>
      </c>
      <c r="O6034" s="27"/>
      <c r="P6034" s="8">
        <v>0.2319522041</v>
      </c>
      <c r="Q6034" s="24">
        <v>0.25</v>
      </c>
      <c r="R6034" t="e">
        <f>IF($Q6034*100&gt;=VLOOKUP($O6034,margin_ranges!$A$5:$C$10,2,FALSE),IF($Q6034*100&lt;=VLOOKUP($O6034,margin_ranges!$A$5:$C$10,3,FALSE)+10,"IN RANGE","ABOVE RANGE"),"BELOW RANGE")</f>
        <v>#N/A</v>
      </c>
      <c r="S6034" t="e">
        <f>MIN(VLOOKUP($O6034,margin_ranges!$A$5:$D$10,4,FALSE),$P6034*100)</f>
        <v>#N/A</v>
      </c>
      <c r="T6034" s="29" t="e">
        <f>(1-$S6034/100)/(1-$F6034)-1</f>
        <v>#N/A</v>
      </c>
      <c r="U6034" s="19" t="str">
        <f>IF(ABS(IFERROR(T6034,0))&gt;0.05,INDEX(margin_ranges!$C$13:$C$16,MATCH($F6034*100,margin_ranges!$B$13:$B$16,1)),"")</f>
        <v/>
      </c>
      <c r="V6034" t="e">
        <f>MIN(VLOOKUP($U6034,margin_ranges!$A$5:$D$10,4,FALSE),$P6034*100)</f>
        <v>#N/A</v>
      </c>
      <c r="Y6034" s="29" t="e">
        <f t="shared" si="94"/>
        <v>#N/A</v>
      </c>
    </row>
    <row r="6035" spans="1:25" x14ac:dyDescent="0.3">
      <c r="A6035" s="8" t="s">
        <v>35</v>
      </c>
      <c r="B6035" s="8" t="s">
        <v>10505</v>
      </c>
      <c r="C6035" s="8" t="s">
        <v>34</v>
      </c>
      <c r="D6035" s="28" t="s">
        <v>34</v>
      </c>
      <c r="E6035" s="8"/>
      <c r="F6035" s="24">
        <v>0.28999999999999998</v>
      </c>
      <c r="G6035" s="24">
        <v>0</v>
      </c>
      <c r="H6035" s="25">
        <v>365.22320000000002</v>
      </c>
      <c r="I6035" s="25">
        <v>53.984400000000001</v>
      </c>
      <c r="J6035" s="15">
        <v>2109</v>
      </c>
      <c r="K6035" s="15">
        <v>527</v>
      </c>
      <c r="L6035" s="13">
        <v>0.14779999999999999</v>
      </c>
      <c r="M6035" s="7">
        <v>1.3020709699999999</v>
      </c>
      <c r="N6035" s="26">
        <v>0.85269700000000004</v>
      </c>
      <c r="O6035" s="27"/>
      <c r="P6035" s="8">
        <v>0.34512248470000001</v>
      </c>
      <c r="Q6035" s="24">
        <v>0.28999999999999998</v>
      </c>
      <c r="R6035" t="e">
        <f>IF($Q6035*100&gt;=VLOOKUP($O6035,margin_ranges!$A$5:$C$10,2,FALSE),IF($Q6035*100&lt;=VLOOKUP($O6035,margin_ranges!$A$5:$C$10,3,FALSE)+10,"IN RANGE","ABOVE RANGE"),"BELOW RANGE")</f>
        <v>#N/A</v>
      </c>
      <c r="S6035" t="e">
        <f>MIN(VLOOKUP($O6035,margin_ranges!$A$5:$D$10,4,FALSE),$P6035*100)</f>
        <v>#N/A</v>
      </c>
      <c r="T6035" s="29" t="e">
        <f>(1-$S6035/100)/(1-$F6035)-1</f>
        <v>#N/A</v>
      </c>
      <c r="U6035" s="19" t="str">
        <f>IF(ABS(IFERROR(T6035,0))&gt;0.05,INDEX(margin_ranges!$C$13:$C$16,MATCH($F6035*100,margin_ranges!$B$13:$B$16,1)),"")</f>
        <v/>
      </c>
      <c r="V6035" t="e">
        <f>MIN(VLOOKUP($U6035,margin_ranges!$A$5:$D$10,4,FALSE),$P6035*100)</f>
        <v>#N/A</v>
      </c>
      <c r="Y6035" s="29" t="e">
        <f t="shared" si="94"/>
        <v>#N/A</v>
      </c>
    </row>
    <row r="6036" spans="1:25" x14ac:dyDescent="0.3">
      <c r="A6036" s="8" t="s">
        <v>33</v>
      </c>
      <c r="B6036" s="8" t="s">
        <v>10505</v>
      </c>
      <c r="C6036" s="8" t="s">
        <v>10506</v>
      </c>
      <c r="D6036" s="8" t="s">
        <v>34</v>
      </c>
      <c r="E6036" s="8"/>
      <c r="F6036" s="24">
        <v>0.28999999999999998</v>
      </c>
      <c r="G6036" s="24">
        <v>0</v>
      </c>
      <c r="H6036" s="25">
        <v>365.22320000000002</v>
      </c>
      <c r="I6036" s="25">
        <v>53.984400000000001</v>
      </c>
      <c r="J6036" s="15">
        <v>2109</v>
      </c>
      <c r="K6036" s="15">
        <v>527</v>
      </c>
      <c r="L6036" s="13">
        <v>0.14779999999999999</v>
      </c>
      <c r="M6036" s="7">
        <v>1.3020709699999999</v>
      </c>
      <c r="N6036" s="26">
        <v>0.85269700000000004</v>
      </c>
      <c r="O6036" s="27"/>
      <c r="P6036" s="8">
        <v>0.34512248470000001</v>
      </c>
      <c r="Q6036" s="24">
        <v>0.28999999999999998</v>
      </c>
      <c r="R6036" t="e">
        <f>IF($Q6036*100&gt;=VLOOKUP($O6036,margin_ranges!$A$5:$C$10,2,FALSE),IF($Q6036*100&lt;=VLOOKUP($O6036,margin_ranges!$A$5:$C$10,3,FALSE)+10,"IN RANGE","ABOVE RANGE"),"BELOW RANGE")</f>
        <v>#N/A</v>
      </c>
      <c r="S6036" t="e">
        <f>MIN(VLOOKUP($O6036,margin_ranges!$A$5:$D$10,4,FALSE),$P6036*100)</f>
        <v>#N/A</v>
      </c>
      <c r="T6036" s="29" t="e">
        <f>(1-$S6036/100)/(1-$F6036)-1</f>
        <v>#N/A</v>
      </c>
      <c r="U6036" s="19" t="str">
        <f>IF(ABS(IFERROR(T6036,0))&gt;0.05,INDEX(margin_ranges!$C$13:$C$16,MATCH($F6036*100,margin_ranges!$B$13:$B$16,1)),"")</f>
        <v/>
      </c>
      <c r="V6036" t="e">
        <f>MIN(VLOOKUP($U6036,margin_ranges!$A$5:$D$10,4,FALSE),$P6036*100)</f>
        <v>#N/A</v>
      </c>
      <c r="Y6036" s="29" t="e">
        <f t="shared" si="94"/>
        <v>#N/A</v>
      </c>
    </row>
    <row r="6037" spans="1:25" x14ac:dyDescent="0.3">
      <c r="A6037" s="8" t="s">
        <v>17</v>
      </c>
      <c r="B6037" s="8" t="s">
        <v>10505</v>
      </c>
      <c r="C6037" s="8" t="s">
        <v>10506</v>
      </c>
      <c r="D6037" s="8" t="s">
        <v>10507</v>
      </c>
      <c r="E6037" s="8" t="s">
        <v>10508</v>
      </c>
      <c r="F6037" s="24">
        <v>0.28999999999999998</v>
      </c>
      <c r="G6037" s="24">
        <v>0</v>
      </c>
      <c r="H6037" s="25">
        <v>122.3395</v>
      </c>
      <c r="I6037" s="25">
        <v>14.224</v>
      </c>
      <c r="J6037" s="15">
        <v>643</v>
      </c>
      <c r="K6037" s="15">
        <v>161</v>
      </c>
      <c r="L6037" s="13">
        <v>0.1163</v>
      </c>
      <c r="M6037" s="7">
        <v>1.50674815</v>
      </c>
      <c r="N6037" s="26">
        <v>1</v>
      </c>
      <c r="O6037" s="27" t="s">
        <v>22</v>
      </c>
      <c r="P6037" s="8">
        <v>0.33631907979999998</v>
      </c>
      <c r="Q6037" s="24">
        <v>0.28999999999999998</v>
      </c>
      <c r="R6037" t="str">
        <f>IF($Q6037*100&gt;=VLOOKUP($O6037,margin_ranges!$A$5:$C$10,2,FALSE),IF($Q6037*100&lt;=VLOOKUP($O6037,margin_ranges!$A$5:$C$10,3,FALSE)+10,"IN RANGE","ABOVE RANGE"),"BELOW RANGE")</f>
        <v>IN RANGE</v>
      </c>
      <c r="S6037">
        <f>MIN(VLOOKUP($O6037,margin_ranges!$A$5:$D$10,4,FALSE),$P6037*100)</f>
        <v>29.75</v>
      </c>
      <c r="T6037" s="29">
        <f>(1-$S6037/100)/(1-$F6037)-1</f>
        <v>-1.0563380281690127E-2</v>
      </c>
      <c r="U6037" s="19" t="str">
        <f>IF(ABS(IFERROR(T6037,0))&gt;0.05,INDEX(margin_ranges!$C$13:$C$16,MATCH($F6037*100,margin_ranges!$B$13:$B$16,1)),"")</f>
        <v/>
      </c>
      <c r="V6037" t="e">
        <f>MIN(VLOOKUP($U6037,margin_ranges!$A$5:$D$10,4,FALSE),$P6037*100)</f>
        <v>#N/A</v>
      </c>
      <c r="Y6037" s="29" t="e">
        <f t="shared" si="94"/>
        <v>#N/A</v>
      </c>
    </row>
    <row r="6038" spans="1:25" x14ac:dyDescent="0.3">
      <c r="A6038" s="8" t="s">
        <v>17</v>
      </c>
      <c r="B6038" s="8" t="s">
        <v>10505</v>
      </c>
      <c r="C6038" s="8" t="s">
        <v>10506</v>
      </c>
      <c r="D6038" s="8" t="s">
        <v>10509</v>
      </c>
      <c r="E6038" s="8" t="s">
        <v>10510</v>
      </c>
      <c r="F6038" s="24">
        <v>0.28999999999999998</v>
      </c>
      <c r="G6038" s="24">
        <v>0</v>
      </c>
      <c r="H6038" s="25">
        <v>143.58770000000001</v>
      </c>
      <c r="I6038" s="25">
        <v>25.0992</v>
      </c>
      <c r="J6038" s="15">
        <v>908</v>
      </c>
      <c r="K6038" s="15">
        <v>227</v>
      </c>
      <c r="L6038" s="13">
        <v>0.17480000000000001</v>
      </c>
      <c r="M6038" s="7">
        <v>1.2062893299999999</v>
      </c>
      <c r="N6038" s="26">
        <v>0.8</v>
      </c>
      <c r="O6038" s="27" t="s">
        <v>22</v>
      </c>
      <c r="P6038" s="8">
        <v>0.33680918609999999</v>
      </c>
      <c r="Q6038" s="24">
        <v>0.28999999999999998</v>
      </c>
      <c r="R6038" t="str">
        <f>IF($Q6038*100&gt;=VLOOKUP($O6038,margin_ranges!$A$5:$C$10,2,FALSE),IF($Q6038*100&lt;=VLOOKUP($O6038,margin_ranges!$A$5:$C$10,3,FALSE)+10,"IN RANGE","ABOVE RANGE"),"BELOW RANGE")</f>
        <v>IN RANGE</v>
      </c>
      <c r="S6038">
        <f>MIN(VLOOKUP($O6038,margin_ranges!$A$5:$D$10,4,FALSE),$P6038*100)</f>
        <v>29.75</v>
      </c>
      <c r="T6038" s="29">
        <f>(1-$S6038/100)/(1-$F6038)-1</f>
        <v>-1.0563380281690127E-2</v>
      </c>
      <c r="U6038" s="19" t="str">
        <f>IF(ABS(IFERROR(T6038,0))&gt;0.05,INDEX(margin_ranges!$C$13:$C$16,MATCH($F6038*100,margin_ranges!$B$13:$B$16,1)),"")</f>
        <v/>
      </c>
      <c r="V6038" t="e">
        <f>MIN(VLOOKUP($U6038,margin_ranges!$A$5:$D$10,4,FALSE),$P6038*100)</f>
        <v>#N/A</v>
      </c>
      <c r="Y6038" s="29" t="e">
        <f t="shared" si="94"/>
        <v>#N/A</v>
      </c>
    </row>
    <row r="6039" spans="1:25" x14ac:dyDescent="0.3">
      <c r="A6039" s="8" t="s">
        <v>17</v>
      </c>
      <c r="B6039" s="8" t="s">
        <v>10505</v>
      </c>
      <c r="C6039" s="8" t="s">
        <v>10506</v>
      </c>
      <c r="D6039" s="8" t="s">
        <v>10511</v>
      </c>
      <c r="E6039" s="8" t="s">
        <v>10512</v>
      </c>
      <c r="F6039" s="24">
        <v>0.28999999999999998</v>
      </c>
      <c r="G6039" s="24">
        <v>0</v>
      </c>
      <c r="H6039" s="25">
        <v>99.296000000000006</v>
      </c>
      <c r="I6039" s="25">
        <v>14.661199999999999</v>
      </c>
      <c r="J6039" s="15">
        <v>557</v>
      </c>
      <c r="K6039" s="15">
        <v>139</v>
      </c>
      <c r="L6039" s="13">
        <v>0.1477</v>
      </c>
      <c r="M6039" s="7">
        <v>1.2674705399999999</v>
      </c>
      <c r="N6039" s="26">
        <v>0.8</v>
      </c>
      <c r="O6039" s="27" t="s">
        <v>22</v>
      </c>
      <c r="P6039" s="8">
        <v>0.36882162019999998</v>
      </c>
      <c r="Q6039" s="24">
        <v>0.28999999999999998</v>
      </c>
      <c r="R6039" t="str">
        <f>IF($Q6039*100&gt;=VLOOKUP($O6039,margin_ranges!$A$5:$C$10,2,FALSE),IF($Q6039*100&lt;=VLOOKUP($O6039,margin_ranges!$A$5:$C$10,3,FALSE)+10,"IN RANGE","ABOVE RANGE"),"BELOW RANGE")</f>
        <v>IN RANGE</v>
      </c>
      <c r="S6039">
        <f>MIN(VLOOKUP($O6039,margin_ranges!$A$5:$D$10,4,FALSE),$P6039*100)</f>
        <v>29.75</v>
      </c>
      <c r="T6039" s="29">
        <f>(1-$S6039/100)/(1-$F6039)-1</f>
        <v>-1.0563380281690127E-2</v>
      </c>
      <c r="U6039" s="19" t="str">
        <f>IF(ABS(IFERROR(T6039,0))&gt;0.05,INDEX(margin_ranges!$C$13:$C$16,MATCH($F6039*100,margin_ranges!$B$13:$B$16,1)),"")</f>
        <v/>
      </c>
      <c r="V6039" t="e">
        <f>MIN(VLOOKUP($U6039,margin_ranges!$A$5:$D$10,4,FALSE),$P6039*100)</f>
        <v>#N/A</v>
      </c>
      <c r="Y6039" s="29" t="e">
        <f t="shared" si="94"/>
        <v>#N/A</v>
      </c>
    </row>
    <row r="6040" spans="1:25" x14ac:dyDescent="0.3">
      <c r="A6040" s="8" t="s">
        <v>35</v>
      </c>
      <c r="B6040" s="8" t="s">
        <v>10513</v>
      </c>
      <c r="C6040" s="8" t="s">
        <v>34</v>
      </c>
      <c r="D6040" s="8" t="s">
        <v>34</v>
      </c>
      <c r="E6040" s="8"/>
      <c r="F6040" s="24">
        <v>0.33942929592284099</v>
      </c>
      <c r="G6040" s="24">
        <v>0.93230126999999996</v>
      </c>
      <c r="H6040" s="25">
        <v>215.87100000000001</v>
      </c>
      <c r="I6040" s="25">
        <v>56.914700000000003</v>
      </c>
      <c r="J6040" s="15">
        <v>305</v>
      </c>
      <c r="K6040" s="15">
        <v>91</v>
      </c>
      <c r="L6040" s="13">
        <v>0.26369999999999999</v>
      </c>
      <c r="M6040" s="7">
        <v>0.17891745000000001</v>
      </c>
      <c r="N6040" s="26">
        <v>0.1</v>
      </c>
      <c r="O6040" s="27"/>
      <c r="P6040" s="8">
        <v>0.44108303380000002</v>
      </c>
      <c r="Q6040" s="24">
        <v>0.33939999999999998</v>
      </c>
      <c r="R6040" t="e">
        <f>IF($Q6040*100&gt;=VLOOKUP($O6040,margin_ranges!$A$5:$C$10,2,FALSE),IF($Q6040*100&lt;=VLOOKUP($O6040,margin_ranges!$A$5:$C$10,3,FALSE)+10,"IN RANGE","ABOVE RANGE"),"BELOW RANGE")</f>
        <v>#N/A</v>
      </c>
      <c r="S6040" t="e">
        <f>MIN(VLOOKUP($O6040,margin_ranges!$A$5:$D$10,4,FALSE),$P6040*100)</f>
        <v>#N/A</v>
      </c>
      <c r="T6040" s="29" t="e">
        <f>(1-$S6040/100)/(1-$F6040)-1</f>
        <v>#N/A</v>
      </c>
      <c r="U6040" s="19" t="str">
        <f>IF(ABS(IFERROR(T6040,0))&gt;0.05,INDEX(margin_ranges!$C$13:$C$16,MATCH($F6040*100,margin_ranges!$B$13:$B$16,1)),"")</f>
        <v/>
      </c>
      <c r="V6040" t="e">
        <f>MIN(VLOOKUP($U6040,margin_ranges!$A$5:$D$10,4,FALSE),$P6040*100)</f>
        <v>#N/A</v>
      </c>
      <c r="Y6040" s="29" t="e">
        <f t="shared" si="94"/>
        <v>#N/A</v>
      </c>
    </row>
    <row r="6041" spans="1:25" x14ac:dyDescent="0.3">
      <c r="A6041" s="8" t="s">
        <v>33</v>
      </c>
      <c r="B6041" s="8" t="s">
        <v>10513</v>
      </c>
      <c r="C6041" s="8" t="s">
        <v>10514</v>
      </c>
      <c r="D6041" s="8" t="s">
        <v>34</v>
      </c>
      <c r="E6041" s="8"/>
      <c r="F6041" s="24">
        <v>0.33942929592284099</v>
      </c>
      <c r="G6041" s="24">
        <v>0.93230126999999996</v>
      </c>
      <c r="H6041" s="25">
        <v>215.87100000000001</v>
      </c>
      <c r="I6041" s="25">
        <v>56.914700000000003</v>
      </c>
      <c r="J6041" s="15">
        <v>305</v>
      </c>
      <c r="K6041" s="15">
        <v>91</v>
      </c>
      <c r="L6041" s="13">
        <v>0.26369999999999999</v>
      </c>
      <c r="M6041" s="7">
        <v>0.17891745000000001</v>
      </c>
      <c r="N6041" s="26">
        <v>0.1</v>
      </c>
      <c r="O6041" s="27"/>
      <c r="P6041" s="8">
        <v>0.44108303380000002</v>
      </c>
      <c r="Q6041" s="24">
        <v>0.33939999999999998</v>
      </c>
      <c r="R6041" t="e">
        <f>IF($Q6041*100&gt;=VLOOKUP($O6041,margin_ranges!$A$5:$C$10,2,FALSE),IF($Q6041*100&lt;=VLOOKUP($O6041,margin_ranges!$A$5:$C$10,3,FALSE)+10,"IN RANGE","ABOVE RANGE"),"BELOW RANGE")</f>
        <v>#N/A</v>
      </c>
      <c r="S6041" t="e">
        <f>MIN(VLOOKUP($O6041,margin_ranges!$A$5:$D$10,4,FALSE),$P6041*100)</f>
        <v>#N/A</v>
      </c>
      <c r="T6041" s="29" t="e">
        <f>(1-$S6041/100)/(1-$F6041)-1</f>
        <v>#N/A</v>
      </c>
      <c r="U6041" s="19" t="str">
        <f>IF(ABS(IFERROR(T6041,0))&gt;0.05,INDEX(margin_ranges!$C$13:$C$16,MATCH($F6041*100,margin_ranges!$B$13:$B$16,1)),"")</f>
        <v/>
      </c>
      <c r="V6041" t="e">
        <f>MIN(VLOOKUP($U6041,margin_ranges!$A$5:$D$10,4,FALSE),$P6041*100)</f>
        <v>#N/A</v>
      </c>
      <c r="Y6041" s="29" t="e">
        <f t="shared" si="94"/>
        <v>#N/A</v>
      </c>
    </row>
    <row r="6042" spans="1:25" x14ac:dyDescent="0.3">
      <c r="A6042" s="8" t="s">
        <v>17</v>
      </c>
      <c r="B6042" s="8" t="s">
        <v>10513</v>
      </c>
      <c r="C6042" s="8" t="s">
        <v>10514</v>
      </c>
      <c r="D6042" s="8" t="s">
        <v>10515</v>
      </c>
      <c r="E6042" s="8" t="s">
        <v>10516</v>
      </c>
      <c r="F6042" s="24">
        <v>0.34</v>
      </c>
      <c r="G6042" s="24">
        <v>0</v>
      </c>
      <c r="H6042" s="25">
        <v>16.6204</v>
      </c>
      <c r="I6042" s="25">
        <v>1.7676000000000001</v>
      </c>
      <c r="J6042" s="15">
        <v>13</v>
      </c>
      <c r="K6042" s="15">
        <v>4</v>
      </c>
      <c r="L6042" s="13">
        <v>0.10630000000000001</v>
      </c>
      <c r="M6042" s="7">
        <v>0.24772488000000001</v>
      </c>
      <c r="N6042" s="26">
        <v>0.1</v>
      </c>
      <c r="O6042" s="27" t="s">
        <v>22</v>
      </c>
      <c r="P6042" s="8">
        <v>0.59632638410000005</v>
      </c>
      <c r="Q6042" s="24">
        <v>0.34</v>
      </c>
      <c r="R6042" t="str">
        <f>IF($Q6042*100&gt;=VLOOKUP($O6042,margin_ranges!$A$5:$C$10,2,FALSE),IF($Q6042*100&lt;=VLOOKUP($O6042,margin_ranges!$A$5:$C$10,3,FALSE)+10,"IN RANGE","ABOVE RANGE"),"BELOW RANGE")</f>
        <v>IN RANGE</v>
      </c>
      <c r="S6042">
        <f>MIN(VLOOKUP($O6042,margin_ranges!$A$5:$D$10,4,FALSE),$P6042*100)</f>
        <v>29.75</v>
      </c>
      <c r="T6042" s="29">
        <f>(1-$S6042/100)/(1-$F6042)-1</f>
        <v>6.4393939393939448E-2</v>
      </c>
      <c r="U6042" s="19" t="str">
        <f>IF(ABS(IFERROR(T6042,0))&gt;0.05,INDEX(margin_ranges!$C$13:$C$16,MATCH($F6042*100,margin_ranges!$B$13:$B$16,1)),"")</f>
        <v>Balanced (Type B)</v>
      </c>
      <c r="V6042">
        <f>MIN(VLOOKUP($U6042,margin_ranges!$A$5:$D$10,4,FALSE),$P6042*100)</f>
        <v>29.75</v>
      </c>
      <c r="Y6042" s="29">
        <f t="shared" si="94"/>
        <v>6.4393939393939448E-2</v>
      </c>
    </row>
    <row r="6043" spans="1:25" x14ac:dyDescent="0.3">
      <c r="A6043" s="8" t="s">
        <v>17</v>
      </c>
      <c r="B6043" s="8" t="s">
        <v>10513</v>
      </c>
      <c r="C6043" s="8" t="s">
        <v>10514</v>
      </c>
      <c r="D6043" s="8" t="s">
        <v>10519</v>
      </c>
      <c r="E6043" s="8" t="s">
        <v>10520</v>
      </c>
      <c r="F6043" s="24">
        <v>0.34</v>
      </c>
      <c r="G6043" s="24">
        <v>1</v>
      </c>
      <c r="H6043" s="25">
        <v>124.5491</v>
      </c>
      <c r="I6043" s="25">
        <v>50.555199999999999</v>
      </c>
      <c r="J6043" s="15">
        <v>263</v>
      </c>
      <c r="K6043" s="15">
        <v>78</v>
      </c>
      <c r="L6043" s="13">
        <v>0.40589999999999998</v>
      </c>
      <c r="M6043" s="7">
        <v>0.17365116</v>
      </c>
      <c r="N6043" s="26">
        <v>0.1</v>
      </c>
      <c r="O6043" s="27" t="s">
        <v>22</v>
      </c>
      <c r="P6043" s="8">
        <v>0.42413283039999999</v>
      </c>
      <c r="Q6043" s="24">
        <v>0.34</v>
      </c>
      <c r="R6043" t="str">
        <f>IF($Q6043*100&gt;=VLOOKUP($O6043,margin_ranges!$A$5:$C$10,2,FALSE),IF($Q6043*100&lt;=VLOOKUP($O6043,margin_ranges!$A$5:$C$10,3,FALSE)+10,"IN RANGE","ABOVE RANGE"),"BELOW RANGE")</f>
        <v>IN RANGE</v>
      </c>
      <c r="S6043">
        <f>MIN(VLOOKUP($O6043,margin_ranges!$A$5:$D$10,4,FALSE),$P6043*100)</f>
        <v>29.75</v>
      </c>
      <c r="T6043" s="29">
        <f>(1-$S6043/100)/(1-$F6043)-1</f>
        <v>6.4393939393939448E-2</v>
      </c>
      <c r="U6043" s="19" t="str">
        <f>IF(ABS(IFERROR(T6043,0))&gt;0.05,INDEX(margin_ranges!$C$13:$C$16,MATCH($F6043*100,margin_ranges!$B$13:$B$16,1)),"")</f>
        <v>Balanced (Type B)</v>
      </c>
      <c r="V6043">
        <f>MIN(VLOOKUP($U6043,margin_ranges!$A$5:$D$10,4,FALSE),$P6043*100)</f>
        <v>29.75</v>
      </c>
      <c r="Y6043" s="29">
        <f t="shared" si="94"/>
        <v>6.4393939393939448E-2</v>
      </c>
    </row>
    <row r="6044" spans="1:25" x14ac:dyDescent="0.3">
      <c r="A6044" s="8" t="s">
        <v>17</v>
      </c>
      <c r="B6044" s="8" t="s">
        <v>10513</v>
      </c>
      <c r="C6044" s="8" t="s">
        <v>10514</v>
      </c>
      <c r="D6044" s="8" t="s">
        <v>10517</v>
      </c>
      <c r="E6044" s="8" t="s">
        <v>10518</v>
      </c>
      <c r="F6044" s="24">
        <v>0.33999999999999903</v>
      </c>
      <c r="G6044" s="24">
        <v>1</v>
      </c>
      <c r="H6044" s="25">
        <v>48.092199999999998</v>
      </c>
      <c r="I6044" s="25">
        <v>3.3414000000000001</v>
      </c>
      <c r="J6044" s="15">
        <v>21</v>
      </c>
      <c r="K6044" s="15">
        <v>7</v>
      </c>
      <c r="L6044" s="13">
        <v>6.9500000000000006E-2</v>
      </c>
      <c r="M6044" s="7">
        <v>0.21388628000000001</v>
      </c>
      <c r="N6044" s="26">
        <v>0.1</v>
      </c>
      <c r="O6044" s="27" t="s">
        <v>22</v>
      </c>
      <c r="P6044" s="8">
        <v>0.53246182139999998</v>
      </c>
      <c r="Q6044" s="24">
        <v>0.34</v>
      </c>
      <c r="R6044" t="str">
        <f>IF($Q6044*100&gt;=VLOOKUP($O6044,margin_ranges!$A$5:$C$10,2,FALSE),IF($Q6044*100&lt;=VLOOKUP($O6044,margin_ranges!$A$5:$C$10,3,FALSE)+10,"IN RANGE","ABOVE RANGE"),"BELOW RANGE")</f>
        <v>IN RANGE</v>
      </c>
      <c r="S6044">
        <f>MIN(VLOOKUP($O6044,margin_ranges!$A$5:$D$10,4,FALSE),$P6044*100)</f>
        <v>29.75</v>
      </c>
      <c r="T6044" s="29">
        <f>(1-$S6044/100)/(1-$F6044)-1</f>
        <v>6.4393939393937671E-2</v>
      </c>
      <c r="U6044" s="19" t="str">
        <f>IF(ABS(IFERROR(T6044,0))&gt;0.05,INDEX(margin_ranges!$C$13:$C$16,MATCH($F6044*100,margin_ranges!$B$13:$B$16,1)),"")</f>
        <v>Balanced (Type B)</v>
      </c>
      <c r="V6044">
        <f>MIN(VLOOKUP($U6044,margin_ranges!$A$5:$D$10,4,FALSE),$P6044*100)</f>
        <v>29.75</v>
      </c>
      <c r="Y6044" s="29">
        <f t="shared" si="94"/>
        <v>6.4393939393937671E-2</v>
      </c>
    </row>
    <row r="6045" spans="1:25" x14ac:dyDescent="0.3">
      <c r="A6045" s="8" t="s">
        <v>35</v>
      </c>
      <c r="B6045" s="8" t="s">
        <v>10521</v>
      </c>
      <c r="C6045" s="8" t="s">
        <v>34</v>
      </c>
      <c r="D6045" s="8" t="s">
        <v>34</v>
      </c>
      <c r="E6045" s="8"/>
      <c r="F6045" s="24">
        <v>0.383954719139385</v>
      </c>
      <c r="G6045" s="24">
        <v>0.88660030000000001</v>
      </c>
      <c r="H6045" s="25">
        <v>52.2166</v>
      </c>
      <c r="I6045" s="25">
        <v>8.5778999999999996</v>
      </c>
      <c r="J6045" s="15">
        <v>114</v>
      </c>
      <c r="K6045" s="15">
        <v>40</v>
      </c>
      <c r="L6045" s="13">
        <v>0.1643</v>
      </c>
      <c r="M6045" s="7">
        <v>0.44260720999999997</v>
      </c>
      <c r="N6045" s="26">
        <v>0.1</v>
      </c>
      <c r="O6045" s="27"/>
      <c r="P6045" s="8">
        <v>0.7740660399</v>
      </c>
      <c r="Q6045" s="24">
        <v>0.38400000000000001</v>
      </c>
      <c r="R6045" t="e">
        <f>IF($Q6045*100&gt;=VLOOKUP($O6045,margin_ranges!$A$5:$C$10,2,FALSE),IF($Q6045*100&lt;=VLOOKUP($O6045,margin_ranges!$A$5:$C$10,3,FALSE)+10,"IN RANGE","ABOVE RANGE"),"BELOW RANGE")</f>
        <v>#N/A</v>
      </c>
      <c r="S6045" t="e">
        <f>MIN(VLOOKUP($O6045,margin_ranges!$A$5:$D$10,4,FALSE),$P6045*100)</f>
        <v>#N/A</v>
      </c>
      <c r="T6045" s="29" t="e">
        <f>(1-$S6045/100)/(1-$F6045)-1</f>
        <v>#N/A</v>
      </c>
      <c r="U6045" s="19" t="str">
        <f>IF(ABS(IFERROR(T6045,0))&gt;0.05,INDEX(margin_ranges!$C$13:$C$16,MATCH($F6045*100,margin_ranges!$B$13:$B$16,1)),"")</f>
        <v/>
      </c>
      <c r="V6045" t="e">
        <f>MIN(VLOOKUP($U6045,margin_ranges!$A$5:$D$10,4,FALSE),$P6045*100)</f>
        <v>#N/A</v>
      </c>
      <c r="Y6045" s="29" t="e">
        <f t="shared" si="94"/>
        <v>#N/A</v>
      </c>
    </row>
    <row r="6046" spans="1:25" x14ac:dyDescent="0.3">
      <c r="A6046" s="8" t="s">
        <v>33</v>
      </c>
      <c r="B6046" s="8" t="s">
        <v>10521</v>
      </c>
      <c r="C6046" s="8" t="s">
        <v>10522</v>
      </c>
      <c r="D6046" s="8" t="s">
        <v>34</v>
      </c>
      <c r="E6046" s="8"/>
      <c r="F6046" s="24">
        <v>0.383954719139385</v>
      </c>
      <c r="G6046" s="24">
        <v>0.88660030000000001</v>
      </c>
      <c r="H6046" s="25">
        <v>52.2166</v>
      </c>
      <c r="I6046" s="25">
        <v>8.5778999999999996</v>
      </c>
      <c r="J6046" s="15">
        <v>114</v>
      </c>
      <c r="K6046" s="15">
        <v>40</v>
      </c>
      <c r="L6046" s="13">
        <v>0.1643</v>
      </c>
      <c r="M6046" s="7">
        <v>0.44260720999999997</v>
      </c>
      <c r="N6046" s="26">
        <v>0.1</v>
      </c>
      <c r="O6046" s="27"/>
      <c r="P6046" s="8">
        <v>0.7740660399</v>
      </c>
      <c r="Q6046" s="24">
        <v>0.38400000000000001</v>
      </c>
      <c r="R6046" t="e">
        <f>IF($Q6046*100&gt;=VLOOKUP($O6046,margin_ranges!$A$5:$C$10,2,FALSE),IF($Q6046*100&lt;=VLOOKUP($O6046,margin_ranges!$A$5:$C$10,3,FALSE)+10,"IN RANGE","ABOVE RANGE"),"BELOW RANGE")</f>
        <v>#N/A</v>
      </c>
      <c r="S6046" t="e">
        <f>MIN(VLOOKUP($O6046,margin_ranges!$A$5:$D$10,4,FALSE),$P6046*100)</f>
        <v>#N/A</v>
      </c>
      <c r="T6046" s="29" t="e">
        <f>(1-$S6046/100)/(1-$F6046)-1</f>
        <v>#N/A</v>
      </c>
      <c r="U6046" s="19" t="str">
        <f>IF(ABS(IFERROR(T6046,0))&gt;0.05,INDEX(margin_ranges!$C$13:$C$16,MATCH($F6046*100,margin_ranges!$B$13:$B$16,1)),"")</f>
        <v/>
      </c>
      <c r="V6046" t="e">
        <f>MIN(VLOOKUP($U6046,margin_ranges!$A$5:$D$10,4,FALSE),$P6046*100)</f>
        <v>#N/A</v>
      </c>
      <c r="Y6046" s="29" t="e">
        <f t="shared" si="94"/>
        <v>#N/A</v>
      </c>
    </row>
    <row r="6047" spans="1:25" x14ac:dyDescent="0.3">
      <c r="A6047" s="8" t="s">
        <v>17</v>
      </c>
      <c r="B6047" s="8" t="s">
        <v>10521</v>
      </c>
      <c r="C6047" s="8" t="s">
        <v>10522</v>
      </c>
      <c r="D6047" s="8" t="s">
        <v>10523</v>
      </c>
      <c r="E6047" s="8" t="s">
        <v>10524</v>
      </c>
      <c r="F6047" s="24">
        <v>0.38999999999999901</v>
      </c>
      <c r="G6047" s="24">
        <v>1</v>
      </c>
      <c r="H6047" s="25">
        <v>42.824100000000001</v>
      </c>
      <c r="I6047" s="25">
        <v>7.4623999999999997</v>
      </c>
      <c r="J6047" s="15">
        <v>101</v>
      </c>
      <c r="K6047" s="15">
        <v>36</v>
      </c>
      <c r="L6047" s="13">
        <v>0.17430000000000001</v>
      </c>
      <c r="M6047" s="7">
        <v>0.45107540000000002</v>
      </c>
      <c r="N6047" s="26">
        <v>0.1</v>
      </c>
      <c r="O6047" s="27" t="s">
        <v>22</v>
      </c>
      <c r="P6047" s="8">
        <v>0.77830757220000002</v>
      </c>
      <c r="Q6047" s="24">
        <v>0.39</v>
      </c>
      <c r="R6047" t="str">
        <f>IF($Q6047*100&gt;=VLOOKUP($O6047,margin_ranges!$A$5:$C$10,2,FALSE),IF($Q6047*100&lt;=VLOOKUP($O6047,margin_ranges!$A$5:$C$10,3,FALSE)+10,"IN RANGE","ABOVE RANGE"),"BELOW RANGE")</f>
        <v>IN RANGE</v>
      </c>
      <c r="S6047">
        <f>MIN(VLOOKUP($O6047,margin_ranges!$A$5:$D$10,4,FALSE),$P6047*100)</f>
        <v>29.75</v>
      </c>
      <c r="T6047" s="29">
        <f>(1-$S6047/100)/(1-$F6047)-1</f>
        <v>0.1516393442622932</v>
      </c>
      <c r="U6047" s="19" t="str">
        <f>IF(ABS(IFERROR(T6047,0))&gt;0.05,INDEX(margin_ranges!$C$13:$C$16,MATCH($F6047*100,margin_ranges!$B$13:$B$16,1)),"")</f>
        <v>Margin Over Fill (Type C)</v>
      </c>
      <c r="V6047">
        <f>MIN(VLOOKUP($U6047,margin_ranges!$A$5:$D$10,4,FALSE),$P6047*100)</f>
        <v>43</v>
      </c>
      <c r="Y6047" s="29">
        <f t="shared" si="94"/>
        <v>-6.5573770491804684E-2</v>
      </c>
    </row>
    <row r="6048" spans="1:25" x14ac:dyDescent="0.3">
      <c r="A6048" s="8" t="s">
        <v>17</v>
      </c>
      <c r="B6048" s="8" t="s">
        <v>10521</v>
      </c>
      <c r="C6048" s="8" t="s">
        <v>10522</v>
      </c>
      <c r="D6048" s="8" t="s">
        <v>10525</v>
      </c>
      <c r="E6048" s="8" t="s">
        <v>10526</v>
      </c>
      <c r="F6048" s="24">
        <v>0.33999999999999903</v>
      </c>
      <c r="G6048" s="24">
        <v>0</v>
      </c>
      <c r="H6048" s="25">
        <v>3.8169</v>
      </c>
      <c r="I6048" s="25">
        <v>0.85540000000000005</v>
      </c>
      <c r="J6048" s="15">
        <v>9</v>
      </c>
      <c r="K6048" s="15">
        <v>3</v>
      </c>
      <c r="L6048" s="13">
        <v>0.22409999999999999</v>
      </c>
      <c r="M6048" s="7">
        <v>0.33675991999999999</v>
      </c>
      <c r="N6048" s="26">
        <v>0.1</v>
      </c>
      <c r="O6048" s="27" t="s">
        <v>22</v>
      </c>
      <c r="P6048" s="8">
        <v>0.70305254539999995</v>
      </c>
      <c r="Q6048" s="24">
        <v>0.34</v>
      </c>
      <c r="R6048" t="str">
        <f>IF($Q6048*100&gt;=VLOOKUP($O6048,margin_ranges!$A$5:$C$10,2,FALSE),IF($Q6048*100&lt;=VLOOKUP($O6048,margin_ranges!$A$5:$C$10,3,FALSE)+10,"IN RANGE","ABOVE RANGE"),"BELOW RANGE")</f>
        <v>IN RANGE</v>
      </c>
      <c r="S6048">
        <f>MIN(VLOOKUP($O6048,margin_ranges!$A$5:$D$10,4,FALSE),$P6048*100)</f>
        <v>29.75</v>
      </c>
      <c r="T6048" s="29">
        <f>(1-$S6048/100)/(1-$F6048)-1</f>
        <v>6.4393939393937671E-2</v>
      </c>
      <c r="U6048" s="19" t="str">
        <f>IF(ABS(IFERROR(T6048,0))&gt;0.05,INDEX(margin_ranges!$C$13:$C$16,MATCH($F6048*100,margin_ranges!$B$13:$B$16,1)),"")</f>
        <v>Balanced (Type B)</v>
      </c>
      <c r="V6048">
        <f>MIN(VLOOKUP($U6048,margin_ranges!$A$5:$D$10,4,FALSE),$P6048*100)</f>
        <v>29.75</v>
      </c>
      <c r="Y6048" s="29">
        <f t="shared" si="94"/>
        <v>6.4393939393937671E-2</v>
      </c>
    </row>
    <row r="6049" spans="1:25" x14ac:dyDescent="0.3">
      <c r="A6049" s="8" t="s">
        <v>35</v>
      </c>
      <c r="B6049" s="8" t="s">
        <v>10527</v>
      </c>
      <c r="C6049" s="8" t="s">
        <v>34</v>
      </c>
      <c r="D6049" s="8" t="s">
        <v>34</v>
      </c>
      <c r="E6049" s="8"/>
      <c r="F6049" s="24">
        <v>0.304928731921423</v>
      </c>
      <c r="G6049" s="24">
        <v>0</v>
      </c>
      <c r="H6049" s="25">
        <v>42.237099999999998</v>
      </c>
      <c r="I6049" s="25">
        <v>7.1730999999999998</v>
      </c>
      <c r="J6049" s="15">
        <v>43</v>
      </c>
      <c r="K6049" s="15">
        <v>13</v>
      </c>
      <c r="L6049" s="13">
        <v>0.16980000000000001</v>
      </c>
      <c r="M6049" s="7">
        <v>0.19987553</v>
      </c>
      <c r="N6049" s="26">
        <v>0.112454</v>
      </c>
      <c r="O6049" s="27"/>
      <c r="P6049" s="8">
        <v>0.43737984359999998</v>
      </c>
      <c r="Q6049" s="24">
        <v>0.3049</v>
      </c>
      <c r="R6049" t="e">
        <f>IF($Q6049*100&gt;=VLOOKUP($O6049,margin_ranges!$A$5:$C$10,2,FALSE),IF($Q6049*100&lt;=VLOOKUP($O6049,margin_ranges!$A$5:$C$10,3,FALSE)+10,"IN RANGE","ABOVE RANGE"),"BELOW RANGE")</f>
        <v>#N/A</v>
      </c>
      <c r="S6049" t="e">
        <f>MIN(VLOOKUP($O6049,margin_ranges!$A$5:$D$10,4,FALSE),$P6049*100)</f>
        <v>#N/A</v>
      </c>
      <c r="T6049" s="29" t="e">
        <f>(1-$S6049/100)/(1-$F6049)-1</f>
        <v>#N/A</v>
      </c>
      <c r="U6049" s="19" t="str">
        <f>IF(ABS(IFERROR(T6049,0))&gt;0.05,INDEX(margin_ranges!$C$13:$C$16,MATCH($F6049*100,margin_ranges!$B$13:$B$16,1)),"")</f>
        <v/>
      </c>
      <c r="V6049" t="e">
        <f>MIN(VLOOKUP($U6049,margin_ranges!$A$5:$D$10,4,FALSE),$P6049*100)</f>
        <v>#N/A</v>
      </c>
      <c r="Y6049" s="29" t="e">
        <f t="shared" si="94"/>
        <v>#N/A</v>
      </c>
    </row>
    <row r="6050" spans="1:25" x14ac:dyDescent="0.3">
      <c r="A6050" s="8" t="s">
        <v>33</v>
      </c>
      <c r="B6050" s="8" t="s">
        <v>10527</v>
      </c>
      <c r="C6050" s="8" t="s">
        <v>10528</v>
      </c>
      <c r="D6050" s="8" t="s">
        <v>34</v>
      </c>
      <c r="E6050" s="8"/>
      <c r="F6050" s="24">
        <v>0.304928731921423</v>
      </c>
      <c r="G6050" s="24">
        <v>0</v>
      </c>
      <c r="H6050" s="25">
        <v>42.237099999999998</v>
      </c>
      <c r="I6050" s="25">
        <v>7.1730999999999998</v>
      </c>
      <c r="J6050" s="15">
        <v>43</v>
      </c>
      <c r="K6050" s="15">
        <v>13</v>
      </c>
      <c r="L6050" s="13">
        <v>0.16980000000000001</v>
      </c>
      <c r="M6050" s="7">
        <v>0.19987553</v>
      </c>
      <c r="N6050" s="26">
        <v>0.112454</v>
      </c>
      <c r="O6050" s="27"/>
      <c r="P6050" s="8">
        <v>0.43737984359999998</v>
      </c>
      <c r="Q6050" s="24">
        <v>0.3049</v>
      </c>
      <c r="R6050" t="e">
        <f>IF($Q6050*100&gt;=VLOOKUP($O6050,margin_ranges!$A$5:$C$10,2,FALSE),IF($Q6050*100&lt;=VLOOKUP($O6050,margin_ranges!$A$5:$C$10,3,FALSE)+10,"IN RANGE","ABOVE RANGE"),"BELOW RANGE")</f>
        <v>#N/A</v>
      </c>
      <c r="S6050" t="e">
        <f>MIN(VLOOKUP($O6050,margin_ranges!$A$5:$D$10,4,FALSE),$P6050*100)</f>
        <v>#N/A</v>
      </c>
      <c r="T6050" s="29" t="e">
        <f>(1-$S6050/100)/(1-$F6050)-1</f>
        <v>#N/A</v>
      </c>
      <c r="U6050" s="19" t="str">
        <f>IF(ABS(IFERROR(T6050,0))&gt;0.05,INDEX(margin_ranges!$C$13:$C$16,MATCH($F6050*100,margin_ranges!$B$13:$B$16,1)),"")</f>
        <v/>
      </c>
      <c r="V6050" t="e">
        <f>MIN(VLOOKUP($U6050,margin_ranges!$A$5:$D$10,4,FALSE),$P6050*100)</f>
        <v>#N/A</v>
      </c>
      <c r="Y6050" s="29" t="e">
        <f t="shared" si="94"/>
        <v>#N/A</v>
      </c>
    </row>
    <row r="6051" spans="1:25" x14ac:dyDescent="0.3">
      <c r="A6051" s="8" t="s">
        <v>17</v>
      </c>
      <c r="B6051" s="8" t="s">
        <v>10527</v>
      </c>
      <c r="C6051" s="8" t="s">
        <v>10528</v>
      </c>
      <c r="D6051" s="8" t="s">
        <v>10533</v>
      </c>
      <c r="E6051" s="8" t="s">
        <v>10534</v>
      </c>
      <c r="F6051" s="24">
        <v>0.3</v>
      </c>
      <c r="G6051" s="24">
        <v>0</v>
      </c>
      <c r="H6051" s="25">
        <v>8.4466000000000001</v>
      </c>
      <c r="I6051" s="25">
        <v>1.1758</v>
      </c>
      <c r="J6051" s="15">
        <v>11</v>
      </c>
      <c r="K6051" s="15">
        <v>3</v>
      </c>
      <c r="L6051" s="13">
        <v>0.13919999999999999</v>
      </c>
      <c r="M6051" s="7">
        <v>0.29767328999999998</v>
      </c>
      <c r="N6051" s="26">
        <v>0.2</v>
      </c>
      <c r="O6051" s="27" t="s">
        <v>95</v>
      </c>
      <c r="P6051" s="8">
        <v>0.32812244899999998</v>
      </c>
      <c r="Q6051" s="24">
        <v>0.3</v>
      </c>
      <c r="R6051" t="str">
        <f>IF($Q6051*100&gt;=VLOOKUP($O6051,margin_ranges!$A$5:$C$10,2,FALSE),IF($Q6051*100&lt;=VLOOKUP($O6051,margin_ranges!$A$5:$C$10,3,FALSE)+10,"IN RANGE","ABOVE RANGE"),"BELOW RANGE")</f>
        <v>IN RANGE</v>
      </c>
      <c r="S6051">
        <f>MIN(VLOOKUP($O6051,margin_ranges!$A$5:$D$10,4,FALSE),$P6051*100)</f>
        <v>19.75</v>
      </c>
      <c r="T6051" s="29">
        <f>(1-$S6051/100)/(1-$F6051)-1</f>
        <v>0.14642857142857157</v>
      </c>
      <c r="U6051" s="19" t="str">
        <f>IF(ABS(IFERROR(T6051,0))&gt;0.05,INDEX(margin_ranges!$C$13:$C$16,MATCH($F6051*100,margin_ranges!$B$13:$B$16,1)),"")</f>
        <v>Balanced (Type B)</v>
      </c>
      <c r="V6051">
        <f>MIN(VLOOKUP($U6051,margin_ranges!$A$5:$D$10,4,FALSE),$P6051*100)</f>
        <v>29.75</v>
      </c>
      <c r="Y6051" s="29">
        <f t="shared" si="94"/>
        <v>3.5714285714285587E-3</v>
      </c>
    </row>
    <row r="6052" spans="1:25" x14ac:dyDescent="0.3">
      <c r="A6052" s="8" t="s">
        <v>17</v>
      </c>
      <c r="B6052" s="8" t="s">
        <v>10527</v>
      </c>
      <c r="C6052" s="8" t="s">
        <v>10528</v>
      </c>
      <c r="D6052" s="8" t="s">
        <v>10531</v>
      </c>
      <c r="E6052" s="8" t="s">
        <v>10532</v>
      </c>
      <c r="F6052" s="24">
        <v>0.27062670299727498</v>
      </c>
      <c r="G6052" s="24">
        <v>0</v>
      </c>
      <c r="H6052" s="25">
        <v>8.3076000000000008</v>
      </c>
      <c r="I6052" s="25">
        <v>0.95599999999999996</v>
      </c>
      <c r="J6052" s="15">
        <v>8</v>
      </c>
      <c r="K6052" s="15">
        <v>2</v>
      </c>
      <c r="L6052" s="13">
        <v>0.11509999999999999</v>
      </c>
      <c r="M6052" s="7">
        <v>0.27420801</v>
      </c>
      <c r="N6052" s="26">
        <v>0.2</v>
      </c>
      <c r="O6052" s="27" t="s">
        <v>95</v>
      </c>
      <c r="P6052" s="8">
        <v>0.27062670300000002</v>
      </c>
      <c r="Q6052" s="24">
        <v>0.3</v>
      </c>
      <c r="R6052" t="str">
        <f>IF($Q6052*100&gt;=VLOOKUP($O6052,margin_ranges!$A$5:$C$10,2,FALSE),IF($Q6052*100&lt;=VLOOKUP($O6052,margin_ranges!$A$5:$C$10,3,FALSE)+10,"IN RANGE","ABOVE RANGE"),"BELOW RANGE")</f>
        <v>IN RANGE</v>
      </c>
      <c r="S6052">
        <f>MIN(VLOOKUP($O6052,margin_ranges!$A$5:$D$10,4,FALSE),$P6052*100)</f>
        <v>19.75</v>
      </c>
      <c r="T6052" s="29">
        <f>(1-$S6052/100)/(1-$F6052)-1</f>
        <v>0.10025963837417784</v>
      </c>
      <c r="U6052" s="19" t="str">
        <f>IF(ABS(IFERROR(T6052,0))&gt;0.05,INDEX(margin_ranges!$C$13:$C$16,MATCH($F6052*100,margin_ranges!$B$13:$B$16,1)),"")</f>
        <v>Balanced (Type B)</v>
      </c>
      <c r="V6052">
        <f>MIN(VLOOKUP($U6052,margin_ranges!$A$5:$D$10,4,FALSE),$P6052*100)</f>
        <v>27.062670300000001</v>
      </c>
      <c r="Y6052" s="29">
        <f t="shared" si="94"/>
        <v>-3.7361225224685768E-12</v>
      </c>
    </row>
    <row r="6053" spans="1:25" x14ac:dyDescent="0.3">
      <c r="A6053" s="8" t="s">
        <v>17</v>
      </c>
      <c r="B6053" s="8" t="s">
        <v>10527</v>
      </c>
      <c r="C6053" s="8" t="s">
        <v>10528</v>
      </c>
      <c r="D6053" s="8" t="s">
        <v>10529</v>
      </c>
      <c r="E6053" s="8" t="s">
        <v>10530</v>
      </c>
      <c r="F6053" s="24">
        <v>0.25</v>
      </c>
      <c r="G6053" s="24">
        <v>0</v>
      </c>
      <c r="H6053" s="25">
        <v>8.3549000000000007</v>
      </c>
      <c r="I6053" s="25">
        <v>0.94889999999999997</v>
      </c>
      <c r="J6053" s="15">
        <v>8</v>
      </c>
      <c r="K6053" s="15">
        <v>2</v>
      </c>
      <c r="L6053" s="13">
        <v>0.11360000000000001</v>
      </c>
      <c r="M6053" s="7">
        <v>0.27928334999999999</v>
      </c>
      <c r="N6053" s="26">
        <v>0.2</v>
      </c>
      <c r="O6053" s="27" t="s">
        <v>95</v>
      </c>
      <c r="P6053" s="8">
        <v>0.28388140160000003</v>
      </c>
      <c r="Q6053" s="24">
        <v>0.25</v>
      </c>
      <c r="R6053" t="str">
        <f>IF($Q6053*100&gt;=VLOOKUP($O6053,margin_ranges!$A$5:$C$10,2,FALSE),IF($Q6053*100&lt;=VLOOKUP($O6053,margin_ranges!$A$5:$C$10,3,FALSE)+10,"IN RANGE","ABOVE RANGE"),"BELOW RANGE")</f>
        <v>IN RANGE</v>
      </c>
      <c r="S6053">
        <f>MIN(VLOOKUP($O6053,margin_ranges!$A$5:$D$10,4,FALSE),$P6053*100)</f>
        <v>19.75</v>
      </c>
      <c r="T6053" s="29">
        <f>(1-$S6053/100)/(1-$F6053)-1</f>
        <v>7.0000000000000062E-2</v>
      </c>
      <c r="U6053" s="19" t="str">
        <f>IF(ABS(IFERROR(T6053,0))&gt;0.05,INDEX(margin_ranges!$C$13:$C$16,MATCH($F6053*100,margin_ranges!$B$13:$B$16,1)),"")</f>
        <v>Balanced (Type B)</v>
      </c>
      <c r="V6053">
        <f>MIN(VLOOKUP($U6053,margin_ranges!$A$5:$D$10,4,FALSE),$P6053*100)</f>
        <v>28.388140160000003</v>
      </c>
      <c r="Y6053" s="29">
        <f t="shared" si="94"/>
        <v>-4.5175202133333259E-2</v>
      </c>
    </row>
    <row r="6054" spans="1:25" x14ac:dyDescent="0.3">
      <c r="A6054" s="8" t="s">
        <v>35</v>
      </c>
      <c r="B6054" s="8" t="s">
        <v>10535</v>
      </c>
      <c r="C6054" s="8" t="s">
        <v>34</v>
      </c>
      <c r="D6054" s="8" t="s">
        <v>34</v>
      </c>
      <c r="E6054" s="8"/>
      <c r="F6054" s="24">
        <v>0.27440123716024301</v>
      </c>
      <c r="G6054" s="24">
        <v>0</v>
      </c>
      <c r="H6054" s="25">
        <v>8.7170000000000005</v>
      </c>
      <c r="I6054" s="25">
        <v>1.0390999999999999</v>
      </c>
      <c r="J6054" s="15">
        <v>13</v>
      </c>
      <c r="K6054" s="15">
        <v>3</v>
      </c>
      <c r="L6054" s="13">
        <v>0.1192</v>
      </c>
      <c r="M6054" s="7">
        <v>0.42359775</v>
      </c>
      <c r="N6054" s="26">
        <v>0.30736200000000002</v>
      </c>
      <c r="O6054" s="27"/>
      <c r="P6054" s="8">
        <v>0.27440123719999998</v>
      </c>
      <c r="Q6054" s="24">
        <v>0.29310000000000003</v>
      </c>
      <c r="R6054" t="e">
        <f>IF($Q6054*100&gt;=VLOOKUP($O6054,margin_ranges!$A$5:$C$10,2,FALSE),IF($Q6054*100&lt;=VLOOKUP($O6054,margin_ranges!$A$5:$C$10,3,FALSE)+10,"IN RANGE","ABOVE RANGE"),"BELOW RANGE")</f>
        <v>#N/A</v>
      </c>
      <c r="S6054" t="e">
        <f>MIN(VLOOKUP($O6054,margin_ranges!$A$5:$D$10,4,FALSE),$P6054*100)</f>
        <v>#N/A</v>
      </c>
      <c r="T6054" s="29" t="e">
        <f>(1-$S6054/100)/(1-$F6054)-1</f>
        <v>#N/A</v>
      </c>
      <c r="U6054" s="19" t="str">
        <f>IF(ABS(IFERROR(T6054,0))&gt;0.05,INDEX(margin_ranges!$C$13:$C$16,MATCH($F6054*100,margin_ranges!$B$13:$B$16,1)),"")</f>
        <v/>
      </c>
      <c r="V6054" t="e">
        <f>MIN(VLOOKUP($U6054,margin_ranges!$A$5:$D$10,4,FALSE),$P6054*100)</f>
        <v>#N/A</v>
      </c>
      <c r="Y6054" s="29" t="e">
        <f t="shared" si="94"/>
        <v>#N/A</v>
      </c>
    </row>
    <row r="6055" spans="1:25" x14ac:dyDescent="0.3">
      <c r="A6055" s="8" t="s">
        <v>33</v>
      </c>
      <c r="B6055" s="8" t="s">
        <v>10535</v>
      </c>
      <c r="C6055" s="8" t="s">
        <v>10536</v>
      </c>
      <c r="D6055" s="8" t="s">
        <v>34</v>
      </c>
      <c r="E6055" s="8"/>
      <c r="F6055" s="24">
        <v>0.27440123716024301</v>
      </c>
      <c r="G6055" s="24">
        <v>0</v>
      </c>
      <c r="H6055" s="25">
        <v>8.7170000000000005</v>
      </c>
      <c r="I6055" s="25">
        <v>1.0390999999999999</v>
      </c>
      <c r="J6055" s="15">
        <v>13</v>
      </c>
      <c r="K6055" s="15">
        <v>3</v>
      </c>
      <c r="L6055" s="13">
        <v>0.1192</v>
      </c>
      <c r="M6055" s="7">
        <v>0.42359775</v>
      </c>
      <c r="N6055" s="26">
        <v>0.30736200000000002</v>
      </c>
      <c r="O6055" s="27"/>
      <c r="P6055" s="8">
        <v>0.27440123719999998</v>
      </c>
      <c r="Q6055" s="24">
        <v>0.29310000000000003</v>
      </c>
      <c r="R6055" t="e">
        <f>IF($Q6055*100&gt;=VLOOKUP($O6055,margin_ranges!$A$5:$C$10,2,FALSE),IF($Q6055*100&lt;=VLOOKUP($O6055,margin_ranges!$A$5:$C$10,3,FALSE)+10,"IN RANGE","ABOVE RANGE"),"BELOW RANGE")</f>
        <v>#N/A</v>
      </c>
      <c r="S6055" t="e">
        <f>MIN(VLOOKUP($O6055,margin_ranges!$A$5:$D$10,4,FALSE),$P6055*100)</f>
        <v>#N/A</v>
      </c>
      <c r="T6055" s="29" t="e">
        <f>(1-$S6055/100)/(1-$F6055)-1</f>
        <v>#N/A</v>
      </c>
      <c r="U6055" s="19" t="str">
        <f>IF(ABS(IFERROR(T6055,0))&gt;0.05,INDEX(margin_ranges!$C$13:$C$16,MATCH($F6055*100,margin_ranges!$B$13:$B$16,1)),"")</f>
        <v/>
      </c>
      <c r="V6055" t="e">
        <f>MIN(VLOOKUP($U6055,margin_ranges!$A$5:$D$10,4,FALSE),$P6055*100)</f>
        <v>#N/A</v>
      </c>
      <c r="Y6055" s="29" t="e">
        <f t="shared" si="94"/>
        <v>#N/A</v>
      </c>
    </row>
    <row r="6056" spans="1:25" x14ac:dyDescent="0.3">
      <c r="A6056" s="8" t="s">
        <v>35</v>
      </c>
      <c r="B6056" s="8" t="s">
        <v>10539</v>
      </c>
      <c r="C6056" s="8" t="s">
        <v>34</v>
      </c>
      <c r="D6056" s="8" t="s">
        <v>34</v>
      </c>
      <c r="E6056" s="8"/>
      <c r="F6056" s="24">
        <v>0.208605598579824</v>
      </c>
      <c r="G6056" s="24">
        <v>1</v>
      </c>
      <c r="H6056" s="25">
        <v>736.44150000000002</v>
      </c>
      <c r="I6056" s="25">
        <v>175.27269999999999</v>
      </c>
      <c r="J6056" s="15">
        <v>9679</v>
      </c>
      <c r="K6056" s="15">
        <v>1989</v>
      </c>
      <c r="L6056" s="13">
        <v>0.23799999999999999</v>
      </c>
      <c r="M6056" s="7">
        <v>1.84069788</v>
      </c>
      <c r="N6056" s="26">
        <v>1.456718</v>
      </c>
      <c r="O6056" s="27"/>
      <c r="P6056" s="8">
        <v>0.2086055986</v>
      </c>
      <c r="Q6056" s="24">
        <v>0.28079999999999999</v>
      </c>
      <c r="R6056" t="e">
        <f>IF($Q6056*100&gt;=VLOOKUP($O6056,margin_ranges!$A$5:$C$10,2,FALSE),IF($Q6056*100&lt;=VLOOKUP($O6056,margin_ranges!$A$5:$C$10,3,FALSE)+10,"IN RANGE","ABOVE RANGE"),"BELOW RANGE")</f>
        <v>#N/A</v>
      </c>
      <c r="S6056" t="e">
        <f>MIN(VLOOKUP($O6056,margin_ranges!$A$5:$D$10,4,FALSE),$P6056*100)</f>
        <v>#N/A</v>
      </c>
      <c r="T6056" s="29" t="e">
        <f>(1-$S6056/100)/(1-$F6056)-1</f>
        <v>#N/A</v>
      </c>
      <c r="U6056" s="19" t="str">
        <f>IF(ABS(IFERROR(T6056,0))&gt;0.05,INDEX(margin_ranges!$C$13:$C$16,MATCH($F6056*100,margin_ranges!$B$13:$B$16,1)),"")</f>
        <v/>
      </c>
      <c r="V6056" t="e">
        <f>MIN(VLOOKUP($U6056,margin_ranges!$A$5:$D$10,4,FALSE),$P6056*100)</f>
        <v>#N/A</v>
      </c>
      <c r="Y6056" s="29" t="e">
        <f t="shared" si="94"/>
        <v>#N/A</v>
      </c>
    </row>
    <row r="6057" spans="1:25" x14ac:dyDescent="0.3">
      <c r="A6057" s="8" t="s">
        <v>33</v>
      </c>
      <c r="B6057" s="8" t="s">
        <v>10539</v>
      </c>
      <c r="C6057" s="8" t="s">
        <v>10540</v>
      </c>
      <c r="D6057" s="8" t="s">
        <v>34</v>
      </c>
      <c r="E6057" s="8"/>
      <c r="F6057" s="24">
        <v>0.208605598579824</v>
      </c>
      <c r="G6057" s="24">
        <v>1</v>
      </c>
      <c r="H6057" s="25">
        <v>736.44150000000002</v>
      </c>
      <c r="I6057" s="25">
        <v>175.27269999999999</v>
      </c>
      <c r="J6057" s="15">
        <v>9679</v>
      </c>
      <c r="K6057" s="15">
        <v>1989</v>
      </c>
      <c r="L6057" s="13">
        <v>0.23799999999999999</v>
      </c>
      <c r="M6057" s="7">
        <v>1.84069788</v>
      </c>
      <c r="N6057" s="26">
        <v>1.456718</v>
      </c>
      <c r="O6057" s="27"/>
      <c r="P6057" s="8">
        <v>0.2086055986</v>
      </c>
      <c r="Q6057" s="24">
        <v>0.28079999999999999</v>
      </c>
      <c r="R6057" t="e">
        <f>IF($Q6057*100&gt;=VLOOKUP($O6057,margin_ranges!$A$5:$C$10,2,FALSE),IF($Q6057*100&lt;=VLOOKUP($O6057,margin_ranges!$A$5:$C$10,3,FALSE)+10,"IN RANGE","ABOVE RANGE"),"BELOW RANGE")</f>
        <v>#N/A</v>
      </c>
      <c r="S6057" t="e">
        <f>MIN(VLOOKUP($O6057,margin_ranges!$A$5:$D$10,4,FALSE),$P6057*100)</f>
        <v>#N/A</v>
      </c>
      <c r="T6057" s="29" t="e">
        <f>(1-$S6057/100)/(1-$F6057)-1</f>
        <v>#N/A</v>
      </c>
      <c r="U6057" s="19" t="str">
        <f>IF(ABS(IFERROR(T6057,0))&gt;0.05,INDEX(margin_ranges!$C$13:$C$16,MATCH($F6057*100,margin_ranges!$B$13:$B$16,1)),"")</f>
        <v/>
      </c>
      <c r="V6057" t="e">
        <f>MIN(VLOOKUP($U6057,margin_ranges!$A$5:$D$10,4,FALSE),$P6057*100)</f>
        <v>#N/A</v>
      </c>
      <c r="Y6057" s="29" t="e">
        <f t="shared" si="94"/>
        <v>#N/A</v>
      </c>
    </row>
    <row r="6058" spans="1:25" x14ac:dyDescent="0.3">
      <c r="A6058" s="8" t="s">
        <v>17</v>
      </c>
      <c r="B6058" s="8" t="s">
        <v>10539</v>
      </c>
      <c r="C6058" s="8" t="s">
        <v>10540</v>
      </c>
      <c r="D6058" s="8" t="s">
        <v>10545</v>
      </c>
      <c r="E6058" s="8" t="s">
        <v>10546</v>
      </c>
      <c r="F6058" s="24">
        <v>0.23520914801897999</v>
      </c>
      <c r="G6058" s="24">
        <v>1</v>
      </c>
      <c r="H6058" s="25">
        <v>76.096299999999999</v>
      </c>
      <c r="I6058" s="25">
        <v>14.4655</v>
      </c>
      <c r="J6058" s="15">
        <v>567</v>
      </c>
      <c r="K6058" s="15">
        <v>133</v>
      </c>
      <c r="L6058" s="13">
        <v>0.19009999999999999</v>
      </c>
      <c r="M6058" s="7">
        <v>1.3075470199999999</v>
      </c>
      <c r="N6058" s="26">
        <v>1</v>
      </c>
      <c r="O6058" s="27" t="s">
        <v>479</v>
      </c>
      <c r="P6058" s="8">
        <v>0.23520914800000001</v>
      </c>
      <c r="Q6058" s="24">
        <v>0.33</v>
      </c>
      <c r="R6058" t="str">
        <f>IF($Q6058*100&gt;=VLOOKUP($O6058,margin_ranges!$A$5:$C$10,2,FALSE),IF($Q6058*100&lt;=VLOOKUP($O6058,margin_ranges!$A$5:$C$10,3,FALSE)+10,"IN RANGE","ABOVE RANGE"),"BELOW RANGE")</f>
        <v>IN RANGE</v>
      </c>
      <c r="S6058">
        <f>MIN(VLOOKUP($O6058,margin_ranges!$A$5:$D$10,4,FALSE),$P6058*100)</f>
        <v>23.5209148</v>
      </c>
      <c r="T6058" s="29">
        <f>(1-$S6058/100)/(1-$F6058)-1</f>
        <v>2.4817259358655974E-11</v>
      </c>
      <c r="U6058" s="19" t="str">
        <f>IF(ABS(IFERROR(T6058,0))&gt;0.05,INDEX(margin_ranges!$C$13:$C$16,MATCH($F6058*100,margin_ranges!$B$13:$B$16,1)),"")</f>
        <v/>
      </c>
      <c r="V6058" t="e">
        <f>MIN(VLOOKUP($U6058,margin_ranges!$A$5:$D$10,4,FALSE),$P6058*100)</f>
        <v>#N/A</v>
      </c>
      <c r="Y6058" s="29" t="e">
        <f t="shared" si="94"/>
        <v>#N/A</v>
      </c>
    </row>
    <row r="6059" spans="1:25" x14ac:dyDescent="0.3">
      <c r="A6059" s="8" t="s">
        <v>17</v>
      </c>
      <c r="B6059" s="8" t="s">
        <v>10539</v>
      </c>
      <c r="C6059" s="8" t="s">
        <v>10540</v>
      </c>
      <c r="D6059" s="8" t="s">
        <v>10553</v>
      </c>
      <c r="E6059" s="8" t="s">
        <v>10554</v>
      </c>
      <c r="F6059" s="24">
        <v>0.21041779041516601</v>
      </c>
      <c r="G6059" s="24">
        <v>1</v>
      </c>
      <c r="H6059" s="25">
        <v>140.4853</v>
      </c>
      <c r="I6059" s="25">
        <v>31.0852</v>
      </c>
      <c r="J6059" s="15">
        <v>2362</v>
      </c>
      <c r="K6059" s="15">
        <v>497</v>
      </c>
      <c r="L6059" s="13">
        <v>0.2213</v>
      </c>
      <c r="M6059" s="7">
        <v>2.5329851400000001</v>
      </c>
      <c r="N6059" s="26">
        <v>2</v>
      </c>
      <c r="O6059" s="27" t="s">
        <v>162</v>
      </c>
      <c r="P6059" s="8">
        <v>0.2104177904</v>
      </c>
      <c r="Q6059" s="24">
        <v>0.3</v>
      </c>
      <c r="R6059" t="str">
        <f>IF($Q6059*100&gt;=VLOOKUP($O6059,margin_ranges!$A$5:$C$10,2,FALSE),IF($Q6059*100&lt;=VLOOKUP($O6059,margin_ranges!$A$5:$C$10,3,FALSE)+10,"IN RANGE","ABOVE RANGE"),"BELOW RANGE")</f>
        <v>IN RANGE</v>
      </c>
      <c r="S6059">
        <f>MIN(VLOOKUP($O6059,margin_ranges!$A$5:$D$10,4,FALSE),$P6059*100)</f>
        <v>21.041779040000002</v>
      </c>
      <c r="T6059" s="29">
        <f>(1-$S6059/100)/(1-$F6059)-1</f>
        <v>1.9207746504434908E-11</v>
      </c>
      <c r="U6059" s="19" t="str">
        <f>IF(ABS(IFERROR(T6059,0))&gt;0.05,INDEX(margin_ranges!$C$13:$C$16,MATCH($F6059*100,margin_ranges!$B$13:$B$16,1)),"")</f>
        <v/>
      </c>
      <c r="V6059" t="e">
        <f>MIN(VLOOKUP($U6059,margin_ranges!$A$5:$D$10,4,FALSE),$P6059*100)</f>
        <v>#N/A</v>
      </c>
      <c r="Y6059" s="29" t="e">
        <f t="shared" si="94"/>
        <v>#N/A</v>
      </c>
    </row>
    <row r="6060" spans="1:25" x14ac:dyDescent="0.3">
      <c r="A6060" s="8" t="s">
        <v>17</v>
      </c>
      <c r="B6060" s="8" t="s">
        <v>10539</v>
      </c>
      <c r="C6060" s="8" t="s">
        <v>10540</v>
      </c>
      <c r="D6060" s="8" t="s">
        <v>10547</v>
      </c>
      <c r="E6060" s="8" t="s">
        <v>10548</v>
      </c>
      <c r="F6060" s="24">
        <v>0.242165628203457</v>
      </c>
      <c r="G6060" s="24">
        <v>1</v>
      </c>
      <c r="H6060" s="25">
        <v>147.41540000000001</v>
      </c>
      <c r="I6060" s="25">
        <v>35.093200000000003</v>
      </c>
      <c r="J6060" s="15">
        <v>3126</v>
      </c>
      <c r="K6060" s="15">
        <v>756</v>
      </c>
      <c r="L6060" s="13">
        <v>0.23810000000000001</v>
      </c>
      <c r="M6060" s="7">
        <v>2.9689864699999999</v>
      </c>
      <c r="N6060" s="26">
        <v>2.25</v>
      </c>
      <c r="O6060" s="27" t="s">
        <v>162</v>
      </c>
      <c r="P6060" s="8">
        <v>0.24216562820000001</v>
      </c>
      <c r="Q6060" s="24">
        <v>0.25</v>
      </c>
      <c r="R6060" t="str">
        <f>IF($Q6060*100&gt;=VLOOKUP($O6060,margin_ranges!$A$5:$C$10,2,FALSE),IF($Q6060*100&lt;=VLOOKUP($O6060,margin_ranges!$A$5:$C$10,3,FALSE)+10,"IN RANGE","ABOVE RANGE"),"BELOW RANGE")</f>
        <v>BELOW RANGE</v>
      </c>
      <c r="S6060">
        <f>MIN(VLOOKUP($O6060,margin_ranges!$A$5:$D$10,4,FALSE),$P6060*100)</f>
        <v>24.21656282</v>
      </c>
      <c r="T6060" s="29">
        <f>(1-$S6060/100)/(1-$F6060)-1</f>
        <v>4.5616843635798432E-12</v>
      </c>
      <c r="U6060" s="19" t="str">
        <f>IF(ABS(IFERROR(T6060,0))&gt;0.05,INDEX(margin_ranges!$C$13:$C$16,MATCH($F6060*100,margin_ranges!$B$13:$B$16,1)),"")</f>
        <v/>
      </c>
      <c r="V6060" t="e">
        <f>MIN(VLOOKUP($U6060,margin_ranges!$A$5:$D$10,4,FALSE),$P6060*100)</f>
        <v>#N/A</v>
      </c>
      <c r="Y6060" s="29" t="e">
        <f t="shared" si="94"/>
        <v>#N/A</v>
      </c>
    </row>
    <row r="6061" spans="1:25" x14ac:dyDescent="0.3">
      <c r="A6061" s="8" t="s">
        <v>17</v>
      </c>
      <c r="B6061" s="8" t="s">
        <v>10539</v>
      </c>
      <c r="C6061" s="8" t="s">
        <v>10540</v>
      </c>
      <c r="D6061" s="8" t="s">
        <v>10543</v>
      </c>
      <c r="E6061" s="8" t="s">
        <v>10544</v>
      </c>
      <c r="F6061" s="24">
        <v>0.135537412702985</v>
      </c>
      <c r="G6061" s="24">
        <v>1</v>
      </c>
      <c r="H6061" s="25">
        <v>112.35429999999999</v>
      </c>
      <c r="I6061" s="25">
        <v>42.667000000000002</v>
      </c>
      <c r="J6061" s="15">
        <v>1111</v>
      </c>
      <c r="K6061" s="15">
        <v>144</v>
      </c>
      <c r="L6061" s="13">
        <v>0.37980000000000003</v>
      </c>
      <c r="M6061" s="7">
        <v>0.86759105000000003</v>
      </c>
      <c r="N6061" s="26">
        <v>0.75</v>
      </c>
      <c r="O6061" s="27" t="s">
        <v>92</v>
      </c>
      <c r="P6061" s="8">
        <v>0.1355374127</v>
      </c>
      <c r="Q6061" s="24">
        <v>0.4</v>
      </c>
      <c r="R6061" t="str">
        <f>IF($Q6061*100&gt;=VLOOKUP($O6061,margin_ranges!$A$5:$C$10,2,FALSE),IF($Q6061*100&lt;=VLOOKUP($O6061,margin_ranges!$A$5:$C$10,3,FALSE)+10,"IN RANGE","ABOVE RANGE"),"BELOW RANGE")</f>
        <v>IN RANGE</v>
      </c>
      <c r="S6061">
        <f>MIN(VLOOKUP($O6061,margin_ranges!$A$5:$D$10,4,FALSE),$P6061*100)</f>
        <v>13.55374127</v>
      </c>
      <c r="T6061" s="29">
        <f>(1-$S6061/100)/(1-$F6061)-1</f>
        <v>3.4530156511891619E-12</v>
      </c>
      <c r="U6061" s="19" t="str">
        <f>IF(ABS(IFERROR(T6061,0))&gt;0.05,INDEX(margin_ranges!$C$13:$C$16,MATCH($F6061*100,margin_ranges!$B$13:$B$16,1)),"")</f>
        <v/>
      </c>
      <c r="V6061" t="e">
        <f>MIN(VLOOKUP($U6061,margin_ranges!$A$5:$D$10,4,FALSE),$P6061*100)</f>
        <v>#N/A</v>
      </c>
      <c r="Y6061" s="29" t="e">
        <f t="shared" si="94"/>
        <v>#N/A</v>
      </c>
    </row>
    <row r="6062" spans="1:25" x14ac:dyDescent="0.3">
      <c r="A6062" s="8" t="s">
        <v>17</v>
      </c>
      <c r="B6062" s="8" t="s">
        <v>10539</v>
      </c>
      <c r="C6062" s="8" t="s">
        <v>10540</v>
      </c>
      <c r="D6062" s="8" t="s">
        <v>10551</v>
      </c>
      <c r="E6062" s="8" t="s">
        <v>10552</v>
      </c>
      <c r="F6062" s="24">
        <v>2.7642063566832301E-2</v>
      </c>
      <c r="G6062" s="24">
        <v>1</v>
      </c>
      <c r="H6062" s="25">
        <v>111.97709999999999</v>
      </c>
      <c r="I6062" s="25">
        <v>25.360900000000001</v>
      </c>
      <c r="J6062" s="15">
        <v>587</v>
      </c>
      <c r="K6062" s="15">
        <v>14</v>
      </c>
      <c r="L6062" s="13">
        <v>0.22650000000000001</v>
      </c>
      <c r="M6062" s="7">
        <v>0.77132089999999998</v>
      </c>
      <c r="N6062" s="26">
        <v>0.75</v>
      </c>
      <c r="O6062" s="27" t="s">
        <v>22</v>
      </c>
      <c r="P6062" s="8">
        <v>2.7642063599999999E-2</v>
      </c>
      <c r="Q6062" s="24">
        <v>0.09</v>
      </c>
      <c r="R6062" t="str">
        <f>IF($Q6062*100&gt;=VLOOKUP($O6062,margin_ranges!$A$5:$C$10,2,FALSE),IF($Q6062*100&lt;=VLOOKUP($O6062,margin_ranges!$A$5:$C$10,3,FALSE)+10,"IN RANGE","ABOVE RANGE"),"BELOW RANGE")</f>
        <v>BELOW RANGE</v>
      </c>
      <c r="S6062">
        <f>MIN(VLOOKUP($O6062,margin_ranges!$A$5:$D$10,4,FALSE),$P6062*100)</f>
        <v>2.7642063599999998</v>
      </c>
      <c r="T6062" s="29">
        <f>(1-$S6062/100)/(1-$F6062)-1</f>
        <v>-3.4110603230885772E-11</v>
      </c>
      <c r="U6062" s="19" t="str">
        <f>IF(ABS(IFERROR(T6062,0))&gt;0.05,INDEX(margin_ranges!$C$13:$C$16,MATCH($F6062*100,margin_ranges!$B$13:$B$16,1)),"")</f>
        <v/>
      </c>
      <c r="V6062" t="e">
        <f>MIN(VLOOKUP($U6062,margin_ranges!$A$5:$D$10,4,FALSE),$P6062*100)</f>
        <v>#N/A</v>
      </c>
      <c r="Y6062" s="29" t="e">
        <f t="shared" si="94"/>
        <v>#N/A</v>
      </c>
    </row>
    <row r="6063" spans="1:25" x14ac:dyDescent="0.3">
      <c r="A6063" s="8" t="s">
        <v>17</v>
      </c>
      <c r="B6063" s="8" t="s">
        <v>10539</v>
      </c>
      <c r="C6063" s="8" t="s">
        <v>10540</v>
      </c>
      <c r="D6063" s="8" t="s">
        <v>10549</v>
      </c>
      <c r="E6063" s="8" t="s">
        <v>10550</v>
      </c>
      <c r="F6063" s="24">
        <v>0.22406141626136</v>
      </c>
      <c r="G6063" s="24">
        <v>1</v>
      </c>
      <c r="H6063" s="25">
        <v>75.935699999999997</v>
      </c>
      <c r="I6063" s="25">
        <v>17.6844</v>
      </c>
      <c r="J6063" s="15">
        <v>1538</v>
      </c>
      <c r="K6063" s="15">
        <v>345</v>
      </c>
      <c r="L6063" s="13">
        <v>0.2329</v>
      </c>
      <c r="M6063" s="7">
        <v>2.8997140300000002</v>
      </c>
      <c r="N6063" s="26">
        <v>2.25</v>
      </c>
      <c r="O6063" s="27" t="s">
        <v>22</v>
      </c>
      <c r="P6063" s="8">
        <v>0.22406141630000001</v>
      </c>
      <c r="Q6063" s="24">
        <v>0.28000000000000003</v>
      </c>
      <c r="R6063" t="str">
        <f>IF($Q6063*100&gt;=VLOOKUP($O6063,margin_ranges!$A$5:$C$10,2,FALSE),IF($Q6063*100&lt;=VLOOKUP($O6063,margin_ranges!$A$5:$C$10,3,FALSE)+10,"IN RANGE","ABOVE RANGE"),"BELOW RANGE")</f>
        <v>IN RANGE</v>
      </c>
      <c r="S6063">
        <f>MIN(VLOOKUP($O6063,margin_ranges!$A$5:$D$10,4,FALSE),$P6063*100)</f>
        <v>22.40614163</v>
      </c>
      <c r="T6063" s="29">
        <f>(1-$S6063/100)/(1-$F6063)-1</f>
        <v>-4.9797721501931846E-11</v>
      </c>
      <c r="U6063" s="19" t="str">
        <f>IF(ABS(IFERROR(T6063,0))&gt;0.05,INDEX(margin_ranges!$C$13:$C$16,MATCH($F6063*100,margin_ranges!$B$13:$B$16,1)),"")</f>
        <v/>
      </c>
      <c r="V6063" t="e">
        <f>MIN(VLOOKUP($U6063,margin_ranges!$A$5:$D$10,4,FALSE),$P6063*100)</f>
        <v>#N/A</v>
      </c>
      <c r="Y6063" s="29" t="e">
        <f t="shared" si="94"/>
        <v>#N/A</v>
      </c>
    </row>
    <row r="6064" spans="1:25" x14ac:dyDescent="0.3">
      <c r="A6064" s="8" t="s">
        <v>17</v>
      </c>
      <c r="B6064" s="8" t="s">
        <v>10539</v>
      </c>
      <c r="C6064" s="8" t="s">
        <v>10540</v>
      </c>
      <c r="D6064" s="8" t="s">
        <v>10541</v>
      </c>
      <c r="E6064" s="8" t="s">
        <v>10542</v>
      </c>
      <c r="F6064" s="24">
        <v>0.28999999999999998</v>
      </c>
      <c r="G6064" s="24">
        <v>1</v>
      </c>
      <c r="H6064" s="25">
        <v>72.177400000000006</v>
      </c>
      <c r="I6064" s="25">
        <v>8.9164999999999992</v>
      </c>
      <c r="J6064" s="15">
        <v>388</v>
      </c>
      <c r="K6064" s="15">
        <v>99</v>
      </c>
      <c r="L6064" s="13">
        <v>0.1235</v>
      </c>
      <c r="M6064" s="7">
        <v>1.4491816900000001</v>
      </c>
      <c r="N6064" s="26">
        <v>1</v>
      </c>
      <c r="O6064" s="27" t="s">
        <v>22</v>
      </c>
      <c r="P6064" s="8">
        <v>0.30995540150000001</v>
      </c>
      <c r="Q6064" s="24">
        <v>0.28999999999999998</v>
      </c>
      <c r="R6064" t="str">
        <f>IF($Q6064*100&gt;=VLOOKUP($O6064,margin_ranges!$A$5:$C$10,2,FALSE),IF($Q6064*100&lt;=VLOOKUP($O6064,margin_ranges!$A$5:$C$10,3,FALSE)+10,"IN RANGE","ABOVE RANGE"),"BELOW RANGE")</f>
        <v>IN RANGE</v>
      </c>
      <c r="S6064">
        <f>MIN(VLOOKUP($O6064,margin_ranges!$A$5:$D$10,4,FALSE),$P6064*100)</f>
        <v>29.75</v>
      </c>
      <c r="T6064" s="29">
        <f>(1-$S6064/100)/(1-$F6064)-1</f>
        <v>-1.0563380281690127E-2</v>
      </c>
      <c r="U6064" s="19" t="str">
        <f>IF(ABS(IFERROR(T6064,0))&gt;0.05,INDEX(margin_ranges!$C$13:$C$16,MATCH($F6064*100,margin_ranges!$B$13:$B$16,1)),"")</f>
        <v/>
      </c>
      <c r="V6064" t="e">
        <f>MIN(VLOOKUP($U6064,margin_ranges!$A$5:$D$10,4,FALSE),$P6064*100)</f>
        <v>#N/A</v>
      </c>
      <c r="Y6064" s="29" t="e">
        <f t="shared" si="94"/>
        <v>#N/A</v>
      </c>
    </row>
    <row r="6065" spans="1:25" x14ac:dyDescent="0.3">
      <c r="A6065" s="8" t="s">
        <v>35</v>
      </c>
      <c r="B6065" s="8" t="s">
        <v>10555</v>
      </c>
      <c r="C6065" s="8" t="s">
        <v>34</v>
      </c>
      <c r="D6065" s="8" t="s">
        <v>34</v>
      </c>
      <c r="E6065" s="8"/>
      <c r="F6065" s="24">
        <v>0.21112881865726901</v>
      </c>
      <c r="G6065" s="24">
        <v>0</v>
      </c>
      <c r="H6065" s="25">
        <v>6.7313999999999998</v>
      </c>
      <c r="I6065" s="25">
        <v>0.16739999999999999</v>
      </c>
      <c r="J6065" s="15">
        <v>10</v>
      </c>
      <c r="K6065" s="15">
        <v>2</v>
      </c>
      <c r="L6065" s="13">
        <v>2.4899999999999999E-2</v>
      </c>
      <c r="M6065" s="7">
        <v>1.9014511300000001</v>
      </c>
      <c r="N6065" s="26">
        <v>1.5</v>
      </c>
      <c r="O6065" s="27"/>
      <c r="P6065" s="8">
        <v>0.2111288187</v>
      </c>
      <c r="Q6065" s="24">
        <v>0.24360000000000001</v>
      </c>
      <c r="R6065" t="e">
        <f>IF($Q6065*100&gt;=VLOOKUP($O6065,margin_ranges!$A$5:$C$10,2,FALSE),IF($Q6065*100&lt;=VLOOKUP($O6065,margin_ranges!$A$5:$C$10,3,FALSE)+10,"IN RANGE","ABOVE RANGE"),"BELOW RANGE")</f>
        <v>#N/A</v>
      </c>
      <c r="S6065" t="e">
        <f>MIN(VLOOKUP($O6065,margin_ranges!$A$5:$D$10,4,FALSE),$P6065*100)</f>
        <v>#N/A</v>
      </c>
      <c r="T6065" s="29" t="e">
        <f>(1-$S6065/100)/(1-$F6065)-1</f>
        <v>#N/A</v>
      </c>
      <c r="U6065" s="19" t="str">
        <f>IF(ABS(IFERROR(T6065,0))&gt;0.05,INDEX(margin_ranges!$C$13:$C$16,MATCH($F6065*100,margin_ranges!$B$13:$B$16,1)),"")</f>
        <v/>
      </c>
      <c r="V6065" t="e">
        <f>MIN(VLOOKUP($U6065,margin_ranges!$A$5:$D$10,4,FALSE),$P6065*100)</f>
        <v>#N/A</v>
      </c>
      <c r="Y6065" s="29" t="e">
        <f t="shared" si="94"/>
        <v>#N/A</v>
      </c>
    </row>
    <row r="6066" spans="1:25" x14ac:dyDescent="0.3">
      <c r="A6066" s="8" t="s">
        <v>33</v>
      </c>
      <c r="B6066" s="8" t="s">
        <v>10555</v>
      </c>
      <c r="C6066" s="8" t="s">
        <v>10556</v>
      </c>
      <c r="D6066" s="8" t="s">
        <v>34</v>
      </c>
      <c r="E6066" s="8"/>
      <c r="F6066" s="24">
        <v>0.21112881865726901</v>
      </c>
      <c r="G6066" s="24">
        <v>0</v>
      </c>
      <c r="H6066" s="25">
        <v>6.7313999999999998</v>
      </c>
      <c r="I6066" s="25">
        <v>0.16739999999999999</v>
      </c>
      <c r="J6066" s="15">
        <v>10</v>
      </c>
      <c r="K6066" s="15">
        <v>2</v>
      </c>
      <c r="L6066" s="13">
        <v>2.4899999999999999E-2</v>
      </c>
      <c r="M6066" s="7">
        <v>1.9014511300000001</v>
      </c>
      <c r="N6066" s="26">
        <v>1.5</v>
      </c>
      <c r="O6066" s="27"/>
      <c r="P6066" s="8">
        <v>0.2111288187</v>
      </c>
      <c r="Q6066" s="24">
        <v>0.24360000000000001</v>
      </c>
      <c r="R6066" t="e">
        <f>IF($Q6066*100&gt;=VLOOKUP($O6066,margin_ranges!$A$5:$C$10,2,FALSE),IF($Q6066*100&lt;=VLOOKUP($O6066,margin_ranges!$A$5:$C$10,3,FALSE)+10,"IN RANGE","ABOVE RANGE"),"BELOW RANGE")</f>
        <v>#N/A</v>
      </c>
      <c r="S6066" t="e">
        <f>MIN(VLOOKUP($O6066,margin_ranges!$A$5:$D$10,4,FALSE),$P6066*100)</f>
        <v>#N/A</v>
      </c>
      <c r="T6066" s="29" t="e">
        <f>(1-$S6066/100)/(1-$F6066)-1</f>
        <v>#N/A</v>
      </c>
      <c r="U6066" s="19" t="str">
        <f>IF(ABS(IFERROR(T6066,0))&gt;0.05,INDEX(margin_ranges!$C$13:$C$16,MATCH($F6066*100,margin_ranges!$B$13:$B$16,1)),"")</f>
        <v/>
      </c>
      <c r="V6066" t="e">
        <f>MIN(VLOOKUP($U6066,margin_ranges!$A$5:$D$10,4,FALSE),$P6066*100)</f>
        <v>#N/A</v>
      </c>
      <c r="Y6066" s="29" t="e">
        <f t="shared" si="94"/>
        <v>#N/A</v>
      </c>
    </row>
    <row r="6067" spans="1:25" x14ac:dyDescent="0.3">
      <c r="A6067" s="8" t="s">
        <v>35</v>
      </c>
      <c r="B6067" s="8" t="s">
        <v>10557</v>
      </c>
      <c r="C6067" s="8" t="s">
        <v>34</v>
      </c>
      <c r="D6067" s="8" t="s">
        <v>34</v>
      </c>
      <c r="E6067" s="8"/>
      <c r="F6067" s="24">
        <v>0.248611594176325</v>
      </c>
      <c r="G6067" s="24">
        <v>0</v>
      </c>
      <c r="H6067" s="25">
        <v>111.72320000000001</v>
      </c>
      <c r="I6067" s="25">
        <v>18.226099999999999</v>
      </c>
      <c r="J6067" s="15">
        <v>1164</v>
      </c>
      <c r="K6067" s="15">
        <v>286</v>
      </c>
      <c r="L6067" s="13">
        <v>0.16309999999999999</v>
      </c>
      <c r="M6067" s="7">
        <v>2.1288776700000001</v>
      </c>
      <c r="N6067" s="26">
        <v>1.5996140000000001</v>
      </c>
      <c r="O6067" s="27"/>
      <c r="P6067" s="8">
        <v>0.24861159420000001</v>
      </c>
      <c r="Q6067" s="24">
        <v>0.36070000000000002</v>
      </c>
      <c r="R6067" t="e">
        <f>IF($Q6067*100&gt;=VLOOKUP($O6067,margin_ranges!$A$5:$C$10,2,FALSE),IF($Q6067*100&lt;=VLOOKUP($O6067,margin_ranges!$A$5:$C$10,3,FALSE)+10,"IN RANGE","ABOVE RANGE"),"BELOW RANGE")</f>
        <v>#N/A</v>
      </c>
      <c r="S6067" t="e">
        <f>MIN(VLOOKUP($O6067,margin_ranges!$A$5:$D$10,4,FALSE),$P6067*100)</f>
        <v>#N/A</v>
      </c>
      <c r="T6067" s="29" t="e">
        <f>(1-$S6067/100)/(1-$F6067)-1</f>
        <v>#N/A</v>
      </c>
      <c r="U6067" s="19" t="str">
        <f>IF(ABS(IFERROR(T6067,0))&gt;0.05,INDEX(margin_ranges!$C$13:$C$16,MATCH($F6067*100,margin_ranges!$B$13:$B$16,1)),"")</f>
        <v/>
      </c>
      <c r="V6067" t="e">
        <f>MIN(VLOOKUP($U6067,margin_ranges!$A$5:$D$10,4,FALSE),$P6067*100)</f>
        <v>#N/A</v>
      </c>
      <c r="Y6067" s="29" t="e">
        <f t="shared" si="94"/>
        <v>#N/A</v>
      </c>
    </row>
    <row r="6068" spans="1:25" x14ac:dyDescent="0.3">
      <c r="A6068" s="8" t="s">
        <v>33</v>
      </c>
      <c r="B6068" s="8" t="s">
        <v>10557</v>
      </c>
      <c r="C6068" s="8" t="s">
        <v>10558</v>
      </c>
      <c r="D6068" s="8" t="s">
        <v>34</v>
      </c>
      <c r="E6068" s="8"/>
      <c r="F6068" s="24">
        <v>0.248611594176325</v>
      </c>
      <c r="G6068" s="24">
        <v>0</v>
      </c>
      <c r="H6068" s="25">
        <v>111.72320000000001</v>
      </c>
      <c r="I6068" s="25">
        <v>18.226099999999999</v>
      </c>
      <c r="J6068" s="15">
        <v>1164</v>
      </c>
      <c r="K6068" s="15">
        <v>286</v>
      </c>
      <c r="L6068" s="13">
        <v>0.16309999999999999</v>
      </c>
      <c r="M6068" s="7">
        <v>2.1288776700000001</v>
      </c>
      <c r="N6068" s="26">
        <v>1.5996140000000001</v>
      </c>
      <c r="O6068" s="27"/>
      <c r="P6068" s="8">
        <v>0.24861159420000001</v>
      </c>
      <c r="Q6068" s="24">
        <v>0.36070000000000002</v>
      </c>
      <c r="R6068" t="e">
        <f>IF($Q6068*100&gt;=VLOOKUP($O6068,margin_ranges!$A$5:$C$10,2,FALSE),IF($Q6068*100&lt;=VLOOKUP($O6068,margin_ranges!$A$5:$C$10,3,FALSE)+10,"IN RANGE","ABOVE RANGE"),"BELOW RANGE")</f>
        <v>#N/A</v>
      </c>
      <c r="S6068" t="e">
        <f>MIN(VLOOKUP($O6068,margin_ranges!$A$5:$D$10,4,FALSE),$P6068*100)</f>
        <v>#N/A</v>
      </c>
      <c r="T6068" s="29" t="e">
        <f>(1-$S6068/100)/(1-$F6068)-1</f>
        <v>#N/A</v>
      </c>
      <c r="U6068" s="19" t="str">
        <f>IF(ABS(IFERROR(T6068,0))&gt;0.05,INDEX(margin_ranges!$C$13:$C$16,MATCH($F6068*100,margin_ranges!$B$13:$B$16,1)),"")</f>
        <v/>
      </c>
      <c r="V6068" t="e">
        <f>MIN(VLOOKUP($U6068,margin_ranges!$A$5:$D$10,4,FALSE),$P6068*100)</f>
        <v>#N/A</v>
      </c>
      <c r="Y6068" s="29" t="e">
        <f t="shared" si="94"/>
        <v>#N/A</v>
      </c>
    </row>
    <row r="6069" spans="1:25" x14ac:dyDescent="0.3">
      <c r="A6069" s="8" t="s">
        <v>17</v>
      </c>
      <c r="B6069" s="8" t="s">
        <v>10557</v>
      </c>
      <c r="C6069" s="8" t="s">
        <v>10558</v>
      </c>
      <c r="D6069" s="8" t="s">
        <v>10559</v>
      </c>
      <c r="E6069" s="8" t="s">
        <v>10560</v>
      </c>
      <c r="F6069" s="24">
        <v>0.342649396229943</v>
      </c>
      <c r="G6069" s="24">
        <v>0</v>
      </c>
      <c r="H6069" s="25">
        <v>4.4644000000000004</v>
      </c>
      <c r="I6069" s="25">
        <v>0.65290000000000004</v>
      </c>
      <c r="J6069" s="15">
        <v>30</v>
      </c>
      <c r="K6069" s="15">
        <v>10</v>
      </c>
      <c r="L6069" s="13">
        <v>0.1462</v>
      </c>
      <c r="M6069" s="7">
        <v>1.5212582100000001</v>
      </c>
      <c r="N6069" s="26">
        <v>1</v>
      </c>
      <c r="O6069" s="27" t="s">
        <v>92</v>
      </c>
      <c r="P6069" s="8">
        <v>0.34264939620000001</v>
      </c>
      <c r="Q6069" s="24">
        <v>0.4</v>
      </c>
      <c r="R6069" t="str">
        <f>IF($Q6069*100&gt;=VLOOKUP($O6069,margin_ranges!$A$5:$C$10,2,FALSE),IF($Q6069*100&lt;=VLOOKUP($O6069,margin_ranges!$A$5:$C$10,3,FALSE)+10,"IN RANGE","ABOVE RANGE"),"BELOW RANGE")</f>
        <v>IN RANGE</v>
      </c>
      <c r="S6069">
        <f>MIN(VLOOKUP($O6069,margin_ranges!$A$5:$D$10,4,FALSE),$P6069*100)</f>
        <v>29.75</v>
      </c>
      <c r="T6069" s="29">
        <f>(1-$S6069/100)/(1-$F6069)-1</f>
        <v>6.8683889496717443E-2</v>
      </c>
      <c r="U6069" s="19" t="str">
        <f>IF(ABS(IFERROR(T6069,0))&gt;0.05,INDEX(margin_ranges!$C$13:$C$16,MATCH($F6069*100,margin_ranges!$B$13:$B$16,1)),"")</f>
        <v>Balanced (Type B)</v>
      </c>
      <c r="V6069">
        <f>MIN(VLOOKUP($U6069,margin_ranges!$A$5:$D$10,4,FALSE),$P6069*100)</f>
        <v>29.75</v>
      </c>
      <c r="Y6069" s="29">
        <f t="shared" si="94"/>
        <v>6.8683889496717443E-2</v>
      </c>
    </row>
    <row r="6070" spans="1:25" x14ac:dyDescent="0.3">
      <c r="A6070" s="8" t="s">
        <v>17</v>
      </c>
      <c r="B6070" s="8" t="s">
        <v>10557</v>
      </c>
      <c r="C6070" s="8" t="s">
        <v>10558</v>
      </c>
      <c r="D6070" s="8" t="s">
        <v>10566</v>
      </c>
      <c r="E6070" s="8" t="s">
        <v>10560</v>
      </c>
      <c r="F6070" s="24">
        <v>0.33074087576457201</v>
      </c>
      <c r="G6070" s="24">
        <v>0</v>
      </c>
      <c r="H6070" s="25">
        <v>5.3414999999999999</v>
      </c>
      <c r="I6070" s="25">
        <v>1.1800999999999999</v>
      </c>
      <c r="J6070" s="15">
        <v>53</v>
      </c>
      <c r="K6070" s="15">
        <v>17</v>
      </c>
      <c r="L6070" s="13">
        <v>0.22090000000000001</v>
      </c>
      <c r="M6070" s="7">
        <v>1.4941895700000001</v>
      </c>
      <c r="N6070" s="26">
        <v>1</v>
      </c>
      <c r="O6070" s="27" t="s">
        <v>92</v>
      </c>
      <c r="P6070" s="8">
        <v>0.3307408758</v>
      </c>
      <c r="Q6070" s="24">
        <v>0.4</v>
      </c>
      <c r="R6070" t="str">
        <f>IF($Q6070*100&gt;=VLOOKUP($O6070,margin_ranges!$A$5:$C$10,2,FALSE),IF($Q6070*100&lt;=VLOOKUP($O6070,margin_ranges!$A$5:$C$10,3,FALSE)+10,"IN RANGE","ABOVE RANGE"),"BELOW RANGE")</f>
        <v>IN RANGE</v>
      </c>
      <c r="S6070">
        <f>MIN(VLOOKUP($O6070,margin_ranges!$A$5:$D$10,4,FALSE),$P6070*100)</f>
        <v>29.75</v>
      </c>
      <c r="T6070" s="29">
        <f>(1-$S6070/100)/(1-$F6070)-1</f>
        <v>4.9668169713109167E-2</v>
      </c>
      <c r="U6070" s="19" t="str">
        <f>IF(ABS(IFERROR(T6070,0))&gt;0.05,INDEX(margin_ranges!$C$13:$C$16,MATCH($F6070*100,margin_ranges!$B$13:$B$16,1)),"")</f>
        <v/>
      </c>
      <c r="V6070" t="e">
        <f>MIN(VLOOKUP($U6070,margin_ranges!$A$5:$D$10,4,FALSE),$P6070*100)</f>
        <v>#N/A</v>
      </c>
      <c r="Y6070" s="29" t="e">
        <f t="shared" si="94"/>
        <v>#N/A</v>
      </c>
    </row>
    <row r="6071" spans="1:25" x14ac:dyDescent="0.3">
      <c r="A6071" s="8" t="s">
        <v>17</v>
      </c>
      <c r="B6071" s="8" t="s">
        <v>10557</v>
      </c>
      <c r="C6071" s="8" t="s">
        <v>10558</v>
      </c>
      <c r="D6071" s="8" t="s">
        <v>10571</v>
      </c>
      <c r="E6071" s="8" t="s">
        <v>10560</v>
      </c>
      <c r="F6071" s="24">
        <v>0.31718111409668698</v>
      </c>
      <c r="G6071" s="24">
        <v>0</v>
      </c>
      <c r="H6071" s="25">
        <v>4.3769</v>
      </c>
      <c r="I6071" s="25">
        <v>1.728</v>
      </c>
      <c r="J6071" s="15">
        <v>76</v>
      </c>
      <c r="K6071" s="15">
        <v>24</v>
      </c>
      <c r="L6071" s="13">
        <v>0.39479999999999998</v>
      </c>
      <c r="M6071" s="7">
        <v>1.4645172</v>
      </c>
      <c r="N6071" s="26">
        <v>1</v>
      </c>
      <c r="O6071" s="27" t="s">
        <v>92</v>
      </c>
      <c r="P6071" s="8">
        <v>0.31718111409999999</v>
      </c>
      <c r="Q6071" s="24">
        <v>0.4</v>
      </c>
      <c r="R6071" t="str">
        <f>IF($Q6071*100&gt;=VLOOKUP($O6071,margin_ranges!$A$5:$C$10,2,FALSE),IF($Q6071*100&lt;=VLOOKUP($O6071,margin_ranges!$A$5:$C$10,3,FALSE)+10,"IN RANGE","ABOVE RANGE"),"BELOW RANGE")</f>
        <v>IN RANGE</v>
      </c>
      <c r="S6071">
        <f>MIN(VLOOKUP($O6071,margin_ranges!$A$5:$D$10,4,FALSE),$P6071*100)</f>
        <v>29.75</v>
      </c>
      <c r="T6071" s="29">
        <f>(1-$S6071/100)/(1-$F6071)-1</f>
        <v>2.8823330026454208E-2</v>
      </c>
      <c r="U6071" s="19" t="str">
        <f>IF(ABS(IFERROR(T6071,0))&gt;0.05,INDEX(margin_ranges!$C$13:$C$16,MATCH($F6071*100,margin_ranges!$B$13:$B$16,1)),"")</f>
        <v/>
      </c>
      <c r="V6071" t="e">
        <f>MIN(VLOOKUP($U6071,margin_ranges!$A$5:$D$10,4,FALSE),$P6071*100)</f>
        <v>#N/A</v>
      </c>
      <c r="Y6071" s="29" t="e">
        <f t="shared" si="94"/>
        <v>#N/A</v>
      </c>
    </row>
    <row r="6072" spans="1:25" x14ac:dyDescent="0.3">
      <c r="A6072" s="8" t="s">
        <v>17</v>
      </c>
      <c r="B6072" s="8" t="s">
        <v>10557</v>
      </c>
      <c r="C6072" s="8" t="s">
        <v>10558</v>
      </c>
      <c r="D6072" s="8" t="s">
        <v>10564</v>
      </c>
      <c r="E6072" s="8" t="s">
        <v>10565</v>
      </c>
      <c r="F6072" s="24">
        <v>0.27024953392483297</v>
      </c>
      <c r="G6072" s="24">
        <v>0</v>
      </c>
      <c r="H6072" s="25">
        <v>20.927099999999999</v>
      </c>
      <c r="I6072" s="25">
        <v>3.0028999999999999</v>
      </c>
      <c r="J6072" s="15">
        <v>185</v>
      </c>
      <c r="K6072" s="15">
        <v>50</v>
      </c>
      <c r="L6072" s="13">
        <v>0.14349999999999999</v>
      </c>
      <c r="M6072" s="7">
        <v>2.0554971499999999</v>
      </c>
      <c r="N6072" s="26">
        <v>1.5</v>
      </c>
      <c r="O6072" s="27" t="s">
        <v>92</v>
      </c>
      <c r="P6072" s="8">
        <v>0.27024953390000001</v>
      </c>
      <c r="Q6072" s="24">
        <v>0.4</v>
      </c>
      <c r="R6072" t="str">
        <f>IF($Q6072*100&gt;=VLOOKUP($O6072,margin_ranges!$A$5:$C$10,2,FALSE),IF($Q6072*100&lt;=VLOOKUP($O6072,margin_ranges!$A$5:$C$10,3,FALSE)+10,"IN RANGE","ABOVE RANGE"),"BELOW RANGE")</f>
        <v>IN RANGE</v>
      </c>
      <c r="S6072">
        <f>MIN(VLOOKUP($O6072,margin_ranges!$A$5:$D$10,4,FALSE),$P6072*100)</f>
        <v>27.02495339</v>
      </c>
      <c r="T6072" s="29">
        <f>(1-$S6072/100)/(1-$F6072)-1</f>
        <v>3.4029445927785673E-11</v>
      </c>
      <c r="U6072" s="19" t="str">
        <f>IF(ABS(IFERROR(T6072,0))&gt;0.05,INDEX(margin_ranges!$C$13:$C$16,MATCH($F6072*100,margin_ranges!$B$13:$B$16,1)),"")</f>
        <v/>
      </c>
      <c r="V6072" t="e">
        <f>MIN(VLOOKUP($U6072,margin_ranges!$A$5:$D$10,4,FALSE),$P6072*100)</f>
        <v>#N/A</v>
      </c>
      <c r="Y6072" s="29" t="e">
        <f t="shared" si="94"/>
        <v>#N/A</v>
      </c>
    </row>
    <row r="6073" spans="1:25" x14ac:dyDescent="0.3">
      <c r="A6073" s="8" t="s">
        <v>17</v>
      </c>
      <c r="B6073" s="8" t="s">
        <v>10557</v>
      </c>
      <c r="C6073" s="8" t="s">
        <v>10558</v>
      </c>
      <c r="D6073" s="8" t="s">
        <v>10563</v>
      </c>
      <c r="E6073" s="8" t="s">
        <v>10562</v>
      </c>
      <c r="F6073" s="24">
        <v>0.21491087610426299</v>
      </c>
      <c r="G6073" s="24">
        <v>0</v>
      </c>
      <c r="H6073" s="25">
        <v>31.421900000000001</v>
      </c>
      <c r="I6073" s="25">
        <v>4.1112000000000002</v>
      </c>
      <c r="J6073" s="15">
        <v>361</v>
      </c>
      <c r="K6073" s="15">
        <v>78</v>
      </c>
      <c r="L6073" s="13">
        <v>0.1308</v>
      </c>
      <c r="M6073" s="7">
        <v>2.9296036999999999</v>
      </c>
      <c r="N6073" s="26">
        <v>2.2999999999999998</v>
      </c>
      <c r="O6073" s="27" t="s">
        <v>92</v>
      </c>
      <c r="P6073" s="8">
        <v>0.21491087610000001</v>
      </c>
      <c r="Q6073" s="24">
        <v>0.4</v>
      </c>
      <c r="R6073" t="str">
        <f>IF($Q6073*100&gt;=VLOOKUP($O6073,margin_ranges!$A$5:$C$10,2,FALSE),IF($Q6073*100&lt;=VLOOKUP($O6073,margin_ranges!$A$5:$C$10,3,FALSE)+10,"IN RANGE","ABOVE RANGE"),"BELOW RANGE")</f>
        <v>IN RANGE</v>
      </c>
      <c r="S6073">
        <f>MIN(VLOOKUP($O6073,margin_ranges!$A$5:$D$10,4,FALSE),$P6073*100)</f>
        <v>21.491087610000001</v>
      </c>
      <c r="T6073" s="29">
        <f>(1-$S6073/100)/(1-$F6073)-1</f>
        <v>5.4298787688367156E-12</v>
      </c>
      <c r="U6073" s="19" t="str">
        <f>IF(ABS(IFERROR(T6073,0))&gt;0.05,INDEX(margin_ranges!$C$13:$C$16,MATCH($F6073*100,margin_ranges!$B$13:$B$16,1)),"")</f>
        <v/>
      </c>
      <c r="V6073" t="e">
        <f>MIN(VLOOKUP($U6073,margin_ranges!$A$5:$D$10,4,FALSE),$P6073*100)</f>
        <v>#N/A</v>
      </c>
      <c r="Y6073" s="29" t="e">
        <f t="shared" si="94"/>
        <v>#N/A</v>
      </c>
    </row>
    <row r="6074" spans="1:25" x14ac:dyDescent="0.3">
      <c r="A6074" s="8" t="s">
        <v>17</v>
      </c>
      <c r="B6074" s="8" t="s">
        <v>10557</v>
      </c>
      <c r="C6074" s="8" t="s">
        <v>10558</v>
      </c>
      <c r="D6074" s="8" t="s">
        <v>10561</v>
      </c>
      <c r="E6074" s="8" t="s">
        <v>10562</v>
      </c>
      <c r="F6074" s="24">
        <v>0.19080234210241201</v>
      </c>
      <c r="G6074" s="24">
        <v>0</v>
      </c>
      <c r="H6074" s="25">
        <v>2.8056999999999999</v>
      </c>
      <c r="I6074" s="25">
        <v>0.41239999999999999</v>
      </c>
      <c r="J6074" s="15">
        <v>34</v>
      </c>
      <c r="K6074" s="15">
        <v>7</v>
      </c>
      <c r="L6074" s="13">
        <v>0.14699999999999999</v>
      </c>
      <c r="M6074" s="7">
        <v>2.7187424199999999</v>
      </c>
      <c r="N6074" s="26">
        <v>2.2000000000000002</v>
      </c>
      <c r="O6074" s="27" t="s">
        <v>92</v>
      </c>
      <c r="P6074" s="8">
        <v>0.19080234209999999</v>
      </c>
      <c r="Q6074" s="24">
        <v>0.3</v>
      </c>
      <c r="R6074" t="str">
        <f>IF($Q6074*100&gt;=VLOOKUP($O6074,margin_ranges!$A$5:$C$10,2,FALSE),IF($Q6074*100&lt;=VLOOKUP($O6074,margin_ranges!$A$5:$C$10,3,FALSE)+10,"IN RANGE","ABOVE RANGE"),"BELOW RANGE")</f>
        <v>IN RANGE</v>
      </c>
      <c r="S6074">
        <f>MIN(VLOOKUP($O6074,margin_ranges!$A$5:$D$10,4,FALSE),$P6074*100)</f>
        <v>19.08023421</v>
      </c>
      <c r="T6074" s="29">
        <f>(1-$S6074/100)/(1-$F6074)-1</f>
        <v>2.9807267765136203E-12</v>
      </c>
      <c r="U6074" s="19" t="str">
        <f>IF(ABS(IFERROR(T6074,0))&gt;0.05,INDEX(margin_ranges!$C$13:$C$16,MATCH($F6074*100,margin_ranges!$B$13:$B$16,1)),"")</f>
        <v/>
      </c>
      <c r="V6074" t="e">
        <f>MIN(VLOOKUP($U6074,margin_ranges!$A$5:$D$10,4,FALSE),$P6074*100)</f>
        <v>#N/A</v>
      </c>
      <c r="Y6074" s="29" t="e">
        <f t="shared" si="94"/>
        <v>#N/A</v>
      </c>
    </row>
    <row r="6075" spans="1:25" x14ac:dyDescent="0.3">
      <c r="A6075" s="8" t="s">
        <v>17</v>
      </c>
      <c r="B6075" s="8" t="s">
        <v>10557</v>
      </c>
      <c r="C6075" s="8" t="s">
        <v>10558</v>
      </c>
      <c r="D6075" s="8" t="s">
        <v>10570</v>
      </c>
      <c r="E6075" s="8" t="s">
        <v>10562</v>
      </c>
      <c r="F6075" s="24">
        <v>0.19005679788316901</v>
      </c>
      <c r="G6075" s="24">
        <v>0</v>
      </c>
      <c r="H6075" s="25">
        <v>9.4762000000000004</v>
      </c>
      <c r="I6075" s="25">
        <v>2.1474000000000002</v>
      </c>
      <c r="J6075" s="15">
        <v>183</v>
      </c>
      <c r="K6075" s="15">
        <v>35</v>
      </c>
      <c r="L6075" s="13">
        <v>0.2266</v>
      </c>
      <c r="M6075" s="7">
        <v>2.8397052999999999</v>
      </c>
      <c r="N6075" s="26">
        <v>2.2999999999999998</v>
      </c>
      <c r="O6075" s="27" t="s">
        <v>92</v>
      </c>
      <c r="P6075" s="8">
        <v>0.19005679789999999</v>
      </c>
      <c r="Q6075" s="24">
        <v>0.2</v>
      </c>
      <c r="R6075" t="str">
        <f>IF($Q6075*100&gt;=VLOOKUP($O6075,margin_ranges!$A$5:$C$10,2,FALSE),IF($Q6075*100&lt;=VLOOKUP($O6075,margin_ranges!$A$5:$C$10,3,FALSE)+10,"IN RANGE","ABOVE RANGE"),"BELOW RANGE")</f>
        <v>IN RANGE</v>
      </c>
      <c r="S6075">
        <f>MIN(VLOOKUP($O6075,margin_ranges!$A$5:$D$10,4,FALSE),$P6075*100)</f>
        <v>19.005679789999999</v>
      </c>
      <c r="T6075" s="29">
        <f>(1-$S6075/100)/(1-$F6075)-1</f>
        <v>-2.0780488441118905E-11</v>
      </c>
      <c r="U6075" s="19" t="str">
        <f>IF(ABS(IFERROR(T6075,0))&gt;0.05,INDEX(margin_ranges!$C$13:$C$16,MATCH($F6075*100,margin_ranges!$B$13:$B$16,1)),"")</f>
        <v/>
      </c>
      <c r="V6075" t="e">
        <f>MIN(VLOOKUP($U6075,margin_ranges!$A$5:$D$10,4,FALSE),$P6075*100)</f>
        <v>#N/A</v>
      </c>
      <c r="Y6075" s="29" t="e">
        <f t="shared" si="94"/>
        <v>#N/A</v>
      </c>
    </row>
    <row r="6076" spans="1:25" x14ac:dyDescent="0.3">
      <c r="A6076" s="8" t="s">
        <v>17</v>
      </c>
      <c r="B6076" s="8" t="s">
        <v>10557</v>
      </c>
      <c r="C6076" s="8" t="s">
        <v>10558</v>
      </c>
      <c r="D6076" s="8" t="s">
        <v>10572</v>
      </c>
      <c r="E6076" s="8" t="s">
        <v>10565</v>
      </c>
      <c r="F6076" s="24">
        <v>0.28013533087606002</v>
      </c>
      <c r="G6076" s="24">
        <v>0</v>
      </c>
      <c r="H6076" s="25">
        <v>15.094900000000001</v>
      </c>
      <c r="I6076" s="25">
        <v>1.8951</v>
      </c>
      <c r="J6076" s="15">
        <v>103</v>
      </c>
      <c r="K6076" s="15">
        <v>29</v>
      </c>
      <c r="L6076" s="13">
        <v>0.1255</v>
      </c>
      <c r="M6076" s="7">
        <v>1.8058949900000001</v>
      </c>
      <c r="N6076" s="26">
        <v>1.3</v>
      </c>
      <c r="O6076" s="27" t="s">
        <v>92</v>
      </c>
      <c r="P6076" s="8">
        <v>0.28013533089999998</v>
      </c>
      <c r="Q6076" s="24">
        <v>0.4</v>
      </c>
      <c r="R6076" t="str">
        <f>IF($Q6076*100&gt;=VLOOKUP($O6076,margin_ranges!$A$5:$C$10,2,FALSE),IF($Q6076*100&lt;=VLOOKUP($O6076,margin_ranges!$A$5:$C$10,3,FALSE)+10,"IN RANGE","ABOVE RANGE"),"BELOW RANGE")</f>
        <v>IN RANGE</v>
      </c>
      <c r="S6076">
        <f>MIN(VLOOKUP($O6076,margin_ranges!$A$5:$D$10,4,FALSE),$P6076*100)</f>
        <v>28.013533089999999</v>
      </c>
      <c r="T6076" s="29">
        <f>(1-$S6076/100)/(1-$F6076)-1</f>
        <v>-3.3256175591134252E-11</v>
      </c>
      <c r="U6076" s="19" t="str">
        <f>IF(ABS(IFERROR(T6076,0))&gt;0.05,INDEX(margin_ranges!$C$13:$C$16,MATCH($F6076*100,margin_ranges!$B$13:$B$16,1)),"")</f>
        <v/>
      </c>
      <c r="V6076" t="e">
        <f>MIN(VLOOKUP($U6076,margin_ranges!$A$5:$D$10,4,FALSE),$P6076*100)</f>
        <v>#N/A</v>
      </c>
      <c r="Y6076" s="29" t="e">
        <f t="shared" si="94"/>
        <v>#N/A</v>
      </c>
    </row>
    <row r="6077" spans="1:25" x14ac:dyDescent="0.3">
      <c r="A6077" s="8" t="s">
        <v>17</v>
      </c>
      <c r="B6077" s="8" t="s">
        <v>10557</v>
      </c>
      <c r="C6077" s="8" t="s">
        <v>10558</v>
      </c>
      <c r="D6077" s="8" t="s">
        <v>10567</v>
      </c>
      <c r="E6077" s="8" t="s">
        <v>10565</v>
      </c>
      <c r="F6077" s="24">
        <v>0.27303928697567098</v>
      </c>
      <c r="G6077" s="24">
        <v>0</v>
      </c>
      <c r="H6077" s="25">
        <v>6.7621000000000002</v>
      </c>
      <c r="I6077" s="25">
        <v>1.9226000000000001</v>
      </c>
      <c r="J6077" s="15">
        <v>103</v>
      </c>
      <c r="K6077" s="15">
        <v>28</v>
      </c>
      <c r="L6077" s="13">
        <v>0.2843</v>
      </c>
      <c r="M6077" s="7">
        <v>1.7882671999999999</v>
      </c>
      <c r="N6077" s="26">
        <v>1.3</v>
      </c>
      <c r="O6077" s="27" t="s">
        <v>92</v>
      </c>
      <c r="P6077" s="8">
        <v>0.27303928700000002</v>
      </c>
      <c r="Q6077" s="24">
        <v>0.4</v>
      </c>
      <c r="R6077" t="str">
        <f>IF($Q6077*100&gt;=VLOOKUP($O6077,margin_ranges!$A$5:$C$10,2,FALSE),IF($Q6077*100&lt;=VLOOKUP($O6077,margin_ranges!$A$5:$C$10,3,FALSE)+10,"IN RANGE","ABOVE RANGE"),"BELOW RANGE")</f>
        <v>IN RANGE</v>
      </c>
      <c r="S6077">
        <f>MIN(VLOOKUP($O6077,margin_ranges!$A$5:$D$10,4,FALSE),$P6077*100)</f>
        <v>27.3039287</v>
      </c>
      <c r="T6077" s="29">
        <f>(1-$S6077/100)/(1-$F6077)-1</f>
        <v>-3.3466673876603181E-11</v>
      </c>
      <c r="U6077" s="19" t="str">
        <f>IF(ABS(IFERROR(T6077,0))&gt;0.05,INDEX(margin_ranges!$C$13:$C$16,MATCH($F6077*100,margin_ranges!$B$13:$B$16,1)),"")</f>
        <v/>
      </c>
      <c r="V6077" t="e">
        <f>MIN(VLOOKUP($U6077,margin_ranges!$A$5:$D$10,4,FALSE),$P6077*100)</f>
        <v>#N/A</v>
      </c>
      <c r="Y6077" s="29" t="e">
        <f t="shared" si="94"/>
        <v>#N/A</v>
      </c>
    </row>
    <row r="6078" spans="1:25" x14ac:dyDescent="0.3">
      <c r="A6078" s="8" t="s">
        <v>17</v>
      </c>
      <c r="B6078" s="8" t="s">
        <v>10557</v>
      </c>
      <c r="C6078" s="8" t="s">
        <v>10558</v>
      </c>
      <c r="D6078" s="8" t="s">
        <v>10568</v>
      </c>
      <c r="E6078" s="8" t="s">
        <v>10569</v>
      </c>
      <c r="F6078" s="24">
        <v>0.25</v>
      </c>
      <c r="G6078" s="24">
        <v>0</v>
      </c>
      <c r="H6078" s="25">
        <v>9.7827999999999999</v>
      </c>
      <c r="I6078" s="25">
        <v>1.0824</v>
      </c>
      <c r="J6078" s="15">
        <v>30</v>
      </c>
      <c r="K6078" s="15">
        <v>7</v>
      </c>
      <c r="L6078" s="13">
        <v>0.1106</v>
      </c>
      <c r="M6078" s="7">
        <v>0.91422161000000002</v>
      </c>
      <c r="N6078" s="26">
        <v>0.6</v>
      </c>
      <c r="O6078" s="27" t="s">
        <v>92</v>
      </c>
      <c r="P6078" s="8">
        <v>0.3437039818</v>
      </c>
      <c r="Q6078" s="24">
        <v>0.25</v>
      </c>
      <c r="R6078" t="str">
        <f>IF($Q6078*100&gt;=VLOOKUP($O6078,margin_ranges!$A$5:$C$10,2,FALSE),IF($Q6078*100&lt;=VLOOKUP($O6078,margin_ranges!$A$5:$C$10,3,FALSE)+10,"IN RANGE","ABOVE RANGE"),"BELOW RANGE")</f>
        <v>IN RANGE</v>
      </c>
      <c r="S6078">
        <f>MIN(VLOOKUP($O6078,margin_ranges!$A$5:$D$10,4,FALSE),$P6078*100)</f>
        <v>29.75</v>
      </c>
      <c r="T6078" s="29">
        <f>(1-$S6078/100)/(1-$F6078)-1</f>
        <v>-6.3333333333333353E-2</v>
      </c>
      <c r="U6078" s="19" t="str">
        <f>IF(ABS(IFERROR(T6078,0))&gt;0.05,INDEX(margin_ranges!$C$13:$C$16,MATCH($F6078*100,margin_ranges!$B$13:$B$16,1)),"")</f>
        <v>Balanced (Type B)</v>
      </c>
      <c r="V6078">
        <f>MIN(VLOOKUP($U6078,margin_ranges!$A$5:$D$10,4,FALSE),$P6078*100)</f>
        <v>29.75</v>
      </c>
      <c r="Y6078" s="29">
        <f t="shared" si="94"/>
        <v>-6.3333333333333353E-2</v>
      </c>
    </row>
    <row r="6079" spans="1:25" x14ac:dyDescent="0.3">
      <c r="A6079" s="8" t="s">
        <v>35</v>
      </c>
      <c r="B6079" s="8" t="s">
        <v>10575</v>
      </c>
      <c r="C6079" s="8" t="s">
        <v>34</v>
      </c>
      <c r="D6079" s="8" t="s">
        <v>34</v>
      </c>
      <c r="E6079" s="8"/>
      <c r="F6079" s="24">
        <v>0.27191053693549699</v>
      </c>
      <c r="G6079" s="24">
        <v>0</v>
      </c>
      <c r="H6079" s="25">
        <v>135.33840000000001</v>
      </c>
      <c r="I6079" s="25">
        <v>23.960999999999999</v>
      </c>
      <c r="J6079" s="15">
        <v>955</v>
      </c>
      <c r="K6079" s="15">
        <v>252</v>
      </c>
      <c r="L6079" s="13">
        <v>0.17699999999999999</v>
      </c>
      <c r="M6079" s="7">
        <v>1.32819105</v>
      </c>
      <c r="N6079" s="26">
        <v>0.850047</v>
      </c>
      <c r="O6079" s="27"/>
      <c r="P6079" s="8">
        <v>0.3599964396</v>
      </c>
      <c r="Q6079" s="24">
        <v>0.27189999999999998</v>
      </c>
      <c r="R6079" t="e">
        <f>IF($Q6079*100&gt;=VLOOKUP($O6079,margin_ranges!$A$5:$C$10,2,FALSE),IF($Q6079*100&lt;=VLOOKUP($O6079,margin_ranges!$A$5:$C$10,3,FALSE)+10,"IN RANGE","ABOVE RANGE"),"BELOW RANGE")</f>
        <v>#N/A</v>
      </c>
      <c r="S6079" t="e">
        <f>MIN(VLOOKUP($O6079,margin_ranges!$A$5:$D$10,4,FALSE),$P6079*100)</f>
        <v>#N/A</v>
      </c>
      <c r="T6079" s="29" t="e">
        <f>(1-$S6079/100)/(1-$F6079)-1</f>
        <v>#N/A</v>
      </c>
      <c r="U6079" s="19" t="str">
        <f>IF(ABS(IFERROR(T6079,0))&gt;0.05,INDEX(margin_ranges!$C$13:$C$16,MATCH($F6079*100,margin_ranges!$B$13:$B$16,1)),"")</f>
        <v/>
      </c>
      <c r="V6079" t="e">
        <f>MIN(VLOOKUP($U6079,margin_ranges!$A$5:$D$10,4,FALSE),$P6079*100)</f>
        <v>#N/A</v>
      </c>
      <c r="Y6079" s="29" t="e">
        <f t="shared" si="94"/>
        <v>#N/A</v>
      </c>
    </row>
    <row r="6080" spans="1:25" x14ac:dyDescent="0.3">
      <c r="A6080" s="8" t="s">
        <v>33</v>
      </c>
      <c r="B6080" s="8" t="s">
        <v>10575</v>
      </c>
      <c r="C6080" s="8" t="s">
        <v>10576</v>
      </c>
      <c r="D6080" s="8" t="s">
        <v>34</v>
      </c>
      <c r="E6080" s="8"/>
      <c r="F6080" s="24">
        <v>0.27191053693549699</v>
      </c>
      <c r="G6080" s="24">
        <v>0</v>
      </c>
      <c r="H6080" s="25">
        <v>135.33840000000001</v>
      </c>
      <c r="I6080" s="25">
        <v>23.960999999999999</v>
      </c>
      <c r="J6080" s="15">
        <v>955</v>
      </c>
      <c r="K6080" s="15">
        <v>252</v>
      </c>
      <c r="L6080" s="13">
        <v>0.17699999999999999</v>
      </c>
      <c r="M6080" s="7">
        <v>1.32819105</v>
      </c>
      <c r="N6080" s="26">
        <v>0.850047</v>
      </c>
      <c r="O6080" s="27"/>
      <c r="P6080" s="8">
        <v>0.3599964396</v>
      </c>
      <c r="Q6080" s="24">
        <v>0.27189999999999998</v>
      </c>
      <c r="R6080" t="e">
        <f>IF($Q6080*100&gt;=VLOOKUP($O6080,margin_ranges!$A$5:$C$10,2,FALSE),IF($Q6080*100&lt;=VLOOKUP($O6080,margin_ranges!$A$5:$C$10,3,FALSE)+10,"IN RANGE","ABOVE RANGE"),"BELOW RANGE")</f>
        <v>#N/A</v>
      </c>
      <c r="S6080" t="e">
        <f>MIN(VLOOKUP($O6080,margin_ranges!$A$5:$D$10,4,FALSE),$P6080*100)</f>
        <v>#N/A</v>
      </c>
      <c r="T6080" s="29" t="e">
        <f>(1-$S6080/100)/(1-$F6080)-1</f>
        <v>#N/A</v>
      </c>
      <c r="U6080" s="19" t="str">
        <f>IF(ABS(IFERROR(T6080,0))&gt;0.05,INDEX(margin_ranges!$C$13:$C$16,MATCH($F6080*100,margin_ranges!$B$13:$B$16,1)),"")</f>
        <v/>
      </c>
      <c r="V6080" t="e">
        <f>MIN(VLOOKUP($U6080,margin_ranges!$A$5:$D$10,4,FALSE),$P6080*100)</f>
        <v>#N/A</v>
      </c>
      <c r="Y6080" s="29" t="e">
        <f t="shared" si="94"/>
        <v>#N/A</v>
      </c>
    </row>
    <row r="6081" spans="1:25" x14ac:dyDescent="0.3">
      <c r="A6081" s="8" t="s">
        <v>17</v>
      </c>
      <c r="B6081" s="8" t="s">
        <v>10575</v>
      </c>
      <c r="C6081" s="8" t="s">
        <v>10576</v>
      </c>
      <c r="D6081" s="8" t="s">
        <v>10587</v>
      </c>
      <c r="E6081" s="8" t="s">
        <v>10588</v>
      </c>
      <c r="F6081" s="24">
        <v>0.35</v>
      </c>
      <c r="G6081" s="24">
        <v>0</v>
      </c>
      <c r="H6081" s="25">
        <v>11.4536</v>
      </c>
      <c r="I6081" s="25">
        <v>8.8485999999999994</v>
      </c>
      <c r="J6081" s="15">
        <v>166</v>
      </c>
      <c r="K6081" s="15">
        <v>58</v>
      </c>
      <c r="L6081" s="13">
        <v>0.77259999999999995</v>
      </c>
      <c r="M6081" s="7">
        <v>0.62453342000000001</v>
      </c>
      <c r="N6081" s="26">
        <v>0.15</v>
      </c>
      <c r="O6081" s="27" t="s">
        <v>92</v>
      </c>
      <c r="P6081" s="8">
        <v>0.75982069919999995</v>
      </c>
      <c r="Q6081" s="24">
        <v>0.35</v>
      </c>
      <c r="R6081" t="str">
        <f>IF($Q6081*100&gt;=VLOOKUP($O6081,margin_ranges!$A$5:$C$10,2,FALSE),IF($Q6081*100&lt;=VLOOKUP($O6081,margin_ranges!$A$5:$C$10,3,FALSE)+10,"IN RANGE","ABOVE RANGE"),"BELOW RANGE")</f>
        <v>IN RANGE</v>
      </c>
      <c r="S6081">
        <f>MIN(VLOOKUP($O6081,margin_ranges!$A$5:$D$10,4,FALSE),$P6081*100)</f>
        <v>29.75</v>
      </c>
      <c r="T6081" s="29">
        <f>(1-$S6081/100)/(1-$F6081)-1</f>
        <v>8.0769230769230704E-2</v>
      </c>
      <c r="U6081" s="19" t="str">
        <f>IF(ABS(IFERROR(T6081,0))&gt;0.05,INDEX(margin_ranges!$C$13:$C$16,MATCH($F6081*100,margin_ranges!$B$13:$B$16,1)),"")</f>
        <v>Margin Over Fill (Type C)</v>
      </c>
      <c r="V6081">
        <f>MIN(VLOOKUP($U6081,margin_ranges!$A$5:$D$10,4,FALSE),$P6081*100)</f>
        <v>43</v>
      </c>
      <c r="Y6081" s="29">
        <f t="shared" si="94"/>
        <v>-0.12307692307692297</v>
      </c>
    </row>
    <row r="6082" spans="1:25" x14ac:dyDescent="0.3">
      <c r="A6082" s="8" t="s">
        <v>17</v>
      </c>
      <c r="B6082" s="8" t="s">
        <v>10575</v>
      </c>
      <c r="C6082" s="8" t="s">
        <v>10576</v>
      </c>
      <c r="D6082" s="28" t="s">
        <v>10579</v>
      </c>
      <c r="E6082" s="8" t="s">
        <v>10580</v>
      </c>
      <c r="F6082" s="24">
        <v>0.3</v>
      </c>
      <c r="G6082" s="24">
        <v>0</v>
      </c>
      <c r="H6082" s="25">
        <v>27.972100000000001</v>
      </c>
      <c r="I6082" s="25">
        <v>0.83009999999999995</v>
      </c>
      <c r="J6082" s="15">
        <v>13</v>
      </c>
      <c r="K6082" s="15">
        <v>4</v>
      </c>
      <c r="L6082" s="13">
        <v>2.9700000000000001E-2</v>
      </c>
      <c r="M6082" s="7">
        <v>0.52104629000000002</v>
      </c>
      <c r="N6082" s="26">
        <v>0.15</v>
      </c>
      <c r="O6082" s="27" t="s">
        <v>92</v>
      </c>
      <c r="P6082" s="8">
        <v>0.71211770919999995</v>
      </c>
      <c r="Q6082" s="24">
        <v>0.3</v>
      </c>
      <c r="R6082" t="str">
        <f>IF($Q6082*100&gt;=VLOOKUP($O6082,margin_ranges!$A$5:$C$10,2,FALSE),IF($Q6082*100&lt;=VLOOKUP($O6082,margin_ranges!$A$5:$C$10,3,FALSE)+10,"IN RANGE","ABOVE RANGE"),"BELOW RANGE")</f>
        <v>IN RANGE</v>
      </c>
      <c r="S6082">
        <f>MIN(VLOOKUP($O6082,margin_ranges!$A$5:$D$10,4,FALSE),$P6082*100)</f>
        <v>29.75</v>
      </c>
      <c r="T6082" s="29">
        <f>(1-$S6082/100)/(1-$F6082)-1</f>
        <v>3.5714285714285587E-3</v>
      </c>
      <c r="U6082" s="19" t="str">
        <f>IF(ABS(IFERROR(T6082,0))&gt;0.05,INDEX(margin_ranges!$C$13:$C$16,MATCH($F6082*100,margin_ranges!$B$13:$B$16,1)),"")</f>
        <v/>
      </c>
      <c r="V6082" t="e">
        <f>MIN(VLOOKUP($U6082,margin_ranges!$A$5:$D$10,4,FALSE),$P6082*100)</f>
        <v>#N/A</v>
      </c>
      <c r="Y6082" s="29" t="e">
        <f t="shared" si="94"/>
        <v>#N/A</v>
      </c>
    </row>
    <row r="6083" spans="1:25" x14ac:dyDescent="0.3">
      <c r="A6083" s="8" t="s">
        <v>17</v>
      </c>
      <c r="B6083" s="8" t="s">
        <v>10575</v>
      </c>
      <c r="C6083" s="8" t="s">
        <v>10576</v>
      </c>
      <c r="D6083" s="8" t="s">
        <v>10589</v>
      </c>
      <c r="E6083" s="8" t="s">
        <v>10590</v>
      </c>
      <c r="F6083" s="24">
        <v>0.3</v>
      </c>
      <c r="G6083" s="24">
        <v>0</v>
      </c>
      <c r="H6083" s="25">
        <v>5.5087000000000002</v>
      </c>
      <c r="I6083" s="25">
        <v>0.67259999999999998</v>
      </c>
      <c r="J6083" s="15">
        <v>14</v>
      </c>
      <c r="K6083" s="15">
        <v>4</v>
      </c>
      <c r="L6083" s="13">
        <v>0.1221</v>
      </c>
      <c r="M6083" s="7">
        <v>0.67961134000000001</v>
      </c>
      <c r="N6083" s="26">
        <v>0.25</v>
      </c>
      <c r="O6083" s="27" t="s">
        <v>92</v>
      </c>
      <c r="P6083" s="8">
        <v>0.63214268969999998</v>
      </c>
      <c r="Q6083" s="24">
        <v>0.3</v>
      </c>
      <c r="R6083" t="str">
        <f>IF($Q6083*100&gt;=VLOOKUP($O6083,margin_ranges!$A$5:$C$10,2,FALSE),IF($Q6083*100&lt;=VLOOKUP($O6083,margin_ranges!$A$5:$C$10,3,FALSE)+10,"IN RANGE","ABOVE RANGE"),"BELOW RANGE")</f>
        <v>IN RANGE</v>
      </c>
      <c r="S6083">
        <f>MIN(VLOOKUP($O6083,margin_ranges!$A$5:$D$10,4,FALSE),$P6083*100)</f>
        <v>29.75</v>
      </c>
      <c r="T6083" s="29">
        <f>(1-$S6083/100)/(1-$F6083)-1</f>
        <v>3.5714285714285587E-3</v>
      </c>
      <c r="U6083" s="19" t="str">
        <f>IF(ABS(IFERROR(T6083,0))&gt;0.05,INDEX(margin_ranges!$C$13:$C$16,MATCH($F6083*100,margin_ranges!$B$13:$B$16,1)),"")</f>
        <v/>
      </c>
      <c r="V6083" t="e">
        <f>MIN(VLOOKUP($U6083,margin_ranges!$A$5:$D$10,4,FALSE),$P6083*100)</f>
        <v>#N/A</v>
      </c>
      <c r="Y6083" s="29" t="e">
        <f t="shared" si="94"/>
        <v>#N/A</v>
      </c>
    </row>
    <row r="6084" spans="1:25" x14ac:dyDescent="0.3">
      <c r="A6084" s="8" t="s">
        <v>17</v>
      </c>
      <c r="B6084" s="8" t="s">
        <v>10575</v>
      </c>
      <c r="C6084" s="8" t="s">
        <v>10576</v>
      </c>
      <c r="D6084" s="8" t="s">
        <v>10577</v>
      </c>
      <c r="E6084" s="8" t="s">
        <v>10578</v>
      </c>
      <c r="F6084" s="24">
        <v>0.28993958772883899</v>
      </c>
      <c r="G6084" s="24">
        <v>0</v>
      </c>
      <c r="H6084" s="25">
        <v>0.56240000000000001</v>
      </c>
      <c r="I6084" s="25">
        <v>0.29770000000000002</v>
      </c>
      <c r="J6084" s="15">
        <v>16</v>
      </c>
      <c r="K6084" s="15">
        <v>4</v>
      </c>
      <c r="L6084" s="13">
        <v>0.52939999999999998</v>
      </c>
      <c r="M6084" s="7">
        <v>1.8308301300000001</v>
      </c>
      <c r="N6084" s="26">
        <v>1.3</v>
      </c>
      <c r="O6084" s="27" t="s">
        <v>22</v>
      </c>
      <c r="P6084" s="8">
        <v>0.2899395877</v>
      </c>
      <c r="Q6084" s="24">
        <v>0.28999999999999998</v>
      </c>
      <c r="R6084" t="str">
        <f>IF($Q6084*100&gt;=VLOOKUP($O6084,margin_ranges!$A$5:$C$10,2,FALSE),IF($Q6084*100&lt;=VLOOKUP($O6084,margin_ranges!$A$5:$C$10,3,FALSE)+10,"IN RANGE","ABOVE RANGE"),"BELOW RANGE")</f>
        <v>IN RANGE</v>
      </c>
      <c r="S6084">
        <f>MIN(VLOOKUP($O6084,margin_ranges!$A$5:$D$10,4,FALSE),$P6084*100)</f>
        <v>28.993958769999999</v>
      </c>
      <c r="T6084" s="29">
        <f>(1-$S6084/100)/(1-$F6084)-1</f>
        <v>4.0614844820652252E-11</v>
      </c>
      <c r="U6084" s="19" t="str">
        <f>IF(ABS(IFERROR(T6084,0))&gt;0.05,INDEX(margin_ranges!$C$13:$C$16,MATCH($F6084*100,margin_ranges!$B$13:$B$16,1)),"")</f>
        <v/>
      </c>
      <c r="V6084" t="e">
        <f>MIN(VLOOKUP($U6084,margin_ranges!$A$5:$D$10,4,FALSE),$P6084*100)</f>
        <v>#N/A</v>
      </c>
      <c r="Y6084" s="29" t="e">
        <f t="shared" si="94"/>
        <v>#N/A</v>
      </c>
    </row>
    <row r="6085" spans="1:25" x14ac:dyDescent="0.3">
      <c r="A6085" s="8" t="s">
        <v>17</v>
      </c>
      <c r="B6085" s="8" t="s">
        <v>10575</v>
      </c>
      <c r="C6085" s="8" t="s">
        <v>10576</v>
      </c>
      <c r="D6085" s="8" t="s">
        <v>10581</v>
      </c>
      <c r="E6085" s="8" t="s">
        <v>10582</v>
      </c>
      <c r="F6085" s="24">
        <v>0.23362062862806099</v>
      </c>
      <c r="G6085" s="24">
        <v>0</v>
      </c>
      <c r="H6085" s="25">
        <v>24.0975</v>
      </c>
      <c r="I6085" s="25">
        <v>6.1862000000000004</v>
      </c>
      <c r="J6085" s="15">
        <v>303</v>
      </c>
      <c r="K6085" s="15">
        <v>71</v>
      </c>
      <c r="L6085" s="13">
        <v>0.25669999999999998</v>
      </c>
      <c r="M6085" s="7">
        <v>1.6310459900000001</v>
      </c>
      <c r="N6085" s="26">
        <v>1.25</v>
      </c>
      <c r="O6085" s="27" t="s">
        <v>92</v>
      </c>
      <c r="P6085" s="8">
        <v>0.23362062859999999</v>
      </c>
      <c r="Q6085" s="24">
        <v>0.25</v>
      </c>
      <c r="R6085" t="str">
        <f>IF($Q6085*100&gt;=VLOOKUP($O6085,margin_ranges!$A$5:$C$10,2,FALSE),IF($Q6085*100&lt;=VLOOKUP($O6085,margin_ranges!$A$5:$C$10,3,FALSE)+10,"IN RANGE","ABOVE RANGE"),"BELOW RANGE")</f>
        <v>IN RANGE</v>
      </c>
      <c r="S6085">
        <f>MIN(VLOOKUP($O6085,margin_ranges!$A$5:$D$10,4,FALSE),$P6085*100)</f>
        <v>23.362062859999998</v>
      </c>
      <c r="T6085" s="29">
        <f>(1-$S6085/100)/(1-$F6085)-1</f>
        <v>3.6614933307532738E-11</v>
      </c>
      <c r="U6085" s="19" t="str">
        <f>IF(ABS(IFERROR(T6085,0))&gt;0.05,INDEX(margin_ranges!$C$13:$C$16,MATCH($F6085*100,margin_ranges!$B$13:$B$16,1)),"")</f>
        <v/>
      </c>
      <c r="V6085" t="e">
        <f>MIN(VLOOKUP($U6085,margin_ranges!$A$5:$D$10,4,FALSE),$P6085*100)</f>
        <v>#N/A</v>
      </c>
      <c r="Y6085" s="29" t="e">
        <f t="shared" si="94"/>
        <v>#N/A</v>
      </c>
    </row>
    <row r="6086" spans="1:25" x14ac:dyDescent="0.3">
      <c r="A6086" s="8" t="s">
        <v>17</v>
      </c>
      <c r="B6086" s="8" t="s">
        <v>10575</v>
      </c>
      <c r="C6086" s="8" t="s">
        <v>10576</v>
      </c>
      <c r="D6086" s="8" t="s">
        <v>10585</v>
      </c>
      <c r="E6086" s="8" t="s">
        <v>10586</v>
      </c>
      <c r="F6086" s="24">
        <v>0.28999999999999998</v>
      </c>
      <c r="G6086" s="24">
        <v>0</v>
      </c>
      <c r="H6086" s="25">
        <v>1.8996999999999999</v>
      </c>
      <c r="I6086" s="25">
        <v>1.0661</v>
      </c>
      <c r="J6086" s="15">
        <v>46</v>
      </c>
      <c r="K6086" s="15">
        <v>12</v>
      </c>
      <c r="L6086" s="13">
        <v>0.56120000000000003</v>
      </c>
      <c r="M6086" s="7">
        <v>1.4463785600000001</v>
      </c>
      <c r="N6086" s="26">
        <v>1</v>
      </c>
      <c r="O6086" s="27" t="s">
        <v>22</v>
      </c>
      <c r="P6086" s="8">
        <v>0.30861807000000002</v>
      </c>
      <c r="Q6086" s="24">
        <v>0.28999999999999998</v>
      </c>
      <c r="R6086" t="str">
        <f>IF($Q6086*100&gt;=VLOOKUP($O6086,margin_ranges!$A$5:$C$10,2,FALSE),IF($Q6086*100&lt;=VLOOKUP($O6086,margin_ranges!$A$5:$C$10,3,FALSE)+10,"IN RANGE","ABOVE RANGE"),"BELOW RANGE")</f>
        <v>IN RANGE</v>
      </c>
      <c r="S6086">
        <f>MIN(VLOOKUP($O6086,margin_ranges!$A$5:$D$10,4,FALSE),$P6086*100)</f>
        <v>29.75</v>
      </c>
      <c r="T6086" s="29">
        <f>(1-$S6086/100)/(1-$F6086)-1</f>
        <v>-1.0563380281690127E-2</v>
      </c>
      <c r="U6086" s="19" t="str">
        <f>IF(ABS(IFERROR(T6086,0))&gt;0.05,INDEX(margin_ranges!$C$13:$C$16,MATCH($F6086*100,margin_ranges!$B$13:$B$16,1)),"")</f>
        <v/>
      </c>
      <c r="V6086" t="e">
        <f>MIN(VLOOKUP($U6086,margin_ranges!$A$5:$D$10,4,FALSE),$P6086*100)</f>
        <v>#N/A</v>
      </c>
      <c r="Y6086" s="29" t="e">
        <f t="shared" si="94"/>
        <v>#N/A</v>
      </c>
    </row>
    <row r="6087" spans="1:25" x14ac:dyDescent="0.3">
      <c r="A6087" s="8" t="s">
        <v>17</v>
      </c>
      <c r="B6087" s="8" t="s">
        <v>10575</v>
      </c>
      <c r="C6087" s="8" t="s">
        <v>10576</v>
      </c>
      <c r="D6087" s="8" t="s">
        <v>10583</v>
      </c>
      <c r="E6087" s="8" t="s">
        <v>10584</v>
      </c>
      <c r="F6087" s="24">
        <v>0.25</v>
      </c>
      <c r="G6087" s="24">
        <v>0</v>
      </c>
      <c r="H6087" s="25">
        <v>11.0906</v>
      </c>
      <c r="I6087" s="25">
        <v>5.4217000000000004</v>
      </c>
      <c r="J6087" s="15">
        <v>385</v>
      </c>
      <c r="K6087" s="15">
        <v>96</v>
      </c>
      <c r="L6087" s="13">
        <v>0.4889</v>
      </c>
      <c r="M6087" s="7">
        <v>2.36865383</v>
      </c>
      <c r="N6087" s="26">
        <v>1.75</v>
      </c>
      <c r="O6087" s="27" t="s">
        <v>92</v>
      </c>
      <c r="P6087" s="8">
        <v>0.26118372350000002</v>
      </c>
      <c r="Q6087" s="24">
        <v>0.25</v>
      </c>
      <c r="R6087" t="str">
        <f>IF($Q6087*100&gt;=VLOOKUP($O6087,margin_ranges!$A$5:$C$10,2,FALSE),IF($Q6087*100&lt;=VLOOKUP($O6087,margin_ranges!$A$5:$C$10,3,FALSE)+10,"IN RANGE","ABOVE RANGE"),"BELOW RANGE")</f>
        <v>IN RANGE</v>
      </c>
      <c r="S6087">
        <f>MIN(VLOOKUP($O6087,margin_ranges!$A$5:$D$10,4,FALSE),$P6087*100)</f>
        <v>26.118372350000001</v>
      </c>
      <c r="T6087" s="29">
        <f>(1-$S6087/100)/(1-$F6087)-1</f>
        <v>-1.4911631333333397E-2</v>
      </c>
      <c r="U6087" s="19" t="str">
        <f>IF(ABS(IFERROR(T6087,0))&gt;0.05,INDEX(margin_ranges!$C$13:$C$16,MATCH($F6087*100,margin_ranges!$B$13:$B$16,1)),"")</f>
        <v/>
      </c>
      <c r="V6087" t="e">
        <f>MIN(VLOOKUP($U6087,margin_ranges!$A$5:$D$10,4,FALSE),$P6087*100)</f>
        <v>#N/A</v>
      </c>
      <c r="Y6087" s="29" t="e">
        <f t="shared" si="94"/>
        <v>#N/A</v>
      </c>
    </row>
    <row r="6088" spans="1:25" x14ac:dyDescent="0.3">
      <c r="A6088" s="8" t="s">
        <v>35</v>
      </c>
      <c r="B6088" s="8" t="s">
        <v>10591</v>
      </c>
      <c r="C6088" s="8" t="s">
        <v>34</v>
      </c>
      <c r="D6088" s="8" t="s">
        <v>34</v>
      </c>
      <c r="E6088" s="8"/>
      <c r="F6088" s="24">
        <v>0.21097883411260401</v>
      </c>
      <c r="G6088" s="24">
        <v>1</v>
      </c>
      <c r="H6088" s="25">
        <v>137.68010000000001</v>
      </c>
      <c r="I6088" s="25">
        <v>28.532900000000001</v>
      </c>
      <c r="J6088" s="15">
        <v>380</v>
      </c>
      <c r="K6088" s="15">
        <v>78</v>
      </c>
      <c r="L6088" s="13">
        <v>0.2072</v>
      </c>
      <c r="M6088" s="7">
        <v>0.44358758999999998</v>
      </c>
      <c r="N6088" s="26">
        <v>0.35</v>
      </c>
      <c r="O6088" s="27"/>
      <c r="P6088" s="8">
        <v>0.21097883410000001</v>
      </c>
      <c r="Q6088" s="24">
        <v>0.3</v>
      </c>
      <c r="R6088" t="e">
        <f>IF($Q6088*100&gt;=VLOOKUP($O6088,margin_ranges!$A$5:$C$10,2,FALSE),IF($Q6088*100&lt;=VLOOKUP($O6088,margin_ranges!$A$5:$C$10,3,FALSE)+10,"IN RANGE","ABOVE RANGE"),"BELOW RANGE")</f>
        <v>#N/A</v>
      </c>
      <c r="S6088" t="e">
        <f>MIN(VLOOKUP($O6088,margin_ranges!$A$5:$D$10,4,FALSE),$P6088*100)</f>
        <v>#N/A</v>
      </c>
      <c r="T6088" s="29" t="e">
        <f>(1-$S6088/100)/(1-$F6088)-1</f>
        <v>#N/A</v>
      </c>
      <c r="U6088" s="19" t="str">
        <f>IF(ABS(IFERROR(T6088,0))&gt;0.05,INDEX(margin_ranges!$C$13:$C$16,MATCH($F6088*100,margin_ranges!$B$13:$B$16,1)),"")</f>
        <v/>
      </c>
      <c r="V6088" t="e">
        <f>MIN(VLOOKUP($U6088,margin_ranges!$A$5:$D$10,4,FALSE),$P6088*100)</f>
        <v>#N/A</v>
      </c>
      <c r="Y6088" s="29" t="e">
        <f t="shared" si="94"/>
        <v>#N/A</v>
      </c>
    </row>
    <row r="6089" spans="1:25" x14ac:dyDescent="0.3">
      <c r="A6089" s="8" t="s">
        <v>33</v>
      </c>
      <c r="B6089" s="8" t="s">
        <v>10591</v>
      </c>
      <c r="C6089" s="8" t="s">
        <v>10592</v>
      </c>
      <c r="D6089" s="8" t="s">
        <v>34</v>
      </c>
      <c r="E6089" s="8"/>
      <c r="F6089" s="24">
        <v>0.21097883411260401</v>
      </c>
      <c r="G6089" s="24">
        <v>1</v>
      </c>
      <c r="H6089" s="25">
        <v>137.68010000000001</v>
      </c>
      <c r="I6089" s="25">
        <v>28.532900000000001</v>
      </c>
      <c r="J6089" s="15">
        <v>380</v>
      </c>
      <c r="K6089" s="15">
        <v>78</v>
      </c>
      <c r="L6089" s="13">
        <v>0.2072</v>
      </c>
      <c r="M6089" s="7">
        <v>0.44358758999999998</v>
      </c>
      <c r="N6089" s="26">
        <v>0.35</v>
      </c>
      <c r="O6089" s="27"/>
      <c r="P6089" s="8">
        <v>0.21097883410000001</v>
      </c>
      <c r="Q6089" s="24">
        <v>0.3</v>
      </c>
      <c r="R6089" t="e">
        <f>IF($Q6089*100&gt;=VLOOKUP($O6089,margin_ranges!$A$5:$C$10,2,FALSE),IF($Q6089*100&lt;=VLOOKUP($O6089,margin_ranges!$A$5:$C$10,3,FALSE)+10,"IN RANGE","ABOVE RANGE"),"BELOW RANGE")</f>
        <v>#N/A</v>
      </c>
      <c r="S6089" t="e">
        <f>MIN(VLOOKUP($O6089,margin_ranges!$A$5:$D$10,4,FALSE),$P6089*100)</f>
        <v>#N/A</v>
      </c>
      <c r="T6089" s="29" t="e">
        <f>(1-$S6089/100)/(1-$F6089)-1</f>
        <v>#N/A</v>
      </c>
      <c r="U6089" s="19" t="str">
        <f>IF(ABS(IFERROR(T6089,0))&gt;0.05,INDEX(margin_ranges!$C$13:$C$16,MATCH($F6089*100,margin_ranges!$B$13:$B$16,1)),"")</f>
        <v/>
      </c>
      <c r="V6089" t="e">
        <f>MIN(VLOOKUP($U6089,margin_ranges!$A$5:$D$10,4,FALSE),$P6089*100)</f>
        <v>#N/A</v>
      </c>
      <c r="Y6089" s="29" t="e">
        <f t="shared" si="94"/>
        <v>#N/A</v>
      </c>
    </row>
    <row r="6090" spans="1:25" x14ac:dyDescent="0.3">
      <c r="A6090" s="8" t="s">
        <v>17</v>
      </c>
      <c r="B6090" s="8" t="s">
        <v>10591</v>
      </c>
      <c r="C6090" s="8" t="s">
        <v>10592</v>
      </c>
      <c r="D6090" s="28" t="s">
        <v>10593</v>
      </c>
      <c r="E6090" s="8" t="s">
        <v>10594</v>
      </c>
      <c r="F6090" s="24">
        <v>0.21097883411260401</v>
      </c>
      <c r="G6090" s="24">
        <v>1</v>
      </c>
      <c r="H6090" s="25">
        <v>137.68010000000001</v>
      </c>
      <c r="I6090" s="25">
        <v>28.532900000000001</v>
      </c>
      <c r="J6090" s="15">
        <v>380</v>
      </c>
      <c r="K6090" s="15">
        <v>78</v>
      </c>
      <c r="L6090" s="13">
        <v>0.2072</v>
      </c>
      <c r="M6090" s="7">
        <v>0.44358758999999998</v>
      </c>
      <c r="N6090" s="26">
        <v>0.35</v>
      </c>
      <c r="O6090" s="27" t="s">
        <v>92</v>
      </c>
      <c r="P6090" s="8">
        <v>0.21097883410000001</v>
      </c>
      <c r="Q6090" s="24">
        <v>0.3</v>
      </c>
      <c r="R6090" t="str">
        <f>IF($Q6090*100&gt;=VLOOKUP($O6090,margin_ranges!$A$5:$C$10,2,FALSE),IF($Q6090*100&lt;=VLOOKUP($O6090,margin_ranges!$A$5:$C$10,3,FALSE)+10,"IN RANGE","ABOVE RANGE"),"BELOW RANGE")</f>
        <v>IN RANGE</v>
      </c>
      <c r="S6090">
        <f>MIN(VLOOKUP($O6090,margin_ranges!$A$5:$D$10,4,FALSE),$P6090*100)</f>
        <v>21.097883410000001</v>
      </c>
      <c r="T6090" s="29">
        <f>(1-$S6090/100)/(1-$F6090)-1</f>
        <v>1.5974110922911677E-11</v>
      </c>
      <c r="U6090" s="19" t="str">
        <f>IF(ABS(IFERROR(T6090,0))&gt;0.05,INDEX(margin_ranges!$C$13:$C$16,MATCH($F6090*100,margin_ranges!$B$13:$B$16,1)),"")</f>
        <v/>
      </c>
      <c r="V6090" t="e">
        <f>MIN(VLOOKUP($U6090,margin_ranges!$A$5:$D$10,4,FALSE),$P6090*100)</f>
        <v>#N/A</v>
      </c>
      <c r="Y6090" s="29" t="e">
        <f t="shared" si="94"/>
        <v>#N/A</v>
      </c>
    </row>
    <row r="6091" spans="1:25" x14ac:dyDescent="0.3">
      <c r="A6091" s="8" t="s">
        <v>35</v>
      </c>
      <c r="B6091" s="8" t="s">
        <v>10595</v>
      </c>
      <c r="C6091" s="8" t="s">
        <v>34</v>
      </c>
      <c r="D6091" s="8" t="s">
        <v>34</v>
      </c>
      <c r="E6091" s="8"/>
      <c r="F6091" s="24">
        <v>0.35419843414811297</v>
      </c>
      <c r="G6091" s="24">
        <v>0</v>
      </c>
      <c r="H6091" s="25">
        <v>22.7318</v>
      </c>
      <c r="I6091" s="25">
        <v>4.5446</v>
      </c>
      <c r="J6091" s="15">
        <v>129</v>
      </c>
      <c r="K6091" s="15">
        <v>41</v>
      </c>
      <c r="L6091" s="13">
        <v>0.19989999999999999</v>
      </c>
      <c r="M6091" s="7">
        <v>0.94734534000000004</v>
      </c>
      <c r="N6091" s="26">
        <v>0.14836099999999999</v>
      </c>
      <c r="O6091" s="27"/>
      <c r="P6091" s="8">
        <v>0.84339290700000002</v>
      </c>
      <c r="Q6091" s="24">
        <v>0.35420000000000001</v>
      </c>
      <c r="R6091" t="e">
        <f>IF($Q6091*100&gt;=VLOOKUP($O6091,margin_ranges!$A$5:$C$10,2,FALSE),IF($Q6091*100&lt;=VLOOKUP($O6091,margin_ranges!$A$5:$C$10,3,FALSE)+10,"IN RANGE","ABOVE RANGE"),"BELOW RANGE")</f>
        <v>#N/A</v>
      </c>
      <c r="S6091" t="e">
        <f>MIN(VLOOKUP($O6091,margin_ranges!$A$5:$D$10,4,FALSE),$P6091*100)</f>
        <v>#N/A</v>
      </c>
      <c r="T6091" s="29" t="e">
        <f>(1-$S6091/100)/(1-$F6091)-1</f>
        <v>#N/A</v>
      </c>
      <c r="U6091" s="19" t="str">
        <f>IF(ABS(IFERROR(T6091,0))&gt;0.05,INDEX(margin_ranges!$C$13:$C$16,MATCH($F6091*100,margin_ranges!$B$13:$B$16,1)),"")</f>
        <v/>
      </c>
      <c r="V6091" t="e">
        <f>MIN(VLOOKUP($U6091,margin_ranges!$A$5:$D$10,4,FALSE),$P6091*100)</f>
        <v>#N/A</v>
      </c>
      <c r="Y6091" s="29" t="e">
        <f t="shared" si="94"/>
        <v>#N/A</v>
      </c>
    </row>
    <row r="6092" spans="1:25" x14ac:dyDescent="0.3">
      <c r="A6092" s="8" t="s">
        <v>33</v>
      </c>
      <c r="B6092" s="8" t="s">
        <v>10595</v>
      </c>
      <c r="C6092" s="8" t="s">
        <v>10596</v>
      </c>
      <c r="D6092" s="8" t="s">
        <v>34</v>
      </c>
      <c r="E6092" s="8"/>
      <c r="F6092" s="24">
        <v>0.35419843414811297</v>
      </c>
      <c r="G6092" s="24">
        <v>0</v>
      </c>
      <c r="H6092" s="25">
        <v>22.7318</v>
      </c>
      <c r="I6092" s="25">
        <v>4.5446</v>
      </c>
      <c r="J6092" s="15">
        <v>129</v>
      </c>
      <c r="K6092" s="15">
        <v>41</v>
      </c>
      <c r="L6092" s="13">
        <v>0.19989999999999999</v>
      </c>
      <c r="M6092" s="7">
        <v>0.94734534000000004</v>
      </c>
      <c r="N6092" s="26">
        <v>0.14836099999999999</v>
      </c>
      <c r="O6092" s="27"/>
      <c r="P6092" s="8">
        <v>0.84339290700000002</v>
      </c>
      <c r="Q6092" s="24">
        <v>0.35420000000000001</v>
      </c>
      <c r="R6092" t="e">
        <f>IF($Q6092*100&gt;=VLOOKUP($O6092,margin_ranges!$A$5:$C$10,2,FALSE),IF($Q6092*100&lt;=VLOOKUP($O6092,margin_ranges!$A$5:$C$10,3,FALSE)+10,"IN RANGE","ABOVE RANGE"),"BELOW RANGE")</f>
        <v>#N/A</v>
      </c>
      <c r="S6092" t="e">
        <f>MIN(VLOOKUP($O6092,margin_ranges!$A$5:$D$10,4,FALSE),$P6092*100)</f>
        <v>#N/A</v>
      </c>
      <c r="T6092" s="29" t="e">
        <f>(1-$S6092/100)/(1-$F6092)-1</f>
        <v>#N/A</v>
      </c>
      <c r="U6092" s="19" t="str">
        <f>IF(ABS(IFERROR(T6092,0))&gt;0.05,INDEX(margin_ranges!$C$13:$C$16,MATCH($F6092*100,margin_ranges!$B$13:$B$16,1)),"")</f>
        <v/>
      </c>
      <c r="V6092" t="e">
        <f>MIN(VLOOKUP($U6092,margin_ranges!$A$5:$D$10,4,FALSE),$P6092*100)</f>
        <v>#N/A</v>
      </c>
      <c r="Y6092" s="29" t="e">
        <f t="shared" si="94"/>
        <v>#N/A</v>
      </c>
    </row>
    <row r="6093" spans="1:25" x14ac:dyDescent="0.3">
      <c r="A6093" s="8" t="s">
        <v>17</v>
      </c>
      <c r="B6093" s="8" t="s">
        <v>10595</v>
      </c>
      <c r="C6093" s="8" t="s">
        <v>10596</v>
      </c>
      <c r="D6093" s="8" t="s">
        <v>10599</v>
      </c>
      <c r="E6093" s="8" t="s">
        <v>10600</v>
      </c>
      <c r="F6093" s="24">
        <v>0.39</v>
      </c>
      <c r="G6093" s="24">
        <v>0</v>
      </c>
      <c r="H6093" s="25">
        <v>3.4251</v>
      </c>
      <c r="I6093" s="25">
        <v>0.34860000000000002</v>
      </c>
      <c r="J6093" s="15">
        <v>11</v>
      </c>
      <c r="K6093" s="15">
        <v>4</v>
      </c>
      <c r="L6093" s="13">
        <v>0.1018</v>
      </c>
      <c r="M6093" s="7">
        <v>1.0406474100000001</v>
      </c>
      <c r="N6093" s="26">
        <v>0.4</v>
      </c>
      <c r="O6093" s="27" t="s">
        <v>22</v>
      </c>
      <c r="P6093" s="8">
        <v>0.61562389259999994</v>
      </c>
      <c r="Q6093" s="24">
        <v>0.39</v>
      </c>
      <c r="R6093" t="str">
        <f>IF($Q6093*100&gt;=VLOOKUP($O6093,margin_ranges!$A$5:$C$10,2,FALSE),IF($Q6093*100&lt;=VLOOKUP($O6093,margin_ranges!$A$5:$C$10,3,FALSE)+10,"IN RANGE","ABOVE RANGE"),"BELOW RANGE")</f>
        <v>IN RANGE</v>
      </c>
      <c r="S6093">
        <f>MIN(VLOOKUP($O6093,margin_ranges!$A$5:$D$10,4,FALSE),$P6093*100)</f>
        <v>29.75</v>
      </c>
      <c r="T6093" s="29">
        <f>(1-$S6093/100)/(1-$F6093)-1</f>
        <v>0.15163934426229519</v>
      </c>
      <c r="U6093" s="19" t="str">
        <f>IF(ABS(IFERROR(T6093,0))&gt;0.05,INDEX(margin_ranges!$C$13:$C$16,MATCH($F6093*100,margin_ranges!$B$13:$B$16,1)),"")</f>
        <v>Margin Over Fill (Type C)</v>
      </c>
      <c r="V6093">
        <f>MIN(VLOOKUP($U6093,margin_ranges!$A$5:$D$10,4,FALSE),$P6093*100)</f>
        <v>43</v>
      </c>
      <c r="Y6093" s="29">
        <f t="shared" si="94"/>
        <v>-6.5573770491803129E-2</v>
      </c>
    </row>
    <row r="6094" spans="1:25" x14ac:dyDescent="0.3">
      <c r="A6094" s="8" t="s">
        <v>17</v>
      </c>
      <c r="B6094" s="8" t="s">
        <v>10595</v>
      </c>
      <c r="C6094" s="8" t="s">
        <v>10596</v>
      </c>
      <c r="D6094" s="8" t="s">
        <v>10601</v>
      </c>
      <c r="E6094" s="8" t="s">
        <v>10602</v>
      </c>
      <c r="F6094" s="24">
        <v>0.38999999999999901</v>
      </c>
      <c r="G6094" s="24">
        <v>0</v>
      </c>
      <c r="H6094" s="25">
        <v>9.6356999999999999</v>
      </c>
      <c r="I6094" s="25">
        <v>2.1196000000000002</v>
      </c>
      <c r="J6094" s="15">
        <v>67</v>
      </c>
      <c r="K6094" s="15">
        <v>23</v>
      </c>
      <c r="L6094" s="13">
        <v>0.22</v>
      </c>
      <c r="M6094" s="7">
        <v>1.0535755200000001</v>
      </c>
      <c r="N6094" s="26">
        <v>0.2</v>
      </c>
      <c r="O6094" s="27" t="s">
        <v>22</v>
      </c>
      <c r="P6094" s="8">
        <v>0.8101702288</v>
      </c>
      <c r="Q6094" s="24">
        <v>0.39</v>
      </c>
      <c r="R6094" t="str">
        <f>IF($Q6094*100&gt;=VLOOKUP($O6094,margin_ranges!$A$5:$C$10,2,FALSE),IF($Q6094*100&lt;=VLOOKUP($O6094,margin_ranges!$A$5:$C$10,3,FALSE)+10,"IN RANGE","ABOVE RANGE"),"BELOW RANGE")</f>
        <v>IN RANGE</v>
      </c>
      <c r="S6094">
        <f>MIN(VLOOKUP($O6094,margin_ranges!$A$5:$D$10,4,FALSE),$P6094*100)</f>
        <v>29.75</v>
      </c>
      <c r="T6094" s="29">
        <f>(1-$S6094/100)/(1-$F6094)-1</f>
        <v>0.1516393442622932</v>
      </c>
      <c r="U6094" s="19" t="str">
        <f>IF(ABS(IFERROR(T6094,0))&gt;0.05,INDEX(margin_ranges!$C$13:$C$16,MATCH($F6094*100,margin_ranges!$B$13:$B$16,1)),"")</f>
        <v>Margin Over Fill (Type C)</v>
      </c>
      <c r="V6094">
        <f>MIN(VLOOKUP($U6094,margin_ranges!$A$5:$D$10,4,FALSE),$P6094*100)</f>
        <v>43</v>
      </c>
      <c r="Y6094" s="29">
        <f t="shared" ref="Y6094:Y6157" si="95">(1-$V6094/100)/(1-$F6094)-1</f>
        <v>-6.5573770491804684E-2</v>
      </c>
    </row>
    <row r="6095" spans="1:25" x14ac:dyDescent="0.3">
      <c r="A6095" s="8" t="s">
        <v>17</v>
      </c>
      <c r="B6095" s="8" t="s">
        <v>10595</v>
      </c>
      <c r="C6095" s="8" t="s">
        <v>10596</v>
      </c>
      <c r="D6095" s="8" t="s">
        <v>10597</v>
      </c>
      <c r="E6095" s="8" t="s">
        <v>10598</v>
      </c>
      <c r="F6095" s="24">
        <v>0.28999999999999998</v>
      </c>
      <c r="G6095" s="24">
        <v>0</v>
      </c>
      <c r="H6095" s="25">
        <v>6.5376000000000003</v>
      </c>
      <c r="I6095" s="25">
        <v>1.6166</v>
      </c>
      <c r="J6095" s="15">
        <v>43</v>
      </c>
      <c r="K6095" s="15">
        <v>11</v>
      </c>
      <c r="L6095" s="13">
        <v>0.24729999999999999</v>
      </c>
      <c r="M6095" s="7">
        <v>0.88416030000000001</v>
      </c>
      <c r="N6095" s="26">
        <v>0.03</v>
      </c>
      <c r="O6095" s="27" t="s">
        <v>22</v>
      </c>
      <c r="P6095" s="8">
        <v>0.96606950110000001</v>
      </c>
      <c r="Q6095" s="24">
        <v>0.28999999999999998</v>
      </c>
      <c r="R6095" t="str">
        <f>IF($Q6095*100&gt;=VLOOKUP($O6095,margin_ranges!$A$5:$C$10,2,FALSE),IF($Q6095*100&lt;=VLOOKUP($O6095,margin_ranges!$A$5:$C$10,3,FALSE)+10,"IN RANGE","ABOVE RANGE"),"BELOW RANGE")</f>
        <v>IN RANGE</v>
      </c>
      <c r="S6095">
        <f>MIN(VLOOKUP($O6095,margin_ranges!$A$5:$D$10,4,FALSE),$P6095*100)</f>
        <v>29.75</v>
      </c>
      <c r="T6095" s="29">
        <f>(1-$S6095/100)/(1-$F6095)-1</f>
        <v>-1.0563380281690127E-2</v>
      </c>
      <c r="U6095" s="19" t="str">
        <f>IF(ABS(IFERROR(T6095,0))&gt;0.05,INDEX(margin_ranges!$C$13:$C$16,MATCH($F6095*100,margin_ranges!$B$13:$B$16,1)),"")</f>
        <v/>
      </c>
      <c r="V6095" t="e">
        <f>MIN(VLOOKUP($U6095,margin_ranges!$A$5:$D$10,4,FALSE),$P6095*100)</f>
        <v>#N/A</v>
      </c>
      <c r="Y6095" s="29" t="e">
        <f t="shared" si="95"/>
        <v>#N/A</v>
      </c>
    </row>
    <row r="6096" spans="1:25" x14ac:dyDescent="0.3">
      <c r="A6096" s="8" t="s">
        <v>35</v>
      </c>
      <c r="B6096" s="8" t="s">
        <v>10603</v>
      </c>
      <c r="C6096" s="8" t="s">
        <v>34</v>
      </c>
      <c r="D6096" s="8" t="s">
        <v>34</v>
      </c>
      <c r="E6096" s="8"/>
      <c r="F6096" s="24">
        <v>0.25</v>
      </c>
      <c r="G6096" s="24">
        <v>0.31001564999999998</v>
      </c>
      <c r="H6096" s="25">
        <v>445.077</v>
      </c>
      <c r="I6096" s="25">
        <v>214.0736</v>
      </c>
      <c r="J6096" s="15">
        <v>2328</v>
      </c>
      <c r="K6096" s="15">
        <v>582</v>
      </c>
      <c r="L6096" s="13">
        <v>0.48099999999999998</v>
      </c>
      <c r="M6096" s="7">
        <v>0.36246163999999997</v>
      </c>
      <c r="N6096" s="26">
        <v>3.3438000000000002E-2</v>
      </c>
      <c r="O6096" s="27"/>
      <c r="P6096" s="8">
        <v>0.90774747840000003</v>
      </c>
      <c r="Q6096" s="24">
        <v>0.25</v>
      </c>
      <c r="R6096" t="e">
        <f>IF($Q6096*100&gt;=VLOOKUP($O6096,margin_ranges!$A$5:$C$10,2,FALSE),IF($Q6096*100&lt;=VLOOKUP($O6096,margin_ranges!$A$5:$C$10,3,FALSE)+10,"IN RANGE","ABOVE RANGE"),"BELOW RANGE")</f>
        <v>#N/A</v>
      </c>
      <c r="S6096" t="e">
        <f>MIN(VLOOKUP($O6096,margin_ranges!$A$5:$D$10,4,FALSE),$P6096*100)</f>
        <v>#N/A</v>
      </c>
      <c r="T6096" s="29" t="e">
        <f>(1-$S6096/100)/(1-$F6096)-1</f>
        <v>#N/A</v>
      </c>
      <c r="U6096" s="19" t="str">
        <f>IF(ABS(IFERROR(T6096,0))&gt;0.05,INDEX(margin_ranges!$C$13:$C$16,MATCH($F6096*100,margin_ranges!$B$13:$B$16,1)),"")</f>
        <v/>
      </c>
      <c r="V6096" t="e">
        <f>MIN(VLOOKUP($U6096,margin_ranges!$A$5:$D$10,4,FALSE),$P6096*100)</f>
        <v>#N/A</v>
      </c>
      <c r="Y6096" s="29" t="e">
        <f t="shared" si="95"/>
        <v>#N/A</v>
      </c>
    </row>
    <row r="6097" spans="1:25" x14ac:dyDescent="0.3">
      <c r="A6097" s="8" t="s">
        <v>33</v>
      </c>
      <c r="B6097" s="8" t="s">
        <v>10603</v>
      </c>
      <c r="C6097" s="8" t="s">
        <v>10604</v>
      </c>
      <c r="D6097" s="8" t="s">
        <v>34</v>
      </c>
      <c r="E6097" s="8"/>
      <c r="F6097" s="24">
        <v>0.25</v>
      </c>
      <c r="G6097" s="24">
        <v>0.31001564999999998</v>
      </c>
      <c r="H6097" s="25">
        <v>445.077</v>
      </c>
      <c r="I6097" s="25">
        <v>214.0736</v>
      </c>
      <c r="J6097" s="15">
        <v>2328</v>
      </c>
      <c r="K6097" s="15">
        <v>582</v>
      </c>
      <c r="L6097" s="13">
        <v>0.48099999999999998</v>
      </c>
      <c r="M6097" s="7">
        <v>0.36246163999999997</v>
      </c>
      <c r="N6097" s="26">
        <v>3.3438000000000002E-2</v>
      </c>
      <c r="O6097" s="27"/>
      <c r="P6097" s="8">
        <v>0.90774747840000003</v>
      </c>
      <c r="Q6097" s="24">
        <v>0.25</v>
      </c>
      <c r="R6097" t="e">
        <f>IF($Q6097*100&gt;=VLOOKUP($O6097,margin_ranges!$A$5:$C$10,2,FALSE),IF($Q6097*100&lt;=VLOOKUP($O6097,margin_ranges!$A$5:$C$10,3,FALSE)+10,"IN RANGE","ABOVE RANGE"),"BELOW RANGE")</f>
        <v>#N/A</v>
      </c>
      <c r="S6097" t="e">
        <f>MIN(VLOOKUP($O6097,margin_ranges!$A$5:$D$10,4,FALSE),$P6097*100)</f>
        <v>#N/A</v>
      </c>
      <c r="T6097" s="29" t="e">
        <f>(1-$S6097/100)/(1-$F6097)-1</f>
        <v>#N/A</v>
      </c>
      <c r="U6097" s="19" t="str">
        <f>IF(ABS(IFERROR(T6097,0))&gt;0.05,INDEX(margin_ranges!$C$13:$C$16,MATCH($F6097*100,margin_ranges!$B$13:$B$16,1)),"")</f>
        <v/>
      </c>
      <c r="V6097" t="e">
        <f>MIN(VLOOKUP($U6097,margin_ranges!$A$5:$D$10,4,FALSE),$P6097*100)</f>
        <v>#N/A</v>
      </c>
      <c r="Y6097" s="29" t="e">
        <f t="shared" si="95"/>
        <v>#N/A</v>
      </c>
    </row>
    <row r="6098" spans="1:25" x14ac:dyDescent="0.3">
      <c r="A6098" s="8" t="s">
        <v>17</v>
      </c>
      <c r="B6098" s="8" t="s">
        <v>10603</v>
      </c>
      <c r="C6098" s="8" t="s">
        <v>10604</v>
      </c>
      <c r="D6098" s="8" t="s">
        <v>10609</v>
      </c>
      <c r="E6098" s="8" t="s">
        <v>10610</v>
      </c>
      <c r="F6098" s="24">
        <v>0.25</v>
      </c>
      <c r="G6098" s="24">
        <v>0</v>
      </c>
      <c r="H6098" s="25">
        <v>2.1945000000000001</v>
      </c>
      <c r="I6098" s="25">
        <v>0.26529999999999998</v>
      </c>
      <c r="J6098" s="15">
        <v>11</v>
      </c>
      <c r="K6098" s="15">
        <v>3</v>
      </c>
      <c r="L6098" s="13">
        <v>0.12089999999999999</v>
      </c>
      <c r="M6098" s="7">
        <v>1.3434571900000001</v>
      </c>
      <c r="N6098" s="26">
        <v>1</v>
      </c>
      <c r="O6098" s="27" t="s">
        <v>92</v>
      </c>
      <c r="P6098" s="8">
        <v>0.25565175569999998</v>
      </c>
      <c r="Q6098" s="24">
        <v>0.25</v>
      </c>
      <c r="R6098" t="str">
        <f>IF($Q6098*100&gt;=VLOOKUP($O6098,margin_ranges!$A$5:$C$10,2,FALSE),IF($Q6098*100&lt;=VLOOKUP($O6098,margin_ranges!$A$5:$C$10,3,FALSE)+10,"IN RANGE","ABOVE RANGE"),"BELOW RANGE")</f>
        <v>IN RANGE</v>
      </c>
      <c r="S6098">
        <f>MIN(VLOOKUP($O6098,margin_ranges!$A$5:$D$10,4,FALSE),$P6098*100)</f>
        <v>25.565175569999997</v>
      </c>
      <c r="T6098" s="29">
        <f>(1-$S6098/100)/(1-$F6098)-1</f>
        <v>-7.5356742666666809E-3</v>
      </c>
      <c r="U6098" s="19" t="str">
        <f>IF(ABS(IFERROR(T6098,0))&gt;0.05,INDEX(margin_ranges!$C$13:$C$16,MATCH($F6098*100,margin_ranges!$B$13:$B$16,1)),"")</f>
        <v/>
      </c>
      <c r="V6098" t="e">
        <f>MIN(VLOOKUP($U6098,margin_ranges!$A$5:$D$10,4,FALSE),$P6098*100)</f>
        <v>#N/A</v>
      </c>
      <c r="Y6098" s="29" t="e">
        <f t="shared" si="95"/>
        <v>#N/A</v>
      </c>
    </row>
    <row r="6099" spans="1:25" x14ac:dyDescent="0.3">
      <c r="A6099" s="8" t="s">
        <v>17</v>
      </c>
      <c r="B6099" s="8" t="s">
        <v>10603</v>
      </c>
      <c r="C6099" s="8" t="s">
        <v>10604</v>
      </c>
      <c r="D6099" s="8" t="s">
        <v>10605</v>
      </c>
      <c r="E6099" s="8" t="s">
        <v>10606</v>
      </c>
      <c r="F6099" s="24">
        <v>0.249999999999999</v>
      </c>
      <c r="G6099" s="24">
        <v>0</v>
      </c>
      <c r="H6099" s="25">
        <v>2.9188999999999998</v>
      </c>
      <c r="I6099" s="25">
        <v>0.20669999999999999</v>
      </c>
      <c r="J6099" s="15">
        <v>8</v>
      </c>
      <c r="K6099" s="15">
        <v>2</v>
      </c>
      <c r="L6099" s="13">
        <v>7.0800000000000002E-2</v>
      </c>
      <c r="M6099" s="7">
        <v>1.3611610199999999</v>
      </c>
      <c r="N6099" s="26">
        <v>1</v>
      </c>
      <c r="O6099" s="27" t="s">
        <v>92</v>
      </c>
      <c r="P6099" s="8">
        <v>0.2653330626</v>
      </c>
      <c r="Q6099" s="24">
        <v>0.25</v>
      </c>
      <c r="R6099" t="str">
        <f>IF($Q6099*100&gt;=VLOOKUP($O6099,margin_ranges!$A$5:$C$10,2,FALSE),IF($Q6099*100&lt;=VLOOKUP($O6099,margin_ranges!$A$5:$C$10,3,FALSE)+10,"IN RANGE","ABOVE RANGE"),"BELOW RANGE")</f>
        <v>IN RANGE</v>
      </c>
      <c r="S6099">
        <f>MIN(VLOOKUP($O6099,margin_ranges!$A$5:$D$10,4,FALSE),$P6099*100)</f>
        <v>26.53330626</v>
      </c>
      <c r="T6099" s="29">
        <f>(1-$S6099/100)/(1-$F6099)-1</f>
        <v>-2.0444083466667928E-2</v>
      </c>
      <c r="U6099" s="19" t="str">
        <f>IF(ABS(IFERROR(T6099,0))&gt;0.05,INDEX(margin_ranges!$C$13:$C$16,MATCH($F6099*100,margin_ranges!$B$13:$B$16,1)),"")</f>
        <v/>
      </c>
      <c r="V6099" t="e">
        <f>MIN(VLOOKUP($U6099,margin_ranges!$A$5:$D$10,4,FALSE),$P6099*100)</f>
        <v>#N/A</v>
      </c>
      <c r="Y6099" s="29" t="e">
        <f t="shared" si="95"/>
        <v>#N/A</v>
      </c>
    </row>
    <row r="6100" spans="1:25" x14ac:dyDescent="0.3">
      <c r="A6100" s="8" t="s">
        <v>17</v>
      </c>
      <c r="B6100" s="8" t="s">
        <v>10603</v>
      </c>
      <c r="C6100" s="8" t="s">
        <v>10604</v>
      </c>
      <c r="D6100" s="8" t="s">
        <v>10607</v>
      </c>
      <c r="E6100" s="8" t="s">
        <v>10608</v>
      </c>
      <c r="F6100" s="24">
        <v>0.249999999999999</v>
      </c>
      <c r="G6100" s="24">
        <v>0</v>
      </c>
      <c r="H6100" s="25">
        <v>3.7050999999999998</v>
      </c>
      <c r="I6100" s="25">
        <v>0.2868</v>
      </c>
      <c r="J6100" s="15">
        <v>12</v>
      </c>
      <c r="K6100" s="15">
        <v>3</v>
      </c>
      <c r="L6100" s="13">
        <v>7.7399999999999997E-2</v>
      </c>
      <c r="M6100" s="7">
        <v>1.38251557</v>
      </c>
      <c r="N6100" s="26">
        <v>1</v>
      </c>
      <c r="O6100" s="27" t="s">
        <v>92</v>
      </c>
      <c r="P6100" s="8">
        <v>0.2766808388</v>
      </c>
      <c r="Q6100" s="24">
        <v>0.25</v>
      </c>
      <c r="R6100" t="str">
        <f>IF($Q6100*100&gt;=VLOOKUP($O6100,margin_ranges!$A$5:$C$10,2,FALSE),IF($Q6100*100&lt;=VLOOKUP($O6100,margin_ranges!$A$5:$C$10,3,FALSE)+10,"IN RANGE","ABOVE RANGE"),"BELOW RANGE")</f>
        <v>IN RANGE</v>
      </c>
      <c r="S6100">
        <f>MIN(VLOOKUP($O6100,margin_ranges!$A$5:$D$10,4,FALSE),$P6100*100)</f>
        <v>27.668083880000001</v>
      </c>
      <c r="T6100" s="29">
        <f>(1-$S6100/100)/(1-$F6100)-1</f>
        <v>-3.5574451733334511E-2</v>
      </c>
      <c r="U6100" s="19" t="str">
        <f>IF(ABS(IFERROR(T6100,0))&gt;0.05,INDEX(margin_ranges!$C$13:$C$16,MATCH($F6100*100,margin_ranges!$B$13:$B$16,1)),"")</f>
        <v/>
      </c>
      <c r="V6100" t="e">
        <f>MIN(VLOOKUP($U6100,margin_ranges!$A$5:$D$10,4,FALSE),$P6100*100)</f>
        <v>#N/A</v>
      </c>
      <c r="Y6100" s="29" t="e">
        <f t="shared" si="95"/>
        <v>#N/A</v>
      </c>
    </row>
    <row r="6101" spans="1:25" x14ac:dyDescent="0.3">
      <c r="A6101" s="8" t="s">
        <v>17</v>
      </c>
      <c r="B6101" s="8" t="s">
        <v>10603</v>
      </c>
      <c r="C6101" s="8" t="s">
        <v>10604</v>
      </c>
      <c r="D6101" s="8" t="s">
        <v>10613</v>
      </c>
      <c r="E6101" s="8" t="s">
        <v>10614</v>
      </c>
      <c r="F6101" s="24">
        <v>0.25</v>
      </c>
      <c r="G6101" s="24">
        <v>0</v>
      </c>
      <c r="H6101" s="25">
        <v>150.26320000000001</v>
      </c>
      <c r="I6101" s="25">
        <v>56.511000000000003</v>
      </c>
      <c r="J6101" s="15">
        <v>536</v>
      </c>
      <c r="K6101" s="15">
        <v>134</v>
      </c>
      <c r="L6101" s="13">
        <v>0.37609999999999999</v>
      </c>
      <c r="M6101" s="7">
        <v>0.31598071</v>
      </c>
      <c r="N6101" s="26">
        <v>0.03</v>
      </c>
      <c r="O6101" s="27" t="s">
        <v>92</v>
      </c>
      <c r="P6101" s="8">
        <v>0.90505749440000005</v>
      </c>
      <c r="Q6101" s="24">
        <v>0.25</v>
      </c>
      <c r="R6101" t="str">
        <f>IF($Q6101*100&gt;=VLOOKUP($O6101,margin_ranges!$A$5:$C$10,2,FALSE),IF($Q6101*100&lt;=VLOOKUP($O6101,margin_ranges!$A$5:$C$10,3,FALSE)+10,"IN RANGE","ABOVE RANGE"),"BELOW RANGE")</f>
        <v>IN RANGE</v>
      </c>
      <c r="S6101">
        <f>MIN(VLOOKUP($O6101,margin_ranges!$A$5:$D$10,4,FALSE),$P6101*100)</f>
        <v>29.75</v>
      </c>
      <c r="T6101" s="29">
        <f>(1-$S6101/100)/(1-$F6101)-1</f>
        <v>-6.3333333333333353E-2</v>
      </c>
      <c r="U6101" s="19" t="str">
        <f>IF(ABS(IFERROR(T6101,0))&gt;0.05,INDEX(margin_ranges!$C$13:$C$16,MATCH($F6101*100,margin_ranges!$B$13:$B$16,1)),"")</f>
        <v>Balanced (Type B)</v>
      </c>
      <c r="V6101">
        <f>MIN(VLOOKUP($U6101,margin_ranges!$A$5:$D$10,4,FALSE),$P6101*100)</f>
        <v>29.75</v>
      </c>
      <c r="Y6101" s="29">
        <f t="shared" si="95"/>
        <v>-6.3333333333333353E-2</v>
      </c>
    </row>
    <row r="6102" spans="1:25" x14ac:dyDescent="0.3">
      <c r="A6102" s="8" t="s">
        <v>17</v>
      </c>
      <c r="B6102" s="8" t="s">
        <v>10603</v>
      </c>
      <c r="C6102" s="8" t="s">
        <v>10604</v>
      </c>
      <c r="D6102" s="8" t="s">
        <v>10615</v>
      </c>
      <c r="E6102" s="8" t="s">
        <v>10616</v>
      </c>
      <c r="F6102" s="24">
        <v>0.25</v>
      </c>
      <c r="G6102" s="24">
        <v>0</v>
      </c>
      <c r="H6102" s="25">
        <v>147.82589999999999</v>
      </c>
      <c r="I6102" s="25">
        <v>94.664500000000004</v>
      </c>
      <c r="J6102" s="15">
        <v>1039</v>
      </c>
      <c r="K6102" s="15">
        <v>260</v>
      </c>
      <c r="L6102" s="13">
        <v>0.64039999999999997</v>
      </c>
      <c r="M6102" s="7">
        <v>0.36600444999999998</v>
      </c>
      <c r="N6102" s="26">
        <v>0.03</v>
      </c>
      <c r="O6102" s="27" t="s">
        <v>92</v>
      </c>
      <c r="P6102" s="8">
        <v>0.91803378420000004</v>
      </c>
      <c r="Q6102" s="24">
        <v>0.25</v>
      </c>
      <c r="R6102" t="str">
        <f>IF($Q6102*100&gt;=VLOOKUP($O6102,margin_ranges!$A$5:$C$10,2,FALSE),IF($Q6102*100&lt;=VLOOKUP($O6102,margin_ranges!$A$5:$C$10,3,FALSE)+10,"IN RANGE","ABOVE RANGE"),"BELOW RANGE")</f>
        <v>IN RANGE</v>
      </c>
      <c r="S6102">
        <f>MIN(VLOOKUP($O6102,margin_ranges!$A$5:$D$10,4,FALSE),$P6102*100)</f>
        <v>29.75</v>
      </c>
      <c r="T6102" s="29">
        <f>(1-$S6102/100)/(1-$F6102)-1</f>
        <v>-6.3333333333333353E-2</v>
      </c>
      <c r="U6102" s="19" t="str">
        <f>IF(ABS(IFERROR(T6102,0))&gt;0.05,INDEX(margin_ranges!$C$13:$C$16,MATCH($F6102*100,margin_ranges!$B$13:$B$16,1)),"")</f>
        <v>Balanced (Type B)</v>
      </c>
      <c r="V6102">
        <f>MIN(VLOOKUP($U6102,margin_ranges!$A$5:$D$10,4,FALSE),$P6102*100)</f>
        <v>29.75</v>
      </c>
      <c r="Y6102" s="29">
        <f t="shared" si="95"/>
        <v>-6.3333333333333353E-2</v>
      </c>
    </row>
    <row r="6103" spans="1:25" x14ac:dyDescent="0.3">
      <c r="A6103" s="8" t="s">
        <v>17</v>
      </c>
      <c r="B6103" s="8" t="s">
        <v>10603</v>
      </c>
      <c r="C6103" s="8" t="s">
        <v>10604</v>
      </c>
      <c r="D6103" s="8" t="s">
        <v>10611</v>
      </c>
      <c r="E6103" s="8" t="s">
        <v>10612</v>
      </c>
      <c r="F6103" s="24">
        <v>0.249999999999999</v>
      </c>
      <c r="G6103" s="24">
        <v>1</v>
      </c>
      <c r="H6103" s="25">
        <v>138.1694</v>
      </c>
      <c r="I6103" s="25">
        <v>62.139299999999999</v>
      </c>
      <c r="J6103" s="15">
        <v>722</v>
      </c>
      <c r="K6103" s="15">
        <v>180</v>
      </c>
      <c r="L6103" s="13">
        <v>0.44969999999999999</v>
      </c>
      <c r="M6103" s="7">
        <v>0.38711719</v>
      </c>
      <c r="N6103" s="26">
        <v>0.03</v>
      </c>
      <c r="O6103" s="27" t="s">
        <v>92</v>
      </c>
      <c r="P6103" s="8">
        <v>0.9225040873</v>
      </c>
      <c r="Q6103" s="24">
        <v>0.25</v>
      </c>
      <c r="R6103" t="str">
        <f>IF($Q6103*100&gt;=VLOOKUP($O6103,margin_ranges!$A$5:$C$10,2,FALSE),IF($Q6103*100&lt;=VLOOKUP($O6103,margin_ranges!$A$5:$C$10,3,FALSE)+10,"IN RANGE","ABOVE RANGE"),"BELOW RANGE")</f>
        <v>IN RANGE</v>
      </c>
      <c r="S6103">
        <f>MIN(VLOOKUP($O6103,margin_ranges!$A$5:$D$10,4,FALSE),$P6103*100)</f>
        <v>29.75</v>
      </c>
      <c r="T6103" s="29">
        <f>(1-$S6103/100)/(1-$F6103)-1</f>
        <v>-6.3333333333334574E-2</v>
      </c>
      <c r="U6103" s="19" t="str">
        <f>IF(ABS(IFERROR(T6103,0))&gt;0.05,INDEX(margin_ranges!$C$13:$C$16,MATCH($F6103*100,margin_ranges!$B$13:$B$16,1)),"")</f>
        <v>Maximize Fill (Type A+)</v>
      </c>
      <c r="V6103">
        <f>MIN(VLOOKUP($U6103,margin_ranges!$A$5:$D$10,4,FALSE),$P6103*100)</f>
        <v>19.75</v>
      </c>
      <c r="Y6103" s="29">
        <f t="shared" si="95"/>
        <v>6.9999999999998508E-2</v>
      </c>
    </row>
    <row r="6104" spans="1:25" x14ac:dyDescent="0.3">
      <c r="A6104" s="8" t="s">
        <v>35</v>
      </c>
      <c r="B6104" s="8" t="s">
        <v>10617</v>
      </c>
      <c r="C6104" s="8" t="s">
        <v>34</v>
      </c>
      <c r="D6104" s="8" t="s">
        <v>34</v>
      </c>
      <c r="E6104" s="8"/>
      <c r="F6104" s="24">
        <v>0.339845059095783</v>
      </c>
      <c r="G6104" s="24">
        <v>0</v>
      </c>
      <c r="H6104" s="25">
        <v>32.171399999999998</v>
      </c>
      <c r="I6104" s="25">
        <v>10.081300000000001</v>
      </c>
      <c r="J6104" s="15">
        <v>283</v>
      </c>
      <c r="K6104" s="15">
        <v>86</v>
      </c>
      <c r="L6104" s="13">
        <v>0.31340000000000001</v>
      </c>
      <c r="M6104" s="7">
        <v>0.93565730000000003</v>
      </c>
      <c r="N6104" s="26">
        <v>0.32678200000000002</v>
      </c>
      <c r="O6104" s="27"/>
      <c r="P6104" s="8">
        <v>0.65074605839999999</v>
      </c>
      <c r="Q6104" s="24">
        <v>0.33979999999999999</v>
      </c>
      <c r="R6104" t="e">
        <f>IF($Q6104*100&gt;=VLOOKUP($O6104,margin_ranges!$A$5:$C$10,2,FALSE),IF($Q6104*100&lt;=VLOOKUP($O6104,margin_ranges!$A$5:$C$10,3,FALSE)+10,"IN RANGE","ABOVE RANGE"),"BELOW RANGE")</f>
        <v>#N/A</v>
      </c>
      <c r="S6104" t="e">
        <f>MIN(VLOOKUP($O6104,margin_ranges!$A$5:$D$10,4,FALSE),$P6104*100)</f>
        <v>#N/A</v>
      </c>
      <c r="T6104" s="29" t="e">
        <f>(1-$S6104/100)/(1-$F6104)-1</f>
        <v>#N/A</v>
      </c>
      <c r="U6104" s="19" t="str">
        <f>IF(ABS(IFERROR(T6104,0))&gt;0.05,INDEX(margin_ranges!$C$13:$C$16,MATCH($F6104*100,margin_ranges!$B$13:$B$16,1)),"")</f>
        <v/>
      </c>
      <c r="V6104" t="e">
        <f>MIN(VLOOKUP($U6104,margin_ranges!$A$5:$D$10,4,FALSE),$P6104*100)</f>
        <v>#N/A</v>
      </c>
      <c r="Y6104" s="29" t="e">
        <f t="shared" si="95"/>
        <v>#N/A</v>
      </c>
    </row>
    <row r="6105" spans="1:25" x14ac:dyDescent="0.3">
      <c r="A6105" s="8" t="s">
        <v>33</v>
      </c>
      <c r="B6105" s="8" t="s">
        <v>10617</v>
      </c>
      <c r="C6105" s="8" t="s">
        <v>10618</v>
      </c>
      <c r="D6105" s="8" t="s">
        <v>34</v>
      </c>
      <c r="E6105" s="8"/>
      <c r="F6105" s="24">
        <v>0.339845059095783</v>
      </c>
      <c r="G6105" s="24">
        <v>0</v>
      </c>
      <c r="H6105" s="25">
        <v>32.171399999999998</v>
      </c>
      <c r="I6105" s="25">
        <v>10.081300000000001</v>
      </c>
      <c r="J6105" s="15">
        <v>283</v>
      </c>
      <c r="K6105" s="15">
        <v>86</v>
      </c>
      <c r="L6105" s="13">
        <v>0.31340000000000001</v>
      </c>
      <c r="M6105" s="7">
        <v>0.93565730000000003</v>
      </c>
      <c r="N6105" s="26">
        <v>0.32678200000000002</v>
      </c>
      <c r="O6105" s="27"/>
      <c r="P6105" s="8">
        <v>0.65074605839999999</v>
      </c>
      <c r="Q6105" s="24">
        <v>0.33979999999999999</v>
      </c>
      <c r="R6105" t="e">
        <f>IF($Q6105*100&gt;=VLOOKUP($O6105,margin_ranges!$A$5:$C$10,2,FALSE),IF($Q6105*100&lt;=VLOOKUP($O6105,margin_ranges!$A$5:$C$10,3,FALSE)+10,"IN RANGE","ABOVE RANGE"),"BELOW RANGE")</f>
        <v>#N/A</v>
      </c>
      <c r="S6105" t="e">
        <f>MIN(VLOOKUP($O6105,margin_ranges!$A$5:$D$10,4,FALSE),$P6105*100)</f>
        <v>#N/A</v>
      </c>
      <c r="T6105" s="29" t="e">
        <f>(1-$S6105/100)/(1-$F6105)-1</f>
        <v>#N/A</v>
      </c>
      <c r="U6105" s="19" t="str">
        <f>IF(ABS(IFERROR(T6105,0))&gt;0.05,INDEX(margin_ranges!$C$13:$C$16,MATCH($F6105*100,margin_ranges!$B$13:$B$16,1)),"")</f>
        <v/>
      </c>
      <c r="V6105" t="e">
        <f>MIN(VLOOKUP($U6105,margin_ranges!$A$5:$D$10,4,FALSE),$P6105*100)</f>
        <v>#N/A</v>
      </c>
      <c r="Y6105" s="29" t="e">
        <f t="shared" si="95"/>
        <v>#N/A</v>
      </c>
    </row>
    <row r="6106" spans="1:25" x14ac:dyDescent="0.3">
      <c r="A6106" s="8" t="s">
        <v>17</v>
      </c>
      <c r="B6106" s="8" t="s">
        <v>10617</v>
      </c>
      <c r="C6106" s="8" t="s">
        <v>10618</v>
      </c>
      <c r="D6106" s="8" t="s">
        <v>10621</v>
      </c>
      <c r="E6106" s="8" t="s">
        <v>10622</v>
      </c>
      <c r="F6106" s="24">
        <v>0.34</v>
      </c>
      <c r="G6106" s="24">
        <v>0</v>
      </c>
      <c r="H6106" s="25">
        <v>18.699000000000002</v>
      </c>
      <c r="I6106" s="25">
        <v>7.1853999999999996</v>
      </c>
      <c r="J6106" s="15">
        <v>213</v>
      </c>
      <c r="K6106" s="15">
        <v>65</v>
      </c>
      <c r="L6106" s="13">
        <v>0.38429999999999997</v>
      </c>
      <c r="M6106" s="7">
        <v>0.98755603999999997</v>
      </c>
      <c r="N6106" s="26">
        <v>0.3</v>
      </c>
      <c r="O6106" s="27" t="s">
        <v>22</v>
      </c>
      <c r="P6106" s="8">
        <v>0.69621977150000003</v>
      </c>
      <c r="Q6106" s="24">
        <v>0.34</v>
      </c>
      <c r="R6106" t="str">
        <f>IF($Q6106*100&gt;=VLOOKUP($O6106,margin_ranges!$A$5:$C$10,2,FALSE),IF($Q6106*100&lt;=VLOOKUP($O6106,margin_ranges!$A$5:$C$10,3,FALSE)+10,"IN RANGE","ABOVE RANGE"),"BELOW RANGE")</f>
        <v>IN RANGE</v>
      </c>
      <c r="S6106">
        <f>MIN(VLOOKUP($O6106,margin_ranges!$A$5:$D$10,4,FALSE),$P6106*100)</f>
        <v>29.75</v>
      </c>
      <c r="T6106" s="29">
        <f>(1-$S6106/100)/(1-$F6106)-1</f>
        <v>6.4393939393939448E-2</v>
      </c>
      <c r="U6106" s="19" t="str">
        <f>IF(ABS(IFERROR(T6106,0))&gt;0.05,INDEX(margin_ranges!$C$13:$C$16,MATCH($F6106*100,margin_ranges!$B$13:$B$16,1)),"")</f>
        <v>Balanced (Type B)</v>
      </c>
      <c r="V6106">
        <f>MIN(VLOOKUP($U6106,margin_ranges!$A$5:$D$10,4,FALSE),$P6106*100)</f>
        <v>29.75</v>
      </c>
      <c r="Y6106" s="29">
        <f t="shared" si="95"/>
        <v>6.4393939393939448E-2</v>
      </c>
    </row>
    <row r="6107" spans="1:25" x14ac:dyDescent="0.3">
      <c r="A6107" s="8" t="s">
        <v>17</v>
      </c>
      <c r="B6107" s="8" t="s">
        <v>10617</v>
      </c>
      <c r="C6107" s="8" t="s">
        <v>10618</v>
      </c>
      <c r="D6107" s="8" t="s">
        <v>10619</v>
      </c>
      <c r="E6107" s="8" t="s">
        <v>10620</v>
      </c>
      <c r="F6107" s="24">
        <v>0.33999999999999903</v>
      </c>
      <c r="G6107" s="24">
        <v>0</v>
      </c>
      <c r="H6107" s="25">
        <v>6.4954999999999998</v>
      </c>
      <c r="I6107" s="25">
        <v>2.3653</v>
      </c>
      <c r="J6107" s="15">
        <v>51</v>
      </c>
      <c r="K6107" s="15">
        <v>15</v>
      </c>
      <c r="L6107" s="13">
        <v>0.36409999999999998</v>
      </c>
      <c r="M6107" s="7">
        <v>0.71429606999999995</v>
      </c>
      <c r="N6107" s="26">
        <v>0.3</v>
      </c>
      <c r="O6107" s="27" t="s">
        <v>22</v>
      </c>
      <c r="P6107" s="8">
        <v>0.58000608799999998</v>
      </c>
      <c r="Q6107" s="24">
        <v>0.34</v>
      </c>
      <c r="R6107" t="str">
        <f>IF($Q6107*100&gt;=VLOOKUP($O6107,margin_ranges!$A$5:$C$10,2,FALSE),IF($Q6107*100&lt;=VLOOKUP($O6107,margin_ranges!$A$5:$C$10,3,FALSE)+10,"IN RANGE","ABOVE RANGE"),"BELOW RANGE")</f>
        <v>IN RANGE</v>
      </c>
      <c r="S6107">
        <f>MIN(VLOOKUP($O6107,margin_ranges!$A$5:$D$10,4,FALSE),$P6107*100)</f>
        <v>29.75</v>
      </c>
      <c r="T6107" s="29">
        <f>(1-$S6107/100)/(1-$F6107)-1</f>
        <v>6.4393939393937671E-2</v>
      </c>
      <c r="U6107" s="19" t="str">
        <f>IF(ABS(IFERROR(T6107,0))&gt;0.05,INDEX(margin_ranges!$C$13:$C$16,MATCH($F6107*100,margin_ranges!$B$13:$B$16,1)),"")</f>
        <v>Balanced (Type B)</v>
      </c>
      <c r="V6107">
        <f>MIN(VLOOKUP($U6107,margin_ranges!$A$5:$D$10,4,FALSE),$P6107*100)</f>
        <v>29.75</v>
      </c>
      <c r="Y6107" s="29">
        <f t="shared" si="95"/>
        <v>6.4393939393937671E-2</v>
      </c>
    </row>
    <row r="6108" spans="1:25" x14ac:dyDescent="0.3">
      <c r="A6108" s="8" t="s">
        <v>17</v>
      </c>
      <c r="B6108" s="8" t="s">
        <v>10617</v>
      </c>
      <c r="C6108" s="8" t="s">
        <v>10618</v>
      </c>
      <c r="D6108" s="8" t="s">
        <v>12331</v>
      </c>
      <c r="E6108" s="8" t="s">
        <v>12332</v>
      </c>
      <c r="F6108" s="24">
        <v>0.29414942883605999</v>
      </c>
      <c r="G6108" s="24">
        <v>0</v>
      </c>
      <c r="H6108" s="25">
        <v>6.4306999999999999</v>
      </c>
      <c r="I6108" s="25">
        <v>0.39190000000000003</v>
      </c>
      <c r="J6108" s="15">
        <v>17</v>
      </c>
      <c r="K6108" s="15">
        <v>5</v>
      </c>
      <c r="L6108" s="13">
        <v>6.0900000000000003E-2</v>
      </c>
      <c r="M6108" s="7">
        <v>1.41673045</v>
      </c>
      <c r="N6108" s="26">
        <v>1</v>
      </c>
      <c r="O6108" s="27" t="s">
        <v>162</v>
      </c>
      <c r="P6108" s="8">
        <v>0.2941494288</v>
      </c>
      <c r="Q6108" s="24">
        <v>0.35</v>
      </c>
      <c r="R6108" t="str">
        <f>IF($Q6108*100&gt;=VLOOKUP($O6108,margin_ranges!$A$5:$C$10,2,FALSE),IF($Q6108*100&lt;=VLOOKUP($O6108,margin_ranges!$A$5:$C$10,3,FALSE)+10,"IN RANGE","ABOVE RANGE"),"BELOW RANGE")</f>
        <v>IN RANGE</v>
      </c>
      <c r="S6108">
        <f>MIN(VLOOKUP($O6108,margin_ranges!$A$5:$D$10,4,FALSE),$P6108*100)</f>
        <v>29.414942880000002</v>
      </c>
      <c r="T6108" s="29">
        <f>(1-$S6108/100)/(1-$F6108)-1</f>
        <v>5.1087356567336428E-11</v>
      </c>
      <c r="U6108" s="19" t="str">
        <f>IF(ABS(IFERROR(T6108,0))&gt;0.05,INDEX(margin_ranges!$C$13:$C$16,MATCH($F6108*100,margin_ranges!$B$13:$B$16,1)),"")</f>
        <v/>
      </c>
      <c r="V6108" t="e">
        <f>MIN(VLOOKUP($U6108,margin_ranges!$A$5:$D$10,4,FALSE),$P6108*100)</f>
        <v>#N/A</v>
      </c>
      <c r="Y6108" s="29" t="e">
        <f t="shared" si="95"/>
        <v>#N/A</v>
      </c>
    </row>
    <row r="6109" spans="1:25" x14ac:dyDescent="0.3">
      <c r="A6109" s="8" t="s">
        <v>35</v>
      </c>
      <c r="B6109" s="8" t="s">
        <v>10627</v>
      </c>
      <c r="C6109" s="8" t="s">
        <v>34</v>
      </c>
      <c r="D6109" s="8" t="s">
        <v>34</v>
      </c>
      <c r="E6109" s="8"/>
      <c r="F6109" s="24">
        <v>0.30307450768988198</v>
      </c>
      <c r="G6109" s="24">
        <v>0</v>
      </c>
      <c r="H6109" s="25">
        <v>2664.2784000000001</v>
      </c>
      <c r="I6109" s="25">
        <v>319.5324</v>
      </c>
      <c r="J6109" s="15">
        <v>7158</v>
      </c>
      <c r="K6109" s="15">
        <v>1967</v>
      </c>
      <c r="L6109" s="13">
        <v>0.11990000000000001</v>
      </c>
      <c r="M6109" s="7">
        <v>0.74673981</v>
      </c>
      <c r="N6109" s="26">
        <v>0.50105599999999995</v>
      </c>
      <c r="O6109" s="27"/>
      <c r="P6109" s="8">
        <v>0.32900858929999999</v>
      </c>
      <c r="Q6109" s="24">
        <v>0.30309999999999998</v>
      </c>
      <c r="R6109" t="e">
        <f>IF($Q6109*100&gt;=VLOOKUP($O6109,margin_ranges!$A$5:$C$10,2,FALSE),IF($Q6109*100&lt;=VLOOKUP($O6109,margin_ranges!$A$5:$C$10,3,FALSE)+10,"IN RANGE","ABOVE RANGE"),"BELOW RANGE")</f>
        <v>#N/A</v>
      </c>
      <c r="S6109" t="e">
        <f>MIN(VLOOKUP($O6109,margin_ranges!$A$5:$D$10,4,FALSE),$P6109*100)</f>
        <v>#N/A</v>
      </c>
      <c r="T6109" s="29" t="e">
        <f>(1-$S6109/100)/(1-$F6109)-1</f>
        <v>#N/A</v>
      </c>
      <c r="U6109" s="19" t="str">
        <f>IF(ABS(IFERROR(T6109,0))&gt;0.05,INDEX(margin_ranges!$C$13:$C$16,MATCH($F6109*100,margin_ranges!$B$13:$B$16,1)),"")</f>
        <v/>
      </c>
      <c r="V6109" t="e">
        <f>MIN(VLOOKUP($U6109,margin_ranges!$A$5:$D$10,4,FALSE),$P6109*100)</f>
        <v>#N/A</v>
      </c>
      <c r="Y6109" s="29" t="e">
        <f t="shared" si="95"/>
        <v>#N/A</v>
      </c>
    </row>
    <row r="6110" spans="1:25" x14ac:dyDescent="0.3">
      <c r="A6110" s="8" t="s">
        <v>33</v>
      </c>
      <c r="B6110" s="8" t="s">
        <v>10627</v>
      </c>
      <c r="C6110" s="8" t="s">
        <v>10628</v>
      </c>
      <c r="D6110" s="8" t="s">
        <v>34</v>
      </c>
      <c r="E6110" s="8"/>
      <c r="F6110" s="24">
        <v>0.30307450768988198</v>
      </c>
      <c r="G6110" s="24">
        <v>0</v>
      </c>
      <c r="H6110" s="25">
        <v>2664.2784000000001</v>
      </c>
      <c r="I6110" s="25">
        <v>319.5324</v>
      </c>
      <c r="J6110" s="15">
        <v>7158</v>
      </c>
      <c r="K6110" s="15">
        <v>1967</v>
      </c>
      <c r="L6110" s="13">
        <v>0.11990000000000001</v>
      </c>
      <c r="M6110" s="7">
        <v>0.74673981</v>
      </c>
      <c r="N6110" s="26">
        <v>0.50105599999999995</v>
      </c>
      <c r="O6110" s="27"/>
      <c r="P6110" s="8">
        <v>0.32900858929999999</v>
      </c>
      <c r="Q6110" s="24">
        <v>0.30309999999999998</v>
      </c>
      <c r="R6110" t="e">
        <f>IF($Q6110*100&gt;=VLOOKUP($O6110,margin_ranges!$A$5:$C$10,2,FALSE),IF($Q6110*100&lt;=VLOOKUP($O6110,margin_ranges!$A$5:$C$10,3,FALSE)+10,"IN RANGE","ABOVE RANGE"),"BELOW RANGE")</f>
        <v>#N/A</v>
      </c>
      <c r="S6110" t="e">
        <f>MIN(VLOOKUP($O6110,margin_ranges!$A$5:$D$10,4,FALSE),$P6110*100)</f>
        <v>#N/A</v>
      </c>
      <c r="T6110" s="29" t="e">
        <f>(1-$S6110/100)/(1-$F6110)-1</f>
        <v>#N/A</v>
      </c>
      <c r="U6110" s="19" t="str">
        <f>IF(ABS(IFERROR(T6110,0))&gt;0.05,INDEX(margin_ranges!$C$13:$C$16,MATCH($F6110*100,margin_ranges!$B$13:$B$16,1)),"")</f>
        <v/>
      </c>
      <c r="V6110" t="e">
        <f>MIN(VLOOKUP($U6110,margin_ranges!$A$5:$D$10,4,FALSE),$P6110*100)</f>
        <v>#N/A</v>
      </c>
      <c r="Y6110" s="29" t="e">
        <f t="shared" si="95"/>
        <v>#N/A</v>
      </c>
    </row>
    <row r="6111" spans="1:25" x14ac:dyDescent="0.3">
      <c r="A6111" s="8" t="s">
        <v>17</v>
      </c>
      <c r="B6111" s="8" t="s">
        <v>10627</v>
      </c>
      <c r="C6111" s="8" t="s">
        <v>10628</v>
      </c>
      <c r="D6111" s="8" t="s">
        <v>10645</v>
      </c>
      <c r="E6111" s="8" t="s">
        <v>10646</v>
      </c>
      <c r="F6111" s="24">
        <v>0.35</v>
      </c>
      <c r="G6111" s="24">
        <v>0</v>
      </c>
      <c r="H6111" s="25">
        <v>321.09980000000002</v>
      </c>
      <c r="I6111" s="25">
        <v>74.796899999999994</v>
      </c>
      <c r="J6111" s="15">
        <v>944</v>
      </c>
      <c r="K6111" s="15">
        <v>294</v>
      </c>
      <c r="L6111" s="13">
        <v>0.2329</v>
      </c>
      <c r="M6111" s="7">
        <v>0.42049026</v>
      </c>
      <c r="N6111" s="26">
        <v>0.25</v>
      </c>
      <c r="O6111" s="27" t="s">
        <v>92</v>
      </c>
      <c r="P6111" s="8">
        <v>0.40545590929999997</v>
      </c>
      <c r="Q6111" s="24">
        <v>0.35</v>
      </c>
      <c r="R6111" t="str">
        <f>IF($Q6111*100&gt;=VLOOKUP($O6111,margin_ranges!$A$5:$C$10,2,FALSE),IF($Q6111*100&lt;=VLOOKUP($O6111,margin_ranges!$A$5:$C$10,3,FALSE)+10,"IN RANGE","ABOVE RANGE"),"BELOW RANGE")</f>
        <v>IN RANGE</v>
      </c>
      <c r="S6111">
        <f>MIN(VLOOKUP($O6111,margin_ranges!$A$5:$D$10,4,FALSE),$P6111*100)</f>
        <v>29.75</v>
      </c>
      <c r="T6111" s="29">
        <f>(1-$S6111/100)/(1-$F6111)-1</f>
        <v>8.0769230769230704E-2</v>
      </c>
      <c r="U6111" s="19" t="str">
        <f>IF(ABS(IFERROR(T6111,0))&gt;0.05,INDEX(margin_ranges!$C$13:$C$16,MATCH($F6111*100,margin_ranges!$B$13:$B$16,1)),"")</f>
        <v>Margin Over Fill (Type C)</v>
      </c>
      <c r="V6111">
        <f>MIN(VLOOKUP($U6111,margin_ranges!$A$5:$D$10,4,FALSE),$P6111*100)</f>
        <v>40.545590929999996</v>
      </c>
      <c r="Y6111" s="29">
        <f t="shared" si="95"/>
        <v>-8.5316783538461505E-2</v>
      </c>
    </row>
    <row r="6112" spans="1:25" x14ac:dyDescent="0.3">
      <c r="A6112" s="8" t="s">
        <v>17</v>
      </c>
      <c r="B6112" s="8" t="s">
        <v>10627</v>
      </c>
      <c r="C6112" s="8" t="s">
        <v>10628</v>
      </c>
      <c r="D6112" s="8" t="s">
        <v>10647</v>
      </c>
      <c r="E6112" s="8" t="s">
        <v>10648</v>
      </c>
      <c r="F6112" s="24">
        <v>0.33</v>
      </c>
      <c r="G6112" s="24">
        <v>0</v>
      </c>
      <c r="H6112" s="25">
        <v>172.7561</v>
      </c>
      <c r="I6112" s="25">
        <v>10.2349</v>
      </c>
      <c r="J6112" s="15">
        <v>468</v>
      </c>
      <c r="K6112" s="15">
        <v>154</v>
      </c>
      <c r="L6112" s="13">
        <v>5.9200000000000003E-2</v>
      </c>
      <c r="M6112" s="7">
        <v>1.5237786799999999</v>
      </c>
      <c r="N6112" s="26">
        <v>1</v>
      </c>
      <c r="O6112" s="27" t="s">
        <v>92</v>
      </c>
      <c r="P6112" s="8">
        <v>0.34373671789999999</v>
      </c>
      <c r="Q6112" s="24">
        <v>0.33</v>
      </c>
      <c r="R6112" t="str">
        <f>IF($Q6112*100&gt;=VLOOKUP($O6112,margin_ranges!$A$5:$C$10,2,FALSE),IF($Q6112*100&lt;=VLOOKUP($O6112,margin_ranges!$A$5:$C$10,3,FALSE)+10,"IN RANGE","ABOVE RANGE"),"BELOW RANGE")</f>
        <v>IN RANGE</v>
      </c>
      <c r="S6112">
        <f>MIN(VLOOKUP($O6112,margin_ranges!$A$5:$D$10,4,FALSE),$P6112*100)</f>
        <v>29.75</v>
      </c>
      <c r="T6112" s="29">
        <f>(1-$S6112/100)/(1-$F6112)-1</f>
        <v>4.850746268656736E-2</v>
      </c>
      <c r="U6112" s="19" t="str">
        <f>IF(ABS(IFERROR(T6112,0))&gt;0.05,INDEX(margin_ranges!$C$13:$C$16,MATCH($F6112*100,margin_ranges!$B$13:$B$16,1)),"")</f>
        <v/>
      </c>
      <c r="V6112" t="e">
        <f>MIN(VLOOKUP($U6112,margin_ranges!$A$5:$D$10,4,FALSE),$P6112*100)</f>
        <v>#N/A</v>
      </c>
      <c r="Y6112" s="29" t="e">
        <f t="shared" si="95"/>
        <v>#N/A</v>
      </c>
    </row>
    <row r="6113" spans="1:25" x14ac:dyDescent="0.3">
      <c r="A6113" s="8" t="s">
        <v>17</v>
      </c>
      <c r="B6113" s="8" t="s">
        <v>10627</v>
      </c>
      <c r="C6113" s="8" t="s">
        <v>10628</v>
      </c>
      <c r="D6113" s="8" t="s">
        <v>10651</v>
      </c>
      <c r="E6113" s="8" t="s">
        <v>10652</v>
      </c>
      <c r="F6113" s="24">
        <v>0.30619266055045802</v>
      </c>
      <c r="G6113" s="24">
        <v>0</v>
      </c>
      <c r="H6113" s="25">
        <v>41.994999999999997</v>
      </c>
      <c r="I6113" s="25">
        <v>1.9964999999999999</v>
      </c>
      <c r="J6113" s="15">
        <v>86</v>
      </c>
      <c r="K6113" s="15">
        <v>26</v>
      </c>
      <c r="L6113" s="13">
        <v>4.7500000000000001E-2</v>
      </c>
      <c r="M6113" s="7">
        <v>1.4413223100000001</v>
      </c>
      <c r="N6113" s="26">
        <v>1</v>
      </c>
      <c r="O6113" s="27" t="s">
        <v>92</v>
      </c>
      <c r="P6113" s="8">
        <v>0.3061926606</v>
      </c>
      <c r="Q6113" s="24">
        <v>0.35</v>
      </c>
      <c r="R6113" t="str">
        <f>IF($Q6113*100&gt;=VLOOKUP($O6113,margin_ranges!$A$5:$C$10,2,FALSE),IF($Q6113*100&lt;=VLOOKUP($O6113,margin_ranges!$A$5:$C$10,3,FALSE)+10,"IN RANGE","ABOVE RANGE"),"BELOW RANGE")</f>
        <v>IN RANGE</v>
      </c>
      <c r="S6113">
        <f>MIN(VLOOKUP($O6113,margin_ranges!$A$5:$D$10,4,FALSE),$P6113*100)</f>
        <v>29.75</v>
      </c>
      <c r="T6113" s="29">
        <f>(1-$S6113/100)/(1-$F6113)-1</f>
        <v>1.2528925619833764E-2</v>
      </c>
      <c r="U6113" s="19" t="str">
        <f>IF(ABS(IFERROR(T6113,0))&gt;0.05,INDEX(margin_ranges!$C$13:$C$16,MATCH($F6113*100,margin_ranges!$B$13:$B$16,1)),"")</f>
        <v/>
      </c>
      <c r="V6113" t="e">
        <f>MIN(VLOOKUP($U6113,margin_ranges!$A$5:$D$10,4,FALSE),$P6113*100)</f>
        <v>#N/A</v>
      </c>
      <c r="Y6113" s="29" t="e">
        <f t="shared" si="95"/>
        <v>#N/A</v>
      </c>
    </row>
    <row r="6114" spans="1:25" x14ac:dyDescent="0.3">
      <c r="A6114" s="8" t="s">
        <v>17</v>
      </c>
      <c r="B6114" s="8" t="s">
        <v>10627</v>
      </c>
      <c r="C6114" s="8" t="s">
        <v>10628</v>
      </c>
      <c r="D6114" s="8" t="s">
        <v>10629</v>
      </c>
      <c r="E6114" s="8" t="s">
        <v>10630</v>
      </c>
      <c r="F6114" s="24">
        <v>0.3</v>
      </c>
      <c r="G6114" s="24">
        <v>0</v>
      </c>
      <c r="H6114" s="25">
        <v>177.21510000000001</v>
      </c>
      <c r="I6114" s="25">
        <v>12.146000000000001</v>
      </c>
      <c r="J6114" s="15">
        <v>559</v>
      </c>
      <c r="K6114" s="15">
        <v>145</v>
      </c>
      <c r="L6114" s="13">
        <v>6.8500000000000005E-2</v>
      </c>
      <c r="M6114" s="7">
        <v>1.53372774</v>
      </c>
      <c r="N6114" s="26">
        <v>1</v>
      </c>
      <c r="O6114" s="27" t="s">
        <v>92</v>
      </c>
      <c r="P6114" s="8">
        <v>0.34799379759999999</v>
      </c>
      <c r="Q6114" s="24">
        <v>0.3</v>
      </c>
      <c r="R6114" t="str">
        <f>IF($Q6114*100&gt;=VLOOKUP($O6114,margin_ranges!$A$5:$C$10,2,FALSE),IF($Q6114*100&lt;=VLOOKUP($O6114,margin_ranges!$A$5:$C$10,3,FALSE)+10,"IN RANGE","ABOVE RANGE"),"BELOW RANGE")</f>
        <v>IN RANGE</v>
      </c>
      <c r="S6114">
        <f>MIN(VLOOKUP($O6114,margin_ranges!$A$5:$D$10,4,FALSE),$P6114*100)</f>
        <v>29.75</v>
      </c>
      <c r="T6114" s="29">
        <f>(1-$S6114/100)/(1-$F6114)-1</f>
        <v>3.5714285714285587E-3</v>
      </c>
      <c r="U6114" s="19" t="str">
        <f>IF(ABS(IFERROR(T6114,0))&gt;0.05,INDEX(margin_ranges!$C$13:$C$16,MATCH($F6114*100,margin_ranges!$B$13:$B$16,1)),"")</f>
        <v/>
      </c>
      <c r="V6114" t="e">
        <f>MIN(VLOOKUP($U6114,margin_ranges!$A$5:$D$10,4,FALSE),$P6114*100)</f>
        <v>#N/A</v>
      </c>
      <c r="Y6114" s="29" t="e">
        <f t="shared" si="95"/>
        <v>#N/A</v>
      </c>
    </row>
    <row r="6115" spans="1:25" x14ac:dyDescent="0.3">
      <c r="A6115" s="8" t="s">
        <v>17</v>
      </c>
      <c r="B6115" s="8" t="s">
        <v>10627</v>
      </c>
      <c r="C6115" s="8" t="s">
        <v>10628</v>
      </c>
      <c r="D6115" s="8" t="s">
        <v>10633</v>
      </c>
      <c r="E6115" s="8" t="s">
        <v>10634</v>
      </c>
      <c r="F6115" s="24">
        <v>0.3</v>
      </c>
      <c r="G6115" s="24">
        <v>0</v>
      </c>
      <c r="H6115" s="25">
        <v>411.0127</v>
      </c>
      <c r="I6115" s="25">
        <v>28.2774</v>
      </c>
      <c r="J6115" s="15">
        <v>1324</v>
      </c>
      <c r="K6115" s="15">
        <v>396</v>
      </c>
      <c r="L6115" s="13">
        <v>6.88E-2</v>
      </c>
      <c r="M6115" s="7">
        <v>1.56077629</v>
      </c>
      <c r="N6115" s="26">
        <v>1</v>
      </c>
      <c r="O6115" s="27" t="s">
        <v>92</v>
      </c>
      <c r="P6115" s="8">
        <v>0.35929318859999998</v>
      </c>
      <c r="Q6115" s="24">
        <v>0.3</v>
      </c>
      <c r="R6115" t="str">
        <f>IF($Q6115*100&gt;=VLOOKUP($O6115,margin_ranges!$A$5:$C$10,2,FALSE),IF($Q6115*100&lt;=VLOOKUP($O6115,margin_ranges!$A$5:$C$10,3,FALSE)+10,"IN RANGE","ABOVE RANGE"),"BELOW RANGE")</f>
        <v>IN RANGE</v>
      </c>
      <c r="S6115">
        <f>MIN(VLOOKUP($O6115,margin_ranges!$A$5:$D$10,4,FALSE),$P6115*100)</f>
        <v>29.75</v>
      </c>
      <c r="T6115" s="29">
        <f>(1-$S6115/100)/(1-$F6115)-1</f>
        <v>3.5714285714285587E-3</v>
      </c>
      <c r="U6115" s="19" t="str">
        <f>IF(ABS(IFERROR(T6115,0))&gt;0.05,INDEX(margin_ranges!$C$13:$C$16,MATCH($F6115*100,margin_ranges!$B$13:$B$16,1)),"")</f>
        <v/>
      </c>
      <c r="V6115" t="e">
        <f>MIN(VLOOKUP($U6115,margin_ranges!$A$5:$D$10,4,FALSE),$P6115*100)</f>
        <v>#N/A</v>
      </c>
      <c r="Y6115" s="29" t="e">
        <f t="shared" si="95"/>
        <v>#N/A</v>
      </c>
    </row>
    <row r="6116" spans="1:25" x14ac:dyDescent="0.3">
      <c r="A6116" s="8" t="s">
        <v>17</v>
      </c>
      <c r="B6116" s="8" t="s">
        <v>10627</v>
      </c>
      <c r="C6116" s="8" t="s">
        <v>10628</v>
      </c>
      <c r="D6116" s="8" t="s">
        <v>10635</v>
      </c>
      <c r="E6116" s="8" t="s">
        <v>10636</v>
      </c>
      <c r="F6116" s="24">
        <v>0.3</v>
      </c>
      <c r="G6116" s="24">
        <v>0</v>
      </c>
      <c r="H6116" s="25">
        <v>369.46370000000002</v>
      </c>
      <c r="I6116" s="25">
        <v>26.197600000000001</v>
      </c>
      <c r="J6116" s="15">
        <v>1206</v>
      </c>
      <c r="K6116" s="15">
        <v>326</v>
      </c>
      <c r="L6116" s="13">
        <v>7.0900000000000005E-2</v>
      </c>
      <c r="M6116" s="7">
        <v>1.53404041</v>
      </c>
      <c r="N6116" s="26">
        <v>1</v>
      </c>
      <c r="O6116" s="27" t="s">
        <v>92</v>
      </c>
      <c r="P6116" s="8">
        <v>0.34812669089999998</v>
      </c>
      <c r="Q6116" s="24">
        <v>0.3</v>
      </c>
      <c r="R6116" t="str">
        <f>IF($Q6116*100&gt;=VLOOKUP($O6116,margin_ranges!$A$5:$C$10,2,FALSE),IF($Q6116*100&lt;=VLOOKUP($O6116,margin_ranges!$A$5:$C$10,3,FALSE)+10,"IN RANGE","ABOVE RANGE"),"BELOW RANGE")</f>
        <v>IN RANGE</v>
      </c>
      <c r="S6116">
        <f>MIN(VLOOKUP($O6116,margin_ranges!$A$5:$D$10,4,FALSE),$P6116*100)</f>
        <v>29.75</v>
      </c>
      <c r="T6116" s="29">
        <f>(1-$S6116/100)/(1-$F6116)-1</f>
        <v>3.5714285714285587E-3</v>
      </c>
      <c r="U6116" s="19" t="str">
        <f>IF(ABS(IFERROR(T6116,0))&gt;0.05,INDEX(margin_ranges!$C$13:$C$16,MATCH($F6116*100,margin_ranges!$B$13:$B$16,1)),"")</f>
        <v/>
      </c>
      <c r="V6116" t="e">
        <f>MIN(VLOOKUP($U6116,margin_ranges!$A$5:$D$10,4,FALSE),$P6116*100)</f>
        <v>#N/A</v>
      </c>
      <c r="Y6116" s="29" t="e">
        <f t="shared" si="95"/>
        <v>#N/A</v>
      </c>
    </row>
    <row r="6117" spans="1:25" x14ac:dyDescent="0.3">
      <c r="A6117" s="8" t="s">
        <v>17</v>
      </c>
      <c r="B6117" s="8" t="s">
        <v>10627</v>
      </c>
      <c r="C6117" s="8" t="s">
        <v>10628</v>
      </c>
      <c r="D6117" s="8" t="s">
        <v>10655</v>
      </c>
      <c r="E6117" s="8" t="s">
        <v>10656</v>
      </c>
      <c r="F6117" s="24">
        <v>0.27940705022754098</v>
      </c>
      <c r="G6117" s="24">
        <v>0</v>
      </c>
      <c r="H6117" s="25">
        <v>300.30279999999999</v>
      </c>
      <c r="I6117" s="25">
        <v>55.872599999999998</v>
      </c>
      <c r="J6117" s="15">
        <v>814</v>
      </c>
      <c r="K6117" s="15">
        <v>226</v>
      </c>
      <c r="L6117" s="13">
        <v>0.18609999999999999</v>
      </c>
      <c r="M6117" s="7">
        <v>0.48571111</v>
      </c>
      <c r="N6117" s="26">
        <v>0.35</v>
      </c>
      <c r="O6117" s="27" t="s">
        <v>92</v>
      </c>
      <c r="P6117" s="8">
        <v>0.27940705020000001</v>
      </c>
      <c r="Q6117" s="24">
        <v>0.3</v>
      </c>
      <c r="R6117" t="str">
        <f>IF($Q6117*100&gt;=VLOOKUP($O6117,margin_ranges!$A$5:$C$10,2,FALSE),IF($Q6117*100&lt;=VLOOKUP($O6117,margin_ranges!$A$5:$C$10,3,FALSE)+10,"IN RANGE","ABOVE RANGE"),"BELOW RANGE")</f>
        <v>IN RANGE</v>
      </c>
      <c r="S6117">
        <f>MIN(VLOOKUP($O6117,margin_ranges!$A$5:$D$10,4,FALSE),$P6117*100)</f>
        <v>27.940705019999999</v>
      </c>
      <c r="T6117" s="29">
        <f>(1-$S6117/100)/(1-$F6117)-1</f>
        <v>3.8219871711930864E-11</v>
      </c>
      <c r="U6117" s="19" t="str">
        <f>IF(ABS(IFERROR(T6117,0))&gt;0.05,INDEX(margin_ranges!$C$13:$C$16,MATCH($F6117*100,margin_ranges!$B$13:$B$16,1)),"")</f>
        <v/>
      </c>
      <c r="V6117" t="e">
        <f>MIN(VLOOKUP($U6117,margin_ranges!$A$5:$D$10,4,FALSE),$P6117*100)</f>
        <v>#N/A</v>
      </c>
      <c r="Y6117" s="29" t="e">
        <f t="shared" si="95"/>
        <v>#N/A</v>
      </c>
    </row>
    <row r="6118" spans="1:25" x14ac:dyDescent="0.3">
      <c r="A6118" s="8" t="s">
        <v>17</v>
      </c>
      <c r="B6118" s="8" t="s">
        <v>10627</v>
      </c>
      <c r="C6118" s="8" t="s">
        <v>10628</v>
      </c>
      <c r="D6118" s="8" t="s">
        <v>10653</v>
      </c>
      <c r="E6118" s="8" t="s">
        <v>10654</v>
      </c>
      <c r="F6118" s="24">
        <v>0.24706487432256</v>
      </c>
      <c r="G6118" s="24">
        <v>0</v>
      </c>
      <c r="H6118" s="25">
        <v>181.00659999999999</v>
      </c>
      <c r="I6118" s="25">
        <v>6.0566000000000004</v>
      </c>
      <c r="J6118" s="15">
        <v>302</v>
      </c>
      <c r="K6118" s="15">
        <v>70</v>
      </c>
      <c r="L6118" s="13">
        <v>3.3500000000000002E-2</v>
      </c>
      <c r="M6118" s="7">
        <v>1.66016959</v>
      </c>
      <c r="N6118" s="26">
        <v>1.25</v>
      </c>
      <c r="O6118" s="27" t="s">
        <v>22</v>
      </c>
      <c r="P6118" s="8">
        <v>0.24706487429999999</v>
      </c>
      <c r="Q6118" s="24">
        <v>0.27</v>
      </c>
      <c r="R6118" t="str">
        <f>IF($Q6118*100&gt;=VLOOKUP($O6118,margin_ranges!$A$5:$C$10,2,FALSE),IF($Q6118*100&lt;=VLOOKUP($O6118,margin_ranges!$A$5:$C$10,3,FALSE)+10,"IN RANGE","ABOVE RANGE"),"BELOW RANGE")</f>
        <v>IN RANGE</v>
      </c>
      <c r="S6118">
        <f>MIN(VLOOKUP($O6118,margin_ranges!$A$5:$D$10,4,FALSE),$P6118*100)</f>
        <v>24.706487429999999</v>
      </c>
      <c r="T6118" s="29">
        <f>(1-$S6118/100)/(1-$F6118)-1</f>
        <v>2.9962698988583725E-11</v>
      </c>
      <c r="U6118" s="19" t="str">
        <f>IF(ABS(IFERROR(T6118,0))&gt;0.05,INDEX(margin_ranges!$C$13:$C$16,MATCH($F6118*100,margin_ranges!$B$13:$B$16,1)),"")</f>
        <v/>
      </c>
      <c r="V6118" t="e">
        <f>MIN(VLOOKUP($U6118,margin_ranges!$A$5:$D$10,4,FALSE),$P6118*100)</f>
        <v>#N/A</v>
      </c>
      <c r="Y6118" s="29" t="e">
        <f t="shared" si="95"/>
        <v>#N/A</v>
      </c>
    </row>
    <row r="6119" spans="1:25" x14ac:dyDescent="0.3">
      <c r="A6119" s="8" t="s">
        <v>17</v>
      </c>
      <c r="B6119" s="8" t="s">
        <v>10627</v>
      </c>
      <c r="C6119" s="8" t="s">
        <v>10628</v>
      </c>
      <c r="D6119" s="8" t="s">
        <v>10661</v>
      </c>
      <c r="E6119" s="8" t="s">
        <v>10662</v>
      </c>
      <c r="F6119" s="24">
        <v>0.27392762281881999</v>
      </c>
      <c r="G6119" s="24">
        <v>0</v>
      </c>
      <c r="H6119" s="25">
        <v>55.685899999999997</v>
      </c>
      <c r="I6119" s="25">
        <v>1.1902999999999999</v>
      </c>
      <c r="J6119" s="15">
        <v>61</v>
      </c>
      <c r="K6119" s="15">
        <v>15</v>
      </c>
      <c r="L6119" s="13">
        <v>2.1399999999999999E-2</v>
      </c>
      <c r="M6119" s="7">
        <v>1.72159145</v>
      </c>
      <c r="N6119" s="26">
        <v>1.25</v>
      </c>
      <c r="O6119" s="27" t="s">
        <v>22</v>
      </c>
      <c r="P6119" s="8">
        <v>0.27392762279999999</v>
      </c>
      <c r="Q6119" s="24">
        <v>0.28999999999999998</v>
      </c>
      <c r="R6119" t="str">
        <f>IF($Q6119*100&gt;=VLOOKUP($O6119,margin_ranges!$A$5:$C$10,2,FALSE),IF($Q6119*100&lt;=VLOOKUP($O6119,margin_ranges!$A$5:$C$10,3,FALSE)+10,"IN RANGE","ABOVE RANGE"),"BELOW RANGE")</f>
        <v>IN RANGE</v>
      </c>
      <c r="S6119">
        <f>MIN(VLOOKUP($O6119,margin_ranges!$A$5:$D$10,4,FALSE),$P6119*100)</f>
        <v>27.392762279999999</v>
      </c>
      <c r="T6119" s="29">
        <f>(1-$S6119/100)/(1-$F6119)-1</f>
        <v>2.5920154911318605E-11</v>
      </c>
      <c r="U6119" s="19" t="str">
        <f>IF(ABS(IFERROR(T6119,0))&gt;0.05,INDEX(margin_ranges!$C$13:$C$16,MATCH($F6119*100,margin_ranges!$B$13:$B$16,1)),"")</f>
        <v/>
      </c>
      <c r="V6119" t="e">
        <f>MIN(VLOOKUP($U6119,margin_ranges!$A$5:$D$10,4,FALSE),$P6119*100)</f>
        <v>#N/A</v>
      </c>
      <c r="Y6119" s="29" t="e">
        <f t="shared" si="95"/>
        <v>#N/A</v>
      </c>
    </row>
    <row r="6120" spans="1:25" x14ac:dyDescent="0.3">
      <c r="A6120" s="8" t="s">
        <v>17</v>
      </c>
      <c r="B6120" s="8" t="s">
        <v>10627</v>
      </c>
      <c r="C6120" s="8" t="s">
        <v>10628</v>
      </c>
      <c r="D6120" s="8" t="s">
        <v>10649</v>
      </c>
      <c r="E6120" s="8" t="s">
        <v>10650</v>
      </c>
      <c r="F6120" s="24">
        <v>7.9986656113116297E-2</v>
      </c>
      <c r="G6120" s="24">
        <v>0</v>
      </c>
      <c r="H6120" s="25">
        <v>36.596699999999998</v>
      </c>
      <c r="I6120" s="25">
        <v>12.6861</v>
      </c>
      <c r="J6120" s="15">
        <v>103</v>
      </c>
      <c r="K6120" s="15">
        <v>8</v>
      </c>
      <c r="L6120" s="13">
        <v>0.34660000000000002</v>
      </c>
      <c r="M6120" s="7">
        <v>0.27173519000000002</v>
      </c>
      <c r="N6120" s="26">
        <v>0.25</v>
      </c>
      <c r="O6120" s="27" t="s">
        <v>92</v>
      </c>
      <c r="P6120" s="8">
        <v>7.9986656099999998E-2</v>
      </c>
      <c r="Q6120" s="24">
        <v>0.15</v>
      </c>
      <c r="R6120" t="str">
        <f>IF($Q6120*100&gt;=VLOOKUP($O6120,margin_ranges!$A$5:$C$10,2,FALSE),IF($Q6120*100&lt;=VLOOKUP($O6120,margin_ranges!$A$5:$C$10,3,FALSE)+10,"IN RANGE","ABOVE RANGE"),"BELOW RANGE")</f>
        <v>BELOW RANGE</v>
      </c>
      <c r="S6120">
        <f>MIN(VLOOKUP($O6120,margin_ranges!$A$5:$D$10,4,FALSE),$P6120*100)</f>
        <v>7.9986656099999998</v>
      </c>
      <c r="T6120" s="29">
        <f>(1-$S6120/100)/(1-$F6120)-1</f>
        <v>1.425659590381656E-11</v>
      </c>
      <c r="U6120" s="19" t="str">
        <f>IF(ABS(IFERROR(T6120,0))&gt;0.05,INDEX(margin_ranges!$C$13:$C$16,MATCH($F6120*100,margin_ranges!$B$13:$B$16,1)),"")</f>
        <v/>
      </c>
      <c r="V6120" t="e">
        <f>MIN(VLOOKUP($U6120,margin_ranges!$A$5:$D$10,4,FALSE),$P6120*100)</f>
        <v>#N/A</v>
      </c>
      <c r="Y6120" s="29" t="e">
        <f t="shared" si="95"/>
        <v>#N/A</v>
      </c>
    </row>
    <row r="6121" spans="1:25" x14ac:dyDescent="0.3">
      <c r="A6121" s="8" t="s">
        <v>17</v>
      </c>
      <c r="B6121" s="8" t="s">
        <v>10627</v>
      </c>
      <c r="C6121" s="8" t="s">
        <v>10628</v>
      </c>
      <c r="D6121" s="8" t="s">
        <v>10643</v>
      </c>
      <c r="E6121" s="8" t="s">
        <v>10644</v>
      </c>
      <c r="F6121" s="24">
        <v>0.22839223749058099</v>
      </c>
      <c r="G6121" s="24">
        <v>0</v>
      </c>
      <c r="H6121" s="25">
        <v>132.69319999999999</v>
      </c>
      <c r="I6121" s="25">
        <v>46.257599999999996</v>
      </c>
      <c r="J6121" s="15">
        <v>450</v>
      </c>
      <c r="K6121" s="15">
        <v>103</v>
      </c>
      <c r="L6121" s="13">
        <v>0.34860000000000002</v>
      </c>
      <c r="M6121" s="7">
        <v>0.32399881000000003</v>
      </c>
      <c r="N6121" s="26">
        <v>0.25</v>
      </c>
      <c r="O6121" s="27" t="s">
        <v>92</v>
      </c>
      <c r="P6121" s="8">
        <v>0.22839223750000001</v>
      </c>
      <c r="Q6121" s="24">
        <v>0.28000000000000003</v>
      </c>
      <c r="R6121" t="str">
        <f>IF($Q6121*100&gt;=VLOOKUP($O6121,margin_ranges!$A$5:$C$10,2,FALSE),IF($Q6121*100&lt;=VLOOKUP($O6121,margin_ranges!$A$5:$C$10,3,FALSE)+10,"IN RANGE","ABOVE RANGE"),"BELOW RANGE")</f>
        <v>IN RANGE</v>
      </c>
      <c r="S6121">
        <f>MIN(VLOOKUP($O6121,margin_ranges!$A$5:$D$10,4,FALSE),$P6121*100)</f>
        <v>22.839223750000002</v>
      </c>
      <c r="T6121" s="29">
        <f>(1-$S6121/100)/(1-$F6121)-1</f>
        <v>-1.2207013178056059E-11</v>
      </c>
      <c r="U6121" s="19" t="str">
        <f>IF(ABS(IFERROR(T6121,0))&gt;0.05,INDEX(margin_ranges!$C$13:$C$16,MATCH($F6121*100,margin_ranges!$B$13:$B$16,1)),"")</f>
        <v/>
      </c>
      <c r="V6121" t="e">
        <f>MIN(VLOOKUP($U6121,margin_ranges!$A$5:$D$10,4,FALSE),$P6121*100)</f>
        <v>#N/A</v>
      </c>
      <c r="Y6121" s="29" t="e">
        <f t="shared" si="95"/>
        <v>#N/A</v>
      </c>
    </row>
    <row r="6122" spans="1:25" x14ac:dyDescent="0.3">
      <c r="A6122" s="8" t="s">
        <v>17</v>
      </c>
      <c r="B6122" s="8" t="s">
        <v>10627</v>
      </c>
      <c r="C6122" s="8" t="s">
        <v>10628</v>
      </c>
      <c r="D6122" s="8" t="s">
        <v>10631</v>
      </c>
      <c r="E6122" s="8" t="s">
        <v>10632</v>
      </c>
      <c r="F6122" s="24">
        <v>0.14763948497853999</v>
      </c>
      <c r="G6122" s="24">
        <v>0</v>
      </c>
      <c r="H6122" s="25">
        <v>6.0124000000000004</v>
      </c>
      <c r="I6122" s="25">
        <v>0.28370000000000001</v>
      </c>
      <c r="J6122" s="15">
        <v>10</v>
      </c>
      <c r="K6122" s="15">
        <v>2</v>
      </c>
      <c r="L6122" s="13">
        <v>4.7199999999999999E-2</v>
      </c>
      <c r="M6122" s="7">
        <v>1.1732124900000001</v>
      </c>
      <c r="N6122" s="26">
        <v>1</v>
      </c>
      <c r="O6122" s="27" t="s">
        <v>92</v>
      </c>
      <c r="P6122" s="8">
        <v>0.14763948499999999</v>
      </c>
      <c r="Q6122" s="24">
        <v>0.19</v>
      </c>
      <c r="R6122" t="str">
        <f>IF($Q6122*100&gt;=VLOOKUP($O6122,margin_ranges!$A$5:$C$10,2,FALSE),IF($Q6122*100&lt;=VLOOKUP($O6122,margin_ranges!$A$5:$C$10,3,FALSE)+10,"IN RANGE","ABOVE RANGE"),"BELOW RANGE")</f>
        <v>BELOW RANGE</v>
      </c>
      <c r="S6122">
        <f>MIN(VLOOKUP($O6122,margin_ranges!$A$5:$D$10,4,FALSE),$P6122*100)</f>
        <v>14.763948499999998</v>
      </c>
      <c r="T6122" s="29">
        <f>(1-$S6122/100)/(1-$F6122)-1</f>
        <v>-2.517719366323945E-11</v>
      </c>
      <c r="U6122" s="19" t="str">
        <f>IF(ABS(IFERROR(T6122,0))&gt;0.05,INDEX(margin_ranges!$C$13:$C$16,MATCH($F6122*100,margin_ranges!$B$13:$B$16,1)),"")</f>
        <v/>
      </c>
      <c r="V6122" t="e">
        <f>MIN(VLOOKUP($U6122,margin_ranges!$A$5:$D$10,4,FALSE),$P6122*100)</f>
        <v>#N/A</v>
      </c>
      <c r="Y6122" s="29" t="e">
        <f t="shared" si="95"/>
        <v>#N/A</v>
      </c>
    </row>
    <row r="6123" spans="1:25" x14ac:dyDescent="0.3">
      <c r="A6123" s="8" t="s">
        <v>17</v>
      </c>
      <c r="B6123" s="8" t="s">
        <v>10627</v>
      </c>
      <c r="C6123" s="8" t="s">
        <v>10628</v>
      </c>
      <c r="D6123" s="8" t="s">
        <v>10639</v>
      </c>
      <c r="E6123" s="8" t="s">
        <v>10640</v>
      </c>
      <c r="F6123" s="24">
        <v>0.24982659226197801</v>
      </c>
      <c r="G6123" s="24">
        <v>0</v>
      </c>
      <c r="H6123" s="25">
        <v>146.46539999999999</v>
      </c>
      <c r="I6123" s="25">
        <v>27.8766</v>
      </c>
      <c r="J6123" s="15">
        <v>390</v>
      </c>
      <c r="K6123" s="15">
        <v>96</v>
      </c>
      <c r="L6123" s="13">
        <v>0.1903</v>
      </c>
      <c r="M6123" s="7">
        <v>0.46655879</v>
      </c>
      <c r="N6123" s="26">
        <v>0.35</v>
      </c>
      <c r="O6123" s="27" t="s">
        <v>92</v>
      </c>
      <c r="P6123" s="8">
        <v>0.24982659230000001</v>
      </c>
      <c r="Q6123" s="24">
        <v>0.3</v>
      </c>
      <c r="R6123" t="str">
        <f>IF($Q6123*100&gt;=VLOOKUP($O6123,margin_ranges!$A$5:$C$10,2,FALSE),IF($Q6123*100&lt;=VLOOKUP($O6123,margin_ranges!$A$5:$C$10,3,FALSE)+10,"IN RANGE","ABOVE RANGE"),"BELOW RANGE")</f>
        <v>IN RANGE</v>
      </c>
      <c r="S6123">
        <f>MIN(VLOOKUP($O6123,margin_ranges!$A$5:$D$10,4,FALSE),$P6123*100)</f>
        <v>24.982659229999999</v>
      </c>
      <c r="T6123" s="29">
        <f>(1-$S6123/100)/(1-$F6123)-1</f>
        <v>-5.0684345609397496E-11</v>
      </c>
      <c r="U6123" s="19" t="str">
        <f>IF(ABS(IFERROR(T6123,0))&gt;0.05,INDEX(margin_ranges!$C$13:$C$16,MATCH($F6123*100,margin_ranges!$B$13:$B$16,1)),"")</f>
        <v/>
      </c>
      <c r="V6123" t="e">
        <f>MIN(VLOOKUP($U6123,margin_ranges!$A$5:$D$10,4,FALSE),$P6123*100)</f>
        <v>#N/A</v>
      </c>
      <c r="Y6123" s="29" t="e">
        <f t="shared" si="95"/>
        <v>#N/A</v>
      </c>
    </row>
    <row r="6124" spans="1:25" x14ac:dyDescent="0.3">
      <c r="A6124" s="8" t="s">
        <v>17</v>
      </c>
      <c r="B6124" s="8" t="s">
        <v>10627</v>
      </c>
      <c r="C6124" s="8" t="s">
        <v>10628</v>
      </c>
      <c r="D6124" s="8" t="s">
        <v>10637</v>
      </c>
      <c r="E6124" s="8" t="s">
        <v>10638</v>
      </c>
      <c r="F6124" s="24">
        <v>0.210444250059523</v>
      </c>
      <c r="G6124" s="24">
        <v>0</v>
      </c>
      <c r="H6124" s="25">
        <v>50.503500000000003</v>
      </c>
      <c r="I6124" s="25">
        <v>1.7434000000000001</v>
      </c>
      <c r="J6124" s="15">
        <v>83</v>
      </c>
      <c r="K6124" s="15">
        <v>17</v>
      </c>
      <c r="L6124" s="13">
        <v>3.4500000000000003E-2</v>
      </c>
      <c r="M6124" s="7">
        <v>1.58316876</v>
      </c>
      <c r="N6124" s="26">
        <v>1.25</v>
      </c>
      <c r="O6124" s="27" t="s">
        <v>22</v>
      </c>
      <c r="P6124" s="8">
        <v>0.21044425010000001</v>
      </c>
      <c r="Q6124" s="24">
        <v>0.25</v>
      </c>
      <c r="R6124" t="str">
        <f>IF($Q6124*100&gt;=VLOOKUP($O6124,margin_ranges!$A$5:$C$10,2,FALSE),IF($Q6124*100&lt;=VLOOKUP($O6124,margin_ranges!$A$5:$C$10,3,FALSE)+10,"IN RANGE","ABOVE RANGE"),"BELOW RANGE")</f>
        <v>IN RANGE</v>
      </c>
      <c r="S6124">
        <f>MIN(VLOOKUP($O6124,margin_ranges!$A$5:$D$10,4,FALSE),$P6124*100)</f>
        <v>21.044425010000001</v>
      </c>
      <c r="T6124" s="29">
        <f>(1-$S6124/100)/(1-$F6124)-1</f>
        <v>-5.1265658385091228E-11</v>
      </c>
      <c r="U6124" s="19" t="str">
        <f>IF(ABS(IFERROR(T6124,0))&gt;0.05,INDEX(margin_ranges!$C$13:$C$16,MATCH($F6124*100,margin_ranges!$B$13:$B$16,1)),"")</f>
        <v/>
      </c>
      <c r="V6124" t="e">
        <f>MIN(VLOOKUP($U6124,margin_ranges!$A$5:$D$10,4,FALSE),$P6124*100)</f>
        <v>#N/A</v>
      </c>
      <c r="Y6124" s="29" t="e">
        <f t="shared" si="95"/>
        <v>#N/A</v>
      </c>
    </row>
    <row r="6125" spans="1:25" x14ac:dyDescent="0.3">
      <c r="A6125" s="8" t="s">
        <v>17</v>
      </c>
      <c r="B6125" s="8" t="s">
        <v>10627</v>
      </c>
      <c r="C6125" s="8" t="s">
        <v>10628</v>
      </c>
      <c r="D6125" s="8" t="s">
        <v>10641</v>
      </c>
      <c r="E6125" s="8" t="s">
        <v>10642</v>
      </c>
      <c r="F6125" s="24">
        <v>0.28999999999999998</v>
      </c>
      <c r="G6125" s="24">
        <v>0</v>
      </c>
      <c r="H6125" s="25">
        <v>45.155200000000001</v>
      </c>
      <c r="I6125" s="25">
        <v>2.5893999999999999</v>
      </c>
      <c r="J6125" s="15">
        <v>67</v>
      </c>
      <c r="K6125" s="15">
        <v>17</v>
      </c>
      <c r="L6125" s="13">
        <v>5.7299999999999997E-2</v>
      </c>
      <c r="M6125" s="7">
        <v>0.86256931000000003</v>
      </c>
      <c r="N6125" s="26">
        <v>0.5</v>
      </c>
      <c r="O6125" s="27" t="s">
        <v>22</v>
      </c>
      <c r="P6125" s="8">
        <v>0.42033643539999999</v>
      </c>
      <c r="Q6125" s="24">
        <v>0.28999999999999998</v>
      </c>
      <c r="R6125" t="str">
        <f>IF($Q6125*100&gt;=VLOOKUP($O6125,margin_ranges!$A$5:$C$10,2,FALSE),IF($Q6125*100&lt;=VLOOKUP($O6125,margin_ranges!$A$5:$C$10,3,FALSE)+10,"IN RANGE","ABOVE RANGE"),"BELOW RANGE")</f>
        <v>IN RANGE</v>
      </c>
      <c r="S6125">
        <f>MIN(VLOOKUP($O6125,margin_ranges!$A$5:$D$10,4,FALSE),$P6125*100)</f>
        <v>29.75</v>
      </c>
      <c r="T6125" s="29">
        <f>(1-$S6125/100)/(1-$F6125)-1</f>
        <v>-1.0563380281690127E-2</v>
      </c>
      <c r="U6125" s="19" t="str">
        <f>IF(ABS(IFERROR(T6125,0))&gt;0.05,INDEX(margin_ranges!$C$13:$C$16,MATCH($F6125*100,margin_ranges!$B$13:$B$16,1)),"")</f>
        <v/>
      </c>
      <c r="V6125" t="e">
        <f>MIN(VLOOKUP($U6125,margin_ranges!$A$5:$D$10,4,FALSE),$P6125*100)</f>
        <v>#N/A</v>
      </c>
      <c r="Y6125" s="29" t="e">
        <f t="shared" si="95"/>
        <v>#N/A</v>
      </c>
    </row>
    <row r="6126" spans="1:25" x14ac:dyDescent="0.3">
      <c r="A6126" s="8" t="s">
        <v>17</v>
      </c>
      <c r="B6126" s="8" t="s">
        <v>10627</v>
      </c>
      <c r="C6126" s="8" t="s">
        <v>10628</v>
      </c>
      <c r="D6126" s="8" t="s">
        <v>10657</v>
      </c>
      <c r="E6126" s="8" t="s">
        <v>10658</v>
      </c>
      <c r="F6126" s="24">
        <v>0.28999999999999998</v>
      </c>
      <c r="G6126" s="24">
        <v>0</v>
      </c>
      <c r="H6126" s="25">
        <v>52.978299999999997</v>
      </c>
      <c r="I6126" s="25">
        <v>2.6958000000000002</v>
      </c>
      <c r="J6126" s="15">
        <v>71</v>
      </c>
      <c r="K6126" s="15">
        <v>18</v>
      </c>
      <c r="L6126" s="13">
        <v>5.0900000000000001E-2</v>
      </c>
      <c r="M6126" s="7">
        <v>0.88358548999999997</v>
      </c>
      <c r="N6126" s="26">
        <v>0.5</v>
      </c>
      <c r="O6126" s="27" t="s">
        <v>22</v>
      </c>
      <c r="P6126" s="8">
        <v>0.43412379979999999</v>
      </c>
      <c r="Q6126" s="24">
        <v>0.28999999999999998</v>
      </c>
      <c r="R6126" t="str">
        <f>IF($Q6126*100&gt;=VLOOKUP($O6126,margin_ranges!$A$5:$C$10,2,FALSE),IF($Q6126*100&lt;=VLOOKUP($O6126,margin_ranges!$A$5:$C$10,3,FALSE)+10,"IN RANGE","ABOVE RANGE"),"BELOW RANGE")</f>
        <v>IN RANGE</v>
      </c>
      <c r="S6126">
        <f>MIN(VLOOKUP($O6126,margin_ranges!$A$5:$D$10,4,FALSE),$P6126*100)</f>
        <v>29.75</v>
      </c>
      <c r="T6126" s="29">
        <f>(1-$S6126/100)/(1-$F6126)-1</f>
        <v>-1.0563380281690127E-2</v>
      </c>
      <c r="U6126" s="19" t="str">
        <f>IF(ABS(IFERROR(T6126,0))&gt;0.05,INDEX(margin_ranges!$C$13:$C$16,MATCH($F6126*100,margin_ranges!$B$13:$B$16,1)),"")</f>
        <v/>
      </c>
      <c r="V6126" t="e">
        <f>MIN(VLOOKUP($U6126,margin_ranges!$A$5:$D$10,4,FALSE),$P6126*100)</f>
        <v>#N/A</v>
      </c>
      <c r="Y6126" s="29" t="e">
        <f t="shared" si="95"/>
        <v>#N/A</v>
      </c>
    </row>
    <row r="6127" spans="1:25" x14ac:dyDescent="0.3">
      <c r="A6127" s="8" t="s">
        <v>17</v>
      </c>
      <c r="B6127" s="8" t="s">
        <v>10627</v>
      </c>
      <c r="C6127" s="8" t="s">
        <v>10628</v>
      </c>
      <c r="D6127" s="8" t="s">
        <v>10659</v>
      </c>
      <c r="E6127" s="8" t="s">
        <v>10660</v>
      </c>
      <c r="F6127" s="24">
        <v>0.28999999999999998</v>
      </c>
      <c r="G6127" s="24">
        <v>0</v>
      </c>
      <c r="H6127" s="25">
        <v>147.68989999999999</v>
      </c>
      <c r="I6127" s="25">
        <v>8.2002000000000006</v>
      </c>
      <c r="J6127" s="15">
        <v>212</v>
      </c>
      <c r="K6127" s="15">
        <v>53</v>
      </c>
      <c r="L6127" s="13">
        <v>5.5500000000000001E-2</v>
      </c>
      <c r="M6127" s="7">
        <v>0.86264121999999999</v>
      </c>
      <c r="N6127" s="26">
        <v>0.5</v>
      </c>
      <c r="O6127" s="27" t="s">
        <v>22</v>
      </c>
      <c r="P6127" s="8">
        <v>0.42038475749999998</v>
      </c>
      <c r="Q6127" s="24">
        <v>0.28999999999999998</v>
      </c>
      <c r="R6127" t="str">
        <f>IF($Q6127*100&gt;=VLOOKUP($O6127,margin_ranges!$A$5:$C$10,2,FALSE),IF($Q6127*100&lt;=VLOOKUP($O6127,margin_ranges!$A$5:$C$10,3,FALSE)+10,"IN RANGE","ABOVE RANGE"),"BELOW RANGE")</f>
        <v>IN RANGE</v>
      </c>
      <c r="S6127">
        <f>MIN(VLOOKUP($O6127,margin_ranges!$A$5:$D$10,4,FALSE),$P6127*100)</f>
        <v>29.75</v>
      </c>
      <c r="T6127" s="29">
        <f>(1-$S6127/100)/(1-$F6127)-1</f>
        <v>-1.0563380281690127E-2</v>
      </c>
      <c r="U6127" s="19" t="str">
        <f>IF(ABS(IFERROR(T6127,0))&gt;0.05,INDEX(margin_ranges!$C$13:$C$16,MATCH($F6127*100,margin_ranges!$B$13:$B$16,1)),"")</f>
        <v/>
      </c>
      <c r="V6127" t="e">
        <f>MIN(VLOOKUP($U6127,margin_ranges!$A$5:$D$10,4,FALSE),$P6127*100)</f>
        <v>#N/A</v>
      </c>
      <c r="Y6127" s="29" t="e">
        <f t="shared" si="95"/>
        <v>#N/A</v>
      </c>
    </row>
    <row r="6128" spans="1:25" x14ac:dyDescent="0.3">
      <c r="A6128" s="8" t="s">
        <v>35</v>
      </c>
      <c r="B6128" s="8" t="s">
        <v>10663</v>
      </c>
      <c r="C6128" s="8" t="s">
        <v>34</v>
      </c>
      <c r="D6128" s="8" t="s">
        <v>34</v>
      </c>
      <c r="E6128" s="8"/>
      <c r="F6128" s="24">
        <v>0.33059825708238</v>
      </c>
      <c r="G6128" s="24">
        <v>0</v>
      </c>
      <c r="H6128" s="25">
        <v>20.239599999999999</v>
      </c>
      <c r="I6128" s="25">
        <v>3.4411</v>
      </c>
      <c r="J6128" s="15">
        <v>119</v>
      </c>
      <c r="K6128" s="15">
        <v>35</v>
      </c>
      <c r="L6128" s="13">
        <v>0.17</v>
      </c>
      <c r="M6128" s="7">
        <v>1.14934717</v>
      </c>
      <c r="N6128" s="26">
        <v>0.76937500000000003</v>
      </c>
      <c r="O6128" s="27"/>
      <c r="P6128" s="8">
        <v>0.33059825710000001</v>
      </c>
      <c r="Q6128" s="24">
        <v>0.34060000000000001</v>
      </c>
      <c r="R6128" t="e">
        <f>IF($Q6128*100&gt;=VLOOKUP($O6128,margin_ranges!$A$5:$C$10,2,FALSE),IF($Q6128*100&lt;=VLOOKUP($O6128,margin_ranges!$A$5:$C$10,3,FALSE)+10,"IN RANGE","ABOVE RANGE"),"BELOW RANGE")</f>
        <v>#N/A</v>
      </c>
      <c r="S6128" t="e">
        <f>MIN(VLOOKUP($O6128,margin_ranges!$A$5:$D$10,4,FALSE),$P6128*100)</f>
        <v>#N/A</v>
      </c>
      <c r="T6128" s="29" t="e">
        <f>(1-$S6128/100)/(1-$F6128)-1</f>
        <v>#N/A</v>
      </c>
      <c r="U6128" s="19" t="str">
        <f>IF(ABS(IFERROR(T6128,0))&gt;0.05,INDEX(margin_ranges!$C$13:$C$16,MATCH($F6128*100,margin_ranges!$B$13:$B$16,1)),"")</f>
        <v/>
      </c>
      <c r="V6128" t="e">
        <f>MIN(VLOOKUP($U6128,margin_ranges!$A$5:$D$10,4,FALSE),$P6128*100)</f>
        <v>#N/A</v>
      </c>
      <c r="Y6128" s="29" t="e">
        <f t="shared" si="95"/>
        <v>#N/A</v>
      </c>
    </row>
    <row r="6129" spans="1:25" x14ac:dyDescent="0.3">
      <c r="A6129" s="8" t="s">
        <v>33</v>
      </c>
      <c r="B6129" s="8" t="s">
        <v>10663</v>
      </c>
      <c r="C6129" s="8" t="s">
        <v>10664</v>
      </c>
      <c r="D6129" s="8" t="s">
        <v>34</v>
      </c>
      <c r="E6129" s="8"/>
      <c r="F6129" s="24">
        <v>0.33059825708238</v>
      </c>
      <c r="G6129" s="24">
        <v>0</v>
      </c>
      <c r="H6129" s="25">
        <v>20.239599999999999</v>
      </c>
      <c r="I6129" s="25">
        <v>3.4411</v>
      </c>
      <c r="J6129" s="15">
        <v>119</v>
      </c>
      <c r="K6129" s="15">
        <v>35</v>
      </c>
      <c r="L6129" s="13">
        <v>0.17</v>
      </c>
      <c r="M6129" s="7">
        <v>1.14934717</v>
      </c>
      <c r="N6129" s="26">
        <v>0.76937500000000003</v>
      </c>
      <c r="O6129" s="27"/>
      <c r="P6129" s="8">
        <v>0.33059825710000001</v>
      </c>
      <c r="Q6129" s="24">
        <v>0.34060000000000001</v>
      </c>
      <c r="R6129" t="e">
        <f>IF($Q6129*100&gt;=VLOOKUP($O6129,margin_ranges!$A$5:$C$10,2,FALSE),IF($Q6129*100&lt;=VLOOKUP($O6129,margin_ranges!$A$5:$C$10,3,FALSE)+10,"IN RANGE","ABOVE RANGE"),"BELOW RANGE")</f>
        <v>#N/A</v>
      </c>
      <c r="S6129" t="e">
        <f>MIN(VLOOKUP($O6129,margin_ranges!$A$5:$D$10,4,FALSE),$P6129*100)</f>
        <v>#N/A</v>
      </c>
      <c r="T6129" s="29" t="e">
        <f>(1-$S6129/100)/(1-$F6129)-1</f>
        <v>#N/A</v>
      </c>
      <c r="U6129" s="19" t="str">
        <f>IF(ABS(IFERROR(T6129,0))&gt;0.05,INDEX(margin_ranges!$C$13:$C$16,MATCH($F6129*100,margin_ranges!$B$13:$B$16,1)),"")</f>
        <v/>
      </c>
      <c r="V6129" t="e">
        <f>MIN(VLOOKUP($U6129,margin_ranges!$A$5:$D$10,4,FALSE),$P6129*100)</f>
        <v>#N/A</v>
      </c>
      <c r="Y6129" s="29" t="e">
        <f t="shared" si="95"/>
        <v>#N/A</v>
      </c>
    </row>
    <row r="6130" spans="1:25" x14ac:dyDescent="0.3">
      <c r="A6130" s="8" t="s">
        <v>17</v>
      </c>
      <c r="B6130" s="8" t="s">
        <v>10663</v>
      </c>
      <c r="C6130" s="8" t="s">
        <v>10664</v>
      </c>
      <c r="D6130" s="8" t="s">
        <v>10665</v>
      </c>
      <c r="E6130" s="8" t="s">
        <v>10666</v>
      </c>
      <c r="F6130" s="24">
        <v>0.29339888586355101</v>
      </c>
      <c r="G6130" s="24">
        <v>0</v>
      </c>
      <c r="H6130" s="25">
        <v>11.319900000000001</v>
      </c>
      <c r="I6130" s="25">
        <v>2.6229</v>
      </c>
      <c r="J6130" s="15">
        <v>111</v>
      </c>
      <c r="K6130" s="15">
        <v>33</v>
      </c>
      <c r="L6130" s="13">
        <v>0.23169999999999999</v>
      </c>
      <c r="M6130" s="7">
        <v>1.41522562</v>
      </c>
      <c r="N6130" s="26">
        <v>1</v>
      </c>
      <c r="O6130" s="27" t="s">
        <v>22</v>
      </c>
      <c r="P6130" s="8">
        <v>0.29339888590000002</v>
      </c>
      <c r="Q6130" s="24">
        <v>0.34</v>
      </c>
      <c r="R6130" t="str">
        <f>IF($Q6130*100&gt;=VLOOKUP($O6130,margin_ranges!$A$5:$C$10,2,FALSE),IF($Q6130*100&lt;=VLOOKUP($O6130,margin_ranges!$A$5:$C$10,3,FALSE)+10,"IN RANGE","ABOVE RANGE"),"BELOW RANGE")</f>
        <v>IN RANGE</v>
      </c>
      <c r="S6130">
        <f>MIN(VLOOKUP($O6130,margin_ranges!$A$5:$D$10,4,FALSE),$P6130*100)</f>
        <v>29.339888590000001</v>
      </c>
      <c r="T6130" s="29">
        <f>(1-$S6130/100)/(1-$F6130)-1</f>
        <v>-5.1583626259343873E-11</v>
      </c>
      <c r="U6130" s="19" t="str">
        <f>IF(ABS(IFERROR(T6130,0))&gt;0.05,INDEX(margin_ranges!$C$13:$C$16,MATCH($F6130*100,margin_ranges!$B$13:$B$16,1)),"")</f>
        <v/>
      </c>
      <c r="V6130" t="e">
        <f>MIN(VLOOKUP($U6130,margin_ranges!$A$5:$D$10,4,FALSE),$P6130*100)</f>
        <v>#N/A</v>
      </c>
      <c r="Y6130" s="29" t="e">
        <f t="shared" si="95"/>
        <v>#N/A</v>
      </c>
    </row>
    <row r="6131" spans="1:25" x14ac:dyDescent="0.3">
      <c r="A6131" s="8" t="s">
        <v>35</v>
      </c>
      <c r="B6131" s="8" t="s">
        <v>10667</v>
      </c>
      <c r="C6131" s="8" t="s">
        <v>34</v>
      </c>
      <c r="D6131" s="8" t="s">
        <v>34</v>
      </c>
      <c r="E6131" s="8"/>
      <c r="F6131" s="24">
        <v>0.333803010401726</v>
      </c>
      <c r="G6131" s="24">
        <v>0.84507525999999999</v>
      </c>
      <c r="H6131" s="25">
        <v>162.51740000000001</v>
      </c>
      <c r="I6131" s="25">
        <v>5.6224999999999996</v>
      </c>
      <c r="J6131" s="15">
        <v>103</v>
      </c>
      <c r="K6131" s="15">
        <v>31</v>
      </c>
      <c r="L6131" s="13">
        <v>3.4599999999999999E-2</v>
      </c>
      <c r="M6131" s="7">
        <v>0.61030426000000004</v>
      </c>
      <c r="N6131" s="26">
        <v>0.3</v>
      </c>
      <c r="O6131" s="27"/>
      <c r="P6131" s="8">
        <v>0.50844190580000004</v>
      </c>
      <c r="Q6131" s="24">
        <v>0.33379999999999999</v>
      </c>
      <c r="R6131" t="e">
        <f>IF($Q6131*100&gt;=VLOOKUP($O6131,margin_ranges!$A$5:$C$10,2,FALSE),IF($Q6131*100&lt;=VLOOKUP($O6131,margin_ranges!$A$5:$C$10,3,FALSE)+10,"IN RANGE","ABOVE RANGE"),"BELOW RANGE")</f>
        <v>#N/A</v>
      </c>
      <c r="S6131" t="e">
        <f>MIN(VLOOKUP($O6131,margin_ranges!$A$5:$D$10,4,FALSE),$P6131*100)</f>
        <v>#N/A</v>
      </c>
      <c r="T6131" s="29" t="e">
        <f>(1-$S6131/100)/(1-$F6131)-1</f>
        <v>#N/A</v>
      </c>
      <c r="U6131" s="19" t="str">
        <f>IF(ABS(IFERROR(T6131,0))&gt;0.05,INDEX(margin_ranges!$C$13:$C$16,MATCH($F6131*100,margin_ranges!$B$13:$B$16,1)),"")</f>
        <v/>
      </c>
      <c r="V6131" t="e">
        <f>MIN(VLOOKUP($U6131,margin_ranges!$A$5:$D$10,4,FALSE),$P6131*100)</f>
        <v>#N/A</v>
      </c>
      <c r="Y6131" s="29" t="e">
        <f t="shared" si="95"/>
        <v>#N/A</v>
      </c>
    </row>
    <row r="6132" spans="1:25" x14ac:dyDescent="0.3">
      <c r="A6132" s="8" t="s">
        <v>33</v>
      </c>
      <c r="B6132" s="8" t="s">
        <v>10667</v>
      </c>
      <c r="C6132" s="8" t="s">
        <v>10668</v>
      </c>
      <c r="D6132" s="8" t="s">
        <v>34</v>
      </c>
      <c r="E6132" s="8"/>
      <c r="F6132" s="24">
        <v>0.333803010401726</v>
      </c>
      <c r="G6132" s="24">
        <v>0.84507525999999999</v>
      </c>
      <c r="H6132" s="25">
        <v>162.51740000000001</v>
      </c>
      <c r="I6132" s="25">
        <v>5.6224999999999996</v>
      </c>
      <c r="J6132" s="15">
        <v>103</v>
      </c>
      <c r="K6132" s="15">
        <v>31</v>
      </c>
      <c r="L6132" s="13">
        <v>3.4599999999999999E-2</v>
      </c>
      <c r="M6132" s="7">
        <v>0.61030426000000004</v>
      </c>
      <c r="N6132" s="26">
        <v>0.3</v>
      </c>
      <c r="O6132" s="27"/>
      <c r="P6132" s="8">
        <v>0.50844190580000004</v>
      </c>
      <c r="Q6132" s="24">
        <v>0.33379999999999999</v>
      </c>
      <c r="R6132" t="e">
        <f>IF($Q6132*100&gt;=VLOOKUP($O6132,margin_ranges!$A$5:$C$10,2,FALSE),IF($Q6132*100&lt;=VLOOKUP($O6132,margin_ranges!$A$5:$C$10,3,FALSE)+10,"IN RANGE","ABOVE RANGE"),"BELOW RANGE")</f>
        <v>#N/A</v>
      </c>
      <c r="S6132" t="e">
        <f>MIN(VLOOKUP($O6132,margin_ranges!$A$5:$D$10,4,FALSE),$P6132*100)</f>
        <v>#N/A</v>
      </c>
      <c r="T6132" s="29" t="e">
        <f>(1-$S6132/100)/(1-$F6132)-1</f>
        <v>#N/A</v>
      </c>
      <c r="U6132" s="19" t="str">
        <f>IF(ABS(IFERROR(T6132,0))&gt;0.05,INDEX(margin_ranges!$C$13:$C$16,MATCH($F6132*100,margin_ranges!$B$13:$B$16,1)),"")</f>
        <v/>
      </c>
      <c r="V6132" t="e">
        <f>MIN(VLOOKUP($U6132,margin_ranges!$A$5:$D$10,4,FALSE),$P6132*100)</f>
        <v>#N/A</v>
      </c>
      <c r="Y6132" s="29" t="e">
        <f t="shared" si="95"/>
        <v>#N/A</v>
      </c>
    </row>
    <row r="6133" spans="1:25" x14ac:dyDescent="0.3">
      <c r="A6133" s="8" t="s">
        <v>17</v>
      </c>
      <c r="B6133" s="8" t="s">
        <v>10667</v>
      </c>
      <c r="C6133" s="8" t="s">
        <v>10668</v>
      </c>
      <c r="D6133" s="8" t="s">
        <v>10673</v>
      </c>
      <c r="E6133" s="8" t="s">
        <v>10674</v>
      </c>
      <c r="F6133" s="24">
        <v>0.34</v>
      </c>
      <c r="G6133" s="24">
        <v>1</v>
      </c>
      <c r="H6133" s="25">
        <v>77.764600000000002</v>
      </c>
      <c r="I6133" s="25">
        <v>1.8458000000000001</v>
      </c>
      <c r="J6133" s="15">
        <v>38</v>
      </c>
      <c r="K6133" s="15">
        <v>12</v>
      </c>
      <c r="L6133" s="13">
        <v>2.3699999999999999E-2</v>
      </c>
      <c r="M6133" s="7">
        <v>0.68118493999999996</v>
      </c>
      <c r="N6133" s="26">
        <v>0.3</v>
      </c>
      <c r="O6133" s="27" t="s">
        <v>22</v>
      </c>
      <c r="P6133" s="8">
        <v>0.55959096720000001</v>
      </c>
      <c r="Q6133" s="24">
        <v>0.34</v>
      </c>
      <c r="R6133" t="str">
        <f>IF($Q6133*100&gt;=VLOOKUP($O6133,margin_ranges!$A$5:$C$10,2,FALSE),IF($Q6133*100&lt;=VLOOKUP($O6133,margin_ranges!$A$5:$C$10,3,FALSE)+10,"IN RANGE","ABOVE RANGE"),"BELOW RANGE")</f>
        <v>IN RANGE</v>
      </c>
      <c r="S6133">
        <f>MIN(VLOOKUP($O6133,margin_ranges!$A$5:$D$10,4,FALSE),$P6133*100)</f>
        <v>29.75</v>
      </c>
      <c r="T6133" s="29">
        <f>(1-$S6133/100)/(1-$F6133)-1</f>
        <v>6.4393939393939448E-2</v>
      </c>
      <c r="U6133" s="19" t="str">
        <f>IF(ABS(IFERROR(T6133,0))&gt;0.05,INDEX(margin_ranges!$C$13:$C$16,MATCH($F6133*100,margin_ranges!$B$13:$B$16,1)),"")</f>
        <v>Balanced (Type B)</v>
      </c>
      <c r="V6133">
        <f>MIN(VLOOKUP($U6133,margin_ranges!$A$5:$D$10,4,FALSE),$P6133*100)</f>
        <v>29.75</v>
      </c>
      <c r="Y6133" s="29">
        <f t="shared" si="95"/>
        <v>6.4393939393939448E-2</v>
      </c>
    </row>
    <row r="6134" spans="1:25" x14ac:dyDescent="0.3">
      <c r="A6134" s="8" t="s">
        <v>17</v>
      </c>
      <c r="B6134" s="8" t="s">
        <v>10667</v>
      </c>
      <c r="C6134" s="8" t="s">
        <v>10668</v>
      </c>
      <c r="D6134" s="8" t="s">
        <v>10671</v>
      </c>
      <c r="E6134" s="8" t="s">
        <v>10672</v>
      </c>
      <c r="F6134" s="24">
        <v>0.33999999999999903</v>
      </c>
      <c r="G6134" s="24">
        <v>1</v>
      </c>
      <c r="H6134" s="25">
        <v>46.886600000000001</v>
      </c>
      <c r="I6134" s="25">
        <v>2.7639</v>
      </c>
      <c r="J6134" s="15">
        <v>49</v>
      </c>
      <c r="K6134" s="15">
        <v>15</v>
      </c>
      <c r="L6134" s="13">
        <v>5.8900000000000001E-2</v>
      </c>
      <c r="M6134" s="7">
        <v>0.59426281999999997</v>
      </c>
      <c r="N6134" s="26">
        <v>0.3</v>
      </c>
      <c r="O6134" s="27" t="s">
        <v>22</v>
      </c>
      <c r="P6134" s="8">
        <v>0.49517286370000002</v>
      </c>
      <c r="Q6134" s="24">
        <v>0.34</v>
      </c>
      <c r="R6134" t="str">
        <f>IF($Q6134*100&gt;=VLOOKUP($O6134,margin_ranges!$A$5:$C$10,2,FALSE),IF($Q6134*100&lt;=VLOOKUP($O6134,margin_ranges!$A$5:$C$10,3,FALSE)+10,"IN RANGE","ABOVE RANGE"),"BELOW RANGE")</f>
        <v>IN RANGE</v>
      </c>
      <c r="S6134">
        <f>MIN(VLOOKUP($O6134,margin_ranges!$A$5:$D$10,4,FALSE),$P6134*100)</f>
        <v>29.75</v>
      </c>
      <c r="T6134" s="29">
        <f>(1-$S6134/100)/(1-$F6134)-1</f>
        <v>6.4393939393937671E-2</v>
      </c>
      <c r="U6134" s="19" t="str">
        <f>IF(ABS(IFERROR(T6134,0))&gt;0.05,INDEX(margin_ranges!$C$13:$C$16,MATCH($F6134*100,margin_ranges!$B$13:$B$16,1)),"")</f>
        <v>Balanced (Type B)</v>
      </c>
      <c r="V6134">
        <f>MIN(VLOOKUP($U6134,margin_ranges!$A$5:$D$10,4,FALSE),$P6134*100)</f>
        <v>29.75</v>
      </c>
      <c r="Y6134" s="29">
        <f t="shared" si="95"/>
        <v>6.4393939393937671E-2</v>
      </c>
    </row>
    <row r="6135" spans="1:25" x14ac:dyDescent="0.3">
      <c r="A6135" s="8" t="s">
        <v>17</v>
      </c>
      <c r="B6135" s="8" t="s">
        <v>10667</v>
      </c>
      <c r="C6135" s="8" t="s">
        <v>10668</v>
      </c>
      <c r="D6135" s="8" t="s">
        <v>10669</v>
      </c>
      <c r="E6135" s="8" t="s">
        <v>10670</v>
      </c>
      <c r="F6135" s="24">
        <v>0.3</v>
      </c>
      <c r="G6135" s="24">
        <v>0</v>
      </c>
      <c r="H6135" s="25">
        <v>37.863399999999999</v>
      </c>
      <c r="I6135" s="25">
        <v>1.0127999999999999</v>
      </c>
      <c r="J6135" s="15">
        <v>16</v>
      </c>
      <c r="K6135" s="15">
        <v>5</v>
      </c>
      <c r="L6135" s="13">
        <v>2.6700000000000002E-2</v>
      </c>
      <c r="M6135" s="7">
        <v>0.52490303000000005</v>
      </c>
      <c r="N6135" s="26">
        <v>0.3</v>
      </c>
      <c r="O6135" s="27" t="s">
        <v>92</v>
      </c>
      <c r="P6135" s="8">
        <v>0.42846585869999998</v>
      </c>
      <c r="Q6135" s="24">
        <v>0.3</v>
      </c>
      <c r="R6135" t="str">
        <f>IF($Q6135*100&gt;=VLOOKUP($O6135,margin_ranges!$A$5:$C$10,2,FALSE),IF($Q6135*100&lt;=VLOOKUP($O6135,margin_ranges!$A$5:$C$10,3,FALSE)+10,"IN RANGE","ABOVE RANGE"),"BELOW RANGE")</f>
        <v>IN RANGE</v>
      </c>
      <c r="S6135">
        <f>MIN(VLOOKUP($O6135,margin_ranges!$A$5:$D$10,4,FALSE),$P6135*100)</f>
        <v>29.75</v>
      </c>
      <c r="T6135" s="29">
        <f>(1-$S6135/100)/(1-$F6135)-1</f>
        <v>3.5714285714285587E-3</v>
      </c>
      <c r="U6135" s="19" t="str">
        <f>IF(ABS(IFERROR(T6135,0))&gt;0.05,INDEX(margin_ranges!$C$13:$C$16,MATCH($F6135*100,margin_ranges!$B$13:$B$16,1)),"")</f>
        <v/>
      </c>
      <c r="V6135" t="e">
        <f>MIN(VLOOKUP($U6135,margin_ranges!$A$5:$D$10,4,FALSE),$P6135*100)</f>
        <v>#N/A</v>
      </c>
      <c r="Y6135" s="29" t="e">
        <f t="shared" si="95"/>
        <v>#N/A</v>
      </c>
    </row>
    <row r="6136" spans="1:25" x14ac:dyDescent="0.3">
      <c r="A6136" s="8" t="s">
        <v>35</v>
      </c>
      <c r="B6136" s="8" t="s">
        <v>10675</v>
      </c>
      <c r="C6136" s="8" t="s">
        <v>34</v>
      </c>
      <c r="D6136" s="8" t="s">
        <v>34</v>
      </c>
      <c r="E6136" s="8"/>
      <c r="F6136" s="24">
        <v>0.25233737629959502</v>
      </c>
      <c r="G6136" s="24">
        <v>0</v>
      </c>
      <c r="H6136" s="25">
        <v>129.7602</v>
      </c>
      <c r="I6136" s="25">
        <v>39.205100000000002</v>
      </c>
      <c r="J6136" s="15">
        <v>1004</v>
      </c>
      <c r="K6136" s="15">
        <v>231</v>
      </c>
      <c r="L6136" s="13">
        <v>0.30209999999999998</v>
      </c>
      <c r="M6136" s="7">
        <v>0.85345044999999997</v>
      </c>
      <c r="N6136" s="26">
        <v>0.63809300000000002</v>
      </c>
      <c r="O6136" s="27"/>
      <c r="P6136" s="8">
        <v>0.25233737630000003</v>
      </c>
      <c r="Q6136" s="24">
        <v>0.25869999999999999</v>
      </c>
      <c r="R6136" t="e">
        <f>IF($Q6136*100&gt;=VLOOKUP($O6136,margin_ranges!$A$5:$C$10,2,FALSE),IF($Q6136*100&lt;=VLOOKUP($O6136,margin_ranges!$A$5:$C$10,3,FALSE)+10,"IN RANGE","ABOVE RANGE"),"BELOW RANGE")</f>
        <v>#N/A</v>
      </c>
      <c r="S6136" t="e">
        <f>MIN(VLOOKUP($O6136,margin_ranges!$A$5:$D$10,4,FALSE),$P6136*100)</f>
        <v>#N/A</v>
      </c>
      <c r="T6136" s="29" t="e">
        <f>(1-$S6136/100)/(1-$F6136)-1</f>
        <v>#N/A</v>
      </c>
      <c r="U6136" s="19" t="str">
        <f>IF(ABS(IFERROR(T6136,0))&gt;0.05,INDEX(margin_ranges!$C$13:$C$16,MATCH($F6136*100,margin_ranges!$B$13:$B$16,1)),"")</f>
        <v/>
      </c>
      <c r="V6136" t="e">
        <f>MIN(VLOOKUP($U6136,margin_ranges!$A$5:$D$10,4,FALSE),$P6136*100)</f>
        <v>#N/A</v>
      </c>
      <c r="Y6136" s="29" t="e">
        <f t="shared" si="95"/>
        <v>#N/A</v>
      </c>
    </row>
    <row r="6137" spans="1:25" x14ac:dyDescent="0.3">
      <c r="A6137" s="8" t="s">
        <v>33</v>
      </c>
      <c r="B6137" s="8" t="s">
        <v>10675</v>
      </c>
      <c r="C6137" s="8" t="s">
        <v>10676</v>
      </c>
      <c r="D6137" s="8" t="s">
        <v>34</v>
      </c>
      <c r="E6137" s="8"/>
      <c r="F6137" s="24">
        <v>0.25233737629959502</v>
      </c>
      <c r="G6137" s="24">
        <v>0</v>
      </c>
      <c r="H6137" s="25">
        <v>129.7602</v>
      </c>
      <c r="I6137" s="25">
        <v>39.205100000000002</v>
      </c>
      <c r="J6137" s="15">
        <v>1004</v>
      </c>
      <c r="K6137" s="15">
        <v>231</v>
      </c>
      <c r="L6137" s="13">
        <v>0.30209999999999998</v>
      </c>
      <c r="M6137" s="7">
        <v>0.85345044999999997</v>
      </c>
      <c r="N6137" s="26">
        <v>0.63809300000000002</v>
      </c>
      <c r="O6137" s="27"/>
      <c r="P6137" s="8">
        <v>0.25233737630000003</v>
      </c>
      <c r="Q6137" s="24">
        <v>0.25869999999999999</v>
      </c>
      <c r="R6137" t="e">
        <f>IF($Q6137*100&gt;=VLOOKUP($O6137,margin_ranges!$A$5:$C$10,2,FALSE),IF($Q6137*100&lt;=VLOOKUP($O6137,margin_ranges!$A$5:$C$10,3,FALSE)+10,"IN RANGE","ABOVE RANGE"),"BELOW RANGE")</f>
        <v>#N/A</v>
      </c>
      <c r="S6137" t="e">
        <f>MIN(VLOOKUP($O6137,margin_ranges!$A$5:$D$10,4,FALSE),$P6137*100)</f>
        <v>#N/A</v>
      </c>
      <c r="T6137" s="29" t="e">
        <f>(1-$S6137/100)/(1-$F6137)-1</f>
        <v>#N/A</v>
      </c>
      <c r="U6137" s="19" t="str">
        <f>IF(ABS(IFERROR(T6137,0))&gt;0.05,INDEX(margin_ranges!$C$13:$C$16,MATCH($F6137*100,margin_ranges!$B$13:$B$16,1)),"")</f>
        <v/>
      </c>
      <c r="V6137" t="e">
        <f>MIN(VLOOKUP($U6137,margin_ranges!$A$5:$D$10,4,FALSE),$P6137*100)</f>
        <v>#N/A</v>
      </c>
      <c r="Y6137" s="29" t="e">
        <f t="shared" si="95"/>
        <v>#N/A</v>
      </c>
    </row>
    <row r="6138" spans="1:25" x14ac:dyDescent="0.3">
      <c r="A6138" s="8" t="s">
        <v>17</v>
      </c>
      <c r="B6138" s="8" t="s">
        <v>10675</v>
      </c>
      <c r="C6138" s="8" t="s">
        <v>10676</v>
      </c>
      <c r="D6138" s="8" t="s">
        <v>10679</v>
      </c>
      <c r="E6138" s="8" t="s">
        <v>10680</v>
      </c>
      <c r="F6138" s="24">
        <v>0.34</v>
      </c>
      <c r="G6138" s="24">
        <v>0</v>
      </c>
      <c r="H6138" s="25">
        <v>38.345700000000001</v>
      </c>
      <c r="I6138" s="25">
        <v>7.4786000000000001</v>
      </c>
      <c r="J6138" s="15">
        <v>212</v>
      </c>
      <c r="K6138" s="15">
        <v>66</v>
      </c>
      <c r="L6138" s="13">
        <v>0.19500000000000001</v>
      </c>
      <c r="M6138" s="7">
        <v>0.94605972999999999</v>
      </c>
      <c r="N6138" s="26">
        <v>0.57999999999999996</v>
      </c>
      <c r="O6138" s="27" t="s">
        <v>22</v>
      </c>
      <c r="P6138" s="8">
        <v>0.38693088780000001</v>
      </c>
      <c r="Q6138" s="24">
        <v>0.34</v>
      </c>
      <c r="R6138" t="str">
        <f>IF($Q6138*100&gt;=VLOOKUP($O6138,margin_ranges!$A$5:$C$10,2,FALSE),IF($Q6138*100&lt;=VLOOKUP($O6138,margin_ranges!$A$5:$C$10,3,FALSE)+10,"IN RANGE","ABOVE RANGE"),"BELOW RANGE")</f>
        <v>IN RANGE</v>
      </c>
      <c r="S6138">
        <f>MIN(VLOOKUP($O6138,margin_ranges!$A$5:$D$10,4,FALSE),$P6138*100)</f>
        <v>29.75</v>
      </c>
      <c r="T6138" s="29">
        <f>(1-$S6138/100)/(1-$F6138)-1</f>
        <v>6.4393939393939448E-2</v>
      </c>
      <c r="U6138" s="19" t="str">
        <f>IF(ABS(IFERROR(T6138,0))&gt;0.05,INDEX(margin_ranges!$C$13:$C$16,MATCH($F6138*100,margin_ranges!$B$13:$B$16,1)),"")</f>
        <v>Balanced (Type B)</v>
      </c>
      <c r="V6138">
        <f>MIN(VLOOKUP($U6138,margin_ranges!$A$5:$D$10,4,FALSE),$P6138*100)</f>
        <v>29.75</v>
      </c>
      <c r="Y6138" s="29">
        <f t="shared" si="95"/>
        <v>6.4393939393939448E-2</v>
      </c>
    </row>
    <row r="6139" spans="1:25" x14ac:dyDescent="0.3">
      <c r="A6139" s="8" t="s">
        <v>17</v>
      </c>
      <c r="B6139" s="8" t="s">
        <v>10675</v>
      </c>
      <c r="C6139" s="8" t="s">
        <v>10676</v>
      </c>
      <c r="D6139" s="8" t="s">
        <v>10683</v>
      </c>
      <c r="E6139" s="8" t="s">
        <v>10684</v>
      </c>
      <c r="F6139" s="24">
        <v>0.31074241083949999</v>
      </c>
      <c r="G6139" s="24">
        <v>0</v>
      </c>
      <c r="H6139" s="25">
        <v>3.2953999999999999</v>
      </c>
      <c r="I6139" s="25">
        <v>1.3423</v>
      </c>
      <c r="J6139" s="15">
        <v>40</v>
      </c>
      <c r="K6139" s="15">
        <v>12</v>
      </c>
      <c r="L6139" s="13">
        <v>0.4073</v>
      </c>
      <c r="M6139" s="7">
        <v>0.98656874999999999</v>
      </c>
      <c r="N6139" s="26">
        <v>0.68</v>
      </c>
      <c r="O6139" s="27" t="s">
        <v>22</v>
      </c>
      <c r="P6139" s="8">
        <v>0.31074241079999998</v>
      </c>
      <c r="Q6139" s="24">
        <v>0.34</v>
      </c>
      <c r="R6139" t="str">
        <f>IF($Q6139*100&gt;=VLOOKUP($O6139,margin_ranges!$A$5:$C$10,2,FALSE),IF($Q6139*100&lt;=VLOOKUP($O6139,margin_ranges!$A$5:$C$10,3,FALSE)+10,"IN RANGE","ABOVE RANGE"),"BELOW RANGE")</f>
        <v>IN RANGE</v>
      </c>
      <c r="S6139">
        <f>MIN(VLOOKUP($O6139,margin_ranges!$A$5:$D$10,4,FALSE),$P6139*100)</f>
        <v>29.75</v>
      </c>
      <c r="T6139" s="29">
        <f>(1-$S6139/100)/(1-$F6139)-1</f>
        <v>1.9212571682567958E-2</v>
      </c>
      <c r="U6139" s="19" t="str">
        <f>IF(ABS(IFERROR(T6139,0))&gt;0.05,INDEX(margin_ranges!$C$13:$C$16,MATCH($F6139*100,margin_ranges!$B$13:$B$16,1)),"")</f>
        <v/>
      </c>
      <c r="V6139" t="e">
        <f>MIN(VLOOKUP($U6139,margin_ranges!$A$5:$D$10,4,FALSE),$P6139*100)</f>
        <v>#N/A</v>
      </c>
      <c r="Y6139" s="29" t="e">
        <f t="shared" si="95"/>
        <v>#N/A</v>
      </c>
    </row>
    <row r="6140" spans="1:25" x14ac:dyDescent="0.3">
      <c r="A6140" s="8" t="s">
        <v>17</v>
      </c>
      <c r="B6140" s="8" t="s">
        <v>10675</v>
      </c>
      <c r="C6140" s="8" t="s">
        <v>10676</v>
      </c>
      <c r="D6140" s="8" t="s">
        <v>10687</v>
      </c>
      <c r="E6140" s="8" t="s">
        <v>10688</v>
      </c>
      <c r="F6140" s="24">
        <v>0.27011295184525003</v>
      </c>
      <c r="G6140" s="24">
        <v>0</v>
      </c>
      <c r="H6140" s="25">
        <v>20.408100000000001</v>
      </c>
      <c r="I6140" s="25">
        <v>5.3406000000000002</v>
      </c>
      <c r="J6140" s="15">
        <v>127</v>
      </c>
      <c r="K6140" s="15">
        <v>32</v>
      </c>
      <c r="L6140" s="13">
        <v>0.26169999999999999</v>
      </c>
      <c r="M6140" s="7">
        <v>0.79464349999999995</v>
      </c>
      <c r="N6140" s="26">
        <v>0.57999999999999996</v>
      </c>
      <c r="O6140" s="27" t="s">
        <v>22</v>
      </c>
      <c r="P6140" s="8">
        <v>0.2701129518</v>
      </c>
      <c r="Q6140" s="24">
        <v>0.28999999999999998</v>
      </c>
      <c r="R6140" t="str">
        <f>IF($Q6140*100&gt;=VLOOKUP($O6140,margin_ranges!$A$5:$C$10,2,FALSE),IF($Q6140*100&lt;=VLOOKUP($O6140,margin_ranges!$A$5:$C$10,3,FALSE)+10,"IN RANGE","ABOVE RANGE"),"BELOW RANGE")</f>
        <v>IN RANGE</v>
      </c>
      <c r="S6140">
        <f>MIN(VLOOKUP($O6140,margin_ranges!$A$5:$D$10,4,FALSE),$P6140*100)</f>
        <v>27.011295180000001</v>
      </c>
      <c r="T6140" s="29">
        <f>(1-$S6140/100)/(1-$F6140)-1</f>
        <v>6.1995963918093366E-11</v>
      </c>
      <c r="U6140" s="19" t="str">
        <f>IF(ABS(IFERROR(T6140,0))&gt;0.05,INDEX(margin_ranges!$C$13:$C$16,MATCH($F6140*100,margin_ranges!$B$13:$B$16,1)),"")</f>
        <v/>
      </c>
      <c r="V6140" t="e">
        <f>MIN(VLOOKUP($U6140,margin_ranges!$A$5:$D$10,4,FALSE),$P6140*100)</f>
        <v>#N/A</v>
      </c>
      <c r="Y6140" s="29" t="e">
        <f t="shared" si="95"/>
        <v>#N/A</v>
      </c>
    </row>
    <row r="6141" spans="1:25" x14ac:dyDescent="0.3">
      <c r="A6141" s="8" t="s">
        <v>17</v>
      </c>
      <c r="B6141" s="8" t="s">
        <v>10675</v>
      </c>
      <c r="C6141" s="8" t="s">
        <v>10676</v>
      </c>
      <c r="D6141" s="8" t="s">
        <v>10691</v>
      </c>
      <c r="E6141" s="8" t="s">
        <v>10692</v>
      </c>
      <c r="F6141" s="24">
        <v>0.28976319501150599</v>
      </c>
      <c r="G6141" s="24">
        <v>0</v>
      </c>
      <c r="H6141" s="25">
        <v>6.0872000000000002</v>
      </c>
      <c r="I6141" s="25">
        <v>2.4119999999999999</v>
      </c>
      <c r="J6141" s="15">
        <v>69</v>
      </c>
      <c r="K6141" s="15">
        <v>20</v>
      </c>
      <c r="L6141" s="13">
        <v>0.3962</v>
      </c>
      <c r="M6141" s="7">
        <v>0.95742715</v>
      </c>
      <c r="N6141" s="26">
        <v>0.68</v>
      </c>
      <c r="O6141" s="27" t="s">
        <v>22</v>
      </c>
      <c r="P6141" s="8">
        <v>0.28976319499999997</v>
      </c>
      <c r="Q6141" s="24">
        <v>0.33</v>
      </c>
      <c r="R6141" t="str">
        <f>IF($Q6141*100&gt;=VLOOKUP($O6141,margin_ranges!$A$5:$C$10,2,FALSE),IF($Q6141*100&lt;=VLOOKUP($O6141,margin_ranges!$A$5:$C$10,3,FALSE)+10,"IN RANGE","ABOVE RANGE"),"BELOW RANGE")</f>
        <v>IN RANGE</v>
      </c>
      <c r="S6141">
        <f>MIN(VLOOKUP($O6141,margin_ranges!$A$5:$D$10,4,FALSE),$P6141*100)</f>
        <v>28.976319499999999</v>
      </c>
      <c r="T6141" s="29">
        <f>(1-$S6141/100)/(1-$F6141)-1</f>
        <v>1.6200374375330284E-11</v>
      </c>
      <c r="U6141" s="19" t="str">
        <f>IF(ABS(IFERROR(T6141,0))&gt;0.05,INDEX(margin_ranges!$C$13:$C$16,MATCH($F6141*100,margin_ranges!$B$13:$B$16,1)),"")</f>
        <v/>
      </c>
      <c r="V6141" t="e">
        <f>MIN(VLOOKUP($U6141,margin_ranges!$A$5:$D$10,4,FALSE),$P6141*100)</f>
        <v>#N/A</v>
      </c>
      <c r="Y6141" s="29" t="e">
        <f t="shared" si="95"/>
        <v>#N/A</v>
      </c>
    </row>
    <row r="6142" spans="1:25" x14ac:dyDescent="0.3">
      <c r="A6142" s="8" t="s">
        <v>17</v>
      </c>
      <c r="B6142" s="8" t="s">
        <v>10675</v>
      </c>
      <c r="C6142" s="8" t="s">
        <v>10676</v>
      </c>
      <c r="D6142" s="8" t="s">
        <v>10677</v>
      </c>
      <c r="E6142" s="8" t="s">
        <v>10678</v>
      </c>
      <c r="F6142" s="24">
        <v>0.26912546680997601</v>
      </c>
      <c r="G6142" s="24">
        <v>0</v>
      </c>
      <c r="H6142" s="25">
        <v>12.091900000000001</v>
      </c>
      <c r="I6142" s="25">
        <v>4.3182999999999998</v>
      </c>
      <c r="J6142" s="15">
        <v>113</v>
      </c>
      <c r="K6142" s="15">
        <v>31</v>
      </c>
      <c r="L6142" s="13">
        <v>0.35709999999999997</v>
      </c>
      <c r="M6142" s="7">
        <v>0.87566328999999998</v>
      </c>
      <c r="N6142" s="26">
        <v>0.64</v>
      </c>
      <c r="O6142" s="27" t="s">
        <v>22</v>
      </c>
      <c r="P6142" s="8">
        <v>0.26912546679999999</v>
      </c>
      <c r="Q6142" s="24">
        <v>0.31</v>
      </c>
      <c r="R6142" t="str">
        <f>IF($Q6142*100&gt;=VLOOKUP($O6142,margin_ranges!$A$5:$C$10,2,FALSE),IF($Q6142*100&lt;=VLOOKUP($O6142,margin_ranges!$A$5:$C$10,3,FALSE)+10,"IN RANGE","ABOVE RANGE"),"BELOW RANGE")</f>
        <v>IN RANGE</v>
      </c>
      <c r="S6142">
        <f>MIN(VLOOKUP($O6142,margin_ranges!$A$5:$D$10,4,FALSE),$P6142*100)</f>
        <v>26.912546679999998</v>
      </c>
      <c r="T6142" s="29">
        <f>(1-$S6142/100)/(1-$F6142)-1</f>
        <v>1.3649525953951525E-11</v>
      </c>
      <c r="U6142" s="19" t="str">
        <f>IF(ABS(IFERROR(T6142,0))&gt;0.05,INDEX(margin_ranges!$C$13:$C$16,MATCH($F6142*100,margin_ranges!$B$13:$B$16,1)),"")</f>
        <v/>
      </c>
      <c r="V6142" t="e">
        <f>MIN(VLOOKUP($U6142,margin_ranges!$A$5:$D$10,4,FALSE),$P6142*100)</f>
        <v>#N/A</v>
      </c>
      <c r="Y6142" s="29" t="e">
        <f t="shared" si="95"/>
        <v>#N/A</v>
      </c>
    </row>
    <row r="6143" spans="1:25" x14ac:dyDescent="0.3">
      <c r="A6143" s="8" t="s">
        <v>17</v>
      </c>
      <c r="B6143" s="8" t="s">
        <v>10675</v>
      </c>
      <c r="C6143" s="8" t="s">
        <v>10676</v>
      </c>
      <c r="D6143" s="8" t="s">
        <v>10685</v>
      </c>
      <c r="E6143" s="8" t="s">
        <v>10686</v>
      </c>
      <c r="F6143" s="24">
        <v>0.15576454056731101</v>
      </c>
      <c r="G6143" s="24">
        <v>0</v>
      </c>
      <c r="H6143" s="25">
        <v>26.413499999999999</v>
      </c>
      <c r="I6143" s="25">
        <v>9.3771000000000004</v>
      </c>
      <c r="J6143" s="15">
        <v>223</v>
      </c>
      <c r="K6143" s="15">
        <v>33</v>
      </c>
      <c r="L6143" s="13">
        <v>0.35499999999999998</v>
      </c>
      <c r="M6143" s="7">
        <v>0.79361746</v>
      </c>
      <c r="N6143" s="26">
        <v>0.67</v>
      </c>
      <c r="O6143" s="27" t="s">
        <v>22</v>
      </c>
      <c r="P6143" s="8">
        <v>0.1557645406</v>
      </c>
      <c r="Q6143" s="24">
        <v>0.17</v>
      </c>
      <c r="R6143" t="str">
        <f>IF($Q6143*100&gt;=VLOOKUP($O6143,margin_ranges!$A$5:$C$10,2,FALSE),IF($Q6143*100&lt;=VLOOKUP($O6143,margin_ranges!$A$5:$C$10,3,FALSE)+10,"IN RANGE","ABOVE RANGE"),"BELOW RANGE")</f>
        <v>BELOW RANGE</v>
      </c>
      <c r="S6143">
        <f>MIN(VLOOKUP($O6143,margin_ranges!$A$5:$D$10,4,FALSE),$P6143*100)</f>
        <v>15.57645406</v>
      </c>
      <c r="T6143" s="29">
        <f>(1-$S6143/100)/(1-$F6143)-1</f>
        <v>-3.8720249229129422E-11</v>
      </c>
      <c r="U6143" s="19" t="str">
        <f>IF(ABS(IFERROR(T6143,0))&gt;0.05,INDEX(margin_ranges!$C$13:$C$16,MATCH($F6143*100,margin_ranges!$B$13:$B$16,1)),"")</f>
        <v/>
      </c>
      <c r="V6143" t="e">
        <f>MIN(VLOOKUP($U6143,margin_ranges!$A$5:$D$10,4,FALSE),$P6143*100)</f>
        <v>#N/A</v>
      </c>
      <c r="Y6143" s="29" t="e">
        <f t="shared" si="95"/>
        <v>#N/A</v>
      </c>
    </row>
    <row r="6144" spans="1:25" x14ac:dyDescent="0.3">
      <c r="A6144" s="8" t="s">
        <v>17</v>
      </c>
      <c r="B6144" s="8" t="s">
        <v>10675</v>
      </c>
      <c r="C6144" s="8" t="s">
        <v>10676</v>
      </c>
      <c r="D6144" s="8" t="s">
        <v>10681</v>
      </c>
      <c r="E6144" s="8" t="s">
        <v>10682</v>
      </c>
      <c r="F6144" s="24">
        <v>0.16878767666741401</v>
      </c>
      <c r="G6144" s="24">
        <v>0</v>
      </c>
      <c r="H6144" s="25">
        <v>21.999099999999999</v>
      </c>
      <c r="I6144" s="25">
        <v>8.4099000000000004</v>
      </c>
      <c r="J6144" s="15">
        <v>203</v>
      </c>
      <c r="K6144" s="15">
        <v>33</v>
      </c>
      <c r="L6144" s="13">
        <v>0.38229999999999997</v>
      </c>
      <c r="M6144" s="7">
        <v>0.80605157000000005</v>
      </c>
      <c r="N6144" s="26">
        <v>0.67</v>
      </c>
      <c r="O6144" s="27" t="s">
        <v>22</v>
      </c>
      <c r="P6144" s="8">
        <v>0.1687876767</v>
      </c>
      <c r="Q6144" s="24">
        <v>0.18</v>
      </c>
      <c r="R6144" t="str">
        <f>IF($Q6144*100&gt;=VLOOKUP($O6144,margin_ranges!$A$5:$C$10,2,FALSE),IF($Q6144*100&lt;=VLOOKUP($O6144,margin_ranges!$A$5:$C$10,3,FALSE)+10,"IN RANGE","ABOVE RANGE"),"BELOW RANGE")</f>
        <v>BELOW RANGE</v>
      </c>
      <c r="S6144">
        <f>MIN(VLOOKUP($O6144,margin_ranges!$A$5:$D$10,4,FALSE),$P6144*100)</f>
        <v>16.878767669999998</v>
      </c>
      <c r="T6144" s="29">
        <f>(1-$S6144/100)/(1-$F6144)-1</f>
        <v>-3.9202863177933978E-11</v>
      </c>
      <c r="U6144" s="19" t="str">
        <f>IF(ABS(IFERROR(T6144,0))&gt;0.05,INDEX(margin_ranges!$C$13:$C$16,MATCH($F6144*100,margin_ranges!$B$13:$B$16,1)),"")</f>
        <v/>
      </c>
      <c r="V6144" t="e">
        <f>MIN(VLOOKUP($U6144,margin_ranges!$A$5:$D$10,4,FALSE),$P6144*100)</f>
        <v>#N/A</v>
      </c>
      <c r="Y6144" s="29" t="e">
        <f t="shared" si="95"/>
        <v>#N/A</v>
      </c>
    </row>
    <row r="6145" spans="1:25" x14ac:dyDescent="0.3">
      <c r="A6145" s="8" t="s">
        <v>17</v>
      </c>
      <c r="B6145" s="8" t="s">
        <v>10675</v>
      </c>
      <c r="C6145" s="8" t="s">
        <v>10676</v>
      </c>
      <c r="D6145" s="8" t="s">
        <v>10689</v>
      </c>
      <c r="E6145" s="8" t="s">
        <v>10690</v>
      </c>
      <c r="F6145" s="24">
        <v>0.28999999999999998</v>
      </c>
      <c r="G6145" s="24">
        <v>0</v>
      </c>
      <c r="H6145" s="25">
        <v>0.79310000000000003</v>
      </c>
      <c r="I6145" s="25">
        <v>0.40539999999999998</v>
      </c>
      <c r="J6145" s="15">
        <v>12</v>
      </c>
      <c r="K6145" s="15">
        <v>3</v>
      </c>
      <c r="L6145" s="13">
        <v>0.51119999999999999</v>
      </c>
      <c r="M6145" s="7">
        <v>1.0101127599999999</v>
      </c>
      <c r="N6145" s="26">
        <v>0.68</v>
      </c>
      <c r="O6145" s="27" t="s">
        <v>22</v>
      </c>
      <c r="P6145" s="8">
        <v>0.32680782780000001</v>
      </c>
      <c r="Q6145" s="24">
        <v>0.28999999999999998</v>
      </c>
      <c r="R6145" t="str">
        <f>IF($Q6145*100&gt;=VLOOKUP($O6145,margin_ranges!$A$5:$C$10,2,FALSE),IF($Q6145*100&lt;=VLOOKUP($O6145,margin_ranges!$A$5:$C$10,3,FALSE)+10,"IN RANGE","ABOVE RANGE"),"BELOW RANGE")</f>
        <v>IN RANGE</v>
      </c>
      <c r="S6145">
        <f>MIN(VLOOKUP($O6145,margin_ranges!$A$5:$D$10,4,FALSE),$P6145*100)</f>
        <v>29.75</v>
      </c>
      <c r="T6145" s="29">
        <f>(1-$S6145/100)/(1-$F6145)-1</f>
        <v>-1.0563380281690127E-2</v>
      </c>
      <c r="U6145" s="19" t="str">
        <f>IF(ABS(IFERROR(T6145,0))&gt;0.05,INDEX(margin_ranges!$C$13:$C$16,MATCH($F6145*100,margin_ranges!$B$13:$B$16,1)),"")</f>
        <v/>
      </c>
      <c r="V6145" t="e">
        <f>MIN(VLOOKUP($U6145,margin_ranges!$A$5:$D$10,4,FALSE),$P6145*100)</f>
        <v>#N/A</v>
      </c>
      <c r="Y6145" s="29" t="e">
        <f t="shared" si="95"/>
        <v>#N/A</v>
      </c>
    </row>
    <row r="6146" spans="1:25" x14ac:dyDescent="0.3">
      <c r="A6146" s="8" t="s">
        <v>35</v>
      </c>
      <c r="B6146" s="8" t="s">
        <v>10693</v>
      </c>
      <c r="C6146" s="8" t="s">
        <v>34</v>
      </c>
      <c r="D6146" s="8" t="s">
        <v>34</v>
      </c>
      <c r="E6146" s="8"/>
      <c r="F6146" s="24">
        <v>0.28999999999999998</v>
      </c>
      <c r="G6146" s="24">
        <v>1</v>
      </c>
      <c r="H6146" s="25">
        <v>266.98259999999999</v>
      </c>
      <c r="I6146" s="25">
        <v>41.701300000000003</v>
      </c>
      <c r="J6146" s="15">
        <v>1016</v>
      </c>
      <c r="K6146" s="15">
        <v>254</v>
      </c>
      <c r="L6146" s="13">
        <v>0.15620000000000001</v>
      </c>
      <c r="M6146" s="7">
        <v>0.81234803</v>
      </c>
      <c r="N6146" s="26">
        <v>0.5</v>
      </c>
      <c r="O6146" s="27"/>
      <c r="P6146" s="8">
        <v>0.38450025869999999</v>
      </c>
      <c r="Q6146" s="24">
        <v>0.28999999999999998</v>
      </c>
      <c r="R6146" t="e">
        <f>IF($Q6146*100&gt;=VLOOKUP($O6146,margin_ranges!$A$5:$C$10,2,FALSE),IF($Q6146*100&lt;=VLOOKUP($O6146,margin_ranges!$A$5:$C$10,3,FALSE)+10,"IN RANGE","ABOVE RANGE"),"BELOW RANGE")</f>
        <v>#N/A</v>
      </c>
      <c r="S6146" t="e">
        <f>MIN(VLOOKUP($O6146,margin_ranges!$A$5:$D$10,4,FALSE),$P6146*100)</f>
        <v>#N/A</v>
      </c>
      <c r="T6146" s="29" t="e">
        <f>(1-$S6146/100)/(1-$F6146)-1</f>
        <v>#N/A</v>
      </c>
      <c r="U6146" s="19" t="str">
        <f>IF(ABS(IFERROR(T6146,0))&gt;0.05,INDEX(margin_ranges!$C$13:$C$16,MATCH($F6146*100,margin_ranges!$B$13:$B$16,1)),"")</f>
        <v/>
      </c>
      <c r="V6146" t="e">
        <f>MIN(VLOOKUP($U6146,margin_ranges!$A$5:$D$10,4,FALSE),$P6146*100)</f>
        <v>#N/A</v>
      </c>
      <c r="Y6146" s="29" t="e">
        <f t="shared" si="95"/>
        <v>#N/A</v>
      </c>
    </row>
    <row r="6147" spans="1:25" x14ac:dyDescent="0.3">
      <c r="A6147" s="8" t="s">
        <v>33</v>
      </c>
      <c r="B6147" s="8" t="s">
        <v>10693</v>
      </c>
      <c r="C6147" s="8" t="s">
        <v>10694</v>
      </c>
      <c r="D6147" s="8" t="s">
        <v>34</v>
      </c>
      <c r="E6147" s="8"/>
      <c r="F6147" s="24">
        <v>0.28999999999999998</v>
      </c>
      <c r="G6147" s="24">
        <v>1</v>
      </c>
      <c r="H6147" s="25">
        <v>266.98259999999999</v>
      </c>
      <c r="I6147" s="25">
        <v>41.701300000000003</v>
      </c>
      <c r="J6147" s="15">
        <v>1016</v>
      </c>
      <c r="K6147" s="15">
        <v>254</v>
      </c>
      <c r="L6147" s="13">
        <v>0.15620000000000001</v>
      </c>
      <c r="M6147" s="7">
        <v>0.81234803</v>
      </c>
      <c r="N6147" s="26">
        <v>0.5</v>
      </c>
      <c r="O6147" s="27"/>
      <c r="P6147" s="8">
        <v>0.38450025869999999</v>
      </c>
      <c r="Q6147" s="24">
        <v>0.28999999999999998</v>
      </c>
      <c r="R6147" t="e">
        <f>IF($Q6147*100&gt;=VLOOKUP($O6147,margin_ranges!$A$5:$C$10,2,FALSE),IF($Q6147*100&lt;=VLOOKUP($O6147,margin_ranges!$A$5:$C$10,3,FALSE)+10,"IN RANGE","ABOVE RANGE"),"BELOW RANGE")</f>
        <v>#N/A</v>
      </c>
      <c r="S6147" t="e">
        <f>MIN(VLOOKUP($O6147,margin_ranges!$A$5:$D$10,4,FALSE),$P6147*100)</f>
        <v>#N/A</v>
      </c>
      <c r="T6147" s="29" t="e">
        <f>(1-$S6147/100)/(1-$F6147)-1</f>
        <v>#N/A</v>
      </c>
      <c r="U6147" s="19" t="str">
        <f>IF(ABS(IFERROR(T6147,0))&gt;0.05,INDEX(margin_ranges!$C$13:$C$16,MATCH($F6147*100,margin_ranges!$B$13:$B$16,1)),"")</f>
        <v/>
      </c>
      <c r="V6147" t="e">
        <f>MIN(VLOOKUP($U6147,margin_ranges!$A$5:$D$10,4,FALSE),$P6147*100)</f>
        <v>#N/A</v>
      </c>
      <c r="Y6147" s="29" t="e">
        <f t="shared" si="95"/>
        <v>#N/A</v>
      </c>
    </row>
    <row r="6148" spans="1:25" x14ac:dyDescent="0.3">
      <c r="A6148" s="8" t="s">
        <v>17</v>
      </c>
      <c r="B6148" s="8" t="s">
        <v>10693</v>
      </c>
      <c r="C6148" s="8" t="s">
        <v>10694</v>
      </c>
      <c r="D6148" s="8" t="s">
        <v>10699</v>
      </c>
      <c r="E6148" s="8" t="s">
        <v>10700</v>
      </c>
      <c r="F6148" s="24">
        <v>0.28999999999999998</v>
      </c>
      <c r="G6148" s="24">
        <v>1</v>
      </c>
      <c r="H6148" s="25">
        <v>66.568299999999994</v>
      </c>
      <c r="I6148" s="25">
        <v>10.127599999999999</v>
      </c>
      <c r="J6148" s="15">
        <v>243</v>
      </c>
      <c r="K6148" s="15">
        <v>61</v>
      </c>
      <c r="L6148" s="13">
        <v>0.15210000000000001</v>
      </c>
      <c r="M6148" s="7">
        <v>0.80141198999999996</v>
      </c>
      <c r="N6148" s="26">
        <v>0.5</v>
      </c>
      <c r="O6148" s="27" t="s">
        <v>22</v>
      </c>
      <c r="P6148" s="8">
        <v>0.37610117139999999</v>
      </c>
      <c r="Q6148" s="24">
        <v>0.28999999999999998</v>
      </c>
      <c r="R6148" t="str">
        <f>IF($Q6148*100&gt;=VLOOKUP($O6148,margin_ranges!$A$5:$C$10,2,FALSE),IF($Q6148*100&lt;=VLOOKUP($O6148,margin_ranges!$A$5:$C$10,3,FALSE)+10,"IN RANGE","ABOVE RANGE"),"BELOW RANGE")</f>
        <v>IN RANGE</v>
      </c>
      <c r="S6148">
        <f>MIN(VLOOKUP($O6148,margin_ranges!$A$5:$D$10,4,FALSE),$P6148*100)</f>
        <v>29.75</v>
      </c>
      <c r="T6148" s="29">
        <f>(1-$S6148/100)/(1-$F6148)-1</f>
        <v>-1.0563380281690127E-2</v>
      </c>
      <c r="U6148" s="19" t="str">
        <f>IF(ABS(IFERROR(T6148,0))&gt;0.05,INDEX(margin_ranges!$C$13:$C$16,MATCH($F6148*100,margin_ranges!$B$13:$B$16,1)),"")</f>
        <v/>
      </c>
      <c r="V6148" t="e">
        <f>MIN(VLOOKUP($U6148,margin_ranges!$A$5:$D$10,4,FALSE),$P6148*100)</f>
        <v>#N/A</v>
      </c>
      <c r="Y6148" s="29" t="e">
        <f t="shared" si="95"/>
        <v>#N/A</v>
      </c>
    </row>
    <row r="6149" spans="1:25" x14ac:dyDescent="0.3">
      <c r="A6149" s="8" t="s">
        <v>17</v>
      </c>
      <c r="B6149" s="8" t="s">
        <v>10693</v>
      </c>
      <c r="C6149" s="8" t="s">
        <v>10694</v>
      </c>
      <c r="D6149" s="8" t="s">
        <v>10701</v>
      </c>
      <c r="E6149" s="8" t="s">
        <v>10702</v>
      </c>
      <c r="F6149" s="24">
        <v>0.28999999999999998</v>
      </c>
      <c r="G6149" s="24">
        <v>1</v>
      </c>
      <c r="H6149" s="25">
        <v>66.807400000000001</v>
      </c>
      <c r="I6149" s="25">
        <v>11.0101</v>
      </c>
      <c r="J6149" s="15">
        <v>266</v>
      </c>
      <c r="K6149" s="15">
        <v>67</v>
      </c>
      <c r="L6149" s="13">
        <v>0.1648</v>
      </c>
      <c r="M6149" s="7">
        <v>0.80671199000000005</v>
      </c>
      <c r="N6149" s="26">
        <v>0.5</v>
      </c>
      <c r="O6149" s="27" t="s">
        <v>22</v>
      </c>
      <c r="P6149" s="8">
        <v>0.38020011549999999</v>
      </c>
      <c r="Q6149" s="24">
        <v>0.28999999999999998</v>
      </c>
      <c r="R6149" t="str">
        <f>IF($Q6149*100&gt;=VLOOKUP($O6149,margin_ranges!$A$5:$C$10,2,FALSE),IF($Q6149*100&lt;=VLOOKUP($O6149,margin_ranges!$A$5:$C$10,3,FALSE)+10,"IN RANGE","ABOVE RANGE"),"BELOW RANGE")</f>
        <v>IN RANGE</v>
      </c>
      <c r="S6149">
        <f>MIN(VLOOKUP($O6149,margin_ranges!$A$5:$D$10,4,FALSE),$P6149*100)</f>
        <v>29.75</v>
      </c>
      <c r="T6149" s="29">
        <f>(1-$S6149/100)/(1-$F6149)-1</f>
        <v>-1.0563380281690127E-2</v>
      </c>
      <c r="U6149" s="19" t="str">
        <f>IF(ABS(IFERROR(T6149,0))&gt;0.05,INDEX(margin_ranges!$C$13:$C$16,MATCH($F6149*100,margin_ranges!$B$13:$B$16,1)),"")</f>
        <v/>
      </c>
      <c r="V6149" t="e">
        <f>MIN(VLOOKUP($U6149,margin_ranges!$A$5:$D$10,4,FALSE),$P6149*100)</f>
        <v>#N/A</v>
      </c>
      <c r="Y6149" s="29" t="e">
        <f t="shared" si="95"/>
        <v>#N/A</v>
      </c>
    </row>
    <row r="6150" spans="1:25" x14ac:dyDescent="0.3">
      <c r="A6150" s="8" t="s">
        <v>17</v>
      </c>
      <c r="B6150" s="8" t="s">
        <v>10693</v>
      </c>
      <c r="C6150" s="8" t="s">
        <v>10694</v>
      </c>
      <c r="D6150" s="8" t="s">
        <v>10695</v>
      </c>
      <c r="E6150" s="8" t="s">
        <v>10696</v>
      </c>
      <c r="F6150" s="24">
        <v>0.28999999999999898</v>
      </c>
      <c r="G6150" s="24">
        <v>1</v>
      </c>
      <c r="H6150" s="25">
        <v>66.751900000000006</v>
      </c>
      <c r="I6150" s="25">
        <v>10.239800000000001</v>
      </c>
      <c r="J6150" s="15">
        <v>246</v>
      </c>
      <c r="K6150" s="15">
        <v>62</v>
      </c>
      <c r="L6150" s="13">
        <v>0.15340000000000001</v>
      </c>
      <c r="M6150" s="7">
        <v>0.80112028000000002</v>
      </c>
      <c r="N6150" s="26">
        <v>0.5</v>
      </c>
      <c r="O6150" s="27" t="s">
        <v>22</v>
      </c>
      <c r="P6150" s="8">
        <v>0.37587399500000002</v>
      </c>
      <c r="Q6150" s="24">
        <v>0.28999999999999998</v>
      </c>
      <c r="R6150" t="str">
        <f>IF($Q6150*100&gt;=VLOOKUP($O6150,margin_ranges!$A$5:$C$10,2,FALSE),IF($Q6150*100&lt;=VLOOKUP($O6150,margin_ranges!$A$5:$C$10,3,FALSE)+10,"IN RANGE","ABOVE RANGE"),"BELOW RANGE")</f>
        <v>IN RANGE</v>
      </c>
      <c r="S6150">
        <f>MIN(VLOOKUP($O6150,margin_ranges!$A$5:$D$10,4,FALSE),$P6150*100)</f>
        <v>29.75</v>
      </c>
      <c r="T6150" s="29">
        <f>(1-$S6150/100)/(1-$F6150)-1</f>
        <v>-1.056338028169157E-2</v>
      </c>
      <c r="U6150" s="19" t="str">
        <f>IF(ABS(IFERROR(T6150,0))&gt;0.05,INDEX(margin_ranges!$C$13:$C$16,MATCH($F6150*100,margin_ranges!$B$13:$B$16,1)),"")</f>
        <v/>
      </c>
      <c r="V6150" t="e">
        <f>MIN(VLOOKUP($U6150,margin_ranges!$A$5:$D$10,4,FALSE),$P6150*100)</f>
        <v>#N/A</v>
      </c>
      <c r="Y6150" s="29" t="e">
        <f t="shared" si="95"/>
        <v>#N/A</v>
      </c>
    </row>
    <row r="6151" spans="1:25" x14ac:dyDescent="0.3">
      <c r="A6151" s="8" t="s">
        <v>17</v>
      </c>
      <c r="B6151" s="8" t="s">
        <v>10693</v>
      </c>
      <c r="C6151" s="8" t="s">
        <v>10694</v>
      </c>
      <c r="D6151" s="8" t="s">
        <v>10697</v>
      </c>
      <c r="E6151" s="8" t="s">
        <v>10698</v>
      </c>
      <c r="F6151" s="24">
        <v>0.28999999999999898</v>
      </c>
      <c r="G6151" s="24">
        <v>1</v>
      </c>
      <c r="H6151" s="25">
        <v>66.847899999999996</v>
      </c>
      <c r="I6151" s="25">
        <v>10.3238</v>
      </c>
      <c r="J6151" s="15">
        <v>260</v>
      </c>
      <c r="K6151" s="15">
        <v>65</v>
      </c>
      <c r="L6151" s="13">
        <v>0.15440000000000001</v>
      </c>
      <c r="M6151" s="7">
        <v>0.84022333999999999</v>
      </c>
      <c r="N6151" s="26">
        <v>0.5</v>
      </c>
      <c r="O6151" s="27" t="s">
        <v>22</v>
      </c>
      <c r="P6151" s="8">
        <v>0.40492012519999998</v>
      </c>
      <c r="Q6151" s="24">
        <v>0.28999999999999998</v>
      </c>
      <c r="R6151" t="str">
        <f>IF($Q6151*100&gt;=VLOOKUP($O6151,margin_ranges!$A$5:$C$10,2,FALSE),IF($Q6151*100&lt;=VLOOKUP($O6151,margin_ranges!$A$5:$C$10,3,FALSE)+10,"IN RANGE","ABOVE RANGE"),"BELOW RANGE")</f>
        <v>IN RANGE</v>
      </c>
      <c r="S6151">
        <f>MIN(VLOOKUP($O6151,margin_ranges!$A$5:$D$10,4,FALSE),$P6151*100)</f>
        <v>29.75</v>
      </c>
      <c r="T6151" s="29">
        <f>(1-$S6151/100)/(1-$F6151)-1</f>
        <v>-1.056338028169157E-2</v>
      </c>
      <c r="U6151" s="19" t="str">
        <f>IF(ABS(IFERROR(T6151,0))&gt;0.05,INDEX(margin_ranges!$C$13:$C$16,MATCH($F6151*100,margin_ranges!$B$13:$B$16,1)),"")</f>
        <v/>
      </c>
      <c r="V6151" t="e">
        <f>MIN(VLOOKUP($U6151,margin_ranges!$A$5:$D$10,4,FALSE),$P6151*100)</f>
        <v>#N/A</v>
      </c>
      <c r="Y6151" s="29" t="e">
        <f t="shared" si="95"/>
        <v>#N/A</v>
      </c>
    </row>
    <row r="6152" spans="1:25" x14ac:dyDescent="0.3">
      <c r="A6152" s="8" t="s">
        <v>35</v>
      </c>
      <c r="B6152" s="8" t="s">
        <v>10703</v>
      </c>
      <c r="C6152" s="8" t="s">
        <v>34</v>
      </c>
      <c r="D6152" s="8" t="s">
        <v>34</v>
      </c>
      <c r="E6152" s="8"/>
      <c r="F6152" s="24">
        <v>0.26958690014861703</v>
      </c>
      <c r="G6152" s="24">
        <v>0</v>
      </c>
      <c r="H6152" s="25">
        <v>21.747900000000001</v>
      </c>
      <c r="I6152" s="25">
        <v>8.0775000000000006</v>
      </c>
      <c r="J6152" s="15">
        <v>610</v>
      </c>
      <c r="K6152" s="15">
        <v>134</v>
      </c>
      <c r="L6152" s="13">
        <v>0.37140000000000001</v>
      </c>
      <c r="M6152" s="7">
        <v>2.5163010099999998</v>
      </c>
      <c r="N6152" s="26">
        <v>1.7686869999999999</v>
      </c>
      <c r="O6152" s="27"/>
      <c r="P6152" s="8">
        <v>0.2971083383</v>
      </c>
      <c r="Q6152" s="24">
        <v>0.26960000000000001</v>
      </c>
      <c r="R6152" t="e">
        <f>IF($Q6152*100&gt;=VLOOKUP($O6152,margin_ranges!$A$5:$C$10,2,FALSE),IF($Q6152*100&lt;=VLOOKUP($O6152,margin_ranges!$A$5:$C$10,3,FALSE)+10,"IN RANGE","ABOVE RANGE"),"BELOW RANGE")</f>
        <v>#N/A</v>
      </c>
      <c r="S6152" t="e">
        <f>MIN(VLOOKUP($O6152,margin_ranges!$A$5:$D$10,4,FALSE),$P6152*100)</f>
        <v>#N/A</v>
      </c>
      <c r="T6152" s="29" t="e">
        <f>(1-$S6152/100)/(1-$F6152)-1</f>
        <v>#N/A</v>
      </c>
      <c r="U6152" s="19" t="str">
        <f>IF(ABS(IFERROR(T6152,0))&gt;0.05,INDEX(margin_ranges!$C$13:$C$16,MATCH($F6152*100,margin_ranges!$B$13:$B$16,1)),"")</f>
        <v/>
      </c>
      <c r="V6152" t="e">
        <f>MIN(VLOOKUP($U6152,margin_ranges!$A$5:$D$10,4,FALSE),$P6152*100)</f>
        <v>#N/A</v>
      </c>
      <c r="Y6152" s="29" t="e">
        <f t="shared" si="95"/>
        <v>#N/A</v>
      </c>
    </row>
    <row r="6153" spans="1:25" x14ac:dyDescent="0.3">
      <c r="A6153" s="8" t="s">
        <v>33</v>
      </c>
      <c r="B6153" s="8" t="s">
        <v>10703</v>
      </c>
      <c r="C6153" s="8" t="s">
        <v>10704</v>
      </c>
      <c r="D6153" s="8" t="s">
        <v>34</v>
      </c>
      <c r="E6153" s="8"/>
      <c r="F6153" s="24">
        <v>0.26958690014861703</v>
      </c>
      <c r="G6153" s="24">
        <v>0</v>
      </c>
      <c r="H6153" s="25">
        <v>21.747900000000001</v>
      </c>
      <c r="I6153" s="25">
        <v>8.0775000000000006</v>
      </c>
      <c r="J6153" s="15">
        <v>610</v>
      </c>
      <c r="K6153" s="15">
        <v>134</v>
      </c>
      <c r="L6153" s="13">
        <v>0.37140000000000001</v>
      </c>
      <c r="M6153" s="7">
        <v>2.5163010099999998</v>
      </c>
      <c r="N6153" s="26">
        <v>1.7686869999999999</v>
      </c>
      <c r="O6153" s="27"/>
      <c r="P6153" s="8">
        <v>0.2971083383</v>
      </c>
      <c r="Q6153" s="24">
        <v>0.26960000000000001</v>
      </c>
      <c r="R6153" t="e">
        <f>IF($Q6153*100&gt;=VLOOKUP($O6153,margin_ranges!$A$5:$C$10,2,FALSE),IF($Q6153*100&lt;=VLOOKUP($O6153,margin_ranges!$A$5:$C$10,3,FALSE)+10,"IN RANGE","ABOVE RANGE"),"BELOW RANGE")</f>
        <v>#N/A</v>
      </c>
      <c r="S6153" t="e">
        <f>MIN(VLOOKUP($O6153,margin_ranges!$A$5:$D$10,4,FALSE),$P6153*100)</f>
        <v>#N/A</v>
      </c>
      <c r="T6153" s="29" t="e">
        <f>(1-$S6153/100)/(1-$F6153)-1</f>
        <v>#N/A</v>
      </c>
      <c r="U6153" s="19" t="str">
        <f>IF(ABS(IFERROR(T6153,0))&gt;0.05,INDEX(margin_ranges!$C$13:$C$16,MATCH($F6153*100,margin_ranges!$B$13:$B$16,1)),"")</f>
        <v/>
      </c>
      <c r="V6153" t="e">
        <f>MIN(VLOOKUP($U6153,margin_ranges!$A$5:$D$10,4,FALSE),$P6153*100)</f>
        <v>#N/A</v>
      </c>
      <c r="Y6153" s="29" t="e">
        <f t="shared" si="95"/>
        <v>#N/A</v>
      </c>
    </row>
    <row r="6154" spans="1:25" x14ac:dyDescent="0.3">
      <c r="A6154" s="8" t="s">
        <v>17</v>
      </c>
      <c r="B6154" s="8" t="s">
        <v>10703</v>
      </c>
      <c r="C6154" s="8" t="s">
        <v>10704</v>
      </c>
      <c r="D6154" s="8" t="s">
        <v>10707</v>
      </c>
      <c r="E6154" s="8" t="s">
        <v>10708</v>
      </c>
      <c r="F6154" s="24">
        <v>0.27</v>
      </c>
      <c r="G6154" s="24">
        <v>0</v>
      </c>
      <c r="H6154" s="25">
        <v>8.8354999999999997</v>
      </c>
      <c r="I6154" s="25">
        <v>3.7008999999999999</v>
      </c>
      <c r="J6154" s="15">
        <v>283</v>
      </c>
      <c r="K6154" s="15">
        <v>61</v>
      </c>
      <c r="L6154" s="13">
        <v>0.41889999999999999</v>
      </c>
      <c r="M6154" s="7">
        <v>2.55230063</v>
      </c>
      <c r="N6154" s="26">
        <v>1.8</v>
      </c>
      <c r="O6154" s="27" t="s">
        <v>22</v>
      </c>
      <c r="P6154" s="8">
        <v>0.29475392430000003</v>
      </c>
      <c r="Q6154" s="24">
        <v>0.27</v>
      </c>
      <c r="R6154" t="str">
        <f>IF($Q6154*100&gt;=VLOOKUP($O6154,margin_ranges!$A$5:$C$10,2,FALSE),IF($Q6154*100&lt;=VLOOKUP($O6154,margin_ranges!$A$5:$C$10,3,FALSE)+10,"IN RANGE","ABOVE RANGE"),"BELOW RANGE")</f>
        <v>IN RANGE</v>
      </c>
      <c r="S6154">
        <f>MIN(VLOOKUP($O6154,margin_ranges!$A$5:$D$10,4,FALSE),$P6154*100)</f>
        <v>29.475392430000003</v>
      </c>
      <c r="T6154" s="29">
        <f>(1-$S6154/100)/(1-$F6154)-1</f>
        <v>-3.3909485342465739E-2</v>
      </c>
      <c r="U6154" s="19" t="str">
        <f>IF(ABS(IFERROR(T6154,0))&gt;0.05,INDEX(margin_ranges!$C$13:$C$16,MATCH($F6154*100,margin_ranges!$B$13:$B$16,1)),"")</f>
        <v/>
      </c>
      <c r="V6154" t="e">
        <f>MIN(VLOOKUP($U6154,margin_ranges!$A$5:$D$10,4,FALSE),$P6154*100)</f>
        <v>#N/A</v>
      </c>
      <c r="Y6154" s="29" t="e">
        <f t="shared" si="95"/>
        <v>#N/A</v>
      </c>
    </row>
    <row r="6155" spans="1:25" x14ac:dyDescent="0.3">
      <c r="A6155" s="8" t="s">
        <v>17</v>
      </c>
      <c r="B6155" s="8" t="s">
        <v>10703</v>
      </c>
      <c r="C6155" s="8" t="s">
        <v>10704</v>
      </c>
      <c r="D6155" s="8" t="s">
        <v>10705</v>
      </c>
      <c r="E6155" s="8" t="s">
        <v>10706</v>
      </c>
      <c r="F6155" s="24">
        <v>0.27</v>
      </c>
      <c r="G6155" s="24">
        <v>0</v>
      </c>
      <c r="H6155" s="25">
        <v>9.9921000000000006</v>
      </c>
      <c r="I6155" s="25">
        <v>4.0660999999999996</v>
      </c>
      <c r="J6155" s="15">
        <v>313</v>
      </c>
      <c r="K6155" s="15">
        <v>69</v>
      </c>
      <c r="L6155" s="13">
        <v>0.40689999999999998</v>
      </c>
      <c r="M6155" s="7">
        <v>2.5682986400000001</v>
      </c>
      <c r="N6155" s="26">
        <v>1.8</v>
      </c>
      <c r="O6155" s="27" t="s">
        <v>22</v>
      </c>
      <c r="P6155" s="8">
        <v>0.29914692440000001</v>
      </c>
      <c r="Q6155" s="24">
        <v>0.27</v>
      </c>
      <c r="R6155" t="str">
        <f>IF($Q6155*100&gt;=VLOOKUP($O6155,margin_ranges!$A$5:$C$10,2,FALSE),IF($Q6155*100&lt;=VLOOKUP($O6155,margin_ranges!$A$5:$C$10,3,FALSE)+10,"IN RANGE","ABOVE RANGE"),"BELOW RANGE")</f>
        <v>IN RANGE</v>
      </c>
      <c r="S6155">
        <f>MIN(VLOOKUP($O6155,margin_ranges!$A$5:$D$10,4,FALSE),$P6155*100)</f>
        <v>29.75</v>
      </c>
      <c r="T6155" s="29">
        <f>(1-$S6155/100)/(1-$F6155)-1</f>
        <v>-3.7671232876712257E-2</v>
      </c>
      <c r="U6155" s="19" t="str">
        <f>IF(ABS(IFERROR(T6155,0))&gt;0.05,INDEX(margin_ranges!$C$13:$C$16,MATCH($F6155*100,margin_ranges!$B$13:$B$16,1)),"")</f>
        <v/>
      </c>
      <c r="V6155" t="e">
        <f>MIN(VLOOKUP($U6155,margin_ranges!$A$5:$D$10,4,FALSE),$P6155*100)</f>
        <v>#N/A</v>
      </c>
      <c r="Y6155" s="29" t="e">
        <f t="shared" si="95"/>
        <v>#N/A</v>
      </c>
    </row>
    <row r="6156" spans="1:25" x14ac:dyDescent="0.3">
      <c r="A6156" s="8" t="s">
        <v>35</v>
      </c>
      <c r="B6156" s="8" t="s">
        <v>10709</v>
      </c>
      <c r="C6156" s="8" t="s">
        <v>34</v>
      </c>
      <c r="D6156" s="8" t="s">
        <v>34</v>
      </c>
      <c r="E6156" s="8"/>
      <c r="F6156" s="24">
        <v>0.27348960541635498</v>
      </c>
      <c r="G6156" s="24">
        <v>0</v>
      </c>
      <c r="H6156" s="25">
        <v>25.901800000000001</v>
      </c>
      <c r="I6156" s="25">
        <v>1.5421</v>
      </c>
      <c r="J6156" s="15">
        <v>32</v>
      </c>
      <c r="K6156" s="15">
        <v>9</v>
      </c>
      <c r="L6156" s="13">
        <v>5.9499999999999997E-2</v>
      </c>
      <c r="M6156" s="7">
        <v>0.68822139999999998</v>
      </c>
      <c r="N6156" s="26">
        <v>0.5</v>
      </c>
      <c r="O6156" s="27"/>
      <c r="P6156" s="8">
        <v>0.2734896054</v>
      </c>
      <c r="Q6156" s="24">
        <v>0.3</v>
      </c>
      <c r="R6156" t="e">
        <f>IF($Q6156*100&gt;=VLOOKUP($O6156,margin_ranges!$A$5:$C$10,2,FALSE),IF($Q6156*100&lt;=VLOOKUP($O6156,margin_ranges!$A$5:$C$10,3,FALSE)+10,"IN RANGE","ABOVE RANGE"),"BELOW RANGE")</f>
        <v>#N/A</v>
      </c>
      <c r="S6156" t="e">
        <f>MIN(VLOOKUP($O6156,margin_ranges!$A$5:$D$10,4,FALSE),$P6156*100)</f>
        <v>#N/A</v>
      </c>
      <c r="T6156" s="29" t="e">
        <f>(1-$S6156/100)/(1-$F6156)-1</f>
        <v>#N/A</v>
      </c>
      <c r="U6156" s="19" t="str">
        <f>IF(ABS(IFERROR(T6156,0))&gt;0.05,INDEX(margin_ranges!$C$13:$C$16,MATCH($F6156*100,margin_ranges!$B$13:$B$16,1)),"")</f>
        <v/>
      </c>
      <c r="V6156" t="e">
        <f>MIN(VLOOKUP($U6156,margin_ranges!$A$5:$D$10,4,FALSE),$P6156*100)</f>
        <v>#N/A</v>
      </c>
      <c r="Y6156" s="29" t="e">
        <f t="shared" si="95"/>
        <v>#N/A</v>
      </c>
    </row>
    <row r="6157" spans="1:25" x14ac:dyDescent="0.3">
      <c r="A6157" s="8" t="s">
        <v>33</v>
      </c>
      <c r="B6157" s="8" t="s">
        <v>10709</v>
      </c>
      <c r="C6157" s="8" t="s">
        <v>10710</v>
      </c>
      <c r="D6157" s="8" t="s">
        <v>34</v>
      </c>
      <c r="E6157" s="8"/>
      <c r="F6157" s="24">
        <v>0.27348960541635498</v>
      </c>
      <c r="G6157" s="24">
        <v>0</v>
      </c>
      <c r="H6157" s="25">
        <v>25.901800000000001</v>
      </c>
      <c r="I6157" s="25">
        <v>1.5421</v>
      </c>
      <c r="J6157" s="15">
        <v>32</v>
      </c>
      <c r="K6157" s="15">
        <v>9</v>
      </c>
      <c r="L6157" s="13">
        <v>5.9499999999999997E-2</v>
      </c>
      <c r="M6157" s="7">
        <v>0.68822139999999998</v>
      </c>
      <c r="N6157" s="26">
        <v>0.5</v>
      </c>
      <c r="O6157" s="27"/>
      <c r="P6157" s="8">
        <v>0.2734896054</v>
      </c>
      <c r="Q6157" s="24">
        <v>0.3</v>
      </c>
      <c r="R6157" t="e">
        <f>IF($Q6157*100&gt;=VLOOKUP($O6157,margin_ranges!$A$5:$C$10,2,FALSE),IF($Q6157*100&lt;=VLOOKUP($O6157,margin_ranges!$A$5:$C$10,3,FALSE)+10,"IN RANGE","ABOVE RANGE"),"BELOW RANGE")</f>
        <v>#N/A</v>
      </c>
      <c r="S6157" t="e">
        <f>MIN(VLOOKUP($O6157,margin_ranges!$A$5:$D$10,4,FALSE),$P6157*100)</f>
        <v>#N/A</v>
      </c>
      <c r="T6157" s="29" t="e">
        <f>(1-$S6157/100)/(1-$F6157)-1</f>
        <v>#N/A</v>
      </c>
      <c r="U6157" s="19" t="str">
        <f>IF(ABS(IFERROR(T6157,0))&gt;0.05,INDEX(margin_ranges!$C$13:$C$16,MATCH($F6157*100,margin_ranges!$B$13:$B$16,1)),"")</f>
        <v/>
      </c>
      <c r="V6157" t="e">
        <f>MIN(VLOOKUP($U6157,margin_ranges!$A$5:$D$10,4,FALSE),$P6157*100)</f>
        <v>#N/A</v>
      </c>
      <c r="Y6157" s="29" t="e">
        <f t="shared" si="95"/>
        <v>#N/A</v>
      </c>
    </row>
    <row r="6158" spans="1:25" x14ac:dyDescent="0.3">
      <c r="A6158" s="8" t="s">
        <v>17</v>
      </c>
      <c r="B6158" s="8" t="s">
        <v>10709</v>
      </c>
      <c r="C6158" s="8" t="s">
        <v>10710</v>
      </c>
      <c r="D6158" s="8" t="s">
        <v>10711</v>
      </c>
      <c r="E6158" s="8" t="s">
        <v>10710</v>
      </c>
      <c r="F6158" s="24">
        <v>0.276035276073619</v>
      </c>
      <c r="G6158" s="24">
        <v>0</v>
      </c>
      <c r="H6158" s="25">
        <v>21.938300000000002</v>
      </c>
      <c r="I6158" s="25">
        <v>1.3486</v>
      </c>
      <c r="J6158" s="15">
        <v>28</v>
      </c>
      <c r="K6158" s="15">
        <v>8</v>
      </c>
      <c r="L6158" s="13">
        <v>6.1499999999999999E-2</v>
      </c>
      <c r="M6158" s="7">
        <v>0.69064139000000002</v>
      </c>
      <c r="N6158" s="26">
        <v>0.5</v>
      </c>
      <c r="O6158" s="27" t="s">
        <v>92</v>
      </c>
      <c r="P6158" s="8">
        <v>0.2760352761</v>
      </c>
      <c r="Q6158" s="24">
        <v>0.3</v>
      </c>
      <c r="R6158" t="str">
        <f>IF($Q6158*100&gt;=VLOOKUP($O6158,margin_ranges!$A$5:$C$10,2,FALSE),IF($Q6158*100&lt;=VLOOKUP($O6158,margin_ranges!$A$5:$C$10,3,FALSE)+10,"IN RANGE","ABOVE RANGE"),"BELOW RANGE")</f>
        <v>IN RANGE</v>
      </c>
      <c r="S6158">
        <f>MIN(VLOOKUP($O6158,margin_ranges!$A$5:$D$10,4,FALSE),$P6158*100)</f>
        <v>27.60352761</v>
      </c>
      <c r="T6158" s="29">
        <f>(1-$S6158/100)/(1-$F6158)-1</f>
        <v>-3.6439629091944425E-11</v>
      </c>
      <c r="U6158" s="19" t="str">
        <f>IF(ABS(IFERROR(T6158,0))&gt;0.05,INDEX(margin_ranges!$C$13:$C$16,MATCH($F6158*100,margin_ranges!$B$13:$B$16,1)),"")</f>
        <v/>
      </c>
      <c r="V6158" t="e">
        <f>MIN(VLOOKUP($U6158,margin_ranges!$A$5:$D$10,4,FALSE),$P6158*100)</f>
        <v>#N/A</v>
      </c>
      <c r="Y6158" s="29" t="e">
        <f t="shared" ref="Y6158:Y6221" si="96">(1-$V6158/100)/(1-$F6158)-1</f>
        <v>#N/A</v>
      </c>
    </row>
    <row r="6159" spans="1:25" x14ac:dyDescent="0.3">
      <c r="A6159" s="8" t="s">
        <v>35</v>
      </c>
      <c r="B6159" s="8" t="s">
        <v>10712</v>
      </c>
      <c r="C6159" s="8" t="s">
        <v>34</v>
      </c>
      <c r="D6159" s="8" t="s">
        <v>34</v>
      </c>
      <c r="E6159" s="8"/>
      <c r="F6159" s="24">
        <v>0.19999999999999901</v>
      </c>
      <c r="G6159" s="24">
        <v>0</v>
      </c>
      <c r="H6159" s="25">
        <v>41.220999999999997</v>
      </c>
      <c r="I6159" s="25">
        <v>8.4077000000000002</v>
      </c>
      <c r="J6159" s="15">
        <v>200</v>
      </c>
      <c r="K6159" s="15">
        <v>43</v>
      </c>
      <c r="L6159" s="13">
        <v>0.20399999999999999</v>
      </c>
      <c r="M6159" s="7">
        <v>0.79153753000000004</v>
      </c>
      <c r="N6159" s="26">
        <v>0.44964599999999999</v>
      </c>
      <c r="O6159" s="27"/>
      <c r="P6159" s="8">
        <v>0.43193344480000001</v>
      </c>
      <c r="Q6159" s="24">
        <v>0.2</v>
      </c>
      <c r="R6159" t="e">
        <f>IF($Q6159*100&gt;=VLOOKUP($O6159,margin_ranges!$A$5:$C$10,2,FALSE),IF($Q6159*100&lt;=VLOOKUP($O6159,margin_ranges!$A$5:$C$10,3,FALSE)+10,"IN RANGE","ABOVE RANGE"),"BELOW RANGE")</f>
        <v>#N/A</v>
      </c>
      <c r="S6159" t="e">
        <f>MIN(VLOOKUP($O6159,margin_ranges!$A$5:$D$10,4,FALSE),$P6159*100)</f>
        <v>#N/A</v>
      </c>
      <c r="T6159" s="29" t="e">
        <f>(1-$S6159/100)/(1-$F6159)-1</f>
        <v>#N/A</v>
      </c>
      <c r="U6159" s="19" t="str">
        <f>IF(ABS(IFERROR(T6159,0))&gt;0.05,INDEX(margin_ranges!$C$13:$C$16,MATCH($F6159*100,margin_ranges!$B$13:$B$16,1)),"")</f>
        <v/>
      </c>
      <c r="V6159" t="e">
        <f>MIN(VLOOKUP($U6159,margin_ranges!$A$5:$D$10,4,FALSE),$P6159*100)</f>
        <v>#N/A</v>
      </c>
      <c r="Y6159" s="29" t="e">
        <f t="shared" si="96"/>
        <v>#N/A</v>
      </c>
    </row>
    <row r="6160" spans="1:25" x14ac:dyDescent="0.3">
      <c r="A6160" s="8" t="s">
        <v>33</v>
      </c>
      <c r="B6160" s="8" t="s">
        <v>10712</v>
      </c>
      <c r="C6160" s="8" t="s">
        <v>10713</v>
      </c>
      <c r="D6160" s="8" t="s">
        <v>34</v>
      </c>
      <c r="E6160" s="8"/>
      <c r="F6160" s="24">
        <v>0.19999999999999901</v>
      </c>
      <c r="G6160" s="24">
        <v>0</v>
      </c>
      <c r="H6160" s="25">
        <v>41.220999999999997</v>
      </c>
      <c r="I6160" s="25">
        <v>8.4077000000000002</v>
      </c>
      <c r="J6160" s="15">
        <v>200</v>
      </c>
      <c r="K6160" s="15">
        <v>43</v>
      </c>
      <c r="L6160" s="13">
        <v>0.20399999999999999</v>
      </c>
      <c r="M6160" s="7">
        <v>0.79153753000000004</v>
      </c>
      <c r="N6160" s="26">
        <v>0.44964599999999999</v>
      </c>
      <c r="O6160" s="27"/>
      <c r="P6160" s="8">
        <v>0.43193344480000001</v>
      </c>
      <c r="Q6160" s="24">
        <v>0.2</v>
      </c>
      <c r="R6160" t="e">
        <f>IF($Q6160*100&gt;=VLOOKUP($O6160,margin_ranges!$A$5:$C$10,2,FALSE),IF($Q6160*100&lt;=VLOOKUP($O6160,margin_ranges!$A$5:$C$10,3,FALSE)+10,"IN RANGE","ABOVE RANGE"),"BELOW RANGE")</f>
        <v>#N/A</v>
      </c>
      <c r="S6160" t="e">
        <f>MIN(VLOOKUP($O6160,margin_ranges!$A$5:$D$10,4,FALSE),$P6160*100)</f>
        <v>#N/A</v>
      </c>
      <c r="T6160" s="29" t="e">
        <f>(1-$S6160/100)/(1-$F6160)-1</f>
        <v>#N/A</v>
      </c>
      <c r="U6160" s="19" t="str">
        <f>IF(ABS(IFERROR(T6160,0))&gt;0.05,INDEX(margin_ranges!$C$13:$C$16,MATCH($F6160*100,margin_ranges!$B$13:$B$16,1)),"")</f>
        <v/>
      </c>
      <c r="V6160" t="e">
        <f>MIN(VLOOKUP($U6160,margin_ranges!$A$5:$D$10,4,FALSE),$P6160*100)</f>
        <v>#N/A</v>
      </c>
      <c r="Y6160" s="29" t="e">
        <f t="shared" si="96"/>
        <v>#N/A</v>
      </c>
    </row>
    <row r="6161" spans="1:25" x14ac:dyDescent="0.3">
      <c r="A6161" s="8" t="s">
        <v>17</v>
      </c>
      <c r="B6161" s="8" t="s">
        <v>10712</v>
      </c>
      <c r="C6161" s="8" t="s">
        <v>10713</v>
      </c>
      <c r="D6161" s="8" t="s">
        <v>10716</v>
      </c>
      <c r="E6161" s="8" t="s">
        <v>10717</v>
      </c>
      <c r="F6161" s="24">
        <v>0.2</v>
      </c>
      <c r="G6161" s="24">
        <v>0</v>
      </c>
      <c r="H6161" s="25">
        <v>17.252600000000001</v>
      </c>
      <c r="I6161" s="25">
        <v>3.2121</v>
      </c>
      <c r="J6161" s="15">
        <v>70</v>
      </c>
      <c r="K6161" s="15">
        <v>17</v>
      </c>
      <c r="L6161" s="13">
        <v>0.1862</v>
      </c>
      <c r="M6161" s="7">
        <v>0.72398764000000004</v>
      </c>
      <c r="N6161" s="26">
        <v>0.4</v>
      </c>
      <c r="O6161" s="27" t="s">
        <v>95</v>
      </c>
      <c r="P6161" s="8">
        <v>0.4475043769</v>
      </c>
      <c r="Q6161" s="24">
        <v>0.2</v>
      </c>
      <c r="R6161" t="str">
        <f>IF($Q6161*100&gt;=VLOOKUP($O6161,margin_ranges!$A$5:$C$10,2,FALSE),IF($Q6161*100&lt;=VLOOKUP($O6161,margin_ranges!$A$5:$C$10,3,FALSE)+10,"IN RANGE","ABOVE RANGE"),"BELOW RANGE")</f>
        <v>IN RANGE</v>
      </c>
      <c r="S6161">
        <f>MIN(VLOOKUP($O6161,margin_ranges!$A$5:$D$10,4,FALSE),$P6161*100)</f>
        <v>19.75</v>
      </c>
      <c r="T6161" s="29">
        <f>(1-$S6161/100)/(1-$F6161)-1</f>
        <v>3.1249999999998224E-3</v>
      </c>
      <c r="U6161" s="19" t="str">
        <f>IF(ABS(IFERROR(T6161,0))&gt;0.05,INDEX(margin_ranges!$C$13:$C$16,MATCH($F6161*100,margin_ranges!$B$13:$B$16,1)),"")</f>
        <v/>
      </c>
      <c r="V6161" t="e">
        <f>MIN(VLOOKUP($U6161,margin_ranges!$A$5:$D$10,4,FALSE),$P6161*100)</f>
        <v>#N/A</v>
      </c>
      <c r="Y6161" s="29" t="e">
        <f t="shared" si="96"/>
        <v>#N/A</v>
      </c>
    </row>
    <row r="6162" spans="1:25" x14ac:dyDescent="0.3">
      <c r="A6162" s="8" t="s">
        <v>17</v>
      </c>
      <c r="B6162" s="8" t="s">
        <v>10712</v>
      </c>
      <c r="C6162" s="8" t="s">
        <v>10713</v>
      </c>
      <c r="D6162" s="8" t="s">
        <v>10714</v>
      </c>
      <c r="E6162" s="8" t="s">
        <v>10715</v>
      </c>
      <c r="F6162" s="24">
        <v>0.19999999999999901</v>
      </c>
      <c r="G6162" s="24">
        <v>0</v>
      </c>
      <c r="H6162" s="25">
        <v>8.0004000000000008</v>
      </c>
      <c r="I6162" s="25">
        <v>1.0833999999999999</v>
      </c>
      <c r="J6162" s="15">
        <v>26</v>
      </c>
      <c r="K6162" s="15">
        <v>5</v>
      </c>
      <c r="L6162" s="13">
        <v>0.13539999999999999</v>
      </c>
      <c r="M6162" s="7">
        <v>0.8089075</v>
      </c>
      <c r="N6162" s="26">
        <v>0.5</v>
      </c>
      <c r="O6162" s="27" t="s">
        <v>95</v>
      </c>
      <c r="P6162" s="8">
        <v>0.38188235100000001</v>
      </c>
      <c r="Q6162" s="24">
        <v>0.2</v>
      </c>
      <c r="R6162" t="str">
        <f>IF($Q6162*100&gt;=VLOOKUP($O6162,margin_ranges!$A$5:$C$10,2,FALSE),IF($Q6162*100&lt;=VLOOKUP($O6162,margin_ranges!$A$5:$C$10,3,FALSE)+10,"IN RANGE","ABOVE RANGE"),"BELOW RANGE")</f>
        <v>IN RANGE</v>
      </c>
      <c r="S6162">
        <f>MIN(VLOOKUP($O6162,margin_ranges!$A$5:$D$10,4,FALSE),$P6162*100)</f>
        <v>19.75</v>
      </c>
      <c r="T6162" s="29">
        <f>(1-$S6162/100)/(1-$F6162)-1</f>
        <v>3.1249999999987121E-3</v>
      </c>
      <c r="U6162" s="19" t="str">
        <f>IF(ABS(IFERROR(T6162,0))&gt;0.05,INDEX(margin_ranges!$C$13:$C$16,MATCH($F6162*100,margin_ranges!$B$13:$B$16,1)),"")</f>
        <v/>
      </c>
      <c r="V6162" t="e">
        <f>MIN(VLOOKUP($U6162,margin_ranges!$A$5:$D$10,4,FALSE),$P6162*100)</f>
        <v>#N/A</v>
      </c>
      <c r="Y6162" s="29" t="e">
        <f t="shared" si="96"/>
        <v>#N/A</v>
      </c>
    </row>
    <row r="6163" spans="1:25" x14ac:dyDescent="0.3">
      <c r="A6163" s="8" t="s">
        <v>17</v>
      </c>
      <c r="B6163" s="8" t="s">
        <v>10712</v>
      </c>
      <c r="C6163" s="8" t="s">
        <v>10713</v>
      </c>
      <c r="D6163" s="8" t="s">
        <v>10718</v>
      </c>
      <c r="E6163" s="8" t="s">
        <v>10719</v>
      </c>
      <c r="F6163" s="24">
        <v>0.19999999999999901</v>
      </c>
      <c r="G6163" s="24">
        <v>0</v>
      </c>
      <c r="H6163" s="25">
        <v>7.2557999999999998</v>
      </c>
      <c r="I6163" s="25">
        <v>2.5669</v>
      </c>
      <c r="J6163" s="15">
        <v>61</v>
      </c>
      <c r="K6163" s="15">
        <v>12</v>
      </c>
      <c r="L6163" s="13">
        <v>0.3538</v>
      </c>
      <c r="M6163" s="7">
        <v>0.78932855000000002</v>
      </c>
      <c r="N6163" s="26">
        <v>0.4</v>
      </c>
      <c r="O6163" s="27" t="s">
        <v>95</v>
      </c>
      <c r="P6163" s="8">
        <v>0.49324017050000002</v>
      </c>
      <c r="Q6163" s="24">
        <v>0.2</v>
      </c>
      <c r="R6163" t="str">
        <f>IF($Q6163*100&gt;=VLOOKUP($O6163,margin_ranges!$A$5:$C$10,2,FALSE),IF($Q6163*100&lt;=VLOOKUP($O6163,margin_ranges!$A$5:$C$10,3,FALSE)+10,"IN RANGE","ABOVE RANGE"),"BELOW RANGE")</f>
        <v>IN RANGE</v>
      </c>
      <c r="S6163">
        <f>MIN(VLOOKUP($O6163,margin_ranges!$A$5:$D$10,4,FALSE),$P6163*100)</f>
        <v>19.75</v>
      </c>
      <c r="T6163" s="29">
        <f>(1-$S6163/100)/(1-$F6163)-1</f>
        <v>3.1249999999987121E-3</v>
      </c>
      <c r="U6163" s="19" t="str">
        <f>IF(ABS(IFERROR(T6163,0))&gt;0.05,INDEX(margin_ranges!$C$13:$C$16,MATCH($F6163*100,margin_ranges!$B$13:$B$16,1)),"")</f>
        <v/>
      </c>
      <c r="V6163" t="e">
        <f>MIN(VLOOKUP($U6163,margin_ranges!$A$5:$D$10,4,FALSE),$P6163*100)</f>
        <v>#N/A</v>
      </c>
      <c r="Y6163" s="29" t="e">
        <f t="shared" si="96"/>
        <v>#N/A</v>
      </c>
    </row>
    <row r="6164" spans="1:25" x14ac:dyDescent="0.3">
      <c r="A6164" s="8" t="s">
        <v>17</v>
      </c>
      <c r="B6164" s="8" t="s">
        <v>10712</v>
      </c>
      <c r="C6164" s="8" t="s">
        <v>10713</v>
      </c>
      <c r="D6164" s="8" t="s">
        <v>10720</v>
      </c>
      <c r="E6164" s="8" t="s">
        <v>10721</v>
      </c>
      <c r="F6164" s="24">
        <v>0.19999999999999901</v>
      </c>
      <c r="G6164" s="24">
        <v>0</v>
      </c>
      <c r="H6164" s="25">
        <v>8.7120999999999995</v>
      </c>
      <c r="I6164" s="25">
        <v>1.5454000000000001</v>
      </c>
      <c r="J6164" s="15">
        <v>43</v>
      </c>
      <c r="K6164" s="15">
        <v>9</v>
      </c>
      <c r="L6164" s="13">
        <v>0.1774</v>
      </c>
      <c r="M6164" s="7">
        <v>0.92343425000000001</v>
      </c>
      <c r="N6164" s="26">
        <v>0.6</v>
      </c>
      <c r="O6164" s="27" t="s">
        <v>95</v>
      </c>
      <c r="P6164" s="8">
        <v>0.35025152040000002</v>
      </c>
      <c r="Q6164" s="24">
        <v>0.2</v>
      </c>
      <c r="R6164" t="str">
        <f>IF($Q6164*100&gt;=VLOOKUP($O6164,margin_ranges!$A$5:$C$10,2,FALSE),IF($Q6164*100&lt;=VLOOKUP($O6164,margin_ranges!$A$5:$C$10,3,FALSE)+10,"IN RANGE","ABOVE RANGE"),"BELOW RANGE")</f>
        <v>IN RANGE</v>
      </c>
      <c r="S6164">
        <f>MIN(VLOOKUP($O6164,margin_ranges!$A$5:$D$10,4,FALSE),$P6164*100)</f>
        <v>19.75</v>
      </c>
      <c r="T6164" s="29">
        <f>(1-$S6164/100)/(1-$F6164)-1</f>
        <v>3.1249999999987121E-3</v>
      </c>
      <c r="U6164" s="19" t="str">
        <f>IF(ABS(IFERROR(T6164,0))&gt;0.05,INDEX(margin_ranges!$C$13:$C$16,MATCH($F6164*100,margin_ranges!$B$13:$B$16,1)),"")</f>
        <v/>
      </c>
      <c r="V6164" t="e">
        <f>MIN(VLOOKUP($U6164,margin_ranges!$A$5:$D$10,4,FALSE),$P6164*100)</f>
        <v>#N/A</v>
      </c>
      <c r="Y6164" s="29" t="e">
        <f t="shared" si="96"/>
        <v>#N/A</v>
      </c>
    </row>
    <row r="6165" spans="1:25" x14ac:dyDescent="0.3">
      <c r="A6165" s="8" t="s">
        <v>35</v>
      </c>
      <c r="B6165" s="8" t="s">
        <v>10722</v>
      </c>
      <c r="C6165" s="8" t="s">
        <v>34</v>
      </c>
      <c r="D6165" s="8" t="s">
        <v>34</v>
      </c>
      <c r="E6165" s="8"/>
      <c r="F6165" s="24">
        <v>0.28762856947202597</v>
      </c>
      <c r="G6165" s="24">
        <v>0</v>
      </c>
      <c r="H6165" s="25">
        <v>635.33299999999997</v>
      </c>
      <c r="I6165" s="25">
        <v>1.6015999999999999</v>
      </c>
      <c r="J6165" s="15">
        <v>50</v>
      </c>
      <c r="K6165" s="15">
        <v>13</v>
      </c>
      <c r="L6165" s="13">
        <v>2.5000000000000001E-3</v>
      </c>
      <c r="M6165" s="7">
        <v>1.0420479899999999</v>
      </c>
      <c r="N6165" s="26">
        <v>0.42443799999999998</v>
      </c>
      <c r="O6165" s="27"/>
      <c r="P6165" s="8">
        <v>0.59268862410000001</v>
      </c>
      <c r="Q6165" s="24">
        <v>0.28760000000000002</v>
      </c>
      <c r="R6165" t="e">
        <f>IF($Q6165*100&gt;=VLOOKUP($O6165,margin_ranges!$A$5:$C$10,2,FALSE),IF($Q6165*100&lt;=VLOOKUP($O6165,margin_ranges!$A$5:$C$10,3,FALSE)+10,"IN RANGE","ABOVE RANGE"),"BELOW RANGE")</f>
        <v>#N/A</v>
      </c>
      <c r="S6165" t="e">
        <f>MIN(VLOOKUP($O6165,margin_ranges!$A$5:$D$10,4,FALSE),$P6165*100)</f>
        <v>#N/A</v>
      </c>
      <c r="T6165" s="29" t="e">
        <f>(1-$S6165/100)/(1-$F6165)-1</f>
        <v>#N/A</v>
      </c>
      <c r="U6165" s="19" t="str">
        <f>IF(ABS(IFERROR(T6165,0))&gt;0.05,INDEX(margin_ranges!$C$13:$C$16,MATCH($F6165*100,margin_ranges!$B$13:$B$16,1)),"")</f>
        <v/>
      </c>
      <c r="V6165" t="e">
        <f>MIN(VLOOKUP($U6165,margin_ranges!$A$5:$D$10,4,FALSE),$P6165*100)</f>
        <v>#N/A</v>
      </c>
      <c r="Y6165" s="29" t="e">
        <f t="shared" si="96"/>
        <v>#N/A</v>
      </c>
    </row>
    <row r="6166" spans="1:25" x14ac:dyDescent="0.3">
      <c r="A6166" s="8" t="s">
        <v>33</v>
      </c>
      <c r="B6166" s="8" t="s">
        <v>10722</v>
      </c>
      <c r="C6166" s="8" t="s">
        <v>10723</v>
      </c>
      <c r="D6166" s="8" t="s">
        <v>34</v>
      </c>
      <c r="E6166" s="8"/>
      <c r="F6166" s="24">
        <v>0.28762856947202597</v>
      </c>
      <c r="G6166" s="24">
        <v>0</v>
      </c>
      <c r="H6166" s="25">
        <v>635.33299999999997</v>
      </c>
      <c r="I6166" s="25">
        <v>1.6015999999999999</v>
      </c>
      <c r="J6166" s="15">
        <v>50</v>
      </c>
      <c r="K6166" s="15">
        <v>13</v>
      </c>
      <c r="L6166" s="13">
        <v>2.5000000000000001E-3</v>
      </c>
      <c r="M6166" s="7">
        <v>1.0420479899999999</v>
      </c>
      <c r="N6166" s="26">
        <v>0.42443799999999998</v>
      </c>
      <c r="O6166" s="27"/>
      <c r="P6166" s="8">
        <v>0.59268862410000001</v>
      </c>
      <c r="Q6166" s="24">
        <v>0.28760000000000002</v>
      </c>
      <c r="R6166" t="e">
        <f>IF($Q6166*100&gt;=VLOOKUP($O6166,margin_ranges!$A$5:$C$10,2,FALSE),IF($Q6166*100&lt;=VLOOKUP($O6166,margin_ranges!$A$5:$C$10,3,FALSE)+10,"IN RANGE","ABOVE RANGE"),"BELOW RANGE")</f>
        <v>#N/A</v>
      </c>
      <c r="S6166" t="e">
        <f>MIN(VLOOKUP($O6166,margin_ranges!$A$5:$D$10,4,FALSE),$P6166*100)</f>
        <v>#N/A</v>
      </c>
      <c r="T6166" s="29" t="e">
        <f>(1-$S6166/100)/(1-$F6166)-1</f>
        <v>#N/A</v>
      </c>
      <c r="U6166" s="19" t="str">
        <f>IF(ABS(IFERROR(T6166,0))&gt;0.05,INDEX(margin_ranges!$C$13:$C$16,MATCH($F6166*100,margin_ranges!$B$13:$B$16,1)),"")</f>
        <v/>
      </c>
      <c r="V6166" t="e">
        <f>MIN(VLOOKUP($U6166,margin_ranges!$A$5:$D$10,4,FALSE),$P6166*100)</f>
        <v>#N/A</v>
      </c>
      <c r="Y6166" s="29" t="e">
        <f t="shared" si="96"/>
        <v>#N/A</v>
      </c>
    </row>
    <row r="6167" spans="1:25" x14ac:dyDescent="0.3">
      <c r="A6167" s="8" t="s">
        <v>17</v>
      </c>
      <c r="B6167" s="8" t="s">
        <v>10722</v>
      </c>
      <c r="C6167" s="8" t="s">
        <v>10723</v>
      </c>
      <c r="D6167" s="8" t="s">
        <v>10725</v>
      </c>
      <c r="E6167" s="8" t="s">
        <v>12333</v>
      </c>
      <c r="F6167" s="24">
        <v>0.28999999999999998</v>
      </c>
      <c r="G6167" s="24">
        <v>0</v>
      </c>
      <c r="H6167" s="25">
        <v>3.8353999999999999</v>
      </c>
      <c r="I6167" s="25">
        <v>0.2029</v>
      </c>
      <c r="J6167" s="15">
        <v>8</v>
      </c>
      <c r="K6167" s="15">
        <v>2</v>
      </c>
      <c r="L6167" s="13">
        <v>5.2900000000000003E-2</v>
      </c>
      <c r="M6167" s="7">
        <v>1.25690141</v>
      </c>
      <c r="N6167" s="26">
        <v>0.35</v>
      </c>
      <c r="O6167" s="27" t="s">
        <v>22</v>
      </c>
      <c r="P6167" s="8">
        <v>0.72153742720000003</v>
      </c>
      <c r="Q6167" s="24">
        <v>0.28999999999999998</v>
      </c>
      <c r="R6167" t="str">
        <f>IF($Q6167*100&gt;=VLOOKUP($O6167,margin_ranges!$A$5:$C$10,2,FALSE),IF($Q6167*100&lt;=VLOOKUP($O6167,margin_ranges!$A$5:$C$10,3,FALSE)+10,"IN RANGE","ABOVE RANGE"),"BELOW RANGE")</f>
        <v>IN RANGE</v>
      </c>
      <c r="S6167">
        <f>MIN(VLOOKUP($O6167,margin_ranges!$A$5:$D$10,4,FALSE),$P6167*100)</f>
        <v>29.75</v>
      </c>
      <c r="T6167" s="29">
        <f>(1-$S6167/100)/(1-$F6167)-1</f>
        <v>-1.0563380281690127E-2</v>
      </c>
      <c r="U6167" s="19" t="str">
        <f>IF(ABS(IFERROR(T6167,0))&gt;0.05,INDEX(margin_ranges!$C$13:$C$16,MATCH($F6167*100,margin_ranges!$B$13:$B$16,1)),"")</f>
        <v/>
      </c>
      <c r="V6167" t="e">
        <f>MIN(VLOOKUP($U6167,margin_ranges!$A$5:$D$10,4,FALSE),$P6167*100)</f>
        <v>#N/A</v>
      </c>
      <c r="Y6167" s="29" t="e">
        <f t="shared" si="96"/>
        <v>#N/A</v>
      </c>
    </row>
    <row r="6168" spans="1:25" x14ac:dyDescent="0.3">
      <c r="A6168" s="8" t="s">
        <v>17</v>
      </c>
      <c r="B6168" s="8" t="s">
        <v>10722</v>
      </c>
      <c r="C6168" s="8" t="s">
        <v>10723</v>
      </c>
      <c r="D6168" s="8" t="s">
        <v>10726</v>
      </c>
      <c r="E6168" s="8" t="s">
        <v>12334</v>
      </c>
      <c r="F6168" s="24">
        <v>0.28999999999999998</v>
      </c>
      <c r="G6168" s="24">
        <v>0</v>
      </c>
      <c r="H6168" s="25">
        <v>5.4393000000000002</v>
      </c>
      <c r="I6168" s="25">
        <v>0.21590000000000001</v>
      </c>
      <c r="J6168" s="15">
        <v>7</v>
      </c>
      <c r="K6168" s="15">
        <v>2</v>
      </c>
      <c r="L6168" s="13">
        <v>3.9699999999999999E-2</v>
      </c>
      <c r="M6168" s="7">
        <v>1.0241482</v>
      </c>
      <c r="N6168" s="26">
        <v>0.5</v>
      </c>
      <c r="O6168" s="27" t="s">
        <v>22</v>
      </c>
      <c r="P6168" s="8">
        <v>0.51178940569999998</v>
      </c>
      <c r="Q6168" s="24">
        <v>0.28999999999999998</v>
      </c>
      <c r="R6168" t="str">
        <f>IF($Q6168*100&gt;=VLOOKUP($O6168,margin_ranges!$A$5:$C$10,2,FALSE),IF($Q6168*100&lt;=VLOOKUP($O6168,margin_ranges!$A$5:$C$10,3,FALSE)+10,"IN RANGE","ABOVE RANGE"),"BELOW RANGE")</f>
        <v>IN RANGE</v>
      </c>
      <c r="S6168">
        <f>MIN(VLOOKUP($O6168,margin_ranges!$A$5:$D$10,4,FALSE),$P6168*100)</f>
        <v>29.75</v>
      </c>
      <c r="T6168" s="29">
        <f>(1-$S6168/100)/(1-$F6168)-1</f>
        <v>-1.0563380281690127E-2</v>
      </c>
      <c r="U6168" s="19" t="str">
        <f>IF(ABS(IFERROR(T6168,0))&gt;0.05,INDEX(margin_ranges!$C$13:$C$16,MATCH($F6168*100,margin_ranges!$B$13:$B$16,1)),"")</f>
        <v/>
      </c>
      <c r="V6168" t="e">
        <f>MIN(VLOOKUP($U6168,margin_ranges!$A$5:$D$10,4,FALSE),$P6168*100)</f>
        <v>#N/A</v>
      </c>
      <c r="Y6168" s="29" t="e">
        <f t="shared" si="96"/>
        <v>#N/A</v>
      </c>
    </row>
    <row r="6169" spans="1:25" x14ac:dyDescent="0.3">
      <c r="A6169" s="8" t="s">
        <v>17</v>
      </c>
      <c r="B6169" s="8" t="s">
        <v>10722</v>
      </c>
      <c r="C6169" s="8" t="s">
        <v>10723</v>
      </c>
      <c r="D6169" s="8" t="s">
        <v>10727</v>
      </c>
      <c r="E6169" s="8" t="s">
        <v>12335</v>
      </c>
      <c r="F6169" s="24">
        <v>0.28999999999999998</v>
      </c>
      <c r="G6169" s="24">
        <v>0</v>
      </c>
      <c r="H6169" s="25">
        <v>4.0739000000000001</v>
      </c>
      <c r="I6169" s="25">
        <v>0.2429</v>
      </c>
      <c r="J6169" s="15">
        <v>9</v>
      </c>
      <c r="K6169" s="15">
        <v>2</v>
      </c>
      <c r="L6169" s="13">
        <v>5.96E-2</v>
      </c>
      <c r="M6169" s="7">
        <v>1.2710588199999999</v>
      </c>
      <c r="N6169" s="26">
        <v>0.35</v>
      </c>
      <c r="O6169" s="27" t="s">
        <v>22</v>
      </c>
      <c r="P6169" s="8">
        <v>0.72463902260000002</v>
      </c>
      <c r="Q6169" s="24">
        <v>0.28999999999999998</v>
      </c>
      <c r="R6169" t="str">
        <f>IF($Q6169*100&gt;=VLOOKUP($O6169,margin_ranges!$A$5:$C$10,2,FALSE),IF($Q6169*100&lt;=VLOOKUP($O6169,margin_ranges!$A$5:$C$10,3,FALSE)+10,"IN RANGE","ABOVE RANGE"),"BELOW RANGE")</f>
        <v>IN RANGE</v>
      </c>
      <c r="S6169">
        <f>MIN(VLOOKUP($O6169,margin_ranges!$A$5:$D$10,4,FALSE),$P6169*100)</f>
        <v>29.75</v>
      </c>
      <c r="T6169" s="29">
        <f>(1-$S6169/100)/(1-$F6169)-1</f>
        <v>-1.0563380281690127E-2</v>
      </c>
      <c r="U6169" s="19" t="str">
        <f>IF(ABS(IFERROR(T6169,0))&gt;0.05,INDEX(margin_ranges!$C$13:$C$16,MATCH($F6169*100,margin_ranges!$B$13:$B$16,1)),"")</f>
        <v/>
      </c>
      <c r="V6169" t="e">
        <f>MIN(VLOOKUP($U6169,margin_ranges!$A$5:$D$10,4,FALSE),$P6169*100)</f>
        <v>#N/A</v>
      </c>
      <c r="Y6169" s="29" t="e">
        <f t="shared" si="96"/>
        <v>#N/A</v>
      </c>
    </row>
    <row r="6170" spans="1:25" x14ac:dyDescent="0.3">
      <c r="A6170" s="8" t="s">
        <v>35</v>
      </c>
      <c r="B6170" s="8" t="s">
        <v>10728</v>
      </c>
      <c r="C6170" s="8" t="s">
        <v>34</v>
      </c>
      <c r="D6170" s="8" t="s">
        <v>34</v>
      </c>
      <c r="E6170" s="8"/>
      <c r="F6170" s="24">
        <v>0.349647486011122</v>
      </c>
      <c r="G6170" s="24">
        <v>0.99900812000000005</v>
      </c>
      <c r="H6170" s="25">
        <v>594.56410000000005</v>
      </c>
      <c r="I6170" s="25">
        <v>70.467100000000002</v>
      </c>
      <c r="J6170" s="15">
        <v>1010</v>
      </c>
      <c r="K6170" s="15">
        <v>353</v>
      </c>
      <c r="L6170" s="13">
        <v>0.11849999999999999</v>
      </c>
      <c r="M6170" s="7">
        <v>0.47786057999999998</v>
      </c>
      <c r="N6170" s="26">
        <v>0.19983000000000001</v>
      </c>
      <c r="O6170" s="27"/>
      <c r="P6170" s="8">
        <v>0.58182363680000004</v>
      </c>
      <c r="Q6170" s="24">
        <v>0.34960000000000002</v>
      </c>
      <c r="R6170" t="e">
        <f>IF($Q6170*100&gt;=VLOOKUP($O6170,margin_ranges!$A$5:$C$10,2,FALSE),IF($Q6170*100&lt;=VLOOKUP($O6170,margin_ranges!$A$5:$C$10,3,FALSE)+10,"IN RANGE","ABOVE RANGE"),"BELOW RANGE")</f>
        <v>#N/A</v>
      </c>
      <c r="S6170" t="e">
        <f>MIN(VLOOKUP($O6170,margin_ranges!$A$5:$D$10,4,FALSE),$P6170*100)</f>
        <v>#N/A</v>
      </c>
      <c r="T6170" s="29" t="e">
        <f>(1-$S6170/100)/(1-$F6170)-1</f>
        <v>#N/A</v>
      </c>
      <c r="U6170" s="19" t="str">
        <f>IF(ABS(IFERROR(T6170,0))&gt;0.05,INDEX(margin_ranges!$C$13:$C$16,MATCH($F6170*100,margin_ranges!$B$13:$B$16,1)),"")</f>
        <v/>
      </c>
      <c r="V6170" t="e">
        <f>MIN(VLOOKUP($U6170,margin_ranges!$A$5:$D$10,4,FALSE),$P6170*100)</f>
        <v>#N/A</v>
      </c>
      <c r="Y6170" s="29" t="e">
        <f t="shared" si="96"/>
        <v>#N/A</v>
      </c>
    </row>
    <row r="6171" spans="1:25" x14ac:dyDescent="0.3">
      <c r="A6171" s="8" t="s">
        <v>33</v>
      </c>
      <c r="B6171" s="8" t="s">
        <v>10728</v>
      </c>
      <c r="C6171" s="8" t="s">
        <v>10729</v>
      </c>
      <c r="D6171" s="8" t="s">
        <v>34</v>
      </c>
      <c r="E6171" s="8"/>
      <c r="F6171" s="24">
        <v>0.349647486011122</v>
      </c>
      <c r="G6171" s="24">
        <v>0.99900812000000005</v>
      </c>
      <c r="H6171" s="25">
        <v>594.56410000000005</v>
      </c>
      <c r="I6171" s="25">
        <v>70.467100000000002</v>
      </c>
      <c r="J6171" s="15">
        <v>1010</v>
      </c>
      <c r="K6171" s="15">
        <v>353</v>
      </c>
      <c r="L6171" s="13">
        <v>0.11849999999999999</v>
      </c>
      <c r="M6171" s="7">
        <v>0.47786057999999998</v>
      </c>
      <c r="N6171" s="26">
        <v>0.19983000000000001</v>
      </c>
      <c r="O6171" s="27"/>
      <c r="P6171" s="8">
        <v>0.58182363680000004</v>
      </c>
      <c r="Q6171" s="24">
        <v>0.34960000000000002</v>
      </c>
      <c r="R6171" t="e">
        <f>IF($Q6171*100&gt;=VLOOKUP($O6171,margin_ranges!$A$5:$C$10,2,FALSE),IF($Q6171*100&lt;=VLOOKUP($O6171,margin_ranges!$A$5:$C$10,3,FALSE)+10,"IN RANGE","ABOVE RANGE"),"BELOW RANGE")</f>
        <v>#N/A</v>
      </c>
      <c r="S6171" t="e">
        <f>MIN(VLOOKUP($O6171,margin_ranges!$A$5:$D$10,4,FALSE),$P6171*100)</f>
        <v>#N/A</v>
      </c>
      <c r="T6171" s="29" t="e">
        <f>(1-$S6171/100)/(1-$F6171)-1</f>
        <v>#N/A</v>
      </c>
      <c r="U6171" s="19" t="str">
        <f>IF(ABS(IFERROR(T6171,0))&gt;0.05,INDEX(margin_ranges!$C$13:$C$16,MATCH($F6171*100,margin_ranges!$B$13:$B$16,1)),"")</f>
        <v/>
      </c>
      <c r="V6171" t="e">
        <f>MIN(VLOOKUP($U6171,margin_ranges!$A$5:$D$10,4,FALSE),$P6171*100)</f>
        <v>#N/A</v>
      </c>
      <c r="Y6171" s="29" t="e">
        <f t="shared" si="96"/>
        <v>#N/A</v>
      </c>
    </row>
    <row r="6172" spans="1:25" x14ac:dyDescent="0.3">
      <c r="A6172" s="8" t="s">
        <v>17</v>
      </c>
      <c r="B6172" s="8" t="s">
        <v>10728</v>
      </c>
      <c r="C6172" s="8" t="s">
        <v>10729</v>
      </c>
      <c r="D6172" s="8" t="s">
        <v>10730</v>
      </c>
      <c r="E6172" s="8" t="s">
        <v>10731</v>
      </c>
      <c r="F6172" s="24">
        <v>0.35</v>
      </c>
      <c r="G6172" s="24">
        <v>1</v>
      </c>
      <c r="H6172" s="25">
        <v>106.14790000000001</v>
      </c>
      <c r="I6172" s="25">
        <v>26.489599999999999</v>
      </c>
      <c r="J6172" s="15">
        <v>358</v>
      </c>
      <c r="K6172" s="15">
        <v>125</v>
      </c>
      <c r="L6172" s="13">
        <v>0.24959999999999999</v>
      </c>
      <c r="M6172" s="7">
        <v>0.44996534999999999</v>
      </c>
      <c r="N6172" s="26">
        <v>0.2</v>
      </c>
      <c r="O6172" s="27" t="s">
        <v>92</v>
      </c>
      <c r="P6172" s="8">
        <v>0.55552133100000001</v>
      </c>
      <c r="Q6172" s="24">
        <v>0.35</v>
      </c>
      <c r="R6172" t="str">
        <f>IF($Q6172*100&gt;=VLOOKUP($O6172,margin_ranges!$A$5:$C$10,2,FALSE),IF($Q6172*100&lt;=VLOOKUP($O6172,margin_ranges!$A$5:$C$10,3,FALSE)+10,"IN RANGE","ABOVE RANGE"),"BELOW RANGE")</f>
        <v>IN RANGE</v>
      </c>
      <c r="S6172">
        <f>MIN(VLOOKUP($O6172,margin_ranges!$A$5:$D$10,4,FALSE),$P6172*100)</f>
        <v>29.75</v>
      </c>
      <c r="T6172" s="29">
        <f>(1-$S6172/100)/(1-$F6172)-1</f>
        <v>8.0769230769230704E-2</v>
      </c>
      <c r="U6172" s="19" t="str">
        <f>IF(ABS(IFERROR(T6172,0))&gt;0.05,INDEX(margin_ranges!$C$13:$C$16,MATCH($F6172*100,margin_ranges!$B$13:$B$16,1)),"")</f>
        <v>Margin Over Fill (Type C)</v>
      </c>
      <c r="V6172">
        <f>MIN(VLOOKUP($U6172,margin_ranges!$A$5:$D$10,4,FALSE),$P6172*100)</f>
        <v>43</v>
      </c>
      <c r="Y6172" s="29">
        <f t="shared" si="96"/>
        <v>-0.12307692307692297</v>
      </c>
    </row>
    <row r="6173" spans="1:25" x14ac:dyDescent="0.3">
      <c r="A6173" s="8" t="s">
        <v>17</v>
      </c>
      <c r="B6173" s="8" t="s">
        <v>10728</v>
      </c>
      <c r="C6173" s="8" t="s">
        <v>10729</v>
      </c>
      <c r="D6173" s="8" t="s">
        <v>10732</v>
      </c>
      <c r="E6173" s="8" t="s">
        <v>10733</v>
      </c>
      <c r="F6173" s="24">
        <v>0.35</v>
      </c>
      <c r="G6173" s="24">
        <v>1</v>
      </c>
      <c r="H6173" s="25">
        <v>308.0224</v>
      </c>
      <c r="I6173" s="25">
        <v>43.312899999999999</v>
      </c>
      <c r="J6173" s="15">
        <v>645</v>
      </c>
      <c r="K6173" s="15">
        <v>226</v>
      </c>
      <c r="L6173" s="13">
        <v>0.1406</v>
      </c>
      <c r="M6173" s="7">
        <v>0.49677183000000003</v>
      </c>
      <c r="N6173" s="26">
        <v>0.2</v>
      </c>
      <c r="O6173" s="27" t="s">
        <v>92</v>
      </c>
      <c r="P6173" s="8">
        <v>0.59740067890000004</v>
      </c>
      <c r="Q6173" s="24">
        <v>0.35</v>
      </c>
      <c r="R6173" t="str">
        <f>IF($Q6173*100&gt;=VLOOKUP($O6173,margin_ranges!$A$5:$C$10,2,FALSE),IF($Q6173*100&lt;=VLOOKUP($O6173,margin_ranges!$A$5:$C$10,3,FALSE)+10,"IN RANGE","ABOVE RANGE"),"BELOW RANGE")</f>
        <v>IN RANGE</v>
      </c>
      <c r="S6173">
        <f>MIN(VLOOKUP($O6173,margin_ranges!$A$5:$D$10,4,FALSE),$P6173*100)</f>
        <v>29.75</v>
      </c>
      <c r="T6173" s="29">
        <f>(1-$S6173/100)/(1-$F6173)-1</f>
        <v>8.0769230769230704E-2</v>
      </c>
      <c r="U6173" s="19" t="str">
        <f>IF(ABS(IFERROR(T6173,0))&gt;0.05,INDEX(margin_ranges!$C$13:$C$16,MATCH($F6173*100,margin_ranges!$B$13:$B$16,1)),"")</f>
        <v>Margin Over Fill (Type C)</v>
      </c>
      <c r="V6173">
        <f>MIN(VLOOKUP($U6173,margin_ranges!$A$5:$D$10,4,FALSE),$P6173*100)</f>
        <v>43</v>
      </c>
      <c r="Y6173" s="29">
        <f t="shared" si="96"/>
        <v>-0.12307692307692297</v>
      </c>
    </row>
    <row r="6174" spans="1:25" x14ac:dyDescent="0.3">
      <c r="A6174" s="8" t="s">
        <v>35</v>
      </c>
      <c r="B6174" s="8" t="s">
        <v>10734</v>
      </c>
      <c r="C6174" s="8" t="s">
        <v>34</v>
      </c>
      <c r="D6174" s="8" t="s">
        <v>34</v>
      </c>
      <c r="E6174" s="8"/>
      <c r="F6174" s="24">
        <v>0.31637461115413301</v>
      </c>
      <c r="G6174" s="24">
        <v>0</v>
      </c>
      <c r="H6174" s="25">
        <v>60.9574</v>
      </c>
      <c r="I6174" s="25">
        <v>11.7438</v>
      </c>
      <c r="J6174" s="15">
        <v>653</v>
      </c>
      <c r="K6174" s="15">
        <v>183</v>
      </c>
      <c r="L6174" s="13">
        <v>0.19270000000000001</v>
      </c>
      <c r="M6174" s="7">
        <v>1.85355173</v>
      </c>
      <c r="N6174" s="26">
        <v>1.2469760000000001</v>
      </c>
      <c r="O6174" s="27"/>
      <c r="P6174" s="8">
        <v>0.32725049849999999</v>
      </c>
      <c r="Q6174" s="24">
        <v>0.31640000000000001</v>
      </c>
      <c r="R6174" t="e">
        <f>IF($Q6174*100&gt;=VLOOKUP($O6174,margin_ranges!$A$5:$C$10,2,FALSE),IF($Q6174*100&lt;=VLOOKUP($O6174,margin_ranges!$A$5:$C$10,3,FALSE)+10,"IN RANGE","ABOVE RANGE"),"BELOW RANGE")</f>
        <v>#N/A</v>
      </c>
      <c r="S6174" t="e">
        <f>MIN(VLOOKUP($O6174,margin_ranges!$A$5:$D$10,4,FALSE),$P6174*100)</f>
        <v>#N/A</v>
      </c>
      <c r="T6174" s="29" t="e">
        <f>(1-$S6174/100)/(1-$F6174)-1</f>
        <v>#N/A</v>
      </c>
      <c r="U6174" s="19" t="str">
        <f>IF(ABS(IFERROR(T6174,0))&gt;0.05,INDEX(margin_ranges!$C$13:$C$16,MATCH($F6174*100,margin_ranges!$B$13:$B$16,1)),"")</f>
        <v/>
      </c>
      <c r="V6174" t="e">
        <f>MIN(VLOOKUP($U6174,margin_ranges!$A$5:$D$10,4,FALSE),$P6174*100)</f>
        <v>#N/A</v>
      </c>
      <c r="Y6174" s="29" t="e">
        <f t="shared" si="96"/>
        <v>#N/A</v>
      </c>
    </row>
    <row r="6175" spans="1:25" x14ac:dyDescent="0.3">
      <c r="A6175" s="8" t="s">
        <v>33</v>
      </c>
      <c r="B6175" s="8" t="s">
        <v>10734</v>
      </c>
      <c r="C6175" s="8" t="s">
        <v>10735</v>
      </c>
      <c r="D6175" s="8" t="s">
        <v>34</v>
      </c>
      <c r="E6175" s="8"/>
      <c r="F6175" s="24">
        <v>0.31637461115413301</v>
      </c>
      <c r="G6175" s="24">
        <v>0</v>
      </c>
      <c r="H6175" s="25">
        <v>60.9574</v>
      </c>
      <c r="I6175" s="25">
        <v>11.7438</v>
      </c>
      <c r="J6175" s="15">
        <v>653</v>
      </c>
      <c r="K6175" s="15">
        <v>183</v>
      </c>
      <c r="L6175" s="13">
        <v>0.19270000000000001</v>
      </c>
      <c r="M6175" s="7">
        <v>1.85355173</v>
      </c>
      <c r="N6175" s="26">
        <v>1.2469760000000001</v>
      </c>
      <c r="O6175" s="27"/>
      <c r="P6175" s="8">
        <v>0.32725049849999999</v>
      </c>
      <c r="Q6175" s="24">
        <v>0.31640000000000001</v>
      </c>
      <c r="R6175" t="e">
        <f>IF($Q6175*100&gt;=VLOOKUP($O6175,margin_ranges!$A$5:$C$10,2,FALSE),IF($Q6175*100&lt;=VLOOKUP($O6175,margin_ranges!$A$5:$C$10,3,FALSE)+10,"IN RANGE","ABOVE RANGE"),"BELOW RANGE")</f>
        <v>#N/A</v>
      </c>
      <c r="S6175" t="e">
        <f>MIN(VLOOKUP($O6175,margin_ranges!$A$5:$D$10,4,FALSE),$P6175*100)</f>
        <v>#N/A</v>
      </c>
      <c r="T6175" s="29" t="e">
        <f>(1-$S6175/100)/(1-$F6175)-1</f>
        <v>#N/A</v>
      </c>
      <c r="U6175" s="19" t="str">
        <f>IF(ABS(IFERROR(T6175,0))&gt;0.05,INDEX(margin_ranges!$C$13:$C$16,MATCH($F6175*100,margin_ranges!$B$13:$B$16,1)),"")</f>
        <v/>
      </c>
      <c r="V6175" t="e">
        <f>MIN(VLOOKUP($U6175,margin_ranges!$A$5:$D$10,4,FALSE),$P6175*100)</f>
        <v>#N/A</v>
      </c>
      <c r="Y6175" s="29" t="e">
        <f t="shared" si="96"/>
        <v>#N/A</v>
      </c>
    </row>
    <row r="6176" spans="1:25" x14ac:dyDescent="0.3">
      <c r="A6176" s="8" t="s">
        <v>17</v>
      </c>
      <c r="B6176" s="8" t="s">
        <v>10734</v>
      </c>
      <c r="C6176" s="8" t="s">
        <v>10735</v>
      </c>
      <c r="D6176" s="8" t="s">
        <v>10742</v>
      </c>
      <c r="E6176" s="8" t="s">
        <v>10743</v>
      </c>
      <c r="F6176" s="24">
        <v>0.33999999999999903</v>
      </c>
      <c r="G6176" s="24">
        <v>0</v>
      </c>
      <c r="H6176" s="25">
        <v>14.784599999999999</v>
      </c>
      <c r="I6176" s="25">
        <v>2.8525</v>
      </c>
      <c r="J6176" s="15">
        <v>137</v>
      </c>
      <c r="K6176" s="15">
        <v>42</v>
      </c>
      <c r="L6176" s="13">
        <v>0.19289999999999999</v>
      </c>
      <c r="M6176" s="7">
        <v>1.59922374</v>
      </c>
      <c r="N6176" s="26">
        <v>1</v>
      </c>
      <c r="O6176" s="27" t="s">
        <v>22</v>
      </c>
      <c r="P6176" s="8">
        <v>0.37469662570000001</v>
      </c>
      <c r="Q6176" s="24">
        <v>0.34</v>
      </c>
      <c r="R6176" t="str">
        <f>IF($Q6176*100&gt;=VLOOKUP($O6176,margin_ranges!$A$5:$C$10,2,FALSE),IF($Q6176*100&lt;=VLOOKUP($O6176,margin_ranges!$A$5:$C$10,3,FALSE)+10,"IN RANGE","ABOVE RANGE"),"BELOW RANGE")</f>
        <v>IN RANGE</v>
      </c>
      <c r="S6176">
        <f>MIN(VLOOKUP($O6176,margin_ranges!$A$5:$D$10,4,FALSE),$P6176*100)</f>
        <v>29.75</v>
      </c>
      <c r="T6176" s="29">
        <f>(1-$S6176/100)/(1-$F6176)-1</f>
        <v>6.4393939393937671E-2</v>
      </c>
      <c r="U6176" s="19" t="str">
        <f>IF(ABS(IFERROR(T6176,0))&gt;0.05,INDEX(margin_ranges!$C$13:$C$16,MATCH($F6176*100,margin_ranges!$B$13:$B$16,1)),"")</f>
        <v>Balanced (Type B)</v>
      </c>
      <c r="V6176">
        <f>MIN(VLOOKUP($U6176,margin_ranges!$A$5:$D$10,4,FALSE),$P6176*100)</f>
        <v>29.75</v>
      </c>
      <c r="Y6176" s="29">
        <f t="shared" si="96"/>
        <v>6.4393939393937671E-2</v>
      </c>
    </row>
    <row r="6177" spans="1:25" x14ac:dyDescent="0.3">
      <c r="A6177" s="8" t="s">
        <v>17</v>
      </c>
      <c r="B6177" s="8" t="s">
        <v>10734</v>
      </c>
      <c r="C6177" s="8" t="s">
        <v>10735</v>
      </c>
      <c r="D6177" s="8" t="s">
        <v>10736</v>
      </c>
      <c r="E6177" s="8" t="s">
        <v>10737</v>
      </c>
      <c r="F6177" s="24">
        <v>0.31734016464507098</v>
      </c>
      <c r="G6177" s="24">
        <v>0</v>
      </c>
      <c r="H6177" s="25">
        <v>14.965400000000001</v>
      </c>
      <c r="I6177" s="25">
        <v>4.7244000000000002</v>
      </c>
      <c r="J6177" s="15">
        <v>208</v>
      </c>
      <c r="K6177" s="15">
        <v>63</v>
      </c>
      <c r="L6177" s="13">
        <v>0.31569999999999998</v>
      </c>
      <c r="M6177" s="7">
        <v>1.4648584099999999</v>
      </c>
      <c r="N6177" s="26">
        <v>1</v>
      </c>
      <c r="O6177" s="27" t="s">
        <v>22</v>
      </c>
      <c r="P6177" s="8">
        <v>0.31734016459999997</v>
      </c>
      <c r="Q6177" s="24">
        <v>0.34</v>
      </c>
      <c r="R6177" t="str">
        <f>IF($Q6177*100&gt;=VLOOKUP($O6177,margin_ranges!$A$5:$C$10,2,FALSE),IF($Q6177*100&lt;=VLOOKUP($O6177,margin_ranges!$A$5:$C$10,3,FALSE)+10,"IN RANGE","ABOVE RANGE"),"BELOW RANGE")</f>
        <v>IN RANGE</v>
      </c>
      <c r="S6177">
        <f>MIN(VLOOKUP($O6177,margin_ranges!$A$5:$D$10,4,FALSE),$P6177*100)</f>
        <v>29.75</v>
      </c>
      <c r="T6177" s="29">
        <f>(1-$S6177/100)/(1-$F6177)-1</f>
        <v>2.9063032007377032E-2</v>
      </c>
      <c r="U6177" s="19" t="str">
        <f>IF(ABS(IFERROR(T6177,0))&gt;0.05,INDEX(margin_ranges!$C$13:$C$16,MATCH($F6177*100,margin_ranges!$B$13:$B$16,1)),"")</f>
        <v/>
      </c>
      <c r="V6177" t="e">
        <f>MIN(VLOOKUP($U6177,margin_ranges!$A$5:$D$10,4,FALSE),$P6177*100)</f>
        <v>#N/A</v>
      </c>
      <c r="Y6177" s="29" t="e">
        <f t="shared" si="96"/>
        <v>#N/A</v>
      </c>
    </row>
    <row r="6178" spans="1:25" x14ac:dyDescent="0.3">
      <c r="A6178" s="8" t="s">
        <v>17</v>
      </c>
      <c r="B6178" s="8" t="s">
        <v>10734</v>
      </c>
      <c r="C6178" s="8" t="s">
        <v>10735</v>
      </c>
      <c r="D6178" s="8" t="s">
        <v>10740</v>
      </c>
      <c r="E6178" s="8" t="s">
        <v>10741</v>
      </c>
      <c r="F6178" s="24">
        <v>0.281833094115234</v>
      </c>
      <c r="G6178" s="24">
        <v>0</v>
      </c>
      <c r="H6178" s="25">
        <v>1.3963000000000001</v>
      </c>
      <c r="I6178" s="25">
        <v>0.30020000000000002</v>
      </c>
      <c r="J6178" s="15">
        <v>19</v>
      </c>
      <c r="K6178" s="15">
        <v>5</v>
      </c>
      <c r="L6178" s="13">
        <v>0.215</v>
      </c>
      <c r="M6178" s="7">
        <v>2.0886509599999998</v>
      </c>
      <c r="N6178" s="26">
        <v>1.5</v>
      </c>
      <c r="O6178" s="27" t="s">
        <v>22</v>
      </c>
      <c r="P6178" s="8">
        <v>0.28183309410000001</v>
      </c>
      <c r="Q6178" s="24">
        <v>0.28999999999999998</v>
      </c>
      <c r="R6178" t="str">
        <f>IF($Q6178*100&gt;=VLOOKUP($O6178,margin_ranges!$A$5:$C$10,2,FALSE),IF($Q6178*100&lt;=VLOOKUP($O6178,margin_ranges!$A$5:$C$10,3,FALSE)+10,"IN RANGE","ABOVE RANGE"),"BELOW RANGE")</f>
        <v>IN RANGE</v>
      </c>
      <c r="S6178">
        <f>MIN(VLOOKUP($O6178,margin_ranges!$A$5:$D$10,4,FALSE),$P6178*100)</f>
        <v>28.18330941</v>
      </c>
      <c r="T6178" s="29">
        <f>(1-$S6178/100)/(1-$F6178)-1</f>
        <v>2.1212365197698091E-11</v>
      </c>
      <c r="U6178" s="19" t="str">
        <f>IF(ABS(IFERROR(T6178,0))&gt;0.05,INDEX(margin_ranges!$C$13:$C$16,MATCH($F6178*100,margin_ranges!$B$13:$B$16,1)),"")</f>
        <v/>
      </c>
      <c r="V6178" t="e">
        <f>MIN(VLOOKUP($U6178,margin_ranges!$A$5:$D$10,4,FALSE),$P6178*100)</f>
        <v>#N/A</v>
      </c>
      <c r="Y6178" s="29" t="e">
        <f t="shared" si="96"/>
        <v>#N/A</v>
      </c>
    </row>
    <row r="6179" spans="1:25" x14ac:dyDescent="0.3">
      <c r="A6179" s="8" t="s">
        <v>17</v>
      </c>
      <c r="B6179" s="8" t="s">
        <v>10734</v>
      </c>
      <c r="C6179" s="8" t="s">
        <v>10735</v>
      </c>
      <c r="D6179" s="8" t="s">
        <v>10738</v>
      </c>
      <c r="E6179" s="8" t="s">
        <v>10739</v>
      </c>
      <c r="F6179" s="24">
        <v>0.28999999999999998</v>
      </c>
      <c r="G6179" s="24">
        <v>0</v>
      </c>
      <c r="H6179" s="25">
        <v>14.821099999999999</v>
      </c>
      <c r="I6179" s="25">
        <v>1.6338999999999999</v>
      </c>
      <c r="J6179" s="15">
        <v>139</v>
      </c>
      <c r="K6179" s="15">
        <v>36</v>
      </c>
      <c r="L6179" s="13">
        <v>0.11020000000000001</v>
      </c>
      <c r="M6179" s="7">
        <v>2.8304087400000002</v>
      </c>
      <c r="N6179" s="26">
        <v>2</v>
      </c>
      <c r="O6179" s="27" t="s">
        <v>22</v>
      </c>
      <c r="P6179" s="8">
        <v>0.2933882766</v>
      </c>
      <c r="Q6179" s="24">
        <v>0.28999999999999998</v>
      </c>
      <c r="R6179" t="str">
        <f>IF($Q6179*100&gt;=VLOOKUP($O6179,margin_ranges!$A$5:$C$10,2,FALSE),IF($Q6179*100&lt;=VLOOKUP($O6179,margin_ranges!$A$5:$C$10,3,FALSE)+10,"IN RANGE","ABOVE RANGE"),"BELOW RANGE")</f>
        <v>IN RANGE</v>
      </c>
      <c r="S6179">
        <f>MIN(VLOOKUP($O6179,margin_ranges!$A$5:$D$10,4,FALSE),$P6179*100)</f>
        <v>29.33882766</v>
      </c>
      <c r="T6179" s="29">
        <f>(1-$S6179/100)/(1-$F6179)-1</f>
        <v>-4.772220563380225E-3</v>
      </c>
      <c r="U6179" s="19" t="str">
        <f>IF(ABS(IFERROR(T6179,0))&gt;0.05,INDEX(margin_ranges!$C$13:$C$16,MATCH($F6179*100,margin_ranges!$B$13:$B$16,1)),"")</f>
        <v/>
      </c>
      <c r="V6179" t="e">
        <f>MIN(VLOOKUP($U6179,margin_ranges!$A$5:$D$10,4,FALSE),$P6179*100)</f>
        <v>#N/A</v>
      </c>
      <c r="Y6179" s="29" t="e">
        <f t="shared" si="96"/>
        <v>#N/A</v>
      </c>
    </row>
    <row r="6180" spans="1:25" x14ac:dyDescent="0.3">
      <c r="A6180" s="8" t="s">
        <v>17</v>
      </c>
      <c r="B6180" s="8" t="s">
        <v>10734</v>
      </c>
      <c r="C6180" s="8" t="s">
        <v>10735</v>
      </c>
      <c r="D6180" s="8" t="s">
        <v>10744</v>
      </c>
      <c r="E6180" s="8" t="s">
        <v>10745</v>
      </c>
      <c r="F6180" s="24">
        <v>0.28999999999999998</v>
      </c>
      <c r="G6180" s="24">
        <v>0</v>
      </c>
      <c r="H6180" s="25">
        <v>14.99</v>
      </c>
      <c r="I6180" s="25">
        <v>2.2328000000000001</v>
      </c>
      <c r="J6180" s="15">
        <v>151</v>
      </c>
      <c r="K6180" s="15">
        <v>39</v>
      </c>
      <c r="L6180" s="13">
        <v>0.14899999999999999</v>
      </c>
      <c r="M6180" s="7">
        <v>2.2544419200000001</v>
      </c>
      <c r="N6180" s="26">
        <v>1.5</v>
      </c>
      <c r="O6180" s="27" t="s">
        <v>22</v>
      </c>
      <c r="P6180" s="8">
        <v>0.3346468648</v>
      </c>
      <c r="Q6180" s="24">
        <v>0.28999999999999998</v>
      </c>
      <c r="R6180" t="str">
        <f>IF($Q6180*100&gt;=VLOOKUP($O6180,margin_ranges!$A$5:$C$10,2,FALSE),IF($Q6180*100&lt;=VLOOKUP($O6180,margin_ranges!$A$5:$C$10,3,FALSE)+10,"IN RANGE","ABOVE RANGE"),"BELOW RANGE")</f>
        <v>IN RANGE</v>
      </c>
      <c r="S6180">
        <f>MIN(VLOOKUP($O6180,margin_ranges!$A$5:$D$10,4,FALSE),$P6180*100)</f>
        <v>29.75</v>
      </c>
      <c r="T6180" s="29">
        <f>(1-$S6180/100)/(1-$F6180)-1</f>
        <v>-1.0563380281690127E-2</v>
      </c>
      <c r="U6180" s="19" t="str">
        <f>IF(ABS(IFERROR(T6180,0))&gt;0.05,INDEX(margin_ranges!$C$13:$C$16,MATCH($F6180*100,margin_ranges!$B$13:$B$16,1)),"")</f>
        <v/>
      </c>
      <c r="V6180" t="e">
        <f>MIN(VLOOKUP($U6180,margin_ranges!$A$5:$D$10,4,FALSE),$P6180*100)</f>
        <v>#N/A</v>
      </c>
      <c r="Y6180" s="29" t="e">
        <f t="shared" si="96"/>
        <v>#N/A</v>
      </c>
    </row>
    <row r="6181" spans="1:25" x14ac:dyDescent="0.3">
      <c r="A6181" s="8" t="s">
        <v>35</v>
      </c>
      <c r="B6181" s="8" t="s">
        <v>10746</v>
      </c>
      <c r="C6181" s="8" t="s">
        <v>34</v>
      </c>
      <c r="D6181" s="8" t="s">
        <v>34</v>
      </c>
      <c r="E6181" s="8"/>
      <c r="F6181" s="24">
        <v>0.28755592264649699</v>
      </c>
      <c r="G6181" s="24">
        <v>0</v>
      </c>
      <c r="H6181" s="25">
        <v>153.2998</v>
      </c>
      <c r="I6181" s="25">
        <v>17.2224</v>
      </c>
      <c r="J6181" s="15">
        <v>458</v>
      </c>
      <c r="K6181" s="15">
        <v>118</v>
      </c>
      <c r="L6181" s="13">
        <v>0.1123</v>
      </c>
      <c r="M6181" s="7">
        <v>0.88677223000000005</v>
      </c>
      <c r="N6181" s="26">
        <v>0.473852</v>
      </c>
      <c r="O6181" s="27"/>
      <c r="P6181" s="8">
        <v>0.46564407099999999</v>
      </c>
      <c r="Q6181" s="24">
        <v>0.28760000000000002</v>
      </c>
      <c r="R6181" t="e">
        <f>IF($Q6181*100&gt;=VLOOKUP($O6181,margin_ranges!$A$5:$C$10,2,FALSE),IF($Q6181*100&lt;=VLOOKUP($O6181,margin_ranges!$A$5:$C$10,3,FALSE)+10,"IN RANGE","ABOVE RANGE"),"BELOW RANGE")</f>
        <v>#N/A</v>
      </c>
      <c r="S6181" t="e">
        <f>MIN(VLOOKUP($O6181,margin_ranges!$A$5:$D$10,4,FALSE),$P6181*100)</f>
        <v>#N/A</v>
      </c>
      <c r="T6181" s="29" t="e">
        <f>(1-$S6181/100)/(1-$F6181)-1</f>
        <v>#N/A</v>
      </c>
      <c r="U6181" s="19" t="str">
        <f>IF(ABS(IFERROR(T6181,0))&gt;0.05,INDEX(margin_ranges!$C$13:$C$16,MATCH($F6181*100,margin_ranges!$B$13:$B$16,1)),"")</f>
        <v/>
      </c>
      <c r="V6181" t="e">
        <f>MIN(VLOOKUP($U6181,margin_ranges!$A$5:$D$10,4,FALSE),$P6181*100)</f>
        <v>#N/A</v>
      </c>
      <c r="Y6181" s="29" t="e">
        <f t="shared" si="96"/>
        <v>#N/A</v>
      </c>
    </row>
    <row r="6182" spans="1:25" x14ac:dyDescent="0.3">
      <c r="A6182" s="8" t="s">
        <v>33</v>
      </c>
      <c r="B6182" s="8" t="s">
        <v>10746</v>
      </c>
      <c r="C6182" s="8" t="s">
        <v>10747</v>
      </c>
      <c r="D6182" s="8" t="s">
        <v>34</v>
      </c>
      <c r="E6182" s="8"/>
      <c r="F6182" s="24">
        <v>0.28755592264649699</v>
      </c>
      <c r="G6182" s="24">
        <v>0</v>
      </c>
      <c r="H6182" s="25">
        <v>153.2998</v>
      </c>
      <c r="I6182" s="25">
        <v>17.2224</v>
      </c>
      <c r="J6182" s="15">
        <v>458</v>
      </c>
      <c r="K6182" s="15">
        <v>118</v>
      </c>
      <c r="L6182" s="13">
        <v>0.1123</v>
      </c>
      <c r="M6182" s="7">
        <v>0.88677223000000005</v>
      </c>
      <c r="N6182" s="26">
        <v>0.473852</v>
      </c>
      <c r="O6182" s="27"/>
      <c r="P6182" s="8">
        <v>0.46564407099999999</v>
      </c>
      <c r="Q6182" s="24">
        <v>0.28760000000000002</v>
      </c>
      <c r="R6182" t="e">
        <f>IF($Q6182*100&gt;=VLOOKUP($O6182,margin_ranges!$A$5:$C$10,2,FALSE),IF($Q6182*100&lt;=VLOOKUP($O6182,margin_ranges!$A$5:$C$10,3,FALSE)+10,"IN RANGE","ABOVE RANGE"),"BELOW RANGE")</f>
        <v>#N/A</v>
      </c>
      <c r="S6182" t="e">
        <f>MIN(VLOOKUP($O6182,margin_ranges!$A$5:$D$10,4,FALSE),$P6182*100)</f>
        <v>#N/A</v>
      </c>
      <c r="T6182" s="29" t="e">
        <f>(1-$S6182/100)/(1-$F6182)-1</f>
        <v>#N/A</v>
      </c>
      <c r="U6182" s="19" t="str">
        <f>IF(ABS(IFERROR(T6182,0))&gt;0.05,INDEX(margin_ranges!$C$13:$C$16,MATCH($F6182*100,margin_ranges!$B$13:$B$16,1)),"")</f>
        <v/>
      </c>
      <c r="V6182" t="e">
        <f>MIN(VLOOKUP($U6182,margin_ranges!$A$5:$D$10,4,FALSE),$P6182*100)</f>
        <v>#N/A</v>
      </c>
      <c r="Y6182" s="29" t="e">
        <f t="shared" si="96"/>
        <v>#N/A</v>
      </c>
    </row>
    <row r="6183" spans="1:25" x14ac:dyDescent="0.3">
      <c r="A6183" s="8" t="s">
        <v>17</v>
      </c>
      <c r="B6183" s="8" t="s">
        <v>10746</v>
      </c>
      <c r="C6183" s="8" t="s">
        <v>10747</v>
      </c>
      <c r="D6183" s="8" t="s">
        <v>10748</v>
      </c>
      <c r="E6183" s="8" t="s">
        <v>10749</v>
      </c>
      <c r="F6183" s="24">
        <v>0.28999999999999998</v>
      </c>
      <c r="G6183" s="24">
        <v>0</v>
      </c>
      <c r="H6183" s="25">
        <v>16.587399999999999</v>
      </c>
      <c r="I6183" s="25">
        <v>1.6047</v>
      </c>
      <c r="J6183" s="15">
        <v>46</v>
      </c>
      <c r="K6183" s="15">
        <v>12</v>
      </c>
      <c r="L6183" s="13">
        <v>9.6699999999999994E-2</v>
      </c>
      <c r="M6183" s="7">
        <v>0.96483574999999999</v>
      </c>
      <c r="N6183" s="26">
        <v>0.5</v>
      </c>
      <c r="O6183" s="27" t="s">
        <v>22</v>
      </c>
      <c r="P6183" s="8">
        <v>0.48177708060000002</v>
      </c>
      <c r="Q6183" s="24">
        <v>0.28999999999999998</v>
      </c>
      <c r="R6183" t="str">
        <f>IF($Q6183*100&gt;=VLOOKUP($O6183,margin_ranges!$A$5:$C$10,2,FALSE),IF($Q6183*100&lt;=VLOOKUP($O6183,margin_ranges!$A$5:$C$10,3,FALSE)+10,"IN RANGE","ABOVE RANGE"),"BELOW RANGE")</f>
        <v>IN RANGE</v>
      </c>
      <c r="S6183">
        <f>MIN(VLOOKUP($O6183,margin_ranges!$A$5:$D$10,4,FALSE),$P6183*100)</f>
        <v>29.75</v>
      </c>
      <c r="T6183" s="29">
        <f>(1-$S6183/100)/(1-$F6183)-1</f>
        <v>-1.0563380281690127E-2</v>
      </c>
      <c r="U6183" s="19" t="str">
        <f>IF(ABS(IFERROR(T6183,0))&gt;0.05,INDEX(margin_ranges!$C$13:$C$16,MATCH($F6183*100,margin_ranges!$B$13:$B$16,1)),"")</f>
        <v/>
      </c>
      <c r="V6183" t="e">
        <f>MIN(VLOOKUP($U6183,margin_ranges!$A$5:$D$10,4,FALSE),$P6183*100)</f>
        <v>#N/A</v>
      </c>
      <c r="Y6183" s="29" t="e">
        <f t="shared" si="96"/>
        <v>#N/A</v>
      </c>
    </row>
    <row r="6184" spans="1:25" x14ac:dyDescent="0.3">
      <c r="A6184" s="8" t="s">
        <v>17</v>
      </c>
      <c r="B6184" s="8" t="s">
        <v>10746</v>
      </c>
      <c r="C6184" s="8" t="s">
        <v>10747</v>
      </c>
      <c r="D6184" s="8" t="s">
        <v>10750</v>
      </c>
      <c r="E6184" s="8" t="s">
        <v>10751</v>
      </c>
      <c r="F6184" s="24">
        <v>0.28999999999999998</v>
      </c>
      <c r="G6184" s="24">
        <v>0</v>
      </c>
      <c r="H6184" s="25">
        <v>4.2092999999999998</v>
      </c>
      <c r="I6184" s="25">
        <v>0.7651</v>
      </c>
      <c r="J6184" s="15">
        <v>34</v>
      </c>
      <c r="K6184" s="15">
        <v>9</v>
      </c>
      <c r="L6184" s="13">
        <v>0.18179999999999999</v>
      </c>
      <c r="M6184" s="7">
        <v>1.4733756499999999</v>
      </c>
      <c r="N6184" s="26">
        <v>1</v>
      </c>
      <c r="O6184" s="27" t="s">
        <v>22</v>
      </c>
      <c r="P6184" s="8">
        <v>0.32128646370000002</v>
      </c>
      <c r="Q6184" s="24">
        <v>0.28999999999999998</v>
      </c>
      <c r="R6184" t="str">
        <f>IF($Q6184*100&gt;=VLOOKUP($O6184,margin_ranges!$A$5:$C$10,2,FALSE),IF($Q6184*100&lt;=VLOOKUP($O6184,margin_ranges!$A$5:$C$10,3,FALSE)+10,"IN RANGE","ABOVE RANGE"),"BELOW RANGE")</f>
        <v>IN RANGE</v>
      </c>
      <c r="S6184">
        <f>MIN(VLOOKUP($O6184,margin_ranges!$A$5:$D$10,4,FALSE),$P6184*100)</f>
        <v>29.75</v>
      </c>
      <c r="T6184" s="29">
        <f>(1-$S6184/100)/(1-$F6184)-1</f>
        <v>-1.0563380281690127E-2</v>
      </c>
      <c r="U6184" s="19" t="str">
        <f>IF(ABS(IFERROR(T6184,0))&gt;0.05,INDEX(margin_ranges!$C$13:$C$16,MATCH($F6184*100,margin_ranges!$B$13:$B$16,1)),"")</f>
        <v/>
      </c>
      <c r="V6184" t="e">
        <f>MIN(VLOOKUP($U6184,margin_ranges!$A$5:$D$10,4,FALSE),$P6184*100)</f>
        <v>#N/A</v>
      </c>
      <c r="Y6184" s="29" t="e">
        <f t="shared" si="96"/>
        <v>#N/A</v>
      </c>
    </row>
    <row r="6185" spans="1:25" x14ac:dyDescent="0.3">
      <c r="A6185" s="8" t="s">
        <v>17</v>
      </c>
      <c r="B6185" s="8" t="s">
        <v>10746</v>
      </c>
      <c r="C6185" s="8" t="s">
        <v>10747</v>
      </c>
      <c r="D6185" s="8" t="s">
        <v>10752</v>
      </c>
      <c r="E6185" s="8" t="s">
        <v>10753</v>
      </c>
      <c r="F6185" s="24">
        <v>0.28999999999999998</v>
      </c>
      <c r="G6185" s="24">
        <v>0</v>
      </c>
      <c r="H6185" s="25">
        <v>8.5616000000000003</v>
      </c>
      <c r="I6185" s="25">
        <v>0.98309999999999997</v>
      </c>
      <c r="J6185" s="15">
        <v>17</v>
      </c>
      <c r="K6185" s="15">
        <v>4</v>
      </c>
      <c r="L6185" s="13">
        <v>0.1148</v>
      </c>
      <c r="M6185" s="7">
        <v>0.57641503000000005</v>
      </c>
      <c r="N6185" s="26">
        <v>0.25</v>
      </c>
      <c r="O6185" s="27" t="s">
        <v>22</v>
      </c>
      <c r="P6185" s="8">
        <v>0.56628472750000003</v>
      </c>
      <c r="Q6185" s="24">
        <v>0.28999999999999998</v>
      </c>
      <c r="R6185" t="str">
        <f>IF($Q6185*100&gt;=VLOOKUP($O6185,margin_ranges!$A$5:$C$10,2,FALSE),IF($Q6185*100&lt;=VLOOKUP($O6185,margin_ranges!$A$5:$C$10,3,FALSE)+10,"IN RANGE","ABOVE RANGE"),"BELOW RANGE")</f>
        <v>IN RANGE</v>
      </c>
      <c r="S6185">
        <f>MIN(VLOOKUP($O6185,margin_ranges!$A$5:$D$10,4,FALSE),$P6185*100)</f>
        <v>29.75</v>
      </c>
      <c r="T6185" s="29">
        <f>(1-$S6185/100)/(1-$F6185)-1</f>
        <v>-1.0563380281690127E-2</v>
      </c>
      <c r="U6185" s="19" t="str">
        <f>IF(ABS(IFERROR(T6185,0))&gt;0.05,INDEX(margin_ranges!$C$13:$C$16,MATCH($F6185*100,margin_ranges!$B$13:$B$16,1)),"")</f>
        <v/>
      </c>
      <c r="V6185" t="e">
        <f>MIN(VLOOKUP($U6185,margin_ranges!$A$5:$D$10,4,FALSE),$P6185*100)</f>
        <v>#N/A</v>
      </c>
      <c r="Y6185" s="29" t="e">
        <f t="shared" si="96"/>
        <v>#N/A</v>
      </c>
    </row>
    <row r="6186" spans="1:25" x14ac:dyDescent="0.3">
      <c r="A6186" s="8" t="s">
        <v>17</v>
      </c>
      <c r="B6186" s="8" t="s">
        <v>10746</v>
      </c>
      <c r="C6186" s="8" t="s">
        <v>10747</v>
      </c>
      <c r="D6186" s="8" t="s">
        <v>10754</v>
      </c>
      <c r="E6186" s="8" t="s">
        <v>10755</v>
      </c>
      <c r="F6186" s="24">
        <v>0.28999999999999998</v>
      </c>
      <c r="G6186" s="24">
        <v>0</v>
      </c>
      <c r="H6186" s="25">
        <v>15.423299999999999</v>
      </c>
      <c r="I6186" s="25">
        <v>1.4031</v>
      </c>
      <c r="J6186" s="15">
        <v>40</v>
      </c>
      <c r="K6186" s="15">
        <v>10</v>
      </c>
      <c r="L6186" s="13">
        <v>9.0999999999999998E-2</v>
      </c>
      <c r="M6186" s="7">
        <v>0.95626940999999999</v>
      </c>
      <c r="N6186" s="26">
        <v>0.5</v>
      </c>
      <c r="O6186" s="27" t="s">
        <v>22</v>
      </c>
      <c r="P6186" s="8">
        <v>0.47713479559999999</v>
      </c>
      <c r="Q6186" s="24">
        <v>0.28999999999999998</v>
      </c>
      <c r="R6186" t="str">
        <f>IF($Q6186*100&gt;=VLOOKUP($O6186,margin_ranges!$A$5:$C$10,2,FALSE),IF($Q6186*100&lt;=VLOOKUP($O6186,margin_ranges!$A$5:$C$10,3,FALSE)+10,"IN RANGE","ABOVE RANGE"),"BELOW RANGE")</f>
        <v>IN RANGE</v>
      </c>
      <c r="S6186">
        <f>MIN(VLOOKUP($O6186,margin_ranges!$A$5:$D$10,4,FALSE),$P6186*100)</f>
        <v>29.75</v>
      </c>
      <c r="T6186" s="29">
        <f>(1-$S6186/100)/(1-$F6186)-1</f>
        <v>-1.0563380281690127E-2</v>
      </c>
      <c r="U6186" s="19" t="str">
        <f>IF(ABS(IFERROR(T6186,0))&gt;0.05,INDEX(margin_ranges!$C$13:$C$16,MATCH($F6186*100,margin_ranges!$B$13:$B$16,1)),"")</f>
        <v/>
      </c>
      <c r="V6186" t="e">
        <f>MIN(VLOOKUP($U6186,margin_ranges!$A$5:$D$10,4,FALSE),$P6186*100)</f>
        <v>#N/A</v>
      </c>
      <c r="Y6186" s="29" t="e">
        <f t="shared" si="96"/>
        <v>#N/A</v>
      </c>
    </row>
    <row r="6187" spans="1:25" x14ac:dyDescent="0.3">
      <c r="A6187" s="8" t="s">
        <v>17</v>
      </c>
      <c r="B6187" s="8" t="s">
        <v>10746</v>
      </c>
      <c r="C6187" s="8" t="s">
        <v>10747</v>
      </c>
      <c r="D6187" s="28" t="s">
        <v>10756</v>
      </c>
      <c r="E6187" s="8" t="s">
        <v>10757</v>
      </c>
      <c r="F6187" s="24">
        <v>0.28999999999999998</v>
      </c>
      <c r="G6187" s="24">
        <v>0</v>
      </c>
      <c r="H6187" s="25">
        <v>16.172599999999999</v>
      </c>
      <c r="I6187" s="25">
        <v>1.5317000000000001</v>
      </c>
      <c r="J6187" s="15">
        <v>44</v>
      </c>
      <c r="K6187" s="15">
        <v>11</v>
      </c>
      <c r="L6187" s="13">
        <v>9.4700000000000006E-2</v>
      </c>
      <c r="M6187" s="7">
        <v>0.96396194999999996</v>
      </c>
      <c r="N6187" s="26">
        <v>0.5</v>
      </c>
      <c r="O6187" s="27" t="s">
        <v>22</v>
      </c>
      <c r="P6187" s="8">
        <v>0.48130732609999999</v>
      </c>
      <c r="Q6187" s="24">
        <v>0.28999999999999998</v>
      </c>
      <c r="R6187" t="str">
        <f>IF($Q6187*100&gt;=VLOOKUP($O6187,margin_ranges!$A$5:$C$10,2,FALSE),IF($Q6187*100&lt;=VLOOKUP($O6187,margin_ranges!$A$5:$C$10,3,FALSE)+10,"IN RANGE","ABOVE RANGE"),"BELOW RANGE")</f>
        <v>IN RANGE</v>
      </c>
      <c r="S6187">
        <f>MIN(VLOOKUP($O6187,margin_ranges!$A$5:$D$10,4,FALSE),$P6187*100)</f>
        <v>29.75</v>
      </c>
      <c r="T6187" s="29">
        <f>(1-$S6187/100)/(1-$F6187)-1</f>
        <v>-1.0563380281690127E-2</v>
      </c>
      <c r="U6187" s="19" t="str">
        <f>IF(ABS(IFERROR(T6187,0))&gt;0.05,INDEX(margin_ranges!$C$13:$C$16,MATCH($F6187*100,margin_ranges!$B$13:$B$16,1)),"")</f>
        <v/>
      </c>
      <c r="V6187" t="e">
        <f>MIN(VLOOKUP($U6187,margin_ranges!$A$5:$D$10,4,FALSE),$P6187*100)</f>
        <v>#N/A</v>
      </c>
      <c r="Y6187" s="29" t="e">
        <f t="shared" si="96"/>
        <v>#N/A</v>
      </c>
    </row>
    <row r="6188" spans="1:25" x14ac:dyDescent="0.3">
      <c r="A6188" s="8" t="s">
        <v>17</v>
      </c>
      <c r="B6188" s="8" t="s">
        <v>10746</v>
      </c>
      <c r="C6188" s="8" t="s">
        <v>10747</v>
      </c>
      <c r="D6188" s="8" t="s">
        <v>10758</v>
      </c>
      <c r="E6188" s="8" t="s">
        <v>10759</v>
      </c>
      <c r="F6188" s="24">
        <v>0.28999999999999998</v>
      </c>
      <c r="G6188" s="24">
        <v>0</v>
      </c>
      <c r="H6188" s="25">
        <v>17.788799999999998</v>
      </c>
      <c r="I6188" s="25">
        <v>2.8818999999999999</v>
      </c>
      <c r="J6188" s="15">
        <v>79</v>
      </c>
      <c r="K6188" s="15">
        <v>20</v>
      </c>
      <c r="L6188" s="13">
        <v>0.16200000000000001</v>
      </c>
      <c r="M6188" s="7">
        <v>0.91781093999999996</v>
      </c>
      <c r="N6188" s="26">
        <v>0.5</v>
      </c>
      <c r="O6188" s="27" t="s">
        <v>22</v>
      </c>
      <c r="P6188" s="8">
        <v>0.45522549280000002</v>
      </c>
      <c r="Q6188" s="24">
        <v>0.28999999999999998</v>
      </c>
      <c r="R6188" t="str">
        <f>IF($Q6188*100&gt;=VLOOKUP($O6188,margin_ranges!$A$5:$C$10,2,FALSE),IF($Q6188*100&lt;=VLOOKUP($O6188,margin_ranges!$A$5:$C$10,3,FALSE)+10,"IN RANGE","ABOVE RANGE"),"BELOW RANGE")</f>
        <v>IN RANGE</v>
      </c>
      <c r="S6188">
        <f>MIN(VLOOKUP($O6188,margin_ranges!$A$5:$D$10,4,FALSE),$P6188*100)</f>
        <v>29.75</v>
      </c>
      <c r="T6188" s="29">
        <f>(1-$S6188/100)/(1-$F6188)-1</f>
        <v>-1.0563380281690127E-2</v>
      </c>
      <c r="U6188" s="19" t="str">
        <f>IF(ABS(IFERROR(T6188,0))&gt;0.05,INDEX(margin_ranges!$C$13:$C$16,MATCH($F6188*100,margin_ranges!$B$13:$B$16,1)),"")</f>
        <v/>
      </c>
      <c r="V6188" t="e">
        <f>MIN(VLOOKUP($U6188,margin_ranges!$A$5:$D$10,4,FALSE),$P6188*100)</f>
        <v>#N/A</v>
      </c>
      <c r="Y6188" s="29" t="e">
        <f t="shared" si="96"/>
        <v>#N/A</v>
      </c>
    </row>
    <row r="6189" spans="1:25" x14ac:dyDescent="0.3">
      <c r="A6189" s="8" t="s">
        <v>17</v>
      </c>
      <c r="B6189" s="8" t="s">
        <v>10746</v>
      </c>
      <c r="C6189" s="8" t="s">
        <v>10747</v>
      </c>
      <c r="D6189" s="8" t="s">
        <v>10760</v>
      </c>
      <c r="E6189" s="8" t="s">
        <v>10761</v>
      </c>
      <c r="F6189" s="24">
        <v>0.28999999999999998</v>
      </c>
      <c r="G6189" s="24">
        <v>0</v>
      </c>
      <c r="H6189" s="25">
        <v>7.3253000000000004</v>
      </c>
      <c r="I6189" s="25">
        <v>0.60580000000000001</v>
      </c>
      <c r="J6189" s="15">
        <v>13</v>
      </c>
      <c r="K6189" s="15">
        <v>3</v>
      </c>
      <c r="L6189" s="13">
        <v>8.2699999999999996E-2</v>
      </c>
      <c r="M6189" s="7">
        <v>0.71637779000000001</v>
      </c>
      <c r="N6189" s="26">
        <v>0.25</v>
      </c>
      <c r="O6189" s="27" t="s">
        <v>22</v>
      </c>
      <c r="P6189" s="8">
        <v>0.65102212130000003</v>
      </c>
      <c r="Q6189" s="24">
        <v>0.28999999999999998</v>
      </c>
      <c r="R6189" t="str">
        <f>IF($Q6189*100&gt;=VLOOKUP($O6189,margin_ranges!$A$5:$C$10,2,FALSE),IF($Q6189*100&lt;=VLOOKUP($O6189,margin_ranges!$A$5:$C$10,3,FALSE)+10,"IN RANGE","ABOVE RANGE"),"BELOW RANGE")</f>
        <v>IN RANGE</v>
      </c>
      <c r="S6189">
        <f>MIN(VLOOKUP($O6189,margin_ranges!$A$5:$D$10,4,FALSE),$P6189*100)</f>
        <v>29.75</v>
      </c>
      <c r="T6189" s="29">
        <f>(1-$S6189/100)/(1-$F6189)-1</f>
        <v>-1.0563380281690127E-2</v>
      </c>
      <c r="U6189" s="19" t="str">
        <f>IF(ABS(IFERROR(T6189,0))&gt;0.05,INDEX(margin_ranges!$C$13:$C$16,MATCH($F6189*100,margin_ranges!$B$13:$B$16,1)),"")</f>
        <v/>
      </c>
      <c r="V6189" t="e">
        <f>MIN(VLOOKUP($U6189,margin_ranges!$A$5:$D$10,4,FALSE),$P6189*100)</f>
        <v>#N/A</v>
      </c>
      <c r="Y6189" s="29" t="e">
        <f t="shared" si="96"/>
        <v>#N/A</v>
      </c>
    </row>
    <row r="6190" spans="1:25" x14ac:dyDescent="0.3">
      <c r="A6190" s="8" t="s">
        <v>17</v>
      </c>
      <c r="B6190" s="8" t="s">
        <v>10746</v>
      </c>
      <c r="C6190" s="8" t="s">
        <v>10747</v>
      </c>
      <c r="D6190" s="8" t="s">
        <v>10762</v>
      </c>
      <c r="E6190" s="8" t="s">
        <v>10763</v>
      </c>
      <c r="F6190" s="24">
        <v>0.28999999999999998</v>
      </c>
      <c r="G6190" s="24">
        <v>0</v>
      </c>
      <c r="H6190" s="25">
        <v>5.0918999999999999</v>
      </c>
      <c r="I6190" s="25">
        <v>1.1858</v>
      </c>
      <c r="J6190" s="15">
        <v>48</v>
      </c>
      <c r="K6190" s="15">
        <v>12</v>
      </c>
      <c r="L6190" s="13">
        <v>0.2329</v>
      </c>
      <c r="M6190" s="7">
        <v>1.34796699</v>
      </c>
      <c r="N6190" s="26">
        <v>0.9</v>
      </c>
      <c r="O6190" s="27" t="s">
        <v>22</v>
      </c>
      <c r="P6190" s="8">
        <v>0.3323278636</v>
      </c>
      <c r="Q6190" s="24">
        <v>0.28999999999999998</v>
      </c>
      <c r="R6190" t="str">
        <f>IF($Q6190*100&gt;=VLOOKUP($O6190,margin_ranges!$A$5:$C$10,2,FALSE),IF($Q6190*100&lt;=VLOOKUP($O6190,margin_ranges!$A$5:$C$10,3,FALSE)+10,"IN RANGE","ABOVE RANGE"),"BELOW RANGE")</f>
        <v>IN RANGE</v>
      </c>
      <c r="S6190">
        <f>MIN(VLOOKUP($O6190,margin_ranges!$A$5:$D$10,4,FALSE),$P6190*100)</f>
        <v>29.75</v>
      </c>
      <c r="T6190" s="29">
        <f>(1-$S6190/100)/(1-$F6190)-1</f>
        <v>-1.0563380281690127E-2</v>
      </c>
      <c r="U6190" s="19" t="str">
        <f>IF(ABS(IFERROR(T6190,0))&gt;0.05,INDEX(margin_ranges!$C$13:$C$16,MATCH($F6190*100,margin_ranges!$B$13:$B$16,1)),"")</f>
        <v/>
      </c>
      <c r="V6190" t="e">
        <f>MIN(VLOOKUP($U6190,margin_ranges!$A$5:$D$10,4,FALSE),$P6190*100)</f>
        <v>#N/A</v>
      </c>
      <c r="Y6190" s="29" t="e">
        <f t="shared" si="96"/>
        <v>#N/A</v>
      </c>
    </row>
    <row r="6191" spans="1:25" x14ac:dyDescent="0.3">
      <c r="A6191" s="8" t="s">
        <v>17</v>
      </c>
      <c r="B6191" s="8" t="s">
        <v>10746</v>
      </c>
      <c r="C6191" s="8" t="s">
        <v>10747</v>
      </c>
      <c r="D6191" s="8" t="s">
        <v>10764</v>
      </c>
      <c r="E6191" s="8" t="s">
        <v>10765</v>
      </c>
      <c r="F6191" s="24">
        <v>0.28999999999999998</v>
      </c>
      <c r="G6191" s="24">
        <v>0</v>
      </c>
      <c r="H6191" s="25">
        <v>6.2461000000000002</v>
      </c>
      <c r="I6191" s="25">
        <v>0.57989999999999997</v>
      </c>
      <c r="J6191" s="15">
        <v>16</v>
      </c>
      <c r="K6191" s="15">
        <v>4</v>
      </c>
      <c r="L6191" s="13">
        <v>9.2799999999999994E-2</v>
      </c>
      <c r="M6191" s="7">
        <v>0.92400541999999997</v>
      </c>
      <c r="N6191" s="26">
        <v>0.5</v>
      </c>
      <c r="O6191" s="27" t="s">
        <v>22</v>
      </c>
      <c r="P6191" s="8">
        <v>0.45887763259999997</v>
      </c>
      <c r="Q6191" s="24">
        <v>0.28999999999999998</v>
      </c>
      <c r="R6191" t="str">
        <f>IF($Q6191*100&gt;=VLOOKUP($O6191,margin_ranges!$A$5:$C$10,2,FALSE),IF($Q6191*100&lt;=VLOOKUP($O6191,margin_ranges!$A$5:$C$10,3,FALSE)+10,"IN RANGE","ABOVE RANGE"),"BELOW RANGE")</f>
        <v>IN RANGE</v>
      </c>
      <c r="S6191">
        <f>MIN(VLOOKUP($O6191,margin_ranges!$A$5:$D$10,4,FALSE),$P6191*100)</f>
        <v>29.75</v>
      </c>
      <c r="T6191" s="29">
        <f>(1-$S6191/100)/(1-$F6191)-1</f>
        <v>-1.0563380281690127E-2</v>
      </c>
      <c r="U6191" s="19" t="str">
        <f>IF(ABS(IFERROR(T6191,0))&gt;0.05,INDEX(margin_ranges!$C$13:$C$16,MATCH($F6191*100,margin_ranges!$B$13:$B$16,1)),"")</f>
        <v/>
      </c>
      <c r="V6191" t="e">
        <f>MIN(VLOOKUP($U6191,margin_ranges!$A$5:$D$10,4,FALSE),$P6191*100)</f>
        <v>#N/A</v>
      </c>
      <c r="Y6191" s="29" t="e">
        <f t="shared" si="96"/>
        <v>#N/A</v>
      </c>
    </row>
    <row r="6192" spans="1:25" x14ac:dyDescent="0.3">
      <c r="A6192" s="8" t="s">
        <v>17</v>
      </c>
      <c r="B6192" s="8" t="s">
        <v>10746</v>
      </c>
      <c r="C6192" s="8" t="s">
        <v>10747</v>
      </c>
      <c r="D6192" s="8" t="s">
        <v>10766</v>
      </c>
      <c r="E6192" s="8" t="s">
        <v>10767</v>
      </c>
      <c r="F6192" s="24">
        <v>0.28999999999999998</v>
      </c>
      <c r="G6192" s="24">
        <v>0</v>
      </c>
      <c r="H6192" s="25">
        <v>15.4253</v>
      </c>
      <c r="I6192" s="25">
        <v>1.4711000000000001</v>
      </c>
      <c r="J6192" s="15">
        <v>42</v>
      </c>
      <c r="K6192" s="15">
        <v>11</v>
      </c>
      <c r="L6192" s="13">
        <v>9.5399999999999999E-2</v>
      </c>
      <c r="M6192" s="7">
        <v>0.95871043</v>
      </c>
      <c r="N6192" s="26">
        <v>0.5</v>
      </c>
      <c r="O6192" s="27" t="s">
        <v>22</v>
      </c>
      <c r="P6192" s="8">
        <v>0.47846608860000001</v>
      </c>
      <c r="Q6192" s="24">
        <v>0.28999999999999998</v>
      </c>
      <c r="R6192" t="str">
        <f>IF($Q6192*100&gt;=VLOOKUP($O6192,margin_ranges!$A$5:$C$10,2,FALSE),IF($Q6192*100&lt;=VLOOKUP($O6192,margin_ranges!$A$5:$C$10,3,FALSE)+10,"IN RANGE","ABOVE RANGE"),"BELOW RANGE")</f>
        <v>IN RANGE</v>
      </c>
      <c r="S6192">
        <f>MIN(VLOOKUP($O6192,margin_ranges!$A$5:$D$10,4,FALSE),$P6192*100)</f>
        <v>29.75</v>
      </c>
      <c r="T6192" s="29">
        <f>(1-$S6192/100)/(1-$F6192)-1</f>
        <v>-1.0563380281690127E-2</v>
      </c>
      <c r="U6192" s="19" t="str">
        <f>IF(ABS(IFERROR(T6192,0))&gt;0.05,INDEX(margin_ranges!$C$13:$C$16,MATCH($F6192*100,margin_ranges!$B$13:$B$16,1)),"")</f>
        <v/>
      </c>
      <c r="V6192" t="e">
        <f>MIN(VLOOKUP($U6192,margin_ranges!$A$5:$D$10,4,FALSE),$P6192*100)</f>
        <v>#N/A</v>
      </c>
      <c r="Y6192" s="29" t="e">
        <f t="shared" si="96"/>
        <v>#N/A</v>
      </c>
    </row>
    <row r="6193" spans="1:25" x14ac:dyDescent="0.3">
      <c r="A6193" s="8" t="s">
        <v>17</v>
      </c>
      <c r="B6193" s="8" t="s">
        <v>10746</v>
      </c>
      <c r="C6193" s="8" t="s">
        <v>10747</v>
      </c>
      <c r="D6193" s="8" t="s">
        <v>10768</v>
      </c>
      <c r="E6193" s="8" t="s">
        <v>10769</v>
      </c>
      <c r="F6193" s="24">
        <v>0.28999999999999998</v>
      </c>
      <c r="G6193" s="24">
        <v>0</v>
      </c>
      <c r="H6193" s="25">
        <v>9.2928999999999995</v>
      </c>
      <c r="I6193" s="25">
        <v>1.0775999999999999</v>
      </c>
      <c r="J6193" s="15">
        <v>18</v>
      </c>
      <c r="K6193" s="15">
        <v>5</v>
      </c>
      <c r="L6193" s="13">
        <v>0.11600000000000001</v>
      </c>
      <c r="M6193" s="7">
        <v>0.56899317000000005</v>
      </c>
      <c r="N6193" s="26">
        <v>0.25</v>
      </c>
      <c r="O6193" s="27" t="s">
        <v>22</v>
      </c>
      <c r="P6193" s="8">
        <v>0.56062741719999998</v>
      </c>
      <c r="Q6193" s="24">
        <v>0.28999999999999998</v>
      </c>
      <c r="R6193" t="str">
        <f>IF($Q6193*100&gt;=VLOOKUP($O6193,margin_ranges!$A$5:$C$10,2,FALSE),IF($Q6193*100&lt;=VLOOKUP($O6193,margin_ranges!$A$5:$C$10,3,FALSE)+10,"IN RANGE","ABOVE RANGE"),"BELOW RANGE")</f>
        <v>IN RANGE</v>
      </c>
      <c r="S6193">
        <f>MIN(VLOOKUP($O6193,margin_ranges!$A$5:$D$10,4,FALSE),$P6193*100)</f>
        <v>29.75</v>
      </c>
      <c r="T6193" s="29">
        <f>(1-$S6193/100)/(1-$F6193)-1</f>
        <v>-1.0563380281690127E-2</v>
      </c>
      <c r="U6193" s="19" t="str">
        <f>IF(ABS(IFERROR(T6193,0))&gt;0.05,INDEX(margin_ranges!$C$13:$C$16,MATCH($F6193*100,margin_ranges!$B$13:$B$16,1)),"")</f>
        <v/>
      </c>
      <c r="V6193" t="e">
        <f>MIN(VLOOKUP($U6193,margin_ranges!$A$5:$D$10,4,FALSE),$P6193*100)</f>
        <v>#N/A</v>
      </c>
      <c r="Y6193" s="29" t="e">
        <f t="shared" si="96"/>
        <v>#N/A</v>
      </c>
    </row>
    <row r="6194" spans="1:25" x14ac:dyDescent="0.3">
      <c r="A6194" s="8" t="s">
        <v>17</v>
      </c>
      <c r="B6194" s="8" t="s">
        <v>10746</v>
      </c>
      <c r="C6194" s="8" t="s">
        <v>10747</v>
      </c>
      <c r="D6194" s="8" t="s">
        <v>10770</v>
      </c>
      <c r="E6194" s="8" t="s">
        <v>10771</v>
      </c>
      <c r="F6194" s="24">
        <v>0.28999999999999998</v>
      </c>
      <c r="G6194" s="24">
        <v>0</v>
      </c>
      <c r="H6194" s="25">
        <v>8.7786000000000008</v>
      </c>
      <c r="I6194" s="25">
        <v>0.99529999999999996</v>
      </c>
      <c r="J6194" s="15">
        <v>17</v>
      </c>
      <c r="K6194" s="15">
        <v>4</v>
      </c>
      <c r="L6194" s="13">
        <v>0.1134</v>
      </c>
      <c r="M6194" s="7">
        <v>0.56968565999999998</v>
      </c>
      <c r="N6194" s="26">
        <v>0.25</v>
      </c>
      <c r="O6194" s="27" t="s">
        <v>22</v>
      </c>
      <c r="P6194" s="8">
        <v>0.5611615016</v>
      </c>
      <c r="Q6194" s="24">
        <v>0.28999999999999998</v>
      </c>
      <c r="R6194" t="str">
        <f>IF($Q6194*100&gt;=VLOOKUP($O6194,margin_ranges!$A$5:$C$10,2,FALSE),IF($Q6194*100&lt;=VLOOKUP($O6194,margin_ranges!$A$5:$C$10,3,FALSE)+10,"IN RANGE","ABOVE RANGE"),"BELOW RANGE")</f>
        <v>IN RANGE</v>
      </c>
      <c r="S6194">
        <f>MIN(VLOOKUP($O6194,margin_ranges!$A$5:$D$10,4,FALSE),$P6194*100)</f>
        <v>29.75</v>
      </c>
      <c r="T6194" s="29">
        <f>(1-$S6194/100)/(1-$F6194)-1</f>
        <v>-1.0563380281690127E-2</v>
      </c>
      <c r="U6194" s="19" t="str">
        <f>IF(ABS(IFERROR(T6194,0))&gt;0.05,INDEX(margin_ranges!$C$13:$C$16,MATCH($F6194*100,margin_ranges!$B$13:$B$16,1)),"")</f>
        <v/>
      </c>
      <c r="V6194" t="e">
        <f>MIN(VLOOKUP($U6194,margin_ranges!$A$5:$D$10,4,FALSE),$P6194*100)</f>
        <v>#N/A</v>
      </c>
      <c r="Y6194" s="29" t="e">
        <f t="shared" si="96"/>
        <v>#N/A</v>
      </c>
    </row>
    <row r="6195" spans="1:25" x14ac:dyDescent="0.3">
      <c r="A6195" s="8" t="s">
        <v>17</v>
      </c>
      <c r="B6195" s="8" t="s">
        <v>10746</v>
      </c>
      <c r="C6195" s="8" t="s">
        <v>10747</v>
      </c>
      <c r="D6195" s="8" t="s">
        <v>10772</v>
      </c>
      <c r="E6195" s="8" t="s">
        <v>10773</v>
      </c>
      <c r="F6195" s="24">
        <v>0.28999999999999998</v>
      </c>
      <c r="G6195" s="24">
        <v>0</v>
      </c>
      <c r="H6195" s="25">
        <v>7.3669000000000002</v>
      </c>
      <c r="I6195" s="25">
        <v>0.82609999999999995</v>
      </c>
      <c r="J6195" s="15">
        <v>14</v>
      </c>
      <c r="K6195" s="15">
        <v>4</v>
      </c>
      <c r="L6195" s="13">
        <v>0.11210000000000001</v>
      </c>
      <c r="M6195" s="7">
        <v>0.57487246000000003</v>
      </c>
      <c r="N6195" s="26">
        <v>0.25</v>
      </c>
      <c r="O6195" s="27" t="s">
        <v>22</v>
      </c>
      <c r="P6195" s="8">
        <v>0.56512093139999997</v>
      </c>
      <c r="Q6195" s="24">
        <v>0.28999999999999998</v>
      </c>
      <c r="R6195" t="str">
        <f>IF($Q6195*100&gt;=VLOOKUP($O6195,margin_ranges!$A$5:$C$10,2,FALSE),IF($Q6195*100&lt;=VLOOKUP($O6195,margin_ranges!$A$5:$C$10,3,FALSE)+10,"IN RANGE","ABOVE RANGE"),"BELOW RANGE")</f>
        <v>IN RANGE</v>
      </c>
      <c r="S6195">
        <f>MIN(VLOOKUP($O6195,margin_ranges!$A$5:$D$10,4,FALSE),$P6195*100)</f>
        <v>29.75</v>
      </c>
      <c r="T6195" s="29">
        <f>(1-$S6195/100)/(1-$F6195)-1</f>
        <v>-1.0563380281690127E-2</v>
      </c>
      <c r="U6195" s="19" t="str">
        <f>IF(ABS(IFERROR(T6195,0))&gt;0.05,INDEX(margin_ranges!$C$13:$C$16,MATCH($F6195*100,margin_ranges!$B$13:$B$16,1)),"")</f>
        <v/>
      </c>
      <c r="V6195" t="e">
        <f>MIN(VLOOKUP($U6195,margin_ranges!$A$5:$D$10,4,FALSE),$P6195*100)</f>
        <v>#N/A</v>
      </c>
      <c r="Y6195" s="29" t="e">
        <f t="shared" si="96"/>
        <v>#N/A</v>
      </c>
    </row>
    <row r="6196" spans="1:25" x14ac:dyDescent="0.3">
      <c r="A6196" s="8" t="s">
        <v>17</v>
      </c>
      <c r="B6196" s="8" t="s">
        <v>10746</v>
      </c>
      <c r="C6196" s="8" t="s">
        <v>10747</v>
      </c>
      <c r="D6196" s="8" t="s">
        <v>12336</v>
      </c>
      <c r="E6196" s="8" t="s">
        <v>12337</v>
      </c>
      <c r="F6196" s="24">
        <v>0.25</v>
      </c>
      <c r="G6196" s="24">
        <v>0</v>
      </c>
      <c r="H6196" s="25">
        <v>1.6440999999999999</v>
      </c>
      <c r="I6196" s="25">
        <v>0.46200000000000002</v>
      </c>
      <c r="J6196" s="15">
        <v>7</v>
      </c>
      <c r="K6196" s="15">
        <v>2</v>
      </c>
      <c r="L6196" s="13">
        <v>0.28100000000000003</v>
      </c>
      <c r="M6196" s="7">
        <v>0.47192330999999998</v>
      </c>
      <c r="N6196" s="26">
        <v>0.2</v>
      </c>
      <c r="O6196" s="27" t="s">
        <v>22</v>
      </c>
      <c r="P6196" s="8">
        <v>0.57620233259999998</v>
      </c>
      <c r="Q6196" s="24">
        <v>0.25</v>
      </c>
      <c r="R6196" t="str">
        <f>IF($Q6196*100&gt;=VLOOKUP($O6196,margin_ranges!$A$5:$C$10,2,FALSE),IF($Q6196*100&lt;=VLOOKUP($O6196,margin_ranges!$A$5:$C$10,3,FALSE)+10,"IN RANGE","ABOVE RANGE"),"BELOW RANGE")</f>
        <v>IN RANGE</v>
      </c>
      <c r="S6196">
        <f>MIN(VLOOKUP($O6196,margin_ranges!$A$5:$D$10,4,FALSE),$P6196*100)</f>
        <v>29.75</v>
      </c>
      <c r="T6196" s="29">
        <f>(1-$S6196/100)/(1-$F6196)-1</f>
        <v>-6.3333333333333353E-2</v>
      </c>
      <c r="U6196" s="19" t="str">
        <f>IF(ABS(IFERROR(T6196,0))&gt;0.05,INDEX(margin_ranges!$C$13:$C$16,MATCH($F6196*100,margin_ranges!$B$13:$B$16,1)),"")</f>
        <v>Balanced (Type B)</v>
      </c>
      <c r="V6196">
        <f>MIN(VLOOKUP($U6196,margin_ranges!$A$5:$D$10,4,FALSE),$P6196*100)</f>
        <v>29.75</v>
      </c>
      <c r="Y6196" s="29">
        <f t="shared" si="96"/>
        <v>-6.3333333333333353E-2</v>
      </c>
    </row>
    <row r="6197" spans="1:25" x14ac:dyDescent="0.3">
      <c r="A6197" s="8" t="s">
        <v>17</v>
      </c>
      <c r="B6197" s="8" t="s">
        <v>10746</v>
      </c>
      <c r="C6197" s="8" t="s">
        <v>10747</v>
      </c>
      <c r="D6197" s="8" t="s">
        <v>12338</v>
      </c>
      <c r="E6197" s="8" t="s">
        <v>12339</v>
      </c>
      <c r="F6197" s="24">
        <v>0.25</v>
      </c>
      <c r="G6197" s="24">
        <v>0</v>
      </c>
      <c r="H6197" s="25">
        <v>6.2908999999999997</v>
      </c>
      <c r="I6197" s="25">
        <v>0.153</v>
      </c>
      <c r="J6197" s="15">
        <v>10</v>
      </c>
      <c r="K6197" s="15">
        <v>3</v>
      </c>
      <c r="L6197" s="13">
        <v>2.4299999999999999E-2</v>
      </c>
      <c r="M6197" s="7">
        <v>2.1925303500000002</v>
      </c>
      <c r="N6197" s="26">
        <v>1.5</v>
      </c>
      <c r="O6197" s="27" t="s">
        <v>22</v>
      </c>
      <c r="P6197" s="8">
        <v>0.31585895580000001</v>
      </c>
      <c r="Q6197" s="24">
        <v>0.25</v>
      </c>
      <c r="R6197" t="str">
        <f>IF($Q6197*100&gt;=VLOOKUP($O6197,margin_ranges!$A$5:$C$10,2,FALSE),IF($Q6197*100&lt;=VLOOKUP($O6197,margin_ranges!$A$5:$C$10,3,FALSE)+10,"IN RANGE","ABOVE RANGE"),"BELOW RANGE")</f>
        <v>IN RANGE</v>
      </c>
      <c r="S6197">
        <f>MIN(VLOOKUP($O6197,margin_ranges!$A$5:$D$10,4,FALSE),$P6197*100)</f>
        <v>29.75</v>
      </c>
      <c r="T6197" s="29">
        <f>(1-$S6197/100)/(1-$F6197)-1</f>
        <v>-6.3333333333333353E-2</v>
      </c>
      <c r="U6197" s="19" t="str">
        <f>IF(ABS(IFERROR(T6197,0))&gt;0.05,INDEX(margin_ranges!$C$13:$C$16,MATCH($F6197*100,margin_ranges!$B$13:$B$16,1)),"")</f>
        <v>Balanced (Type B)</v>
      </c>
      <c r="V6197">
        <f>MIN(VLOOKUP($U6197,margin_ranges!$A$5:$D$10,4,FALSE),$P6197*100)</f>
        <v>29.75</v>
      </c>
      <c r="Y6197" s="29">
        <f t="shared" si="96"/>
        <v>-6.3333333333333353E-2</v>
      </c>
    </row>
    <row r="6198" spans="1:25" x14ac:dyDescent="0.3">
      <c r="A6198" s="8" t="s">
        <v>35</v>
      </c>
      <c r="B6198" s="8" t="s">
        <v>10774</v>
      </c>
      <c r="C6198" s="8" t="s">
        <v>34</v>
      </c>
      <c r="D6198" s="8" t="s">
        <v>34</v>
      </c>
      <c r="E6198" s="8"/>
      <c r="F6198" s="24">
        <v>0.3</v>
      </c>
      <c r="G6198" s="24">
        <v>0</v>
      </c>
      <c r="H6198" s="25">
        <v>9.7108000000000008</v>
      </c>
      <c r="I6198" s="25">
        <v>2.8904000000000001</v>
      </c>
      <c r="J6198" s="15">
        <v>21</v>
      </c>
      <c r="K6198" s="15">
        <v>6</v>
      </c>
      <c r="L6198" s="13">
        <v>0.29759999999999998</v>
      </c>
      <c r="M6198" s="7">
        <v>0.24680094</v>
      </c>
      <c r="N6198" s="26">
        <v>0.01</v>
      </c>
      <c r="O6198" s="27"/>
      <c r="P6198" s="8">
        <v>0.95948151559999995</v>
      </c>
      <c r="Q6198" s="24">
        <v>0.3</v>
      </c>
      <c r="R6198" t="e">
        <f>IF($Q6198*100&gt;=VLOOKUP($O6198,margin_ranges!$A$5:$C$10,2,FALSE),IF($Q6198*100&lt;=VLOOKUP($O6198,margin_ranges!$A$5:$C$10,3,FALSE)+10,"IN RANGE","ABOVE RANGE"),"BELOW RANGE")</f>
        <v>#N/A</v>
      </c>
      <c r="S6198" t="e">
        <f>MIN(VLOOKUP($O6198,margin_ranges!$A$5:$D$10,4,FALSE),$P6198*100)</f>
        <v>#N/A</v>
      </c>
      <c r="T6198" s="29" t="e">
        <f>(1-$S6198/100)/(1-$F6198)-1</f>
        <v>#N/A</v>
      </c>
      <c r="U6198" s="19" t="str">
        <f>IF(ABS(IFERROR(T6198,0))&gt;0.05,INDEX(margin_ranges!$C$13:$C$16,MATCH($F6198*100,margin_ranges!$B$13:$B$16,1)),"")</f>
        <v/>
      </c>
      <c r="V6198" t="e">
        <f>MIN(VLOOKUP($U6198,margin_ranges!$A$5:$D$10,4,FALSE),$P6198*100)</f>
        <v>#N/A</v>
      </c>
      <c r="Y6198" s="29" t="e">
        <f t="shared" si="96"/>
        <v>#N/A</v>
      </c>
    </row>
    <row r="6199" spans="1:25" x14ac:dyDescent="0.3">
      <c r="A6199" s="8" t="s">
        <v>33</v>
      </c>
      <c r="B6199" s="8" t="s">
        <v>10774</v>
      </c>
      <c r="C6199" s="8" t="s">
        <v>10775</v>
      </c>
      <c r="D6199" s="8" t="s">
        <v>34</v>
      </c>
      <c r="E6199" s="8"/>
      <c r="F6199" s="24">
        <v>0.3</v>
      </c>
      <c r="G6199" s="24">
        <v>0</v>
      </c>
      <c r="H6199" s="25">
        <v>9.7108000000000008</v>
      </c>
      <c r="I6199" s="25">
        <v>2.8904000000000001</v>
      </c>
      <c r="J6199" s="15">
        <v>21</v>
      </c>
      <c r="K6199" s="15">
        <v>6</v>
      </c>
      <c r="L6199" s="13">
        <v>0.29759999999999998</v>
      </c>
      <c r="M6199" s="7">
        <v>0.24680094</v>
      </c>
      <c r="N6199" s="26">
        <v>0.01</v>
      </c>
      <c r="O6199" s="27"/>
      <c r="P6199" s="8">
        <v>0.95948151559999995</v>
      </c>
      <c r="Q6199" s="24">
        <v>0.3</v>
      </c>
      <c r="R6199" t="e">
        <f>IF($Q6199*100&gt;=VLOOKUP($O6199,margin_ranges!$A$5:$C$10,2,FALSE),IF($Q6199*100&lt;=VLOOKUP($O6199,margin_ranges!$A$5:$C$10,3,FALSE)+10,"IN RANGE","ABOVE RANGE"),"BELOW RANGE")</f>
        <v>#N/A</v>
      </c>
      <c r="S6199" t="e">
        <f>MIN(VLOOKUP($O6199,margin_ranges!$A$5:$D$10,4,FALSE),$P6199*100)</f>
        <v>#N/A</v>
      </c>
      <c r="T6199" s="29" t="e">
        <f>(1-$S6199/100)/(1-$F6199)-1</f>
        <v>#N/A</v>
      </c>
      <c r="U6199" s="19" t="str">
        <f>IF(ABS(IFERROR(T6199,0))&gt;0.05,INDEX(margin_ranges!$C$13:$C$16,MATCH($F6199*100,margin_ranges!$B$13:$B$16,1)),"")</f>
        <v/>
      </c>
      <c r="V6199" t="e">
        <f>MIN(VLOOKUP($U6199,margin_ranges!$A$5:$D$10,4,FALSE),$P6199*100)</f>
        <v>#N/A</v>
      </c>
      <c r="Y6199" s="29" t="e">
        <f t="shared" si="96"/>
        <v>#N/A</v>
      </c>
    </row>
    <row r="6200" spans="1:25" x14ac:dyDescent="0.3">
      <c r="A6200" s="8" t="s">
        <v>17</v>
      </c>
      <c r="B6200" s="8" t="s">
        <v>10774</v>
      </c>
      <c r="C6200" s="8" t="s">
        <v>10775</v>
      </c>
      <c r="D6200" s="8" t="s">
        <v>10776</v>
      </c>
      <c r="E6200" s="8" t="s">
        <v>10777</v>
      </c>
      <c r="F6200" s="24">
        <v>0.3</v>
      </c>
      <c r="G6200" s="24">
        <v>0</v>
      </c>
      <c r="H6200" s="25">
        <v>5.0461999999999998</v>
      </c>
      <c r="I6200" s="25">
        <v>2.8904000000000001</v>
      </c>
      <c r="J6200" s="15">
        <v>21</v>
      </c>
      <c r="K6200" s="15">
        <v>6</v>
      </c>
      <c r="L6200" s="13">
        <v>0.57279999999999998</v>
      </c>
      <c r="M6200" s="7">
        <v>0.24680094</v>
      </c>
      <c r="N6200" s="26">
        <v>0.01</v>
      </c>
      <c r="O6200" s="27" t="s">
        <v>92</v>
      </c>
      <c r="P6200" s="8">
        <v>0.95948151559999995</v>
      </c>
      <c r="Q6200" s="24">
        <v>0.3</v>
      </c>
      <c r="R6200" t="str">
        <f>IF($Q6200*100&gt;=VLOOKUP($O6200,margin_ranges!$A$5:$C$10,2,FALSE),IF($Q6200*100&lt;=VLOOKUP($O6200,margin_ranges!$A$5:$C$10,3,FALSE)+10,"IN RANGE","ABOVE RANGE"),"BELOW RANGE")</f>
        <v>IN RANGE</v>
      </c>
      <c r="S6200">
        <f>MIN(VLOOKUP($O6200,margin_ranges!$A$5:$D$10,4,FALSE),$P6200*100)</f>
        <v>29.75</v>
      </c>
      <c r="T6200" s="29">
        <f>(1-$S6200/100)/(1-$F6200)-1</f>
        <v>3.5714285714285587E-3</v>
      </c>
      <c r="U6200" s="19" t="str">
        <f>IF(ABS(IFERROR(T6200,0))&gt;0.05,INDEX(margin_ranges!$C$13:$C$16,MATCH($F6200*100,margin_ranges!$B$13:$B$16,1)),"")</f>
        <v/>
      </c>
      <c r="V6200" t="e">
        <f>MIN(VLOOKUP($U6200,margin_ranges!$A$5:$D$10,4,FALSE),$P6200*100)</f>
        <v>#N/A</v>
      </c>
      <c r="Y6200" s="29" t="e">
        <f t="shared" si="96"/>
        <v>#N/A</v>
      </c>
    </row>
    <row r="6201" spans="1:25" x14ac:dyDescent="0.3">
      <c r="A6201" s="8" t="s">
        <v>35</v>
      </c>
      <c r="B6201" s="8" t="s">
        <v>10778</v>
      </c>
      <c r="C6201" s="8" t="s">
        <v>34</v>
      </c>
      <c r="D6201" s="8" t="s">
        <v>34</v>
      </c>
      <c r="E6201" s="8"/>
      <c r="F6201" s="24">
        <v>0.28999999999999998</v>
      </c>
      <c r="G6201" s="24">
        <v>1</v>
      </c>
      <c r="H6201" s="25">
        <v>214.85640000000001</v>
      </c>
      <c r="I6201" s="25">
        <v>1.1207</v>
      </c>
      <c r="J6201" s="15">
        <v>31</v>
      </c>
      <c r="K6201" s="15">
        <v>8</v>
      </c>
      <c r="L6201" s="13">
        <v>5.1999999999999998E-3</v>
      </c>
      <c r="M6201" s="7">
        <v>0.91098789000000002</v>
      </c>
      <c r="N6201" s="26">
        <v>0.5</v>
      </c>
      <c r="O6201" s="27"/>
      <c r="P6201" s="8">
        <v>0.45114528380000002</v>
      </c>
      <c r="Q6201" s="24">
        <v>0.28999999999999998</v>
      </c>
      <c r="R6201" t="e">
        <f>IF($Q6201*100&gt;=VLOOKUP($O6201,margin_ranges!$A$5:$C$10,2,FALSE),IF($Q6201*100&lt;=VLOOKUP($O6201,margin_ranges!$A$5:$C$10,3,FALSE)+10,"IN RANGE","ABOVE RANGE"),"BELOW RANGE")</f>
        <v>#N/A</v>
      </c>
      <c r="S6201" t="e">
        <f>MIN(VLOOKUP($O6201,margin_ranges!$A$5:$D$10,4,FALSE),$P6201*100)</f>
        <v>#N/A</v>
      </c>
      <c r="T6201" s="29" t="e">
        <f>(1-$S6201/100)/(1-$F6201)-1</f>
        <v>#N/A</v>
      </c>
      <c r="U6201" s="19" t="str">
        <f>IF(ABS(IFERROR(T6201,0))&gt;0.05,INDEX(margin_ranges!$C$13:$C$16,MATCH($F6201*100,margin_ranges!$B$13:$B$16,1)),"")</f>
        <v/>
      </c>
      <c r="V6201" t="e">
        <f>MIN(VLOOKUP($U6201,margin_ranges!$A$5:$D$10,4,FALSE),$P6201*100)</f>
        <v>#N/A</v>
      </c>
      <c r="Y6201" s="29" t="e">
        <f t="shared" si="96"/>
        <v>#N/A</v>
      </c>
    </row>
    <row r="6202" spans="1:25" x14ac:dyDescent="0.3">
      <c r="A6202" s="8" t="s">
        <v>33</v>
      </c>
      <c r="B6202" s="8" t="s">
        <v>10778</v>
      </c>
      <c r="C6202" s="8" t="s">
        <v>10779</v>
      </c>
      <c r="D6202" s="8" t="s">
        <v>34</v>
      </c>
      <c r="E6202" s="8"/>
      <c r="F6202" s="24">
        <v>0.28999999999999998</v>
      </c>
      <c r="G6202" s="24">
        <v>1</v>
      </c>
      <c r="H6202" s="25">
        <v>214.85640000000001</v>
      </c>
      <c r="I6202" s="25">
        <v>1.1207</v>
      </c>
      <c r="J6202" s="15">
        <v>31</v>
      </c>
      <c r="K6202" s="15">
        <v>8</v>
      </c>
      <c r="L6202" s="13">
        <v>5.1999999999999998E-3</v>
      </c>
      <c r="M6202" s="7">
        <v>0.91098789000000002</v>
      </c>
      <c r="N6202" s="26">
        <v>0.5</v>
      </c>
      <c r="O6202" s="27"/>
      <c r="P6202" s="8">
        <v>0.45114528380000002</v>
      </c>
      <c r="Q6202" s="24">
        <v>0.28999999999999998</v>
      </c>
      <c r="R6202" t="e">
        <f>IF($Q6202*100&gt;=VLOOKUP($O6202,margin_ranges!$A$5:$C$10,2,FALSE),IF($Q6202*100&lt;=VLOOKUP($O6202,margin_ranges!$A$5:$C$10,3,FALSE)+10,"IN RANGE","ABOVE RANGE"),"BELOW RANGE")</f>
        <v>#N/A</v>
      </c>
      <c r="S6202" t="e">
        <f>MIN(VLOOKUP($O6202,margin_ranges!$A$5:$D$10,4,FALSE),$P6202*100)</f>
        <v>#N/A</v>
      </c>
      <c r="T6202" s="29" t="e">
        <f>(1-$S6202/100)/(1-$F6202)-1</f>
        <v>#N/A</v>
      </c>
      <c r="U6202" s="19" t="str">
        <f>IF(ABS(IFERROR(T6202,0))&gt;0.05,INDEX(margin_ranges!$C$13:$C$16,MATCH($F6202*100,margin_ranges!$B$13:$B$16,1)),"")</f>
        <v/>
      </c>
      <c r="V6202" t="e">
        <f>MIN(VLOOKUP($U6202,margin_ranges!$A$5:$D$10,4,FALSE),$P6202*100)</f>
        <v>#N/A</v>
      </c>
      <c r="Y6202" s="29" t="e">
        <f t="shared" si="96"/>
        <v>#N/A</v>
      </c>
    </row>
    <row r="6203" spans="1:25" x14ac:dyDescent="0.3">
      <c r="A6203" s="8" t="s">
        <v>17</v>
      </c>
      <c r="B6203" s="8" t="s">
        <v>10778</v>
      </c>
      <c r="C6203" s="8" t="s">
        <v>10779</v>
      </c>
      <c r="D6203" s="8" t="s">
        <v>10780</v>
      </c>
      <c r="E6203" s="8" t="s">
        <v>10781</v>
      </c>
      <c r="F6203" s="24">
        <v>0.28999999999999998</v>
      </c>
      <c r="G6203" s="24">
        <v>1</v>
      </c>
      <c r="H6203" s="25">
        <v>214.85640000000001</v>
      </c>
      <c r="I6203" s="25">
        <v>1.1207</v>
      </c>
      <c r="J6203" s="15">
        <v>31</v>
      </c>
      <c r="K6203" s="15">
        <v>8</v>
      </c>
      <c r="L6203" s="13">
        <v>5.1999999999999998E-3</v>
      </c>
      <c r="M6203" s="7">
        <v>0.91098789000000002</v>
      </c>
      <c r="N6203" s="26">
        <v>0.5</v>
      </c>
      <c r="O6203" s="27" t="s">
        <v>22</v>
      </c>
      <c r="P6203" s="8">
        <v>0.45114528380000002</v>
      </c>
      <c r="Q6203" s="24">
        <v>0.28999999999999998</v>
      </c>
      <c r="R6203" t="str">
        <f>IF($Q6203*100&gt;=VLOOKUP($O6203,margin_ranges!$A$5:$C$10,2,FALSE),IF($Q6203*100&lt;=VLOOKUP($O6203,margin_ranges!$A$5:$C$10,3,FALSE)+10,"IN RANGE","ABOVE RANGE"),"BELOW RANGE")</f>
        <v>IN RANGE</v>
      </c>
      <c r="S6203">
        <f>MIN(VLOOKUP($O6203,margin_ranges!$A$5:$D$10,4,FALSE),$P6203*100)</f>
        <v>29.75</v>
      </c>
      <c r="T6203" s="29">
        <f>(1-$S6203/100)/(1-$F6203)-1</f>
        <v>-1.0563380281690127E-2</v>
      </c>
      <c r="U6203" s="19" t="str">
        <f>IF(ABS(IFERROR(T6203,0))&gt;0.05,INDEX(margin_ranges!$C$13:$C$16,MATCH($F6203*100,margin_ranges!$B$13:$B$16,1)),"")</f>
        <v/>
      </c>
      <c r="V6203" t="e">
        <f>MIN(VLOOKUP($U6203,margin_ranges!$A$5:$D$10,4,FALSE),$P6203*100)</f>
        <v>#N/A</v>
      </c>
      <c r="Y6203" s="29" t="e">
        <f t="shared" si="96"/>
        <v>#N/A</v>
      </c>
    </row>
    <row r="6204" spans="1:25" x14ac:dyDescent="0.3">
      <c r="A6204" s="8" t="s">
        <v>35</v>
      </c>
      <c r="B6204" s="8" t="s">
        <v>10782</v>
      </c>
      <c r="C6204" s="8" t="s">
        <v>34</v>
      </c>
      <c r="D6204" s="8" t="s">
        <v>34</v>
      </c>
      <c r="E6204" s="8"/>
      <c r="F6204" s="24">
        <v>0.33999999999999903</v>
      </c>
      <c r="G6204" s="24">
        <v>1</v>
      </c>
      <c r="H6204" s="25">
        <v>52.709899999999998</v>
      </c>
      <c r="I6204" s="25">
        <v>5.8372999999999999</v>
      </c>
      <c r="J6204" s="15">
        <v>45</v>
      </c>
      <c r="K6204" s="15">
        <v>14</v>
      </c>
      <c r="L6204" s="13">
        <v>0.11070000000000001</v>
      </c>
      <c r="M6204" s="7">
        <v>0.25871369</v>
      </c>
      <c r="N6204" s="26">
        <v>0.1</v>
      </c>
      <c r="O6204" s="27"/>
      <c r="P6204" s="8">
        <v>0.61347232600000001</v>
      </c>
      <c r="Q6204" s="24">
        <v>0.34</v>
      </c>
      <c r="R6204" t="e">
        <f>IF($Q6204*100&gt;=VLOOKUP($O6204,margin_ranges!$A$5:$C$10,2,FALSE),IF($Q6204*100&lt;=VLOOKUP($O6204,margin_ranges!$A$5:$C$10,3,FALSE)+10,"IN RANGE","ABOVE RANGE"),"BELOW RANGE")</f>
        <v>#N/A</v>
      </c>
      <c r="S6204" t="e">
        <f>MIN(VLOOKUP($O6204,margin_ranges!$A$5:$D$10,4,FALSE),$P6204*100)</f>
        <v>#N/A</v>
      </c>
      <c r="T6204" s="29" t="e">
        <f>(1-$S6204/100)/(1-$F6204)-1</f>
        <v>#N/A</v>
      </c>
      <c r="U6204" s="19" t="str">
        <f>IF(ABS(IFERROR(T6204,0))&gt;0.05,INDEX(margin_ranges!$C$13:$C$16,MATCH($F6204*100,margin_ranges!$B$13:$B$16,1)),"")</f>
        <v/>
      </c>
      <c r="V6204" t="e">
        <f>MIN(VLOOKUP($U6204,margin_ranges!$A$5:$D$10,4,FALSE),$P6204*100)</f>
        <v>#N/A</v>
      </c>
      <c r="Y6204" s="29" t="e">
        <f t="shared" si="96"/>
        <v>#N/A</v>
      </c>
    </row>
    <row r="6205" spans="1:25" x14ac:dyDescent="0.3">
      <c r="A6205" s="8" t="s">
        <v>33</v>
      </c>
      <c r="B6205" s="8" t="s">
        <v>10782</v>
      </c>
      <c r="C6205" s="8" t="s">
        <v>10783</v>
      </c>
      <c r="D6205" s="8" t="s">
        <v>34</v>
      </c>
      <c r="E6205" s="8"/>
      <c r="F6205" s="24">
        <v>0.33999999999999903</v>
      </c>
      <c r="G6205" s="24">
        <v>1</v>
      </c>
      <c r="H6205" s="25">
        <v>52.709899999999998</v>
      </c>
      <c r="I6205" s="25">
        <v>5.8372999999999999</v>
      </c>
      <c r="J6205" s="15">
        <v>45</v>
      </c>
      <c r="K6205" s="15">
        <v>14</v>
      </c>
      <c r="L6205" s="13">
        <v>0.11070000000000001</v>
      </c>
      <c r="M6205" s="7">
        <v>0.25871369</v>
      </c>
      <c r="N6205" s="26">
        <v>0.1</v>
      </c>
      <c r="O6205" s="27"/>
      <c r="P6205" s="8">
        <v>0.61347232600000001</v>
      </c>
      <c r="Q6205" s="24">
        <v>0.34</v>
      </c>
      <c r="R6205" t="e">
        <f>IF($Q6205*100&gt;=VLOOKUP($O6205,margin_ranges!$A$5:$C$10,2,FALSE),IF($Q6205*100&lt;=VLOOKUP($O6205,margin_ranges!$A$5:$C$10,3,FALSE)+10,"IN RANGE","ABOVE RANGE"),"BELOW RANGE")</f>
        <v>#N/A</v>
      </c>
      <c r="S6205" t="e">
        <f>MIN(VLOOKUP($O6205,margin_ranges!$A$5:$D$10,4,FALSE),$P6205*100)</f>
        <v>#N/A</v>
      </c>
      <c r="T6205" s="29" t="e">
        <f>(1-$S6205/100)/(1-$F6205)-1</f>
        <v>#N/A</v>
      </c>
      <c r="U6205" s="19" t="str">
        <f>IF(ABS(IFERROR(T6205,0))&gt;0.05,INDEX(margin_ranges!$C$13:$C$16,MATCH($F6205*100,margin_ranges!$B$13:$B$16,1)),"")</f>
        <v/>
      </c>
      <c r="V6205" t="e">
        <f>MIN(VLOOKUP($U6205,margin_ranges!$A$5:$D$10,4,FALSE),$P6205*100)</f>
        <v>#N/A</v>
      </c>
      <c r="Y6205" s="29" t="e">
        <f t="shared" si="96"/>
        <v>#N/A</v>
      </c>
    </row>
    <row r="6206" spans="1:25" x14ac:dyDescent="0.3">
      <c r="A6206" s="8" t="s">
        <v>17</v>
      </c>
      <c r="B6206" s="8" t="s">
        <v>10782</v>
      </c>
      <c r="C6206" s="8" t="s">
        <v>10783</v>
      </c>
      <c r="D6206" s="8" t="s">
        <v>10784</v>
      </c>
      <c r="E6206" s="8" t="s">
        <v>10785</v>
      </c>
      <c r="F6206" s="24">
        <v>0.33999999999999903</v>
      </c>
      <c r="G6206" s="24">
        <v>1</v>
      </c>
      <c r="H6206" s="25">
        <v>52.709899999999998</v>
      </c>
      <c r="I6206" s="25">
        <v>5.8372999999999999</v>
      </c>
      <c r="J6206" s="15">
        <v>45</v>
      </c>
      <c r="K6206" s="15">
        <v>14</v>
      </c>
      <c r="L6206" s="13">
        <v>0.11070000000000001</v>
      </c>
      <c r="M6206" s="7">
        <v>0.25871369</v>
      </c>
      <c r="N6206" s="26">
        <v>0.1</v>
      </c>
      <c r="O6206" s="27" t="s">
        <v>22</v>
      </c>
      <c r="P6206" s="8">
        <v>0.61347232600000001</v>
      </c>
      <c r="Q6206" s="24">
        <v>0.34</v>
      </c>
      <c r="R6206" t="str">
        <f>IF($Q6206*100&gt;=VLOOKUP($O6206,margin_ranges!$A$5:$C$10,2,FALSE),IF($Q6206*100&lt;=VLOOKUP($O6206,margin_ranges!$A$5:$C$10,3,FALSE)+10,"IN RANGE","ABOVE RANGE"),"BELOW RANGE")</f>
        <v>IN RANGE</v>
      </c>
      <c r="S6206">
        <f>MIN(VLOOKUP($O6206,margin_ranges!$A$5:$D$10,4,FALSE),$P6206*100)</f>
        <v>29.75</v>
      </c>
      <c r="T6206" s="29">
        <f>(1-$S6206/100)/(1-$F6206)-1</f>
        <v>6.4393939393937671E-2</v>
      </c>
      <c r="U6206" s="19" t="str">
        <f>IF(ABS(IFERROR(T6206,0))&gt;0.05,INDEX(margin_ranges!$C$13:$C$16,MATCH($F6206*100,margin_ranges!$B$13:$B$16,1)),"")</f>
        <v>Balanced (Type B)</v>
      </c>
      <c r="V6206">
        <f>MIN(VLOOKUP($U6206,margin_ranges!$A$5:$D$10,4,FALSE),$P6206*100)</f>
        <v>29.75</v>
      </c>
      <c r="Y6206" s="29">
        <f t="shared" si="96"/>
        <v>6.4393939393937671E-2</v>
      </c>
    </row>
    <row r="6207" spans="1:25" x14ac:dyDescent="0.3">
      <c r="A6207" s="8" t="s">
        <v>35</v>
      </c>
      <c r="B6207" s="8" t="s">
        <v>10786</v>
      </c>
      <c r="C6207" s="8" t="s">
        <v>34</v>
      </c>
      <c r="D6207" s="8" t="s">
        <v>34</v>
      </c>
      <c r="E6207" s="8"/>
      <c r="F6207" s="24">
        <v>0.29838610391661002</v>
      </c>
      <c r="G6207" s="24">
        <v>0</v>
      </c>
      <c r="H6207" s="25">
        <v>24.118400000000001</v>
      </c>
      <c r="I6207" s="25">
        <v>4.0585000000000004</v>
      </c>
      <c r="J6207" s="15">
        <v>91</v>
      </c>
      <c r="K6207" s="15">
        <v>23</v>
      </c>
      <c r="L6207" s="13">
        <v>0.16830000000000001</v>
      </c>
      <c r="M6207" s="7">
        <v>0.74679421000000001</v>
      </c>
      <c r="N6207" s="26">
        <v>0.47806100000000001</v>
      </c>
      <c r="O6207" s="27"/>
      <c r="P6207" s="8">
        <v>0.3598490775</v>
      </c>
      <c r="Q6207" s="24">
        <v>0.2984</v>
      </c>
      <c r="R6207" t="e">
        <f>IF($Q6207*100&gt;=VLOOKUP($O6207,margin_ranges!$A$5:$C$10,2,FALSE),IF($Q6207*100&lt;=VLOOKUP($O6207,margin_ranges!$A$5:$C$10,3,FALSE)+10,"IN RANGE","ABOVE RANGE"),"BELOW RANGE")</f>
        <v>#N/A</v>
      </c>
      <c r="S6207" t="e">
        <f>MIN(VLOOKUP($O6207,margin_ranges!$A$5:$D$10,4,FALSE),$P6207*100)</f>
        <v>#N/A</v>
      </c>
      <c r="T6207" s="29" t="e">
        <f>(1-$S6207/100)/(1-$F6207)-1</f>
        <v>#N/A</v>
      </c>
      <c r="U6207" s="19" t="str">
        <f>IF(ABS(IFERROR(T6207,0))&gt;0.05,INDEX(margin_ranges!$C$13:$C$16,MATCH($F6207*100,margin_ranges!$B$13:$B$16,1)),"")</f>
        <v/>
      </c>
      <c r="V6207" t="e">
        <f>MIN(VLOOKUP($U6207,margin_ranges!$A$5:$D$10,4,FALSE),$P6207*100)</f>
        <v>#N/A</v>
      </c>
      <c r="Y6207" s="29" t="e">
        <f t="shared" si="96"/>
        <v>#N/A</v>
      </c>
    </row>
    <row r="6208" spans="1:25" x14ac:dyDescent="0.3">
      <c r="A6208" s="8" t="s">
        <v>33</v>
      </c>
      <c r="B6208" s="8" t="s">
        <v>10786</v>
      </c>
      <c r="C6208" s="8" t="s">
        <v>10787</v>
      </c>
      <c r="D6208" s="8" t="s">
        <v>34</v>
      </c>
      <c r="E6208" s="8"/>
      <c r="F6208" s="24">
        <v>0.29838610391661002</v>
      </c>
      <c r="G6208" s="24">
        <v>0</v>
      </c>
      <c r="H6208" s="25">
        <v>24.118400000000001</v>
      </c>
      <c r="I6208" s="25">
        <v>4.0585000000000004</v>
      </c>
      <c r="J6208" s="15">
        <v>91</v>
      </c>
      <c r="K6208" s="15">
        <v>23</v>
      </c>
      <c r="L6208" s="13">
        <v>0.16830000000000001</v>
      </c>
      <c r="M6208" s="7">
        <v>0.74679421000000001</v>
      </c>
      <c r="N6208" s="26">
        <v>0.47806100000000001</v>
      </c>
      <c r="O6208" s="27"/>
      <c r="P6208" s="8">
        <v>0.3598490775</v>
      </c>
      <c r="Q6208" s="24">
        <v>0.2984</v>
      </c>
      <c r="R6208" t="e">
        <f>IF($Q6208*100&gt;=VLOOKUP($O6208,margin_ranges!$A$5:$C$10,2,FALSE),IF($Q6208*100&lt;=VLOOKUP($O6208,margin_ranges!$A$5:$C$10,3,FALSE)+10,"IN RANGE","ABOVE RANGE"),"BELOW RANGE")</f>
        <v>#N/A</v>
      </c>
      <c r="S6208" t="e">
        <f>MIN(VLOOKUP($O6208,margin_ranges!$A$5:$D$10,4,FALSE),$P6208*100)</f>
        <v>#N/A</v>
      </c>
      <c r="T6208" s="29" t="e">
        <f>(1-$S6208/100)/(1-$F6208)-1</f>
        <v>#N/A</v>
      </c>
      <c r="U6208" s="19" t="str">
        <f>IF(ABS(IFERROR(T6208,0))&gt;0.05,INDEX(margin_ranges!$C$13:$C$16,MATCH($F6208*100,margin_ranges!$B$13:$B$16,1)),"")</f>
        <v/>
      </c>
      <c r="V6208" t="e">
        <f>MIN(VLOOKUP($U6208,margin_ranges!$A$5:$D$10,4,FALSE),$P6208*100)</f>
        <v>#N/A</v>
      </c>
      <c r="Y6208" s="29" t="e">
        <f t="shared" si="96"/>
        <v>#N/A</v>
      </c>
    </row>
    <row r="6209" spans="1:25" x14ac:dyDescent="0.3">
      <c r="A6209" s="8" t="s">
        <v>17</v>
      </c>
      <c r="B6209" s="8" t="s">
        <v>10786</v>
      </c>
      <c r="C6209" s="8" t="s">
        <v>10787</v>
      </c>
      <c r="D6209" s="8" t="s">
        <v>10794</v>
      </c>
      <c r="E6209" s="8" t="s">
        <v>10795</v>
      </c>
      <c r="F6209" s="24">
        <v>0.37</v>
      </c>
      <c r="G6209" s="24">
        <v>0</v>
      </c>
      <c r="H6209" s="25">
        <v>3.8559999999999999</v>
      </c>
      <c r="I6209" s="25">
        <v>0.77410000000000001</v>
      </c>
      <c r="J6209" s="15">
        <v>17</v>
      </c>
      <c r="K6209" s="15">
        <v>6</v>
      </c>
      <c r="L6209" s="13">
        <v>0.20080000000000001</v>
      </c>
      <c r="M6209" s="7">
        <v>0.73232145999999998</v>
      </c>
      <c r="N6209" s="26">
        <v>0.4</v>
      </c>
      <c r="O6209" s="27" t="s">
        <v>22</v>
      </c>
      <c r="P6209" s="8">
        <v>0.45379178269999998</v>
      </c>
      <c r="Q6209" s="24">
        <v>0.37</v>
      </c>
      <c r="R6209" t="str">
        <f>IF($Q6209*100&gt;=VLOOKUP($O6209,margin_ranges!$A$5:$C$10,2,FALSE),IF($Q6209*100&lt;=VLOOKUP($O6209,margin_ranges!$A$5:$C$10,3,FALSE)+10,"IN RANGE","ABOVE RANGE"),"BELOW RANGE")</f>
        <v>IN RANGE</v>
      </c>
      <c r="S6209">
        <f>MIN(VLOOKUP($O6209,margin_ranges!$A$5:$D$10,4,FALSE),$P6209*100)</f>
        <v>29.75</v>
      </c>
      <c r="T6209" s="29">
        <f>(1-$S6209/100)/(1-$F6209)-1</f>
        <v>0.11507936507936511</v>
      </c>
      <c r="U6209" s="19" t="str">
        <f>IF(ABS(IFERROR(T6209,0))&gt;0.05,INDEX(margin_ranges!$C$13:$C$16,MATCH($F6209*100,margin_ranges!$B$13:$B$16,1)),"")</f>
        <v>Margin Over Fill (Type C)</v>
      </c>
      <c r="V6209">
        <f>MIN(VLOOKUP($U6209,margin_ranges!$A$5:$D$10,4,FALSE),$P6209*100)</f>
        <v>43</v>
      </c>
      <c r="Y6209" s="29">
        <f t="shared" si="96"/>
        <v>-9.5238095238095122E-2</v>
      </c>
    </row>
    <row r="6210" spans="1:25" x14ac:dyDescent="0.3">
      <c r="A6210" s="8" t="s">
        <v>17</v>
      </c>
      <c r="B6210" s="8" t="s">
        <v>10786</v>
      </c>
      <c r="C6210" s="8" t="s">
        <v>10787</v>
      </c>
      <c r="D6210" s="8" t="s">
        <v>10792</v>
      </c>
      <c r="E6210" s="8" t="s">
        <v>10793</v>
      </c>
      <c r="F6210" s="24">
        <v>0.369999999999999</v>
      </c>
      <c r="G6210" s="24">
        <v>0</v>
      </c>
      <c r="H6210" s="25">
        <v>5.1148999999999996</v>
      </c>
      <c r="I6210" s="25">
        <v>1.2383999999999999</v>
      </c>
      <c r="J6210" s="15">
        <v>17</v>
      </c>
      <c r="K6210" s="15">
        <v>6</v>
      </c>
      <c r="L6210" s="13">
        <v>0.24210000000000001</v>
      </c>
      <c r="M6210" s="7">
        <v>0.46383089</v>
      </c>
      <c r="N6210" s="26">
        <v>0.21</v>
      </c>
      <c r="O6210" s="27" t="s">
        <v>22</v>
      </c>
      <c r="P6210" s="8">
        <v>0.54724878450000003</v>
      </c>
      <c r="Q6210" s="24">
        <v>0.37</v>
      </c>
      <c r="R6210" t="str">
        <f>IF($Q6210*100&gt;=VLOOKUP($O6210,margin_ranges!$A$5:$C$10,2,FALSE),IF($Q6210*100&lt;=VLOOKUP($O6210,margin_ranges!$A$5:$C$10,3,FALSE)+10,"IN RANGE","ABOVE RANGE"),"BELOW RANGE")</f>
        <v>IN RANGE</v>
      </c>
      <c r="S6210">
        <f>MIN(VLOOKUP($O6210,margin_ranges!$A$5:$D$10,4,FALSE),$P6210*100)</f>
        <v>29.75</v>
      </c>
      <c r="T6210" s="29">
        <f>(1-$S6210/100)/(1-$F6210)-1</f>
        <v>0.11507936507936334</v>
      </c>
      <c r="U6210" s="19" t="str">
        <f>IF(ABS(IFERROR(T6210,0))&gt;0.05,INDEX(margin_ranges!$C$13:$C$16,MATCH($F6210*100,margin_ranges!$B$13:$B$16,1)),"")</f>
        <v>Margin Over Fill (Type C)</v>
      </c>
      <c r="V6210">
        <f>MIN(VLOOKUP($U6210,margin_ranges!$A$5:$D$10,4,FALSE),$P6210*100)</f>
        <v>43</v>
      </c>
      <c r="Y6210" s="29">
        <f t="shared" si="96"/>
        <v>-9.5238095238096565E-2</v>
      </c>
    </row>
    <row r="6211" spans="1:25" x14ac:dyDescent="0.3">
      <c r="A6211" s="8" t="s">
        <v>17</v>
      </c>
      <c r="B6211" s="8" t="s">
        <v>10786</v>
      </c>
      <c r="C6211" s="8" t="s">
        <v>10787</v>
      </c>
      <c r="D6211" s="8" t="s">
        <v>10796</v>
      </c>
      <c r="E6211" s="8" t="s">
        <v>10797</v>
      </c>
      <c r="F6211" s="24">
        <v>0.17216283863368601</v>
      </c>
      <c r="G6211" s="24">
        <v>0</v>
      </c>
      <c r="H6211" s="25">
        <v>3.867</v>
      </c>
      <c r="I6211" s="25">
        <v>0.39760000000000001</v>
      </c>
      <c r="J6211" s="15">
        <v>15</v>
      </c>
      <c r="K6211" s="15">
        <v>2</v>
      </c>
      <c r="L6211" s="13">
        <v>0.1028</v>
      </c>
      <c r="M6211" s="7">
        <v>1.2200466999999999</v>
      </c>
      <c r="N6211" s="26">
        <v>1.01</v>
      </c>
      <c r="O6211" s="27" t="s">
        <v>22</v>
      </c>
      <c r="P6211" s="8">
        <v>0.17216283860000001</v>
      </c>
      <c r="Q6211" s="24">
        <v>0.2</v>
      </c>
      <c r="R6211" t="str">
        <f>IF($Q6211*100&gt;=VLOOKUP($O6211,margin_ranges!$A$5:$C$10,2,FALSE),IF($Q6211*100&lt;=VLOOKUP($O6211,margin_ranges!$A$5:$C$10,3,FALSE)+10,"IN RANGE","ABOVE RANGE"),"BELOW RANGE")</f>
        <v>IN RANGE</v>
      </c>
      <c r="S6211">
        <f>MIN(VLOOKUP($O6211,margin_ranges!$A$5:$D$10,4,FALSE),$P6211*100)</f>
        <v>17.216283860000001</v>
      </c>
      <c r="T6211" s="29">
        <f>(1-$S6211/100)/(1-$F6211)-1</f>
        <v>4.0691450209351387E-11</v>
      </c>
      <c r="U6211" s="19" t="str">
        <f>IF(ABS(IFERROR(T6211,0))&gt;0.05,INDEX(margin_ranges!$C$13:$C$16,MATCH($F6211*100,margin_ranges!$B$13:$B$16,1)),"")</f>
        <v/>
      </c>
      <c r="V6211" t="e">
        <f>MIN(VLOOKUP($U6211,margin_ranges!$A$5:$D$10,4,FALSE),$P6211*100)</f>
        <v>#N/A</v>
      </c>
      <c r="Y6211" s="29" t="e">
        <f t="shared" si="96"/>
        <v>#N/A</v>
      </c>
    </row>
    <row r="6212" spans="1:25" x14ac:dyDescent="0.3">
      <c r="A6212" s="8" t="s">
        <v>17</v>
      </c>
      <c r="B6212" s="8" t="s">
        <v>10786</v>
      </c>
      <c r="C6212" s="8" t="s">
        <v>10787</v>
      </c>
      <c r="D6212" s="8" t="s">
        <v>12340</v>
      </c>
      <c r="E6212" s="8" t="s">
        <v>12341</v>
      </c>
      <c r="F6212" s="24">
        <v>0.138439111908499</v>
      </c>
      <c r="G6212" s="24">
        <v>0</v>
      </c>
      <c r="H6212" s="25">
        <v>2.4923999999999999</v>
      </c>
      <c r="I6212" s="25">
        <v>0.40160000000000001</v>
      </c>
      <c r="J6212" s="15">
        <v>11</v>
      </c>
      <c r="K6212" s="15">
        <v>2</v>
      </c>
      <c r="L6212" s="13">
        <v>0.16109999999999999</v>
      </c>
      <c r="M6212" s="7">
        <v>0.95176094</v>
      </c>
      <c r="N6212" s="26">
        <v>0.82</v>
      </c>
      <c r="O6212" s="27" t="s">
        <v>22</v>
      </c>
      <c r="P6212" s="8">
        <v>0.13843911189999999</v>
      </c>
      <c r="Q6212" s="24">
        <v>0.25</v>
      </c>
      <c r="R6212" t="str">
        <f>IF($Q6212*100&gt;=VLOOKUP($O6212,margin_ranges!$A$5:$C$10,2,FALSE),IF($Q6212*100&lt;=VLOOKUP($O6212,margin_ranges!$A$5:$C$10,3,FALSE)+10,"IN RANGE","ABOVE RANGE"),"BELOW RANGE")</f>
        <v>IN RANGE</v>
      </c>
      <c r="S6212">
        <f>MIN(VLOOKUP($O6212,margin_ranges!$A$5:$D$10,4,FALSE),$P6212*100)</f>
        <v>13.84391119</v>
      </c>
      <c r="T6212" s="29">
        <f>(1-$S6212/100)/(1-$F6212)-1</f>
        <v>9.8645536183994409E-12</v>
      </c>
      <c r="U6212" s="19" t="str">
        <f>IF(ABS(IFERROR(T6212,0))&gt;0.05,INDEX(margin_ranges!$C$13:$C$16,MATCH($F6212*100,margin_ranges!$B$13:$B$16,1)),"")</f>
        <v/>
      </c>
      <c r="V6212" t="e">
        <f>MIN(VLOOKUP($U6212,margin_ranges!$A$5:$D$10,4,FALSE),$P6212*100)</f>
        <v>#N/A</v>
      </c>
      <c r="Y6212" s="29" t="e">
        <f t="shared" si="96"/>
        <v>#N/A</v>
      </c>
    </row>
    <row r="6213" spans="1:25" x14ac:dyDescent="0.3">
      <c r="A6213" s="8" t="s">
        <v>17</v>
      </c>
      <c r="B6213" s="8" t="s">
        <v>10786</v>
      </c>
      <c r="C6213" s="8" t="s">
        <v>10787</v>
      </c>
      <c r="D6213" s="8" t="s">
        <v>10788</v>
      </c>
      <c r="E6213" s="8" t="s">
        <v>10789</v>
      </c>
      <c r="F6213" s="24">
        <v>0.28999999999999998</v>
      </c>
      <c r="G6213" s="24">
        <v>0</v>
      </c>
      <c r="H6213" s="25">
        <v>1.0884</v>
      </c>
      <c r="I6213" s="25">
        <v>0.27610000000000001</v>
      </c>
      <c r="J6213" s="15">
        <v>7</v>
      </c>
      <c r="K6213" s="15">
        <v>2</v>
      </c>
      <c r="L6213" s="13">
        <v>0.25369999999999998</v>
      </c>
      <c r="M6213" s="7">
        <v>0.86349288000000002</v>
      </c>
      <c r="N6213" s="26">
        <v>0.61</v>
      </c>
      <c r="O6213" s="27" t="s">
        <v>22</v>
      </c>
      <c r="P6213" s="8">
        <v>0.29356684840000002</v>
      </c>
      <c r="Q6213" s="24">
        <v>0.28999999999999998</v>
      </c>
      <c r="R6213" t="str">
        <f>IF($Q6213*100&gt;=VLOOKUP($O6213,margin_ranges!$A$5:$C$10,2,FALSE),IF($Q6213*100&lt;=VLOOKUP($O6213,margin_ranges!$A$5:$C$10,3,FALSE)+10,"IN RANGE","ABOVE RANGE"),"BELOW RANGE")</f>
        <v>IN RANGE</v>
      </c>
      <c r="S6213">
        <f>MIN(VLOOKUP($O6213,margin_ranges!$A$5:$D$10,4,FALSE),$P6213*100)</f>
        <v>29.356684840000003</v>
      </c>
      <c r="T6213" s="29">
        <f>(1-$S6213/100)/(1-$F6213)-1</f>
        <v>-5.0237301408450064E-3</v>
      </c>
      <c r="U6213" s="19" t="str">
        <f>IF(ABS(IFERROR(T6213,0))&gt;0.05,INDEX(margin_ranges!$C$13:$C$16,MATCH($F6213*100,margin_ranges!$B$13:$B$16,1)),"")</f>
        <v/>
      </c>
      <c r="V6213" t="e">
        <f>MIN(VLOOKUP($U6213,margin_ranges!$A$5:$D$10,4,FALSE),$P6213*100)</f>
        <v>#N/A</v>
      </c>
      <c r="Y6213" s="29" t="e">
        <f t="shared" si="96"/>
        <v>#N/A</v>
      </c>
    </row>
    <row r="6214" spans="1:25" x14ac:dyDescent="0.3">
      <c r="A6214" s="8" t="s">
        <v>17</v>
      </c>
      <c r="B6214" s="8" t="s">
        <v>10786</v>
      </c>
      <c r="C6214" s="8" t="s">
        <v>10787</v>
      </c>
      <c r="D6214" s="8" t="s">
        <v>10790</v>
      </c>
      <c r="E6214" s="8" t="s">
        <v>10791</v>
      </c>
      <c r="F6214" s="24">
        <v>0.28999999999999998</v>
      </c>
      <c r="G6214" s="24">
        <v>0</v>
      </c>
      <c r="H6214" s="25">
        <v>3.8664999999999998</v>
      </c>
      <c r="I6214" s="25">
        <v>0.8347</v>
      </c>
      <c r="J6214" s="15">
        <v>18</v>
      </c>
      <c r="K6214" s="15">
        <v>5</v>
      </c>
      <c r="L6214" s="13">
        <v>0.21590000000000001</v>
      </c>
      <c r="M6214" s="7">
        <v>0.73115693999999998</v>
      </c>
      <c r="N6214" s="26">
        <v>0.4</v>
      </c>
      <c r="O6214" s="27" t="s">
        <v>22</v>
      </c>
      <c r="P6214" s="8">
        <v>0.45292183089999999</v>
      </c>
      <c r="Q6214" s="24">
        <v>0.28999999999999998</v>
      </c>
      <c r="R6214" t="str">
        <f>IF($Q6214*100&gt;=VLOOKUP($O6214,margin_ranges!$A$5:$C$10,2,FALSE),IF($Q6214*100&lt;=VLOOKUP($O6214,margin_ranges!$A$5:$C$10,3,FALSE)+10,"IN RANGE","ABOVE RANGE"),"BELOW RANGE")</f>
        <v>IN RANGE</v>
      </c>
      <c r="S6214">
        <f>MIN(VLOOKUP($O6214,margin_ranges!$A$5:$D$10,4,FALSE),$P6214*100)</f>
        <v>29.75</v>
      </c>
      <c r="T6214" s="29">
        <f>(1-$S6214/100)/(1-$F6214)-1</f>
        <v>-1.0563380281690127E-2</v>
      </c>
      <c r="U6214" s="19" t="str">
        <f>IF(ABS(IFERROR(T6214,0))&gt;0.05,INDEX(margin_ranges!$C$13:$C$16,MATCH($F6214*100,margin_ranges!$B$13:$B$16,1)),"")</f>
        <v/>
      </c>
      <c r="V6214" t="e">
        <f>MIN(VLOOKUP($U6214,margin_ranges!$A$5:$D$10,4,FALSE),$P6214*100)</f>
        <v>#N/A</v>
      </c>
      <c r="Y6214" s="29" t="e">
        <f t="shared" si="96"/>
        <v>#N/A</v>
      </c>
    </row>
    <row r="6215" spans="1:25" x14ac:dyDescent="0.3">
      <c r="A6215" s="8" t="s">
        <v>35</v>
      </c>
      <c r="B6215" s="8" t="s">
        <v>10798</v>
      </c>
      <c r="C6215" s="8" t="s">
        <v>34</v>
      </c>
      <c r="D6215" s="8" t="s">
        <v>34</v>
      </c>
      <c r="E6215" s="8"/>
      <c r="F6215" s="24">
        <v>0.25</v>
      </c>
      <c r="G6215" s="24">
        <v>1</v>
      </c>
      <c r="H6215" s="25">
        <v>544.76070000000004</v>
      </c>
      <c r="I6215" s="25">
        <v>135.40190000000001</v>
      </c>
      <c r="J6215" s="15">
        <v>1034</v>
      </c>
      <c r="K6215" s="15">
        <v>258</v>
      </c>
      <c r="L6215" s="13">
        <v>0.24859999999999999</v>
      </c>
      <c r="M6215" s="7">
        <v>0.25443890000000002</v>
      </c>
      <c r="N6215" s="26">
        <v>0.06</v>
      </c>
      <c r="O6215" s="27"/>
      <c r="P6215" s="8">
        <v>0.76418700409999996</v>
      </c>
      <c r="Q6215" s="24">
        <v>0.25</v>
      </c>
      <c r="R6215" t="e">
        <f>IF($Q6215*100&gt;=VLOOKUP($O6215,margin_ranges!$A$5:$C$10,2,FALSE),IF($Q6215*100&lt;=VLOOKUP($O6215,margin_ranges!$A$5:$C$10,3,FALSE)+10,"IN RANGE","ABOVE RANGE"),"BELOW RANGE")</f>
        <v>#N/A</v>
      </c>
      <c r="S6215" t="e">
        <f>MIN(VLOOKUP($O6215,margin_ranges!$A$5:$D$10,4,FALSE),$P6215*100)</f>
        <v>#N/A</v>
      </c>
      <c r="T6215" s="29" t="e">
        <f>(1-$S6215/100)/(1-$F6215)-1</f>
        <v>#N/A</v>
      </c>
      <c r="U6215" s="19" t="str">
        <f>IF(ABS(IFERROR(T6215,0))&gt;0.05,INDEX(margin_ranges!$C$13:$C$16,MATCH($F6215*100,margin_ranges!$B$13:$B$16,1)),"")</f>
        <v/>
      </c>
      <c r="V6215" t="e">
        <f>MIN(VLOOKUP($U6215,margin_ranges!$A$5:$D$10,4,FALSE),$P6215*100)</f>
        <v>#N/A</v>
      </c>
      <c r="Y6215" s="29" t="e">
        <f t="shared" si="96"/>
        <v>#N/A</v>
      </c>
    </row>
    <row r="6216" spans="1:25" x14ac:dyDescent="0.3">
      <c r="A6216" s="8" t="s">
        <v>33</v>
      </c>
      <c r="B6216" s="8" t="s">
        <v>10798</v>
      </c>
      <c r="C6216" s="8" t="s">
        <v>10799</v>
      </c>
      <c r="D6216" s="8" t="s">
        <v>34</v>
      </c>
      <c r="E6216" s="8"/>
      <c r="F6216" s="24">
        <v>0.25</v>
      </c>
      <c r="G6216" s="24">
        <v>1</v>
      </c>
      <c r="H6216" s="25">
        <v>544.76070000000004</v>
      </c>
      <c r="I6216" s="25">
        <v>135.40190000000001</v>
      </c>
      <c r="J6216" s="15">
        <v>1034</v>
      </c>
      <c r="K6216" s="15">
        <v>258</v>
      </c>
      <c r="L6216" s="13">
        <v>0.24859999999999999</v>
      </c>
      <c r="M6216" s="7">
        <v>0.25443890000000002</v>
      </c>
      <c r="N6216" s="26">
        <v>0.06</v>
      </c>
      <c r="O6216" s="27"/>
      <c r="P6216" s="8">
        <v>0.76418700409999996</v>
      </c>
      <c r="Q6216" s="24">
        <v>0.25</v>
      </c>
      <c r="R6216" t="e">
        <f>IF($Q6216*100&gt;=VLOOKUP($O6216,margin_ranges!$A$5:$C$10,2,FALSE),IF($Q6216*100&lt;=VLOOKUP($O6216,margin_ranges!$A$5:$C$10,3,FALSE)+10,"IN RANGE","ABOVE RANGE"),"BELOW RANGE")</f>
        <v>#N/A</v>
      </c>
      <c r="S6216" t="e">
        <f>MIN(VLOOKUP($O6216,margin_ranges!$A$5:$D$10,4,FALSE),$P6216*100)</f>
        <v>#N/A</v>
      </c>
      <c r="T6216" s="29" t="e">
        <f>(1-$S6216/100)/(1-$F6216)-1</f>
        <v>#N/A</v>
      </c>
      <c r="U6216" s="19" t="str">
        <f>IF(ABS(IFERROR(T6216,0))&gt;0.05,INDEX(margin_ranges!$C$13:$C$16,MATCH($F6216*100,margin_ranges!$B$13:$B$16,1)),"")</f>
        <v/>
      </c>
      <c r="V6216" t="e">
        <f>MIN(VLOOKUP($U6216,margin_ranges!$A$5:$D$10,4,FALSE),$P6216*100)</f>
        <v>#N/A</v>
      </c>
      <c r="Y6216" s="29" t="e">
        <f t="shared" si="96"/>
        <v>#N/A</v>
      </c>
    </row>
    <row r="6217" spans="1:25" x14ac:dyDescent="0.3">
      <c r="A6217" s="8" t="s">
        <v>17</v>
      </c>
      <c r="B6217" s="8" t="s">
        <v>10798</v>
      </c>
      <c r="C6217" s="8" t="s">
        <v>10799</v>
      </c>
      <c r="D6217" s="8" t="s">
        <v>10800</v>
      </c>
      <c r="E6217" s="8" t="s">
        <v>10801</v>
      </c>
      <c r="F6217" s="24">
        <v>0.25</v>
      </c>
      <c r="G6217" s="24">
        <v>1</v>
      </c>
      <c r="H6217" s="25">
        <v>544.75959999999998</v>
      </c>
      <c r="I6217" s="25">
        <v>135.40190000000001</v>
      </c>
      <c r="J6217" s="15">
        <v>1034</v>
      </c>
      <c r="K6217" s="15">
        <v>258</v>
      </c>
      <c r="L6217" s="13">
        <v>0.24859999999999999</v>
      </c>
      <c r="M6217" s="7">
        <v>0.25443890000000002</v>
      </c>
      <c r="N6217" s="26">
        <v>0.06</v>
      </c>
      <c r="O6217" s="27" t="s">
        <v>92</v>
      </c>
      <c r="P6217" s="8">
        <v>0.76418700409999996</v>
      </c>
      <c r="Q6217" s="24">
        <v>0.25</v>
      </c>
      <c r="R6217" t="str">
        <f>IF($Q6217*100&gt;=VLOOKUP($O6217,margin_ranges!$A$5:$C$10,2,FALSE),IF($Q6217*100&lt;=VLOOKUP($O6217,margin_ranges!$A$5:$C$10,3,FALSE)+10,"IN RANGE","ABOVE RANGE"),"BELOW RANGE")</f>
        <v>IN RANGE</v>
      </c>
      <c r="S6217">
        <f>MIN(VLOOKUP($O6217,margin_ranges!$A$5:$D$10,4,FALSE),$P6217*100)</f>
        <v>29.75</v>
      </c>
      <c r="T6217" s="29">
        <f>(1-$S6217/100)/(1-$F6217)-1</f>
        <v>-6.3333333333333353E-2</v>
      </c>
      <c r="U6217" s="19" t="str">
        <f>IF(ABS(IFERROR(T6217,0))&gt;0.05,INDEX(margin_ranges!$C$13:$C$16,MATCH($F6217*100,margin_ranges!$B$13:$B$16,1)),"")</f>
        <v>Balanced (Type B)</v>
      </c>
      <c r="V6217">
        <f>MIN(VLOOKUP($U6217,margin_ranges!$A$5:$D$10,4,FALSE),$P6217*100)</f>
        <v>29.75</v>
      </c>
      <c r="Y6217" s="29">
        <f t="shared" si="96"/>
        <v>-6.3333333333333353E-2</v>
      </c>
    </row>
    <row r="6218" spans="1:25" x14ac:dyDescent="0.3">
      <c r="A6218" s="8" t="s">
        <v>35</v>
      </c>
      <c r="B6218" s="8" t="s">
        <v>10802</v>
      </c>
      <c r="C6218" s="8" t="s">
        <v>34</v>
      </c>
      <c r="D6218" s="8" t="s">
        <v>34</v>
      </c>
      <c r="E6218" s="8"/>
      <c r="F6218" s="24">
        <v>0.28948695728677598</v>
      </c>
      <c r="G6218" s="24">
        <v>0</v>
      </c>
      <c r="H6218" s="25">
        <v>96.98</v>
      </c>
      <c r="I6218" s="25">
        <v>18.445799999999998</v>
      </c>
      <c r="J6218" s="15">
        <v>714</v>
      </c>
      <c r="K6218" s="15">
        <v>180</v>
      </c>
      <c r="L6218" s="13">
        <v>0.19020000000000001</v>
      </c>
      <c r="M6218" s="7">
        <v>1.2896197700000001</v>
      </c>
      <c r="N6218" s="26">
        <v>0.9</v>
      </c>
      <c r="O6218" s="27"/>
      <c r="P6218" s="8">
        <v>0.3021198819</v>
      </c>
      <c r="Q6218" s="24">
        <v>0.28949999999999998</v>
      </c>
      <c r="R6218" t="e">
        <f>IF($Q6218*100&gt;=VLOOKUP($O6218,margin_ranges!$A$5:$C$10,2,FALSE),IF($Q6218*100&lt;=VLOOKUP($O6218,margin_ranges!$A$5:$C$10,3,FALSE)+10,"IN RANGE","ABOVE RANGE"),"BELOW RANGE")</f>
        <v>#N/A</v>
      </c>
      <c r="S6218" t="e">
        <f>MIN(VLOOKUP($O6218,margin_ranges!$A$5:$D$10,4,FALSE),$P6218*100)</f>
        <v>#N/A</v>
      </c>
      <c r="T6218" s="29" t="e">
        <f>(1-$S6218/100)/(1-$F6218)-1</f>
        <v>#N/A</v>
      </c>
      <c r="U6218" s="19" t="str">
        <f>IF(ABS(IFERROR(T6218,0))&gt;0.05,INDEX(margin_ranges!$C$13:$C$16,MATCH($F6218*100,margin_ranges!$B$13:$B$16,1)),"")</f>
        <v/>
      </c>
      <c r="V6218" t="e">
        <f>MIN(VLOOKUP($U6218,margin_ranges!$A$5:$D$10,4,FALSE),$P6218*100)</f>
        <v>#N/A</v>
      </c>
      <c r="Y6218" s="29" t="e">
        <f t="shared" si="96"/>
        <v>#N/A</v>
      </c>
    </row>
    <row r="6219" spans="1:25" x14ac:dyDescent="0.3">
      <c r="A6219" s="8" t="s">
        <v>33</v>
      </c>
      <c r="B6219" s="8" t="s">
        <v>10802</v>
      </c>
      <c r="C6219" s="8" t="s">
        <v>10803</v>
      </c>
      <c r="D6219" s="8" t="s">
        <v>34</v>
      </c>
      <c r="E6219" s="8"/>
      <c r="F6219" s="24">
        <v>0.28948695728677598</v>
      </c>
      <c r="G6219" s="24">
        <v>0</v>
      </c>
      <c r="H6219" s="25">
        <v>96.98</v>
      </c>
      <c r="I6219" s="25">
        <v>18.445799999999998</v>
      </c>
      <c r="J6219" s="15">
        <v>714</v>
      </c>
      <c r="K6219" s="15">
        <v>180</v>
      </c>
      <c r="L6219" s="13">
        <v>0.19020000000000001</v>
      </c>
      <c r="M6219" s="7">
        <v>1.2896197700000001</v>
      </c>
      <c r="N6219" s="26">
        <v>0.9</v>
      </c>
      <c r="O6219" s="27"/>
      <c r="P6219" s="8">
        <v>0.3021198819</v>
      </c>
      <c r="Q6219" s="24">
        <v>0.28949999999999998</v>
      </c>
      <c r="R6219" t="e">
        <f>IF($Q6219*100&gt;=VLOOKUP($O6219,margin_ranges!$A$5:$C$10,2,FALSE),IF($Q6219*100&lt;=VLOOKUP($O6219,margin_ranges!$A$5:$C$10,3,FALSE)+10,"IN RANGE","ABOVE RANGE"),"BELOW RANGE")</f>
        <v>#N/A</v>
      </c>
      <c r="S6219" t="e">
        <f>MIN(VLOOKUP($O6219,margin_ranges!$A$5:$D$10,4,FALSE),$P6219*100)</f>
        <v>#N/A</v>
      </c>
      <c r="T6219" s="29" t="e">
        <f>(1-$S6219/100)/(1-$F6219)-1</f>
        <v>#N/A</v>
      </c>
      <c r="U6219" s="19" t="str">
        <f>IF(ABS(IFERROR(T6219,0))&gt;0.05,INDEX(margin_ranges!$C$13:$C$16,MATCH($F6219*100,margin_ranges!$B$13:$B$16,1)),"")</f>
        <v/>
      </c>
      <c r="V6219" t="e">
        <f>MIN(VLOOKUP($U6219,margin_ranges!$A$5:$D$10,4,FALSE),$P6219*100)</f>
        <v>#N/A</v>
      </c>
      <c r="Y6219" s="29" t="e">
        <f t="shared" si="96"/>
        <v>#N/A</v>
      </c>
    </row>
    <row r="6220" spans="1:25" x14ac:dyDescent="0.3">
      <c r="A6220" s="8" t="s">
        <v>17</v>
      </c>
      <c r="B6220" s="8" t="s">
        <v>10802</v>
      </c>
      <c r="C6220" s="8" t="s">
        <v>10803</v>
      </c>
      <c r="D6220" s="8" t="s">
        <v>10808</v>
      </c>
      <c r="E6220" s="8" t="s">
        <v>10809</v>
      </c>
      <c r="F6220" s="24">
        <v>0.26773432183142398</v>
      </c>
      <c r="G6220" s="24">
        <v>0</v>
      </c>
      <c r="H6220" s="25">
        <v>4.1840999999999999</v>
      </c>
      <c r="I6220" s="25">
        <v>1.6053999999999999</v>
      </c>
      <c r="J6220" s="15">
        <v>59</v>
      </c>
      <c r="K6220" s="15">
        <v>15</v>
      </c>
      <c r="L6220" s="13">
        <v>0.38369999999999999</v>
      </c>
      <c r="M6220" s="7">
        <v>1.2290621100000001</v>
      </c>
      <c r="N6220" s="26">
        <v>0.9</v>
      </c>
      <c r="O6220" s="27" t="s">
        <v>22</v>
      </c>
      <c r="P6220" s="8">
        <v>0.26773432180000001</v>
      </c>
      <c r="Q6220" s="24">
        <v>0.28999999999999998</v>
      </c>
      <c r="R6220" t="str">
        <f>IF($Q6220*100&gt;=VLOOKUP($O6220,margin_ranges!$A$5:$C$10,2,FALSE),IF($Q6220*100&lt;=VLOOKUP($O6220,margin_ranges!$A$5:$C$10,3,FALSE)+10,"IN RANGE","ABOVE RANGE"),"BELOW RANGE")</f>
        <v>IN RANGE</v>
      </c>
      <c r="S6220">
        <f>MIN(VLOOKUP($O6220,margin_ranges!$A$5:$D$10,4,FALSE),$P6220*100)</f>
        <v>26.77343218</v>
      </c>
      <c r="T6220" s="29">
        <f>(1-$S6220/100)/(1-$F6220)-1</f>
        <v>4.2913450570836176E-11</v>
      </c>
      <c r="U6220" s="19" t="str">
        <f>IF(ABS(IFERROR(T6220,0))&gt;0.05,INDEX(margin_ranges!$C$13:$C$16,MATCH($F6220*100,margin_ranges!$B$13:$B$16,1)),"")</f>
        <v/>
      </c>
      <c r="V6220" t="e">
        <f>MIN(VLOOKUP($U6220,margin_ranges!$A$5:$D$10,4,FALSE),$P6220*100)</f>
        <v>#N/A</v>
      </c>
      <c r="Y6220" s="29" t="e">
        <f t="shared" si="96"/>
        <v>#N/A</v>
      </c>
    </row>
    <row r="6221" spans="1:25" x14ac:dyDescent="0.3">
      <c r="A6221" s="8" t="s">
        <v>17</v>
      </c>
      <c r="B6221" s="8" t="s">
        <v>10802</v>
      </c>
      <c r="C6221" s="8" t="s">
        <v>10803</v>
      </c>
      <c r="D6221" s="8" t="s">
        <v>10818</v>
      </c>
      <c r="E6221" s="8" t="s">
        <v>10819</v>
      </c>
      <c r="F6221" s="24">
        <v>0.271878294514667</v>
      </c>
      <c r="G6221" s="24">
        <v>0</v>
      </c>
      <c r="H6221" s="25">
        <v>16.337499999999999</v>
      </c>
      <c r="I6221" s="25">
        <v>2.1267999999999998</v>
      </c>
      <c r="J6221" s="15">
        <v>79</v>
      </c>
      <c r="K6221" s="15">
        <v>19</v>
      </c>
      <c r="L6221" s="13">
        <v>0.13020000000000001</v>
      </c>
      <c r="M6221" s="7">
        <v>1.2360570900000001</v>
      </c>
      <c r="N6221" s="26">
        <v>0.9</v>
      </c>
      <c r="O6221" s="27" t="s">
        <v>22</v>
      </c>
      <c r="P6221" s="8">
        <v>0.27187829450000001</v>
      </c>
      <c r="Q6221" s="24">
        <v>0.28999999999999998</v>
      </c>
      <c r="R6221" t="str">
        <f>IF($Q6221*100&gt;=VLOOKUP($O6221,margin_ranges!$A$5:$C$10,2,FALSE),IF($Q6221*100&lt;=VLOOKUP($O6221,margin_ranges!$A$5:$C$10,3,FALSE)+10,"IN RANGE","ABOVE RANGE"),"BELOW RANGE")</f>
        <v>IN RANGE</v>
      </c>
      <c r="S6221">
        <f>MIN(VLOOKUP($O6221,margin_ranges!$A$5:$D$10,4,FALSE),$P6221*100)</f>
        <v>27.187829450000002</v>
      </c>
      <c r="T6221" s="29">
        <f>(1-$S6221/100)/(1-$F6221)-1</f>
        <v>2.014344246958899E-11</v>
      </c>
      <c r="U6221" s="19" t="str">
        <f>IF(ABS(IFERROR(T6221,0))&gt;0.05,INDEX(margin_ranges!$C$13:$C$16,MATCH($F6221*100,margin_ranges!$B$13:$B$16,1)),"")</f>
        <v/>
      </c>
      <c r="V6221" t="e">
        <f>MIN(VLOOKUP($U6221,margin_ranges!$A$5:$D$10,4,FALSE),$P6221*100)</f>
        <v>#N/A</v>
      </c>
      <c r="Y6221" s="29" t="e">
        <f t="shared" si="96"/>
        <v>#N/A</v>
      </c>
    </row>
    <row r="6222" spans="1:25" x14ac:dyDescent="0.3">
      <c r="A6222" s="8" t="s">
        <v>17</v>
      </c>
      <c r="B6222" s="8" t="s">
        <v>10802</v>
      </c>
      <c r="C6222" s="8" t="s">
        <v>10803</v>
      </c>
      <c r="D6222" s="8" t="s">
        <v>10812</v>
      </c>
      <c r="E6222" s="8" t="s">
        <v>10813</v>
      </c>
      <c r="F6222" s="24">
        <v>0.26446486688291398</v>
      </c>
      <c r="G6222" s="24">
        <v>0</v>
      </c>
      <c r="H6222" s="25">
        <v>18.612300000000001</v>
      </c>
      <c r="I6222" s="25">
        <v>2.1577999999999999</v>
      </c>
      <c r="J6222" s="15">
        <v>79</v>
      </c>
      <c r="K6222" s="15">
        <v>20</v>
      </c>
      <c r="L6222" s="13">
        <v>0.1159</v>
      </c>
      <c r="M6222" s="7">
        <v>1.2235989300000001</v>
      </c>
      <c r="N6222" s="26">
        <v>0.9</v>
      </c>
      <c r="O6222" s="27" t="s">
        <v>22</v>
      </c>
      <c r="P6222" s="8">
        <v>0.26446486689999998</v>
      </c>
      <c r="Q6222" s="24">
        <v>0.28999999999999998</v>
      </c>
      <c r="R6222" t="str">
        <f>IF($Q6222*100&gt;=VLOOKUP($O6222,margin_ranges!$A$5:$C$10,2,FALSE),IF($Q6222*100&lt;=VLOOKUP($O6222,margin_ranges!$A$5:$C$10,3,FALSE)+10,"IN RANGE","ABOVE RANGE"),"BELOW RANGE")</f>
        <v>IN RANGE</v>
      </c>
      <c r="S6222">
        <f>MIN(VLOOKUP($O6222,margin_ranges!$A$5:$D$10,4,FALSE),$P6222*100)</f>
        <v>26.446486689999997</v>
      </c>
      <c r="T6222" s="29">
        <f>(1-$S6222/100)/(1-$F6222)-1</f>
        <v>-2.3229529411139538E-11</v>
      </c>
      <c r="U6222" s="19" t="str">
        <f>IF(ABS(IFERROR(T6222,0))&gt;0.05,INDEX(margin_ranges!$C$13:$C$16,MATCH($F6222*100,margin_ranges!$B$13:$B$16,1)),"")</f>
        <v/>
      </c>
      <c r="V6222" t="e">
        <f>MIN(VLOOKUP($U6222,margin_ranges!$A$5:$D$10,4,FALSE),$P6222*100)</f>
        <v>#N/A</v>
      </c>
      <c r="Y6222" s="29" t="e">
        <f t="shared" ref="Y6222:Y6285" si="97">(1-$V6222/100)/(1-$F6222)-1</f>
        <v>#N/A</v>
      </c>
    </row>
    <row r="6223" spans="1:25" x14ac:dyDescent="0.3">
      <c r="A6223" s="8" t="s">
        <v>17</v>
      </c>
      <c r="B6223" s="8" t="s">
        <v>10802</v>
      </c>
      <c r="C6223" s="8" t="s">
        <v>10803</v>
      </c>
      <c r="D6223" s="8" t="s">
        <v>10820</v>
      </c>
      <c r="E6223" s="8" t="s">
        <v>10821</v>
      </c>
      <c r="F6223" s="24">
        <v>0.28731929437238601</v>
      </c>
      <c r="G6223" s="24">
        <v>0</v>
      </c>
      <c r="H6223" s="25">
        <v>3.9687999999999999</v>
      </c>
      <c r="I6223" s="25">
        <v>1.0658000000000001</v>
      </c>
      <c r="J6223" s="15">
        <v>40</v>
      </c>
      <c r="K6223" s="15">
        <v>10</v>
      </c>
      <c r="L6223" s="13">
        <v>0.26850000000000002</v>
      </c>
      <c r="M6223" s="7">
        <v>1.2628376100000001</v>
      </c>
      <c r="N6223" s="26">
        <v>0.9</v>
      </c>
      <c r="O6223" s="27" t="s">
        <v>22</v>
      </c>
      <c r="P6223" s="8">
        <v>0.28731929439999998</v>
      </c>
      <c r="Q6223" s="24">
        <v>0.28999999999999998</v>
      </c>
      <c r="R6223" t="str">
        <f>IF($Q6223*100&gt;=VLOOKUP($O6223,margin_ranges!$A$5:$C$10,2,FALSE),IF($Q6223*100&lt;=VLOOKUP($O6223,margin_ranges!$A$5:$C$10,3,FALSE)+10,"IN RANGE","ABOVE RANGE"),"BELOW RANGE")</f>
        <v>IN RANGE</v>
      </c>
      <c r="S6223">
        <f>MIN(VLOOKUP($O6223,margin_ranges!$A$5:$D$10,4,FALSE),$P6223*100)</f>
        <v>28.731929439999998</v>
      </c>
      <c r="T6223" s="29">
        <f>(1-$S6223/100)/(1-$F6223)-1</f>
        <v>-3.8746672537115501E-11</v>
      </c>
      <c r="U6223" s="19" t="str">
        <f>IF(ABS(IFERROR(T6223,0))&gt;0.05,INDEX(margin_ranges!$C$13:$C$16,MATCH($F6223*100,margin_ranges!$B$13:$B$16,1)),"")</f>
        <v/>
      </c>
      <c r="V6223" t="e">
        <f>MIN(VLOOKUP($U6223,margin_ranges!$A$5:$D$10,4,FALSE),$P6223*100)</f>
        <v>#N/A</v>
      </c>
      <c r="Y6223" s="29" t="e">
        <f t="shared" si="97"/>
        <v>#N/A</v>
      </c>
    </row>
    <row r="6224" spans="1:25" x14ac:dyDescent="0.3">
      <c r="A6224" s="8" t="s">
        <v>17</v>
      </c>
      <c r="B6224" s="8" t="s">
        <v>10802</v>
      </c>
      <c r="C6224" s="8" t="s">
        <v>10803</v>
      </c>
      <c r="D6224" s="8" t="s">
        <v>12342</v>
      </c>
      <c r="E6224" s="8" t="s">
        <v>12343</v>
      </c>
      <c r="F6224" s="24">
        <v>0.25</v>
      </c>
      <c r="G6224" s="24">
        <v>0</v>
      </c>
      <c r="H6224" s="25">
        <v>2.5101</v>
      </c>
      <c r="I6224" s="25">
        <v>0.25259999999999999</v>
      </c>
      <c r="J6224" s="15">
        <v>9</v>
      </c>
      <c r="K6224" s="15">
        <v>2</v>
      </c>
      <c r="L6224" s="13">
        <v>0.1007</v>
      </c>
      <c r="M6224" s="7">
        <v>1.20766186</v>
      </c>
      <c r="N6224" s="26">
        <v>0.9</v>
      </c>
      <c r="O6224" s="27" t="s">
        <v>22</v>
      </c>
      <c r="P6224" s="8">
        <v>0.25475828160000002</v>
      </c>
      <c r="Q6224" s="24">
        <v>0.25</v>
      </c>
      <c r="R6224" t="str">
        <f>IF($Q6224*100&gt;=VLOOKUP($O6224,margin_ranges!$A$5:$C$10,2,FALSE),IF($Q6224*100&lt;=VLOOKUP($O6224,margin_ranges!$A$5:$C$10,3,FALSE)+10,"IN RANGE","ABOVE RANGE"),"BELOW RANGE")</f>
        <v>IN RANGE</v>
      </c>
      <c r="S6224">
        <f>MIN(VLOOKUP($O6224,margin_ranges!$A$5:$D$10,4,FALSE),$P6224*100)</f>
        <v>25.475828160000002</v>
      </c>
      <c r="T6224" s="29">
        <f>(1-$S6224/100)/(1-$F6224)-1</f>
        <v>-6.344375466666663E-3</v>
      </c>
      <c r="U6224" s="19" t="str">
        <f>IF(ABS(IFERROR(T6224,0))&gt;0.05,INDEX(margin_ranges!$C$13:$C$16,MATCH($F6224*100,margin_ranges!$B$13:$B$16,1)),"")</f>
        <v/>
      </c>
      <c r="V6224" t="e">
        <f>MIN(VLOOKUP($U6224,margin_ranges!$A$5:$D$10,4,FALSE),$P6224*100)</f>
        <v>#N/A</v>
      </c>
      <c r="Y6224" s="29" t="e">
        <f t="shared" si="97"/>
        <v>#N/A</v>
      </c>
    </row>
    <row r="6225" spans="1:25" x14ac:dyDescent="0.3">
      <c r="A6225" s="8" t="s">
        <v>17</v>
      </c>
      <c r="B6225" s="8" t="s">
        <v>10802</v>
      </c>
      <c r="C6225" s="8" t="s">
        <v>10803</v>
      </c>
      <c r="D6225" s="8" t="s">
        <v>10816</v>
      </c>
      <c r="E6225" s="8" t="s">
        <v>10817</v>
      </c>
      <c r="F6225" s="24">
        <v>0.28999999999999898</v>
      </c>
      <c r="G6225" s="24">
        <v>0</v>
      </c>
      <c r="H6225" s="25">
        <v>0.98719999999999997</v>
      </c>
      <c r="I6225" s="25">
        <v>0.27810000000000001</v>
      </c>
      <c r="J6225" s="15">
        <v>11</v>
      </c>
      <c r="K6225" s="15">
        <v>3</v>
      </c>
      <c r="L6225" s="13">
        <v>0.28170000000000001</v>
      </c>
      <c r="M6225" s="7">
        <v>1.2758089399999999</v>
      </c>
      <c r="N6225" s="26">
        <v>0.9</v>
      </c>
      <c r="O6225" s="27" t="s">
        <v>22</v>
      </c>
      <c r="P6225" s="8">
        <v>0.29456521740000002</v>
      </c>
      <c r="Q6225" s="24">
        <v>0.28999999999999998</v>
      </c>
      <c r="R6225" t="str">
        <f>IF($Q6225*100&gt;=VLOOKUP($O6225,margin_ranges!$A$5:$C$10,2,FALSE),IF($Q6225*100&lt;=VLOOKUP($O6225,margin_ranges!$A$5:$C$10,3,FALSE)+10,"IN RANGE","ABOVE RANGE"),"BELOW RANGE")</f>
        <v>IN RANGE</v>
      </c>
      <c r="S6225">
        <f>MIN(VLOOKUP($O6225,margin_ranges!$A$5:$D$10,4,FALSE),$P6225*100)</f>
        <v>29.456521740000003</v>
      </c>
      <c r="T6225" s="29">
        <f>(1-$S6225/100)/(1-$F6225)-1</f>
        <v>-6.4298836619732791E-3</v>
      </c>
      <c r="U6225" s="19" t="str">
        <f>IF(ABS(IFERROR(T6225,0))&gt;0.05,INDEX(margin_ranges!$C$13:$C$16,MATCH($F6225*100,margin_ranges!$B$13:$B$16,1)),"")</f>
        <v/>
      </c>
      <c r="V6225" t="e">
        <f>MIN(VLOOKUP($U6225,margin_ranges!$A$5:$D$10,4,FALSE),$P6225*100)</f>
        <v>#N/A</v>
      </c>
      <c r="Y6225" s="29" t="e">
        <f t="shared" si="97"/>
        <v>#N/A</v>
      </c>
    </row>
    <row r="6226" spans="1:25" x14ac:dyDescent="0.3">
      <c r="A6226" s="8" t="s">
        <v>17</v>
      </c>
      <c r="B6226" s="8" t="s">
        <v>10802</v>
      </c>
      <c r="C6226" s="8" t="s">
        <v>10803</v>
      </c>
      <c r="D6226" s="8" t="s">
        <v>10804</v>
      </c>
      <c r="E6226" s="8" t="s">
        <v>10805</v>
      </c>
      <c r="F6226" s="24">
        <v>0.28999999999999998</v>
      </c>
      <c r="G6226" s="24">
        <v>0</v>
      </c>
      <c r="H6226" s="25">
        <v>6.4192</v>
      </c>
      <c r="I6226" s="25">
        <v>1.4238</v>
      </c>
      <c r="J6226" s="15">
        <v>55</v>
      </c>
      <c r="K6226" s="15">
        <v>14</v>
      </c>
      <c r="L6226" s="13">
        <v>0.2218</v>
      </c>
      <c r="M6226" s="7">
        <v>1.29459188</v>
      </c>
      <c r="N6226" s="26">
        <v>0.9</v>
      </c>
      <c r="O6226" s="27" t="s">
        <v>22</v>
      </c>
      <c r="P6226" s="8">
        <v>0.30480021390000001</v>
      </c>
      <c r="Q6226" s="24">
        <v>0.28999999999999998</v>
      </c>
      <c r="R6226" t="str">
        <f>IF($Q6226*100&gt;=VLOOKUP($O6226,margin_ranges!$A$5:$C$10,2,FALSE),IF($Q6226*100&lt;=VLOOKUP($O6226,margin_ranges!$A$5:$C$10,3,FALSE)+10,"IN RANGE","ABOVE RANGE"),"BELOW RANGE")</f>
        <v>IN RANGE</v>
      </c>
      <c r="S6226">
        <f>MIN(VLOOKUP($O6226,margin_ranges!$A$5:$D$10,4,FALSE),$P6226*100)</f>
        <v>29.75</v>
      </c>
      <c r="T6226" s="29">
        <f>(1-$S6226/100)/(1-$F6226)-1</f>
        <v>-1.0563380281690127E-2</v>
      </c>
      <c r="U6226" s="19" t="str">
        <f>IF(ABS(IFERROR(T6226,0))&gt;0.05,INDEX(margin_ranges!$C$13:$C$16,MATCH($F6226*100,margin_ranges!$B$13:$B$16,1)),"")</f>
        <v/>
      </c>
      <c r="V6226" t="e">
        <f>MIN(VLOOKUP($U6226,margin_ranges!$A$5:$D$10,4,FALSE),$P6226*100)</f>
        <v>#N/A</v>
      </c>
      <c r="Y6226" s="29" t="e">
        <f t="shared" si="97"/>
        <v>#N/A</v>
      </c>
    </row>
    <row r="6227" spans="1:25" x14ac:dyDescent="0.3">
      <c r="A6227" s="8" t="s">
        <v>17</v>
      </c>
      <c r="B6227" s="8" t="s">
        <v>10802</v>
      </c>
      <c r="C6227" s="8" t="s">
        <v>10803</v>
      </c>
      <c r="D6227" s="8" t="s">
        <v>10806</v>
      </c>
      <c r="E6227" s="8" t="s">
        <v>10807</v>
      </c>
      <c r="F6227" s="24">
        <v>0.28999999999999998</v>
      </c>
      <c r="G6227" s="24">
        <v>0</v>
      </c>
      <c r="H6227" s="25">
        <v>3.8523000000000001</v>
      </c>
      <c r="I6227" s="25">
        <v>1.0477000000000001</v>
      </c>
      <c r="J6227" s="15">
        <v>40</v>
      </c>
      <c r="K6227" s="15">
        <v>10</v>
      </c>
      <c r="L6227" s="13">
        <v>0.27200000000000002</v>
      </c>
      <c r="M6227" s="7">
        <v>1.28266294</v>
      </c>
      <c r="N6227" s="26">
        <v>0.9</v>
      </c>
      <c r="O6227" s="27" t="s">
        <v>22</v>
      </c>
      <c r="P6227" s="8">
        <v>0.2983347596</v>
      </c>
      <c r="Q6227" s="24">
        <v>0.28999999999999998</v>
      </c>
      <c r="R6227" t="str">
        <f>IF($Q6227*100&gt;=VLOOKUP($O6227,margin_ranges!$A$5:$C$10,2,FALSE),IF($Q6227*100&lt;=VLOOKUP($O6227,margin_ranges!$A$5:$C$10,3,FALSE)+10,"IN RANGE","ABOVE RANGE"),"BELOW RANGE")</f>
        <v>IN RANGE</v>
      </c>
      <c r="S6227">
        <f>MIN(VLOOKUP($O6227,margin_ranges!$A$5:$D$10,4,FALSE),$P6227*100)</f>
        <v>29.75</v>
      </c>
      <c r="T6227" s="29">
        <f>(1-$S6227/100)/(1-$F6227)-1</f>
        <v>-1.0563380281690127E-2</v>
      </c>
      <c r="U6227" s="19" t="str">
        <f>IF(ABS(IFERROR(T6227,0))&gt;0.05,INDEX(margin_ranges!$C$13:$C$16,MATCH($F6227*100,margin_ranges!$B$13:$B$16,1)),"")</f>
        <v/>
      </c>
      <c r="V6227" t="e">
        <f>MIN(VLOOKUP($U6227,margin_ranges!$A$5:$D$10,4,FALSE),$P6227*100)</f>
        <v>#N/A</v>
      </c>
      <c r="Y6227" s="29" t="e">
        <f t="shared" si="97"/>
        <v>#N/A</v>
      </c>
    </row>
    <row r="6228" spans="1:25" x14ac:dyDescent="0.3">
      <c r="A6228" s="8" t="s">
        <v>17</v>
      </c>
      <c r="B6228" s="8" t="s">
        <v>10802</v>
      </c>
      <c r="C6228" s="8" t="s">
        <v>10803</v>
      </c>
      <c r="D6228" s="8" t="s">
        <v>10810</v>
      </c>
      <c r="E6228" s="8" t="s">
        <v>10811</v>
      </c>
      <c r="F6228" s="24">
        <v>0.28999999999999998</v>
      </c>
      <c r="G6228" s="24">
        <v>0</v>
      </c>
      <c r="H6228" s="25">
        <v>17.180800000000001</v>
      </c>
      <c r="I6228" s="25">
        <v>5.6730999999999998</v>
      </c>
      <c r="J6228" s="15">
        <v>230</v>
      </c>
      <c r="K6228" s="15">
        <v>58</v>
      </c>
      <c r="L6228" s="13">
        <v>0.33019999999999999</v>
      </c>
      <c r="M6228" s="7">
        <v>1.35013787</v>
      </c>
      <c r="N6228" s="26">
        <v>0.9</v>
      </c>
      <c r="O6228" s="27" t="s">
        <v>22</v>
      </c>
      <c r="P6228" s="8">
        <v>0.33340141000000001</v>
      </c>
      <c r="Q6228" s="24">
        <v>0.28999999999999998</v>
      </c>
      <c r="R6228" t="str">
        <f>IF($Q6228*100&gt;=VLOOKUP($O6228,margin_ranges!$A$5:$C$10,2,FALSE),IF($Q6228*100&lt;=VLOOKUP($O6228,margin_ranges!$A$5:$C$10,3,FALSE)+10,"IN RANGE","ABOVE RANGE"),"BELOW RANGE")</f>
        <v>IN RANGE</v>
      </c>
      <c r="S6228">
        <f>MIN(VLOOKUP($O6228,margin_ranges!$A$5:$D$10,4,FALSE),$P6228*100)</f>
        <v>29.75</v>
      </c>
      <c r="T6228" s="29">
        <f>(1-$S6228/100)/(1-$F6228)-1</f>
        <v>-1.0563380281690127E-2</v>
      </c>
      <c r="U6228" s="19" t="str">
        <f>IF(ABS(IFERROR(T6228,0))&gt;0.05,INDEX(margin_ranges!$C$13:$C$16,MATCH($F6228*100,margin_ranges!$B$13:$B$16,1)),"")</f>
        <v/>
      </c>
      <c r="V6228" t="e">
        <f>MIN(VLOOKUP($U6228,margin_ranges!$A$5:$D$10,4,FALSE),$P6228*100)</f>
        <v>#N/A</v>
      </c>
      <c r="Y6228" s="29" t="e">
        <f t="shared" si="97"/>
        <v>#N/A</v>
      </c>
    </row>
    <row r="6229" spans="1:25" x14ac:dyDescent="0.3">
      <c r="A6229" s="8" t="s">
        <v>17</v>
      </c>
      <c r="B6229" s="8" t="s">
        <v>10802</v>
      </c>
      <c r="C6229" s="8" t="s">
        <v>10803</v>
      </c>
      <c r="D6229" s="8" t="s">
        <v>10814</v>
      </c>
      <c r="E6229" s="8" t="s">
        <v>10815</v>
      </c>
      <c r="F6229" s="24">
        <v>0.28999999999999998</v>
      </c>
      <c r="G6229" s="24">
        <v>0</v>
      </c>
      <c r="H6229" s="25">
        <v>22.927700000000002</v>
      </c>
      <c r="I6229" s="25">
        <v>2.8146</v>
      </c>
      <c r="J6229" s="15">
        <v>111</v>
      </c>
      <c r="K6229" s="15">
        <v>28</v>
      </c>
      <c r="L6229" s="13">
        <v>0.12280000000000001</v>
      </c>
      <c r="M6229" s="7">
        <v>1.3122065700000001</v>
      </c>
      <c r="N6229" s="26">
        <v>0.9</v>
      </c>
      <c r="O6229" s="27" t="s">
        <v>22</v>
      </c>
      <c r="P6229" s="8">
        <v>0.31413237919999998</v>
      </c>
      <c r="Q6229" s="24">
        <v>0.28999999999999998</v>
      </c>
      <c r="R6229" t="str">
        <f>IF($Q6229*100&gt;=VLOOKUP($O6229,margin_ranges!$A$5:$C$10,2,FALSE),IF($Q6229*100&lt;=VLOOKUP($O6229,margin_ranges!$A$5:$C$10,3,FALSE)+10,"IN RANGE","ABOVE RANGE"),"BELOW RANGE")</f>
        <v>IN RANGE</v>
      </c>
      <c r="S6229">
        <f>MIN(VLOOKUP($O6229,margin_ranges!$A$5:$D$10,4,FALSE),$P6229*100)</f>
        <v>29.75</v>
      </c>
      <c r="T6229" s="29">
        <f>(1-$S6229/100)/(1-$F6229)-1</f>
        <v>-1.0563380281690127E-2</v>
      </c>
      <c r="U6229" s="19" t="str">
        <f>IF(ABS(IFERROR(T6229,0))&gt;0.05,INDEX(margin_ranges!$C$13:$C$16,MATCH($F6229*100,margin_ranges!$B$13:$B$16,1)),"")</f>
        <v/>
      </c>
      <c r="V6229" t="e">
        <f>MIN(VLOOKUP($U6229,margin_ranges!$A$5:$D$10,4,FALSE),$P6229*100)</f>
        <v>#N/A</v>
      </c>
      <c r="Y6229" s="29" t="e">
        <f t="shared" si="97"/>
        <v>#N/A</v>
      </c>
    </row>
    <row r="6230" spans="1:25" x14ac:dyDescent="0.3">
      <c r="A6230" s="8" t="s">
        <v>35</v>
      </c>
      <c r="B6230" s="8" t="s">
        <v>10822</v>
      </c>
      <c r="C6230" s="8" t="s">
        <v>34</v>
      </c>
      <c r="D6230" s="8" t="s">
        <v>34</v>
      </c>
      <c r="E6230" s="8"/>
      <c r="F6230" s="24">
        <v>0.23444687803589701</v>
      </c>
      <c r="G6230" s="24">
        <v>0.87526879000000002</v>
      </c>
      <c r="H6230" s="25">
        <v>356.52429999999998</v>
      </c>
      <c r="I6230" s="25">
        <v>71.335599999999999</v>
      </c>
      <c r="J6230" s="15">
        <v>3820</v>
      </c>
      <c r="K6230" s="15">
        <v>894</v>
      </c>
      <c r="L6230" s="13">
        <v>0.2001</v>
      </c>
      <c r="M6230" s="7">
        <v>1.7849107500000001</v>
      </c>
      <c r="N6230" s="26">
        <v>1.366444</v>
      </c>
      <c r="O6230" s="27"/>
      <c r="P6230" s="8">
        <v>0.234446878</v>
      </c>
      <c r="Q6230" s="24">
        <v>0.33429999999999999</v>
      </c>
      <c r="R6230" t="e">
        <f>IF($Q6230*100&gt;=VLOOKUP($O6230,margin_ranges!$A$5:$C$10,2,FALSE),IF($Q6230*100&lt;=VLOOKUP($O6230,margin_ranges!$A$5:$C$10,3,FALSE)+10,"IN RANGE","ABOVE RANGE"),"BELOW RANGE")</f>
        <v>#N/A</v>
      </c>
      <c r="S6230" t="e">
        <f>MIN(VLOOKUP($O6230,margin_ranges!$A$5:$D$10,4,FALSE),$P6230*100)</f>
        <v>#N/A</v>
      </c>
      <c r="T6230" s="29" t="e">
        <f>(1-$S6230/100)/(1-$F6230)-1</f>
        <v>#N/A</v>
      </c>
      <c r="U6230" s="19" t="str">
        <f>IF(ABS(IFERROR(T6230,0))&gt;0.05,INDEX(margin_ranges!$C$13:$C$16,MATCH($F6230*100,margin_ranges!$B$13:$B$16,1)),"")</f>
        <v/>
      </c>
      <c r="V6230" t="e">
        <f>MIN(VLOOKUP($U6230,margin_ranges!$A$5:$D$10,4,FALSE),$P6230*100)</f>
        <v>#N/A</v>
      </c>
      <c r="Y6230" s="29" t="e">
        <f t="shared" si="97"/>
        <v>#N/A</v>
      </c>
    </row>
    <row r="6231" spans="1:25" x14ac:dyDescent="0.3">
      <c r="A6231" s="8" t="s">
        <v>33</v>
      </c>
      <c r="B6231" s="8" t="s">
        <v>10822</v>
      </c>
      <c r="C6231" s="8" t="s">
        <v>10823</v>
      </c>
      <c r="D6231" s="8" t="s">
        <v>34</v>
      </c>
      <c r="E6231" s="8"/>
      <c r="F6231" s="24">
        <v>0.23444687803589701</v>
      </c>
      <c r="G6231" s="24">
        <v>0.87526879000000002</v>
      </c>
      <c r="H6231" s="25">
        <v>356.52429999999998</v>
      </c>
      <c r="I6231" s="25">
        <v>71.335599999999999</v>
      </c>
      <c r="J6231" s="15">
        <v>3820</v>
      </c>
      <c r="K6231" s="15">
        <v>894</v>
      </c>
      <c r="L6231" s="13">
        <v>0.2001</v>
      </c>
      <c r="M6231" s="7">
        <v>1.7849107500000001</v>
      </c>
      <c r="N6231" s="26">
        <v>1.366444</v>
      </c>
      <c r="O6231" s="27"/>
      <c r="P6231" s="8">
        <v>0.234446878</v>
      </c>
      <c r="Q6231" s="24">
        <v>0.33429999999999999</v>
      </c>
      <c r="R6231" t="e">
        <f>IF($Q6231*100&gt;=VLOOKUP($O6231,margin_ranges!$A$5:$C$10,2,FALSE),IF($Q6231*100&lt;=VLOOKUP($O6231,margin_ranges!$A$5:$C$10,3,FALSE)+10,"IN RANGE","ABOVE RANGE"),"BELOW RANGE")</f>
        <v>#N/A</v>
      </c>
      <c r="S6231" t="e">
        <f>MIN(VLOOKUP($O6231,margin_ranges!$A$5:$D$10,4,FALSE),$P6231*100)</f>
        <v>#N/A</v>
      </c>
      <c r="T6231" s="29" t="e">
        <f>(1-$S6231/100)/(1-$F6231)-1</f>
        <v>#N/A</v>
      </c>
      <c r="U6231" s="19" t="str">
        <f>IF(ABS(IFERROR(T6231,0))&gt;0.05,INDEX(margin_ranges!$C$13:$C$16,MATCH($F6231*100,margin_ranges!$B$13:$B$16,1)),"")</f>
        <v/>
      </c>
      <c r="V6231" t="e">
        <f>MIN(VLOOKUP($U6231,margin_ranges!$A$5:$D$10,4,FALSE),$P6231*100)</f>
        <v>#N/A</v>
      </c>
      <c r="Y6231" s="29" t="e">
        <f t="shared" si="97"/>
        <v>#N/A</v>
      </c>
    </row>
    <row r="6232" spans="1:25" x14ac:dyDescent="0.3">
      <c r="A6232" s="8" t="s">
        <v>17</v>
      </c>
      <c r="B6232" s="8" t="s">
        <v>10822</v>
      </c>
      <c r="C6232" s="8" t="s">
        <v>10823</v>
      </c>
      <c r="D6232" s="8" t="s">
        <v>10838</v>
      </c>
      <c r="E6232" s="8" t="s">
        <v>10839</v>
      </c>
      <c r="F6232" s="24">
        <v>0.242459859130114</v>
      </c>
      <c r="G6232" s="24">
        <v>0</v>
      </c>
      <c r="H6232" s="25">
        <v>17.9161</v>
      </c>
      <c r="I6232" s="25">
        <v>2.4679000000000002</v>
      </c>
      <c r="J6232" s="15">
        <v>109</v>
      </c>
      <c r="K6232" s="15">
        <v>27</v>
      </c>
      <c r="L6232" s="13">
        <v>0.13769999999999999</v>
      </c>
      <c r="M6232" s="7">
        <v>1.47846951</v>
      </c>
      <c r="N6232" s="26">
        <v>1.1200000000000001</v>
      </c>
      <c r="O6232" s="27" t="s">
        <v>162</v>
      </c>
      <c r="P6232" s="8">
        <v>0.24245985910000001</v>
      </c>
      <c r="Q6232" s="24">
        <v>0.35</v>
      </c>
      <c r="R6232" t="str">
        <f>IF($Q6232*100&gt;=VLOOKUP($O6232,margin_ranges!$A$5:$C$10,2,FALSE),IF($Q6232*100&lt;=VLOOKUP($O6232,margin_ranges!$A$5:$C$10,3,FALSE)+10,"IN RANGE","ABOVE RANGE"),"BELOW RANGE")</f>
        <v>IN RANGE</v>
      </c>
      <c r="S6232">
        <f>MIN(VLOOKUP($O6232,margin_ranges!$A$5:$D$10,4,FALSE),$P6232*100)</f>
        <v>24.245985910000002</v>
      </c>
      <c r="T6232" s="29">
        <f>(1-$S6232/100)/(1-$F6232)-1</f>
        <v>3.975242357512343E-11</v>
      </c>
      <c r="U6232" s="19" t="str">
        <f>IF(ABS(IFERROR(T6232,0))&gt;0.05,INDEX(margin_ranges!$C$13:$C$16,MATCH($F6232*100,margin_ranges!$B$13:$B$16,1)),"")</f>
        <v/>
      </c>
      <c r="V6232" t="e">
        <f>MIN(VLOOKUP($U6232,margin_ranges!$A$5:$D$10,4,FALSE),$P6232*100)</f>
        <v>#N/A</v>
      </c>
      <c r="Y6232" s="29" t="e">
        <f t="shared" si="97"/>
        <v>#N/A</v>
      </c>
    </row>
    <row r="6233" spans="1:25" x14ac:dyDescent="0.3">
      <c r="A6233" s="8" t="s">
        <v>17</v>
      </c>
      <c r="B6233" s="8" t="s">
        <v>10822</v>
      </c>
      <c r="C6233" s="8" t="s">
        <v>10823</v>
      </c>
      <c r="D6233" s="8" t="s">
        <v>10830</v>
      </c>
      <c r="E6233" s="8" t="s">
        <v>10831</v>
      </c>
      <c r="F6233" s="24">
        <v>0.270383731826282</v>
      </c>
      <c r="G6233" s="24">
        <v>1</v>
      </c>
      <c r="H6233" s="25">
        <v>54.835900000000002</v>
      </c>
      <c r="I6233" s="25">
        <v>13.01</v>
      </c>
      <c r="J6233" s="15">
        <v>722</v>
      </c>
      <c r="K6233" s="15">
        <v>195</v>
      </c>
      <c r="L6233" s="13">
        <v>0.23730000000000001</v>
      </c>
      <c r="M6233" s="7">
        <v>1.85028769</v>
      </c>
      <c r="N6233" s="26">
        <v>1.35</v>
      </c>
      <c r="O6233" s="27" t="s">
        <v>479</v>
      </c>
      <c r="P6233" s="8">
        <v>0.27038373180000003</v>
      </c>
      <c r="Q6233" s="24">
        <v>0.33</v>
      </c>
      <c r="R6233" t="str">
        <f>IF($Q6233*100&gt;=VLOOKUP($O6233,margin_ranges!$A$5:$C$10,2,FALSE),IF($Q6233*100&lt;=VLOOKUP($O6233,margin_ranges!$A$5:$C$10,3,FALSE)+10,"IN RANGE","ABOVE RANGE"),"BELOW RANGE")</f>
        <v>IN RANGE</v>
      </c>
      <c r="S6233">
        <f>MIN(VLOOKUP($O6233,margin_ranges!$A$5:$D$10,4,FALSE),$P6233*100)</f>
        <v>27.038373180000004</v>
      </c>
      <c r="T6233" s="29">
        <f>(1-$S6233/100)/(1-$F6233)-1</f>
        <v>3.6021852167777979E-11</v>
      </c>
      <c r="U6233" s="19" t="str">
        <f>IF(ABS(IFERROR(T6233,0))&gt;0.05,INDEX(margin_ranges!$C$13:$C$16,MATCH($F6233*100,margin_ranges!$B$13:$B$16,1)),"")</f>
        <v/>
      </c>
      <c r="V6233" t="e">
        <f>MIN(VLOOKUP($U6233,margin_ranges!$A$5:$D$10,4,FALSE),$P6233*100)</f>
        <v>#N/A</v>
      </c>
      <c r="Y6233" s="29" t="e">
        <f t="shared" si="97"/>
        <v>#N/A</v>
      </c>
    </row>
    <row r="6234" spans="1:25" x14ac:dyDescent="0.3">
      <c r="A6234" s="8" t="s">
        <v>17</v>
      </c>
      <c r="B6234" s="8" t="s">
        <v>10822</v>
      </c>
      <c r="C6234" s="8" t="s">
        <v>10823</v>
      </c>
      <c r="D6234" s="8" t="s">
        <v>10832</v>
      </c>
      <c r="E6234" s="8" t="s">
        <v>10833</v>
      </c>
      <c r="F6234" s="24">
        <v>0.21418192949480599</v>
      </c>
      <c r="G6234" s="24">
        <v>0</v>
      </c>
      <c r="H6234" s="25">
        <v>20.3005</v>
      </c>
      <c r="I6234" s="25">
        <v>2.7016</v>
      </c>
      <c r="J6234" s="15">
        <v>155</v>
      </c>
      <c r="K6234" s="15">
        <v>33</v>
      </c>
      <c r="L6234" s="13">
        <v>0.1331</v>
      </c>
      <c r="M6234" s="7">
        <v>1.90883877</v>
      </c>
      <c r="N6234" s="26">
        <v>1.5</v>
      </c>
      <c r="O6234" s="27" t="s">
        <v>479</v>
      </c>
      <c r="P6234" s="8">
        <v>0.21418192950000001</v>
      </c>
      <c r="Q6234" s="24">
        <v>0.33</v>
      </c>
      <c r="R6234" t="str">
        <f>IF($Q6234*100&gt;=VLOOKUP($O6234,margin_ranges!$A$5:$C$10,2,FALSE),IF($Q6234*100&lt;=VLOOKUP($O6234,margin_ranges!$A$5:$C$10,3,FALSE)+10,"IN RANGE","ABOVE RANGE"),"BELOW RANGE")</f>
        <v>IN RANGE</v>
      </c>
      <c r="S6234">
        <f>MIN(VLOOKUP($O6234,margin_ranges!$A$5:$D$10,4,FALSE),$P6234*100)</f>
        <v>21.418192950000002</v>
      </c>
      <c r="T6234" s="29">
        <f>(1-$S6234/100)/(1-$F6234)-1</f>
        <v>-6.6097127771058695E-12</v>
      </c>
      <c r="U6234" s="19" t="str">
        <f>IF(ABS(IFERROR(T6234,0))&gt;0.05,INDEX(margin_ranges!$C$13:$C$16,MATCH($F6234*100,margin_ranges!$B$13:$B$16,1)),"")</f>
        <v/>
      </c>
      <c r="V6234" t="e">
        <f>MIN(VLOOKUP($U6234,margin_ranges!$A$5:$D$10,4,FALSE),$P6234*100)</f>
        <v>#N/A</v>
      </c>
      <c r="Y6234" s="29" t="e">
        <f t="shared" si="97"/>
        <v>#N/A</v>
      </c>
    </row>
    <row r="6235" spans="1:25" x14ac:dyDescent="0.3">
      <c r="A6235" s="8" t="s">
        <v>17</v>
      </c>
      <c r="B6235" s="8" t="s">
        <v>10822</v>
      </c>
      <c r="C6235" s="8" t="s">
        <v>10823</v>
      </c>
      <c r="D6235" s="8" t="s">
        <v>10828</v>
      </c>
      <c r="E6235" s="8" t="s">
        <v>10829</v>
      </c>
      <c r="F6235" s="24">
        <v>0.22450781719200999</v>
      </c>
      <c r="G6235" s="24">
        <v>1</v>
      </c>
      <c r="H6235" s="25">
        <v>70.1631</v>
      </c>
      <c r="I6235" s="25">
        <v>15.884399999999999</v>
      </c>
      <c r="J6235" s="15">
        <v>830</v>
      </c>
      <c r="K6235" s="15">
        <v>186</v>
      </c>
      <c r="L6235" s="13">
        <v>0.22639999999999999</v>
      </c>
      <c r="M6235" s="7">
        <v>1.7408299300000001</v>
      </c>
      <c r="N6235" s="26">
        <v>1.35</v>
      </c>
      <c r="O6235" s="27" t="s">
        <v>479</v>
      </c>
      <c r="P6235" s="8">
        <v>0.22450781719999999</v>
      </c>
      <c r="Q6235" s="24">
        <v>0.33</v>
      </c>
      <c r="R6235" t="str">
        <f>IF($Q6235*100&gt;=VLOOKUP($O6235,margin_ranges!$A$5:$C$10,2,FALSE),IF($Q6235*100&lt;=VLOOKUP($O6235,margin_ranges!$A$5:$C$10,3,FALSE)+10,"IN RANGE","ABOVE RANGE"),"BELOW RANGE")</f>
        <v>IN RANGE</v>
      </c>
      <c r="S6235">
        <f>MIN(VLOOKUP($O6235,margin_ranges!$A$5:$D$10,4,FALSE),$P6235*100)</f>
        <v>22.450781719999998</v>
      </c>
      <c r="T6235" s="29">
        <f>(1-$S6235/100)/(1-$F6235)-1</f>
        <v>-1.030320273542884E-11</v>
      </c>
      <c r="U6235" s="19" t="str">
        <f>IF(ABS(IFERROR(T6235,0))&gt;0.05,INDEX(margin_ranges!$C$13:$C$16,MATCH($F6235*100,margin_ranges!$B$13:$B$16,1)),"")</f>
        <v/>
      </c>
      <c r="V6235" t="e">
        <f>MIN(VLOOKUP($U6235,margin_ranges!$A$5:$D$10,4,FALSE),$P6235*100)</f>
        <v>#N/A</v>
      </c>
      <c r="Y6235" s="29" t="e">
        <f t="shared" si="97"/>
        <v>#N/A</v>
      </c>
    </row>
    <row r="6236" spans="1:25" x14ac:dyDescent="0.3">
      <c r="A6236" s="8" t="s">
        <v>17</v>
      </c>
      <c r="B6236" s="8" t="s">
        <v>10822</v>
      </c>
      <c r="C6236" s="8" t="s">
        <v>10823</v>
      </c>
      <c r="D6236" s="8" t="s">
        <v>10840</v>
      </c>
      <c r="E6236" s="8" t="s">
        <v>10841</v>
      </c>
      <c r="F6236" s="24">
        <v>0.22342187599049301</v>
      </c>
      <c r="G6236" s="24">
        <v>1</v>
      </c>
      <c r="H6236" s="25">
        <v>31.167100000000001</v>
      </c>
      <c r="I6236" s="25">
        <v>5.7034000000000002</v>
      </c>
      <c r="J6236" s="15">
        <v>247</v>
      </c>
      <c r="K6236" s="15">
        <v>55</v>
      </c>
      <c r="L6236" s="13">
        <v>0.183</v>
      </c>
      <c r="M6236" s="7">
        <v>1.4422245</v>
      </c>
      <c r="N6236" s="26">
        <v>1.1200000000000001</v>
      </c>
      <c r="O6236" s="27" t="s">
        <v>162</v>
      </c>
      <c r="P6236" s="8">
        <v>0.22342187599999999</v>
      </c>
      <c r="Q6236" s="24">
        <v>0.35</v>
      </c>
      <c r="R6236" t="str">
        <f>IF($Q6236*100&gt;=VLOOKUP($O6236,margin_ranges!$A$5:$C$10,2,FALSE),IF($Q6236*100&lt;=VLOOKUP($O6236,margin_ranges!$A$5:$C$10,3,FALSE)+10,"IN RANGE","ABOVE RANGE"),"BELOW RANGE")</f>
        <v>IN RANGE</v>
      </c>
      <c r="S6236">
        <f>MIN(VLOOKUP($O6236,margin_ranges!$A$5:$D$10,4,FALSE),$P6236*100)</f>
        <v>22.342187599999999</v>
      </c>
      <c r="T6236" s="29">
        <f>(1-$S6236/100)/(1-$F6236)-1</f>
        <v>-1.2242096225634214E-11</v>
      </c>
      <c r="U6236" s="19" t="str">
        <f>IF(ABS(IFERROR(T6236,0))&gt;0.05,INDEX(margin_ranges!$C$13:$C$16,MATCH($F6236*100,margin_ranges!$B$13:$B$16,1)),"")</f>
        <v/>
      </c>
      <c r="V6236" t="e">
        <f>MIN(VLOOKUP($U6236,margin_ranges!$A$5:$D$10,4,FALSE),$P6236*100)</f>
        <v>#N/A</v>
      </c>
      <c r="Y6236" s="29" t="e">
        <f t="shared" si="97"/>
        <v>#N/A</v>
      </c>
    </row>
    <row r="6237" spans="1:25" x14ac:dyDescent="0.3">
      <c r="A6237" s="8" t="s">
        <v>17</v>
      </c>
      <c r="B6237" s="8" t="s">
        <v>10822</v>
      </c>
      <c r="C6237" s="8" t="s">
        <v>10823</v>
      </c>
      <c r="D6237" s="8" t="s">
        <v>10834</v>
      </c>
      <c r="E6237" s="8" t="s">
        <v>10835</v>
      </c>
      <c r="F6237" s="24">
        <v>0.22466070558242399</v>
      </c>
      <c r="G6237" s="24">
        <v>1</v>
      </c>
      <c r="H6237" s="25">
        <v>87.953199999999995</v>
      </c>
      <c r="I6237" s="25">
        <v>18.908000000000001</v>
      </c>
      <c r="J6237" s="15">
        <v>1097</v>
      </c>
      <c r="K6237" s="15">
        <v>247</v>
      </c>
      <c r="L6237" s="13">
        <v>0.215</v>
      </c>
      <c r="M6237" s="7">
        <v>1.9346368899999999</v>
      </c>
      <c r="N6237" s="26">
        <v>1.5</v>
      </c>
      <c r="O6237" s="27" t="s">
        <v>479</v>
      </c>
      <c r="P6237" s="8">
        <v>0.22466070560000001</v>
      </c>
      <c r="Q6237" s="24">
        <v>0.33</v>
      </c>
      <c r="R6237" t="str">
        <f>IF($Q6237*100&gt;=VLOOKUP($O6237,margin_ranges!$A$5:$C$10,2,FALSE),IF($Q6237*100&lt;=VLOOKUP($O6237,margin_ranges!$A$5:$C$10,3,FALSE)+10,"IN RANGE","ABOVE RANGE"),"BELOW RANGE")</f>
        <v>IN RANGE</v>
      </c>
      <c r="S6237">
        <f>MIN(VLOOKUP($O6237,margin_ranges!$A$5:$D$10,4,FALSE),$P6237*100)</f>
        <v>22.466070560000002</v>
      </c>
      <c r="T6237" s="29">
        <f>(1-$S6237/100)/(1-$F6237)-1</f>
        <v>-2.2668866783703834E-11</v>
      </c>
      <c r="U6237" s="19" t="str">
        <f>IF(ABS(IFERROR(T6237,0))&gt;0.05,INDEX(margin_ranges!$C$13:$C$16,MATCH($F6237*100,margin_ranges!$B$13:$B$16,1)),"")</f>
        <v/>
      </c>
      <c r="V6237" t="e">
        <f>MIN(VLOOKUP($U6237,margin_ranges!$A$5:$D$10,4,FALSE),$P6237*100)</f>
        <v>#N/A</v>
      </c>
      <c r="Y6237" s="29" t="e">
        <f t="shared" si="97"/>
        <v>#N/A</v>
      </c>
    </row>
    <row r="6238" spans="1:25" x14ac:dyDescent="0.3">
      <c r="A6238" s="8" t="s">
        <v>17</v>
      </c>
      <c r="B6238" s="8" t="s">
        <v>10822</v>
      </c>
      <c r="C6238" s="8" t="s">
        <v>10823</v>
      </c>
      <c r="D6238" s="8" t="s">
        <v>10836</v>
      </c>
      <c r="E6238" s="8" t="s">
        <v>10837</v>
      </c>
      <c r="F6238" s="24">
        <v>0.263643327173399</v>
      </c>
      <c r="G6238" s="24">
        <v>0</v>
      </c>
      <c r="H6238" s="25">
        <v>23.92</v>
      </c>
      <c r="I6238" s="25">
        <v>3.7153</v>
      </c>
      <c r="J6238" s="15">
        <v>170</v>
      </c>
      <c r="K6238" s="15">
        <v>45</v>
      </c>
      <c r="L6238" s="13">
        <v>0.15529999999999999</v>
      </c>
      <c r="M6238" s="7">
        <v>1.5210020399999999</v>
      </c>
      <c r="N6238" s="26">
        <v>1.1200000000000001</v>
      </c>
      <c r="O6238" s="27" t="s">
        <v>162</v>
      </c>
      <c r="P6238" s="8">
        <v>0.2636433272</v>
      </c>
      <c r="Q6238" s="24">
        <v>0.35</v>
      </c>
      <c r="R6238" t="str">
        <f>IF($Q6238*100&gt;=VLOOKUP($O6238,margin_ranges!$A$5:$C$10,2,FALSE),IF($Q6238*100&lt;=VLOOKUP($O6238,margin_ranges!$A$5:$C$10,3,FALSE)+10,"IN RANGE","ABOVE RANGE"),"BELOW RANGE")</f>
        <v>IN RANGE</v>
      </c>
      <c r="S6238">
        <f>MIN(VLOOKUP($O6238,margin_ranges!$A$5:$D$10,4,FALSE),$P6238*100)</f>
        <v>26.36433272</v>
      </c>
      <c r="T6238" s="29">
        <f>(1-$S6238/100)/(1-$F6238)-1</f>
        <v>-3.6125213931370581E-11</v>
      </c>
      <c r="U6238" s="19" t="str">
        <f>IF(ABS(IFERROR(T6238,0))&gt;0.05,INDEX(margin_ranges!$C$13:$C$16,MATCH($F6238*100,margin_ranges!$B$13:$B$16,1)),"")</f>
        <v/>
      </c>
      <c r="V6238" t="e">
        <f>MIN(VLOOKUP($U6238,margin_ranges!$A$5:$D$10,4,FALSE),$P6238*100)</f>
        <v>#N/A</v>
      </c>
      <c r="Y6238" s="29" t="e">
        <f t="shared" si="97"/>
        <v>#N/A</v>
      </c>
    </row>
    <row r="6239" spans="1:25" x14ac:dyDescent="0.3">
      <c r="A6239" s="8" t="s">
        <v>17</v>
      </c>
      <c r="B6239" s="8" t="s">
        <v>10822</v>
      </c>
      <c r="C6239" s="8" t="s">
        <v>10823</v>
      </c>
      <c r="D6239" s="8" t="s">
        <v>10826</v>
      </c>
      <c r="E6239" s="8" t="s">
        <v>10827</v>
      </c>
      <c r="F6239" s="24">
        <v>0.20190069935838101</v>
      </c>
      <c r="G6239" s="24">
        <v>0</v>
      </c>
      <c r="H6239" s="25">
        <v>6.5476000000000001</v>
      </c>
      <c r="I6239" s="25">
        <v>0.7167</v>
      </c>
      <c r="J6239" s="15">
        <v>36</v>
      </c>
      <c r="K6239" s="15">
        <v>7</v>
      </c>
      <c r="L6239" s="13">
        <v>0.1095</v>
      </c>
      <c r="M6239" s="7">
        <v>1.6915188400000001</v>
      </c>
      <c r="N6239" s="26">
        <v>1.35</v>
      </c>
      <c r="O6239" s="27" t="s">
        <v>92</v>
      </c>
      <c r="P6239" s="8">
        <v>0.20190069939999999</v>
      </c>
      <c r="Q6239" s="24">
        <v>0.25</v>
      </c>
      <c r="R6239" t="str">
        <f>IF($Q6239*100&gt;=VLOOKUP($O6239,margin_ranges!$A$5:$C$10,2,FALSE),IF($Q6239*100&lt;=VLOOKUP($O6239,margin_ranges!$A$5:$C$10,3,FALSE)+10,"IN RANGE","ABOVE RANGE"),"BELOW RANGE")</f>
        <v>IN RANGE</v>
      </c>
      <c r="S6239">
        <f>MIN(VLOOKUP($O6239,margin_ranges!$A$5:$D$10,4,FALSE),$P6239*100)</f>
        <v>20.190069940000001</v>
      </c>
      <c r="T6239" s="29">
        <f>(1-$S6239/100)/(1-$F6239)-1</f>
        <v>-5.2147730578155915E-11</v>
      </c>
      <c r="U6239" s="19" t="str">
        <f>IF(ABS(IFERROR(T6239,0))&gt;0.05,INDEX(margin_ranges!$C$13:$C$16,MATCH($F6239*100,margin_ranges!$B$13:$B$16,1)),"")</f>
        <v/>
      </c>
      <c r="V6239" t="e">
        <f>MIN(VLOOKUP($U6239,margin_ranges!$A$5:$D$10,4,FALSE),$P6239*100)</f>
        <v>#N/A</v>
      </c>
      <c r="Y6239" s="29" t="e">
        <f t="shared" si="97"/>
        <v>#N/A</v>
      </c>
    </row>
    <row r="6240" spans="1:25" x14ac:dyDescent="0.3">
      <c r="A6240" s="8" t="s">
        <v>17</v>
      </c>
      <c r="B6240" s="8" t="s">
        <v>10822</v>
      </c>
      <c r="C6240" s="8" t="s">
        <v>10823</v>
      </c>
      <c r="D6240" s="8" t="s">
        <v>10824</v>
      </c>
      <c r="E6240" s="8" t="s">
        <v>10825</v>
      </c>
      <c r="F6240" s="24">
        <v>0.21652983745225601</v>
      </c>
      <c r="G6240" s="24">
        <v>1</v>
      </c>
      <c r="H6240" s="25">
        <v>42.944299999999998</v>
      </c>
      <c r="I6240" s="25">
        <v>7.7908999999999997</v>
      </c>
      <c r="J6240" s="15">
        <v>447</v>
      </c>
      <c r="K6240" s="15">
        <v>97</v>
      </c>
      <c r="L6240" s="13">
        <v>0.18140000000000001</v>
      </c>
      <c r="M6240" s="7">
        <v>1.9145591900000001</v>
      </c>
      <c r="N6240" s="26">
        <v>1.5</v>
      </c>
      <c r="O6240" s="27" t="s">
        <v>162</v>
      </c>
      <c r="P6240" s="8">
        <v>0.21652983749999999</v>
      </c>
      <c r="Q6240" s="24">
        <v>0.35</v>
      </c>
      <c r="R6240" t="str">
        <f>IF($Q6240*100&gt;=VLOOKUP($O6240,margin_ranges!$A$5:$C$10,2,FALSE),IF($Q6240*100&lt;=VLOOKUP($O6240,margin_ranges!$A$5:$C$10,3,FALSE)+10,"IN RANGE","ABOVE RANGE"),"BELOW RANGE")</f>
        <v>IN RANGE</v>
      </c>
      <c r="S6240">
        <f>MIN(VLOOKUP($O6240,margin_ranges!$A$5:$D$10,4,FALSE),$P6240*100)</f>
        <v>21.652983749999997</v>
      </c>
      <c r="T6240" s="29">
        <f>(1-$S6240/100)/(1-$F6240)-1</f>
        <v>-6.093914262095268E-11</v>
      </c>
      <c r="U6240" s="19" t="str">
        <f>IF(ABS(IFERROR(T6240,0))&gt;0.05,INDEX(margin_ranges!$C$13:$C$16,MATCH($F6240*100,margin_ranges!$B$13:$B$16,1)),"")</f>
        <v/>
      </c>
      <c r="V6240" t="e">
        <f>MIN(VLOOKUP($U6240,margin_ranges!$A$5:$D$10,4,FALSE),$P6240*100)</f>
        <v>#N/A</v>
      </c>
      <c r="Y6240" s="29" t="e">
        <f t="shared" si="97"/>
        <v>#N/A</v>
      </c>
    </row>
    <row r="6241" spans="1:25" x14ac:dyDescent="0.3">
      <c r="A6241" s="8" t="s">
        <v>35</v>
      </c>
      <c r="B6241" s="8" t="s">
        <v>10842</v>
      </c>
      <c r="C6241" s="8" t="s">
        <v>34</v>
      </c>
      <c r="D6241" s="8" t="s">
        <v>34</v>
      </c>
      <c r="E6241" s="8"/>
      <c r="F6241" s="24">
        <v>0.37975221295370898</v>
      </c>
      <c r="G6241" s="24">
        <v>1</v>
      </c>
      <c r="H6241" s="25">
        <v>160.9956</v>
      </c>
      <c r="I6241" s="25">
        <v>9.7942999999999998</v>
      </c>
      <c r="J6241" s="15">
        <v>195</v>
      </c>
      <c r="K6241" s="15">
        <v>66</v>
      </c>
      <c r="L6241" s="13">
        <v>6.08E-2</v>
      </c>
      <c r="M6241" s="7">
        <v>0.66331024000000005</v>
      </c>
      <c r="N6241" s="26">
        <v>0.05</v>
      </c>
      <c r="O6241" s="27"/>
      <c r="P6241" s="8">
        <v>0.92462049120000001</v>
      </c>
      <c r="Q6241" s="24">
        <v>0.37980000000000003</v>
      </c>
      <c r="R6241" t="e">
        <f>IF($Q6241*100&gt;=VLOOKUP($O6241,margin_ranges!$A$5:$C$10,2,FALSE),IF($Q6241*100&lt;=VLOOKUP($O6241,margin_ranges!$A$5:$C$10,3,FALSE)+10,"IN RANGE","ABOVE RANGE"),"BELOW RANGE")</f>
        <v>#N/A</v>
      </c>
      <c r="S6241" t="e">
        <f>MIN(VLOOKUP($O6241,margin_ranges!$A$5:$D$10,4,FALSE),$P6241*100)</f>
        <v>#N/A</v>
      </c>
      <c r="T6241" s="29" t="e">
        <f>(1-$S6241/100)/(1-$F6241)-1</f>
        <v>#N/A</v>
      </c>
      <c r="U6241" s="19" t="str">
        <f>IF(ABS(IFERROR(T6241,0))&gt;0.05,INDEX(margin_ranges!$C$13:$C$16,MATCH($F6241*100,margin_ranges!$B$13:$B$16,1)),"")</f>
        <v/>
      </c>
      <c r="V6241" t="e">
        <f>MIN(VLOOKUP($U6241,margin_ranges!$A$5:$D$10,4,FALSE),$P6241*100)</f>
        <v>#N/A</v>
      </c>
      <c r="Y6241" s="29" t="e">
        <f t="shared" si="97"/>
        <v>#N/A</v>
      </c>
    </row>
    <row r="6242" spans="1:25" x14ac:dyDescent="0.3">
      <c r="A6242" s="8" t="s">
        <v>33</v>
      </c>
      <c r="B6242" s="8" t="s">
        <v>10842</v>
      </c>
      <c r="C6242" s="8" t="s">
        <v>10843</v>
      </c>
      <c r="D6242" s="8" t="s">
        <v>34</v>
      </c>
      <c r="E6242" s="8"/>
      <c r="F6242" s="24">
        <v>0.37975221295370898</v>
      </c>
      <c r="G6242" s="24">
        <v>1</v>
      </c>
      <c r="H6242" s="25">
        <v>160.9956</v>
      </c>
      <c r="I6242" s="25">
        <v>9.7942999999999998</v>
      </c>
      <c r="J6242" s="15">
        <v>195</v>
      </c>
      <c r="K6242" s="15">
        <v>66</v>
      </c>
      <c r="L6242" s="13">
        <v>6.08E-2</v>
      </c>
      <c r="M6242" s="7">
        <v>0.66331024000000005</v>
      </c>
      <c r="N6242" s="26">
        <v>0.05</v>
      </c>
      <c r="O6242" s="27"/>
      <c r="P6242" s="8">
        <v>0.92462049120000001</v>
      </c>
      <c r="Q6242" s="24">
        <v>0.37980000000000003</v>
      </c>
      <c r="R6242" t="e">
        <f>IF($Q6242*100&gt;=VLOOKUP($O6242,margin_ranges!$A$5:$C$10,2,FALSE),IF($Q6242*100&lt;=VLOOKUP($O6242,margin_ranges!$A$5:$C$10,3,FALSE)+10,"IN RANGE","ABOVE RANGE"),"BELOW RANGE")</f>
        <v>#N/A</v>
      </c>
      <c r="S6242" t="e">
        <f>MIN(VLOOKUP($O6242,margin_ranges!$A$5:$D$10,4,FALSE),$P6242*100)</f>
        <v>#N/A</v>
      </c>
      <c r="T6242" s="29" t="e">
        <f>(1-$S6242/100)/(1-$F6242)-1</f>
        <v>#N/A</v>
      </c>
      <c r="U6242" s="19" t="str">
        <f>IF(ABS(IFERROR(T6242,0))&gt;0.05,INDEX(margin_ranges!$C$13:$C$16,MATCH($F6242*100,margin_ranges!$B$13:$B$16,1)),"")</f>
        <v/>
      </c>
      <c r="V6242" t="e">
        <f>MIN(VLOOKUP($U6242,margin_ranges!$A$5:$D$10,4,FALSE),$P6242*100)</f>
        <v>#N/A</v>
      </c>
      <c r="Y6242" s="29" t="e">
        <f t="shared" si="97"/>
        <v>#N/A</v>
      </c>
    </row>
    <row r="6243" spans="1:25" x14ac:dyDescent="0.3">
      <c r="A6243" s="8" t="s">
        <v>17</v>
      </c>
      <c r="B6243" s="8" t="s">
        <v>10842</v>
      </c>
      <c r="C6243" s="8" t="s">
        <v>10843</v>
      </c>
      <c r="D6243" s="8" t="s">
        <v>10846</v>
      </c>
      <c r="E6243" s="8" t="s">
        <v>10847</v>
      </c>
      <c r="F6243" s="24">
        <v>0.39</v>
      </c>
      <c r="G6243" s="24">
        <v>1</v>
      </c>
      <c r="H6243" s="25">
        <v>73.933800000000005</v>
      </c>
      <c r="I6243" s="25">
        <v>4.8014000000000001</v>
      </c>
      <c r="J6243" s="15">
        <v>95</v>
      </c>
      <c r="K6243" s="15">
        <v>33</v>
      </c>
      <c r="L6243" s="13">
        <v>6.4899999999999999E-2</v>
      </c>
      <c r="M6243" s="7">
        <v>0.65976941</v>
      </c>
      <c r="N6243" s="26">
        <v>0.05</v>
      </c>
      <c r="O6243" s="27" t="s">
        <v>22</v>
      </c>
      <c r="P6243" s="8">
        <v>0.92421594730000001</v>
      </c>
      <c r="Q6243" s="24">
        <v>0.39</v>
      </c>
      <c r="R6243" t="str">
        <f>IF($Q6243*100&gt;=VLOOKUP($O6243,margin_ranges!$A$5:$C$10,2,FALSE),IF($Q6243*100&lt;=VLOOKUP($O6243,margin_ranges!$A$5:$C$10,3,FALSE)+10,"IN RANGE","ABOVE RANGE"),"BELOW RANGE")</f>
        <v>IN RANGE</v>
      </c>
      <c r="S6243">
        <f>MIN(VLOOKUP($O6243,margin_ranges!$A$5:$D$10,4,FALSE),$P6243*100)</f>
        <v>29.75</v>
      </c>
      <c r="T6243" s="29">
        <f>(1-$S6243/100)/(1-$F6243)-1</f>
        <v>0.15163934426229519</v>
      </c>
      <c r="U6243" s="19" t="str">
        <f>IF(ABS(IFERROR(T6243,0))&gt;0.05,INDEX(margin_ranges!$C$13:$C$16,MATCH($F6243*100,margin_ranges!$B$13:$B$16,1)),"")</f>
        <v>Margin Over Fill (Type C)</v>
      </c>
      <c r="V6243">
        <f>MIN(VLOOKUP($U6243,margin_ranges!$A$5:$D$10,4,FALSE),$P6243*100)</f>
        <v>43</v>
      </c>
      <c r="Y6243" s="29">
        <f t="shared" si="97"/>
        <v>-6.5573770491803129E-2</v>
      </c>
    </row>
    <row r="6244" spans="1:25" x14ac:dyDescent="0.3">
      <c r="A6244" s="8" t="s">
        <v>17</v>
      </c>
      <c r="B6244" s="8" t="s">
        <v>10842</v>
      </c>
      <c r="C6244" s="8" t="s">
        <v>10843</v>
      </c>
      <c r="D6244" s="8" t="s">
        <v>10844</v>
      </c>
      <c r="E6244" s="8" t="s">
        <v>10845</v>
      </c>
      <c r="F6244" s="24">
        <v>0.369999999999999</v>
      </c>
      <c r="G6244" s="24">
        <v>1</v>
      </c>
      <c r="H6244" s="25">
        <v>86.884600000000006</v>
      </c>
      <c r="I6244" s="25">
        <v>4.9928999999999997</v>
      </c>
      <c r="J6244" s="15">
        <v>100</v>
      </c>
      <c r="K6244" s="15">
        <v>33</v>
      </c>
      <c r="L6244" s="13">
        <v>5.7500000000000002E-2</v>
      </c>
      <c r="M6244" s="7">
        <v>0.66671530999999995</v>
      </c>
      <c r="N6244" s="26">
        <v>0.05</v>
      </c>
      <c r="O6244" s="27" t="s">
        <v>22</v>
      </c>
      <c r="P6244" s="8">
        <v>0.92500547170000003</v>
      </c>
      <c r="Q6244" s="24">
        <v>0.37</v>
      </c>
      <c r="R6244" t="str">
        <f>IF($Q6244*100&gt;=VLOOKUP($O6244,margin_ranges!$A$5:$C$10,2,FALSE),IF($Q6244*100&lt;=VLOOKUP($O6244,margin_ranges!$A$5:$C$10,3,FALSE)+10,"IN RANGE","ABOVE RANGE"),"BELOW RANGE")</f>
        <v>IN RANGE</v>
      </c>
      <c r="S6244">
        <f>MIN(VLOOKUP($O6244,margin_ranges!$A$5:$D$10,4,FALSE),$P6244*100)</f>
        <v>29.75</v>
      </c>
      <c r="T6244" s="29">
        <f>(1-$S6244/100)/(1-$F6244)-1</f>
        <v>0.11507936507936334</v>
      </c>
      <c r="U6244" s="19" t="str">
        <f>IF(ABS(IFERROR(T6244,0))&gt;0.05,INDEX(margin_ranges!$C$13:$C$16,MATCH($F6244*100,margin_ranges!$B$13:$B$16,1)),"")</f>
        <v>Margin Over Fill (Type C)</v>
      </c>
      <c r="V6244">
        <f>MIN(VLOOKUP($U6244,margin_ranges!$A$5:$D$10,4,FALSE),$P6244*100)</f>
        <v>43</v>
      </c>
      <c r="Y6244" s="29">
        <f t="shared" si="97"/>
        <v>-9.5238095238096565E-2</v>
      </c>
    </row>
    <row r="6245" spans="1:25" x14ac:dyDescent="0.3">
      <c r="A6245" s="8" t="s">
        <v>35</v>
      </c>
      <c r="B6245" s="8" t="s">
        <v>10848</v>
      </c>
      <c r="C6245" s="8" t="s">
        <v>34</v>
      </c>
      <c r="D6245" s="8" t="s">
        <v>34</v>
      </c>
      <c r="E6245" s="8"/>
      <c r="F6245" s="24">
        <v>0.28813131416543403</v>
      </c>
      <c r="G6245" s="24">
        <v>0</v>
      </c>
      <c r="H6245" s="25">
        <v>7.1897000000000002</v>
      </c>
      <c r="I6245" s="25">
        <v>1.5891</v>
      </c>
      <c r="J6245" s="15">
        <v>105</v>
      </c>
      <c r="K6245" s="15">
        <v>26</v>
      </c>
      <c r="L6245" s="13">
        <v>0.221</v>
      </c>
      <c r="M6245" s="7">
        <v>2.1952892500000001</v>
      </c>
      <c r="N6245" s="26">
        <v>1.3844559999999999</v>
      </c>
      <c r="O6245" s="27"/>
      <c r="P6245" s="8">
        <v>0.36935144269999998</v>
      </c>
      <c r="Q6245" s="24">
        <v>0.28810000000000002</v>
      </c>
      <c r="R6245" t="e">
        <f>IF($Q6245*100&gt;=VLOOKUP($O6245,margin_ranges!$A$5:$C$10,2,FALSE),IF($Q6245*100&lt;=VLOOKUP($O6245,margin_ranges!$A$5:$C$10,3,FALSE)+10,"IN RANGE","ABOVE RANGE"),"BELOW RANGE")</f>
        <v>#N/A</v>
      </c>
      <c r="S6245" t="e">
        <f>MIN(VLOOKUP($O6245,margin_ranges!$A$5:$D$10,4,FALSE),$P6245*100)</f>
        <v>#N/A</v>
      </c>
      <c r="T6245" s="29" t="e">
        <f>(1-$S6245/100)/(1-$F6245)-1</f>
        <v>#N/A</v>
      </c>
      <c r="U6245" s="19" t="str">
        <f>IF(ABS(IFERROR(T6245,0))&gt;0.05,INDEX(margin_ranges!$C$13:$C$16,MATCH($F6245*100,margin_ranges!$B$13:$B$16,1)),"")</f>
        <v/>
      </c>
      <c r="V6245" t="e">
        <f>MIN(VLOOKUP($U6245,margin_ranges!$A$5:$D$10,4,FALSE),$P6245*100)</f>
        <v>#N/A</v>
      </c>
      <c r="Y6245" s="29" t="e">
        <f t="shared" si="97"/>
        <v>#N/A</v>
      </c>
    </row>
    <row r="6246" spans="1:25" x14ac:dyDescent="0.3">
      <c r="A6246" s="8" t="s">
        <v>33</v>
      </c>
      <c r="B6246" s="8" t="s">
        <v>10848</v>
      </c>
      <c r="C6246" s="8" t="s">
        <v>10849</v>
      </c>
      <c r="D6246" s="8" t="s">
        <v>34</v>
      </c>
      <c r="E6246" s="8"/>
      <c r="F6246" s="24">
        <v>0.28813131416543403</v>
      </c>
      <c r="G6246" s="24">
        <v>0</v>
      </c>
      <c r="H6246" s="25">
        <v>7.1897000000000002</v>
      </c>
      <c r="I6246" s="25">
        <v>1.5891</v>
      </c>
      <c r="J6246" s="15">
        <v>105</v>
      </c>
      <c r="K6246" s="15">
        <v>26</v>
      </c>
      <c r="L6246" s="13">
        <v>0.221</v>
      </c>
      <c r="M6246" s="7">
        <v>2.1952892500000001</v>
      </c>
      <c r="N6246" s="26">
        <v>1.3844559999999999</v>
      </c>
      <c r="O6246" s="27"/>
      <c r="P6246" s="8">
        <v>0.36935144269999998</v>
      </c>
      <c r="Q6246" s="24">
        <v>0.28810000000000002</v>
      </c>
      <c r="R6246" t="e">
        <f>IF($Q6246*100&gt;=VLOOKUP($O6246,margin_ranges!$A$5:$C$10,2,FALSE),IF($Q6246*100&lt;=VLOOKUP($O6246,margin_ranges!$A$5:$C$10,3,FALSE)+10,"IN RANGE","ABOVE RANGE"),"BELOW RANGE")</f>
        <v>#N/A</v>
      </c>
      <c r="S6246" t="e">
        <f>MIN(VLOOKUP($O6246,margin_ranges!$A$5:$D$10,4,FALSE),$P6246*100)</f>
        <v>#N/A</v>
      </c>
      <c r="T6246" s="29" t="e">
        <f>(1-$S6246/100)/(1-$F6246)-1</f>
        <v>#N/A</v>
      </c>
      <c r="U6246" s="19" t="str">
        <f>IF(ABS(IFERROR(T6246,0))&gt;0.05,INDEX(margin_ranges!$C$13:$C$16,MATCH($F6246*100,margin_ranges!$B$13:$B$16,1)),"")</f>
        <v/>
      </c>
      <c r="V6246" t="e">
        <f>MIN(VLOOKUP($U6246,margin_ranges!$A$5:$D$10,4,FALSE),$P6246*100)</f>
        <v>#N/A</v>
      </c>
      <c r="Y6246" s="29" t="e">
        <f t="shared" si="97"/>
        <v>#N/A</v>
      </c>
    </row>
    <row r="6247" spans="1:25" x14ac:dyDescent="0.3">
      <c r="A6247" s="8" t="s">
        <v>17</v>
      </c>
      <c r="B6247" s="8" t="s">
        <v>10848</v>
      </c>
      <c r="C6247" s="8" t="s">
        <v>10849</v>
      </c>
      <c r="D6247" s="8" t="s">
        <v>10852</v>
      </c>
      <c r="E6247" s="8" t="s">
        <v>10853</v>
      </c>
      <c r="F6247" s="24">
        <v>0.28734514874762601</v>
      </c>
      <c r="G6247" s="24">
        <v>0</v>
      </c>
      <c r="H6247" s="25">
        <v>0.91979999999999995</v>
      </c>
      <c r="I6247" s="25">
        <v>0.18010000000000001</v>
      </c>
      <c r="J6247" s="15">
        <v>19</v>
      </c>
      <c r="K6247" s="15">
        <v>5</v>
      </c>
      <c r="L6247" s="13">
        <v>0.19589999999999999</v>
      </c>
      <c r="M6247" s="7">
        <v>3.5080095199999999</v>
      </c>
      <c r="N6247" s="26">
        <v>2.5</v>
      </c>
      <c r="O6247" s="27" t="s">
        <v>22</v>
      </c>
      <c r="P6247" s="8">
        <v>0.2873451487</v>
      </c>
      <c r="Q6247" s="24">
        <v>0.28999999999999998</v>
      </c>
      <c r="R6247" t="str">
        <f>IF($Q6247*100&gt;=VLOOKUP($O6247,margin_ranges!$A$5:$C$10,2,FALSE),IF($Q6247*100&lt;=VLOOKUP($O6247,margin_ranges!$A$5:$C$10,3,FALSE)+10,"IN RANGE","ABOVE RANGE"),"BELOW RANGE")</f>
        <v>IN RANGE</v>
      </c>
      <c r="S6247">
        <f>MIN(VLOOKUP($O6247,margin_ranges!$A$5:$D$10,4,FALSE),$P6247*100)</f>
        <v>28.734514869999998</v>
      </c>
      <c r="T6247" s="29">
        <f>(1-$S6247/100)/(1-$F6247)-1</f>
        <v>6.6828764744286673E-11</v>
      </c>
      <c r="U6247" s="19" t="str">
        <f>IF(ABS(IFERROR(T6247,0))&gt;0.05,INDEX(margin_ranges!$C$13:$C$16,MATCH($F6247*100,margin_ranges!$B$13:$B$16,1)),"")</f>
        <v/>
      </c>
      <c r="V6247" t="e">
        <f>MIN(VLOOKUP($U6247,margin_ranges!$A$5:$D$10,4,FALSE),$P6247*100)</f>
        <v>#N/A</v>
      </c>
      <c r="Y6247" s="29" t="e">
        <f t="shared" si="97"/>
        <v>#N/A</v>
      </c>
    </row>
    <row r="6248" spans="1:25" x14ac:dyDescent="0.3">
      <c r="A6248" s="8" t="s">
        <v>17</v>
      </c>
      <c r="B6248" s="8" t="s">
        <v>10848</v>
      </c>
      <c r="C6248" s="8" t="s">
        <v>10849</v>
      </c>
      <c r="D6248" s="8" t="s">
        <v>10850</v>
      </c>
      <c r="E6248" s="8" t="s">
        <v>10851</v>
      </c>
      <c r="F6248" s="24">
        <v>0.28693156336891201</v>
      </c>
      <c r="G6248" s="24">
        <v>0</v>
      </c>
      <c r="H6248" s="25">
        <v>1.3965000000000001</v>
      </c>
      <c r="I6248" s="25">
        <v>0.2271</v>
      </c>
      <c r="J6248" s="15">
        <v>24</v>
      </c>
      <c r="K6248" s="15">
        <v>6</v>
      </c>
      <c r="L6248" s="13">
        <v>0.16270000000000001</v>
      </c>
      <c r="M6248" s="7">
        <v>3.5059748399999999</v>
      </c>
      <c r="N6248" s="26">
        <v>2.5</v>
      </c>
      <c r="O6248" s="27" t="s">
        <v>22</v>
      </c>
      <c r="P6248" s="8">
        <v>0.28693156339999998</v>
      </c>
      <c r="Q6248" s="24">
        <v>0.28999999999999998</v>
      </c>
      <c r="R6248" t="str">
        <f>IF($Q6248*100&gt;=VLOOKUP($O6248,margin_ranges!$A$5:$C$10,2,FALSE),IF($Q6248*100&lt;=VLOOKUP($O6248,margin_ranges!$A$5:$C$10,3,FALSE)+10,"IN RANGE","ABOVE RANGE"),"BELOW RANGE")</f>
        <v>IN RANGE</v>
      </c>
      <c r="S6248">
        <f>MIN(VLOOKUP($O6248,margin_ranges!$A$5:$D$10,4,FALSE),$P6248*100)</f>
        <v>28.693156339999998</v>
      </c>
      <c r="T6248" s="29">
        <f>(1-$S6248/100)/(1-$F6248)-1</f>
        <v>-4.3597569998610197E-11</v>
      </c>
      <c r="U6248" s="19" t="str">
        <f>IF(ABS(IFERROR(T6248,0))&gt;0.05,INDEX(margin_ranges!$C$13:$C$16,MATCH($F6248*100,margin_ranges!$B$13:$B$16,1)),"")</f>
        <v/>
      </c>
      <c r="V6248" t="e">
        <f>MIN(VLOOKUP($U6248,margin_ranges!$A$5:$D$10,4,FALSE),$P6248*100)</f>
        <v>#N/A</v>
      </c>
      <c r="Y6248" s="29" t="e">
        <f t="shared" si="97"/>
        <v>#N/A</v>
      </c>
    </row>
    <row r="6249" spans="1:25" x14ac:dyDescent="0.3">
      <c r="A6249" s="8" t="s">
        <v>17</v>
      </c>
      <c r="B6249" s="8" t="s">
        <v>10848</v>
      </c>
      <c r="C6249" s="8" t="s">
        <v>10849</v>
      </c>
      <c r="D6249" s="8" t="s">
        <v>10854</v>
      </c>
      <c r="E6249" s="8" t="s">
        <v>10855</v>
      </c>
      <c r="F6249" s="24">
        <v>0.28999999999999998</v>
      </c>
      <c r="G6249" s="24">
        <v>0</v>
      </c>
      <c r="H6249" s="25">
        <v>0.51160000000000005</v>
      </c>
      <c r="I6249" s="25">
        <v>0.1724</v>
      </c>
      <c r="J6249" s="15">
        <v>8</v>
      </c>
      <c r="K6249" s="15">
        <v>2</v>
      </c>
      <c r="L6249" s="13">
        <v>0.33689999999999998</v>
      </c>
      <c r="M6249" s="7">
        <v>1.5786158299999999</v>
      </c>
      <c r="N6249" s="26">
        <v>1</v>
      </c>
      <c r="O6249" s="27" t="s">
        <v>22</v>
      </c>
      <c r="P6249" s="8">
        <v>0.36653365539999999</v>
      </c>
      <c r="Q6249" s="24">
        <v>0.28999999999999998</v>
      </c>
      <c r="R6249" t="str">
        <f>IF($Q6249*100&gt;=VLOOKUP($O6249,margin_ranges!$A$5:$C$10,2,FALSE),IF($Q6249*100&lt;=VLOOKUP($O6249,margin_ranges!$A$5:$C$10,3,FALSE)+10,"IN RANGE","ABOVE RANGE"),"BELOW RANGE")</f>
        <v>IN RANGE</v>
      </c>
      <c r="S6249">
        <f>MIN(VLOOKUP($O6249,margin_ranges!$A$5:$D$10,4,FALSE),$P6249*100)</f>
        <v>29.75</v>
      </c>
      <c r="T6249" s="29">
        <f>(1-$S6249/100)/(1-$F6249)-1</f>
        <v>-1.0563380281690127E-2</v>
      </c>
      <c r="U6249" s="19" t="str">
        <f>IF(ABS(IFERROR(T6249,0))&gt;0.05,INDEX(margin_ranges!$C$13:$C$16,MATCH($F6249*100,margin_ranges!$B$13:$B$16,1)),"")</f>
        <v/>
      </c>
      <c r="V6249" t="e">
        <f>MIN(VLOOKUP($U6249,margin_ranges!$A$5:$D$10,4,FALSE),$P6249*100)</f>
        <v>#N/A</v>
      </c>
      <c r="Y6249" s="29" t="e">
        <f t="shared" si="97"/>
        <v>#N/A</v>
      </c>
    </row>
    <row r="6250" spans="1:25" x14ac:dyDescent="0.3">
      <c r="A6250" s="8" t="s">
        <v>17</v>
      </c>
      <c r="B6250" s="8" t="s">
        <v>10848</v>
      </c>
      <c r="C6250" s="8" t="s">
        <v>10849</v>
      </c>
      <c r="D6250" s="8" t="s">
        <v>10856</v>
      </c>
      <c r="E6250" s="8" t="s">
        <v>10851</v>
      </c>
      <c r="F6250" s="24">
        <v>0.28999999999999998</v>
      </c>
      <c r="G6250" s="24">
        <v>0</v>
      </c>
      <c r="H6250" s="25">
        <v>3.0998000000000001</v>
      </c>
      <c r="I6250" s="25">
        <v>0.91180000000000005</v>
      </c>
      <c r="J6250" s="15">
        <v>49</v>
      </c>
      <c r="K6250" s="15">
        <v>12</v>
      </c>
      <c r="L6250" s="13">
        <v>0.29409999999999997</v>
      </c>
      <c r="M6250" s="7">
        <v>1.78234234</v>
      </c>
      <c r="N6250" s="26">
        <v>1</v>
      </c>
      <c r="O6250" s="27" t="s">
        <v>22</v>
      </c>
      <c r="P6250" s="8">
        <v>0.43894055799999998</v>
      </c>
      <c r="Q6250" s="24">
        <v>0.28999999999999998</v>
      </c>
      <c r="R6250" t="str">
        <f>IF($Q6250*100&gt;=VLOOKUP($O6250,margin_ranges!$A$5:$C$10,2,FALSE),IF($Q6250*100&lt;=VLOOKUP($O6250,margin_ranges!$A$5:$C$10,3,FALSE)+10,"IN RANGE","ABOVE RANGE"),"BELOW RANGE")</f>
        <v>IN RANGE</v>
      </c>
      <c r="S6250">
        <f>MIN(VLOOKUP($O6250,margin_ranges!$A$5:$D$10,4,FALSE),$P6250*100)</f>
        <v>29.75</v>
      </c>
      <c r="T6250" s="29">
        <f>(1-$S6250/100)/(1-$F6250)-1</f>
        <v>-1.0563380281690127E-2</v>
      </c>
      <c r="U6250" s="19" t="str">
        <f>IF(ABS(IFERROR(T6250,0))&gt;0.05,INDEX(margin_ranges!$C$13:$C$16,MATCH($F6250*100,margin_ranges!$B$13:$B$16,1)),"")</f>
        <v/>
      </c>
      <c r="V6250" t="e">
        <f>MIN(VLOOKUP($U6250,margin_ranges!$A$5:$D$10,4,FALSE),$P6250*100)</f>
        <v>#N/A</v>
      </c>
      <c r="Y6250" s="29" t="e">
        <f t="shared" si="97"/>
        <v>#N/A</v>
      </c>
    </row>
    <row r="6251" spans="1:25" x14ac:dyDescent="0.3">
      <c r="A6251" s="8" t="s">
        <v>35</v>
      </c>
      <c r="B6251" s="8" t="s">
        <v>10857</v>
      </c>
      <c r="C6251" s="8" t="s">
        <v>34</v>
      </c>
      <c r="D6251" s="8" t="s">
        <v>34</v>
      </c>
      <c r="E6251" s="8"/>
      <c r="F6251" s="24">
        <v>0.36087789312900898</v>
      </c>
      <c r="G6251" s="24">
        <v>0.41755786</v>
      </c>
      <c r="H6251" s="25">
        <v>175.91800000000001</v>
      </c>
      <c r="I6251" s="25">
        <v>12.8461</v>
      </c>
      <c r="J6251" s="15">
        <v>95</v>
      </c>
      <c r="K6251" s="15">
        <v>31</v>
      </c>
      <c r="L6251" s="13">
        <v>7.2999999999999995E-2</v>
      </c>
      <c r="M6251" s="7">
        <v>0.24535628000000001</v>
      </c>
      <c r="N6251" s="26">
        <v>0.01</v>
      </c>
      <c r="O6251" s="27"/>
      <c r="P6251" s="8">
        <v>0.95924294239999996</v>
      </c>
      <c r="Q6251" s="24">
        <v>0.3609</v>
      </c>
      <c r="R6251" t="e">
        <f>IF($Q6251*100&gt;=VLOOKUP($O6251,margin_ranges!$A$5:$C$10,2,FALSE),IF($Q6251*100&lt;=VLOOKUP($O6251,margin_ranges!$A$5:$C$10,3,FALSE)+10,"IN RANGE","ABOVE RANGE"),"BELOW RANGE")</f>
        <v>#N/A</v>
      </c>
      <c r="S6251" t="e">
        <f>MIN(VLOOKUP($O6251,margin_ranges!$A$5:$D$10,4,FALSE),$P6251*100)</f>
        <v>#N/A</v>
      </c>
      <c r="T6251" s="29" t="e">
        <f>(1-$S6251/100)/(1-$F6251)-1</f>
        <v>#N/A</v>
      </c>
      <c r="U6251" s="19" t="str">
        <f>IF(ABS(IFERROR(T6251,0))&gt;0.05,INDEX(margin_ranges!$C$13:$C$16,MATCH($F6251*100,margin_ranges!$B$13:$B$16,1)),"")</f>
        <v/>
      </c>
      <c r="V6251" t="e">
        <f>MIN(VLOOKUP($U6251,margin_ranges!$A$5:$D$10,4,FALSE),$P6251*100)</f>
        <v>#N/A</v>
      </c>
      <c r="Y6251" s="29" t="e">
        <f t="shared" si="97"/>
        <v>#N/A</v>
      </c>
    </row>
    <row r="6252" spans="1:25" x14ac:dyDescent="0.3">
      <c r="A6252" s="8" t="s">
        <v>33</v>
      </c>
      <c r="B6252" s="8" t="s">
        <v>10857</v>
      </c>
      <c r="C6252" s="8" t="s">
        <v>10858</v>
      </c>
      <c r="D6252" s="8" t="s">
        <v>34</v>
      </c>
      <c r="E6252" s="8"/>
      <c r="F6252" s="24">
        <v>0.36087789312900898</v>
      </c>
      <c r="G6252" s="24">
        <v>0.41755786</v>
      </c>
      <c r="H6252" s="25">
        <v>175.91800000000001</v>
      </c>
      <c r="I6252" s="25">
        <v>12.8461</v>
      </c>
      <c r="J6252" s="15">
        <v>95</v>
      </c>
      <c r="K6252" s="15">
        <v>31</v>
      </c>
      <c r="L6252" s="13">
        <v>7.2999999999999995E-2</v>
      </c>
      <c r="M6252" s="7">
        <v>0.24535628000000001</v>
      </c>
      <c r="N6252" s="26">
        <v>0.01</v>
      </c>
      <c r="O6252" s="27"/>
      <c r="P6252" s="8">
        <v>0.95924294239999996</v>
      </c>
      <c r="Q6252" s="24">
        <v>0.3609</v>
      </c>
      <c r="R6252" t="e">
        <f>IF($Q6252*100&gt;=VLOOKUP($O6252,margin_ranges!$A$5:$C$10,2,FALSE),IF($Q6252*100&lt;=VLOOKUP($O6252,margin_ranges!$A$5:$C$10,3,FALSE)+10,"IN RANGE","ABOVE RANGE"),"BELOW RANGE")</f>
        <v>#N/A</v>
      </c>
      <c r="S6252" t="e">
        <f>MIN(VLOOKUP($O6252,margin_ranges!$A$5:$D$10,4,FALSE),$P6252*100)</f>
        <v>#N/A</v>
      </c>
      <c r="T6252" s="29" t="e">
        <f>(1-$S6252/100)/(1-$F6252)-1</f>
        <v>#N/A</v>
      </c>
      <c r="U6252" s="19" t="str">
        <f>IF(ABS(IFERROR(T6252,0))&gt;0.05,INDEX(margin_ranges!$C$13:$C$16,MATCH($F6252*100,margin_ranges!$B$13:$B$16,1)),"")</f>
        <v/>
      </c>
      <c r="V6252" t="e">
        <f>MIN(VLOOKUP($U6252,margin_ranges!$A$5:$D$10,4,FALSE),$P6252*100)</f>
        <v>#N/A</v>
      </c>
      <c r="Y6252" s="29" t="e">
        <f t="shared" si="97"/>
        <v>#N/A</v>
      </c>
    </row>
    <row r="6253" spans="1:25" x14ac:dyDescent="0.3">
      <c r="A6253" s="8" t="s">
        <v>17</v>
      </c>
      <c r="B6253" s="8" t="s">
        <v>10857</v>
      </c>
      <c r="C6253" s="8" t="s">
        <v>10858</v>
      </c>
      <c r="D6253" s="8" t="s">
        <v>10861</v>
      </c>
      <c r="E6253" s="8" t="s">
        <v>10862</v>
      </c>
      <c r="F6253" s="24">
        <v>0.39</v>
      </c>
      <c r="G6253" s="24">
        <v>1</v>
      </c>
      <c r="H6253" s="25">
        <v>64.678799999999995</v>
      </c>
      <c r="I6253" s="25">
        <v>5.9850000000000003</v>
      </c>
      <c r="J6253" s="15">
        <v>39</v>
      </c>
      <c r="K6253" s="15">
        <v>14</v>
      </c>
      <c r="L6253" s="13">
        <v>9.2499999999999999E-2</v>
      </c>
      <c r="M6253" s="7">
        <v>0.21989735999999999</v>
      </c>
      <c r="N6253" s="26">
        <v>0.01</v>
      </c>
      <c r="O6253" s="27" t="s">
        <v>22</v>
      </c>
      <c r="P6253" s="8">
        <v>0.95452423850000001</v>
      </c>
      <c r="Q6253" s="24">
        <v>0.39</v>
      </c>
      <c r="R6253" t="str">
        <f>IF($Q6253*100&gt;=VLOOKUP($O6253,margin_ranges!$A$5:$C$10,2,FALSE),IF($Q6253*100&lt;=VLOOKUP($O6253,margin_ranges!$A$5:$C$10,3,FALSE)+10,"IN RANGE","ABOVE RANGE"),"BELOW RANGE")</f>
        <v>IN RANGE</v>
      </c>
      <c r="S6253">
        <f>MIN(VLOOKUP($O6253,margin_ranges!$A$5:$D$10,4,FALSE),$P6253*100)</f>
        <v>29.75</v>
      </c>
      <c r="T6253" s="29">
        <f>(1-$S6253/100)/(1-$F6253)-1</f>
        <v>0.15163934426229519</v>
      </c>
      <c r="U6253" s="19" t="str">
        <f>IF(ABS(IFERROR(T6253,0))&gt;0.05,INDEX(margin_ranges!$C$13:$C$16,MATCH($F6253*100,margin_ranges!$B$13:$B$16,1)),"")</f>
        <v>Margin Over Fill (Type C)</v>
      </c>
      <c r="V6253">
        <f>MIN(VLOOKUP($U6253,margin_ranges!$A$5:$D$10,4,FALSE),$P6253*100)</f>
        <v>43</v>
      </c>
      <c r="Y6253" s="29">
        <f t="shared" si="97"/>
        <v>-6.5573770491803129E-2</v>
      </c>
    </row>
    <row r="6254" spans="1:25" x14ac:dyDescent="0.3">
      <c r="A6254" s="8" t="s">
        <v>17</v>
      </c>
      <c r="B6254" s="8" t="s">
        <v>10857</v>
      </c>
      <c r="C6254" s="8" t="s">
        <v>10858</v>
      </c>
      <c r="D6254" s="8" t="s">
        <v>10865</v>
      </c>
      <c r="E6254" s="8" t="s">
        <v>10866</v>
      </c>
      <c r="F6254" s="24">
        <v>0.34</v>
      </c>
      <c r="G6254" s="24">
        <v>0</v>
      </c>
      <c r="H6254" s="25">
        <v>34.8611</v>
      </c>
      <c r="I6254" s="25">
        <v>3.8933</v>
      </c>
      <c r="J6254" s="15">
        <v>26</v>
      </c>
      <c r="K6254" s="15">
        <v>8</v>
      </c>
      <c r="L6254" s="13">
        <v>0.11169999999999999</v>
      </c>
      <c r="M6254" s="7">
        <v>0.22326349000000001</v>
      </c>
      <c r="N6254" s="26">
        <v>0.01</v>
      </c>
      <c r="O6254" s="27" t="s">
        <v>22</v>
      </c>
      <c r="P6254" s="8">
        <v>0.95520987410000002</v>
      </c>
      <c r="Q6254" s="24">
        <v>0.34</v>
      </c>
      <c r="R6254" t="str">
        <f>IF($Q6254*100&gt;=VLOOKUP($O6254,margin_ranges!$A$5:$C$10,2,FALSE),IF($Q6254*100&lt;=VLOOKUP($O6254,margin_ranges!$A$5:$C$10,3,FALSE)+10,"IN RANGE","ABOVE RANGE"),"BELOW RANGE")</f>
        <v>IN RANGE</v>
      </c>
      <c r="S6254">
        <f>MIN(VLOOKUP($O6254,margin_ranges!$A$5:$D$10,4,FALSE),$P6254*100)</f>
        <v>29.75</v>
      </c>
      <c r="T6254" s="29">
        <f>(1-$S6254/100)/(1-$F6254)-1</f>
        <v>6.4393939393939448E-2</v>
      </c>
      <c r="U6254" s="19" t="str">
        <f>IF(ABS(IFERROR(T6254,0))&gt;0.05,INDEX(margin_ranges!$C$13:$C$16,MATCH($F6254*100,margin_ranges!$B$13:$B$16,1)),"")</f>
        <v>Balanced (Type B)</v>
      </c>
      <c r="V6254">
        <f>MIN(VLOOKUP($U6254,margin_ranges!$A$5:$D$10,4,FALSE),$P6254*100)</f>
        <v>29.75</v>
      </c>
      <c r="Y6254" s="29">
        <f t="shared" si="97"/>
        <v>6.4393939393939448E-2</v>
      </c>
    </row>
    <row r="6255" spans="1:25" x14ac:dyDescent="0.3">
      <c r="A6255" s="8" t="s">
        <v>17</v>
      </c>
      <c r="B6255" s="8" t="s">
        <v>10857</v>
      </c>
      <c r="C6255" s="8" t="s">
        <v>10858</v>
      </c>
      <c r="D6255" s="8" t="s">
        <v>10859</v>
      </c>
      <c r="E6255" s="8" t="s">
        <v>10860</v>
      </c>
      <c r="F6255" s="24">
        <v>0.33999999999999903</v>
      </c>
      <c r="G6255" s="24">
        <v>0</v>
      </c>
      <c r="H6255" s="25">
        <v>38.132399999999997</v>
      </c>
      <c r="I6255" s="25">
        <v>1.4659</v>
      </c>
      <c r="J6255" s="15">
        <v>14</v>
      </c>
      <c r="K6255" s="15">
        <v>4</v>
      </c>
      <c r="L6255" s="13">
        <v>3.8399999999999997E-2</v>
      </c>
      <c r="M6255" s="7">
        <v>0.32072308999999999</v>
      </c>
      <c r="N6255" s="26">
        <v>0.01</v>
      </c>
      <c r="O6255" s="27" t="s">
        <v>22</v>
      </c>
      <c r="P6255" s="8">
        <v>0.96882045520000004</v>
      </c>
      <c r="Q6255" s="24">
        <v>0.34</v>
      </c>
      <c r="R6255" t="str">
        <f>IF($Q6255*100&gt;=VLOOKUP($O6255,margin_ranges!$A$5:$C$10,2,FALSE),IF($Q6255*100&lt;=VLOOKUP($O6255,margin_ranges!$A$5:$C$10,3,FALSE)+10,"IN RANGE","ABOVE RANGE"),"BELOW RANGE")</f>
        <v>IN RANGE</v>
      </c>
      <c r="S6255">
        <f>MIN(VLOOKUP($O6255,margin_ranges!$A$5:$D$10,4,FALSE),$P6255*100)</f>
        <v>29.75</v>
      </c>
      <c r="T6255" s="29">
        <f>(1-$S6255/100)/(1-$F6255)-1</f>
        <v>6.4393939393937671E-2</v>
      </c>
      <c r="U6255" s="19" t="str">
        <f>IF(ABS(IFERROR(T6255,0))&gt;0.05,INDEX(margin_ranges!$C$13:$C$16,MATCH($F6255*100,margin_ranges!$B$13:$B$16,1)),"")</f>
        <v>Balanced (Type B)</v>
      </c>
      <c r="V6255">
        <f>MIN(VLOOKUP($U6255,margin_ranges!$A$5:$D$10,4,FALSE),$P6255*100)</f>
        <v>29.75</v>
      </c>
      <c r="Y6255" s="29">
        <f t="shared" si="97"/>
        <v>6.4393939393937671E-2</v>
      </c>
    </row>
    <row r="6256" spans="1:25" x14ac:dyDescent="0.3">
      <c r="A6256" s="8" t="s">
        <v>17</v>
      </c>
      <c r="B6256" s="8" t="s">
        <v>10857</v>
      </c>
      <c r="C6256" s="8" t="s">
        <v>10858</v>
      </c>
      <c r="D6256" s="28" t="s">
        <v>10863</v>
      </c>
      <c r="E6256" s="8" t="s">
        <v>10864</v>
      </c>
      <c r="F6256" s="24">
        <v>0.33999999999999903</v>
      </c>
      <c r="G6256" s="24">
        <v>0</v>
      </c>
      <c r="H6256" s="25">
        <v>38.243499999999997</v>
      </c>
      <c r="I6256" s="25">
        <v>1.5019</v>
      </c>
      <c r="J6256" s="15">
        <v>15</v>
      </c>
      <c r="K6256" s="15">
        <v>5</v>
      </c>
      <c r="L6256" s="13">
        <v>3.9300000000000002E-2</v>
      </c>
      <c r="M6256" s="7">
        <v>0.33051935999999998</v>
      </c>
      <c r="N6256" s="26">
        <v>0.01</v>
      </c>
      <c r="O6256" s="27" t="s">
        <v>22</v>
      </c>
      <c r="P6256" s="8">
        <v>0.96974458590000001</v>
      </c>
      <c r="Q6256" s="24">
        <v>0.34</v>
      </c>
      <c r="R6256" t="str">
        <f>IF($Q6256*100&gt;=VLOOKUP($O6256,margin_ranges!$A$5:$C$10,2,FALSE),IF($Q6256*100&lt;=VLOOKUP($O6256,margin_ranges!$A$5:$C$10,3,FALSE)+10,"IN RANGE","ABOVE RANGE"),"BELOW RANGE")</f>
        <v>IN RANGE</v>
      </c>
      <c r="S6256">
        <f>MIN(VLOOKUP($O6256,margin_ranges!$A$5:$D$10,4,FALSE),$P6256*100)</f>
        <v>29.75</v>
      </c>
      <c r="T6256" s="29">
        <f>(1-$S6256/100)/(1-$F6256)-1</f>
        <v>6.4393939393937671E-2</v>
      </c>
      <c r="U6256" s="19" t="str">
        <f>IF(ABS(IFERROR(T6256,0))&gt;0.05,INDEX(margin_ranges!$C$13:$C$16,MATCH($F6256*100,margin_ranges!$B$13:$B$16,1)),"")</f>
        <v>Balanced (Type B)</v>
      </c>
      <c r="V6256">
        <f>MIN(VLOOKUP($U6256,margin_ranges!$A$5:$D$10,4,FALSE),$P6256*100)</f>
        <v>29.75</v>
      </c>
      <c r="Y6256" s="29">
        <f t="shared" si="97"/>
        <v>6.4393939393937671E-2</v>
      </c>
    </row>
    <row r="6257" spans="1:25" x14ac:dyDescent="0.3">
      <c r="A6257" s="8" t="s">
        <v>35</v>
      </c>
      <c r="B6257" s="8" t="s">
        <v>10875</v>
      </c>
      <c r="C6257" s="8" t="s">
        <v>34</v>
      </c>
      <c r="D6257" s="8" t="s">
        <v>34</v>
      </c>
      <c r="E6257" s="8"/>
      <c r="F6257" s="24">
        <v>0.27213462887716</v>
      </c>
      <c r="G6257" s="24">
        <v>0.79287278000000005</v>
      </c>
      <c r="H6257" s="25">
        <v>2424.7613999999999</v>
      </c>
      <c r="I6257" s="25">
        <v>222.3306</v>
      </c>
      <c r="J6257" s="15">
        <v>1965</v>
      </c>
      <c r="K6257" s="15">
        <v>507</v>
      </c>
      <c r="L6257" s="13">
        <v>9.1700000000000004E-2</v>
      </c>
      <c r="M6257" s="7">
        <v>0.29461609</v>
      </c>
      <c r="N6257" s="26">
        <v>0.14660699999999999</v>
      </c>
      <c r="O6257" s="27"/>
      <c r="P6257" s="8">
        <v>0.50237952819999998</v>
      </c>
      <c r="Q6257" s="24">
        <v>0.27210000000000001</v>
      </c>
      <c r="R6257" t="e">
        <f>IF($Q6257*100&gt;=VLOOKUP($O6257,margin_ranges!$A$5:$C$10,2,FALSE),IF($Q6257*100&lt;=VLOOKUP($O6257,margin_ranges!$A$5:$C$10,3,FALSE)+10,"IN RANGE","ABOVE RANGE"),"BELOW RANGE")</f>
        <v>#N/A</v>
      </c>
      <c r="S6257" t="e">
        <f>MIN(VLOOKUP($O6257,margin_ranges!$A$5:$D$10,4,FALSE),$P6257*100)</f>
        <v>#N/A</v>
      </c>
      <c r="T6257" s="29" t="e">
        <f>(1-$S6257/100)/(1-$F6257)-1</f>
        <v>#N/A</v>
      </c>
      <c r="U6257" s="19" t="str">
        <f>IF(ABS(IFERROR(T6257,0))&gt;0.05,INDEX(margin_ranges!$C$13:$C$16,MATCH($F6257*100,margin_ranges!$B$13:$B$16,1)),"")</f>
        <v/>
      </c>
      <c r="V6257" t="e">
        <f>MIN(VLOOKUP($U6257,margin_ranges!$A$5:$D$10,4,FALSE),$P6257*100)</f>
        <v>#N/A</v>
      </c>
      <c r="Y6257" s="29" t="e">
        <f t="shared" si="97"/>
        <v>#N/A</v>
      </c>
    </row>
    <row r="6258" spans="1:25" x14ac:dyDescent="0.3">
      <c r="A6258" s="8" t="s">
        <v>33</v>
      </c>
      <c r="B6258" s="8" t="s">
        <v>10875</v>
      </c>
      <c r="C6258" s="8" t="s">
        <v>10876</v>
      </c>
      <c r="D6258" s="8" t="s">
        <v>34</v>
      </c>
      <c r="E6258" s="8"/>
      <c r="F6258" s="24">
        <v>0.27213462887716</v>
      </c>
      <c r="G6258" s="24">
        <v>0.79287278000000005</v>
      </c>
      <c r="H6258" s="25">
        <v>2424.7613999999999</v>
      </c>
      <c r="I6258" s="25">
        <v>222.3306</v>
      </c>
      <c r="J6258" s="15">
        <v>1965</v>
      </c>
      <c r="K6258" s="15">
        <v>507</v>
      </c>
      <c r="L6258" s="13">
        <v>9.1700000000000004E-2</v>
      </c>
      <c r="M6258" s="7">
        <v>0.29461609</v>
      </c>
      <c r="N6258" s="26">
        <v>0.14660699999999999</v>
      </c>
      <c r="O6258" s="27"/>
      <c r="P6258" s="8">
        <v>0.50237952819999998</v>
      </c>
      <c r="Q6258" s="24">
        <v>0.27210000000000001</v>
      </c>
      <c r="R6258" t="e">
        <f>IF($Q6258*100&gt;=VLOOKUP($O6258,margin_ranges!$A$5:$C$10,2,FALSE),IF($Q6258*100&lt;=VLOOKUP($O6258,margin_ranges!$A$5:$C$10,3,FALSE)+10,"IN RANGE","ABOVE RANGE"),"BELOW RANGE")</f>
        <v>#N/A</v>
      </c>
      <c r="S6258" t="e">
        <f>MIN(VLOOKUP($O6258,margin_ranges!$A$5:$D$10,4,FALSE),$P6258*100)</f>
        <v>#N/A</v>
      </c>
      <c r="T6258" s="29" t="e">
        <f>(1-$S6258/100)/(1-$F6258)-1</f>
        <v>#N/A</v>
      </c>
      <c r="U6258" s="19" t="str">
        <f>IF(ABS(IFERROR(T6258,0))&gt;0.05,INDEX(margin_ranges!$C$13:$C$16,MATCH($F6258*100,margin_ranges!$B$13:$B$16,1)),"")</f>
        <v/>
      </c>
      <c r="V6258" t="e">
        <f>MIN(VLOOKUP($U6258,margin_ranges!$A$5:$D$10,4,FALSE),$P6258*100)</f>
        <v>#N/A</v>
      </c>
      <c r="Y6258" s="29" t="e">
        <f t="shared" si="97"/>
        <v>#N/A</v>
      </c>
    </row>
    <row r="6259" spans="1:25" x14ac:dyDescent="0.3">
      <c r="A6259" s="8" t="s">
        <v>17</v>
      </c>
      <c r="B6259" s="8" t="s">
        <v>10875</v>
      </c>
      <c r="C6259" s="8" t="s">
        <v>10876</v>
      </c>
      <c r="D6259" s="8" t="s">
        <v>10877</v>
      </c>
      <c r="E6259" s="8" t="s">
        <v>10878</v>
      </c>
      <c r="F6259" s="24">
        <v>0.28999999999999998</v>
      </c>
      <c r="G6259" s="24">
        <v>1</v>
      </c>
      <c r="H6259" s="25">
        <v>219.83359999999999</v>
      </c>
      <c r="I6259" s="25">
        <v>11.2029</v>
      </c>
      <c r="J6259" s="15">
        <v>272</v>
      </c>
      <c r="K6259" s="15">
        <v>68</v>
      </c>
      <c r="L6259" s="13">
        <v>5.0999999999999997E-2</v>
      </c>
      <c r="M6259" s="7">
        <v>0.80850606999999997</v>
      </c>
      <c r="N6259" s="26">
        <v>0.5</v>
      </c>
      <c r="O6259" s="27" t="s">
        <v>22</v>
      </c>
      <c r="P6259" s="8">
        <v>0.38157545050000002</v>
      </c>
      <c r="Q6259" s="24">
        <v>0.28999999999999998</v>
      </c>
      <c r="R6259" t="str">
        <f>IF($Q6259*100&gt;=VLOOKUP($O6259,margin_ranges!$A$5:$C$10,2,FALSE),IF($Q6259*100&lt;=VLOOKUP($O6259,margin_ranges!$A$5:$C$10,3,FALSE)+10,"IN RANGE","ABOVE RANGE"),"BELOW RANGE")</f>
        <v>IN RANGE</v>
      </c>
      <c r="S6259">
        <f>MIN(VLOOKUP($O6259,margin_ranges!$A$5:$D$10,4,FALSE),$P6259*100)</f>
        <v>29.75</v>
      </c>
      <c r="T6259" s="29">
        <f>(1-$S6259/100)/(1-$F6259)-1</f>
        <v>-1.0563380281690127E-2</v>
      </c>
      <c r="U6259" s="19" t="str">
        <f>IF(ABS(IFERROR(T6259,0))&gt;0.05,INDEX(margin_ranges!$C$13:$C$16,MATCH($F6259*100,margin_ranges!$B$13:$B$16,1)),"")</f>
        <v/>
      </c>
      <c r="V6259" t="e">
        <f>MIN(VLOOKUP($U6259,margin_ranges!$A$5:$D$10,4,FALSE),$P6259*100)</f>
        <v>#N/A</v>
      </c>
      <c r="Y6259" s="29" t="e">
        <f t="shared" si="97"/>
        <v>#N/A</v>
      </c>
    </row>
    <row r="6260" spans="1:25" x14ac:dyDescent="0.3">
      <c r="A6260" s="8" t="s">
        <v>17</v>
      </c>
      <c r="B6260" s="8" t="s">
        <v>10875</v>
      </c>
      <c r="C6260" s="8" t="s">
        <v>10876</v>
      </c>
      <c r="D6260" s="8" t="s">
        <v>10879</v>
      </c>
      <c r="E6260" s="8" t="s">
        <v>10880</v>
      </c>
      <c r="F6260" s="24">
        <v>0.28999999999999998</v>
      </c>
      <c r="G6260" s="24">
        <v>1</v>
      </c>
      <c r="H6260" s="25">
        <v>219.0291</v>
      </c>
      <c r="I6260" s="25">
        <v>4.5174000000000003</v>
      </c>
      <c r="J6260" s="15">
        <v>112</v>
      </c>
      <c r="K6260" s="15">
        <v>28</v>
      </c>
      <c r="L6260" s="13">
        <v>2.06E-2</v>
      </c>
      <c r="M6260" s="7">
        <v>0.82896243000000003</v>
      </c>
      <c r="N6260" s="26">
        <v>0.5</v>
      </c>
      <c r="O6260" s="27" t="s">
        <v>22</v>
      </c>
      <c r="P6260" s="8">
        <v>0.39683635690000002</v>
      </c>
      <c r="Q6260" s="24">
        <v>0.28999999999999998</v>
      </c>
      <c r="R6260" t="str">
        <f>IF($Q6260*100&gt;=VLOOKUP($O6260,margin_ranges!$A$5:$C$10,2,FALSE),IF($Q6260*100&lt;=VLOOKUP($O6260,margin_ranges!$A$5:$C$10,3,FALSE)+10,"IN RANGE","ABOVE RANGE"),"BELOW RANGE")</f>
        <v>IN RANGE</v>
      </c>
      <c r="S6260">
        <f>MIN(VLOOKUP($O6260,margin_ranges!$A$5:$D$10,4,FALSE),$P6260*100)</f>
        <v>29.75</v>
      </c>
      <c r="T6260" s="29">
        <f>(1-$S6260/100)/(1-$F6260)-1</f>
        <v>-1.0563380281690127E-2</v>
      </c>
      <c r="U6260" s="19" t="str">
        <f>IF(ABS(IFERROR(T6260,0))&gt;0.05,INDEX(margin_ranges!$C$13:$C$16,MATCH($F6260*100,margin_ranges!$B$13:$B$16,1)),"")</f>
        <v/>
      </c>
      <c r="V6260" t="e">
        <f>MIN(VLOOKUP($U6260,margin_ranges!$A$5:$D$10,4,FALSE),$P6260*100)</f>
        <v>#N/A</v>
      </c>
      <c r="Y6260" s="29" t="e">
        <f t="shared" si="97"/>
        <v>#N/A</v>
      </c>
    </row>
    <row r="6261" spans="1:25" x14ac:dyDescent="0.3">
      <c r="A6261" s="8" t="s">
        <v>17</v>
      </c>
      <c r="B6261" s="8" t="s">
        <v>10875</v>
      </c>
      <c r="C6261" s="8" t="s">
        <v>10876</v>
      </c>
      <c r="D6261" s="8" t="s">
        <v>10887</v>
      </c>
      <c r="E6261" s="8" t="s">
        <v>10888</v>
      </c>
      <c r="F6261" s="24">
        <v>0.28999999999999998</v>
      </c>
      <c r="G6261" s="24">
        <v>1</v>
      </c>
      <c r="H6261" s="25">
        <v>246.5103</v>
      </c>
      <c r="I6261" s="25">
        <v>10.184900000000001</v>
      </c>
      <c r="J6261" s="15">
        <v>252</v>
      </c>
      <c r="K6261" s="15">
        <v>63</v>
      </c>
      <c r="L6261" s="13">
        <v>4.1300000000000003E-2</v>
      </c>
      <c r="M6261" s="7">
        <v>0.82593205999999997</v>
      </c>
      <c r="N6261" s="26">
        <v>0.5</v>
      </c>
      <c r="O6261" s="27" t="s">
        <v>22</v>
      </c>
      <c r="P6261" s="8">
        <v>0.39462332719999998</v>
      </c>
      <c r="Q6261" s="24">
        <v>0.28999999999999998</v>
      </c>
      <c r="R6261" t="str">
        <f>IF($Q6261*100&gt;=VLOOKUP($O6261,margin_ranges!$A$5:$C$10,2,FALSE),IF($Q6261*100&lt;=VLOOKUP($O6261,margin_ranges!$A$5:$C$10,3,FALSE)+10,"IN RANGE","ABOVE RANGE"),"BELOW RANGE")</f>
        <v>IN RANGE</v>
      </c>
      <c r="S6261">
        <f>MIN(VLOOKUP($O6261,margin_ranges!$A$5:$D$10,4,FALSE),$P6261*100)</f>
        <v>29.75</v>
      </c>
      <c r="T6261" s="29">
        <f>(1-$S6261/100)/(1-$F6261)-1</f>
        <v>-1.0563380281690127E-2</v>
      </c>
      <c r="U6261" s="19" t="str">
        <f>IF(ABS(IFERROR(T6261,0))&gt;0.05,INDEX(margin_ranges!$C$13:$C$16,MATCH($F6261*100,margin_ranges!$B$13:$B$16,1)),"")</f>
        <v/>
      </c>
      <c r="V6261" t="e">
        <f>MIN(VLOOKUP($U6261,margin_ranges!$A$5:$D$10,4,FALSE),$P6261*100)</f>
        <v>#N/A</v>
      </c>
      <c r="Y6261" s="29" t="e">
        <f t="shared" si="97"/>
        <v>#N/A</v>
      </c>
    </row>
    <row r="6262" spans="1:25" x14ac:dyDescent="0.3">
      <c r="A6262" s="8" t="s">
        <v>17</v>
      </c>
      <c r="B6262" s="8" t="s">
        <v>10875</v>
      </c>
      <c r="C6262" s="8" t="s">
        <v>10876</v>
      </c>
      <c r="D6262" s="8" t="s">
        <v>10883</v>
      </c>
      <c r="E6262" s="8" t="s">
        <v>10884</v>
      </c>
      <c r="F6262" s="24">
        <v>0.28000000000000003</v>
      </c>
      <c r="G6262" s="24">
        <v>1</v>
      </c>
      <c r="H6262" s="25">
        <v>603.24779999999998</v>
      </c>
      <c r="I6262" s="25">
        <v>68.895499999999998</v>
      </c>
      <c r="J6262" s="15">
        <v>466</v>
      </c>
      <c r="K6262" s="15">
        <v>130</v>
      </c>
      <c r="L6262" s="13">
        <v>0.1142</v>
      </c>
      <c r="M6262" s="7">
        <v>0.22527700000000001</v>
      </c>
      <c r="N6262" s="26">
        <v>0.1</v>
      </c>
      <c r="O6262" s="27" t="s">
        <v>92</v>
      </c>
      <c r="P6262" s="8">
        <v>0.55610203970000005</v>
      </c>
      <c r="Q6262" s="24">
        <v>0.28000000000000003</v>
      </c>
      <c r="R6262" t="str">
        <f>IF($Q6262*100&gt;=VLOOKUP($O6262,margin_ranges!$A$5:$C$10,2,FALSE),IF($Q6262*100&lt;=VLOOKUP($O6262,margin_ranges!$A$5:$C$10,3,FALSE)+10,"IN RANGE","ABOVE RANGE"),"BELOW RANGE")</f>
        <v>IN RANGE</v>
      </c>
      <c r="S6262">
        <f>MIN(VLOOKUP($O6262,margin_ranges!$A$5:$D$10,4,FALSE),$P6262*100)</f>
        <v>29.75</v>
      </c>
      <c r="T6262" s="29">
        <f>(1-$S6262/100)/(1-$F6262)-1</f>
        <v>-2.4305555555555469E-2</v>
      </c>
      <c r="U6262" s="19" t="str">
        <f>IF(ABS(IFERROR(T6262,0))&gt;0.05,INDEX(margin_ranges!$C$13:$C$16,MATCH($F6262*100,margin_ranges!$B$13:$B$16,1)),"")</f>
        <v/>
      </c>
      <c r="V6262" t="e">
        <f>MIN(VLOOKUP($U6262,margin_ranges!$A$5:$D$10,4,FALSE),$P6262*100)</f>
        <v>#N/A</v>
      </c>
      <c r="Y6262" s="29" t="e">
        <f t="shared" si="97"/>
        <v>#N/A</v>
      </c>
    </row>
    <row r="6263" spans="1:25" x14ac:dyDescent="0.3">
      <c r="A6263" s="8" t="s">
        <v>17</v>
      </c>
      <c r="B6263" s="8" t="s">
        <v>10875</v>
      </c>
      <c r="C6263" s="8" t="s">
        <v>10876</v>
      </c>
      <c r="D6263" s="8" t="s">
        <v>10885</v>
      </c>
      <c r="E6263" s="8" t="s">
        <v>10886</v>
      </c>
      <c r="F6263" s="24">
        <v>0.25</v>
      </c>
      <c r="G6263" s="24">
        <v>1</v>
      </c>
      <c r="H6263" s="25">
        <v>786.94889999999998</v>
      </c>
      <c r="I6263" s="25">
        <v>102.0095</v>
      </c>
      <c r="J6263" s="15">
        <v>456</v>
      </c>
      <c r="K6263" s="15">
        <v>111</v>
      </c>
      <c r="L6263" s="13">
        <v>0.12959999999999999</v>
      </c>
      <c r="M6263" s="7">
        <v>0.14900489</v>
      </c>
      <c r="N6263" s="26">
        <v>0.1</v>
      </c>
      <c r="O6263" s="27" t="s">
        <v>92</v>
      </c>
      <c r="P6263" s="8">
        <v>0.32888108389999998</v>
      </c>
      <c r="Q6263" s="24">
        <v>0.25</v>
      </c>
      <c r="R6263" t="str">
        <f>IF($Q6263*100&gt;=VLOOKUP($O6263,margin_ranges!$A$5:$C$10,2,FALSE),IF($Q6263*100&lt;=VLOOKUP($O6263,margin_ranges!$A$5:$C$10,3,FALSE)+10,"IN RANGE","ABOVE RANGE"),"BELOW RANGE")</f>
        <v>IN RANGE</v>
      </c>
      <c r="S6263">
        <f>MIN(VLOOKUP($O6263,margin_ranges!$A$5:$D$10,4,FALSE),$P6263*100)</f>
        <v>29.75</v>
      </c>
      <c r="T6263" s="29">
        <f>(1-$S6263/100)/(1-$F6263)-1</f>
        <v>-6.3333333333333353E-2</v>
      </c>
      <c r="U6263" s="19" t="str">
        <f>IF(ABS(IFERROR(T6263,0))&gt;0.05,INDEX(margin_ranges!$C$13:$C$16,MATCH($F6263*100,margin_ranges!$B$13:$B$16,1)),"")</f>
        <v>Balanced (Type B)</v>
      </c>
      <c r="V6263">
        <f>MIN(VLOOKUP($U6263,margin_ranges!$A$5:$D$10,4,FALSE),$P6263*100)</f>
        <v>29.75</v>
      </c>
      <c r="Y6263" s="29">
        <f t="shared" si="97"/>
        <v>-6.3333333333333353E-2</v>
      </c>
    </row>
    <row r="6264" spans="1:25" x14ac:dyDescent="0.3">
      <c r="A6264" s="8" t="s">
        <v>17</v>
      </c>
      <c r="B6264" s="8" t="s">
        <v>10875</v>
      </c>
      <c r="C6264" s="8" t="s">
        <v>10876</v>
      </c>
      <c r="D6264" s="8" t="s">
        <v>10881</v>
      </c>
      <c r="E6264" s="8" t="s">
        <v>10882</v>
      </c>
      <c r="F6264" s="24">
        <v>0.26</v>
      </c>
      <c r="G6264" s="24">
        <v>0</v>
      </c>
      <c r="H6264" s="25">
        <v>349.19159999999999</v>
      </c>
      <c r="I6264" s="25">
        <v>25.520399999999999</v>
      </c>
      <c r="J6264" s="15">
        <v>407</v>
      </c>
      <c r="K6264" s="15">
        <v>106</v>
      </c>
      <c r="L6264" s="13">
        <v>7.3099999999999998E-2</v>
      </c>
      <c r="M6264" s="7">
        <v>0.53162452000000004</v>
      </c>
      <c r="N6264" s="26">
        <v>0.1</v>
      </c>
      <c r="O6264" s="27" t="s">
        <v>162</v>
      </c>
      <c r="P6264" s="8">
        <v>0.81189731600000004</v>
      </c>
      <c r="Q6264" s="24">
        <v>0.26</v>
      </c>
      <c r="R6264" t="str">
        <f>IF($Q6264*100&gt;=VLOOKUP($O6264,margin_ranges!$A$5:$C$10,2,FALSE),IF($Q6264*100&lt;=VLOOKUP($O6264,margin_ranges!$A$5:$C$10,3,FALSE)+10,"IN RANGE","ABOVE RANGE"),"BELOW RANGE")</f>
        <v>BELOW RANGE</v>
      </c>
      <c r="S6264">
        <f>MIN(VLOOKUP($O6264,margin_ranges!$A$5:$D$10,4,FALSE),$P6264*100)</f>
        <v>43</v>
      </c>
      <c r="T6264" s="29">
        <f>(1-$S6264/100)/(1-$F6264)-1</f>
        <v>-0.2297297297297296</v>
      </c>
      <c r="U6264" s="19" t="str">
        <f>IF(ABS(IFERROR(T6264,0))&gt;0.05,INDEX(margin_ranges!$C$13:$C$16,MATCH($F6264*100,margin_ranges!$B$13:$B$16,1)),"")</f>
        <v>Balanced (Type B)</v>
      </c>
      <c r="V6264">
        <f>MIN(VLOOKUP($U6264,margin_ranges!$A$5:$D$10,4,FALSE),$P6264*100)</f>
        <v>29.75</v>
      </c>
      <c r="Y6264" s="29">
        <f t="shared" si="97"/>
        <v>-5.0675675675675658E-2</v>
      </c>
    </row>
    <row r="6265" spans="1:25" x14ac:dyDescent="0.3">
      <c r="A6265" s="8" t="s">
        <v>35</v>
      </c>
      <c r="B6265" s="8" t="s">
        <v>10867</v>
      </c>
      <c r="C6265" s="8" t="s">
        <v>34</v>
      </c>
      <c r="D6265" s="8" t="s">
        <v>34</v>
      </c>
      <c r="E6265" s="8"/>
      <c r="F6265" s="24">
        <v>0.29960139387367102</v>
      </c>
      <c r="G6265" s="24">
        <v>0.47743803000000001</v>
      </c>
      <c r="H6265" s="25">
        <v>66.197699999999998</v>
      </c>
      <c r="I6265" s="25">
        <v>4.2129000000000003</v>
      </c>
      <c r="J6265" s="15">
        <v>47</v>
      </c>
      <c r="K6265" s="15">
        <v>14</v>
      </c>
      <c r="L6265" s="13">
        <v>6.3600000000000004E-2</v>
      </c>
      <c r="M6265" s="7">
        <v>0.37367412999999999</v>
      </c>
      <c r="N6265" s="26">
        <v>0.19961599999999999</v>
      </c>
      <c r="O6265" s="27"/>
      <c r="P6265" s="8">
        <v>0.4658019229</v>
      </c>
      <c r="Q6265" s="24">
        <v>0.29959999999999998</v>
      </c>
      <c r="R6265" t="e">
        <f>IF($Q6265*100&gt;=VLOOKUP($O6265,margin_ranges!$A$5:$C$10,2,FALSE),IF($Q6265*100&lt;=VLOOKUP($O6265,margin_ranges!$A$5:$C$10,3,FALSE)+10,"IN RANGE","ABOVE RANGE"),"BELOW RANGE")</f>
        <v>#N/A</v>
      </c>
      <c r="S6265" t="e">
        <f>MIN(VLOOKUP($O6265,margin_ranges!$A$5:$D$10,4,FALSE),$P6265*100)</f>
        <v>#N/A</v>
      </c>
      <c r="T6265" s="29" t="e">
        <f>(1-$S6265/100)/(1-$F6265)-1</f>
        <v>#N/A</v>
      </c>
      <c r="U6265" s="19" t="str">
        <f>IF(ABS(IFERROR(T6265,0))&gt;0.05,INDEX(margin_ranges!$C$13:$C$16,MATCH($F6265*100,margin_ranges!$B$13:$B$16,1)),"")</f>
        <v/>
      </c>
      <c r="V6265" t="e">
        <f>MIN(VLOOKUP($U6265,margin_ranges!$A$5:$D$10,4,FALSE),$P6265*100)</f>
        <v>#N/A</v>
      </c>
      <c r="Y6265" s="29" t="e">
        <f t="shared" si="97"/>
        <v>#N/A</v>
      </c>
    </row>
    <row r="6266" spans="1:25" x14ac:dyDescent="0.3">
      <c r="A6266" s="8" t="s">
        <v>33</v>
      </c>
      <c r="B6266" s="8" t="s">
        <v>10867</v>
      </c>
      <c r="C6266" s="8" t="s">
        <v>10868</v>
      </c>
      <c r="D6266" s="8" t="s">
        <v>34</v>
      </c>
      <c r="E6266" s="8"/>
      <c r="F6266" s="24">
        <v>0.29960139387367102</v>
      </c>
      <c r="G6266" s="24">
        <v>0.47743803000000001</v>
      </c>
      <c r="H6266" s="25">
        <v>66.197699999999998</v>
      </c>
      <c r="I6266" s="25">
        <v>4.2129000000000003</v>
      </c>
      <c r="J6266" s="15">
        <v>47</v>
      </c>
      <c r="K6266" s="15">
        <v>14</v>
      </c>
      <c r="L6266" s="13">
        <v>6.3600000000000004E-2</v>
      </c>
      <c r="M6266" s="7">
        <v>0.37367412999999999</v>
      </c>
      <c r="N6266" s="26">
        <v>0.19961599999999999</v>
      </c>
      <c r="O6266" s="27"/>
      <c r="P6266" s="8">
        <v>0.4658019229</v>
      </c>
      <c r="Q6266" s="24">
        <v>0.29959999999999998</v>
      </c>
      <c r="R6266" t="e">
        <f>IF($Q6266*100&gt;=VLOOKUP($O6266,margin_ranges!$A$5:$C$10,2,FALSE),IF($Q6266*100&lt;=VLOOKUP($O6266,margin_ranges!$A$5:$C$10,3,FALSE)+10,"IN RANGE","ABOVE RANGE"),"BELOW RANGE")</f>
        <v>#N/A</v>
      </c>
      <c r="S6266" t="e">
        <f>MIN(VLOOKUP($O6266,margin_ranges!$A$5:$D$10,4,FALSE),$P6266*100)</f>
        <v>#N/A</v>
      </c>
      <c r="T6266" s="29" t="e">
        <f>(1-$S6266/100)/(1-$F6266)-1</f>
        <v>#N/A</v>
      </c>
      <c r="U6266" s="19" t="str">
        <f>IF(ABS(IFERROR(T6266,0))&gt;0.05,INDEX(margin_ranges!$C$13:$C$16,MATCH($F6266*100,margin_ranges!$B$13:$B$16,1)),"")</f>
        <v/>
      </c>
      <c r="V6266" t="e">
        <f>MIN(VLOOKUP($U6266,margin_ranges!$A$5:$D$10,4,FALSE),$P6266*100)</f>
        <v>#N/A</v>
      </c>
      <c r="Y6266" s="29" t="e">
        <f t="shared" si="97"/>
        <v>#N/A</v>
      </c>
    </row>
    <row r="6267" spans="1:25" x14ac:dyDescent="0.3">
      <c r="A6267" s="8" t="s">
        <v>17</v>
      </c>
      <c r="B6267" s="8" t="s">
        <v>10867</v>
      </c>
      <c r="C6267" s="8" t="s">
        <v>10868</v>
      </c>
      <c r="D6267" s="8" t="s">
        <v>10869</v>
      </c>
      <c r="E6267" s="8" t="s">
        <v>10870</v>
      </c>
      <c r="F6267" s="24">
        <v>0.3</v>
      </c>
      <c r="G6267" s="24">
        <v>0</v>
      </c>
      <c r="H6267" s="25">
        <v>17.3826</v>
      </c>
      <c r="I6267" s="25">
        <v>1.0721000000000001</v>
      </c>
      <c r="J6267" s="15">
        <v>14</v>
      </c>
      <c r="K6267" s="15">
        <v>4</v>
      </c>
      <c r="L6267" s="13">
        <v>6.1699999999999998E-2</v>
      </c>
      <c r="M6267" s="7">
        <v>0.44191206</v>
      </c>
      <c r="N6267" s="26">
        <v>0.2</v>
      </c>
      <c r="O6267" s="27" t="s">
        <v>95</v>
      </c>
      <c r="P6267" s="8">
        <v>0.54742126609999997</v>
      </c>
      <c r="Q6267" s="24">
        <v>0.3</v>
      </c>
      <c r="R6267" t="str">
        <f>IF($Q6267*100&gt;=VLOOKUP($O6267,margin_ranges!$A$5:$C$10,2,FALSE),IF($Q6267*100&lt;=VLOOKUP($O6267,margin_ranges!$A$5:$C$10,3,FALSE)+10,"IN RANGE","ABOVE RANGE"),"BELOW RANGE")</f>
        <v>IN RANGE</v>
      </c>
      <c r="S6267">
        <f>MIN(VLOOKUP($O6267,margin_ranges!$A$5:$D$10,4,FALSE),$P6267*100)</f>
        <v>19.75</v>
      </c>
      <c r="T6267" s="29">
        <f>(1-$S6267/100)/(1-$F6267)-1</f>
        <v>0.14642857142857157</v>
      </c>
      <c r="U6267" s="19" t="str">
        <f>IF(ABS(IFERROR(T6267,0))&gt;0.05,INDEX(margin_ranges!$C$13:$C$16,MATCH($F6267*100,margin_ranges!$B$13:$B$16,1)),"")</f>
        <v>Balanced (Type B)</v>
      </c>
      <c r="V6267">
        <f>MIN(VLOOKUP($U6267,margin_ranges!$A$5:$D$10,4,FALSE),$P6267*100)</f>
        <v>29.75</v>
      </c>
      <c r="Y6267" s="29">
        <f t="shared" si="97"/>
        <v>3.5714285714285587E-3</v>
      </c>
    </row>
    <row r="6268" spans="1:25" x14ac:dyDescent="0.3">
      <c r="A6268" s="8" t="s">
        <v>17</v>
      </c>
      <c r="B6268" s="8" t="s">
        <v>10867</v>
      </c>
      <c r="C6268" s="8" t="s">
        <v>10868</v>
      </c>
      <c r="D6268" s="8" t="s">
        <v>10871</v>
      </c>
      <c r="E6268" s="8" t="s">
        <v>10872</v>
      </c>
      <c r="F6268" s="24">
        <v>0.3</v>
      </c>
      <c r="G6268" s="24">
        <v>1</v>
      </c>
      <c r="H6268" s="25">
        <v>38.727600000000002</v>
      </c>
      <c r="I6268" s="25">
        <v>2.2401</v>
      </c>
      <c r="J6268" s="15">
        <v>23</v>
      </c>
      <c r="K6268" s="15">
        <v>7</v>
      </c>
      <c r="L6268" s="13">
        <v>5.7799999999999997E-2</v>
      </c>
      <c r="M6268" s="7">
        <v>0.33552502000000001</v>
      </c>
      <c r="N6268" s="26">
        <v>0.2</v>
      </c>
      <c r="O6268" s="27" t="s">
        <v>95</v>
      </c>
      <c r="P6268" s="8">
        <v>0.403919258</v>
      </c>
      <c r="Q6268" s="24">
        <v>0.3</v>
      </c>
      <c r="R6268" t="str">
        <f>IF($Q6268*100&gt;=VLOOKUP($O6268,margin_ranges!$A$5:$C$10,2,FALSE),IF($Q6268*100&lt;=VLOOKUP($O6268,margin_ranges!$A$5:$C$10,3,FALSE)+10,"IN RANGE","ABOVE RANGE"),"BELOW RANGE")</f>
        <v>IN RANGE</v>
      </c>
      <c r="S6268">
        <f>MIN(VLOOKUP($O6268,margin_ranges!$A$5:$D$10,4,FALSE),$P6268*100)</f>
        <v>19.75</v>
      </c>
      <c r="T6268" s="29">
        <f>(1-$S6268/100)/(1-$F6268)-1</f>
        <v>0.14642857142857157</v>
      </c>
      <c r="U6268" s="19" t="str">
        <f>IF(ABS(IFERROR(T6268,0))&gt;0.05,INDEX(margin_ranges!$C$13:$C$16,MATCH($F6268*100,margin_ranges!$B$13:$B$16,1)),"")</f>
        <v>Balanced (Type B)</v>
      </c>
      <c r="V6268">
        <f>MIN(VLOOKUP($U6268,margin_ranges!$A$5:$D$10,4,FALSE),$P6268*100)</f>
        <v>29.75</v>
      </c>
      <c r="Y6268" s="29">
        <f t="shared" si="97"/>
        <v>3.5714285714285587E-3</v>
      </c>
    </row>
    <row r="6269" spans="1:25" x14ac:dyDescent="0.3">
      <c r="A6269" s="8" t="s">
        <v>17</v>
      </c>
      <c r="B6269" s="8" t="s">
        <v>10867</v>
      </c>
      <c r="C6269" s="8" t="s">
        <v>10868</v>
      </c>
      <c r="D6269" s="8" t="s">
        <v>10873</v>
      </c>
      <c r="E6269" s="8" t="s">
        <v>10874</v>
      </c>
      <c r="F6269" s="24">
        <v>0.3</v>
      </c>
      <c r="G6269" s="24">
        <v>0</v>
      </c>
      <c r="H6269" s="25">
        <v>9.8861000000000008</v>
      </c>
      <c r="I6269" s="25">
        <v>0.86829999999999996</v>
      </c>
      <c r="J6269" s="15">
        <v>10</v>
      </c>
      <c r="K6269" s="15">
        <v>3</v>
      </c>
      <c r="L6269" s="13">
        <v>8.7800000000000003E-2</v>
      </c>
      <c r="M6269" s="7">
        <v>0.38730668000000001</v>
      </c>
      <c r="N6269" s="26">
        <v>0.2</v>
      </c>
      <c r="O6269" s="27" t="s">
        <v>95</v>
      </c>
      <c r="P6269" s="8">
        <v>0.48361334719999999</v>
      </c>
      <c r="Q6269" s="24">
        <v>0.3</v>
      </c>
      <c r="R6269" t="str">
        <f>IF($Q6269*100&gt;=VLOOKUP($O6269,margin_ranges!$A$5:$C$10,2,FALSE),IF($Q6269*100&lt;=VLOOKUP($O6269,margin_ranges!$A$5:$C$10,3,FALSE)+10,"IN RANGE","ABOVE RANGE"),"BELOW RANGE")</f>
        <v>IN RANGE</v>
      </c>
      <c r="S6269">
        <f>MIN(VLOOKUP($O6269,margin_ranges!$A$5:$D$10,4,FALSE),$P6269*100)</f>
        <v>19.75</v>
      </c>
      <c r="T6269" s="29">
        <f>(1-$S6269/100)/(1-$F6269)-1</f>
        <v>0.14642857142857157</v>
      </c>
      <c r="U6269" s="19" t="str">
        <f>IF(ABS(IFERROR(T6269,0))&gt;0.05,INDEX(margin_ranges!$C$13:$C$16,MATCH($F6269*100,margin_ranges!$B$13:$B$16,1)),"")</f>
        <v>Balanced (Type B)</v>
      </c>
      <c r="V6269">
        <f>MIN(VLOOKUP($U6269,margin_ranges!$A$5:$D$10,4,FALSE),$P6269*100)</f>
        <v>29.75</v>
      </c>
      <c r="Y6269" s="29">
        <f t="shared" si="97"/>
        <v>3.5714285714285587E-3</v>
      </c>
    </row>
    <row r="6270" spans="1:25" x14ac:dyDescent="0.3">
      <c r="A6270" s="8" t="s">
        <v>35</v>
      </c>
      <c r="B6270" s="8" t="s">
        <v>12344</v>
      </c>
      <c r="C6270" s="8" t="s">
        <v>34</v>
      </c>
      <c r="D6270" s="8" t="s">
        <v>34</v>
      </c>
      <c r="E6270" s="8"/>
      <c r="F6270" s="24">
        <v>0.25</v>
      </c>
      <c r="G6270" s="24">
        <v>0</v>
      </c>
      <c r="H6270" s="25">
        <v>3.1356999999999999</v>
      </c>
      <c r="I6270" s="25">
        <v>0.54610000000000003</v>
      </c>
      <c r="J6270" s="15">
        <v>18</v>
      </c>
      <c r="K6270" s="15">
        <v>4</v>
      </c>
      <c r="L6270" s="13">
        <v>0.1741</v>
      </c>
      <c r="M6270" s="7">
        <v>1.0890778299999999</v>
      </c>
      <c r="N6270" s="26">
        <v>0.37</v>
      </c>
      <c r="O6270" s="27"/>
      <c r="P6270" s="8">
        <v>0.66026303149999999</v>
      </c>
      <c r="Q6270" s="24">
        <v>0.25</v>
      </c>
      <c r="R6270" t="e">
        <f>IF($Q6270*100&gt;=VLOOKUP($O6270,margin_ranges!$A$5:$C$10,2,FALSE),IF($Q6270*100&lt;=VLOOKUP($O6270,margin_ranges!$A$5:$C$10,3,FALSE)+10,"IN RANGE","ABOVE RANGE"),"BELOW RANGE")</f>
        <v>#N/A</v>
      </c>
      <c r="S6270" t="e">
        <f>MIN(VLOOKUP($O6270,margin_ranges!$A$5:$D$10,4,FALSE),$P6270*100)</f>
        <v>#N/A</v>
      </c>
      <c r="T6270" s="29" t="e">
        <f>(1-$S6270/100)/(1-$F6270)-1</f>
        <v>#N/A</v>
      </c>
      <c r="U6270" s="19" t="str">
        <f>IF(ABS(IFERROR(T6270,0))&gt;0.05,INDEX(margin_ranges!$C$13:$C$16,MATCH($F6270*100,margin_ranges!$B$13:$B$16,1)),"")</f>
        <v/>
      </c>
      <c r="V6270" t="e">
        <f>MIN(VLOOKUP($U6270,margin_ranges!$A$5:$D$10,4,FALSE),$P6270*100)</f>
        <v>#N/A</v>
      </c>
      <c r="Y6270" s="29" t="e">
        <f t="shared" si="97"/>
        <v>#N/A</v>
      </c>
    </row>
    <row r="6271" spans="1:25" x14ac:dyDescent="0.3">
      <c r="A6271" s="8" t="s">
        <v>33</v>
      </c>
      <c r="B6271" s="8" t="s">
        <v>12344</v>
      </c>
      <c r="C6271" s="8" t="s">
        <v>12345</v>
      </c>
      <c r="D6271" s="8" t="s">
        <v>34</v>
      </c>
      <c r="E6271" s="8"/>
      <c r="F6271" s="24">
        <v>0.25</v>
      </c>
      <c r="G6271" s="24">
        <v>0</v>
      </c>
      <c r="H6271" s="25">
        <v>3.1356999999999999</v>
      </c>
      <c r="I6271" s="25">
        <v>0.54610000000000003</v>
      </c>
      <c r="J6271" s="15">
        <v>18</v>
      </c>
      <c r="K6271" s="15">
        <v>4</v>
      </c>
      <c r="L6271" s="13">
        <v>0.1741</v>
      </c>
      <c r="M6271" s="7">
        <v>1.0890778299999999</v>
      </c>
      <c r="N6271" s="26">
        <v>0.37</v>
      </c>
      <c r="O6271" s="27"/>
      <c r="P6271" s="8">
        <v>0.66026303149999999</v>
      </c>
      <c r="Q6271" s="24">
        <v>0.25</v>
      </c>
      <c r="R6271" t="e">
        <f>IF($Q6271*100&gt;=VLOOKUP($O6271,margin_ranges!$A$5:$C$10,2,FALSE),IF($Q6271*100&lt;=VLOOKUP($O6271,margin_ranges!$A$5:$C$10,3,FALSE)+10,"IN RANGE","ABOVE RANGE"),"BELOW RANGE")</f>
        <v>#N/A</v>
      </c>
      <c r="S6271" t="e">
        <f>MIN(VLOOKUP($O6271,margin_ranges!$A$5:$D$10,4,FALSE),$P6271*100)</f>
        <v>#N/A</v>
      </c>
      <c r="T6271" s="29" t="e">
        <f>(1-$S6271/100)/(1-$F6271)-1</f>
        <v>#N/A</v>
      </c>
      <c r="U6271" s="19" t="str">
        <f>IF(ABS(IFERROR(T6271,0))&gt;0.05,INDEX(margin_ranges!$C$13:$C$16,MATCH($F6271*100,margin_ranges!$B$13:$B$16,1)),"")</f>
        <v/>
      </c>
      <c r="V6271" t="e">
        <f>MIN(VLOOKUP($U6271,margin_ranges!$A$5:$D$10,4,FALSE),$P6271*100)</f>
        <v>#N/A</v>
      </c>
      <c r="Y6271" s="29" t="e">
        <f t="shared" si="97"/>
        <v>#N/A</v>
      </c>
    </row>
    <row r="6272" spans="1:25" x14ac:dyDescent="0.3">
      <c r="A6272" s="8" t="s">
        <v>17</v>
      </c>
      <c r="B6272" s="8" t="s">
        <v>12344</v>
      </c>
      <c r="C6272" s="8" t="s">
        <v>12345</v>
      </c>
      <c r="D6272" s="8" t="s">
        <v>12346</v>
      </c>
      <c r="E6272" s="8" t="s">
        <v>12347</v>
      </c>
      <c r="F6272" s="24">
        <v>0.25</v>
      </c>
      <c r="G6272" s="24">
        <v>0</v>
      </c>
      <c r="H6272" s="25">
        <v>0.88970000000000005</v>
      </c>
      <c r="I6272" s="25">
        <v>0.24360000000000001</v>
      </c>
      <c r="J6272" s="15">
        <v>8</v>
      </c>
      <c r="K6272" s="15">
        <v>2</v>
      </c>
      <c r="L6272" s="13">
        <v>0.27379999999999999</v>
      </c>
      <c r="M6272" s="7">
        <v>1.11378299</v>
      </c>
      <c r="N6272" s="26">
        <v>0.37</v>
      </c>
      <c r="O6272" s="27" t="s">
        <v>22</v>
      </c>
      <c r="P6272" s="8">
        <v>0.66779884150000002</v>
      </c>
      <c r="Q6272" s="24">
        <v>0.25</v>
      </c>
      <c r="R6272" t="str">
        <f>IF($Q6272*100&gt;=VLOOKUP($O6272,margin_ranges!$A$5:$C$10,2,FALSE),IF($Q6272*100&lt;=VLOOKUP($O6272,margin_ranges!$A$5:$C$10,3,FALSE)+10,"IN RANGE","ABOVE RANGE"),"BELOW RANGE")</f>
        <v>IN RANGE</v>
      </c>
      <c r="S6272">
        <f>MIN(VLOOKUP($O6272,margin_ranges!$A$5:$D$10,4,FALSE),$P6272*100)</f>
        <v>29.75</v>
      </c>
      <c r="T6272" s="29">
        <f>(1-$S6272/100)/(1-$F6272)-1</f>
        <v>-6.3333333333333353E-2</v>
      </c>
      <c r="U6272" s="19" t="str">
        <f>IF(ABS(IFERROR(T6272,0))&gt;0.05,INDEX(margin_ranges!$C$13:$C$16,MATCH($F6272*100,margin_ranges!$B$13:$B$16,1)),"")</f>
        <v>Balanced (Type B)</v>
      </c>
      <c r="V6272">
        <f>MIN(VLOOKUP($U6272,margin_ranges!$A$5:$D$10,4,FALSE),$P6272*100)</f>
        <v>29.75</v>
      </c>
      <c r="Y6272" s="29">
        <f t="shared" si="97"/>
        <v>-6.3333333333333353E-2</v>
      </c>
    </row>
    <row r="6273" spans="1:25" x14ac:dyDescent="0.3">
      <c r="A6273" s="8" t="s">
        <v>17</v>
      </c>
      <c r="B6273" s="8" t="s">
        <v>12344</v>
      </c>
      <c r="C6273" s="8" t="s">
        <v>12345</v>
      </c>
      <c r="D6273" s="8" t="s">
        <v>12348</v>
      </c>
      <c r="E6273" s="8" t="s">
        <v>12349</v>
      </c>
      <c r="F6273" s="24">
        <v>0.25</v>
      </c>
      <c r="G6273" s="24">
        <v>0</v>
      </c>
      <c r="H6273" s="25">
        <v>2.2368999999999999</v>
      </c>
      <c r="I6273" s="25">
        <v>0.30059999999999998</v>
      </c>
      <c r="J6273" s="15">
        <v>10</v>
      </c>
      <c r="K6273" s="15">
        <v>2</v>
      </c>
      <c r="L6273" s="13">
        <v>0.13439999999999999</v>
      </c>
      <c r="M6273" s="7">
        <v>1.0714183900000001</v>
      </c>
      <c r="N6273" s="26">
        <v>0.37</v>
      </c>
      <c r="O6273" s="27" t="s">
        <v>22</v>
      </c>
      <c r="P6273" s="8">
        <v>0.65466338479999997</v>
      </c>
      <c r="Q6273" s="24">
        <v>0.25</v>
      </c>
      <c r="R6273" t="str">
        <f>IF($Q6273*100&gt;=VLOOKUP($O6273,margin_ranges!$A$5:$C$10,2,FALSE),IF($Q6273*100&lt;=VLOOKUP($O6273,margin_ranges!$A$5:$C$10,3,FALSE)+10,"IN RANGE","ABOVE RANGE"),"BELOW RANGE")</f>
        <v>IN RANGE</v>
      </c>
      <c r="S6273">
        <f>MIN(VLOOKUP($O6273,margin_ranges!$A$5:$D$10,4,FALSE),$P6273*100)</f>
        <v>29.75</v>
      </c>
      <c r="T6273" s="29">
        <f>(1-$S6273/100)/(1-$F6273)-1</f>
        <v>-6.3333333333333353E-2</v>
      </c>
      <c r="U6273" s="19" t="str">
        <f>IF(ABS(IFERROR(T6273,0))&gt;0.05,INDEX(margin_ranges!$C$13:$C$16,MATCH($F6273*100,margin_ranges!$B$13:$B$16,1)),"")</f>
        <v>Balanced (Type B)</v>
      </c>
      <c r="V6273">
        <f>MIN(VLOOKUP($U6273,margin_ranges!$A$5:$D$10,4,FALSE),$P6273*100)</f>
        <v>29.75</v>
      </c>
      <c r="Y6273" s="29">
        <f t="shared" si="97"/>
        <v>-6.3333333333333353E-2</v>
      </c>
    </row>
    <row r="6274" spans="1:25" x14ac:dyDescent="0.3">
      <c r="A6274" s="8" t="s">
        <v>35</v>
      </c>
      <c r="B6274" s="8" t="s">
        <v>10889</v>
      </c>
      <c r="C6274" s="8" t="s">
        <v>34</v>
      </c>
      <c r="D6274" s="8" t="s">
        <v>34</v>
      </c>
      <c r="E6274" s="8"/>
      <c r="F6274" s="24">
        <v>0.207234683213573</v>
      </c>
      <c r="G6274" s="24">
        <v>1</v>
      </c>
      <c r="H6274" s="25">
        <v>452.98219999999998</v>
      </c>
      <c r="I6274" s="25">
        <v>68.931600000000003</v>
      </c>
      <c r="J6274" s="15">
        <v>10434</v>
      </c>
      <c r="K6274" s="15">
        <v>2135</v>
      </c>
      <c r="L6274" s="13">
        <v>0.1522</v>
      </c>
      <c r="M6274" s="7">
        <v>5.0456294100000001</v>
      </c>
      <c r="N6274" s="26">
        <v>4</v>
      </c>
      <c r="O6274" s="27"/>
      <c r="P6274" s="8">
        <v>0.20723468319999999</v>
      </c>
      <c r="Q6274" s="24">
        <v>0.2442</v>
      </c>
      <c r="R6274" t="e">
        <f>IF($Q6274*100&gt;=VLOOKUP($O6274,margin_ranges!$A$5:$C$10,2,FALSE),IF($Q6274*100&lt;=VLOOKUP($O6274,margin_ranges!$A$5:$C$10,3,FALSE)+10,"IN RANGE","ABOVE RANGE"),"BELOW RANGE")</f>
        <v>#N/A</v>
      </c>
      <c r="S6274" t="e">
        <f>MIN(VLOOKUP($O6274,margin_ranges!$A$5:$D$10,4,FALSE),$P6274*100)</f>
        <v>#N/A</v>
      </c>
      <c r="T6274" s="29" t="e">
        <f>(1-$S6274/100)/(1-$F6274)-1</f>
        <v>#N/A</v>
      </c>
      <c r="U6274" s="19" t="str">
        <f>IF(ABS(IFERROR(T6274,0))&gt;0.05,INDEX(margin_ranges!$C$13:$C$16,MATCH($F6274*100,margin_ranges!$B$13:$B$16,1)),"")</f>
        <v/>
      </c>
      <c r="V6274" t="e">
        <f>MIN(VLOOKUP($U6274,margin_ranges!$A$5:$D$10,4,FALSE),$P6274*100)</f>
        <v>#N/A</v>
      </c>
      <c r="Y6274" s="29" t="e">
        <f t="shared" si="97"/>
        <v>#N/A</v>
      </c>
    </row>
    <row r="6275" spans="1:25" x14ac:dyDescent="0.3">
      <c r="A6275" s="8" t="s">
        <v>33</v>
      </c>
      <c r="B6275" s="8" t="s">
        <v>10889</v>
      </c>
      <c r="C6275" s="8" t="s">
        <v>10890</v>
      </c>
      <c r="D6275" s="8" t="s">
        <v>34</v>
      </c>
      <c r="E6275" s="8"/>
      <c r="F6275" s="24">
        <v>0.207234683213573</v>
      </c>
      <c r="G6275" s="24">
        <v>1</v>
      </c>
      <c r="H6275" s="25">
        <v>452.98219999999998</v>
      </c>
      <c r="I6275" s="25">
        <v>68.931600000000003</v>
      </c>
      <c r="J6275" s="15">
        <v>10434</v>
      </c>
      <c r="K6275" s="15">
        <v>2135</v>
      </c>
      <c r="L6275" s="13">
        <v>0.1522</v>
      </c>
      <c r="M6275" s="7">
        <v>5.0456294100000001</v>
      </c>
      <c r="N6275" s="26">
        <v>4</v>
      </c>
      <c r="O6275" s="27"/>
      <c r="P6275" s="8">
        <v>0.20723468319999999</v>
      </c>
      <c r="Q6275" s="24">
        <v>0.2442</v>
      </c>
      <c r="R6275" t="e">
        <f>IF($Q6275*100&gt;=VLOOKUP($O6275,margin_ranges!$A$5:$C$10,2,FALSE),IF($Q6275*100&lt;=VLOOKUP($O6275,margin_ranges!$A$5:$C$10,3,FALSE)+10,"IN RANGE","ABOVE RANGE"),"BELOW RANGE")</f>
        <v>#N/A</v>
      </c>
      <c r="S6275" t="e">
        <f>MIN(VLOOKUP($O6275,margin_ranges!$A$5:$D$10,4,FALSE),$P6275*100)</f>
        <v>#N/A</v>
      </c>
      <c r="T6275" s="29" t="e">
        <f>(1-$S6275/100)/(1-$F6275)-1</f>
        <v>#N/A</v>
      </c>
      <c r="U6275" s="19" t="str">
        <f>IF(ABS(IFERROR(T6275,0))&gt;0.05,INDEX(margin_ranges!$C$13:$C$16,MATCH($F6275*100,margin_ranges!$B$13:$B$16,1)),"")</f>
        <v/>
      </c>
      <c r="V6275" t="e">
        <f>MIN(VLOOKUP($U6275,margin_ranges!$A$5:$D$10,4,FALSE),$P6275*100)</f>
        <v>#N/A</v>
      </c>
      <c r="Y6275" s="29" t="e">
        <f t="shared" si="97"/>
        <v>#N/A</v>
      </c>
    </row>
    <row r="6276" spans="1:25" x14ac:dyDescent="0.3">
      <c r="A6276" s="8" t="s">
        <v>17</v>
      </c>
      <c r="B6276" s="8" t="s">
        <v>10889</v>
      </c>
      <c r="C6276" s="8" t="s">
        <v>10890</v>
      </c>
      <c r="D6276" s="28" t="s">
        <v>10893</v>
      </c>
      <c r="E6276" s="8" t="s">
        <v>10894</v>
      </c>
      <c r="F6276" s="24">
        <v>0.27855739783643602</v>
      </c>
      <c r="G6276" s="24">
        <v>1</v>
      </c>
      <c r="H6276" s="25">
        <v>114.9545</v>
      </c>
      <c r="I6276" s="25">
        <v>1.8206</v>
      </c>
      <c r="J6276" s="15">
        <v>303</v>
      </c>
      <c r="K6276" s="15">
        <v>75</v>
      </c>
      <c r="L6276" s="13">
        <v>1.5800000000000002E-2</v>
      </c>
      <c r="M6276" s="7">
        <v>5.5444466200000004</v>
      </c>
      <c r="N6276" s="26">
        <v>4</v>
      </c>
      <c r="O6276" s="27" t="s">
        <v>22</v>
      </c>
      <c r="P6276" s="8">
        <v>0.2785573978</v>
      </c>
      <c r="Q6276" s="24">
        <v>0.28999999999999998</v>
      </c>
      <c r="R6276" t="str">
        <f>IF($Q6276*100&gt;=VLOOKUP($O6276,margin_ranges!$A$5:$C$10,2,FALSE),IF($Q6276*100&lt;=VLOOKUP($O6276,margin_ranges!$A$5:$C$10,3,FALSE)+10,"IN RANGE","ABOVE RANGE"),"BELOW RANGE")</f>
        <v>IN RANGE</v>
      </c>
      <c r="S6276">
        <f>MIN(VLOOKUP($O6276,margin_ranges!$A$5:$D$10,4,FALSE),$P6276*100)</f>
        <v>27.85573978</v>
      </c>
      <c r="T6276" s="29">
        <f>(1-$S6276/100)/(1-$F6276)-1</f>
        <v>5.0504267434803296E-11</v>
      </c>
      <c r="U6276" s="19" t="str">
        <f>IF(ABS(IFERROR(T6276,0))&gt;0.05,INDEX(margin_ranges!$C$13:$C$16,MATCH($F6276*100,margin_ranges!$B$13:$B$16,1)),"")</f>
        <v/>
      </c>
      <c r="V6276" t="e">
        <f>MIN(VLOOKUP($U6276,margin_ranges!$A$5:$D$10,4,FALSE),$P6276*100)</f>
        <v>#N/A</v>
      </c>
      <c r="Y6276" s="29" t="e">
        <f t="shared" si="97"/>
        <v>#N/A</v>
      </c>
    </row>
    <row r="6277" spans="1:25" x14ac:dyDescent="0.3">
      <c r="A6277" s="8" t="s">
        <v>17</v>
      </c>
      <c r="B6277" s="8" t="s">
        <v>10889</v>
      </c>
      <c r="C6277" s="8" t="s">
        <v>10890</v>
      </c>
      <c r="D6277" s="8" t="s">
        <v>10899</v>
      </c>
      <c r="E6277" s="8" t="s">
        <v>10900</v>
      </c>
      <c r="F6277" s="24">
        <v>0.16280510983091201</v>
      </c>
      <c r="G6277" s="24">
        <v>1</v>
      </c>
      <c r="H6277" s="25">
        <v>94.229900000000001</v>
      </c>
      <c r="I6277" s="25">
        <v>16.8093</v>
      </c>
      <c r="J6277" s="15">
        <v>2409</v>
      </c>
      <c r="K6277" s="15">
        <v>392</v>
      </c>
      <c r="L6277" s="13">
        <v>0.1784</v>
      </c>
      <c r="M6277" s="7">
        <v>4.7778600300000003</v>
      </c>
      <c r="N6277" s="26">
        <v>4</v>
      </c>
      <c r="O6277" s="27" t="s">
        <v>22</v>
      </c>
      <c r="P6277" s="8">
        <v>0.16280510979999999</v>
      </c>
      <c r="Q6277" s="24">
        <v>0.21</v>
      </c>
      <c r="R6277" t="str">
        <f>IF($Q6277*100&gt;=VLOOKUP($O6277,margin_ranges!$A$5:$C$10,2,FALSE),IF($Q6277*100&lt;=VLOOKUP($O6277,margin_ranges!$A$5:$C$10,3,FALSE)+10,"IN RANGE","ABOVE RANGE"),"BELOW RANGE")</f>
        <v>IN RANGE</v>
      </c>
      <c r="S6277">
        <f>MIN(VLOOKUP($O6277,margin_ranges!$A$5:$D$10,4,FALSE),$P6277*100)</f>
        <v>16.280510979999999</v>
      </c>
      <c r="T6277" s="29">
        <f>(1-$S6277/100)/(1-$F6277)-1</f>
        <v>3.6923353263773606E-11</v>
      </c>
      <c r="U6277" s="19" t="str">
        <f>IF(ABS(IFERROR(T6277,0))&gt;0.05,INDEX(margin_ranges!$C$13:$C$16,MATCH($F6277*100,margin_ranges!$B$13:$B$16,1)),"")</f>
        <v/>
      </c>
      <c r="V6277" t="e">
        <f>MIN(VLOOKUP($U6277,margin_ranges!$A$5:$D$10,4,FALSE),$P6277*100)</f>
        <v>#N/A</v>
      </c>
      <c r="Y6277" s="29" t="e">
        <f t="shared" si="97"/>
        <v>#N/A</v>
      </c>
    </row>
    <row r="6278" spans="1:25" x14ac:dyDescent="0.3">
      <c r="A6278" s="8" t="s">
        <v>17</v>
      </c>
      <c r="B6278" s="8" t="s">
        <v>10889</v>
      </c>
      <c r="C6278" s="8" t="s">
        <v>10890</v>
      </c>
      <c r="D6278" s="8" t="s">
        <v>10895</v>
      </c>
      <c r="E6278" s="8" t="s">
        <v>10896</v>
      </c>
      <c r="F6278" s="24">
        <v>0.211110168280048</v>
      </c>
      <c r="G6278" s="24">
        <v>1</v>
      </c>
      <c r="H6278" s="25">
        <v>142.13409999999999</v>
      </c>
      <c r="I6278" s="25">
        <v>34.382100000000001</v>
      </c>
      <c r="J6278" s="15">
        <v>5230</v>
      </c>
      <c r="K6278" s="15">
        <v>1104</v>
      </c>
      <c r="L6278" s="13">
        <v>0.2419</v>
      </c>
      <c r="M6278" s="7">
        <v>5.0704164799999996</v>
      </c>
      <c r="N6278" s="26">
        <v>4</v>
      </c>
      <c r="O6278" s="27" t="s">
        <v>22</v>
      </c>
      <c r="P6278" s="8">
        <v>0.21111016830000001</v>
      </c>
      <c r="Q6278" s="24">
        <v>0.25</v>
      </c>
      <c r="R6278" t="str">
        <f>IF($Q6278*100&gt;=VLOOKUP($O6278,margin_ranges!$A$5:$C$10,2,FALSE),IF($Q6278*100&lt;=VLOOKUP($O6278,margin_ranges!$A$5:$C$10,3,FALSE)+10,"IN RANGE","ABOVE RANGE"),"BELOW RANGE")</f>
        <v>IN RANGE</v>
      </c>
      <c r="S6278">
        <f>MIN(VLOOKUP($O6278,margin_ranges!$A$5:$D$10,4,FALSE),$P6278*100)</f>
        <v>21.111016830000001</v>
      </c>
      <c r="T6278" s="29">
        <f>(1-$S6278/100)/(1-$F6278)-1</f>
        <v>-2.5291324590170916E-11</v>
      </c>
      <c r="U6278" s="19" t="str">
        <f>IF(ABS(IFERROR(T6278,0))&gt;0.05,INDEX(margin_ranges!$C$13:$C$16,MATCH($F6278*100,margin_ranges!$B$13:$B$16,1)),"")</f>
        <v/>
      </c>
      <c r="V6278" t="e">
        <f>MIN(VLOOKUP($U6278,margin_ranges!$A$5:$D$10,4,FALSE),$P6278*100)</f>
        <v>#N/A</v>
      </c>
      <c r="Y6278" s="29" t="e">
        <f t="shared" si="97"/>
        <v>#N/A</v>
      </c>
    </row>
    <row r="6279" spans="1:25" x14ac:dyDescent="0.3">
      <c r="A6279" s="8" t="s">
        <v>17</v>
      </c>
      <c r="B6279" s="8" t="s">
        <v>10889</v>
      </c>
      <c r="C6279" s="8" t="s">
        <v>10890</v>
      </c>
      <c r="D6279" s="8" t="s">
        <v>10891</v>
      </c>
      <c r="E6279" s="8" t="s">
        <v>10892</v>
      </c>
      <c r="F6279" s="24">
        <v>0.212594440570017</v>
      </c>
      <c r="G6279" s="24">
        <v>1</v>
      </c>
      <c r="H6279" s="25">
        <v>60.5884</v>
      </c>
      <c r="I6279" s="25">
        <v>12.447900000000001</v>
      </c>
      <c r="J6279" s="15">
        <v>1897</v>
      </c>
      <c r="K6279" s="15">
        <v>403</v>
      </c>
      <c r="L6279" s="13">
        <v>0.20549999999999999</v>
      </c>
      <c r="M6279" s="7">
        <v>5.07997429</v>
      </c>
      <c r="N6279" s="26">
        <v>4</v>
      </c>
      <c r="O6279" s="27" t="s">
        <v>22</v>
      </c>
      <c r="P6279" s="8">
        <v>0.21259444059999999</v>
      </c>
      <c r="Q6279" s="24">
        <v>0.25</v>
      </c>
      <c r="R6279" t="str">
        <f>IF($Q6279*100&gt;=VLOOKUP($O6279,margin_ranges!$A$5:$C$10,2,FALSE),IF($Q6279*100&lt;=VLOOKUP($O6279,margin_ranges!$A$5:$C$10,3,FALSE)+10,"IN RANGE","ABOVE RANGE"),"BELOW RANGE")</f>
        <v>IN RANGE</v>
      </c>
      <c r="S6279">
        <f>MIN(VLOOKUP($O6279,margin_ranges!$A$5:$D$10,4,FALSE),$P6279*100)</f>
        <v>21.25944406</v>
      </c>
      <c r="T6279" s="29">
        <f>(1-$S6279/100)/(1-$F6279)-1</f>
        <v>-3.8078207253988694E-11</v>
      </c>
      <c r="U6279" s="19" t="str">
        <f>IF(ABS(IFERROR(T6279,0))&gt;0.05,INDEX(margin_ranges!$C$13:$C$16,MATCH($F6279*100,margin_ranges!$B$13:$B$16,1)),"")</f>
        <v/>
      </c>
      <c r="V6279" t="e">
        <f>MIN(VLOOKUP($U6279,margin_ranges!$A$5:$D$10,4,FALSE),$P6279*100)</f>
        <v>#N/A</v>
      </c>
      <c r="Y6279" s="29" t="e">
        <f t="shared" si="97"/>
        <v>#N/A</v>
      </c>
    </row>
    <row r="6280" spans="1:25" x14ac:dyDescent="0.3">
      <c r="A6280" s="8" t="s">
        <v>17</v>
      </c>
      <c r="B6280" s="8" t="s">
        <v>10889</v>
      </c>
      <c r="C6280" s="8" t="s">
        <v>10890</v>
      </c>
      <c r="D6280" s="28" t="s">
        <v>10897</v>
      </c>
      <c r="E6280" s="8" t="s">
        <v>10898</v>
      </c>
      <c r="F6280" s="24">
        <v>0.28999999999999998</v>
      </c>
      <c r="G6280" s="24">
        <v>1</v>
      </c>
      <c r="H6280" s="25">
        <v>41.075400000000002</v>
      </c>
      <c r="I6280" s="25">
        <v>3.4716</v>
      </c>
      <c r="J6280" s="15">
        <v>595</v>
      </c>
      <c r="K6280" s="15">
        <v>160</v>
      </c>
      <c r="L6280" s="13">
        <v>8.4500000000000006E-2</v>
      </c>
      <c r="M6280" s="7">
        <v>5.7119107900000001</v>
      </c>
      <c r="N6280" s="26">
        <v>4</v>
      </c>
      <c r="O6280" s="27" t="s">
        <v>22</v>
      </c>
      <c r="P6280" s="8">
        <v>0.29970895050000002</v>
      </c>
      <c r="Q6280" s="24">
        <v>0.28999999999999998</v>
      </c>
      <c r="R6280" t="str">
        <f>IF($Q6280*100&gt;=VLOOKUP($O6280,margin_ranges!$A$5:$C$10,2,FALSE),IF($Q6280*100&lt;=VLOOKUP($O6280,margin_ranges!$A$5:$C$10,3,FALSE)+10,"IN RANGE","ABOVE RANGE"),"BELOW RANGE")</f>
        <v>IN RANGE</v>
      </c>
      <c r="S6280">
        <f>MIN(VLOOKUP($O6280,margin_ranges!$A$5:$D$10,4,FALSE),$P6280*100)</f>
        <v>29.75</v>
      </c>
      <c r="T6280" s="29">
        <f>(1-$S6280/100)/(1-$F6280)-1</f>
        <v>-1.0563380281690127E-2</v>
      </c>
      <c r="U6280" s="19" t="str">
        <f>IF(ABS(IFERROR(T6280,0))&gt;0.05,INDEX(margin_ranges!$C$13:$C$16,MATCH($F6280*100,margin_ranges!$B$13:$B$16,1)),"")</f>
        <v/>
      </c>
      <c r="V6280" t="e">
        <f>MIN(VLOOKUP($U6280,margin_ranges!$A$5:$D$10,4,FALSE),$P6280*100)</f>
        <v>#N/A</v>
      </c>
      <c r="Y6280" s="29" t="e">
        <f t="shared" si="97"/>
        <v>#N/A</v>
      </c>
    </row>
    <row r="6281" spans="1:25" x14ac:dyDescent="0.3">
      <c r="A6281" s="8" t="s">
        <v>35</v>
      </c>
      <c r="B6281" s="8" t="s">
        <v>10903</v>
      </c>
      <c r="C6281" s="8" t="s">
        <v>34</v>
      </c>
      <c r="D6281" s="8" t="s">
        <v>34</v>
      </c>
      <c r="E6281" s="8"/>
      <c r="F6281" s="24">
        <v>0.22580257542846299</v>
      </c>
      <c r="G6281" s="24">
        <v>0</v>
      </c>
      <c r="H6281" s="25">
        <v>125.1357</v>
      </c>
      <c r="I6281" s="25">
        <v>29.7209</v>
      </c>
      <c r="J6281" s="15">
        <v>533</v>
      </c>
      <c r="K6281" s="15">
        <v>114</v>
      </c>
      <c r="L6281" s="13">
        <v>0.23749999999999999</v>
      </c>
      <c r="M6281" s="7">
        <v>0.59735996000000002</v>
      </c>
      <c r="N6281" s="26">
        <v>0.40399099999999999</v>
      </c>
      <c r="O6281" s="27"/>
      <c r="P6281" s="8">
        <v>0.32370592640000001</v>
      </c>
      <c r="Q6281" s="24">
        <v>0.2258</v>
      </c>
      <c r="R6281" t="e">
        <f>IF($Q6281*100&gt;=VLOOKUP($O6281,margin_ranges!$A$5:$C$10,2,FALSE),IF($Q6281*100&lt;=VLOOKUP($O6281,margin_ranges!$A$5:$C$10,3,FALSE)+10,"IN RANGE","ABOVE RANGE"),"BELOW RANGE")</f>
        <v>#N/A</v>
      </c>
      <c r="S6281" t="e">
        <f>MIN(VLOOKUP($O6281,margin_ranges!$A$5:$D$10,4,FALSE),$P6281*100)</f>
        <v>#N/A</v>
      </c>
      <c r="T6281" s="29" t="e">
        <f>(1-$S6281/100)/(1-$F6281)-1</f>
        <v>#N/A</v>
      </c>
      <c r="U6281" s="19" t="str">
        <f>IF(ABS(IFERROR(T6281,0))&gt;0.05,INDEX(margin_ranges!$C$13:$C$16,MATCH($F6281*100,margin_ranges!$B$13:$B$16,1)),"")</f>
        <v/>
      </c>
      <c r="V6281" t="e">
        <f>MIN(VLOOKUP($U6281,margin_ranges!$A$5:$D$10,4,FALSE),$P6281*100)</f>
        <v>#N/A</v>
      </c>
      <c r="Y6281" s="29" t="e">
        <f t="shared" si="97"/>
        <v>#N/A</v>
      </c>
    </row>
    <row r="6282" spans="1:25" x14ac:dyDescent="0.3">
      <c r="A6282" s="8" t="s">
        <v>33</v>
      </c>
      <c r="B6282" s="8" t="s">
        <v>10903</v>
      </c>
      <c r="C6282" s="8" t="s">
        <v>10904</v>
      </c>
      <c r="D6282" s="8" t="s">
        <v>34</v>
      </c>
      <c r="E6282" s="8"/>
      <c r="F6282" s="24">
        <v>0.22580257542846299</v>
      </c>
      <c r="G6282" s="24">
        <v>0</v>
      </c>
      <c r="H6282" s="25">
        <v>125.1357</v>
      </c>
      <c r="I6282" s="25">
        <v>29.7209</v>
      </c>
      <c r="J6282" s="15">
        <v>533</v>
      </c>
      <c r="K6282" s="15">
        <v>114</v>
      </c>
      <c r="L6282" s="13">
        <v>0.23749999999999999</v>
      </c>
      <c r="M6282" s="7">
        <v>0.59735996000000002</v>
      </c>
      <c r="N6282" s="26">
        <v>0.40399099999999999</v>
      </c>
      <c r="O6282" s="27"/>
      <c r="P6282" s="8">
        <v>0.32370592640000001</v>
      </c>
      <c r="Q6282" s="24">
        <v>0.2258</v>
      </c>
      <c r="R6282" t="e">
        <f>IF($Q6282*100&gt;=VLOOKUP($O6282,margin_ranges!$A$5:$C$10,2,FALSE),IF($Q6282*100&lt;=VLOOKUP($O6282,margin_ranges!$A$5:$C$10,3,FALSE)+10,"IN RANGE","ABOVE RANGE"),"BELOW RANGE")</f>
        <v>#N/A</v>
      </c>
      <c r="S6282" t="e">
        <f>MIN(VLOOKUP($O6282,margin_ranges!$A$5:$D$10,4,FALSE),$P6282*100)</f>
        <v>#N/A</v>
      </c>
      <c r="T6282" s="29" t="e">
        <f>(1-$S6282/100)/(1-$F6282)-1</f>
        <v>#N/A</v>
      </c>
      <c r="U6282" s="19" t="str">
        <f>IF(ABS(IFERROR(T6282,0))&gt;0.05,INDEX(margin_ranges!$C$13:$C$16,MATCH($F6282*100,margin_ranges!$B$13:$B$16,1)),"")</f>
        <v/>
      </c>
      <c r="V6282" t="e">
        <f>MIN(VLOOKUP($U6282,margin_ranges!$A$5:$D$10,4,FALSE),$P6282*100)</f>
        <v>#N/A</v>
      </c>
      <c r="Y6282" s="29" t="e">
        <f t="shared" si="97"/>
        <v>#N/A</v>
      </c>
    </row>
    <row r="6283" spans="1:25" x14ac:dyDescent="0.3">
      <c r="A6283" s="8" t="s">
        <v>17</v>
      </c>
      <c r="B6283" s="8" t="s">
        <v>10903</v>
      </c>
      <c r="C6283" s="8" t="s">
        <v>10904</v>
      </c>
      <c r="D6283" s="8" t="s">
        <v>10923</v>
      </c>
      <c r="E6283" s="8" t="s">
        <v>10924</v>
      </c>
      <c r="F6283" s="24">
        <v>0.34</v>
      </c>
      <c r="G6283" s="24">
        <v>0</v>
      </c>
      <c r="H6283" s="25">
        <v>18.05</v>
      </c>
      <c r="I6283" s="25">
        <v>2.2824</v>
      </c>
      <c r="J6283" s="15">
        <v>16</v>
      </c>
      <c r="K6283" s="15">
        <v>5</v>
      </c>
      <c r="L6283" s="13">
        <v>0.1265</v>
      </c>
      <c r="M6283" s="7">
        <v>0.23786067</v>
      </c>
      <c r="N6283" s="26">
        <v>0.1</v>
      </c>
      <c r="O6283" s="27" t="s">
        <v>22</v>
      </c>
      <c r="P6283" s="8">
        <v>0.57958582219999999</v>
      </c>
      <c r="Q6283" s="24">
        <v>0.34</v>
      </c>
      <c r="R6283" t="str">
        <f>IF($Q6283*100&gt;=VLOOKUP($O6283,margin_ranges!$A$5:$C$10,2,FALSE),IF($Q6283*100&lt;=VLOOKUP($O6283,margin_ranges!$A$5:$C$10,3,FALSE)+10,"IN RANGE","ABOVE RANGE"),"BELOW RANGE")</f>
        <v>IN RANGE</v>
      </c>
      <c r="S6283">
        <f>MIN(VLOOKUP($O6283,margin_ranges!$A$5:$D$10,4,FALSE),$P6283*100)</f>
        <v>29.75</v>
      </c>
      <c r="T6283" s="29">
        <f>(1-$S6283/100)/(1-$F6283)-1</f>
        <v>6.4393939393939448E-2</v>
      </c>
      <c r="U6283" s="19" t="str">
        <f>IF(ABS(IFERROR(T6283,0))&gt;0.05,INDEX(margin_ranges!$C$13:$C$16,MATCH($F6283*100,margin_ranges!$B$13:$B$16,1)),"")</f>
        <v>Balanced (Type B)</v>
      </c>
      <c r="V6283">
        <f>MIN(VLOOKUP($U6283,margin_ranges!$A$5:$D$10,4,FALSE),$P6283*100)</f>
        <v>29.75</v>
      </c>
      <c r="Y6283" s="29">
        <f t="shared" si="97"/>
        <v>6.4393939393939448E-2</v>
      </c>
    </row>
    <row r="6284" spans="1:25" x14ac:dyDescent="0.3">
      <c r="A6284" s="8" t="s">
        <v>17</v>
      </c>
      <c r="B6284" s="8" t="s">
        <v>10903</v>
      </c>
      <c r="C6284" s="8" t="s">
        <v>10904</v>
      </c>
      <c r="D6284" s="8" t="s">
        <v>10911</v>
      </c>
      <c r="E6284" s="8" t="s">
        <v>10912</v>
      </c>
      <c r="F6284" s="24">
        <v>0.3</v>
      </c>
      <c r="G6284" s="24">
        <v>0</v>
      </c>
      <c r="H6284" s="25">
        <v>15.468999999999999</v>
      </c>
      <c r="I6284" s="25">
        <v>3.9805999999999999</v>
      </c>
      <c r="J6284" s="15">
        <v>62</v>
      </c>
      <c r="K6284" s="15">
        <v>19</v>
      </c>
      <c r="L6284" s="13">
        <v>0.25729999999999997</v>
      </c>
      <c r="M6284" s="7">
        <v>0.52286421999999999</v>
      </c>
      <c r="N6284" s="26">
        <v>0.3</v>
      </c>
      <c r="O6284" s="27" t="s">
        <v>92</v>
      </c>
      <c r="P6284" s="8">
        <v>0.42623727210000001</v>
      </c>
      <c r="Q6284" s="24">
        <v>0.3</v>
      </c>
      <c r="R6284" t="str">
        <f>IF($Q6284*100&gt;=VLOOKUP($O6284,margin_ranges!$A$5:$C$10,2,FALSE),IF($Q6284*100&lt;=VLOOKUP($O6284,margin_ranges!$A$5:$C$10,3,FALSE)+10,"IN RANGE","ABOVE RANGE"),"BELOW RANGE")</f>
        <v>IN RANGE</v>
      </c>
      <c r="S6284">
        <f>MIN(VLOOKUP($O6284,margin_ranges!$A$5:$D$10,4,FALSE),$P6284*100)</f>
        <v>29.75</v>
      </c>
      <c r="T6284" s="29">
        <f>(1-$S6284/100)/(1-$F6284)-1</f>
        <v>3.5714285714285587E-3</v>
      </c>
      <c r="U6284" s="19" t="str">
        <f>IF(ABS(IFERROR(T6284,0))&gt;0.05,INDEX(margin_ranges!$C$13:$C$16,MATCH($F6284*100,margin_ranges!$B$13:$B$16,1)),"")</f>
        <v/>
      </c>
      <c r="V6284" t="e">
        <f>MIN(VLOOKUP($U6284,margin_ranges!$A$5:$D$10,4,FALSE),$P6284*100)</f>
        <v>#N/A</v>
      </c>
      <c r="Y6284" s="29" t="e">
        <f t="shared" si="97"/>
        <v>#N/A</v>
      </c>
    </row>
    <row r="6285" spans="1:25" x14ac:dyDescent="0.3">
      <c r="A6285" s="8" t="s">
        <v>17</v>
      </c>
      <c r="B6285" s="8" t="s">
        <v>10903</v>
      </c>
      <c r="C6285" s="8" t="s">
        <v>10904</v>
      </c>
      <c r="D6285" s="8" t="s">
        <v>10917</v>
      </c>
      <c r="E6285" s="8" t="s">
        <v>10918</v>
      </c>
      <c r="F6285" s="24">
        <v>0.3</v>
      </c>
      <c r="G6285" s="24">
        <v>0</v>
      </c>
      <c r="H6285" s="25">
        <v>22.014700000000001</v>
      </c>
      <c r="I6285" s="25">
        <v>4.2203999999999997</v>
      </c>
      <c r="J6285" s="15">
        <v>28</v>
      </c>
      <c r="K6285" s="15">
        <v>8</v>
      </c>
      <c r="L6285" s="13">
        <v>0.19170000000000001</v>
      </c>
      <c r="M6285" s="7">
        <v>0.22217445999999999</v>
      </c>
      <c r="N6285" s="26">
        <v>0.1</v>
      </c>
      <c r="O6285" s="27" t="s">
        <v>92</v>
      </c>
      <c r="P6285" s="8">
        <v>0.54990325579999999</v>
      </c>
      <c r="Q6285" s="24">
        <v>0.3</v>
      </c>
      <c r="R6285" t="str">
        <f>IF($Q6285*100&gt;=VLOOKUP($O6285,margin_ranges!$A$5:$C$10,2,FALSE),IF($Q6285*100&lt;=VLOOKUP($O6285,margin_ranges!$A$5:$C$10,3,FALSE)+10,"IN RANGE","ABOVE RANGE"),"BELOW RANGE")</f>
        <v>IN RANGE</v>
      </c>
      <c r="S6285">
        <f>MIN(VLOOKUP($O6285,margin_ranges!$A$5:$D$10,4,FALSE),$P6285*100)</f>
        <v>29.75</v>
      </c>
      <c r="T6285" s="29">
        <f>(1-$S6285/100)/(1-$F6285)-1</f>
        <v>3.5714285714285587E-3</v>
      </c>
      <c r="U6285" s="19" t="str">
        <f>IF(ABS(IFERROR(T6285,0))&gt;0.05,INDEX(margin_ranges!$C$13:$C$16,MATCH($F6285*100,margin_ranges!$B$13:$B$16,1)),"")</f>
        <v/>
      </c>
      <c r="V6285" t="e">
        <f>MIN(VLOOKUP($U6285,margin_ranges!$A$5:$D$10,4,FALSE),$P6285*100)</f>
        <v>#N/A</v>
      </c>
      <c r="Y6285" s="29" t="e">
        <f t="shared" si="97"/>
        <v>#N/A</v>
      </c>
    </row>
    <row r="6286" spans="1:25" x14ac:dyDescent="0.3">
      <c r="A6286" s="8" t="s">
        <v>17</v>
      </c>
      <c r="B6286" s="8" t="s">
        <v>10903</v>
      </c>
      <c r="C6286" s="8" t="s">
        <v>10904</v>
      </c>
      <c r="D6286" s="8" t="s">
        <v>10921</v>
      </c>
      <c r="E6286" s="8" t="s">
        <v>10922</v>
      </c>
      <c r="F6286" s="24">
        <v>0.3</v>
      </c>
      <c r="G6286" s="24">
        <v>0</v>
      </c>
      <c r="H6286" s="25">
        <v>11.2149</v>
      </c>
      <c r="I6286" s="25">
        <v>3.0619000000000001</v>
      </c>
      <c r="J6286" s="15">
        <v>73</v>
      </c>
      <c r="K6286" s="15">
        <v>22</v>
      </c>
      <c r="L6286" s="13">
        <v>0.27300000000000002</v>
      </c>
      <c r="M6286" s="7">
        <v>0.79098141</v>
      </c>
      <c r="N6286" s="26">
        <v>0.5</v>
      </c>
      <c r="O6286" s="27" t="s">
        <v>92</v>
      </c>
      <c r="P6286" s="8">
        <v>0.36787389030000001</v>
      </c>
      <c r="Q6286" s="24">
        <v>0.3</v>
      </c>
      <c r="R6286" t="str">
        <f>IF($Q6286*100&gt;=VLOOKUP($O6286,margin_ranges!$A$5:$C$10,2,FALSE),IF($Q6286*100&lt;=VLOOKUP($O6286,margin_ranges!$A$5:$C$10,3,FALSE)+10,"IN RANGE","ABOVE RANGE"),"BELOW RANGE")</f>
        <v>IN RANGE</v>
      </c>
      <c r="S6286">
        <f>MIN(VLOOKUP($O6286,margin_ranges!$A$5:$D$10,4,FALSE),$P6286*100)</f>
        <v>29.75</v>
      </c>
      <c r="T6286" s="29">
        <f>(1-$S6286/100)/(1-$F6286)-1</f>
        <v>3.5714285714285587E-3</v>
      </c>
      <c r="U6286" s="19" t="str">
        <f>IF(ABS(IFERROR(T6286,0))&gt;0.05,INDEX(margin_ranges!$C$13:$C$16,MATCH($F6286*100,margin_ranges!$B$13:$B$16,1)),"")</f>
        <v/>
      </c>
      <c r="V6286" t="e">
        <f>MIN(VLOOKUP($U6286,margin_ranges!$A$5:$D$10,4,FALSE),$P6286*100)</f>
        <v>#N/A</v>
      </c>
      <c r="Y6286" s="29" t="e">
        <f t="shared" ref="Y6286:Y6349" si="98">(1-$V6286/100)/(1-$F6286)-1</f>
        <v>#N/A</v>
      </c>
    </row>
    <row r="6287" spans="1:25" x14ac:dyDescent="0.3">
      <c r="A6287" s="8" t="s">
        <v>17</v>
      </c>
      <c r="B6287" s="8" t="s">
        <v>10903</v>
      </c>
      <c r="C6287" s="8" t="s">
        <v>10904</v>
      </c>
      <c r="D6287" s="8" t="s">
        <v>10907</v>
      </c>
      <c r="E6287" s="8" t="s">
        <v>10908</v>
      </c>
      <c r="F6287" s="24">
        <v>0.25331549093233202</v>
      </c>
      <c r="G6287" s="24">
        <v>0</v>
      </c>
      <c r="H6287" s="25">
        <v>4.2130999999999998</v>
      </c>
      <c r="I6287" s="25">
        <v>1.0681</v>
      </c>
      <c r="J6287" s="15">
        <v>21</v>
      </c>
      <c r="K6287" s="15">
        <v>5</v>
      </c>
      <c r="L6287" s="13">
        <v>0.2535</v>
      </c>
      <c r="M6287" s="7">
        <v>0.66962686000000005</v>
      </c>
      <c r="N6287" s="26">
        <v>0.5</v>
      </c>
      <c r="O6287" s="27" t="s">
        <v>92</v>
      </c>
      <c r="P6287" s="8">
        <v>0.2533154909</v>
      </c>
      <c r="Q6287" s="24">
        <v>0.3</v>
      </c>
      <c r="R6287" t="str">
        <f>IF($Q6287*100&gt;=VLOOKUP($O6287,margin_ranges!$A$5:$C$10,2,FALSE),IF($Q6287*100&lt;=VLOOKUP($O6287,margin_ranges!$A$5:$C$10,3,FALSE)+10,"IN RANGE","ABOVE RANGE"),"BELOW RANGE")</f>
        <v>IN RANGE</v>
      </c>
      <c r="S6287">
        <f>MIN(VLOOKUP($O6287,margin_ranges!$A$5:$D$10,4,FALSE),$P6287*100)</f>
        <v>25.331549089999999</v>
      </c>
      <c r="T6287" s="29">
        <f>(1-$S6287/100)/(1-$F6287)-1</f>
        <v>4.3300918406430355E-11</v>
      </c>
      <c r="U6287" s="19" t="str">
        <f>IF(ABS(IFERROR(T6287,0))&gt;0.05,INDEX(margin_ranges!$C$13:$C$16,MATCH($F6287*100,margin_ranges!$B$13:$B$16,1)),"")</f>
        <v/>
      </c>
      <c r="V6287" t="e">
        <f>MIN(VLOOKUP($U6287,margin_ranges!$A$5:$D$10,4,FALSE),$P6287*100)</f>
        <v>#N/A</v>
      </c>
      <c r="Y6287" s="29" t="e">
        <f t="shared" si="98"/>
        <v>#N/A</v>
      </c>
    </row>
    <row r="6288" spans="1:25" x14ac:dyDescent="0.3">
      <c r="A6288" s="8" t="s">
        <v>17</v>
      </c>
      <c r="B6288" s="8" t="s">
        <v>10903</v>
      </c>
      <c r="C6288" s="8" t="s">
        <v>10904</v>
      </c>
      <c r="D6288" s="8" t="s">
        <v>10919</v>
      </c>
      <c r="E6288" s="8" t="s">
        <v>10920</v>
      </c>
      <c r="F6288" s="24">
        <v>0.217598410488061</v>
      </c>
      <c r="G6288" s="24">
        <v>0</v>
      </c>
      <c r="H6288" s="25">
        <v>2.1753999999999998</v>
      </c>
      <c r="I6288" s="25">
        <v>0.43880000000000002</v>
      </c>
      <c r="J6288" s="15">
        <v>13</v>
      </c>
      <c r="K6288" s="15">
        <v>3</v>
      </c>
      <c r="L6288" s="13">
        <v>0.20169999999999999</v>
      </c>
      <c r="M6288" s="7">
        <v>0.95858701000000002</v>
      </c>
      <c r="N6288" s="26">
        <v>0.75</v>
      </c>
      <c r="O6288" s="27" t="s">
        <v>92</v>
      </c>
      <c r="P6288" s="8">
        <v>0.21759841050000001</v>
      </c>
      <c r="Q6288" s="24">
        <v>0.25</v>
      </c>
      <c r="R6288" t="str">
        <f>IF($Q6288*100&gt;=VLOOKUP($O6288,margin_ranges!$A$5:$C$10,2,FALSE),IF($Q6288*100&lt;=VLOOKUP($O6288,margin_ranges!$A$5:$C$10,3,FALSE)+10,"IN RANGE","ABOVE RANGE"),"BELOW RANGE")</f>
        <v>IN RANGE</v>
      </c>
      <c r="S6288">
        <f>MIN(VLOOKUP($O6288,margin_ranges!$A$5:$D$10,4,FALSE),$P6288*100)</f>
        <v>21.759841050000002</v>
      </c>
      <c r="T6288" s="29">
        <f>(1-$S6288/100)/(1-$F6288)-1</f>
        <v>-1.5259460361960464E-11</v>
      </c>
      <c r="U6288" s="19" t="str">
        <f>IF(ABS(IFERROR(T6288,0))&gt;0.05,INDEX(margin_ranges!$C$13:$C$16,MATCH($F6288*100,margin_ranges!$B$13:$B$16,1)),"")</f>
        <v/>
      </c>
      <c r="V6288" t="e">
        <f>MIN(VLOOKUP($U6288,margin_ranges!$A$5:$D$10,4,FALSE),$P6288*100)</f>
        <v>#N/A</v>
      </c>
      <c r="Y6288" s="29" t="e">
        <f t="shared" si="98"/>
        <v>#N/A</v>
      </c>
    </row>
    <row r="6289" spans="1:25" x14ac:dyDescent="0.3">
      <c r="A6289" s="8" t="s">
        <v>17</v>
      </c>
      <c r="B6289" s="8" t="s">
        <v>10903</v>
      </c>
      <c r="C6289" s="8" t="s">
        <v>10904</v>
      </c>
      <c r="D6289" s="8" t="s">
        <v>10913</v>
      </c>
      <c r="E6289" s="8" t="s">
        <v>10914</v>
      </c>
      <c r="F6289" s="24">
        <v>0.224267828278677</v>
      </c>
      <c r="G6289" s="24">
        <v>0</v>
      </c>
      <c r="H6289" s="25">
        <v>3.0457999999999998</v>
      </c>
      <c r="I6289" s="25">
        <v>0.80900000000000005</v>
      </c>
      <c r="J6289" s="15">
        <v>23</v>
      </c>
      <c r="K6289" s="15">
        <v>5</v>
      </c>
      <c r="L6289" s="13">
        <v>0.2656</v>
      </c>
      <c r="M6289" s="7">
        <v>0.96682853999999996</v>
      </c>
      <c r="N6289" s="26">
        <v>0.75</v>
      </c>
      <c r="O6289" s="27" t="s">
        <v>92</v>
      </c>
      <c r="P6289" s="8">
        <v>0.2242678283</v>
      </c>
      <c r="Q6289" s="24">
        <v>0.3</v>
      </c>
      <c r="R6289" t="str">
        <f>IF($Q6289*100&gt;=VLOOKUP($O6289,margin_ranges!$A$5:$C$10,2,FALSE),IF($Q6289*100&lt;=VLOOKUP($O6289,margin_ranges!$A$5:$C$10,3,FALSE)+10,"IN RANGE","ABOVE RANGE"),"BELOW RANGE")</f>
        <v>IN RANGE</v>
      </c>
      <c r="S6289">
        <f>MIN(VLOOKUP($O6289,margin_ranges!$A$5:$D$10,4,FALSE),$P6289*100)</f>
        <v>22.426782830000001</v>
      </c>
      <c r="T6289" s="29">
        <f>(1-$S6289/100)/(1-$F6289)-1</f>
        <v>-2.7487678799786863E-11</v>
      </c>
      <c r="U6289" s="19" t="str">
        <f>IF(ABS(IFERROR(T6289,0))&gt;0.05,INDEX(margin_ranges!$C$13:$C$16,MATCH($F6289*100,margin_ranges!$B$13:$B$16,1)),"")</f>
        <v/>
      </c>
      <c r="V6289" t="e">
        <f>MIN(VLOOKUP($U6289,margin_ranges!$A$5:$D$10,4,FALSE),$P6289*100)</f>
        <v>#N/A</v>
      </c>
      <c r="Y6289" s="29" t="e">
        <f t="shared" si="98"/>
        <v>#N/A</v>
      </c>
    </row>
    <row r="6290" spans="1:25" x14ac:dyDescent="0.3">
      <c r="A6290" s="8" t="s">
        <v>17</v>
      </c>
      <c r="B6290" s="8" t="s">
        <v>10903</v>
      </c>
      <c r="C6290" s="8" t="s">
        <v>10904</v>
      </c>
      <c r="D6290" s="8" t="s">
        <v>10915</v>
      </c>
      <c r="E6290" s="8" t="s">
        <v>10916</v>
      </c>
      <c r="F6290" s="24">
        <v>6.3120940570342496E-2</v>
      </c>
      <c r="G6290" s="24">
        <v>0</v>
      </c>
      <c r="H6290" s="25">
        <v>6.2385999999999999</v>
      </c>
      <c r="I6290" s="25">
        <v>0.85209999999999997</v>
      </c>
      <c r="J6290" s="15">
        <v>27</v>
      </c>
      <c r="K6290" s="15">
        <v>2</v>
      </c>
      <c r="L6290" s="13">
        <v>0.1366</v>
      </c>
      <c r="M6290" s="7">
        <v>1.0673736300000001</v>
      </c>
      <c r="N6290" s="26">
        <v>1</v>
      </c>
      <c r="O6290" s="27" t="s">
        <v>92</v>
      </c>
      <c r="P6290" s="8">
        <v>6.3120940599999995E-2</v>
      </c>
      <c r="Q6290" s="24">
        <v>0.15</v>
      </c>
      <c r="R6290" t="str">
        <f>IF($Q6290*100&gt;=VLOOKUP($O6290,margin_ranges!$A$5:$C$10,2,FALSE),IF($Q6290*100&lt;=VLOOKUP($O6290,margin_ranges!$A$5:$C$10,3,FALSE)+10,"IN RANGE","ABOVE RANGE"),"BELOW RANGE")</f>
        <v>BELOW RANGE</v>
      </c>
      <c r="S6290">
        <f>MIN(VLOOKUP($O6290,margin_ranges!$A$5:$D$10,4,FALSE),$P6290*100)</f>
        <v>6.3120940599999997</v>
      </c>
      <c r="T6290" s="29">
        <f>(1-$S6290/100)/(1-$F6290)-1</f>
        <v>-3.1655678078834626E-11</v>
      </c>
      <c r="U6290" s="19" t="str">
        <f>IF(ABS(IFERROR(T6290,0))&gt;0.05,INDEX(margin_ranges!$C$13:$C$16,MATCH($F6290*100,margin_ranges!$B$13:$B$16,1)),"")</f>
        <v/>
      </c>
      <c r="V6290" t="e">
        <f>MIN(VLOOKUP($U6290,margin_ranges!$A$5:$D$10,4,FALSE),$P6290*100)</f>
        <v>#N/A</v>
      </c>
      <c r="Y6290" s="29" t="e">
        <f t="shared" si="98"/>
        <v>#N/A</v>
      </c>
    </row>
    <row r="6291" spans="1:25" x14ac:dyDescent="0.3">
      <c r="A6291" s="8" t="s">
        <v>17</v>
      </c>
      <c r="B6291" s="8" t="s">
        <v>10903</v>
      </c>
      <c r="C6291" s="8" t="s">
        <v>10904</v>
      </c>
      <c r="D6291" s="8" t="s">
        <v>10909</v>
      </c>
      <c r="E6291" s="8" t="s">
        <v>10910</v>
      </c>
      <c r="F6291" s="24">
        <v>0.15</v>
      </c>
      <c r="G6291" s="24">
        <v>0</v>
      </c>
      <c r="H6291" s="25">
        <v>20.41</v>
      </c>
      <c r="I6291" s="25">
        <v>5.7050999999999998</v>
      </c>
      <c r="J6291" s="15">
        <v>164</v>
      </c>
      <c r="K6291" s="15">
        <v>25</v>
      </c>
      <c r="L6291" s="13">
        <v>0.27950000000000003</v>
      </c>
      <c r="M6291" s="7">
        <v>0.95614427999999996</v>
      </c>
      <c r="N6291" s="26">
        <v>0.75</v>
      </c>
      <c r="O6291" s="27" t="s">
        <v>92</v>
      </c>
      <c r="P6291" s="8">
        <v>0.21559955580000001</v>
      </c>
      <c r="Q6291" s="24">
        <v>0.15</v>
      </c>
      <c r="R6291" t="str">
        <f>IF($Q6291*100&gt;=VLOOKUP($O6291,margin_ranges!$A$5:$C$10,2,FALSE),IF($Q6291*100&lt;=VLOOKUP($O6291,margin_ranges!$A$5:$C$10,3,FALSE)+10,"IN RANGE","ABOVE RANGE"),"BELOW RANGE")</f>
        <v>BELOW RANGE</v>
      </c>
      <c r="S6291">
        <f>MIN(VLOOKUP($O6291,margin_ranges!$A$5:$D$10,4,FALSE),$P6291*100)</f>
        <v>21.55995558</v>
      </c>
      <c r="T6291" s="29">
        <f>(1-$S6291/100)/(1-$F6291)-1</f>
        <v>-7.7175947999999939E-2</v>
      </c>
      <c r="U6291" s="19" t="str">
        <f>IF(ABS(IFERROR(T6291,0))&gt;0.05,INDEX(margin_ranges!$C$13:$C$16,MATCH($F6291*100,margin_ranges!$B$13:$B$16,1)),"")</f>
        <v>Maximize Fill (Type A+)</v>
      </c>
      <c r="V6291">
        <f>MIN(VLOOKUP($U6291,margin_ranges!$A$5:$D$10,4,FALSE),$P6291*100)</f>
        <v>19.75</v>
      </c>
      <c r="Y6291" s="29">
        <f t="shared" si="98"/>
        <v>-5.5882352941176494E-2</v>
      </c>
    </row>
    <row r="6292" spans="1:25" x14ac:dyDescent="0.3">
      <c r="A6292" s="8" t="s">
        <v>17</v>
      </c>
      <c r="B6292" s="8" t="s">
        <v>10903</v>
      </c>
      <c r="C6292" s="8" t="s">
        <v>10904</v>
      </c>
      <c r="D6292" s="8" t="s">
        <v>10905</v>
      </c>
      <c r="E6292" s="8" t="s">
        <v>10906</v>
      </c>
      <c r="F6292" s="24">
        <v>0.2</v>
      </c>
      <c r="G6292" s="24">
        <v>0</v>
      </c>
      <c r="H6292" s="25">
        <v>9.3960000000000008</v>
      </c>
      <c r="I6292" s="25">
        <v>5.5610999999999997</v>
      </c>
      <c r="J6292" s="15">
        <v>87</v>
      </c>
      <c r="K6292" s="15">
        <v>17</v>
      </c>
      <c r="L6292" s="13">
        <v>0.59189999999999998</v>
      </c>
      <c r="M6292" s="7">
        <v>0.51930102</v>
      </c>
      <c r="N6292" s="26">
        <v>0.3</v>
      </c>
      <c r="O6292" s="27" t="s">
        <v>92</v>
      </c>
      <c r="P6292" s="8">
        <v>0.42230038069999998</v>
      </c>
      <c r="Q6292" s="24">
        <v>0.2</v>
      </c>
      <c r="R6292" t="str">
        <f>IF($Q6292*100&gt;=VLOOKUP($O6292,margin_ranges!$A$5:$C$10,2,FALSE),IF($Q6292*100&lt;=VLOOKUP($O6292,margin_ranges!$A$5:$C$10,3,FALSE)+10,"IN RANGE","ABOVE RANGE"),"BELOW RANGE")</f>
        <v>IN RANGE</v>
      </c>
      <c r="S6292">
        <f>MIN(VLOOKUP($O6292,margin_ranges!$A$5:$D$10,4,FALSE),$P6292*100)</f>
        <v>29.75</v>
      </c>
      <c r="T6292" s="29">
        <f>(1-$S6292/100)/(1-$F6292)-1</f>
        <v>-0.12187500000000007</v>
      </c>
      <c r="U6292" s="19" t="str">
        <f>IF(ABS(IFERROR(T6292,0))&gt;0.05,INDEX(margin_ranges!$C$13:$C$16,MATCH($F6292*100,margin_ranges!$B$13:$B$16,1)),"")</f>
        <v>Maximize Fill (Type A+)</v>
      </c>
      <c r="V6292">
        <f>MIN(VLOOKUP($U6292,margin_ranges!$A$5:$D$10,4,FALSE),$P6292*100)</f>
        <v>19.75</v>
      </c>
      <c r="Y6292" s="29">
        <f t="shared" si="98"/>
        <v>3.1249999999998224E-3</v>
      </c>
    </row>
    <row r="6293" spans="1:25" x14ac:dyDescent="0.3">
      <c r="A6293" s="8" t="s">
        <v>35</v>
      </c>
      <c r="B6293" s="8" t="s">
        <v>10925</v>
      </c>
      <c r="C6293" s="8" t="s">
        <v>34</v>
      </c>
      <c r="D6293" s="8" t="s">
        <v>34</v>
      </c>
      <c r="E6293" s="8"/>
      <c r="F6293" s="24">
        <v>0.20388301072921899</v>
      </c>
      <c r="G6293" s="24">
        <v>0.37653620999999998</v>
      </c>
      <c r="H6293" s="25">
        <v>346.10509999999999</v>
      </c>
      <c r="I6293" s="25">
        <v>36.080399999999997</v>
      </c>
      <c r="J6293" s="15">
        <v>1739</v>
      </c>
      <c r="K6293" s="15">
        <v>324</v>
      </c>
      <c r="L6293" s="13">
        <v>0.1042</v>
      </c>
      <c r="M6293" s="7">
        <v>1.60641089</v>
      </c>
      <c r="N6293" s="26">
        <v>1.278891</v>
      </c>
      <c r="O6293" s="27"/>
      <c r="P6293" s="8">
        <v>0.20388301070000001</v>
      </c>
      <c r="Q6293" s="24">
        <v>0.29430000000000001</v>
      </c>
      <c r="R6293" t="e">
        <f>IF($Q6293*100&gt;=VLOOKUP($O6293,margin_ranges!$A$5:$C$10,2,FALSE),IF($Q6293*100&lt;=VLOOKUP($O6293,margin_ranges!$A$5:$C$10,3,FALSE)+10,"IN RANGE","ABOVE RANGE"),"BELOW RANGE")</f>
        <v>#N/A</v>
      </c>
      <c r="S6293" t="e">
        <f>MIN(VLOOKUP($O6293,margin_ranges!$A$5:$D$10,4,FALSE),$P6293*100)</f>
        <v>#N/A</v>
      </c>
      <c r="T6293" s="29" t="e">
        <f>(1-$S6293/100)/(1-$F6293)-1</f>
        <v>#N/A</v>
      </c>
      <c r="U6293" s="19" t="str">
        <f>IF(ABS(IFERROR(T6293,0))&gt;0.05,INDEX(margin_ranges!$C$13:$C$16,MATCH($F6293*100,margin_ranges!$B$13:$B$16,1)),"")</f>
        <v/>
      </c>
      <c r="V6293" t="e">
        <f>MIN(VLOOKUP($U6293,margin_ranges!$A$5:$D$10,4,FALSE),$P6293*100)</f>
        <v>#N/A</v>
      </c>
      <c r="Y6293" s="29" t="e">
        <f t="shared" si="98"/>
        <v>#N/A</v>
      </c>
    </row>
    <row r="6294" spans="1:25" x14ac:dyDescent="0.3">
      <c r="A6294" s="8" t="s">
        <v>33</v>
      </c>
      <c r="B6294" s="8" t="s">
        <v>10925</v>
      </c>
      <c r="C6294" s="8" t="s">
        <v>10926</v>
      </c>
      <c r="D6294" s="8" t="s">
        <v>34</v>
      </c>
      <c r="E6294" s="8"/>
      <c r="F6294" s="24">
        <v>0.20388301072921899</v>
      </c>
      <c r="G6294" s="24">
        <v>0.37653620999999998</v>
      </c>
      <c r="H6294" s="25">
        <v>346.10509999999999</v>
      </c>
      <c r="I6294" s="25">
        <v>36.080399999999997</v>
      </c>
      <c r="J6294" s="15">
        <v>1739</v>
      </c>
      <c r="K6294" s="15">
        <v>324</v>
      </c>
      <c r="L6294" s="13">
        <v>0.1042</v>
      </c>
      <c r="M6294" s="7">
        <v>1.60641089</v>
      </c>
      <c r="N6294" s="26">
        <v>1.278891</v>
      </c>
      <c r="O6294" s="27"/>
      <c r="P6294" s="8">
        <v>0.20388301070000001</v>
      </c>
      <c r="Q6294" s="24">
        <v>0.29430000000000001</v>
      </c>
      <c r="R6294" t="e">
        <f>IF($Q6294*100&gt;=VLOOKUP($O6294,margin_ranges!$A$5:$C$10,2,FALSE),IF($Q6294*100&lt;=VLOOKUP($O6294,margin_ranges!$A$5:$C$10,3,FALSE)+10,"IN RANGE","ABOVE RANGE"),"BELOW RANGE")</f>
        <v>#N/A</v>
      </c>
      <c r="S6294" t="e">
        <f>MIN(VLOOKUP($O6294,margin_ranges!$A$5:$D$10,4,FALSE),$P6294*100)</f>
        <v>#N/A</v>
      </c>
      <c r="T6294" s="29" t="e">
        <f>(1-$S6294/100)/(1-$F6294)-1</f>
        <v>#N/A</v>
      </c>
      <c r="U6294" s="19" t="str">
        <f>IF(ABS(IFERROR(T6294,0))&gt;0.05,INDEX(margin_ranges!$C$13:$C$16,MATCH($F6294*100,margin_ranges!$B$13:$B$16,1)),"")</f>
        <v/>
      </c>
      <c r="V6294" t="e">
        <f>MIN(VLOOKUP($U6294,margin_ranges!$A$5:$D$10,4,FALSE),$P6294*100)</f>
        <v>#N/A</v>
      </c>
      <c r="Y6294" s="29" t="e">
        <f t="shared" si="98"/>
        <v>#N/A</v>
      </c>
    </row>
    <row r="6295" spans="1:25" x14ac:dyDescent="0.3">
      <c r="A6295" s="8" t="s">
        <v>17</v>
      </c>
      <c r="B6295" s="8" t="s">
        <v>10925</v>
      </c>
      <c r="C6295" s="8" t="s">
        <v>10926</v>
      </c>
      <c r="D6295" s="8" t="s">
        <v>10931</v>
      </c>
      <c r="E6295" s="8" t="s">
        <v>10932</v>
      </c>
      <c r="F6295" s="24">
        <v>0.17658600150981801</v>
      </c>
      <c r="G6295" s="24">
        <v>0</v>
      </c>
      <c r="H6295" s="25">
        <v>29.050899999999999</v>
      </c>
      <c r="I6295" s="25">
        <v>2.1244000000000001</v>
      </c>
      <c r="J6295" s="15">
        <v>116</v>
      </c>
      <c r="K6295" s="15">
        <v>21</v>
      </c>
      <c r="L6295" s="13">
        <v>7.3099999999999998E-2</v>
      </c>
      <c r="M6295" s="7">
        <v>1.82168387</v>
      </c>
      <c r="N6295" s="26">
        <v>1.5</v>
      </c>
      <c r="O6295" s="27" t="s">
        <v>22</v>
      </c>
      <c r="P6295" s="8">
        <v>0.17658600150000001</v>
      </c>
      <c r="Q6295" s="24">
        <v>0.23</v>
      </c>
      <c r="R6295" t="str">
        <f>IF($Q6295*100&gt;=VLOOKUP($O6295,margin_ranges!$A$5:$C$10,2,FALSE),IF($Q6295*100&lt;=VLOOKUP($O6295,margin_ranges!$A$5:$C$10,3,FALSE)+10,"IN RANGE","ABOVE RANGE"),"BELOW RANGE")</f>
        <v>IN RANGE</v>
      </c>
      <c r="S6295">
        <f>MIN(VLOOKUP($O6295,margin_ranges!$A$5:$D$10,4,FALSE),$P6295*100)</f>
        <v>17.658600150000002</v>
      </c>
      <c r="T6295" s="29">
        <f>(1-$S6295/100)/(1-$F6295)-1</f>
        <v>1.1923351195264331E-11</v>
      </c>
      <c r="U6295" s="19" t="str">
        <f>IF(ABS(IFERROR(T6295,0))&gt;0.05,INDEX(margin_ranges!$C$13:$C$16,MATCH($F6295*100,margin_ranges!$B$13:$B$16,1)),"")</f>
        <v/>
      </c>
      <c r="V6295" t="e">
        <f>MIN(VLOOKUP($U6295,margin_ranges!$A$5:$D$10,4,FALSE),$P6295*100)</f>
        <v>#N/A</v>
      </c>
      <c r="Y6295" s="29" t="e">
        <f t="shared" si="98"/>
        <v>#N/A</v>
      </c>
    </row>
    <row r="6296" spans="1:25" x14ac:dyDescent="0.3">
      <c r="A6296" s="8" t="s">
        <v>17</v>
      </c>
      <c r="B6296" s="8" t="s">
        <v>10925</v>
      </c>
      <c r="C6296" s="8" t="s">
        <v>10926</v>
      </c>
      <c r="D6296" s="8" t="s">
        <v>10935</v>
      </c>
      <c r="E6296" s="8" t="s">
        <v>10936</v>
      </c>
      <c r="F6296" s="24">
        <v>0.27504033450554699</v>
      </c>
      <c r="G6296" s="24">
        <v>1</v>
      </c>
      <c r="H6296" s="25">
        <v>62.273299999999999</v>
      </c>
      <c r="I6296" s="25">
        <v>5.6590999999999996</v>
      </c>
      <c r="J6296" s="15">
        <v>293</v>
      </c>
      <c r="K6296" s="15">
        <v>80</v>
      </c>
      <c r="L6296" s="13">
        <v>9.0899999999999995E-2</v>
      </c>
      <c r="M6296" s="7">
        <v>1.72423386</v>
      </c>
      <c r="N6296" s="26">
        <v>1.25</v>
      </c>
      <c r="O6296" s="27" t="s">
        <v>479</v>
      </c>
      <c r="P6296" s="8">
        <v>0.27504033449999998</v>
      </c>
      <c r="Q6296" s="24">
        <v>0.33</v>
      </c>
      <c r="R6296" t="str">
        <f>IF($Q6296*100&gt;=VLOOKUP($O6296,margin_ranges!$A$5:$C$10,2,FALSE),IF($Q6296*100&lt;=VLOOKUP($O6296,margin_ranges!$A$5:$C$10,3,FALSE)+10,"IN RANGE","ABOVE RANGE"),"BELOW RANGE")</f>
        <v>IN RANGE</v>
      </c>
      <c r="S6296">
        <f>MIN(VLOOKUP($O6296,margin_ranges!$A$5:$D$10,4,FALSE),$P6296*100)</f>
        <v>27.504033449999998</v>
      </c>
      <c r="T6296" s="29">
        <f>(1-$S6296/100)/(1-$F6296)-1</f>
        <v>7.6514350411116538E-12</v>
      </c>
      <c r="U6296" s="19" t="str">
        <f>IF(ABS(IFERROR(T6296,0))&gt;0.05,INDEX(margin_ranges!$C$13:$C$16,MATCH($F6296*100,margin_ranges!$B$13:$B$16,1)),"")</f>
        <v/>
      </c>
      <c r="V6296" t="e">
        <f>MIN(VLOOKUP($U6296,margin_ranges!$A$5:$D$10,4,FALSE),$P6296*100)</f>
        <v>#N/A</v>
      </c>
      <c r="Y6296" s="29" t="e">
        <f t="shared" si="98"/>
        <v>#N/A</v>
      </c>
    </row>
    <row r="6297" spans="1:25" x14ac:dyDescent="0.3">
      <c r="A6297" s="8" t="s">
        <v>17</v>
      </c>
      <c r="B6297" s="8" t="s">
        <v>10925</v>
      </c>
      <c r="C6297" s="8" t="s">
        <v>10926</v>
      </c>
      <c r="D6297" s="28" t="s">
        <v>10941</v>
      </c>
      <c r="E6297" s="8" t="s">
        <v>10942</v>
      </c>
      <c r="F6297" s="24">
        <v>0.17954857069478999</v>
      </c>
      <c r="G6297" s="24">
        <v>0</v>
      </c>
      <c r="H6297" s="25">
        <v>40.365900000000003</v>
      </c>
      <c r="I6297" s="25">
        <v>4.7159000000000004</v>
      </c>
      <c r="J6297" s="15">
        <v>259</v>
      </c>
      <c r="K6297" s="15">
        <v>46</v>
      </c>
      <c r="L6297" s="13">
        <v>0.1168</v>
      </c>
      <c r="M6297" s="7">
        <v>1.82826179</v>
      </c>
      <c r="N6297" s="26">
        <v>1.5</v>
      </c>
      <c r="O6297" s="27" t="s">
        <v>92</v>
      </c>
      <c r="P6297" s="8">
        <v>0.17954857069999999</v>
      </c>
      <c r="Q6297" s="24">
        <v>0.35</v>
      </c>
      <c r="R6297" t="str">
        <f>IF($Q6297*100&gt;=VLOOKUP($O6297,margin_ranges!$A$5:$C$10,2,FALSE),IF($Q6297*100&lt;=VLOOKUP($O6297,margin_ranges!$A$5:$C$10,3,FALSE)+10,"IN RANGE","ABOVE RANGE"),"BELOW RANGE")</f>
        <v>IN RANGE</v>
      </c>
      <c r="S6297">
        <f>MIN(VLOOKUP($O6297,margin_ranges!$A$5:$D$10,4,FALSE),$P6297*100)</f>
        <v>17.954857069999999</v>
      </c>
      <c r="T6297" s="29">
        <f>(1-$S6297/100)/(1-$F6297)-1</f>
        <v>-6.3501426339485079E-12</v>
      </c>
      <c r="U6297" s="19" t="str">
        <f>IF(ABS(IFERROR(T6297,0))&gt;0.05,INDEX(margin_ranges!$C$13:$C$16,MATCH($F6297*100,margin_ranges!$B$13:$B$16,1)),"")</f>
        <v/>
      </c>
      <c r="V6297" t="e">
        <f>MIN(VLOOKUP($U6297,margin_ranges!$A$5:$D$10,4,FALSE),$P6297*100)</f>
        <v>#N/A</v>
      </c>
      <c r="Y6297" s="29" t="e">
        <f t="shared" si="98"/>
        <v>#N/A</v>
      </c>
    </row>
    <row r="6298" spans="1:25" x14ac:dyDescent="0.3">
      <c r="A6298" s="8" t="s">
        <v>17</v>
      </c>
      <c r="B6298" s="8" t="s">
        <v>10925</v>
      </c>
      <c r="C6298" s="8" t="s">
        <v>10926</v>
      </c>
      <c r="D6298" s="8" t="s">
        <v>10929</v>
      </c>
      <c r="E6298" s="8" t="s">
        <v>10930</v>
      </c>
      <c r="F6298" s="24">
        <v>0.189270180691716</v>
      </c>
      <c r="G6298" s="24">
        <v>0</v>
      </c>
      <c r="H6298" s="25">
        <v>37.905000000000001</v>
      </c>
      <c r="I6298" s="25">
        <v>6.4157000000000002</v>
      </c>
      <c r="J6298" s="15">
        <v>356</v>
      </c>
      <c r="K6298" s="15">
        <v>67</v>
      </c>
      <c r="L6298" s="13">
        <v>0.16930000000000001</v>
      </c>
      <c r="M6298" s="7">
        <v>1.85018481</v>
      </c>
      <c r="N6298" s="26">
        <v>1.5</v>
      </c>
      <c r="O6298" s="27" t="s">
        <v>162</v>
      </c>
      <c r="P6298" s="8">
        <v>0.18927018070000001</v>
      </c>
      <c r="Q6298" s="24">
        <v>0.35</v>
      </c>
      <c r="R6298" t="str">
        <f>IF($Q6298*100&gt;=VLOOKUP($O6298,margin_ranges!$A$5:$C$10,2,FALSE),IF($Q6298*100&lt;=VLOOKUP($O6298,margin_ranges!$A$5:$C$10,3,FALSE)+10,"IN RANGE","ABOVE RANGE"),"BELOW RANGE")</f>
        <v>IN RANGE</v>
      </c>
      <c r="S6298">
        <f>MIN(VLOOKUP($O6298,margin_ranges!$A$5:$D$10,4,FALSE),$P6298*100)</f>
        <v>18.927018070000003</v>
      </c>
      <c r="T6298" s="29">
        <f>(1-$S6298/100)/(1-$F6298)-1</f>
        <v>-1.0218048629440091E-11</v>
      </c>
      <c r="U6298" s="19" t="str">
        <f>IF(ABS(IFERROR(T6298,0))&gt;0.05,INDEX(margin_ranges!$C$13:$C$16,MATCH($F6298*100,margin_ranges!$B$13:$B$16,1)),"")</f>
        <v/>
      </c>
      <c r="V6298" t="e">
        <f>MIN(VLOOKUP($U6298,margin_ranges!$A$5:$D$10,4,FALSE),$P6298*100)</f>
        <v>#N/A</v>
      </c>
      <c r="Y6298" s="29" t="e">
        <f t="shared" si="98"/>
        <v>#N/A</v>
      </c>
    </row>
    <row r="6299" spans="1:25" x14ac:dyDescent="0.3">
      <c r="A6299" s="8" t="s">
        <v>17</v>
      </c>
      <c r="B6299" s="8" t="s">
        <v>10925</v>
      </c>
      <c r="C6299" s="8" t="s">
        <v>10926</v>
      </c>
      <c r="D6299" s="8" t="s">
        <v>10933</v>
      </c>
      <c r="E6299" s="8" t="s">
        <v>10934</v>
      </c>
      <c r="F6299" s="24">
        <v>0.14529506647705001</v>
      </c>
      <c r="G6299" s="24">
        <v>0</v>
      </c>
      <c r="H6299" s="25">
        <v>40.0749</v>
      </c>
      <c r="I6299" s="25">
        <v>2.9849999999999999</v>
      </c>
      <c r="J6299" s="15">
        <v>157</v>
      </c>
      <c r="K6299" s="15">
        <v>23</v>
      </c>
      <c r="L6299" s="13">
        <v>7.4499999999999997E-2</v>
      </c>
      <c r="M6299" s="7">
        <v>1.75499162</v>
      </c>
      <c r="N6299" s="26">
        <v>1.5</v>
      </c>
      <c r="O6299" s="27" t="s">
        <v>92</v>
      </c>
      <c r="P6299" s="8">
        <v>0.14529506649999999</v>
      </c>
      <c r="Q6299" s="24">
        <v>0.25</v>
      </c>
      <c r="R6299" t="str">
        <f>IF($Q6299*100&gt;=VLOOKUP($O6299,margin_ranges!$A$5:$C$10,2,FALSE),IF($Q6299*100&lt;=VLOOKUP($O6299,margin_ranges!$A$5:$C$10,3,FALSE)+10,"IN RANGE","ABOVE RANGE"),"BELOW RANGE")</f>
        <v>IN RANGE</v>
      </c>
      <c r="S6299">
        <f>MIN(VLOOKUP($O6299,margin_ranges!$A$5:$D$10,4,FALSE),$P6299*100)</f>
        <v>14.529506649999998</v>
      </c>
      <c r="T6299" s="29">
        <f>(1-$S6299/100)/(1-$F6299)-1</f>
        <v>-2.6851298962071724E-11</v>
      </c>
      <c r="U6299" s="19" t="str">
        <f>IF(ABS(IFERROR(T6299,0))&gt;0.05,INDEX(margin_ranges!$C$13:$C$16,MATCH($F6299*100,margin_ranges!$B$13:$B$16,1)),"")</f>
        <v/>
      </c>
      <c r="V6299" t="e">
        <f>MIN(VLOOKUP($U6299,margin_ranges!$A$5:$D$10,4,FALSE),$P6299*100)</f>
        <v>#N/A</v>
      </c>
      <c r="Y6299" s="29" t="e">
        <f t="shared" si="98"/>
        <v>#N/A</v>
      </c>
    </row>
    <row r="6300" spans="1:25" x14ac:dyDescent="0.3">
      <c r="A6300" s="8" t="s">
        <v>17</v>
      </c>
      <c r="B6300" s="8" t="s">
        <v>10925</v>
      </c>
      <c r="C6300" s="8" t="s">
        <v>10926</v>
      </c>
      <c r="D6300" s="8" t="s">
        <v>10927</v>
      </c>
      <c r="E6300" s="8" t="s">
        <v>10928</v>
      </c>
      <c r="F6300" s="24">
        <v>0.146492920369174</v>
      </c>
      <c r="G6300" s="24">
        <v>1</v>
      </c>
      <c r="H6300" s="25">
        <v>98.947100000000006</v>
      </c>
      <c r="I6300" s="25">
        <v>6.8658000000000001</v>
      </c>
      <c r="J6300" s="15">
        <v>362</v>
      </c>
      <c r="K6300" s="15">
        <v>53</v>
      </c>
      <c r="L6300" s="13">
        <v>6.9400000000000003E-2</v>
      </c>
      <c r="M6300" s="7">
        <v>1.75745467</v>
      </c>
      <c r="N6300" s="26">
        <v>1.5</v>
      </c>
      <c r="O6300" s="27" t="s">
        <v>92</v>
      </c>
      <c r="P6300" s="8">
        <v>0.1464929204</v>
      </c>
      <c r="Q6300" s="24">
        <v>0.25</v>
      </c>
      <c r="R6300" t="str">
        <f>IF($Q6300*100&gt;=VLOOKUP($O6300,margin_ranges!$A$5:$C$10,2,FALSE),IF($Q6300*100&lt;=VLOOKUP($O6300,margin_ranges!$A$5:$C$10,3,FALSE)+10,"IN RANGE","ABOVE RANGE"),"BELOW RANGE")</f>
        <v>IN RANGE</v>
      </c>
      <c r="S6300">
        <f>MIN(VLOOKUP($O6300,margin_ranges!$A$5:$D$10,4,FALSE),$P6300*100)</f>
        <v>14.649292040000001</v>
      </c>
      <c r="T6300" s="29">
        <f>(1-$S6300/100)/(1-$F6300)-1</f>
        <v>-3.6116887258685892E-11</v>
      </c>
      <c r="U6300" s="19" t="str">
        <f>IF(ABS(IFERROR(T6300,0))&gt;0.05,INDEX(margin_ranges!$C$13:$C$16,MATCH($F6300*100,margin_ranges!$B$13:$B$16,1)),"")</f>
        <v/>
      </c>
      <c r="V6300" t="e">
        <f>MIN(VLOOKUP($U6300,margin_ranges!$A$5:$D$10,4,FALSE),$P6300*100)</f>
        <v>#N/A</v>
      </c>
      <c r="Y6300" s="29" t="e">
        <f t="shared" si="98"/>
        <v>#N/A</v>
      </c>
    </row>
    <row r="6301" spans="1:25" x14ac:dyDescent="0.3">
      <c r="A6301" s="8" t="s">
        <v>17</v>
      </c>
      <c r="B6301" s="8" t="s">
        <v>10925</v>
      </c>
      <c r="C6301" s="8" t="s">
        <v>10926</v>
      </c>
      <c r="D6301" s="8" t="s">
        <v>10939</v>
      </c>
      <c r="E6301" s="8" t="s">
        <v>10940</v>
      </c>
      <c r="F6301" s="24">
        <v>0.17492355515010199</v>
      </c>
      <c r="G6301" s="24">
        <v>0</v>
      </c>
      <c r="H6301" s="25">
        <v>26.482900000000001</v>
      </c>
      <c r="I6301" s="25">
        <v>2.7907999999999999</v>
      </c>
      <c r="J6301" s="15">
        <v>152</v>
      </c>
      <c r="K6301" s="15">
        <v>27</v>
      </c>
      <c r="L6301" s="13">
        <v>0.10539999999999999</v>
      </c>
      <c r="M6301" s="7">
        <v>1.8180133599999999</v>
      </c>
      <c r="N6301" s="26">
        <v>1.5</v>
      </c>
      <c r="O6301" s="27" t="s">
        <v>22</v>
      </c>
      <c r="P6301" s="8">
        <v>0.1749235552</v>
      </c>
      <c r="Q6301" s="24">
        <v>0.24</v>
      </c>
      <c r="R6301" t="str">
        <f>IF($Q6301*100&gt;=VLOOKUP($O6301,margin_ranges!$A$5:$C$10,2,FALSE),IF($Q6301*100&lt;=VLOOKUP($O6301,margin_ranges!$A$5:$C$10,3,FALSE)+10,"IN RANGE","ABOVE RANGE"),"BELOW RANGE")</f>
        <v>IN RANGE</v>
      </c>
      <c r="S6301">
        <f>MIN(VLOOKUP($O6301,margin_ranges!$A$5:$D$10,4,FALSE),$P6301*100)</f>
        <v>17.49235552</v>
      </c>
      <c r="T6301" s="29">
        <f>(1-$S6301/100)/(1-$F6301)-1</f>
        <v>-6.0476734731196302E-11</v>
      </c>
      <c r="U6301" s="19" t="str">
        <f>IF(ABS(IFERROR(T6301,0))&gt;0.05,INDEX(margin_ranges!$C$13:$C$16,MATCH($F6301*100,margin_ranges!$B$13:$B$16,1)),"")</f>
        <v/>
      </c>
      <c r="V6301" t="e">
        <f>MIN(VLOOKUP($U6301,margin_ranges!$A$5:$D$10,4,FALSE),$P6301*100)</f>
        <v>#N/A</v>
      </c>
      <c r="Y6301" s="29" t="e">
        <f t="shared" si="98"/>
        <v>#N/A</v>
      </c>
    </row>
    <row r="6302" spans="1:25" x14ac:dyDescent="0.3">
      <c r="A6302" s="8" t="s">
        <v>17</v>
      </c>
      <c r="B6302" s="8" t="s">
        <v>10925</v>
      </c>
      <c r="C6302" s="8" t="s">
        <v>10926</v>
      </c>
      <c r="D6302" s="8" t="s">
        <v>10937</v>
      </c>
      <c r="E6302" s="8" t="s">
        <v>10938</v>
      </c>
      <c r="F6302" s="24">
        <v>0.15</v>
      </c>
      <c r="G6302" s="24">
        <v>0</v>
      </c>
      <c r="H6302" s="25">
        <v>10.165900000000001</v>
      </c>
      <c r="I6302" s="25">
        <v>4.4645999999999999</v>
      </c>
      <c r="J6302" s="15">
        <v>41</v>
      </c>
      <c r="K6302" s="15">
        <v>6</v>
      </c>
      <c r="L6302" s="13">
        <v>0.43919999999999998</v>
      </c>
      <c r="M6302" s="7">
        <v>0.30610521000000002</v>
      </c>
      <c r="N6302" s="26">
        <v>0.03</v>
      </c>
      <c r="O6302" s="27" t="s">
        <v>92</v>
      </c>
      <c r="P6302" s="8">
        <v>0.90199448069999999</v>
      </c>
      <c r="Q6302" s="24">
        <v>0.15</v>
      </c>
      <c r="R6302" t="str">
        <f>IF($Q6302*100&gt;=VLOOKUP($O6302,margin_ranges!$A$5:$C$10,2,FALSE),IF($Q6302*100&lt;=VLOOKUP($O6302,margin_ranges!$A$5:$C$10,3,FALSE)+10,"IN RANGE","ABOVE RANGE"),"BELOW RANGE")</f>
        <v>BELOW RANGE</v>
      </c>
      <c r="S6302">
        <f>MIN(VLOOKUP($O6302,margin_ranges!$A$5:$D$10,4,FALSE),$P6302*100)</f>
        <v>29.75</v>
      </c>
      <c r="T6302" s="29">
        <f>(1-$S6302/100)/(1-$F6302)-1</f>
        <v>-0.17352941176470582</v>
      </c>
      <c r="U6302" s="19" t="str">
        <f>IF(ABS(IFERROR(T6302,0))&gt;0.05,INDEX(margin_ranges!$C$13:$C$16,MATCH($F6302*100,margin_ranges!$B$13:$B$16,1)),"")</f>
        <v>Maximize Fill (Type A+)</v>
      </c>
      <c r="V6302">
        <f>MIN(VLOOKUP($U6302,margin_ranges!$A$5:$D$10,4,FALSE),$P6302*100)</f>
        <v>19.75</v>
      </c>
      <c r="Y6302" s="29">
        <f t="shared" si="98"/>
        <v>-5.5882352941176494E-2</v>
      </c>
    </row>
    <row r="6303" spans="1:25" x14ac:dyDescent="0.3">
      <c r="A6303" s="8" t="s">
        <v>35</v>
      </c>
      <c r="B6303" s="8" t="s">
        <v>10943</v>
      </c>
      <c r="C6303" s="8" t="s">
        <v>34</v>
      </c>
      <c r="D6303" s="8" t="s">
        <v>34</v>
      </c>
      <c r="E6303" s="8"/>
      <c r="F6303" s="24">
        <v>0.194533264751969</v>
      </c>
      <c r="G6303" s="24">
        <v>0.84585191000000004</v>
      </c>
      <c r="H6303" s="25">
        <v>1007.5415</v>
      </c>
      <c r="I6303" s="25">
        <v>108.1284</v>
      </c>
      <c r="J6303" s="15">
        <v>4121</v>
      </c>
      <c r="K6303" s="15">
        <v>795</v>
      </c>
      <c r="L6303" s="13">
        <v>0.10730000000000001</v>
      </c>
      <c r="M6303" s="7">
        <v>1.2705527400000001</v>
      </c>
      <c r="N6303" s="26">
        <v>1.013852</v>
      </c>
      <c r="O6303" s="27"/>
      <c r="P6303" s="8">
        <v>0.2020386354</v>
      </c>
      <c r="Q6303" s="24">
        <v>0.19450000000000001</v>
      </c>
      <c r="R6303" t="e">
        <f>IF($Q6303*100&gt;=VLOOKUP($O6303,margin_ranges!$A$5:$C$10,2,FALSE),IF($Q6303*100&lt;=VLOOKUP($O6303,margin_ranges!$A$5:$C$10,3,FALSE)+10,"IN RANGE","ABOVE RANGE"),"BELOW RANGE")</f>
        <v>#N/A</v>
      </c>
      <c r="S6303" t="e">
        <f>MIN(VLOOKUP($O6303,margin_ranges!$A$5:$D$10,4,FALSE),$P6303*100)</f>
        <v>#N/A</v>
      </c>
      <c r="T6303" s="29" t="e">
        <f>(1-$S6303/100)/(1-$F6303)-1</f>
        <v>#N/A</v>
      </c>
      <c r="U6303" s="19" t="str">
        <f>IF(ABS(IFERROR(T6303,0))&gt;0.05,INDEX(margin_ranges!$C$13:$C$16,MATCH($F6303*100,margin_ranges!$B$13:$B$16,1)),"")</f>
        <v/>
      </c>
      <c r="V6303" t="e">
        <f>MIN(VLOOKUP($U6303,margin_ranges!$A$5:$D$10,4,FALSE),$P6303*100)</f>
        <v>#N/A</v>
      </c>
      <c r="Y6303" s="29" t="e">
        <f t="shared" si="98"/>
        <v>#N/A</v>
      </c>
    </row>
    <row r="6304" spans="1:25" x14ac:dyDescent="0.3">
      <c r="A6304" s="8" t="s">
        <v>33</v>
      </c>
      <c r="B6304" s="8" t="s">
        <v>10943</v>
      </c>
      <c r="C6304" s="8" t="s">
        <v>10944</v>
      </c>
      <c r="D6304" s="8" t="s">
        <v>34</v>
      </c>
      <c r="E6304" s="8"/>
      <c r="F6304" s="24">
        <v>0.194533264751969</v>
      </c>
      <c r="G6304" s="24">
        <v>0.84585191000000004</v>
      </c>
      <c r="H6304" s="25">
        <v>1007.5415</v>
      </c>
      <c r="I6304" s="25">
        <v>108.1284</v>
      </c>
      <c r="J6304" s="15">
        <v>4121</v>
      </c>
      <c r="K6304" s="15">
        <v>795</v>
      </c>
      <c r="L6304" s="13">
        <v>0.10730000000000001</v>
      </c>
      <c r="M6304" s="7">
        <v>1.2705527400000001</v>
      </c>
      <c r="N6304" s="26">
        <v>1.013852</v>
      </c>
      <c r="O6304" s="27"/>
      <c r="P6304" s="8">
        <v>0.2020386354</v>
      </c>
      <c r="Q6304" s="24">
        <v>0.19450000000000001</v>
      </c>
      <c r="R6304" t="e">
        <f>IF($Q6304*100&gt;=VLOOKUP($O6304,margin_ranges!$A$5:$C$10,2,FALSE),IF($Q6304*100&lt;=VLOOKUP($O6304,margin_ranges!$A$5:$C$10,3,FALSE)+10,"IN RANGE","ABOVE RANGE"),"BELOW RANGE")</f>
        <v>#N/A</v>
      </c>
      <c r="S6304" t="e">
        <f>MIN(VLOOKUP($O6304,margin_ranges!$A$5:$D$10,4,FALSE),$P6304*100)</f>
        <v>#N/A</v>
      </c>
      <c r="T6304" s="29" t="e">
        <f>(1-$S6304/100)/(1-$F6304)-1</f>
        <v>#N/A</v>
      </c>
      <c r="U6304" s="19" t="str">
        <f>IF(ABS(IFERROR(T6304,0))&gt;0.05,INDEX(margin_ranges!$C$13:$C$16,MATCH($F6304*100,margin_ranges!$B$13:$B$16,1)),"")</f>
        <v/>
      </c>
      <c r="V6304" t="e">
        <f>MIN(VLOOKUP($U6304,margin_ranges!$A$5:$D$10,4,FALSE),$P6304*100)</f>
        <v>#N/A</v>
      </c>
      <c r="Y6304" s="29" t="e">
        <f t="shared" si="98"/>
        <v>#N/A</v>
      </c>
    </row>
    <row r="6305" spans="1:25" x14ac:dyDescent="0.3">
      <c r="A6305" s="8" t="s">
        <v>17</v>
      </c>
      <c r="B6305" s="8" t="s">
        <v>10943</v>
      </c>
      <c r="C6305" s="8" t="s">
        <v>10944</v>
      </c>
      <c r="D6305" s="8" t="s">
        <v>10949</v>
      </c>
      <c r="E6305" s="8" t="s">
        <v>10950</v>
      </c>
      <c r="F6305" s="24">
        <v>7.434952552969E-2</v>
      </c>
      <c r="G6305" s="24">
        <v>1</v>
      </c>
      <c r="H6305" s="25">
        <v>64.258200000000002</v>
      </c>
      <c r="I6305" s="25">
        <v>2.3647999999999998</v>
      </c>
      <c r="J6305" s="15">
        <v>77</v>
      </c>
      <c r="K6305" s="15">
        <v>14</v>
      </c>
      <c r="L6305" s="13">
        <v>3.6799999999999999E-2</v>
      </c>
      <c r="M6305" s="7">
        <v>1.08032138</v>
      </c>
      <c r="N6305" s="26">
        <v>1</v>
      </c>
      <c r="O6305" s="27" t="s">
        <v>92</v>
      </c>
      <c r="P6305" s="8">
        <v>7.4349525499999999E-2</v>
      </c>
      <c r="Q6305" s="24">
        <v>0.18</v>
      </c>
      <c r="R6305" t="str">
        <f>IF($Q6305*100&gt;=VLOOKUP($O6305,margin_ranges!$A$5:$C$10,2,FALSE),IF($Q6305*100&lt;=VLOOKUP($O6305,margin_ranges!$A$5:$C$10,3,FALSE)+10,"IN RANGE","ABOVE RANGE"),"BELOW RANGE")</f>
        <v>BELOW RANGE</v>
      </c>
      <c r="S6305">
        <f>MIN(VLOOKUP($O6305,margin_ranges!$A$5:$D$10,4,FALSE),$P6305*100)</f>
        <v>7.4349525500000002</v>
      </c>
      <c r="T6305" s="29">
        <f>(1-$S6305/100)/(1-$F6305)-1</f>
        <v>3.2074787270630623E-11</v>
      </c>
      <c r="U6305" s="19" t="str">
        <f>IF(ABS(IFERROR(T6305,0))&gt;0.05,INDEX(margin_ranges!$C$13:$C$16,MATCH($F6305*100,margin_ranges!$B$13:$B$16,1)),"")</f>
        <v/>
      </c>
      <c r="V6305" t="e">
        <f>MIN(VLOOKUP($U6305,margin_ranges!$A$5:$D$10,4,FALSE),$P6305*100)</f>
        <v>#N/A</v>
      </c>
      <c r="Y6305" s="29" t="e">
        <f t="shared" si="98"/>
        <v>#N/A</v>
      </c>
    </row>
    <row r="6306" spans="1:25" x14ac:dyDescent="0.3">
      <c r="A6306" s="8" t="s">
        <v>17</v>
      </c>
      <c r="B6306" s="8" t="s">
        <v>10943</v>
      </c>
      <c r="C6306" s="8" t="s">
        <v>10944</v>
      </c>
      <c r="D6306" s="8" t="s">
        <v>10969</v>
      </c>
      <c r="E6306" s="8" t="s">
        <v>10970</v>
      </c>
      <c r="F6306" s="24">
        <v>0.19337267811421799</v>
      </c>
      <c r="G6306" s="24">
        <v>1</v>
      </c>
      <c r="H6306" s="25">
        <v>136.66139999999999</v>
      </c>
      <c r="I6306" s="25">
        <v>17.4849</v>
      </c>
      <c r="J6306" s="15">
        <v>650</v>
      </c>
      <c r="K6306" s="15">
        <v>143</v>
      </c>
      <c r="L6306" s="13">
        <v>0.12790000000000001</v>
      </c>
      <c r="M6306" s="7">
        <v>1.23972989</v>
      </c>
      <c r="N6306" s="26">
        <v>1</v>
      </c>
      <c r="O6306" s="27" t="s">
        <v>92</v>
      </c>
      <c r="P6306" s="8">
        <v>0.1933726781</v>
      </c>
      <c r="Q6306" s="24">
        <v>0.22</v>
      </c>
      <c r="R6306" t="str">
        <f>IF($Q6306*100&gt;=VLOOKUP($O6306,margin_ranges!$A$5:$C$10,2,FALSE),IF($Q6306*100&lt;=VLOOKUP($O6306,margin_ranges!$A$5:$C$10,3,FALSE)+10,"IN RANGE","ABOVE RANGE"),"BELOW RANGE")</f>
        <v>IN RANGE</v>
      </c>
      <c r="S6306">
        <f>MIN(VLOOKUP($O6306,margin_ranges!$A$5:$D$10,4,FALSE),$P6306*100)</f>
        <v>19.33726781</v>
      </c>
      <c r="T6306" s="29">
        <f>(1-$S6306/100)/(1-$F6306)-1</f>
        <v>1.7626344828158835E-11</v>
      </c>
      <c r="U6306" s="19" t="str">
        <f>IF(ABS(IFERROR(T6306,0))&gt;0.05,INDEX(margin_ranges!$C$13:$C$16,MATCH($F6306*100,margin_ranges!$B$13:$B$16,1)),"")</f>
        <v/>
      </c>
      <c r="V6306" t="e">
        <f>MIN(VLOOKUP($U6306,margin_ranges!$A$5:$D$10,4,FALSE),$P6306*100)</f>
        <v>#N/A</v>
      </c>
      <c r="Y6306" s="29" t="e">
        <f t="shared" si="98"/>
        <v>#N/A</v>
      </c>
    </row>
    <row r="6307" spans="1:25" x14ac:dyDescent="0.3">
      <c r="A6307" s="8" t="s">
        <v>17</v>
      </c>
      <c r="B6307" s="8" t="s">
        <v>10943</v>
      </c>
      <c r="C6307" s="8" t="s">
        <v>10944</v>
      </c>
      <c r="D6307" s="8" t="s">
        <v>10951</v>
      </c>
      <c r="E6307" s="8" t="s">
        <v>10952</v>
      </c>
      <c r="F6307" s="24">
        <v>8.8813532410531498E-2</v>
      </c>
      <c r="G6307" s="24">
        <v>0</v>
      </c>
      <c r="H6307" s="25">
        <v>15.1441</v>
      </c>
      <c r="I6307" s="25">
        <v>2.2955000000000001</v>
      </c>
      <c r="J6307" s="15">
        <v>76</v>
      </c>
      <c r="K6307" s="15">
        <v>11</v>
      </c>
      <c r="L6307" s="13">
        <v>0.15160000000000001</v>
      </c>
      <c r="M6307" s="7">
        <v>1.09747021</v>
      </c>
      <c r="N6307" s="26">
        <v>1</v>
      </c>
      <c r="O6307" s="27" t="s">
        <v>92</v>
      </c>
      <c r="P6307" s="8">
        <v>8.8813532400000006E-2</v>
      </c>
      <c r="Q6307" s="24">
        <v>0.15</v>
      </c>
      <c r="R6307" t="str">
        <f>IF($Q6307*100&gt;=VLOOKUP($O6307,margin_ranges!$A$5:$C$10,2,FALSE),IF($Q6307*100&lt;=VLOOKUP($O6307,margin_ranges!$A$5:$C$10,3,FALSE)+10,"IN RANGE","ABOVE RANGE"),"BELOW RANGE")</f>
        <v>BELOW RANGE</v>
      </c>
      <c r="S6307">
        <f>MIN(VLOOKUP($O6307,margin_ranges!$A$5:$D$10,4,FALSE),$P6307*100)</f>
        <v>8.881353240000001</v>
      </c>
      <c r="T6307" s="29">
        <f>(1-$S6307/100)/(1-$F6307)-1</f>
        <v>1.155786577555773E-11</v>
      </c>
      <c r="U6307" s="19" t="str">
        <f>IF(ABS(IFERROR(T6307,0))&gt;0.05,INDEX(margin_ranges!$C$13:$C$16,MATCH($F6307*100,margin_ranges!$B$13:$B$16,1)),"")</f>
        <v/>
      </c>
      <c r="V6307" t="e">
        <f>MIN(VLOOKUP($U6307,margin_ranges!$A$5:$D$10,4,FALSE),$P6307*100)</f>
        <v>#N/A</v>
      </c>
      <c r="Y6307" s="29" t="e">
        <f t="shared" si="98"/>
        <v>#N/A</v>
      </c>
    </row>
    <row r="6308" spans="1:25" x14ac:dyDescent="0.3">
      <c r="A6308" s="8" t="s">
        <v>17</v>
      </c>
      <c r="B6308" s="8" t="s">
        <v>10943</v>
      </c>
      <c r="C6308" s="8" t="s">
        <v>10944</v>
      </c>
      <c r="D6308" s="8" t="s">
        <v>10965</v>
      </c>
      <c r="E6308" s="8" t="s">
        <v>10966</v>
      </c>
      <c r="F6308" s="24">
        <v>7.5444373908903295E-2</v>
      </c>
      <c r="G6308" s="24">
        <v>0</v>
      </c>
      <c r="H6308" s="25">
        <v>9.6075999999999997</v>
      </c>
      <c r="I6308" s="25">
        <v>1.3315999999999999</v>
      </c>
      <c r="J6308" s="15">
        <v>43</v>
      </c>
      <c r="K6308" s="15">
        <v>6</v>
      </c>
      <c r="L6308" s="13">
        <v>0.1386</v>
      </c>
      <c r="M6308" s="7">
        <v>1.0816006899999999</v>
      </c>
      <c r="N6308" s="26">
        <v>1</v>
      </c>
      <c r="O6308" s="27" t="s">
        <v>92</v>
      </c>
      <c r="P6308" s="8">
        <v>7.54443739E-2</v>
      </c>
      <c r="Q6308" s="24">
        <v>0.15</v>
      </c>
      <c r="R6308" t="str">
        <f>IF($Q6308*100&gt;=VLOOKUP($O6308,margin_ranges!$A$5:$C$10,2,FALSE),IF($Q6308*100&lt;=VLOOKUP($O6308,margin_ranges!$A$5:$C$10,3,FALSE)+10,"IN RANGE","ABOVE RANGE"),"BELOW RANGE")</f>
        <v>BELOW RANGE</v>
      </c>
      <c r="S6308">
        <f>MIN(VLOOKUP($O6308,margin_ranges!$A$5:$D$10,4,FALSE),$P6308*100)</f>
        <v>7.5444373899999997</v>
      </c>
      <c r="T6308" s="29">
        <f>(1-$S6308/100)/(1-$F6308)-1</f>
        <v>9.6296304263887578E-12</v>
      </c>
      <c r="U6308" s="19" t="str">
        <f>IF(ABS(IFERROR(T6308,0))&gt;0.05,INDEX(margin_ranges!$C$13:$C$16,MATCH($F6308*100,margin_ranges!$B$13:$B$16,1)),"")</f>
        <v/>
      </c>
      <c r="V6308" t="e">
        <f>MIN(VLOOKUP($U6308,margin_ranges!$A$5:$D$10,4,FALSE),$P6308*100)</f>
        <v>#N/A</v>
      </c>
      <c r="Y6308" s="29" t="e">
        <f t="shared" si="98"/>
        <v>#N/A</v>
      </c>
    </row>
    <row r="6309" spans="1:25" x14ac:dyDescent="0.3">
      <c r="A6309" s="8" t="s">
        <v>17</v>
      </c>
      <c r="B6309" s="8" t="s">
        <v>10943</v>
      </c>
      <c r="C6309" s="8" t="s">
        <v>10944</v>
      </c>
      <c r="D6309" s="8" t="s">
        <v>10967</v>
      </c>
      <c r="E6309" s="8" t="s">
        <v>10968</v>
      </c>
      <c r="F6309" s="24">
        <v>0.25087224160536897</v>
      </c>
      <c r="G6309" s="24">
        <v>1</v>
      </c>
      <c r="H6309" s="25">
        <v>57.517600000000002</v>
      </c>
      <c r="I6309" s="25">
        <v>2.8894000000000002</v>
      </c>
      <c r="J6309" s="15">
        <v>116</v>
      </c>
      <c r="K6309" s="15">
        <v>36</v>
      </c>
      <c r="L6309" s="13">
        <v>5.0200000000000002E-2</v>
      </c>
      <c r="M6309" s="7">
        <v>1.33488579</v>
      </c>
      <c r="N6309" s="26">
        <v>1</v>
      </c>
      <c r="O6309" s="27" t="s">
        <v>479</v>
      </c>
      <c r="P6309" s="8">
        <v>0.25087224159999999</v>
      </c>
      <c r="Q6309" s="24">
        <v>0.33</v>
      </c>
      <c r="R6309" t="str">
        <f>IF($Q6309*100&gt;=VLOOKUP($O6309,margin_ranges!$A$5:$C$10,2,FALSE),IF($Q6309*100&lt;=VLOOKUP($O6309,margin_ranges!$A$5:$C$10,3,FALSE)+10,"IN RANGE","ABOVE RANGE"),"BELOW RANGE")</f>
        <v>IN RANGE</v>
      </c>
      <c r="S6309">
        <f>MIN(VLOOKUP($O6309,margin_ranges!$A$5:$D$10,4,FALSE),$P6309*100)</f>
        <v>25.087224159999998</v>
      </c>
      <c r="T6309" s="29">
        <f>(1-$S6309/100)/(1-$F6309)-1</f>
        <v>7.1671557577701606E-12</v>
      </c>
      <c r="U6309" s="19" t="str">
        <f>IF(ABS(IFERROR(T6309,0))&gt;0.05,INDEX(margin_ranges!$C$13:$C$16,MATCH($F6309*100,margin_ranges!$B$13:$B$16,1)),"")</f>
        <v/>
      </c>
      <c r="V6309" t="e">
        <f>MIN(VLOOKUP($U6309,margin_ranges!$A$5:$D$10,4,FALSE),$P6309*100)</f>
        <v>#N/A</v>
      </c>
      <c r="Y6309" s="29" t="e">
        <f t="shared" si="98"/>
        <v>#N/A</v>
      </c>
    </row>
    <row r="6310" spans="1:25" x14ac:dyDescent="0.3">
      <c r="A6310" s="8" t="s">
        <v>17</v>
      </c>
      <c r="B6310" s="8" t="s">
        <v>10943</v>
      </c>
      <c r="C6310" s="8" t="s">
        <v>10944</v>
      </c>
      <c r="D6310" s="8" t="s">
        <v>10977</v>
      </c>
      <c r="E6310" s="8" t="s">
        <v>10978</v>
      </c>
      <c r="F6310" s="24">
        <v>9.7679810070479697E-2</v>
      </c>
      <c r="G6310" s="24">
        <v>0</v>
      </c>
      <c r="H6310" s="25">
        <v>12.1586</v>
      </c>
      <c r="I6310" s="25">
        <v>2.0794999999999999</v>
      </c>
      <c r="J6310" s="15">
        <v>69</v>
      </c>
      <c r="K6310" s="15">
        <v>10</v>
      </c>
      <c r="L6310" s="13">
        <v>0.17100000000000001</v>
      </c>
      <c r="M6310" s="7">
        <v>1.1082540400000001</v>
      </c>
      <c r="N6310" s="26">
        <v>1</v>
      </c>
      <c r="O6310" s="27" t="s">
        <v>92</v>
      </c>
      <c r="P6310" s="8">
        <v>9.76798101E-2</v>
      </c>
      <c r="Q6310" s="24">
        <v>0.15</v>
      </c>
      <c r="R6310" t="str">
        <f>IF($Q6310*100&gt;=VLOOKUP($O6310,margin_ranges!$A$5:$C$10,2,FALSE),IF($Q6310*100&lt;=VLOOKUP($O6310,margin_ranges!$A$5:$C$10,3,FALSE)+10,"IN RANGE","ABOVE RANGE"),"BELOW RANGE")</f>
        <v>BELOW RANGE</v>
      </c>
      <c r="S6310">
        <f>MIN(VLOOKUP($O6310,margin_ranges!$A$5:$D$10,4,FALSE),$P6310*100)</f>
        <v>9.7679810099999997</v>
      </c>
      <c r="T6310" s="29">
        <f>(1-$S6310/100)/(1-$F6310)-1</f>
        <v>-3.2716052089654113E-11</v>
      </c>
      <c r="U6310" s="19" t="str">
        <f>IF(ABS(IFERROR(T6310,0))&gt;0.05,INDEX(margin_ranges!$C$13:$C$16,MATCH($F6310*100,margin_ranges!$B$13:$B$16,1)),"")</f>
        <v/>
      </c>
      <c r="V6310" t="e">
        <f>MIN(VLOOKUP($U6310,margin_ranges!$A$5:$D$10,4,FALSE),$P6310*100)</f>
        <v>#N/A</v>
      </c>
      <c r="Y6310" s="29" t="e">
        <f t="shared" si="98"/>
        <v>#N/A</v>
      </c>
    </row>
    <row r="6311" spans="1:25" x14ac:dyDescent="0.3">
      <c r="A6311" s="8" t="s">
        <v>17</v>
      </c>
      <c r="B6311" s="8" t="s">
        <v>10943</v>
      </c>
      <c r="C6311" s="8" t="s">
        <v>10944</v>
      </c>
      <c r="D6311" s="28" t="s">
        <v>10957</v>
      </c>
      <c r="E6311" s="8" t="s">
        <v>10958</v>
      </c>
      <c r="F6311" s="24">
        <v>-8.9034352335646799E-2</v>
      </c>
      <c r="G6311" s="24">
        <v>1</v>
      </c>
      <c r="H6311" s="25">
        <v>64.6113</v>
      </c>
      <c r="I6311" s="25">
        <v>3.1919</v>
      </c>
      <c r="J6311" s="15">
        <v>88</v>
      </c>
      <c r="K6311" s="15">
        <v>22</v>
      </c>
      <c r="L6311" s="13">
        <v>4.9399999999999999E-2</v>
      </c>
      <c r="M6311" s="7">
        <v>0.91824468000000004</v>
      </c>
      <c r="N6311" s="26">
        <v>1</v>
      </c>
      <c r="O6311" s="27" t="s">
        <v>162</v>
      </c>
      <c r="P6311" s="8">
        <v>-8.9034352299999994E-2</v>
      </c>
      <c r="Q6311" s="24">
        <v>0.25</v>
      </c>
      <c r="R6311" t="str">
        <f>IF($Q6311*100&gt;=VLOOKUP($O6311,margin_ranges!$A$5:$C$10,2,FALSE),IF($Q6311*100&lt;=VLOOKUP($O6311,margin_ranges!$A$5:$C$10,3,FALSE)+10,"IN RANGE","ABOVE RANGE"),"BELOW RANGE")</f>
        <v>BELOW RANGE</v>
      </c>
      <c r="S6311">
        <f>MIN(VLOOKUP($O6311,margin_ranges!$A$5:$D$10,4,FALSE),$P6311*100)</f>
        <v>-8.9034352299999995</v>
      </c>
      <c r="T6311" s="29">
        <f>(1-$S6311/100)/(1-$F6311)-1</f>
        <v>-3.2732483390418565E-11</v>
      </c>
      <c r="U6311" s="19" t="str">
        <f>IF(ABS(IFERROR(T6311,0))&gt;0.05,INDEX(margin_ranges!$C$13:$C$16,MATCH($F6311*100,margin_ranges!$B$13:$B$16,1)),"")</f>
        <v/>
      </c>
      <c r="V6311" t="e">
        <f>MIN(VLOOKUP($U6311,margin_ranges!$A$5:$D$10,4,FALSE),$P6311*100)</f>
        <v>#N/A</v>
      </c>
      <c r="Y6311" s="29" t="e">
        <f t="shared" si="98"/>
        <v>#N/A</v>
      </c>
    </row>
    <row r="6312" spans="1:25" x14ac:dyDescent="0.3">
      <c r="A6312" s="8" t="s">
        <v>17</v>
      </c>
      <c r="B6312" s="8" t="s">
        <v>10943</v>
      </c>
      <c r="C6312" s="8" t="s">
        <v>10944</v>
      </c>
      <c r="D6312" s="8" t="s">
        <v>10961</v>
      </c>
      <c r="E6312" s="8" t="s">
        <v>10962</v>
      </c>
      <c r="F6312" s="24">
        <v>8.4138088358299695E-2</v>
      </c>
      <c r="G6312" s="24">
        <v>0</v>
      </c>
      <c r="H6312" s="25">
        <v>10.5589</v>
      </c>
      <c r="I6312" s="25">
        <v>1.7205999999999999</v>
      </c>
      <c r="J6312" s="15">
        <v>56</v>
      </c>
      <c r="K6312" s="15">
        <v>8</v>
      </c>
      <c r="L6312" s="13">
        <v>0.16300000000000001</v>
      </c>
      <c r="M6312" s="7">
        <v>1.0918676599999999</v>
      </c>
      <c r="N6312" s="26">
        <v>1</v>
      </c>
      <c r="O6312" s="27" t="s">
        <v>92</v>
      </c>
      <c r="P6312" s="8">
        <v>8.4138088400000005E-2</v>
      </c>
      <c r="Q6312" s="24">
        <v>0.15</v>
      </c>
      <c r="R6312" t="str">
        <f>IF($Q6312*100&gt;=VLOOKUP($O6312,margin_ranges!$A$5:$C$10,2,FALSE),IF($Q6312*100&lt;=VLOOKUP($O6312,margin_ranges!$A$5:$C$10,3,FALSE)+10,"IN RANGE","ABOVE RANGE"),"BELOW RANGE")</f>
        <v>BELOW RANGE</v>
      </c>
      <c r="S6312">
        <f>MIN(VLOOKUP($O6312,margin_ranges!$A$5:$D$10,4,FALSE),$P6312*100)</f>
        <v>8.4138088399999997</v>
      </c>
      <c r="T6312" s="29">
        <f>(1-$S6312/100)/(1-$F6312)-1</f>
        <v>-4.5531245440599832E-11</v>
      </c>
      <c r="U6312" s="19" t="str">
        <f>IF(ABS(IFERROR(T6312,0))&gt;0.05,INDEX(margin_ranges!$C$13:$C$16,MATCH($F6312*100,margin_ranges!$B$13:$B$16,1)),"")</f>
        <v/>
      </c>
      <c r="V6312" t="e">
        <f>MIN(VLOOKUP($U6312,margin_ranges!$A$5:$D$10,4,FALSE),$P6312*100)</f>
        <v>#N/A</v>
      </c>
      <c r="Y6312" s="29" t="e">
        <f t="shared" si="98"/>
        <v>#N/A</v>
      </c>
    </row>
    <row r="6313" spans="1:25" x14ac:dyDescent="0.3">
      <c r="A6313" s="8" t="s">
        <v>17</v>
      </c>
      <c r="B6313" s="8" t="s">
        <v>10943</v>
      </c>
      <c r="C6313" s="8" t="s">
        <v>10944</v>
      </c>
      <c r="D6313" s="8" t="s">
        <v>10947</v>
      </c>
      <c r="E6313" s="8" t="s">
        <v>10948</v>
      </c>
      <c r="F6313" s="24">
        <v>0.16357407936054799</v>
      </c>
      <c r="G6313" s="24">
        <v>1</v>
      </c>
      <c r="H6313" s="25">
        <v>56.873699999999999</v>
      </c>
      <c r="I6313" s="25">
        <v>1.7161</v>
      </c>
      <c r="J6313" s="15">
        <v>62</v>
      </c>
      <c r="K6313" s="15">
        <v>17</v>
      </c>
      <c r="L6313" s="13">
        <v>3.0200000000000001E-2</v>
      </c>
      <c r="M6313" s="7">
        <v>1.19556314</v>
      </c>
      <c r="N6313" s="26">
        <v>1</v>
      </c>
      <c r="O6313" s="27" t="s">
        <v>479</v>
      </c>
      <c r="P6313" s="8">
        <v>0.16357407939999999</v>
      </c>
      <c r="Q6313" s="24">
        <v>0.33</v>
      </c>
      <c r="R6313" t="str">
        <f>IF($Q6313*100&gt;=VLOOKUP($O6313,margin_ranges!$A$5:$C$10,2,FALSE),IF($Q6313*100&lt;=VLOOKUP($O6313,margin_ranges!$A$5:$C$10,3,FALSE)+10,"IN RANGE","ABOVE RANGE"),"BELOW RANGE")</f>
        <v>IN RANGE</v>
      </c>
      <c r="S6313">
        <f>MIN(VLOOKUP($O6313,margin_ranges!$A$5:$D$10,4,FALSE),$P6313*100)</f>
        <v>16.357407939999998</v>
      </c>
      <c r="T6313" s="29">
        <f>(1-$S6313/100)/(1-$F6313)-1</f>
        <v>-4.7167381111989926E-11</v>
      </c>
      <c r="U6313" s="19" t="str">
        <f>IF(ABS(IFERROR(T6313,0))&gt;0.05,INDEX(margin_ranges!$C$13:$C$16,MATCH($F6313*100,margin_ranges!$B$13:$B$16,1)),"")</f>
        <v/>
      </c>
      <c r="V6313" t="e">
        <f>MIN(VLOOKUP($U6313,margin_ranges!$A$5:$D$10,4,FALSE),$P6313*100)</f>
        <v>#N/A</v>
      </c>
      <c r="Y6313" s="29" t="e">
        <f t="shared" si="98"/>
        <v>#N/A</v>
      </c>
    </row>
    <row r="6314" spans="1:25" x14ac:dyDescent="0.3">
      <c r="A6314" s="8" t="s">
        <v>17</v>
      </c>
      <c r="B6314" s="8" t="s">
        <v>10943</v>
      </c>
      <c r="C6314" s="8" t="s">
        <v>10944</v>
      </c>
      <c r="D6314" s="28" t="s">
        <v>10963</v>
      </c>
      <c r="E6314" s="8" t="s">
        <v>10964</v>
      </c>
      <c r="F6314" s="24">
        <v>0.15</v>
      </c>
      <c r="G6314" s="24">
        <v>0</v>
      </c>
      <c r="H6314" s="25">
        <v>19.388500000000001</v>
      </c>
      <c r="I6314" s="25">
        <v>2.8673000000000002</v>
      </c>
      <c r="J6314" s="15">
        <v>102</v>
      </c>
      <c r="K6314" s="15">
        <v>15</v>
      </c>
      <c r="L6314" s="13">
        <v>0.1479</v>
      </c>
      <c r="M6314" s="7">
        <v>1.18242738</v>
      </c>
      <c r="N6314" s="26">
        <v>1</v>
      </c>
      <c r="O6314" s="27" t="s">
        <v>92</v>
      </c>
      <c r="P6314" s="8">
        <v>0.1542821026</v>
      </c>
      <c r="Q6314" s="24">
        <v>0.15</v>
      </c>
      <c r="R6314" t="str">
        <f>IF($Q6314*100&gt;=VLOOKUP($O6314,margin_ranges!$A$5:$C$10,2,FALSE),IF($Q6314*100&lt;=VLOOKUP($O6314,margin_ranges!$A$5:$C$10,3,FALSE)+10,"IN RANGE","ABOVE RANGE"),"BELOW RANGE")</f>
        <v>BELOW RANGE</v>
      </c>
      <c r="S6314">
        <f>MIN(VLOOKUP($O6314,margin_ranges!$A$5:$D$10,4,FALSE),$P6314*100)</f>
        <v>15.42821026</v>
      </c>
      <c r="T6314" s="29">
        <f>(1-$S6314/100)/(1-$F6314)-1</f>
        <v>-5.0377677647057695E-3</v>
      </c>
      <c r="U6314" s="19" t="str">
        <f>IF(ABS(IFERROR(T6314,0))&gt;0.05,INDEX(margin_ranges!$C$13:$C$16,MATCH($F6314*100,margin_ranges!$B$13:$B$16,1)),"")</f>
        <v/>
      </c>
      <c r="V6314" t="e">
        <f>MIN(VLOOKUP($U6314,margin_ranges!$A$5:$D$10,4,FALSE),$P6314*100)</f>
        <v>#N/A</v>
      </c>
      <c r="Y6314" s="29" t="e">
        <f t="shared" si="98"/>
        <v>#N/A</v>
      </c>
    </row>
    <row r="6315" spans="1:25" x14ac:dyDescent="0.3">
      <c r="A6315" s="8" t="s">
        <v>17</v>
      </c>
      <c r="B6315" s="8" t="s">
        <v>10943</v>
      </c>
      <c r="C6315" s="8" t="s">
        <v>10944</v>
      </c>
      <c r="D6315" s="8" t="s">
        <v>10971</v>
      </c>
      <c r="E6315" s="8" t="s">
        <v>10972</v>
      </c>
      <c r="F6315" s="24">
        <v>0.219999999999999</v>
      </c>
      <c r="G6315" s="24">
        <v>1</v>
      </c>
      <c r="H6315" s="25">
        <v>132.48750000000001</v>
      </c>
      <c r="I6315" s="25">
        <v>16.648800000000001</v>
      </c>
      <c r="J6315" s="15">
        <v>648</v>
      </c>
      <c r="K6315" s="15">
        <v>143</v>
      </c>
      <c r="L6315" s="13">
        <v>0.12570000000000001</v>
      </c>
      <c r="M6315" s="7">
        <v>1.29686507</v>
      </c>
      <c r="N6315" s="26">
        <v>1</v>
      </c>
      <c r="O6315" s="27" t="s">
        <v>92</v>
      </c>
      <c r="P6315" s="8">
        <v>0.22890975569999999</v>
      </c>
      <c r="Q6315" s="24">
        <v>0.22</v>
      </c>
      <c r="R6315" t="str">
        <f>IF($Q6315*100&gt;=VLOOKUP($O6315,margin_ranges!$A$5:$C$10,2,FALSE),IF($Q6315*100&lt;=VLOOKUP($O6315,margin_ranges!$A$5:$C$10,3,FALSE)+10,"IN RANGE","ABOVE RANGE"),"BELOW RANGE")</f>
        <v>IN RANGE</v>
      </c>
      <c r="S6315">
        <f>MIN(VLOOKUP($O6315,margin_ranges!$A$5:$D$10,4,FALSE),$P6315*100)</f>
        <v>22.890975569999998</v>
      </c>
      <c r="T6315" s="29">
        <f>(1-$S6315/100)/(1-$F6315)-1</f>
        <v>-1.1422763717949924E-2</v>
      </c>
      <c r="U6315" s="19" t="str">
        <f>IF(ABS(IFERROR(T6315,0))&gt;0.05,INDEX(margin_ranges!$C$13:$C$16,MATCH($F6315*100,margin_ranges!$B$13:$B$16,1)),"")</f>
        <v/>
      </c>
      <c r="V6315" t="e">
        <f>MIN(VLOOKUP($U6315,margin_ranges!$A$5:$D$10,4,FALSE),$P6315*100)</f>
        <v>#N/A</v>
      </c>
      <c r="Y6315" s="29" t="e">
        <f t="shared" si="98"/>
        <v>#N/A</v>
      </c>
    </row>
    <row r="6316" spans="1:25" x14ac:dyDescent="0.3">
      <c r="A6316" s="8" t="s">
        <v>17</v>
      </c>
      <c r="B6316" s="8" t="s">
        <v>10943</v>
      </c>
      <c r="C6316" s="8" t="s">
        <v>10944</v>
      </c>
      <c r="D6316" s="8" t="s">
        <v>10959</v>
      </c>
      <c r="E6316" s="8" t="s">
        <v>10960</v>
      </c>
      <c r="F6316" s="24">
        <v>0.18</v>
      </c>
      <c r="G6316" s="24">
        <v>1</v>
      </c>
      <c r="H6316" s="25">
        <v>137.30350000000001</v>
      </c>
      <c r="I6316" s="25">
        <v>18.826000000000001</v>
      </c>
      <c r="J6316" s="15">
        <v>706</v>
      </c>
      <c r="K6316" s="15">
        <v>127</v>
      </c>
      <c r="L6316" s="13">
        <v>0.1371</v>
      </c>
      <c r="M6316" s="7">
        <v>1.24966004</v>
      </c>
      <c r="N6316" s="26">
        <v>1</v>
      </c>
      <c r="O6316" s="27" t="s">
        <v>92</v>
      </c>
      <c r="P6316" s="8">
        <v>0.19978236939999999</v>
      </c>
      <c r="Q6316" s="24">
        <v>0.18</v>
      </c>
      <c r="R6316" t="str">
        <f>IF($Q6316*100&gt;=VLOOKUP($O6316,margin_ranges!$A$5:$C$10,2,FALSE),IF($Q6316*100&lt;=VLOOKUP($O6316,margin_ranges!$A$5:$C$10,3,FALSE)+10,"IN RANGE","ABOVE RANGE"),"BELOW RANGE")</f>
        <v>BELOW RANGE</v>
      </c>
      <c r="S6316">
        <f>MIN(VLOOKUP($O6316,margin_ranges!$A$5:$D$10,4,FALSE),$P6316*100)</f>
        <v>19.978236939999999</v>
      </c>
      <c r="T6316" s="29">
        <f>(1-$S6316/100)/(1-$F6316)-1</f>
        <v>-2.4124840731707398E-2</v>
      </c>
      <c r="U6316" s="19" t="str">
        <f>IF(ABS(IFERROR(T6316,0))&gt;0.05,INDEX(margin_ranges!$C$13:$C$16,MATCH($F6316*100,margin_ranges!$B$13:$B$16,1)),"")</f>
        <v/>
      </c>
      <c r="V6316" t="e">
        <f>MIN(VLOOKUP($U6316,margin_ranges!$A$5:$D$10,4,FALSE),$P6316*100)</f>
        <v>#N/A</v>
      </c>
      <c r="Y6316" s="29" t="e">
        <f t="shared" si="98"/>
        <v>#N/A</v>
      </c>
    </row>
    <row r="6317" spans="1:25" x14ac:dyDescent="0.3">
      <c r="A6317" s="8" t="s">
        <v>17</v>
      </c>
      <c r="B6317" s="8" t="s">
        <v>10943</v>
      </c>
      <c r="C6317" s="8" t="s">
        <v>10944</v>
      </c>
      <c r="D6317" s="8" t="s">
        <v>10979</v>
      </c>
      <c r="E6317" s="8" t="s">
        <v>10980</v>
      </c>
      <c r="F6317" s="24">
        <v>0.15</v>
      </c>
      <c r="G6317" s="24">
        <v>1</v>
      </c>
      <c r="H6317" s="25">
        <v>55.969200000000001</v>
      </c>
      <c r="I6317" s="25">
        <v>4.1783999999999999</v>
      </c>
      <c r="J6317" s="15">
        <v>154</v>
      </c>
      <c r="K6317" s="15">
        <v>23</v>
      </c>
      <c r="L6317" s="13">
        <v>7.4700000000000003E-2</v>
      </c>
      <c r="M6317" s="7">
        <v>1.23216178</v>
      </c>
      <c r="N6317" s="26">
        <v>1</v>
      </c>
      <c r="O6317" s="27" t="s">
        <v>92</v>
      </c>
      <c r="P6317" s="8">
        <v>0.1884182633</v>
      </c>
      <c r="Q6317" s="24">
        <v>0.15</v>
      </c>
      <c r="R6317" t="str">
        <f>IF($Q6317*100&gt;=VLOOKUP($O6317,margin_ranges!$A$5:$C$10,2,FALSE),IF($Q6317*100&lt;=VLOOKUP($O6317,margin_ranges!$A$5:$C$10,3,FALSE)+10,"IN RANGE","ABOVE RANGE"),"BELOW RANGE")</f>
        <v>BELOW RANGE</v>
      </c>
      <c r="S6317">
        <f>MIN(VLOOKUP($O6317,margin_ranges!$A$5:$D$10,4,FALSE),$P6317*100)</f>
        <v>18.84182633</v>
      </c>
      <c r="T6317" s="29">
        <f>(1-$S6317/100)/(1-$F6317)-1</f>
        <v>-4.5197956823529339E-2</v>
      </c>
      <c r="U6317" s="19" t="str">
        <f>IF(ABS(IFERROR(T6317,0))&gt;0.05,INDEX(margin_ranges!$C$13:$C$16,MATCH($F6317*100,margin_ranges!$B$13:$B$16,1)),"")</f>
        <v/>
      </c>
      <c r="V6317" t="e">
        <f>MIN(VLOOKUP($U6317,margin_ranges!$A$5:$D$10,4,FALSE),$P6317*100)</f>
        <v>#N/A</v>
      </c>
      <c r="Y6317" s="29" t="e">
        <f t="shared" si="98"/>
        <v>#N/A</v>
      </c>
    </row>
    <row r="6318" spans="1:25" x14ac:dyDescent="0.3">
      <c r="A6318" s="8" t="s">
        <v>17</v>
      </c>
      <c r="B6318" s="8" t="s">
        <v>10943</v>
      </c>
      <c r="C6318" s="8" t="s">
        <v>10944</v>
      </c>
      <c r="D6318" s="8" t="s">
        <v>10975</v>
      </c>
      <c r="E6318" s="8" t="s">
        <v>10976</v>
      </c>
      <c r="F6318" s="24">
        <v>0.149999999999999</v>
      </c>
      <c r="G6318" s="24">
        <v>0</v>
      </c>
      <c r="H6318" s="25">
        <v>20.460100000000001</v>
      </c>
      <c r="I6318" s="25">
        <v>3.1444999999999999</v>
      </c>
      <c r="J6318" s="15">
        <v>117</v>
      </c>
      <c r="K6318" s="15">
        <v>17</v>
      </c>
      <c r="L6318" s="13">
        <v>0.1537</v>
      </c>
      <c r="M6318" s="7">
        <v>1.2394225699999999</v>
      </c>
      <c r="N6318" s="26">
        <v>1</v>
      </c>
      <c r="O6318" s="27" t="s">
        <v>92</v>
      </c>
      <c r="P6318" s="8">
        <v>0.19317267530000001</v>
      </c>
      <c r="Q6318" s="24">
        <v>0.15</v>
      </c>
      <c r="R6318" t="str">
        <f>IF($Q6318*100&gt;=VLOOKUP($O6318,margin_ranges!$A$5:$C$10,2,FALSE),IF($Q6318*100&lt;=VLOOKUP($O6318,margin_ranges!$A$5:$C$10,3,FALSE)+10,"IN RANGE","ABOVE RANGE"),"BELOW RANGE")</f>
        <v>BELOW RANGE</v>
      </c>
      <c r="S6318">
        <f>MIN(VLOOKUP($O6318,margin_ranges!$A$5:$D$10,4,FALSE),$P6318*100)</f>
        <v>19.317267530000002</v>
      </c>
      <c r="T6318" s="29">
        <f>(1-$S6318/100)/(1-$F6318)-1</f>
        <v>-5.0791382705883459E-2</v>
      </c>
      <c r="U6318" s="19" t="str">
        <f>IF(ABS(IFERROR(T6318,0))&gt;0.05,INDEX(margin_ranges!$C$13:$C$16,MATCH($F6318*100,margin_ranges!$B$13:$B$16,1)),"")</f>
        <v>Maximize Fill (Type A+)</v>
      </c>
      <c r="V6318">
        <f>MIN(VLOOKUP($U6318,margin_ranges!$A$5:$D$10,4,FALSE),$P6318*100)</f>
        <v>19.317267530000002</v>
      </c>
      <c r="Y6318" s="29">
        <f t="shared" si="98"/>
        <v>-5.0791382705883459E-2</v>
      </c>
    </row>
    <row r="6319" spans="1:25" x14ac:dyDescent="0.3">
      <c r="A6319" s="8" t="s">
        <v>17</v>
      </c>
      <c r="B6319" s="8" t="s">
        <v>10943</v>
      </c>
      <c r="C6319" s="8" t="s">
        <v>10944</v>
      </c>
      <c r="D6319" s="8" t="s">
        <v>10945</v>
      </c>
      <c r="E6319" s="8" t="s">
        <v>10946</v>
      </c>
      <c r="F6319" s="24">
        <v>0.18</v>
      </c>
      <c r="G6319" s="24">
        <v>1</v>
      </c>
      <c r="H6319" s="25">
        <v>25.683399999999999</v>
      </c>
      <c r="I6319" s="25">
        <v>2.9956</v>
      </c>
      <c r="J6319" s="15">
        <v>175</v>
      </c>
      <c r="K6319" s="15">
        <v>31</v>
      </c>
      <c r="L6319" s="13">
        <v>0.1166</v>
      </c>
      <c r="M6319" s="7">
        <v>1.946161</v>
      </c>
      <c r="N6319" s="26">
        <v>1.5</v>
      </c>
      <c r="O6319" s="27" t="s">
        <v>92</v>
      </c>
      <c r="P6319" s="8">
        <v>0.2292518449</v>
      </c>
      <c r="Q6319" s="24">
        <v>0.18</v>
      </c>
      <c r="R6319" t="str">
        <f>IF($Q6319*100&gt;=VLOOKUP($O6319,margin_ranges!$A$5:$C$10,2,FALSE),IF($Q6319*100&lt;=VLOOKUP($O6319,margin_ranges!$A$5:$C$10,3,FALSE)+10,"IN RANGE","ABOVE RANGE"),"BELOW RANGE")</f>
        <v>BELOW RANGE</v>
      </c>
      <c r="S6319">
        <f>MIN(VLOOKUP($O6319,margin_ranges!$A$5:$D$10,4,FALSE),$P6319*100)</f>
        <v>22.925184489999999</v>
      </c>
      <c r="T6319" s="29">
        <f>(1-$S6319/100)/(1-$F6319)-1</f>
        <v>-6.0063225487805072E-2</v>
      </c>
      <c r="U6319" s="19" t="str">
        <f>IF(ABS(IFERROR(T6319,0))&gt;0.05,INDEX(margin_ranges!$C$13:$C$16,MATCH($F6319*100,margin_ranges!$B$13:$B$16,1)),"")</f>
        <v>Maximize Fill (Type A+)</v>
      </c>
      <c r="V6319">
        <f>MIN(VLOOKUP($U6319,margin_ranges!$A$5:$D$10,4,FALSE),$P6319*100)</f>
        <v>19.75</v>
      </c>
      <c r="Y6319" s="29">
        <f t="shared" si="98"/>
        <v>-2.1341463414634276E-2</v>
      </c>
    </row>
    <row r="6320" spans="1:25" x14ac:dyDescent="0.3">
      <c r="A6320" s="8" t="s">
        <v>17</v>
      </c>
      <c r="B6320" s="8" t="s">
        <v>10943</v>
      </c>
      <c r="C6320" s="8" t="s">
        <v>10944</v>
      </c>
      <c r="D6320" s="8" t="s">
        <v>10953</v>
      </c>
      <c r="E6320" s="8" t="s">
        <v>10954</v>
      </c>
      <c r="F6320" s="24">
        <v>0.16</v>
      </c>
      <c r="G6320" s="24">
        <v>0</v>
      </c>
      <c r="H6320" s="25">
        <v>21.961400000000001</v>
      </c>
      <c r="I6320" s="25">
        <v>4.5247000000000002</v>
      </c>
      <c r="J6320" s="15">
        <v>172</v>
      </c>
      <c r="K6320" s="15">
        <v>28</v>
      </c>
      <c r="L6320" s="13">
        <v>0.20599999999999999</v>
      </c>
      <c r="M6320" s="7">
        <v>1.27008809</v>
      </c>
      <c r="N6320" s="26">
        <v>1</v>
      </c>
      <c r="O6320" s="27" t="s">
        <v>92</v>
      </c>
      <c r="P6320" s="8">
        <v>0.21265303590000001</v>
      </c>
      <c r="Q6320" s="24">
        <v>0.16</v>
      </c>
      <c r="R6320" t="str">
        <f>IF($Q6320*100&gt;=VLOOKUP($O6320,margin_ranges!$A$5:$C$10,2,FALSE),IF($Q6320*100&lt;=VLOOKUP($O6320,margin_ranges!$A$5:$C$10,3,FALSE)+10,"IN RANGE","ABOVE RANGE"),"BELOW RANGE")</f>
        <v>BELOW RANGE</v>
      </c>
      <c r="S6320">
        <f>MIN(VLOOKUP($O6320,margin_ranges!$A$5:$D$10,4,FALSE),$P6320*100)</f>
        <v>21.265303590000002</v>
      </c>
      <c r="T6320" s="29">
        <f>(1-$S6320/100)/(1-$F6320)-1</f>
        <v>-6.2682185595238082E-2</v>
      </c>
      <c r="U6320" s="19" t="str">
        <f>IF(ABS(IFERROR(T6320,0))&gt;0.05,INDEX(margin_ranges!$C$13:$C$16,MATCH($F6320*100,margin_ranges!$B$13:$B$16,1)),"")</f>
        <v>Maximize Fill (Type A+)</v>
      </c>
      <c r="V6320">
        <f>MIN(VLOOKUP($U6320,margin_ranges!$A$5:$D$10,4,FALSE),$P6320*100)</f>
        <v>19.75</v>
      </c>
      <c r="Y6320" s="29">
        <f t="shared" si="98"/>
        <v>-4.4642857142857095E-2</v>
      </c>
    </row>
    <row r="6321" spans="1:25" x14ac:dyDescent="0.3">
      <c r="A6321" s="8" t="s">
        <v>17</v>
      </c>
      <c r="B6321" s="8" t="s">
        <v>10943</v>
      </c>
      <c r="C6321" s="8" t="s">
        <v>10944</v>
      </c>
      <c r="D6321" s="8" t="s">
        <v>10973</v>
      </c>
      <c r="E6321" s="8" t="s">
        <v>10974</v>
      </c>
      <c r="F6321" s="24">
        <v>0.18</v>
      </c>
      <c r="G6321" s="24">
        <v>1</v>
      </c>
      <c r="H6321" s="25">
        <v>137.92740000000001</v>
      </c>
      <c r="I6321" s="25">
        <v>17.541899999999998</v>
      </c>
      <c r="J6321" s="15">
        <v>718</v>
      </c>
      <c r="K6321" s="15">
        <v>129</v>
      </c>
      <c r="L6321" s="13">
        <v>0.12720000000000001</v>
      </c>
      <c r="M6321" s="7">
        <v>1.3641495699999999</v>
      </c>
      <c r="N6321" s="26">
        <v>1</v>
      </c>
      <c r="O6321" s="27" t="s">
        <v>92</v>
      </c>
      <c r="P6321" s="8">
        <v>0.26694255280000001</v>
      </c>
      <c r="Q6321" s="24">
        <v>0.18</v>
      </c>
      <c r="R6321" t="str">
        <f>IF($Q6321*100&gt;=VLOOKUP($O6321,margin_ranges!$A$5:$C$10,2,FALSE),IF($Q6321*100&lt;=VLOOKUP($O6321,margin_ranges!$A$5:$C$10,3,FALSE)+10,"IN RANGE","ABOVE RANGE"),"BELOW RANGE")</f>
        <v>BELOW RANGE</v>
      </c>
      <c r="S6321">
        <f>MIN(VLOOKUP($O6321,margin_ranges!$A$5:$D$10,4,FALSE),$P6321*100)</f>
        <v>26.69425528</v>
      </c>
      <c r="T6321" s="29">
        <f>(1-$S6321/100)/(1-$F6321)-1</f>
        <v>-0.10602750341463418</v>
      </c>
      <c r="U6321" s="19" t="str">
        <f>IF(ABS(IFERROR(T6321,0))&gt;0.05,INDEX(margin_ranges!$C$13:$C$16,MATCH($F6321*100,margin_ranges!$B$13:$B$16,1)),"")</f>
        <v>Maximize Fill (Type A+)</v>
      </c>
      <c r="V6321">
        <f>MIN(VLOOKUP($U6321,margin_ranges!$A$5:$D$10,4,FALSE),$P6321*100)</f>
        <v>19.75</v>
      </c>
      <c r="Y6321" s="29">
        <f t="shared" si="98"/>
        <v>-2.1341463414634276E-2</v>
      </c>
    </row>
    <row r="6322" spans="1:25" x14ac:dyDescent="0.3">
      <c r="A6322" s="8" t="s">
        <v>17</v>
      </c>
      <c r="B6322" s="8" t="s">
        <v>10943</v>
      </c>
      <c r="C6322" s="8" t="s">
        <v>10944</v>
      </c>
      <c r="D6322" s="8" t="s">
        <v>10955</v>
      </c>
      <c r="E6322" s="8" t="s">
        <v>10956</v>
      </c>
      <c r="F6322" s="24">
        <v>0.15</v>
      </c>
      <c r="G6322" s="24">
        <v>1</v>
      </c>
      <c r="H6322" s="25">
        <v>28.963200000000001</v>
      </c>
      <c r="I6322" s="25">
        <v>2.3266</v>
      </c>
      <c r="J6322" s="15">
        <v>93</v>
      </c>
      <c r="K6322" s="15">
        <v>14</v>
      </c>
      <c r="L6322" s="13">
        <v>8.0299999999999996E-2</v>
      </c>
      <c r="M6322" s="7">
        <v>1.3362785100000001</v>
      </c>
      <c r="N6322" s="26">
        <v>1</v>
      </c>
      <c r="O6322" s="27" t="s">
        <v>92</v>
      </c>
      <c r="P6322" s="8">
        <v>0.25165301220000003</v>
      </c>
      <c r="Q6322" s="24">
        <v>0.15</v>
      </c>
      <c r="R6322" t="str">
        <f>IF($Q6322*100&gt;=VLOOKUP($O6322,margin_ranges!$A$5:$C$10,2,FALSE),IF($Q6322*100&lt;=VLOOKUP($O6322,margin_ranges!$A$5:$C$10,3,FALSE)+10,"IN RANGE","ABOVE RANGE"),"BELOW RANGE")</f>
        <v>BELOW RANGE</v>
      </c>
      <c r="S6322">
        <f>MIN(VLOOKUP($O6322,margin_ranges!$A$5:$D$10,4,FALSE),$P6322*100)</f>
        <v>25.165301220000003</v>
      </c>
      <c r="T6322" s="29">
        <f>(1-$S6322/100)/(1-$F6322)-1</f>
        <v>-0.11959177905882357</v>
      </c>
      <c r="U6322" s="19" t="str">
        <f>IF(ABS(IFERROR(T6322,0))&gt;0.05,INDEX(margin_ranges!$C$13:$C$16,MATCH($F6322*100,margin_ranges!$B$13:$B$16,1)),"")</f>
        <v>Maximize Fill (Type A+)</v>
      </c>
      <c r="V6322">
        <f>MIN(VLOOKUP($U6322,margin_ranges!$A$5:$D$10,4,FALSE),$P6322*100)</f>
        <v>19.75</v>
      </c>
      <c r="Y6322" s="29">
        <f t="shared" si="98"/>
        <v>-5.5882352941176494E-2</v>
      </c>
    </row>
    <row r="6323" spans="1:25" x14ac:dyDescent="0.3">
      <c r="A6323" s="8" t="s">
        <v>35</v>
      </c>
      <c r="B6323" s="8" t="s">
        <v>10981</v>
      </c>
      <c r="C6323" s="8" t="s">
        <v>34</v>
      </c>
      <c r="D6323" s="8" t="s">
        <v>34</v>
      </c>
      <c r="E6323" s="8"/>
      <c r="F6323" s="24">
        <v>0.25263509647890903</v>
      </c>
      <c r="G6323" s="24">
        <v>0</v>
      </c>
      <c r="H6323" s="25">
        <v>5.3501000000000003</v>
      </c>
      <c r="I6323" s="25">
        <v>2.4413</v>
      </c>
      <c r="J6323" s="15">
        <v>82</v>
      </c>
      <c r="K6323" s="15">
        <v>21</v>
      </c>
      <c r="L6323" s="13">
        <v>0.45629999999999998</v>
      </c>
      <c r="M6323" s="7">
        <v>1.12510972</v>
      </c>
      <c r="N6323" s="26">
        <v>0.76899799999999996</v>
      </c>
      <c r="O6323" s="27"/>
      <c r="P6323" s="8">
        <v>0.31651288179999998</v>
      </c>
      <c r="Q6323" s="24">
        <v>0.25259999999999999</v>
      </c>
      <c r="R6323" t="e">
        <f>IF($Q6323*100&gt;=VLOOKUP($O6323,margin_ranges!$A$5:$C$10,2,FALSE),IF($Q6323*100&lt;=VLOOKUP($O6323,margin_ranges!$A$5:$C$10,3,FALSE)+10,"IN RANGE","ABOVE RANGE"),"BELOW RANGE")</f>
        <v>#N/A</v>
      </c>
      <c r="S6323" t="e">
        <f>MIN(VLOOKUP($O6323,margin_ranges!$A$5:$D$10,4,FALSE),$P6323*100)</f>
        <v>#N/A</v>
      </c>
      <c r="T6323" s="29" t="e">
        <f>(1-$S6323/100)/(1-$F6323)-1</f>
        <v>#N/A</v>
      </c>
      <c r="U6323" s="19" t="str">
        <f>IF(ABS(IFERROR(T6323,0))&gt;0.05,INDEX(margin_ranges!$C$13:$C$16,MATCH($F6323*100,margin_ranges!$B$13:$B$16,1)),"")</f>
        <v/>
      </c>
      <c r="V6323" t="e">
        <f>MIN(VLOOKUP($U6323,margin_ranges!$A$5:$D$10,4,FALSE),$P6323*100)</f>
        <v>#N/A</v>
      </c>
      <c r="Y6323" s="29" t="e">
        <f t="shared" si="98"/>
        <v>#N/A</v>
      </c>
    </row>
    <row r="6324" spans="1:25" x14ac:dyDescent="0.3">
      <c r="A6324" s="8" t="s">
        <v>33</v>
      </c>
      <c r="B6324" s="8" t="s">
        <v>10981</v>
      </c>
      <c r="C6324" s="8" t="s">
        <v>10982</v>
      </c>
      <c r="D6324" s="8" t="s">
        <v>34</v>
      </c>
      <c r="E6324" s="8"/>
      <c r="F6324" s="24">
        <v>0.25263509647890903</v>
      </c>
      <c r="G6324" s="24">
        <v>0</v>
      </c>
      <c r="H6324" s="25">
        <v>5.3501000000000003</v>
      </c>
      <c r="I6324" s="25">
        <v>2.4413</v>
      </c>
      <c r="J6324" s="15">
        <v>82</v>
      </c>
      <c r="K6324" s="15">
        <v>21</v>
      </c>
      <c r="L6324" s="13">
        <v>0.45629999999999998</v>
      </c>
      <c r="M6324" s="7">
        <v>1.12510972</v>
      </c>
      <c r="N6324" s="26">
        <v>0.76899799999999996</v>
      </c>
      <c r="O6324" s="27"/>
      <c r="P6324" s="8">
        <v>0.31651288179999998</v>
      </c>
      <c r="Q6324" s="24">
        <v>0.25259999999999999</v>
      </c>
      <c r="R6324" t="e">
        <f>IF($Q6324*100&gt;=VLOOKUP($O6324,margin_ranges!$A$5:$C$10,2,FALSE),IF($Q6324*100&lt;=VLOOKUP($O6324,margin_ranges!$A$5:$C$10,3,FALSE)+10,"IN RANGE","ABOVE RANGE"),"BELOW RANGE")</f>
        <v>#N/A</v>
      </c>
      <c r="S6324" t="e">
        <f>MIN(VLOOKUP($O6324,margin_ranges!$A$5:$D$10,4,FALSE),$P6324*100)</f>
        <v>#N/A</v>
      </c>
      <c r="T6324" s="29" t="e">
        <f>(1-$S6324/100)/(1-$F6324)-1</f>
        <v>#N/A</v>
      </c>
      <c r="U6324" s="19" t="str">
        <f>IF(ABS(IFERROR(T6324,0))&gt;0.05,INDEX(margin_ranges!$C$13:$C$16,MATCH($F6324*100,margin_ranges!$B$13:$B$16,1)),"")</f>
        <v/>
      </c>
      <c r="V6324" t="e">
        <f>MIN(VLOOKUP($U6324,margin_ranges!$A$5:$D$10,4,FALSE),$P6324*100)</f>
        <v>#N/A</v>
      </c>
      <c r="Y6324" s="29" t="e">
        <f t="shared" si="98"/>
        <v>#N/A</v>
      </c>
    </row>
    <row r="6325" spans="1:25" x14ac:dyDescent="0.3">
      <c r="A6325" s="8" t="s">
        <v>17</v>
      </c>
      <c r="B6325" s="8" t="s">
        <v>10981</v>
      </c>
      <c r="C6325" s="8" t="s">
        <v>10982</v>
      </c>
      <c r="D6325" s="8" t="s">
        <v>10985</v>
      </c>
      <c r="E6325" s="8" t="s">
        <v>10986</v>
      </c>
      <c r="F6325" s="24">
        <v>0.25</v>
      </c>
      <c r="G6325" s="24">
        <v>0</v>
      </c>
      <c r="H6325" s="25">
        <v>0.31290000000000001</v>
      </c>
      <c r="I6325" s="25">
        <v>0.21029999999999999</v>
      </c>
      <c r="J6325" s="15">
        <v>7</v>
      </c>
      <c r="K6325" s="15">
        <v>2</v>
      </c>
      <c r="L6325" s="13">
        <v>0.67200000000000004</v>
      </c>
      <c r="M6325" s="7">
        <v>1.14028533</v>
      </c>
      <c r="N6325" s="26">
        <v>0.8</v>
      </c>
      <c r="O6325" s="27" t="s">
        <v>92</v>
      </c>
      <c r="P6325" s="8">
        <v>0.2984212094</v>
      </c>
      <c r="Q6325" s="24">
        <v>0.25</v>
      </c>
      <c r="R6325" t="str">
        <f>IF($Q6325*100&gt;=VLOOKUP($O6325,margin_ranges!$A$5:$C$10,2,FALSE),IF($Q6325*100&lt;=VLOOKUP($O6325,margin_ranges!$A$5:$C$10,3,FALSE)+10,"IN RANGE","ABOVE RANGE"),"BELOW RANGE")</f>
        <v>IN RANGE</v>
      </c>
      <c r="S6325">
        <f>MIN(VLOOKUP($O6325,margin_ranges!$A$5:$D$10,4,FALSE),$P6325*100)</f>
        <v>29.75</v>
      </c>
      <c r="T6325" s="29">
        <f>(1-$S6325/100)/(1-$F6325)-1</f>
        <v>-6.3333333333333353E-2</v>
      </c>
      <c r="U6325" s="19" t="str">
        <f>IF(ABS(IFERROR(T6325,0))&gt;0.05,INDEX(margin_ranges!$C$13:$C$16,MATCH($F6325*100,margin_ranges!$B$13:$B$16,1)),"")</f>
        <v>Balanced (Type B)</v>
      </c>
      <c r="V6325">
        <f>MIN(VLOOKUP($U6325,margin_ranges!$A$5:$D$10,4,FALSE),$P6325*100)</f>
        <v>29.75</v>
      </c>
      <c r="Y6325" s="29">
        <f t="shared" si="98"/>
        <v>-6.3333333333333353E-2</v>
      </c>
    </row>
    <row r="6326" spans="1:25" x14ac:dyDescent="0.3">
      <c r="A6326" s="8" t="s">
        <v>17</v>
      </c>
      <c r="B6326" s="8" t="s">
        <v>10981</v>
      </c>
      <c r="C6326" s="8" t="s">
        <v>10982</v>
      </c>
      <c r="D6326" s="8" t="s">
        <v>10987</v>
      </c>
      <c r="E6326" s="8" t="s">
        <v>10988</v>
      </c>
      <c r="F6326" s="24">
        <v>0.25</v>
      </c>
      <c r="G6326" s="24">
        <v>0</v>
      </c>
      <c r="H6326" s="25">
        <v>2.8233999999999999</v>
      </c>
      <c r="I6326" s="25">
        <v>1.3213999999999999</v>
      </c>
      <c r="J6326" s="15">
        <v>46</v>
      </c>
      <c r="K6326" s="15">
        <v>12</v>
      </c>
      <c r="L6326" s="13">
        <v>0.46800000000000003</v>
      </c>
      <c r="M6326" s="7">
        <v>1.1663026999999999</v>
      </c>
      <c r="N6326" s="26">
        <v>0.8</v>
      </c>
      <c r="O6326" s="27" t="s">
        <v>92</v>
      </c>
      <c r="P6326" s="8">
        <v>0.31407172589999999</v>
      </c>
      <c r="Q6326" s="24">
        <v>0.25</v>
      </c>
      <c r="R6326" t="str">
        <f>IF($Q6326*100&gt;=VLOOKUP($O6326,margin_ranges!$A$5:$C$10,2,FALSE),IF($Q6326*100&lt;=VLOOKUP($O6326,margin_ranges!$A$5:$C$10,3,FALSE)+10,"IN RANGE","ABOVE RANGE"),"BELOW RANGE")</f>
        <v>IN RANGE</v>
      </c>
      <c r="S6326">
        <f>MIN(VLOOKUP($O6326,margin_ranges!$A$5:$D$10,4,FALSE),$P6326*100)</f>
        <v>29.75</v>
      </c>
      <c r="T6326" s="29">
        <f>(1-$S6326/100)/(1-$F6326)-1</f>
        <v>-6.3333333333333353E-2</v>
      </c>
      <c r="U6326" s="19" t="str">
        <f>IF(ABS(IFERROR(T6326,0))&gt;0.05,INDEX(margin_ranges!$C$13:$C$16,MATCH($F6326*100,margin_ranges!$B$13:$B$16,1)),"")</f>
        <v>Balanced (Type B)</v>
      </c>
      <c r="V6326">
        <f>MIN(VLOOKUP($U6326,margin_ranges!$A$5:$D$10,4,FALSE),$P6326*100)</f>
        <v>29.75</v>
      </c>
      <c r="Y6326" s="29">
        <f t="shared" si="98"/>
        <v>-6.3333333333333353E-2</v>
      </c>
    </row>
    <row r="6327" spans="1:25" x14ac:dyDescent="0.3">
      <c r="A6327" s="8" t="s">
        <v>17</v>
      </c>
      <c r="B6327" s="8" t="s">
        <v>10981</v>
      </c>
      <c r="C6327" s="8" t="s">
        <v>10982</v>
      </c>
      <c r="D6327" s="8" t="s">
        <v>10983</v>
      </c>
      <c r="E6327" s="8" t="s">
        <v>10984</v>
      </c>
      <c r="F6327" s="24">
        <v>0.249999999999999</v>
      </c>
      <c r="G6327" s="24">
        <v>0</v>
      </c>
      <c r="H6327" s="25">
        <v>1.6694</v>
      </c>
      <c r="I6327" s="25">
        <v>0.72040000000000004</v>
      </c>
      <c r="J6327" s="15">
        <v>25</v>
      </c>
      <c r="K6327" s="15">
        <v>6</v>
      </c>
      <c r="L6327" s="13">
        <v>0.43149999999999999</v>
      </c>
      <c r="M6327" s="7">
        <v>1.13969261</v>
      </c>
      <c r="N6327" s="26">
        <v>0.8</v>
      </c>
      <c r="O6327" s="27" t="s">
        <v>92</v>
      </c>
      <c r="P6327" s="8">
        <v>0.29805634339999998</v>
      </c>
      <c r="Q6327" s="24">
        <v>0.25</v>
      </c>
      <c r="R6327" t="str">
        <f>IF($Q6327*100&gt;=VLOOKUP($O6327,margin_ranges!$A$5:$C$10,2,FALSE),IF($Q6327*100&lt;=VLOOKUP($O6327,margin_ranges!$A$5:$C$10,3,FALSE)+10,"IN RANGE","ABOVE RANGE"),"BELOW RANGE")</f>
        <v>IN RANGE</v>
      </c>
      <c r="S6327">
        <f>MIN(VLOOKUP($O6327,margin_ranges!$A$5:$D$10,4,FALSE),$P6327*100)</f>
        <v>29.75</v>
      </c>
      <c r="T6327" s="29">
        <f>(1-$S6327/100)/(1-$F6327)-1</f>
        <v>-6.3333333333334574E-2</v>
      </c>
      <c r="U6327" s="19" t="str">
        <f>IF(ABS(IFERROR(T6327,0))&gt;0.05,INDEX(margin_ranges!$C$13:$C$16,MATCH($F6327*100,margin_ranges!$B$13:$B$16,1)),"")</f>
        <v>Maximize Fill (Type A+)</v>
      </c>
      <c r="V6327">
        <f>MIN(VLOOKUP($U6327,margin_ranges!$A$5:$D$10,4,FALSE),$P6327*100)</f>
        <v>19.75</v>
      </c>
      <c r="Y6327" s="29">
        <f t="shared" si="98"/>
        <v>6.9999999999998508E-2</v>
      </c>
    </row>
    <row r="6328" spans="1:25" x14ac:dyDescent="0.3">
      <c r="A6328" s="8" t="s">
        <v>35</v>
      </c>
      <c r="B6328" s="8" t="s">
        <v>10989</v>
      </c>
      <c r="C6328" s="8" t="s">
        <v>34</v>
      </c>
      <c r="D6328" s="8" t="s">
        <v>34</v>
      </c>
      <c r="E6328" s="8"/>
      <c r="F6328" s="24">
        <v>0.19628349818638399</v>
      </c>
      <c r="G6328" s="24">
        <v>0</v>
      </c>
      <c r="H6328" s="25">
        <v>3212.1084999999998</v>
      </c>
      <c r="I6328" s="25">
        <v>178.08349999999999</v>
      </c>
      <c r="J6328" s="15">
        <v>2679</v>
      </c>
      <c r="K6328" s="15">
        <v>438</v>
      </c>
      <c r="L6328" s="13">
        <v>5.5399999999999998E-2</v>
      </c>
      <c r="M6328" s="7">
        <v>0.50144297999999998</v>
      </c>
      <c r="N6328" s="26">
        <v>0.40301799999999999</v>
      </c>
      <c r="O6328" s="27"/>
      <c r="P6328" s="8">
        <v>0.19628349819999999</v>
      </c>
      <c r="Q6328" s="24">
        <v>0.19719999999999999</v>
      </c>
      <c r="R6328" t="e">
        <f>IF($Q6328*100&gt;=VLOOKUP($O6328,margin_ranges!$A$5:$C$10,2,FALSE),IF($Q6328*100&lt;=VLOOKUP($O6328,margin_ranges!$A$5:$C$10,3,FALSE)+10,"IN RANGE","ABOVE RANGE"),"BELOW RANGE")</f>
        <v>#N/A</v>
      </c>
      <c r="S6328" t="e">
        <f>MIN(VLOOKUP($O6328,margin_ranges!$A$5:$D$10,4,FALSE),$P6328*100)</f>
        <v>#N/A</v>
      </c>
      <c r="T6328" s="29" t="e">
        <f>(1-$S6328/100)/(1-$F6328)-1</f>
        <v>#N/A</v>
      </c>
      <c r="U6328" s="19" t="str">
        <f>IF(ABS(IFERROR(T6328,0))&gt;0.05,INDEX(margin_ranges!$C$13:$C$16,MATCH($F6328*100,margin_ranges!$B$13:$B$16,1)),"")</f>
        <v/>
      </c>
      <c r="V6328" t="e">
        <f>MIN(VLOOKUP($U6328,margin_ranges!$A$5:$D$10,4,FALSE),$P6328*100)</f>
        <v>#N/A</v>
      </c>
      <c r="Y6328" s="29" t="e">
        <f t="shared" si="98"/>
        <v>#N/A</v>
      </c>
    </row>
    <row r="6329" spans="1:25" x14ac:dyDescent="0.3">
      <c r="A6329" s="8" t="s">
        <v>33</v>
      </c>
      <c r="B6329" s="8" t="s">
        <v>10989</v>
      </c>
      <c r="C6329" s="8" t="s">
        <v>10990</v>
      </c>
      <c r="D6329" s="8" t="s">
        <v>34</v>
      </c>
      <c r="E6329" s="8"/>
      <c r="F6329" s="24">
        <v>0.19628349818638399</v>
      </c>
      <c r="G6329" s="24">
        <v>0</v>
      </c>
      <c r="H6329" s="25">
        <v>3212.1084999999998</v>
      </c>
      <c r="I6329" s="25">
        <v>178.08349999999999</v>
      </c>
      <c r="J6329" s="15">
        <v>2679</v>
      </c>
      <c r="K6329" s="15">
        <v>438</v>
      </c>
      <c r="L6329" s="13">
        <v>5.5399999999999998E-2</v>
      </c>
      <c r="M6329" s="7">
        <v>0.50144297999999998</v>
      </c>
      <c r="N6329" s="26">
        <v>0.40301799999999999</v>
      </c>
      <c r="O6329" s="27"/>
      <c r="P6329" s="8">
        <v>0.19628349819999999</v>
      </c>
      <c r="Q6329" s="24">
        <v>0.19719999999999999</v>
      </c>
      <c r="R6329" t="e">
        <f>IF($Q6329*100&gt;=VLOOKUP($O6329,margin_ranges!$A$5:$C$10,2,FALSE),IF($Q6329*100&lt;=VLOOKUP($O6329,margin_ranges!$A$5:$C$10,3,FALSE)+10,"IN RANGE","ABOVE RANGE"),"BELOW RANGE")</f>
        <v>#N/A</v>
      </c>
      <c r="S6329" t="e">
        <f>MIN(VLOOKUP($O6329,margin_ranges!$A$5:$D$10,4,FALSE),$P6329*100)</f>
        <v>#N/A</v>
      </c>
      <c r="T6329" s="29" t="e">
        <f>(1-$S6329/100)/(1-$F6329)-1</f>
        <v>#N/A</v>
      </c>
      <c r="U6329" s="19" t="str">
        <f>IF(ABS(IFERROR(T6329,0))&gt;0.05,INDEX(margin_ranges!$C$13:$C$16,MATCH($F6329*100,margin_ranges!$B$13:$B$16,1)),"")</f>
        <v/>
      </c>
      <c r="V6329" t="e">
        <f>MIN(VLOOKUP($U6329,margin_ranges!$A$5:$D$10,4,FALSE),$P6329*100)</f>
        <v>#N/A</v>
      </c>
      <c r="Y6329" s="29" t="e">
        <f t="shared" si="98"/>
        <v>#N/A</v>
      </c>
    </row>
    <row r="6330" spans="1:25" x14ac:dyDescent="0.3">
      <c r="A6330" s="8" t="s">
        <v>17</v>
      </c>
      <c r="B6330" s="8" t="s">
        <v>10989</v>
      </c>
      <c r="C6330" s="8" t="s">
        <v>10990</v>
      </c>
      <c r="D6330" s="8" t="s">
        <v>10991</v>
      </c>
      <c r="E6330" s="8" t="s">
        <v>10992</v>
      </c>
      <c r="F6330" s="24">
        <v>0.39</v>
      </c>
      <c r="G6330" s="24">
        <v>0</v>
      </c>
      <c r="H6330" s="25">
        <v>4.8676000000000004</v>
      </c>
      <c r="I6330" s="25">
        <v>1.5599000000000001</v>
      </c>
      <c r="J6330" s="15">
        <v>36</v>
      </c>
      <c r="K6330" s="15">
        <v>13</v>
      </c>
      <c r="L6330" s="13">
        <v>0.32050000000000001</v>
      </c>
      <c r="M6330" s="7">
        <v>0.76546387000000005</v>
      </c>
      <c r="N6330" s="26">
        <v>0.45</v>
      </c>
      <c r="O6330" s="27" t="s">
        <v>22</v>
      </c>
      <c r="P6330" s="8">
        <v>0.41212117590000003</v>
      </c>
      <c r="Q6330" s="24">
        <v>0.39</v>
      </c>
      <c r="R6330" t="str">
        <f>IF($Q6330*100&gt;=VLOOKUP($O6330,margin_ranges!$A$5:$C$10,2,FALSE),IF($Q6330*100&lt;=VLOOKUP($O6330,margin_ranges!$A$5:$C$10,3,FALSE)+10,"IN RANGE","ABOVE RANGE"),"BELOW RANGE")</f>
        <v>IN RANGE</v>
      </c>
      <c r="S6330">
        <f>MIN(VLOOKUP($O6330,margin_ranges!$A$5:$D$10,4,FALSE),$P6330*100)</f>
        <v>29.75</v>
      </c>
      <c r="T6330" s="29">
        <f>(1-$S6330/100)/(1-$F6330)-1</f>
        <v>0.15163934426229519</v>
      </c>
      <c r="U6330" s="19" t="str">
        <f>IF(ABS(IFERROR(T6330,0))&gt;0.05,INDEX(margin_ranges!$C$13:$C$16,MATCH($F6330*100,margin_ranges!$B$13:$B$16,1)),"")</f>
        <v>Margin Over Fill (Type C)</v>
      </c>
      <c r="V6330">
        <f>MIN(VLOOKUP($U6330,margin_ranges!$A$5:$D$10,4,FALSE),$P6330*100)</f>
        <v>41.212117590000005</v>
      </c>
      <c r="Y6330" s="29">
        <f t="shared" si="98"/>
        <v>-3.6264222786885347E-2</v>
      </c>
    </row>
    <row r="6331" spans="1:25" x14ac:dyDescent="0.3">
      <c r="A6331" s="8" t="s">
        <v>17</v>
      </c>
      <c r="B6331" s="8" t="s">
        <v>10989</v>
      </c>
      <c r="C6331" s="8" t="s">
        <v>10990</v>
      </c>
      <c r="D6331" s="8" t="s">
        <v>11003</v>
      </c>
      <c r="E6331" s="8" t="s">
        <v>11004</v>
      </c>
      <c r="F6331" s="24">
        <v>0.19999999999999901</v>
      </c>
      <c r="G6331" s="24">
        <v>0</v>
      </c>
      <c r="H6331" s="25">
        <v>17.450099999999999</v>
      </c>
      <c r="I6331" s="25">
        <v>0.41020000000000001</v>
      </c>
      <c r="J6331" s="15">
        <v>9</v>
      </c>
      <c r="K6331" s="15">
        <v>2</v>
      </c>
      <c r="L6331" s="13">
        <v>2.35E-2</v>
      </c>
      <c r="M6331" s="7">
        <v>0.76783911000000005</v>
      </c>
      <c r="N6331" s="26">
        <v>0.6</v>
      </c>
      <c r="O6331" s="27" t="s">
        <v>95</v>
      </c>
      <c r="P6331" s="8">
        <v>0.21858629839999999</v>
      </c>
      <c r="Q6331" s="24">
        <v>0.2</v>
      </c>
      <c r="R6331" t="str">
        <f>IF($Q6331*100&gt;=VLOOKUP($O6331,margin_ranges!$A$5:$C$10,2,FALSE),IF($Q6331*100&lt;=VLOOKUP($O6331,margin_ranges!$A$5:$C$10,3,FALSE)+10,"IN RANGE","ABOVE RANGE"),"BELOW RANGE")</f>
        <v>IN RANGE</v>
      </c>
      <c r="S6331">
        <f>MIN(VLOOKUP($O6331,margin_ranges!$A$5:$D$10,4,FALSE),$P6331*100)</f>
        <v>19.75</v>
      </c>
      <c r="T6331" s="29">
        <f>(1-$S6331/100)/(1-$F6331)-1</f>
        <v>3.1249999999987121E-3</v>
      </c>
      <c r="U6331" s="19" t="str">
        <f>IF(ABS(IFERROR(T6331,0))&gt;0.05,INDEX(margin_ranges!$C$13:$C$16,MATCH($F6331*100,margin_ranges!$B$13:$B$16,1)),"")</f>
        <v/>
      </c>
      <c r="V6331" t="e">
        <f>MIN(VLOOKUP($U6331,margin_ranges!$A$5:$D$10,4,FALSE),$P6331*100)</f>
        <v>#N/A</v>
      </c>
      <c r="Y6331" s="29" t="e">
        <f t="shared" si="98"/>
        <v>#N/A</v>
      </c>
    </row>
    <row r="6332" spans="1:25" x14ac:dyDescent="0.3">
      <c r="A6332" s="8" t="s">
        <v>17</v>
      </c>
      <c r="B6332" s="8" t="s">
        <v>10989</v>
      </c>
      <c r="C6332" s="8" t="s">
        <v>10990</v>
      </c>
      <c r="D6332" s="8" t="s">
        <v>11001</v>
      </c>
      <c r="E6332" s="8" t="s">
        <v>11002</v>
      </c>
      <c r="F6332" s="24">
        <v>-3.3249402992564299E-2</v>
      </c>
      <c r="G6332" s="24">
        <v>0</v>
      </c>
      <c r="H6332" s="25">
        <v>469.26089999999999</v>
      </c>
      <c r="I6332" s="25">
        <v>16.668399999999998</v>
      </c>
      <c r="J6332" s="15">
        <v>218</v>
      </c>
      <c r="K6332" s="15">
        <v>-7</v>
      </c>
      <c r="L6332" s="13">
        <v>3.5499999999999997E-2</v>
      </c>
      <c r="M6332" s="7">
        <v>0.43551925000000002</v>
      </c>
      <c r="N6332" s="26">
        <v>0.45</v>
      </c>
      <c r="O6332" s="27" t="s">
        <v>22</v>
      </c>
      <c r="P6332" s="8">
        <v>-3.3249402999999997E-2</v>
      </c>
      <c r="Q6332" s="24">
        <v>0.25</v>
      </c>
      <c r="R6332" t="str">
        <f>IF($Q6332*100&gt;=VLOOKUP($O6332,margin_ranges!$A$5:$C$10,2,FALSE),IF($Q6332*100&lt;=VLOOKUP($O6332,margin_ranges!$A$5:$C$10,3,FALSE)+10,"IN RANGE","ABOVE RANGE"),"BELOW RANGE")</f>
        <v>IN RANGE</v>
      </c>
      <c r="S6332">
        <f>MIN(VLOOKUP($O6332,margin_ranges!$A$5:$D$10,4,FALSE),$P6332*100)</f>
        <v>-3.3249402999999997</v>
      </c>
      <c r="T6332" s="29">
        <f>(1-$S6332/100)/(1-$F6332)-1</f>
        <v>7.1962436010153397E-12</v>
      </c>
      <c r="U6332" s="19" t="str">
        <f>IF(ABS(IFERROR(T6332,0))&gt;0.05,INDEX(margin_ranges!$C$13:$C$16,MATCH($F6332*100,margin_ranges!$B$13:$B$16,1)),"")</f>
        <v/>
      </c>
      <c r="V6332" t="e">
        <f>MIN(VLOOKUP($U6332,margin_ranges!$A$5:$D$10,4,FALSE),$P6332*100)</f>
        <v>#N/A</v>
      </c>
      <c r="Y6332" s="29" t="e">
        <f t="shared" si="98"/>
        <v>#N/A</v>
      </c>
    </row>
    <row r="6333" spans="1:25" x14ac:dyDescent="0.3">
      <c r="A6333" s="8" t="s">
        <v>17</v>
      </c>
      <c r="B6333" s="8" t="s">
        <v>10989</v>
      </c>
      <c r="C6333" s="8" t="s">
        <v>10990</v>
      </c>
      <c r="D6333" s="8" t="s">
        <v>10995</v>
      </c>
      <c r="E6333" s="8" t="s">
        <v>10996</v>
      </c>
      <c r="F6333" s="24">
        <v>0.11333640218159</v>
      </c>
      <c r="G6333" s="24">
        <v>0</v>
      </c>
      <c r="H6333" s="25">
        <v>858.43389999999999</v>
      </c>
      <c r="I6333" s="25">
        <v>56.133800000000001</v>
      </c>
      <c r="J6333" s="15">
        <v>760</v>
      </c>
      <c r="K6333" s="15">
        <v>86</v>
      </c>
      <c r="L6333" s="13">
        <v>6.54E-2</v>
      </c>
      <c r="M6333" s="7">
        <v>0.45112938000000002</v>
      </c>
      <c r="N6333" s="26">
        <v>0.4</v>
      </c>
      <c r="O6333" s="27" t="s">
        <v>92</v>
      </c>
      <c r="P6333" s="8">
        <v>0.11333640220000001</v>
      </c>
      <c r="Q6333" s="24">
        <v>0.15</v>
      </c>
      <c r="R6333" t="str">
        <f>IF($Q6333*100&gt;=VLOOKUP($O6333,margin_ranges!$A$5:$C$10,2,FALSE),IF($Q6333*100&lt;=VLOOKUP($O6333,margin_ranges!$A$5:$C$10,3,FALSE)+10,"IN RANGE","ABOVE RANGE"),"BELOW RANGE")</f>
        <v>BELOW RANGE</v>
      </c>
      <c r="S6333">
        <f>MIN(VLOOKUP($O6333,margin_ranges!$A$5:$D$10,4,FALSE),$P6333*100)</f>
        <v>11.333640220000001</v>
      </c>
      <c r="T6333" s="29">
        <f>(1-$S6333/100)/(1-$F6333)-1</f>
        <v>-2.0763279984237215E-11</v>
      </c>
      <c r="U6333" s="19" t="str">
        <f>IF(ABS(IFERROR(T6333,0))&gt;0.05,INDEX(margin_ranges!$C$13:$C$16,MATCH($F6333*100,margin_ranges!$B$13:$B$16,1)),"")</f>
        <v/>
      </c>
      <c r="V6333" t="e">
        <f>MIN(VLOOKUP($U6333,margin_ranges!$A$5:$D$10,4,FALSE),$P6333*100)</f>
        <v>#N/A</v>
      </c>
      <c r="Y6333" s="29" t="e">
        <f t="shared" si="98"/>
        <v>#N/A</v>
      </c>
    </row>
    <row r="6334" spans="1:25" x14ac:dyDescent="0.3">
      <c r="A6334" s="8" t="s">
        <v>17</v>
      </c>
      <c r="B6334" s="8" t="s">
        <v>10989</v>
      </c>
      <c r="C6334" s="8" t="s">
        <v>10990</v>
      </c>
      <c r="D6334" s="8" t="s">
        <v>11009</v>
      </c>
      <c r="E6334" s="8" t="s">
        <v>11010</v>
      </c>
      <c r="F6334" s="24">
        <v>0.26543794298204298</v>
      </c>
      <c r="G6334" s="24">
        <v>0</v>
      </c>
      <c r="H6334" s="25">
        <v>366.55450000000002</v>
      </c>
      <c r="I6334" s="25">
        <v>52.426400000000001</v>
      </c>
      <c r="J6334" s="15">
        <v>642</v>
      </c>
      <c r="K6334" s="15">
        <v>152</v>
      </c>
      <c r="L6334" s="13">
        <v>0.14299999999999999</v>
      </c>
      <c r="M6334" s="7">
        <v>0.40840661</v>
      </c>
      <c r="N6334" s="26">
        <v>0.3</v>
      </c>
      <c r="O6334" s="27" t="s">
        <v>22</v>
      </c>
      <c r="P6334" s="8">
        <v>0.26543794300000001</v>
      </c>
      <c r="Q6334" s="24">
        <v>0.27</v>
      </c>
      <c r="R6334" t="str">
        <f>IF($Q6334*100&gt;=VLOOKUP($O6334,margin_ranges!$A$5:$C$10,2,FALSE),IF($Q6334*100&lt;=VLOOKUP($O6334,margin_ranges!$A$5:$C$10,3,FALSE)+10,"IN RANGE","ABOVE RANGE"),"BELOW RANGE")</f>
        <v>IN RANGE</v>
      </c>
      <c r="S6334">
        <f>MIN(VLOOKUP($O6334,margin_ranges!$A$5:$D$10,4,FALSE),$P6334*100)</f>
        <v>26.543794300000002</v>
      </c>
      <c r="T6334" s="29">
        <f>(1-$S6334/100)/(1-$F6334)-1</f>
        <v>-2.4445778734616397E-11</v>
      </c>
      <c r="U6334" s="19" t="str">
        <f>IF(ABS(IFERROR(T6334,0))&gt;0.05,INDEX(margin_ranges!$C$13:$C$16,MATCH($F6334*100,margin_ranges!$B$13:$B$16,1)),"")</f>
        <v/>
      </c>
      <c r="V6334" t="e">
        <f>MIN(VLOOKUP($U6334,margin_ranges!$A$5:$D$10,4,FALSE),$P6334*100)</f>
        <v>#N/A</v>
      </c>
      <c r="Y6334" s="29" t="e">
        <f t="shared" si="98"/>
        <v>#N/A</v>
      </c>
    </row>
    <row r="6335" spans="1:25" x14ac:dyDescent="0.3">
      <c r="A6335" s="8" t="s">
        <v>17</v>
      </c>
      <c r="B6335" s="8" t="s">
        <v>10989</v>
      </c>
      <c r="C6335" s="8" t="s">
        <v>10990</v>
      </c>
      <c r="D6335" s="8" t="s">
        <v>11005</v>
      </c>
      <c r="E6335" s="8" t="s">
        <v>11006</v>
      </c>
      <c r="F6335" s="24">
        <v>0.108638245377254</v>
      </c>
      <c r="G6335" s="24">
        <v>0</v>
      </c>
      <c r="H6335" s="25">
        <v>708.64739999999995</v>
      </c>
      <c r="I6335" s="25">
        <v>12.912800000000001</v>
      </c>
      <c r="J6335" s="15">
        <v>222</v>
      </c>
      <c r="K6335" s="15">
        <v>24</v>
      </c>
      <c r="L6335" s="13">
        <v>1.8200000000000001E-2</v>
      </c>
      <c r="M6335" s="7">
        <v>0.57215826999999997</v>
      </c>
      <c r="N6335" s="26">
        <v>0.51</v>
      </c>
      <c r="O6335" s="27" t="s">
        <v>92</v>
      </c>
      <c r="P6335" s="8">
        <v>0.1086382454</v>
      </c>
      <c r="Q6335" s="24">
        <v>0.15</v>
      </c>
      <c r="R6335" t="str">
        <f>IF($Q6335*100&gt;=VLOOKUP($O6335,margin_ranges!$A$5:$C$10,2,FALSE),IF($Q6335*100&lt;=VLOOKUP($O6335,margin_ranges!$A$5:$C$10,3,FALSE)+10,"IN RANGE","ABOVE RANGE"),"BELOW RANGE")</f>
        <v>BELOW RANGE</v>
      </c>
      <c r="S6335">
        <f>MIN(VLOOKUP($O6335,margin_ranges!$A$5:$D$10,4,FALSE),$P6335*100)</f>
        <v>10.86382454</v>
      </c>
      <c r="T6335" s="29">
        <f>(1-$S6335/100)/(1-$F6335)-1</f>
        <v>-2.5518254176404298E-11</v>
      </c>
      <c r="U6335" s="19" t="str">
        <f>IF(ABS(IFERROR(T6335,0))&gt;0.05,INDEX(margin_ranges!$C$13:$C$16,MATCH($F6335*100,margin_ranges!$B$13:$B$16,1)),"")</f>
        <v/>
      </c>
      <c r="V6335" t="e">
        <f>MIN(VLOOKUP($U6335,margin_ranges!$A$5:$D$10,4,FALSE),$P6335*100)</f>
        <v>#N/A</v>
      </c>
      <c r="Y6335" s="29" t="e">
        <f t="shared" si="98"/>
        <v>#N/A</v>
      </c>
    </row>
    <row r="6336" spans="1:25" x14ac:dyDescent="0.3">
      <c r="A6336" s="8" t="s">
        <v>17</v>
      </c>
      <c r="B6336" s="8" t="s">
        <v>10989</v>
      </c>
      <c r="C6336" s="8" t="s">
        <v>10990</v>
      </c>
      <c r="D6336" s="8" t="s">
        <v>10997</v>
      </c>
      <c r="E6336" s="8" t="s">
        <v>10998</v>
      </c>
      <c r="F6336" s="24">
        <v>0.28999999999999998</v>
      </c>
      <c r="G6336" s="24">
        <v>0</v>
      </c>
      <c r="H6336" s="25">
        <v>294.08929999999998</v>
      </c>
      <c r="I6336" s="25">
        <v>8.4856999999999996</v>
      </c>
      <c r="J6336" s="15">
        <v>175</v>
      </c>
      <c r="K6336" s="15">
        <v>43</v>
      </c>
      <c r="L6336" s="13">
        <v>2.8899999999999999E-2</v>
      </c>
      <c r="M6336" s="7">
        <v>0.68583165000000001</v>
      </c>
      <c r="N6336" s="26">
        <v>0.45</v>
      </c>
      <c r="O6336" s="27" t="s">
        <v>22</v>
      </c>
      <c r="P6336" s="8">
        <v>0.3438623019</v>
      </c>
      <c r="Q6336" s="24">
        <v>0.28999999999999998</v>
      </c>
      <c r="R6336" t="str">
        <f>IF($Q6336*100&gt;=VLOOKUP($O6336,margin_ranges!$A$5:$C$10,2,FALSE),IF($Q6336*100&lt;=VLOOKUP($O6336,margin_ranges!$A$5:$C$10,3,FALSE)+10,"IN RANGE","ABOVE RANGE"),"BELOW RANGE")</f>
        <v>IN RANGE</v>
      </c>
      <c r="S6336">
        <f>MIN(VLOOKUP($O6336,margin_ranges!$A$5:$D$10,4,FALSE),$P6336*100)</f>
        <v>29.75</v>
      </c>
      <c r="T6336" s="29">
        <f>(1-$S6336/100)/(1-$F6336)-1</f>
        <v>-1.0563380281690127E-2</v>
      </c>
      <c r="U6336" s="19" t="str">
        <f>IF(ABS(IFERROR(T6336,0))&gt;0.05,INDEX(margin_ranges!$C$13:$C$16,MATCH($F6336*100,margin_ranges!$B$13:$B$16,1)),"")</f>
        <v/>
      </c>
      <c r="V6336" t="e">
        <f>MIN(VLOOKUP($U6336,margin_ranges!$A$5:$D$10,4,FALSE),$P6336*100)</f>
        <v>#N/A</v>
      </c>
      <c r="Y6336" s="29" t="e">
        <f t="shared" si="98"/>
        <v>#N/A</v>
      </c>
    </row>
    <row r="6337" spans="1:25" x14ac:dyDescent="0.3">
      <c r="A6337" s="8" t="s">
        <v>17</v>
      </c>
      <c r="B6337" s="8" t="s">
        <v>10989</v>
      </c>
      <c r="C6337" s="8" t="s">
        <v>10990</v>
      </c>
      <c r="D6337" s="28" t="s">
        <v>10999</v>
      </c>
      <c r="E6337" s="8" t="s">
        <v>11000</v>
      </c>
      <c r="F6337" s="24">
        <v>0.28999999999999998</v>
      </c>
      <c r="G6337" s="24">
        <v>0</v>
      </c>
      <c r="H6337" s="25">
        <v>55.2605</v>
      </c>
      <c r="I6337" s="25">
        <v>4.0960999999999999</v>
      </c>
      <c r="J6337" s="15">
        <v>121</v>
      </c>
      <c r="K6337" s="15">
        <v>29</v>
      </c>
      <c r="L6337" s="13">
        <v>7.4099999999999999E-2</v>
      </c>
      <c r="M6337" s="7">
        <v>0.98241202999999999</v>
      </c>
      <c r="N6337" s="26">
        <v>0.55000000000000004</v>
      </c>
      <c r="O6337" s="27" t="s">
        <v>22</v>
      </c>
      <c r="P6337" s="8">
        <v>0.44015343270000001</v>
      </c>
      <c r="Q6337" s="24">
        <v>0.28999999999999998</v>
      </c>
      <c r="R6337" t="str">
        <f>IF($Q6337*100&gt;=VLOOKUP($O6337,margin_ranges!$A$5:$C$10,2,FALSE),IF($Q6337*100&lt;=VLOOKUP($O6337,margin_ranges!$A$5:$C$10,3,FALSE)+10,"IN RANGE","ABOVE RANGE"),"BELOW RANGE")</f>
        <v>IN RANGE</v>
      </c>
      <c r="S6337">
        <f>MIN(VLOOKUP($O6337,margin_ranges!$A$5:$D$10,4,FALSE),$P6337*100)</f>
        <v>29.75</v>
      </c>
      <c r="T6337" s="29">
        <f>(1-$S6337/100)/(1-$F6337)-1</f>
        <v>-1.0563380281690127E-2</v>
      </c>
      <c r="U6337" s="19" t="str">
        <f>IF(ABS(IFERROR(T6337,0))&gt;0.05,INDEX(margin_ranges!$C$13:$C$16,MATCH($F6337*100,margin_ranges!$B$13:$B$16,1)),"")</f>
        <v/>
      </c>
      <c r="V6337" t="e">
        <f>MIN(VLOOKUP($U6337,margin_ranges!$A$5:$D$10,4,FALSE),$P6337*100)</f>
        <v>#N/A</v>
      </c>
      <c r="Y6337" s="29" t="e">
        <f t="shared" si="98"/>
        <v>#N/A</v>
      </c>
    </row>
    <row r="6338" spans="1:25" x14ac:dyDescent="0.3">
      <c r="A6338" s="8" t="s">
        <v>17</v>
      </c>
      <c r="B6338" s="8" t="s">
        <v>10989</v>
      </c>
      <c r="C6338" s="8" t="s">
        <v>10990</v>
      </c>
      <c r="D6338" s="8" t="s">
        <v>11007</v>
      </c>
      <c r="E6338" s="8" t="s">
        <v>11008</v>
      </c>
      <c r="F6338" s="24">
        <v>0.28999999999999998</v>
      </c>
      <c r="G6338" s="24">
        <v>0</v>
      </c>
      <c r="H6338" s="25">
        <v>383.471</v>
      </c>
      <c r="I6338" s="25">
        <v>3.7724000000000002</v>
      </c>
      <c r="J6338" s="15">
        <v>111</v>
      </c>
      <c r="K6338" s="15">
        <v>28</v>
      </c>
      <c r="L6338" s="13">
        <v>9.7999999999999997E-3</v>
      </c>
      <c r="M6338" s="7">
        <v>0.98387897000000002</v>
      </c>
      <c r="N6338" s="26">
        <v>0.5</v>
      </c>
      <c r="O6338" s="27" t="s">
        <v>22</v>
      </c>
      <c r="P6338" s="8">
        <v>0.49180741160000002</v>
      </c>
      <c r="Q6338" s="24">
        <v>0.28999999999999998</v>
      </c>
      <c r="R6338" t="str">
        <f>IF($Q6338*100&gt;=VLOOKUP($O6338,margin_ranges!$A$5:$C$10,2,FALSE),IF($Q6338*100&lt;=VLOOKUP($O6338,margin_ranges!$A$5:$C$10,3,FALSE)+10,"IN RANGE","ABOVE RANGE"),"BELOW RANGE")</f>
        <v>IN RANGE</v>
      </c>
      <c r="S6338">
        <f>MIN(VLOOKUP($O6338,margin_ranges!$A$5:$D$10,4,FALSE),$P6338*100)</f>
        <v>29.75</v>
      </c>
      <c r="T6338" s="29">
        <f>(1-$S6338/100)/(1-$F6338)-1</f>
        <v>-1.0563380281690127E-2</v>
      </c>
      <c r="U6338" s="19" t="str">
        <f>IF(ABS(IFERROR(T6338,0))&gt;0.05,INDEX(margin_ranges!$C$13:$C$16,MATCH($F6338*100,margin_ranges!$B$13:$B$16,1)),"")</f>
        <v/>
      </c>
      <c r="V6338" t="e">
        <f>MIN(VLOOKUP($U6338,margin_ranges!$A$5:$D$10,4,FALSE),$P6338*100)</f>
        <v>#N/A</v>
      </c>
      <c r="Y6338" s="29" t="e">
        <f t="shared" si="98"/>
        <v>#N/A</v>
      </c>
    </row>
    <row r="6339" spans="1:25" x14ac:dyDescent="0.3">
      <c r="A6339" s="8" t="s">
        <v>17</v>
      </c>
      <c r="B6339" s="8" t="s">
        <v>10989</v>
      </c>
      <c r="C6339" s="8" t="s">
        <v>10990</v>
      </c>
      <c r="D6339" s="8" t="s">
        <v>10993</v>
      </c>
      <c r="E6339" s="8" t="s">
        <v>10994</v>
      </c>
      <c r="F6339" s="24">
        <v>4.9999999999999899E-2</v>
      </c>
      <c r="G6339" s="24">
        <v>0</v>
      </c>
      <c r="H6339" s="25">
        <v>53.0411</v>
      </c>
      <c r="I6339" s="25">
        <v>21.573</v>
      </c>
      <c r="J6339" s="15">
        <v>385</v>
      </c>
      <c r="K6339" s="15">
        <v>68</v>
      </c>
      <c r="L6339" s="13">
        <v>0.40670000000000001</v>
      </c>
      <c r="M6339" s="7">
        <v>0.59438385000000005</v>
      </c>
      <c r="N6339" s="26">
        <v>0.49</v>
      </c>
      <c r="O6339" s="27" t="s">
        <v>92</v>
      </c>
      <c r="P6339" s="8">
        <v>0.1756169054</v>
      </c>
      <c r="Q6339" s="24">
        <v>0.05</v>
      </c>
      <c r="R6339" t="str">
        <f>IF($Q6339*100&gt;=VLOOKUP($O6339,margin_ranges!$A$5:$C$10,2,FALSE),IF($Q6339*100&lt;=VLOOKUP($O6339,margin_ranges!$A$5:$C$10,3,FALSE)+10,"IN RANGE","ABOVE RANGE"),"BELOW RANGE")</f>
        <v>BELOW RANGE</v>
      </c>
      <c r="S6339">
        <f>MIN(VLOOKUP($O6339,margin_ranges!$A$5:$D$10,4,FALSE),$P6339*100)</f>
        <v>17.561690540000001</v>
      </c>
      <c r="T6339" s="29">
        <f>(1-$S6339/100)/(1-$F6339)-1</f>
        <v>-0.13222832147368424</v>
      </c>
      <c r="U6339" s="19" t="str">
        <f>IF(ABS(IFERROR(T6339,0))&gt;0.05,INDEX(margin_ranges!$C$13:$C$16,MATCH($F6339*100,margin_ranges!$B$13:$B$16,1)),"")</f>
        <v>Super-strategic</v>
      </c>
      <c r="V6339" t="e">
        <f>MIN(VLOOKUP($U6339,margin_ranges!$A$5:$D$10,4,FALSE),$P6339*100)</f>
        <v>#N/A</v>
      </c>
      <c r="Y6339" s="29" t="e">
        <f t="shared" si="98"/>
        <v>#N/A</v>
      </c>
    </row>
    <row r="6340" spans="1:25" x14ac:dyDescent="0.3">
      <c r="A6340" s="8" t="s">
        <v>35</v>
      </c>
      <c r="B6340" s="8" t="s">
        <v>11011</v>
      </c>
      <c r="C6340" s="8" t="s">
        <v>34</v>
      </c>
      <c r="D6340" s="8" t="s">
        <v>34</v>
      </c>
      <c r="E6340" s="8"/>
      <c r="F6340" s="24">
        <v>0.28999999999999998</v>
      </c>
      <c r="G6340" s="24">
        <v>0</v>
      </c>
      <c r="H6340" s="25">
        <v>37.075499999999998</v>
      </c>
      <c r="I6340" s="25">
        <v>7.1896000000000004</v>
      </c>
      <c r="J6340" s="15">
        <v>459</v>
      </c>
      <c r="K6340" s="15">
        <v>116</v>
      </c>
      <c r="L6340" s="13">
        <v>0.19389999999999999</v>
      </c>
      <c r="M6340" s="7">
        <v>2.1259957300000001</v>
      </c>
      <c r="N6340" s="26">
        <v>1.5</v>
      </c>
      <c r="O6340" s="27"/>
      <c r="P6340" s="8">
        <v>0.29444825299999999</v>
      </c>
      <c r="Q6340" s="24">
        <v>0.28999999999999998</v>
      </c>
      <c r="R6340" t="e">
        <f>IF($Q6340*100&gt;=VLOOKUP($O6340,margin_ranges!$A$5:$C$10,2,FALSE),IF($Q6340*100&lt;=VLOOKUP($O6340,margin_ranges!$A$5:$C$10,3,FALSE)+10,"IN RANGE","ABOVE RANGE"),"BELOW RANGE")</f>
        <v>#N/A</v>
      </c>
      <c r="S6340" t="e">
        <f>MIN(VLOOKUP($O6340,margin_ranges!$A$5:$D$10,4,FALSE),$P6340*100)</f>
        <v>#N/A</v>
      </c>
      <c r="T6340" s="29" t="e">
        <f>(1-$S6340/100)/(1-$F6340)-1</f>
        <v>#N/A</v>
      </c>
      <c r="U6340" s="19" t="str">
        <f>IF(ABS(IFERROR(T6340,0))&gt;0.05,INDEX(margin_ranges!$C$13:$C$16,MATCH($F6340*100,margin_ranges!$B$13:$B$16,1)),"")</f>
        <v/>
      </c>
      <c r="V6340" t="e">
        <f>MIN(VLOOKUP($U6340,margin_ranges!$A$5:$D$10,4,FALSE),$P6340*100)</f>
        <v>#N/A</v>
      </c>
      <c r="Y6340" s="29" t="e">
        <f t="shared" si="98"/>
        <v>#N/A</v>
      </c>
    </row>
    <row r="6341" spans="1:25" x14ac:dyDescent="0.3">
      <c r="A6341" s="8" t="s">
        <v>33</v>
      </c>
      <c r="B6341" s="8" t="s">
        <v>11011</v>
      </c>
      <c r="C6341" s="8" t="s">
        <v>11012</v>
      </c>
      <c r="D6341" s="8" t="s">
        <v>34</v>
      </c>
      <c r="E6341" s="8"/>
      <c r="F6341" s="24">
        <v>0.28999999999999998</v>
      </c>
      <c r="G6341" s="24">
        <v>0</v>
      </c>
      <c r="H6341" s="25">
        <v>37.075499999999998</v>
      </c>
      <c r="I6341" s="25">
        <v>7.1896000000000004</v>
      </c>
      <c r="J6341" s="15">
        <v>459</v>
      </c>
      <c r="K6341" s="15">
        <v>116</v>
      </c>
      <c r="L6341" s="13">
        <v>0.19389999999999999</v>
      </c>
      <c r="M6341" s="7">
        <v>2.1259957300000001</v>
      </c>
      <c r="N6341" s="26">
        <v>1.5</v>
      </c>
      <c r="O6341" s="27"/>
      <c r="P6341" s="8">
        <v>0.29444825299999999</v>
      </c>
      <c r="Q6341" s="24">
        <v>0.28999999999999998</v>
      </c>
      <c r="R6341" t="e">
        <f>IF($Q6341*100&gt;=VLOOKUP($O6341,margin_ranges!$A$5:$C$10,2,FALSE),IF($Q6341*100&lt;=VLOOKUP($O6341,margin_ranges!$A$5:$C$10,3,FALSE)+10,"IN RANGE","ABOVE RANGE"),"BELOW RANGE")</f>
        <v>#N/A</v>
      </c>
      <c r="S6341" t="e">
        <f>MIN(VLOOKUP($O6341,margin_ranges!$A$5:$D$10,4,FALSE),$P6341*100)</f>
        <v>#N/A</v>
      </c>
      <c r="T6341" s="29" t="e">
        <f>(1-$S6341/100)/(1-$F6341)-1</f>
        <v>#N/A</v>
      </c>
      <c r="U6341" s="19" t="str">
        <f>IF(ABS(IFERROR(T6341,0))&gt;0.05,INDEX(margin_ranges!$C$13:$C$16,MATCH($F6341*100,margin_ranges!$B$13:$B$16,1)),"")</f>
        <v/>
      </c>
      <c r="V6341" t="e">
        <f>MIN(VLOOKUP($U6341,margin_ranges!$A$5:$D$10,4,FALSE),$P6341*100)</f>
        <v>#N/A</v>
      </c>
      <c r="Y6341" s="29" t="e">
        <f t="shared" si="98"/>
        <v>#N/A</v>
      </c>
    </row>
    <row r="6342" spans="1:25" x14ac:dyDescent="0.3">
      <c r="A6342" s="8" t="s">
        <v>17</v>
      </c>
      <c r="B6342" s="8" t="s">
        <v>11011</v>
      </c>
      <c r="C6342" s="8" t="s">
        <v>11012</v>
      </c>
      <c r="D6342" s="8" t="s">
        <v>11015</v>
      </c>
      <c r="E6342" s="8" t="s">
        <v>11016</v>
      </c>
      <c r="F6342" s="24">
        <v>0.28298728511603499</v>
      </c>
      <c r="G6342" s="24">
        <v>0</v>
      </c>
      <c r="H6342" s="25">
        <v>17.6309</v>
      </c>
      <c r="I6342" s="25">
        <v>3.3778999999999999</v>
      </c>
      <c r="J6342" s="15">
        <v>212</v>
      </c>
      <c r="K6342" s="15">
        <v>53</v>
      </c>
      <c r="L6342" s="13">
        <v>0.19159999999999999</v>
      </c>
      <c r="M6342" s="7">
        <v>2.0920131099999999</v>
      </c>
      <c r="N6342" s="26">
        <v>1.5</v>
      </c>
      <c r="O6342" s="27" t="s">
        <v>22</v>
      </c>
      <c r="P6342" s="8">
        <v>0.28298728509999999</v>
      </c>
      <c r="Q6342" s="24">
        <v>0.28999999999999998</v>
      </c>
      <c r="R6342" t="str">
        <f>IF($Q6342*100&gt;=VLOOKUP($O6342,margin_ranges!$A$5:$C$10,2,FALSE),IF($Q6342*100&lt;=VLOOKUP($O6342,margin_ranges!$A$5:$C$10,3,FALSE)+10,"IN RANGE","ABOVE RANGE"),"BELOW RANGE")</f>
        <v>IN RANGE</v>
      </c>
      <c r="S6342">
        <f>MIN(VLOOKUP($O6342,margin_ranges!$A$5:$D$10,4,FALSE),$P6342*100)</f>
        <v>28.29872851</v>
      </c>
      <c r="T6342" s="29">
        <f>(1-$S6342/100)/(1-$F6342)-1</f>
        <v>2.2363666474234378E-11</v>
      </c>
      <c r="U6342" s="19" t="str">
        <f>IF(ABS(IFERROR(T6342,0))&gt;0.05,INDEX(margin_ranges!$C$13:$C$16,MATCH($F6342*100,margin_ranges!$B$13:$B$16,1)),"")</f>
        <v/>
      </c>
      <c r="V6342" t="e">
        <f>MIN(VLOOKUP($U6342,margin_ranges!$A$5:$D$10,4,FALSE),$P6342*100)</f>
        <v>#N/A</v>
      </c>
      <c r="Y6342" s="29" t="e">
        <f t="shared" si="98"/>
        <v>#N/A</v>
      </c>
    </row>
    <row r="6343" spans="1:25" x14ac:dyDescent="0.3">
      <c r="A6343" s="8" t="s">
        <v>17</v>
      </c>
      <c r="B6343" s="8" t="s">
        <v>11011</v>
      </c>
      <c r="C6343" s="8" t="s">
        <v>11012</v>
      </c>
      <c r="D6343" s="8" t="s">
        <v>11013</v>
      </c>
      <c r="E6343" s="8" t="s">
        <v>11014</v>
      </c>
      <c r="F6343" s="24">
        <v>0.28999999999999998</v>
      </c>
      <c r="G6343" s="24">
        <v>0</v>
      </c>
      <c r="H6343" s="25">
        <v>19.444600000000001</v>
      </c>
      <c r="I6343" s="25">
        <v>3.8117999999999999</v>
      </c>
      <c r="J6343" s="15">
        <v>247</v>
      </c>
      <c r="K6343" s="15">
        <v>63</v>
      </c>
      <c r="L6343" s="13">
        <v>0.19600000000000001</v>
      </c>
      <c r="M6343" s="7">
        <v>2.1561098099999998</v>
      </c>
      <c r="N6343" s="26">
        <v>1.5</v>
      </c>
      <c r="O6343" s="27" t="s">
        <v>22</v>
      </c>
      <c r="P6343" s="8">
        <v>0.30430259479999999</v>
      </c>
      <c r="Q6343" s="24">
        <v>0.28999999999999998</v>
      </c>
      <c r="R6343" t="str">
        <f>IF($Q6343*100&gt;=VLOOKUP($O6343,margin_ranges!$A$5:$C$10,2,FALSE),IF($Q6343*100&lt;=VLOOKUP($O6343,margin_ranges!$A$5:$C$10,3,FALSE)+10,"IN RANGE","ABOVE RANGE"),"BELOW RANGE")</f>
        <v>IN RANGE</v>
      </c>
      <c r="S6343">
        <f>MIN(VLOOKUP($O6343,margin_ranges!$A$5:$D$10,4,FALSE),$P6343*100)</f>
        <v>29.75</v>
      </c>
      <c r="T6343" s="29">
        <f>(1-$S6343/100)/(1-$F6343)-1</f>
        <v>-1.0563380281690127E-2</v>
      </c>
      <c r="U6343" s="19" t="str">
        <f>IF(ABS(IFERROR(T6343,0))&gt;0.05,INDEX(margin_ranges!$C$13:$C$16,MATCH($F6343*100,margin_ranges!$B$13:$B$16,1)),"")</f>
        <v/>
      </c>
      <c r="V6343" t="e">
        <f>MIN(VLOOKUP($U6343,margin_ranges!$A$5:$D$10,4,FALSE),$P6343*100)</f>
        <v>#N/A</v>
      </c>
      <c r="Y6343" s="29" t="e">
        <f t="shared" si="98"/>
        <v>#N/A</v>
      </c>
    </row>
    <row r="6344" spans="1:25" x14ac:dyDescent="0.3">
      <c r="A6344" s="8" t="s">
        <v>35</v>
      </c>
      <c r="B6344" s="8" t="s">
        <v>11017</v>
      </c>
      <c r="C6344" s="8" t="s">
        <v>34</v>
      </c>
      <c r="D6344" s="8" t="s">
        <v>34</v>
      </c>
      <c r="E6344" s="8"/>
      <c r="F6344" s="24">
        <v>0.34999999999999898</v>
      </c>
      <c r="G6344" s="24">
        <v>0</v>
      </c>
      <c r="H6344" s="25">
        <v>37.636800000000001</v>
      </c>
      <c r="I6344" s="25">
        <v>12.793100000000001</v>
      </c>
      <c r="J6344" s="15">
        <v>302</v>
      </c>
      <c r="K6344" s="15">
        <v>106</v>
      </c>
      <c r="L6344" s="13">
        <v>0.33989999999999998</v>
      </c>
      <c r="M6344" s="7">
        <v>0.78640447000000002</v>
      </c>
      <c r="N6344" s="26">
        <v>0.3</v>
      </c>
      <c r="O6344" s="27"/>
      <c r="P6344" s="8">
        <v>0.6185169197</v>
      </c>
      <c r="Q6344" s="24">
        <v>0.35</v>
      </c>
      <c r="R6344" t="e">
        <f>IF($Q6344*100&gt;=VLOOKUP($O6344,margin_ranges!$A$5:$C$10,2,FALSE),IF($Q6344*100&lt;=VLOOKUP($O6344,margin_ranges!$A$5:$C$10,3,FALSE)+10,"IN RANGE","ABOVE RANGE"),"BELOW RANGE")</f>
        <v>#N/A</v>
      </c>
      <c r="S6344" t="e">
        <f>MIN(VLOOKUP($O6344,margin_ranges!$A$5:$D$10,4,FALSE),$P6344*100)</f>
        <v>#N/A</v>
      </c>
      <c r="T6344" s="29" t="e">
        <f>(1-$S6344/100)/(1-$F6344)-1</f>
        <v>#N/A</v>
      </c>
      <c r="U6344" s="19" t="str">
        <f>IF(ABS(IFERROR(T6344,0))&gt;0.05,INDEX(margin_ranges!$C$13:$C$16,MATCH($F6344*100,margin_ranges!$B$13:$B$16,1)),"")</f>
        <v/>
      </c>
      <c r="V6344" t="e">
        <f>MIN(VLOOKUP($U6344,margin_ranges!$A$5:$D$10,4,FALSE),$P6344*100)</f>
        <v>#N/A</v>
      </c>
      <c r="Y6344" s="29" t="e">
        <f t="shared" si="98"/>
        <v>#N/A</v>
      </c>
    </row>
    <row r="6345" spans="1:25" x14ac:dyDescent="0.3">
      <c r="A6345" s="8" t="s">
        <v>33</v>
      </c>
      <c r="B6345" s="8" t="s">
        <v>11017</v>
      </c>
      <c r="C6345" s="8" t="s">
        <v>11018</v>
      </c>
      <c r="D6345" s="8" t="s">
        <v>34</v>
      </c>
      <c r="E6345" s="8"/>
      <c r="F6345" s="24">
        <v>0.34999999999999898</v>
      </c>
      <c r="G6345" s="24">
        <v>0</v>
      </c>
      <c r="H6345" s="25">
        <v>37.636800000000001</v>
      </c>
      <c r="I6345" s="25">
        <v>12.793100000000001</v>
      </c>
      <c r="J6345" s="15">
        <v>302</v>
      </c>
      <c r="K6345" s="15">
        <v>106</v>
      </c>
      <c r="L6345" s="13">
        <v>0.33989999999999998</v>
      </c>
      <c r="M6345" s="7">
        <v>0.78640447000000002</v>
      </c>
      <c r="N6345" s="26">
        <v>0.3</v>
      </c>
      <c r="O6345" s="27"/>
      <c r="P6345" s="8">
        <v>0.6185169197</v>
      </c>
      <c r="Q6345" s="24">
        <v>0.35</v>
      </c>
      <c r="R6345" t="e">
        <f>IF($Q6345*100&gt;=VLOOKUP($O6345,margin_ranges!$A$5:$C$10,2,FALSE),IF($Q6345*100&lt;=VLOOKUP($O6345,margin_ranges!$A$5:$C$10,3,FALSE)+10,"IN RANGE","ABOVE RANGE"),"BELOW RANGE")</f>
        <v>#N/A</v>
      </c>
      <c r="S6345" t="e">
        <f>MIN(VLOOKUP($O6345,margin_ranges!$A$5:$D$10,4,FALSE),$P6345*100)</f>
        <v>#N/A</v>
      </c>
      <c r="T6345" s="29" t="e">
        <f>(1-$S6345/100)/(1-$F6345)-1</f>
        <v>#N/A</v>
      </c>
      <c r="U6345" s="19" t="str">
        <f>IF(ABS(IFERROR(T6345,0))&gt;0.05,INDEX(margin_ranges!$C$13:$C$16,MATCH($F6345*100,margin_ranges!$B$13:$B$16,1)),"")</f>
        <v/>
      </c>
      <c r="V6345" t="e">
        <f>MIN(VLOOKUP($U6345,margin_ranges!$A$5:$D$10,4,FALSE),$P6345*100)</f>
        <v>#N/A</v>
      </c>
      <c r="Y6345" s="29" t="e">
        <f t="shared" si="98"/>
        <v>#N/A</v>
      </c>
    </row>
    <row r="6346" spans="1:25" x14ac:dyDescent="0.3">
      <c r="A6346" s="8" t="s">
        <v>17</v>
      </c>
      <c r="B6346" s="8" t="s">
        <v>11017</v>
      </c>
      <c r="C6346" s="8" t="s">
        <v>11018</v>
      </c>
      <c r="D6346" s="8" t="s">
        <v>11019</v>
      </c>
      <c r="E6346" s="8" t="s">
        <v>11020</v>
      </c>
      <c r="F6346" s="24">
        <v>0.35</v>
      </c>
      <c r="G6346" s="24">
        <v>0</v>
      </c>
      <c r="H6346" s="25">
        <v>12.446899999999999</v>
      </c>
      <c r="I6346" s="25">
        <v>3.6659000000000002</v>
      </c>
      <c r="J6346" s="15">
        <v>87</v>
      </c>
      <c r="K6346" s="15">
        <v>30</v>
      </c>
      <c r="L6346" s="13">
        <v>0.29449999999999998</v>
      </c>
      <c r="M6346" s="7">
        <v>0.78719481999999996</v>
      </c>
      <c r="N6346" s="26">
        <v>0.3</v>
      </c>
      <c r="O6346" s="27" t="s">
        <v>92</v>
      </c>
      <c r="P6346" s="8">
        <v>0.61889993369999996</v>
      </c>
      <c r="Q6346" s="24">
        <v>0.35</v>
      </c>
      <c r="R6346" t="str">
        <f>IF($Q6346*100&gt;=VLOOKUP($O6346,margin_ranges!$A$5:$C$10,2,FALSE),IF($Q6346*100&lt;=VLOOKUP($O6346,margin_ranges!$A$5:$C$10,3,FALSE)+10,"IN RANGE","ABOVE RANGE"),"BELOW RANGE")</f>
        <v>IN RANGE</v>
      </c>
      <c r="S6346">
        <f>MIN(VLOOKUP($O6346,margin_ranges!$A$5:$D$10,4,FALSE),$P6346*100)</f>
        <v>29.75</v>
      </c>
      <c r="T6346" s="29">
        <f>(1-$S6346/100)/(1-$F6346)-1</f>
        <v>8.0769230769230704E-2</v>
      </c>
      <c r="U6346" s="19" t="str">
        <f>IF(ABS(IFERROR(T6346,0))&gt;0.05,INDEX(margin_ranges!$C$13:$C$16,MATCH($F6346*100,margin_ranges!$B$13:$B$16,1)),"")</f>
        <v>Margin Over Fill (Type C)</v>
      </c>
      <c r="V6346">
        <f>MIN(VLOOKUP($U6346,margin_ranges!$A$5:$D$10,4,FALSE),$P6346*100)</f>
        <v>43</v>
      </c>
      <c r="Y6346" s="29">
        <f t="shared" si="98"/>
        <v>-0.12307692307692297</v>
      </c>
    </row>
    <row r="6347" spans="1:25" x14ac:dyDescent="0.3">
      <c r="A6347" s="8" t="s">
        <v>17</v>
      </c>
      <c r="B6347" s="8" t="s">
        <v>11017</v>
      </c>
      <c r="C6347" s="8" t="s">
        <v>11018</v>
      </c>
      <c r="D6347" s="8" t="s">
        <v>11021</v>
      </c>
      <c r="E6347" s="8" t="s">
        <v>11022</v>
      </c>
      <c r="F6347" s="24">
        <v>0.35</v>
      </c>
      <c r="G6347" s="24">
        <v>0</v>
      </c>
      <c r="H6347" s="25">
        <v>15.7606</v>
      </c>
      <c r="I6347" s="25">
        <v>6.3326000000000002</v>
      </c>
      <c r="J6347" s="15">
        <v>150</v>
      </c>
      <c r="K6347" s="15">
        <v>53</v>
      </c>
      <c r="L6347" s="13">
        <v>0.40179999999999999</v>
      </c>
      <c r="M6347" s="7">
        <v>0.79010455999999996</v>
      </c>
      <c r="N6347" s="26">
        <v>0.3</v>
      </c>
      <c r="O6347" s="27" t="s">
        <v>92</v>
      </c>
      <c r="P6347" s="8">
        <v>0.62030341919999998</v>
      </c>
      <c r="Q6347" s="24">
        <v>0.35</v>
      </c>
      <c r="R6347" t="str">
        <f>IF($Q6347*100&gt;=VLOOKUP($O6347,margin_ranges!$A$5:$C$10,2,FALSE),IF($Q6347*100&lt;=VLOOKUP($O6347,margin_ranges!$A$5:$C$10,3,FALSE)+10,"IN RANGE","ABOVE RANGE"),"BELOW RANGE")</f>
        <v>IN RANGE</v>
      </c>
      <c r="S6347">
        <f>MIN(VLOOKUP($O6347,margin_ranges!$A$5:$D$10,4,FALSE),$P6347*100)</f>
        <v>29.75</v>
      </c>
      <c r="T6347" s="29">
        <f>(1-$S6347/100)/(1-$F6347)-1</f>
        <v>8.0769230769230704E-2</v>
      </c>
      <c r="U6347" s="19" t="str">
        <f>IF(ABS(IFERROR(T6347,0))&gt;0.05,INDEX(margin_ranges!$C$13:$C$16,MATCH($F6347*100,margin_ranges!$B$13:$B$16,1)),"")</f>
        <v>Margin Over Fill (Type C)</v>
      </c>
      <c r="V6347">
        <f>MIN(VLOOKUP($U6347,margin_ranges!$A$5:$D$10,4,FALSE),$P6347*100)</f>
        <v>43</v>
      </c>
      <c r="Y6347" s="29">
        <f t="shared" si="98"/>
        <v>-0.12307692307692297</v>
      </c>
    </row>
    <row r="6348" spans="1:25" x14ac:dyDescent="0.3">
      <c r="A6348" s="8" t="s">
        <v>17</v>
      </c>
      <c r="B6348" s="8" t="s">
        <v>11017</v>
      </c>
      <c r="C6348" s="8" t="s">
        <v>11018</v>
      </c>
      <c r="D6348" s="8" t="s">
        <v>11023</v>
      </c>
      <c r="E6348" s="8" t="s">
        <v>11024</v>
      </c>
      <c r="F6348" s="24">
        <v>0.35</v>
      </c>
      <c r="G6348" s="24">
        <v>0</v>
      </c>
      <c r="H6348" s="25">
        <v>9.4292999999999996</v>
      </c>
      <c r="I6348" s="25">
        <v>2.7945000000000002</v>
      </c>
      <c r="J6348" s="15">
        <v>65</v>
      </c>
      <c r="K6348" s="15">
        <v>23</v>
      </c>
      <c r="L6348" s="13">
        <v>0.2964</v>
      </c>
      <c r="M6348" s="7">
        <v>0.77698285</v>
      </c>
      <c r="N6348" s="26">
        <v>0.3</v>
      </c>
      <c r="O6348" s="27" t="s">
        <v>92</v>
      </c>
      <c r="P6348" s="8">
        <v>0.61389109119999996</v>
      </c>
      <c r="Q6348" s="24">
        <v>0.35</v>
      </c>
      <c r="R6348" t="str">
        <f>IF($Q6348*100&gt;=VLOOKUP($O6348,margin_ranges!$A$5:$C$10,2,FALSE),IF($Q6348*100&lt;=VLOOKUP($O6348,margin_ranges!$A$5:$C$10,3,FALSE)+10,"IN RANGE","ABOVE RANGE"),"BELOW RANGE")</f>
        <v>IN RANGE</v>
      </c>
      <c r="S6348">
        <f>MIN(VLOOKUP($O6348,margin_ranges!$A$5:$D$10,4,FALSE),$P6348*100)</f>
        <v>29.75</v>
      </c>
      <c r="T6348" s="29">
        <f>(1-$S6348/100)/(1-$F6348)-1</f>
        <v>8.0769230769230704E-2</v>
      </c>
      <c r="U6348" s="19" t="str">
        <f>IF(ABS(IFERROR(T6348,0))&gt;0.05,INDEX(margin_ranges!$C$13:$C$16,MATCH($F6348*100,margin_ranges!$B$13:$B$16,1)),"")</f>
        <v>Margin Over Fill (Type C)</v>
      </c>
      <c r="V6348">
        <f>MIN(VLOOKUP($U6348,margin_ranges!$A$5:$D$10,4,FALSE),$P6348*100)</f>
        <v>43</v>
      </c>
      <c r="Y6348" s="29">
        <f t="shared" si="98"/>
        <v>-0.12307692307692297</v>
      </c>
    </row>
    <row r="6349" spans="1:25" x14ac:dyDescent="0.3">
      <c r="A6349" s="8" t="s">
        <v>35</v>
      </c>
      <c r="B6349" s="8" t="s">
        <v>11025</v>
      </c>
      <c r="C6349" s="8" t="s">
        <v>34</v>
      </c>
      <c r="D6349" s="8" t="s">
        <v>34</v>
      </c>
      <c r="E6349" s="8"/>
      <c r="F6349" s="24">
        <v>0.26712849499500801</v>
      </c>
      <c r="G6349" s="24">
        <v>0.74295485999999999</v>
      </c>
      <c r="H6349" s="25">
        <v>198.81819999999999</v>
      </c>
      <c r="I6349" s="25">
        <v>14.6937</v>
      </c>
      <c r="J6349" s="15">
        <v>497</v>
      </c>
      <c r="K6349" s="15">
        <v>126</v>
      </c>
      <c r="L6349" s="13">
        <v>7.3899999999999993E-2</v>
      </c>
      <c r="M6349" s="7">
        <v>1.12817094</v>
      </c>
      <c r="N6349" s="26">
        <v>0.75454900000000003</v>
      </c>
      <c r="O6349" s="27"/>
      <c r="P6349" s="8">
        <v>0.33117493580000001</v>
      </c>
      <c r="Q6349" s="24">
        <v>0.2671</v>
      </c>
      <c r="R6349" t="e">
        <f>IF($Q6349*100&gt;=VLOOKUP($O6349,margin_ranges!$A$5:$C$10,2,FALSE),IF($Q6349*100&lt;=VLOOKUP($O6349,margin_ranges!$A$5:$C$10,3,FALSE)+10,"IN RANGE","ABOVE RANGE"),"BELOW RANGE")</f>
        <v>#N/A</v>
      </c>
      <c r="S6349" t="e">
        <f>MIN(VLOOKUP($O6349,margin_ranges!$A$5:$D$10,4,FALSE),$P6349*100)</f>
        <v>#N/A</v>
      </c>
      <c r="T6349" s="29" t="e">
        <f>(1-$S6349/100)/(1-$F6349)-1</f>
        <v>#N/A</v>
      </c>
      <c r="U6349" s="19" t="str">
        <f>IF(ABS(IFERROR(T6349,0))&gt;0.05,INDEX(margin_ranges!$C$13:$C$16,MATCH($F6349*100,margin_ranges!$B$13:$B$16,1)),"")</f>
        <v/>
      </c>
      <c r="V6349" t="e">
        <f>MIN(VLOOKUP($U6349,margin_ranges!$A$5:$D$10,4,FALSE),$P6349*100)</f>
        <v>#N/A</v>
      </c>
      <c r="Y6349" s="29" t="e">
        <f t="shared" si="98"/>
        <v>#N/A</v>
      </c>
    </row>
    <row r="6350" spans="1:25" x14ac:dyDescent="0.3">
      <c r="A6350" s="8" t="s">
        <v>33</v>
      </c>
      <c r="B6350" s="8" t="s">
        <v>11025</v>
      </c>
      <c r="C6350" s="8" t="s">
        <v>11026</v>
      </c>
      <c r="D6350" s="8" t="s">
        <v>34</v>
      </c>
      <c r="E6350" s="8"/>
      <c r="F6350" s="24">
        <v>0.26712849499500801</v>
      </c>
      <c r="G6350" s="24">
        <v>0.74295485999999999</v>
      </c>
      <c r="H6350" s="25">
        <v>198.81819999999999</v>
      </c>
      <c r="I6350" s="25">
        <v>14.6937</v>
      </c>
      <c r="J6350" s="15">
        <v>497</v>
      </c>
      <c r="K6350" s="15">
        <v>126</v>
      </c>
      <c r="L6350" s="13">
        <v>7.3899999999999993E-2</v>
      </c>
      <c r="M6350" s="7">
        <v>1.12817094</v>
      </c>
      <c r="N6350" s="26">
        <v>0.75454900000000003</v>
      </c>
      <c r="O6350" s="27"/>
      <c r="P6350" s="8">
        <v>0.33117493580000001</v>
      </c>
      <c r="Q6350" s="24">
        <v>0.2671</v>
      </c>
      <c r="R6350" t="e">
        <f>IF($Q6350*100&gt;=VLOOKUP($O6350,margin_ranges!$A$5:$C$10,2,FALSE),IF($Q6350*100&lt;=VLOOKUP($O6350,margin_ranges!$A$5:$C$10,3,FALSE)+10,"IN RANGE","ABOVE RANGE"),"BELOW RANGE")</f>
        <v>#N/A</v>
      </c>
      <c r="S6350" t="e">
        <f>MIN(VLOOKUP($O6350,margin_ranges!$A$5:$D$10,4,FALSE),$P6350*100)</f>
        <v>#N/A</v>
      </c>
      <c r="T6350" s="29" t="e">
        <f>(1-$S6350/100)/(1-$F6350)-1</f>
        <v>#N/A</v>
      </c>
      <c r="U6350" s="19" t="str">
        <f>IF(ABS(IFERROR(T6350,0))&gt;0.05,INDEX(margin_ranges!$C$13:$C$16,MATCH($F6350*100,margin_ranges!$B$13:$B$16,1)),"")</f>
        <v/>
      </c>
      <c r="V6350" t="e">
        <f>MIN(VLOOKUP($U6350,margin_ranges!$A$5:$D$10,4,FALSE),$P6350*100)</f>
        <v>#N/A</v>
      </c>
      <c r="Y6350" s="29" t="e">
        <f t="shared" ref="Y6350:Y6413" si="99">(1-$V6350/100)/(1-$F6350)-1</f>
        <v>#N/A</v>
      </c>
    </row>
    <row r="6351" spans="1:25" x14ac:dyDescent="0.3">
      <c r="A6351" s="8" t="s">
        <v>17</v>
      </c>
      <c r="B6351" s="8" t="s">
        <v>11025</v>
      </c>
      <c r="C6351" s="8" t="s">
        <v>11026</v>
      </c>
      <c r="D6351" s="8" t="s">
        <v>11029</v>
      </c>
      <c r="E6351" s="8" t="s">
        <v>11030</v>
      </c>
      <c r="F6351" s="24">
        <v>0.25</v>
      </c>
      <c r="G6351" s="24">
        <v>1</v>
      </c>
      <c r="H6351" s="25">
        <v>110.25620000000001</v>
      </c>
      <c r="I6351" s="25">
        <v>7.1896000000000004</v>
      </c>
      <c r="J6351" s="15">
        <v>267</v>
      </c>
      <c r="K6351" s="15">
        <v>63</v>
      </c>
      <c r="L6351" s="13">
        <v>6.5199999999999994E-2</v>
      </c>
      <c r="M6351" s="7">
        <v>1.2363472900000001</v>
      </c>
      <c r="N6351" s="26">
        <v>0.9</v>
      </c>
      <c r="O6351" s="27" t="s">
        <v>92</v>
      </c>
      <c r="P6351" s="8">
        <v>0.27204919830000002</v>
      </c>
      <c r="Q6351" s="24">
        <v>0.25</v>
      </c>
      <c r="R6351" t="str">
        <f>IF($Q6351*100&gt;=VLOOKUP($O6351,margin_ranges!$A$5:$C$10,2,FALSE),IF($Q6351*100&lt;=VLOOKUP($O6351,margin_ranges!$A$5:$C$10,3,FALSE)+10,"IN RANGE","ABOVE RANGE"),"BELOW RANGE")</f>
        <v>IN RANGE</v>
      </c>
      <c r="S6351">
        <f>MIN(VLOOKUP($O6351,margin_ranges!$A$5:$D$10,4,FALSE),$P6351*100)</f>
        <v>27.204919830000001</v>
      </c>
      <c r="T6351" s="29">
        <f>(1-$S6351/100)/(1-$F6351)-1</f>
        <v>-2.9398931066666578E-2</v>
      </c>
      <c r="U6351" s="19" t="str">
        <f>IF(ABS(IFERROR(T6351,0))&gt;0.05,INDEX(margin_ranges!$C$13:$C$16,MATCH($F6351*100,margin_ranges!$B$13:$B$16,1)),"")</f>
        <v/>
      </c>
      <c r="V6351" t="e">
        <f>MIN(VLOOKUP($U6351,margin_ranges!$A$5:$D$10,4,FALSE),$P6351*100)</f>
        <v>#N/A</v>
      </c>
      <c r="Y6351" s="29" t="e">
        <f t="shared" si="99"/>
        <v>#N/A</v>
      </c>
    </row>
    <row r="6352" spans="1:25" x14ac:dyDescent="0.3">
      <c r="A6352" s="8" t="s">
        <v>17</v>
      </c>
      <c r="B6352" s="8" t="s">
        <v>11025</v>
      </c>
      <c r="C6352" s="8" t="s">
        <v>11026</v>
      </c>
      <c r="D6352" s="8" t="s">
        <v>11031</v>
      </c>
      <c r="E6352" s="8" t="s">
        <v>11032</v>
      </c>
      <c r="F6352" s="24">
        <v>0.25</v>
      </c>
      <c r="G6352" s="24">
        <v>0</v>
      </c>
      <c r="H6352" s="25">
        <v>32.488599999999998</v>
      </c>
      <c r="I6352" s="25">
        <v>3.2262</v>
      </c>
      <c r="J6352" s="15">
        <v>123</v>
      </c>
      <c r="K6352" s="15">
        <v>31</v>
      </c>
      <c r="L6352" s="13">
        <v>9.9299999999999999E-2</v>
      </c>
      <c r="M6352" s="7">
        <v>1.2698053899999999</v>
      </c>
      <c r="N6352" s="26">
        <v>0.9</v>
      </c>
      <c r="O6352" s="27" t="s">
        <v>92</v>
      </c>
      <c r="P6352" s="8">
        <v>0.29122997280000001</v>
      </c>
      <c r="Q6352" s="24">
        <v>0.25</v>
      </c>
      <c r="R6352" t="str">
        <f>IF($Q6352*100&gt;=VLOOKUP($O6352,margin_ranges!$A$5:$C$10,2,FALSE),IF($Q6352*100&lt;=VLOOKUP($O6352,margin_ranges!$A$5:$C$10,3,FALSE)+10,"IN RANGE","ABOVE RANGE"),"BELOW RANGE")</f>
        <v>IN RANGE</v>
      </c>
      <c r="S6352">
        <f>MIN(VLOOKUP($O6352,margin_ranges!$A$5:$D$10,4,FALSE),$P6352*100)</f>
        <v>29.12299728</v>
      </c>
      <c r="T6352" s="29">
        <f>(1-$S6352/100)/(1-$F6352)-1</f>
        <v>-5.497329706666676E-2</v>
      </c>
      <c r="U6352" s="19" t="str">
        <f>IF(ABS(IFERROR(T6352,0))&gt;0.05,INDEX(margin_ranges!$C$13:$C$16,MATCH($F6352*100,margin_ranges!$B$13:$B$16,1)),"")</f>
        <v>Balanced (Type B)</v>
      </c>
      <c r="V6352">
        <f>MIN(VLOOKUP($U6352,margin_ranges!$A$5:$D$10,4,FALSE),$P6352*100)</f>
        <v>29.12299728</v>
      </c>
      <c r="Y6352" s="29">
        <f t="shared" si="99"/>
        <v>-5.497329706666676E-2</v>
      </c>
    </row>
    <row r="6353" spans="1:25" x14ac:dyDescent="0.3">
      <c r="A6353" s="8" t="s">
        <v>17</v>
      </c>
      <c r="B6353" s="8" t="s">
        <v>11025</v>
      </c>
      <c r="C6353" s="8" t="s">
        <v>11026</v>
      </c>
      <c r="D6353" s="8" t="s">
        <v>11027</v>
      </c>
      <c r="E6353" s="8" t="s">
        <v>11028</v>
      </c>
      <c r="F6353" s="24">
        <v>0.33</v>
      </c>
      <c r="G6353" s="24">
        <v>1</v>
      </c>
      <c r="H6353" s="25">
        <v>45.311100000000003</v>
      </c>
      <c r="I6353" s="25">
        <v>4.0978000000000003</v>
      </c>
      <c r="J6353" s="15">
        <v>103</v>
      </c>
      <c r="K6353" s="15">
        <v>31</v>
      </c>
      <c r="L6353" s="13">
        <v>9.0399999999999994E-2</v>
      </c>
      <c r="M6353" s="7">
        <v>0.83634715999999998</v>
      </c>
      <c r="N6353" s="26">
        <v>0.4</v>
      </c>
      <c r="O6353" s="27" t="s">
        <v>479</v>
      </c>
      <c r="P6353" s="8">
        <v>0.52172970630000004</v>
      </c>
      <c r="Q6353" s="24">
        <v>0.33</v>
      </c>
      <c r="R6353" t="str">
        <f>IF($Q6353*100&gt;=VLOOKUP($O6353,margin_ranges!$A$5:$C$10,2,FALSE),IF($Q6353*100&lt;=VLOOKUP($O6353,margin_ranges!$A$5:$C$10,3,FALSE)+10,"IN RANGE","ABOVE RANGE"),"BELOW RANGE")</f>
        <v>IN RANGE</v>
      </c>
      <c r="S6353">
        <f>MIN(VLOOKUP($O6353,margin_ranges!$A$5:$D$10,4,FALSE),$P6353*100)</f>
        <v>43</v>
      </c>
      <c r="T6353" s="29">
        <f>(1-$S6353/100)/(1-$F6353)-1</f>
        <v>-0.14925373134328335</v>
      </c>
      <c r="U6353" s="19" t="str">
        <f>IF(ABS(IFERROR(T6353,0))&gt;0.05,INDEX(margin_ranges!$C$13:$C$16,MATCH($F6353*100,margin_ranges!$B$13:$B$16,1)),"")</f>
        <v>Balanced (Type B)</v>
      </c>
      <c r="V6353">
        <f>MIN(VLOOKUP($U6353,margin_ranges!$A$5:$D$10,4,FALSE),$P6353*100)</f>
        <v>29.75</v>
      </c>
      <c r="Y6353" s="29">
        <f t="shared" si="99"/>
        <v>4.850746268656736E-2</v>
      </c>
    </row>
    <row r="6354" spans="1:25" x14ac:dyDescent="0.3">
      <c r="A6354" s="8" t="s">
        <v>35</v>
      </c>
      <c r="B6354" s="8" t="s">
        <v>11033</v>
      </c>
      <c r="C6354" s="8" t="s">
        <v>34</v>
      </c>
      <c r="D6354" s="8" t="s">
        <v>34</v>
      </c>
      <c r="E6354" s="8"/>
      <c r="F6354" s="24">
        <v>0.29989266053270103</v>
      </c>
      <c r="G6354" s="24">
        <v>0.37075353999999999</v>
      </c>
      <c r="H6354" s="25">
        <v>113.86750000000001</v>
      </c>
      <c r="I6354" s="25">
        <v>49.026699999999998</v>
      </c>
      <c r="J6354" s="15">
        <v>1306</v>
      </c>
      <c r="K6354" s="15">
        <v>391</v>
      </c>
      <c r="L6354" s="13">
        <v>0.43059999999999998</v>
      </c>
      <c r="M6354" s="7">
        <v>0.88822508</v>
      </c>
      <c r="N6354" s="26">
        <v>0.55000000000000004</v>
      </c>
      <c r="O6354" s="27"/>
      <c r="P6354" s="8">
        <v>0.38078758039999999</v>
      </c>
      <c r="Q6354" s="24">
        <v>0.2999</v>
      </c>
      <c r="R6354" t="e">
        <f>IF($Q6354*100&gt;=VLOOKUP($O6354,margin_ranges!$A$5:$C$10,2,FALSE),IF($Q6354*100&lt;=VLOOKUP($O6354,margin_ranges!$A$5:$C$10,3,FALSE)+10,"IN RANGE","ABOVE RANGE"),"BELOW RANGE")</f>
        <v>#N/A</v>
      </c>
      <c r="S6354" t="e">
        <f>MIN(VLOOKUP($O6354,margin_ranges!$A$5:$D$10,4,FALSE),$P6354*100)</f>
        <v>#N/A</v>
      </c>
      <c r="T6354" s="29" t="e">
        <f>(1-$S6354/100)/(1-$F6354)-1</f>
        <v>#N/A</v>
      </c>
      <c r="U6354" s="19" t="str">
        <f>IF(ABS(IFERROR(T6354,0))&gt;0.05,INDEX(margin_ranges!$C$13:$C$16,MATCH($F6354*100,margin_ranges!$B$13:$B$16,1)),"")</f>
        <v/>
      </c>
      <c r="V6354" t="e">
        <f>MIN(VLOOKUP($U6354,margin_ranges!$A$5:$D$10,4,FALSE),$P6354*100)</f>
        <v>#N/A</v>
      </c>
      <c r="Y6354" s="29" t="e">
        <f t="shared" si="99"/>
        <v>#N/A</v>
      </c>
    </row>
    <row r="6355" spans="1:25" x14ac:dyDescent="0.3">
      <c r="A6355" s="8" t="s">
        <v>33</v>
      </c>
      <c r="B6355" s="8" t="s">
        <v>11033</v>
      </c>
      <c r="C6355" s="8" t="s">
        <v>11034</v>
      </c>
      <c r="D6355" s="8" t="s">
        <v>34</v>
      </c>
      <c r="E6355" s="8"/>
      <c r="F6355" s="24">
        <v>0.29989266053270103</v>
      </c>
      <c r="G6355" s="24">
        <v>0.37075353999999999</v>
      </c>
      <c r="H6355" s="25">
        <v>113.86750000000001</v>
      </c>
      <c r="I6355" s="25">
        <v>49.026699999999998</v>
      </c>
      <c r="J6355" s="15">
        <v>1306</v>
      </c>
      <c r="K6355" s="15">
        <v>391</v>
      </c>
      <c r="L6355" s="13">
        <v>0.43059999999999998</v>
      </c>
      <c r="M6355" s="7">
        <v>0.88822508</v>
      </c>
      <c r="N6355" s="26">
        <v>0.55000000000000004</v>
      </c>
      <c r="O6355" s="27"/>
      <c r="P6355" s="8">
        <v>0.38078758039999999</v>
      </c>
      <c r="Q6355" s="24">
        <v>0.2999</v>
      </c>
      <c r="R6355" t="e">
        <f>IF($Q6355*100&gt;=VLOOKUP($O6355,margin_ranges!$A$5:$C$10,2,FALSE),IF($Q6355*100&lt;=VLOOKUP($O6355,margin_ranges!$A$5:$C$10,3,FALSE)+10,"IN RANGE","ABOVE RANGE"),"BELOW RANGE")</f>
        <v>#N/A</v>
      </c>
      <c r="S6355" t="e">
        <f>MIN(VLOOKUP($O6355,margin_ranges!$A$5:$D$10,4,FALSE),$P6355*100)</f>
        <v>#N/A</v>
      </c>
      <c r="T6355" s="29" t="e">
        <f>(1-$S6355/100)/(1-$F6355)-1</f>
        <v>#N/A</v>
      </c>
      <c r="U6355" s="19" t="str">
        <f>IF(ABS(IFERROR(T6355,0))&gt;0.05,INDEX(margin_ranges!$C$13:$C$16,MATCH($F6355*100,margin_ranges!$B$13:$B$16,1)),"")</f>
        <v/>
      </c>
      <c r="V6355" t="e">
        <f>MIN(VLOOKUP($U6355,margin_ranges!$A$5:$D$10,4,FALSE),$P6355*100)</f>
        <v>#N/A</v>
      </c>
      <c r="Y6355" s="29" t="e">
        <f t="shared" si="99"/>
        <v>#N/A</v>
      </c>
    </row>
    <row r="6356" spans="1:25" x14ac:dyDescent="0.3">
      <c r="A6356" s="8" t="s">
        <v>17</v>
      </c>
      <c r="B6356" s="8" t="s">
        <v>11033</v>
      </c>
      <c r="C6356" s="8" t="s">
        <v>11034</v>
      </c>
      <c r="D6356" s="8" t="s">
        <v>11035</v>
      </c>
      <c r="E6356" s="8" t="s">
        <v>11036</v>
      </c>
      <c r="F6356" s="24">
        <v>0.3</v>
      </c>
      <c r="G6356" s="24">
        <v>0</v>
      </c>
      <c r="H6356" s="25">
        <v>28.093599999999999</v>
      </c>
      <c r="I6356" s="25">
        <v>10.0936</v>
      </c>
      <c r="J6356" s="15">
        <v>273</v>
      </c>
      <c r="K6356" s="15">
        <v>82</v>
      </c>
      <c r="L6356" s="13">
        <v>0.35930000000000001</v>
      </c>
      <c r="M6356" s="7">
        <v>0.90205292999999998</v>
      </c>
      <c r="N6356" s="26">
        <v>0.55000000000000004</v>
      </c>
      <c r="O6356" s="27" t="s">
        <v>92</v>
      </c>
      <c r="P6356" s="8">
        <v>0.39027968349999997</v>
      </c>
      <c r="Q6356" s="24">
        <v>0.3</v>
      </c>
      <c r="R6356" t="str">
        <f>IF($Q6356*100&gt;=VLOOKUP($O6356,margin_ranges!$A$5:$C$10,2,FALSE),IF($Q6356*100&lt;=VLOOKUP($O6356,margin_ranges!$A$5:$C$10,3,FALSE)+10,"IN RANGE","ABOVE RANGE"),"BELOW RANGE")</f>
        <v>IN RANGE</v>
      </c>
      <c r="S6356">
        <f>MIN(VLOOKUP($O6356,margin_ranges!$A$5:$D$10,4,FALSE),$P6356*100)</f>
        <v>29.75</v>
      </c>
      <c r="T6356" s="29">
        <f>(1-$S6356/100)/(1-$F6356)-1</f>
        <v>3.5714285714285587E-3</v>
      </c>
      <c r="U6356" s="19" t="str">
        <f>IF(ABS(IFERROR(T6356,0))&gt;0.05,INDEX(margin_ranges!$C$13:$C$16,MATCH($F6356*100,margin_ranges!$B$13:$B$16,1)),"")</f>
        <v/>
      </c>
      <c r="V6356" t="e">
        <f>MIN(VLOOKUP($U6356,margin_ranges!$A$5:$D$10,4,FALSE),$P6356*100)</f>
        <v>#N/A</v>
      </c>
      <c r="Y6356" s="29" t="e">
        <f t="shared" si="99"/>
        <v>#N/A</v>
      </c>
    </row>
    <row r="6357" spans="1:25" x14ac:dyDescent="0.3">
      <c r="A6357" s="8" t="s">
        <v>17</v>
      </c>
      <c r="B6357" s="8" t="s">
        <v>11033</v>
      </c>
      <c r="C6357" s="8" t="s">
        <v>11034</v>
      </c>
      <c r="D6357" s="8" t="s">
        <v>11037</v>
      </c>
      <c r="E6357" s="8" t="s">
        <v>11038</v>
      </c>
      <c r="F6357" s="24">
        <v>0.3</v>
      </c>
      <c r="G6357" s="24">
        <v>1</v>
      </c>
      <c r="H6357" s="25">
        <v>42.334600000000002</v>
      </c>
      <c r="I6357" s="25">
        <v>19.3004</v>
      </c>
      <c r="J6357" s="15">
        <v>484</v>
      </c>
      <c r="K6357" s="15">
        <v>144</v>
      </c>
      <c r="L6357" s="13">
        <v>0.45590000000000003</v>
      </c>
      <c r="M6357" s="7">
        <v>0.83651584000000001</v>
      </c>
      <c r="N6357" s="26">
        <v>0.55000000000000004</v>
      </c>
      <c r="O6357" s="27" t="s">
        <v>92</v>
      </c>
      <c r="P6357" s="8">
        <v>0.34251095860000003</v>
      </c>
      <c r="Q6357" s="24">
        <v>0.3</v>
      </c>
      <c r="R6357" t="str">
        <f>IF($Q6357*100&gt;=VLOOKUP($O6357,margin_ranges!$A$5:$C$10,2,FALSE),IF($Q6357*100&lt;=VLOOKUP($O6357,margin_ranges!$A$5:$C$10,3,FALSE)+10,"IN RANGE","ABOVE RANGE"),"BELOW RANGE")</f>
        <v>IN RANGE</v>
      </c>
      <c r="S6357">
        <f>MIN(VLOOKUP($O6357,margin_ranges!$A$5:$D$10,4,FALSE),$P6357*100)</f>
        <v>29.75</v>
      </c>
      <c r="T6357" s="29">
        <f>(1-$S6357/100)/(1-$F6357)-1</f>
        <v>3.5714285714285587E-3</v>
      </c>
      <c r="U6357" s="19" t="str">
        <f>IF(ABS(IFERROR(T6357,0))&gt;0.05,INDEX(margin_ranges!$C$13:$C$16,MATCH($F6357*100,margin_ranges!$B$13:$B$16,1)),"")</f>
        <v/>
      </c>
      <c r="V6357" t="e">
        <f>MIN(VLOOKUP($U6357,margin_ranges!$A$5:$D$10,4,FALSE),$P6357*100)</f>
        <v>#N/A</v>
      </c>
      <c r="Y6357" s="29" t="e">
        <f t="shared" si="99"/>
        <v>#N/A</v>
      </c>
    </row>
    <row r="6358" spans="1:25" x14ac:dyDescent="0.3">
      <c r="A6358" s="8" t="s">
        <v>17</v>
      </c>
      <c r="B6358" s="8" t="s">
        <v>11033</v>
      </c>
      <c r="C6358" s="8" t="s">
        <v>11034</v>
      </c>
      <c r="D6358" s="8" t="s">
        <v>11039</v>
      </c>
      <c r="E6358" s="8" t="s">
        <v>11040</v>
      </c>
      <c r="F6358" s="24">
        <v>0.3</v>
      </c>
      <c r="G6358" s="24">
        <v>0</v>
      </c>
      <c r="H6358" s="25">
        <v>23.288900000000002</v>
      </c>
      <c r="I6358" s="25">
        <v>11.192399999999999</v>
      </c>
      <c r="J6358" s="15">
        <v>309</v>
      </c>
      <c r="K6358" s="15">
        <v>93</v>
      </c>
      <c r="L6358" s="13">
        <v>0.48060000000000003</v>
      </c>
      <c r="M6358" s="7">
        <v>0.92143094000000003</v>
      </c>
      <c r="N6358" s="26">
        <v>0.55000000000000004</v>
      </c>
      <c r="O6358" s="27" t="s">
        <v>92</v>
      </c>
      <c r="P6358" s="8">
        <v>0.40310231070000002</v>
      </c>
      <c r="Q6358" s="24">
        <v>0.3</v>
      </c>
      <c r="R6358" t="str">
        <f>IF($Q6358*100&gt;=VLOOKUP($O6358,margin_ranges!$A$5:$C$10,2,FALSE),IF($Q6358*100&lt;=VLOOKUP($O6358,margin_ranges!$A$5:$C$10,3,FALSE)+10,"IN RANGE","ABOVE RANGE"),"BELOW RANGE")</f>
        <v>IN RANGE</v>
      </c>
      <c r="S6358">
        <f>MIN(VLOOKUP($O6358,margin_ranges!$A$5:$D$10,4,FALSE),$P6358*100)</f>
        <v>29.75</v>
      </c>
      <c r="T6358" s="29">
        <f>(1-$S6358/100)/(1-$F6358)-1</f>
        <v>3.5714285714285587E-3</v>
      </c>
      <c r="U6358" s="19" t="str">
        <f>IF(ABS(IFERROR(T6358,0))&gt;0.05,INDEX(margin_ranges!$C$13:$C$16,MATCH($F6358*100,margin_ranges!$B$13:$B$16,1)),"")</f>
        <v/>
      </c>
      <c r="V6358" t="e">
        <f>MIN(VLOOKUP($U6358,margin_ranges!$A$5:$D$10,4,FALSE),$P6358*100)</f>
        <v>#N/A</v>
      </c>
      <c r="Y6358" s="29" t="e">
        <f t="shared" si="99"/>
        <v>#N/A</v>
      </c>
    </row>
    <row r="6359" spans="1:25" x14ac:dyDescent="0.3">
      <c r="A6359" s="8" t="s">
        <v>17</v>
      </c>
      <c r="B6359" s="8" t="s">
        <v>11033</v>
      </c>
      <c r="C6359" s="8" t="s">
        <v>11034</v>
      </c>
      <c r="D6359" s="8" t="s">
        <v>11041</v>
      </c>
      <c r="E6359" s="8" t="s">
        <v>11042</v>
      </c>
      <c r="F6359" s="24">
        <v>0.3</v>
      </c>
      <c r="G6359" s="24">
        <v>0</v>
      </c>
      <c r="H6359" s="25">
        <v>18.292899999999999</v>
      </c>
      <c r="I6359" s="25">
        <v>8.0805000000000007</v>
      </c>
      <c r="J6359" s="15">
        <v>230</v>
      </c>
      <c r="K6359" s="15">
        <v>69</v>
      </c>
      <c r="L6359" s="13">
        <v>0.44169999999999998</v>
      </c>
      <c r="M6359" s="7">
        <v>0.94792224999999997</v>
      </c>
      <c r="N6359" s="26">
        <v>0.55000000000000004</v>
      </c>
      <c r="O6359" s="27" t="s">
        <v>92</v>
      </c>
      <c r="P6359" s="8">
        <v>0.41978363530000001</v>
      </c>
      <c r="Q6359" s="24">
        <v>0.3</v>
      </c>
      <c r="R6359" t="str">
        <f>IF($Q6359*100&gt;=VLOOKUP($O6359,margin_ranges!$A$5:$C$10,2,FALSE),IF($Q6359*100&lt;=VLOOKUP($O6359,margin_ranges!$A$5:$C$10,3,FALSE)+10,"IN RANGE","ABOVE RANGE"),"BELOW RANGE")</f>
        <v>IN RANGE</v>
      </c>
      <c r="S6359">
        <f>MIN(VLOOKUP($O6359,margin_ranges!$A$5:$D$10,4,FALSE),$P6359*100)</f>
        <v>29.75</v>
      </c>
      <c r="T6359" s="29">
        <f>(1-$S6359/100)/(1-$F6359)-1</f>
        <v>3.5714285714285587E-3</v>
      </c>
      <c r="U6359" s="19" t="str">
        <f>IF(ABS(IFERROR(T6359,0))&gt;0.05,INDEX(margin_ranges!$C$13:$C$16,MATCH($F6359*100,margin_ranges!$B$13:$B$16,1)),"")</f>
        <v/>
      </c>
      <c r="V6359" t="e">
        <f>MIN(VLOOKUP($U6359,margin_ranges!$A$5:$D$10,4,FALSE),$P6359*100)</f>
        <v>#N/A</v>
      </c>
      <c r="Y6359" s="29" t="e">
        <f t="shared" si="99"/>
        <v>#N/A</v>
      </c>
    </row>
    <row r="6360" spans="1:25" x14ac:dyDescent="0.3">
      <c r="A6360" s="8" t="s">
        <v>35</v>
      </c>
      <c r="B6360" s="8" t="s">
        <v>11043</v>
      </c>
      <c r="C6360" s="8" t="s">
        <v>34</v>
      </c>
      <c r="D6360" s="8" t="s">
        <v>34</v>
      </c>
      <c r="E6360" s="8"/>
      <c r="F6360" s="24">
        <v>0.28999999999999998</v>
      </c>
      <c r="G6360" s="24">
        <v>0.85398803000000001</v>
      </c>
      <c r="H6360" s="25">
        <v>83.444900000000004</v>
      </c>
      <c r="I6360" s="25">
        <v>4.9372999999999996</v>
      </c>
      <c r="J6360" s="15">
        <v>131</v>
      </c>
      <c r="K6360" s="15">
        <v>34</v>
      </c>
      <c r="L6360" s="13">
        <v>5.9200000000000003E-2</v>
      </c>
      <c r="M6360" s="7">
        <v>0.88714157999999999</v>
      </c>
      <c r="N6360" s="26">
        <v>0.35</v>
      </c>
      <c r="O6360" s="27"/>
      <c r="P6360" s="8">
        <v>0.60547447040000002</v>
      </c>
      <c r="Q6360" s="24">
        <v>0.28999999999999998</v>
      </c>
      <c r="R6360" t="e">
        <f>IF($Q6360*100&gt;=VLOOKUP($O6360,margin_ranges!$A$5:$C$10,2,FALSE),IF($Q6360*100&lt;=VLOOKUP($O6360,margin_ranges!$A$5:$C$10,3,FALSE)+10,"IN RANGE","ABOVE RANGE"),"BELOW RANGE")</f>
        <v>#N/A</v>
      </c>
      <c r="S6360" t="e">
        <f>MIN(VLOOKUP($O6360,margin_ranges!$A$5:$D$10,4,FALSE),$P6360*100)</f>
        <v>#N/A</v>
      </c>
      <c r="T6360" s="29" t="e">
        <f>(1-$S6360/100)/(1-$F6360)-1</f>
        <v>#N/A</v>
      </c>
      <c r="U6360" s="19" t="str">
        <f>IF(ABS(IFERROR(T6360,0))&gt;0.05,INDEX(margin_ranges!$C$13:$C$16,MATCH($F6360*100,margin_ranges!$B$13:$B$16,1)),"")</f>
        <v/>
      </c>
      <c r="V6360" t="e">
        <f>MIN(VLOOKUP($U6360,margin_ranges!$A$5:$D$10,4,FALSE),$P6360*100)</f>
        <v>#N/A</v>
      </c>
      <c r="Y6360" s="29" t="e">
        <f t="shared" si="99"/>
        <v>#N/A</v>
      </c>
    </row>
    <row r="6361" spans="1:25" x14ac:dyDescent="0.3">
      <c r="A6361" s="8" t="s">
        <v>33</v>
      </c>
      <c r="B6361" s="8" t="s">
        <v>11043</v>
      </c>
      <c r="C6361" s="8" t="s">
        <v>11044</v>
      </c>
      <c r="D6361" s="8" t="s">
        <v>34</v>
      </c>
      <c r="E6361" s="8"/>
      <c r="F6361" s="24">
        <v>0.28999999999999998</v>
      </c>
      <c r="G6361" s="24">
        <v>0.85398803000000001</v>
      </c>
      <c r="H6361" s="25">
        <v>83.444900000000004</v>
      </c>
      <c r="I6361" s="25">
        <v>4.9372999999999996</v>
      </c>
      <c r="J6361" s="15">
        <v>131</v>
      </c>
      <c r="K6361" s="15">
        <v>34</v>
      </c>
      <c r="L6361" s="13">
        <v>5.9200000000000003E-2</v>
      </c>
      <c r="M6361" s="7">
        <v>0.88714157999999999</v>
      </c>
      <c r="N6361" s="26">
        <v>0.35</v>
      </c>
      <c r="O6361" s="27"/>
      <c r="P6361" s="8">
        <v>0.60547447040000002</v>
      </c>
      <c r="Q6361" s="24">
        <v>0.28999999999999998</v>
      </c>
      <c r="R6361" t="e">
        <f>IF($Q6361*100&gt;=VLOOKUP($O6361,margin_ranges!$A$5:$C$10,2,FALSE),IF($Q6361*100&lt;=VLOOKUP($O6361,margin_ranges!$A$5:$C$10,3,FALSE)+10,"IN RANGE","ABOVE RANGE"),"BELOW RANGE")</f>
        <v>#N/A</v>
      </c>
      <c r="S6361" t="e">
        <f>MIN(VLOOKUP($O6361,margin_ranges!$A$5:$D$10,4,FALSE),$P6361*100)</f>
        <v>#N/A</v>
      </c>
      <c r="T6361" s="29" t="e">
        <f>(1-$S6361/100)/(1-$F6361)-1</f>
        <v>#N/A</v>
      </c>
      <c r="U6361" s="19" t="str">
        <f>IF(ABS(IFERROR(T6361,0))&gt;0.05,INDEX(margin_ranges!$C$13:$C$16,MATCH($F6361*100,margin_ranges!$B$13:$B$16,1)),"")</f>
        <v/>
      </c>
      <c r="V6361" t="e">
        <f>MIN(VLOOKUP($U6361,margin_ranges!$A$5:$D$10,4,FALSE),$P6361*100)</f>
        <v>#N/A</v>
      </c>
      <c r="Y6361" s="29" t="e">
        <f t="shared" si="99"/>
        <v>#N/A</v>
      </c>
    </row>
    <row r="6362" spans="1:25" x14ac:dyDescent="0.3">
      <c r="A6362" s="8" t="s">
        <v>17</v>
      </c>
      <c r="B6362" s="8" t="s">
        <v>11043</v>
      </c>
      <c r="C6362" s="8" t="s">
        <v>11044</v>
      </c>
      <c r="D6362" s="8" t="s">
        <v>11045</v>
      </c>
      <c r="E6362" s="8" t="s">
        <v>11046</v>
      </c>
      <c r="F6362" s="24">
        <v>0.28999999999999998</v>
      </c>
      <c r="G6362" s="24">
        <v>1</v>
      </c>
      <c r="H6362" s="25">
        <v>73.839399999999998</v>
      </c>
      <c r="I6362" s="25">
        <v>4.1938000000000004</v>
      </c>
      <c r="J6362" s="15">
        <v>112</v>
      </c>
      <c r="K6362" s="15">
        <v>29</v>
      </c>
      <c r="L6362" s="13">
        <v>5.6800000000000003E-2</v>
      </c>
      <c r="M6362" s="7">
        <v>0.89192172000000003</v>
      </c>
      <c r="N6362" s="26">
        <v>0.35</v>
      </c>
      <c r="O6362" s="27" t="s">
        <v>22</v>
      </c>
      <c r="P6362" s="8">
        <v>0.60758888160000002</v>
      </c>
      <c r="Q6362" s="24">
        <v>0.28999999999999998</v>
      </c>
      <c r="R6362" t="str">
        <f>IF($Q6362*100&gt;=VLOOKUP($O6362,margin_ranges!$A$5:$C$10,2,FALSE),IF($Q6362*100&lt;=VLOOKUP($O6362,margin_ranges!$A$5:$C$10,3,FALSE)+10,"IN RANGE","ABOVE RANGE"),"BELOW RANGE")</f>
        <v>IN RANGE</v>
      </c>
      <c r="S6362">
        <f>MIN(VLOOKUP($O6362,margin_ranges!$A$5:$D$10,4,FALSE),$P6362*100)</f>
        <v>29.75</v>
      </c>
      <c r="T6362" s="29">
        <f>(1-$S6362/100)/(1-$F6362)-1</f>
        <v>-1.0563380281690127E-2</v>
      </c>
      <c r="U6362" s="19" t="str">
        <f>IF(ABS(IFERROR(T6362,0))&gt;0.05,INDEX(margin_ranges!$C$13:$C$16,MATCH($F6362*100,margin_ranges!$B$13:$B$16,1)),"")</f>
        <v/>
      </c>
      <c r="V6362" t="e">
        <f>MIN(VLOOKUP($U6362,margin_ranges!$A$5:$D$10,4,FALSE),$P6362*100)</f>
        <v>#N/A</v>
      </c>
      <c r="Y6362" s="29" t="e">
        <f t="shared" si="99"/>
        <v>#N/A</v>
      </c>
    </row>
    <row r="6363" spans="1:25" x14ac:dyDescent="0.3">
      <c r="A6363" s="8" t="s">
        <v>17</v>
      </c>
      <c r="B6363" s="8" t="s">
        <v>11043</v>
      </c>
      <c r="C6363" s="8" t="s">
        <v>11044</v>
      </c>
      <c r="D6363" s="8" t="s">
        <v>11047</v>
      </c>
      <c r="E6363" s="8" t="s">
        <v>11048</v>
      </c>
      <c r="F6363" s="24">
        <v>0.28999999999999998</v>
      </c>
      <c r="G6363" s="24">
        <v>0</v>
      </c>
      <c r="H6363" s="25">
        <v>9.6054999999999993</v>
      </c>
      <c r="I6363" s="25">
        <v>0.74350000000000005</v>
      </c>
      <c r="J6363" s="15">
        <v>19</v>
      </c>
      <c r="K6363" s="15">
        <v>5</v>
      </c>
      <c r="L6363" s="13">
        <v>7.7399999999999997E-2</v>
      </c>
      <c r="M6363" s="7">
        <v>0.86017869000000002</v>
      </c>
      <c r="N6363" s="26">
        <v>0.35</v>
      </c>
      <c r="O6363" s="27" t="s">
        <v>22</v>
      </c>
      <c r="P6363" s="8">
        <v>0.59310780019999998</v>
      </c>
      <c r="Q6363" s="24">
        <v>0.28999999999999998</v>
      </c>
      <c r="R6363" t="str">
        <f>IF($Q6363*100&gt;=VLOOKUP($O6363,margin_ranges!$A$5:$C$10,2,FALSE),IF($Q6363*100&lt;=VLOOKUP($O6363,margin_ranges!$A$5:$C$10,3,FALSE)+10,"IN RANGE","ABOVE RANGE"),"BELOW RANGE")</f>
        <v>IN RANGE</v>
      </c>
      <c r="S6363">
        <f>MIN(VLOOKUP($O6363,margin_ranges!$A$5:$D$10,4,FALSE),$P6363*100)</f>
        <v>29.75</v>
      </c>
      <c r="T6363" s="29">
        <f>(1-$S6363/100)/(1-$F6363)-1</f>
        <v>-1.0563380281690127E-2</v>
      </c>
      <c r="U6363" s="19" t="str">
        <f>IF(ABS(IFERROR(T6363,0))&gt;0.05,INDEX(margin_ranges!$C$13:$C$16,MATCH($F6363*100,margin_ranges!$B$13:$B$16,1)),"")</f>
        <v/>
      </c>
      <c r="V6363" t="e">
        <f>MIN(VLOOKUP($U6363,margin_ranges!$A$5:$D$10,4,FALSE),$P6363*100)</f>
        <v>#N/A</v>
      </c>
      <c r="Y6363" s="29" t="e">
        <f t="shared" si="99"/>
        <v>#N/A</v>
      </c>
    </row>
    <row r="6364" spans="1:25" x14ac:dyDescent="0.3">
      <c r="A6364" s="8" t="s">
        <v>35</v>
      </c>
      <c r="B6364" s="8" t="s">
        <v>11049</v>
      </c>
      <c r="C6364" s="8" t="s">
        <v>34</v>
      </c>
      <c r="D6364" s="8" t="s">
        <v>34</v>
      </c>
      <c r="E6364" s="8"/>
      <c r="F6364" s="24">
        <v>0.29715086775160499</v>
      </c>
      <c r="G6364" s="24">
        <v>1</v>
      </c>
      <c r="H6364" s="25">
        <v>143.44110000000001</v>
      </c>
      <c r="I6364" s="25">
        <v>35.5336</v>
      </c>
      <c r="J6364" s="15">
        <v>888</v>
      </c>
      <c r="K6364" s="15">
        <v>264</v>
      </c>
      <c r="L6364" s="13">
        <v>0.2477</v>
      </c>
      <c r="M6364" s="7">
        <v>0.83311637000000005</v>
      </c>
      <c r="N6364" s="26">
        <v>0.4</v>
      </c>
      <c r="O6364" s="27"/>
      <c r="P6364" s="8">
        <v>0.51987499589999997</v>
      </c>
      <c r="Q6364" s="24">
        <v>0.29720000000000002</v>
      </c>
      <c r="R6364" t="e">
        <f>IF($Q6364*100&gt;=VLOOKUP($O6364,margin_ranges!$A$5:$C$10,2,FALSE),IF($Q6364*100&lt;=VLOOKUP($O6364,margin_ranges!$A$5:$C$10,3,FALSE)+10,"IN RANGE","ABOVE RANGE"),"BELOW RANGE")</f>
        <v>#N/A</v>
      </c>
      <c r="S6364" t="e">
        <f>MIN(VLOOKUP($O6364,margin_ranges!$A$5:$D$10,4,FALSE),$P6364*100)</f>
        <v>#N/A</v>
      </c>
      <c r="T6364" s="29" t="e">
        <f>(1-$S6364/100)/(1-$F6364)-1</f>
        <v>#N/A</v>
      </c>
      <c r="U6364" s="19" t="str">
        <f>IF(ABS(IFERROR(T6364,0))&gt;0.05,INDEX(margin_ranges!$C$13:$C$16,MATCH($F6364*100,margin_ranges!$B$13:$B$16,1)),"")</f>
        <v/>
      </c>
      <c r="V6364" t="e">
        <f>MIN(VLOOKUP($U6364,margin_ranges!$A$5:$D$10,4,FALSE),$P6364*100)</f>
        <v>#N/A</v>
      </c>
      <c r="Y6364" s="29" t="e">
        <f t="shared" si="99"/>
        <v>#N/A</v>
      </c>
    </row>
    <row r="6365" spans="1:25" x14ac:dyDescent="0.3">
      <c r="A6365" s="8" t="s">
        <v>33</v>
      </c>
      <c r="B6365" s="8" t="s">
        <v>11049</v>
      </c>
      <c r="C6365" s="8" t="s">
        <v>11050</v>
      </c>
      <c r="D6365" s="8" t="s">
        <v>34</v>
      </c>
      <c r="E6365" s="8"/>
      <c r="F6365" s="24">
        <v>0.29715086775160499</v>
      </c>
      <c r="G6365" s="24">
        <v>1</v>
      </c>
      <c r="H6365" s="25">
        <v>143.44110000000001</v>
      </c>
      <c r="I6365" s="25">
        <v>35.5336</v>
      </c>
      <c r="J6365" s="15">
        <v>888</v>
      </c>
      <c r="K6365" s="15">
        <v>264</v>
      </c>
      <c r="L6365" s="13">
        <v>0.2477</v>
      </c>
      <c r="M6365" s="7">
        <v>0.83311637000000005</v>
      </c>
      <c r="N6365" s="26">
        <v>0.4</v>
      </c>
      <c r="O6365" s="27"/>
      <c r="P6365" s="8">
        <v>0.51987499589999997</v>
      </c>
      <c r="Q6365" s="24">
        <v>0.29720000000000002</v>
      </c>
      <c r="R6365" t="e">
        <f>IF($Q6365*100&gt;=VLOOKUP($O6365,margin_ranges!$A$5:$C$10,2,FALSE),IF($Q6365*100&lt;=VLOOKUP($O6365,margin_ranges!$A$5:$C$10,3,FALSE)+10,"IN RANGE","ABOVE RANGE"),"BELOW RANGE")</f>
        <v>#N/A</v>
      </c>
      <c r="S6365" t="e">
        <f>MIN(VLOOKUP($O6365,margin_ranges!$A$5:$D$10,4,FALSE),$P6365*100)</f>
        <v>#N/A</v>
      </c>
      <c r="T6365" s="29" t="e">
        <f>(1-$S6365/100)/(1-$F6365)-1</f>
        <v>#N/A</v>
      </c>
      <c r="U6365" s="19" t="str">
        <f>IF(ABS(IFERROR(T6365,0))&gt;0.05,INDEX(margin_ranges!$C$13:$C$16,MATCH($F6365*100,margin_ranges!$B$13:$B$16,1)),"")</f>
        <v/>
      </c>
      <c r="V6365" t="e">
        <f>MIN(VLOOKUP($U6365,margin_ranges!$A$5:$D$10,4,FALSE),$P6365*100)</f>
        <v>#N/A</v>
      </c>
      <c r="Y6365" s="29" t="e">
        <f t="shared" si="99"/>
        <v>#N/A</v>
      </c>
    </row>
    <row r="6366" spans="1:25" x14ac:dyDescent="0.3">
      <c r="A6366" s="8" t="s">
        <v>17</v>
      </c>
      <c r="B6366" s="8" t="s">
        <v>11049</v>
      </c>
      <c r="C6366" s="8" t="s">
        <v>11050</v>
      </c>
      <c r="D6366" s="8" t="s">
        <v>11053</v>
      </c>
      <c r="E6366" s="8" t="s">
        <v>11054</v>
      </c>
      <c r="F6366" s="24">
        <v>0.33</v>
      </c>
      <c r="G6366" s="24">
        <v>1</v>
      </c>
      <c r="H6366" s="25">
        <v>47.880400000000002</v>
      </c>
      <c r="I6366" s="25">
        <v>9.6090999999999998</v>
      </c>
      <c r="J6366" s="15">
        <v>243</v>
      </c>
      <c r="K6366" s="15">
        <v>80</v>
      </c>
      <c r="L6366" s="13">
        <v>0.20069999999999999</v>
      </c>
      <c r="M6366" s="7">
        <v>0.84378302999999999</v>
      </c>
      <c r="N6366" s="26">
        <v>0.4</v>
      </c>
      <c r="O6366" s="27" t="s">
        <v>92</v>
      </c>
      <c r="P6366" s="8">
        <v>0.52594448500000002</v>
      </c>
      <c r="Q6366" s="24">
        <v>0.33</v>
      </c>
      <c r="R6366" t="str">
        <f>IF($Q6366*100&gt;=VLOOKUP($O6366,margin_ranges!$A$5:$C$10,2,FALSE),IF($Q6366*100&lt;=VLOOKUP($O6366,margin_ranges!$A$5:$C$10,3,FALSE)+10,"IN RANGE","ABOVE RANGE"),"BELOW RANGE")</f>
        <v>IN RANGE</v>
      </c>
      <c r="S6366">
        <f>MIN(VLOOKUP($O6366,margin_ranges!$A$5:$D$10,4,FALSE),$P6366*100)</f>
        <v>29.75</v>
      </c>
      <c r="T6366" s="29">
        <f>(1-$S6366/100)/(1-$F6366)-1</f>
        <v>4.850746268656736E-2</v>
      </c>
      <c r="U6366" s="19" t="str">
        <f>IF(ABS(IFERROR(T6366,0))&gt;0.05,INDEX(margin_ranges!$C$13:$C$16,MATCH($F6366*100,margin_ranges!$B$13:$B$16,1)),"")</f>
        <v/>
      </c>
      <c r="V6366" t="e">
        <f>MIN(VLOOKUP($U6366,margin_ranges!$A$5:$D$10,4,FALSE),$P6366*100)</f>
        <v>#N/A</v>
      </c>
      <c r="Y6366" s="29" t="e">
        <f t="shared" si="99"/>
        <v>#N/A</v>
      </c>
    </row>
    <row r="6367" spans="1:25" x14ac:dyDescent="0.3">
      <c r="A6367" s="8" t="s">
        <v>17</v>
      </c>
      <c r="B6367" s="8" t="s">
        <v>11049</v>
      </c>
      <c r="C6367" s="8" t="s">
        <v>11050</v>
      </c>
      <c r="D6367" s="8" t="s">
        <v>11055</v>
      </c>
      <c r="E6367" s="8" t="s">
        <v>11056</v>
      </c>
      <c r="F6367" s="24">
        <v>0.33</v>
      </c>
      <c r="G6367" s="24">
        <v>1</v>
      </c>
      <c r="H6367" s="25">
        <v>47.9589</v>
      </c>
      <c r="I6367" s="25">
        <v>10.8086</v>
      </c>
      <c r="J6367" s="15">
        <v>280</v>
      </c>
      <c r="K6367" s="15">
        <v>92</v>
      </c>
      <c r="L6367" s="13">
        <v>0.22539999999999999</v>
      </c>
      <c r="M6367" s="7">
        <v>0.86412635000000004</v>
      </c>
      <c r="N6367" s="26">
        <v>0.4</v>
      </c>
      <c r="O6367" s="27" t="s">
        <v>92</v>
      </c>
      <c r="P6367" s="8">
        <v>0.53710473270000003</v>
      </c>
      <c r="Q6367" s="24">
        <v>0.33</v>
      </c>
      <c r="R6367" t="str">
        <f>IF($Q6367*100&gt;=VLOOKUP($O6367,margin_ranges!$A$5:$C$10,2,FALSE),IF($Q6367*100&lt;=VLOOKUP($O6367,margin_ranges!$A$5:$C$10,3,FALSE)+10,"IN RANGE","ABOVE RANGE"),"BELOW RANGE")</f>
        <v>IN RANGE</v>
      </c>
      <c r="S6367">
        <f>MIN(VLOOKUP($O6367,margin_ranges!$A$5:$D$10,4,FALSE),$P6367*100)</f>
        <v>29.75</v>
      </c>
      <c r="T6367" s="29">
        <f>(1-$S6367/100)/(1-$F6367)-1</f>
        <v>4.850746268656736E-2</v>
      </c>
      <c r="U6367" s="19" t="str">
        <f>IF(ABS(IFERROR(T6367,0))&gt;0.05,INDEX(margin_ranges!$C$13:$C$16,MATCH($F6367*100,margin_ranges!$B$13:$B$16,1)),"")</f>
        <v/>
      </c>
      <c r="V6367" t="e">
        <f>MIN(VLOOKUP($U6367,margin_ranges!$A$5:$D$10,4,FALSE),$P6367*100)</f>
        <v>#N/A</v>
      </c>
      <c r="Y6367" s="29" t="e">
        <f t="shared" si="99"/>
        <v>#N/A</v>
      </c>
    </row>
    <row r="6368" spans="1:25" x14ac:dyDescent="0.3">
      <c r="A6368" s="8" t="s">
        <v>17</v>
      </c>
      <c r="B6368" s="8" t="s">
        <v>11049</v>
      </c>
      <c r="C6368" s="8" t="s">
        <v>11050</v>
      </c>
      <c r="D6368" s="8" t="s">
        <v>11051</v>
      </c>
      <c r="E6368" s="8" t="s">
        <v>11052</v>
      </c>
      <c r="F6368" s="24">
        <v>0.25</v>
      </c>
      <c r="G6368" s="24">
        <v>1</v>
      </c>
      <c r="H6368" s="25">
        <v>47.601900000000001</v>
      </c>
      <c r="I6368" s="25">
        <v>15.1159</v>
      </c>
      <c r="J6368" s="15">
        <v>365</v>
      </c>
      <c r="K6368" s="15">
        <v>91</v>
      </c>
      <c r="L6368" s="13">
        <v>0.3175</v>
      </c>
      <c r="M6368" s="7">
        <v>0.80416211999999998</v>
      </c>
      <c r="N6368" s="26">
        <v>0.4</v>
      </c>
      <c r="O6368" s="27" t="s">
        <v>92</v>
      </c>
      <c r="P6368" s="8">
        <v>0.50258786030000002</v>
      </c>
      <c r="Q6368" s="24">
        <v>0.25</v>
      </c>
      <c r="R6368" t="str">
        <f>IF($Q6368*100&gt;=VLOOKUP($O6368,margin_ranges!$A$5:$C$10,2,FALSE),IF($Q6368*100&lt;=VLOOKUP($O6368,margin_ranges!$A$5:$C$10,3,FALSE)+10,"IN RANGE","ABOVE RANGE"),"BELOW RANGE")</f>
        <v>IN RANGE</v>
      </c>
      <c r="S6368">
        <f>MIN(VLOOKUP($O6368,margin_ranges!$A$5:$D$10,4,FALSE),$P6368*100)</f>
        <v>29.75</v>
      </c>
      <c r="T6368" s="29">
        <f>(1-$S6368/100)/(1-$F6368)-1</f>
        <v>-6.3333333333333353E-2</v>
      </c>
      <c r="U6368" s="19" t="str">
        <f>IF(ABS(IFERROR(T6368,0))&gt;0.05,INDEX(margin_ranges!$C$13:$C$16,MATCH($F6368*100,margin_ranges!$B$13:$B$16,1)),"")</f>
        <v>Balanced (Type B)</v>
      </c>
      <c r="V6368">
        <f>MIN(VLOOKUP($U6368,margin_ranges!$A$5:$D$10,4,FALSE),$P6368*100)</f>
        <v>29.75</v>
      </c>
      <c r="Y6368" s="29">
        <f t="shared" si="99"/>
        <v>-6.3333333333333353E-2</v>
      </c>
    </row>
    <row r="6369" spans="1:25" x14ac:dyDescent="0.3">
      <c r="A6369" s="8" t="s">
        <v>35</v>
      </c>
      <c r="B6369" s="8" t="s">
        <v>11057</v>
      </c>
      <c r="C6369" s="8" t="s">
        <v>34</v>
      </c>
      <c r="D6369" s="8" t="s">
        <v>34</v>
      </c>
      <c r="E6369" s="8"/>
      <c r="F6369" s="24">
        <v>0.28999999999999998</v>
      </c>
      <c r="G6369" s="24">
        <v>0.88367998000000003</v>
      </c>
      <c r="H6369" s="25">
        <v>4473.4733999999999</v>
      </c>
      <c r="I6369" s="25">
        <v>251.32919999999999</v>
      </c>
      <c r="J6369" s="15">
        <v>8123</v>
      </c>
      <c r="K6369" s="15">
        <v>2027</v>
      </c>
      <c r="L6369" s="13">
        <v>5.62E-2</v>
      </c>
      <c r="M6369" s="7">
        <v>1.07729765</v>
      </c>
      <c r="N6369" s="26">
        <v>0.59108000000000005</v>
      </c>
      <c r="O6369" s="27"/>
      <c r="P6369" s="8">
        <v>0.4513308359</v>
      </c>
      <c r="Q6369" s="24">
        <v>0.28999999999999998</v>
      </c>
      <c r="R6369" t="e">
        <f>IF($Q6369*100&gt;=VLOOKUP($O6369,margin_ranges!$A$5:$C$10,2,FALSE),IF($Q6369*100&lt;=VLOOKUP($O6369,margin_ranges!$A$5:$C$10,3,FALSE)+10,"IN RANGE","ABOVE RANGE"),"BELOW RANGE")</f>
        <v>#N/A</v>
      </c>
      <c r="S6369" t="e">
        <f>MIN(VLOOKUP($O6369,margin_ranges!$A$5:$D$10,4,FALSE),$P6369*100)</f>
        <v>#N/A</v>
      </c>
      <c r="T6369" s="29" t="e">
        <f>(1-$S6369/100)/(1-$F6369)-1</f>
        <v>#N/A</v>
      </c>
      <c r="U6369" s="19" t="str">
        <f>IF(ABS(IFERROR(T6369,0))&gt;0.05,INDEX(margin_ranges!$C$13:$C$16,MATCH($F6369*100,margin_ranges!$B$13:$B$16,1)),"")</f>
        <v/>
      </c>
      <c r="V6369" t="e">
        <f>MIN(VLOOKUP($U6369,margin_ranges!$A$5:$D$10,4,FALSE),$P6369*100)</f>
        <v>#N/A</v>
      </c>
      <c r="Y6369" s="29" t="e">
        <f t="shared" si="99"/>
        <v>#N/A</v>
      </c>
    </row>
    <row r="6370" spans="1:25" x14ac:dyDescent="0.3">
      <c r="A6370" s="8" t="s">
        <v>33</v>
      </c>
      <c r="B6370" s="8" t="s">
        <v>11057</v>
      </c>
      <c r="C6370" s="8" t="s">
        <v>11058</v>
      </c>
      <c r="D6370" s="8" t="s">
        <v>34</v>
      </c>
      <c r="E6370" s="8"/>
      <c r="F6370" s="24">
        <v>0.28999999999999998</v>
      </c>
      <c r="G6370" s="24">
        <v>0.88367998000000003</v>
      </c>
      <c r="H6370" s="25">
        <v>4473.4733999999999</v>
      </c>
      <c r="I6370" s="25">
        <v>251.32919999999999</v>
      </c>
      <c r="J6370" s="15">
        <v>8123</v>
      </c>
      <c r="K6370" s="15">
        <v>2027</v>
      </c>
      <c r="L6370" s="13">
        <v>5.62E-2</v>
      </c>
      <c r="M6370" s="7">
        <v>1.07729765</v>
      </c>
      <c r="N6370" s="26">
        <v>0.59108000000000005</v>
      </c>
      <c r="O6370" s="27"/>
      <c r="P6370" s="8">
        <v>0.4513308359</v>
      </c>
      <c r="Q6370" s="24">
        <v>0.28999999999999998</v>
      </c>
      <c r="R6370" t="e">
        <f>IF($Q6370*100&gt;=VLOOKUP($O6370,margin_ranges!$A$5:$C$10,2,FALSE),IF($Q6370*100&lt;=VLOOKUP($O6370,margin_ranges!$A$5:$C$10,3,FALSE)+10,"IN RANGE","ABOVE RANGE"),"BELOW RANGE")</f>
        <v>#N/A</v>
      </c>
      <c r="S6370" t="e">
        <f>MIN(VLOOKUP($O6370,margin_ranges!$A$5:$D$10,4,FALSE),$P6370*100)</f>
        <v>#N/A</v>
      </c>
      <c r="T6370" s="29" t="e">
        <f>(1-$S6370/100)/(1-$F6370)-1</f>
        <v>#N/A</v>
      </c>
      <c r="U6370" s="19" t="str">
        <f>IF(ABS(IFERROR(T6370,0))&gt;0.05,INDEX(margin_ranges!$C$13:$C$16,MATCH($F6370*100,margin_ranges!$B$13:$B$16,1)),"")</f>
        <v/>
      </c>
      <c r="V6370" t="e">
        <f>MIN(VLOOKUP($U6370,margin_ranges!$A$5:$D$10,4,FALSE),$P6370*100)</f>
        <v>#N/A</v>
      </c>
      <c r="Y6370" s="29" t="e">
        <f t="shared" si="99"/>
        <v>#N/A</v>
      </c>
    </row>
    <row r="6371" spans="1:25" x14ac:dyDescent="0.3">
      <c r="A6371" s="8" t="s">
        <v>17</v>
      </c>
      <c r="B6371" s="8" t="s">
        <v>11057</v>
      </c>
      <c r="C6371" s="8" t="s">
        <v>11058</v>
      </c>
      <c r="D6371" s="8" t="s">
        <v>11067</v>
      </c>
      <c r="E6371" s="8" t="s">
        <v>11068</v>
      </c>
      <c r="F6371" s="24">
        <v>0.28758505238146598</v>
      </c>
      <c r="G6371" s="24">
        <v>0</v>
      </c>
      <c r="H6371" s="25">
        <v>18.5486</v>
      </c>
      <c r="I6371" s="25">
        <v>0.37690000000000001</v>
      </c>
      <c r="J6371" s="15">
        <v>16</v>
      </c>
      <c r="K6371" s="15">
        <v>4</v>
      </c>
      <c r="L6371" s="13">
        <v>2.0299999999999999E-2</v>
      </c>
      <c r="M6371" s="7">
        <v>1.4036763299999999</v>
      </c>
      <c r="N6371" s="26">
        <v>1</v>
      </c>
      <c r="O6371" s="27" t="s">
        <v>22</v>
      </c>
      <c r="P6371" s="8">
        <v>0.28758505239999999</v>
      </c>
      <c r="Q6371" s="24">
        <v>0.28999999999999998</v>
      </c>
      <c r="R6371" t="str">
        <f>IF($Q6371*100&gt;=VLOOKUP($O6371,margin_ranges!$A$5:$C$10,2,FALSE),IF($Q6371*100&lt;=VLOOKUP($O6371,margin_ranges!$A$5:$C$10,3,FALSE)+10,"IN RANGE","ABOVE RANGE"),"BELOW RANGE")</f>
        <v>IN RANGE</v>
      </c>
      <c r="S6371">
        <f>MIN(VLOOKUP($O6371,margin_ranges!$A$5:$D$10,4,FALSE),$P6371*100)</f>
        <v>28.758505239999998</v>
      </c>
      <c r="T6371" s="29">
        <f>(1-$S6371/100)/(1-$F6371)-1</f>
        <v>-2.6015634091436368E-11</v>
      </c>
      <c r="U6371" s="19" t="str">
        <f>IF(ABS(IFERROR(T6371,0))&gt;0.05,INDEX(margin_ranges!$C$13:$C$16,MATCH($F6371*100,margin_ranges!$B$13:$B$16,1)),"")</f>
        <v/>
      </c>
      <c r="V6371" t="e">
        <f>MIN(VLOOKUP($U6371,margin_ranges!$A$5:$D$10,4,FALSE),$P6371*100)</f>
        <v>#N/A</v>
      </c>
      <c r="Y6371" s="29" t="e">
        <f t="shared" si="99"/>
        <v>#N/A</v>
      </c>
    </row>
    <row r="6372" spans="1:25" x14ac:dyDescent="0.3">
      <c r="A6372" s="8" t="s">
        <v>17</v>
      </c>
      <c r="B6372" s="8" t="s">
        <v>11057</v>
      </c>
      <c r="C6372" s="8" t="s">
        <v>11058</v>
      </c>
      <c r="D6372" s="28" t="s">
        <v>11075</v>
      </c>
      <c r="E6372" s="8" t="s">
        <v>11076</v>
      </c>
      <c r="F6372" s="24">
        <v>0.281497723056164</v>
      </c>
      <c r="G6372" s="24">
        <v>0</v>
      </c>
      <c r="H6372" s="25">
        <v>14.526899999999999</v>
      </c>
      <c r="I6372" s="25">
        <v>0.36509999999999998</v>
      </c>
      <c r="J6372" s="15">
        <v>15</v>
      </c>
      <c r="K6372" s="15">
        <v>4</v>
      </c>
      <c r="L6372" s="13">
        <v>2.5100000000000001E-2</v>
      </c>
      <c r="M6372" s="7">
        <v>1.3917840399999999</v>
      </c>
      <c r="N6372" s="26">
        <v>1</v>
      </c>
      <c r="O6372" s="27" t="s">
        <v>22</v>
      </c>
      <c r="P6372" s="8">
        <v>0.28149772309999999</v>
      </c>
      <c r="Q6372" s="24">
        <v>0.28999999999999998</v>
      </c>
      <c r="R6372" t="str">
        <f>IF($Q6372*100&gt;=VLOOKUP($O6372,margin_ranges!$A$5:$C$10,2,FALSE),IF($Q6372*100&lt;=VLOOKUP($O6372,margin_ranges!$A$5:$C$10,3,FALSE)+10,"IN RANGE","ABOVE RANGE"),"BELOW RANGE")</f>
        <v>IN RANGE</v>
      </c>
      <c r="S6372">
        <f>MIN(VLOOKUP($O6372,margin_ranges!$A$5:$D$10,4,FALSE),$P6372*100)</f>
        <v>28.149772309999999</v>
      </c>
      <c r="T6372" s="29">
        <f>(1-$S6372/100)/(1-$F6372)-1</f>
        <v>-6.1010307916831152E-11</v>
      </c>
      <c r="U6372" s="19" t="str">
        <f>IF(ABS(IFERROR(T6372,0))&gt;0.05,INDEX(margin_ranges!$C$13:$C$16,MATCH($F6372*100,margin_ranges!$B$13:$B$16,1)),"")</f>
        <v/>
      </c>
      <c r="V6372" t="e">
        <f>MIN(VLOOKUP($U6372,margin_ranges!$A$5:$D$10,4,FALSE),$P6372*100)</f>
        <v>#N/A</v>
      </c>
      <c r="Y6372" s="29" t="e">
        <f t="shared" si="99"/>
        <v>#N/A</v>
      </c>
    </row>
    <row r="6373" spans="1:25" x14ac:dyDescent="0.3">
      <c r="A6373" s="8" t="s">
        <v>17</v>
      </c>
      <c r="B6373" s="8" t="s">
        <v>11057</v>
      </c>
      <c r="C6373" s="8" t="s">
        <v>11058</v>
      </c>
      <c r="D6373" s="8" t="s">
        <v>11073</v>
      </c>
      <c r="E6373" s="8" t="s">
        <v>11074</v>
      </c>
      <c r="F6373" s="24">
        <v>0.28999999999999998</v>
      </c>
      <c r="G6373" s="24">
        <v>0</v>
      </c>
      <c r="H6373" s="25">
        <v>20.303799999999999</v>
      </c>
      <c r="I6373" s="25">
        <v>0.60219999999999996</v>
      </c>
      <c r="J6373" s="15">
        <v>26</v>
      </c>
      <c r="K6373" s="15">
        <v>6</v>
      </c>
      <c r="L6373" s="13">
        <v>2.9700000000000001E-2</v>
      </c>
      <c r="M6373" s="7">
        <v>1.4168188799999999</v>
      </c>
      <c r="N6373" s="26">
        <v>1</v>
      </c>
      <c r="O6373" s="27" t="s">
        <v>22</v>
      </c>
      <c r="P6373" s="8">
        <v>0.29419348360000003</v>
      </c>
      <c r="Q6373" s="24">
        <v>0.28999999999999998</v>
      </c>
      <c r="R6373" t="str">
        <f>IF($Q6373*100&gt;=VLOOKUP($O6373,margin_ranges!$A$5:$C$10,2,FALSE),IF($Q6373*100&lt;=VLOOKUP($O6373,margin_ranges!$A$5:$C$10,3,FALSE)+10,"IN RANGE","ABOVE RANGE"),"BELOW RANGE")</f>
        <v>IN RANGE</v>
      </c>
      <c r="S6373">
        <f>MIN(VLOOKUP($O6373,margin_ranges!$A$5:$D$10,4,FALSE),$P6373*100)</f>
        <v>29.419348360000004</v>
      </c>
      <c r="T6373" s="29">
        <f>(1-$S6373/100)/(1-$F6373)-1</f>
        <v>-5.9063149295773831E-3</v>
      </c>
      <c r="U6373" s="19" t="str">
        <f>IF(ABS(IFERROR(T6373,0))&gt;0.05,INDEX(margin_ranges!$C$13:$C$16,MATCH($F6373*100,margin_ranges!$B$13:$B$16,1)),"")</f>
        <v/>
      </c>
      <c r="V6373" t="e">
        <f>MIN(VLOOKUP($U6373,margin_ranges!$A$5:$D$10,4,FALSE),$P6373*100)</f>
        <v>#N/A</v>
      </c>
      <c r="Y6373" s="29" t="e">
        <f t="shared" si="99"/>
        <v>#N/A</v>
      </c>
    </row>
    <row r="6374" spans="1:25" x14ac:dyDescent="0.3">
      <c r="A6374" s="8" t="s">
        <v>17</v>
      </c>
      <c r="B6374" s="8" t="s">
        <v>11057</v>
      </c>
      <c r="C6374" s="8" t="s">
        <v>11058</v>
      </c>
      <c r="D6374" s="28" t="s">
        <v>11059</v>
      </c>
      <c r="E6374" s="8" t="s">
        <v>11060</v>
      </c>
      <c r="F6374" s="24">
        <v>0.28999999999999998</v>
      </c>
      <c r="G6374" s="24">
        <v>0</v>
      </c>
      <c r="H6374" s="25">
        <v>150.22839999999999</v>
      </c>
      <c r="I6374" s="25">
        <v>16.443300000000001</v>
      </c>
      <c r="J6374" s="15">
        <v>888</v>
      </c>
      <c r="K6374" s="15">
        <v>222</v>
      </c>
      <c r="L6374" s="13">
        <v>0.1095</v>
      </c>
      <c r="M6374" s="7">
        <v>1.8003622800000001</v>
      </c>
      <c r="N6374" s="26">
        <v>0.8</v>
      </c>
      <c r="O6374" s="27" t="s">
        <v>22</v>
      </c>
      <c r="P6374" s="8">
        <v>0.55564499040000004</v>
      </c>
      <c r="Q6374" s="24">
        <v>0.28999999999999998</v>
      </c>
      <c r="R6374" t="str">
        <f>IF($Q6374*100&gt;=VLOOKUP($O6374,margin_ranges!$A$5:$C$10,2,FALSE),IF($Q6374*100&lt;=VLOOKUP($O6374,margin_ranges!$A$5:$C$10,3,FALSE)+10,"IN RANGE","ABOVE RANGE"),"BELOW RANGE")</f>
        <v>IN RANGE</v>
      </c>
      <c r="S6374">
        <f>MIN(VLOOKUP($O6374,margin_ranges!$A$5:$D$10,4,FALSE),$P6374*100)</f>
        <v>29.75</v>
      </c>
      <c r="T6374" s="29">
        <f>(1-$S6374/100)/(1-$F6374)-1</f>
        <v>-1.0563380281690127E-2</v>
      </c>
      <c r="U6374" s="19" t="str">
        <f>IF(ABS(IFERROR(T6374,0))&gt;0.05,INDEX(margin_ranges!$C$13:$C$16,MATCH($F6374*100,margin_ranges!$B$13:$B$16,1)),"")</f>
        <v/>
      </c>
      <c r="V6374" t="e">
        <f>MIN(VLOOKUP($U6374,margin_ranges!$A$5:$D$10,4,FALSE),$P6374*100)</f>
        <v>#N/A</v>
      </c>
      <c r="Y6374" s="29" t="e">
        <f t="shared" si="99"/>
        <v>#N/A</v>
      </c>
    </row>
    <row r="6375" spans="1:25" x14ac:dyDescent="0.3">
      <c r="A6375" s="8" t="s">
        <v>17</v>
      </c>
      <c r="B6375" s="8" t="s">
        <v>11057</v>
      </c>
      <c r="C6375" s="8" t="s">
        <v>11058</v>
      </c>
      <c r="D6375" s="8" t="s">
        <v>11061</v>
      </c>
      <c r="E6375" s="8" t="s">
        <v>11062</v>
      </c>
      <c r="F6375" s="24">
        <v>0.28999999999999998</v>
      </c>
      <c r="G6375" s="24">
        <v>1</v>
      </c>
      <c r="H6375" s="25">
        <v>214.26750000000001</v>
      </c>
      <c r="I6375" s="25">
        <v>11.5329</v>
      </c>
      <c r="J6375" s="15">
        <v>504</v>
      </c>
      <c r="K6375" s="15">
        <v>123</v>
      </c>
      <c r="L6375" s="13">
        <v>5.3800000000000001E-2</v>
      </c>
      <c r="M6375" s="7">
        <v>1.45563731</v>
      </c>
      <c r="N6375" s="26">
        <v>1</v>
      </c>
      <c r="O6375" s="27" t="s">
        <v>22</v>
      </c>
      <c r="P6375" s="8">
        <v>0.31301568499999999</v>
      </c>
      <c r="Q6375" s="24">
        <v>0.28999999999999998</v>
      </c>
      <c r="R6375" t="str">
        <f>IF($Q6375*100&gt;=VLOOKUP($O6375,margin_ranges!$A$5:$C$10,2,FALSE),IF($Q6375*100&lt;=VLOOKUP($O6375,margin_ranges!$A$5:$C$10,3,FALSE)+10,"IN RANGE","ABOVE RANGE"),"BELOW RANGE")</f>
        <v>IN RANGE</v>
      </c>
      <c r="S6375">
        <f>MIN(VLOOKUP($O6375,margin_ranges!$A$5:$D$10,4,FALSE),$P6375*100)</f>
        <v>29.75</v>
      </c>
      <c r="T6375" s="29">
        <f>(1-$S6375/100)/(1-$F6375)-1</f>
        <v>-1.0563380281690127E-2</v>
      </c>
      <c r="U6375" s="19" t="str">
        <f>IF(ABS(IFERROR(T6375,0))&gt;0.05,INDEX(margin_ranges!$C$13:$C$16,MATCH($F6375*100,margin_ranges!$B$13:$B$16,1)),"")</f>
        <v/>
      </c>
      <c r="V6375" t="e">
        <f>MIN(VLOOKUP($U6375,margin_ranges!$A$5:$D$10,4,FALSE),$P6375*100)</f>
        <v>#N/A</v>
      </c>
      <c r="Y6375" s="29" t="e">
        <f t="shared" si="99"/>
        <v>#N/A</v>
      </c>
    </row>
    <row r="6376" spans="1:25" x14ac:dyDescent="0.3">
      <c r="A6376" s="8" t="s">
        <v>17</v>
      </c>
      <c r="B6376" s="8" t="s">
        <v>11057</v>
      </c>
      <c r="C6376" s="8" t="s">
        <v>11058</v>
      </c>
      <c r="D6376" s="8" t="s">
        <v>11063</v>
      </c>
      <c r="E6376" s="8" t="s">
        <v>11064</v>
      </c>
      <c r="F6376" s="24">
        <v>0.28999999999999998</v>
      </c>
      <c r="G6376" s="24">
        <v>1</v>
      </c>
      <c r="H6376" s="25">
        <v>268.75080000000003</v>
      </c>
      <c r="I6376" s="25">
        <v>23.039000000000001</v>
      </c>
      <c r="J6376" s="15">
        <v>1091</v>
      </c>
      <c r="K6376" s="15">
        <v>273</v>
      </c>
      <c r="L6376" s="13">
        <v>8.5699999999999998E-2</v>
      </c>
      <c r="M6376" s="7">
        <v>1.5784353200000001</v>
      </c>
      <c r="N6376" s="26">
        <v>1</v>
      </c>
      <c r="O6376" s="27" t="s">
        <v>22</v>
      </c>
      <c r="P6376" s="8">
        <v>0.36646121329999998</v>
      </c>
      <c r="Q6376" s="24">
        <v>0.28999999999999998</v>
      </c>
      <c r="R6376" t="str">
        <f>IF($Q6376*100&gt;=VLOOKUP($O6376,margin_ranges!$A$5:$C$10,2,FALSE),IF($Q6376*100&lt;=VLOOKUP($O6376,margin_ranges!$A$5:$C$10,3,FALSE)+10,"IN RANGE","ABOVE RANGE"),"BELOW RANGE")</f>
        <v>IN RANGE</v>
      </c>
      <c r="S6376">
        <f>MIN(VLOOKUP($O6376,margin_ranges!$A$5:$D$10,4,FALSE),$P6376*100)</f>
        <v>29.75</v>
      </c>
      <c r="T6376" s="29">
        <f>(1-$S6376/100)/(1-$F6376)-1</f>
        <v>-1.0563380281690127E-2</v>
      </c>
      <c r="U6376" s="19" t="str">
        <f>IF(ABS(IFERROR(T6376,0))&gt;0.05,INDEX(margin_ranges!$C$13:$C$16,MATCH($F6376*100,margin_ranges!$B$13:$B$16,1)),"")</f>
        <v/>
      </c>
      <c r="V6376" t="e">
        <f>MIN(VLOOKUP($U6376,margin_ranges!$A$5:$D$10,4,FALSE),$P6376*100)</f>
        <v>#N/A</v>
      </c>
      <c r="Y6376" s="29" t="e">
        <f t="shared" si="99"/>
        <v>#N/A</v>
      </c>
    </row>
    <row r="6377" spans="1:25" x14ac:dyDescent="0.3">
      <c r="A6377" s="8" t="s">
        <v>17</v>
      </c>
      <c r="B6377" s="8" t="s">
        <v>11057</v>
      </c>
      <c r="C6377" s="8" t="s">
        <v>11058</v>
      </c>
      <c r="D6377" s="8" t="s">
        <v>11065</v>
      </c>
      <c r="E6377" s="8" t="s">
        <v>11066</v>
      </c>
      <c r="F6377" s="24">
        <v>0.28999999999999998</v>
      </c>
      <c r="G6377" s="24">
        <v>1</v>
      </c>
      <c r="H6377" s="25">
        <v>667.42190000000005</v>
      </c>
      <c r="I6377" s="25">
        <v>49.477400000000003</v>
      </c>
      <c r="J6377" s="15">
        <v>1345</v>
      </c>
      <c r="K6377" s="15">
        <v>336</v>
      </c>
      <c r="L6377" s="13">
        <v>7.4099999999999999E-2</v>
      </c>
      <c r="M6377" s="7">
        <v>0.90591381000000004</v>
      </c>
      <c r="N6377" s="26">
        <v>0.5</v>
      </c>
      <c r="O6377" s="27" t="s">
        <v>22</v>
      </c>
      <c r="P6377" s="8">
        <v>0.44807111259999999</v>
      </c>
      <c r="Q6377" s="24">
        <v>0.28999999999999998</v>
      </c>
      <c r="R6377" t="str">
        <f>IF($Q6377*100&gt;=VLOOKUP($O6377,margin_ranges!$A$5:$C$10,2,FALSE),IF($Q6377*100&lt;=VLOOKUP($O6377,margin_ranges!$A$5:$C$10,3,FALSE)+10,"IN RANGE","ABOVE RANGE"),"BELOW RANGE")</f>
        <v>IN RANGE</v>
      </c>
      <c r="S6377">
        <f>MIN(VLOOKUP($O6377,margin_ranges!$A$5:$D$10,4,FALSE),$P6377*100)</f>
        <v>29.75</v>
      </c>
      <c r="T6377" s="29">
        <f>(1-$S6377/100)/(1-$F6377)-1</f>
        <v>-1.0563380281690127E-2</v>
      </c>
      <c r="U6377" s="19" t="str">
        <f>IF(ABS(IFERROR(T6377,0))&gt;0.05,INDEX(margin_ranges!$C$13:$C$16,MATCH($F6377*100,margin_ranges!$B$13:$B$16,1)),"")</f>
        <v/>
      </c>
      <c r="V6377" t="e">
        <f>MIN(VLOOKUP($U6377,margin_ranges!$A$5:$D$10,4,FALSE),$P6377*100)</f>
        <v>#N/A</v>
      </c>
      <c r="Y6377" s="29" t="e">
        <f t="shared" si="99"/>
        <v>#N/A</v>
      </c>
    </row>
    <row r="6378" spans="1:25" x14ac:dyDescent="0.3">
      <c r="A6378" s="8" t="s">
        <v>17</v>
      </c>
      <c r="B6378" s="8" t="s">
        <v>11057</v>
      </c>
      <c r="C6378" s="8" t="s">
        <v>11058</v>
      </c>
      <c r="D6378" s="8" t="s">
        <v>11069</v>
      </c>
      <c r="E6378" s="8" t="s">
        <v>11070</v>
      </c>
      <c r="F6378" s="24">
        <v>0.28999999999999998</v>
      </c>
      <c r="G6378" s="24">
        <v>1</v>
      </c>
      <c r="H6378" s="25">
        <v>482.73880000000003</v>
      </c>
      <c r="I6378" s="25">
        <v>30.295000000000002</v>
      </c>
      <c r="J6378" s="15">
        <v>739</v>
      </c>
      <c r="K6378" s="15">
        <v>185</v>
      </c>
      <c r="L6378" s="13">
        <v>6.2799999999999995E-2</v>
      </c>
      <c r="M6378" s="7">
        <v>0.81360290000000002</v>
      </c>
      <c r="N6378" s="26">
        <v>0.5</v>
      </c>
      <c r="O6378" s="27" t="s">
        <v>22</v>
      </c>
      <c r="P6378" s="8">
        <v>0.38544958839999999</v>
      </c>
      <c r="Q6378" s="24">
        <v>0.28999999999999998</v>
      </c>
      <c r="R6378" t="str">
        <f>IF($Q6378*100&gt;=VLOOKUP($O6378,margin_ranges!$A$5:$C$10,2,FALSE),IF($Q6378*100&lt;=VLOOKUP($O6378,margin_ranges!$A$5:$C$10,3,FALSE)+10,"IN RANGE","ABOVE RANGE"),"BELOW RANGE")</f>
        <v>IN RANGE</v>
      </c>
      <c r="S6378">
        <f>MIN(VLOOKUP($O6378,margin_ranges!$A$5:$D$10,4,FALSE),$P6378*100)</f>
        <v>29.75</v>
      </c>
      <c r="T6378" s="29">
        <f>(1-$S6378/100)/(1-$F6378)-1</f>
        <v>-1.0563380281690127E-2</v>
      </c>
      <c r="U6378" s="19" t="str">
        <f>IF(ABS(IFERROR(T6378,0))&gt;0.05,INDEX(margin_ranges!$C$13:$C$16,MATCH($F6378*100,margin_ranges!$B$13:$B$16,1)),"")</f>
        <v/>
      </c>
      <c r="V6378" t="e">
        <f>MIN(VLOOKUP($U6378,margin_ranges!$A$5:$D$10,4,FALSE),$P6378*100)</f>
        <v>#N/A</v>
      </c>
      <c r="Y6378" s="29" t="e">
        <f t="shared" si="99"/>
        <v>#N/A</v>
      </c>
    </row>
    <row r="6379" spans="1:25" x14ac:dyDescent="0.3">
      <c r="A6379" s="8" t="s">
        <v>17</v>
      </c>
      <c r="B6379" s="8" t="s">
        <v>11057</v>
      </c>
      <c r="C6379" s="8" t="s">
        <v>11058</v>
      </c>
      <c r="D6379" s="8" t="s">
        <v>11071</v>
      </c>
      <c r="E6379" s="8" t="s">
        <v>11072</v>
      </c>
      <c r="F6379" s="24">
        <v>0.28999999999999998</v>
      </c>
      <c r="G6379" s="24">
        <v>1</v>
      </c>
      <c r="H6379" s="25">
        <v>787.22109999999998</v>
      </c>
      <c r="I6379" s="25">
        <v>50.448999999999998</v>
      </c>
      <c r="J6379" s="15">
        <v>1477</v>
      </c>
      <c r="K6379" s="15">
        <v>369</v>
      </c>
      <c r="L6379" s="13">
        <v>6.4100000000000004E-2</v>
      </c>
      <c r="M6379" s="7">
        <v>0.97616546000000004</v>
      </c>
      <c r="N6379" s="26">
        <v>0.5</v>
      </c>
      <c r="O6379" s="27" t="s">
        <v>22</v>
      </c>
      <c r="P6379" s="8">
        <v>0.48779175349999998</v>
      </c>
      <c r="Q6379" s="24">
        <v>0.28999999999999998</v>
      </c>
      <c r="R6379" t="str">
        <f>IF($Q6379*100&gt;=VLOOKUP($O6379,margin_ranges!$A$5:$C$10,2,FALSE),IF($Q6379*100&lt;=VLOOKUP($O6379,margin_ranges!$A$5:$C$10,3,FALSE)+10,"IN RANGE","ABOVE RANGE"),"BELOW RANGE")</f>
        <v>IN RANGE</v>
      </c>
      <c r="S6379">
        <f>MIN(VLOOKUP($O6379,margin_ranges!$A$5:$D$10,4,FALSE),$P6379*100)</f>
        <v>29.75</v>
      </c>
      <c r="T6379" s="29">
        <f>(1-$S6379/100)/(1-$F6379)-1</f>
        <v>-1.0563380281690127E-2</v>
      </c>
      <c r="U6379" s="19" t="str">
        <f>IF(ABS(IFERROR(T6379,0))&gt;0.05,INDEX(margin_ranges!$C$13:$C$16,MATCH($F6379*100,margin_ranges!$B$13:$B$16,1)),"")</f>
        <v/>
      </c>
      <c r="V6379" t="e">
        <f>MIN(VLOOKUP($U6379,margin_ranges!$A$5:$D$10,4,FALSE),$P6379*100)</f>
        <v>#N/A</v>
      </c>
      <c r="Y6379" s="29" t="e">
        <f t="shared" si="99"/>
        <v>#N/A</v>
      </c>
    </row>
    <row r="6380" spans="1:25" x14ac:dyDescent="0.3">
      <c r="A6380" s="8" t="s">
        <v>17</v>
      </c>
      <c r="B6380" s="8" t="s">
        <v>11057</v>
      </c>
      <c r="C6380" s="8" t="s">
        <v>11058</v>
      </c>
      <c r="D6380" s="8" t="s">
        <v>11077</v>
      </c>
      <c r="E6380" s="8" t="s">
        <v>11078</v>
      </c>
      <c r="F6380" s="24">
        <v>0.28999999999999998</v>
      </c>
      <c r="G6380" s="24">
        <v>1</v>
      </c>
      <c r="H6380" s="25">
        <v>795.45640000000003</v>
      </c>
      <c r="I6380" s="25">
        <v>38.591700000000003</v>
      </c>
      <c r="J6380" s="15">
        <v>1160</v>
      </c>
      <c r="K6380" s="15">
        <v>290</v>
      </c>
      <c r="L6380" s="13">
        <v>4.8500000000000001E-2</v>
      </c>
      <c r="M6380" s="7">
        <v>1.0017857299999999</v>
      </c>
      <c r="N6380" s="26">
        <v>0.5</v>
      </c>
      <c r="O6380" s="27" t="s">
        <v>22</v>
      </c>
      <c r="P6380" s="8">
        <v>0.50089127219999996</v>
      </c>
      <c r="Q6380" s="24">
        <v>0.28999999999999998</v>
      </c>
      <c r="R6380" t="str">
        <f>IF($Q6380*100&gt;=VLOOKUP($O6380,margin_ranges!$A$5:$C$10,2,FALSE),IF($Q6380*100&lt;=VLOOKUP($O6380,margin_ranges!$A$5:$C$10,3,FALSE)+10,"IN RANGE","ABOVE RANGE"),"BELOW RANGE")</f>
        <v>IN RANGE</v>
      </c>
      <c r="S6380">
        <f>MIN(VLOOKUP($O6380,margin_ranges!$A$5:$D$10,4,FALSE),$P6380*100)</f>
        <v>29.75</v>
      </c>
      <c r="T6380" s="29">
        <f>(1-$S6380/100)/(1-$F6380)-1</f>
        <v>-1.0563380281690127E-2</v>
      </c>
      <c r="U6380" s="19" t="str">
        <f>IF(ABS(IFERROR(T6380,0))&gt;0.05,INDEX(margin_ranges!$C$13:$C$16,MATCH($F6380*100,margin_ranges!$B$13:$B$16,1)),"")</f>
        <v/>
      </c>
      <c r="V6380" t="e">
        <f>MIN(VLOOKUP($U6380,margin_ranges!$A$5:$D$10,4,FALSE),$P6380*100)</f>
        <v>#N/A</v>
      </c>
      <c r="Y6380" s="29" t="e">
        <f t="shared" si="99"/>
        <v>#N/A</v>
      </c>
    </row>
    <row r="6381" spans="1:25" x14ac:dyDescent="0.3">
      <c r="A6381" s="8" t="s">
        <v>17</v>
      </c>
      <c r="B6381" s="8" t="s">
        <v>11057</v>
      </c>
      <c r="C6381" s="8" t="s">
        <v>11058</v>
      </c>
      <c r="D6381" s="8" t="s">
        <v>11079</v>
      </c>
      <c r="E6381" s="8" t="s">
        <v>11080</v>
      </c>
      <c r="F6381" s="24">
        <v>0.28999999999999998</v>
      </c>
      <c r="G6381" s="24">
        <v>1</v>
      </c>
      <c r="H6381" s="25">
        <v>514.05430000000001</v>
      </c>
      <c r="I6381" s="25">
        <v>7.4006999999999996</v>
      </c>
      <c r="J6381" s="15">
        <v>222</v>
      </c>
      <c r="K6381" s="15">
        <v>55</v>
      </c>
      <c r="L6381" s="13">
        <v>1.44E-2</v>
      </c>
      <c r="M6381" s="7">
        <v>0.99932922000000002</v>
      </c>
      <c r="N6381" s="26">
        <v>0.5</v>
      </c>
      <c r="O6381" s="27" t="s">
        <v>22</v>
      </c>
      <c r="P6381" s="8">
        <v>0.4996643825</v>
      </c>
      <c r="Q6381" s="24">
        <v>0.28999999999999998</v>
      </c>
      <c r="R6381" t="str">
        <f>IF($Q6381*100&gt;=VLOOKUP($O6381,margin_ranges!$A$5:$C$10,2,FALSE),IF($Q6381*100&lt;=VLOOKUP($O6381,margin_ranges!$A$5:$C$10,3,FALSE)+10,"IN RANGE","ABOVE RANGE"),"BELOW RANGE")</f>
        <v>IN RANGE</v>
      </c>
      <c r="S6381">
        <f>MIN(VLOOKUP($O6381,margin_ranges!$A$5:$D$10,4,FALSE),$P6381*100)</f>
        <v>29.75</v>
      </c>
      <c r="T6381" s="29">
        <f>(1-$S6381/100)/(1-$F6381)-1</f>
        <v>-1.0563380281690127E-2</v>
      </c>
      <c r="U6381" s="19" t="str">
        <f>IF(ABS(IFERROR(T6381,0))&gt;0.05,INDEX(margin_ranges!$C$13:$C$16,MATCH($F6381*100,margin_ranges!$B$13:$B$16,1)),"")</f>
        <v/>
      </c>
      <c r="V6381" t="e">
        <f>MIN(VLOOKUP($U6381,margin_ranges!$A$5:$D$10,4,FALSE),$P6381*100)</f>
        <v>#N/A</v>
      </c>
      <c r="Y6381" s="29" t="e">
        <f t="shared" si="99"/>
        <v>#N/A</v>
      </c>
    </row>
    <row r="6382" spans="1:25" x14ac:dyDescent="0.3">
      <c r="A6382" s="8" t="s">
        <v>17</v>
      </c>
      <c r="B6382" s="8" t="s">
        <v>11057</v>
      </c>
      <c r="C6382" s="8" t="s">
        <v>11058</v>
      </c>
      <c r="D6382" s="8" t="s">
        <v>11081</v>
      </c>
      <c r="E6382" s="8" t="s">
        <v>11082</v>
      </c>
      <c r="F6382" s="24">
        <v>0.28999999999999998</v>
      </c>
      <c r="G6382" s="24">
        <v>1</v>
      </c>
      <c r="H6382" s="25">
        <v>539.95479999999998</v>
      </c>
      <c r="I6382" s="25">
        <v>22.7559</v>
      </c>
      <c r="J6382" s="15">
        <v>640</v>
      </c>
      <c r="K6382" s="15">
        <v>160</v>
      </c>
      <c r="L6382" s="13">
        <v>4.2099999999999999E-2</v>
      </c>
      <c r="M6382" s="7">
        <v>0.93757639000000004</v>
      </c>
      <c r="N6382" s="26">
        <v>0.5</v>
      </c>
      <c r="O6382" s="27" t="s">
        <v>22</v>
      </c>
      <c r="P6382" s="8">
        <v>0.46671012220000002</v>
      </c>
      <c r="Q6382" s="24">
        <v>0.28999999999999998</v>
      </c>
      <c r="R6382" t="str">
        <f>IF($Q6382*100&gt;=VLOOKUP($O6382,margin_ranges!$A$5:$C$10,2,FALSE),IF($Q6382*100&lt;=VLOOKUP($O6382,margin_ranges!$A$5:$C$10,3,FALSE)+10,"IN RANGE","ABOVE RANGE"),"BELOW RANGE")</f>
        <v>IN RANGE</v>
      </c>
      <c r="S6382">
        <f>MIN(VLOOKUP($O6382,margin_ranges!$A$5:$D$10,4,FALSE),$P6382*100)</f>
        <v>29.75</v>
      </c>
      <c r="T6382" s="29">
        <f>(1-$S6382/100)/(1-$F6382)-1</f>
        <v>-1.0563380281690127E-2</v>
      </c>
      <c r="U6382" s="19" t="str">
        <f>IF(ABS(IFERROR(T6382,0))&gt;0.05,INDEX(margin_ranges!$C$13:$C$16,MATCH($F6382*100,margin_ranges!$B$13:$B$16,1)),"")</f>
        <v/>
      </c>
      <c r="V6382" t="e">
        <f>MIN(VLOOKUP($U6382,margin_ranges!$A$5:$D$10,4,FALSE),$P6382*100)</f>
        <v>#N/A</v>
      </c>
      <c r="Y6382" s="29" t="e">
        <f t="shared" si="99"/>
        <v>#N/A</v>
      </c>
    </row>
    <row r="6383" spans="1:25" x14ac:dyDescent="0.3">
      <c r="A6383" s="8" t="s">
        <v>35</v>
      </c>
      <c r="B6383" s="8" t="s">
        <v>12350</v>
      </c>
      <c r="C6383" s="8" t="s">
        <v>34</v>
      </c>
      <c r="D6383" s="8" t="s">
        <v>34</v>
      </c>
      <c r="E6383" s="8"/>
      <c r="F6383" s="24">
        <v>0.25</v>
      </c>
      <c r="G6383" s="24">
        <v>0</v>
      </c>
      <c r="H6383" s="25">
        <v>26.592400000000001</v>
      </c>
      <c r="I6383" s="25">
        <v>6.3148</v>
      </c>
      <c r="J6383" s="15">
        <v>136</v>
      </c>
      <c r="K6383" s="15">
        <v>34</v>
      </c>
      <c r="L6383" s="13">
        <v>0.23749999999999999</v>
      </c>
      <c r="M6383" s="7">
        <v>0.71654958999999996</v>
      </c>
      <c r="N6383" s="26">
        <v>0.25</v>
      </c>
      <c r="O6383" s="27"/>
      <c r="P6383" s="8">
        <v>0.65110579660000001</v>
      </c>
      <c r="Q6383" s="24">
        <v>0.25</v>
      </c>
      <c r="R6383" t="e">
        <f>IF($Q6383*100&gt;=VLOOKUP($O6383,margin_ranges!$A$5:$C$10,2,FALSE),IF($Q6383*100&lt;=VLOOKUP($O6383,margin_ranges!$A$5:$C$10,3,FALSE)+10,"IN RANGE","ABOVE RANGE"),"BELOW RANGE")</f>
        <v>#N/A</v>
      </c>
      <c r="S6383" t="e">
        <f>MIN(VLOOKUP($O6383,margin_ranges!$A$5:$D$10,4,FALSE),$P6383*100)</f>
        <v>#N/A</v>
      </c>
      <c r="T6383" s="29" t="e">
        <f>(1-$S6383/100)/(1-$F6383)-1</f>
        <v>#N/A</v>
      </c>
      <c r="U6383" s="19" t="str">
        <f>IF(ABS(IFERROR(T6383,0))&gt;0.05,INDEX(margin_ranges!$C$13:$C$16,MATCH($F6383*100,margin_ranges!$B$13:$B$16,1)),"")</f>
        <v/>
      </c>
      <c r="V6383" t="e">
        <f>MIN(VLOOKUP($U6383,margin_ranges!$A$5:$D$10,4,FALSE),$P6383*100)</f>
        <v>#N/A</v>
      </c>
      <c r="Y6383" s="29" t="e">
        <f t="shared" si="99"/>
        <v>#N/A</v>
      </c>
    </row>
    <row r="6384" spans="1:25" x14ac:dyDescent="0.3">
      <c r="A6384" s="8" t="s">
        <v>33</v>
      </c>
      <c r="B6384" s="8" t="s">
        <v>12350</v>
      </c>
      <c r="C6384" s="8" t="s">
        <v>12351</v>
      </c>
      <c r="D6384" s="8" t="s">
        <v>34</v>
      </c>
      <c r="E6384" s="8"/>
      <c r="F6384" s="24">
        <v>0.25</v>
      </c>
      <c r="G6384" s="24">
        <v>0</v>
      </c>
      <c r="H6384" s="25">
        <v>26.592400000000001</v>
      </c>
      <c r="I6384" s="25">
        <v>6.3148</v>
      </c>
      <c r="J6384" s="15">
        <v>136</v>
      </c>
      <c r="K6384" s="15">
        <v>34</v>
      </c>
      <c r="L6384" s="13">
        <v>0.23749999999999999</v>
      </c>
      <c r="M6384" s="7">
        <v>0.71654958999999996</v>
      </c>
      <c r="N6384" s="26">
        <v>0.25</v>
      </c>
      <c r="O6384" s="27"/>
      <c r="P6384" s="8">
        <v>0.65110579660000001</v>
      </c>
      <c r="Q6384" s="24">
        <v>0.25</v>
      </c>
      <c r="R6384" t="e">
        <f>IF($Q6384*100&gt;=VLOOKUP($O6384,margin_ranges!$A$5:$C$10,2,FALSE),IF($Q6384*100&lt;=VLOOKUP($O6384,margin_ranges!$A$5:$C$10,3,FALSE)+10,"IN RANGE","ABOVE RANGE"),"BELOW RANGE")</f>
        <v>#N/A</v>
      </c>
      <c r="S6384" t="e">
        <f>MIN(VLOOKUP($O6384,margin_ranges!$A$5:$D$10,4,FALSE),$P6384*100)</f>
        <v>#N/A</v>
      </c>
      <c r="T6384" s="29" t="e">
        <f>(1-$S6384/100)/(1-$F6384)-1</f>
        <v>#N/A</v>
      </c>
      <c r="U6384" s="19" t="str">
        <f>IF(ABS(IFERROR(T6384,0))&gt;0.05,INDEX(margin_ranges!$C$13:$C$16,MATCH($F6384*100,margin_ranges!$B$13:$B$16,1)),"")</f>
        <v/>
      </c>
      <c r="V6384" t="e">
        <f>MIN(VLOOKUP($U6384,margin_ranges!$A$5:$D$10,4,FALSE),$P6384*100)</f>
        <v>#N/A</v>
      </c>
      <c r="Y6384" s="29" t="e">
        <f t="shared" si="99"/>
        <v>#N/A</v>
      </c>
    </row>
    <row r="6385" spans="1:25" x14ac:dyDescent="0.3">
      <c r="A6385" s="8" t="s">
        <v>17</v>
      </c>
      <c r="B6385" s="8" t="s">
        <v>12350</v>
      </c>
      <c r="C6385" s="8" t="s">
        <v>12351</v>
      </c>
      <c r="D6385" s="8" t="s">
        <v>12352</v>
      </c>
      <c r="E6385" s="8" t="s">
        <v>12353</v>
      </c>
      <c r="F6385" s="24">
        <v>0.25</v>
      </c>
      <c r="G6385" s="24">
        <v>0</v>
      </c>
      <c r="H6385" s="25">
        <v>2.2185999999999999</v>
      </c>
      <c r="I6385" s="25">
        <v>0.47910000000000003</v>
      </c>
      <c r="J6385" s="15">
        <v>10</v>
      </c>
      <c r="K6385" s="15">
        <v>2</v>
      </c>
      <c r="L6385" s="13">
        <v>0.21590000000000001</v>
      </c>
      <c r="M6385" s="7">
        <v>0.68629790000000002</v>
      </c>
      <c r="N6385" s="26">
        <v>0.25</v>
      </c>
      <c r="O6385" s="27" t="s">
        <v>22</v>
      </c>
      <c r="P6385" s="8">
        <v>0.63572669999999998</v>
      </c>
      <c r="Q6385" s="24">
        <v>0.25</v>
      </c>
      <c r="R6385" t="str">
        <f>IF($Q6385*100&gt;=VLOOKUP($O6385,margin_ranges!$A$5:$C$10,2,FALSE),IF($Q6385*100&lt;=VLOOKUP($O6385,margin_ranges!$A$5:$C$10,3,FALSE)+10,"IN RANGE","ABOVE RANGE"),"BELOW RANGE")</f>
        <v>IN RANGE</v>
      </c>
      <c r="S6385">
        <f>MIN(VLOOKUP($O6385,margin_ranges!$A$5:$D$10,4,FALSE),$P6385*100)</f>
        <v>29.75</v>
      </c>
      <c r="T6385" s="29">
        <f>(1-$S6385/100)/(1-$F6385)-1</f>
        <v>-6.3333333333333353E-2</v>
      </c>
      <c r="U6385" s="19" t="str">
        <f>IF(ABS(IFERROR(T6385,0))&gt;0.05,INDEX(margin_ranges!$C$13:$C$16,MATCH($F6385*100,margin_ranges!$B$13:$B$16,1)),"")</f>
        <v>Balanced (Type B)</v>
      </c>
      <c r="V6385">
        <f>MIN(VLOOKUP($U6385,margin_ranges!$A$5:$D$10,4,FALSE),$P6385*100)</f>
        <v>29.75</v>
      </c>
      <c r="Y6385" s="29">
        <f t="shared" si="99"/>
        <v>-6.3333333333333353E-2</v>
      </c>
    </row>
    <row r="6386" spans="1:25" x14ac:dyDescent="0.3">
      <c r="A6386" s="8" t="s">
        <v>17</v>
      </c>
      <c r="B6386" s="8" t="s">
        <v>12350</v>
      </c>
      <c r="C6386" s="8" t="s">
        <v>12351</v>
      </c>
      <c r="D6386" s="8" t="s">
        <v>12354</v>
      </c>
      <c r="E6386" s="8" t="s">
        <v>12355</v>
      </c>
      <c r="F6386" s="24">
        <v>0.25</v>
      </c>
      <c r="G6386" s="24">
        <v>0</v>
      </c>
      <c r="H6386" s="25">
        <v>2.3227000000000002</v>
      </c>
      <c r="I6386" s="25">
        <v>0.62039999999999995</v>
      </c>
      <c r="J6386" s="15">
        <v>16</v>
      </c>
      <c r="K6386" s="15">
        <v>4</v>
      </c>
      <c r="L6386" s="13">
        <v>0.2671</v>
      </c>
      <c r="M6386" s="7">
        <v>0.84812341999999996</v>
      </c>
      <c r="N6386" s="26">
        <v>0.25</v>
      </c>
      <c r="O6386" s="27" t="s">
        <v>22</v>
      </c>
      <c r="P6386" s="8">
        <v>0.70523157950000004</v>
      </c>
      <c r="Q6386" s="24">
        <v>0.25</v>
      </c>
      <c r="R6386" t="str">
        <f>IF($Q6386*100&gt;=VLOOKUP($O6386,margin_ranges!$A$5:$C$10,2,FALSE),IF($Q6386*100&lt;=VLOOKUP($O6386,margin_ranges!$A$5:$C$10,3,FALSE)+10,"IN RANGE","ABOVE RANGE"),"BELOW RANGE")</f>
        <v>IN RANGE</v>
      </c>
      <c r="S6386">
        <f>MIN(VLOOKUP($O6386,margin_ranges!$A$5:$D$10,4,FALSE),$P6386*100)</f>
        <v>29.75</v>
      </c>
      <c r="T6386" s="29">
        <f>(1-$S6386/100)/(1-$F6386)-1</f>
        <v>-6.3333333333333353E-2</v>
      </c>
      <c r="U6386" s="19" t="str">
        <f>IF(ABS(IFERROR(T6386,0))&gt;0.05,INDEX(margin_ranges!$C$13:$C$16,MATCH($F6386*100,margin_ranges!$B$13:$B$16,1)),"")</f>
        <v>Balanced (Type B)</v>
      </c>
      <c r="V6386">
        <f>MIN(VLOOKUP($U6386,margin_ranges!$A$5:$D$10,4,FALSE),$P6386*100)</f>
        <v>29.75</v>
      </c>
      <c r="Y6386" s="29">
        <f t="shared" si="99"/>
        <v>-6.3333333333333353E-2</v>
      </c>
    </row>
    <row r="6387" spans="1:25" x14ac:dyDescent="0.3">
      <c r="A6387" s="8" t="s">
        <v>17</v>
      </c>
      <c r="B6387" s="8" t="s">
        <v>12350</v>
      </c>
      <c r="C6387" s="8" t="s">
        <v>12351</v>
      </c>
      <c r="D6387" s="8" t="s">
        <v>12356</v>
      </c>
      <c r="E6387" s="8" t="s">
        <v>12357</v>
      </c>
      <c r="F6387" s="24">
        <v>0.25</v>
      </c>
      <c r="G6387" s="24">
        <v>0</v>
      </c>
      <c r="H6387" s="25">
        <v>2.1974999999999998</v>
      </c>
      <c r="I6387" s="25">
        <v>0.59379999999999999</v>
      </c>
      <c r="J6387" s="15">
        <v>15</v>
      </c>
      <c r="K6387" s="15">
        <v>4</v>
      </c>
      <c r="L6387" s="13">
        <v>0.2702</v>
      </c>
      <c r="M6387" s="7">
        <v>0.82417899999999999</v>
      </c>
      <c r="N6387" s="26">
        <v>0.25</v>
      </c>
      <c r="O6387" s="27" t="s">
        <v>22</v>
      </c>
      <c r="P6387" s="8">
        <v>0.69666783430000001</v>
      </c>
      <c r="Q6387" s="24">
        <v>0.25</v>
      </c>
      <c r="R6387" t="str">
        <f>IF($Q6387*100&gt;=VLOOKUP($O6387,margin_ranges!$A$5:$C$10,2,FALSE),IF($Q6387*100&lt;=VLOOKUP($O6387,margin_ranges!$A$5:$C$10,3,FALSE)+10,"IN RANGE","ABOVE RANGE"),"BELOW RANGE")</f>
        <v>IN RANGE</v>
      </c>
      <c r="S6387">
        <f>MIN(VLOOKUP($O6387,margin_ranges!$A$5:$D$10,4,FALSE),$P6387*100)</f>
        <v>29.75</v>
      </c>
      <c r="T6387" s="29">
        <f>(1-$S6387/100)/(1-$F6387)-1</f>
        <v>-6.3333333333333353E-2</v>
      </c>
      <c r="U6387" s="19" t="str">
        <f>IF(ABS(IFERROR(T6387,0))&gt;0.05,INDEX(margin_ranges!$C$13:$C$16,MATCH($F6387*100,margin_ranges!$B$13:$B$16,1)),"")</f>
        <v>Balanced (Type B)</v>
      </c>
      <c r="V6387">
        <f>MIN(VLOOKUP($U6387,margin_ranges!$A$5:$D$10,4,FALSE),$P6387*100)</f>
        <v>29.75</v>
      </c>
      <c r="Y6387" s="29">
        <f t="shared" si="99"/>
        <v>-6.3333333333333353E-2</v>
      </c>
    </row>
    <row r="6388" spans="1:25" x14ac:dyDescent="0.3">
      <c r="A6388" s="8" t="s">
        <v>17</v>
      </c>
      <c r="B6388" s="8" t="s">
        <v>12350</v>
      </c>
      <c r="C6388" s="8" t="s">
        <v>12351</v>
      </c>
      <c r="D6388" s="8" t="s">
        <v>12358</v>
      </c>
      <c r="E6388" s="8" t="s">
        <v>12359</v>
      </c>
      <c r="F6388" s="24">
        <v>0.25</v>
      </c>
      <c r="G6388" s="24">
        <v>0</v>
      </c>
      <c r="H6388" s="25">
        <v>6.3754</v>
      </c>
      <c r="I6388" s="25">
        <v>1.5570999999999999</v>
      </c>
      <c r="J6388" s="15">
        <v>29</v>
      </c>
      <c r="K6388" s="15">
        <v>7</v>
      </c>
      <c r="L6388" s="13">
        <v>0.2442</v>
      </c>
      <c r="M6388" s="7">
        <v>0.62084499000000004</v>
      </c>
      <c r="N6388" s="26">
        <v>0.25</v>
      </c>
      <c r="O6388" s="27" t="s">
        <v>22</v>
      </c>
      <c r="P6388" s="8">
        <v>0.59732299870000005</v>
      </c>
      <c r="Q6388" s="24">
        <v>0.25</v>
      </c>
      <c r="R6388" t="str">
        <f>IF($Q6388*100&gt;=VLOOKUP($O6388,margin_ranges!$A$5:$C$10,2,FALSE),IF($Q6388*100&lt;=VLOOKUP($O6388,margin_ranges!$A$5:$C$10,3,FALSE)+10,"IN RANGE","ABOVE RANGE"),"BELOW RANGE")</f>
        <v>IN RANGE</v>
      </c>
      <c r="S6388">
        <f>MIN(VLOOKUP($O6388,margin_ranges!$A$5:$D$10,4,FALSE),$P6388*100)</f>
        <v>29.75</v>
      </c>
      <c r="T6388" s="29">
        <f>(1-$S6388/100)/(1-$F6388)-1</f>
        <v>-6.3333333333333353E-2</v>
      </c>
      <c r="U6388" s="19" t="str">
        <f>IF(ABS(IFERROR(T6388,0))&gt;0.05,INDEX(margin_ranges!$C$13:$C$16,MATCH($F6388*100,margin_ranges!$B$13:$B$16,1)),"")</f>
        <v>Balanced (Type B)</v>
      </c>
      <c r="V6388">
        <f>MIN(VLOOKUP($U6388,margin_ranges!$A$5:$D$10,4,FALSE),$P6388*100)</f>
        <v>29.75</v>
      </c>
      <c r="Y6388" s="29">
        <f t="shared" si="99"/>
        <v>-6.3333333333333353E-2</v>
      </c>
    </row>
    <row r="6389" spans="1:25" x14ac:dyDescent="0.3">
      <c r="A6389" s="8" t="s">
        <v>17</v>
      </c>
      <c r="B6389" s="8" t="s">
        <v>12350</v>
      </c>
      <c r="C6389" s="8" t="s">
        <v>12351</v>
      </c>
      <c r="D6389" s="8" t="s">
        <v>12360</v>
      </c>
      <c r="E6389" s="8" t="s">
        <v>12361</v>
      </c>
      <c r="F6389" s="24">
        <v>0.25</v>
      </c>
      <c r="G6389" s="24">
        <v>0</v>
      </c>
      <c r="H6389" s="25">
        <v>2.5495999999999999</v>
      </c>
      <c r="I6389" s="25">
        <v>0.43669999999999998</v>
      </c>
      <c r="J6389" s="15">
        <v>11</v>
      </c>
      <c r="K6389" s="15">
        <v>3</v>
      </c>
      <c r="L6389" s="13">
        <v>0.17130000000000001</v>
      </c>
      <c r="M6389" s="7">
        <v>0.81635590000000002</v>
      </c>
      <c r="N6389" s="26">
        <v>0.25</v>
      </c>
      <c r="O6389" s="27" t="s">
        <v>22</v>
      </c>
      <c r="P6389" s="8">
        <v>0.69376101940000001</v>
      </c>
      <c r="Q6389" s="24">
        <v>0.25</v>
      </c>
      <c r="R6389" t="str">
        <f>IF($Q6389*100&gt;=VLOOKUP($O6389,margin_ranges!$A$5:$C$10,2,FALSE),IF($Q6389*100&lt;=VLOOKUP($O6389,margin_ranges!$A$5:$C$10,3,FALSE)+10,"IN RANGE","ABOVE RANGE"),"BELOW RANGE")</f>
        <v>IN RANGE</v>
      </c>
      <c r="S6389">
        <f>MIN(VLOOKUP($O6389,margin_ranges!$A$5:$D$10,4,FALSE),$P6389*100)</f>
        <v>29.75</v>
      </c>
      <c r="T6389" s="29">
        <f>(1-$S6389/100)/(1-$F6389)-1</f>
        <v>-6.3333333333333353E-2</v>
      </c>
      <c r="U6389" s="19" t="str">
        <f>IF(ABS(IFERROR(T6389,0))&gt;0.05,INDEX(margin_ranges!$C$13:$C$16,MATCH($F6389*100,margin_ranges!$B$13:$B$16,1)),"")</f>
        <v>Balanced (Type B)</v>
      </c>
      <c r="V6389">
        <f>MIN(VLOOKUP($U6389,margin_ranges!$A$5:$D$10,4,FALSE),$P6389*100)</f>
        <v>29.75</v>
      </c>
      <c r="Y6389" s="29">
        <f t="shared" si="99"/>
        <v>-6.3333333333333353E-2</v>
      </c>
    </row>
    <row r="6390" spans="1:25" x14ac:dyDescent="0.3">
      <c r="A6390" s="8" t="s">
        <v>17</v>
      </c>
      <c r="B6390" s="8" t="s">
        <v>12350</v>
      </c>
      <c r="C6390" s="8" t="s">
        <v>12351</v>
      </c>
      <c r="D6390" s="8" t="s">
        <v>12362</v>
      </c>
      <c r="E6390" s="8" t="s">
        <v>12363</v>
      </c>
      <c r="F6390" s="24">
        <v>0.25</v>
      </c>
      <c r="G6390" s="24">
        <v>0</v>
      </c>
      <c r="H6390" s="25">
        <v>6.4255000000000004</v>
      </c>
      <c r="I6390" s="25">
        <v>1.6912</v>
      </c>
      <c r="J6390" s="15">
        <v>36</v>
      </c>
      <c r="K6390" s="15">
        <v>9</v>
      </c>
      <c r="L6390" s="13">
        <v>0.26319999999999999</v>
      </c>
      <c r="M6390" s="7">
        <v>0.71504836000000005</v>
      </c>
      <c r="N6390" s="26">
        <v>0.25</v>
      </c>
      <c r="O6390" s="27" t="s">
        <v>22</v>
      </c>
      <c r="P6390" s="8">
        <v>0.65037329740000005</v>
      </c>
      <c r="Q6390" s="24">
        <v>0.25</v>
      </c>
      <c r="R6390" t="str">
        <f>IF($Q6390*100&gt;=VLOOKUP($O6390,margin_ranges!$A$5:$C$10,2,FALSE),IF($Q6390*100&lt;=VLOOKUP($O6390,margin_ranges!$A$5:$C$10,3,FALSE)+10,"IN RANGE","ABOVE RANGE"),"BELOW RANGE")</f>
        <v>IN RANGE</v>
      </c>
      <c r="S6390">
        <f>MIN(VLOOKUP($O6390,margin_ranges!$A$5:$D$10,4,FALSE),$P6390*100)</f>
        <v>29.75</v>
      </c>
      <c r="T6390" s="29">
        <f>(1-$S6390/100)/(1-$F6390)-1</f>
        <v>-6.3333333333333353E-2</v>
      </c>
      <c r="U6390" s="19" t="str">
        <f>IF(ABS(IFERROR(T6390,0))&gt;0.05,INDEX(margin_ranges!$C$13:$C$16,MATCH($F6390*100,margin_ranges!$B$13:$B$16,1)),"")</f>
        <v>Balanced (Type B)</v>
      </c>
      <c r="V6390">
        <f>MIN(VLOOKUP($U6390,margin_ranges!$A$5:$D$10,4,FALSE),$P6390*100)</f>
        <v>29.75</v>
      </c>
      <c r="Y6390" s="29">
        <f t="shared" si="99"/>
        <v>-6.3333333333333353E-2</v>
      </c>
    </row>
    <row r="6391" spans="1:25" x14ac:dyDescent="0.3">
      <c r="A6391" s="8" t="s">
        <v>17</v>
      </c>
      <c r="B6391" s="8" t="s">
        <v>12350</v>
      </c>
      <c r="C6391" s="8" t="s">
        <v>12351</v>
      </c>
      <c r="D6391" s="8" t="s">
        <v>12364</v>
      </c>
      <c r="E6391" s="8" t="s">
        <v>12365</v>
      </c>
      <c r="F6391" s="24">
        <v>0.249999999999999</v>
      </c>
      <c r="G6391" s="24">
        <v>0</v>
      </c>
      <c r="H6391" s="25">
        <v>2.0996000000000001</v>
      </c>
      <c r="I6391" s="25">
        <v>0.54310000000000003</v>
      </c>
      <c r="J6391" s="15">
        <v>11</v>
      </c>
      <c r="K6391" s="15">
        <v>3</v>
      </c>
      <c r="L6391" s="13">
        <v>0.2586</v>
      </c>
      <c r="M6391" s="7">
        <v>0.64674471</v>
      </c>
      <c r="N6391" s="26">
        <v>0.25</v>
      </c>
      <c r="O6391" s="27" t="s">
        <v>22</v>
      </c>
      <c r="P6391" s="8">
        <v>0.61344871059999995</v>
      </c>
      <c r="Q6391" s="24">
        <v>0.25</v>
      </c>
      <c r="R6391" t="str">
        <f>IF($Q6391*100&gt;=VLOOKUP($O6391,margin_ranges!$A$5:$C$10,2,FALSE),IF($Q6391*100&lt;=VLOOKUP($O6391,margin_ranges!$A$5:$C$10,3,FALSE)+10,"IN RANGE","ABOVE RANGE"),"BELOW RANGE")</f>
        <v>IN RANGE</v>
      </c>
      <c r="S6391">
        <f>MIN(VLOOKUP($O6391,margin_ranges!$A$5:$D$10,4,FALSE),$P6391*100)</f>
        <v>29.75</v>
      </c>
      <c r="T6391" s="29">
        <f>(1-$S6391/100)/(1-$F6391)-1</f>
        <v>-6.3333333333334574E-2</v>
      </c>
      <c r="U6391" s="19" t="str">
        <f>IF(ABS(IFERROR(T6391,0))&gt;0.05,INDEX(margin_ranges!$C$13:$C$16,MATCH($F6391*100,margin_ranges!$B$13:$B$16,1)),"")</f>
        <v>Maximize Fill (Type A+)</v>
      </c>
      <c r="V6391">
        <f>MIN(VLOOKUP($U6391,margin_ranges!$A$5:$D$10,4,FALSE),$P6391*100)</f>
        <v>19.75</v>
      </c>
      <c r="Y6391" s="29">
        <f t="shared" si="99"/>
        <v>6.9999999999998508E-2</v>
      </c>
    </row>
    <row r="6392" spans="1:25" x14ac:dyDescent="0.3">
      <c r="A6392" s="8" t="s">
        <v>17</v>
      </c>
      <c r="B6392" s="8" t="s">
        <v>12350</v>
      </c>
      <c r="C6392" s="8" t="s">
        <v>12351</v>
      </c>
      <c r="D6392" s="8" t="s">
        <v>12366</v>
      </c>
      <c r="E6392" s="8" t="s">
        <v>12367</v>
      </c>
      <c r="F6392" s="24">
        <v>0.249999999999999</v>
      </c>
      <c r="G6392" s="24">
        <v>0</v>
      </c>
      <c r="H6392" s="25">
        <v>2.4014000000000002</v>
      </c>
      <c r="I6392" s="25">
        <v>0.39340000000000003</v>
      </c>
      <c r="J6392" s="15">
        <v>9</v>
      </c>
      <c r="K6392" s="15">
        <v>2</v>
      </c>
      <c r="L6392" s="13">
        <v>0.1638</v>
      </c>
      <c r="M6392" s="7">
        <v>0.75424837</v>
      </c>
      <c r="N6392" s="26">
        <v>0.25</v>
      </c>
      <c r="O6392" s="27" t="s">
        <v>22</v>
      </c>
      <c r="P6392" s="8">
        <v>0.66854419409999999</v>
      </c>
      <c r="Q6392" s="24">
        <v>0.25</v>
      </c>
      <c r="R6392" t="str">
        <f>IF($Q6392*100&gt;=VLOOKUP($O6392,margin_ranges!$A$5:$C$10,2,FALSE),IF($Q6392*100&lt;=VLOOKUP($O6392,margin_ranges!$A$5:$C$10,3,FALSE)+10,"IN RANGE","ABOVE RANGE"),"BELOW RANGE")</f>
        <v>IN RANGE</v>
      </c>
      <c r="S6392">
        <f>MIN(VLOOKUP($O6392,margin_ranges!$A$5:$D$10,4,FALSE),$P6392*100)</f>
        <v>29.75</v>
      </c>
      <c r="T6392" s="29">
        <f>(1-$S6392/100)/(1-$F6392)-1</f>
        <v>-6.3333333333334574E-2</v>
      </c>
      <c r="U6392" s="19" t="str">
        <f>IF(ABS(IFERROR(T6392,0))&gt;0.05,INDEX(margin_ranges!$C$13:$C$16,MATCH($F6392*100,margin_ranges!$B$13:$B$16,1)),"")</f>
        <v>Maximize Fill (Type A+)</v>
      </c>
      <c r="V6392">
        <f>MIN(VLOOKUP($U6392,margin_ranges!$A$5:$D$10,4,FALSE),$P6392*100)</f>
        <v>19.75</v>
      </c>
      <c r="Y6392" s="29">
        <f t="shared" si="99"/>
        <v>6.9999999999998508E-2</v>
      </c>
    </row>
    <row r="6393" spans="1:25" x14ac:dyDescent="0.3">
      <c r="A6393" s="8" t="s">
        <v>35</v>
      </c>
      <c r="B6393" s="8" t="s">
        <v>11083</v>
      </c>
      <c r="C6393" s="8" t="s">
        <v>34</v>
      </c>
      <c r="D6393" s="8" t="s">
        <v>34</v>
      </c>
      <c r="E6393" s="8"/>
      <c r="F6393" s="24">
        <v>0.22934886963769099</v>
      </c>
      <c r="G6393" s="24">
        <v>0.69813196</v>
      </c>
      <c r="H6393" s="25">
        <v>137.49209999999999</v>
      </c>
      <c r="I6393" s="25">
        <v>1.6185</v>
      </c>
      <c r="J6393" s="15">
        <v>27</v>
      </c>
      <c r="K6393" s="15">
        <v>6</v>
      </c>
      <c r="L6393" s="13">
        <v>1.18E-2</v>
      </c>
      <c r="M6393" s="7">
        <v>0.55069950000000001</v>
      </c>
      <c r="N6393" s="26">
        <v>0.2</v>
      </c>
      <c r="O6393" s="27"/>
      <c r="P6393" s="8">
        <v>0.63682552910000001</v>
      </c>
      <c r="Q6393" s="24">
        <v>0.2293</v>
      </c>
      <c r="R6393" t="e">
        <f>IF($Q6393*100&gt;=VLOOKUP($O6393,margin_ranges!$A$5:$C$10,2,FALSE),IF($Q6393*100&lt;=VLOOKUP($O6393,margin_ranges!$A$5:$C$10,3,FALSE)+10,"IN RANGE","ABOVE RANGE"),"BELOW RANGE")</f>
        <v>#N/A</v>
      </c>
      <c r="S6393" t="e">
        <f>MIN(VLOOKUP($O6393,margin_ranges!$A$5:$D$10,4,FALSE),$P6393*100)</f>
        <v>#N/A</v>
      </c>
      <c r="T6393" s="29" t="e">
        <f>(1-$S6393/100)/(1-$F6393)-1</f>
        <v>#N/A</v>
      </c>
      <c r="U6393" s="19" t="str">
        <f>IF(ABS(IFERROR(T6393,0))&gt;0.05,INDEX(margin_ranges!$C$13:$C$16,MATCH($F6393*100,margin_ranges!$B$13:$B$16,1)),"")</f>
        <v/>
      </c>
      <c r="V6393" t="e">
        <f>MIN(VLOOKUP($U6393,margin_ranges!$A$5:$D$10,4,FALSE),$P6393*100)</f>
        <v>#N/A</v>
      </c>
      <c r="Y6393" s="29" t="e">
        <f t="shared" si="99"/>
        <v>#N/A</v>
      </c>
    </row>
    <row r="6394" spans="1:25" x14ac:dyDescent="0.3">
      <c r="A6394" s="8" t="s">
        <v>33</v>
      </c>
      <c r="B6394" s="8" t="s">
        <v>11083</v>
      </c>
      <c r="C6394" s="8" t="s">
        <v>11084</v>
      </c>
      <c r="D6394" s="8" t="s">
        <v>34</v>
      </c>
      <c r="E6394" s="8"/>
      <c r="F6394" s="24">
        <v>0.22934886963769099</v>
      </c>
      <c r="G6394" s="24">
        <v>0.69813196</v>
      </c>
      <c r="H6394" s="25">
        <v>137.49209999999999</v>
      </c>
      <c r="I6394" s="25">
        <v>1.6185</v>
      </c>
      <c r="J6394" s="15">
        <v>27</v>
      </c>
      <c r="K6394" s="15">
        <v>6</v>
      </c>
      <c r="L6394" s="13">
        <v>1.18E-2</v>
      </c>
      <c r="M6394" s="7">
        <v>0.55069950000000001</v>
      </c>
      <c r="N6394" s="26">
        <v>0.2</v>
      </c>
      <c r="O6394" s="27"/>
      <c r="P6394" s="8">
        <v>0.63682552910000001</v>
      </c>
      <c r="Q6394" s="24">
        <v>0.2293</v>
      </c>
      <c r="R6394" t="e">
        <f>IF($Q6394*100&gt;=VLOOKUP($O6394,margin_ranges!$A$5:$C$10,2,FALSE),IF($Q6394*100&lt;=VLOOKUP($O6394,margin_ranges!$A$5:$C$10,3,FALSE)+10,"IN RANGE","ABOVE RANGE"),"BELOW RANGE")</f>
        <v>#N/A</v>
      </c>
      <c r="S6394" t="e">
        <f>MIN(VLOOKUP($O6394,margin_ranges!$A$5:$D$10,4,FALSE),$P6394*100)</f>
        <v>#N/A</v>
      </c>
      <c r="T6394" s="29" t="e">
        <f>(1-$S6394/100)/(1-$F6394)-1</f>
        <v>#N/A</v>
      </c>
      <c r="U6394" s="19" t="str">
        <f>IF(ABS(IFERROR(T6394,0))&gt;0.05,INDEX(margin_ranges!$C$13:$C$16,MATCH($F6394*100,margin_ranges!$B$13:$B$16,1)),"")</f>
        <v/>
      </c>
      <c r="V6394" t="e">
        <f>MIN(VLOOKUP($U6394,margin_ranges!$A$5:$D$10,4,FALSE),$P6394*100)</f>
        <v>#N/A</v>
      </c>
      <c r="Y6394" s="29" t="e">
        <f t="shared" si="99"/>
        <v>#N/A</v>
      </c>
    </row>
    <row r="6395" spans="1:25" x14ac:dyDescent="0.3">
      <c r="A6395" s="8" t="s">
        <v>17</v>
      </c>
      <c r="B6395" s="8" t="s">
        <v>11083</v>
      </c>
      <c r="C6395" s="8" t="s">
        <v>11084</v>
      </c>
      <c r="D6395" s="8" t="s">
        <v>11085</v>
      </c>
      <c r="E6395" s="8" t="s">
        <v>11086</v>
      </c>
      <c r="F6395" s="24">
        <v>0.28999999999999998</v>
      </c>
      <c r="G6395" s="24">
        <v>1</v>
      </c>
      <c r="H6395" s="25">
        <v>37.295400000000001</v>
      </c>
      <c r="I6395" s="25">
        <v>0.71540000000000004</v>
      </c>
      <c r="J6395" s="15">
        <v>9</v>
      </c>
      <c r="K6395" s="15">
        <v>2</v>
      </c>
      <c r="L6395" s="13">
        <v>1.9199999999999998E-2</v>
      </c>
      <c r="M6395" s="7">
        <v>0.42527955000000001</v>
      </c>
      <c r="N6395" s="26">
        <v>0.2</v>
      </c>
      <c r="O6395" s="27" t="s">
        <v>22</v>
      </c>
      <c r="P6395" s="8">
        <v>0.52972110059999999</v>
      </c>
      <c r="Q6395" s="24">
        <v>0.28999999999999998</v>
      </c>
      <c r="R6395" t="str">
        <f>IF($Q6395*100&gt;=VLOOKUP($O6395,margin_ranges!$A$5:$C$10,2,FALSE),IF($Q6395*100&lt;=VLOOKUP($O6395,margin_ranges!$A$5:$C$10,3,FALSE)+10,"IN RANGE","ABOVE RANGE"),"BELOW RANGE")</f>
        <v>IN RANGE</v>
      </c>
      <c r="S6395">
        <f>MIN(VLOOKUP($O6395,margin_ranges!$A$5:$D$10,4,FALSE),$P6395*100)</f>
        <v>29.75</v>
      </c>
      <c r="T6395" s="29">
        <f>(1-$S6395/100)/(1-$F6395)-1</f>
        <v>-1.0563380281690127E-2</v>
      </c>
      <c r="U6395" s="19" t="str">
        <f>IF(ABS(IFERROR(T6395,0))&gt;0.05,INDEX(margin_ranges!$C$13:$C$16,MATCH($F6395*100,margin_ranges!$B$13:$B$16,1)),"")</f>
        <v/>
      </c>
      <c r="V6395" t="e">
        <f>MIN(VLOOKUP($U6395,margin_ranges!$A$5:$D$10,4,FALSE),$P6395*100)</f>
        <v>#N/A</v>
      </c>
      <c r="Y6395" s="29" t="e">
        <f t="shared" si="99"/>
        <v>#N/A</v>
      </c>
    </row>
    <row r="6396" spans="1:25" x14ac:dyDescent="0.3">
      <c r="A6396" s="8" t="s">
        <v>17</v>
      </c>
      <c r="B6396" s="8" t="s">
        <v>11083</v>
      </c>
      <c r="C6396" s="8" t="s">
        <v>11084</v>
      </c>
      <c r="D6396" s="8" t="s">
        <v>11087</v>
      </c>
      <c r="E6396" s="8" t="s">
        <v>11088</v>
      </c>
      <c r="F6396" s="24">
        <v>0.28999999999999998</v>
      </c>
      <c r="G6396" s="24">
        <v>0</v>
      </c>
      <c r="H6396" s="25">
        <v>20.8369</v>
      </c>
      <c r="I6396" s="25">
        <v>0.51729999999999998</v>
      </c>
      <c r="J6396" s="15">
        <v>8</v>
      </c>
      <c r="K6396" s="15">
        <v>2</v>
      </c>
      <c r="L6396" s="13">
        <v>2.4799999999999999E-2</v>
      </c>
      <c r="M6396" s="7">
        <v>0.52013255999999997</v>
      </c>
      <c r="N6396" s="26">
        <v>0.2</v>
      </c>
      <c r="O6396" s="27" t="s">
        <v>22</v>
      </c>
      <c r="P6396" s="8">
        <v>0.61548263780000001</v>
      </c>
      <c r="Q6396" s="24">
        <v>0.28999999999999998</v>
      </c>
      <c r="R6396" t="str">
        <f>IF($Q6396*100&gt;=VLOOKUP($O6396,margin_ranges!$A$5:$C$10,2,FALSE),IF($Q6396*100&lt;=VLOOKUP($O6396,margin_ranges!$A$5:$C$10,3,FALSE)+10,"IN RANGE","ABOVE RANGE"),"BELOW RANGE")</f>
        <v>IN RANGE</v>
      </c>
      <c r="S6396">
        <f>MIN(VLOOKUP($O6396,margin_ranges!$A$5:$D$10,4,FALSE),$P6396*100)</f>
        <v>29.75</v>
      </c>
      <c r="T6396" s="29">
        <f>(1-$S6396/100)/(1-$F6396)-1</f>
        <v>-1.0563380281690127E-2</v>
      </c>
      <c r="U6396" s="19" t="str">
        <f>IF(ABS(IFERROR(T6396,0))&gt;0.05,INDEX(margin_ranges!$C$13:$C$16,MATCH($F6396*100,margin_ranges!$B$13:$B$16,1)),"")</f>
        <v/>
      </c>
      <c r="V6396" t="e">
        <f>MIN(VLOOKUP($U6396,margin_ranges!$A$5:$D$10,4,FALSE),$P6396*100)</f>
        <v>#N/A</v>
      </c>
      <c r="Y6396" s="29" t="e">
        <f t="shared" si="99"/>
        <v>#N/A</v>
      </c>
    </row>
    <row r="6397" spans="1:25" x14ac:dyDescent="0.3">
      <c r="A6397" s="8" t="s">
        <v>17</v>
      </c>
      <c r="B6397" s="8" t="s">
        <v>11083</v>
      </c>
      <c r="C6397" s="8" t="s">
        <v>11084</v>
      </c>
      <c r="D6397" s="8" t="s">
        <v>11089</v>
      </c>
      <c r="E6397" s="8" t="s">
        <v>11090</v>
      </c>
      <c r="F6397" s="24">
        <v>0.12</v>
      </c>
      <c r="G6397" s="24">
        <v>1</v>
      </c>
      <c r="H6397" s="25">
        <v>79.354900000000001</v>
      </c>
      <c r="I6397" s="25">
        <v>0.38579999999999998</v>
      </c>
      <c r="J6397" s="15">
        <v>10</v>
      </c>
      <c r="K6397" s="15">
        <v>2</v>
      </c>
      <c r="L6397" s="13">
        <v>4.8999999999999998E-3</v>
      </c>
      <c r="M6397" s="7">
        <v>0.82427328</v>
      </c>
      <c r="N6397" s="26">
        <v>0.2</v>
      </c>
      <c r="O6397" s="27" t="s">
        <v>22</v>
      </c>
      <c r="P6397" s="8">
        <v>0.75736202519999996</v>
      </c>
      <c r="Q6397" s="24">
        <v>0.12</v>
      </c>
      <c r="R6397" t="str">
        <f>IF($Q6397*100&gt;=VLOOKUP($O6397,margin_ranges!$A$5:$C$10,2,FALSE),IF($Q6397*100&lt;=VLOOKUP($O6397,margin_ranges!$A$5:$C$10,3,FALSE)+10,"IN RANGE","ABOVE RANGE"),"BELOW RANGE")</f>
        <v>BELOW RANGE</v>
      </c>
      <c r="S6397">
        <f>MIN(VLOOKUP($O6397,margin_ranges!$A$5:$D$10,4,FALSE),$P6397*100)</f>
        <v>29.75</v>
      </c>
      <c r="T6397" s="29">
        <f>(1-$S6397/100)/(1-$F6397)-1</f>
        <v>-0.20170454545454541</v>
      </c>
      <c r="U6397" s="19" t="str">
        <f>IF(ABS(IFERROR(T6397,0))&gt;0.05,INDEX(margin_ranges!$C$13:$C$16,MATCH($F6397*100,margin_ranges!$B$13:$B$16,1)),"")</f>
        <v>Maximize Fill (Type A+)</v>
      </c>
      <c r="V6397">
        <f>MIN(VLOOKUP($U6397,margin_ranges!$A$5:$D$10,4,FALSE),$P6397*100)</f>
        <v>19.75</v>
      </c>
      <c r="Y6397" s="29">
        <f t="shared" si="99"/>
        <v>-8.8068181818181879E-2</v>
      </c>
    </row>
    <row r="6398" spans="1:25" x14ac:dyDescent="0.3">
      <c r="A6398" s="8" t="s">
        <v>35</v>
      </c>
      <c r="B6398" s="8" t="s">
        <v>11091</v>
      </c>
      <c r="C6398" s="8" t="s">
        <v>34</v>
      </c>
      <c r="D6398" s="8" t="s">
        <v>34</v>
      </c>
      <c r="E6398" s="8"/>
      <c r="F6398" s="24">
        <v>0.26454623058118498</v>
      </c>
      <c r="G6398" s="24">
        <v>0.93461019000000001</v>
      </c>
      <c r="H6398" s="25">
        <v>585.12279999999998</v>
      </c>
      <c r="I6398" s="25">
        <v>113.61020000000001</v>
      </c>
      <c r="J6398" s="15">
        <v>6356</v>
      </c>
      <c r="K6398" s="15">
        <v>1654</v>
      </c>
      <c r="L6398" s="13">
        <v>0.19420000000000001</v>
      </c>
      <c r="M6398" s="7">
        <v>1.86488268</v>
      </c>
      <c r="N6398" s="26">
        <v>1.3715349999999999</v>
      </c>
      <c r="O6398" s="27"/>
      <c r="P6398" s="8">
        <v>0.26454623059999999</v>
      </c>
      <c r="Q6398" s="24">
        <v>0.30640000000000001</v>
      </c>
      <c r="R6398" t="e">
        <f>IF($Q6398*100&gt;=VLOOKUP($O6398,margin_ranges!$A$5:$C$10,2,FALSE),IF($Q6398*100&lt;=VLOOKUP($O6398,margin_ranges!$A$5:$C$10,3,FALSE)+10,"IN RANGE","ABOVE RANGE"),"BELOW RANGE")</f>
        <v>#N/A</v>
      </c>
      <c r="S6398" t="e">
        <f>MIN(VLOOKUP($O6398,margin_ranges!$A$5:$D$10,4,FALSE),$P6398*100)</f>
        <v>#N/A</v>
      </c>
      <c r="T6398" s="29" t="e">
        <f>(1-$S6398/100)/(1-$F6398)-1</f>
        <v>#N/A</v>
      </c>
      <c r="U6398" s="19" t="str">
        <f>IF(ABS(IFERROR(T6398,0))&gt;0.05,INDEX(margin_ranges!$C$13:$C$16,MATCH($F6398*100,margin_ranges!$B$13:$B$16,1)),"")</f>
        <v/>
      </c>
      <c r="V6398" t="e">
        <f>MIN(VLOOKUP($U6398,margin_ranges!$A$5:$D$10,4,FALSE),$P6398*100)</f>
        <v>#N/A</v>
      </c>
      <c r="Y6398" s="29" t="e">
        <f t="shared" si="99"/>
        <v>#N/A</v>
      </c>
    </row>
    <row r="6399" spans="1:25" x14ac:dyDescent="0.3">
      <c r="A6399" s="8" t="s">
        <v>33</v>
      </c>
      <c r="B6399" s="8" t="s">
        <v>11091</v>
      </c>
      <c r="C6399" s="8" t="s">
        <v>11092</v>
      </c>
      <c r="D6399" s="8" t="s">
        <v>34</v>
      </c>
      <c r="E6399" s="8"/>
      <c r="F6399" s="24">
        <v>0.26454623058118498</v>
      </c>
      <c r="G6399" s="24">
        <v>0.93461019000000001</v>
      </c>
      <c r="H6399" s="25">
        <v>585.12279999999998</v>
      </c>
      <c r="I6399" s="25">
        <v>113.61020000000001</v>
      </c>
      <c r="J6399" s="15">
        <v>6356</v>
      </c>
      <c r="K6399" s="15">
        <v>1654</v>
      </c>
      <c r="L6399" s="13">
        <v>0.19420000000000001</v>
      </c>
      <c r="M6399" s="7">
        <v>1.86488268</v>
      </c>
      <c r="N6399" s="26">
        <v>1.3715349999999999</v>
      </c>
      <c r="O6399" s="27"/>
      <c r="P6399" s="8">
        <v>0.26454623059999999</v>
      </c>
      <c r="Q6399" s="24">
        <v>0.30640000000000001</v>
      </c>
      <c r="R6399" t="e">
        <f>IF($Q6399*100&gt;=VLOOKUP($O6399,margin_ranges!$A$5:$C$10,2,FALSE),IF($Q6399*100&lt;=VLOOKUP($O6399,margin_ranges!$A$5:$C$10,3,FALSE)+10,"IN RANGE","ABOVE RANGE"),"BELOW RANGE")</f>
        <v>#N/A</v>
      </c>
      <c r="S6399" t="e">
        <f>MIN(VLOOKUP($O6399,margin_ranges!$A$5:$D$10,4,FALSE),$P6399*100)</f>
        <v>#N/A</v>
      </c>
      <c r="T6399" s="29" t="e">
        <f>(1-$S6399/100)/(1-$F6399)-1</f>
        <v>#N/A</v>
      </c>
      <c r="U6399" s="19" t="str">
        <f>IF(ABS(IFERROR(T6399,0))&gt;0.05,INDEX(margin_ranges!$C$13:$C$16,MATCH($F6399*100,margin_ranges!$B$13:$B$16,1)),"")</f>
        <v/>
      </c>
      <c r="V6399" t="e">
        <f>MIN(VLOOKUP($U6399,margin_ranges!$A$5:$D$10,4,FALSE),$P6399*100)</f>
        <v>#N/A</v>
      </c>
      <c r="Y6399" s="29" t="e">
        <f t="shared" si="99"/>
        <v>#N/A</v>
      </c>
    </row>
    <row r="6400" spans="1:25" x14ac:dyDescent="0.3">
      <c r="A6400" s="8" t="s">
        <v>17</v>
      </c>
      <c r="B6400" s="8" t="s">
        <v>11091</v>
      </c>
      <c r="C6400" s="8" t="s">
        <v>11092</v>
      </c>
      <c r="D6400" s="8" t="s">
        <v>11093</v>
      </c>
      <c r="E6400" s="8" t="s">
        <v>11094</v>
      </c>
      <c r="F6400" s="24">
        <v>0.31547961230721899</v>
      </c>
      <c r="G6400" s="24">
        <v>0</v>
      </c>
      <c r="H6400" s="25">
        <v>17.449100000000001</v>
      </c>
      <c r="I6400" s="25">
        <v>4.7416999999999998</v>
      </c>
      <c r="J6400" s="15">
        <v>416</v>
      </c>
      <c r="K6400" s="15">
        <v>115</v>
      </c>
      <c r="L6400" s="13">
        <v>0.2717</v>
      </c>
      <c r="M6400" s="7">
        <v>2.9217537400000002</v>
      </c>
      <c r="N6400" s="26">
        <v>2</v>
      </c>
      <c r="O6400" s="27" t="s">
        <v>22</v>
      </c>
      <c r="P6400" s="8">
        <v>0.31547961229999999</v>
      </c>
      <c r="Q6400" s="24">
        <v>0.37</v>
      </c>
      <c r="R6400" t="str">
        <f>IF($Q6400*100&gt;=VLOOKUP($O6400,margin_ranges!$A$5:$C$10,2,FALSE),IF($Q6400*100&lt;=VLOOKUP($O6400,margin_ranges!$A$5:$C$10,3,FALSE)+10,"IN RANGE","ABOVE RANGE"),"BELOW RANGE")</f>
        <v>IN RANGE</v>
      </c>
      <c r="S6400">
        <f>MIN(VLOOKUP($O6400,margin_ranges!$A$5:$D$10,4,FALSE),$P6400*100)</f>
        <v>29.75</v>
      </c>
      <c r="T6400" s="29">
        <f>(1-$S6400/100)/(1-$F6400)-1</f>
        <v>2.6265999713785515E-2</v>
      </c>
      <c r="U6400" s="19" t="str">
        <f>IF(ABS(IFERROR(T6400,0))&gt;0.05,INDEX(margin_ranges!$C$13:$C$16,MATCH($F6400*100,margin_ranges!$B$13:$B$16,1)),"")</f>
        <v/>
      </c>
      <c r="V6400" t="e">
        <f>MIN(VLOOKUP($U6400,margin_ranges!$A$5:$D$10,4,FALSE),$P6400*100)</f>
        <v>#N/A</v>
      </c>
      <c r="Y6400" s="29" t="e">
        <f t="shared" si="99"/>
        <v>#N/A</v>
      </c>
    </row>
    <row r="6401" spans="1:25" x14ac:dyDescent="0.3">
      <c r="A6401" s="8" t="s">
        <v>17</v>
      </c>
      <c r="B6401" s="8" t="s">
        <v>11091</v>
      </c>
      <c r="C6401" s="8" t="s">
        <v>11092</v>
      </c>
      <c r="D6401" s="8" t="s">
        <v>11095</v>
      </c>
      <c r="E6401" s="8" t="s">
        <v>11096</v>
      </c>
      <c r="F6401" s="24">
        <v>0.29295455042711499</v>
      </c>
      <c r="G6401" s="24">
        <v>1</v>
      </c>
      <c r="H6401" s="25">
        <v>208.65360000000001</v>
      </c>
      <c r="I6401" s="25">
        <v>33.9315</v>
      </c>
      <c r="J6401" s="15">
        <v>1440</v>
      </c>
      <c r="K6401" s="15">
        <v>411</v>
      </c>
      <c r="L6401" s="13">
        <v>0.16259999999999999</v>
      </c>
      <c r="M6401" s="7">
        <v>1.4143362399999999</v>
      </c>
      <c r="N6401" s="26">
        <v>1</v>
      </c>
      <c r="O6401" s="27" t="s">
        <v>162</v>
      </c>
      <c r="P6401" s="8">
        <v>0.29295455040000001</v>
      </c>
      <c r="Q6401" s="24">
        <v>0.3</v>
      </c>
      <c r="R6401" t="str">
        <f>IF($Q6401*100&gt;=VLOOKUP($O6401,margin_ranges!$A$5:$C$10,2,FALSE),IF($Q6401*100&lt;=VLOOKUP($O6401,margin_ranges!$A$5:$C$10,3,FALSE)+10,"IN RANGE","ABOVE RANGE"),"BELOW RANGE")</f>
        <v>IN RANGE</v>
      </c>
      <c r="S6401">
        <f>MIN(VLOOKUP($O6401,margin_ranges!$A$5:$D$10,4,FALSE),$P6401*100)</f>
        <v>29.29545504</v>
      </c>
      <c r="T6401" s="29">
        <f>(1-$S6401/100)/(1-$F6401)-1</f>
        <v>3.8349767805812007E-11</v>
      </c>
      <c r="U6401" s="19" t="str">
        <f>IF(ABS(IFERROR(T6401,0))&gt;0.05,INDEX(margin_ranges!$C$13:$C$16,MATCH($F6401*100,margin_ranges!$B$13:$B$16,1)),"")</f>
        <v/>
      </c>
      <c r="V6401" t="e">
        <f>MIN(VLOOKUP($U6401,margin_ranges!$A$5:$D$10,4,FALSE),$P6401*100)</f>
        <v>#N/A</v>
      </c>
      <c r="Y6401" s="29" t="e">
        <f t="shared" si="99"/>
        <v>#N/A</v>
      </c>
    </row>
    <row r="6402" spans="1:25" x14ac:dyDescent="0.3">
      <c r="A6402" s="8" t="s">
        <v>17</v>
      </c>
      <c r="B6402" s="8" t="s">
        <v>11091</v>
      </c>
      <c r="C6402" s="8" t="s">
        <v>11092</v>
      </c>
      <c r="D6402" s="8" t="s">
        <v>11097</v>
      </c>
      <c r="E6402" s="8" t="s">
        <v>11098</v>
      </c>
      <c r="F6402" s="24">
        <v>0.22605333099817099</v>
      </c>
      <c r="G6402" s="24">
        <v>1</v>
      </c>
      <c r="H6402" s="25">
        <v>91.387299999999996</v>
      </c>
      <c r="I6402" s="25">
        <v>19.065200000000001</v>
      </c>
      <c r="J6402" s="15">
        <v>1109</v>
      </c>
      <c r="K6402" s="15">
        <v>251</v>
      </c>
      <c r="L6402" s="13">
        <v>0.20860000000000001</v>
      </c>
      <c r="M6402" s="7">
        <v>1.93811804</v>
      </c>
      <c r="N6402" s="26">
        <v>1.5</v>
      </c>
      <c r="O6402" s="27" t="s">
        <v>22</v>
      </c>
      <c r="P6402" s="8">
        <v>0.226053331</v>
      </c>
      <c r="Q6402" s="24">
        <v>0.28000000000000003</v>
      </c>
      <c r="R6402" t="str">
        <f>IF($Q6402*100&gt;=VLOOKUP($O6402,margin_ranges!$A$5:$C$10,2,FALSE),IF($Q6402*100&lt;=VLOOKUP($O6402,margin_ranges!$A$5:$C$10,3,FALSE)+10,"IN RANGE","ABOVE RANGE"),"BELOW RANGE")</f>
        <v>IN RANGE</v>
      </c>
      <c r="S6402">
        <f>MIN(VLOOKUP($O6402,margin_ranges!$A$5:$D$10,4,FALSE),$P6402*100)</f>
        <v>22.605333099999999</v>
      </c>
      <c r="T6402" s="29">
        <f>(1-$S6402/100)/(1-$F6402)-1</f>
        <v>-2.3633317525195707E-12</v>
      </c>
      <c r="U6402" s="19" t="str">
        <f>IF(ABS(IFERROR(T6402,0))&gt;0.05,INDEX(margin_ranges!$C$13:$C$16,MATCH($F6402*100,margin_ranges!$B$13:$B$16,1)),"")</f>
        <v/>
      </c>
      <c r="V6402" t="e">
        <f>MIN(VLOOKUP($U6402,margin_ranges!$A$5:$D$10,4,FALSE),$P6402*100)</f>
        <v>#N/A</v>
      </c>
      <c r="Y6402" s="29" t="e">
        <f t="shared" si="99"/>
        <v>#N/A</v>
      </c>
    </row>
    <row r="6403" spans="1:25" x14ac:dyDescent="0.3">
      <c r="A6403" s="8" t="s">
        <v>17</v>
      </c>
      <c r="B6403" s="8" t="s">
        <v>11091</v>
      </c>
      <c r="C6403" s="8" t="s">
        <v>11092</v>
      </c>
      <c r="D6403" s="8" t="s">
        <v>11099</v>
      </c>
      <c r="E6403" s="8" t="s">
        <v>11100</v>
      </c>
      <c r="F6403" s="24">
        <v>0.258827214796223</v>
      </c>
      <c r="G6403" s="24">
        <v>1</v>
      </c>
      <c r="H6403" s="25">
        <v>267.6327</v>
      </c>
      <c r="I6403" s="25">
        <v>55.8718</v>
      </c>
      <c r="J6403" s="15">
        <v>3392</v>
      </c>
      <c r="K6403" s="15">
        <v>878</v>
      </c>
      <c r="L6403" s="13">
        <v>0.20880000000000001</v>
      </c>
      <c r="M6403" s="7">
        <v>2.02381959</v>
      </c>
      <c r="N6403" s="26">
        <v>1.5</v>
      </c>
      <c r="O6403" s="27" t="s">
        <v>22</v>
      </c>
      <c r="P6403" s="8">
        <v>0.25882721479999998</v>
      </c>
      <c r="Q6403" s="24">
        <v>0.31</v>
      </c>
      <c r="R6403" t="str">
        <f>IF($Q6403*100&gt;=VLOOKUP($O6403,margin_ranges!$A$5:$C$10,2,FALSE),IF($Q6403*100&lt;=VLOOKUP($O6403,margin_ranges!$A$5:$C$10,3,FALSE)+10,"IN RANGE","ABOVE RANGE"),"BELOW RANGE")</f>
        <v>IN RANGE</v>
      </c>
      <c r="S6403">
        <f>MIN(VLOOKUP($O6403,margin_ranges!$A$5:$D$10,4,FALSE),$P6403*100)</f>
        <v>25.882721479999997</v>
      </c>
      <c r="T6403" s="29">
        <f>(1-$S6403/100)/(1-$F6403)-1</f>
        <v>-5.0959236830294685E-12</v>
      </c>
      <c r="U6403" s="19" t="str">
        <f>IF(ABS(IFERROR(T6403,0))&gt;0.05,INDEX(margin_ranges!$C$13:$C$16,MATCH($F6403*100,margin_ranges!$B$13:$B$16,1)),"")</f>
        <v/>
      </c>
      <c r="V6403" t="e">
        <f>MIN(VLOOKUP($U6403,margin_ranges!$A$5:$D$10,4,FALSE),$P6403*100)</f>
        <v>#N/A</v>
      </c>
      <c r="Y6403" s="29" t="e">
        <f t="shared" si="99"/>
        <v>#N/A</v>
      </c>
    </row>
    <row r="6404" spans="1:25" x14ac:dyDescent="0.3">
      <c r="A6404" s="8" t="s">
        <v>35</v>
      </c>
      <c r="B6404" s="8" t="s">
        <v>11101</v>
      </c>
      <c r="C6404" s="8" t="s">
        <v>34</v>
      </c>
      <c r="D6404" s="8" t="s">
        <v>34</v>
      </c>
      <c r="E6404" s="8"/>
      <c r="F6404" s="24">
        <v>0.17690305983781099</v>
      </c>
      <c r="G6404" s="24">
        <v>0</v>
      </c>
      <c r="H6404" s="25">
        <v>895.98889999999994</v>
      </c>
      <c r="I6404" s="25">
        <v>67.453299999999999</v>
      </c>
      <c r="J6404" s="15">
        <v>2848</v>
      </c>
      <c r="K6404" s="15">
        <v>664</v>
      </c>
      <c r="L6404" s="13">
        <v>7.5300000000000006E-2</v>
      </c>
      <c r="M6404" s="7">
        <v>1.40729394</v>
      </c>
      <c r="N6404" s="26">
        <v>0.91296100000000002</v>
      </c>
      <c r="O6404" s="27"/>
      <c r="P6404" s="8">
        <v>0.3512648807</v>
      </c>
      <c r="Q6404" s="24">
        <v>0.1769</v>
      </c>
      <c r="R6404" t="e">
        <f>IF($Q6404*100&gt;=VLOOKUP($O6404,margin_ranges!$A$5:$C$10,2,FALSE),IF($Q6404*100&lt;=VLOOKUP($O6404,margin_ranges!$A$5:$C$10,3,FALSE)+10,"IN RANGE","ABOVE RANGE"),"BELOW RANGE")</f>
        <v>#N/A</v>
      </c>
      <c r="S6404" t="e">
        <f>MIN(VLOOKUP($O6404,margin_ranges!$A$5:$D$10,4,FALSE),$P6404*100)</f>
        <v>#N/A</v>
      </c>
      <c r="T6404" s="29" t="e">
        <f>(1-$S6404/100)/(1-$F6404)-1</f>
        <v>#N/A</v>
      </c>
      <c r="U6404" s="19" t="str">
        <f>IF(ABS(IFERROR(T6404,0))&gt;0.05,INDEX(margin_ranges!$C$13:$C$16,MATCH($F6404*100,margin_ranges!$B$13:$B$16,1)),"")</f>
        <v/>
      </c>
      <c r="V6404" t="e">
        <f>MIN(VLOOKUP($U6404,margin_ranges!$A$5:$D$10,4,FALSE),$P6404*100)</f>
        <v>#N/A</v>
      </c>
      <c r="Y6404" s="29" t="e">
        <f t="shared" si="99"/>
        <v>#N/A</v>
      </c>
    </row>
    <row r="6405" spans="1:25" x14ac:dyDescent="0.3">
      <c r="A6405" s="8" t="s">
        <v>33</v>
      </c>
      <c r="B6405" s="8" t="s">
        <v>11101</v>
      </c>
      <c r="C6405" s="8" t="s">
        <v>11102</v>
      </c>
      <c r="D6405" s="8" t="s">
        <v>34</v>
      </c>
      <c r="E6405" s="8"/>
      <c r="F6405" s="24">
        <v>0.17690305983781099</v>
      </c>
      <c r="G6405" s="24">
        <v>0</v>
      </c>
      <c r="H6405" s="25">
        <v>895.98889999999994</v>
      </c>
      <c r="I6405" s="25">
        <v>67.453299999999999</v>
      </c>
      <c r="J6405" s="15">
        <v>2848</v>
      </c>
      <c r="K6405" s="15">
        <v>664</v>
      </c>
      <c r="L6405" s="13">
        <v>7.5300000000000006E-2</v>
      </c>
      <c r="M6405" s="7">
        <v>1.40729394</v>
      </c>
      <c r="N6405" s="26">
        <v>0.91296100000000002</v>
      </c>
      <c r="O6405" s="27"/>
      <c r="P6405" s="8">
        <v>0.3512648807</v>
      </c>
      <c r="Q6405" s="24">
        <v>0.1769</v>
      </c>
      <c r="R6405" t="e">
        <f>IF($Q6405*100&gt;=VLOOKUP($O6405,margin_ranges!$A$5:$C$10,2,FALSE),IF($Q6405*100&lt;=VLOOKUP($O6405,margin_ranges!$A$5:$C$10,3,FALSE)+10,"IN RANGE","ABOVE RANGE"),"BELOW RANGE")</f>
        <v>#N/A</v>
      </c>
      <c r="S6405" t="e">
        <f>MIN(VLOOKUP($O6405,margin_ranges!$A$5:$D$10,4,FALSE),$P6405*100)</f>
        <v>#N/A</v>
      </c>
      <c r="T6405" s="29" t="e">
        <f>(1-$S6405/100)/(1-$F6405)-1</f>
        <v>#N/A</v>
      </c>
      <c r="U6405" s="19" t="str">
        <f>IF(ABS(IFERROR(T6405,0))&gt;0.05,INDEX(margin_ranges!$C$13:$C$16,MATCH($F6405*100,margin_ranges!$B$13:$B$16,1)),"")</f>
        <v/>
      </c>
      <c r="V6405" t="e">
        <f>MIN(VLOOKUP($U6405,margin_ranges!$A$5:$D$10,4,FALSE),$P6405*100)</f>
        <v>#N/A</v>
      </c>
      <c r="Y6405" s="29" t="e">
        <f t="shared" si="99"/>
        <v>#N/A</v>
      </c>
    </row>
    <row r="6406" spans="1:25" x14ac:dyDescent="0.3">
      <c r="A6406" s="8" t="s">
        <v>17</v>
      </c>
      <c r="B6406" s="8" t="s">
        <v>11101</v>
      </c>
      <c r="C6406" s="8" t="s">
        <v>11102</v>
      </c>
      <c r="D6406" s="8" t="s">
        <v>11103</v>
      </c>
      <c r="E6406" s="8" t="s">
        <v>11104</v>
      </c>
      <c r="F6406" s="24">
        <v>0.25</v>
      </c>
      <c r="G6406" s="24">
        <v>0</v>
      </c>
      <c r="H6406" s="25">
        <v>160.7107</v>
      </c>
      <c r="I6406" s="25">
        <v>14.1304</v>
      </c>
      <c r="J6406" s="15">
        <v>475</v>
      </c>
      <c r="K6406" s="15">
        <v>119</v>
      </c>
      <c r="L6406" s="13">
        <v>8.7900000000000006E-2</v>
      </c>
      <c r="M6406" s="7">
        <v>1.12019654</v>
      </c>
      <c r="N6406" s="26">
        <v>0.65</v>
      </c>
      <c r="O6406" s="27" t="s">
        <v>92</v>
      </c>
      <c r="P6406" s="8">
        <v>0.41974467970000001</v>
      </c>
      <c r="Q6406" s="24">
        <v>0.25</v>
      </c>
      <c r="R6406" t="str">
        <f>IF($Q6406*100&gt;=VLOOKUP($O6406,margin_ranges!$A$5:$C$10,2,FALSE),IF($Q6406*100&lt;=VLOOKUP($O6406,margin_ranges!$A$5:$C$10,3,FALSE)+10,"IN RANGE","ABOVE RANGE"),"BELOW RANGE")</f>
        <v>IN RANGE</v>
      </c>
      <c r="S6406">
        <f>MIN(VLOOKUP($O6406,margin_ranges!$A$5:$D$10,4,FALSE),$P6406*100)</f>
        <v>29.75</v>
      </c>
      <c r="T6406" s="29">
        <f>(1-$S6406/100)/(1-$F6406)-1</f>
        <v>-6.3333333333333353E-2</v>
      </c>
      <c r="U6406" s="19" t="str">
        <f>IF(ABS(IFERROR(T6406,0))&gt;0.05,INDEX(margin_ranges!$C$13:$C$16,MATCH($F6406*100,margin_ranges!$B$13:$B$16,1)),"")</f>
        <v>Balanced (Type B)</v>
      </c>
      <c r="V6406">
        <f>MIN(VLOOKUP($U6406,margin_ranges!$A$5:$D$10,4,FALSE),$P6406*100)</f>
        <v>29.75</v>
      </c>
      <c r="Y6406" s="29">
        <f t="shared" si="99"/>
        <v>-6.3333333333333353E-2</v>
      </c>
    </row>
    <row r="6407" spans="1:25" x14ac:dyDescent="0.3">
      <c r="A6407" s="8" t="s">
        <v>17</v>
      </c>
      <c r="B6407" s="8" t="s">
        <v>11101</v>
      </c>
      <c r="C6407" s="8" t="s">
        <v>11102</v>
      </c>
      <c r="D6407" s="8" t="s">
        <v>11108</v>
      </c>
      <c r="E6407" s="8" t="s">
        <v>11109</v>
      </c>
      <c r="F6407" s="24">
        <v>0.19</v>
      </c>
      <c r="G6407" s="24">
        <v>0</v>
      </c>
      <c r="H6407" s="25">
        <v>248.98480000000001</v>
      </c>
      <c r="I6407" s="25">
        <v>23.759</v>
      </c>
      <c r="J6407" s="15">
        <v>728</v>
      </c>
      <c r="K6407" s="15">
        <v>167</v>
      </c>
      <c r="L6407" s="13">
        <v>9.5399999999999999E-2</v>
      </c>
      <c r="M6407" s="7">
        <v>1.02164473</v>
      </c>
      <c r="N6407" s="26">
        <v>0.65</v>
      </c>
      <c r="O6407" s="27" t="s">
        <v>92</v>
      </c>
      <c r="P6407" s="8">
        <v>0.36377100489999997</v>
      </c>
      <c r="Q6407" s="24">
        <v>0.19</v>
      </c>
      <c r="R6407" t="str">
        <f>IF($Q6407*100&gt;=VLOOKUP($O6407,margin_ranges!$A$5:$C$10,2,FALSE),IF($Q6407*100&lt;=VLOOKUP($O6407,margin_ranges!$A$5:$C$10,3,FALSE)+10,"IN RANGE","ABOVE RANGE"),"BELOW RANGE")</f>
        <v>BELOW RANGE</v>
      </c>
      <c r="S6407">
        <f>MIN(VLOOKUP($O6407,margin_ranges!$A$5:$D$10,4,FALSE),$P6407*100)</f>
        <v>29.75</v>
      </c>
      <c r="T6407" s="29">
        <f>(1-$S6407/100)/(1-$F6407)-1</f>
        <v>-0.13271604938271608</v>
      </c>
      <c r="U6407" s="19" t="str">
        <f>IF(ABS(IFERROR(T6407,0))&gt;0.05,INDEX(margin_ranges!$C$13:$C$16,MATCH($F6407*100,margin_ranges!$B$13:$B$16,1)),"")</f>
        <v>Maximize Fill (Type A+)</v>
      </c>
      <c r="V6407">
        <f>MIN(VLOOKUP($U6407,margin_ranges!$A$5:$D$10,4,FALSE),$P6407*100)</f>
        <v>19.75</v>
      </c>
      <c r="Y6407" s="29">
        <f t="shared" si="99"/>
        <v>-9.2592592592593004E-3</v>
      </c>
    </row>
    <row r="6408" spans="1:25" x14ac:dyDescent="0.3">
      <c r="A6408" s="8" t="s">
        <v>17</v>
      </c>
      <c r="B6408" s="8" t="s">
        <v>11101</v>
      </c>
      <c r="C6408" s="8" t="s">
        <v>11102</v>
      </c>
      <c r="D6408" s="8" t="s">
        <v>11107</v>
      </c>
      <c r="E6408" s="8" t="s">
        <v>11106</v>
      </c>
      <c r="F6408" s="24">
        <v>0.15</v>
      </c>
      <c r="G6408" s="24">
        <v>0</v>
      </c>
      <c r="H6408" s="25">
        <v>192.8374</v>
      </c>
      <c r="I6408" s="25">
        <v>12.4018</v>
      </c>
      <c r="J6408" s="15">
        <v>643</v>
      </c>
      <c r="K6408" s="15">
        <v>148</v>
      </c>
      <c r="L6408" s="13">
        <v>6.4299999999999996E-2</v>
      </c>
      <c r="M6408" s="7">
        <v>1.7287187900000001</v>
      </c>
      <c r="N6408" s="26">
        <v>1.25</v>
      </c>
      <c r="O6408" s="27" t="s">
        <v>92</v>
      </c>
      <c r="P6408" s="8">
        <v>0.27692114709999999</v>
      </c>
      <c r="Q6408" s="24">
        <v>0.15</v>
      </c>
      <c r="R6408" t="str">
        <f>IF($Q6408*100&gt;=VLOOKUP($O6408,margin_ranges!$A$5:$C$10,2,FALSE),IF($Q6408*100&lt;=VLOOKUP($O6408,margin_ranges!$A$5:$C$10,3,FALSE)+10,"IN RANGE","ABOVE RANGE"),"BELOW RANGE")</f>
        <v>BELOW RANGE</v>
      </c>
      <c r="S6408">
        <f>MIN(VLOOKUP($O6408,margin_ranges!$A$5:$D$10,4,FALSE),$P6408*100)</f>
        <v>27.692114709999998</v>
      </c>
      <c r="T6408" s="29">
        <f>(1-$S6408/100)/(1-$F6408)-1</f>
        <v>-0.14931899658823522</v>
      </c>
      <c r="U6408" s="19" t="str">
        <f>IF(ABS(IFERROR(T6408,0))&gt;0.05,INDEX(margin_ranges!$C$13:$C$16,MATCH($F6408*100,margin_ranges!$B$13:$B$16,1)),"")</f>
        <v>Maximize Fill (Type A+)</v>
      </c>
      <c r="V6408">
        <f>MIN(VLOOKUP($U6408,margin_ranges!$A$5:$D$10,4,FALSE),$P6408*100)</f>
        <v>19.75</v>
      </c>
      <c r="Y6408" s="29">
        <f t="shared" si="99"/>
        <v>-5.5882352941176494E-2</v>
      </c>
    </row>
    <row r="6409" spans="1:25" x14ac:dyDescent="0.3">
      <c r="A6409" s="8" t="s">
        <v>17</v>
      </c>
      <c r="B6409" s="8" t="s">
        <v>11101</v>
      </c>
      <c r="C6409" s="8" t="s">
        <v>11102</v>
      </c>
      <c r="D6409" s="8" t="s">
        <v>11105</v>
      </c>
      <c r="E6409" s="8" t="s">
        <v>11106</v>
      </c>
      <c r="F6409" s="24">
        <v>0.15</v>
      </c>
      <c r="G6409" s="24">
        <v>0</v>
      </c>
      <c r="H6409" s="25">
        <v>293.4051</v>
      </c>
      <c r="I6409" s="25">
        <v>17.1614</v>
      </c>
      <c r="J6409" s="15">
        <v>1002</v>
      </c>
      <c r="K6409" s="15">
        <v>230</v>
      </c>
      <c r="L6409" s="13">
        <v>5.8500000000000003E-2</v>
      </c>
      <c r="M6409" s="7">
        <v>1.9453756200000001</v>
      </c>
      <c r="N6409" s="26">
        <v>1.25</v>
      </c>
      <c r="O6409" s="27" t="s">
        <v>92</v>
      </c>
      <c r="P6409" s="8">
        <v>0.35745056629999999</v>
      </c>
      <c r="Q6409" s="24">
        <v>0.15</v>
      </c>
      <c r="R6409" t="str">
        <f>IF($Q6409*100&gt;=VLOOKUP($O6409,margin_ranges!$A$5:$C$10,2,FALSE),IF($Q6409*100&lt;=VLOOKUP($O6409,margin_ranges!$A$5:$C$10,3,FALSE)+10,"IN RANGE","ABOVE RANGE"),"BELOW RANGE")</f>
        <v>BELOW RANGE</v>
      </c>
      <c r="S6409">
        <f>MIN(VLOOKUP($O6409,margin_ranges!$A$5:$D$10,4,FALSE),$P6409*100)</f>
        <v>29.75</v>
      </c>
      <c r="T6409" s="29">
        <f>(1-$S6409/100)/(1-$F6409)-1</f>
        <v>-0.17352941176470582</v>
      </c>
      <c r="U6409" s="19" t="str">
        <f>IF(ABS(IFERROR(T6409,0))&gt;0.05,INDEX(margin_ranges!$C$13:$C$16,MATCH($F6409*100,margin_ranges!$B$13:$B$16,1)),"")</f>
        <v>Maximize Fill (Type A+)</v>
      </c>
      <c r="V6409">
        <f>MIN(VLOOKUP($U6409,margin_ranges!$A$5:$D$10,4,FALSE),$P6409*100)</f>
        <v>19.75</v>
      </c>
      <c r="Y6409" s="29">
        <f t="shared" si="99"/>
        <v>-5.5882352941176494E-2</v>
      </c>
    </row>
    <row r="6410" spans="1:25" x14ac:dyDescent="0.3">
      <c r="A6410" s="8" t="s">
        <v>35</v>
      </c>
      <c r="B6410" s="8" t="s">
        <v>11112</v>
      </c>
      <c r="C6410" s="8" t="s">
        <v>34</v>
      </c>
      <c r="D6410" s="8" t="s">
        <v>34</v>
      </c>
      <c r="E6410" s="8"/>
      <c r="F6410" s="24">
        <v>0.287777623830966</v>
      </c>
      <c r="G6410" s="24">
        <v>0.94444059999999996</v>
      </c>
      <c r="H6410" s="25">
        <v>118.63590000000001</v>
      </c>
      <c r="I6410" s="25">
        <v>36.715899999999998</v>
      </c>
      <c r="J6410" s="15">
        <v>285</v>
      </c>
      <c r="K6410" s="15">
        <v>74</v>
      </c>
      <c r="L6410" s="13">
        <v>0.3095</v>
      </c>
      <c r="M6410" s="7">
        <v>0.25835808999999998</v>
      </c>
      <c r="N6410" s="26">
        <v>0.02</v>
      </c>
      <c r="O6410" s="27"/>
      <c r="P6410" s="8">
        <v>0.92258806339999999</v>
      </c>
      <c r="Q6410" s="24">
        <v>0.2878</v>
      </c>
      <c r="R6410" t="e">
        <f>IF($Q6410*100&gt;=VLOOKUP($O6410,margin_ranges!$A$5:$C$10,2,FALSE),IF($Q6410*100&lt;=VLOOKUP($O6410,margin_ranges!$A$5:$C$10,3,FALSE)+10,"IN RANGE","ABOVE RANGE"),"BELOW RANGE")</f>
        <v>#N/A</v>
      </c>
      <c r="S6410" t="e">
        <f>MIN(VLOOKUP($O6410,margin_ranges!$A$5:$D$10,4,FALSE),$P6410*100)</f>
        <v>#N/A</v>
      </c>
      <c r="T6410" s="29" t="e">
        <f>(1-$S6410/100)/(1-$F6410)-1</f>
        <v>#N/A</v>
      </c>
      <c r="U6410" s="19" t="str">
        <f>IF(ABS(IFERROR(T6410,0))&gt;0.05,INDEX(margin_ranges!$C$13:$C$16,MATCH($F6410*100,margin_ranges!$B$13:$B$16,1)),"")</f>
        <v/>
      </c>
      <c r="V6410" t="e">
        <f>MIN(VLOOKUP($U6410,margin_ranges!$A$5:$D$10,4,FALSE),$P6410*100)</f>
        <v>#N/A</v>
      </c>
      <c r="Y6410" s="29" t="e">
        <f t="shared" si="99"/>
        <v>#N/A</v>
      </c>
    </row>
    <row r="6411" spans="1:25" x14ac:dyDescent="0.3">
      <c r="A6411" s="8" t="s">
        <v>33</v>
      </c>
      <c r="B6411" s="8" t="s">
        <v>11112</v>
      </c>
      <c r="C6411" s="8" t="s">
        <v>11113</v>
      </c>
      <c r="D6411" s="8" t="s">
        <v>34</v>
      </c>
      <c r="E6411" s="8"/>
      <c r="F6411" s="24">
        <v>0.287777623830966</v>
      </c>
      <c r="G6411" s="24">
        <v>0.94444059999999996</v>
      </c>
      <c r="H6411" s="25">
        <v>118.63590000000001</v>
      </c>
      <c r="I6411" s="25">
        <v>36.715899999999998</v>
      </c>
      <c r="J6411" s="15">
        <v>285</v>
      </c>
      <c r="K6411" s="15">
        <v>74</v>
      </c>
      <c r="L6411" s="13">
        <v>0.3095</v>
      </c>
      <c r="M6411" s="7">
        <v>0.25835808999999998</v>
      </c>
      <c r="N6411" s="26">
        <v>0.02</v>
      </c>
      <c r="O6411" s="27"/>
      <c r="P6411" s="8">
        <v>0.92258806339999999</v>
      </c>
      <c r="Q6411" s="24">
        <v>0.2878</v>
      </c>
      <c r="R6411" t="e">
        <f>IF($Q6411*100&gt;=VLOOKUP($O6411,margin_ranges!$A$5:$C$10,2,FALSE),IF($Q6411*100&lt;=VLOOKUP($O6411,margin_ranges!$A$5:$C$10,3,FALSE)+10,"IN RANGE","ABOVE RANGE"),"BELOW RANGE")</f>
        <v>#N/A</v>
      </c>
      <c r="S6411" t="e">
        <f>MIN(VLOOKUP($O6411,margin_ranges!$A$5:$D$10,4,FALSE),$P6411*100)</f>
        <v>#N/A</v>
      </c>
      <c r="T6411" s="29" t="e">
        <f>(1-$S6411/100)/(1-$F6411)-1</f>
        <v>#N/A</v>
      </c>
      <c r="U6411" s="19" t="str">
        <f>IF(ABS(IFERROR(T6411,0))&gt;0.05,INDEX(margin_ranges!$C$13:$C$16,MATCH($F6411*100,margin_ranges!$B$13:$B$16,1)),"")</f>
        <v/>
      </c>
      <c r="V6411" t="e">
        <f>MIN(VLOOKUP($U6411,margin_ranges!$A$5:$D$10,4,FALSE),$P6411*100)</f>
        <v>#N/A</v>
      </c>
      <c r="Y6411" s="29" t="e">
        <f t="shared" si="99"/>
        <v>#N/A</v>
      </c>
    </row>
    <row r="6412" spans="1:25" x14ac:dyDescent="0.3">
      <c r="A6412" s="8" t="s">
        <v>17</v>
      </c>
      <c r="B6412" s="8" t="s">
        <v>11112</v>
      </c>
      <c r="C6412" s="8" t="s">
        <v>11113</v>
      </c>
      <c r="D6412" s="8" t="s">
        <v>11114</v>
      </c>
      <c r="E6412" s="8" t="s">
        <v>11115</v>
      </c>
      <c r="F6412" s="24">
        <v>0.28999999999999898</v>
      </c>
      <c r="G6412" s="24">
        <v>1</v>
      </c>
      <c r="H6412" s="25">
        <v>103.8377</v>
      </c>
      <c r="I6412" s="25">
        <v>34.970599999999997</v>
      </c>
      <c r="J6412" s="15">
        <v>269</v>
      </c>
      <c r="K6412" s="15">
        <v>70</v>
      </c>
      <c r="L6412" s="13">
        <v>0.33679999999999999</v>
      </c>
      <c r="M6412" s="7">
        <v>0.25618193</v>
      </c>
      <c r="N6412" s="26">
        <v>0.02</v>
      </c>
      <c r="O6412" s="27" t="s">
        <v>22</v>
      </c>
      <c r="P6412" s="8">
        <v>0.92193048200000005</v>
      </c>
      <c r="Q6412" s="24">
        <v>0.28999999999999998</v>
      </c>
      <c r="R6412" t="str">
        <f>IF($Q6412*100&gt;=VLOOKUP($O6412,margin_ranges!$A$5:$C$10,2,FALSE),IF($Q6412*100&lt;=VLOOKUP($O6412,margin_ranges!$A$5:$C$10,3,FALSE)+10,"IN RANGE","ABOVE RANGE"),"BELOW RANGE")</f>
        <v>IN RANGE</v>
      </c>
      <c r="S6412">
        <f>MIN(VLOOKUP($O6412,margin_ranges!$A$5:$D$10,4,FALSE),$P6412*100)</f>
        <v>29.75</v>
      </c>
      <c r="T6412" s="29">
        <f>(1-$S6412/100)/(1-$F6412)-1</f>
        <v>-1.056338028169157E-2</v>
      </c>
      <c r="U6412" s="19" t="str">
        <f>IF(ABS(IFERROR(T6412,0))&gt;0.05,INDEX(margin_ranges!$C$13:$C$16,MATCH($F6412*100,margin_ranges!$B$13:$B$16,1)),"")</f>
        <v/>
      </c>
      <c r="V6412" t="e">
        <f>MIN(VLOOKUP($U6412,margin_ranges!$A$5:$D$10,4,FALSE),$P6412*100)</f>
        <v>#N/A</v>
      </c>
      <c r="Y6412" s="29" t="e">
        <f t="shared" si="99"/>
        <v>#N/A</v>
      </c>
    </row>
    <row r="6413" spans="1:25" x14ac:dyDescent="0.3">
      <c r="A6413" s="8" t="s">
        <v>17</v>
      </c>
      <c r="B6413" s="8" t="s">
        <v>11112</v>
      </c>
      <c r="C6413" s="8" t="s">
        <v>11113</v>
      </c>
      <c r="D6413" s="8" t="s">
        <v>12368</v>
      </c>
      <c r="E6413" s="8" t="s">
        <v>12369</v>
      </c>
      <c r="F6413" s="24">
        <v>0.249999999999999</v>
      </c>
      <c r="G6413" s="24">
        <v>0</v>
      </c>
      <c r="H6413" s="25">
        <v>14.7981</v>
      </c>
      <c r="I6413" s="25">
        <v>1.7454000000000001</v>
      </c>
      <c r="J6413" s="15">
        <v>16</v>
      </c>
      <c r="K6413" s="15">
        <v>4</v>
      </c>
      <c r="L6413" s="13">
        <v>0.1179</v>
      </c>
      <c r="M6413" s="7">
        <v>0.30196030000000001</v>
      </c>
      <c r="N6413" s="26">
        <v>0.02</v>
      </c>
      <c r="O6413" s="27" t="s">
        <v>22</v>
      </c>
      <c r="P6413" s="8">
        <v>0.93376612820000005</v>
      </c>
      <c r="Q6413" s="24">
        <v>0.25</v>
      </c>
      <c r="R6413" t="str">
        <f>IF($Q6413*100&gt;=VLOOKUP($O6413,margin_ranges!$A$5:$C$10,2,FALSE),IF($Q6413*100&lt;=VLOOKUP($O6413,margin_ranges!$A$5:$C$10,3,FALSE)+10,"IN RANGE","ABOVE RANGE"),"BELOW RANGE")</f>
        <v>IN RANGE</v>
      </c>
      <c r="S6413">
        <f>MIN(VLOOKUP($O6413,margin_ranges!$A$5:$D$10,4,FALSE),$P6413*100)</f>
        <v>29.75</v>
      </c>
      <c r="T6413" s="29">
        <f>(1-$S6413/100)/(1-$F6413)-1</f>
        <v>-6.3333333333334574E-2</v>
      </c>
      <c r="U6413" s="19" t="str">
        <f>IF(ABS(IFERROR(T6413,0))&gt;0.05,INDEX(margin_ranges!$C$13:$C$16,MATCH($F6413*100,margin_ranges!$B$13:$B$16,1)),"")</f>
        <v>Maximize Fill (Type A+)</v>
      </c>
      <c r="V6413">
        <f>MIN(VLOOKUP($U6413,margin_ranges!$A$5:$D$10,4,FALSE),$P6413*100)</f>
        <v>19.75</v>
      </c>
      <c r="Y6413" s="29">
        <f t="shared" si="99"/>
        <v>6.9999999999998508E-2</v>
      </c>
    </row>
    <row r="6414" spans="1:25" x14ac:dyDescent="0.3">
      <c r="A6414" s="8" t="s">
        <v>35</v>
      </c>
      <c r="B6414" s="8" t="s">
        <v>11116</v>
      </c>
      <c r="C6414" s="8" t="s">
        <v>34</v>
      </c>
      <c r="D6414" s="8" t="s">
        <v>34</v>
      </c>
      <c r="E6414" s="8"/>
      <c r="F6414" s="24">
        <v>0.25</v>
      </c>
      <c r="G6414" s="24">
        <v>0</v>
      </c>
      <c r="H6414" s="25">
        <v>113.8293</v>
      </c>
      <c r="I6414" s="25">
        <v>58.320500000000003</v>
      </c>
      <c r="J6414" s="15">
        <v>1755</v>
      </c>
      <c r="K6414" s="15">
        <v>438</v>
      </c>
      <c r="L6414" s="13">
        <v>0.51239999999999997</v>
      </c>
      <c r="M6414" s="7">
        <v>1.0032551700000001</v>
      </c>
      <c r="N6414" s="26">
        <v>0.65</v>
      </c>
      <c r="O6414" s="27"/>
      <c r="P6414" s="8">
        <v>0.35210899220000003</v>
      </c>
      <c r="Q6414" s="24">
        <v>0.25</v>
      </c>
      <c r="R6414" t="e">
        <f>IF($Q6414*100&gt;=VLOOKUP($O6414,margin_ranges!$A$5:$C$10,2,FALSE),IF($Q6414*100&lt;=VLOOKUP($O6414,margin_ranges!$A$5:$C$10,3,FALSE)+10,"IN RANGE","ABOVE RANGE"),"BELOW RANGE")</f>
        <v>#N/A</v>
      </c>
      <c r="S6414" t="e">
        <f>MIN(VLOOKUP($O6414,margin_ranges!$A$5:$D$10,4,FALSE),$P6414*100)</f>
        <v>#N/A</v>
      </c>
      <c r="T6414" s="29" t="e">
        <f>(1-$S6414/100)/(1-$F6414)-1</f>
        <v>#N/A</v>
      </c>
      <c r="U6414" s="19" t="str">
        <f>IF(ABS(IFERROR(T6414,0))&gt;0.05,INDEX(margin_ranges!$C$13:$C$16,MATCH($F6414*100,margin_ranges!$B$13:$B$16,1)),"")</f>
        <v/>
      </c>
      <c r="V6414" t="e">
        <f>MIN(VLOOKUP($U6414,margin_ranges!$A$5:$D$10,4,FALSE),$P6414*100)</f>
        <v>#N/A</v>
      </c>
      <c r="Y6414" s="29" t="e">
        <f t="shared" ref="Y6414:Y6477" si="100">(1-$V6414/100)/(1-$F6414)-1</f>
        <v>#N/A</v>
      </c>
    </row>
    <row r="6415" spans="1:25" x14ac:dyDescent="0.3">
      <c r="A6415" s="8" t="s">
        <v>33</v>
      </c>
      <c r="B6415" s="8" t="s">
        <v>11116</v>
      </c>
      <c r="C6415" s="8" t="s">
        <v>11117</v>
      </c>
      <c r="D6415" s="8" t="s">
        <v>34</v>
      </c>
      <c r="E6415" s="8"/>
      <c r="F6415" s="24">
        <v>0.25</v>
      </c>
      <c r="G6415" s="24">
        <v>0</v>
      </c>
      <c r="H6415" s="25">
        <v>113.8293</v>
      </c>
      <c r="I6415" s="25">
        <v>58.320500000000003</v>
      </c>
      <c r="J6415" s="15">
        <v>1755</v>
      </c>
      <c r="K6415" s="15">
        <v>438</v>
      </c>
      <c r="L6415" s="13">
        <v>0.51239999999999997</v>
      </c>
      <c r="M6415" s="7">
        <v>1.0032551700000001</v>
      </c>
      <c r="N6415" s="26">
        <v>0.65</v>
      </c>
      <c r="O6415" s="27"/>
      <c r="P6415" s="8">
        <v>0.35210899220000003</v>
      </c>
      <c r="Q6415" s="24">
        <v>0.25</v>
      </c>
      <c r="R6415" t="e">
        <f>IF($Q6415*100&gt;=VLOOKUP($O6415,margin_ranges!$A$5:$C$10,2,FALSE),IF($Q6415*100&lt;=VLOOKUP($O6415,margin_ranges!$A$5:$C$10,3,FALSE)+10,"IN RANGE","ABOVE RANGE"),"BELOW RANGE")</f>
        <v>#N/A</v>
      </c>
      <c r="S6415" t="e">
        <f>MIN(VLOOKUP($O6415,margin_ranges!$A$5:$D$10,4,FALSE),$P6415*100)</f>
        <v>#N/A</v>
      </c>
      <c r="T6415" s="29" t="e">
        <f>(1-$S6415/100)/(1-$F6415)-1</f>
        <v>#N/A</v>
      </c>
      <c r="U6415" s="19" t="str">
        <f>IF(ABS(IFERROR(T6415,0))&gt;0.05,INDEX(margin_ranges!$C$13:$C$16,MATCH($F6415*100,margin_ranges!$B$13:$B$16,1)),"")</f>
        <v/>
      </c>
      <c r="V6415" t="e">
        <f>MIN(VLOOKUP($U6415,margin_ranges!$A$5:$D$10,4,FALSE),$P6415*100)</f>
        <v>#N/A</v>
      </c>
      <c r="Y6415" s="29" t="e">
        <f t="shared" si="100"/>
        <v>#N/A</v>
      </c>
    </row>
    <row r="6416" spans="1:25" x14ac:dyDescent="0.3">
      <c r="A6416" s="8" t="s">
        <v>17</v>
      </c>
      <c r="B6416" s="8" t="s">
        <v>11116</v>
      </c>
      <c r="C6416" s="8" t="s">
        <v>11117</v>
      </c>
      <c r="D6416" s="8" t="s">
        <v>11124</v>
      </c>
      <c r="E6416" s="8" t="s">
        <v>11125</v>
      </c>
      <c r="F6416" s="24">
        <v>0.25</v>
      </c>
      <c r="G6416" s="24">
        <v>0</v>
      </c>
      <c r="H6416" s="25">
        <v>37.435400000000001</v>
      </c>
      <c r="I6416" s="25">
        <v>22.451699999999999</v>
      </c>
      <c r="J6416" s="15">
        <v>684</v>
      </c>
      <c r="K6416" s="15">
        <v>171</v>
      </c>
      <c r="L6416" s="13">
        <v>0.59970000000000001</v>
      </c>
      <c r="M6416" s="7">
        <v>1.01515793</v>
      </c>
      <c r="N6416" s="26">
        <v>0.65</v>
      </c>
      <c r="O6416" s="27" t="s">
        <v>95</v>
      </c>
      <c r="P6416" s="8">
        <v>0.35970553620000001</v>
      </c>
      <c r="Q6416" s="24">
        <v>0.25</v>
      </c>
      <c r="R6416" t="str">
        <f>IF($Q6416*100&gt;=VLOOKUP($O6416,margin_ranges!$A$5:$C$10,2,FALSE),IF($Q6416*100&lt;=VLOOKUP($O6416,margin_ranges!$A$5:$C$10,3,FALSE)+10,"IN RANGE","ABOVE RANGE"),"BELOW RANGE")</f>
        <v>IN RANGE</v>
      </c>
      <c r="S6416">
        <f>MIN(VLOOKUP($O6416,margin_ranges!$A$5:$D$10,4,FALSE),$P6416*100)</f>
        <v>19.75</v>
      </c>
      <c r="T6416" s="29">
        <f>(1-$S6416/100)/(1-$F6416)-1</f>
        <v>7.0000000000000062E-2</v>
      </c>
      <c r="U6416" s="19" t="str">
        <f>IF(ABS(IFERROR(T6416,0))&gt;0.05,INDEX(margin_ranges!$C$13:$C$16,MATCH($F6416*100,margin_ranges!$B$13:$B$16,1)),"")</f>
        <v>Balanced (Type B)</v>
      </c>
      <c r="V6416">
        <f>MIN(VLOOKUP($U6416,margin_ranges!$A$5:$D$10,4,FALSE),$P6416*100)</f>
        <v>29.75</v>
      </c>
      <c r="Y6416" s="29">
        <f t="shared" si="100"/>
        <v>-6.3333333333333353E-2</v>
      </c>
    </row>
    <row r="6417" spans="1:25" x14ac:dyDescent="0.3">
      <c r="A6417" s="8" t="s">
        <v>17</v>
      </c>
      <c r="B6417" s="8" t="s">
        <v>11116</v>
      </c>
      <c r="C6417" s="8" t="s">
        <v>11117</v>
      </c>
      <c r="D6417" s="8" t="s">
        <v>11118</v>
      </c>
      <c r="E6417" s="8" t="s">
        <v>11119</v>
      </c>
      <c r="F6417" s="24">
        <v>0.249999999999999</v>
      </c>
      <c r="G6417" s="24">
        <v>0</v>
      </c>
      <c r="H6417" s="25">
        <v>35.691200000000002</v>
      </c>
      <c r="I6417" s="25">
        <v>13.819800000000001</v>
      </c>
      <c r="J6417" s="15">
        <v>408</v>
      </c>
      <c r="K6417" s="15">
        <v>102</v>
      </c>
      <c r="L6417" s="13">
        <v>0.38719999999999999</v>
      </c>
      <c r="M6417" s="7">
        <v>0.98303881000000004</v>
      </c>
      <c r="N6417" s="26">
        <v>0.65</v>
      </c>
      <c r="O6417" s="27" t="s">
        <v>95</v>
      </c>
      <c r="P6417" s="8">
        <v>0.3387850074</v>
      </c>
      <c r="Q6417" s="24">
        <v>0.25</v>
      </c>
      <c r="R6417" t="str">
        <f>IF($Q6417*100&gt;=VLOOKUP($O6417,margin_ranges!$A$5:$C$10,2,FALSE),IF($Q6417*100&lt;=VLOOKUP($O6417,margin_ranges!$A$5:$C$10,3,FALSE)+10,"IN RANGE","ABOVE RANGE"),"BELOW RANGE")</f>
        <v>IN RANGE</v>
      </c>
      <c r="S6417">
        <f>MIN(VLOOKUP($O6417,margin_ranges!$A$5:$D$10,4,FALSE),$P6417*100)</f>
        <v>19.75</v>
      </c>
      <c r="T6417" s="29">
        <f>(1-$S6417/100)/(1-$F6417)-1</f>
        <v>6.9999999999998508E-2</v>
      </c>
      <c r="U6417" s="19" t="str">
        <f>IF(ABS(IFERROR(T6417,0))&gt;0.05,INDEX(margin_ranges!$C$13:$C$16,MATCH($F6417*100,margin_ranges!$B$13:$B$16,1)),"")</f>
        <v>Maximize Fill (Type A+)</v>
      </c>
      <c r="V6417">
        <f>MIN(VLOOKUP($U6417,margin_ranges!$A$5:$D$10,4,FALSE),$P6417*100)</f>
        <v>19.75</v>
      </c>
      <c r="Y6417" s="29">
        <f t="shared" si="100"/>
        <v>6.9999999999998508E-2</v>
      </c>
    </row>
    <row r="6418" spans="1:25" x14ac:dyDescent="0.3">
      <c r="A6418" s="8" t="s">
        <v>17</v>
      </c>
      <c r="B6418" s="8" t="s">
        <v>11116</v>
      </c>
      <c r="C6418" s="8" t="s">
        <v>11117</v>
      </c>
      <c r="D6418" s="8" t="s">
        <v>11120</v>
      </c>
      <c r="E6418" s="8" t="s">
        <v>11121</v>
      </c>
      <c r="F6418" s="24">
        <v>0.249999999999999</v>
      </c>
      <c r="G6418" s="24">
        <v>0</v>
      </c>
      <c r="H6418" s="25">
        <v>6.0991</v>
      </c>
      <c r="I6418" s="25">
        <v>2.9180999999999999</v>
      </c>
      <c r="J6418" s="15">
        <v>83</v>
      </c>
      <c r="K6418" s="15">
        <v>20</v>
      </c>
      <c r="L6418" s="13">
        <v>0.47839999999999999</v>
      </c>
      <c r="M6418" s="7">
        <v>0.94380584000000001</v>
      </c>
      <c r="N6418" s="26">
        <v>0.65</v>
      </c>
      <c r="O6418" s="27" t="s">
        <v>95</v>
      </c>
      <c r="P6418" s="8">
        <v>0.31129902770000001</v>
      </c>
      <c r="Q6418" s="24">
        <v>0.25</v>
      </c>
      <c r="R6418" t="str">
        <f>IF($Q6418*100&gt;=VLOOKUP($O6418,margin_ranges!$A$5:$C$10,2,FALSE),IF($Q6418*100&lt;=VLOOKUP($O6418,margin_ranges!$A$5:$C$10,3,FALSE)+10,"IN RANGE","ABOVE RANGE"),"BELOW RANGE")</f>
        <v>IN RANGE</v>
      </c>
      <c r="S6418">
        <f>MIN(VLOOKUP($O6418,margin_ranges!$A$5:$D$10,4,FALSE),$P6418*100)</f>
        <v>19.75</v>
      </c>
      <c r="T6418" s="29">
        <f>(1-$S6418/100)/(1-$F6418)-1</f>
        <v>6.9999999999998508E-2</v>
      </c>
      <c r="U6418" s="19" t="str">
        <f>IF(ABS(IFERROR(T6418,0))&gt;0.05,INDEX(margin_ranges!$C$13:$C$16,MATCH($F6418*100,margin_ranges!$B$13:$B$16,1)),"")</f>
        <v>Maximize Fill (Type A+)</v>
      </c>
      <c r="V6418">
        <f>MIN(VLOOKUP($U6418,margin_ranges!$A$5:$D$10,4,FALSE),$P6418*100)</f>
        <v>19.75</v>
      </c>
      <c r="Y6418" s="29">
        <f t="shared" si="100"/>
        <v>6.9999999999998508E-2</v>
      </c>
    </row>
    <row r="6419" spans="1:25" x14ac:dyDescent="0.3">
      <c r="A6419" s="8" t="s">
        <v>17</v>
      </c>
      <c r="B6419" s="8" t="s">
        <v>11116</v>
      </c>
      <c r="C6419" s="8" t="s">
        <v>11117</v>
      </c>
      <c r="D6419" s="8" t="s">
        <v>11122</v>
      </c>
      <c r="E6419" s="8" t="s">
        <v>11123</v>
      </c>
      <c r="F6419" s="24">
        <v>0.249999999999999</v>
      </c>
      <c r="G6419" s="24">
        <v>0</v>
      </c>
      <c r="H6419" s="25">
        <v>34.6008</v>
      </c>
      <c r="I6419" s="25">
        <v>19.130400000000002</v>
      </c>
      <c r="J6419" s="15">
        <v>581</v>
      </c>
      <c r="K6419" s="15">
        <v>145</v>
      </c>
      <c r="L6419" s="13">
        <v>0.55289999999999995</v>
      </c>
      <c r="M6419" s="7">
        <v>1.0129725999999999</v>
      </c>
      <c r="N6419" s="26">
        <v>0.65</v>
      </c>
      <c r="O6419" s="27" t="s">
        <v>95</v>
      </c>
      <c r="P6419" s="8">
        <v>0.35832420450000002</v>
      </c>
      <c r="Q6419" s="24">
        <v>0.25</v>
      </c>
      <c r="R6419" t="str">
        <f>IF($Q6419*100&gt;=VLOOKUP($O6419,margin_ranges!$A$5:$C$10,2,FALSE),IF($Q6419*100&lt;=VLOOKUP($O6419,margin_ranges!$A$5:$C$10,3,FALSE)+10,"IN RANGE","ABOVE RANGE"),"BELOW RANGE")</f>
        <v>IN RANGE</v>
      </c>
      <c r="S6419">
        <f>MIN(VLOOKUP($O6419,margin_ranges!$A$5:$D$10,4,FALSE),$P6419*100)</f>
        <v>19.75</v>
      </c>
      <c r="T6419" s="29">
        <f>(1-$S6419/100)/(1-$F6419)-1</f>
        <v>6.9999999999998508E-2</v>
      </c>
      <c r="U6419" s="19" t="str">
        <f>IF(ABS(IFERROR(T6419,0))&gt;0.05,INDEX(margin_ranges!$C$13:$C$16,MATCH($F6419*100,margin_ranges!$B$13:$B$16,1)),"")</f>
        <v>Maximize Fill (Type A+)</v>
      </c>
      <c r="V6419">
        <f>MIN(VLOOKUP($U6419,margin_ranges!$A$5:$D$10,4,FALSE),$P6419*100)</f>
        <v>19.75</v>
      </c>
      <c r="Y6419" s="29">
        <f t="shared" si="100"/>
        <v>6.9999999999998508E-2</v>
      </c>
    </row>
    <row r="6420" spans="1:25" x14ac:dyDescent="0.3">
      <c r="A6420" s="8" t="s">
        <v>35</v>
      </c>
      <c r="B6420" s="8" t="s">
        <v>11126</v>
      </c>
      <c r="C6420" s="8" t="s">
        <v>34</v>
      </c>
      <c r="D6420" s="8" t="s">
        <v>34</v>
      </c>
      <c r="E6420" s="8"/>
      <c r="F6420" s="24">
        <v>0.29604613680297298</v>
      </c>
      <c r="G6420" s="24">
        <v>1</v>
      </c>
      <c r="H6420" s="25">
        <v>379.85509999999999</v>
      </c>
      <c r="I6420" s="25">
        <v>34.258899999999997</v>
      </c>
      <c r="J6420" s="15">
        <v>2584</v>
      </c>
      <c r="K6420" s="15">
        <v>717</v>
      </c>
      <c r="L6420" s="13">
        <v>9.0200000000000002E-2</v>
      </c>
      <c r="M6420" s="7">
        <v>2.5142482099999999</v>
      </c>
      <c r="N6420" s="26">
        <v>1.7118679999999999</v>
      </c>
      <c r="O6420" s="27"/>
      <c r="P6420" s="8">
        <v>0.31913325419999999</v>
      </c>
      <c r="Q6420" s="24">
        <v>0.29599999999999999</v>
      </c>
      <c r="R6420" t="e">
        <f>IF($Q6420*100&gt;=VLOOKUP($O6420,margin_ranges!$A$5:$C$10,2,FALSE),IF($Q6420*100&lt;=VLOOKUP($O6420,margin_ranges!$A$5:$C$10,3,FALSE)+10,"IN RANGE","ABOVE RANGE"),"BELOW RANGE")</f>
        <v>#N/A</v>
      </c>
      <c r="S6420" t="e">
        <f>MIN(VLOOKUP($O6420,margin_ranges!$A$5:$D$10,4,FALSE),$P6420*100)</f>
        <v>#N/A</v>
      </c>
      <c r="T6420" s="29" t="e">
        <f>(1-$S6420/100)/(1-$F6420)-1</f>
        <v>#N/A</v>
      </c>
      <c r="U6420" s="19" t="str">
        <f>IF(ABS(IFERROR(T6420,0))&gt;0.05,INDEX(margin_ranges!$C$13:$C$16,MATCH($F6420*100,margin_ranges!$B$13:$B$16,1)),"")</f>
        <v/>
      </c>
      <c r="V6420" t="e">
        <f>MIN(VLOOKUP($U6420,margin_ranges!$A$5:$D$10,4,FALSE),$P6420*100)</f>
        <v>#N/A</v>
      </c>
      <c r="Y6420" s="29" t="e">
        <f t="shared" si="100"/>
        <v>#N/A</v>
      </c>
    </row>
    <row r="6421" spans="1:25" x14ac:dyDescent="0.3">
      <c r="A6421" s="8" t="s">
        <v>33</v>
      </c>
      <c r="B6421" s="8" t="s">
        <v>11126</v>
      </c>
      <c r="C6421" s="8" t="s">
        <v>11127</v>
      </c>
      <c r="D6421" s="8" t="s">
        <v>34</v>
      </c>
      <c r="E6421" s="8"/>
      <c r="F6421" s="24">
        <v>0.29604613680297298</v>
      </c>
      <c r="G6421" s="24">
        <v>1</v>
      </c>
      <c r="H6421" s="25">
        <v>379.85509999999999</v>
      </c>
      <c r="I6421" s="25">
        <v>34.258899999999997</v>
      </c>
      <c r="J6421" s="15">
        <v>2584</v>
      </c>
      <c r="K6421" s="15">
        <v>717</v>
      </c>
      <c r="L6421" s="13">
        <v>9.0200000000000002E-2</v>
      </c>
      <c r="M6421" s="7">
        <v>2.5142482099999999</v>
      </c>
      <c r="N6421" s="26">
        <v>1.7118679999999999</v>
      </c>
      <c r="O6421" s="27"/>
      <c r="P6421" s="8">
        <v>0.31913325419999999</v>
      </c>
      <c r="Q6421" s="24">
        <v>0.29599999999999999</v>
      </c>
      <c r="R6421" t="e">
        <f>IF($Q6421*100&gt;=VLOOKUP($O6421,margin_ranges!$A$5:$C$10,2,FALSE),IF($Q6421*100&lt;=VLOOKUP($O6421,margin_ranges!$A$5:$C$10,3,FALSE)+10,"IN RANGE","ABOVE RANGE"),"BELOW RANGE")</f>
        <v>#N/A</v>
      </c>
      <c r="S6421" t="e">
        <f>MIN(VLOOKUP($O6421,margin_ranges!$A$5:$D$10,4,FALSE),$P6421*100)</f>
        <v>#N/A</v>
      </c>
      <c r="T6421" s="29" t="e">
        <f>(1-$S6421/100)/(1-$F6421)-1</f>
        <v>#N/A</v>
      </c>
      <c r="U6421" s="19" t="str">
        <f>IF(ABS(IFERROR(T6421,0))&gt;0.05,INDEX(margin_ranges!$C$13:$C$16,MATCH($F6421*100,margin_ranges!$B$13:$B$16,1)),"")</f>
        <v/>
      </c>
      <c r="V6421" t="e">
        <f>MIN(VLOOKUP($U6421,margin_ranges!$A$5:$D$10,4,FALSE),$P6421*100)</f>
        <v>#N/A</v>
      </c>
      <c r="Y6421" s="29" t="e">
        <f t="shared" si="100"/>
        <v>#N/A</v>
      </c>
    </row>
    <row r="6422" spans="1:25" x14ac:dyDescent="0.3">
      <c r="A6422" s="8" t="s">
        <v>17</v>
      </c>
      <c r="B6422" s="8" t="s">
        <v>11126</v>
      </c>
      <c r="C6422" s="8" t="s">
        <v>11127</v>
      </c>
      <c r="D6422" s="8" t="s">
        <v>11128</v>
      </c>
      <c r="E6422" s="8" t="s">
        <v>11129</v>
      </c>
      <c r="F6422" s="24">
        <v>0.28999999999999998</v>
      </c>
      <c r="G6422" s="24">
        <v>1</v>
      </c>
      <c r="H6422" s="25">
        <v>119.9156</v>
      </c>
      <c r="I6422" s="25">
        <v>15.0966</v>
      </c>
      <c r="J6422" s="15">
        <v>1022</v>
      </c>
      <c r="K6422" s="15">
        <v>256</v>
      </c>
      <c r="L6422" s="13">
        <v>0.12590000000000001</v>
      </c>
      <c r="M6422" s="7">
        <v>2.2559280300000002</v>
      </c>
      <c r="N6422" s="26">
        <v>1.6</v>
      </c>
      <c r="O6422" s="27" t="s">
        <v>22</v>
      </c>
      <c r="P6422" s="8">
        <v>0.29075751439999997</v>
      </c>
      <c r="Q6422" s="24">
        <v>0.28999999999999998</v>
      </c>
      <c r="R6422" t="str">
        <f>IF($Q6422*100&gt;=VLOOKUP($O6422,margin_ranges!$A$5:$C$10,2,FALSE),IF($Q6422*100&lt;=VLOOKUP($O6422,margin_ranges!$A$5:$C$10,3,FALSE)+10,"IN RANGE","ABOVE RANGE"),"BELOW RANGE")</f>
        <v>IN RANGE</v>
      </c>
      <c r="S6422">
        <f>MIN(VLOOKUP($O6422,margin_ranges!$A$5:$D$10,4,FALSE),$P6422*100)</f>
        <v>29.075751439999998</v>
      </c>
      <c r="T6422" s="29">
        <f>(1-$S6422/100)/(1-$F6422)-1</f>
        <v>-1.0669216901407763E-3</v>
      </c>
      <c r="U6422" s="19" t="str">
        <f>IF(ABS(IFERROR(T6422,0))&gt;0.05,INDEX(margin_ranges!$C$13:$C$16,MATCH($F6422*100,margin_ranges!$B$13:$B$16,1)),"")</f>
        <v/>
      </c>
      <c r="V6422" t="e">
        <f>MIN(VLOOKUP($U6422,margin_ranges!$A$5:$D$10,4,FALSE),$P6422*100)</f>
        <v>#N/A</v>
      </c>
      <c r="Y6422" s="29" t="e">
        <f t="shared" si="100"/>
        <v>#N/A</v>
      </c>
    </row>
    <row r="6423" spans="1:25" x14ac:dyDescent="0.3">
      <c r="A6423" s="8" t="s">
        <v>17</v>
      </c>
      <c r="B6423" s="8" t="s">
        <v>11126</v>
      </c>
      <c r="C6423" s="8" t="s">
        <v>11127</v>
      </c>
      <c r="D6423" s="8" t="s">
        <v>11130</v>
      </c>
      <c r="E6423" s="8" t="s">
        <v>11129</v>
      </c>
      <c r="F6423" s="24">
        <v>0.29999999999999899</v>
      </c>
      <c r="G6423" s="24">
        <v>1</v>
      </c>
      <c r="H6423" s="25">
        <v>259.93950000000001</v>
      </c>
      <c r="I6423" s="25">
        <v>19.162400000000002</v>
      </c>
      <c r="J6423" s="15">
        <v>1562</v>
      </c>
      <c r="K6423" s="15">
        <v>462</v>
      </c>
      <c r="L6423" s="13">
        <v>7.3700000000000002E-2</v>
      </c>
      <c r="M6423" s="7">
        <v>2.71775915</v>
      </c>
      <c r="N6423" s="26">
        <v>1.8</v>
      </c>
      <c r="O6423" s="27" t="s">
        <v>162</v>
      </c>
      <c r="P6423" s="8">
        <v>0.33768965470000001</v>
      </c>
      <c r="Q6423" s="24">
        <v>0.3</v>
      </c>
      <c r="R6423" t="str">
        <f>IF($Q6423*100&gt;=VLOOKUP($O6423,margin_ranges!$A$5:$C$10,2,FALSE),IF($Q6423*100&lt;=VLOOKUP($O6423,margin_ranges!$A$5:$C$10,3,FALSE)+10,"IN RANGE","ABOVE RANGE"),"BELOW RANGE")</f>
        <v>IN RANGE</v>
      </c>
      <c r="S6423">
        <f>MIN(VLOOKUP($O6423,margin_ranges!$A$5:$D$10,4,FALSE),$P6423*100)</f>
        <v>33.768965469999998</v>
      </c>
      <c r="T6423" s="29">
        <f>(1-$S6423/100)/(1-$F6423)-1</f>
        <v>-5.3842363857144138E-2</v>
      </c>
      <c r="U6423" s="19" t="str">
        <f>IF(ABS(IFERROR(T6423,0))&gt;0.05,INDEX(margin_ranges!$C$13:$C$16,MATCH($F6423*100,margin_ranges!$B$13:$B$16,1)),"")</f>
        <v>Balanced (Type B)</v>
      </c>
      <c r="V6423">
        <f>MIN(VLOOKUP($U6423,margin_ranges!$A$5:$D$10,4,FALSE),$P6423*100)</f>
        <v>29.75</v>
      </c>
      <c r="Y6423" s="29">
        <f t="shared" si="100"/>
        <v>3.5714285714270044E-3</v>
      </c>
    </row>
    <row r="6424" spans="1:25" x14ac:dyDescent="0.3">
      <c r="A6424" s="8" t="s">
        <v>35</v>
      </c>
      <c r="B6424" s="8" t="s">
        <v>11131</v>
      </c>
      <c r="C6424" s="8" t="s">
        <v>34</v>
      </c>
      <c r="D6424" s="8" t="s">
        <v>34</v>
      </c>
      <c r="E6424" s="8"/>
      <c r="F6424" s="24">
        <v>0.31093251070883399</v>
      </c>
      <c r="G6424" s="24">
        <v>0</v>
      </c>
      <c r="H6424" s="25">
        <v>93.093599999999995</v>
      </c>
      <c r="I6424" s="25">
        <v>20.422799999999999</v>
      </c>
      <c r="J6424" s="15">
        <v>233</v>
      </c>
      <c r="K6424" s="15">
        <v>70</v>
      </c>
      <c r="L6424" s="13">
        <v>0.21940000000000001</v>
      </c>
      <c r="M6424" s="7">
        <v>0.38105931999999998</v>
      </c>
      <c r="N6424" s="26">
        <v>4.0544999999999998E-2</v>
      </c>
      <c r="O6424" s="27"/>
      <c r="P6424" s="8">
        <v>0.89359924359999998</v>
      </c>
      <c r="Q6424" s="24">
        <v>0.31090000000000001</v>
      </c>
      <c r="R6424" t="e">
        <f>IF($Q6424*100&gt;=VLOOKUP($O6424,margin_ranges!$A$5:$C$10,2,FALSE),IF($Q6424*100&lt;=VLOOKUP($O6424,margin_ranges!$A$5:$C$10,3,FALSE)+10,"IN RANGE","ABOVE RANGE"),"BELOW RANGE")</f>
        <v>#N/A</v>
      </c>
      <c r="S6424" t="e">
        <f>MIN(VLOOKUP($O6424,margin_ranges!$A$5:$D$10,4,FALSE),$P6424*100)</f>
        <v>#N/A</v>
      </c>
      <c r="T6424" s="29" t="e">
        <f>(1-$S6424/100)/(1-$F6424)-1</f>
        <v>#N/A</v>
      </c>
      <c r="U6424" s="19" t="str">
        <f>IF(ABS(IFERROR(T6424,0))&gt;0.05,INDEX(margin_ranges!$C$13:$C$16,MATCH($F6424*100,margin_ranges!$B$13:$B$16,1)),"")</f>
        <v/>
      </c>
      <c r="V6424" t="e">
        <f>MIN(VLOOKUP($U6424,margin_ranges!$A$5:$D$10,4,FALSE),$P6424*100)</f>
        <v>#N/A</v>
      </c>
      <c r="Y6424" s="29" t="e">
        <f t="shared" si="100"/>
        <v>#N/A</v>
      </c>
    </row>
    <row r="6425" spans="1:25" x14ac:dyDescent="0.3">
      <c r="A6425" s="8" t="s">
        <v>33</v>
      </c>
      <c r="B6425" s="8" t="s">
        <v>11131</v>
      </c>
      <c r="C6425" s="8" t="s">
        <v>11132</v>
      </c>
      <c r="D6425" s="8" t="s">
        <v>34</v>
      </c>
      <c r="E6425" s="8"/>
      <c r="F6425" s="24">
        <v>0.31093251070883399</v>
      </c>
      <c r="G6425" s="24">
        <v>0</v>
      </c>
      <c r="H6425" s="25">
        <v>93.093599999999995</v>
      </c>
      <c r="I6425" s="25">
        <v>20.422799999999999</v>
      </c>
      <c r="J6425" s="15">
        <v>233</v>
      </c>
      <c r="K6425" s="15">
        <v>70</v>
      </c>
      <c r="L6425" s="13">
        <v>0.21940000000000001</v>
      </c>
      <c r="M6425" s="7">
        <v>0.38105931999999998</v>
      </c>
      <c r="N6425" s="26">
        <v>4.0544999999999998E-2</v>
      </c>
      <c r="O6425" s="27"/>
      <c r="P6425" s="8">
        <v>0.89359924359999998</v>
      </c>
      <c r="Q6425" s="24">
        <v>0.31090000000000001</v>
      </c>
      <c r="R6425" t="e">
        <f>IF($Q6425*100&gt;=VLOOKUP($O6425,margin_ranges!$A$5:$C$10,2,FALSE),IF($Q6425*100&lt;=VLOOKUP($O6425,margin_ranges!$A$5:$C$10,3,FALSE)+10,"IN RANGE","ABOVE RANGE"),"BELOW RANGE")</f>
        <v>#N/A</v>
      </c>
      <c r="S6425" t="e">
        <f>MIN(VLOOKUP($O6425,margin_ranges!$A$5:$D$10,4,FALSE),$P6425*100)</f>
        <v>#N/A</v>
      </c>
      <c r="T6425" s="29" t="e">
        <f>(1-$S6425/100)/(1-$F6425)-1</f>
        <v>#N/A</v>
      </c>
      <c r="U6425" s="19" t="str">
        <f>IF(ABS(IFERROR(T6425,0))&gt;0.05,INDEX(margin_ranges!$C$13:$C$16,MATCH($F6425*100,margin_ranges!$B$13:$B$16,1)),"")</f>
        <v/>
      </c>
      <c r="V6425" t="e">
        <f>MIN(VLOOKUP($U6425,margin_ranges!$A$5:$D$10,4,FALSE),$P6425*100)</f>
        <v>#N/A</v>
      </c>
      <c r="Y6425" s="29" t="e">
        <f t="shared" si="100"/>
        <v>#N/A</v>
      </c>
    </row>
    <row r="6426" spans="1:25" x14ac:dyDescent="0.3">
      <c r="A6426" s="8" t="s">
        <v>17</v>
      </c>
      <c r="B6426" s="8" t="s">
        <v>11131</v>
      </c>
      <c r="C6426" s="8" t="s">
        <v>11132</v>
      </c>
      <c r="D6426" s="8" t="s">
        <v>11143</v>
      </c>
      <c r="E6426" s="8" t="s">
        <v>11144</v>
      </c>
      <c r="F6426" s="24">
        <v>0.35</v>
      </c>
      <c r="G6426" s="24">
        <v>0</v>
      </c>
      <c r="H6426" s="25">
        <v>16.6571</v>
      </c>
      <c r="I6426" s="25">
        <v>6.0850999999999997</v>
      </c>
      <c r="J6426" s="15">
        <v>75</v>
      </c>
      <c r="K6426" s="15">
        <v>26</v>
      </c>
      <c r="L6426" s="13">
        <v>0.36530000000000001</v>
      </c>
      <c r="M6426" s="7">
        <v>0.41159615999999999</v>
      </c>
      <c r="N6426" s="26">
        <v>0.05</v>
      </c>
      <c r="O6426" s="27" t="s">
        <v>92</v>
      </c>
      <c r="P6426" s="8">
        <v>0.87852170419999998</v>
      </c>
      <c r="Q6426" s="24">
        <v>0.35</v>
      </c>
      <c r="R6426" t="str">
        <f>IF($Q6426*100&gt;=VLOOKUP($O6426,margin_ranges!$A$5:$C$10,2,FALSE),IF($Q6426*100&lt;=VLOOKUP($O6426,margin_ranges!$A$5:$C$10,3,FALSE)+10,"IN RANGE","ABOVE RANGE"),"BELOW RANGE")</f>
        <v>IN RANGE</v>
      </c>
      <c r="S6426">
        <f>MIN(VLOOKUP($O6426,margin_ranges!$A$5:$D$10,4,FALSE),$P6426*100)</f>
        <v>29.75</v>
      </c>
      <c r="T6426" s="29">
        <f>(1-$S6426/100)/(1-$F6426)-1</f>
        <v>8.0769230769230704E-2</v>
      </c>
      <c r="U6426" s="19" t="str">
        <f>IF(ABS(IFERROR(T6426,0))&gt;0.05,INDEX(margin_ranges!$C$13:$C$16,MATCH($F6426*100,margin_ranges!$B$13:$B$16,1)),"")</f>
        <v>Margin Over Fill (Type C)</v>
      </c>
      <c r="V6426">
        <f>MIN(VLOOKUP($U6426,margin_ranges!$A$5:$D$10,4,FALSE),$P6426*100)</f>
        <v>43</v>
      </c>
      <c r="Y6426" s="29">
        <f t="shared" si="100"/>
        <v>-0.12307692307692297</v>
      </c>
    </row>
    <row r="6427" spans="1:25" x14ac:dyDescent="0.3">
      <c r="A6427" s="8" t="s">
        <v>17</v>
      </c>
      <c r="B6427" s="8" t="s">
        <v>11131</v>
      </c>
      <c r="C6427" s="8" t="s">
        <v>11132</v>
      </c>
      <c r="D6427" s="8" t="s">
        <v>11133</v>
      </c>
      <c r="E6427" s="8" t="s">
        <v>11134</v>
      </c>
      <c r="F6427" s="24">
        <v>0.3</v>
      </c>
      <c r="G6427" s="24">
        <v>0</v>
      </c>
      <c r="H6427" s="25">
        <v>33.927900000000001</v>
      </c>
      <c r="I6427" s="25">
        <v>3.6856</v>
      </c>
      <c r="J6427" s="15">
        <v>29</v>
      </c>
      <c r="K6427" s="15">
        <v>9</v>
      </c>
      <c r="L6427" s="13">
        <v>0.1086</v>
      </c>
      <c r="M6427" s="7">
        <v>0.26268654000000002</v>
      </c>
      <c r="N6427" s="26">
        <v>0.05</v>
      </c>
      <c r="O6427" s="27" t="s">
        <v>92</v>
      </c>
      <c r="P6427" s="8">
        <v>0.80965906990000003</v>
      </c>
      <c r="Q6427" s="24">
        <v>0.3</v>
      </c>
      <c r="R6427" t="str">
        <f>IF($Q6427*100&gt;=VLOOKUP($O6427,margin_ranges!$A$5:$C$10,2,FALSE),IF($Q6427*100&lt;=VLOOKUP($O6427,margin_ranges!$A$5:$C$10,3,FALSE)+10,"IN RANGE","ABOVE RANGE"),"BELOW RANGE")</f>
        <v>IN RANGE</v>
      </c>
      <c r="S6427">
        <f>MIN(VLOOKUP($O6427,margin_ranges!$A$5:$D$10,4,FALSE),$P6427*100)</f>
        <v>29.75</v>
      </c>
      <c r="T6427" s="29">
        <f>(1-$S6427/100)/(1-$F6427)-1</f>
        <v>3.5714285714285587E-3</v>
      </c>
      <c r="U6427" s="19" t="str">
        <f>IF(ABS(IFERROR(T6427,0))&gt;0.05,INDEX(margin_ranges!$C$13:$C$16,MATCH($F6427*100,margin_ranges!$B$13:$B$16,1)),"")</f>
        <v/>
      </c>
      <c r="V6427" t="e">
        <f>MIN(VLOOKUP($U6427,margin_ranges!$A$5:$D$10,4,FALSE),$P6427*100)</f>
        <v>#N/A</v>
      </c>
      <c r="Y6427" s="29" t="e">
        <f t="shared" si="100"/>
        <v>#N/A</v>
      </c>
    </row>
    <row r="6428" spans="1:25" x14ac:dyDescent="0.3">
      <c r="A6428" s="8" t="s">
        <v>17</v>
      </c>
      <c r="B6428" s="8" t="s">
        <v>11131</v>
      </c>
      <c r="C6428" s="8" t="s">
        <v>11132</v>
      </c>
      <c r="D6428" s="8" t="s">
        <v>11137</v>
      </c>
      <c r="E6428" s="8" t="s">
        <v>11138</v>
      </c>
      <c r="F6428" s="24">
        <v>0.3</v>
      </c>
      <c r="G6428" s="24">
        <v>0</v>
      </c>
      <c r="H6428" s="25">
        <v>25.858000000000001</v>
      </c>
      <c r="I6428" s="25">
        <v>4.5690999999999997</v>
      </c>
      <c r="J6428" s="15">
        <v>54</v>
      </c>
      <c r="K6428" s="15">
        <v>16</v>
      </c>
      <c r="L6428" s="13">
        <v>0.1767</v>
      </c>
      <c r="M6428" s="7">
        <v>0.39066706000000001</v>
      </c>
      <c r="N6428" s="26">
        <v>0.05</v>
      </c>
      <c r="O6428" s="27" t="s">
        <v>92</v>
      </c>
      <c r="P6428" s="8">
        <v>0.87201378159999998</v>
      </c>
      <c r="Q6428" s="24">
        <v>0.3</v>
      </c>
      <c r="R6428" t="str">
        <f>IF($Q6428*100&gt;=VLOOKUP($O6428,margin_ranges!$A$5:$C$10,2,FALSE),IF($Q6428*100&lt;=VLOOKUP($O6428,margin_ranges!$A$5:$C$10,3,FALSE)+10,"IN RANGE","ABOVE RANGE"),"BELOW RANGE")</f>
        <v>IN RANGE</v>
      </c>
      <c r="S6428">
        <f>MIN(VLOOKUP($O6428,margin_ranges!$A$5:$D$10,4,FALSE),$P6428*100)</f>
        <v>29.75</v>
      </c>
      <c r="T6428" s="29">
        <f>(1-$S6428/100)/(1-$F6428)-1</f>
        <v>3.5714285714285587E-3</v>
      </c>
      <c r="U6428" s="19" t="str">
        <f>IF(ABS(IFERROR(T6428,0))&gt;0.05,INDEX(margin_ranges!$C$13:$C$16,MATCH($F6428*100,margin_ranges!$B$13:$B$16,1)),"")</f>
        <v/>
      </c>
      <c r="V6428" t="e">
        <f>MIN(VLOOKUP($U6428,margin_ranges!$A$5:$D$10,4,FALSE),$P6428*100)</f>
        <v>#N/A</v>
      </c>
      <c r="Y6428" s="29" t="e">
        <f t="shared" si="100"/>
        <v>#N/A</v>
      </c>
    </row>
    <row r="6429" spans="1:25" x14ac:dyDescent="0.3">
      <c r="A6429" s="8" t="s">
        <v>17</v>
      </c>
      <c r="B6429" s="8" t="s">
        <v>11131</v>
      </c>
      <c r="C6429" s="8" t="s">
        <v>11132</v>
      </c>
      <c r="D6429" s="8" t="s">
        <v>11139</v>
      </c>
      <c r="E6429" s="8" t="s">
        <v>11140</v>
      </c>
      <c r="F6429" s="24">
        <v>0.28999999999999998</v>
      </c>
      <c r="G6429" s="24">
        <v>0</v>
      </c>
      <c r="H6429" s="25">
        <v>1.8146</v>
      </c>
      <c r="I6429" s="25">
        <v>0.72050000000000003</v>
      </c>
      <c r="J6429" s="15">
        <v>11</v>
      </c>
      <c r="K6429" s="15">
        <v>3</v>
      </c>
      <c r="L6429" s="13">
        <v>0.39700000000000002</v>
      </c>
      <c r="M6429" s="7">
        <v>0.50956676999999995</v>
      </c>
      <c r="N6429" s="26">
        <v>0.01</v>
      </c>
      <c r="O6429" s="27" t="s">
        <v>22</v>
      </c>
      <c r="P6429" s="8">
        <v>0.98037548640000005</v>
      </c>
      <c r="Q6429" s="24">
        <v>0.28999999999999998</v>
      </c>
      <c r="R6429" t="str">
        <f>IF($Q6429*100&gt;=VLOOKUP($O6429,margin_ranges!$A$5:$C$10,2,FALSE),IF($Q6429*100&lt;=VLOOKUP($O6429,margin_ranges!$A$5:$C$10,3,FALSE)+10,"IN RANGE","ABOVE RANGE"),"BELOW RANGE")</f>
        <v>IN RANGE</v>
      </c>
      <c r="S6429">
        <f>MIN(VLOOKUP($O6429,margin_ranges!$A$5:$D$10,4,FALSE),$P6429*100)</f>
        <v>29.75</v>
      </c>
      <c r="T6429" s="29">
        <f>(1-$S6429/100)/(1-$F6429)-1</f>
        <v>-1.0563380281690127E-2</v>
      </c>
      <c r="U6429" s="19" t="str">
        <f>IF(ABS(IFERROR(T6429,0))&gt;0.05,INDEX(margin_ranges!$C$13:$C$16,MATCH($F6429*100,margin_ranges!$B$13:$B$16,1)),"")</f>
        <v/>
      </c>
      <c r="V6429" t="e">
        <f>MIN(VLOOKUP($U6429,margin_ranges!$A$5:$D$10,4,FALSE),$P6429*100)</f>
        <v>#N/A</v>
      </c>
      <c r="Y6429" s="29" t="e">
        <f t="shared" si="100"/>
        <v>#N/A</v>
      </c>
    </row>
    <row r="6430" spans="1:25" x14ac:dyDescent="0.3">
      <c r="A6430" s="8" t="s">
        <v>17</v>
      </c>
      <c r="B6430" s="8" t="s">
        <v>11131</v>
      </c>
      <c r="C6430" s="8" t="s">
        <v>11132</v>
      </c>
      <c r="D6430" s="8" t="s">
        <v>11141</v>
      </c>
      <c r="E6430" s="8" t="s">
        <v>11142</v>
      </c>
      <c r="F6430" s="24">
        <v>0.28999999999999998</v>
      </c>
      <c r="G6430" s="24">
        <v>0</v>
      </c>
      <c r="H6430" s="25">
        <v>3.0426000000000002</v>
      </c>
      <c r="I6430" s="25">
        <v>1.5989</v>
      </c>
      <c r="J6430" s="15">
        <v>18</v>
      </c>
      <c r="K6430" s="15">
        <v>5</v>
      </c>
      <c r="L6430" s="13">
        <v>0.52549999999999997</v>
      </c>
      <c r="M6430" s="7">
        <v>0.38429235</v>
      </c>
      <c r="N6430" s="26">
        <v>0.01</v>
      </c>
      <c r="O6430" s="27" t="s">
        <v>22</v>
      </c>
      <c r="P6430" s="8">
        <v>0.97397814459999998</v>
      </c>
      <c r="Q6430" s="24">
        <v>0.28999999999999998</v>
      </c>
      <c r="R6430" t="str">
        <f>IF($Q6430*100&gt;=VLOOKUP($O6430,margin_ranges!$A$5:$C$10,2,FALSE),IF($Q6430*100&lt;=VLOOKUP($O6430,margin_ranges!$A$5:$C$10,3,FALSE)+10,"IN RANGE","ABOVE RANGE"),"BELOW RANGE")</f>
        <v>IN RANGE</v>
      </c>
      <c r="S6430">
        <f>MIN(VLOOKUP($O6430,margin_ranges!$A$5:$D$10,4,FALSE),$P6430*100)</f>
        <v>29.75</v>
      </c>
      <c r="T6430" s="29">
        <f>(1-$S6430/100)/(1-$F6430)-1</f>
        <v>-1.0563380281690127E-2</v>
      </c>
      <c r="U6430" s="19" t="str">
        <f>IF(ABS(IFERROR(T6430,0))&gt;0.05,INDEX(margin_ranges!$C$13:$C$16,MATCH($F6430*100,margin_ranges!$B$13:$B$16,1)),"")</f>
        <v/>
      </c>
      <c r="V6430" t="e">
        <f>MIN(VLOOKUP($U6430,margin_ranges!$A$5:$D$10,4,FALSE),$P6430*100)</f>
        <v>#N/A</v>
      </c>
      <c r="Y6430" s="29" t="e">
        <f t="shared" si="100"/>
        <v>#N/A</v>
      </c>
    </row>
    <row r="6431" spans="1:25" x14ac:dyDescent="0.3">
      <c r="A6431" s="8" t="s">
        <v>17</v>
      </c>
      <c r="B6431" s="8" t="s">
        <v>11131</v>
      </c>
      <c r="C6431" s="8" t="s">
        <v>11132</v>
      </c>
      <c r="D6431" s="8" t="s">
        <v>11145</v>
      </c>
      <c r="E6431" s="8" t="s">
        <v>11146</v>
      </c>
      <c r="F6431" s="24">
        <v>0.28999999999999998</v>
      </c>
      <c r="G6431" s="24">
        <v>0</v>
      </c>
      <c r="H6431" s="25">
        <v>3.7519</v>
      </c>
      <c r="I6431" s="25">
        <v>1.4366000000000001</v>
      </c>
      <c r="J6431" s="15">
        <v>24</v>
      </c>
      <c r="K6431" s="15">
        <v>6</v>
      </c>
      <c r="L6431" s="13">
        <v>0.38290000000000002</v>
      </c>
      <c r="M6431" s="7">
        <v>0.56022274999999999</v>
      </c>
      <c r="N6431" s="26">
        <v>0.01</v>
      </c>
      <c r="O6431" s="27" t="s">
        <v>22</v>
      </c>
      <c r="P6431" s="8">
        <v>0.9821499574</v>
      </c>
      <c r="Q6431" s="24">
        <v>0.28999999999999998</v>
      </c>
      <c r="R6431" t="str">
        <f>IF($Q6431*100&gt;=VLOOKUP($O6431,margin_ranges!$A$5:$C$10,2,FALSE),IF($Q6431*100&lt;=VLOOKUP($O6431,margin_ranges!$A$5:$C$10,3,FALSE)+10,"IN RANGE","ABOVE RANGE"),"BELOW RANGE")</f>
        <v>IN RANGE</v>
      </c>
      <c r="S6431">
        <f>MIN(VLOOKUP($O6431,margin_ranges!$A$5:$D$10,4,FALSE),$P6431*100)</f>
        <v>29.75</v>
      </c>
      <c r="T6431" s="29">
        <f>(1-$S6431/100)/(1-$F6431)-1</f>
        <v>-1.0563380281690127E-2</v>
      </c>
      <c r="U6431" s="19" t="str">
        <f>IF(ABS(IFERROR(T6431,0))&gt;0.05,INDEX(margin_ranges!$C$13:$C$16,MATCH($F6431*100,margin_ranges!$B$13:$B$16,1)),"")</f>
        <v/>
      </c>
      <c r="V6431" t="e">
        <f>MIN(VLOOKUP($U6431,margin_ranges!$A$5:$D$10,4,FALSE),$P6431*100)</f>
        <v>#N/A</v>
      </c>
      <c r="Y6431" s="29" t="e">
        <f t="shared" si="100"/>
        <v>#N/A</v>
      </c>
    </row>
    <row r="6432" spans="1:25" x14ac:dyDescent="0.3">
      <c r="A6432" s="8" t="s">
        <v>17</v>
      </c>
      <c r="B6432" s="8" t="s">
        <v>11131</v>
      </c>
      <c r="C6432" s="8" t="s">
        <v>11132</v>
      </c>
      <c r="D6432" s="8" t="s">
        <v>11147</v>
      </c>
      <c r="E6432" s="8" t="s">
        <v>11148</v>
      </c>
      <c r="F6432" s="24">
        <v>0.28999999999999998</v>
      </c>
      <c r="G6432" s="24">
        <v>0</v>
      </c>
      <c r="H6432" s="25">
        <v>2.6015999999999999</v>
      </c>
      <c r="I6432" s="25">
        <v>1.0310999999999999</v>
      </c>
      <c r="J6432" s="15">
        <v>9</v>
      </c>
      <c r="K6432" s="15">
        <v>2</v>
      </c>
      <c r="L6432" s="13">
        <v>0.39629999999999999</v>
      </c>
      <c r="M6432" s="7">
        <v>0.28727398999999998</v>
      </c>
      <c r="N6432" s="26">
        <v>0.01</v>
      </c>
      <c r="O6432" s="27" t="s">
        <v>22</v>
      </c>
      <c r="P6432" s="8">
        <v>0.96519002600000003</v>
      </c>
      <c r="Q6432" s="24">
        <v>0.28999999999999998</v>
      </c>
      <c r="R6432" t="str">
        <f>IF($Q6432*100&gt;=VLOOKUP($O6432,margin_ranges!$A$5:$C$10,2,FALSE),IF($Q6432*100&lt;=VLOOKUP($O6432,margin_ranges!$A$5:$C$10,3,FALSE)+10,"IN RANGE","ABOVE RANGE"),"BELOW RANGE")</f>
        <v>IN RANGE</v>
      </c>
      <c r="S6432">
        <f>MIN(VLOOKUP($O6432,margin_ranges!$A$5:$D$10,4,FALSE),$P6432*100)</f>
        <v>29.75</v>
      </c>
      <c r="T6432" s="29">
        <f>(1-$S6432/100)/(1-$F6432)-1</f>
        <v>-1.0563380281690127E-2</v>
      </c>
      <c r="U6432" s="19" t="str">
        <f>IF(ABS(IFERROR(T6432,0))&gt;0.05,INDEX(margin_ranges!$C$13:$C$16,MATCH($F6432*100,margin_ranges!$B$13:$B$16,1)),"")</f>
        <v/>
      </c>
      <c r="V6432" t="e">
        <f>MIN(VLOOKUP($U6432,margin_ranges!$A$5:$D$10,4,FALSE),$P6432*100)</f>
        <v>#N/A</v>
      </c>
      <c r="Y6432" s="29" t="e">
        <f t="shared" si="100"/>
        <v>#N/A</v>
      </c>
    </row>
    <row r="6433" spans="1:25" x14ac:dyDescent="0.3">
      <c r="A6433" s="8" t="s">
        <v>17</v>
      </c>
      <c r="B6433" s="8" t="s">
        <v>11131</v>
      </c>
      <c r="C6433" s="8" t="s">
        <v>11132</v>
      </c>
      <c r="D6433" s="8" t="s">
        <v>11135</v>
      </c>
      <c r="E6433" s="8" t="s">
        <v>11136</v>
      </c>
      <c r="F6433" s="24">
        <v>0.25</v>
      </c>
      <c r="G6433" s="24">
        <v>0</v>
      </c>
      <c r="H6433" s="25">
        <v>4.2225000000000001</v>
      </c>
      <c r="I6433" s="25">
        <v>0.98480000000000001</v>
      </c>
      <c r="J6433" s="15">
        <v>11</v>
      </c>
      <c r="K6433" s="15">
        <v>3</v>
      </c>
      <c r="L6433" s="13">
        <v>0.23319999999999999</v>
      </c>
      <c r="M6433" s="7">
        <v>0.36384274999999999</v>
      </c>
      <c r="N6433" s="26">
        <v>0.05</v>
      </c>
      <c r="O6433" s="27" t="s">
        <v>92</v>
      </c>
      <c r="P6433" s="8">
        <v>0.86257799570000004</v>
      </c>
      <c r="Q6433" s="24">
        <v>0.25</v>
      </c>
      <c r="R6433" t="str">
        <f>IF($Q6433*100&gt;=VLOOKUP($O6433,margin_ranges!$A$5:$C$10,2,FALSE),IF($Q6433*100&lt;=VLOOKUP($O6433,margin_ranges!$A$5:$C$10,3,FALSE)+10,"IN RANGE","ABOVE RANGE"),"BELOW RANGE")</f>
        <v>IN RANGE</v>
      </c>
      <c r="S6433">
        <f>MIN(VLOOKUP($O6433,margin_ranges!$A$5:$D$10,4,FALSE),$P6433*100)</f>
        <v>29.75</v>
      </c>
      <c r="T6433" s="29">
        <f>(1-$S6433/100)/(1-$F6433)-1</f>
        <v>-6.3333333333333353E-2</v>
      </c>
      <c r="U6433" s="19" t="str">
        <f>IF(ABS(IFERROR(T6433,0))&gt;0.05,INDEX(margin_ranges!$C$13:$C$16,MATCH($F6433*100,margin_ranges!$B$13:$B$16,1)),"")</f>
        <v>Balanced (Type B)</v>
      </c>
      <c r="V6433">
        <f>MIN(VLOOKUP($U6433,margin_ranges!$A$5:$D$10,4,FALSE),$P6433*100)</f>
        <v>29.75</v>
      </c>
      <c r="Y6433" s="29">
        <f t="shared" si="100"/>
        <v>-6.3333333333333353E-2</v>
      </c>
    </row>
    <row r="6434" spans="1:25" x14ac:dyDescent="0.3">
      <c r="A6434" s="8" t="s">
        <v>35</v>
      </c>
      <c r="B6434" s="8" t="s">
        <v>11149</v>
      </c>
      <c r="C6434" s="8" t="s">
        <v>34</v>
      </c>
      <c r="D6434" s="8" t="s">
        <v>34</v>
      </c>
      <c r="E6434" s="8"/>
      <c r="F6434" s="24">
        <v>0.28999999999999998</v>
      </c>
      <c r="G6434" s="24">
        <v>0</v>
      </c>
      <c r="H6434" s="25">
        <v>85.4726</v>
      </c>
      <c r="I6434" s="25">
        <v>19.320599999999999</v>
      </c>
      <c r="J6434" s="15">
        <v>302</v>
      </c>
      <c r="K6434" s="15">
        <v>77</v>
      </c>
      <c r="L6434" s="13">
        <v>0.22600000000000001</v>
      </c>
      <c r="M6434" s="7">
        <v>0.52087441999999995</v>
      </c>
      <c r="N6434" s="26">
        <v>0.05</v>
      </c>
      <c r="O6434" s="27"/>
      <c r="P6434" s="8">
        <v>0.90400757180000002</v>
      </c>
      <c r="Q6434" s="24">
        <v>0.28999999999999998</v>
      </c>
      <c r="R6434" t="e">
        <f>IF($Q6434*100&gt;=VLOOKUP($O6434,margin_ranges!$A$5:$C$10,2,FALSE),IF($Q6434*100&lt;=VLOOKUP($O6434,margin_ranges!$A$5:$C$10,3,FALSE)+10,"IN RANGE","ABOVE RANGE"),"BELOW RANGE")</f>
        <v>#N/A</v>
      </c>
      <c r="S6434" t="e">
        <f>MIN(VLOOKUP($O6434,margin_ranges!$A$5:$D$10,4,FALSE),$P6434*100)</f>
        <v>#N/A</v>
      </c>
      <c r="T6434" s="29" t="e">
        <f>(1-$S6434/100)/(1-$F6434)-1</f>
        <v>#N/A</v>
      </c>
      <c r="U6434" s="19" t="str">
        <f>IF(ABS(IFERROR(T6434,0))&gt;0.05,INDEX(margin_ranges!$C$13:$C$16,MATCH($F6434*100,margin_ranges!$B$13:$B$16,1)),"")</f>
        <v/>
      </c>
      <c r="V6434" t="e">
        <f>MIN(VLOOKUP($U6434,margin_ranges!$A$5:$D$10,4,FALSE),$P6434*100)</f>
        <v>#N/A</v>
      </c>
      <c r="Y6434" s="29" t="e">
        <f t="shared" si="100"/>
        <v>#N/A</v>
      </c>
    </row>
    <row r="6435" spans="1:25" x14ac:dyDescent="0.3">
      <c r="A6435" s="8" t="s">
        <v>33</v>
      </c>
      <c r="B6435" s="8" t="s">
        <v>11149</v>
      </c>
      <c r="C6435" s="8" t="s">
        <v>11150</v>
      </c>
      <c r="D6435" s="8" t="s">
        <v>34</v>
      </c>
      <c r="E6435" s="8"/>
      <c r="F6435" s="24">
        <v>0.28999999999999998</v>
      </c>
      <c r="G6435" s="24">
        <v>0</v>
      </c>
      <c r="H6435" s="25">
        <v>85.4726</v>
      </c>
      <c r="I6435" s="25">
        <v>19.320599999999999</v>
      </c>
      <c r="J6435" s="15">
        <v>302</v>
      </c>
      <c r="K6435" s="15">
        <v>77</v>
      </c>
      <c r="L6435" s="13">
        <v>0.22600000000000001</v>
      </c>
      <c r="M6435" s="7">
        <v>0.52087441999999995</v>
      </c>
      <c r="N6435" s="26">
        <v>0.05</v>
      </c>
      <c r="O6435" s="27"/>
      <c r="P6435" s="8">
        <v>0.90400757180000002</v>
      </c>
      <c r="Q6435" s="24">
        <v>0.28999999999999998</v>
      </c>
      <c r="R6435" t="e">
        <f>IF($Q6435*100&gt;=VLOOKUP($O6435,margin_ranges!$A$5:$C$10,2,FALSE),IF($Q6435*100&lt;=VLOOKUP($O6435,margin_ranges!$A$5:$C$10,3,FALSE)+10,"IN RANGE","ABOVE RANGE"),"BELOW RANGE")</f>
        <v>#N/A</v>
      </c>
      <c r="S6435" t="e">
        <f>MIN(VLOOKUP($O6435,margin_ranges!$A$5:$D$10,4,FALSE),$P6435*100)</f>
        <v>#N/A</v>
      </c>
      <c r="T6435" s="29" t="e">
        <f>(1-$S6435/100)/(1-$F6435)-1</f>
        <v>#N/A</v>
      </c>
      <c r="U6435" s="19" t="str">
        <f>IF(ABS(IFERROR(T6435,0))&gt;0.05,INDEX(margin_ranges!$C$13:$C$16,MATCH($F6435*100,margin_ranges!$B$13:$B$16,1)),"")</f>
        <v/>
      </c>
      <c r="V6435" t="e">
        <f>MIN(VLOOKUP($U6435,margin_ranges!$A$5:$D$10,4,FALSE),$P6435*100)</f>
        <v>#N/A</v>
      </c>
      <c r="Y6435" s="29" t="e">
        <f t="shared" si="100"/>
        <v>#N/A</v>
      </c>
    </row>
    <row r="6436" spans="1:25" x14ac:dyDescent="0.3">
      <c r="A6436" s="8" t="s">
        <v>17</v>
      </c>
      <c r="B6436" s="8" t="s">
        <v>11149</v>
      </c>
      <c r="C6436" s="8" t="s">
        <v>11150</v>
      </c>
      <c r="D6436" s="8" t="s">
        <v>11151</v>
      </c>
      <c r="E6436" s="8" t="s">
        <v>11152</v>
      </c>
      <c r="F6436" s="24">
        <v>0.28999999999999998</v>
      </c>
      <c r="G6436" s="24">
        <v>0</v>
      </c>
      <c r="H6436" s="25">
        <v>43.368299999999998</v>
      </c>
      <c r="I6436" s="25">
        <v>10.0121</v>
      </c>
      <c r="J6436" s="15">
        <v>156</v>
      </c>
      <c r="K6436" s="15">
        <v>40</v>
      </c>
      <c r="L6436" s="13">
        <v>0.23089999999999999</v>
      </c>
      <c r="M6436" s="7">
        <v>0.52102819</v>
      </c>
      <c r="N6436" s="26">
        <v>0.05</v>
      </c>
      <c r="O6436" s="27" t="s">
        <v>22</v>
      </c>
      <c r="P6436" s="8">
        <v>0.90403590209999996</v>
      </c>
      <c r="Q6436" s="24">
        <v>0.28999999999999998</v>
      </c>
      <c r="R6436" t="str">
        <f>IF($Q6436*100&gt;=VLOOKUP($O6436,margin_ranges!$A$5:$C$10,2,FALSE),IF($Q6436*100&lt;=VLOOKUP($O6436,margin_ranges!$A$5:$C$10,3,FALSE)+10,"IN RANGE","ABOVE RANGE"),"BELOW RANGE")</f>
        <v>IN RANGE</v>
      </c>
      <c r="S6436">
        <f>MIN(VLOOKUP($O6436,margin_ranges!$A$5:$D$10,4,FALSE),$P6436*100)</f>
        <v>29.75</v>
      </c>
      <c r="T6436" s="29">
        <f>(1-$S6436/100)/(1-$F6436)-1</f>
        <v>-1.0563380281690127E-2</v>
      </c>
      <c r="U6436" s="19" t="str">
        <f>IF(ABS(IFERROR(T6436,0))&gt;0.05,INDEX(margin_ranges!$C$13:$C$16,MATCH($F6436*100,margin_ranges!$B$13:$B$16,1)),"")</f>
        <v/>
      </c>
      <c r="V6436" t="e">
        <f>MIN(VLOOKUP($U6436,margin_ranges!$A$5:$D$10,4,FALSE),$P6436*100)</f>
        <v>#N/A</v>
      </c>
      <c r="Y6436" s="29" t="e">
        <f t="shared" si="100"/>
        <v>#N/A</v>
      </c>
    </row>
    <row r="6437" spans="1:25" x14ac:dyDescent="0.3">
      <c r="A6437" s="8" t="s">
        <v>17</v>
      </c>
      <c r="B6437" s="8" t="s">
        <v>11149</v>
      </c>
      <c r="C6437" s="8" t="s">
        <v>11150</v>
      </c>
      <c r="D6437" s="8" t="s">
        <v>11153</v>
      </c>
      <c r="E6437" s="8" t="s">
        <v>11154</v>
      </c>
      <c r="F6437" s="24">
        <v>0.28999999999999998</v>
      </c>
      <c r="G6437" s="24">
        <v>0</v>
      </c>
      <c r="H6437" s="25">
        <v>42.103900000000003</v>
      </c>
      <c r="I6437" s="25">
        <v>9.3086000000000002</v>
      </c>
      <c r="J6437" s="15">
        <v>145</v>
      </c>
      <c r="K6437" s="15">
        <v>37</v>
      </c>
      <c r="L6437" s="13">
        <v>0.22109999999999999</v>
      </c>
      <c r="M6437" s="7">
        <v>0.52070901999999997</v>
      </c>
      <c r="N6437" s="26">
        <v>0.05</v>
      </c>
      <c r="O6437" s="27" t="s">
        <v>22</v>
      </c>
      <c r="P6437" s="8">
        <v>0.90397708180000003</v>
      </c>
      <c r="Q6437" s="24">
        <v>0.28999999999999998</v>
      </c>
      <c r="R6437" t="str">
        <f>IF($Q6437*100&gt;=VLOOKUP($O6437,margin_ranges!$A$5:$C$10,2,FALSE),IF($Q6437*100&lt;=VLOOKUP($O6437,margin_ranges!$A$5:$C$10,3,FALSE)+10,"IN RANGE","ABOVE RANGE"),"BELOW RANGE")</f>
        <v>IN RANGE</v>
      </c>
      <c r="S6437">
        <f>MIN(VLOOKUP($O6437,margin_ranges!$A$5:$D$10,4,FALSE),$P6437*100)</f>
        <v>29.75</v>
      </c>
      <c r="T6437" s="29">
        <f>(1-$S6437/100)/(1-$F6437)-1</f>
        <v>-1.0563380281690127E-2</v>
      </c>
      <c r="U6437" s="19" t="str">
        <f>IF(ABS(IFERROR(T6437,0))&gt;0.05,INDEX(margin_ranges!$C$13:$C$16,MATCH($F6437*100,margin_ranges!$B$13:$B$16,1)),"")</f>
        <v/>
      </c>
      <c r="V6437" t="e">
        <f>MIN(VLOOKUP($U6437,margin_ranges!$A$5:$D$10,4,FALSE),$P6437*100)</f>
        <v>#N/A</v>
      </c>
      <c r="Y6437" s="29" t="e">
        <f t="shared" si="100"/>
        <v>#N/A</v>
      </c>
    </row>
    <row r="6438" spans="1:25" x14ac:dyDescent="0.3">
      <c r="A6438" s="8" t="s">
        <v>35</v>
      </c>
      <c r="B6438" s="8" t="s">
        <v>11155</v>
      </c>
      <c r="C6438" s="8" t="s">
        <v>34</v>
      </c>
      <c r="D6438" s="8" t="s">
        <v>34</v>
      </c>
      <c r="E6438" s="8"/>
      <c r="F6438" s="24">
        <v>0.33744095011007302</v>
      </c>
      <c r="G6438" s="24">
        <v>0</v>
      </c>
      <c r="H6438" s="25">
        <v>58.648899999999998</v>
      </c>
      <c r="I6438" s="25">
        <v>6.2811000000000003</v>
      </c>
      <c r="J6438" s="15">
        <v>145</v>
      </c>
      <c r="K6438" s="15">
        <v>43</v>
      </c>
      <c r="L6438" s="13">
        <v>0.1071</v>
      </c>
      <c r="M6438" s="7">
        <v>0.77071051999999995</v>
      </c>
      <c r="N6438" s="26">
        <v>0.5</v>
      </c>
      <c r="O6438" s="27"/>
      <c r="P6438" s="8">
        <v>0.3512479859</v>
      </c>
      <c r="Q6438" s="24">
        <v>0.33739999999999998</v>
      </c>
      <c r="R6438" t="e">
        <f>IF($Q6438*100&gt;=VLOOKUP($O6438,margin_ranges!$A$5:$C$10,2,FALSE),IF($Q6438*100&lt;=VLOOKUP($O6438,margin_ranges!$A$5:$C$10,3,FALSE)+10,"IN RANGE","ABOVE RANGE"),"BELOW RANGE")</f>
        <v>#N/A</v>
      </c>
      <c r="S6438" t="e">
        <f>MIN(VLOOKUP($O6438,margin_ranges!$A$5:$D$10,4,FALSE),$P6438*100)</f>
        <v>#N/A</v>
      </c>
      <c r="T6438" s="29" t="e">
        <f>(1-$S6438/100)/(1-$F6438)-1</f>
        <v>#N/A</v>
      </c>
      <c r="U6438" s="19" t="str">
        <f>IF(ABS(IFERROR(T6438,0))&gt;0.05,INDEX(margin_ranges!$C$13:$C$16,MATCH($F6438*100,margin_ranges!$B$13:$B$16,1)),"")</f>
        <v/>
      </c>
      <c r="V6438" t="e">
        <f>MIN(VLOOKUP($U6438,margin_ranges!$A$5:$D$10,4,FALSE),$P6438*100)</f>
        <v>#N/A</v>
      </c>
      <c r="Y6438" s="29" t="e">
        <f t="shared" si="100"/>
        <v>#N/A</v>
      </c>
    </row>
    <row r="6439" spans="1:25" x14ac:dyDescent="0.3">
      <c r="A6439" s="8" t="s">
        <v>33</v>
      </c>
      <c r="B6439" s="8" t="s">
        <v>11155</v>
      </c>
      <c r="C6439" s="8" t="s">
        <v>11156</v>
      </c>
      <c r="D6439" s="8" t="s">
        <v>34</v>
      </c>
      <c r="E6439" s="8"/>
      <c r="F6439" s="24">
        <v>0.33744095011007302</v>
      </c>
      <c r="G6439" s="24">
        <v>0</v>
      </c>
      <c r="H6439" s="25">
        <v>58.648899999999998</v>
      </c>
      <c r="I6439" s="25">
        <v>6.2811000000000003</v>
      </c>
      <c r="J6439" s="15">
        <v>145</v>
      </c>
      <c r="K6439" s="15">
        <v>43</v>
      </c>
      <c r="L6439" s="13">
        <v>0.1071</v>
      </c>
      <c r="M6439" s="7">
        <v>0.77071051999999995</v>
      </c>
      <c r="N6439" s="26">
        <v>0.5</v>
      </c>
      <c r="O6439" s="27"/>
      <c r="P6439" s="8">
        <v>0.3512479859</v>
      </c>
      <c r="Q6439" s="24">
        <v>0.33739999999999998</v>
      </c>
      <c r="R6439" t="e">
        <f>IF($Q6439*100&gt;=VLOOKUP($O6439,margin_ranges!$A$5:$C$10,2,FALSE),IF($Q6439*100&lt;=VLOOKUP($O6439,margin_ranges!$A$5:$C$10,3,FALSE)+10,"IN RANGE","ABOVE RANGE"),"BELOW RANGE")</f>
        <v>#N/A</v>
      </c>
      <c r="S6439" t="e">
        <f>MIN(VLOOKUP($O6439,margin_ranges!$A$5:$D$10,4,FALSE),$P6439*100)</f>
        <v>#N/A</v>
      </c>
      <c r="T6439" s="29" t="e">
        <f>(1-$S6439/100)/(1-$F6439)-1</f>
        <v>#N/A</v>
      </c>
      <c r="U6439" s="19" t="str">
        <f>IF(ABS(IFERROR(T6439,0))&gt;0.05,INDEX(margin_ranges!$C$13:$C$16,MATCH($F6439*100,margin_ranges!$B$13:$B$16,1)),"")</f>
        <v/>
      </c>
      <c r="V6439" t="e">
        <f>MIN(VLOOKUP($U6439,margin_ranges!$A$5:$D$10,4,FALSE),$P6439*100)</f>
        <v>#N/A</v>
      </c>
      <c r="Y6439" s="29" t="e">
        <f t="shared" si="100"/>
        <v>#N/A</v>
      </c>
    </row>
    <row r="6440" spans="1:25" x14ac:dyDescent="0.3">
      <c r="A6440" s="8" t="s">
        <v>17</v>
      </c>
      <c r="B6440" s="8" t="s">
        <v>11155</v>
      </c>
      <c r="C6440" s="8" t="s">
        <v>11156</v>
      </c>
      <c r="D6440" s="8" t="s">
        <v>11157</v>
      </c>
      <c r="E6440" s="8" t="s">
        <v>11158</v>
      </c>
      <c r="F6440" s="24">
        <v>0.34</v>
      </c>
      <c r="G6440" s="24">
        <v>0</v>
      </c>
      <c r="H6440" s="25">
        <v>12.024100000000001</v>
      </c>
      <c r="I6440" s="25">
        <v>1.3466</v>
      </c>
      <c r="J6440" s="15">
        <v>31</v>
      </c>
      <c r="K6440" s="15">
        <v>9</v>
      </c>
      <c r="L6440" s="13">
        <v>0.112</v>
      </c>
      <c r="M6440" s="7">
        <v>0.76774518999999997</v>
      </c>
      <c r="N6440" s="26">
        <v>0.5</v>
      </c>
      <c r="O6440" s="27" t="s">
        <v>22</v>
      </c>
      <c r="P6440" s="8">
        <v>0.34874225349999999</v>
      </c>
      <c r="Q6440" s="24">
        <v>0.34</v>
      </c>
      <c r="R6440" t="str">
        <f>IF($Q6440*100&gt;=VLOOKUP($O6440,margin_ranges!$A$5:$C$10,2,FALSE),IF($Q6440*100&lt;=VLOOKUP($O6440,margin_ranges!$A$5:$C$10,3,FALSE)+10,"IN RANGE","ABOVE RANGE"),"BELOW RANGE")</f>
        <v>IN RANGE</v>
      </c>
      <c r="S6440">
        <f>MIN(VLOOKUP($O6440,margin_ranges!$A$5:$D$10,4,FALSE),$P6440*100)</f>
        <v>29.75</v>
      </c>
      <c r="T6440" s="29">
        <f>(1-$S6440/100)/(1-$F6440)-1</f>
        <v>6.4393939393939448E-2</v>
      </c>
      <c r="U6440" s="19" t="str">
        <f>IF(ABS(IFERROR(T6440,0))&gt;0.05,INDEX(margin_ranges!$C$13:$C$16,MATCH($F6440*100,margin_ranges!$B$13:$B$16,1)),"")</f>
        <v>Balanced (Type B)</v>
      </c>
      <c r="V6440">
        <f>MIN(VLOOKUP($U6440,margin_ranges!$A$5:$D$10,4,FALSE),$P6440*100)</f>
        <v>29.75</v>
      </c>
      <c r="Y6440" s="29">
        <f t="shared" si="100"/>
        <v>6.4393939393939448E-2</v>
      </c>
    </row>
    <row r="6441" spans="1:25" x14ac:dyDescent="0.3">
      <c r="A6441" s="8" t="s">
        <v>17</v>
      </c>
      <c r="B6441" s="8" t="s">
        <v>11155</v>
      </c>
      <c r="C6441" s="8" t="s">
        <v>11156</v>
      </c>
      <c r="D6441" s="8" t="s">
        <v>11161</v>
      </c>
      <c r="E6441" s="8" t="s">
        <v>11162</v>
      </c>
      <c r="F6441" s="24">
        <v>0.34</v>
      </c>
      <c r="G6441" s="24">
        <v>0</v>
      </c>
      <c r="H6441" s="25">
        <v>18.927900000000001</v>
      </c>
      <c r="I6441" s="25">
        <v>2.2071999999999998</v>
      </c>
      <c r="J6441" s="15">
        <v>51</v>
      </c>
      <c r="K6441" s="15">
        <v>15</v>
      </c>
      <c r="L6441" s="13">
        <v>0.1166</v>
      </c>
      <c r="M6441" s="7">
        <v>0.77690689999999996</v>
      </c>
      <c r="N6441" s="26">
        <v>0.5</v>
      </c>
      <c r="O6441" s="27" t="s">
        <v>22</v>
      </c>
      <c r="P6441" s="8">
        <v>0.35642224</v>
      </c>
      <c r="Q6441" s="24">
        <v>0.34</v>
      </c>
      <c r="R6441" t="str">
        <f>IF($Q6441*100&gt;=VLOOKUP($O6441,margin_ranges!$A$5:$C$10,2,FALSE),IF($Q6441*100&lt;=VLOOKUP($O6441,margin_ranges!$A$5:$C$10,3,FALSE)+10,"IN RANGE","ABOVE RANGE"),"BELOW RANGE")</f>
        <v>IN RANGE</v>
      </c>
      <c r="S6441">
        <f>MIN(VLOOKUP($O6441,margin_ranges!$A$5:$D$10,4,FALSE),$P6441*100)</f>
        <v>29.75</v>
      </c>
      <c r="T6441" s="29">
        <f>(1-$S6441/100)/(1-$F6441)-1</f>
        <v>6.4393939393939448E-2</v>
      </c>
      <c r="U6441" s="19" t="str">
        <f>IF(ABS(IFERROR(T6441,0))&gt;0.05,INDEX(margin_ranges!$C$13:$C$16,MATCH($F6441*100,margin_ranges!$B$13:$B$16,1)),"")</f>
        <v>Balanced (Type B)</v>
      </c>
      <c r="V6441">
        <f>MIN(VLOOKUP($U6441,margin_ranges!$A$5:$D$10,4,FALSE),$P6441*100)</f>
        <v>29.75</v>
      </c>
      <c r="Y6441" s="29">
        <f t="shared" si="100"/>
        <v>6.4393939393939448E-2</v>
      </c>
    </row>
    <row r="6442" spans="1:25" x14ac:dyDescent="0.3">
      <c r="A6442" s="8" t="s">
        <v>17</v>
      </c>
      <c r="B6442" s="8" t="s">
        <v>11155</v>
      </c>
      <c r="C6442" s="8" t="s">
        <v>11156</v>
      </c>
      <c r="D6442" s="8" t="s">
        <v>11163</v>
      </c>
      <c r="E6442" s="8" t="s">
        <v>11164</v>
      </c>
      <c r="F6442" s="24">
        <v>0.34</v>
      </c>
      <c r="G6442" s="24">
        <v>0</v>
      </c>
      <c r="H6442" s="25">
        <v>20.453900000000001</v>
      </c>
      <c r="I6442" s="25">
        <v>2.3936000000000002</v>
      </c>
      <c r="J6442" s="15">
        <v>55</v>
      </c>
      <c r="K6442" s="15">
        <v>17</v>
      </c>
      <c r="L6442" s="13">
        <v>0.11700000000000001</v>
      </c>
      <c r="M6442" s="7">
        <v>0.77060578999999996</v>
      </c>
      <c r="N6442" s="26">
        <v>0.5</v>
      </c>
      <c r="O6442" s="27" t="s">
        <v>22</v>
      </c>
      <c r="P6442" s="8">
        <v>0.35115981880000002</v>
      </c>
      <c r="Q6442" s="24">
        <v>0.34</v>
      </c>
      <c r="R6442" t="str">
        <f>IF($Q6442*100&gt;=VLOOKUP($O6442,margin_ranges!$A$5:$C$10,2,FALSE),IF($Q6442*100&lt;=VLOOKUP($O6442,margin_ranges!$A$5:$C$10,3,FALSE)+10,"IN RANGE","ABOVE RANGE"),"BELOW RANGE")</f>
        <v>IN RANGE</v>
      </c>
      <c r="S6442">
        <f>MIN(VLOOKUP($O6442,margin_ranges!$A$5:$D$10,4,FALSE),$P6442*100)</f>
        <v>29.75</v>
      </c>
      <c r="T6442" s="29">
        <f>(1-$S6442/100)/(1-$F6442)-1</f>
        <v>6.4393939393939448E-2</v>
      </c>
      <c r="U6442" s="19" t="str">
        <f>IF(ABS(IFERROR(T6442,0))&gt;0.05,INDEX(margin_ranges!$C$13:$C$16,MATCH($F6442*100,margin_ranges!$B$13:$B$16,1)),"")</f>
        <v>Balanced (Type B)</v>
      </c>
      <c r="V6442">
        <f>MIN(VLOOKUP($U6442,margin_ranges!$A$5:$D$10,4,FALSE),$P6442*100)</f>
        <v>29.75</v>
      </c>
      <c r="Y6442" s="29">
        <f t="shared" si="100"/>
        <v>6.4393939393939448E-2</v>
      </c>
    </row>
    <row r="6443" spans="1:25" x14ac:dyDescent="0.3">
      <c r="A6443" s="8" t="s">
        <v>17</v>
      </c>
      <c r="B6443" s="8" t="s">
        <v>11155</v>
      </c>
      <c r="C6443" s="8" t="s">
        <v>11156</v>
      </c>
      <c r="D6443" s="8" t="s">
        <v>11159</v>
      </c>
      <c r="E6443" s="8" t="s">
        <v>11160</v>
      </c>
      <c r="F6443" s="24">
        <v>0.28999999999999998</v>
      </c>
      <c r="G6443" s="24">
        <v>0</v>
      </c>
      <c r="H6443" s="25">
        <v>7.2430000000000003</v>
      </c>
      <c r="I6443" s="25">
        <v>0.3337</v>
      </c>
      <c r="J6443" s="15">
        <v>7</v>
      </c>
      <c r="K6443" s="15">
        <v>2</v>
      </c>
      <c r="L6443" s="13">
        <v>4.6100000000000002E-2</v>
      </c>
      <c r="M6443" s="7">
        <v>0.74244434999999998</v>
      </c>
      <c r="N6443" s="26">
        <v>0.5</v>
      </c>
      <c r="O6443" s="27" t="s">
        <v>22</v>
      </c>
      <c r="P6443" s="8">
        <v>0.32654885119999999</v>
      </c>
      <c r="Q6443" s="24">
        <v>0.28999999999999998</v>
      </c>
      <c r="R6443" t="str">
        <f>IF($Q6443*100&gt;=VLOOKUP($O6443,margin_ranges!$A$5:$C$10,2,FALSE),IF($Q6443*100&lt;=VLOOKUP($O6443,margin_ranges!$A$5:$C$10,3,FALSE)+10,"IN RANGE","ABOVE RANGE"),"BELOW RANGE")</f>
        <v>IN RANGE</v>
      </c>
      <c r="S6443">
        <f>MIN(VLOOKUP($O6443,margin_ranges!$A$5:$D$10,4,FALSE),$P6443*100)</f>
        <v>29.75</v>
      </c>
      <c r="T6443" s="29">
        <f>(1-$S6443/100)/(1-$F6443)-1</f>
        <v>-1.0563380281690127E-2</v>
      </c>
      <c r="U6443" s="19" t="str">
        <f>IF(ABS(IFERROR(T6443,0))&gt;0.05,INDEX(margin_ranges!$C$13:$C$16,MATCH($F6443*100,margin_ranges!$B$13:$B$16,1)),"")</f>
        <v/>
      </c>
      <c r="V6443" t="e">
        <f>MIN(VLOOKUP($U6443,margin_ranges!$A$5:$D$10,4,FALSE),$P6443*100)</f>
        <v>#N/A</v>
      </c>
      <c r="Y6443" s="29" t="e">
        <f t="shared" si="100"/>
        <v>#N/A</v>
      </c>
    </row>
    <row r="6444" spans="1:25" x14ac:dyDescent="0.3">
      <c r="A6444" s="8" t="s">
        <v>35</v>
      </c>
      <c r="B6444" s="8" t="s">
        <v>11167</v>
      </c>
      <c r="C6444" s="8" t="s">
        <v>34</v>
      </c>
      <c r="D6444" s="8" t="s">
        <v>34</v>
      </c>
      <c r="E6444" s="8"/>
      <c r="F6444" s="24">
        <v>0.25</v>
      </c>
      <c r="G6444" s="24">
        <v>0</v>
      </c>
      <c r="H6444" s="25">
        <v>21.105699999999999</v>
      </c>
      <c r="I6444" s="25">
        <v>0.86719999999999997</v>
      </c>
      <c r="J6444" s="15">
        <v>44</v>
      </c>
      <c r="K6444" s="15">
        <v>11</v>
      </c>
      <c r="L6444" s="13">
        <v>4.1099999999999998E-2</v>
      </c>
      <c r="M6444" s="7">
        <v>1.6958899599999999</v>
      </c>
      <c r="N6444" s="26">
        <v>1.25</v>
      </c>
      <c r="O6444" s="27"/>
      <c r="P6444" s="8">
        <v>0.26292387490000002</v>
      </c>
      <c r="Q6444" s="24">
        <v>0.25</v>
      </c>
      <c r="R6444" t="e">
        <f>IF($Q6444*100&gt;=VLOOKUP($O6444,margin_ranges!$A$5:$C$10,2,FALSE),IF($Q6444*100&lt;=VLOOKUP($O6444,margin_ranges!$A$5:$C$10,3,FALSE)+10,"IN RANGE","ABOVE RANGE"),"BELOW RANGE")</f>
        <v>#N/A</v>
      </c>
      <c r="S6444" t="e">
        <f>MIN(VLOOKUP($O6444,margin_ranges!$A$5:$D$10,4,FALSE),$P6444*100)</f>
        <v>#N/A</v>
      </c>
      <c r="T6444" s="29" t="e">
        <f>(1-$S6444/100)/(1-$F6444)-1</f>
        <v>#N/A</v>
      </c>
      <c r="U6444" s="19" t="str">
        <f>IF(ABS(IFERROR(T6444,0))&gt;0.05,INDEX(margin_ranges!$C$13:$C$16,MATCH($F6444*100,margin_ranges!$B$13:$B$16,1)),"")</f>
        <v/>
      </c>
      <c r="V6444" t="e">
        <f>MIN(VLOOKUP($U6444,margin_ranges!$A$5:$D$10,4,FALSE),$P6444*100)</f>
        <v>#N/A</v>
      </c>
      <c r="Y6444" s="29" t="e">
        <f t="shared" si="100"/>
        <v>#N/A</v>
      </c>
    </row>
    <row r="6445" spans="1:25" x14ac:dyDescent="0.3">
      <c r="A6445" s="8" t="s">
        <v>33</v>
      </c>
      <c r="B6445" s="8" t="s">
        <v>11167</v>
      </c>
      <c r="C6445" s="8" t="s">
        <v>11168</v>
      </c>
      <c r="D6445" s="8" t="s">
        <v>34</v>
      </c>
      <c r="E6445" s="8"/>
      <c r="F6445" s="24">
        <v>0.25</v>
      </c>
      <c r="G6445" s="24">
        <v>0</v>
      </c>
      <c r="H6445" s="25">
        <v>21.105699999999999</v>
      </c>
      <c r="I6445" s="25">
        <v>0.86719999999999997</v>
      </c>
      <c r="J6445" s="15">
        <v>44</v>
      </c>
      <c r="K6445" s="15">
        <v>11</v>
      </c>
      <c r="L6445" s="13">
        <v>4.1099999999999998E-2</v>
      </c>
      <c r="M6445" s="7">
        <v>1.6958899599999999</v>
      </c>
      <c r="N6445" s="26">
        <v>1.25</v>
      </c>
      <c r="O6445" s="27"/>
      <c r="P6445" s="8">
        <v>0.26292387490000002</v>
      </c>
      <c r="Q6445" s="24">
        <v>0.25</v>
      </c>
      <c r="R6445" t="e">
        <f>IF($Q6445*100&gt;=VLOOKUP($O6445,margin_ranges!$A$5:$C$10,2,FALSE),IF($Q6445*100&lt;=VLOOKUP($O6445,margin_ranges!$A$5:$C$10,3,FALSE)+10,"IN RANGE","ABOVE RANGE"),"BELOW RANGE")</f>
        <v>#N/A</v>
      </c>
      <c r="S6445" t="e">
        <f>MIN(VLOOKUP($O6445,margin_ranges!$A$5:$D$10,4,FALSE),$P6445*100)</f>
        <v>#N/A</v>
      </c>
      <c r="T6445" s="29" t="e">
        <f>(1-$S6445/100)/(1-$F6445)-1</f>
        <v>#N/A</v>
      </c>
      <c r="U6445" s="19" t="str">
        <f>IF(ABS(IFERROR(T6445,0))&gt;0.05,INDEX(margin_ranges!$C$13:$C$16,MATCH($F6445*100,margin_ranges!$B$13:$B$16,1)),"")</f>
        <v/>
      </c>
      <c r="V6445" t="e">
        <f>MIN(VLOOKUP($U6445,margin_ranges!$A$5:$D$10,4,FALSE),$P6445*100)</f>
        <v>#N/A</v>
      </c>
      <c r="Y6445" s="29" t="e">
        <f t="shared" si="100"/>
        <v>#N/A</v>
      </c>
    </row>
    <row r="6446" spans="1:25" x14ac:dyDescent="0.3">
      <c r="A6446" s="8" t="s">
        <v>17</v>
      </c>
      <c r="B6446" s="8" t="s">
        <v>11167</v>
      </c>
      <c r="C6446" s="8" t="s">
        <v>11168</v>
      </c>
      <c r="D6446" s="8" t="s">
        <v>11169</v>
      </c>
      <c r="E6446" s="8" t="s">
        <v>11170</v>
      </c>
      <c r="F6446" s="24">
        <v>0.25</v>
      </c>
      <c r="G6446" s="24">
        <v>0</v>
      </c>
      <c r="H6446" s="25">
        <v>21.105699999999999</v>
      </c>
      <c r="I6446" s="25">
        <v>0.86719999999999997</v>
      </c>
      <c r="J6446" s="15">
        <v>44</v>
      </c>
      <c r="K6446" s="15">
        <v>11</v>
      </c>
      <c r="L6446" s="13">
        <v>4.1099999999999998E-2</v>
      </c>
      <c r="M6446" s="7">
        <v>1.6958899599999999</v>
      </c>
      <c r="N6446" s="26">
        <v>1.25</v>
      </c>
      <c r="O6446" s="27" t="s">
        <v>92</v>
      </c>
      <c r="P6446" s="8">
        <v>0.26292387490000002</v>
      </c>
      <c r="Q6446" s="24">
        <v>0.25</v>
      </c>
      <c r="R6446" t="str">
        <f>IF($Q6446*100&gt;=VLOOKUP($O6446,margin_ranges!$A$5:$C$10,2,FALSE),IF($Q6446*100&lt;=VLOOKUP($O6446,margin_ranges!$A$5:$C$10,3,FALSE)+10,"IN RANGE","ABOVE RANGE"),"BELOW RANGE")</f>
        <v>IN RANGE</v>
      </c>
      <c r="S6446">
        <f>MIN(VLOOKUP($O6446,margin_ranges!$A$5:$D$10,4,FALSE),$P6446*100)</f>
        <v>26.292387490000003</v>
      </c>
      <c r="T6446" s="29">
        <f>(1-$S6446/100)/(1-$F6446)-1</f>
        <v>-1.7231833199999991E-2</v>
      </c>
      <c r="U6446" s="19" t="str">
        <f>IF(ABS(IFERROR(T6446,0))&gt;0.05,INDEX(margin_ranges!$C$13:$C$16,MATCH($F6446*100,margin_ranges!$B$13:$B$16,1)),"")</f>
        <v/>
      </c>
      <c r="V6446" t="e">
        <f>MIN(VLOOKUP($U6446,margin_ranges!$A$5:$D$10,4,FALSE),$P6446*100)</f>
        <v>#N/A</v>
      </c>
      <c r="Y6446" s="29" t="e">
        <f t="shared" si="100"/>
        <v>#N/A</v>
      </c>
    </row>
    <row r="6447" spans="1:25" x14ac:dyDescent="0.3">
      <c r="A6447" s="8" t="s">
        <v>35</v>
      </c>
      <c r="B6447" s="8" t="s">
        <v>11171</v>
      </c>
      <c r="C6447" s="8" t="s">
        <v>34</v>
      </c>
      <c r="D6447" s="8" t="s">
        <v>34</v>
      </c>
      <c r="E6447" s="8"/>
      <c r="F6447" s="24">
        <v>0.28819075595199301</v>
      </c>
      <c r="G6447" s="24">
        <v>0.39891754000000001</v>
      </c>
      <c r="H6447" s="25">
        <v>146.90819999999999</v>
      </c>
      <c r="I6447" s="25">
        <v>45.735199999999999</v>
      </c>
      <c r="J6447" s="15">
        <v>974</v>
      </c>
      <c r="K6447" s="15">
        <v>248</v>
      </c>
      <c r="L6447" s="13">
        <v>0.31130000000000002</v>
      </c>
      <c r="M6447" s="7">
        <v>0.70988874999999996</v>
      </c>
      <c r="N6447" s="26">
        <v>0.284472</v>
      </c>
      <c r="O6447" s="27"/>
      <c r="P6447" s="8">
        <v>0.59927242349999998</v>
      </c>
      <c r="Q6447" s="24">
        <v>0.28820000000000001</v>
      </c>
      <c r="R6447" t="e">
        <f>IF($Q6447*100&gt;=VLOOKUP($O6447,margin_ranges!$A$5:$C$10,2,FALSE),IF($Q6447*100&lt;=VLOOKUP($O6447,margin_ranges!$A$5:$C$10,3,FALSE)+10,"IN RANGE","ABOVE RANGE"),"BELOW RANGE")</f>
        <v>#N/A</v>
      </c>
      <c r="S6447" t="e">
        <f>MIN(VLOOKUP($O6447,margin_ranges!$A$5:$D$10,4,FALSE),$P6447*100)</f>
        <v>#N/A</v>
      </c>
      <c r="T6447" s="29" t="e">
        <f>(1-$S6447/100)/(1-$F6447)-1</f>
        <v>#N/A</v>
      </c>
      <c r="U6447" s="19" t="str">
        <f>IF(ABS(IFERROR(T6447,0))&gt;0.05,INDEX(margin_ranges!$C$13:$C$16,MATCH($F6447*100,margin_ranges!$B$13:$B$16,1)),"")</f>
        <v/>
      </c>
      <c r="V6447" t="e">
        <f>MIN(VLOOKUP($U6447,margin_ranges!$A$5:$D$10,4,FALSE),$P6447*100)</f>
        <v>#N/A</v>
      </c>
      <c r="Y6447" s="29" t="e">
        <f t="shared" si="100"/>
        <v>#N/A</v>
      </c>
    </row>
    <row r="6448" spans="1:25" x14ac:dyDescent="0.3">
      <c r="A6448" s="8" t="s">
        <v>33</v>
      </c>
      <c r="B6448" s="8" t="s">
        <v>11171</v>
      </c>
      <c r="C6448" s="8" t="s">
        <v>11172</v>
      </c>
      <c r="D6448" s="8" t="s">
        <v>34</v>
      </c>
      <c r="E6448" s="8"/>
      <c r="F6448" s="24">
        <v>0.28819075595199301</v>
      </c>
      <c r="G6448" s="24">
        <v>0.39891754000000001</v>
      </c>
      <c r="H6448" s="25">
        <v>146.90819999999999</v>
      </c>
      <c r="I6448" s="25">
        <v>45.735199999999999</v>
      </c>
      <c r="J6448" s="15">
        <v>974</v>
      </c>
      <c r="K6448" s="15">
        <v>248</v>
      </c>
      <c r="L6448" s="13">
        <v>0.31130000000000002</v>
      </c>
      <c r="M6448" s="7">
        <v>0.70988874999999996</v>
      </c>
      <c r="N6448" s="26">
        <v>0.284472</v>
      </c>
      <c r="O6448" s="27"/>
      <c r="P6448" s="8">
        <v>0.59927242349999998</v>
      </c>
      <c r="Q6448" s="24">
        <v>0.28820000000000001</v>
      </c>
      <c r="R6448" t="e">
        <f>IF($Q6448*100&gt;=VLOOKUP($O6448,margin_ranges!$A$5:$C$10,2,FALSE),IF($Q6448*100&lt;=VLOOKUP($O6448,margin_ranges!$A$5:$C$10,3,FALSE)+10,"IN RANGE","ABOVE RANGE"),"BELOW RANGE")</f>
        <v>#N/A</v>
      </c>
      <c r="S6448" t="e">
        <f>MIN(VLOOKUP($O6448,margin_ranges!$A$5:$D$10,4,FALSE),$P6448*100)</f>
        <v>#N/A</v>
      </c>
      <c r="T6448" s="29" t="e">
        <f>(1-$S6448/100)/(1-$F6448)-1</f>
        <v>#N/A</v>
      </c>
      <c r="U6448" s="19" t="str">
        <f>IF(ABS(IFERROR(T6448,0))&gt;0.05,INDEX(margin_ranges!$C$13:$C$16,MATCH($F6448*100,margin_ranges!$B$13:$B$16,1)),"")</f>
        <v/>
      </c>
      <c r="V6448" t="e">
        <f>MIN(VLOOKUP($U6448,margin_ranges!$A$5:$D$10,4,FALSE),$P6448*100)</f>
        <v>#N/A</v>
      </c>
      <c r="Y6448" s="29" t="e">
        <f t="shared" si="100"/>
        <v>#N/A</v>
      </c>
    </row>
    <row r="6449" spans="1:25" x14ac:dyDescent="0.3">
      <c r="A6449" s="8" t="s">
        <v>17</v>
      </c>
      <c r="B6449" s="8" t="s">
        <v>11171</v>
      </c>
      <c r="C6449" s="8" t="s">
        <v>11172</v>
      </c>
      <c r="D6449" s="28" t="s">
        <v>11173</v>
      </c>
      <c r="E6449" s="8" t="s">
        <v>11174</v>
      </c>
      <c r="F6449" s="24">
        <v>0.28999999999999998</v>
      </c>
      <c r="G6449" s="24">
        <v>0</v>
      </c>
      <c r="H6449" s="25">
        <v>32.9649</v>
      </c>
      <c r="I6449" s="25">
        <v>11.1196</v>
      </c>
      <c r="J6449" s="15">
        <v>254</v>
      </c>
      <c r="K6449" s="15">
        <v>64</v>
      </c>
      <c r="L6449" s="13">
        <v>0.33729999999999999</v>
      </c>
      <c r="M6449" s="7">
        <v>0.76075349000000003</v>
      </c>
      <c r="N6449" s="26">
        <v>0.3</v>
      </c>
      <c r="O6449" s="27" t="s">
        <v>22</v>
      </c>
      <c r="P6449" s="8">
        <v>0.60565412740000002</v>
      </c>
      <c r="Q6449" s="24">
        <v>0.28999999999999998</v>
      </c>
      <c r="R6449" t="str">
        <f>IF($Q6449*100&gt;=VLOOKUP($O6449,margin_ranges!$A$5:$C$10,2,FALSE),IF($Q6449*100&lt;=VLOOKUP($O6449,margin_ranges!$A$5:$C$10,3,FALSE)+10,"IN RANGE","ABOVE RANGE"),"BELOW RANGE")</f>
        <v>IN RANGE</v>
      </c>
      <c r="S6449">
        <f>MIN(VLOOKUP($O6449,margin_ranges!$A$5:$D$10,4,FALSE),$P6449*100)</f>
        <v>29.75</v>
      </c>
      <c r="T6449" s="29">
        <f>(1-$S6449/100)/(1-$F6449)-1</f>
        <v>-1.0563380281690127E-2</v>
      </c>
      <c r="U6449" s="19" t="str">
        <f>IF(ABS(IFERROR(T6449,0))&gt;0.05,INDEX(margin_ranges!$C$13:$C$16,MATCH($F6449*100,margin_ranges!$B$13:$B$16,1)),"")</f>
        <v/>
      </c>
      <c r="V6449" t="e">
        <f>MIN(VLOOKUP($U6449,margin_ranges!$A$5:$D$10,4,FALSE),$P6449*100)</f>
        <v>#N/A</v>
      </c>
      <c r="Y6449" s="29" t="e">
        <f t="shared" si="100"/>
        <v>#N/A</v>
      </c>
    </row>
    <row r="6450" spans="1:25" x14ac:dyDescent="0.3">
      <c r="A6450" s="8" t="s">
        <v>17</v>
      </c>
      <c r="B6450" s="8" t="s">
        <v>11171</v>
      </c>
      <c r="C6450" s="8" t="s">
        <v>11172</v>
      </c>
      <c r="D6450" s="8" t="s">
        <v>11177</v>
      </c>
      <c r="E6450" s="8" t="s">
        <v>11178</v>
      </c>
      <c r="F6450" s="24">
        <v>0.28999999999999998</v>
      </c>
      <c r="G6450" s="24">
        <v>0</v>
      </c>
      <c r="H6450" s="25">
        <v>51.598700000000001</v>
      </c>
      <c r="I6450" s="25">
        <v>14.295</v>
      </c>
      <c r="J6450" s="15">
        <v>288</v>
      </c>
      <c r="K6450" s="15">
        <v>74</v>
      </c>
      <c r="L6450" s="13">
        <v>0.27700000000000002</v>
      </c>
      <c r="M6450" s="7">
        <v>0.67068704999999995</v>
      </c>
      <c r="N6450" s="26">
        <v>0.3</v>
      </c>
      <c r="O6450" s="27" t="s">
        <v>22</v>
      </c>
      <c r="P6450" s="8">
        <v>0.55269749359999998</v>
      </c>
      <c r="Q6450" s="24">
        <v>0.28999999999999998</v>
      </c>
      <c r="R6450" t="str">
        <f>IF($Q6450*100&gt;=VLOOKUP($O6450,margin_ranges!$A$5:$C$10,2,FALSE),IF($Q6450*100&lt;=VLOOKUP($O6450,margin_ranges!$A$5:$C$10,3,FALSE)+10,"IN RANGE","ABOVE RANGE"),"BELOW RANGE")</f>
        <v>IN RANGE</v>
      </c>
      <c r="S6450">
        <f>MIN(VLOOKUP($O6450,margin_ranges!$A$5:$D$10,4,FALSE),$P6450*100)</f>
        <v>29.75</v>
      </c>
      <c r="T6450" s="29">
        <f>(1-$S6450/100)/(1-$F6450)-1</f>
        <v>-1.0563380281690127E-2</v>
      </c>
      <c r="U6450" s="19" t="str">
        <f>IF(ABS(IFERROR(T6450,0))&gt;0.05,INDEX(margin_ranges!$C$13:$C$16,MATCH($F6450*100,margin_ranges!$B$13:$B$16,1)),"")</f>
        <v/>
      </c>
      <c r="V6450" t="e">
        <f>MIN(VLOOKUP($U6450,margin_ranges!$A$5:$D$10,4,FALSE),$P6450*100)</f>
        <v>#N/A</v>
      </c>
      <c r="Y6450" s="29" t="e">
        <f t="shared" si="100"/>
        <v>#N/A</v>
      </c>
    </row>
    <row r="6451" spans="1:25" x14ac:dyDescent="0.3">
      <c r="A6451" s="8" t="s">
        <v>17</v>
      </c>
      <c r="B6451" s="8" t="s">
        <v>11171</v>
      </c>
      <c r="C6451" s="8" t="s">
        <v>11172</v>
      </c>
      <c r="D6451" s="8" t="s">
        <v>11175</v>
      </c>
      <c r="E6451" s="8" t="s">
        <v>11176</v>
      </c>
      <c r="F6451" s="24">
        <v>0.28999999999999898</v>
      </c>
      <c r="G6451" s="24">
        <v>1</v>
      </c>
      <c r="H6451" s="25">
        <v>54.536999999999999</v>
      </c>
      <c r="I6451" s="25">
        <v>18.281600000000001</v>
      </c>
      <c r="J6451" s="15">
        <v>389</v>
      </c>
      <c r="K6451" s="15">
        <v>99</v>
      </c>
      <c r="L6451" s="13">
        <v>0.3352</v>
      </c>
      <c r="M6451" s="7">
        <v>0.70844954000000004</v>
      </c>
      <c r="N6451" s="26">
        <v>0.25</v>
      </c>
      <c r="O6451" s="27" t="s">
        <v>22</v>
      </c>
      <c r="P6451" s="8">
        <v>0.64711671510000002</v>
      </c>
      <c r="Q6451" s="24">
        <v>0.28999999999999998</v>
      </c>
      <c r="R6451" t="str">
        <f>IF($Q6451*100&gt;=VLOOKUP($O6451,margin_ranges!$A$5:$C$10,2,FALSE),IF($Q6451*100&lt;=VLOOKUP($O6451,margin_ranges!$A$5:$C$10,3,FALSE)+10,"IN RANGE","ABOVE RANGE"),"BELOW RANGE")</f>
        <v>IN RANGE</v>
      </c>
      <c r="S6451">
        <f>MIN(VLOOKUP($O6451,margin_ranges!$A$5:$D$10,4,FALSE),$P6451*100)</f>
        <v>29.75</v>
      </c>
      <c r="T6451" s="29">
        <f>(1-$S6451/100)/(1-$F6451)-1</f>
        <v>-1.056338028169157E-2</v>
      </c>
      <c r="U6451" s="19" t="str">
        <f>IF(ABS(IFERROR(T6451,0))&gt;0.05,INDEX(margin_ranges!$C$13:$C$16,MATCH($F6451*100,margin_ranges!$B$13:$B$16,1)),"")</f>
        <v/>
      </c>
      <c r="V6451" t="e">
        <f>MIN(VLOOKUP($U6451,margin_ranges!$A$5:$D$10,4,FALSE),$P6451*100)</f>
        <v>#N/A</v>
      </c>
      <c r="Y6451" s="29" t="e">
        <f t="shared" si="100"/>
        <v>#N/A</v>
      </c>
    </row>
    <row r="6452" spans="1:25" x14ac:dyDescent="0.3">
      <c r="A6452" s="8" t="s">
        <v>17</v>
      </c>
      <c r="B6452" s="8" t="s">
        <v>11171</v>
      </c>
      <c r="C6452" s="8" t="s">
        <v>11172</v>
      </c>
      <c r="D6452" s="8" t="s">
        <v>12370</v>
      </c>
      <c r="E6452" s="8" t="s">
        <v>12371</v>
      </c>
      <c r="F6452" s="24">
        <v>0.25</v>
      </c>
      <c r="G6452" s="24">
        <v>0</v>
      </c>
      <c r="H6452" s="25">
        <v>7.4903000000000004</v>
      </c>
      <c r="I6452" s="25">
        <v>1.8951</v>
      </c>
      <c r="J6452" s="15">
        <v>41</v>
      </c>
      <c r="K6452" s="15">
        <v>10</v>
      </c>
      <c r="L6452" s="13">
        <v>0.253</v>
      </c>
      <c r="M6452" s="7">
        <v>0.71581863000000001</v>
      </c>
      <c r="N6452" s="26">
        <v>0.4</v>
      </c>
      <c r="O6452" s="27" t="s">
        <v>22</v>
      </c>
      <c r="P6452" s="8">
        <v>0.44119923550000001</v>
      </c>
      <c r="Q6452" s="24">
        <v>0.25</v>
      </c>
      <c r="R6452" t="str">
        <f>IF($Q6452*100&gt;=VLOOKUP($O6452,margin_ranges!$A$5:$C$10,2,FALSE),IF($Q6452*100&lt;=VLOOKUP($O6452,margin_ranges!$A$5:$C$10,3,FALSE)+10,"IN RANGE","ABOVE RANGE"),"BELOW RANGE")</f>
        <v>IN RANGE</v>
      </c>
      <c r="S6452">
        <f>MIN(VLOOKUP($O6452,margin_ranges!$A$5:$D$10,4,FALSE),$P6452*100)</f>
        <v>29.75</v>
      </c>
      <c r="T6452" s="29">
        <f>(1-$S6452/100)/(1-$F6452)-1</f>
        <v>-6.3333333333333353E-2</v>
      </c>
      <c r="U6452" s="19" t="str">
        <f>IF(ABS(IFERROR(T6452,0))&gt;0.05,INDEX(margin_ranges!$C$13:$C$16,MATCH($F6452*100,margin_ranges!$B$13:$B$16,1)),"")</f>
        <v>Balanced (Type B)</v>
      </c>
      <c r="V6452">
        <f>MIN(VLOOKUP($U6452,margin_ranges!$A$5:$D$10,4,FALSE),$P6452*100)</f>
        <v>29.75</v>
      </c>
      <c r="Y6452" s="29">
        <f t="shared" si="100"/>
        <v>-6.3333333333333353E-2</v>
      </c>
    </row>
    <row r="6453" spans="1:25" x14ac:dyDescent="0.3">
      <c r="A6453" s="8" t="s">
        <v>35</v>
      </c>
      <c r="B6453" s="8" t="s">
        <v>11179</v>
      </c>
      <c r="C6453" s="8" t="s">
        <v>34</v>
      </c>
      <c r="D6453" s="8" t="s">
        <v>34</v>
      </c>
      <c r="E6453" s="8"/>
      <c r="F6453" s="24">
        <v>0.34509979967316001</v>
      </c>
      <c r="G6453" s="24">
        <v>0</v>
      </c>
      <c r="H6453" s="25">
        <v>19.5078</v>
      </c>
      <c r="I6453" s="25">
        <v>3.2953999999999999</v>
      </c>
      <c r="J6453" s="15">
        <v>121</v>
      </c>
      <c r="K6453" s="15">
        <v>40</v>
      </c>
      <c r="L6453" s="13">
        <v>0.16889999999999999</v>
      </c>
      <c r="M6453" s="7">
        <v>1.2215601700000001</v>
      </c>
      <c r="N6453" s="26">
        <v>0.8</v>
      </c>
      <c r="O6453" s="27"/>
      <c r="P6453" s="8">
        <v>0.34509979969999999</v>
      </c>
      <c r="Q6453" s="24">
        <v>0.37</v>
      </c>
      <c r="R6453" t="e">
        <f>IF($Q6453*100&gt;=VLOOKUP($O6453,margin_ranges!$A$5:$C$10,2,FALSE),IF($Q6453*100&lt;=VLOOKUP($O6453,margin_ranges!$A$5:$C$10,3,FALSE)+10,"IN RANGE","ABOVE RANGE"),"BELOW RANGE")</f>
        <v>#N/A</v>
      </c>
      <c r="S6453" t="e">
        <f>MIN(VLOOKUP($O6453,margin_ranges!$A$5:$D$10,4,FALSE),$P6453*100)</f>
        <v>#N/A</v>
      </c>
      <c r="T6453" s="29" t="e">
        <f>(1-$S6453/100)/(1-$F6453)-1</f>
        <v>#N/A</v>
      </c>
      <c r="U6453" s="19" t="str">
        <f>IF(ABS(IFERROR(T6453,0))&gt;0.05,INDEX(margin_ranges!$C$13:$C$16,MATCH($F6453*100,margin_ranges!$B$13:$B$16,1)),"")</f>
        <v/>
      </c>
      <c r="V6453" t="e">
        <f>MIN(VLOOKUP($U6453,margin_ranges!$A$5:$D$10,4,FALSE),$P6453*100)</f>
        <v>#N/A</v>
      </c>
      <c r="Y6453" s="29" t="e">
        <f t="shared" si="100"/>
        <v>#N/A</v>
      </c>
    </row>
    <row r="6454" spans="1:25" x14ac:dyDescent="0.3">
      <c r="A6454" s="8" t="s">
        <v>33</v>
      </c>
      <c r="B6454" s="8" t="s">
        <v>11179</v>
      </c>
      <c r="C6454" s="8" t="s">
        <v>11180</v>
      </c>
      <c r="D6454" s="8" t="s">
        <v>34</v>
      </c>
      <c r="E6454" s="8"/>
      <c r="F6454" s="24">
        <v>0.34509979967316001</v>
      </c>
      <c r="G6454" s="24">
        <v>0</v>
      </c>
      <c r="H6454" s="25">
        <v>19.5078</v>
      </c>
      <c r="I6454" s="25">
        <v>3.2953999999999999</v>
      </c>
      <c r="J6454" s="15">
        <v>121</v>
      </c>
      <c r="K6454" s="15">
        <v>40</v>
      </c>
      <c r="L6454" s="13">
        <v>0.16889999999999999</v>
      </c>
      <c r="M6454" s="7">
        <v>1.2215601700000001</v>
      </c>
      <c r="N6454" s="26">
        <v>0.8</v>
      </c>
      <c r="O6454" s="27"/>
      <c r="P6454" s="8">
        <v>0.34509979969999999</v>
      </c>
      <c r="Q6454" s="24">
        <v>0.37</v>
      </c>
      <c r="R6454" t="e">
        <f>IF($Q6454*100&gt;=VLOOKUP($O6454,margin_ranges!$A$5:$C$10,2,FALSE),IF($Q6454*100&lt;=VLOOKUP($O6454,margin_ranges!$A$5:$C$10,3,FALSE)+10,"IN RANGE","ABOVE RANGE"),"BELOW RANGE")</f>
        <v>#N/A</v>
      </c>
      <c r="S6454" t="e">
        <f>MIN(VLOOKUP($O6454,margin_ranges!$A$5:$D$10,4,FALSE),$P6454*100)</f>
        <v>#N/A</v>
      </c>
      <c r="T6454" s="29" t="e">
        <f>(1-$S6454/100)/(1-$F6454)-1</f>
        <v>#N/A</v>
      </c>
      <c r="U6454" s="19" t="str">
        <f>IF(ABS(IFERROR(T6454,0))&gt;0.05,INDEX(margin_ranges!$C$13:$C$16,MATCH($F6454*100,margin_ranges!$B$13:$B$16,1)),"")</f>
        <v/>
      </c>
      <c r="V6454" t="e">
        <f>MIN(VLOOKUP($U6454,margin_ranges!$A$5:$D$10,4,FALSE),$P6454*100)</f>
        <v>#N/A</v>
      </c>
      <c r="Y6454" s="29" t="e">
        <f t="shared" si="100"/>
        <v>#N/A</v>
      </c>
    </row>
    <row r="6455" spans="1:25" x14ac:dyDescent="0.3">
      <c r="A6455" s="8" t="s">
        <v>17</v>
      </c>
      <c r="B6455" s="8" t="s">
        <v>11179</v>
      </c>
      <c r="C6455" s="8" t="s">
        <v>11180</v>
      </c>
      <c r="D6455" s="8" t="s">
        <v>11181</v>
      </c>
      <c r="E6455" s="8" t="s">
        <v>11182</v>
      </c>
      <c r="F6455" s="24">
        <v>0.34509979967316001</v>
      </c>
      <c r="G6455" s="24">
        <v>0</v>
      </c>
      <c r="H6455" s="25">
        <v>19.5078</v>
      </c>
      <c r="I6455" s="25">
        <v>3.2953999999999999</v>
      </c>
      <c r="J6455" s="15">
        <v>121</v>
      </c>
      <c r="K6455" s="15">
        <v>40</v>
      </c>
      <c r="L6455" s="13">
        <v>0.16889999999999999</v>
      </c>
      <c r="M6455" s="7">
        <v>1.2215601700000001</v>
      </c>
      <c r="N6455" s="26">
        <v>0.8</v>
      </c>
      <c r="O6455" s="27" t="s">
        <v>22</v>
      </c>
      <c r="P6455" s="8">
        <v>0.34509979969999999</v>
      </c>
      <c r="Q6455" s="24">
        <v>0.37</v>
      </c>
      <c r="R6455" t="str">
        <f>IF($Q6455*100&gt;=VLOOKUP($O6455,margin_ranges!$A$5:$C$10,2,FALSE),IF($Q6455*100&lt;=VLOOKUP($O6455,margin_ranges!$A$5:$C$10,3,FALSE)+10,"IN RANGE","ABOVE RANGE"),"BELOW RANGE")</f>
        <v>IN RANGE</v>
      </c>
      <c r="S6455">
        <f>MIN(VLOOKUP($O6455,margin_ranges!$A$5:$D$10,4,FALSE),$P6455*100)</f>
        <v>29.75</v>
      </c>
      <c r="T6455" s="29">
        <f>(1-$S6455/100)/(1-$F6455)-1</f>
        <v>7.2682524221865163E-2</v>
      </c>
      <c r="U6455" s="19" t="str">
        <f>IF(ABS(IFERROR(T6455,0))&gt;0.05,INDEX(margin_ranges!$C$13:$C$16,MATCH($F6455*100,margin_ranges!$B$13:$B$16,1)),"")</f>
        <v>Balanced (Type B)</v>
      </c>
      <c r="V6455">
        <f>MIN(VLOOKUP($U6455,margin_ranges!$A$5:$D$10,4,FALSE),$P6455*100)</f>
        <v>29.75</v>
      </c>
      <c r="Y6455" s="29">
        <f t="shared" si="100"/>
        <v>7.2682524221865163E-2</v>
      </c>
    </row>
    <row r="6456" spans="1:25" x14ac:dyDescent="0.3">
      <c r="A6456" s="8" t="s">
        <v>35</v>
      </c>
      <c r="B6456" s="8" t="s">
        <v>11183</v>
      </c>
      <c r="C6456" s="8" t="s">
        <v>34</v>
      </c>
      <c r="D6456" s="8" t="s">
        <v>34</v>
      </c>
      <c r="E6456" s="8"/>
      <c r="F6456" s="24">
        <v>0.28999999999999998</v>
      </c>
      <c r="G6456" s="24">
        <v>0</v>
      </c>
      <c r="H6456" s="25">
        <v>77.057500000000005</v>
      </c>
      <c r="I6456" s="25">
        <v>16.224799999999998</v>
      </c>
      <c r="J6456" s="15">
        <v>731</v>
      </c>
      <c r="K6456" s="15">
        <v>187</v>
      </c>
      <c r="L6456" s="13">
        <v>0.21060000000000001</v>
      </c>
      <c r="M6456" s="7">
        <v>1.50245348</v>
      </c>
      <c r="N6456" s="26">
        <v>1</v>
      </c>
      <c r="O6456" s="27"/>
      <c r="P6456" s="8">
        <v>0.33442198699999998</v>
      </c>
      <c r="Q6456" s="24">
        <v>0.28999999999999998</v>
      </c>
      <c r="R6456" t="e">
        <f>IF($Q6456*100&gt;=VLOOKUP($O6456,margin_ranges!$A$5:$C$10,2,FALSE),IF($Q6456*100&lt;=VLOOKUP($O6456,margin_ranges!$A$5:$C$10,3,FALSE)+10,"IN RANGE","ABOVE RANGE"),"BELOW RANGE")</f>
        <v>#N/A</v>
      </c>
      <c r="S6456" t="e">
        <f>MIN(VLOOKUP($O6456,margin_ranges!$A$5:$D$10,4,FALSE),$P6456*100)</f>
        <v>#N/A</v>
      </c>
      <c r="T6456" s="29" t="e">
        <f>(1-$S6456/100)/(1-$F6456)-1</f>
        <v>#N/A</v>
      </c>
      <c r="U6456" s="19" t="str">
        <f>IF(ABS(IFERROR(T6456,0))&gt;0.05,INDEX(margin_ranges!$C$13:$C$16,MATCH($F6456*100,margin_ranges!$B$13:$B$16,1)),"")</f>
        <v/>
      </c>
      <c r="V6456" t="e">
        <f>MIN(VLOOKUP($U6456,margin_ranges!$A$5:$D$10,4,FALSE),$P6456*100)</f>
        <v>#N/A</v>
      </c>
      <c r="Y6456" s="29" t="e">
        <f t="shared" si="100"/>
        <v>#N/A</v>
      </c>
    </row>
    <row r="6457" spans="1:25" x14ac:dyDescent="0.3">
      <c r="A6457" s="8" t="s">
        <v>33</v>
      </c>
      <c r="B6457" s="8" t="s">
        <v>11183</v>
      </c>
      <c r="C6457" s="8" t="s">
        <v>11184</v>
      </c>
      <c r="D6457" s="8" t="s">
        <v>34</v>
      </c>
      <c r="E6457" s="8"/>
      <c r="F6457" s="24">
        <v>0.28999999999999998</v>
      </c>
      <c r="G6457" s="24">
        <v>0</v>
      </c>
      <c r="H6457" s="25">
        <v>77.057500000000005</v>
      </c>
      <c r="I6457" s="25">
        <v>16.224799999999998</v>
      </c>
      <c r="J6457" s="15">
        <v>731</v>
      </c>
      <c r="K6457" s="15">
        <v>187</v>
      </c>
      <c r="L6457" s="13">
        <v>0.21060000000000001</v>
      </c>
      <c r="M6457" s="7">
        <v>1.50245348</v>
      </c>
      <c r="N6457" s="26">
        <v>1</v>
      </c>
      <c r="O6457" s="27"/>
      <c r="P6457" s="8">
        <v>0.33442198699999998</v>
      </c>
      <c r="Q6457" s="24">
        <v>0.28999999999999998</v>
      </c>
      <c r="R6457" t="e">
        <f>IF($Q6457*100&gt;=VLOOKUP($O6457,margin_ranges!$A$5:$C$10,2,FALSE),IF($Q6457*100&lt;=VLOOKUP($O6457,margin_ranges!$A$5:$C$10,3,FALSE)+10,"IN RANGE","ABOVE RANGE"),"BELOW RANGE")</f>
        <v>#N/A</v>
      </c>
      <c r="S6457" t="e">
        <f>MIN(VLOOKUP($O6457,margin_ranges!$A$5:$D$10,4,FALSE),$P6457*100)</f>
        <v>#N/A</v>
      </c>
      <c r="T6457" s="29" t="e">
        <f>(1-$S6457/100)/(1-$F6457)-1</f>
        <v>#N/A</v>
      </c>
      <c r="U6457" s="19" t="str">
        <f>IF(ABS(IFERROR(T6457,0))&gt;0.05,INDEX(margin_ranges!$C$13:$C$16,MATCH($F6457*100,margin_ranges!$B$13:$B$16,1)),"")</f>
        <v/>
      </c>
      <c r="V6457" t="e">
        <f>MIN(VLOOKUP($U6457,margin_ranges!$A$5:$D$10,4,FALSE),$P6457*100)</f>
        <v>#N/A</v>
      </c>
      <c r="Y6457" s="29" t="e">
        <f t="shared" si="100"/>
        <v>#N/A</v>
      </c>
    </row>
    <row r="6458" spans="1:25" x14ac:dyDescent="0.3">
      <c r="A6458" s="8" t="s">
        <v>17</v>
      </c>
      <c r="B6458" s="8" t="s">
        <v>11183</v>
      </c>
      <c r="C6458" s="8" t="s">
        <v>11184</v>
      </c>
      <c r="D6458" s="8" t="s">
        <v>11185</v>
      </c>
      <c r="E6458" s="8" t="s">
        <v>11186</v>
      </c>
      <c r="F6458" s="24">
        <v>0.28999999999999998</v>
      </c>
      <c r="G6458" s="24">
        <v>0</v>
      </c>
      <c r="H6458" s="25">
        <v>2.9378000000000002</v>
      </c>
      <c r="I6458" s="25">
        <v>0.54630000000000001</v>
      </c>
      <c r="J6458" s="15">
        <v>26</v>
      </c>
      <c r="K6458" s="15">
        <v>7</v>
      </c>
      <c r="L6458" s="13">
        <v>0.186</v>
      </c>
      <c r="M6458" s="7">
        <v>1.59620816</v>
      </c>
      <c r="N6458" s="26">
        <v>1</v>
      </c>
      <c r="O6458" s="27" t="s">
        <v>22</v>
      </c>
      <c r="P6458" s="8">
        <v>0.37351529350000001</v>
      </c>
      <c r="Q6458" s="24">
        <v>0.28999999999999998</v>
      </c>
      <c r="R6458" t="str">
        <f>IF($Q6458*100&gt;=VLOOKUP($O6458,margin_ranges!$A$5:$C$10,2,FALSE),IF($Q6458*100&lt;=VLOOKUP($O6458,margin_ranges!$A$5:$C$10,3,FALSE)+10,"IN RANGE","ABOVE RANGE"),"BELOW RANGE")</f>
        <v>IN RANGE</v>
      </c>
      <c r="S6458">
        <f>MIN(VLOOKUP($O6458,margin_ranges!$A$5:$D$10,4,FALSE),$P6458*100)</f>
        <v>29.75</v>
      </c>
      <c r="T6458" s="29">
        <f>(1-$S6458/100)/(1-$F6458)-1</f>
        <v>-1.0563380281690127E-2</v>
      </c>
      <c r="U6458" s="19" t="str">
        <f>IF(ABS(IFERROR(T6458,0))&gt;0.05,INDEX(margin_ranges!$C$13:$C$16,MATCH($F6458*100,margin_ranges!$B$13:$B$16,1)),"")</f>
        <v/>
      </c>
      <c r="V6458" t="e">
        <f>MIN(VLOOKUP($U6458,margin_ranges!$A$5:$D$10,4,FALSE),$P6458*100)</f>
        <v>#N/A</v>
      </c>
      <c r="Y6458" s="29" t="e">
        <f t="shared" si="100"/>
        <v>#N/A</v>
      </c>
    </row>
    <row r="6459" spans="1:25" x14ac:dyDescent="0.3">
      <c r="A6459" s="8" t="s">
        <v>17</v>
      </c>
      <c r="B6459" s="8" t="s">
        <v>11183</v>
      </c>
      <c r="C6459" s="8" t="s">
        <v>11184</v>
      </c>
      <c r="D6459" s="8" t="s">
        <v>11187</v>
      </c>
      <c r="E6459" s="8" t="s">
        <v>11188</v>
      </c>
      <c r="F6459" s="24">
        <v>0.28999999999999998</v>
      </c>
      <c r="G6459" s="24">
        <v>0</v>
      </c>
      <c r="H6459" s="25">
        <v>9.0153999999999996</v>
      </c>
      <c r="I6459" s="25">
        <v>1.7974000000000001</v>
      </c>
      <c r="J6459" s="15">
        <v>86</v>
      </c>
      <c r="K6459" s="15">
        <v>22</v>
      </c>
      <c r="L6459" s="13">
        <v>0.19939999999999999</v>
      </c>
      <c r="M6459" s="7">
        <v>1.6020426000000001</v>
      </c>
      <c r="N6459" s="26">
        <v>1</v>
      </c>
      <c r="O6459" s="27" t="s">
        <v>22</v>
      </c>
      <c r="P6459" s="8">
        <v>0.37579687350000002</v>
      </c>
      <c r="Q6459" s="24">
        <v>0.28999999999999998</v>
      </c>
      <c r="R6459" t="str">
        <f>IF($Q6459*100&gt;=VLOOKUP($O6459,margin_ranges!$A$5:$C$10,2,FALSE),IF($Q6459*100&lt;=VLOOKUP($O6459,margin_ranges!$A$5:$C$10,3,FALSE)+10,"IN RANGE","ABOVE RANGE"),"BELOW RANGE")</f>
        <v>IN RANGE</v>
      </c>
      <c r="S6459">
        <f>MIN(VLOOKUP($O6459,margin_ranges!$A$5:$D$10,4,FALSE),$P6459*100)</f>
        <v>29.75</v>
      </c>
      <c r="T6459" s="29">
        <f>(1-$S6459/100)/(1-$F6459)-1</f>
        <v>-1.0563380281690127E-2</v>
      </c>
      <c r="U6459" s="19" t="str">
        <f>IF(ABS(IFERROR(T6459,0))&gt;0.05,INDEX(margin_ranges!$C$13:$C$16,MATCH($F6459*100,margin_ranges!$B$13:$B$16,1)),"")</f>
        <v/>
      </c>
      <c r="V6459" t="e">
        <f>MIN(VLOOKUP($U6459,margin_ranges!$A$5:$D$10,4,FALSE),$P6459*100)</f>
        <v>#N/A</v>
      </c>
      <c r="Y6459" s="29" t="e">
        <f t="shared" si="100"/>
        <v>#N/A</v>
      </c>
    </row>
    <row r="6460" spans="1:25" x14ac:dyDescent="0.3">
      <c r="A6460" s="8" t="s">
        <v>17</v>
      </c>
      <c r="B6460" s="8" t="s">
        <v>11183</v>
      </c>
      <c r="C6460" s="8" t="s">
        <v>11184</v>
      </c>
      <c r="D6460" s="8" t="s">
        <v>11189</v>
      </c>
      <c r="E6460" s="8" t="s">
        <v>11190</v>
      </c>
      <c r="F6460" s="24">
        <v>0.28999999999999998</v>
      </c>
      <c r="G6460" s="24">
        <v>0</v>
      </c>
      <c r="H6460" s="25">
        <v>32.530299999999997</v>
      </c>
      <c r="I6460" s="25">
        <v>6.9092000000000002</v>
      </c>
      <c r="J6460" s="15">
        <v>307</v>
      </c>
      <c r="K6460" s="15">
        <v>79</v>
      </c>
      <c r="L6460" s="13">
        <v>0.21240000000000001</v>
      </c>
      <c r="M6460" s="7">
        <v>1.4818720299999999</v>
      </c>
      <c r="N6460" s="26">
        <v>1</v>
      </c>
      <c r="O6460" s="27" t="s">
        <v>22</v>
      </c>
      <c r="P6460" s="8">
        <v>0.32517789870000002</v>
      </c>
      <c r="Q6460" s="24">
        <v>0.28999999999999998</v>
      </c>
      <c r="R6460" t="str">
        <f>IF($Q6460*100&gt;=VLOOKUP($O6460,margin_ranges!$A$5:$C$10,2,FALSE),IF($Q6460*100&lt;=VLOOKUP($O6460,margin_ranges!$A$5:$C$10,3,FALSE)+10,"IN RANGE","ABOVE RANGE"),"BELOW RANGE")</f>
        <v>IN RANGE</v>
      </c>
      <c r="S6460">
        <f>MIN(VLOOKUP($O6460,margin_ranges!$A$5:$D$10,4,FALSE),$P6460*100)</f>
        <v>29.75</v>
      </c>
      <c r="T6460" s="29">
        <f>(1-$S6460/100)/(1-$F6460)-1</f>
        <v>-1.0563380281690127E-2</v>
      </c>
      <c r="U6460" s="19" t="str">
        <f>IF(ABS(IFERROR(T6460,0))&gt;0.05,INDEX(margin_ranges!$C$13:$C$16,MATCH($F6460*100,margin_ranges!$B$13:$B$16,1)),"")</f>
        <v/>
      </c>
      <c r="V6460" t="e">
        <f>MIN(VLOOKUP($U6460,margin_ranges!$A$5:$D$10,4,FALSE),$P6460*100)</f>
        <v>#N/A</v>
      </c>
      <c r="Y6460" s="29" t="e">
        <f t="shared" si="100"/>
        <v>#N/A</v>
      </c>
    </row>
    <row r="6461" spans="1:25" x14ac:dyDescent="0.3">
      <c r="A6461" s="8" t="s">
        <v>17</v>
      </c>
      <c r="B6461" s="8" t="s">
        <v>11183</v>
      </c>
      <c r="C6461" s="8" t="s">
        <v>11184</v>
      </c>
      <c r="D6461" s="8" t="s">
        <v>11191</v>
      </c>
      <c r="E6461" s="8" t="s">
        <v>11192</v>
      </c>
      <c r="F6461" s="24">
        <v>0.28999999999999898</v>
      </c>
      <c r="G6461" s="24">
        <v>0</v>
      </c>
      <c r="H6461" s="25">
        <v>32.573999999999998</v>
      </c>
      <c r="I6461" s="25">
        <v>6.9718999999999998</v>
      </c>
      <c r="J6461" s="15">
        <v>312</v>
      </c>
      <c r="K6461" s="15">
        <v>80</v>
      </c>
      <c r="L6461" s="13">
        <v>0.214</v>
      </c>
      <c r="M6461" s="7">
        <v>1.4898284900000001</v>
      </c>
      <c r="N6461" s="26">
        <v>1</v>
      </c>
      <c r="O6461" s="27" t="s">
        <v>22</v>
      </c>
      <c r="P6461" s="8">
        <v>0.32878180010000002</v>
      </c>
      <c r="Q6461" s="24">
        <v>0.28999999999999998</v>
      </c>
      <c r="R6461" t="str">
        <f>IF($Q6461*100&gt;=VLOOKUP($O6461,margin_ranges!$A$5:$C$10,2,FALSE),IF($Q6461*100&lt;=VLOOKUP($O6461,margin_ranges!$A$5:$C$10,3,FALSE)+10,"IN RANGE","ABOVE RANGE"),"BELOW RANGE")</f>
        <v>IN RANGE</v>
      </c>
      <c r="S6461">
        <f>MIN(VLOOKUP($O6461,margin_ranges!$A$5:$D$10,4,FALSE),$P6461*100)</f>
        <v>29.75</v>
      </c>
      <c r="T6461" s="29">
        <f>(1-$S6461/100)/(1-$F6461)-1</f>
        <v>-1.056338028169157E-2</v>
      </c>
      <c r="U6461" s="19" t="str">
        <f>IF(ABS(IFERROR(T6461,0))&gt;0.05,INDEX(margin_ranges!$C$13:$C$16,MATCH($F6461*100,margin_ranges!$B$13:$B$16,1)),"")</f>
        <v/>
      </c>
      <c r="V6461" t="e">
        <f>MIN(VLOOKUP($U6461,margin_ranges!$A$5:$D$10,4,FALSE),$P6461*100)</f>
        <v>#N/A</v>
      </c>
      <c r="Y6461" s="29" t="e">
        <f t="shared" si="100"/>
        <v>#N/A</v>
      </c>
    </row>
    <row r="6462" spans="1:25" x14ac:dyDescent="0.3">
      <c r="A6462" s="8" t="s">
        <v>35</v>
      </c>
      <c r="B6462" s="8" t="s">
        <v>11193</v>
      </c>
      <c r="C6462" s="8" t="s">
        <v>34</v>
      </c>
      <c r="D6462" s="8" t="s">
        <v>34</v>
      </c>
      <c r="E6462" s="8"/>
      <c r="F6462" s="24">
        <v>0.33694153755510697</v>
      </c>
      <c r="G6462" s="24">
        <v>1</v>
      </c>
      <c r="H6462" s="25">
        <v>138.0702</v>
      </c>
      <c r="I6462" s="25">
        <v>21.911999999999999</v>
      </c>
      <c r="J6462" s="15">
        <v>1001</v>
      </c>
      <c r="K6462" s="15">
        <v>299</v>
      </c>
      <c r="L6462" s="13">
        <v>0.15870000000000001</v>
      </c>
      <c r="M6462" s="7">
        <v>1.5226151400000001</v>
      </c>
      <c r="N6462" s="26">
        <v>1.0000020000000001</v>
      </c>
      <c r="O6462" s="27"/>
      <c r="P6462" s="8">
        <v>0.34323390300000001</v>
      </c>
      <c r="Q6462" s="24">
        <v>0.33689999999999998</v>
      </c>
      <c r="R6462" t="e">
        <f>IF($Q6462*100&gt;=VLOOKUP($O6462,margin_ranges!$A$5:$C$10,2,FALSE),IF($Q6462*100&lt;=VLOOKUP($O6462,margin_ranges!$A$5:$C$10,3,FALSE)+10,"IN RANGE","ABOVE RANGE"),"BELOW RANGE")</f>
        <v>#N/A</v>
      </c>
      <c r="S6462" t="e">
        <f>MIN(VLOOKUP($O6462,margin_ranges!$A$5:$D$10,4,FALSE),$P6462*100)</f>
        <v>#N/A</v>
      </c>
      <c r="T6462" s="29" t="e">
        <f>(1-$S6462/100)/(1-$F6462)-1</f>
        <v>#N/A</v>
      </c>
      <c r="U6462" s="19" t="str">
        <f>IF(ABS(IFERROR(T6462,0))&gt;0.05,INDEX(margin_ranges!$C$13:$C$16,MATCH($F6462*100,margin_ranges!$B$13:$B$16,1)),"")</f>
        <v/>
      </c>
      <c r="V6462" t="e">
        <f>MIN(VLOOKUP($U6462,margin_ranges!$A$5:$D$10,4,FALSE),$P6462*100)</f>
        <v>#N/A</v>
      </c>
      <c r="Y6462" s="29" t="e">
        <f t="shared" si="100"/>
        <v>#N/A</v>
      </c>
    </row>
    <row r="6463" spans="1:25" x14ac:dyDescent="0.3">
      <c r="A6463" s="8" t="s">
        <v>33</v>
      </c>
      <c r="B6463" s="8" t="s">
        <v>11193</v>
      </c>
      <c r="C6463" s="8" t="s">
        <v>11194</v>
      </c>
      <c r="D6463" s="8" t="s">
        <v>34</v>
      </c>
      <c r="E6463" s="8"/>
      <c r="F6463" s="24">
        <v>0.33694153755510697</v>
      </c>
      <c r="G6463" s="24">
        <v>1</v>
      </c>
      <c r="H6463" s="25">
        <v>138.0702</v>
      </c>
      <c r="I6463" s="25">
        <v>21.911999999999999</v>
      </c>
      <c r="J6463" s="15">
        <v>1001</v>
      </c>
      <c r="K6463" s="15">
        <v>299</v>
      </c>
      <c r="L6463" s="13">
        <v>0.15870000000000001</v>
      </c>
      <c r="M6463" s="7">
        <v>1.5226151400000001</v>
      </c>
      <c r="N6463" s="26">
        <v>1.0000020000000001</v>
      </c>
      <c r="O6463" s="27"/>
      <c r="P6463" s="8">
        <v>0.34323390300000001</v>
      </c>
      <c r="Q6463" s="24">
        <v>0.33689999999999998</v>
      </c>
      <c r="R6463" t="e">
        <f>IF($Q6463*100&gt;=VLOOKUP($O6463,margin_ranges!$A$5:$C$10,2,FALSE),IF($Q6463*100&lt;=VLOOKUP($O6463,margin_ranges!$A$5:$C$10,3,FALSE)+10,"IN RANGE","ABOVE RANGE"),"BELOW RANGE")</f>
        <v>#N/A</v>
      </c>
      <c r="S6463" t="e">
        <f>MIN(VLOOKUP($O6463,margin_ranges!$A$5:$D$10,4,FALSE),$P6463*100)</f>
        <v>#N/A</v>
      </c>
      <c r="T6463" s="29" t="e">
        <f>(1-$S6463/100)/(1-$F6463)-1</f>
        <v>#N/A</v>
      </c>
      <c r="U6463" s="19" t="str">
        <f>IF(ABS(IFERROR(T6463,0))&gt;0.05,INDEX(margin_ranges!$C$13:$C$16,MATCH($F6463*100,margin_ranges!$B$13:$B$16,1)),"")</f>
        <v/>
      </c>
      <c r="V6463" t="e">
        <f>MIN(VLOOKUP($U6463,margin_ranges!$A$5:$D$10,4,FALSE),$P6463*100)</f>
        <v>#N/A</v>
      </c>
      <c r="Y6463" s="29" t="e">
        <f t="shared" si="100"/>
        <v>#N/A</v>
      </c>
    </row>
    <row r="6464" spans="1:25" x14ac:dyDescent="0.3">
      <c r="A6464" s="8" t="s">
        <v>17</v>
      </c>
      <c r="B6464" s="8" t="s">
        <v>11193</v>
      </c>
      <c r="C6464" s="8" t="s">
        <v>11194</v>
      </c>
      <c r="D6464" s="8" t="s">
        <v>11197</v>
      </c>
      <c r="E6464" s="8" t="s">
        <v>11198</v>
      </c>
      <c r="F6464" s="24">
        <v>0.35337489391543397</v>
      </c>
      <c r="G6464" s="24">
        <v>1</v>
      </c>
      <c r="H6464" s="25">
        <v>70.438100000000006</v>
      </c>
      <c r="I6464" s="25">
        <v>12.658799999999999</v>
      </c>
      <c r="J6464" s="15">
        <v>587</v>
      </c>
      <c r="K6464" s="15">
        <v>193</v>
      </c>
      <c r="L6464" s="13">
        <v>0.1797</v>
      </c>
      <c r="M6464" s="7">
        <v>1.5464911400000001</v>
      </c>
      <c r="N6464" s="26">
        <v>1</v>
      </c>
      <c r="O6464" s="27" t="s">
        <v>22</v>
      </c>
      <c r="P6464" s="8">
        <v>0.35337489389999999</v>
      </c>
      <c r="Q6464" s="24">
        <v>0.37</v>
      </c>
      <c r="R6464" t="str">
        <f>IF($Q6464*100&gt;=VLOOKUP($O6464,margin_ranges!$A$5:$C$10,2,FALSE),IF($Q6464*100&lt;=VLOOKUP($O6464,margin_ranges!$A$5:$C$10,3,FALSE)+10,"IN RANGE","ABOVE RANGE"),"BELOW RANGE")</f>
        <v>IN RANGE</v>
      </c>
      <c r="S6464">
        <f>MIN(VLOOKUP($O6464,margin_ranges!$A$5:$D$10,4,FALSE),$P6464*100)</f>
        <v>29.75</v>
      </c>
      <c r="T6464" s="29">
        <f>(1-$S6464/100)/(1-$F6464)-1</f>
        <v>8.6410028608024048E-2</v>
      </c>
      <c r="U6464" s="19" t="str">
        <f>IF(ABS(IFERROR(T6464,0))&gt;0.05,INDEX(margin_ranges!$C$13:$C$16,MATCH($F6464*100,margin_ranges!$B$13:$B$16,1)),"")</f>
        <v>Margin Over Fill (Type C)</v>
      </c>
      <c r="V6464">
        <f>MIN(VLOOKUP($U6464,margin_ranges!$A$5:$D$10,4,FALSE),$P6464*100)</f>
        <v>35.337489390000002</v>
      </c>
      <c r="Y6464" s="29">
        <f t="shared" si="100"/>
        <v>2.3868462761811315E-11</v>
      </c>
    </row>
    <row r="6465" spans="1:25" x14ac:dyDescent="0.3">
      <c r="A6465" s="8" t="s">
        <v>17</v>
      </c>
      <c r="B6465" s="8" t="s">
        <v>11193</v>
      </c>
      <c r="C6465" s="8" t="s">
        <v>11194</v>
      </c>
      <c r="D6465" s="8" t="s">
        <v>11195</v>
      </c>
      <c r="E6465" s="8" t="s">
        <v>11196</v>
      </c>
      <c r="F6465" s="24">
        <v>0.28999999999999898</v>
      </c>
      <c r="G6465" s="24">
        <v>1</v>
      </c>
      <c r="H6465" s="25">
        <v>67.630600000000001</v>
      </c>
      <c r="I6465" s="25">
        <v>9.2530999999999999</v>
      </c>
      <c r="J6465" s="15">
        <v>414</v>
      </c>
      <c r="K6465" s="15">
        <v>106</v>
      </c>
      <c r="L6465" s="13">
        <v>0.1368</v>
      </c>
      <c r="M6465" s="7">
        <v>1.4899632599999999</v>
      </c>
      <c r="N6465" s="26">
        <v>1</v>
      </c>
      <c r="O6465" s="27" t="s">
        <v>22</v>
      </c>
      <c r="P6465" s="8">
        <v>0.32884250929999997</v>
      </c>
      <c r="Q6465" s="24">
        <v>0.28999999999999998</v>
      </c>
      <c r="R6465" t="str">
        <f>IF($Q6465*100&gt;=VLOOKUP($O6465,margin_ranges!$A$5:$C$10,2,FALSE),IF($Q6465*100&lt;=VLOOKUP($O6465,margin_ranges!$A$5:$C$10,3,FALSE)+10,"IN RANGE","ABOVE RANGE"),"BELOW RANGE")</f>
        <v>IN RANGE</v>
      </c>
      <c r="S6465">
        <f>MIN(VLOOKUP($O6465,margin_ranges!$A$5:$D$10,4,FALSE),$P6465*100)</f>
        <v>29.75</v>
      </c>
      <c r="T6465" s="29">
        <f>(1-$S6465/100)/(1-$F6465)-1</f>
        <v>-1.056338028169157E-2</v>
      </c>
      <c r="U6465" s="19" t="str">
        <f>IF(ABS(IFERROR(T6465,0))&gt;0.05,INDEX(margin_ranges!$C$13:$C$16,MATCH($F6465*100,margin_ranges!$B$13:$B$16,1)),"")</f>
        <v/>
      </c>
      <c r="V6465" t="e">
        <f>MIN(VLOOKUP($U6465,margin_ranges!$A$5:$D$10,4,FALSE),$P6465*100)</f>
        <v>#N/A</v>
      </c>
      <c r="Y6465" s="29" t="e">
        <f t="shared" si="100"/>
        <v>#N/A</v>
      </c>
    </row>
    <row r="6466" spans="1:25" x14ac:dyDescent="0.3">
      <c r="A6466" s="8" t="s">
        <v>35</v>
      </c>
      <c r="B6466" s="8" t="s">
        <v>11199</v>
      </c>
      <c r="C6466" s="8" t="s">
        <v>34</v>
      </c>
      <c r="D6466" s="8" t="s">
        <v>34</v>
      </c>
      <c r="E6466" s="8"/>
      <c r="F6466" s="24">
        <v>0.29999276673552</v>
      </c>
      <c r="G6466" s="24">
        <v>0.99859129000000002</v>
      </c>
      <c r="H6466" s="25">
        <v>12619.071900000001</v>
      </c>
      <c r="I6466" s="25">
        <v>894.49789999999996</v>
      </c>
      <c r="J6466" s="15">
        <v>8313</v>
      </c>
      <c r="K6466" s="15">
        <v>2494</v>
      </c>
      <c r="L6466" s="13">
        <v>7.0900000000000005E-2</v>
      </c>
      <c r="M6466" s="7">
        <v>0.30977470000000001</v>
      </c>
      <c r="N6466" s="26">
        <v>3.3822999999999999E-2</v>
      </c>
      <c r="O6466" s="27"/>
      <c r="P6466" s="8">
        <v>0.89081419539999995</v>
      </c>
      <c r="Q6466" s="24">
        <v>0.3</v>
      </c>
      <c r="R6466" t="e">
        <f>IF($Q6466*100&gt;=VLOOKUP($O6466,margin_ranges!$A$5:$C$10,2,FALSE),IF($Q6466*100&lt;=VLOOKUP($O6466,margin_ranges!$A$5:$C$10,3,FALSE)+10,"IN RANGE","ABOVE RANGE"),"BELOW RANGE")</f>
        <v>#N/A</v>
      </c>
      <c r="S6466" t="e">
        <f>MIN(VLOOKUP($O6466,margin_ranges!$A$5:$D$10,4,FALSE),$P6466*100)</f>
        <v>#N/A</v>
      </c>
      <c r="T6466" s="29" t="e">
        <f>(1-$S6466/100)/(1-$F6466)-1</f>
        <v>#N/A</v>
      </c>
      <c r="U6466" s="19" t="str">
        <f>IF(ABS(IFERROR(T6466,0))&gt;0.05,INDEX(margin_ranges!$C$13:$C$16,MATCH($F6466*100,margin_ranges!$B$13:$B$16,1)),"")</f>
        <v/>
      </c>
      <c r="V6466" t="e">
        <f>MIN(VLOOKUP($U6466,margin_ranges!$A$5:$D$10,4,FALSE),$P6466*100)</f>
        <v>#N/A</v>
      </c>
      <c r="Y6466" s="29" t="e">
        <f t="shared" si="100"/>
        <v>#N/A</v>
      </c>
    </row>
    <row r="6467" spans="1:25" x14ac:dyDescent="0.3">
      <c r="A6467" s="8" t="s">
        <v>33</v>
      </c>
      <c r="B6467" s="8" t="s">
        <v>11199</v>
      </c>
      <c r="C6467" s="8" t="s">
        <v>11200</v>
      </c>
      <c r="D6467" s="8" t="s">
        <v>34</v>
      </c>
      <c r="E6467" s="8"/>
      <c r="F6467" s="24">
        <v>0.29999276673552</v>
      </c>
      <c r="G6467" s="24">
        <v>0.99859129000000002</v>
      </c>
      <c r="H6467" s="25">
        <v>12619.071900000001</v>
      </c>
      <c r="I6467" s="25">
        <v>894.49789999999996</v>
      </c>
      <c r="J6467" s="15">
        <v>8313</v>
      </c>
      <c r="K6467" s="15">
        <v>2494</v>
      </c>
      <c r="L6467" s="13">
        <v>7.0900000000000005E-2</v>
      </c>
      <c r="M6467" s="7">
        <v>0.30977470000000001</v>
      </c>
      <c r="N6467" s="26">
        <v>3.3822999999999999E-2</v>
      </c>
      <c r="O6467" s="27"/>
      <c r="P6467" s="8">
        <v>0.89081419539999995</v>
      </c>
      <c r="Q6467" s="24">
        <v>0.3</v>
      </c>
      <c r="R6467" t="e">
        <f>IF($Q6467*100&gt;=VLOOKUP($O6467,margin_ranges!$A$5:$C$10,2,FALSE),IF($Q6467*100&lt;=VLOOKUP($O6467,margin_ranges!$A$5:$C$10,3,FALSE)+10,"IN RANGE","ABOVE RANGE"),"BELOW RANGE")</f>
        <v>#N/A</v>
      </c>
      <c r="S6467" t="e">
        <f>MIN(VLOOKUP($O6467,margin_ranges!$A$5:$D$10,4,FALSE),$P6467*100)</f>
        <v>#N/A</v>
      </c>
      <c r="T6467" s="29" t="e">
        <f>(1-$S6467/100)/(1-$F6467)-1</f>
        <v>#N/A</v>
      </c>
      <c r="U6467" s="19" t="str">
        <f>IF(ABS(IFERROR(T6467,0))&gt;0.05,INDEX(margin_ranges!$C$13:$C$16,MATCH($F6467*100,margin_ranges!$B$13:$B$16,1)),"")</f>
        <v/>
      </c>
      <c r="V6467" t="e">
        <f>MIN(VLOOKUP($U6467,margin_ranges!$A$5:$D$10,4,FALSE),$P6467*100)</f>
        <v>#N/A</v>
      </c>
      <c r="Y6467" s="29" t="e">
        <f t="shared" si="100"/>
        <v>#N/A</v>
      </c>
    </row>
    <row r="6468" spans="1:25" x14ac:dyDescent="0.3">
      <c r="A6468" s="8" t="s">
        <v>17</v>
      </c>
      <c r="B6468" s="8" t="s">
        <v>11199</v>
      </c>
      <c r="C6468" s="8" t="s">
        <v>11200</v>
      </c>
      <c r="D6468" s="8" t="s">
        <v>11201</v>
      </c>
      <c r="E6468" s="8" t="s">
        <v>11202</v>
      </c>
      <c r="F6468" s="24">
        <v>0.3</v>
      </c>
      <c r="G6468" s="24">
        <v>0</v>
      </c>
      <c r="H6468" s="25">
        <v>34.020400000000002</v>
      </c>
      <c r="I6468" s="25">
        <v>1.2497</v>
      </c>
      <c r="J6468" s="15">
        <v>11</v>
      </c>
      <c r="K6468" s="15">
        <v>3</v>
      </c>
      <c r="L6468" s="13">
        <v>3.6700000000000003E-2</v>
      </c>
      <c r="M6468" s="7">
        <v>0.28026978000000002</v>
      </c>
      <c r="N6468" s="26">
        <v>0.05</v>
      </c>
      <c r="O6468" s="27" t="s">
        <v>92</v>
      </c>
      <c r="P6468" s="8">
        <v>0.82160045680000005</v>
      </c>
      <c r="Q6468" s="24">
        <v>0.3</v>
      </c>
      <c r="R6468" t="str">
        <f>IF($Q6468*100&gt;=VLOOKUP($O6468,margin_ranges!$A$5:$C$10,2,FALSE),IF($Q6468*100&lt;=VLOOKUP($O6468,margin_ranges!$A$5:$C$10,3,FALSE)+10,"IN RANGE","ABOVE RANGE"),"BELOW RANGE")</f>
        <v>IN RANGE</v>
      </c>
      <c r="S6468">
        <f>MIN(VLOOKUP($O6468,margin_ranges!$A$5:$D$10,4,FALSE),$P6468*100)</f>
        <v>29.75</v>
      </c>
      <c r="T6468" s="29">
        <f>(1-$S6468/100)/(1-$F6468)-1</f>
        <v>3.5714285714285587E-3</v>
      </c>
      <c r="U6468" s="19" t="str">
        <f>IF(ABS(IFERROR(T6468,0))&gt;0.05,INDEX(margin_ranges!$C$13:$C$16,MATCH($F6468*100,margin_ranges!$B$13:$B$16,1)),"")</f>
        <v/>
      </c>
      <c r="V6468" t="e">
        <f>MIN(VLOOKUP($U6468,margin_ranges!$A$5:$D$10,4,FALSE),$P6468*100)</f>
        <v>#N/A</v>
      </c>
      <c r="Y6468" s="29" t="e">
        <f t="shared" si="100"/>
        <v>#N/A</v>
      </c>
    </row>
    <row r="6469" spans="1:25" x14ac:dyDescent="0.3">
      <c r="A6469" s="8" t="s">
        <v>17</v>
      </c>
      <c r="B6469" s="8" t="s">
        <v>11199</v>
      </c>
      <c r="C6469" s="8" t="s">
        <v>11200</v>
      </c>
      <c r="D6469" s="8" t="s">
        <v>11203</v>
      </c>
      <c r="E6469" s="8" t="s">
        <v>11204</v>
      </c>
      <c r="F6469" s="24">
        <v>0.3</v>
      </c>
      <c r="G6469" s="24">
        <v>1</v>
      </c>
      <c r="H6469" s="25">
        <v>3264.1604000000002</v>
      </c>
      <c r="I6469" s="25">
        <v>302.37459999999999</v>
      </c>
      <c r="J6469" s="15">
        <v>2288</v>
      </c>
      <c r="K6469" s="15">
        <v>687</v>
      </c>
      <c r="L6469" s="13">
        <v>9.2600000000000002E-2</v>
      </c>
      <c r="M6469" s="7">
        <v>0.25226280000000001</v>
      </c>
      <c r="N6469" s="26">
        <v>0.01</v>
      </c>
      <c r="O6469" s="27" t="s">
        <v>92</v>
      </c>
      <c r="P6469" s="8">
        <v>0.96035880100000004</v>
      </c>
      <c r="Q6469" s="24">
        <v>0.3</v>
      </c>
      <c r="R6469" t="str">
        <f>IF($Q6469*100&gt;=VLOOKUP($O6469,margin_ranges!$A$5:$C$10,2,FALSE),IF($Q6469*100&lt;=VLOOKUP($O6469,margin_ranges!$A$5:$C$10,3,FALSE)+10,"IN RANGE","ABOVE RANGE"),"BELOW RANGE")</f>
        <v>IN RANGE</v>
      </c>
      <c r="S6469">
        <f>MIN(VLOOKUP($O6469,margin_ranges!$A$5:$D$10,4,FALSE),$P6469*100)</f>
        <v>29.75</v>
      </c>
      <c r="T6469" s="29">
        <f>(1-$S6469/100)/(1-$F6469)-1</f>
        <v>3.5714285714285587E-3</v>
      </c>
      <c r="U6469" s="19" t="str">
        <f>IF(ABS(IFERROR(T6469,0))&gt;0.05,INDEX(margin_ranges!$C$13:$C$16,MATCH($F6469*100,margin_ranges!$B$13:$B$16,1)),"")</f>
        <v/>
      </c>
      <c r="V6469" t="e">
        <f>MIN(VLOOKUP($U6469,margin_ranges!$A$5:$D$10,4,FALSE),$P6469*100)</f>
        <v>#N/A</v>
      </c>
      <c r="Y6469" s="29" t="e">
        <f t="shared" si="100"/>
        <v>#N/A</v>
      </c>
    </row>
    <row r="6470" spans="1:25" x14ac:dyDescent="0.3">
      <c r="A6470" s="8" t="s">
        <v>17</v>
      </c>
      <c r="B6470" s="8" t="s">
        <v>11199</v>
      </c>
      <c r="C6470" s="8" t="s">
        <v>11200</v>
      </c>
      <c r="D6470" s="8" t="s">
        <v>11206</v>
      </c>
      <c r="E6470" s="8" t="s">
        <v>11207</v>
      </c>
      <c r="F6470" s="24">
        <v>0.3</v>
      </c>
      <c r="G6470" s="24">
        <v>1</v>
      </c>
      <c r="H6470" s="25">
        <v>1844.2129</v>
      </c>
      <c r="I6470" s="25">
        <v>66.474500000000006</v>
      </c>
      <c r="J6470" s="15">
        <v>353</v>
      </c>
      <c r="K6470" s="15">
        <v>106</v>
      </c>
      <c r="L6470" s="13">
        <v>3.5999999999999997E-2</v>
      </c>
      <c r="M6470" s="7">
        <v>0.17707154999999999</v>
      </c>
      <c r="N6470" s="26">
        <v>0.05</v>
      </c>
      <c r="O6470" s="27" t="s">
        <v>92</v>
      </c>
      <c r="P6470" s="8">
        <v>0.71762827200000001</v>
      </c>
      <c r="Q6470" s="24">
        <v>0.3</v>
      </c>
      <c r="R6470" t="str">
        <f>IF($Q6470*100&gt;=VLOOKUP($O6470,margin_ranges!$A$5:$C$10,2,FALSE),IF($Q6470*100&lt;=VLOOKUP($O6470,margin_ranges!$A$5:$C$10,3,FALSE)+10,"IN RANGE","ABOVE RANGE"),"BELOW RANGE")</f>
        <v>IN RANGE</v>
      </c>
      <c r="S6470">
        <f>MIN(VLOOKUP($O6470,margin_ranges!$A$5:$D$10,4,FALSE),$P6470*100)</f>
        <v>29.75</v>
      </c>
      <c r="T6470" s="29">
        <f>(1-$S6470/100)/(1-$F6470)-1</f>
        <v>3.5714285714285587E-3</v>
      </c>
      <c r="U6470" s="19" t="str">
        <f>IF(ABS(IFERROR(T6470,0))&gt;0.05,INDEX(margin_ranges!$C$13:$C$16,MATCH($F6470*100,margin_ranges!$B$13:$B$16,1)),"")</f>
        <v/>
      </c>
      <c r="V6470" t="e">
        <f>MIN(VLOOKUP($U6470,margin_ranges!$A$5:$D$10,4,FALSE),$P6470*100)</f>
        <v>#N/A</v>
      </c>
      <c r="Y6470" s="29" t="e">
        <f t="shared" si="100"/>
        <v>#N/A</v>
      </c>
    </row>
    <row r="6471" spans="1:25" x14ac:dyDescent="0.3">
      <c r="A6471" s="8" t="s">
        <v>17</v>
      </c>
      <c r="B6471" s="8" t="s">
        <v>11199</v>
      </c>
      <c r="C6471" s="8" t="s">
        <v>11200</v>
      </c>
      <c r="D6471" s="8" t="s">
        <v>11208</v>
      </c>
      <c r="E6471" s="8" t="s">
        <v>11209</v>
      </c>
      <c r="F6471" s="24">
        <v>0.3</v>
      </c>
      <c r="G6471" s="24">
        <v>1</v>
      </c>
      <c r="H6471" s="25">
        <v>6151.7057000000004</v>
      </c>
      <c r="I6471" s="25">
        <v>405.83170000000001</v>
      </c>
      <c r="J6471" s="15">
        <v>4785</v>
      </c>
      <c r="K6471" s="15">
        <v>1436</v>
      </c>
      <c r="L6471" s="13">
        <v>6.6000000000000003E-2</v>
      </c>
      <c r="M6471" s="7">
        <v>0.39302751000000002</v>
      </c>
      <c r="N6471" s="26">
        <v>0.05</v>
      </c>
      <c r="O6471" s="27" t="s">
        <v>92</v>
      </c>
      <c r="P6471" s="8">
        <v>0.87278244250000003</v>
      </c>
      <c r="Q6471" s="24">
        <v>0.3</v>
      </c>
      <c r="R6471" t="str">
        <f>IF($Q6471*100&gt;=VLOOKUP($O6471,margin_ranges!$A$5:$C$10,2,FALSE),IF($Q6471*100&lt;=VLOOKUP($O6471,margin_ranges!$A$5:$C$10,3,FALSE)+10,"IN RANGE","ABOVE RANGE"),"BELOW RANGE")</f>
        <v>IN RANGE</v>
      </c>
      <c r="S6471">
        <f>MIN(VLOOKUP($O6471,margin_ranges!$A$5:$D$10,4,FALSE),$P6471*100)</f>
        <v>29.75</v>
      </c>
      <c r="T6471" s="29">
        <f>(1-$S6471/100)/(1-$F6471)-1</f>
        <v>3.5714285714285587E-3</v>
      </c>
      <c r="U6471" s="19" t="str">
        <f>IF(ABS(IFERROR(T6471,0))&gt;0.05,INDEX(margin_ranges!$C$13:$C$16,MATCH($F6471*100,margin_ranges!$B$13:$B$16,1)),"")</f>
        <v/>
      </c>
      <c r="V6471" t="e">
        <f>MIN(VLOOKUP($U6471,margin_ranges!$A$5:$D$10,4,FALSE),$P6471*100)</f>
        <v>#N/A</v>
      </c>
      <c r="Y6471" s="29" t="e">
        <f t="shared" si="100"/>
        <v>#N/A</v>
      </c>
    </row>
    <row r="6472" spans="1:25" x14ac:dyDescent="0.3">
      <c r="A6472" s="8" t="s">
        <v>17</v>
      </c>
      <c r="B6472" s="8" t="s">
        <v>11199</v>
      </c>
      <c r="C6472" s="8" t="s">
        <v>11200</v>
      </c>
      <c r="D6472" s="8" t="s">
        <v>11205</v>
      </c>
      <c r="E6472" s="8" t="s">
        <v>11204</v>
      </c>
      <c r="F6472" s="24">
        <v>0.29999999999999899</v>
      </c>
      <c r="G6472" s="24">
        <v>1</v>
      </c>
      <c r="H6472" s="25">
        <v>1315.0615</v>
      </c>
      <c r="I6472" s="25">
        <v>118.3614</v>
      </c>
      <c r="J6472" s="15">
        <v>875</v>
      </c>
      <c r="K6472" s="15">
        <v>262</v>
      </c>
      <c r="L6472" s="13">
        <v>0.09</v>
      </c>
      <c r="M6472" s="7">
        <v>0.24628695</v>
      </c>
      <c r="N6472" s="26">
        <v>0.03</v>
      </c>
      <c r="O6472" s="27" t="s">
        <v>92</v>
      </c>
      <c r="P6472" s="8">
        <v>0.87819086430000004</v>
      </c>
      <c r="Q6472" s="24">
        <v>0.3</v>
      </c>
      <c r="R6472" t="str">
        <f>IF($Q6472*100&gt;=VLOOKUP($O6472,margin_ranges!$A$5:$C$10,2,FALSE),IF($Q6472*100&lt;=VLOOKUP($O6472,margin_ranges!$A$5:$C$10,3,FALSE)+10,"IN RANGE","ABOVE RANGE"),"BELOW RANGE")</f>
        <v>IN RANGE</v>
      </c>
      <c r="S6472">
        <f>MIN(VLOOKUP($O6472,margin_ranges!$A$5:$D$10,4,FALSE),$P6472*100)</f>
        <v>29.75</v>
      </c>
      <c r="T6472" s="29">
        <f>(1-$S6472/100)/(1-$F6472)-1</f>
        <v>3.5714285714270044E-3</v>
      </c>
      <c r="U6472" s="19" t="str">
        <f>IF(ABS(IFERROR(T6472,0))&gt;0.05,INDEX(margin_ranges!$C$13:$C$16,MATCH($F6472*100,margin_ranges!$B$13:$B$16,1)),"")</f>
        <v/>
      </c>
      <c r="V6472" t="e">
        <f>MIN(VLOOKUP($U6472,margin_ranges!$A$5:$D$10,4,FALSE),$P6472*100)</f>
        <v>#N/A</v>
      </c>
      <c r="Y6472" s="29" t="e">
        <f t="shared" si="100"/>
        <v>#N/A</v>
      </c>
    </row>
    <row r="6473" spans="1:25" x14ac:dyDescent="0.3">
      <c r="A6473" s="8" t="s">
        <v>35</v>
      </c>
      <c r="B6473" s="8" t="s">
        <v>11210</v>
      </c>
      <c r="C6473" s="8" t="s">
        <v>34</v>
      </c>
      <c r="D6473" s="8" t="s">
        <v>34</v>
      </c>
      <c r="E6473" s="8"/>
      <c r="F6473" s="24">
        <v>0.319595340843217</v>
      </c>
      <c r="G6473" s="24">
        <v>0.76479461999999998</v>
      </c>
      <c r="H6473" s="25">
        <v>129.2938</v>
      </c>
      <c r="I6473" s="25">
        <v>9.0769000000000002</v>
      </c>
      <c r="J6473" s="15">
        <v>253</v>
      </c>
      <c r="K6473" s="15">
        <v>72</v>
      </c>
      <c r="L6473" s="13">
        <v>7.0199999999999999E-2</v>
      </c>
      <c r="M6473" s="7">
        <v>0.92853624000000001</v>
      </c>
      <c r="N6473" s="26">
        <v>0.4</v>
      </c>
      <c r="O6473" s="27"/>
      <c r="P6473" s="8">
        <v>0.56921444529999998</v>
      </c>
      <c r="Q6473" s="24">
        <v>0.3196</v>
      </c>
      <c r="R6473" t="e">
        <f>IF($Q6473*100&gt;=VLOOKUP($O6473,margin_ranges!$A$5:$C$10,2,FALSE),IF($Q6473*100&lt;=VLOOKUP($O6473,margin_ranges!$A$5:$C$10,3,FALSE)+10,"IN RANGE","ABOVE RANGE"),"BELOW RANGE")</f>
        <v>#N/A</v>
      </c>
      <c r="S6473" t="e">
        <f>MIN(VLOOKUP($O6473,margin_ranges!$A$5:$D$10,4,FALSE),$P6473*100)</f>
        <v>#N/A</v>
      </c>
      <c r="T6473" s="29" t="e">
        <f>(1-$S6473/100)/(1-$F6473)-1</f>
        <v>#N/A</v>
      </c>
      <c r="U6473" s="19" t="str">
        <f>IF(ABS(IFERROR(T6473,0))&gt;0.05,INDEX(margin_ranges!$C$13:$C$16,MATCH($F6473*100,margin_ranges!$B$13:$B$16,1)),"")</f>
        <v/>
      </c>
      <c r="V6473" t="e">
        <f>MIN(VLOOKUP($U6473,margin_ranges!$A$5:$D$10,4,FALSE),$P6473*100)</f>
        <v>#N/A</v>
      </c>
      <c r="Y6473" s="29" t="e">
        <f t="shared" si="100"/>
        <v>#N/A</v>
      </c>
    </row>
    <row r="6474" spans="1:25" x14ac:dyDescent="0.3">
      <c r="A6474" s="8" t="s">
        <v>33</v>
      </c>
      <c r="B6474" s="8" t="s">
        <v>11210</v>
      </c>
      <c r="C6474" s="8" t="s">
        <v>11211</v>
      </c>
      <c r="D6474" s="8" t="s">
        <v>34</v>
      </c>
      <c r="E6474" s="8"/>
      <c r="F6474" s="24">
        <v>0.319595340843217</v>
      </c>
      <c r="G6474" s="24">
        <v>0.76479461999999998</v>
      </c>
      <c r="H6474" s="25">
        <v>129.2938</v>
      </c>
      <c r="I6474" s="25">
        <v>9.0769000000000002</v>
      </c>
      <c r="J6474" s="15">
        <v>253</v>
      </c>
      <c r="K6474" s="15">
        <v>72</v>
      </c>
      <c r="L6474" s="13">
        <v>7.0199999999999999E-2</v>
      </c>
      <c r="M6474" s="7">
        <v>0.92853624000000001</v>
      </c>
      <c r="N6474" s="26">
        <v>0.4</v>
      </c>
      <c r="O6474" s="27"/>
      <c r="P6474" s="8">
        <v>0.56921444529999998</v>
      </c>
      <c r="Q6474" s="24">
        <v>0.3196</v>
      </c>
      <c r="R6474" t="e">
        <f>IF($Q6474*100&gt;=VLOOKUP($O6474,margin_ranges!$A$5:$C$10,2,FALSE),IF($Q6474*100&lt;=VLOOKUP($O6474,margin_ranges!$A$5:$C$10,3,FALSE)+10,"IN RANGE","ABOVE RANGE"),"BELOW RANGE")</f>
        <v>#N/A</v>
      </c>
      <c r="S6474" t="e">
        <f>MIN(VLOOKUP($O6474,margin_ranges!$A$5:$D$10,4,FALSE),$P6474*100)</f>
        <v>#N/A</v>
      </c>
      <c r="T6474" s="29" t="e">
        <f>(1-$S6474/100)/(1-$F6474)-1</f>
        <v>#N/A</v>
      </c>
      <c r="U6474" s="19" t="str">
        <f>IF(ABS(IFERROR(T6474,0))&gt;0.05,INDEX(margin_ranges!$C$13:$C$16,MATCH($F6474*100,margin_ranges!$B$13:$B$16,1)),"")</f>
        <v/>
      </c>
      <c r="V6474" t="e">
        <f>MIN(VLOOKUP($U6474,margin_ranges!$A$5:$D$10,4,FALSE),$P6474*100)</f>
        <v>#N/A</v>
      </c>
      <c r="Y6474" s="29" t="e">
        <f t="shared" si="100"/>
        <v>#N/A</v>
      </c>
    </row>
    <row r="6475" spans="1:25" x14ac:dyDescent="0.3">
      <c r="A6475" s="8" t="s">
        <v>17</v>
      </c>
      <c r="B6475" s="8" t="s">
        <v>11210</v>
      </c>
      <c r="C6475" s="8" t="s">
        <v>11211</v>
      </c>
      <c r="D6475" s="28" t="s">
        <v>11212</v>
      </c>
      <c r="E6475" s="8" t="s">
        <v>11213</v>
      </c>
      <c r="F6475" s="24">
        <v>0.33999999999999903</v>
      </c>
      <c r="G6475" s="24">
        <v>0</v>
      </c>
      <c r="H6475" s="25">
        <v>19.016400000000001</v>
      </c>
      <c r="I6475" s="25">
        <v>1.4611000000000001</v>
      </c>
      <c r="J6475" s="15">
        <v>33</v>
      </c>
      <c r="K6475" s="15">
        <v>10</v>
      </c>
      <c r="L6475" s="13">
        <v>7.6799999999999993E-2</v>
      </c>
      <c r="M6475" s="7">
        <v>0.75457567000000003</v>
      </c>
      <c r="N6475" s="26">
        <v>0.4</v>
      </c>
      <c r="O6475" s="27" t="s">
        <v>22</v>
      </c>
      <c r="P6475" s="8">
        <v>0.4699007489</v>
      </c>
      <c r="Q6475" s="24">
        <v>0.34</v>
      </c>
      <c r="R6475" t="str">
        <f>IF($Q6475*100&gt;=VLOOKUP($O6475,margin_ranges!$A$5:$C$10,2,FALSE),IF($Q6475*100&lt;=VLOOKUP($O6475,margin_ranges!$A$5:$C$10,3,FALSE)+10,"IN RANGE","ABOVE RANGE"),"BELOW RANGE")</f>
        <v>IN RANGE</v>
      </c>
      <c r="S6475">
        <f>MIN(VLOOKUP($O6475,margin_ranges!$A$5:$D$10,4,FALSE),$P6475*100)</f>
        <v>29.75</v>
      </c>
      <c r="T6475" s="29">
        <f>(1-$S6475/100)/(1-$F6475)-1</f>
        <v>6.4393939393937671E-2</v>
      </c>
      <c r="U6475" s="19" t="str">
        <f>IF(ABS(IFERROR(T6475,0))&gt;0.05,INDEX(margin_ranges!$C$13:$C$16,MATCH($F6475*100,margin_ranges!$B$13:$B$16,1)),"")</f>
        <v>Balanced (Type B)</v>
      </c>
      <c r="V6475">
        <f>MIN(VLOOKUP($U6475,margin_ranges!$A$5:$D$10,4,FALSE),$P6475*100)</f>
        <v>29.75</v>
      </c>
      <c r="Y6475" s="29">
        <f t="shared" si="100"/>
        <v>6.4393939393937671E-2</v>
      </c>
    </row>
    <row r="6476" spans="1:25" x14ac:dyDescent="0.3">
      <c r="A6476" s="8" t="s">
        <v>17</v>
      </c>
      <c r="B6476" s="8" t="s">
        <v>11210</v>
      </c>
      <c r="C6476" s="8" t="s">
        <v>11211</v>
      </c>
      <c r="D6476" s="8" t="s">
        <v>11216</v>
      </c>
      <c r="E6476" s="8" t="s">
        <v>11217</v>
      </c>
      <c r="F6476" s="24">
        <v>0.33999999999999903</v>
      </c>
      <c r="G6476" s="24">
        <v>1</v>
      </c>
      <c r="H6476" s="25">
        <v>46.320900000000002</v>
      </c>
      <c r="I6476" s="25">
        <v>3.5644999999999998</v>
      </c>
      <c r="J6476" s="15">
        <v>117</v>
      </c>
      <c r="K6476" s="15">
        <v>36</v>
      </c>
      <c r="L6476" s="13">
        <v>7.6999999999999999E-2</v>
      </c>
      <c r="M6476" s="7">
        <v>1.09025109</v>
      </c>
      <c r="N6476" s="26">
        <v>0.4</v>
      </c>
      <c r="O6476" s="27" t="s">
        <v>22</v>
      </c>
      <c r="P6476" s="8">
        <v>0.6331120375</v>
      </c>
      <c r="Q6476" s="24">
        <v>0.34</v>
      </c>
      <c r="R6476" t="str">
        <f>IF($Q6476*100&gt;=VLOOKUP($O6476,margin_ranges!$A$5:$C$10,2,FALSE),IF($Q6476*100&lt;=VLOOKUP($O6476,margin_ranges!$A$5:$C$10,3,FALSE)+10,"IN RANGE","ABOVE RANGE"),"BELOW RANGE")</f>
        <v>IN RANGE</v>
      </c>
      <c r="S6476">
        <f>MIN(VLOOKUP($O6476,margin_ranges!$A$5:$D$10,4,FALSE),$P6476*100)</f>
        <v>29.75</v>
      </c>
      <c r="T6476" s="29">
        <f>(1-$S6476/100)/(1-$F6476)-1</f>
        <v>6.4393939393937671E-2</v>
      </c>
      <c r="U6476" s="19" t="str">
        <f>IF(ABS(IFERROR(T6476,0))&gt;0.05,INDEX(margin_ranges!$C$13:$C$16,MATCH($F6476*100,margin_ranges!$B$13:$B$16,1)),"")</f>
        <v>Balanced (Type B)</v>
      </c>
      <c r="V6476">
        <f>MIN(VLOOKUP($U6476,margin_ranges!$A$5:$D$10,4,FALSE),$P6476*100)</f>
        <v>29.75</v>
      </c>
      <c r="Y6476" s="29">
        <f t="shared" si="100"/>
        <v>6.4393939393937671E-2</v>
      </c>
    </row>
    <row r="6477" spans="1:25" x14ac:dyDescent="0.3">
      <c r="A6477" s="8" t="s">
        <v>17</v>
      </c>
      <c r="B6477" s="8" t="s">
        <v>11210</v>
      </c>
      <c r="C6477" s="8" t="s">
        <v>11211</v>
      </c>
      <c r="D6477" s="8" t="s">
        <v>11214</v>
      </c>
      <c r="E6477" s="8" t="s">
        <v>11215</v>
      </c>
      <c r="F6477" s="24">
        <v>0.28999999999999998</v>
      </c>
      <c r="G6477" s="24">
        <v>0</v>
      </c>
      <c r="H6477" s="25">
        <v>18.649100000000001</v>
      </c>
      <c r="I6477" s="25">
        <v>1.2101</v>
      </c>
      <c r="J6477" s="15">
        <v>26</v>
      </c>
      <c r="K6477" s="15">
        <v>7</v>
      </c>
      <c r="L6477" s="13">
        <v>6.4899999999999999E-2</v>
      </c>
      <c r="M6477" s="7">
        <v>0.72708813000000005</v>
      </c>
      <c r="N6477" s="26">
        <v>0.4</v>
      </c>
      <c r="O6477" s="27" t="s">
        <v>22</v>
      </c>
      <c r="P6477" s="8">
        <v>0.44986036239999999</v>
      </c>
      <c r="Q6477" s="24">
        <v>0.28999999999999998</v>
      </c>
      <c r="R6477" t="str">
        <f>IF($Q6477*100&gt;=VLOOKUP($O6477,margin_ranges!$A$5:$C$10,2,FALSE),IF($Q6477*100&lt;=VLOOKUP($O6477,margin_ranges!$A$5:$C$10,3,FALSE)+10,"IN RANGE","ABOVE RANGE"),"BELOW RANGE")</f>
        <v>IN RANGE</v>
      </c>
      <c r="S6477">
        <f>MIN(VLOOKUP($O6477,margin_ranges!$A$5:$D$10,4,FALSE),$P6477*100)</f>
        <v>29.75</v>
      </c>
      <c r="T6477" s="29">
        <f>(1-$S6477/100)/(1-$F6477)-1</f>
        <v>-1.0563380281690127E-2</v>
      </c>
      <c r="U6477" s="19" t="str">
        <f>IF(ABS(IFERROR(T6477,0))&gt;0.05,INDEX(margin_ranges!$C$13:$C$16,MATCH($F6477*100,margin_ranges!$B$13:$B$16,1)),"")</f>
        <v/>
      </c>
      <c r="V6477" t="e">
        <f>MIN(VLOOKUP($U6477,margin_ranges!$A$5:$D$10,4,FALSE),$P6477*100)</f>
        <v>#N/A</v>
      </c>
      <c r="Y6477" s="29" t="e">
        <f t="shared" si="100"/>
        <v>#N/A</v>
      </c>
    </row>
    <row r="6478" spans="1:25" x14ac:dyDescent="0.3">
      <c r="A6478" s="8" t="s">
        <v>17</v>
      </c>
      <c r="B6478" s="8" t="s">
        <v>11210</v>
      </c>
      <c r="C6478" s="8" t="s">
        <v>11211</v>
      </c>
      <c r="D6478" s="8" t="s">
        <v>11218</v>
      </c>
      <c r="E6478" s="8" t="s">
        <v>11219</v>
      </c>
      <c r="F6478" s="24">
        <v>0.28999999999999998</v>
      </c>
      <c r="G6478" s="24">
        <v>1</v>
      </c>
      <c r="H6478" s="25">
        <v>45.307299999999998</v>
      </c>
      <c r="I6478" s="25">
        <v>2.8412000000000002</v>
      </c>
      <c r="J6478" s="15">
        <v>77</v>
      </c>
      <c r="K6478" s="15">
        <v>20</v>
      </c>
      <c r="L6478" s="13">
        <v>6.2700000000000006E-2</v>
      </c>
      <c r="M6478" s="7">
        <v>0.90091259000000001</v>
      </c>
      <c r="N6478" s="26">
        <v>0.4</v>
      </c>
      <c r="O6478" s="27" t="s">
        <v>22</v>
      </c>
      <c r="P6478" s="8">
        <v>0.55600575959999998</v>
      </c>
      <c r="Q6478" s="24">
        <v>0.28999999999999998</v>
      </c>
      <c r="R6478" t="str">
        <f>IF($Q6478*100&gt;=VLOOKUP($O6478,margin_ranges!$A$5:$C$10,2,FALSE),IF($Q6478*100&lt;=VLOOKUP($O6478,margin_ranges!$A$5:$C$10,3,FALSE)+10,"IN RANGE","ABOVE RANGE"),"BELOW RANGE")</f>
        <v>IN RANGE</v>
      </c>
      <c r="S6478">
        <f>MIN(VLOOKUP($O6478,margin_ranges!$A$5:$D$10,4,FALSE),$P6478*100)</f>
        <v>29.75</v>
      </c>
      <c r="T6478" s="29">
        <f>(1-$S6478/100)/(1-$F6478)-1</f>
        <v>-1.0563380281690127E-2</v>
      </c>
      <c r="U6478" s="19" t="str">
        <f>IF(ABS(IFERROR(T6478,0))&gt;0.05,INDEX(margin_ranges!$C$13:$C$16,MATCH($F6478*100,margin_ranges!$B$13:$B$16,1)),"")</f>
        <v/>
      </c>
      <c r="V6478" t="e">
        <f>MIN(VLOOKUP($U6478,margin_ranges!$A$5:$D$10,4,FALSE),$P6478*100)</f>
        <v>#N/A</v>
      </c>
      <c r="Y6478" s="29" t="e">
        <f t="shared" ref="Y6478:Y6541" si="101">(1-$V6478/100)/(1-$F6478)-1</f>
        <v>#N/A</v>
      </c>
    </row>
    <row r="6479" spans="1:25" x14ac:dyDescent="0.3">
      <c r="A6479" s="8" t="s">
        <v>35</v>
      </c>
      <c r="B6479" s="8" t="s">
        <v>12372</v>
      </c>
      <c r="C6479" s="8" t="s">
        <v>34</v>
      </c>
      <c r="D6479" s="8" t="s">
        <v>34</v>
      </c>
      <c r="E6479" s="8"/>
      <c r="F6479" s="24">
        <v>0.25</v>
      </c>
      <c r="G6479" s="24">
        <v>0</v>
      </c>
      <c r="H6479" s="25">
        <v>7.9523000000000001</v>
      </c>
      <c r="I6479" s="25">
        <v>0.71940000000000004</v>
      </c>
      <c r="J6479" s="15">
        <v>20</v>
      </c>
      <c r="K6479" s="15">
        <v>5</v>
      </c>
      <c r="L6479" s="13">
        <v>9.0499999999999997E-2</v>
      </c>
      <c r="M6479" s="7">
        <v>0.90358455000000004</v>
      </c>
      <c r="N6479" s="26">
        <v>0.65</v>
      </c>
      <c r="O6479" s="27"/>
      <c r="P6479" s="8">
        <v>0.28064285709999998</v>
      </c>
      <c r="Q6479" s="24">
        <v>0.25</v>
      </c>
      <c r="R6479" t="e">
        <f>IF($Q6479*100&gt;=VLOOKUP($O6479,margin_ranges!$A$5:$C$10,2,FALSE),IF($Q6479*100&lt;=VLOOKUP($O6479,margin_ranges!$A$5:$C$10,3,FALSE)+10,"IN RANGE","ABOVE RANGE"),"BELOW RANGE")</f>
        <v>#N/A</v>
      </c>
      <c r="S6479" t="e">
        <f>MIN(VLOOKUP($O6479,margin_ranges!$A$5:$D$10,4,FALSE),$P6479*100)</f>
        <v>#N/A</v>
      </c>
      <c r="T6479" s="29" t="e">
        <f>(1-$S6479/100)/(1-$F6479)-1</f>
        <v>#N/A</v>
      </c>
      <c r="U6479" s="19" t="str">
        <f>IF(ABS(IFERROR(T6479,0))&gt;0.05,INDEX(margin_ranges!$C$13:$C$16,MATCH($F6479*100,margin_ranges!$B$13:$B$16,1)),"")</f>
        <v/>
      </c>
      <c r="V6479" t="e">
        <f>MIN(VLOOKUP($U6479,margin_ranges!$A$5:$D$10,4,FALSE),$P6479*100)</f>
        <v>#N/A</v>
      </c>
      <c r="Y6479" s="29" t="e">
        <f t="shared" si="101"/>
        <v>#N/A</v>
      </c>
    </row>
    <row r="6480" spans="1:25" x14ac:dyDescent="0.3">
      <c r="A6480" s="8" t="s">
        <v>33</v>
      </c>
      <c r="B6480" s="8" t="s">
        <v>12372</v>
      </c>
      <c r="C6480" s="8" t="s">
        <v>12373</v>
      </c>
      <c r="D6480" s="8" t="s">
        <v>34</v>
      </c>
      <c r="E6480" s="8"/>
      <c r="F6480" s="24">
        <v>0.25</v>
      </c>
      <c r="G6480" s="24">
        <v>0</v>
      </c>
      <c r="H6480" s="25">
        <v>7.9523000000000001</v>
      </c>
      <c r="I6480" s="25">
        <v>0.71940000000000004</v>
      </c>
      <c r="J6480" s="15">
        <v>20</v>
      </c>
      <c r="K6480" s="15">
        <v>5</v>
      </c>
      <c r="L6480" s="13">
        <v>9.0499999999999997E-2</v>
      </c>
      <c r="M6480" s="7">
        <v>0.90358455000000004</v>
      </c>
      <c r="N6480" s="26">
        <v>0.65</v>
      </c>
      <c r="O6480" s="27"/>
      <c r="P6480" s="8">
        <v>0.28064285709999998</v>
      </c>
      <c r="Q6480" s="24">
        <v>0.25</v>
      </c>
      <c r="R6480" t="e">
        <f>IF($Q6480*100&gt;=VLOOKUP($O6480,margin_ranges!$A$5:$C$10,2,FALSE),IF($Q6480*100&lt;=VLOOKUP($O6480,margin_ranges!$A$5:$C$10,3,FALSE)+10,"IN RANGE","ABOVE RANGE"),"BELOW RANGE")</f>
        <v>#N/A</v>
      </c>
      <c r="S6480" t="e">
        <f>MIN(VLOOKUP($O6480,margin_ranges!$A$5:$D$10,4,FALSE),$P6480*100)</f>
        <v>#N/A</v>
      </c>
      <c r="T6480" s="29" t="e">
        <f>(1-$S6480/100)/(1-$F6480)-1</f>
        <v>#N/A</v>
      </c>
      <c r="U6480" s="19" t="str">
        <f>IF(ABS(IFERROR(T6480,0))&gt;0.05,INDEX(margin_ranges!$C$13:$C$16,MATCH($F6480*100,margin_ranges!$B$13:$B$16,1)),"")</f>
        <v/>
      </c>
      <c r="V6480" t="e">
        <f>MIN(VLOOKUP($U6480,margin_ranges!$A$5:$D$10,4,FALSE),$P6480*100)</f>
        <v>#N/A</v>
      </c>
      <c r="Y6480" s="29" t="e">
        <f t="shared" si="101"/>
        <v>#N/A</v>
      </c>
    </row>
    <row r="6481" spans="1:25" x14ac:dyDescent="0.3">
      <c r="A6481" s="8" t="s">
        <v>17</v>
      </c>
      <c r="B6481" s="8" t="s">
        <v>12372</v>
      </c>
      <c r="C6481" s="8" t="s">
        <v>12373</v>
      </c>
      <c r="D6481" s="8" t="s">
        <v>12374</v>
      </c>
      <c r="E6481" s="8" t="s">
        <v>12375</v>
      </c>
      <c r="F6481" s="24">
        <v>0.25</v>
      </c>
      <c r="G6481" s="24">
        <v>0</v>
      </c>
      <c r="H6481" s="25">
        <v>7.9523000000000001</v>
      </c>
      <c r="I6481" s="25">
        <v>0.71940000000000004</v>
      </c>
      <c r="J6481" s="15">
        <v>20</v>
      </c>
      <c r="K6481" s="15">
        <v>5</v>
      </c>
      <c r="L6481" s="13">
        <v>9.0499999999999997E-2</v>
      </c>
      <c r="M6481" s="7">
        <v>0.90358455000000004</v>
      </c>
      <c r="N6481" s="26">
        <v>0.65</v>
      </c>
      <c r="O6481" s="27" t="s">
        <v>22</v>
      </c>
      <c r="P6481" s="8">
        <v>0.28064285709999998</v>
      </c>
      <c r="Q6481" s="24">
        <v>0.25</v>
      </c>
      <c r="R6481" t="str">
        <f>IF($Q6481*100&gt;=VLOOKUP($O6481,margin_ranges!$A$5:$C$10,2,FALSE),IF($Q6481*100&lt;=VLOOKUP($O6481,margin_ranges!$A$5:$C$10,3,FALSE)+10,"IN RANGE","ABOVE RANGE"),"BELOW RANGE")</f>
        <v>IN RANGE</v>
      </c>
      <c r="S6481">
        <f>MIN(VLOOKUP($O6481,margin_ranges!$A$5:$D$10,4,FALSE),$P6481*100)</f>
        <v>28.064285709999996</v>
      </c>
      <c r="T6481" s="29">
        <f>(1-$S6481/100)/(1-$F6481)-1</f>
        <v>-4.0857142799999857E-2</v>
      </c>
      <c r="U6481" s="19" t="str">
        <f>IF(ABS(IFERROR(T6481,0))&gt;0.05,INDEX(margin_ranges!$C$13:$C$16,MATCH($F6481*100,margin_ranges!$B$13:$B$16,1)),"")</f>
        <v/>
      </c>
      <c r="V6481" t="e">
        <f>MIN(VLOOKUP($U6481,margin_ranges!$A$5:$D$10,4,FALSE),$P6481*100)</f>
        <v>#N/A</v>
      </c>
      <c r="Y6481" s="29" t="e">
        <f t="shared" si="101"/>
        <v>#N/A</v>
      </c>
    </row>
    <row r="6482" spans="1:25" x14ac:dyDescent="0.3">
      <c r="A6482" s="8" t="s">
        <v>35</v>
      </c>
      <c r="B6482" s="8" t="s">
        <v>11220</v>
      </c>
      <c r="C6482" s="8" t="s">
        <v>34</v>
      </c>
      <c r="D6482" s="8" t="s">
        <v>34</v>
      </c>
      <c r="E6482" s="8"/>
      <c r="F6482" s="24">
        <v>0.28360277849687299</v>
      </c>
      <c r="G6482" s="24">
        <v>0.15381492999999999</v>
      </c>
      <c r="H6482" s="25">
        <v>399.71640000000002</v>
      </c>
      <c r="I6482" s="25">
        <v>46.675699999999999</v>
      </c>
      <c r="J6482" s="15">
        <v>1606</v>
      </c>
      <c r="K6482" s="15">
        <v>406</v>
      </c>
      <c r="L6482" s="13">
        <v>0.1168</v>
      </c>
      <c r="M6482" s="7">
        <v>1.1468154100000001</v>
      </c>
      <c r="N6482" s="26">
        <v>0.78098800000000002</v>
      </c>
      <c r="O6482" s="27"/>
      <c r="P6482" s="8">
        <v>0.31899415469999998</v>
      </c>
      <c r="Q6482" s="24">
        <v>0.28360000000000002</v>
      </c>
      <c r="R6482" t="e">
        <f>IF($Q6482*100&gt;=VLOOKUP($O6482,margin_ranges!$A$5:$C$10,2,FALSE),IF($Q6482*100&lt;=VLOOKUP($O6482,margin_ranges!$A$5:$C$10,3,FALSE)+10,"IN RANGE","ABOVE RANGE"),"BELOW RANGE")</f>
        <v>#N/A</v>
      </c>
      <c r="S6482" t="e">
        <f>MIN(VLOOKUP($O6482,margin_ranges!$A$5:$D$10,4,FALSE),$P6482*100)</f>
        <v>#N/A</v>
      </c>
      <c r="T6482" s="29" t="e">
        <f>(1-$S6482/100)/(1-$F6482)-1</f>
        <v>#N/A</v>
      </c>
      <c r="U6482" s="19" t="str">
        <f>IF(ABS(IFERROR(T6482,0))&gt;0.05,INDEX(margin_ranges!$C$13:$C$16,MATCH($F6482*100,margin_ranges!$B$13:$B$16,1)),"")</f>
        <v/>
      </c>
      <c r="V6482" t="e">
        <f>MIN(VLOOKUP($U6482,margin_ranges!$A$5:$D$10,4,FALSE),$P6482*100)</f>
        <v>#N/A</v>
      </c>
      <c r="Y6482" s="29" t="e">
        <f t="shared" si="101"/>
        <v>#N/A</v>
      </c>
    </row>
    <row r="6483" spans="1:25" x14ac:dyDescent="0.3">
      <c r="A6483" s="8" t="s">
        <v>33</v>
      </c>
      <c r="B6483" s="8" t="s">
        <v>11220</v>
      </c>
      <c r="C6483" s="8" t="s">
        <v>11221</v>
      </c>
      <c r="D6483" s="8" t="s">
        <v>34</v>
      </c>
      <c r="E6483" s="8"/>
      <c r="F6483" s="24">
        <v>0.28360277849687299</v>
      </c>
      <c r="G6483" s="24">
        <v>0.15381492999999999</v>
      </c>
      <c r="H6483" s="25">
        <v>399.71640000000002</v>
      </c>
      <c r="I6483" s="25">
        <v>46.675699999999999</v>
      </c>
      <c r="J6483" s="15">
        <v>1606</v>
      </c>
      <c r="K6483" s="15">
        <v>406</v>
      </c>
      <c r="L6483" s="13">
        <v>0.1168</v>
      </c>
      <c r="M6483" s="7">
        <v>1.1468154100000001</v>
      </c>
      <c r="N6483" s="26">
        <v>0.78098800000000002</v>
      </c>
      <c r="O6483" s="27"/>
      <c r="P6483" s="8">
        <v>0.31899415469999998</v>
      </c>
      <c r="Q6483" s="24">
        <v>0.28360000000000002</v>
      </c>
      <c r="R6483" t="e">
        <f>IF($Q6483*100&gt;=VLOOKUP($O6483,margin_ranges!$A$5:$C$10,2,FALSE),IF($Q6483*100&lt;=VLOOKUP($O6483,margin_ranges!$A$5:$C$10,3,FALSE)+10,"IN RANGE","ABOVE RANGE"),"BELOW RANGE")</f>
        <v>#N/A</v>
      </c>
      <c r="S6483" t="e">
        <f>MIN(VLOOKUP($O6483,margin_ranges!$A$5:$D$10,4,FALSE),$P6483*100)</f>
        <v>#N/A</v>
      </c>
      <c r="T6483" s="29" t="e">
        <f>(1-$S6483/100)/(1-$F6483)-1</f>
        <v>#N/A</v>
      </c>
      <c r="U6483" s="19" t="str">
        <f>IF(ABS(IFERROR(T6483,0))&gt;0.05,INDEX(margin_ranges!$C$13:$C$16,MATCH($F6483*100,margin_ranges!$B$13:$B$16,1)),"")</f>
        <v/>
      </c>
      <c r="V6483" t="e">
        <f>MIN(VLOOKUP($U6483,margin_ranges!$A$5:$D$10,4,FALSE),$P6483*100)</f>
        <v>#N/A</v>
      </c>
      <c r="Y6483" s="29" t="e">
        <f t="shared" si="101"/>
        <v>#N/A</v>
      </c>
    </row>
    <row r="6484" spans="1:25" x14ac:dyDescent="0.3">
      <c r="A6484" s="8" t="s">
        <v>17</v>
      </c>
      <c r="B6484" s="8" t="s">
        <v>11220</v>
      </c>
      <c r="C6484" s="8" t="s">
        <v>11221</v>
      </c>
      <c r="D6484" s="28" t="s">
        <v>11232</v>
      </c>
      <c r="E6484" s="8" t="s">
        <v>11233</v>
      </c>
      <c r="F6484" s="24">
        <v>0.35414265462726102</v>
      </c>
      <c r="G6484" s="24">
        <v>0</v>
      </c>
      <c r="H6484" s="25">
        <v>11.0402</v>
      </c>
      <c r="I6484" s="25">
        <v>0.84340000000000004</v>
      </c>
      <c r="J6484" s="15">
        <v>28</v>
      </c>
      <c r="K6484" s="15">
        <v>9</v>
      </c>
      <c r="L6484" s="13">
        <v>7.6399999999999996E-2</v>
      </c>
      <c r="M6484" s="7">
        <v>1.0993139700000001</v>
      </c>
      <c r="N6484" s="26">
        <v>0.71</v>
      </c>
      <c r="O6484" s="27" t="s">
        <v>22</v>
      </c>
      <c r="P6484" s="8">
        <v>0.3541426546</v>
      </c>
      <c r="Q6484" s="24">
        <v>0.37</v>
      </c>
      <c r="R6484" t="str">
        <f>IF($Q6484*100&gt;=VLOOKUP($O6484,margin_ranges!$A$5:$C$10,2,FALSE),IF($Q6484*100&lt;=VLOOKUP($O6484,margin_ranges!$A$5:$C$10,3,FALSE)+10,"IN RANGE","ABOVE RANGE"),"BELOW RANGE")</f>
        <v>IN RANGE</v>
      </c>
      <c r="S6484">
        <f>MIN(VLOOKUP($O6484,margin_ranges!$A$5:$D$10,4,FALSE),$P6484*100)</f>
        <v>29.75</v>
      </c>
      <c r="T6484" s="29">
        <f>(1-$S6484/100)/(1-$F6484)-1</f>
        <v>8.7701494816275982E-2</v>
      </c>
      <c r="U6484" s="19" t="str">
        <f>IF(ABS(IFERROR(T6484,0))&gt;0.05,INDEX(margin_ranges!$C$13:$C$16,MATCH($F6484*100,margin_ranges!$B$13:$B$16,1)),"")</f>
        <v>Margin Over Fill (Type C)</v>
      </c>
      <c r="V6484">
        <f>MIN(VLOOKUP($U6484,margin_ranges!$A$5:$D$10,4,FALSE),$P6484*100)</f>
        <v>35.414265460000003</v>
      </c>
      <c r="Y6484" s="29">
        <f t="shared" si="101"/>
        <v>4.2208903039409051E-11</v>
      </c>
    </row>
    <row r="6485" spans="1:25" x14ac:dyDescent="0.3">
      <c r="A6485" s="8" t="s">
        <v>17</v>
      </c>
      <c r="B6485" s="8" t="s">
        <v>11220</v>
      </c>
      <c r="C6485" s="8" t="s">
        <v>11221</v>
      </c>
      <c r="D6485" s="8" t="s">
        <v>11238</v>
      </c>
      <c r="E6485" s="8" t="s">
        <v>11239</v>
      </c>
      <c r="F6485" s="24">
        <v>0.34</v>
      </c>
      <c r="G6485" s="24">
        <v>0</v>
      </c>
      <c r="H6485" s="25">
        <v>6.4781000000000004</v>
      </c>
      <c r="I6485" s="25">
        <v>1.0624</v>
      </c>
      <c r="J6485" s="15">
        <v>33</v>
      </c>
      <c r="K6485" s="15">
        <v>10</v>
      </c>
      <c r="L6485" s="13">
        <v>0.16400000000000001</v>
      </c>
      <c r="M6485" s="7">
        <v>1.0368965999999999</v>
      </c>
      <c r="N6485" s="26">
        <v>0.55000000000000004</v>
      </c>
      <c r="O6485" s="27" t="s">
        <v>22</v>
      </c>
      <c r="P6485" s="8">
        <v>0.46957102470000001</v>
      </c>
      <c r="Q6485" s="24">
        <v>0.34</v>
      </c>
      <c r="R6485" t="str">
        <f>IF($Q6485*100&gt;=VLOOKUP($O6485,margin_ranges!$A$5:$C$10,2,FALSE),IF($Q6485*100&lt;=VLOOKUP($O6485,margin_ranges!$A$5:$C$10,3,FALSE)+10,"IN RANGE","ABOVE RANGE"),"BELOW RANGE")</f>
        <v>IN RANGE</v>
      </c>
      <c r="S6485">
        <f>MIN(VLOOKUP($O6485,margin_ranges!$A$5:$D$10,4,FALSE),$P6485*100)</f>
        <v>29.75</v>
      </c>
      <c r="T6485" s="29">
        <f>(1-$S6485/100)/(1-$F6485)-1</f>
        <v>6.4393939393939448E-2</v>
      </c>
      <c r="U6485" s="19" t="str">
        <f>IF(ABS(IFERROR(T6485,0))&gt;0.05,INDEX(margin_ranges!$C$13:$C$16,MATCH($F6485*100,margin_ranges!$B$13:$B$16,1)),"")</f>
        <v>Balanced (Type B)</v>
      </c>
      <c r="V6485">
        <f>MIN(VLOOKUP($U6485,margin_ranges!$A$5:$D$10,4,FALSE),$P6485*100)</f>
        <v>29.75</v>
      </c>
      <c r="Y6485" s="29">
        <f t="shared" si="101"/>
        <v>6.4393939393939448E-2</v>
      </c>
    </row>
    <row r="6486" spans="1:25" x14ac:dyDescent="0.3">
      <c r="A6486" s="8" t="s">
        <v>17</v>
      </c>
      <c r="B6486" s="8" t="s">
        <v>11220</v>
      </c>
      <c r="C6486" s="8" t="s">
        <v>11221</v>
      </c>
      <c r="D6486" s="8" t="s">
        <v>11250</v>
      </c>
      <c r="E6486" s="8" t="s">
        <v>11251</v>
      </c>
      <c r="F6486" s="24">
        <v>0.34</v>
      </c>
      <c r="G6486" s="24">
        <v>0</v>
      </c>
      <c r="H6486" s="25">
        <v>15.1357</v>
      </c>
      <c r="I6486" s="25">
        <v>0.64939999999999998</v>
      </c>
      <c r="J6486" s="15">
        <v>23</v>
      </c>
      <c r="K6486" s="15">
        <v>7</v>
      </c>
      <c r="L6486" s="13">
        <v>4.2900000000000001E-2</v>
      </c>
      <c r="M6486" s="7">
        <v>1.1652403499999999</v>
      </c>
      <c r="N6486" s="26">
        <v>0.55000000000000004</v>
      </c>
      <c r="O6486" s="27" t="s">
        <v>22</v>
      </c>
      <c r="P6486" s="8">
        <v>0.52799437370000002</v>
      </c>
      <c r="Q6486" s="24">
        <v>0.34</v>
      </c>
      <c r="R6486" t="str">
        <f>IF($Q6486*100&gt;=VLOOKUP($O6486,margin_ranges!$A$5:$C$10,2,FALSE),IF($Q6486*100&lt;=VLOOKUP($O6486,margin_ranges!$A$5:$C$10,3,FALSE)+10,"IN RANGE","ABOVE RANGE"),"BELOW RANGE")</f>
        <v>IN RANGE</v>
      </c>
      <c r="S6486">
        <f>MIN(VLOOKUP($O6486,margin_ranges!$A$5:$D$10,4,FALSE),$P6486*100)</f>
        <v>29.75</v>
      </c>
      <c r="T6486" s="29">
        <f>(1-$S6486/100)/(1-$F6486)-1</f>
        <v>6.4393939393939448E-2</v>
      </c>
      <c r="U6486" s="19" t="str">
        <f>IF(ABS(IFERROR(T6486,0))&gt;0.05,INDEX(margin_ranges!$C$13:$C$16,MATCH($F6486*100,margin_ranges!$B$13:$B$16,1)),"")</f>
        <v>Balanced (Type B)</v>
      </c>
      <c r="V6486">
        <f>MIN(VLOOKUP($U6486,margin_ranges!$A$5:$D$10,4,FALSE),$P6486*100)</f>
        <v>29.75</v>
      </c>
      <c r="Y6486" s="29">
        <f t="shared" si="101"/>
        <v>6.4393939393939448E-2</v>
      </c>
    </row>
    <row r="6487" spans="1:25" x14ac:dyDescent="0.3">
      <c r="A6487" s="8" t="s">
        <v>17</v>
      </c>
      <c r="B6487" s="8" t="s">
        <v>11220</v>
      </c>
      <c r="C6487" s="8" t="s">
        <v>11221</v>
      </c>
      <c r="D6487" s="8" t="s">
        <v>11244</v>
      </c>
      <c r="E6487" s="8" t="s">
        <v>11245</v>
      </c>
      <c r="F6487" s="24">
        <v>0.32207177558376399</v>
      </c>
      <c r="G6487" s="24">
        <v>0</v>
      </c>
      <c r="H6487" s="25">
        <v>10.0327</v>
      </c>
      <c r="I6487" s="25">
        <v>0.60189999999999999</v>
      </c>
      <c r="J6487" s="15">
        <v>21</v>
      </c>
      <c r="K6487" s="15">
        <v>7</v>
      </c>
      <c r="L6487" s="13">
        <v>0.06</v>
      </c>
      <c r="M6487" s="7">
        <v>1.1358134600000001</v>
      </c>
      <c r="N6487" s="26">
        <v>0.77</v>
      </c>
      <c r="O6487" s="27" t="s">
        <v>22</v>
      </c>
      <c r="P6487" s="8">
        <v>0.3220717756</v>
      </c>
      <c r="Q6487" s="24">
        <v>0.37</v>
      </c>
      <c r="R6487" t="str">
        <f>IF($Q6487*100&gt;=VLOOKUP($O6487,margin_ranges!$A$5:$C$10,2,FALSE),IF($Q6487*100&lt;=VLOOKUP($O6487,margin_ranges!$A$5:$C$10,3,FALSE)+10,"IN RANGE","ABOVE RANGE"),"BELOW RANGE")</f>
        <v>IN RANGE</v>
      </c>
      <c r="S6487">
        <f>MIN(VLOOKUP($O6487,margin_ranges!$A$5:$D$10,4,FALSE),$P6487*100)</f>
        <v>29.75</v>
      </c>
      <c r="T6487" s="29">
        <f>(1-$S6487/100)/(1-$F6487)-1</f>
        <v>3.6245393979462692E-2</v>
      </c>
      <c r="U6487" s="19" t="str">
        <f>IF(ABS(IFERROR(T6487,0))&gt;0.05,INDEX(margin_ranges!$C$13:$C$16,MATCH($F6487*100,margin_ranges!$B$13:$B$16,1)),"")</f>
        <v/>
      </c>
      <c r="V6487" t="e">
        <f>MIN(VLOOKUP($U6487,margin_ranges!$A$5:$D$10,4,FALSE),$P6487*100)</f>
        <v>#N/A</v>
      </c>
      <c r="Y6487" s="29" t="e">
        <f t="shared" si="101"/>
        <v>#N/A</v>
      </c>
    </row>
    <row r="6488" spans="1:25" x14ac:dyDescent="0.3">
      <c r="A6488" s="8" t="s">
        <v>17</v>
      </c>
      <c r="B6488" s="8" t="s">
        <v>11220</v>
      </c>
      <c r="C6488" s="8" t="s">
        <v>11221</v>
      </c>
      <c r="D6488" s="8" t="s">
        <v>11272</v>
      </c>
      <c r="E6488" s="8" t="s">
        <v>11273</v>
      </c>
      <c r="F6488" s="24">
        <v>0.31627277383478403</v>
      </c>
      <c r="G6488" s="24">
        <v>0</v>
      </c>
      <c r="H6488" s="25">
        <v>10.3871</v>
      </c>
      <c r="I6488" s="25">
        <v>0.60680000000000001</v>
      </c>
      <c r="J6488" s="15">
        <v>21</v>
      </c>
      <c r="K6488" s="15">
        <v>6</v>
      </c>
      <c r="L6488" s="13">
        <v>5.8400000000000001E-2</v>
      </c>
      <c r="M6488" s="7">
        <v>1.12618011</v>
      </c>
      <c r="N6488" s="26">
        <v>0.77</v>
      </c>
      <c r="O6488" s="27" t="s">
        <v>22</v>
      </c>
      <c r="P6488" s="8">
        <v>0.31627277380000002</v>
      </c>
      <c r="Q6488" s="24">
        <v>0.37</v>
      </c>
      <c r="R6488" t="str">
        <f>IF($Q6488*100&gt;=VLOOKUP($O6488,margin_ranges!$A$5:$C$10,2,FALSE),IF($Q6488*100&lt;=VLOOKUP($O6488,margin_ranges!$A$5:$C$10,3,FALSE)+10,"IN RANGE","ABOVE RANGE"),"BELOW RANGE")</f>
        <v>IN RANGE</v>
      </c>
      <c r="S6488">
        <f>MIN(VLOOKUP($O6488,margin_ranges!$A$5:$D$10,4,FALSE),$P6488*100)</f>
        <v>29.75</v>
      </c>
      <c r="T6488" s="29">
        <f>(1-$S6488/100)/(1-$F6488)-1</f>
        <v>2.7456525228743534E-2</v>
      </c>
      <c r="U6488" s="19" t="str">
        <f>IF(ABS(IFERROR(T6488,0))&gt;0.05,INDEX(margin_ranges!$C$13:$C$16,MATCH($F6488*100,margin_ranges!$B$13:$B$16,1)),"")</f>
        <v/>
      </c>
      <c r="V6488" t="e">
        <f>MIN(VLOOKUP($U6488,margin_ranges!$A$5:$D$10,4,FALSE),$P6488*100)</f>
        <v>#N/A</v>
      </c>
      <c r="Y6488" s="29" t="e">
        <f t="shared" si="101"/>
        <v>#N/A</v>
      </c>
    </row>
    <row r="6489" spans="1:25" x14ac:dyDescent="0.3">
      <c r="A6489" s="8" t="s">
        <v>17</v>
      </c>
      <c r="B6489" s="8" t="s">
        <v>11220</v>
      </c>
      <c r="C6489" s="8" t="s">
        <v>11221</v>
      </c>
      <c r="D6489" s="8" t="s">
        <v>11268</v>
      </c>
      <c r="E6489" s="8" t="s">
        <v>11269</v>
      </c>
      <c r="F6489" s="24">
        <v>0.3</v>
      </c>
      <c r="G6489" s="24">
        <v>0</v>
      </c>
      <c r="H6489" s="25">
        <v>7.5856000000000003</v>
      </c>
      <c r="I6489" s="25">
        <v>0.97860000000000003</v>
      </c>
      <c r="J6489" s="15">
        <v>27</v>
      </c>
      <c r="K6489" s="15">
        <v>8</v>
      </c>
      <c r="L6489" s="13">
        <v>0.129</v>
      </c>
      <c r="M6489" s="7">
        <v>0.90312409000000005</v>
      </c>
      <c r="N6489" s="26">
        <v>0.55000000000000004</v>
      </c>
      <c r="O6489" s="27" t="s">
        <v>92</v>
      </c>
      <c r="P6489" s="8">
        <v>0.39100284499999999</v>
      </c>
      <c r="Q6489" s="24">
        <v>0.3</v>
      </c>
      <c r="R6489" t="str">
        <f>IF($Q6489*100&gt;=VLOOKUP($O6489,margin_ranges!$A$5:$C$10,2,FALSE),IF($Q6489*100&lt;=VLOOKUP($O6489,margin_ranges!$A$5:$C$10,3,FALSE)+10,"IN RANGE","ABOVE RANGE"),"BELOW RANGE")</f>
        <v>IN RANGE</v>
      </c>
      <c r="S6489">
        <f>MIN(VLOOKUP($O6489,margin_ranges!$A$5:$D$10,4,FALSE),$P6489*100)</f>
        <v>29.75</v>
      </c>
      <c r="T6489" s="29">
        <f>(1-$S6489/100)/(1-$F6489)-1</f>
        <v>3.5714285714285587E-3</v>
      </c>
      <c r="U6489" s="19" t="str">
        <f>IF(ABS(IFERROR(T6489,0))&gt;0.05,INDEX(margin_ranges!$C$13:$C$16,MATCH($F6489*100,margin_ranges!$B$13:$B$16,1)),"")</f>
        <v/>
      </c>
      <c r="V6489" t="e">
        <f>MIN(VLOOKUP($U6489,margin_ranges!$A$5:$D$10,4,FALSE),$P6489*100)</f>
        <v>#N/A</v>
      </c>
      <c r="Y6489" s="29" t="e">
        <f t="shared" si="101"/>
        <v>#N/A</v>
      </c>
    </row>
    <row r="6490" spans="1:25" x14ac:dyDescent="0.3">
      <c r="A6490" s="8" t="s">
        <v>17</v>
      </c>
      <c r="B6490" s="8" t="s">
        <v>11220</v>
      </c>
      <c r="C6490" s="8" t="s">
        <v>11221</v>
      </c>
      <c r="D6490" s="8" t="s">
        <v>11270</v>
      </c>
      <c r="E6490" s="8" t="s">
        <v>11271</v>
      </c>
      <c r="F6490" s="24">
        <v>0.24886216113856099</v>
      </c>
      <c r="G6490" s="24">
        <v>0</v>
      </c>
      <c r="H6490" s="25">
        <v>23.270499999999998</v>
      </c>
      <c r="I6490" s="25">
        <v>2.4508000000000001</v>
      </c>
      <c r="J6490" s="15">
        <v>98</v>
      </c>
      <c r="K6490" s="15">
        <v>23</v>
      </c>
      <c r="L6490" s="13">
        <v>0.1053</v>
      </c>
      <c r="M6490" s="7">
        <v>1.3313135700000001</v>
      </c>
      <c r="N6490" s="26">
        <v>1</v>
      </c>
      <c r="O6490" s="27" t="s">
        <v>22</v>
      </c>
      <c r="P6490" s="8">
        <v>0.24886216110000001</v>
      </c>
      <c r="Q6490" s="24">
        <v>0.28000000000000003</v>
      </c>
      <c r="R6490" t="str">
        <f>IF($Q6490*100&gt;=VLOOKUP($O6490,margin_ranges!$A$5:$C$10,2,FALSE),IF($Q6490*100&lt;=VLOOKUP($O6490,margin_ranges!$A$5:$C$10,3,FALSE)+10,"IN RANGE","ABOVE RANGE"),"BELOW RANGE")</f>
        <v>IN RANGE</v>
      </c>
      <c r="S6490">
        <f>MIN(VLOOKUP($O6490,margin_ranges!$A$5:$D$10,4,FALSE),$P6490*100)</f>
        <v>24.886216109999999</v>
      </c>
      <c r="T6490" s="29">
        <f>(1-$S6490/100)/(1-$F6490)-1</f>
        <v>5.1336712658667238E-11</v>
      </c>
      <c r="U6490" s="19" t="str">
        <f>IF(ABS(IFERROR(T6490,0))&gt;0.05,INDEX(margin_ranges!$C$13:$C$16,MATCH($F6490*100,margin_ranges!$B$13:$B$16,1)),"")</f>
        <v/>
      </c>
      <c r="V6490" t="e">
        <f>MIN(VLOOKUP($U6490,margin_ranges!$A$5:$D$10,4,FALSE),$P6490*100)</f>
        <v>#N/A</v>
      </c>
      <c r="Y6490" s="29" t="e">
        <f t="shared" si="101"/>
        <v>#N/A</v>
      </c>
    </row>
    <row r="6491" spans="1:25" x14ac:dyDescent="0.3">
      <c r="A6491" s="8" t="s">
        <v>17</v>
      </c>
      <c r="B6491" s="8" t="s">
        <v>11220</v>
      </c>
      <c r="C6491" s="8" t="s">
        <v>11221</v>
      </c>
      <c r="D6491" s="8" t="s">
        <v>11228</v>
      </c>
      <c r="E6491" s="8" t="s">
        <v>11229</v>
      </c>
      <c r="F6491" s="24">
        <v>0.26689226613113498</v>
      </c>
      <c r="G6491" s="24">
        <v>0</v>
      </c>
      <c r="H6491" s="25">
        <v>28.9895</v>
      </c>
      <c r="I6491" s="25">
        <v>4.8846999999999996</v>
      </c>
      <c r="J6491" s="15">
        <v>180</v>
      </c>
      <c r="K6491" s="15">
        <v>45</v>
      </c>
      <c r="L6491" s="13">
        <v>0.16850000000000001</v>
      </c>
      <c r="M6491" s="7">
        <v>1.2276503999999999</v>
      </c>
      <c r="N6491" s="26">
        <v>0.9</v>
      </c>
      <c r="O6491" s="27" t="s">
        <v>22</v>
      </c>
      <c r="P6491" s="8">
        <v>0.2668922661</v>
      </c>
      <c r="Q6491" s="24">
        <v>0.28999999999999998</v>
      </c>
      <c r="R6491" t="str">
        <f>IF($Q6491*100&gt;=VLOOKUP($O6491,margin_ranges!$A$5:$C$10,2,FALSE),IF($Q6491*100&lt;=VLOOKUP($O6491,margin_ranges!$A$5:$C$10,3,FALSE)+10,"IN RANGE","ABOVE RANGE"),"BELOW RANGE")</f>
        <v>IN RANGE</v>
      </c>
      <c r="S6491">
        <f>MIN(VLOOKUP($O6491,margin_ranges!$A$5:$D$10,4,FALSE),$P6491*100)</f>
        <v>26.689226609999999</v>
      </c>
      <c r="T6491" s="29">
        <f>(1-$S6491/100)/(1-$F6491)-1</f>
        <v>4.2470027494800888E-11</v>
      </c>
      <c r="U6491" s="19" t="str">
        <f>IF(ABS(IFERROR(T6491,0))&gt;0.05,INDEX(margin_ranges!$C$13:$C$16,MATCH($F6491*100,margin_ranges!$B$13:$B$16,1)),"")</f>
        <v/>
      </c>
      <c r="V6491" t="e">
        <f>MIN(VLOOKUP($U6491,margin_ranges!$A$5:$D$10,4,FALSE),$P6491*100)</f>
        <v>#N/A</v>
      </c>
      <c r="Y6491" s="29" t="e">
        <f t="shared" si="101"/>
        <v>#N/A</v>
      </c>
    </row>
    <row r="6492" spans="1:25" x14ac:dyDescent="0.3">
      <c r="A6492" s="8" t="s">
        <v>17</v>
      </c>
      <c r="B6492" s="8" t="s">
        <v>11220</v>
      </c>
      <c r="C6492" s="8" t="s">
        <v>11221</v>
      </c>
      <c r="D6492" s="8" t="s">
        <v>11264</v>
      </c>
      <c r="E6492" s="8" t="s">
        <v>11265</v>
      </c>
      <c r="F6492" s="24">
        <v>0.20969687532440501</v>
      </c>
      <c r="G6492" s="24">
        <v>0</v>
      </c>
      <c r="H6492" s="25">
        <v>15.892899999999999</v>
      </c>
      <c r="I6492" s="25">
        <v>0.70620000000000005</v>
      </c>
      <c r="J6492" s="15">
        <v>21</v>
      </c>
      <c r="K6492" s="15">
        <v>4</v>
      </c>
      <c r="L6492" s="13">
        <v>4.4400000000000002E-2</v>
      </c>
      <c r="M6492" s="7">
        <v>0.97430969999999995</v>
      </c>
      <c r="N6492" s="26">
        <v>0.77</v>
      </c>
      <c r="O6492" s="27" t="s">
        <v>92</v>
      </c>
      <c r="P6492" s="8">
        <v>0.2096968753</v>
      </c>
      <c r="Q6492" s="24">
        <v>0.25</v>
      </c>
      <c r="R6492" t="str">
        <f>IF($Q6492*100&gt;=VLOOKUP($O6492,margin_ranges!$A$5:$C$10,2,FALSE),IF($Q6492*100&lt;=VLOOKUP($O6492,margin_ranges!$A$5:$C$10,3,FALSE)+10,"IN RANGE","ABOVE RANGE"),"BELOW RANGE")</f>
        <v>IN RANGE</v>
      </c>
      <c r="S6492">
        <f>MIN(VLOOKUP($O6492,margin_ranges!$A$5:$D$10,4,FALSE),$P6492*100)</f>
        <v>20.969687530000002</v>
      </c>
      <c r="T6492" s="29">
        <f>(1-$S6492/100)/(1-$F6492)-1</f>
        <v>3.0880631385343804E-11</v>
      </c>
      <c r="U6492" s="19" t="str">
        <f>IF(ABS(IFERROR(T6492,0))&gt;0.05,INDEX(margin_ranges!$C$13:$C$16,MATCH($F6492*100,margin_ranges!$B$13:$B$16,1)),"")</f>
        <v/>
      </c>
      <c r="V6492" t="e">
        <f>MIN(VLOOKUP($U6492,margin_ranges!$A$5:$D$10,4,FALSE),$P6492*100)</f>
        <v>#N/A</v>
      </c>
      <c r="Y6492" s="29" t="e">
        <f t="shared" si="101"/>
        <v>#N/A</v>
      </c>
    </row>
    <row r="6493" spans="1:25" x14ac:dyDescent="0.3">
      <c r="A6493" s="8" t="s">
        <v>17</v>
      </c>
      <c r="B6493" s="8" t="s">
        <v>11220</v>
      </c>
      <c r="C6493" s="8" t="s">
        <v>11221</v>
      </c>
      <c r="D6493" s="8" t="s">
        <v>11266</v>
      </c>
      <c r="E6493" s="8" t="s">
        <v>11267</v>
      </c>
      <c r="F6493" s="24">
        <v>0.236339731722255</v>
      </c>
      <c r="G6493" s="24">
        <v>1</v>
      </c>
      <c r="H6493" s="25">
        <v>46.215000000000003</v>
      </c>
      <c r="I6493" s="25">
        <v>6.6185</v>
      </c>
      <c r="J6493" s="15">
        <v>247</v>
      </c>
      <c r="K6493" s="15">
        <v>57</v>
      </c>
      <c r="L6493" s="13">
        <v>0.14319999999999999</v>
      </c>
      <c r="M6493" s="7">
        <v>1.2440086800000001</v>
      </c>
      <c r="N6493" s="26">
        <v>0.95</v>
      </c>
      <c r="O6493" s="27" t="s">
        <v>22</v>
      </c>
      <c r="P6493" s="8">
        <v>0.2363397317</v>
      </c>
      <c r="Q6493" s="24">
        <v>0.28000000000000003</v>
      </c>
      <c r="R6493" t="str">
        <f>IF($Q6493*100&gt;=VLOOKUP($O6493,margin_ranges!$A$5:$C$10,2,FALSE),IF($Q6493*100&lt;=VLOOKUP($O6493,margin_ranges!$A$5:$C$10,3,FALSE)+10,"IN RANGE","ABOVE RANGE"),"BELOW RANGE")</f>
        <v>IN RANGE</v>
      </c>
      <c r="S6493">
        <f>MIN(VLOOKUP($O6493,margin_ranges!$A$5:$D$10,4,FALSE),$P6493*100)</f>
        <v>23.633973170000001</v>
      </c>
      <c r="T6493" s="29">
        <f>(1-$S6493/100)/(1-$F6493)-1</f>
        <v>2.9142466217990659E-11</v>
      </c>
      <c r="U6493" s="19" t="str">
        <f>IF(ABS(IFERROR(T6493,0))&gt;0.05,INDEX(margin_ranges!$C$13:$C$16,MATCH($F6493*100,margin_ranges!$B$13:$B$16,1)),"")</f>
        <v/>
      </c>
      <c r="V6493" t="e">
        <f>MIN(VLOOKUP($U6493,margin_ranges!$A$5:$D$10,4,FALSE),$P6493*100)</f>
        <v>#N/A</v>
      </c>
      <c r="Y6493" s="29" t="e">
        <f t="shared" si="101"/>
        <v>#N/A</v>
      </c>
    </row>
    <row r="6494" spans="1:25" x14ac:dyDescent="0.3">
      <c r="A6494" s="8" t="s">
        <v>17</v>
      </c>
      <c r="B6494" s="8" t="s">
        <v>11220</v>
      </c>
      <c r="C6494" s="8" t="s">
        <v>11221</v>
      </c>
      <c r="D6494" s="8" t="s">
        <v>11240</v>
      </c>
      <c r="E6494" s="8" t="s">
        <v>11241</v>
      </c>
      <c r="F6494" s="24">
        <v>0.23038034805076299</v>
      </c>
      <c r="G6494" s="24">
        <v>0</v>
      </c>
      <c r="H6494" s="25">
        <v>16.933900000000001</v>
      </c>
      <c r="I6494" s="25">
        <v>1.5031000000000001</v>
      </c>
      <c r="J6494" s="15">
        <v>45</v>
      </c>
      <c r="K6494" s="15">
        <v>10</v>
      </c>
      <c r="L6494" s="13">
        <v>8.8800000000000004E-2</v>
      </c>
      <c r="M6494" s="7">
        <v>1.0004941999999999</v>
      </c>
      <c r="N6494" s="26">
        <v>0.77</v>
      </c>
      <c r="O6494" s="27" t="s">
        <v>92</v>
      </c>
      <c r="P6494" s="8">
        <v>0.23038034809999999</v>
      </c>
      <c r="Q6494" s="24">
        <v>0.25</v>
      </c>
      <c r="R6494" t="str">
        <f>IF($Q6494*100&gt;=VLOOKUP($O6494,margin_ranges!$A$5:$C$10,2,FALSE),IF($Q6494*100&lt;=VLOOKUP($O6494,margin_ranges!$A$5:$C$10,3,FALSE)+10,"IN RANGE","ABOVE RANGE"),"BELOW RANGE")</f>
        <v>IN RANGE</v>
      </c>
      <c r="S6494">
        <f>MIN(VLOOKUP($O6494,margin_ranges!$A$5:$D$10,4,FALSE),$P6494*100)</f>
        <v>23.038034809999999</v>
      </c>
      <c r="T6494" s="29">
        <f>(1-$S6494/100)/(1-$F6494)-1</f>
        <v>-6.3975713615604946E-11</v>
      </c>
      <c r="U6494" s="19" t="str">
        <f>IF(ABS(IFERROR(T6494,0))&gt;0.05,INDEX(margin_ranges!$C$13:$C$16,MATCH($F6494*100,margin_ranges!$B$13:$B$16,1)),"")</f>
        <v/>
      </c>
      <c r="V6494" t="e">
        <f>MIN(VLOOKUP($U6494,margin_ranges!$A$5:$D$10,4,FALSE),$P6494*100)</f>
        <v>#N/A</v>
      </c>
      <c r="Y6494" s="29" t="e">
        <f t="shared" si="101"/>
        <v>#N/A</v>
      </c>
    </row>
    <row r="6495" spans="1:25" x14ac:dyDescent="0.3">
      <c r="A6495" s="8" t="s">
        <v>17</v>
      </c>
      <c r="B6495" s="8" t="s">
        <v>11220</v>
      </c>
      <c r="C6495" s="8" t="s">
        <v>11221</v>
      </c>
      <c r="D6495" s="8" t="s">
        <v>11224</v>
      </c>
      <c r="E6495" s="8" t="s">
        <v>11225</v>
      </c>
      <c r="F6495" s="24">
        <v>0.28999999999999998</v>
      </c>
      <c r="G6495" s="24">
        <v>0</v>
      </c>
      <c r="H6495" s="25">
        <v>16.095500000000001</v>
      </c>
      <c r="I6495" s="25">
        <v>2.7498999999999998</v>
      </c>
      <c r="J6495" s="15">
        <v>96</v>
      </c>
      <c r="K6495" s="15">
        <v>25</v>
      </c>
      <c r="L6495" s="13">
        <v>0.1709</v>
      </c>
      <c r="M6495" s="7">
        <v>1.16726149</v>
      </c>
      <c r="N6495" s="26">
        <v>0.8</v>
      </c>
      <c r="O6495" s="27" t="s">
        <v>22</v>
      </c>
      <c r="P6495" s="8">
        <v>0.314635145</v>
      </c>
      <c r="Q6495" s="24">
        <v>0.28999999999999998</v>
      </c>
      <c r="R6495" t="str">
        <f>IF($Q6495*100&gt;=VLOOKUP($O6495,margin_ranges!$A$5:$C$10,2,FALSE),IF($Q6495*100&lt;=VLOOKUP($O6495,margin_ranges!$A$5:$C$10,3,FALSE)+10,"IN RANGE","ABOVE RANGE"),"BELOW RANGE")</f>
        <v>IN RANGE</v>
      </c>
      <c r="S6495">
        <f>MIN(VLOOKUP($O6495,margin_ranges!$A$5:$D$10,4,FALSE),$P6495*100)</f>
        <v>29.75</v>
      </c>
      <c r="T6495" s="29">
        <f>(1-$S6495/100)/(1-$F6495)-1</f>
        <v>-1.0563380281690127E-2</v>
      </c>
      <c r="U6495" s="19" t="str">
        <f>IF(ABS(IFERROR(T6495,0))&gt;0.05,INDEX(margin_ranges!$C$13:$C$16,MATCH($F6495*100,margin_ranges!$B$13:$B$16,1)),"")</f>
        <v/>
      </c>
      <c r="V6495" t="e">
        <f>MIN(VLOOKUP($U6495,margin_ranges!$A$5:$D$10,4,FALSE),$P6495*100)</f>
        <v>#N/A</v>
      </c>
      <c r="Y6495" s="29" t="e">
        <f t="shared" si="101"/>
        <v>#N/A</v>
      </c>
    </row>
    <row r="6496" spans="1:25" x14ac:dyDescent="0.3">
      <c r="A6496" s="8" t="s">
        <v>17</v>
      </c>
      <c r="B6496" s="8" t="s">
        <v>11220</v>
      </c>
      <c r="C6496" s="8" t="s">
        <v>11221</v>
      </c>
      <c r="D6496" s="8" t="s">
        <v>11230</v>
      </c>
      <c r="E6496" s="8" t="s">
        <v>11231</v>
      </c>
      <c r="F6496" s="24">
        <v>0.28999999999999998</v>
      </c>
      <c r="G6496" s="24">
        <v>0</v>
      </c>
      <c r="H6496" s="25">
        <v>4.1672000000000002</v>
      </c>
      <c r="I6496" s="25">
        <v>0.23760000000000001</v>
      </c>
      <c r="J6496" s="15">
        <v>9</v>
      </c>
      <c r="K6496" s="15">
        <v>2</v>
      </c>
      <c r="L6496" s="13">
        <v>5.7000000000000002E-2</v>
      </c>
      <c r="M6496" s="7">
        <v>1.29260373</v>
      </c>
      <c r="N6496" s="26">
        <v>0.8</v>
      </c>
      <c r="O6496" s="27" t="s">
        <v>22</v>
      </c>
      <c r="P6496" s="8">
        <v>0.3810941571</v>
      </c>
      <c r="Q6496" s="24">
        <v>0.28999999999999998</v>
      </c>
      <c r="R6496" t="str">
        <f>IF($Q6496*100&gt;=VLOOKUP($O6496,margin_ranges!$A$5:$C$10,2,FALSE),IF($Q6496*100&lt;=VLOOKUP($O6496,margin_ranges!$A$5:$C$10,3,FALSE)+10,"IN RANGE","ABOVE RANGE"),"BELOW RANGE")</f>
        <v>IN RANGE</v>
      </c>
      <c r="S6496">
        <f>MIN(VLOOKUP($O6496,margin_ranges!$A$5:$D$10,4,FALSE),$P6496*100)</f>
        <v>29.75</v>
      </c>
      <c r="T6496" s="29">
        <f>(1-$S6496/100)/(1-$F6496)-1</f>
        <v>-1.0563380281690127E-2</v>
      </c>
      <c r="U6496" s="19" t="str">
        <f>IF(ABS(IFERROR(T6496,0))&gt;0.05,INDEX(margin_ranges!$C$13:$C$16,MATCH($F6496*100,margin_ranges!$B$13:$B$16,1)),"")</f>
        <v/>
      </c>
      <c r="V6496" t="e">
        <f>MIN(VLOOKUP($U6496,margin_ranges!$A$5:$D$10,4,FALSE),$P6496*100)</f>
        <v>#N/A</v>
      </c>
      <c r="Y6496" s="29" t="e">
        <f t="shared" si="101"/>
        <v>#N/A</v>
      </c>
    </row>
    <row r="6497" spans="1:25" x14ac:dyDescent="0.3">
      <c r="A6497" s="8" t="s">
        <v>17</v>
      </c>
      <c r="B6497" s="8" t="s">
        <v>11220</v>
      </c>
      <c r="C6497" s="8" t="s">
        <v>11221</v>
      </c>
      <c r="D6497" s="8" t="s">
        <v>11234</v>
      </c>
      <c r="E6497" s="8" t="s">
        <v>11235</v>
      </c>
      <c r="F6497" s="24">
        <v>0.28999999999999998</v>
      </c>
      <c r="G6497" s="24">
        <v>0</v>
      </c>
      <c r="H6497" s="25">
        <v>17.880099999999999</v>
      </c>
      <c r="I6497" s="25">
        <v>4.1540999999999997</v>
      </c>
      <c r="J6497" s="15">
        <v>140</v>
      </c>
      <c r="K6497" s="15">
        <v>36</v>
      </c>
      <c r="L6497" s="13">
        <v>0.23230000000000001</v>
      </c>
      <c r="M6497" s="7">
        <v>1.11938374</v>
      </c>
      <c r="N6497" s="26">
        <v>0.75</v>
      </c>
      <c r="O6497" s="27" t="s">
        <v>22</v>
      </c>
      <c r="P6497" s="8">
        <v>0.32998847930000003</v>
      </c>
      <c r="Q6497" s="24">
        <v>0.28999999999999998</v>
      </c>
      <c r="R6497" t="str">
        <f>IF($Q6497*100&gt;=VLOOKUP($O6497,margin_ranges!$A$5:$C$10,2,FALSE),IF($Q6497*100&lt;=VLOOKUP($O6497,margin_ranges!$A$5:$C$10,3,FALSE)+10,"IN RANGE","ABOVE RANGE"),"BELOW RANGE")</f>
        <v>IN RANGE</v>
      </c>
      <c r="S6497">
        <f>MIN(VLOOKUP($O6497,margin_ranges!$A$5:$D$10,4,FALSE),$P6497*100)</f>
        <v>29.75</v>
      </c>
      <c r="T6497" s="29">
        <f>(1-$S6497/100)/(1-$F6497)-1</f>
        <v>-1.0563380281690127E-2</v>
      </c>
      <c r="U6497" s="19" t="str">
        <f>IF(ABS(IFERROR(T6497,0))&gt;0.05,INDEX(margin_ranges!$C$13:$C$16,MATCH($F6497*100,margin_ranges!$B$13:$B$16,1)),"")</f>
        <v/>
      </c>
      <c r="V6497" t="e">
        <f>MIN(VLOOKUP($U6497,margin_ranges!$A$5:$D$10,4,FALSE),$P6497*100)</f>
        <v>#N/A</v>
      </c>
      <c r="Y6497" s="29" t="e">
        <f t="shared" si="101"/>
        <v>#N/A</v>
      </c>
    </row>
    <row r="6498" spans="1:25" x14ac:dyDescent="0.3">
      <c r="A6498" s="8" t="s">
        <v>17</v>
      </c>
      <c r="B6498" s="8" t="s">
        <v>11220</v>
      </c>
      <c r="C6498" s="8" t="s">
        <v>11221</v>
      </c>
      <c r="D6498" s="28" t="s">
        <v>11248</v>
      </c>
      <c r="E6498" s="8" t="s">
        <v>11249</v>
      </c>
      <c r="F6498" s="24">
        <v>0.28999999999999998</v>
      </c>
      <c r="G6498" s="24">
        <v>0</v>
      </c>
      <c r="H6498" s="25">
        <v>9.9539000000000009</v>
      </c>
      <c r="I6498" s="25">
        <v>1.1145</v>
      </c>
      <c r="J6498" s="15">
        <v>38</v>
      </c>
      <c r="K6498" s="15">
        <v>10</v>
      </c>
      <c r="L6498" s="13">
        <v>0.112</v>
      </c>
      <c r="M6498" s="7">
        <v>1.1510094200000001</v>
      </c>
      <c r="N6498" s="26">
        <v>0.5</v>
      </c>
      <c r="O6498" s="27" t="s">
        <v>22</v>
      </c>
      <c r="P6498" s="8">
        <v>0.56559869039999999</v>
      </c>
      <c r="Q6498" s="24">
        <v>0.28999999999999998</v>
      </c>
      <c r="R6498" t="str">
        <f>IF($Q6498*100&gt;=VLOOKUP($O6498,margin_ranges!$A$5:$C$10,2,FALSE),IF($Q6498*100&lt;=VLOOKUP($O6498,margin_ranges!$A$5:$C$10,3,FALSE)+10,"IN RANGE","ABOVE RANGE"),"BELOW RANGE")</f>
        <v>IN RANGE</v>
      </c>
      <c r="S6498">
        <f>MIN(VLOOKUP($O6498,margin_ranges!$A$5:$D$10,4,FALSE),$P6498*100)</f>
        <v>29.75</v>
      </c>
      <c r="T6498" s="29">
        <f>(1-$S6498/100)/(1-$F6498)-1</f>
        <v>-1.0563380281690127E-2</v>
      </c>
      <c r="U6498" s="19" t="str">
        <f>IF(ABS(IFERROR(T6498,0))&gt;0.05,INDEX(margin_ranges!$C$13:$C$16,MATCH($F6498*100,margin_ranges!$B$13:$B$16,1)),"")</f>
        <v/>
      </c>
      <c r="V6498" t="e">
        <f>MIN(VLOOKUP($U6498,margin_ranges!$A$5:$D$10,4,FALSE),$P6498*100)</f>
        <v>#N/A</v>
      </c>
      <c r="Y6498" s="29" t="e">
        <f t="shared" si="101"/>
        <v>#N/A</v>
      </c>
    </row>
    <row r="6499" spans="1:25" x14ac:dyDescent="0.3">
      <c r="A6499" s="8" t="s">
        <v>17</v>
      </c>
      <c r="B6499" s="8" t="s">
        <v>11220</v>
      </c>
      <c r="C6499" s="8" t="s">
        <v>11221</v>
      </c>
      <c r="D6499" s="8" t="s">
        <v>11256</v>
      </c>
      <c r="E6499" s="8" t="s">
        <v>11257</v>
      </c>
      <c r="F6499" s="24">
        <v>0.28999999999999998</v>
      </c>
      <c r="G6499" s="24">
        <v>0</v>
      </c>
      <c r="H6499" s="25">
        <v>12.4838</v>
      </c>
      <c r="I6499" s="25">
        <v>2.5950000000000002</v>
      </c>
      <c r="J6499" s="15">
        <v>90</v>
      </c>
      <c r="K6499" s="15">
        <v>23</v>
      </c>
      <c r="L6499" s="13">
        <v>0.2079</v>
      </c>
      <c r="M6499" s="7">
        <v>1.1541370799999999</v>
      </c>
      <c r="N6499" s="26">
        <v>0.8</v>
      </c>
      <c r="O6499" s="27" t="s">
        <v>22</v>
      </c>
      <c r="P6499" s="8">
        <v>0.306841435</v>
      </c>
      <c r="Q6499" s="24">
        <v>0.28999999999999998</v>
      </c>
      <c r="R6499" t="str">
        <f>IF($Q6499*100&gt;=VLOOKUP($O6499,margin_ranges!$A$5:$C$10,2,FALSE),IF($Q6499*100&lt;=VLOOKUP($O6499,margin_ranges!$A$5:$C$10,3,FALSE)+10,"IN RANGE","ABOVE RANGE"),"BELOW RANGE")</f>
        <v>IN RANGE</v>
      </c>
      <c r="S6499">
        <f>MIN(VLOOKUP($O6499,margin_ranges!$A$5:$D$10,4,FALSE),$P6499*100)</f>
        <v>29.75</v>
      </c>
      <c r="T6499" s="29">
        <f>(1-$S6499/100)/(1-$F6499)-1</f>
        <v>-1.0563380281690127E-2</v>
      </c>
      <c r="U6499" s="19" t="str">
        <f>IF(ABS(IFERROR(T6499,0))&gt;0.05,INDEX(margin_ranges!$C$13:$C$16,MATCH($F6499*100,margin_ranges!$B$13:$B$16,1)),"")</f>
        <v/>
      </c>
      <c r="V6499" t="e">
        <f>MIN(VLOOKUP($U6499,margin_ranges!$A$5:$D$10,4,FALSE),$P6499*100)</f>
        <v>#N/A</v>
      </c>
      <c r="Y6499" s="29" t="e">
        <f t="shared" si="101"/>
        <v>#N/A</v>
      </c>
    </row>
    <row r="6500" spans="1:25" x14ac:dyDescent="0.3">
      <c r="A6500" s="8" t="s">
        <v>17</v>
      </c>
      <c r="B6500" s="8" t="s">
        <v>11220</v>
      </c>
      <c r="C6500" s="8" t="s">
        <v>11221</v>
      </c>
      <c r="D6500" s="8" t="s">
        <v>11258</v>
      </c>
      <c r="E6500" s="8" t="s">
        <v>11259</v>
      </c>
      <c r="F6500" s="24">
        <v>0.28999999999999998</v>
      </c>
      <c r="G6500" s="24">
        <v>0</v>
      </c>
      <c r="H6500" s="25">
        <v>15.238799999999999</v>
      </c>
      <c r="I6500" s="25">
        <v>2.3290999999999999</v>
      </c>
      <c r="J6500" s="15">
        <v>79</v>
      </c>
      <c r="K6500" s="15">
        <v>20</v>
      </c>
      <c r="L6500" s="13">
        <v>0.15279999999999999</v>
      </c>
      <c r="M6500" s="7">
        <v>1.12920142</v>
      </c>
      <c r="N6500" s="26">
        <v>0.75</v>
      </c>
      <c r="O6500" s="27" t="s">
        <v>22</v>
      </c>
      <c r="P6500" s="8">
        <v>0.33581380189999999</v>
      </c>
      <c r="Q6500" s="24">
        <v>0.28999999999999998</v>
      </c>
      <c r="R6500" t="str">
        <f>IF($Q6500*100&gt;=VLOOKUP($O6500,margin_ranges!$A$5:$C$10,2,FALSE),IF($Q6500*100&lt;=VLOOKUP($O6500,margin_ranges!$A$5:$C$10,3,FALSE)+10,"IN RANGE","ABOVE RANGE"),"BELOW RANGE")</f>
        <v>IN RANGE</v>
      </c>
      <c r="S6500">
        <f>MIN(VLOOKUP($O6500,margin_ranges!$A$5:$D$10,4,FALSE),$P6500*100)</f>
        <v>29.75</v>
      </c>
      <c r="T6500" s="29">
        <f>(1-$S6500/100)/(1-$F6500)-1</f>
        <v>-1.0563380281690127E-2</v>
      </c>
      <c r="U6500" s="19" t="str">
        <f>IF(ABS(IFERROR(T6500,0))&gt;0.05,INDEX(margin_ranges!$C$13:$C$16,MATCH($F6500*100,margin_ranges!$B$13:$B$16,1)),"")</f>
        <v/>
      </c>
      <c r="V6500" t="e">
        <f>MIN(VLOOKUP($U6500,margin_ranges!$A$5:$D$10,4,FALSE),$P6500*100)</f>
        <v>#N/A</v>
      </c>
      <c r="Y6500" s="29" t="e">
        <f t="shared" si="101"/>
        <v>#N/A</v>
      </c>
    </row>
    <row r="6501" spans="1:25" x14ac:dyDescent="0.3">
      <c r="A6501" s="8" t="s">
        <v>17</v>
      </c>
      <c r="B6501" s="8" t="s">
        <v>11220</v>
      </c>
      <c r="C6501" s="8" t="s">
        <v>11221</v>
      </c>
      <c r="D6501" s="8" t="s">
        <v>11260</v>
      </c>
      <c r="E6501" s="8" t="s">
        <v>11261</v>
      </c>
      <c r="F6501" s="24">
        <v>0.28999999999999998</v>
      </c>
      <c r="G6501" s="24">
        <v>0</v>
      </c>
      <c r="H6501" s="25">
        <v>7.3784000000000001</v>
      </c>
      <c r="I6501" s="25">
        <v>1.708</v>
      </c>
      <c r="J6501" s="15">
        <v>59</v>
      </c>
      <c r="K6501" s="15">
        <v>15</v>
      </c>
      <c r="L6501" s="13">
        <v>0.23150000000000001</v>
      </c>
      <c r="M6501" s="7">
        <v>1.1423636699999999</v>
      </c>
      <c r="N6501" s="26">
        <v>0.7</v>
      </c>
      <c r="O6501" s="27" t="s">
        <v>22</v>
      </c>
      <c r="P6501" s="8">
        <v>0.38723541340000001</v>
      </c>
      <c r="Q6501" s="24">
        <v>0.28999999999999998</v>
      </c>
      <c r="R6501" t="str">
        <f>IF($Q6501*100&gt;=VLOOKUP($O6501,margin_ranges!$A$5:$C$10,2,FALSE),IF($Q6501*100&lt;=VLOOKUP($O6501,margin_ranges!$A$5:$C$10,3,FALSE)+10,"IN RANGE","ABOVE RANGE"),"BELOW RANGE")</f>
        <v>IN RANGE</v>
      </c>
      <c r="S6501">
        <f>MIN(VLOOKUP($O6501,margin_ranges!$A$5:$D$10,4,FALSE),$P6501*100)</f>
        <v>29.75</v>
      </c>
      <c r="T6501" s="29">
        <f>(1-$S6501/100)/(1-$F6501)-1</f>
        <v>-1.0563380281690127E-2</v>
      </c>
      <c r="U6501" s="19" t="str">
        <f>IF(ABS(IFERROR(T6501,0))&gt;0.05,INDEX(margin_ranges!$C$13:$C$16,MATCH($F6501*100,margin_ranges!$B$13:$B$16,1)),"")</f>
        <v/>
      </c>
      <c r="V6501" t="e">
        <f>MIN(VLOOKUP($U6501,margin_ranges!$A$5:$D$10,4,FALSE),$P6501*100)</f>
        <v>#N/A</v>
      </c>
      <c r="Y6501" s="29" t="e">
        <f t="shared" si="101"/>
        <v>#N/A</v>
      </c>
    </row>
    <row r="6502" spans="1:25" x14ac:dyDescent="0.3">
      <c r="A6502" s="8" t="s">
        <v>17</v>
      </c>
      <c r="B6502" s="8" t="s">
        <v>11220</v>
      </c>
      <c r="C6502" s="8" t="s">
        <v>11221</v>
      </c>
      <c r="D6502" s="8" t="s">
        <v>11262</v>
      </c>
      <c r="E6502" s="8" t="s">
        <v>11263</v>
      </c>
      <c r="F6502" s="24">
        <v>0.28999999999999998</v>
      </c>
      <c r="G6502" s="24">
        <v>0</v>
      </c>
      <c r="H6502" s="25">
        <v>6.2736000000000001</v>
      </c>
      <c r="I6502" s="25">
        <v>0.94589999999999996</v>
      </c>
      <c r="J6502" s="15">
        <v>32</v>
      </c>
      <c r="K6502" s="15">
        <v>8</v>
      </c>
      <c r="L6502" s="13">
        <v>0.15079999999999999</v>
      </c>
      <c r="M6502" s="7">
        <v>1.1119166300000001</v>
      </c>
      <c r="N6502" s="26">
        <v>0.55000000000000004</v>
      </c>
      <c r="O6502" s="27" t="s">
        <v>22</v>
      </c>
      <c r="P6502" s="8">
        <v>0.50535859819999995</v>
      </c>
      <c r="Q6502" s="24">
        <v>0.28999999999999998</v>
      </c>
      <c r="R6502" t="str">
        <f>IF($Q6502*100&gt;=VLOOKUP($O6502,margin_ranges!$A$5:$C$10,2,FALSE),IF($Q6502*100&lt;=VLOOKUP($O6502,margin_ranges!$A$5:$C$10,3,FALSE)+10,"IN RANGE","ABOVE RANGE"),"BELOW RANGE")</f>
        <v>IN RANGE</v>
      </c>
      <c r="S6502">
        <f>MIN(VLOOKUP($O6502,margin_ranges!$A$5:$D$10,4,FALSE),$P6502*100)</f>
        <v>29.75</v>
      </c>
      <c r="T6502" s="29">
        <f>(1-$S6502/100)/(1-$F6502)-1</f>
        <v>-1.0563380281690127E-2</v>
      </c>
      <c r="U6502" s="19" t="str">
        <f>IF(ABS(IFERROR(T6502,0))&gt;0.05,INDEX(margin_ranges!$C$13:$C$16,MATCH($F6502*100,margin_ranges!$B$13:$B$16,1)),"")</f>
        <v/>
      </c>
      <c r="V6502" t="e">
        <f>MIN(VLOOKUP($U6502,margin_ranges!$A$5:$D$10,4,FALSE),$P6502*100)</f>
        <v>#N/A</v>
      </c>
      <c r="Y6502" s="29" t="e">
        <f t="shared" si="101"/>
        <v>#N/A</v>
      </c>
    </row>
    <row r="6503" spans="1:25" x14ac:dyDescent="0.3">
      <c r="A6503" s="8" t="s">
        <v>17</v>
      </c>
      <c r="B6503" s="8" t="s">
        <v>11220</v>
      </c>
      <c r="C6503" s="8" t="s">
        <v>11221</v>
      </c>
      <c r="D6503" s="8" t="s">
        <v>11252</v>
      </c>
      <c r="E6503" s="8" t="s">
        <v>11253</v>
      </c>
      <c r="F6503" s="24">
        <v>0.25</v>
      </c>
      <c r="G6503" s="24">
        <v>0</v>
      </c>
      <c r="H6503" s="25">
        <v>5.1856</v>
      </c>
      <c r="I6503" s="25">
        <v>0.37390000000000001</v>
      </c>
      <c r="J6503" s="15">
        <v>9</v>
      </c>
      <c r="K6503" s="15">
        <v>2</v>
      </c>
      <c r="L6503" s="13">
        <v>7.2099999999999997E-2</v>
      </c>
      <c r="M6503" s="7">
        <v>0.81962170000000001</v>
      </c>
      <c r="N6503" s="26">
        <v>0.6</v>
      </c>
      <c r="O6503" s="27" t="s">
        <v>92</v>
      </c>
      <c r="P6503" s="8">
        <v>0.26795496400000002</v>
      </c>
      <c r="Q6503" s="24">
        <v>0.25</v>
      </c>
      <c r="R6503" t="str">
        <f>IF($Q6503*100&gt;=VLOOKUP($O6503,margin_ranges!$A$5:$C$10,2,FALSE),IF($Q6503*100&lt;=VLOOKUP($O6503,margin_ranges!$A$5:$C$10,3,FALSE)+10,"IN RANGE","ABOVE RANGE"),"BELOW RANGE")</f>
        <v>IN RANGE</v>
      </c>
      <c r="S6503">
        <f>MIN(VLOOKUP($O6503,margin_ranges!$A$5:$D$10,4,FALSE),$P6503*100)</f>
        <v>26.795496400000001</v>
      </c>
      <c r="T6503" s="29">
        <f>(1-$S6503/100)/(1-$F6503)-1</f>
        <v>-2.3939952000000098E-2</v>
      </c>
      <c r="U6503" s="19" t="str">
        <f>IF(ABS(IFERROR(T6503,0))&gt;0.05,INDEX(margin_ranges!$C$13:$C$16,MATCH($F6503*100,margin_ranges!$B$13:$B$16,1)),"")</f>
        <v/>
      </c>
      <c r="V6503" t="e">
        <f>MIN(VLOOKUP($U6503,margin_ranges!$A$5:$D$10,4,FALSE),$P6503*100)</f>
        <v>#N/A</v>
      </c>
      <c r="Y6503" s="29" t="e">
        <f t="shared" si="101"/>
        <v>#N/A</v>
      </c>
    </row>
    <row r="6504" spans="1:25" x14ac:dyDescent="0.3">
      <c r="A6504" s="8" t="s">
        <v>17</v>
      </c>
      <c r="B6504" s="8" t="s">
        <v>11220</v>
      </c>
      <c r="C6504" s="8" t="s">
        <v>11221</v>
      </c>
      <c r="D6504" s="8" t="s">
        <v>11226</v>
      </c>
      <c r="E6504" s="8" t="s">
        <v>11227</v>
      </c>
      <c r="F6504" s="24">
        <v>0.25</v>
      </c>
      <c r="G6504" s="24">
        <v>0</v>
      </c>
      <c r="H6504" s="25">
        <v>5.7138999999999998</v>
      </c>
      <c r="I6504" s="25">
        <v>0.43940000000000001</v>
      </c>
      <c r="J6504" s="15">
        <v>11</v>
      </c>
      <c r="K6504" s="15">
        <v>3</v>
      </c>
      <c r="L6504" s="13">
        <v>7.6899999999999996E-2</v>
      </c>
      <c r="M6504" s="7">
        <v>0.82443107999999998</v>
      </c>
      <c r="N6504" s="26">
        <v>0.6</v>
      </c>
      <c r="O6504" s="27" t="s">
        <v>92</v>
      </c>
      <c r="P6504" s="8">
        <v>0.27222539880000002</v>
      </c>
      <c r="Q6504" s="24">
        <v>0.25</v>
      </c>
      <c r="R6504" t="str">
        <f>IF($Q6504*100&gt;=VLOOKUP($O6504,margin_ranges!$A$5:$C$10,2,FALSE),IF($Q6504*100&lt;=VLOOKUP($O6504,margin_ranges!$A$5:$C$10,3,FALSE)+10,"IN RANGE","ABOVE RANGE"),"BELOW RANGE")</f>
        <v>IN RANGE</v>
      </c>
      <c r="S6504">
        <f>MIN(VLOOKUP($O6504,margin_ranges!$A$5:$D$10,4,FALSE),$P6504*100)</f>
        <v>27.222539880000003</v>
      </c>
      <c r="T6504" s="29">
        <f>(1-$S6504/100)/(1-$F6504)-1</f>
        <v>-2.9633865066666765E-2</v>
      </c>
      <c r="U6504" s="19" t="str">
        <f>IF(ABS(IFERROR(T6504,0))&gt;0.05,INDEX(margin_ranges!$C$13:$C$16,MATCH($F6504*100,margin_ranges!$B$13:$B$16,1)),"")</f>
        <v/>
      </c>
      <c r="V6504" t="e">
        <f>MIN(VLOOKUP($U6504,margin_ranges!$A$5:$D$10,4,FALSE),$P6504*100)</f>
        <v>#N/A</v>
      </c>
      <c r="Y6504" s="29" t="e">
        <f t="shared" si="101"/>
        <v>#N/A</v>
      </c>
    </row>
    <row r="6505" spans="1:25" x14ac:dyDescent="0.3">
      <c r="A6505" s="8" t="s">
        <v>17</v>
      </c>
      <c r="B6505" s="8" t="s">
        <v>11220</v>
      </c>
      <c r="C6505" s="8" t="s">
        <v>11221</v>
      </c>
      <c r="D6505" s="8" t="s">
        <v>11222</v>
      </c>
      <c r="E6505" s="8" t="s">
        <v>11223</v>
      </c>
      <c r="F6505" s="24">
        <v>0.25</v>
      </c>
      <c r="G6505" s="24">
        <v>0</v>
      </c>
      <c r="H6505" s="25">
        <v>4.9870999999999999</v>
      </c>
      <c r="I6505" s="25">
        <v>0.84379999999999999</v>
      </c>
      <c r="J6505" s="15">
        <v>29</v>
      </c>
      <c r="K6505" s="15">
        <v>7</v>
      </c>
      <c r="L6505" s="13">
        <v>0.16919999999999999</v>
      </c>
      <c r="M6505" s="7">
        <v>1.14003217</v>
      </c>
      <c r="N6505" s="26">
        <v>0.6</v>
      </c>
      <c r="O6505" s="27" t="s">
        <v>92</v>
      </c>
      <c r="P6505" s="8">
        <v>0.47369906140000001</v>
      </c>
      <c r="Q6505" s="24">
        <v>0.25</v>
      </c>
      <c r="R6505" t="str">
        <f>IF($Q6505*100&gt;=VLOOKUP($O6505,margin_ranges!$A$5:$C$10,2,FALSE),IF($Q6505*100&lt;=VLOOKUP($O6505,margin_ranges!$A$5:$C$10,3,FALSE)+10,"IN RANGE","ABOVE RANGE"),"BELOW RANGE")</f>
        <v>IN RANGE</v>
      </c>
      <c r="S6505">
        <f>MIN(VLOOKUP($O6505,margin_ranges!$A$5:$D$10,4,FALSE),$P6505*100)</f>
        <v>29.75</v>
      </c>
      <c r="T6505" s="29">
        <f>(1-$S6505/100)/(1-$F6505)-1</f>
        <v>-6.3333333333333353E-2</v>
      </c>
      <c r="U6505" s="19" t="str">
        <f>IF(ABS(IFERROR(T6505,0))&gt;0.05,INDEX(margin_ranges!$C$13:$C$16,MATCH($F6505*100,margin_ranges!$B$13:$B$16,1)),"")</f>
        <v>Balanced (Type B)</v>
      </c>
      <c r="V6505">
        <f>MIN(VLOOKUP($U6505,margin_ranges!$A$5:$D$10,4,FALSE),$P6505*100)</f>
        <v>29.75</v>
      </c>
      <c r="Y6505" s="29">
        <f t="shared" si="101"/>
        <v>-6.3333333333333353E-2</v>
      </c>
    </row>
    <row r="6506" spans="1:25" x14ac:dyDescent="0.3">
      <c r="A6506" s="8" t="s">
        <v>17</v>
      </c>
      <c r="B6506" s="8" t="s">
        <v>11220</v>
      </c>
      <c r="C6506" s="8" t="s">
        <v>11221</v>
      </c>
      <c r="D6506" s="8" t="s">
        <v>11246</v>
      </c>
      <c r="E6506" s="8" t="s">
        <v>11247</v>
      </c>
      <c r="F6506" s="24">
        <v>0.25</v>
      </c>
      <c r="G6506" s="24">
        <v>0</v>
      </c>
      <c r="H6506" s="25">
        <v>30.130199999999999</v>
      </c>
      <c r="I6506" s="25">
        <v>4.6170999999999998</v>
      </c>
      <c r="J6506" s="15">
        <v>147</v>
      </c>
      <c r="K6506" s="15">
        <v>37</v>
      </c>
      <c r="L6506" s="13">
        <v>0.1532</v>
      </c>
      <c r="M6506" s="7">
        <v>1.06013614</v>
      </c>
      <c r="N6506" s="26">
        <v>0.71</v>
      </c>
      <c r="O6506" s="27" t="s">
        <v>92</v>
      </c>
      <c r="P6506" s="8">
        <v>0.33027469380000002</v>
      </c>
      <c r="Q6506" s="24">
        <v>0.25</v>
      </c>
      <c r="R6506" t="str">
        <f>IF($Q6506*100&gt;=VLOOKUP($O6506,margin_ranges!$A$5:$C$10,2,FALSE),IF($Q6506*100&lt;=VLOOKUP($O6506,margin_ranges!$A$5:$C$10,3,FALSE)+10,"IN RANGE","ABOVE RANGE"),"BELOW RANGE")</f>
        <v>IN RANGE</v>
      </c>
      <c r="S6506">
        <f>MIN(VLOOKUP($O6506,margin_ranges!$A$5:$D$10,4,FALSE),$P6506*100)</f>
        <v>29.75</v>
      </c>
      <c r="T6506" s="29">
        <f>(1-$S6506/100)/(1-$F6506)-1</f>
        <v>-6.3333333333333353E-2</v>
      </c>
      <c r="U6506" s="19" t="str">
        <f>IF(ABS(IFERROR(T6506,0))&gt;0.05,INDEX(margin_ranges!$C$13:$C$16,MATCH($F6506*100,margin_ranges!$B$13:$B$16,1)),"")</f>
        <v>Balanced (Type B)</v>
      </c>
      <c r="V6506">
        <f>MIN(VLOOKUP($U6506,margin_ranges!$A$5:$D$10,4,FALSE),$P6506*100)</f>
        <v>29.75</v>
      </c>
      <c r="Y6506" s="29">
        <f t="shared" si="101"/>
        <v>-6.3333333333333353E-2</v>
      </c>
    </row>
    <row r="6507" spans="1:25" x14ac:dyDescent="0.3">
      <c r="A6507" s="8" t="s">
        <v>17</v>
      </c>
      <c r="B6507" s="8" t="s">
        <v>11220</v>
      </c>
      <c r="C6507" s="8" t="s">
        <v>11221</v>
      </c>
      <c r="D6507" s="8" t="s">
        <v>11254</v>
      </c>
      <c r="E6507" s="8" t="s">
        <v>11255</v>
      </c>
      <c r="F6507" s="24">
        <v>0.25</v>
      </c>
      <c r="G6507" s="24">
        <v>0</v>
      </c>
      <c r="H6507" s="25">
        <v>17.069299999999998</v>
      </c>
      <c r="I6507" s="25">
        <v>0.90890000000000004</v>
      </c>
      <c r="J6507" s="15">
        <v>31</v>
      </c>
      <c r="K6507" s="15">
        <v>8</v>
      </c>
      <c r="L6507" s="13">
        <v>5.3199999999999997E-2</v>
      </c>
      <c r="M6507" s="7">
        <v>1.14590177</v>
      </c>
      <c r="N6507" s="26">
        <v>0.77</v>
      </c>
      <c r="O6507" s="27" t="s">
        <v>92</v>
      </c>
      <c r="P6507" s="8">
        <v>0.32804013279999999</v>
      </c>
      <c r="Q6507" s="24">
        <v>0.25</v>
      </c>
      <c r="R6507" t="str">
        <f>IF($Q6507*100&gt;=VLOOKUP($O6507,margin_ranges!$A$5:$C$10,2,FALSE),IF($Q6507*100&lt;=VLOOKUP($O6507,margin_ranges!$A$5:$C$10,3,FALSE)+10,"IN RANGE","ABOVE RANGE"),"BELOW RANGE")</f>
        <v>IN RANGE</v>
      </c>
      <c r="S6507">
        <f>MIN(VLOOKUP($O6507,margin_ranges!$A$5:$D$10,4,FALSE),$P6507*100)</f>
        <v>29.75</v>
      </c>
      <c r="T6507" s="29">
        <f>(1-$S6507/100)/(1-$F6507)-1</f>
        <v>-6.3333333333333353E-2</v>
      </c>
      <c r="U6507" s="19" t="str">
        <f>IF(ABS(IFERROR(T6507,0))&gt;0.05,INDEX(margin_ranges!$C$13:$C$16,MATCH($F6507*100,margin_ranges!$B$13:$B$16,1)),"")</f>
        <v>Balanced (Type B)</v>
      </c>
      <c r="V6507">
        <f>MIN(VLOOKUP($U6507,margin_ranges!$A$5:$D$10,4,FALSE),$P6507*100)</f>
        <v>29.75</v>
      </c>
      <c r="Y6507" s="29">
        <f t="shared" si="101"/>
        <v>-6.3333333333333353E-2</v>
      </c>
    </row>
    <row r="6508" spans="1:25" x14ac:dyDescent="0.3">
      <c r="A6508" s="8" t="s">
        <v>17</v>
      </c>
      <c r="B6508" s="8" t="s">
        <v>11220</v>
      </c>
      <c r="C6508" s="8" t="s">
        <v>11221</v>
      </c>
      <c r="D6508" s="8" t="s">
        <v>11274</v>
      </c>
      <c r="E6508" s="8" t="s">
        <v>11275</v>
      </c>
      <c r="F6508" s="24">
        <v>0.25</v>
      </c>
      <c r="G6508" s="24">
        <v>0</v>
      </c>
      <c r="H6508" s="25">
        <v>2.4876999999999998</v>
      </c>
      <c r="I6508" s="25">
        <v>0.29310000000000003</v>
      </c>
      <c r="J6508" s="15">
        <v>10</v>
      </c>
      <c r="K6508" s="15">
        <v>3</v>
      </c>
      <c r="L6508" s="13">
        <v>0.1178</v>
      </c>
      <c r="M6508" s="7">
        <v>1.1415204699999999</v>
      </c>
      <c r="N6508" s="26">
        <v>0.6</v>
      </c>
      <c r="O6508" s="27" t="s">
        <v>92</v>
      </c>
      <c r="P6508" s="8">
        <v>0.47438524589999997</v>
      </c>
      <c r="Q6508" s="24">
        <v>0.25</v>
      </c>
      <c r="R6508" t="str">
        <f>IF($Q6508*100&gt;=VLOOKUP($O6508,margin_ranges!$A$5:$C$10,2,FALSE),IF($Q6508*100&lt;=VLOOKUP($O6508,margin_ranges!$A$5:$C$10,3,FALSE)+10,"IN RANGE","ABOVE RANGE"),"BELOW RANGE")</f>
        <v>IN RANGE</v>
      </c>
      <c r="S6508">
        <f>MIN(VLOOKUP($O6508,margin_ranges!$A$5:$D$10,4,FALSE),$P6508*100)</f>
        <v>29.75</v>
      </c>
      <c r="T6508" s="29">
        <f>(1-$S6508/100)/(1-$F6508)-1</f>
        <v>-6.3333333333333353E-2</v>
      </c>
      <c r="U6508" s="19" t="str">
        <f>IF(ABS(IFERROR(T6508,0))&gt;0.05,INDEX(margin_ranges!$C$13:$C$16,MATCH($F6508*100,margin_ranges!$B$13:$B$16,1)),"")</f>
        <v>Balanced (Type B)</v>
      </c>
      <c r="V6508">
        <f>MIN(VLOOKUP($U6508,margin_ranges!$A$5:$D$10,4,FALSE),$P6508*100)</f>
        <v>29.75</v>
      </c>
      <c r="Y6508" s="29">
        <f t="shared" si="101"/>
        <v>-6.3333333333333353E-2</v>
      </c>
    </row>
    <row r="6509" spans="1:25" x14ac:dyDescent="0.3">
      <c r="A6509" s="8" t="s">
        <v>17</v>
      </c>
      <c r="B6509" s="8" t="s">
        <v>11220</v>
      </c>
      <c r="C6509" s="8" t="s">
        <v>11221</v>
      </c>
      <c r="D6509" s="8" t="s">
        <v>11236</v>
      </c>
      <c r="E6509" s="8" t="s">
        <v>11237</v>
      </c>
      <c r="F6509" s="24">
        <v>0.249999999999999</v>
      </c>
      <c r="G6509" s="24">
        <v>0</v>
      </c>
      <c r="H6509" s="25">
        <v>5.3617999999999997</v>
      </c>
      <c r="I6509" s="25">
        <v>0.52010000000000001</v>
      </c>
      <c r="J6509" s="15">
        <v>19</v>
      </c>
      <c r="K6509" s="15">
        <v>5</v>
      </c>
      <c r="L6509" s="13">
        <v>9.7000000000000003E-2</v>
      </c>
      <c r="M6509" s="7">
        <v>1.21763252</v>
      </c>
      <c r="N6509" s="26">
        <v>0.77</v>
      </c>
      <c r="O6509" s="27" t="s">
        <v>92</v>
      </c>
      <c r="P6509" s="8">
        <v>0.36762529890000001</v>
      </c>
      <c r="Q6509" s="24">
        <v>0.25</v>
      </c>
      <c r="R6509" t="str">
        <f>IF($Q6509*100&gt;=VLOOKUP($O6509,margin_ranges!$A$5:$C$10,2,FALSE),IF($Q6509*100&lt;=VLOOKUP($O6509,margin_ranges!$A$5:$C$10,3,FALSE)+10,"IN RANGE","ABOVE RANGE"),"BELOW RANGE")</f>
        <v>IN RANGE</v>
      </c>
      <c r="S6509">
        <f>MIN(VLOOKUP($O6509,margin_ranges!$A$5:$D$10,4,FALSE),$P6509*100)</f>
        <v>29.75</v>
      </c>
      <c r="T6509" s="29">
        <f>(1-$S6509/100)/(1-$F6509)-1</f>
        <v>-6.3333333333334574E-2</v>
      </c>
      <c r="U6509" s="19" t="str">
        <f>IF(ABS(IFERROR(T6509,0))&gt;0.05,INDEX(margin_ranges!$C$13:$C$16,MATCH($F6509*100,margin_ranges!$B$13:$B$16,1)),"")</f>
        <v>Maximize Fill (Type A+)</v>
      </c>
      <c r="V6509">
        <f>MIN(VLOOKUP($U6509,margin_ranges!$A$5:$D$10,4,FALSE),$P6509*100)</f>
        <v>19.75</v>
      </c>
      <c r="Y6509" s="29">
        <f t="shared" si="101"/>
        <v>6.9999999999998508E-2</v>
      </c>
    </row>
    <row r="6510" spans="1:25" x14ac:dyDescent="0.3">
      <c r="A6510" s="8" t="s">
        <v>17</v>
      </c>
      <c r="B6510" s="8" t="s">
        <v>11220</v>
      </c>
      <c r="C6510" s="8" t="s">
        <v>11221</v>
      </c>
      <c r="D6510" s="8" t="s">
        <v>11242</v>
      </c>
      <c r="E6510" s="8" t="s">
        <v>11243</v>
      </c>
      <c r="F6510" s="24">
        <v>0.249999999999999</v>
      </c>
      <c r="G6510" s="24">
        <v>0</v>
      </c>
      <c r="H6510" s="25">
        <v>23.176600000000001</v>
      </c>
      <c r="I6510" s="25">
        <v>1.2790999999999999</v>
      </c>
      <c r="J6510" s="15">
        <v>47</v>
      </c>
      <c r="K6510" s="15">
        <v>12</v>
      </c>
      <c r="L6510" s="13">
        <v>5.5199999999999999E-2</v>
      </c>
      <c r="M6510" s="7">
        <v>1.2320656699999999</v>
      </c>
      <c r="N6510" s="26">
        <v>0.82</v>
      </c>
      <c r="O6510" s="27" t="s">
        <v>92</v>
      </c>
      <c r="P6510" s="8">
        <v>0.33445106200000002</v>
      </c>
      <c r="Q6510" s="24">
        <v>0.25</v>
      </c>
      <c r="R6510" t="str">
        <f>IF($Q6510*100&gt;=VLOOKUP($O6510,margin_ranges!$A$5:$C$10,2,FALSE),IF($Q6510*100&lt;=VLOOKUP($O6510,margin_ranges!$A$5:$C$10,3,FALSE)+10,"IN RANGE","ABOVE RANGE"),"BELOW RANGE")</f>
        <v>IN RANGE</v>
      </c>
      <c r="S6510">
        <f>MIN(VLOOKUP($O6510,margin_ranges!$A$5:$D$10,4,FALSE),$P6510*100)</f>
        <v>29.75</v>
      </c>
      <c r="T6510" s="29">
        <f>(1-$S6510/100)/(1-$F6510)-1</f>
        <v>-6.3333333333334574E-2</v>
      </c>
      <c r="U6510" s="19" t="str">
        <f>IF(ABS(IFERROR(T6510,0))&gt;0.05,INDEX(margin_ranges!$C$13:$C$16,MATCH($F6510*100,margin_ranges!$B$13:$B$16,1)),"")</f>
        <v>Maximize Fill (Type A+)</v>
      </c>
      <c r="V6510">
        <f>MIN(VLOOKUP($U6510,margin_ranges!$A$5:$D$10,4,FALSE),$P6510*100)</f>
        <v>19.75</v>
      </c>
      <c r="Y6510" s="29">
        <f t="shared" si="101"/>
        <v>6.9999999999998508E-2</v>
      </c>
    </row>
    <row r="6511" spans="1:25" x14ac:dyDescent="0.3">
      <c r="A6511" s="8" t="s">
        <v>35</v>
      </c>
      <c r="B6511" s="8" t="s">
        <v>11276</v>
      </c>
      <c r="C6511" s="8" t="s">
        <v>34</v>
      </c>
      <c r="D6511" s="8" t="s">
        <v>34</v>
      </c>
      <c r="E6511" s="8"/>
      <c r="F6511" s="24">
        <v>0.38813290071999101</v>
      </c>
      <c r="G6511" s="24">
        <v>0.99988683</v>
      </c>
      <c r="H6511" s="25">
        <v>3637.0243999999998</v>
      </c>
      <c r="I6511" s="25">
        <v>529.06359999999995</v>
      </c>
      <c r="J6511" s="15">
        <v>1136</v>
      </c>
      <c r="K6511" s="15">
        <v>401</v>
      </c>
      <c r="L6511" s="13">
        <v>0.14549999999999999</v>
      </c>
      <c r="M6511" s="7">
        <v>7.1578370000000002E-2</v>
      </c>
      <c r="N6511" s="26">
        <v>0.01</v>
      </c>
      <c r="O6511" s="27"/>
      <c r="P6511" s="8">
        <v>0.86029299479999999</v>
      </c>
      <c r="Q6511" s="24">
        <v>0.3881</v>
      </c>
      <c r="R6511" t="e">
        <f>IF($Q6511*100&gt;=VLOOKUP($O6511,margin_ranges!$A$5:$C$10,2,FALSE),IF($Q6511*100&lt;=VLOOKUP($O6511,margin_ranges!$A$5:$C$10,3,FALSE)+10,"IN RANGE","ABOVE RANGE"),"BELOW RANGE")</f>
        <v>#N/A</v>
      </c>
      <c r="S6511" t="e">
        <f>MIN(VLOOKUP($O6511,margin_ranges!$A$5:$D$10,4,FALSE),$P6511*100)</f>
        <v>#N/A</v>
      </c>
      <c r="T6511" s="29" t="e">
        <f>(1-$S6511/100)/(1-$F6511)-1</f>
        <v>#N/A</v>
      </c>
      <c r="U6511" s="19" t="str">
        <f>IF(ABS(IFERROR(T6511,0))&gt;0.05,INDEX(margin_ranges!$C$13:$C$16,MATCH($F6511*100,margin_ranges!$B$13:$B$16,1)),"")</f>
        <v/>
      </c>
      <c r="V6511" t="e">
        <f>MIN(VLOOKUP($U6511,margin_ranges!$A$5:$D$10,4,FALSE),$P6511*100)</f>
        <v>#N/A</v>
      </c>
      <c r="Y6511" s="29" t="e">
        <f t="shared" si="101"/>
        <v>#N/A</v>
      </c>
    </row>
    <row r="6512" spans="1:25" x14ac:dyDescent="0.3">
      <c r="A6512" s="8" t="s">
        <v>33</v>
      </c>
      <c r="B6512" s="8" t="s">
        <v>11276</v>
      </c>
      <c r="C6512" s="8" t="s">
        <v>11277</v>
      </c>
      <c r="D6512" s="8" t="s">
        <v>34</v>
      </c>
      <c r="E6512" s="8"/>
      <c r="F6512" s="24">
        <v>0.38813290071999101</v>
      </c>
      <c r="G6512" s="24">
        <v>0.99988683</v>
      </c>
      <c r="H6512" s="25">
        <v>3637.0243999999998</v>
      </c>
      <c r="I6512" s="25">
        <v>529.06359999999995</v>
      </c>
      <c r="J6512" s="15">
        <v>1136</v>
      </c>
      <c r="K6512" s="15">
        <v>401</v>
      </c>
      <c r="L6512" s="13">
        <v>0.14549999999999999</v>
      </c>
      <c r="M6512" s="7">
        <v>7.1578370000000002E-2</v>
      </c>
      <c r="N6512" s="26">
        <v>0.01</v>
      </c>
      <c r="O6512" s="27"/>
      <c r="P6512" s="8">
        <v>0.86029299479999999</v>
      </c>
      <c r="Q6512" s="24">
        <v>0.3881</v>
      </c>
      <c r="R6512" t="e">
        <f>IF($Q6512*100&gt;=VLOOKUP($O6512,margin_ranges!$A$5:$C$10,2,FALSE),IF($Q6512*100&lt;=VLOOKUP($O6512,margin_ranges!$A$5:$C$10,3,FALSE)+10,"IN RANGE","ABOVE RANGE"),"BELOW RANGE")</f>
        <v>#N/A</v>
      </c>
      <c r="S6512" t="e">
        <f>MIN(VLOOKUP($O6512,margin_ranges!$A$5:$D$10,4,FALSE),$P6512*100)</f>
        <v>#N/A</v>
      </c>
      <c r="T6512" s="29" t="e">
        <f>(1-$S6512/100)/(1-$F6512)-1</f>
        <v>#N/A</v>
      </c>
      <c r="U6512" s="19" t="str">
        <f>IF(ABS(IFERROR(T6512,0))&gt;0.05,INDEX(margin_ranges!$C$13:$C$16,MATCH($F6512*100,margin_ranges!$B$13:$B$16,1)),"")</f>
        <v/>
      </c>
      <c r="V6512" t="e">
        <f>MIN(VLOOKUP($U6512,margin_ranges!$A$5:$D$10,4,FALSE),$P6512*100)</f>
        <v>#N/A</v>
      </c>
      <c r="Y6512" s="29" t="e">
        <f t="shared" si="101"/>
        <v>#N/A</v>
      </c>
    </row>
    <row r="6513" spans="1:25" x14ac:dyDescent="0.3">
      <c r="A6513" s="8" t="s">
        <v>17</v>
      </c>
      <c r="B6513" s="8" t="s">
        <v>11276</v>
      </c>
      <c r="C6513" s="8" t="s">
        <v>11277</v>
      </c>
      <c r="D6513" s="8" t="s">
        <v>11278</v>
      </c>
      <c r="E6513" s="8" t="s">
        <v>11279</v>
      </c>
      <c r="F6513" s="24">
        <v>0.38999999999999901</v>
      </c>
      <c r="G6513" s="24">
        <v>1</v>
      </c>
      <c r="H6513" s="25">
        <v>1592.9394</v>
      </c>
      <c r="I6513" s="25">
        <v>222.87090000000001</v>
      </c>
      <c r="J6513" s="15">
        <v>418</v>
      </c>
      <c r="K6513" s="15">
        <v>147</v>
      </c>
      <c r="L6513" s="13">
        <v>0.1399</v>
      </c>
      <c r="M6513" s="7">
        <v>6.2588690000000002E-2</v>
      </c>
      <c r="N6513" s="26">
        <v>0.01</v>
      </c>
      <c r="O6513" s="27" t="s">
        <v>22</v>
      </c>
      <c r="P6513" s="8">
        <v>0.8402267309</v>
      </c>
      <c r="Q6513" s="24">
        <v>0.39</v>
      </c>
      <c r="R6513" t="str">
        <f>IF($Q6513*100&gt;=VLOOKUP($O6513,margin_ranges!$A$5:$C$10,2,FALSE),IF($Q6513*100&lt;=VLOOKUP($O6513,margin_ranges!$A$5:$C$10,3,FALSE)+10,"IN RANGE","ABOVE RANGE"),"BELOW RANGE")</f>
        <v>IN RANGE</v>
      </c>
      <c r="S6513">
        <f>MIN(VLOOKUP($O6513,margin_ranges!$A$5:$D$10,4,FALSE),$P6513*100)</f>
        <v>29.75</v>
      </c>
      <c r="T6513" s="29">
        <f>(1-$S6513/100)/(1-$F6513)-1</f>
        <v>0.1516393442622932</v>
      </c>
      <c r="U6513" s="19" t="str">
        <f>IF(ABS(IFERROR(T6513,0))&gt;0.05,INDEX(margin_ranges!$C$13:$C$16,MATCH($F6513*100,margin_ranges!$B$13:$B$16,1)),"")</f>
        <v>Margin Over Fill (Type C)</v>
      </c>
      <c r="V6513">
        <f>MIN(VLOOKUP($U6513,margin_ranges!$A$5:$D$10,4,FALSE),$P6513*100)</f>
        <v>43</v>
      </c>
      <c r="Y6513" s="29">
        <f t="shared" si="101"/>
        <v>-6.5573770491804684E-2</v>
      </c>
    </row>
    <row r="6514" spans="1:25" x14ac:dyDescent="0.3">
      <c r="A6514" s="8" t="s">
        <v>17</v>
      </c>
      <c r="B6514" s="8" t="s">
        <v>11276</v>
      </c>
      <c r="C6514" s="8" t="s">
        <v>11277</v>
      </c>
      <c r="D6514" s="8" t="s">
        <v>11280</v>
      </c>
      <c r="E6514" s="8" t="s">
        <v>11281</v>
      </c>
      <c r="F6514" s="24">
        <v>0.38999999999999901</v>
      </c>
      <c r="G6514" s="24">
        <v>1</v>
      </c>
      <c r="H6514" s="25">
        <v>1775.3009</v>
      </c>
      <c r="I6514" s="25">
        <v>270.6377</v>
      </c>
      <c r="J6514" s="15">
        <v>694</v>
      </c>
      <c r="K6514" s="15">
        <v>247</v>
      </c>
      <c r="L6514" s="13">
        <v>0.15240000000000001</v>
      </c>
      <c r="M6514" s="7">
        <v>8.5490940000000001E-2</v>
      </c>
      <c r="N6514" s="26">
        <v>0.01</v>
      </c>
      <c r="O6514" s="27" t="s">
        <v>22</v>
      </c>
      <c r="P6514" s="8">
        <v>0.8830285349</v>
      </c>
      <c r="Q6514" s="24">
        <v>0.39</v>
      </c>
      <c r="R6514" t="str">
        <f>IF($Q6514*100&gt;=VLOOKUP($O6514,margin_ranges!$A$5:$C$10,2,FALSE),IF($Q6514*100&lt;=VLOOKUP($O6514,margin_ranges!$A$5:$C$10,3,FALSE)+10,"IN RANGE","ABOVE RANGE"),"BELOW RANGE")</f>
        <v>IN RANGE</v>
      </c>
      <c r="S6514">
        <f>MIN(VLOOKUP($O6514,margin_ranges!$A$5:$D$10,4,FALSE),$P6514*100)</f>
        <v>29.75</v>
      </c>
      <c r="T6514" s="29">
        <f>(1-$S6514/100)/(1-$F6514)-1</f>
        <v>0.1516393442622932</v>
      </c>
      <c r="U6514" s="19" t="str">
        <f>IF(ABS(IFERROR(T6514,0))&gt;0.05,INDEX(margin_ranges!$C$13:$C$16,MATCH($F6514*100,margin_ranges!$B$13:$B$16,1)),"")</f>
        <v>Margin Over Fill (Type C)</v>
      </c>
      <c r="V6514">
        <f>MIN(VLOOKUP($U6514,margin_ranges!$A$5:$D$10,4,FALSE),$P6514*100)</f>
        <v>43</v>
      </c>
      <c r="Y6514" s="29">
        <f t="shared" si="101"/>
        <v>-6.5573770491804684E-2</v>
      </c>
    </row>
    <row r="6515" spans="1:25" x14ac:dyDescent="0.3">
      <c r="A6515" s="8" t="s">
        <v>17</v>
      </c>
      <c r="B6515" s="8" t="s">
        <v>11276</v>
      </c>
      <c r="C6515" s="8" t="s">
        <v>11277</v>
      </c>
      <c r="D6515" s="8" t="s">
        <v>11282</v>
      </c>
      <c r="E6515" s="8" t="s">
        <v>11283</v>
      </c>
      <c r="F6515" s="24">
        <v>0.3</v>
      </c>
      <c r="G6515" s="24">
        <v>1</v>
      </c>
      <c r="H6515" s="25">
        <v>51.408900000000003</v>
      </c>
      <c r="I6515" s="25">
        <v>25.0336</v>
      </c>
      <c r="J6515" s="15">
        <v>17</v>
      </c>
      <c r="K6515" s="15">
        <v>5</v>
      </c>
      <c r="L6515" s="13">
        <v>0.4869</v>
      </c>
      <c r="M6515" s="7">
        <v>2.326019E-2</v>
      </c>
      <c r="N6515" s="26">
        <v>0.01</v>
      </c>
      <c r="O6515" s="27" t="s">
        <v>92</v>
      </c>
      <c r="P6515" s="8">
        <v>0.5700809617</v>
      </c>
      <c r="Q6515" s="24">
        <v>0.3</v>
      </c>
      <c r="R6515" t="str">
        <f>IF($Q6515*100&gt;=VLOOKUP($O6515,margin_ranges!$A$5:$C$10,2,FALSE),IF($Q6515*100&lt;=VLOOKUP($O6515,margin_ranges!$A$5:$C$10,3,FALSE)+10,"IN RANGE","ABOVE RANGE"),"BELOW RANGE")</f>
        <v>IN RANGE</v>
      </c>
      <c r="S6515">
        <f>MIN(VLOOKUP($O6515,margin_ranges!$A$5:$D$10,4,FALSE),$P6515*100)</f>
        <v>29.75</v>
      </c>
      <c r="T6515" s="29">
        <f>(1-$S6515/100)/(1-$F6515)-1</f>
        <v>3.5714285714285587E-3</v>
      </c>
      <c r="U6515" s="19" t="str">
        <f>IF(ABS(IFERROR(T6515,0))&gt;0.05,INDEX(margin_ranges!$C$13:$C$16,MATCH($F6515*100,margin_ranges!$B$13:$B$16,1)),"")</f>
        <v/>
      </c>
      <c r="V6515" t="e">
        <f>MIN(VLOOKUP($U6515,margin_ranges!$A$5:$D$10,4,FALSE),$P6515*100)</f>
        <v>#N/A</v>
      </c>
      <c r="Y6515" s="29" t="e">
        <f t="shared" si="101"/>
        <v>#N/A</v>
      </c>
    </row>
    <row r="6516" spans="1:25" x14ac:dyDescent="0.3">
      <c r="A6516" s="8" t="s">
        <v>35</v>
      </c>
      <c r="B6516" s="8" t="s">
        <v>11284</v>
      </c>
      <c r="C6516" s="8" t="s">
        <v>34</v>
      </c>
      <c r="D6516" s="8" t="s">
        <v>34</v>
      </c>
      <c r="E6516" s="8"/>
      <c r="F6516" s="24">
        <v>0.22652503680523001</v>
      </c>
      <c r="G6516" s="24">
        <v>0.99955992000000005</v>
      </c>
      <c r="H6516" s="25">
        <v>2673.7492000000002</v>
      </c>
      <c r="I6516" s="25">
        <v>325.52879999999999</v>
      </c>
      <c r="J6516" s="15">
        <v>17911</v>
      </c>
      <c r="K6516" s="15">
        <v>3362</v>
      </c>
      <c r="L6516" s="13">
        <v>0.1217</v>
      </c>
      <c r="M6516" s="7">
        <v>1.8340398200000001</v>
      </c>
      <c r="N6516" s="26">
        <v>1.3194680000000001</v>
      </c>
      <c r="O6516" s="27"/>
      <c r="P6516" s="8">
        <v>0.28056742169999999</v>
      </c>
      <c r="Q6516" s="24">
        <v>0.22650000000000001</v>
      </c>
      <c r="R6516" t="e">
        <f>IF($Q6516*100&gt;=VLOOKUP($O6516,margin_ranges!$A$5:$C$10,2,FALSE),IF($Q6516*100&lt;=VLOOKUP($O6516,margin_ranges!$A$5:$C$10,3,FALSE)+10,"IN RANGE","ABOVE RANGE"),"BELOW RANGE")</f>
        <v>#N/A</v>
      </c>
      <c r="S6516" t="e">
        <f>MIN(VLOOKUP($O6516,margin_ranges!$A$5:$D$10,4,FALSE),$P6516*100)</f>
        <v>#N/A</v>
      </c>
      <c r="T6516" s="29" t="e">
        <f>(1-$S6516/100)/(1-$F6516)-1</f>
        <v>#N/A</v>
      </c>
      <c r="U6516" s="19" t="str">
        <f>IF(ABS(IFERROR(T6516,0))&gt;0.05,INDEX(margin_ranges!$C$13:$C$16,MATCH($F6516*100,margin_ranges!$B$13:$B$16,1)),"")</f>
        <v/>
      </c>
      <c r="V6516" t="e">
        <f>MIN(VLOOKUP($U6516,margin_ranges!$A$5:$D$10,4,FALSE),$P6516*100)</f>
        <v>#N/A</v>
      </c>
      <c r="Y6516" s="29" t="e">
        <f t="shared" si="101"/>
        <v>#N/A</v>
      </c>
    </row>
    <row r="6517" spans="1:25" x14ac:dyDescent="0.3">
      <c r="A6517" s="8" t="s">
        <v>33</v>
      </c>
      <c r="B6517" s="8" t="s">
        <v>11284</v>
      </c>
      <c r="C6517" s="8" t="s">
        <v>11285</v>
      </c>
      <c r="D6517" s="8" t="s">
        <v>34</v>
      </c>
      <c r="E6517" s="8"/>
      <c r="F6517" s="24">
        <v>0.22652503680523001</v>
      </c>
      <c r="G6517" s="24">
        <v>0.99955992000000005</v>
      </c>
      <c r="H6517" s="25">
        <v>2673.7492000000002</v>
      </c>
      <c r="I6517" s="25">
        <v>325.52879999999999</v>
      </c>
      <c r="J6517" s="15">
        <v>17911</v>
      </c>
      <c r="K6517" s="15">
        <v>3362</v>
      </c>
      <c r="L6517" s="13">
        <v>0.1217</v>
      </c>
      <c r="M6517" s="7">
        <v>1.8340398200000001</v>
      </c>
      <c r="N6517" s="26">
        <v>1.3194680000000001</v>
      </c>
      <c r="O6517" s="27"/>
      <c r="P6517" s="8">
        <v>0.28056742169999999</v>
      </c>
      <c r="Q6517" s="24">
        <v>0.22650000000000001</v>
      </c>
      <c r="R6517" t="e">
        <f>IF($Q6517*100&gt;=VLOOKUP($O6517,margin_ranges!$A$5:$C$10,2,FALSE),IF($Q6517*100&lt;=VLOOKUP($O6517,margin_ranges!$A$5:$C$10,3,FALSE)+10,"IN RANGE","ABOVE RANGE"),"BELOW RANGE")</f>
        <v>#N/A</v>
      </c>
      <c r="S6517" t="e">
        <f>MIN(VLOOKUP($O6517,margin_ranges!$A$5:$D$10,4,FALSE),$P6517*100)</f>
        <v>#N/A</v>
      </c>
      <c r="T6517" s="29" t="e">
        <f>(1-$S6517/100)/(1-$F6517)-1</f>
        <v>#N/A</v>
      </c>
      <c r="U6517" s="19" t="str">
        <f>IF(ABS(IFERROR(T6517,0))&gt;0.05,INDEX(margin_ranges!$C$13:$C$16,MATCH($F6517*100,margin_ranges!$B$13:$B$16,1)),"")</f>
        <v/>
      </c>
      <c r="V6517" t="e">
        <f>MIN(VLOOKUP($U6517,margin_ranges!$A$5:$D$10,4,FALSE),$P6517*100)</f>
        <v>#N/A</v>
      </c>
      <c r="Y6517" s="29" t="e">
        <f t="shared" si="101"/>
        <v>#N/A</v>
      </c>
    </row>
    <row r="6518" spans="1:25" x14ac:dyDescent="0.3">
      <c r="A6518" s="8" t="s">
        <v>17</v>
      </c>
      <c r="B6518" s="8" t="s">
        <v>11284</v>
      </c>
      <c r="C6518" s="8" t="s">
        <v>11285</v>
      </c>
      <c r="D6518" s="8" t="s">
        <v>11296</v>
      </c>
      <c r="E6518" s="8" t="s">
        <v>11297</v>
      </c>
      <c r="F6518" s="24">
        <v>0.227047395800032</v>
      </c>
      <c r="G6518" s="24">
        <v>1</v>
      </c>
      <c r="H6518" s="25">
        <v>350.03930000000003</v>
      </c>
      <c r="I6518" s="25">
        <v>24.005400000000002</v>
      </c>
      <c r="J6518" s="15">
        <v>932</v>
      </c>
      <c r="K6518" s="15">
        <v>211</v>
      </c>
      <c r="L6518" s="13">
        <v>6.8599999999999994E-2</v>
      </c>
      <c r="M6518" s="7">
        <v>1.29374039</v>
      </c>
      <c r="N6518" s="26">
        <v>1</v>
      </c>
      <c r="O6518" s="27" t="s">
        <v>95</v>
      </c>
      <c r="P6518" s="8">
        <v>0.2270473958</v>
      </c>
      <c r="Q6518" s="24">
        <v>0.25</v>
      </c>
      <c r="R6518" t="str">
        <f>IF($Q6518*100&gt;=VLOOKUP($O6518,margin_ranges!$A$5:$C$10,2,FALSE),IF($Q6518*100&lt;=VLOOKUP($O6518,margin_ranges!$A$5:$C$10,3,FALSE)+10,"IN RANGE","ABOVE RANGE"),"BELOW RANGE")</f>
        <v>IN RANGE</v>
      </c>
      <c r="S6518">
        <f>MIN(VLOOKUP($O6518,margin_ranges!$A$5:$D$10,4,FALSE),$P6518*100)</f>
        <v>19.75</v>
      </c>
      <c r="T6518" s="29">
        <f>(1-$S6518/100)/(1-$F6518)-1</f>
        <v>3.8226659227850623E-2</v>
      </c>
      <c r="U6518" s="19" t="str">
        <f>IF(ABS(IFERROR(T6518,0))&gt;0.05,INDEX(margin_ranges!$C$13:$C$16,MATCH($F6518*100,margin_ranges!$B$13:$B$16,1)),"")</f>
        <v/>
      </c>
      <c r="V6518" t="e">
        <f>MIN(VLOOKUP($U6518,margin_ranges!$A$5:$D$10,4,FALSE),$P6518*100)</f>
        <v>#N/A</v>
      </c>
      <c r="Y6518" s="29" t="e">
        <f t="shared" si="101"/>
        <v>#N/A</v>
      </c>
    </row>
    <row r="6519" spans="1:25" x14ac:dyDescent="0.3">
      <c r="A6519" s="8" t="s">
        <v>17</v>
      </c>
      <c r="B6519" s="8" t="s">
        <v>11284</v>
      </c>
      <c r="C6519" s="8" t="s">
        <v>11285</v>
      </c>
      <c r="D6519" s="8" t="s">
        <v>11286</v>
      </c>
      <c r="E6519" s="8" t="s">
        <v>11287</v>
      </c>
      <c r="F6519" s="24">
        <v>0.220393711682423</v>
      </c>
      <c r="G6519" s="24">
        <v>1</v>
      </c>
      <c r="H6519" s="25">
        <v>139.4401</v>
      </c>
      <c r="I6519" s="25">
        <v>19.685700000000001</v>
      </c>
      <c r="J6519" s="15">
        <v>1326</v>
      </c>
      <c r="K6519" s="15">
        <v>292</v>
      </c>
      <c r="L6519" s="13">
        <v>0.14119999999999999</v>
      </c>
      <c r="M6519" s="7">
        <v>2.24472279</v>
      </c>
      <c r="N6519" s="26">
        <v>1.75</v>
      </c>
      <c r="O6519" s="27" t="s">
        <v>22</v>
      </c>
      <c r="P6519" s="8">
        <v>0.22039371169999999</v>
      </c>
      <c r="Q6519" s="24">
        <v>0.27</v>
      </c>
      <c r="R6519" t="str">
        <f>IF($Q6519*100&gt;=VLOOKUP($O6519,margin_ranges!$A$5:$C$10,2,FALSE),IF($Q6519*100&lt;=VLOOKUP($O6519,margin_ranges!$A$5:$C$10,3,FALSE)+10,"IN RANGE","ABOVE RANGE"),"BELOW RANGE")</f>
        <v>IN RANGE</v>
      </c>
      <c r="S6519">
        <f>MIN(VLOOKUP($O6519,margin_ranges!$A$5:$D$10,4,FALSE),$P6519*100)</f>
        <v>22.039371169999999</v>
      </c>
      <c r="T6519" s="29">
        <f>(1-$S6519/100)/(1-$F6519)-1</f>
        <v>-2.2545965094877829E-11</v>
      </c>
      <c r="U6519" s="19" t="str">
        <f>IF(ABS(IFERROR(T6519,0))&gt;0.05,INDEX(margin_ranges!$C$13:$C$16,MATCH($F6519*100,margin_ranges!$B$13:$B$16,1)),"")</f>
        <v/>
      </c>
      <c r="V6519" t="e">
        <f>MIN(VLOOKUP($U6519,margin_ranges!$A$5:$D$10,4,FALSE),$P6519*100)</f>
        <v>#N/A</v>
      </c>
      <c r="Y6519" s="29" t="e">
        <f t="shared" si="101"/>
        <v>#N/A</v>
      </c>
    </row>
    <row r="6520" spans="1:25" x14ac:dyDescent="0.3">
      <c r="A6520" s="8" t="s">
        <v>17</v>
      </c>
      <c r="B6520" s="8" t="s">
        <v>11284</v>
      </c>
      <c r="C6520" s="8" t="s">
        <v>11285</v>
      </c>
      <c r="D6520" s="8" t="s">
        <v>11294</v>
      </c>
      <c r="E6520" s="8" t="s">
        <v>11295</v>
      </c>
      <c r="F6520" s="24">
        <v>0.14014513577462401</v>
      </c>
      <c r="G6520" s="24">
        <v>1</v>
      </c>
      <c r="H6520" s="25">
        <v>106.7773</v>
      </c>
      <c r="I6520" s="25">
        <v>14.425599999999999</v>
      </c>
      <c r="J6520" s="15">
        <v>1158</v>
      </c>
      <c r="K6520" s="15">
        <v>162</v>
      </c>
      <c r="L6520" s="13">
        <v>0.1351</v>
      </c>
      <c r="M6520" s="7">
        <v>2.6748700200000002</v>
      </c>
      <c r="N6520" s="26">
        <v>2.2999999999999998</v>
      </c>
      <c r="O6520" s="27" t="s">
        <v>95</v>
      </c>
      <c r="P6520" s="8">
        <v>0.14014513579999999</v>
      </c>
      <c r="Q6520" s="24">
        <v>0.2</v>
      </c>
      <c r="R6520" t="str">
        <f>IF($Q6520*100&gt;=VLOOKUP($O6520,margin_ranges!$A$5:$C$10,2,FALSE),IF($Q6520*100&lt;=VLOOKUP($O6520,margin_ranges!$A$5:$C$10,3,FALSE)+10,"IN RANGE","ABOVE RANGE"),"BELOW RANGE")</f>
        <v>IN RANGE</v>
      </c>
      <c r="S6520">
        <f>MIN(VLOOKUP($O6520,margin_ranges!$A$5:$D$10,4,FALSE),$P6520*100)</f>
        <v>14.014513579999999</v>
      </c>
      <c r="T6520" s="29">
        <f>(1-$S6520/100)/(1-$F6520)-1</f>
        <v>-2.9511948440585911E-11</v>
      </c>
      <c r="U6520" s="19" t="str">
        <f>IF(ABS(IFERROR(T6520,0))&gt;0.05,INDEX(margin_ranges!$C$13:$C$16,MATCH($F6520*100,margin_ranges!$B$13:$B$16,1)),"")</f>
        <v/>
      </c>
      <c r="V6520" t="e">
        <f>MIN(VLOOKUP($U6520,margin_ranges!$A$5:$D$10,4,FALSE),$P6520*100)</f>
        <v>#N/A</v>
      </c>
      <c r="Y6520" s="29" t="e">
        <f t="shared" si="101"/>
        <v>#N/A</v>
      </c>
    </row>
    <row r="6521" spans="1:25" x14ac:dyDescent="0.3">
      <c r="A6521" s="8" t="s">
        <v>17</v>
      </c>
      <c r="B6521" s="8" t="s">
        <v>11284</v>
      </c>
      <c r="C6521" s="8" t="s">
        <v>11285</v>
      </c>
      <c r="D6521" s="8" t="s">
        <v>12376</v>
      </c>
      <c r="E6521" s="8" t="s">
        <v>12377</v>
      </c>
      <c r="F6521" s="24">
        <v>0.23254675946063499</v>
      </c>
      <c r="G6521" s="24">
        <v>0</v>
      </c>
      <c r="H6521" s="25">
        <v>0.85260000000000002</v>
      </c>
      <c r="I6521" s="25">
        <v>0.2016</v>
      </c>
      <c r="J6521" s="15">
        <v>8</v>
      </c>
      <c r="K6521" s="15">
        <v>2</v>
      </c>
      <c r="L6521" s="13">
        <v>0.23649999999999999</v>
      </c>
      <c r="M6521" s="7">
        <v>1.30301098</v>
      </c>
      <c r="N6521" s="26">
        <v>1</v>
      </c>
      <c r="O6521" s="27" t="s">
        <v>22</v>
      </c>
      <c r="P6521" s="8">
        <v>0.23254675950000001</v>
      </c>
      <c r="Q6521" s="24">
        <v>0.25</v>
      </c>
      <c r="R6521" t="str">
        <f>IF($Q6521*100&gt;=VLOOKUP($O6521,margin_ranges!$A$5:$C$10,2,FALSE),IF($Q6521*100&lt;=VLOOKUP($O6521,margin_ranges!$A$5:$C$10,3,FALSE)+10,"IN RANGE","ABOVE RANGE"),"BELOW RANGE")</f>
        <v>IN RANGE</v>
      </c>
      <c r="S6521">
        <f>MIN(VLOOKUP($O6521,margin_ranges!$A$5:$D$10,4,FALSE),$P6521*100)</f>
        <v>23.254675949999999</v>
      </c>
      <c r="T6521" s="29">
        <f>(1-$S6521/100)/(1-$F6521)-1</f>
        <v>-5.129308089379947E-11</v>
      </c>
      <c r="U6521" s="19" t="str">
        <f>IF(ABS(IFERROR(T6521,0))&gt;0.05,INDEX(margin_ranges!$C$13:$C$16,MATCH($F6521*100,margin_ranges!$B$13:$B$16,1)),"")</f>
        <v/>
      </c>
      <c r="V6521" t="e">
        <f>MIN(VLOOKUP($U6521,margin_ranges!$A$5:$D$10,4,FALSE),$P6521*100)</f>
        <v>#N/A</v>
      </c>
      <c r="Y6521" s="29" t="e">
        <f t="shared" si="101"/>
        <v>#N/A</v>
      </c>
    </row>
    <row r="6522" spans="1:25" x14ac:dyDescent="0.3">
      <c r="A6522" s="8" t="s">
        <v>17</v>
      </c>
      <c r="B6522" s="8" t="s">
        <v>11284</v>
      </c>
      <c r="C6522" s="8" t="s">
        <v>11285</v>
      </c>
      <c r="D6522" s="8" t="s">
        <v>11290</v>
      </c>
      <c r="E6522" s="8" t="s">
        <v>11291</v>
      </c>
      <c r="F6522" s="24">
        <v>0.16384657015680401</v>
      </c>
      <c r="G6522" s="24">
        <v>1</v>
      </c>
      <c r="H6522" s="25">
        <v>433.99759999999998</v>
      </c>
      <c r="I6522" s="25">
        <v>23.584700000000002</v>
      </c>
      <c r="J6522" s="15">
        <v>1481</v>
      </c>
      <c r="K6522" s="15">
        <v>243</v>
      </c>
      <c r="L6522" s="13">
        <v>5.4300000000000001E-2</v>
      </c>
      <c r="M6522" s="7">
        <v>2.0929173300000001</v>
      </c>
      <c r="N6522" s="26">
        <v>1.75</v>
      </c>
      <c r="O6522" s="27" t="s">
        <v>92</v>
      </c>
      <c r="P6522" s="8">
        <v>0.16384657020000001</v>
      </c>
      <c r="Q6522" s="24">
        <v>0.19</v>
      </c>
      <c r="R6522" t="str">
        <f>IF($Q6522*100&gt;=VLOOKUP($O6522,margin_ranges!$A$5:$C$10,2,FALSE),IF($Q6522*100&lt;=VLOOKUP($O6522,margin_ranges!$A$5:$C$10,3,FALSE)+10,"IN RANGE","ABOVE RANGE"),"BELOW RANGE")</f>
        <v>BELOW RANGE</v>
      </c>
      <c r="S6522">
        <f>MIN(VLOOKUP($O6522,margin_ranges!$A$5:$D$10,4,FALSE),$P6522*100)</f>
        <v>16.384657020000002</v>
      </c>
      <c r="T6522" s="29">
        <f>(1-$S6522/100)/(1-$F6522)-1</f>
        <v>-5.1660342670345472E-11</v>
      </c>
      <c r="U6522" s="19" t="str">
        <f>IF(ABS(IFERROR(T6522,0))&gt;0.05,INDEX(margin_ranges!$C$13:$C$16,MATCH($F6522*100,margin_ranges!$B$13:$B$16,1)),"")</f>
        <v/>
      </c>
      <c r="V6522" t="e">
        <f>MIN(VLOOKUP($U6522,margin_ranges!$A$5:$D$10,4,FALSE),$P6522*100)</f>
        <v>#N/A</v>
      </c>
      <c r="Y6522" s="29" t="e">
        <f t="shared" si="101"/>
        <v>#N/A</v>
      </c>
    </row>
    <row r="6523" spans="1:25" x14ac:dyDescent="0.3">
      <c r="A6523" s="8" t="s">
        <v>17</v>
      </c>
      <c r="B6523" s="8" t="s">
        <v>11284</v>
      </c>
      <c r="C6523" s="8" t="s">
        <v>11285</v>
      </c>
      <c r="D6523" s="8" t="s">
        <v>11292</v>
      </c>
      <c r="E6523" s="8" t="s">
        <v>11293</v>
      </c>
      <c r="F6523" s="24">
        <v>0.24</v>
      </c>
      <c r="G6523" s="24">
        <v>1</v>
      </c>
      <c r="H6523" s="25">
        <v>719.78689999999995</v>
      </c>
      <c r="I6523" s="25">
        <v>136.76759999999999</v>
      </c>
      <c r="J6523" s="15">
        <v>4499</v>
      </c>
      <c r="K6523" s="15">
        <v>906</v>
      </c>
      <c r="L6523" s="13">
        <v>0.19</v>
      </c>
      <c r="M6523" s="7">
        <v>1.0964527399999999</v>
      </c>
      <c r="N6523" s="26">
        <v>0.8</v>
      </c>
      <c r="O6523" s="27" t="s">
        <v>92</v>
      </c>
      <c r="P6523" s="8">
        <v>0.27037439120000001</v>
      </c>
      <c r="Q6523" s="24">
        <v>0.24</v>
      </c>
      <c r="R6523" t="str">
        <f>IF($Q6523*100&gt;=VLOOKUP($O6523,margin_ranges!$A$5:$C$10,2,FALSE),IF($Q6523*100&lt;=VLOOKUP($O6523,margin_ranges!$A$5:$C$10,3,FALSE)+10,"IN RANGE","ABOVE RANGE"),"BELOW RANGE")</f>
        <v>IN RANGE</v>
      </c>
      <c r="S6523">
        <f>MIN(VLOOKUP($O6523,margin_ranges!$A$5:$D$10,4,FALSE),$P6523*100)</f>
        <v>27.037439120000002</v>
      </c>
      <c r="T6523" s="29">
        <f>(1-$S6523/100)/(1-$F6523)-1</f>
        <v>-3.9966304210526382E-2</v>
      </c>
      <c r="U6523" s="19" t="str">
        <f>IF(ABS(IFERROR(T6523,0))&gt;0.05,INDEX(margin_ranges!$C$13:$C$16,MATCH($F6523*100,margin_ranges!$B$13:$B$16,1)),"")</f>
        <v/>
      </c>
      <c r="V6523" t="e">
        <f>MIN(VLOOKUP($U6523,margin_ranges!$A$5:$D$10,4,FALSE),$P6523*100)</f>
        <v>#N/A</v>
      </c>
      <c r="Y6523" s="29" t="e">
        <f t="shared" si="101"/>
        <v>#N/A</v>
      </c>
    </row>
    <row r="6524" spans="1:25" x14ac:dyDescent="0.3">
      <c r="A6524" s="8" t="s">
        <v>17</v>
      </c>
      <c r="B6524" s="8" t="s">
        <v>11284</v>
      </c>
      <c r="C6524" s="8" t="s">
        <v>11285</v>
      </c>
      <c r="D6524" s="8" t="s">
        <v>11288</v>
      </c>
      <c r="E6524" s="8" t="s">
        <v>11289</v>
      </c>
      <c r="F6524" s="24">
        <v>0.219999999999999</v>
      </c>
      <c r="G6524" s="24">
        <v>1</v>
      </c>
      <c r="H6524" s="25">
        <v>922.85540000000003</v>
      </c>
      <c r="I6524" s="25">
        <v>106.85809999999999</v>
      </c>
      <c r="J6524" s="15">
        <v>8509</v>
      </c>
      <c r="K6524" s="15">
        <v>1547</v>
      </c>
      <c r="L6524" s="13">
        <v>0.1158</v>
      </c>
      <c r="M6524" s="7">
        <v>2.6541515000000002</v>
      </c>
      <c r="N6524" s="26">
        <v>1.75</v>
      </c>
      <c r="O6524" s="27" t="s">
        <v>22</v>
      </c>
      <c r="P6524" s="8">
        <v>0.34065557260000001</v>
      </c>
      <c r="Q6524" s="24">
        <v>0.22</v>
      </c>
      <c r="R6524" t="str">
        <f>IF($Q6524*100&gt;=VLOOKUP($O6524,margin_ranges!$A$5:$C$10,2,FALSE),IF($Q6524*100&lt;=VLOOKUP($O6524,margin_ranges!$A$5:$C$10,3,FALSE)+10,"IN RANGE","ABOVE RANGE"),"BELOW RANGE")</f>
        <v>IN RANGE</v>
      </c>
      <c r="S6524">
        <f>MIN(VLOOKUP($O6524,margin_ranges!$A$5:$D$10,4,FALSE),$P6524*100)</f>
        <v>29.75</v>
      </c>
      <c r="T6524" s="29">
        <f>(1-$S6524/100)/(1-$F6524)-1</f>
        <v>-9.935897435897556E-2</v>
      </c>
      <c r="U6524" s="19" t="str">
        <f>IF(ABS(IFERROR(T6524,0))&gt;0.05,INDEX(margin_ranges!$C$13:$C$16,MATCH($F6524*100,margin_ranges!$B$13:$B$16,1)),"")</f>
        <v>Maximize Fill (Type A+)</v>
      </c>
      <c r="V6524">
        <f>MIN(VLOOKUP($U6524,margin_ranges!$A$5:$D$10,4,FALSE),$P6524*100)</f>
        <v>19.75</v>
      </c>
      <c r="Y6524" s="29">
        <f t="shared" si="101"/>
        <v>2.8846153846152411E-2</v>
      </c>
    </row>
    <row r="6525" spans="1:25" x14ac:dyDescent="0.3">
      <c r="A6525" s="8" t="s">
        <v>35</v>
      </c>
      <c r="B6525" s="8" t="s">
        <v>11298</v>
      </c>
      <c r="C6525" s="8" t="s">
        <v>34</v>
      </c>
      <c r="D6525" s="8" t="s">
        <v>34</v>
      </c>
      <c r="E6525" s="8"/>
      <c r="F6525" s="24">
        <v>0.34</v>
      </c>
      <c r="G6525" s="24">
        <v>1</v>
      </c>
      <c r="H6525" s="25">
        <v>222.07409999999999</v>
      </c>
      <c r="I6525" s="25">
        <v>3.1032000000000002</v>
      </c>
      <c r="J6525" s="15">
        <v>63</v>
      </c>
      <c r="K6525" s="15">
        <v>19</v>
      </c>
      <c r="L6525" s="13">
        <v>1.4E-2</v>
      </c>
      <c r="M6525" s="7">
        <v>0.67425941</v>
      </c>
      <c r="N6525" s="26">
        <v>0.3</v>
      </c>
      <c r="O6525" s="27"/>
      <c r="P6525" s="8">
        <v>0.55506738769999997</v>
      </c>
      <c r="Q6525" s="24">
        <v>0.34</v>
      </c>
      <c r="R6525" t="e">
        <f>IF($Q6525*100&gt;=VLOOKUP($O6525,margin_ranges!$A$5:$C$10,2,FALSE),IF($Q6525*100&lt;=VLOOKUP($O6525,margin_ranges!$A$5:$C$10,3,FALSE)+10,"IN RANGE","ABOVE RANGE"),"BELOW RANGE")</f>
        <v>#N/A</v>
      </c>
      <c r="S6525" t="e">
        <f>MIN(VLOOKUP($O6525,margin_ranges!$A$5:$D$10,4,FALSE),$P6525*100)</f>
        <v>#N/A</v>
      </c>
      <c r="T6525" s="29" t="e">
        <f>(1-$S6525/100)/(1-$F6525)-1</f>
        <v>#N/A</v>
      </c>
      <c r="U6525" s="19" t="str">
        <f>IF(ABS(IFERROR(T6525,0))&gt;0.05,INDEX(margin_ranges!$C$13:$C$16,MATCH($F6525*100,margin_ranges!$B$13:$B$16,1)),"")</f>
        <v/>
      </c>
      <c r="V6525" t="e">
        <f>MIN(VLOOKUP($U6525,margin_ranges!$A$5:$D$10,4,FALSE),$P6525*100)</f>
        <v>#N/A</v>
      </c>
      <c r="Y6525" s="29" t="e">
        <f t="shared" si="101"/>
        <v>#N/A</v>
      </c>
    </row>
    <row r="6526" spans="1:25" x14ac:dyDescent="0.3">
      <c r="A6526" s="8" t="s">
        <v>33</v>
      </c>
      <c r="B6526" s="8" t="s">
        <v>11298</v>
      </c>
      <c r="C6526" s="8" t="s">
        <v>11299</v>
      </c>
      <c r="D6526" s="8" t="s">
        <v>34</v>
      </c>
      <c r="E6526" s="8"/>
      <c r="F6526" s="24">
        <v>0.34</v>
      </c>
      <c r="G6526" s="24">
        <v>1</v>
      </c>
      <c r="H6526" s="25">
        <v>222.07409999999999</v>
      </c>
      <c r="I6526" s="25">
        <v>3.1032000000000002</v>
      </c>
      <c r="J6526" s="15">
        <v>63</v>
      </c>
      <c r="K6526" s="15">
        <v>19</v>
      </c>
      <c r="L6526" s="13">
        <v>1.4E-2</v>
      </c>
      <c r="M6526" s="7">
        <v>0.67425941</v>
      </c>
      <c r="N6526" s="26">
        <v>0.3</v>
      </c>
      <c r="O6526" s="27"/>
      <c r="P6526" s="8">
        <v>0.55506738769999997</v>
      </c>
      <c r="Q6526" s="24">
        <v>0.34</v>
      </c>
      <c r="R6526" t="e">
        <f>IF($Q6526*100&gt;=VLOOKUP($O6526,margin_ranges!$A$5:$C$10,2,FALSE),IF($Q6526*100&lt;=VLOOKUP($O6526,margin_ranges!$A$5:$C$10,3,FALSE)+10,"IN RANGE","ABOVE RANGE"),"BELOW RANGE")</f>
        <v>#N/A</v>
      </c>
      <c r="S6526" t="e">
        <f>MIN(VLOOKUP($O6526,margin_ranges!$A$5:$D$10,4,FALSE),$P6526*100)</f>
        <v>#N/A</v>
      </c>
      <c r="T6526" s="29" t="e">
        <f>(1-$S6526/100)/(1-$F6526)-1</f>
        <v>#N/A</v>
      </c>
      <c r="U6526" s="19" t="str">
        <f>IF(ABS(IFERROR(T6526,0))&gt;0.05,INDEX(margin_ranges!$C$13:$C$16,MATCH($F6526*100,margin_ranges!$B$13:$B$16,1)),"")</f>
        <v/>
      </c>
      <c r="V6526" t="e">
        <f>MIN(VLOOKUP($U6526,margin_ranges!$A$5:$D$10,4,FALSE),$P6526*100)</f>
        <v>#N/A</v>
      </c>
      <c r="Y6526" s="29" t="e">
        <f t="shared" si="101"/>
        <v>#N/A</v>
      </c>
    </row>
    <row r="6527" spans="1:25" x14ac:dyDescent="0.3">
      <c r="A6527" s="8" t="s">
        <v>17</v>
      </c>
      <c r="B6527" s="8" t="s">
        <v>11298</v>
      </c>
      <c r="C6527" s="8" t="s">
        <v>11299</v>
      </c>
      <c r="D6527" s="8" t="s">
        <v>11300</v>
      </c>
      <c r="E6527" s="8" t="s">
        <v>11301</v>
      </c>
      <c r="F6527" s="24">
        <v>0.34</v>
      </c>
      <c r="G6527" s="24">
        <v>1</v>
      </c>
      <c r="H6527" s="25">
        <v>222.07409999999999</v>
      </c>
      <c r="I6527" s="25">
        <v>3.1032000000000002</v>
      </c>
      <c r="J6527" s="15">
        <v>63</v>
      </c>
      <c r="K6527" s="15">
        <v>19</v>
      </c>
      <c r="L6527" s="13">
        <v>1.4E-2</v>
      </c>
      <c r="M6527" s="7">
        <v>0.67425941</v>
      </c>
      <c r="N6527" s="26">
        <v>0.3</v>
      </c>
      <c r="O6527" s="27" t="s">
        <v>22</v>
      </c>
      <c r="P6527" s="8">
        <v>0.55506738769999997</v>
      </c>
      <c r="Q6527" s="24">
        <v>0.34</v>
      </c>
      <c r="R6527" t="str">
        <f>IF($Q6527*100&gt;=VLOOKUP($O6527,margin_ranges!$A$5:$C$10,2,FALSE),IF($Q6527*100&lt;=VLOOKUP($O6527,margin_ranges!$A$5:$C$10,3,FALSE)+10,"IN RANGE","ABOVE RANGE"),"BELOW RANGE")</f>
        <v>IN RANGE</v>
      </c>
      <c r="S6527">
        <f>MIN(VLOOKUP($O6527,margin_ranges!$A$5:$D$10,4,FALSE),$P6527*100)</f>
        <v>29.75</v>
      </c>
      <c r="T6527" s="29">
        <f>(1-$S6527/100)/(1-$F6527)-1</f>
        <v>6.4393939393939448E-2</v>
      </c>
      <c r="U6527" s="19" t="str">
        <f>IF(ABS(IFERROR(T6527,0))&gt;0.05,INDEX(margin_ranges!$C$13:$C$16,MATCH($F6527*100,margin_ranges!$B$13:$B$16,1)),"")</f>
        <v>Balanced (Type B)</v>
      </c>
      <c r="V6527">
        <f>MIN(VLOOKUP($U6527,margin_ranges!$A$5:$D$10,4,FALSE),$P6527*100)</f>
        <v>29.75</v>
      </c>
      <c r="Y6527" s="29">
        <f t="shared" si="101"/>
        <v>6.4393939393939448E-2</v>
      </c>
    </row>
    <row r="6528" spans="1:25" x14ac:dyDescent="0.3">
      <c r="A6528" s="8" t="s">
        <v>35</v>
      </c>
      <c r="B6528" s="8" t="s">
        <v>11302</v>
      </c>
      <c r="C6528" s="8" t="s">
        <v>34</v>
      </c>
      <c r="D6528" s="8" t="s">
        <v>34</v>
      </c>
      <c r="E6528" s="8"/>
      <c r="F6528" s="24">
        <v>0.17593919521407</v>
      </c>
      <c r="G6528" s="24">
        <v>0.72482247</v>
      </c>
      <c r="H6528" s="25">
        <v>200.89500000000001</v>
      </c>
      <c r="I6528" s="25">
        <v>79.231700000000004</v>
      </c>
      <c r="J6528" s="15">
        <v>4347</v>
      </c>
      <c r="K6528" s="15">
        <v>568</v>
      </c>
      <c r="L6528" s="13">
        <v>0.39439999999999997</v>
      </c>
      <c r="M6528" s="7">
        <v>1.82864428</v>
      </c>
      <c r="N6528" s="26">
        <v>1.4498679999999999</v>
      </c>
      <c r="O6528" s="27"/>
      <c r="P6528" s="8">
        <v>0.2071350274</v>
      </c>
      <c r="Q6528" s="24">
        <v>0.1759</v>
      </c>
      <c r="R6528" t="e">
        <f>IF($Q6528*100&gt;=VLOOKUP($O6528,margin_ranges!$A$5:$C$10,2,FALSE),IF($Q6528*100&lt;=VLOOKUP($O6528,margin_ranges!$A$5:$C$10,3,FALSE)+10,"IN RANGE","ABOVE RANGE"),"BELOW RANGE")</f>
        <v>#N/A</v>
      </c>
      <c r="S6528" t="e">
        <f>MIN(VLOOKUP($O6528,margin_ranges!$A$5:$D$10,4,FALSE),$P6528*100)</f>
        <v>#N/A</v>
      </c>
      <c r="T6528" s="29" t="e">
        <f>(1-$S6528/100)/(1-$F6528)-1</f>
        <v>#N/A</v>
      </c>
      <c r="U6528" s="19" t="str">
        <f>IF(ABS(IFERROR(T6528,0))&gt;0.05,INDEX(margin_ranges!$C$13:$C$16,MATCH($F6528*100,margin_ranges!$B$13:$B$16,1)),"")</f>
        <v/>
      </c>
      <c r="V6528" t="e">
        <f>MIN(VLOOKUP($U6528,margin_ranges!$A$5:$D$10,4,FALSE),$P6528*100)</f>
        <v>#N/A</v>
      </c>
      <c r="Y6528" s="29" t="e">
        <f t="shared" si="101"/>
        <v>#N/A</v>
      </c>
    </row>
    <row r="6529" spans="1:25" x14ac:dyDescent="0.3">
      <c r="A6529" s="8" t="s">
        <v>33</v>
      </c>
      <c r="B6529" s="8" t="s">
        <v>11302</v>
      </c>
      <c r="C6529" s="8" t="s">
        <v>11303</v>
      </c>
      <c r="D6529" s="8" t="s">
        <v>34</v>
      </c>
      <c r="E6529" s="8"/>
      <c r="F6529" s="24">
        <v>0.17593919521407</v>
      </c>
      <c r="G6529" s="24">
        <v>0.72482247</v>
      </c>
      <c r="H6529" s="25">
        <v>200.89500000000001</v>
      </c>
      <c r="I6529" s="25">
        <v>79.231700000000004</v>
      </c>
      <c r="J6529" s="15">
        <v>4347</v>
      </c>
      <c r="K6529" s="15">
        <v>568</v>
      </c>
      <c r="L6529" s="13">
        <v>0.39439999999999997</v>
      </c>
      <c r="M6529" s="7">
        <v>1.82864428</v>
      </c>
      <c r="N6529" s="26">
        <v>1.4498679999999999</v>
      </c>
      <c r="O6529" s="27"/>
      <c r="P6529" s="8">
        <v>0.2071350274</v>
      </c>
      <c r="Q6529" s="24">
        <v>0.1759</v>
      </c>
      <c r="R6529" t="e">
        <f>IF($Q6529*100&gt;=VLOOKUP($O6529,margin_ranges!$A$5:$C$10,2,FALSE),IF($Q6529*100&lt;=VLOOKUP($O6529,margin_ranges!$A$5:$C$10,3,FALSE)+10,"IN RANGE","ABOVE RANGE"),"BELOW RANGE")</f>
        <v>#N/A</v>
      </c>
      <c r="S6529" t="e">
        <f>MIN(VLOOKUP($O6529,margin_ranges!$A$5:$D$10,4,FALSE),$P6529*100)</f>
        <v>#N/A</v>
      </c>
      <c r="T6529" s="29" t="e">
        <f>(1-$S6529/100)/(1-$F6529)-1</f>
        <v>#N/A</v>
      </c>
      <c r="U6529" s="19" t="str">
        <f>IF(ABS(IFERROR(T6529,0))&gt;0.05,INDEX(margin_ranges!$C$13:$C$16,MATCH($F6529*100,margin_ranges!$B$13:$B$16,1)),"")</f>
        <v/>
      </c>
      <c r="V6529" t="e">
        <f>MIN(VLOOKUP($U6529,margin_ranges!$A$5:$D$10,4,FALSE),$P6529*100)</f>
        <v>#N/A</v>
      </c>
      <c r="Y6529" s="29" t="e">
        <f t="shared" si="101"/>
        <v>#N/A</v>
      </c>
    </row>
    <row r="6530" spans="1:25" x14ac:dyDescent="0.3">
      <c r="A6530" s="8" t="s">
        <v>17</v>
      </c>
      <c r="B6530" s="8" t="s">
        <v>11302</v>
      </c>
      <c r="C6530" s="8" t="s">
        <v>11303</v>
      </c>
      <c r="D6530" s="8" t="s">
        <v>11312</v>
      </c>
      <c r="E6530" s="8" t="s">
        <v>11313</v>
      </c>
      <c r="F6530" s="24">
        <v>0.33999999999999903</v>
      </c>
      <c r="G6530" s="24">
        <v>0</v>
      </c>
      <c r="H6530" s="25">
        <v>9.1919000000000004</v>
      </c>
      <c r="I6530" s="25">
        <v>3.6118999999999999</v>
      </c>
      <c r="J6530" s="15">
        <v>105</v>
      </c>
      <c r="K6530" s="15">
        <v>32</v>
      </c>
      <c r="L6530" s="13">
        <v>0.39290000000000003</v>
      </c>
      <c r="M6530" s="7">
        <v>0.96883145000000004</v>
      </c>
      <c r="N6530" s="26">
        <v>0.6</v>
      </c>
      <c r="O6530" s="27" t="s">
        <v>22</v>
      </c>
      <c r="P6530" s="8">
        <v>0.38069723150000001</v>
      </c>
      <c r="Q6530" s="24">
        <v>0.34</v>
      </c>
      <c r="R6530" t="str">
        <f>IF($Q6530*100&gt;=VLOOKUP($O6530,margin_ranges!$A$5:$C$10,2,FALSE),IF($Q6530*100&lt;=VLOOKUP($O6530,margin_ranges!$A$5:$C$10,3,FALSE)+10,"IN RANGE","ABOVE RANGE"),"BELOW RANGE")</f>
        <v>IN RANGE</v>
      </c>
      <c r="S6530">
        <f>MIN(VLOOKUP($O6530,margin_ranges!$A$5:$D$10,4,FALSE),$P6530*100)</f>
        <v>29.75</v>
      </c>
      <c r="T6530" s="29">
        <f>(1-$S6530/100)/(1-$F6530)-1</f>
        <v>6.4393939393937671E-2</v>
      </c>
      <c r="U6530" s="19" t="str">
        <f>IF(ABS(IFERROR(T6530,0))&gt;0.05,INDEX(margin_ranges!$C$13:$C$16,MATCH($F6530*100,margin_ranges!$B$13:$B$16,1)),"")</f>
        <v>Balanced (Type B)</v>
      </c>
      <c r="V6530">
        <f>MIN(VLOOKUP($U6530,margin_ranges!$A$5:$D$10,4,FALSE),$P6530*100)</f>
        <v>29.75</v>
      </c>
      <c r="Y6530" s="29">
        <f t="shared" si="101"/>
        <v>6.4393939393937671E-2</v>
      </c>
    </row>
    <row r="6531" spans="1:25" x14ac:dyDescent="0.3">
      <c r="A6531" s="8" t="s">
        <v>17</v>
      </c>
      <c r="B6531" s="8" t="s">
        <v>11302</v>
      </c>
      <c r="C6531" s="8" t="s">
        <v>11303</v>
      </c>
      <c r="D6531" s="8" t="s">
        <v>11310</v>
      </c>
      <c r="E6531" s="8" t="s">
        <v>11311</v>
      </c>
      <c r="F6531" s="24">
        <v>0.21841316268465599</v>
      </c>
      <c r="G6531" s="24">
        <v>0</v>
      </c>
      <c r="H6531" s="25">
        <v>14.012499999999999</v>
      </c>
      <c r="I6531" s="25">
        <v>2.7757999999999998</v>
      </c>
      <c r="J6531" s="15">
        <v>149</v>
      </c>
      <c r="K6531" s="15">
        <v>32</v>
      </c>
      <c r="L6531" s="13">
        <v>0.1981</v>
      </c>
      <c r="M6531" s="7">
        <v>1.79122771</v>
      </c>
      <c r="N6531" s="26">
        <v>1.4</v>
      </c>
      <c r="O6531" s="27" t="s">
        <v>95</v>
      </c>
      <c r="P6531" s="8">
        <v>0.2184131627</v>
      </c>
      <c r="Q6531" s="24">
        <v>0.25</v>
      </c>
      <c r="R6531" t="str">
        <f>IF($Q6531*100&gt;=VLOOKUP($O6531,margin_ranges!$A$5:$C$10,2,FALSE),IF($Q6531*100&lt;=VLOOKUP($O6531,margin_ranges!$A$5:$C$10,3,FALSE)+10,"IN RANGE","ABOVE RANGE"),"BELOW RANGE")</f>
        <v>IN RANGE</v>
      </c>
      <c r="S6531">
        <f>MIN(VLOOKUP($O6531,margin_ranges!$A$5:$D$10,4,FALSE),$P6531*100)</f>
        <v>19.75</v>
      </c>
      <c r="T6531" s="29">
        <f>(1-$S6531/100)/(1-$F6531)-1</f>
        <v>2.6757311774197934E-2</v>
      </c>
      <c r="U6531" s="19" t="str">
        <f>IF(ABS(IFERROR(T6531,0))&gt;0.05,INDEX(margin_ranges!$C$13:$C$16,MATCH($F6531*100,margin_ranges!$B$13:$B$16,1)),"")</f>
        <v/>
      </c>
      <c r="V6531" t="e">
        <f>MIN(VLOOKUP($U6531,margin_ranges!$A$5:$D$10,4,FALSE),$P6531*100)</f>
        <v>#N/A</v>
      </c>
      <c r="Y6531" s="29" t="e">
        <f t="shared" si="101"/>
        <v>#N/A</v>
      </c>
    </row>
    <row r="6532" spans="1:25" x14ac:dyDescent="0.3">
      <c r="A6532" s="8" t="s">
        <v>17</v>
      </c>
      <c r="B6532" s="8" t="s">
        <v>11302</v>
      </c>
      <c r="C6532" s="8" t="s">
        <v>11303</v>
      </c>
      <c r="D6532" s="8" t="s">
        <v>11324</v>
      </c>
      <c r="E6532" s="8" t="s">
        <v>11325</v>
      </c>
      <c r="F6532" s="24">
        <v>0.2</v>
      </c>
      <c r="G6532" s="24">
        <v>0</v>
      </c>
      <c r="H6532" s="25">
        <v>26.407900000000001</v>
      </c>
      <c r="I6532" s="25">
        <v>8.3033000000000001</v>
      </c>
      <c r="J6532" s="15">
        <v>694</v>
      </c>
      <c r="K6532" s="15">
        <v>107</v>
      </c>
      <c r="L6532" s="13">
        <v>0.31440000000000001</v>
      </c>
      <c r="M6532" s="7">
        <v>2.7867453499999999</v>
      </c>
      <c r="N6532" s="26">
        <v>2.1</v>
      </c>
      <c r="O6532" s="27" t="s">
        <v>95</v>
      </c>
      <c r="P6532" s="8">
        <v>0.24643276080000001</v>
      </c>
      <c r="Q6532" s="24">
        <v>0.2</v>
      </c>
      <c r="R6532" t="str">
        <f>IF($Q6532*100&gt;=VLOOKUP($O6532,margin_ranges!$A$5:$C$10,2,FALSE),IF($Q6532*100&lt;=VLOOKUP($O6532,margin_ranges!$A$5:$C$10,3,FALSE)+10,"IN RANGE","ABOVE RANGE"),"BELOW RANGE")</f>
        <v>IN RANGE</v>
      </c>
      <c r="S6532">
        <f>MIN(VLOOKUP($O6532,margin_ranges!$A$5:$D$10,4,FALSE),$P6532*100)</f>
        <v>19.75</v>
      </c>
      <c r="T6532" s="29">
        <f>(1-$S6532/100)/(1-$F6532)-1</f>
        <v>3.1249999999998224E-3</v>
      </c>
      <c r="U6532" s="19" t="str">
        <f>IF(ABS(IFERROR(T6532,0))&gt;0.05,INDEX(margin_ranges!$C$13:$C$16,MATCH($F6532*100,margin_ranges!$B$13:$B$16,1)),"")</f>
        <v/>
      </c>
      <c r="V6532" t="e">
        <f>MIN(VLOOKUP($U6532,margin_ranges!$A$5:$D$10,4,FALSE),$P6532*100)</f>
        <v>#N/A</v>
      </c>
      <c r="Y6532" s="29" t="e">
        <f t="shared" si="101"/>
        <v>#N/A</v>
      </c>
    </row>
    <row r="6533" spans="1:25" x14ac:dyDescent="0.3">
      <c r="A6533" s="8" t="s">
        <v>17</v>
      </c>
      <c r="B6533" s="8" t="s">
        <v>11302</v>
      </c>
      <c r="C6533" s="8" t="s">
        <v>11303</v>
      </c>
      <c r="D6533" s="8" t="s">
        <v>11318</v>
      </c>
      <c r="E6533" s="8" t="s">
        <v>11319</v>
      </c>
      <c r="F6533" s="24">
        <v>0.19069757592014699</v>
      </c>
      <c r="G6533" s="24">
        <v>0</v>
      </c>
      <c r="H6533" s="25">
        <v>1.5563</v>
      </c>
      <c r="I6533" s="25">
        <v>0.21659999999999999</v>
      </c>
      <c r="J6533" s="15">
        <v>15</v>
      </c>
      <c r="K6533" s="15">
        <v>3</v>
      </c>
      <c r="L6533" s="13">
        <v>0.13919999999999999</v>
      </c>
      <c r="M6533" s="7">
        <v>2.3353445399999999</v>
      </c>
      <c r="N6533" s="26">
        <v>1.89</v>
      </c>
      <c r="O6533" s="27" t="s">
        <v>22</v>
      </c>
      <c r="P6533" s="8">
        <v>0.1906975759</v>
      </c>
      <c r="Q6533" s="24">
        <v>0.24</v>
      </c>
      <c r="R6533" t="str">
        <f>IF($Q6533*100&gt;=VLOOKUP($O6533,margin_ranges!$A$5:$C$10,2,FALSE),IF($Q6533*100&lt;=VLOOKUP($O6533,margin_ranges!$A$5:$C$10,3,FALSE)+10,"IN RANGE","ABOVE RANGE"),"BELOW RANGE")</f>
        <v>IN RANGE</v>
      </c>
      <c r="S6533">
        <f>MIN(VLOOKUP($O6533,margin_ranges!$A$5:$D$10,4,FALSE),$P6533*100)</f>
        <v>19.069757589999998</v>
      </c>
      <c r="T6533" s="29">
        <f>(1-$S6533/100)/(1-$F6533)-1</f>
        <v>2.489430883656496E-11</v>
      </c>
      <c r="U6533" s="19" t="str">
        <f>IF(ABS(IFERROR(T6533,0))&gt;0.05,INDEX(margin_ranges!$C$13:$C$16,MATCH($F6533*100,margin_ranges!$B$13:$B$16,1)),"")</f>
        <v/>
      </c>
      <c r="V6533" t="e">
        <f>MIN(VLOOKUP($U6533,margin_ranges!$A$5:$D$10,4,FALSE),$P6533*100)</f>
        <v>#N/A</v>
      </c>
      <c r="Y6533" s="29" t="e">
        <f t="shared" si="101"/>
        <v>#N/A</v>
      </c>
    </row>
    <row r="6534" spans="1:25" x14ac:dyDescent="0.3">
      <c r="A6534" s="8" t="s">
        <v>17</v>
      </c>
      <c r="B6534" s="8" t="s">
        <v>11302</v>
      </c>
      <c r="C6534" s="8" t="s">
        <v>11303</v>
      </c>
      <c r="D6534" s="8" t="s">
        <v>11304</v>
      </c>
      <c r="E6534" s="8" t="s">
        <v>11305</v>
      </c>
      <c r="F6534" s="24">
        <v>0.12933315632099901</v>
      </c>
      <c r="G6534" s="24">
        <v>1</v>
      </c>
      <c r="H6534" s="25">
        <v>30.032900000000001</v>
      </c>
      <c r="I6534" s="25">
        <v>13.017899999999999</v>
      </c>
      <c r="J6534" s="15">
        <v>852</v>
      </c>
      <c r="K6534" s="15">
        <v>106</v>
      </c>
      <c r="L6534" s="13">
        <v>0.4335</v>
      </c>
      <c r="M6534" s="7">
        <v>2.1822353900000002</v>
      </c>
      <c r="N6534" s="26">
        <v>1.9</v>
      </c>
      <c r="O6534" s="27" t="s">
        <v>95</v>
      </c>
      <c r="P6534" s="8">
        <v>0.1293331563</v>
      </c>
      <c r="Q6534" s="24">
        <v>0.17</v>
      </c>
      <c r="R6534" t="str">
        <f>IF($Q6534*100&gt;=VLOOKUP($O6534,margin_ranges!$A$5:$C$10,2,FALSE),IF($Q6534*100&lt;=VLOOKUP($O6534,margin_ranges!$A$5:$C$10,3,FALSE)+10,"IN RANGE","ABOVE RANGE"),"BELOW RANGE")</f>
        <v>IN RANGE</v>
      </c>
      <c r="S6534">
        <f>MIN(VLOOKUP($O6534,margin_ranges!$A$5:$D$10,4,FALSE),$P6534*100)</f>
        <v>12.933315630000001</v>
      </c>
      <c r="T6534" s="29">
        <f>(1-$S6534/100)/(1-$F6534)-1</f>
        <v>2.4118262942351976E-11</v>
      </c>
      <c r="U6534" s="19" t="str">
        <f>IF(ABS(IFERROR(T6534,0))&gt;0.05,INDEX(margin_ranges!$C$13:$C$16,MATCH($F6534*100,margin_ranges!$B$13:$B$16,1)),"")</f>
        <v/>
      </c>
      <c r="V6534" t="e">
        <f>MIN(VLOOKUP($U6534,margin_ranges!$A$5:$D$10,4,FALSE),$P6534*100)</f>
        <v>#N/A</v>
      </c>
      <c r="Y6534" s="29" t="e">
        <f t="shared" si="101"/>
        <v>#N/A</v>
      </c>
    </row>
    <row r="6535" spans="1:25" x14ac:dyDescent="0.3">
      <c r="A6535" s="8" t="s">
        <v>17</v>
      </c>
      <c r="B6535" s="8" t="s">
        <v>11302</v>
      </c>
      <c r="C6535" s="8" t="s">
        <v>11303</v>
      </c>
      <c r="D6535" s="28" t="s">
        <v>11314</v>
      </c>
      <c r="E6535" s="8" t="s">
        <v>11315</v>
      </c>
      <c r="F6535" s="24">
        <v>0.182825889484906</v>
      </c>
      <c r="G6535" s="24">
        <v>0</v>
      </c>
      <c r="H6535" s="25">
        <v>7.7653999999999996</v>
      </c>
      <c r="I6535" s="25">
        <v>2.1343999999999999</v>
      </c>
      <c r="J6535" s="15">
        <v>112</v>
      </c>
      <c r="K6535" s="15">
        <v>20</v>
      </c>
      <c r="L6535" s="13">
        <v>0.27489999999999998</v>
      </c>
      <c r="M6535" s="7">
        <v>1.74993307</v>
      </c>
      <c r="N6535" s="26">
        <v>1.43</v>
      </c>
      <c r="O6535" s="27" t="s">
        <v>22</v>
      </c>
      <c r="P6535" s="8">
        <v>0.18282588950000001</v>
      </c>
      <c r="Q6535" s="24">
        <v>0.24</v>
      </c>
      <c r="R6535" t="str">
        <f>IF($Q6535*100&gt;=VLOOKUP($O6535,margin_ranges!$A$5:$C$10,2,FALSE),IF($Q6535*100&lt;=VLOOKUP($O6535,margin_ranges!$A$5:$C$10,3,FALSE)+10,"IN RANGE","ABOVE RANGE"),"BELOW RANGE")</f>
        <v>IN RANGE</v>
      </c>
      <c r="S6535">
        <f>MIN(VLOOKUP($O6535,margin_ranges!$A$5:$D$10,4,FALSE),$P6535*100)</f>
        <v>18.282588950000001</v>
      </c>
      <c r="T6535" s="29">
        <f>(1-$S6535/100)/(1-$F6535)-1</f>
        <v>-1.8471002505293654E-11</v>
      </c>
      <c r="U6535" s="19" t="str">
        <f>IF(ABS(IFERROR(T6535,0))&gt;0.05,INDEX(margin_ranges!$C$13:$C$16,MATCH($F6535*100,margin_ranges!$B$13:$B$16,1)),"")</f>
        <v/>
      </c>
      <c r="V6535" t="e">
        <f>MIN(VLOOKUP($U6535,margin_ranges!$A$5:$D$10,4,FALSE),$P6535*100)</f>
        <v>#N/A</v>
      </c>
      <c r="Y6535" s="29" t="e">
        <f t="shared" si="101"/>
        <v>#N/A</v>
      </c>
    </row>
    <row r="6536" spans="1:25" x14ac:dyDescent="0.3">
      <c r="A6536" s="8" t="s">
        <v>17</v>
      </c>
      <c r="B6536" s="8" t="s">
        <v>11302</v>
      </c>
      <c r="C6536" s="8" t="s">
        <v>11303</v>
      </c>
      <c r="D6536" s="8" t="s">
        <v>11322</v>
      </c>
      <c r="E6536" s="8" t="s">
        <v>11323</v>
      </c>
      <c r="F6536" s="24">
        <v>0.206402512378275</v>
      </c>
      <c r="G6536" s="24">
        <v>0</v>
      </c>
      <c r="H6536" s="25">
        <v>3.7526000000000002</v>
      </c>
      <c r="I6536" s="25">
        <v>0.67310000000000003</v>
      </c>
      <c r="J6536" s="15">
        <v>34</v>
      </c>
      <c r="K6536" s="15">
        <v>7</v>
      </c>
      <c r="L6536" s="13">
        <v>0.1794</v>
      </c>
      <c r="M6536" s="7">
        <v>1.67591256</v>
      </c>
      <c r="N6536" s="26">
        <v>1.33</v>
      </c>
      <c r="O6536" s="27" t="s">
        <v>22</v>
      </c>
      <c r="P6536" s="8">
        <v>0.20640251239999999</v>
      </c>
      <c r="Q6536" s="24">
        <v>0.26</v>
      </c>
      <c r="R6536" t="str">
        <f>IF($Q6536*100&gt;=VLOOKUP($O6536,margin_ranges!$A$5:$C$10,2,FALSE),IF($Q6536*100&lt;=VLOOKUP($O6536,margin_ranges!$A$5:$C$10,3,FALSE)+10,"IN RANGE","ABOVE RANGE"),"BELOW RANGE")</f>
        <v>IN RANGE</v>
      </c>
      <c r="S6536">
        <f>MIN(VLOOKUP($O6536,margin_ranges!$A$5:$D$10,4,FALSE),$P6536*100)</f>
        <v>20.640251239999998</v>
      </c>
      <c r="T6536" s="29">
        <f>(1-$S6536/100)/(1-$F6536)-1</f>
        <v>-2.7375324229694797E-11</v>
      </c>
      <c r="U6536" s="19" t="str">
        <f>IF(ABS(IFERROR(T6536,0))&gt;0.05,INDEX(margin_ranges!$C$13:$C$16,MATCH($F6536*100,margin_ranges!$B$13:$B$16,1)),"")</f>
        <v/>
      </c>
      <c r="V6536" t="e">
        <f>MIN(VLOOKUP($U6536,margin_ranges!$A$5:$D$10,4,FALSE),$P6536*100)</f>
        <v>#N/A</v>
      </c>
      <c r="Y6536" s="29" t="e">
        <f t="shared" si="101"/>
        <v>#N/A</v>
      </c>
    </row>
    <row r="6537" spans="1:25" x14ac:dyDescent="0.3">
      <c r="A6537" s="8" t="s">
        <v>17</v>
      </c>
      <c r="B6537" s="8" t="s">
        <v>11302</v>
      </c>
      <c r="C6537" s="8" t="s">
        <v>11303</v>
      </c>
      <c r="D6537" s="8" t="s">
        <v>11320</v>
      </c>
      <c r="E6537" s="8" t="s">
        <v>11321</v>
      </c>
      <c r="F6537" s="24">
        <v>0.274471901772183</v>
      </c>
      <c r="G6537" s="24">
        <v>0</v>
      </c>
      <c r="H6537" s="25">
        <v>2.87</v>
      </c>
      <c r="I6537" s="25">
        <v>0.74470000000000003</v>
      </c>
      <c r="J6537" s="15">
        <v>28</v>
      </c>
      <c r="K6537" s="15">
        <v>7</v>
      </c>
      <c r="L6537" s="13">
        <v>0.25950000000000001</v>
      </c>
      <c r="M6537" s="7">
        <v>1.24047573</v>
      </c>
      <c r="N6537" s="26">
        <v>0.9</v>
      </c>
      <c r="O6537" s="27" t="s">
        <v>22</v>
      </c>
      <c r="P6537" s="8">
        <v>0.27447190179999997</v>
      </c>
      <c r="Q6537" s="24">
        <v>0.28999999999999998</v>
      </c>
      <c r="R6537" t="str">
        <f>IF($Q6537*100&gt;=VLOOKUP($O6537,margin_ranges!$A$5:$C$10,2,FALSE),IF($Q6537*100&lt;=VLOOKUP($O6537,margin_ranges!$A$5:$C$10,3,FALSE)+10,"IN RANGE","ABOVE RANGE"),"BELOW RANGE")</f>
        <v>IN RANGE</v>
      </c>
      <c r="S6537">
        <f>MIN(VLOOKUP($O6537,margin_ranges!$A$5:$D$10,4,FALSE),$P6537*100)</f>
        <v>27.447190179999996</v>
      </c>
      <c r="T6537" s="29">
        <f>(1-$S6537/100)/(1-$F6537)-1</f>
        <v>-3.8340108865497768E-11</v>
      </c>
      <c r="U6537" s="19" t="str">
        <f>IF(ABS(IFERROR(T6537,0))&gt;0.05,INDEX(margin_ranges!$C$13:$C$16,MATCH($F6537*100,margin_ranges!$B$13:$B$16,1)),"")</f>
        <v/>
      </c>
      <c r="V6537" t="e">
        <f>MIN(VLOOKUP($U6537,margin_ranges!$A$5:$D$10,4,FALSE),$P6537*100)</f>
        <v>#N/A</v>
      </c>
      <c r="Y6537" s="29" t="e">
        <f t="shared" si="101"/>
        <v>#N/A</v>
      </c>
    </row>
    <row r="6538" spans="1:25" x14ac:dyDescent="0.3">
      <c r="A6538" s="8" t="s">
        <v>17</v>
      </c>
      <c r="B6538" s="8" t="s">
        <v>11302</v>
      </c>
      <c r="C6538" s="8" t="s">
        <v>11303</v>
      </c>
      <c r="D6538" s="8" t="s">
        <v>11316</v>
      </c>
      <c r="E6538" s="8" t="s">
        <v>11317</v>
      </c>
      <c r="F6538" s="24">
        <v>0.231742611956024</v>
      </c>
      <c r="G6538" s="24">
        <v>0</v>
      </c>
      <c r="H6538" s="25">
        <v>5.2144000000000004</v>
      </c>
      <c r="I6538" s="25">
        <v>1.1355999999999999</v>
      </c>
      <c r="J6538" s="15">
        <v>59</v>
      </c>
      <c r="K6538" s="15">
        <v>14</v>
      </c>
      <c r="L6538" s="13">
        <v>0.21779999999999999</v>
      </c>
      <c r="M6538" s="7">
        <v>1.7311906399999999</v>
      </c>
      <c r="N6538" s="26">
        <v>1.33</v>
      </c>
      <c r="O6538" s="27" t="s">
        <v>22</v>
      </c>
      <c r="P6538" s="8">
        <v>0.23174261199999999</v>
      </c>
      <c r="Q6538" s="24">
        <v>0.27</v>
      </c>
      <c r="R6538" t="str">
        <f>IF($Q6538*100&gt;=VLOOKUP($O6538,margin_ranges!$A$5:$C$10,2,FALSE),IF($Q6538*100&lt;=VLOOKUP($O6538,margin_ranges!$A$5:$C$10,3,FALSE)+10,"IN RANGE","ABOVE RANGE"),"BELOW RANGE")</f>
        <v>IN RANGE</v>
      </c>
      <c r="S6538">
        <f>MIN(VLOOKUP($O6538,margin_ranges!$A$5:$D$10,4,FALSE),$P6538*100)</f>
        <v>23.1742612</v>
      </c>
      <c r="T6538" s="29">
        <f>(1-$S6538/100)/(1-$F6538)-1</f>
        <v>-5.7241322792833671E-11</v>
      </c>
      <c r="U6538" s="19" t="str">
        <f>IF(ABS(IFERROR(T6538,0))&gt;0.05,INDEX(margin_ranges!$C$13:$C$16,MATCH($F6538*100,margin_ranges!$B$13:$B$16,1)),"")</f>
        <v/>
      </c>
      <c r="V6538" t="e">
        <f>MIN(VLOOKUP($U6538,margin_ranges!$A$5:$D$10,4,FALSE),$P6538*100)</f>
        <v>#N/A</v>
      </c>
      <c r="Y6538" s="29" t="e">
        <f t="shared" si="101"/>
        <v>#N/A</v>
      </c>
    </row>
    <row r="6539" spans="1:25" x14ac:dyDescent="0.3">
      <c r="A6539" s="8" t="s">
        <v>17</v>
      </c>
      <c r="B6539" s="8" t="s">
        <v>11302</v>
      </c>
      <c r="C6539" s="8" t="s">
        <v>11303</v>
      </c>
      <c r="D6539" s="8" t="s">
        <v>11306</v>
      </c>
      <c r="E6539" s="8" t="s">
        <v>11307</v>
      </c>
      <c r="F6539" s="24">
        <v>0.15</v>
      </c>
      <c r="G6539" s="24">
        <v>1</v>
      </c>
      <c r="H6539" s="25">
        <v>57.706899999999997</v>
      </c>
      <c r="I6539" s="25">
        <v>25.212399999999999</v>
      </c>
      <c r="J6539" s="15">
        <v>1233</v>
      </c>
      <c r="K6539" s="15">
        <v>129</v>
      </c>
      <c r="L6539" s="13">
        <v>0.43690000000000001</v>
      </c>
      <c r="M6539" s="7">
        <v>1.6298212599999999</v>
      </c>
      <c r="N6539" s="26">
        <v>1.34</v>
      </c>
      <c r="O6539" s="27" t="s">
        <v>95</v>
      </c>
      <c r="P6539" s="8">
        <v>0.17782395409999999</v>
      </c>
      <c r="Q6539" s="24">
        <v>0.15</v>
      </c>
      <c r="R6539" t="str">
        <f>IF($Q6539*100&gt;=VLOOKUP($O6539,margin_ranges!$A$5:$C$10,2,FALSE),IF($Q6539*100&lt;=VLOOKUP($O6539,margin_ranges!$A$5:$C$10,3,FALSE)+10,"IN RANGE","ABOVE RANGE"),"BELOW RANGE")</f>
        <v>IN RANGE</v>
      </c>
      <c r="S6539">
        <f>MIN(VLOOKUP($O6539,margin_ranges!$A$5:$D$10,4,FALSE),$P6539*100)</f>
        <v>17.782395409999999</v>
      </c>
      <c r="T6539" s="29">
        <f>(1-$S6539/100)/(1-$F6539)-1</f>
        <v>-3.2734063647058775E-2</v>
      </c>
      <c r="U6539" s="19" t="str">
        <f>IF(ABS(IFERROR(T6539,0))&gt;0.05,INDEX(margin_ranges!$C$13:$C$16,MATCH($F6539*100,margin_ranges!$B$13:$B$16,1)),"")</f>
        <v/>
      </c>
      <c r="V6539" t="e">
        <f>MIN(VLOOKUP($U6539,margin_ranges!$A$5:$D$10,4,FALSE),$P6539*100)</f>
        <v>#N/A</v>
      </c>
      <c r="Y6539" s="29" t="e">
        <f t="shared" si="101"/>
        <v>#N/A</v>
      </c>
    </row>
    <row r="6540" spans="1:25" x14ac:dyDescent="0.3">
      <c r="A6540" s="8" t="s">
        <v>17</v>
      </c>
      <c r="B6540" s="8" t="s">
        <v>11302</v>
      </c>
      <c r="C6540" s="8" t="s">
        <v>11303</v>
      </c>
      <c r="D6540" s="8" t="s">
        <v>11308</v>
      </c>
      <c r="E6540" s="8" t="s">
        <v>11309</v>
      </c>
      <c r="F6540" s="24">
        <v>0.15</v>
      </c>
      <c r="G6540" s="24">
        <v>1</v>
      </c>
      <c r="H6540" s="25">
        <v>42.3842</v>
      </c>
      <c r="I6540" s="25">
        <v>21.405899999999999</v>
      </c>
      <c r="J6540" s="15">
        <v>1066</v>
      </c>
      <c r="K6540" s="15">
        <v>110</v>
      </c>
      <c r="L6540" s="13">
        <v>0.505</v>
      </c>
      <c r="M6540" s="7">
        <v>1.65923259</v>
      </c>
      <c r="N6540" s="26">
        <v>1.23</v>
      </c>
      <c r="O6540" s="27" t="s">
        <v>95</v>
      </c>
      <c r="P6540" s="8">
        <v>0.25869344170000003</v>
      </c>
      <c r="Q6540" s="24">
        <v>0.15</v>
      </c>
      <c r="R6540" t="str">
        <f>IF($Q6540*100&gt;=VLOOKUP($O6540,margin_ranges!$A$5:$C$10,2,FALSE),IF($Q6540*100&lt;=VLOOKUP($O6540,margin_ranges!$A$5:$C$10,3,FALSE)+10,"IN RANGE","ABOVE RANGE"),"BELOW RANGE")</f>
        <v>IN RANGE</v>
      </c>
      <c r="S6540">
        <f>MIN(VLOOKUP($O6540,margin_ranges!$A$5:$D$10,4,FALSE),$P6540*100)</f>
        <v>19.75</v>
      </c>
      <c r="T6540" s="29">
        <f>(1-$S6540/100)/(1-$F6540)-1</f>
        <v>-5.5882352941176494E-2</v>
      </c>
      <c r="U6540" s="19" t="str">
        <f>IF(ABS(IFERROR(T6540,0))&gt;0.05,INDEX(margin_ranges!$C$13:$C$16,MATCH($F6540*100,margin_ranges!$B$13:$B$16,1)),"")</f>
        <v>Maximize Fill (Type A+)</v>
      </c>
      <c r="V6540">
        <f>MIN(VLOOKUP($U6540,margin_ranges!$A$5:$D$10,4,FALSE),$P6540*100)</f>
        <v>19.75</v>
      </c>
      <c r="Y6540" s="29">
        <f t="shared" si="101"/>
        <v>-5.5882352941176494E-2</v>
      </c>
    </row>
    <row r="6541" spans="1:25" x14ac:dyDescent="0.3">
      <c r="A6541" s="8" t="s">
        <v>35</v>
      </c>
      <c r="B6541" s="8" t="s">
        <v>11326</v>
      </c>
      <c r="C6541" s="8" t="s">
        <v>34</v>
      </c>
      <c r="D6541" s="8" t="s">
        <v>34</v>
      </c>
      <c r="E6541" s="8"/>
      <c r="F6541" s="24">
        <v>0.381598980587671</v>
      </c>
      <c r="G6541" s="24">
        <v>0.48364195999999998</v>
      </c>
      <c r="H6541" s="25">
        <v>294.85169999999999</v>
      </c>
      <c r="I6541" s="25">
        <v>41.295999999999999</v>
      </c>
      <c r="J6541" s="15">
        <v>277</v>
      </c>
      <c r="K6541" s="15">
        <v>96</v>
      </c>
      <c r="L6541" s="13">
        <v>0.1401</v>
      </c>
      <c r="M6541" s="7">
        <v>0.22349396999999999</v>
      </c>
      <c r="N6541" s="26">
        <v>8.4610000000000005E-2</v>
      </c>
      <c r="O6541" s="27"/>
      <c r="P6541" s="8">
        <v>0.62142155980000002</v>
      </c>
      <c r="Q6541" s="24">
        <v>0.38159999999999999</v>
      </c>
      <c r="R6541" t="e">
        <f>IF($Q6541*100&gt;=VLOOKUP($O6541,margin_ranges!$A$5:$C$10,2,FALSE),IF($Q6541*100&lt;=VLOOKUP($O6541,margin_ranges!$A$5:$C$10,3,FALSE)+10,"IN RANGE","ABOVE RANGE"),"BELOW RANGE")</f>
        <v>#N/A</v>
      </c>
      <c r="S6541" t="e">
        <f>MIN(VLOOKUP($O6541,margin_ranges!$A$5:$D$10,4,FALSE),$P6541*100)</f>
        <v>#N/A</v>
      </c>
      <c r="T6541" s="29" t="e">
        <f>(1-$S6541/100)/(1-$F6541)-1</f>
        <v>#N/A</v>
      </c>
      <c r="U6541" s="19" t="str">
        <f>IF(ABS(IFERROR(T6541,0))&gt;0.05,INDEX(margin_ranges!$C$13:$C$16,MATCH($F6541*100,margin_ranges!$B$13:$B$16,1)),"")</f>
        <v/>
      </c>
      <c r="V6541" t="e">
        <f>MIN(VLOOKUP($U6541,margin_ranges!$A$5:$D$10,4,FALSE),$P6541*100)</f>
        <v>#N/A</v>
      </c>
      <c r="Y6541" s="29" t="e">
        <f t="shared" si="101"/>
        <v>#N/A</v>
      </c>
    </row>
    <row r="6542" spans="1:25" x14ac:dyDescent="0.3">
      <c r="A6542" s="8" t="s">
        <v>33</v>
      </c>
      <c r="B6542" s="8" t="s">
        <v>11326</v>
      </c>
      <c r="C6542" s="8" t="s">
        <v>9772</v>
      </c>
      <c r="D6542" s="8" t="s">
        <v>34</v>
      </c>
      <c r="E6542" s="8"/>
      <c r="F6542" s="24">
        <v>0.381598980587671</v>
      </c>
      <c r="G6542" s="24">
        <v>0.48364195999999998</v>
      </c>
      <c r="H6542" s="25">
        <v>294.85169999999999</v>
      </c>
      <c r="I6542" s="25">
        <v>41.295999999999999</v>
      </c>
      <c r="J6542" s="15">
        <v>277</v>
      </c>
      <c r="K6542" s="15">
        <v>96</v>
      </c>
      <c r="L6542" s="13">
        <v>0.1401</v>
      </c>
      <c r="M6542" s="7">
        <v>0.22349396999999999</v>
      </c>
      <c r="N6542" s="26">
        <v>8.4610000000000005E-2</v>
      </c>
      <c r="O6542" s="27"/>
      <c r="P6542" s="8">
        <v>0.62142155980000002</v>
      </c>
      <c r="Q6542" s="24">
        <v>0.38159999999999999</v>
      </c>
      <c r="R6542" t="e">
        <f>IF($Q6542*100&gt;=VLOOKUP($O6542,margin_ranges!$A$5:$C$10,2,FALSE),IF($Q6542*100&lt;=VLOOKUP($O6542,margin_ranges!$A$5:$C$10,3,FALSE)+10,"IN RANGE","ABOVE RANGE"),"BELOW RANGE")</f>
        <v>#N/A</v>
      </c>
      <c r="S6542" t="e">
        <f>MIN(VLOOKUP($O6542,margin_ranges!$A$5:$D$10,4,FALSE),$P6542*100)</f>
        <v>#N/A</v>
      </c>
      <c r="T6542" s="29" t="e">
        <f>(1-$S6542/100)/(1-$F6542)-1</f>
        <v>#N/A</v>
      </c>
      <c r="U6542" s="19" t="str">
        <f>IF(ABS(IFERROR(T6542,0))&gt;0.05,INDEX(margin_ranges!$C$13:$C$16,MATCH($F6542*100,margin_ranges!$B$13:$B$16,1)),"")</f>
        <v/>
      </c>
      <c r="V6542" t="e">
        <f>MIN(VLOOKUP($U6542,margin_ranges!$A$5:$D$10,4,FALSE),$P6542*100)</f>
        <v>#N/A</v>
      </c>
      <c r="Y6542" s="29" t="e">
        <f t="shared" ref="Y6542:Y6605" si="102">(1-$V6542/100)/(1-$F6542)-1</f>
        <v>#N/A</v>
      </c>
    </row>
    <row r="6543" spans="1:25" x14ac:dyDescent="0.3">
      <c r="A6543" s="8" t="s">
        <v>17</v>
      </c>
      <c r="B6543" s="8" t="s">
        <v>11326</v>
      </c>
      <c r="C6543" s="8" t="s">
        <v>9772</v>
      </c>
      <c r="D6543" s="8" t="s">
        <v>11329</v>
      </c>
      <c r="E6543" s="8" t="s">
        <v>11330</v>
      </c>
      <c r="F6543" s="24">
        <v>0.39</v>
      </c>
      <c r="G6543" s="24">
        <v>0</v>
      </c>
      <c r="H6543" s="25">
        <v>15.103400000000001</v>
      </c>
      <c r="I6543" s="25">
        <v>2.3668999999999998</v>
      </c>
      <c r="J6543" s="15">
        <v>23</v>
      </c>
      <c r="K6543" s="15">
        <v>8</v>
      </c>
      <c r="L6543" s="13">
        <v>0.15670000000000001</v>
      </c>
      <c r="M6543" s="7">
        <v>0.33073000000000002</v>
      </c>
      <c r="N6543" s="26">
        <v>0.1</v>
      </c>
      <c r="O6543" s="27" t="s">
        <v>22</v>
      </c>
      <c r="P6543" s="8">
        <v>0.69763855689999998</v>
      </c>
      <c r="Q6543" s="24">
        <v>0.39</v>
      </c>
      <c r="R6543" t="str">
        <f>IF($Q6543*100&gt;=VLOOKUP($O6543,margin_ranges!$A$5:$C$10,2,FALSE),IF($Q6543*100&lt;=VLOOKUP($O6543,margin_ranges!$A$5:$C$10,3,FALSE)+10,"IN RANGE","ABOVE RANGE"),"BELOW RANGE")</f>
        <v>IN RANGE</v>
      </c>
      <c r="S6543">
        <f>MIN(VLOOKUP($O6543,margin_ranges!$A$5:$D$10,4,FALSE),$P6543*100)</f>
        <v>29.75</v>
      </c>
      <c r="T6543" s="29">
        <f>(1-$S6543/100)/(1-$F6543)-1</f>
        <v>0.15163934426229519</v>
      </c>
      <c r="U6543" s="19" t="str">
        <f>IF(ABS(IFERROR(T6543,0))&gt;0.05,INDEX(margin_ranges!$C$13:$C$16,MATCH($F6543*100,margin_ranges!$B$13:$B$16,1)),"")</f>
        <v>Margin Over Fill (Type C)</v>
      </c>
      <c r="V6543">
        <f>MIN(VLOOKUP($U6543,margin_ranges!$A$5:$D$10,4,FALSE),$P6543*100)</f>
        <v>43</v>
      </c>
      <c r="Y6543" s="29">
        <f t="shared" si="102"/>
        <v>-6.5573770491803129E-2</v>
      </c>
    </row>
    <row r="6544" spans="1:25" x14ac:dyDescent="0.3">
      <c r="A6544" s="8" t="s">
        <v>17</v>
      </c>
      <c r="B6544" s="8" t="s">
        <v>11326</v>
      </c>
      <c r="C6544" s="8" t="s">
        <v>9772</v>
      </c>
      <c r="D6544" s="8" t="s">
        <v>11333</v>
      </c>
      <c r="E6544" s="8" t="s">
        <v>11334</v>
      </c>
      <c r="F6544" s="24">
        <v>0.39</v>
      </c>
      <c r="G6544" s="24">
        <v>0</v>
      </c>
      <c r="H6544" s="25">
        <v>16.346299999999999</v>
      </c>
      <c r="I6544" s="25">
        <v>2.4472999999999998</v>
      </c>
      <c r="J6544" s="15">
        <v>25</v>
      </c>
      <c r="K6544" s="15">
        <v>9</v>
      </c>
      <c r="L6544" s="13">
        <v>0.1497</v>
      </c>
      <c r="M6544" s="7">
        <v>0.34216917000000002</v>
      </c>
      <c r="N6544" s="26">
        <v>0.1</v>
      </c>
      <c r="O6544" s="27" t="s">
        <v>22</v>
      </c>
      <c r="P6544" s="8">
        <v>0.70774689940000002</v>
      </c>
      <c r="Q6544" s="24">
        <v>0.39</v>
      </c>
      <c r="R6544" t="str">
        <f>IF($Q6544*100&gt;=VLOOKUP($O6544,margin_ranges!$A$5:$C$10,2,FALSE),IF($Q6544*100&lt;=VLOOKUP($O6544,margin_ranges!$A$5:$C$10,3,FALSE)+10,"IN RANGE","ABOVE RANGE"),"BELOW RANGE")</f>
        <v>IN RANGE</v>
      </c>
      <c r="S6544">
        <f>MIN(VLOOKUP($O6544,margin_ranges!$A$5:$D$10,4,FALSE),$P6544*100)</f>
        <v>29.75</v>
      </c>
      <c r="T6544" s="29">
        <f>(1-$S6544/100)/(1-$F6544)-1</f>
        <v>0.15163934426229519</v>
      </c>
      <c r="U6544" s="19" t="str">
        <f>IF(ABS(IFERROR(T6544,0))&gt;0.05,INDEX(margin_ranges!$C$13:$C$16,MATCH($F6544*100,margin_ranges!$B$13:$B$16,1)),"")</f>
        <v>Margin Over Fill (Type C)</v>
      </c>
      <c r="V6544">
        <f>MIN(VLOOKUP($U6544,margin_ranges!$A$5:$D$10,4,FALSE),$P6544*100)</f>
        <v>43</v>
      </c>
      <c r="Y6544" s="29">
        <f t="shared" si="102"/>
        <v>-6.5573770491803129E-2</v>
      </c>
    </row>
    <row r="6545" spans="1:25" x14ac:dyDescent="0.3">
      <c r="A6545" s="8" t="s">
        <v>17</v>
      </c>
      <c r="B6545" s="8" t="s">
        <v>11326</v>
      </c>
      <c r="C6545" s="8" t="s">
        <v>9772</v>
      </c>
      <c r="D6545" s="8" t="s">
        <v>11337</v>
      </c>
      <c r="E6545" s="8" t="s">
        <v>11338</v>
      </c>
      <c r="F6545" s="24">
        <v>0.39</v>
      </c>
      <c r="G6545" s="24">
        <v>1</v>
      </c>
      <c r="H6545" s="25">
        <v>73.120400000000004</v>
      </c>
      <c r="I6545" s="25">
        <v>6.5354000000000001</v>
      </c>
      <c r="J6545" s="15">
        <v>34</v>
      </c>
      <c r="K6545" s="15">
        <v>12</v>
      </c>
      <c r="L6545" s="13">
        <v>8.9399999999999993E-2</v>
      </c>
      <c r="M6545" s="7">
        <v>0.17455625999999999</v>
      </c>
      <c r="N6545" s="26">
        <v>0.08</v>
      </c>
      <c r="O6545" s="27" t="s">
        <v>22</v>
      </c>
      <c r="P6545" s="8">
        <v>0.54169505110000005</v>
      </c>
      <c r="Q6545" s="24">
        <v>0.39</v>
      </c>
      <c r="R6545" t="str">
        <f>IF($Q6545*100&gt;=VLOOKUP($O6545,margin_ranges!$A$5:$C$10,2,FALSE),IF($Q6545*100&lt;=VLOOKUP($O6545,margin_ranges!$A$5:$C$10,3,FALSE)+10,"IN RANGE","ABOVE RANGE"),"BELOW RANGE")</f>
        <v>IN RANGE</v>
      </c>
      <c r="S6545">
        <f>MIN(VLOOKUP($O6545,margin_ranges!$A$5:$D$10,4,FALSE),$P6545*100)</f>
        <v>29.75</v>
      </c>
      <c r="T6545" s="29">
        <f>(1-$S6545/100)/(1-$F6545)-1</f>
        <v>0.15163934426229519</v>
      </c>
      <c r="U6545" s="19" t="str">
        <f>IF(ABS(IFERROR(T6545,0))&gt;0.05,INDEX(margin_ranges!$C$13:$C$16,MATCH($F6545*100,margin_ranges!$B$13:$B$16,1)),"")</f>
        <v>Margin Over Fill (Type C)</v>
      </c>
      <c r="V6545">
        <f>MIN(VLOOKUP($U6545,margin_ranges!$A$5:$D$10,4,FALSE),$P6545*100)</f>
        <v>43</v>
      </c>
      <c r="Y6545" s="29">
        <f t="shared" si="102"/>
        <v>-6.5573770491803129E-2</v>
      </c>
    </row>
    <row r="6546" spans="1:25" x14ac:dyDescent="0.3">
      <c r="A6546" s="8" t="s">
        <v>17</v>
      </c>
      <c r="B6546" s="8" t="s">
        <v>11326</v>
      </c>
      <c r="C6546" s="8" t="s">
        <v>9772</v>
      </c>
      <c r="D6546" s="8" t="s">
        <v>11341</v>
      </c>
      <c r="E6546" s="8" t="s">
        <v>11342</v>
      </c>
      <c r="F6546" s="24">
        <v>0.39</v>
      </c>
      <c r="G6546" s="24">
        <v>0</v>
      </c>
      <c r="H6546" s="25">
        <v>12.9681</v>
      </c>
      <c r="I6546" s="25">
        <v>2.4274</v>
      </c>
      <c r="J6546" s="15">
        <v>22</v>
      </c>
      <c r="K6546" s="15">
        <v>8</v>
      </c>
      <c r="L6546" s="13">
        <v>0.18720000000000001</v>
      </c>
      <c r="M6546" s="7">
        <v>0.30402836999999999</v>
      </c>
      <c r="N6546" s="26">
        <v>0.1</v>
      </c>
      <c r="O6546" s="27" t="s">
        <v>22</v>
      </c>
      <c r="P6546" s="8">
        <v>0.67108332280000005</v>
      </c>
      <c r="Q6546" s="24">
        <v>0.39</v>
      </c>
      <c r="R6546" t="str">
        <f>IF($Q6546*100&gt;=VLOOKUP($O6546,margin_ranges!$A$5:$C$10,2,FALSE),IF($Q6546*100&lt;=VLOOKUP($O6546,margin_ranges!$A$5:$C$10,3,FALSE)+10,"IN RANGE","ABOVE RANGE"),"BELOW RANGE")</f>
        <v>IN RANGE</v>
      </c>
      <c r="S6546">
        <f>MIN(VLOOKUP($O6546,margin_ranges!$A$5:$D$10,4,FALSE),$P6546*100)</f>
        <v>29.75</v>
      </c>
      <c r="T6546" s="29">
        <f>(1-$S6546/100)/(1-$F6546)-1</f>
        <v>0.15163934426229519</v>
      </c>
      <c r="U6546" s="19" t="str">
        <f>IF(ABS(IFERROR(T6546,0))&gt;0.05,INDEX(margin_ranges!$C$13:$C$16,MATCH($F6546*100,margin_ranges!$B$13:$B$16,1)),"")</f>
        <v>Margin Over Fill (Type C)</v>
      </c>
      <c r="V6546">
        <f>MIN(VLOOKUP($U6546,margin_ranges!$A$5:$D$10,4,FALSE),$P6546*100)</f>
        <v>43</v>
      </c>
      <c r="Y6546" s="29">
        <f t="shared" si="102"/>
        <v>-6.5573770491803129E-2</v>
      </c>
    </row>
    <row r="6547" spans="1:25" x14ac:dyDescent="0.3">
      <c r="A6547" s="8" t="s">
        <v>17</v>
      </c>
      <c r="B6547" s="8" t="s">
        <v>11326</v>
      </c>
      <c r="C6547" s="8" t="s">
        <v>9772</v>
      </c>
      <c r="D6547" s="8" t="s">
        <v>11345</v>
      </c>
      <c r="E6547" s="8" t="s">
        <v>11346</v>
      </c>
      <c r="F6547" s="24">
        <v>0.39</v>
      </c>
      <c r="G6547" s="24">
        <v>0</v>
      </c>
      <c r="H6547" s="25">
        <v>11.958600000000001</v>
      </c>
      <c r="I6547" s="25">
        <v>1.8224</v>
      </c>
      <c r="J6547" s="15">
        <v>16</v>
      </c>
      <c r="K6547" s="15">
        <v>6</v>
      </c>
      <c r="L6547" s="13">
        <v>0.15240000000000001</v>
      </c>
      <c r="M6547" s="7">
        <v>0.28896641000000001</v>
      </c>
      <c r="N6547" s="26">
        <v>0.1</v>
      </c>
      <c r="O6547" s="27" t="s">
        <v>22</v>
      </c>
      <c r="P6547" s="8">
        <v>0.65393901580000002</v>
      </c>
      <c r="Q6547" s="24">
        <v>0.39</v>
      </c>
      <c r="R6547" t="str">
        <f>IF($Q6547*100&gt;=VLOOKUP($O6547,margin_ranges!$A$5:$C$10,2,FALSE),IF($Q6547*100&lt;=VLOOKUP($O6547,margin_ranges!$A$5:$C$10,3,FALSE)+10,"IN RANGE","ABOVE RANGE"),"BELOW RANGE")</f>
        <v>IN RANGE</v>
      </c>
      <c r="S6547">
        <f>MIN(VLOOKUP($O6547,margin_ranges!$A$5:$D$10,4,FALSE),$P6547*100)</f>
        <v>29.75</v>
      </c>
      <c r="T6547" s="29">
        <f>(1-$S6547/100)/(1-$F6547)-1</f>
        <v>0.15163934426229519</v>
      </c>
      <c r="U6547" s="19" t="str">
        <f>IF(ABS(IFERROR(T6547,0))&gt;0.05,INDEX(margin_ranges!$C$13:$C$16,MATCH($F6547*100,margin_ranges!$B$13:$B$16,1)),"")</f>
        <v>Margin Over Fill (Type C)</v>
      </c>
      <c r="V6547">
        <f>MIN(VLOOKUP($U6547,margin_ranges!$A$5:$D$10,4,FALSE),$P6547*100)</f>
        <v>43</v>
      </c>
      <c r="Y6547" s="29">
        <f t="shared" si="102"/>
        <v>-6.5573770491803129E-2</v>
      </c>
    </row>
    <row r="6548" spans="1:25" x14ac:dyDescent="0.3">
      <c r="A6548" s="8" t="s">
        <v>17</v>
      </c>
      <c r="B6548" s="8" t="s">
        <v>11326</v>
      </c>
      <c r="C6548" s="8" t="s">
        <v>9772</v>
      </c>
      <c r="D6548" s="8" t="s">
        <v>11327</v>
      </c>
      <c r="E6548" s="8" t="s">
        <v>11328</v>
      </c>
      <c r="F6548" s="24">
        <v>0.38999999999999901</v>
      </c>
      <c r="G6548" s="24">
        <v>1</v>
      </c>
      <c r="H6548" s="25">
        <v>60.854300000000002</v>
      </c>
      <c r="I6548" s="25">
        <v>11.647</v>
      </c>
      <c r="J6548" s="15">
        <v>68</v>
      </c>
      <c r="K6548" s="15">
        <v>24</v>
      </c>
      <c r="L6548" s="13">
        <v>0.19139999999999999</v>
      </c>
      <c r="M6548" s="7">
        <v>0.19521029000000001</v>
      </c>
      <c r="N6548" s="26">
        <v>7.0000000000000007E-2</v>
      </c>
      <c r="O6548" s="27" t="s">
        <v>22</v>
      </c>
      <c r="P6548" s="8">
        <v>0.64141235159999999</v>
      </c>
      <c r="Q6548" s="24">
        <v>0.39</v>
      </c>
      <c r="R6548" t="str">
        <f>IF($Q6548*100&gt;=VLOOKUP($O6548,margin_ranges!$A$5:$C$10,2,FALSE),IF($Q6548*100&lt;=VLOOKUP($O6548,margin_ranges!$A$5:$C$10,3,FALSE)+10,"IN RANGE","ABOVE RANGE"),"BELOW RANGE")</f>
        <v>IN RANGE</v>
      </c>
      <c r="S6548">
        <f>MIN(VLOOKUP($O6548,margin_ranges!$A$5:$D$10,4,FALSE),$P6548*100)</f>
        <v>29.75</v>
      </c>
      <c r="T6548" s="29">
        <f>(1-$S6548/100)/(1-$F6548)-1</f>
        <v>0.1516393442622932</v>
      </c>
      <c r="U6548" s="19" t="str">
        <f>IF(ABS(IFERROR(T6548,0))&gt;0.05,INDEX(margin_ranges!$C$13:$C$16,MATCH($F6548*100,margin_ranges!$B$13:$B$16,1)),"")</f>
        <v>Margin Over Fill (Type C)</v>
      </c>
      <c r="V6548">
        <f>MIN(VLOOKUP($U6548,margin_ranges!$A$5:$D$10,4,FALSE),$P6548*100)</f>
        <v>43</v>
      </c>
      <c r="Y6548" s="29">
        <f t="shared" si="102"/>
        <v>-6.5573770491804684E-2</v>
      </c>
    </row>
    <row r="6549" spans="1:25" x14ac:dyDescent="0.3">
      <c r="A6549" s="8" t="s">
        <v>17</v>
      </c>
      <c r="B6549" s="8" t="s">
        <v>11326</v>
      </c>
      <c r="C6549" s="8" t="s">
        <v>9772</v>
      </c>
      <c r="D6549" s="8" t="s">
        <v>11331</v>
      </c>
      <c r="E6549" s="8" t="s">
        <v>11332</v>
      </c>
      <c r="F6549" s="24">
        <v>0.38999999999999901</v>
      </c>
      <c r="G6549" s="24">
        <v>0</v>
      </c>
      <c r="H6549" s="25">
        <v>9.7030999999999992</v>
      </c>
      <c r="I6549" s="25">
        <v>0.84150000000000003</v>
      </c>
      <c r="J6549" s="15">
        <v>8</v>
      </c>
      <c r="K6549" s="15">
        <v>3</v>
      </c>
      <c r="L6549" s="13">
        <v>8.6699999999999999E-2</v>
      </c>
      <c r="M6549" s="7">
        <v>0.32762922999999999</v>
      </c>
      <c r="N6549" s="26">
        <v>0.1</v>
      </c>
      <c r="O6549" s="27" t="s">
        <v>22</v>
      </c>
      <c r="P6549" s="8">
        <v>0.69477693139999996</v>
      </c>
      <c r="Q6549" s="24">
        <v>0.39</v>
      </c>
      <c r="R6549" t="str">
        <f>IF($Q6549*100&gt;=VLOOKUP($O6549,margin_ranges!$A$5:$C$10,2,FALSE),IF($Q6549*100&lt;=VLOOKUP($O6549,margin_ranges!$A$5:$C$10,3,FALSE)+10,"IN RANGE","ABOVE RANGE"),"BELOW RANGE")</f>
        <v>IN RANGE</v>
      </c>
      <c r="S6549">
        <f>MIN(VLOOKUP($O6549,margin_ranges!$A$5:$D$10,4,FALSE),$P6549*100)</f>
        <v>29.75</v>
      </c>
      <c r="T6549" s="29">
        <f>(1-$S6549/100)/(1-$F6549)-1</f>
        <v>0.1516393442622932</v>
      </c>
      <c r="U6549" s="19" t="str">
        <f>IF(ABS(IFERROR(T6549,0))&gt;0.05,INDEX(margin_ranges!$C$13:$C$16,MATCH($F6549*100,margin_ranges!$B$13:$B$16,1)),"")</f>
        <v>Margin Over Fill (Type C)</v>
      </c>
      <c r="V6549">
        <f>MIN(VLOOKUP($U6549,margin_ranges!$A$5:$D$10,4,FALSE),$P6549*100)</f>
        <v>43</v>
      </c>
      <c r="Y6549" s="29">
        <f t="shared" si="102"/>
        <v>-6.5573770491804684E-2</v>
      </c>
    </row>
    <row r="6550" spans="1:25" x14ac:dyDescent="0.3">
      <c r="A6550" s="8" t="s">
        <v>17</v>
      </c>
      <c r="B6550" s="8" t="s">
        <v>11326</v>
      </c>
      <c r="C6550" s="8" t="s">
        <v>9772</v>
      </c>
      <c r="D6550" s="8" t="s">
        <v>11335</v>
      </c>
      <c r="E6550" s="8" t="s">
        <v>11336</v>
      </c>
      <c r="F6550" s="24">
        <v>0.38999999999999901</v>
      </c>
      <c r="G6550" s="24">
        <v>0</v>
      </c>
      <c r="H6550" s="25">
        <v>8.2370999999999999</v>
      </c>
      <c r="I6550" s="25">
        <v>0.7853</v>
      </c>
      <c r="J6550" s="15">
        <v>8</v>
      </c>
      <c r="K6550" s="15">
        <v>3</v>
      </c>
      <c r="L6550" s="13">
        <v>9.5299999999999996E-2</v>
      </c>
      <c r="M6550" s="7">
        <v>0.33395488000000001</v>
      </c>
      <c r="N6550" s="26">
        <v>0.1</v>
      </c>
      <c r="O6550" s="27" t="s">
        <v>22</v>
      </c>
      <c r="P6550" s="8">
        <v>0.70055835489999996</v>
      </c>
      <c r="Q6550" s="24">
        <v>0.39</v>
      </c>
      <c r="R6550" t="str">
        <f>IF($Q6550*100&gt;=VLOOKUP($O6550,margin_ranges!$A$5:$C$10,2,FALSE),IF($Q6550*100&lt;=VLOOKUP($O6550,margin_ranges!$A$5:$C$10,3,FALSE)+10,"IN RANGE","ABOVE RANGE"),"BELOW RANGE")</f>
        <v>IN RANGE</v>
      </c>
      <c r="S6550">
        <f>MIN(VLOOKUP($O6550,margin_ranges!$A$5:$D$10,4,FALSE),$P6550*100)</f>
        <v>29.75</v>
      </c>
      <c r="T6550" s="29">
        <f>(1-$S6550/100)/(1-$F6550)-1</f>
        <v>0.1516393442622932</v>
      </c>
      <c r="U6550" s="19" t="str">
        <f>IF(ABS(IFERROR(T6550,0))&gt;0.05,INDEX(margin_ranges!$C$13:$C$16,MATCH($F6550*100,margin_ranges!$B$13:$B$16,1)),"")</f>
        <v>Margin Over Fill (Type C)</v>
      </c>
      <c r="V6550">
        <f>MIN(VLOOKUP($U6550,margin_ranges!$A$5:$D$10,4,FALSE),$P6550*100)</f>
        <v>43</v>
      </c>
      <c r="Y6550" s="29">
        <f t="shared" si="102"/>
        <v>-6.5573770491804684E-2</v>
      </c>
    </row>
    <row r="6551" spans="1:25" x14ac:dyDescent="0.3">
      <c r="A6551" s="8" t="s">
        <v>17</v>
      </c>
      <c r="B6551" s="8" t="s">
        <v>11326</v>
      </c>
      <c r="C6551" s="8" t="s">
        <v>9772</v>
      </c>
      <c r="D6551" s="8" t="s">
        <v>11343</v>
      </c>
      <c r="E6551" s="8" t="s">
        <v>11344</v>
      </c>
      <c r="F6551" s="24">
        <v>0.38999999999999901</v>
      </c>
      <c r="G6551" s="24">
        <v>0</v>
      </c>
      <c r="H6551" s="25">
        <v>6.6074000000000002</v>
      </c>
      <c r="I6551" s="25">
        <v>1.4098999999999999</v>
      </c>
      <c r="J6551" s="15">
        <v>13</v>
      </c>
      <c r="K6551" s="15">
        <v>5</v>
      </c>
      <c r="L6551" s="13">
        <v>0.21340000000000001</v>
      </c>
      <c r="M6551" s="7">
        <v>0.31388621999999999</v>
      </c>
      <c r="N6551" s="26">
        <v>0.13</v>
      </c>
      <c r="O6551" s="27" t="s">
        <v>22</v>
      </c>
      <c r="P6551" s="8">
        <v>0.58583717999999996</v>
      </c>
      <c r="Q6551" s="24">
        <v>0.39</v>
      </c>
      <c r="R6551" t="str">
        <f>IF($Q6551*100&gt;=VLOOKUP($O6551,margin_ranges!$A$5:$C$10,2,FALSE),IF($Q6551*100&lt;=VLOOKUP($O6551,margin_ranges!$A$5:$C$10,3,FALSE)+10,"IN RANGE","ABOVE RANGE"),"BELOW RANGE")</f>
        <v>IN RANGE</v>
      </c>
      <c r="S6551">
        <f>MIN(VLOOKUP($O6551,margin_ranges!$A$5:$D$10,4,FALSE),$P6551*100)</f>
        <v>29.75</v>
      </c>
      <c r="T6551" s="29">
        <f>(1-$S6551/100)/(1-$F6551)-1</f>
        <v>0.1516393442622932</v>
      </c>
      <c r="U6551" s="19" t="str">
        <f>IF(ABS(IFERROR(T6551,0))&gt;0.05,INDEX(margin_ranges!$C$13:$C$16,MATCH($F6551*100,margin_ranges!$B$13:$B$16,1)),"")</f>
        <v>Margin Over Fill (Type C)</v>
      </c>
      <c r="V6551">
        <f>MIN(VLOOKUP($U6551,margin_ranges!$A$5:$D$10,4,FALSE),$P6551*100)</f>
        <v>43</v>
      </c>
      <c r="Y6551" s="29">
        <f t="shared" si="102"/>
        <v>-6.5573770491804684E-2</v>
      </c>
    </row>
    <row r="6552" spans="1:25" x14ac:dyDescent="0.3">
      <c r="A6552" s="8" t="s">
        <v>17</v>
      </c>
      <c r="B6552" s="8" t="s">
        <v>11326</v>
      </c>
      <c r="C6552" s="8" t="s">
        <v>9772</v>
      </c>
      <c r="D6552" s="8" t="s">
        <v>11339</v>
      </c>
      <c r="E6552" s="8" t="s">
        <v>11340</v>
      </c>
      <c r="F6552" s="24">
        <v>0.37602107498774701</v>
      </c>
      <c r="G6552" s="24">
        <v>1</v>
      </c>
      <c r="H6552" s="25">
        <v>60.487099999999998</v>
      </c>
      <c r="I6552" s="25">
        <v>9.3536000000000001</v>
      </c>
      <c r="J6552" s="15">
        <v>31</v>
      </c>
      <c r="K6552" s="15">
        <v>10</v>
      </c>
      <c r="L6552" s="13">
        <v>0.15459999999999999</v>
      </c>
      <c r="M6552" s="7">
        <v>0.11218328</v>
      </c>
      <c r="N6552" s="26">
        <v>7.0000000000000007E-2</v>
      </c>
      <c r="O6552" s="27" t="s">
        <v>22</v>
      </c>
      <c r="P6552" s="8">
        <v>0.37602107499999998</v>
      </c>
      <c r="Q6552" s="24">
        <v>0.39</v>
      </c>
      <c r="R6552" t="str">
        <f>IF($Q6552*100&gt;=VLOOKUP($O6552,margin_ranges!$A$5:$C$10,2,FALSE),IF($Q6552*100&lt;=VLOOKUP($O6552,margin_ranges!$A$5:$C$10,3,FALSE)+10,"IN RANGE","ABOVE RANGE"),"BELOW RANGE")</f>
        <v>IN RANGE</v>
      </c>
      <c r="S6552">
        <f>MIN(VLOOKUP($O6552,margin_ranges!$A$5:$D$10,4,FALSE),$P6552*100)</f>
        <v>29.75</v>
      </c>
      <c r="T6552" s="29">
        <f>(1-$S6552/100)/(1-$F6552)-1</f>
        <v>0.12583930616920314</v>
      </c>
      <c r="U6552" s="19" t="str">
        <f>IF(ABS(IFERROR(T6552,0))&gt;0.05,INDEX(margin_ranges!$C$13:$C$16,MATCH($F6552*100,margin_ranges!$B$13:$B$16,1)),"")</f>
        <v>Margin Over Fill (Type C)</v>
      </c>
      <c r="V6552">
        <f>MIN(VLOOKUP($U6552,margin_ranges!$A$5:$D$10,4,FALSE),$P6552*100)</f>
        <v>37.602107499999995</v>
      </c>
      <c r="Y6552" s="29">
        <f t="shared" si="102"/>
        <v>-1.9636625658847606E-11</v>
      </c>
    </row>
    <row r="6553" spans="1:25" x14ac:dyDescent="0.3">
      <c r="A6553" s="8" t="s">
        <v>17</v>
      </c>
      <c r="B6553" s="8" t="s">
        <v>11326</v>
      </c>
      <c r="C6553" s="8" t="s">
        <v>9772</v>
      </c>
      <c r="D6553" s="8" t="s">
        <v>12378</v>
      </c>
      <c r="E6553" s="8" t="s">
        <v>12379</v>
      </c>
      <c r="F6553" s="24">
        <v>0.3</v>
      </c>
      <c r="G6553" s="24">
        <v>0</v>
      </c>
      <c r="H6553" s="25">
        <v>12.023099999999999</v>
      </c>
      <c r="I6553" s="25">
        <v>0.86180000000000001</v>
      </c>
      <c r="J6553" s="15">
        <v>17</v>
      </c>
      <c r="K6553" s="15">
        <v>5</v>
      </c>
      <c r="L6553" s="13">
        <v>7.17E-2</v>
      </c>
      <c r="M6553" s="7">
        <v>0.64739329000000001</v>
      </c>
      <c r="N6553" s="26">
        <v>0.1</v>
      </c>
      <c r="O6553" s="27" t="s">
        <v>92</v>
      </c>
      <c r="P6553" s="8">
        <v>0.84553438830000005</v>
      </c>
      <c r="Q6553" s="24">
        <v>0.3</v>
      </c>
      <c r="R6553" t="str">
        <f>IF($Q6553*100&gt;=VLOOKUP($O6553,margin_ranges!$A$5:$C$10,2,FALSE),IF($Q6553*100&lt;=VLOOKUP($O6553,margin_ranges!$A$5:$C$10,3,FALSE)+10,"IN RANGE","ABOVE RANGE"),"BELOW RANGE")</f>
        <v>IN RANGE</v>
      </c>
      <c r="S6553">
        <f>MIN(VLOOKUP($O6553,margin_ranges!$A$5:$D$10,4,FALSE),$P6553*100)</f>
        <v>29.75</v>
      </c>
      <c r="T6553" s="29">
        <f>(1-$S6553/100)/(1-$F6553)-1</f>
        <v>3.5714285714285587E-3</v>
      </c>
      <c r="U6553" s="19" t="str">
        <f>IF(ABS(IFERROR(T6553,0))&gt;0.05,INDEX(margin_ranges!$C$13:$C$16,MATCH($F6553*100,margin_ranges!$B$13:$B$16,1)),"")</f>
        <v/>
      </c>
      <c r="V6553" t="e">
        <f>MIN(VLOOKUP($U6553,margin_ranges!$A$5:$D$10,4,FALSE),$P6553*100)</f>
        <v>#N/A</v>
      </c>
      <c r="Y6553" s="29" t="e">
        <f t="shared" si="102"/>
        <v>#N/A</v>
      </c>
    </row>
    <row r="6554" spans="1:25" x14ac:dyDescent="0.3">
      <c r="A6554" s="8" t="s">
        <v>35</v>
      </c>
      <c r="B6554" s="8" t="s">
        <v>11347</v>
      </c>
      <c r="C6554" s="8" t="s">
        <v>34</v>
      </c>
      <c r="D6554" s="8" t="s">
        <v>34</v>
      </c>
      <c r="E6554" s="8"/>
      <c r="F6554" s="24">
        <v>0.25398018396341199</v>
      </c>
      <c r="G6554" s="24">
        <v>0</v>
      </c>
      <c r="H6554" s="25">
        <v>115.4744</v>
      </c>
      <c r="I6554" s="25">
        <v>22.2315</v>
      </c>
      <c r="J6554" s="15">
        <v>459</v>
      </c>
      <c r="K6554" s="15">
        <v>115</v>
      </c>
      <c r="L6554" s="13">
        <v>0.1925</v>
      </c>
      <c r="M6554" s="7">
        <v>0.68889445999999999</v>
      </c>
      <c r="N6554" s="26">
        <v>0.43472300000000003</v>
      </c>
      <c r="O6554" s="27"/>
      <c r="P6554" s="8">
        <v>0.3689555853</v>
      </c>
      <c r="Q6554" s="24">
        <v>0.254</v>
      </c>
      <c r="R6554" t="e">
        <f>IF($Q6554*100&gt;=VLOOKUP($O6554,margin_ranges!$A$5:$C$10,2,FALSE),IF($Q6554*100&lt;=VLOOKUP($O6554,margin_ranges!$A$5:$C$10,3,FALSE)+10,"IN RANGE","ABOVE RANGE"),"BELOW RANGE")</f>
        <v>#N/A</v>
      </c>
      <c r="S6554" t="e">
        <f>MIN(VLOOKUP($O6554,margin_ranges!$A$5:$D$10,4,FALSE),$P6554*100)</f>
        <v>#N/A</v>
      </c>
      <c r="T6554" s="29" t="e">
        <f>(1-$S6554/100)/(1-$F6554)-1</f>
        <v>#N/A</v>
      </c>
      <c r="U6554" s="19" t="str">
        <f>IF(ABS(IFERROR(T6554,0))&gt;0.05,INDEX(margin_ranges!$C$13:$C$16,MATCH($F6554*100,margin_ranges!$B$13:$B$16,1)),"")</f>
        <v/>
      </c>
      <c r="V6554" t="e">
        <f>MIN(VLOOKUP($U6554,margin_ranges!$A$5:$D$10,4,FALSE),$P6554*100)</f>
        <v>#N/A</v>
      </c>
      <c r="Y6554" s="29" t="e">
        <f t="shared" si="102"/>
        <v>#N/A</v>
      </c>
    </row>
    <row r="6555" spans="1:25" x14ac:dyDescent="0.3">
      <c r="A6555" s="8" t="s">
        <v>33</v>
      </c>
      <c r="B6555" s="8" t="s">
        <v>11347</v>
      </c>
      <c r="C6555" s="8" t="s">
        <v>11348</v>
      </c>
      <c r="D6555" s="8" t="s">
        <v>34</v>
      </c>
      <c r="E6555" s="8"/>
      <c r="F6555" s="24">
        <v>0.25398018396341199</v>
      </c>
      <c r="G6555" s="24">
        <v>0</v>
      </c>
      <c r="H6555" s="25">
        <v>115.4744</v>
      </c>
      <c r="I6555" s="25">
        <v>22.2315</v>
      </c>
      <c r="J6555" s="15">
        <v>459</v>
      </c>
      <c r="K6555" s="15">
        <v>115</v>
      </c>
      <c r="L6555" s="13">
        <v>0.1925</v>
      </c>
      <c r="M6555" s="7">
        <v>0.68889445999999999</v>
      </c>
      <c r="N6555" s="26">
        <v>0.43472300000000003</v>
      </c>
      <c r="O6555" s="27"/>
      <c r="P6555" s="8">
        <v>0.3689555853</v>
      </c>
      <c r="Q6555" s="24">
        <v>0.254</v>
      </c>
      <c r="R6555" t="e">
        <f>IF($Q6555*100&gt;=VLOOKUP($O6555,margin_ranges!$A$5:$C$10,2,FALSE),IF($Q6555*100&lt;=VLOOKUP($O6555,margin_ranges!$A$5:$C$10,3,FALSE)+10,"IN RANGE","ABOVE RANGE"),"BELOW RANGE")</f>
        <v>#N/A</v>
      </c>
      <c r="S6555" t="e">
        <f>MIN(VLOOKUP($O6555,margin_ranges!$A$5:$D$10,4,FALSE),$P6555*100)</f>
        <v>#N/A</v>
      </c>
      <c r="T6555" s="29" t="e">
        <f>(1-$S6555/100)/(1-$F6555)-1</f>
        <v>#N/A</v>
      </c>
      <c r="U6555" s="19" t="str">
        <f>IF(ABS(IFERROR(T6555,0))&gt;0.05,INDEX(margin_ranges!$C$13:$C$16,MATCH($F6555*100,margin_ranges!$B$13:$B$16,1)),"")</f>
        <v/>
      </c>
      <c r="V6555" t="e">
        <f>MIN(VLOOKUP($U6555,margin_ranges!$A$5:$D$10,4,FALSE),$P6555*100)</f>
        <v>#N/A</v>
      </c>
      <c r="Y6555" s="29" t="e">
        <f t="shared" si="102"/>
        <v>#N/A</v>
      </c>
    </row>
    <row r="6556" spans="1:25" x14ac:dyDescent="0.3">
      <c r="A6556" s="8" t="s">
        <v>17</v>
      </c>
      <c r="B6556" s="8" t="s">
        <v>11347</v>
      </c>
      <c r="C6556" s="8" t="s">
        <v>11348</v>
      </c>
      <c r="D6556" s="8" t="s">
        <v>11349</v>
      </c>
      <c r="E6556" s="8" t="s">
        <v>11350</v>
      </c>
      <c r="F6556" s="24">
        <v>0.28999999999999998</v>
      </c>
      <c r="G6556" s="24">
        <v>0</v>
      </c>
      <c r="H6556" s="25">
        <v>3.3489</v>
      </c>
      <c r="I6556" s="25">
        <v>0.37440000000000001</v>
      </c>
      <c r="J6556" s="15">
        <v>9</v>
      </c>
      <c r="K6556" s="15">
        <v>2</v>
      </c>
      <c r="L6556" s="13">
        <v>0.1118</v>
      </c>
      <c r="M6556" s="7">
        <v>0.82556275999999995</v>
      </c>
      <c r="N6556" s="26">
        <v>0.5</v>
      </c>
      <c r="O6556" s="27" t="s">
        <v>22</v>
      </c>
      <c r="P6556" s="8">
        <v>0.39435252799999998</v>
      </c>
      <c r="Q6556" s="24">
        <v>0.28999999999999998</v>
      </c>
      <c r="R6556" t="str">
        <f>IF($Q6556*100&gt;=VLOOKUP($O6556,margin_ranges!$A$5:$C$10,2,FALSE),IF($Q6556*100&lt;=VLOOKUP($O6556,margin_ranges!$A$5:$C$10,3,FALSE)+10,"IN RANGE","ABOVE RANGE"),"BELOW RANGE")</f>
        <v>IN RANGE</v>
      </c>
      <c r="S6556">
        <f>MIN(VLOOKUP($O6556,margin_ranges!$A$5:$D$10,4,FALSE),$P6556*100)</f>
        <v>29.75</v>
      </c>
      <c r="T6556" s="29">
        <f>(1-$S6556/100)/(1-$F6556)-1</f>
        <v>-1.0563380281690127E-2</v>
      </c>
      <c r="U6556" s="19" t="str">
        <f>IF(ABS(IFERROR(T6556,0))&gt;0.05,INDEX(margin_ranges!$C$13:$C$16,MATCH($F6556*100,margin_ranges!$B$13:$B$16,1)),"")</f>
        <v/>
      </c>
      <c r="V6556" t="e">
        <f>MIN(VLOOKUP($U6556,margin_ranges!$A$5:$D$10,4,FALSE),$P6556*100)</f>
        <v>#N/A</v>
      </c>
      <c r="Y6556" s="29" t="e">
        <f t="shared" si="102"/>
        <v>#N/A</v>
      </c>
    </row>
    <row r="6557" spans="1:25" x14ac:dyDescent="0.3">
      <c r="A6557" s="8" t="s">
        <v>17</v>
      </c>
      <c r="B6557" s="8" t="s">
        <v>11347</v>
      </c>
      <c r="C6557" s="8" t="s">
        <v>11348</v>
      </c>
      <c r="D6557" s="8" t="s">
        <v>11361</v>
      </c>
      <c r="E6557" s="8" t="s">
        <v>11362</v>
      </c>
      <c r="F6557" s="24">
        <v>0.28999999999999998</v>
      </c>
      <c r="G6557" s="24">
        <v>0</v>
      </c>
      <c r="H6557" s="25">
        <v>5.0416999999999996</v>
      </c>
      <c r="I6557" s="25">
        <v>0.62939999999999996</v>
      </c>
      <c r="J6557" s="15">
        <v>7</v>
      </c>
      <c r="K6557" s="15">
        <v>2</v>
      </c>
      <c r="L6557" s="13">
        <v>0.12479999999999999</v>
      </c>
      <c r="M6557" s="7">
        <v>0.39249801000000001</v>
      </c>
      <c r="N6557" s="26">
        <v>0.2</v>
      </c>
      <c r="O6557" s="27" t="s">
        <v>22</v>
      </c>
      <c r="P6557" s="8">
        <v>0.49044328139999999</v>
      </c>
      <c r="Q6557" s="24">
        <v>0.28999999999999998</v>
      </c>
      <c r="R6557" t="str">
        <f>IF($Q6557*100&gt;=VLOOKUP($O6557,margin_ranges!$A$5:$C$10,2,FALSE),IF($Q6557*100&lt;=VLOOKUP($O6557,margin_ranges!$A$5:$C$10,3,FALSE)+10,"IN RANGE","ABOVE RANGE"),"BELOW RANGE")</f>
        <v>IN RANGE</v>
      </c>
      <c r="S6557">
        <f>MIN(VLOOKUP($O6557,margin_ranges!$A$5:$D$10,4,FALSE),$P6557*100)</f>
        <v>29.75</v>
      </c>
      <c r="T6557" s="29">
        <f>(1-$S6557/100)/(1-$F6557)-1</f>
        <v>-1.0563380281690127E-2</v>
      </c>
      <c r="U6557" s="19" t="str">
        <f>IF(ABS(IFERROR(T6557,0))&gt;0.05,INDEX(margin_ranges!$C$13:$C$16,MATCH($F6557*100,margin_ranges!$B$13:$B$16,1)),"")</f>
        <v/>
      </c>
      <c r="V6557" t="e">
        <f>MIN(VLOOKUP($U6557,margin_ranges!$A$5:$D$10,4,FALSE),$P6557*100)</f>
        <v>#N/A</v>
      </c>
      <c r="Y6557" s="29" t="e">
        <f t="shared" si="102"/>
        <v>#N/A</v>
      </c>
    </row>
    <row r="6558" spans="1:25" x14ac:dyDescent="0.3">
      <c r="A6558" s="8" t="s">
        <v>17</v>
      </c>
      <c r="B6558" s="8" t="s">
        <v>11347</v>
      </c>
      <c r="C6558" s="8" t="s">
        <v>11348</v>
      </c>
      <c r="D6558" s="8" t="s">
        <v>11367</v>
      </c>
      <c r="E6558" s="8" t="s">
        <v>11368</v>
      </c>
      <c r="F6558" s="24">
        <v>0.28999999999999998</v>
      </c>
      <c r="G6558" s="24">
        <v>0</v>
      </c>
      <c r="H6558" s="25">
        <v>7.2514000000000003</v>
      </c>
      <c r="I6558" s="25">
        <v>0.80289999999999995</v>
      </c>
      <c r="J6558" s="15">
        <v>10</v>
      </c>
      <c r="K6558" s="15">
        <v>3</v>
      </c>
      <c r="L6558" s="13">
        <v>0.11070000000000001</v>
      </c>
      <c r="M6558" s="7">
        <v>0.41993595</v>
      </c>
      <c r="N6558" s="26">
        <v>0.2</v>
      </c>
      <c r="O6558" s="27" t="s">
        <v>22</v>
      </c>
      <c r="P6558" s="8">
        <v>0.52373689229999998</v>
      </c>
      <c r="Q6558" s="24">
        <v>0.28999999999999998</v>
      </c>
      <c r="R6558" t="str">
        <f>IF($Q6558*100&gt;=VLOOKUP($O6558,margin_ranges!$A$5:$C$10,2,FALSE),IF($Q6558*100&lt;=VLOOKUP($O6558,margin_ranges!$A$5:$C$10,3,FALSE)+10,"IN RANGE","ABOVE RANGE"),"BELOW RANGE")</f>
        <v>IN RANGE</v>
      </c>
      <c r="S6558">
        <f>MIN(VLOOKUP($O6558,margin_ranges!$A$5:$D$10,4,FALSE),$P6558*100)</f>
        <v>29.75</v>
      </c>
      <c r="T6558" s="29">
        <f>(1-$S6558/100)/(1-$F6558)-1</f>
        <v>-1.0563380281690127E-2</v>
      </c>
      <c r="U6558" s="19" t="str">
        <f>IF(ABS(IFERROR(T6558,0))&gt;0.05,INDEX(margin_ranges!$C$13:$C$16,MATCH($F6558*100,margin_ranges!$B$13:$B$16,1)),"")</f>
        <v/>
      </c>
      <c r="V6558" t="e">
        <f>MIN(VLOOKUP($U6558,margin_ranges!$A$5:$D$10,4,FALSE),$P6558*100)</f>
        <v>#N/A</v>
      </c>
      <c r="Y6558" s="29" t="e">
        <f t="shared" si="102"/>
        <v>#N/A</v>
      </c>
    </row>
    <row r="6559" spans="1:25" x14ac:dyDescent="0.3">
      <c r="A6559" s="8" t="s">
        <v>17</v>
      </c>
      <c r="B6559" s="8" t="s">
        <v>11347</v>
      </c>
      <c r="C6559" s="8" t="s">
        <v>11348</v>
      </c>
      <c r="D6559" s="8" t="s">
        <v>11353</v>
      </c>
      <c r="E6559" s="8" t="s">
        <v>11354</v>
      </c>
      <c r="F6559" s="24">
        <v>0.28999999999999898</v>
      </c>
      <c r="G6559" s="24">
        <v>0</v>
      </c>
      <c r="H6559" s="25">
        <v>7.7891000000000004</v>
      </c>
      <c r="I6559" s="25">
        <v>1.7761</v>
      </c>
      <c r="J6559" s="15">
        <v>19</v>
      </c>
      <c r="K6559" s="15">
        <v>5</v>
      </c>
      <c r="L6559" s="13">
        <v>0.22800000000000001</v>
      </c>
      <c r="M6559" s="7">
        <v>0.35506133000000001</v>
      </c>
      <c r="N6559" s="26">
        <v>0.2</v>
      </c>
      <c r="O6559" s="27" t="s">
        <v>22</v>
      </c>
      <c r="P6559" s="8">
        <v>0.4367170333</v>
      </c>
      <c r="Q6559" s="24">
        <v>0.28999999999999998</v>
      </c>
      <c r="R6559" t="str">
        <f>IF($Q6559*100&gt;=VLOOKUP($O6559,margin_ranges!$A$5:$C$10,2,FALSE),IF($Q6559*100&lt;=VLOOKUP($O6559,margin_ranges!$A$5:$C$10,3,FALSE)+10,"IN RANGE","ABOVE RANGE"),"BELOW RANGE")</f>
        <v>IN RANGE</v>
      </c>
      <c r="S6559">
        <f>MIN(VLOOKUP($O6559,margin_ranges!$A$5:$D$10,4,FALSE),$P6559*100)</f>
        <v>29.75</v>
      </c>
      <c r="T6559" s="29">
        <f>(1-$S6559/100)/(1-$F6559)-1</f>
        <v>-1.056338028169157E-2</v>
      </c>
      <c r="U6559" s="19" t="str">
        <f>IF(ABS(IFERROR(T6559,0))&gt;0.05,INDEX(margin_ranges!$C$13:$C$16,MATCH($F6559*100,margin_ranges!$B$13:$B$16,1)),"")</f>
        <v/>
      </c>
      <c r="V6559" t="e">
        <f>MIN(VLOOKUP($U6559,margin_ranges!$A$5:$D$10,4,FALSE),$P6559*100)</f>
        <v>#N/A</v>
      </c>
      <c r="Y6559" s="29" t="e">
        <f t="shared" si="102"/>
        <v>#N/A</v>
      </c>
    </row>
    <row r="6560" spans="1:25" x14ac:dyDescent="0.3">
      <c r="A6560" s="8" t="s">
        <v>17</v>
      </c>
      <c r="B6560" s="8" t="s">
        <v>11347</v>
      </c>
      <c r="C6560" s="8" t="s">
        <v>11348</v>
      </c>
      <c r="D6560" s="8" t="s">
        <v>11355</v>
      </c>
      <c r="E6560" s="8" t="s">
        <v>11356</v>
      </c>
      <c r="F6560" s="24">
        <v>0.25</v>
      </c>
      <c r="G6560" s="24">
        <v>0</v>
      </c>
      <c r="H6560" s="25">
        <v>18.661000000000001</v>
      </c>
      <c r="I6560" s="25">
        <v>4.3521999999999998</v>
      </c>
      <c r="J6560" s="15">
        <v>103</v>
      </c>
      <c r="K6560" s="15">
        <v>26</v>
      </c>
      <c r="L6560" s="13">
        <v>0.23319999999999999</v>
      </c>
      <c r="M6560" s="7">
        <v>0.79253582</v>
      </c>
      <c r="N6560" s="26">
        <v>0.5</v>
      </c>
      <c r="O6560" s="27" t="s">
        <v>92</v>
      </c>
      <c r="P6560" s="8">
        <v>0.3691136881</v>
      </c>
      <c r="Q6560" s="24">
        <v>0.25</v>
      </c>
      <c r="R6560" t="str">
        <f>IF($Q6560*100&gt;=VLOOKUP($O6560,margin_ranges!$A$5:$C$10,2,FALSE),IF($Q6560*100&lt;=VLOOKUP($O6560,margin_ranges!$A$5:$C$10,3,FALSE)+10,"IN RANGE","ABOVE RANGE"),"BELOW RANGE")</f>
        <v>IN RANGE</v>
      </c>
      <c r="S6560">
        <f>MIN(VLOOKUP($O6560,margin_ranges!$A$5:$D$10,4,FALSE),$P6560*100)</f>
        <v>29.75</v>
      </c>
      <c r="T6560" s="29">
        <f>(1-$S6560/100)/(1-$F6560)-1</f>
        <v>-6.3333333333333353E-2</v>
      </c>
      <c r="U6560" s="19" t="str">
        <f>IF(ABS(IFERROR(T6560,0))&gt;0.05,INDEX(margin_ranges!$C$13:$C$16,MATCH($F6560*100,margin_ranges!$B$13:$B$16,1)),"")</f>
        <v>Balanced (Type B)</v>
      </c>
      <c r="V6560">
        <f>MIN(VLOOKUP($U6560,margin_ranges!$A$5:$D$10,4,FALSE),$P6560*100)</f>
        <v>29.75</v>
      </c>
      <c r="Y6560" s="29">
        <f t="shared" si="102"/>
        <v>-6.3333333333333353E-2</v>
      </c>
    </row>
    <row r="6561" spans="1:25" x14ac:dyDescent="0.3">
      <c r="A6561" s="8" t="s">
        <v>17</v>
      </c>
      <c r="B6561" s="8" t="s">
        <v>11347</v>
      </c>
      <c r="C6561" s="8" t="s">
        <v>11348</v>
      </c>
      <c r="D6561" s="8" t="s">
        <v>11357</v>
      </c>
      <c r="E6561" s="8" t="s">
        <v>11358</v>
      </c>
      <c r="F6561" s="24">
        <v>0.25</v>
      </c>
      <c r="G6561" s="24">
        <v>0</v>
      </c>
      <c r="H6561" s="25">
        <v>18.630400000000002</v>
      </c>
      <c r="I6561" s="25">
        <v>5.6904000000000003</v>
      </c>
      <c r="J6561" s="15">
        <v>132</v>
      </c>
      <c r="K6561" s="15">
        <v>33</v>
      </c>
      <c r="L6561" s="13">
        <v>0.3054</v>
      </c>
      <c r="M6561" s="7">
        <v>0.77235047000000001</v>
      </c>
      <c r="N6561" s="26">
        <v>0.5</v>
      </c>
      <c r="O6561" s="27" t="s">
        <v>92</v>
      </c>
      <c r="P6561" s="8">
        <v>0.35262549710000002</v>
      </c>
      <c r="Q6561" s="24">
        <v>0.25</v>
      </c>
      <c r="R6561" t="str">
        <f>IF($Q6561*100&gt;=VLOOKUP($O6561,margin_ranges!$A$5:$C$10,2,FALSE),IF($Q6561*100&lt;=VLOOKUP($O6561,margin_ranges!$A$5:$C$10,3,FALSE)+10,"IN RANGE","ABOVE RANGE"),"BELOW RANGE")</f>
        <v>IN RANGE</v>
      </c>
      <c r="S6561">
        <f>MIN(VLOOKUP($O6561,margin_ranges!$A$5:$D$10,4,FALSE),$P6561*100)</f>
        <v>29.75</v>
      </c>
      <c r="T6561" s="29">
        <f>(1-$S6561/100)/(1-$F6561)-1</f>
        <v>-6.3333333333333353E-2</v>
      </c>
      <c r="U6561" s="19" t="str">
        <f>IF(ABS(IFERROR(T6561,0))&gt;0.05,INDEX(margin_ranges!$C$13:$C$16,MATCH($F6561*100,margin_ranges!$B$13:$B$16,1)),"")</f>
        <v>Balanced (Type B)</v>
      </c>
      <c r="V6561">
        <f>MIN(VLOOKUP($U6561,margin_ranges!$A$5:$D$10,4,FALSE),$P6561*100)</f>
        <v>29.75</v>
      </c>
      <c r="Y6561" s="29">
        <f t="shared" si="102"/>
        <v>-6.3333333333333353E-2</v>
      </c>
    </row>
    <row r="6562" spans="1:25" x14ac:dyDescent="0.3">
      <c r="A6562" s="8" t="s">
        <v>17</v>
      </c>
      <c r="B6562" s="8" t="s">
        <v>11347</v>
      </c>
      <c r="C6562" s="8" t="s">
        <v>11348</v>
      </c>
      <c r="D6562" s="8" t="s">
        <v>11363</v>
      </c>
      <c r="E6562" s="8" t="s">
        <v>11364</v>
      </c>
      <c r="F6562" s="24">
        <v>0.25</v>
      </c>
      <c r="G6562" s="24">
        <v>0</v>
      </c>
      <c r="H6562" s="25">
        <v>7.7201000000000004</v>
      </c>
      <c r="I6562" s="25">
        <v>1.6564000000000001</v>
      </c>
      <c r="J6562" s="15">
        <v>36</v>
      </c>
      <c r="K6562" s="15">
        <v>9</v>
      </c>
      <c r="L6562" s="13">
        <v>0.21460000000000001</v>
      </c>
      <c r="M6562" s="7">
        <v>0.73407502999999996</v>
      </c>
      <c r="N6562" s="26">
        <v>0.5</v>
      </c>
      <c r="O6562" s="27" t="s">
        <v>92</v>
      </c>
      <c r="P6562" s="8">
        <v>0.31887071760000002</v>
      </c>
      <c r="Q6562" s="24">
        <v>0.25</v>
      </c>
      <c r="R6562" t="str">
        <f>IF($Q6562*100&gt;=VLOOKUP($O6562,margin_ranges!$A$5:$C$10,2,FALSE),IF($Q6562*100&lt;=VLOOKUP($O6562,margin_ranges!$A$5:$C$10,3,FALSE)+10,"IN RANGE","ABOVE RANGE"),"BELOW RANGE")</f>
        <v>IN RANGE</v>
      </c>
      <c r="S6562">
        <f>MIN(VLOOKUP($O6562,margin_ranges!$A$5:$D$10,4,FALSE),$P6562*100)</f>
        <v>29.75</v>
      </c>
      <c r="T6562" s="29">
        <f>(1-$S6562/100)/(1-$F6562)-1</f>
        <v>-6.3333333333333353E-2</v>
      </c>
      <c r="U6562" s="19" t="str">
        <f>IF(ABS(IFERROR(T6562,0))&gt;0.05,INDEX(margin_ranges!$C$13:$C$16,MATCH($F6562*100,margin_ranges!$B$13:$B$16,1)),"")</f>
        <v>Balanced (Type B)</v>
      </c>
      <c r="V6562">
        <f>MIN(VLOOKUP($U6562,margin_ranges!$A$5:$D$10,4,FALSE),$P6562*100)</f>
        <v>29.75</v>
      </c>
      <c r="Y6562" s="29">
        <f t="shared" si="102"/>
        <v>-6.3333333333333353E-2</v>
      </c>
    </row>
    <row r="6563" spans="1:25" x14ac:dyDescent="0.3">
      <c r="A6563" s="8" t="s">
        <v>17</v>
      </c>
      <c r="B6563" s="8" t="s">
        <v>11347</v>
      </c>
      <c r="C6563" s="8" t="s">
        <v>11348</v>
      </c>
      <c r="D6563" s="8" t="s">
        <v>11365</v>
      </c>
      <c r="E6563" s="8" t="s">
        <v>11366</v>
      </c>
      <c r="F6563" s="24">
        <v>0.25</v>
      </c>
      <c r="G6563" s="24">
        <v>0</v>
      </c>
      <c r="H6563" s="25">
        <v>9.6918000000000006</v>
      </c>
      <c r="I6563" s="25">
        <v>1.1780999999999999</v>
      </c>
      <c r="J6563" s="15">
        <v>15</v>
      </c>
      <c r="K6563" s="15">
        <v>4</v>
      </c>
      <c r="L6563" s="13">
        <v>0.1216</v>
      </c>
      <c r="M6563" s="7">
        <v>0.42021946999999998</v>
      </c>
      <c r="N6563" s="26">
        <v>0.2</v>
      </c>
      <c r="O6563" s="27" t="s">
        <v>92</v>
      </c>
      <c r="P6563" s="8">
        <v>0.52405823029999998</v>
      </c>
      <c r="Q6563" s="24">
        <v>0.25</v>
      </c>
      <c r="R6563" t="str">
        <f>IF($Q6563*100&gt;=VLOOKUP($O6563,margin_ranges!$A$5:$C$10,2,FALSE),IF($Q6563*100&lt;=VLOOKUP($O6563,margin_ranges!$A$5:$C$10,3,FALSE)+10,"IN RANGE","ABOVE RANGE"),"BELOW RANGE")</f>
        <v>IN RANGE</v>
      </c>
      <c r="S6563">
        <f>MIN(VLOOKUP($O6563,margin_ranges!$A$5:$D$10,4,FALSE),$P6563*100)</f>
        <v>29.75</v>
      </c>
      <c r="T6563" s="29">
        <f>(1-$S6563/100)/(1-$F6563)-1</f>
        <v>-6.3333333333333353E-2</v>
      </c>
      <c r="U6563" s="19" t="str">
        <f>IF(ABS(IFERROR(T6563,0))&gt;0.05,INDEX(margin_ranges!$C$13:$C$16,MATCH($F6563*100,margin_ranges!$B$13:$B$16,1)),"")</f>
        <v>Balanced (Type B)</v>
      </c>
      <c r="V6563">
        <f>MIN(VLOOKUP($U6563,margin_ranges!$A$5:$D$10,4,FALSE),$P6563*100)</f>
        <v>29.75</v>
      </c>
      <c r="Y6563" s="29">
        <f t="shared" si="102"/>
        <v>-6.3333333333333353E-2</v>
      </c>
    </row>
    <row r="6564" spans="1:25" x14ac:dyDescent="0.3">
      <c r="A6564" s="8" t="s">
        <v>17</v>
      </c>
      <c r="B6564" s="8" t="s">
        <v>11347</v>
      </c>
      <c r="C6564" s="8" t="s">
        <v>11348</v>
      </c>
      <c r="D6564" s="8" t="s">
        <v>11351</v>
      </c>
      <c r="E6564" s="8" t="s">
        <v>11352</v>
      </c>
      <c r="F6564" s="24">
        <v>0.249999999999999</v>
      </c>
      <c r="G6564" s="24">
        <v>0</v>
      </c>
      <c r="H6564" s="25">
        <v>15.010400000000001</v>
      </c>
      <c r="I6564" s="25">
        <v>3.3936999999999999</v>
      </c>
      <c r="J6564" s="15">
        <v>79</v>
      </c>
      <c r="K6564" s="15">
        <v>20</v>
      </c>
      <c r="L6564" s="13">
        <v>0.2261</v>
      </c>
      <c r="M6564" s="7">
        <v>0.77984087999999996</v>
      </c>
      <c r="N6564" s="26">
        <v>0.5</v>
      </c>
      <c r="O6564" s="27" t="s">
        <v>92</v>
      </c>
      <c r="P6564" s="8">
        <v>0.35884356499999998</v>
      </c>
      <c r="Q6564" s="24">
        <v>0.25</v>
      </c>
      <c r="R6564" t="str">
        <f>IF($Q6564*100&gt;=VLOOKUP($O6564,margin_ranges!$A$5:$C$10,2,FALSE),IF($Q6564*100&lt;=VLOOKUP($O6564,margin_ranges!$A$5:$C$10,3,FALSE)+10,"IN RANGE","ABOVE RANGE"),"BELOW RANGE")</f>
        <v>IN RANGE</v>
      </c>
      <c r="S6564">
        <f>MIN(VLOOKUP($O6564,margin_ranges!$A$5:$D$10,4,FALSE),$P6564*100)</f>
        <v>29.75</v>
      </c>
      <c r="T6564" s="29">
        <f>(1-$S6564/100)/(1-$F6564)-1</f>
        <v>-6.3333333333334574E-2</v>
      </c>
      <c r="U6564" s="19" t="str">
        <f>IF(ABS(IFERROR(T6564,0))&gt;0.05,INDEX(margin_ranges!$C$13:$C$16,MATCH($F6564*100,margin_ranges!$B$13:$B$16,1)),"")</f>
        <v>Maximize Fill (Type A+)</v>
      </c>
      <c r="V6564">
        <f>MIN(VLOOKUP($U6564,margin_ranges!$A$5:$D$10,4,FALSE),$P6564*100)</f>
        <v>19.75</v>
      </c>
      <c r="Y6564" s="29">
        <f t="shared" si="102"/>
        <v>6.9999999999998508E-2</v>
      </c>
    </row>
    <row r="6565" spans="1:25" x14ac:dyDescent="0.3">
      <c r="A6565" s="8" t="s">
        <v>17</v>
      </c>
      <c r="B6565" s="8" t="s">
        <v>11347</v>
      </c>
      <c r="C6565" s="8" t="s">
        <v>11348</v>
      </c>
      <c r="D6565" s="8" t="s">
        <v>11359</v>
      </c>
      <c r="E6565" s="8" t="s">
        <v>11360</v>
      </c>
      <c r="F6565" s="24">
        <v>0.249999999999999</v>
      </c>
      <c r="G6565" s="24">
        <v>0</v>
      </c>
      <c r="H6565" s="25">
        <v>8.5056999999999992</v>
      </c>
      <c r="I6565" s="25">
        <v>1.4016</v>
      </c>
      <c r="J6565" s="15">
        <v>31</v>
      </c>
      <c r="K6565" s="15">
        <v>8</v>
      </c>
      <c r="L6565" s="13">
        <v>0.1648</v>
      </c>
      <c r="M6565" s="7">
        <v>0.74779839000000004</v>
      </c>
      <c r="N6565" s="26">
        <v>0.5</v>
      </c>
      <c r="O6565" s="27" t="s">
        <v>92</v>
      </c>
      <c r="P6565" s="8">
        <v>0.33137058470000003</v>
      </c>
      <c r="Q6565" s="24">
        <v>0.25</v>
      </c>
      <c r="R6565" t="str">
        <f>IF($Q6565*100&gt;=VLOOKUP($O6565,margin_ranges!$A$5:$C$10,2,FALSE),IF($Q6565*100&lt;=VLOOKUP($O6565,margin_ranges!$A$5:$C$10,3,FALSE)+10,"IN RANGE","ABOVE RANGE"),"BELOW RANGE")</f>
        <v>IN RANGE</v>
      </c>
      <c r="S6565">
        <f>MIN(VLOOKUP($O6565,margin_ranges!$A$5:$D$10,4,FALSE),$P6565*100)</f>
        <v>29.75</v>
      </c>
      <c r="T6565" s="29">
        <f>(1-$S6565/100)/(1-$F6565)-1</f>
        <v>-6.3333333333334574E-2</v>
      </c>
      <c r="U6565" s="19" t="str">
        <f>IF(ABS(IFERROR(T6565,0))&gt;0.05,INDEX(margin_ranges!$C$13:$C$16,MATCH($F6565*100,margin_ranges!$B$13:$B$16,1)),"")</f>
        <v>Maximize Fill (Type A+)</v>
      </c>
      <c r="V6565">
        <f>MIN(VLOOKUP($U6565,margin_ranges!$A$5:$D$10,4,FALSE),$P6565*100)</f>
        <v>19.75</v>
      </c>
      <c r="Y6565" s="29">
        <f t="shared" si="102"/>
        <v>6.9999999999998508E-2</v>
      </c>
    </row>
    <row r="6566" spans="1:25" x14ac:dyDescent="0.3">
      <c r="A6566" s="8" t="s">
        <v>35</v>
      </c>
      <c r="B6566" s="8" t="s">
        <v>11369</v>
      </c>
      <c r="C6566" s="8" t="s">
        <v>34</v>
      </c>
      <c r="D6566" s="8" t="s">
        <v>34</v>
      </c>
      <c r="E6566" s="8"/>
      <c r="F6566" s="24">
        <v>0.25</v>
      </c>
      <c r="G6566" s="24">
        <v>0</v>
      </c>
      <c r="H6566" s="25">
        <v>31.734200000000001</v>
      </c>
      <c r="I6566" s="25">
        <v>1.9269000000000001</v>
      </c>
      <c r="J6566" s="15">
        <v>58</v>
      </c>
      <c r="K6566" s="15">
        <v>15</v>
      </c>
      <c r="L6566" s="13">
        <v>6.0699999999999997E-2</v>
      </c>
      <c r="M6566" s="7">
        <v>1.0111576499999999</v>
      </c>
      <c r="N6566" s="26">
        <v>0.55364400000000002</v>
      </c>
      <c r="O6566" s="27"/>
      <c r="P6566" s="8">
        <v>0.4524652032</v>
      </c>
      <c r="Q6566" s="24">
        <v>0.25</v>
      </c>
      <c r="R6566" t="e">
        <f>IF($Q6566*100&gt;=VLOOKUP($O6566,margin_ranges!$A$5:$C$10,2,FALSE),IF($Q6566*100&lt;=VLOOKUP($O6566,margin_ranges!$A$5:$C$10,3,FALSE)+10,"IN RANGE","ABOVE RANGE"),"BELOW RANGE")</f>
        <v>#N/A</v>
      </c>
      <c r="S6566" t="e">
        <f>MIN(VLOOKUP($O6566,margin_ranges!$A$5:$D$10,4,FALSE),$P6566*100)</f>
        <v>#N/A</v>
      </c>
      <c r="T6566" s="29" t="e">
        <f>(1-$S6566/100)/(1-$F6566)-1</f>
        <v>#N/A</v>
      </c>
      <c r="U6566" s="19" t="str">
        <f>IF(ABS(IFERROR(T6566,0))&gt;0.05,INDEX(margin_ranges!$C$13:$C$16,MATCH($F6566*100,margin_ranges!$B$13:$B$16,1)),"")</f>
        <v/>
      </c>
      <c r="V6566" t="e">
        <f>MIN(VLOOKUP($U6566,margin_ranges!$A$5:$D$10,4,FALSE),$P6566*100)</f>
        <v>#N/A</v>
      </c>
      <c r="Y6566" s="29" t="e">
        <f t="shared" si="102"/>
        <v>#N/A</v>
      </c>
    </row>
    <row r="6567" spans="1:25" x14ac:dyDescent="0.3">
      <c r="A6567" s="8" t="s">
        <v>33</v>
      </c>
      <c r="B6567" s="8" t="s">
        <v>11369</v>
      </c>
      <c r="C6567" s="8" t="s">
        <v>11370</v>
      </c>
      <c r="D6567" s="8" t="s">
        <v>34</v>
      </c>
      <c r="E6567" s="8"/>
      <c r="F6567" s="24">
        <v>0.25</v>
      </c>
      <c r="G6567" s="24">
        <v>0</v>
      </c>
      <c r="H6567" s="25">
        <v>31.734200000000001</v>
      </c>
      <c r="I6567" s="25">
        <v>1.9269000000000001</v>
      </c>
      <c r="J6567" s="15">
        <v>58</v>
      </c>
      <c r="K6567" s="15">
        <v>15</v>
      </c>
      <c r="L6567" s="13">
        <v>6.0699999999999997E-2</v>
      </c>
      <c r="M6567" s="7">
        <v>1.0111576499999999</v>
      </c>
      <c r="N6567" s="26">
        <v>0.55364400000000002</v>
      </c>
      <c r="O6567" s="27"/>
      <c r="P6567" s="8">
        <v>0.4524652032</v>
      </c>
      <c r="Q6567" s="24">
        <v>0.25</v>
      </c>
      <c r="R6567" t="e">
        <f>IF($Q6567*100&gt;=VLOOKUP($O6567,margin_ranges!$A$5:$C$10,2,FALSE),IF($Q6567*100&lt;=VLOOKUP($O6567,margin_ranges!$A$5:$C$10,3,FALSE)+10,"IN RANGE","ABOVE RANGE"),"BELOW RANGE")</f>
        <v>#N/A</v>
      </c>
      <c r="S6567" t="e">
        <f>MIN(VLOOKUP($O6567,margin_ranges!$A$5:$D$10,4,FALSE),$P6567*100)</f>
        <v>#N/A</v>
      </c>
      <c r="T6567" s="29" t="e">
        <f>(1-$S6567/100)/(1-$F6567)-1</f>
        <v>#N/A</v>
      </c>
      <c r="U6567" s="19" t="str">
        <f>IF(ABS(IFERROR(T6567,0))&gt;0.05,INDEX(margin_ranges!$C$13:$C$16,MATCH($F6567*100,margin_ranges!$B$13:$B$16,1)),"")</f>
        <v/>
      </c>
      <c r="V6567" t="e">
        <f>MIN(VLOOKUP($U6567,margin_ranges!$A$5:$D$10,4,FALSE),$P6567*100)</f>
        <v>#N/A</v>
      </c>
      <c r="Y6567" s="29" t="e">
        <f t="shared" si="102"/>
        <v>#N/A</v>
      </c>
    </row>
    <row r="6568" spans="1:25" x14ac:dyDescent="0.3">
      <c r="A6568" s="8" t="s">
        <v>17</v>
      </c>
      <c r="B6568" s="8" t="s">
        <v>11369</v>
      </c>
      <c r="C6568" s="8" t="s">
        <v>11370</v>
      </c>
      <c r="D6568" s="8" t="s">
        <v>12380</v>
      </c>
      <c r="E6568" s="8" t="s">
        <v>12381</v>
      </c>
      <c r="F6568" s="24">
        <v>0.25</v>
      </c>
      <c r="G6568" s="24">
        <v>0</v>
      </c>
      <c r="H6568" s="25">
        <v>10.0562</v>
      </c>
      <c r="I6568" s="25">
        <v>0.53280000000000005</v>
      </c>
      <c r="J6568" s="15">
        <v>18</v>
      </c>
      <c r="K6568" s="15">
        <v>5</v>
      </c>
      <c r="L6568" s="13">
        <v>5.2999999999999999E-2</v>
      </c>
      <c r="M6568" s="7">
        <v>1.15023462</v>
      </c>
      <c r="N6568" s="26">
        <v>0.65</v>
      </c>
      <c r="O6568" s="27" t="s">
        <v>22</v>
      </c>
      <c r="P6568" s="8">
        <v>0.4348978973</v>
      </c>
      <c r="Q6568" s="24">
        <v>0.25</v>
      </c>
      <c r="R6568" t="str">
        <f>IF($Q6568*100&gt;=VLOOKUP($O6568,margin_ranges!$A$5:$C$10,2,FALSE),IF($Q6568*100&lt;=VLOOKUP($O6568,margin_ranges!$A$5:$C$10,3,FALSE)+10,"IN RANGE","ABOVE RANGE"),"BELOW RANGE")</f>
        <v>IN RANGE</v>
      </c>
      <c r="S6568">
        <f>MIN(VLOOKUP($O6568,margin_ranges!$A$5:$D$10,4,FALSE),$P6568*100)</f>
        <v>29.75</v>
      </c>
      <c r="T6568" s="29">
        <f>(1-$S6568/100)/(1-$F6568)-1</f>
        <v>-6.3333333333333353E-2</v>
      </c>
      <c r="U6568" s="19" t="str">
        <f>IF(ABS(IFERROR(T6568,0))&gt;0.05,INDEX(margin_ranges!$C$13:$C$16,MATCH($F6568*100,margin_ranges!$B$13:$B$16,1)),"")</f>
        <v>Balanced (Type B)</v>
      </c>
      <c r="V6568">
        <f>MIN(VLOOKUP($U6568,margin_ranges!$A$5:$D$10,4,FALSE),$P6568*100)</f>
        <v>29.75</v>
      </c>
      <c r="Y6568" s="29">
        <f t="shared" si="102"/>
        <v>-6.3333333333333353E-2</v>
      </c>
    </row>
    <row r="6569" spans="1:25" x14ac:dyDescent="0.3">
      <c r="A6569" s="8" t="s">
        <v>17</v>
      </c>
      <c r="B6569" s="8" t="s">
        <v>11369</v>
      </c>
      <c r="C6569" s="8" t="s">
        <v>11370</v>
      </c>
      <c r="D6569" s="8" t="s">
        <v>12382</v>
      </c>
      <c r="E6569" s="8" t="s">
        <v>12383</v>
      </c>
      <c r="F6569" s="24">
        <v>0.25</v>
      </c>
      <c r="G6569" s="24">
        <v>0</v>
      </c>
      <c r="H6569" s="25">
        <v>6.0846</v>
      </c>
      <c r="I6569" s="25">
        <v>0.4516</v>
      </c>
      <c r="J6569" s="15">
        <v>11</v>
      </c>
      <c r="K6569" s="15">
        <v>3</v>
      </c>
      <c r="L6569" s="13">
        <v>7.4200000000000002E-2</v>
      </c>
      <c r="M6569" s="7">
        <v>0.82676368</v>
      </c>
      <c r="N6569" s="26">
        <v>0.45</v>
      </c>
      <c r="O6569" s="27" t="s">
        <v>22</v>
      </c>
      <c r="P6569" s="8">
        <v>0.45570903800000001</v>
      </c>
      <c r="Q6569" s="24">
        <v>0.25</v>
      </c>
      <c r="R6569" t="str">
        <f>IF($Q6569*100&gt;=VLOOKUP($O6569,margin_ranges!$A$5:$C$10,2,FALSE),IF($Q6569*100&lt;=VLOOKUP($O6569,margin_ranges!$A$5:$C$10,3,FALSE)+10,"IN RANGE","ABOVE RANGE"),"BELOW RANGE")</f>
        <v>IN RANGE</v>
      </c>
      <c r="S6569">
        <f>MIN(VLOOKUP($O6569,margin_ranges!$A$5:$D$10,4,FALSE),$P6569*100)</f>
        <v>29.75</v>
      </c>
      <c r="T6569" s="29">
        <f>(1-$S6569/100)/(1-$F6569)-1</f>
        <v>-6.3333333333333353E-2</v>
      </c>
      <c r="U6569" s="19" t="str">
        <f>IF(ABS(IFERROR(T6569,0))&gt;0.05,INDEX(margin_ranges!$C$13:$C$16,MATCH($F6569*100,margin_ranges!$B$13:$B$16,1)),"")</f>
        <v>Balanced (Type B)</v>
      </c>
      <c r="V6569">
        <f>MIN(VLOOKUP($U6569,margin_ranges!$A$5:$D$10,4,FALSE),$P6569*100)</f>
        <v>29.75</v>
      </c>
      <c r="Y6569" s="29">
        <f t="shared" si="102"/>
        <v>-6.3333333333333353E-2</v>
      </c>
    </row>
    <row r="6570" spans="1:25" x14ac:dyDescent="0.3">
      <c r="A6570" s="8" t="s">
        <v>17</v>
      </c>
      <c r="B6570" s="8" t="s">
        <v>11369</v>
      </c>
      <c r="C6570" s="8" t="s">
        <v>11370</v>
      </c>
      <c r="D6570" s="28" t="s">
        <v>12384</v>
      </c>
      <c r="E6570" s="8" t="s">
        <v>12385</v>
      </c>
      <c r="F6570" s="24">
        <v>0.25</v>
      </c>
      <c r="G6570" s="24">
        <v>0</v>
      </c>
      <c r="H6570" s="25">
        <v>6.6555999999999997</v>
      </c>
      <c r="I6570" s="25">
        <v>0.4768</v>
      </c>
      <c r="J6570" s="15">
        <v>12</v>
      </c>
      <c r="K6570" s="15">
        <v>3</v>
      </c>
      <c r="L6570" s="13">
        <v>7.1599999999999997E-2</v>
      </c>
      <c r="M6570" s="7">
        <v>0.82025468000000001</v>
      </c>
      <c r="N6570" s="26">
        <v>0.45</v>
      </c>
      <c r="O6570" s="27" t="s">
        <v>22</v>
      </c>
      <c r="P6570" s="8">
        <v>0.45138990359999998</v>
      </c>
      <c r="Q6570" s="24">
        <v>0.25</v>
      </c>
      <c r="R6570" t="str">
        <f>IF($Q6570*100&gt;=VLOOKUP($O6570,margin_ranges!$A$5:$C$10,2,FALSE),IF($Q6570*100&lt;=VLOOKUP($O6570,margin_ranges!$A$5:$C$10,3,FALSE)+10,"IN RANGE","ABOVE RANGE"),"BELOW RANGE")</f>
        <v>IN RANGE</v>
      </c>
      <c r="S6570">
        <f>MIN(VLOOKUP($O6570,margin_ranges!$A$5:$D$10,4,FALSE),$P6570*100)</f>
        <v>29.75</v>
      </c>
      <c r="T6570" s="29">
        <f>(1-$S6570/100)/(1-$F6570)-1</f>
        <v>-6.3333333333333353E-2</v>
      </c>
      <c r="U6570" s="19" t="str">
        <f>IF(ABS(IFERROR(T6570,0))&gt;0.05,INDEX(margin_ranges!$C$13:$C$16,MATCH($F6570*100,margin_ranges!$B$13:$B$16,1)),"")</f>
        <v>Balanced (Type B)</v>
      </c>
      <c r="V6570">
        <f>MIN(VLOOKUP($U6570,margin_ranges!$A$5:$D$10,4,FALSE),$P6570*100)</f>
        <v>29.75</v>
      </c>
      <c r="Y6570" s="29">
        <f t="shared" si="102"/>
        <v>-6.3333333333333353E-2</v>
      </c>
    </row>
    <row r="6571" spans="1:25" x14ac:dyDescent="0.3">
      <c r="A6571" s="8" t="s">
        <v>17</v>
      </c>
      <c r="B6571" s="8" t="s">
        <v>11369</v>
      </c>
      <c r="C6571" s="8" t="s">
        <v>11370</v>
      </c>
      <c r="D6571" s="8" t="s">
        <v>12386</v>
      </c>
      <c r="E6571" s="8" t="s">
        <v>12387</v>
      </c>
      <c r="F6571" s="24">
        <v>0.25</v>
      </c>
      <c r="G6571" s="24">
        <v>0</v>
      </c>
      <c r="H6571" s="25">
        <v>8.9193999999999996</v>
      </c>
      <c r="I6571" s="25">
        <v>0.46579999999999999</v>
      </c>
      <c r="J6571" s="15">
        <v>17</v>
      </c>
      <c r="K6571" s="15">
        <v>4</v>
      </c>
      <c r="L6571" s="13">
        <v>5.2200000000000003E-2</v>
      </c>
      <c r="M6571" s="7">
        <v>1.2262536399999999</v>
      </c>
      <c r="N6571" s="26">
        <v>0.65</v>
      </c>
      <c r="O6571" s="27" t="s">
        <v>22</v>
      </c>
      <c r="P6571" s="8">
        <v>0.4699302186</v>
      </c>
      <c r="Q6571" s="24">
        <v>0.25</v>
      </c>
      <c r="R6571" t="str">
        <f>IF($Q6571*100&gt;=VLOOKUP($O6571,margin_ranges!$A$5:$C$10,2,FALSE),IF($Q6571*100&lt;=VLOOKUP($O6571,margin_ranges!$A$5:$C$10,3,FALSE)+10,"IN RANGE","ABOVE RANGE"),"BELOW RANGE")</f>
        <v>IN RANGE</v>
      </c>
      <c r="S6571">
        <f>MIN(VLOOKUP($O6571,margin_ranges!$A$5:$D$10,4,FALSE),$P6571*100)</f>
        <v>29.75</v>
      </c>
      <c r="T6571" s="29">
        <f>(1-$S6571/100)/(1-$F6571)-1</f>
        <v>-6.3333333333333353E-2</v>
      </c>
      <c r="U6571" s="19" t="str">
        <f>IF(ABS(IFERROR(T6571,0))&gt;0.05,INDEX(margin_ranges!$C$13:$C$16,MATCH($F6571*100,margin_ranges!$B$13:$B$16,1)),"")</f>
        <v>Balanced (Type B)</v>
      </c>
      <c r="V6571">
        <f>MIN(VLOOKUP($U6571,margin_ranges!$A$5:$D$10,4,FALSE),$P6571*100)</f>
        <v>29.75</v>
      </c>
      <c r="Y6571" s="29">
        <f t="shared" si="102"/>
        <v>-6.3333333333333353E-2</v>
      </c>
    </row>
    <row r="6572" spans="1:25" x14ac:dyDescent="0.3">
      <c r="A6572" s="8" t="s">
        <v>35</v>
      </c>
      <c r="B6572" s="8" t="s">
        <v>11371</v>
      </c>
      <c r="C6572" s="8" t="s">
        <v>34</v>
      </c>
      <c r="D6572" s="8" t="s">
        <v>34</v>
      </c>
      <c r="E6572" s="8"/>
      <c r="F6572" s="24">
        <v>0.273146257192251</v>
      </c>
      <c r="G6572" s="24">
        <v>1</v>
      </c>
      <c r="H6572" s="25">
        <v>2856.2293</v>
      </c>
      <c r="I6572" s="25">
        <v>928.68610000000001</v>
      </c>
      <c r="J6572" s="15">
        <v>1873</v>
      </c>
      <c r="K6572" s="15">
        <v>512</v>
      </c>
      <c r="L6572" s="13">
        <v>0.3251</v>
      </c>
      <c r="M6572" s="7">
        <v>6.7240880000000003E-2</v>
      </c>
      <c r="N6572" s="26">
        <v>0.03</v>
      </c>
      <c r="O6572" s="27"/>
      <c r="P6572" s="8">
        <v>0.55384282610000002</v>
      </c>
      <c r="Q6572" s="24">
        <v>0.27310000000000001</v>
      </c>
      <c r="R6572" t="e">
        <f>IF($Q6572*100&gt;=VLOOKUP($O6572,margin_ranges!$A$5:$C$10,2,FALSE),IF($Q6572*100&lt;=VLOOKUP($O6572,margin_ranges!$A$5:$C$10,3,FALSE)+10,"IN RANGE","ABOVE RANGE"),"BELOW RANGE")</f>
        <v>#N/A</v>
      </c>
      <c r="S6572" t="e">
        <f>MIN(VLOOKUP($O6572,margin_ranges!$A$5:$D$10,4,FALSE),$P6572*100)</f>
        <v>#N/A</v>
      </c>
      <c r="T6572" s="29" t="e">
        <f>(1-$S6572/100)/(1-$F6572)-1</f>
        <v>#N/A</v>
      </c>
      <c r="U6572" s="19" t="str">
        <f>IF(ABS(IFERROR(T6572,0))&gt;0.05,INDEX(margin_ranges!$C$13:$C$16,MATCH($F6572*100,margin_ranges!$B$13:$B$16,1)),"")</f>
        <v/>
      </c>
      <c r="V6572" t="e">
        <f>MIN(VLOOKUP($U6572,margin_ranges!$A$5:$D$10,4,FALSE),$P6572*100)</f>
        <v>#N/A</v>
      </c>
      <c r="Y6572" s="29" t="e">
        <f t="shared" si="102"/>
        <v>#N/A</v>
      </c>
    </row>
    <row r="6573" spans="1:25" x14ac:dyDescent="0.3">
      <c r="A6573" s="8" t="s">
        <v>33</v>
      </c>
      <c r="B6573" s="8" t="s">
        <v>11371</v>
      </c>
      <c r="C6573" s="8" t="s">
        <v>11372</v>
      </c>
      <c r="D6573" s="8" t="s">
        <v>34</v>
      </c>
      <c r="E6573" s="8"/>
      <c r="F6573" s="24">
        <v>0.273146257192251</v>
      </c>
      <c r="G6573" s="24">
        <v>1</v>
      </c>
      <c r="H6573" s="25">
        <v>2856.2293</v>
      </c>
      <c r="I6573" s="25">
        <v>928.68610000000001</v>
      </c>
      <c r="J6573" s="15">
        <v>1873</v>
      </c>
      <c r="K6573" s="15">
        <v>512</v>
      </c>
      <c r="L6573" s="13">
        <v>0.3251</v>
      </c>
      <c r="M6573" s="7">
        <v>6.7240880000000003E-2</v>
      </c>
      <c r="N6573" s="26">
        <v>0.03</v>
      </c>
      <c r="O6573" s="27"/>
      <c r="P6573" s="8">
        <v>0.55384282610000002</v>
      </c>
      <c r="Q6573" s="24">
        <v>0.27310000000000001</v>
      </c>
      <c r="R6573" t="e">
        <f>IF($Q6573*100&gt;=VLOOKUP($O6573,margin_ranges!$A$5:$C$10,2,FALSE),IF($Q6573*100&lt;=VLOOKUP($O6573,margin_ranges!$A$5:$C$10,3,FALSE)+10,"IN RANGE","ABOVE RANGE"),"BELOW RANGE")</f>
        <v>#N/A</v>
      </c>
      <c r="S6573" t="e">
        <f>MIN(VLOOKUP($O6573,margin_ranges!$A$5:$D$10,4,FALSE),$P6573*100)</f>
        <v>#N/A</v>
      </c>
      <c r="T6573" s="29" t="e">
        <f>(1-$S6573/100)/(1-$F6573)-1</f>
        <v>#N/A</v>
      </c>
      <c r="U6573" s="19" t="str">
        <f>IF(ABS(IFERROR(T6573,0))&gt;0.05,INDEX(margin_ranges!$C$13:$C$16,MATCH($F6573*100,margin_ranges!$B$13:$B$16,1)),"")</f>
        <v/>
      </c>
      <c r="V6573" t="e">
        <f>MIN(VLOOKUP($U6573,margin_ranges!$A$5:$D$10,4,FALSE),$P6573*100)</f>
        <v>#N/A</v>
      </c>
      <c r="Y6573" s="29" t="e">
        <f t="shared" si="102"/>
        <v>#N/A</v>
      </c>
    </row>
    <row r="6574" spans="1:25" x14ac:dyDescent="0.3">
      <c r="A6574" s="8" t="s">
        <v>17</v>
      </c>
      <c r="B6574" s="8" t="s">
        <v>11371</v>
      </c>
      <c r="C6574" s="8" t="s">
        <v>11372</v>
      </c>
      <c r="D6574" s="8" t="s">
        <v>11375</v>
      </c>
      <c r="E6574" s="8" t="s">
        <v>11376</v>
      </c>
      <c r="F6574" s="24">
        <v>0.3</v>
      </c>
      <c r="G6574" s="24">
        <v>1</v>
      </c>
      <c r="H6574" s="25">
        <v>288.29849999999999</v>
      </c>
      <c r="I6574" s="25">
        <v>75.496399999999994</v>
      </c>
      <c r="J6574" s="15">
        <v>213</v>
      </c>
      <c r="K6574" s="15">
        <v>64</v>
      </c>
      <c r="L6574" s="13">
        <v>0.26190000000000002</v>
      </c>
      <c r="M6574" s="7">
        <v>9.4156959999999998E-2</v>
      </c>
      <c r="N6574" s="26">
        <v>0.03</v>
      </c>
      <c r="O6574" s="27" t="s">
        <v>92</v>
      </c>
      <c r="P6574" s="8">
        <v>0.68138308989999996</v>
      </c>
      <c r="Q6574" s="24">
        <v>0.3</v>
      </c>
      <c r="R6574" t="str">
        <f>IF($Q6574*100&gt;=VLOOKUP($O6574,margin_ranges!$A$5:$C$10,2,FALSE),IF($Q6574*100&lt;=VLOOKUP($O6574,margin_ranges!$A$5:$C$10,3,FALSE)+10,"IN RANGE","ABOVE RANGE"),"BELOW RANGE")</f>
        <v>IN RANGE</v>
      </c>
      <c r="S6574">
        <f>MIN(VLOOKUP($O6574,margin_ranges!$A$5:$D$10,4,FALSE),$P6574*100)</f>
        <v>29.75</v>
      </c>
      <c r="T6574" s="29">
        <f>(1-$S6574/100)/(1-$F6574)-1</f>
        <v>3.5714285714285587E-3</v>
      </c>
      <c r="U6574" s="19" t="str">
        <f>IF(ABS(IFERROR(T6574,0))&gt;0.05,INDEX(margin_ranges!$C$13:$C$16,MATCH($F6574*100,margin_ranges!$B$13:$B$16,1)),"")</f>
        <v/>
      </c>
      <c r="V6574" t="e">
        <f>MIN(VLOOKUP($U6574,margin_ranges!$A$5:$D$10,4,FALSE),$P6574*100)</f>
        <v>#N/A</v>
      </c>
      <c r="Y6574" s="29" t="e">
        <f t="shared" si="102"/>
        <v>#N/A</v>
      </c>
    </row>
    <row r="6575" spans="1:25" x14ac:dyDescent="0.3">
      <c r="A6575" s="8" t="s">
        <v>17</v>
      </c>
      <c r="B6575" s="8" t="s">
        <v>11371</v>
      </c>
      <c r="C6575" s="8" t="s">
        <v>11372</v>
      </c>
      <c r="D6575" s="8" t="s">
        <v>11377</v>
      </c>
      <c r="E6575" s="8" t="s">
        <v>11378</v>
      </c>
      <c r="F6575" s="24">
        <v>0.3</v>
      </c>
      <c r="G6575" s="24">
        <v>1</v>
      </c>
      <c r="H6575" s="25">
        <v>143.08940000000001</v>
      </c>
      <c r="I6575" s="25">
        <v>38.308999999999997</v>
      </c>
      <c r="J6575" s="15">
        <v>86</v>
      </c>
      <c r="K6575" s="15">
        <v>26</v>
      </c>
      <c r="L6575" s="13">
        <v>0.26769999999999999</v>
      </c>
      <c r="M6575" s="7">
        <v>7.4819419999999998E-2</v>
      </c>
      <c r="N6575" s="26">
        <v>0.03</v>
      </c>
      <c r="O6575" s="27" t="s">
        <v>92</v>
      </c>
      <c r="P6575" s="8">
        <v>0.59903457969999996</v>
      </c>
      <c r="Q6575" s="24">
        <v>0.3</v>
      </c>
      <c r="R6575" t="str">
        <f>IF($Q6575*100&gt;=VLOOKUP($O6575,margin_ranges!$A$5:$C$10,2,FALSE),IF($Q6575*100&lt;=VLOOKUP($O6575,margin_ranges!$A$5:$C$10,3,FALSE)+10,"IN RANGE","ABOVE RANGE"),"BELOW RANGE")</f>
        <v>IN RANGE</v>
      </c>
      <c r="S6575">
        <f>MIN(VLOOKUP($O6575,margin_ranges!$A$5:$D$10,4,FALSE),$P6575*100)</f>
        <v>29.75</v>
      </c>
      <c r="T6575" s="29">
        <f>(1-$S6575/100)/(1-$F6575)-1</f>
        <v>3.5714285714285587E-3</v>
      </c>
      <c r="U6575" s="19" t="str">
        <f>IF(ABS(IFERROR(T6575,0))&gt;0.05,INDEX(margin_ranges!$C$13:$C$16,MATCH($F6575*100,margin_ranges!$B$13:$B$16,1)),"")</f>
        <v/>
      </c>
      <c r="V6575" t="e">
        <f>MIN(VLOOKUP($U6575,margin_ranges!$A$5:$D$10,4,FALSE),$P6575*100)</f>
        <v>#N/A</v>
      </c>
      <c r="Y6575" s="29" t="e">
        <f t="shared" si="102"/>
        <v>#N/A</v>
      </c>
    </row>
    <row r="6576" spans="1:25" x14ac:dyDescent="0.3">
      <c r="A6576" s="8" t="s">
        <v>17</v>
      </c>
      <c r="B6576" s="8" t="s">
        <v>11371</v>
      </c>
      <c r="C6576" s="8" t="s">
        <v>11372</v>
      </c>
      <c r="D6576" s="8" t="s">
        <v>11379</v>
      </c>
      <c r="E6576" s="8" t="s">
        <v>11380</v>
      </c>
      <c r="F6576" s="24">
        <v>0.3</v>
      </c>
      <c r="G6576" s="24">
        <v>1</v>
      </c>
      <c r="H6576" s="25">
        <v>826.35069999999996</v>
      </c>
      <c r="I6576" s="25">
        <v>263.81490000000002</v>
      </c>
      <c r="J6576" s="15">
        <v>568</v>
      </c>
      <c r="K6576" s="15">
        <v>170</v>
      </c>
      <c r="L6576" s="13">
        <v>0.31929999999999997</v>
      </c>
      <c r="M6576" s="7">
        <v>7.1765860000000001E-2</v>
      </c>
      <c r="N6576" s="26">
        <v>0.03</v>
      </c>
      <c r="O6576" s="27" t="s">
        <v>92</v>
      </c>
      <c r="P6576" s="8">
        <v>0.58197393350000004</v>
      </c>
      <c r="Q6576" s="24">
        <v>0.3</v>
      </c>
      <c r="R6576" t="str">
        <f>IF($Q6576*100&gt;=VLOOKUP($O6576,margin_ranges!$A$5:$C$10,2,FALSE),IF($Q6576*100&lt;=VLOOKUP($O6576,margin_ranges!$A$5:$C$10,3,FALSE)+10,"IN RANGE","ABOVE RANGE"),"BELOW RANGE")</f>
        <v>IN RANGE</v>
      </c>
      <c r="S6576">
        <f>MIN(VLOOKUP($O6576,margin_ranges!$A$5:$D$10,4,FALSE),$P6576*100)</f>
        <v>29.75</v>
      </c>
      <c r="T6576" s="29">
        <f>(1-$S6576/100)/(1-$F6576)-1</f>
        <v>3.5714285714285587E-3</v>
      </c>
      <c r="U6576" s="19" t="str">
        <f>IF(ABS(IFERROR(T6576,0))&gt;0.05,INDEX(margin_ranges!$C$13:$C$16,MATCH($F6576*100,margin_ranges!$B$13:$B$16,1)),"")</f>
        <v/>
      </c>
      <c r="V6576" t="e">
        <f>MIN(VLOOKUP($U6576,margin_ranges!$A$5:$D$10,4,FALSE),$P6576*100)</f>
        <v>#N/A</v>
      </c>
      <c r="Y6576" s="29" t="e">
        <f t="shared" si="102"/>
        <v>#N/A</v>
      </c>
    </row>
    <row r="6577" spans="1:25" x14ac:dyDescent="0.3">
      <c r="A6577" s="8" t="s">
        <v>17</v>
      </c>
      <c r="B6577" s="8" t="s">
        <v>11371</v>
      </c>
      <c r="C6577" s="8" t="s">
        <v>11372</v>
      </c>
      <c r="D6577" s="8" t="s">
        <v>11373</v>
      </c>
      <c r="E6577" s="8" t="s">
        <v>11374</v>
      </c>
      <c r="F6577" s="24">
        <v>0.25</v>
      </c>
      <c r="G6577" s="24">
        <v>1</v>
      </c>
      <c r="H6577" s="25">
        <v>1598.4906000000001</v>
      </c>
      <c r="I6577" s="25">
        <v>551.06590000000006</v>
      </c>
      <c r="J6577" s="15">
        <v>1006</v>
      </c>
      <c r="K6577" s="15">
        <v>252</v>
      </c>
      <c r="L6577" s="13">
        <v>0.34470000000000001</v>
      </c>
      <c r="M6577" s="7">
        <v>6.0860240000000003E-2</v>
      </c>
      <c r="N6577" s="26">
        <v>0.03</v>
      </c>
      <c r="O6577" s="27" t="s">
        <v>92</v>
      </c>
      <c r="P6577" s="8">
        <v>0.50706733510000002</v>
      </c>
      <c r="Q6577" s="24">
        <v>0.25</v>
      </c>
      <c r="R6577" t="str">
        <f>IF($Q6577*100&gt;=VLOOKUP($O6577,margin_ranges!$A$5:$C$10,2,FALSE),IF($Q6577*100&lt;=VLOOKUP($O6577,margin_ranges!$A$5:$C$10,3,FALSE)+10,"IN RANGE","ABOVE RANGE"),"BELOW RANGE")</f>
        <v>IN RANGE</v>
      </c>
      <c r="S6577">
        <f>MIN(VLOOKUP($O6577,margin_ranges!$A$5:$D$10,4,FALSE),$P6577*100)</f>
        <v>29.75</v>
      </c>
      <c r="T6577" s="29">
        <f>(1-$S6577/100)/(1-$F6577)-1</f>
        <v>-6.3333333333333353E-2</v>
      </c>
      <c r="U6577" s="19" t="str">
        <f>IF(ABS(IFERROR(T6577,0))&gt;0.05,INDEX(margin_ranges!$C$13:$C$16,MATCH($F6577*100,margin_ranges!$B$13:$B$16,1)),"")</f>
        <v>Balanced (Type B)</v>
      </c>
      <c r="V6577">
        <f>MIN(VLOOKUP($U6577,margin_ranges!$A$5:$D$10,4,FALSE),$P6577*100)</f>
        <v>29.75</v>
      </c>
      <c r="Y6577" s="29">
        <f t="shared" si="102"/>
        <v>-6.3333333333333353E-2</v>
      </c>
    </row>
    <row r="6578" spans="1:25" x14ac:dyDescent="0.3">
      <c r="A6578" s="8" t="s">
        <v>35</v>
      </c>
      <c r="B6578" s="8" t="s">
        <v>11381</v>
      </c>
      <c r="C6578" s="8" t="s">
        <v>34</v>
      </c>
      <c r="D6578" s="8" t="s">
        <v>34</v>
      </c>
      <c r="E6578" s="8"/>
      <c r="F6578" s="24">
        <v>0.24387116184520999</v>
      </c>
      <c r="G6578" s="24">
        <v>0.99807206000000004</v>
      </c>
      <c r="H6578" s="25">
        <v>2251.5862999999999</v>
      </c>
      <c r="I6578" s="25">
        <v>77.908699999999996</v>
      </c>
      <c r="J6578" s="15">
        <v>4075</v>
      </c>
      <c r="K6578" s="15">
        <v>890</v>
      </c>
      <c r="L6578" s="13">
        <v>3.4599999999999999E-2</v>
      </c>
      <c r="M6578" s="7">
        <v>1.7435373999999999</v>
      </c>
      <c r="N6578" s="26">
        <v>1.1525129999999999</v>
      </c>
      <c r="O6578" s="27"/>
      <c r="P6578" s="8">
        <v>0.3389800529</v>
      </c>
      <c r="Q6578" s="24">
        <v>0.24390000000000001</v>
      </c>
      <c r="R6578" t="e">
        <f>IF($Q6578*100&gt;=VLOOKUP($O6578,margin_ranges!$A$5:$C$10,2,FALSE),IF($Q6578*100&lt;=VLOOKUP($O6578,margin_ranges!$A$5:$C$10,3,FALSE)+10,"IN RANGE","ABOVE RANGE"),"BELOW RANGE")</f>
        <v>#N/A</v>
      </c>
      <c r="S6578" t="e">
        <f>MIN(VLOOKUP($O6578,margin_ranges!$A$5:$D$10,4,FALSE),$P6578*100)</f>
        <v>#N/A</v>
      </c>
      <c r="T6578" s="29" t="e">
        <f>(1-$S6578/100)/(1-$F6578)-1</f>
        <v>#N/A</v>
      </c>
      <c r="U6578" s="19" t="str">
        <f>IF(ABS(IFERROR(T6578,0))&gt;0.05,INDEX(margin_ranges!$C$13:$C$16,MATCH($F6578*100,margin_ranges!$B$13:$B$16,1)),"")</f>
        <v/>
      </c>
      <c r="V6578" t="e">
        <f>MIN(VLOOKUP($U6578,margin_ranges!$A$5:$D$10,4,FALSE),$P6578*100)</f>
        <v>#N/A</v>
      </c>
      <c r="Y6578" s="29" t="e">
        <f t="shared" si="102"/>
        <v>#N/A</v>
      </c>
    </row>
    <row r="6579" spans="1:25" x14ac:dyDescent="0.3">
      <c r="A6579" s="8" t="s">
        <v>33</v>
      </c>
      <c r="B6579" s="8" t="s">
        <v>11381</v>
      </c>
      <c r="C6579" s="8" t="s">
        <v>11382</v>
      </c>
      <c r="D6579" s="8" t="s">
        <v>34</v>
      </c>
      <c r="E6579" s="8"/>
      <c r="F6579" s="24">
        <v>0.24387116184520999</v>
      </c>
      <c r="G6579" s="24">
        <v>0.99807206000000004</v>
      </c>
      <c r="H6579" s="25">
        <v>2251.5862999999999</v>
      </c>
      <c r="I6579" s="25">
        <v>77.908699999999996</v>
      </c>
      <c r="J6579" s="15">
        <v>4075</v>
      </c>
      <c r="K6579" s="15">
        <v>890</v>
      </c>
      <c r="L6579" s="13">
        <v>3.4599999999999999E-2</v>
      </c>
      <c r="M6579" s="7">
        <v>1.7435373999999999</v>
      </c>
      <c r="N6579" s="26">
        <v>1.1525129999999999</v>
      </c>
      <c r="O6579" s="27"/>
      <c r="P6579" s="8">
        <v>0.3389800529</v>
      </c>
      <c r="Q6579" s="24">
        <v>0.24390000000000001</v>
      </c>
      <c r="R6579" t="e">
        <f>IF($Q6579*100&gt;=VLOOKUP($O6579,margin_ranges!$A$5:$C$10,2,FALSE),IF($Q6579*100&lt;=VLOOKUP($O6579,margin_ranges!$A$5:$C$10,3,FALSE)+10,"IN RANGE","ABOVE RANGE"),"BELOW RANGE")</f>
        <v>#N/A</v>
      </c>
      <c r="S6579" t="e">
        <f>MIN(VLOOKUP($O6579,margin_ranges!$A$5:$D$10,4,FALSE),$P6579*100)</f>
        <v>#N/A</v>
      </c>
      <c r="T6579" s="29" t="e">
        <f>(1-$S6579/100)/(1-$F6579)-1</f>
        <v>#N/A</v>
      </c>
      <c r="U6579" s="19" t="str">
        <f>IF(ABS(IFERROR(T6579,0))&gt;0.05,INDEX(margin_ranges!$C$13:$C$16,MATCH($F6579*100,margin_ranges!$B$13:$B$16,1)),"")</f>
        <v/>
      </c>
      <c r="V6579" t="e">
        <f>MIN(VLOOKUP($U6579,margin_ranges!$A$5:$D$10,4,FALSE),$P6579*100)</f>
        <v>#N/A</v>
      </c>
      <c r="Y6579" s="29" t="e">
        <f t="shared" si="102"/>
        <v>#N/A</v>
      </c>
    </row>
    <row r="6580" spans="1:25" x14ac:dyDescent="0.3">
      <c r="A6580" s="8" t="s">
        <v>17</v>
      </c>
      <c r="B6580" s="8" t="s">
        <v>11381</v>
      </c>
      <c r="C6580" s="8" t="s">
        <v>11382</v>
      </c>
      <c r="D6580" s="8" t="s">
        <v>11391</v>
      </c>
      <c r="E6580" s="8" t="s">
        <v>11388</v>
      </c>
      <c r="F6580" s="24">
        <v>0.25</v>
      </c>
      <c r="G6580" s="24">
        <v>1</v>
      </c>
      <c r="H6580" s="25">
        <v>471.76389999999998</v>
      </c>
      <c r="I6580" s="25">
        <v>28.764399999999998</v>
      </c>
      <c r="J6580" s="15">
        <v>1456</v>
      </c>
      <c r="K6580" s="15">
        <v>364</v>
      </c>
      <c r="L6580" s="13">
        <v>6.0999999999999999E-2</v>
      </c>
      <c r="M6580" s="7">
        <v>1.68669807</v>
      </c>
      <c r="N6580" s="26">
        <v>1</v>
      </c>
      <c r="O6580" s="27" t="s">
        <v>95</v>
      </c>
      <c r="P6580" s="8">
        <v>0.4071256634</v>
      </c>
      <c r="Q6580" s="24">
        <v>0.25</v>
      </c>
      <c r="R6580" t="str">
        <f>IF($Q6580*100&gt;=VLOOKUP($O6580,margin_ranges!$A$5:$C$10,2,FALSE),IF($Q6580*100&lt;=VLOOKUP($O6580,margin_ranges!$A$5:$C$10,3,FALSE)+10,"IN RANGE","ABOVE RANGE"),"BELOW RANGE")</f>
        <v>IN RANGE</v>
      </c>
      <c r="S6580">
        <f>MIN(VLOOKUP($O6580,margin_ranges!$A$5:$D$10,4,FALSE),$P6580*100)</f>
        <v>19.75</v>
      </c>
      <c r="T6580" s="29">
        <f>(1-$S6580/100)/(1-$F6580)-1</f>
        <v>7.0000000000000062E-2</v>
      </c>
      <c r="U6580" s="19" t="str">
        <f>IF(ABS(IFERROR(T6580,0))&gt;0.05,INDEX(margin_ranges!$C$13:$C$16,MATCH($F6580*100,margin_ranges!$B$13:$B$16,1)),"")</f>
        <v>Balanced (Type B)</v>
      </c>
      <c r="V6580">
        <f>MIN(VLOOKUP($U6580,margin_ranges!$A$5:$D$10,4,FALSE),$P6580*100)</f>
        <v>29.75</v>
      </c>
      <c r="Y6580" s="29">
        <f t="shared" si="102"/>
        <v>-6.3333333333333353E-2</v>
      </c>
    </row>
    <row r="6581" spans="1:25" x14ac:dyDescent="0.3">
      <c r="A6581" s="8" t="s">
        <v>17</v>
      </c>
      <c r="B6581" s="8" t="s">
        <v>11381</v>
      </c>
      <c r="C6581" s="8" t="s">
        <v>11382</v>
      </c>
      <c r="D6581" s="8" t="s">
        <v>11385</v>
      </c>
      <c r="E6581" s="8" t="s">
        <v>11386</v>
      </c>
      <c r="F6581" s="24">
        <v>0.237808204233035</v>
      </c>
      <c r="G6581" s="24">
        <v>0</v>
      </c>
      <c r="H6581" s="25">
        <v>37.516800000000003</v>
      </c>
      <c r="I6581" s="25">
        <v>0.1331</v>
      </c>
      <c r="J6581" s="15">
        <v>8</v>
      </c>
      <c r="K6581" s="15">
        <v>2</v>
      </c>
      <c r="L6581" s="13">
        <v>3.5000000000000001E-3</v>
      </c>
      <c r="M6581" s="7">
        <v>1.9680085899999999</v>
      </c>
      <c r="N6581" s="26">
        <v>1.5</v>
      </c>
      <c r="O6581" s="27" t="s">
        <v>95</v>
      </c>
      <c r="P6581" s="8">
        <v>0.23780820420000001</v>
      </c>
      <c r="Q6581" s="24">
        <v>0.25</v>
      </c>
      <c r="R6581" t="str">
        <f>IF($Q6581*100&gt;=VLOOKUP($O6581,margin_ranges!$A$5:$C$10,2,FALSE),IF($Q6581*100&lt;=VLOOKUP($O6581,margin_ranges!$A$5:$C$10,3,FALSE)+10,"IN RANGE","ABOVE RANGE"),"BELOW RANGE")</f>
        <v>IN RANGE</v>
      </c>
      <c r="S6581">
        <f>MIN(VLOOKUP($O6581,margin_ranges!$A$5:$D$10,4,FALSE),$P6581*100)</f>
        <v>19.75</v>
      </c>
      <c r="T6581" s="29">
        <f>(1-$S6581/100)/(1-$F6581)-1</f>
        <v>5.2884594739667001E-2</v>
      </c>
      <c r="U6581" s="19" t="str">
        <f>IF(ABS(IFERROR(T6581,0))&gt;0.05,INDEX(margin_ranges!$C$13:$C$16,MATCH($F6581*100,margin_ranges!$B$13:$B$16,1)),"")</f>
        <v>Maximize Fill (Type A+)</v>
      </c>
      <c r="V6581">
        <f>MIN(VLOOKUP($U6581,margin_ranges!$A$5:$D$10,4,FALSE),$P6581*100)</f>
        <v>19.75</v>
      </c>
      <c r="Y6581" s="29">
        <f t="shared" si="102"/>
        <v>5.2884594739667001E-2</v>
      </c>
    </row>
    <row r="6582" spans="1:25" x14ac:dyDescent="0.3">
      <c r="A6582" s="8" t="s">
        <v>17</v>
      </c>
      <c r="B6582" s="8" t="s">
        <v>11381</v>
      </c>
      <c r="C6582" s="8" t="s">
        <v>11382</v>
      </c>
      <c r="D6582" s="8" t="s">
        <v>11387</v>
      </c>
      <c r="E6582" s="8" t="s">
        <v>11388</v>
      </c>
      <c r="F6582" s="24">
        <v>0.2</v>
      </c>
      <c r="G6582" s="24">
        <v>1</v>
      </c>
      <c r="H6582" s="25">
        <v>489.05119999999999</v>
      </c>
      <c r="I6582" s="25">
        <v>16.5474</v>
      </c>
      <c r="J6582" s="15">
        <v>736</v>
      </c>
      <c r="K6582" s="15">
        <v>117</v>
      </c>
      <c r="L6582" s="13">
        <v>3.3799999999999997E-2</v>
      </c>
      <c r="M6582" s="7">
        <v>1.4833719700000001</v>
      </c>
      <c r="N6582" s="26">
        <v>1</v>
      </c>
      <c r="O6582" s="27" t="s">
        <v>95</v>
      </c>
      <c r="P6582" s="8">
        <v>0.32586025470000002</v>
      </c>
      <c r="Q6582" s="24">
        <v>0.2</v>
      </c>
      <c r="R6582" t="str">
        <f>IF($Q6582*100&gt;=VLOOKUP($O6582,margin_ranges!$A$5:$C$10,2,FALSE),IF($Q6582*100&lt;=VLOOKUP($O6582,margin_ranges!$A$5:$C$10,3,FALSE)+10,"IN RANGE","ABOVE RANGE"),"BELOW RANGE")</f>
        <v>IN RANGE</v>
      </c>
      <c r="S6582">
        <f>MIN(VLOOKUP($O6582,margin_ranges!$A$5:$D$10,4,FALSE),$P6582*100)</f>
        <v>19.75</v>
      </c>
      <c r="T6582" s="29">
        <f>(1-$S6582/100)/(1-$F6582)-1</f>
        <v>3.1249999999998224E-3</v>
      </c>
      <c r="U6582" s="19" t="str">
        <f>IF(ABS(IFERROR(T6582,0))&gt;0.05,INDEX(margin_ranges!$C$13:$C$16,MATCH($F6582*100,margin_ranges!$B$13:$B$16,1)),"")</f>
        <v/>
      </c>
      <c r="V6582" t="e">
        <f>MIN(VLOOKUP($U6582,margin_ranges!$A$5:$D$10,4,FALSE),$P6582*100)</f>
        <v>#N/A</v>
      </c>
      <c r="Y6582" s="29" t="e">
        <f t="shared" si="102"/>
        <v>#N/A</v>
      </c>
    </row>
    <row r="6583" spans="1:25" x14ac:dyDescent="0.3">
      <c r="A6583" s="8" t="s">
        <v>17</v>
      </c>
      <c r="B6583" s="8" t="s">
        <v>11381</v>
      </c>
      <c r="C6583" s="8" t="s">
        <v>11382</v>
      </c>
      <c r="D6583" s="8" t="s">
        <v>11389</v>
      </c>
      <c r="E6583" s="8" t="s">
        <v>11390</v>
      </c>
      <c r="F6583" s="24">
        <v>0.19999999999999901</v>
      </c>
      <c r="G6583" s="24">
        <v>1</v>
      </c>
      <c r="H6583" s="25">
        <v>711.01679999999999</v>
      </c>
      <c r="I6583" s="25">
        <v>8.8329000000000004</v>
      </c>
      <c r="J6583" s="15">
        <v>384</v>
      </c>
      <c r="K6583" s="15">
        <v>61</v>
      </c>
      <c r="L6583" s="13">
        <v>1.24E-2</v>
      </c>
      <c r="M6583" s="7">
        <v>1.4472513300000001</v>
      </c>
      <c r="N6583" s="26">
        <v>1</v>
      </c>
      <c r="O6583" s="27" t="s">
        <v>95</v>
      </c>
      <c r="P6583" s="8">
        <v>0.30903501259999999</v>
      </c>
      <c r="Q6583" s="24">
        <v>0.2</v>
      </c>
      <c r="R6583" t="str">
        <f>IF($Q6583*100&gt;=VLOOKUP($O6583,margin_ranges!$A$5:$C$10,2,FALSE),IF($Q6583*100&lt;=VLOOKUP($O6583,margin_ranges!$A$5:$C$10,3,FALSE)+10,"IN RANGE","ABOVE RANGE"),"BELOW RANGE")</f>
        <v>IN RANGE</v>
      </c>
      <c r="S6583">
        <f>MIN(VLOOKUP($O6583,margin_ranges!$A$5:$D$10,4,FALSE),$P6583*100)</f>
        <v>19.75</v>
      </c>
      <c r="T6583" s="29">
        <f>(1-$S6583/100)/(1-$F6583)-1</f>
        <v>3.1249999999987121E-3</v>
      </c>
      <c r="U6583" s="19" t="str">
        <f>IF(ABS(IFERROR(T6583,0))&gt;0.05,INDEX(margin_ranges!$C$13:$C$16,MATCH($F6583*100,margin_ranges!$B$13:$B$16,1)),"")</f>
        <v/>
      </c>
      <c r="V6583" t="e">
        <f>MIN(VLOOKUP($U6583,margin_ranges!$A$5:$D$10,4,FALSE),$P6583*100)</f>
        <v>#N/A</v>
      </c>
      <c r="Y6583" s="29" t="e">
        <f t="shared" si="102"/>
        <v>#N/A</v>
      </c>
    </row>
    <row r="6584" spans="1:25" x14ac:dyDescent="0.3">
      <c r="A6584" s="8" t="s">
        <v>17</v>
      </c>
      <c r="B6584" s="8" t="s">
        <v>11381</v>
      </c>
      <c r="C6584" s="8" t="s">
        <v>11382</v>
      </c>
      <c r="D6584" s="28" t="s">
        <v>11392</v>
      </c>
      <c r="E6584" s="8" t="s">
        <v>11386</v>
      </c>
      <c r="F6584" s="24">
        <v>0.17816710030244501</v>
      </c>
      <c r="G6584" s="24">
        <v>1</v>
      </c>
      <c r="H6584" s="25">
        <v>148.4701</v>
      </c>
      <c r="I6584" s="25">
        <v>5.8150000000000004</v>
      </c>
      <c r="J6584" s="15">
        <v>318</v>
      </c>
      <c r="K6584" s="15">
        <v>46</v>
      </c>
      <c r="L6584" s="13">
        <v>3.9199999999999999E-2</v>
      </c>
      <c r="M6584" s="7">
        <v>1.82518855</v>
      </c>
      <c r="N6584" s="26">
        <v>1.5</v>
      </c>
      <c r="O6584" s="27" t="s">
        <v>95</v>
      </c>
      <c r="P6584" s="8">
        <v>0.17816710029999999</v>
      </c>
      <c r="Q6584" s="24">
        <v>0.2</v>
      </c>
      <c r="R6584" t="str">
        <f>IF($Q6584*100&gt;=VLOOKUP($O6584,margin_ranges!$A$5:$C$10,2,FALSE),IF($Q6584*100&lt;=VLOOKUP($O6584,margin_ranges!$A$5:$C$10,3,FALSE)+10,"IN RANGE","ABOVE RANGE"),"BELOW RANGE")</f>
        <v>IN RANGE</v>
      </c>
      <c r="S6584">
        <f>MIN(VLOOKUP($O6584,margin_ranges!$A$5:$D$10,4,FALSE),$P6584*100)</f>
        <v>17.816710029999999</v>
      </c>
      <c r="T6584" s="29">
        <f>(1-$S6584/100)/(1-$F6584)-1</f>
        <v>2.9749536167855695E-12</v>
      </c>
      <c r="U6584" s="19" t="str">
        <f>IF(ABS(IFERROR(T6584,0))&gt;0.05,INDEX(margin_ranges!$C$13:$C$16,MATCH($F6584*100,margin_ranges!$B$13:$B$16,1)),"")</f>
        <v/>
      </c>
      <c r="V6584" t="e">
        <f>MIN(VLOOKUP($U6584,margin_ranges!$A$5:$D$10,4,FALSE),$P6584*100)</f>
        <v>#N/A</v>
      </c>
      <c r="Y6584" s="29" t="e">
        <f t="shared" si="102"/>
        <v>#N/A</v>
      </c>
    </row>
    <row r="6585" spans="1:25" x14ac:dyDescent="0.3">
      <c r="A6585" s="8" t="s">
        <v>17</v>
      </c>
      <c r="B6585" s="8" t="s">
        <v>11381</v>
      </c>
      <c r="C6585" s="8" t="s">
        <v>11382</v>
      </c>
      <c r="D6585" s="28" t="s">
        <v>11383</v>
      </c>
      <c r="E6585" s="8" t="s">
        <v>11384</v>
      </c>
      <c r="F6585" s="24">
        <v>0.28999999999999998</v>
      </c>
      <c r="G6585" s="24">
        <v>1</v>
      </c>
      <c r="H6585" s="25">
        <v>385.15660000000003</v>
      </c>
      <c r="I6585" s="25">
        <v>17.816099999999999</v>
      </c>
      <c r="J6585" s="15">
        <v>1173</v>
      </c>
      <c r="K6585" s="15">
        <v>300</v>
      </c>
      <c r="L6585" s="13">
        <v>4.6300000000000001E-2</v>
      </c>
      <c r="M6585" s="7">
        <v>2.1955100700000001</v>
      </c>
      <c r="N6585" s="26">
        <v>1.5</v>
      </c>
      <c r="O6585" s="27" t="s">
        <v>22</v>
      </c>
      <c r="P6585" s="8">
        <v>0.31678746619999998</v>
      </c>
      <c r="Q6585" s="24">
        <v>0.28999999999999998</v>
      </c>
      <c r="R6585" t="str">
        <f>IF($Q6585*100&gt;=VLOOKUP($O6585,margin_ranges!$A$5:$C$10,2,FALSE),IF($Q6585*100&lt;=VLOOKUP($O6585,margin_ranges!$A$5:$C$10,3,FALSE)+10,"IN RANGE","ABOVE RANGE"),"BELOW RANGE")</f>
        <v>IN RANGE</v>
      </c>
      <c r="S6585">
        <f>MIN(VLOOKUP($O6585,margin_ranges!$A$5:$D$10,4,FALSE),$P6585*100)</f>
        <v>29.75</v>
      </c>
      <c r="T6585" s="29">
        <f>(1-$S6585/100)/(1-$F6585)-1</f>
        <v>-1.0563380281690127E-2</v>
      </c>
      <c r="U6585" s="19" t="str">
        <f>IF(ABS(IFERROR(T6585,0))&gt;0.05,INDEX(margin_ranges!$C$13:$C$16,MATCH($F6585*100,margin_ranges!$B$13:$B$16,1)),"")</f>
        <v/>
      </c>
      <c r="V6585" t="e">
        <f>MIN(VLOOKUP($U6585,margin_ranges!$A$5:$D$10,4,FALSE),$P6585*100)</f>
        <v>#N/A</v>
      </c>
      <c r="Y6585" s="29" t="e">
        <f t="shared" si="102"/>
        <v>#N/A</v>
      </c>
    </row>
    <row r="6586" spans="1:25" x14ac:dyDescent="0.3">
      <c r="A6586" s="8" t="s">
        <v>35</v>
      </c>
      <c r="B6586" s="8" t="s">
        <v>11393</v>
      </c>
      <c r="C6586" s="8" t="s">
        <v>34</v>
      </c>
      <c r="D6586" s="8" t="s">
        <v>34</v>
      </c>
      <c r="E6586" s="8"/>
      <c r="F6586" s="24">
        <v>0.29991426200792798</v>
      </c>
      <c r="G6586" s="24">
        <v>0</v>
      </c>
      <c r="H6586" s="25">
        <v>33.305500000000002</v>
      </c>
      <c r="I6586" s="25">
        <v>7.5335000000000001</v>
      </c>
      <c r="J6586" s="15">
        <v>93</v>
      </c>
      <c r="K6586" s="15">
        <v>28</v>
      </c>
      <c r="L6586" s="13">
        <v>0.22620000000000001</v>
      </c>
      <c r="M6586" s="7">
        <v>0.41138153999999999</v>
      </c>
      <c r="N6586" s="26">
        <v>0.109525</v>
      </c>
      <c r="O6586" s="27"/>
      <c r="P6586" s="8">
        <v>0.73376297079999997</v>
      </c>
      <c r="Q6586" s="24">
        <v>0.2999</v>
      </c>
      <c r="R6586" t="e">
        <f>IF($Q6586*100&gt;=VLOOKUP($O6586,margin_ranges!$A$5:$C$10,2,FALSE),IF($Q6586*100&lt;=VLOOKUP($O6586,margin_ranges!$A$5:$C$10,3,FALSE)+10,"IN RANGE","ABOVE RANGE"),"BELOW RANGE")</f>
        <v>#N/A</v>
      </c>
      <c r="S6586" t="e">
        <f>MIN(VLOOKUP($O6586,margin_ranges!$A$5:$D$10,4,FALSE),$P6586*100)</f>
        <v>#N/A</v>
      </c>
      <c r="T6586" s="29" t="e">
        <f>(1-$S6586/100)/(1-$F6586)-1</f>
        <v>#N/A</v>
      </c>
      <c r="U6586" s="19" t="str">
        <f>IF(ABS(IFERROR(T6586,0))&gt;0.05,INDEX(margin_ranges!$C$13:$C$16,MATCH($F6586*100,margin_ranges!$B$13:$B$16,1)),"")</f>
        <v/>
      </c>
      <c r="V6586" t="e">
        <f>MIN(VLOOKUP($U6586,margin_ranges!$A$5:$D$10,4,FALSE),$P6586*100)</f>
        <v>#N/A</v>
      </c>
      <c r="Y6586" s="29" t="e">
        <f t="shared" si="102"/>
        <v>#N/A</v>
      </c>
    </row>
    <row r="6587" spans="1:25" x14ac:dyDescent="0.3">
      <c r="A6587" s="8" t="s">
        <v>33</v>
      </c>
      <c r="B6587" s="8" t="s">
        <v>11393</v>
      </c>
      <c r="C6587" s="8" t="s">
        <v>11394</v>
      </c>
      <c r="D6587" s="8" t="s">
        <v>34</v>
      </c>
      <c r="E6587" s="8"/>
      <c r="F6587" s="24">
        <v>0.29991426200792798</v>
      </c>
      <c r="G6587" s="24">
        <v>0</v>
      </c>
      <c r="H6587" s="25">
        <v>33.305500000000002</v>
      </c>
      <c r="I6587" s="25">
        <v>7.5335000000000001</v>
      </c>
      <c r="J6587" s="15">
        <v>93</v>
      </c>
      <c r="K6587" s="15">
        <v>28</v>
      </c>
      <c r="L6587" s="13">
        <v>0.22620000000000001</v>
      </c>
      <c r="M6587" s="7">
        <v>0.41138153999999999</v>
      </c>
      <c r="N6587" s="26">
        <v>0.109525</v>
      </c>
      <c r="O6587" s="27"/>
      <c r="P6587" s="8">
        <v>0.73376297079999997</v>
      </c>
      <c r="Q6587" s="24">
        <v>0.2999</v>
      </c>
      <c r="R6587" t="e">
        <f>IF($Q6587*100&gt;=VLOOKUP($O6587,margin_ranges!$A$5:$C$10,2,FALSE),IF($Q6587*100&lt;=VLOOKUP($O6587,margin_ranges!$A$5:$C$10,3,FALSE)+10,"IN RANGE","ABOVE RANGE"),"BELOW RANGE")</f>
        <v>#N/A</v>
      </c>
      <c r="S6587" t="e">
        <f>MIN(VLOOKUP($O6587,margin_ranges!$A$5:$D$10,4,FALSE),$P6587*100)</f>
        <v>#N/A</v>
      </c>
      <c r="T6587" s="29" t="e">
        <f>(1-$S6587/100)/(1-$F6587)-1</f>
        <v>#N/A</v>
      </c>
      <c r="U6587" s="19" t="str">
        <f>IF(ABS(IFERROR(T6587,0))&gt;0.05,INDEX(margin_ranges!$C$13:$C$16,MATCH($F6587*100,margin_ranges!$B$13:$B$16,1)),"")</f>
        <v/>
      </c>
      <c r="V6587" t="e">
        <f>MIN(VLOOKUP($U6587,margin_ranges!$A$5:$D$10,4,FALSE),$P6587*100)</f>
        <v>#N/A</v>
      </c>
      <c r="Y6587" s="29" t="e">
        <f t="shared" si="102"/>
        <v>#N/A</v>
      </c>
    </row>
    <row r="6588" spans="1:25" x14ac:dyDescent="0.3">
      <c r="A6588" s="8" t="s">
        <v>17</v>
      </c>
      <c r="B6588" s="8" t="s">
        <v>11393</v>
      </c>
      <c r="C6588" s="8" t="s">
        <v>11394</v>
      </c>
      <c r="D6588" s="8" t="s">
        <v>11399</v>
      </c>
      <c r="E6588" s="8" t="s">
        <v>11400</v>
      </c>
      <c r="F6588" s="24">
        <v>0.3</v>
      </c>
      <c r="G6588" s="24">
        <v>0</v>
      </c>
      <c r="H6588" s="25">
        <v>5.4710999999999999</v>
      </c>
      <c r="I6588" s="25">
        <v>1.4037999999999999</v>
      </c>
      <c r="J6588" s="15">
        <v>21</v>
      </c>
      <c r="K6588" s="15">
        <v>6</v>
      </c>
      <c r="L6588" s="13">
        <v>0.25659999999999999</v>
      </c>
      <c r="M6588" s="7">
        <v>0.49694194000000003</v>
      </c>
      <c r="N6588" s="26">
        <v>0.17</v>
      </c>
      <c r="O6588" s="27" t="s">
        <v>92</v>
      </c>
      <c r="P6588" s="8">
        <v>0.6579077244</v>
      </c>
      <c r="Q6588" s="24">
        <v>0.3</v>
      </c>
      <c r="R6588" t="str">
        <f>IF($Q6588*100&gt;=VLOOKUP($O6588,margin_ranges!$A$5:$C$10,2,FALSE),IF($Q6588*100&lt;=VLOOKUP($O6588,margin_ranges!$A$5:$C$10,3,FALSE)+10,"IN RANGE","ABOVE RANGE"),"BELOW RANGE")</f>
        <v>IN RANGE</v>
      </c>
      <c r="S6588">
        <f>MIN(VLOOKUP($O6588,margin_ranges!$A$5:$D$10,4,FALSE),$P6588*100)</f>
        <v>29.75</v>
      </c>
      <c r="T6588" s="29">
        <f>(1-$S6588/100)/(1-$F6588)-1</f>
        <v>3.5714285714285587E-3</v>
      </c>
      <c r="U6588" s="19" t="str">
        <f>IF(ABS(IFERROR(T6588,0))&gt;0.05,INDEX(margin_ranges!$C$13:$C$16,MATCH($F6588*100,margin_ranges!$B$13:$B$16,1)),"")</f>
        <v/>
      </c>
      <c r="V6588" t="e">
        <f>MIN(VLOOKUP($U6588,margin_ranges!$A$5:$D$10,4,FALSE),$P6588*100)</f>
        <v>#N/A</v>
      </c>
      <c r="Y6588" s="29" t="e">
        <f t="shared" si="102"/>
        <v>#N/A</v>
      </c>
    </row>
    <row r="6589" spans="1:25" x14ac:dyDescent="0.3">
      <c r="A6589" s="8" t="s">
        <v>17</v>
      </c>
      <c r="B6589" s="8" t="s">
        <v>11393</v>
      </c>
      <c r="C6589" s="8" t="s">
        <v>11394</v>
      </c>
      <c r="D6589" s="8" t="s">
        <v>11401</v>
      </c>
      <c r="E6589" s="8" t="s">
        <v>11402</v>
      </c>
      <c r="F6589" s="24">
        <v>0.3</v>
      </c>
      <c r="G6589" s="24">
        <v>0</v>
      </c>
      <c r="H6589" s="25">
        <v>4.6395999999999997</v>
      </c>
      <c r="I6589" s="25">
        <v>1.3280000000000001</v>
      </c>
      <c r="J6589" s="15">
        <v>11</v>
      </c>
      <c r="K6589" s="15">
        <v>3</v>
      </c>
      <c r="L6589" s="13">
        <v>0.28620000000000001</v>
      </c>
      <c r="M6589" s="7">
        <v>0.26727624999999999</v>
      </c>
      <c r="N6589" s="26">
        <v>0.05</v>
      </c>
      <c r="O6589" s="27" t="s">
        <v>92</v>
      </c>
      <c r="P6589" s="8">
        <v>0.81292763420000003</v>
      </c>
      <c r="Q6589" s="24">
        <v>0.3</v>
      </c>
      <c r="R6589" t="str">
        <f>IF($Q6589*100&gt;=VLOOKUP($O6589,margin_ranges!$A$5:$C$10,2,FALSE),IF($Q6589*100&lt;=VLOOKUP($O6589,margin_ranges!$A$5:$C$10,3,FALSE)+10,"IN RANGE","ABOVE RANGE"),"BELOW RANGE")</f>
        <v>IN RANGE</v>
      </c>
      <c r="S6589">
        <f>MIN(VLOOKUP($O6589,margin_ranges!$A$5:$D$10,4,FALSE),$P6589*100)</f>
        <v>29.75</v>
      </c>
      <c r="T6589" s="29">
        <f>(1-$S6589/100)/(1-$F6589)-1</f>
        <v>3.5714285714285587E-3</v>
      </c>
      <c r="U6589" s="19" t="str">
        <f>IF(ABS(IFERROR(T6589,0))&gt;0.05,INDEX(margin_ranges!$C$13:$C$16,MATCH($F6589*100,margin_ranges!$B$13:$B$16,1)),"")</f>
        <v/>
      </c>
      <c r="V6589" t="e">
        <f>MIN(VLOOKUP($U6589,margin_ranges!$A$5:$D$10,4,FALSE),$P6589*100)</f>
        <v>#N/A</v>
      </c>
      <c r="Y6589" s="29" t="e">
        <f t="shared" si="102"/>
        <v>#N/A</v>
      </c>
    </row>
    <row r="6590" spans="1:25" x14ac:dyDescent="0.3">
      <c r="A6590" s="8" t="s">
        <v>17</v>
      </c>
      <c r="B6590" s="8" t="s">
        <v>11393</v>
      </c>
      <c r="C6590" s="8" t="s">
        <v>11394</v>
      </c>
      <c r="D6590" s="8" t="s">
        <v>11403</v>
      </c>
      <c r="E6590" s="8" t="s">
        <v>11404</v>
      </c>
      <c r="F6590" s="24">
        <v>0.3</v>
      </c>
      <c r="G6590" s="24">
        <v>0</v>
      </c>
      <c r="H6590" s="25">
        <v>5.7123999999999997</v>
      </c>
      <c r="I6590" s="25">
        <v>1.4104000000000001</v>
      </c>
      <c r="J6590" s="15">
        <v>24</v>
      </c>
      <c r="K6590" s="15">
        <v>7</v>
      </c>
      <c r="L6590" s="13">
        <v>0.24690000000000001</v>
      </c>
      <c r="M6590" s="7">
        <v>0.56823659999999998</v>
      </c>
      <c r="N6590" s="26">
        <v>0.15</v>
      </c>
      <c r="O6590" s="27" t="s">
        <v>92</v>
      </c>
      <c r="P6590" s="8">
        <v>0.73602545360000005</v>
      </c>
      <c r="Q6590" s="24">
        <v>0.3</v>
      </c>
      <c r="R6590" t="str">
        <f>IF($Q6590*100&gt;=VLOOKUP($O6590,margin_ranges!$A$5:$C$10,2,FALSE),IF($Q6590*100&lt;=VLOOKUP($O6590,margin_ranges!$A$5:$C$10,3,FALSE)+10,"IN RANGE","ABOVE RANGE"),"BELOW RANGE")</f>
        <v>IN RANGE</v>
      </c>
      <c r="S6590">
        <f>MIN(VLOOKUP($O6590,margin_ranges!$A$5:$D$10,4,FALSE),$P6590*100)</f>
        <v>29.75</v>
      </c>
      <c r="T6590" s="29">
        <f>(1-$S6590/100)/(1-$F6590)-1</f>
        <v>3.5714285714285587E-3</v>
      </c>
      <c r="U6590" s="19" t="str">
        <f>IF(ABS(IFERROR(T6590,0))&gt;0.05,INDEX(margin_ranges!$C$13:$C$16,MATCH($F6590*100,margin_ranges!$B$13:$B$16,1)),"")</f>
        <v/>
      </c>
      <c r="V6590" t="e">
        <f>MIN(VLOOKUP($U6590,margin_ranges!$A$5:$D$10,4,FALSE),$P6590*100)</f>
        <v>#N/A</v>
      </c>
      <c r="Y6590" s="29" t="e">
        <f t="shared" si="102"/>
        <v>#N/A</v>
      </c>
    </row>
    <row r="6591" spans="1:25" x14ac:dyDescent="0.3">
      <c r="A6591" s="8" t="s">
        <v>17</v>
      </c>
      <c r="B6591" s="8" t="s">
        <v>11393</v>
      </c>
      <c r="C6591" s="8" t="s">
        <v>11394</v>
      </c>
      <c r="D6591" s="8" t="s">
        <v>11405</v>
      </c>
      <c r="E6591" s="8" t="s">
        <v>11406</v>
      </c>
      <c r="F6591" s="24">
        <v>0.3</v>
      </c>
      <c r="G6591" s="24">
        <v>0</v>
      </c>
      <c r="H6591" s="25">
        <v>3.2248000000000001</v>
      </c>
      <c r="I6591" s="25">
        <v>0.59079999999999999</v>
      </c>
      <c r="J6591" s="15">
        <v>9</v>
      </c>
      <c r="K6591" s="15">
        <v>3</v>
      </c>
      <c r="L6591" s="13">
        <v>0.1832</v>
      </c>
      <c r="M6591" s="7">
        <v>0.48767985000000003</v>
      </c>
      <c r="N6591" s="26">
        <v>0.15</v>
      </c>
      <c r="O6591" s="27" t="s">
        <v>92</v>
      </c>
      <c r="P6591" s="8">
        <v>0.69242116220000005</v>
      </c>
      <c r="Q6591" s="24">
        <v>0.3</v>
      </c>
      <c r="R6591" t="str">
        <f>IF($Q6591*100&gt;=VLOOKUP($O6591,margin_ranges!$A$5:$C$10,2,FALSE),IF($Q6591*100&lt;=VLOOKUP($O6591,margin_ranges!$A$5:$C$10,3,FALSE)+10,"IN RANGE","ABOVE RANGE"),"BELOW RANGE")</f>
        <v>IN RANGE</v>
      </c>
      <c r="S6591">
        <f>MIN(VLOOKUP($O6591,margin_ranges!$A$5:$D$10,4,FALSE),$P6591*100)</f>
        <v>29.75</v>
      </c>
      <c r="T6591" s="29">
        <f>(1-$S6591/100)/(1-$F6591)-1</f>
        <v>3.5714285714285587E-3</v>
      </c>
      <c r="U6591" s="19" t="str">
        <f>IF(ABS(IFERROR(T6591,0))&gt;0.05,INDEX(margin_ranges!$C$13:$C$16,MATCH($F6591*100,margin_ranges!$B$13:$B$16,1)),"")</f>
        <v/>
      </c>
      <c r="V6591" t="e">
        <f>MIN(VLOOKUP($U6591,margin_ranges!$A$5:$D$10,4,FALSE),$P6591*100)</f>
        <v>#N/A</v>
      </c>
      <c r="Y6591" s="29" t="e">
        <f t="shared" si="102"/>
        <v>#N/A</v>
      </c>
    </row>
    <row r="6592" spans="1:25" x14ac:dyDescent="0.3">
      <c r="A6592" s="8" t="s">
        <v>17</v>
      </c>
      <c r="B6592" s="8" t="s">
        <v>11393</v>
      </c>
      <c r="C6592" s="8" t="s">
        <v>11394</v>
      </c>
      <c r="D6592" s="8" t="s">
        <v>11395</v>
      </c>
      <c r="E6592" s="8" t="s">
        <v>11396</v>
      </c>
      <c r="F6592" s="24">
        <v>0.29999999999999899</v>
      </c>
      <c r="G6592" s="24">
        <v>0</v>
      </c>
      <c r="H6592" s="25">
        <v>3.8329</v>
      </c>
      <c r="I6592" s="25">
        <v>0.59519999999999995</v>
      </c>
      <c r="J6592" s="15">
        <v>10</v>
      </c>
      <c r="K6592" s="15">
        <v>3</v>
      </c>
      <c r="L6592" s="13">
        <v>0.15529999999999999</v>
      </c>
      <c r="M6592" s="7">
        <v>0.53411735999999999</v>
      </c>
      <c r="N6592" s="26">
        <v>0.15</v>
      </c>
      <c r="O6592" s="27" t="s">
        <v>92</v>
      </c>
      <c r="P6592" s="8">
        <v>0.7191628471</v>
      </c>
      <c r="Q6592" s="24">
        <v>0.3</v>
      </c>
      <c r="R6592" t="str">
        <f>IF($Q6592*100&gt;=VLOOKUP($O6592,margin_ranges!$A$5:$C$10,2,FALSE),IF($Q6592*100&lt;=VLOOKUP($O6592,margin_ranges!$A$5:$C$10,3,FALSE)+10,"IN RANGE","ABOVE RANGE"),"BELOW RANGE")</f>
        <v>IN RANGE</v>
      </c>
      <c r="S6592">
        <f>MIN(VLOOKUP($O6592,margin_ranges!$A$5:$D$10,4,FALSE),$P6592*100)</f>
        <v>29.75</v>
      </c>
      <c r="T6592" s="29">
        <f>(1-$S6592/100)/(1-$F6592)-1</f>
        <v>3.5714285714270044E-3</v>
      </c>
      <c r="U6592" s="19" t="str">
        <f>IF(ABS(IFERROR(T6592,0))&gt;0.05,INDEX(margin_ranges!$C$13:$C$16,MATCH($F6592*100,margin_ranges!$B$13:$B$16,1)),"")</f>
        <v/>
      </c>
      <c r="V6592" t="e">
        <f>MIN(VLOOKUP($U6592,margin_ranges!$A$5:$D$10,4,FALSE),$P6592*100)</f>
        <v>#N/A</v>
      </c>
      <c r="Y6592" s="29" t="e">
        <f t="shared" si="102"/>
        <v>#N/A</v>
      </c>
    </row>
    <row r="6593" spans="1:25" x14ac:dyDescent="0.3">
      <c r="A6593" s="8" t="s">
        <v>17</v>
      </c>
      <c r="B6593" s="8" t="s">
        <v>11393</v>
      </c>
      <c r="C6593" s="8" t="s">
        <v>11394</v>
      </c>
      <c r="D6593" s="8" t="s">
        <v>11397</v>
      </c>
      <c r="E6593" s="8" t="s">
        <v>11398</v>
      </c>
      <c r="F6593" s="24">
        <v>0.29999999999999899</v>
      </c>
      <c r="G6593" s="24">
        <v>0</v>
      </c>
      <c r="H6593" s="25">
        <v>5.3091999999999997</v>
      </c>
      <c r="I6593" s="25">
        <v>1.8142</v>
      </c>
      <c r="J6593" s="15">
        <v>14</v>
      </c>
      <c r="K6593" s="15">
        <v>4</v>
      </c>
      <c r="L6593" s="13">
        <v>0.3417</v>
      </c>
      <c r="M6593" s="7">
        <v>0.25103351000000002</v>
      </c>
      <c r="N6593" s="26">
        <v>0.05</v>
      </c>
      <c r="O6593" s="27" t="s">
        <v>92</v>
      </c>
      <c r="P6593" s="8">
        <v>0.80082340029999999</v>
      </c>
      <c r="Q6593" s="24">
        <v>0.3</v>
      </c>
      <c r="R6593" t="str">
        <f>IF($Q6593*100&gt;=VLOOKUP($O6593,margin_ranges!$A$5:$C$10,2,FALSE),IF($Q6593*100&lt;=VLOOKUP($O6593,margin_ranges!$A$5:$C$10,3,FALSE)+10,"IN RANGE","ABOVE RANGE"),"BELOW RANGE")</f>
        <v>IN RANGE</v>
      </c>
      <c r="S6593">
        <f>MIN(VLOOKUP($O6593,margin_ranges!$A$5:$D$10,4,FALSE),$P6593*100)</f>
        <v>29.75</v>
      </c>
      <c r="T6593" s="29">
        <f>(1-$S6593/100)/(1-$F6593)-1</f>
        <v>3.5714285714270044E-3</v>
      </c>
      <c r="U6593" s="19" t="str">
        <f>IF(ABS(IFERROR(T6593,0))&gt;0.05,INDEX(margin_ranges!$C$13:$C$16,MATCH($F6593*100,margin_ranges!$B$13:$B$16,1)),"")</f>
        <v/>
      </c>
      <c r="V6593" t="e">
        <f>MIN(VLOOKUP($U6593,margin_ranges!$A$5:$D$10,4,FALSE),$P6593*100)</f>
        <v>#N/A</v>
      </c>
      <c r="Y6593" s="29" t="e">
        <f t="shared" si="102"/>
        <v>#N/A</v>
      </c>
    </row>
    <row r="6594" spans="1:25" x14ac:dyDescent="0.3">
      <c r="A6594" s="8" t="s">
        <v>35</v>
      </c>
      <c r="B6594" s="8" t="s">
        <v>11407</v>
      </c>
      <c r="C6594" s="8" t="s">
        <v>34</v>
      </c>
      <c r="D6594" s="8" t="s">
        <v>34</v>
      </c>
      <c r="E6594" s="8"/>
      <c r="F6594" s="24">
        <v>0.30015614615027902</v>
      </c>
      <c r="G6594" s="24">
        <v>0.45148579</v>
      </c>
      <c r="H6594" s="25">
        <v>392.0634</v>
      </c>
      <c r="I6594" s="25">
        <v>33.078099999999999</v>
      </c>
      <c r="J6594" s="15">
        <v>953</v>
      </c>
      <c r="K6594" s="15">
        <v>266</v>
      </c>
      <c r="L6594" s="13">
        <v>8.4400000000000003E-2</v>
      </c>
      <c r="M6594" s="7">
        <v>0.96072007000000004</v>
      </c>
      <c r="N6594" s="26">
        <v>0.58482800000000001</v>
      </c>
      <c r="O6594" s="27"/>
      <c r="P6594" s="8">
        <v>0.39126076529999998</v>
      </c>
      <c r="Q6594" s="24">
        <v>0.30020000000000002</v>
      </c>
      <c r="R6594" t="e">
        <f>IF($Q6594*100&gt;=VLOOKUP($O6594,margin_ranges!$A$5:$C$10,2,FALSE),IF($Q6594*100&lt;=VLOOKUP($O6594,margin_ranges!$A$5:$C$10,3,FALSE)+10,"IN RANGE","ABOVE RANGE"),"BELOW RANGE")</f>
        <v>#N/A</v>
      </c>
      <c r="S6594" t="e">
        <f>MIN(VLOOKUP($O6594,margin_ranges!$A$5:$D$10,4,FALSE),$P6594*100)</f>
        <v>#N/A</v>
      </c>
      <c r="T6594" s="29" t="e">
        <f>(1-$S6594/100)/(1-$F6594)-1</f>
        <v>#N/A</v>
      </c>
      <c r="U6594" s="19" t="str">
        <f>IF(ABS(IFERROR(T6594,0))&gt;0.05,INDEX(margin_ranges!$C$13:$C$16,MATCH($F6594*100,margin_ranges!$B$13:$B$16,1)),"")</f>
        <v/>
      </c>
      <c r="V6594" t="e">
        <f>MIN(VLOOKUP($U6594,margin_ranges!$A$5:$D$10,4,FALSE),$P6594*100)</f>
        <v>#N/A</v>
      </c>
      <c r="Y6594" s="29" t="e">
        <f t="shared" si="102"/>
        <v>#N/A</v>
      </c>
    </row>
    <row r="6595" spans="1:25" x14ac:dyDescent="0.3">
      <c r="A6595" s="8" t="s">
        <v>33</v>
      </c>
      <c r="B6595" s="8" t="s">
        <v>11407</v>
      </c>
      <c r="C6595" s="8" t="s">
        <v>11408</v>
      </c>
      <c r="D6595" s="8" t="s">
        <v>34</v>
      </c>
      <c r="E6595" s="8"/>
      <c r="F6595" s="24">
        <v>0.30015614615027902</v>
      </c>
      <c r="G6595" s="24">
        <v>0.45148579</v>
      </c>
      <c r="H6595" s="25">
        <v>392.0634</v>
      </c>
      <c r="I6595" s="25">
        <v>33.078099999999999</v>
      </c>
      <c r="J6595" s="15">
        <v>953</v>
      </c>
      <c r="K6595" s="15">
        <v>266</v>
      </c>
      <c r="L6595" s="13">
        <v>8.4400000000000003E-2</v>
      </c>
      <c r="M6595" s="7">
        <v>0.96072007000000004</v>
      </c>
      <c r="N6595" s="26">
        <v>0.58482800000000001</v>
      </c>
      <c r="O6595" s="27"/>
      <c r="P6595" s="8">
        <v>0.39126076529999998</v>
      </c>
      <c r="Q6595" s="24">
        <v>0.30020000000000002</v>
      </c>
      <c r="R6595" t="e">
        <f>IF($Q6595*100&gt;=VLOOKUP($O6595,margin_ranges!$A$5:$C$10,2,FALSE),IF($Q6595*100&lt;=VLOOKUP($O6595,margin_ranges!$A$5:$C$10,3,FALSE)+10,"IN RANGE","ABOVE RANGE"),"BELOW RANGE")</f>
        <v>#N/A</v>
      </c>
      <c r="S6595" t="e">
        <f>MIN(VLOOKUP($O6595,margin_ranges!$A$5:$D$10,4,FALSE),$P6595*100)</f>
        <v>#N/A</v>
      </c>
      <c r="T6595" s="29" t="e">
        <f>(1-$S6595/100)/(1-$F6595)-1</f>
        <v>#N/A</v>
      </c>
      <c r="U6595" s="19" t="str">
        <f>IF(ABS(IFERROR(T6595,0))&gt;0.05,INDEX(margin_ranges!$C$13:$C$16,MATCH($F6595*100,margin_ranges!$B$13:$B$16,1)),"")</f>
        <v/>
      </c>
      <c r="V6595" t="e">
        <f>MIN(VLOOKUP($U6595,margin_ranges!$A$5:$D$10,4,FALSE),$P6595*100)</f>
        <v>#N/A</v>
      </c>
      <c r="Y6595" s="29" t="e">
        <f t="shared" si="102"/>
        <v>#N/A</v>
      </c>
    </row>
    <row r="6596" spans="1:25" x14ac:dyDescent="0.3">
      <c r="A6596" s="8" t="s">
        <v>17</v>
      </c>
      <c r="B6596" s="8" t="s">
        <v>11407</v>
      </c>
      <c r="C6596" s="8" t="s">
        <v>11408</v>
      </c>
      <c r="D6596" s="8" t="s">
        <v>11413</v>
      </c>
      <c r="E6596" s="8" t="s">
        <v>11414</v>
      </c>
      <c r="F6596" s="24">
        <v>0.34</v>
      </c>
      <c r="G6596" s="24">
        <v>0</v>
      </c>
      <c r="H6596" s="25">
        <v>8.0281000000000002</v>
      </c>
      <c r="I6596" s="25">
        <v>2.4607999999999999</v>
      </c>
      <c r="J6596" s="15">
        <v>58</v>
      </c>
      <c r="K6596" s="15">
        <v>18</v>
      </c>
      <c r="L6596" s="13">
        <v>0.30649999999999999</v>
      </c>
      <c r="M6596" s="7">
        <v>0.77940843999999998</v>
      </c>
      <c r="N6596" s="26">
        <v>0.3</v>
      </c>
      <c r="O6596" s="27" t="s">
        <v>22</v>
      </c>
      <c r="P6596" s="8">
        <v>0.6150926954</v>
      </c>
      <c r="Q6596" s="24">
        <v>0.34</v>
      </c>
      <c r="R6596" t="str">
        <f>IF($Q6596*100&gt;=VLOOKUP($O6596,margin_ranges!$A$5:$C$10,2,FALSE),IF($Q6596*100&lt;=VLOOKUP($O6596,margin_ranges!$A$5:$C$10,3,FALSE)+10,"IN RANGE","ABOVE RANGE"),"BELOW RANGE")</f>
        <v>IN RANGE</v>
      </c>
      <c r="S6596">
        <f>MIN(VLOOKUP($O6596,margin_ranges!$A$5:$D$10,4,FALSE),$P6596*100)</f>
        <v>29.75</v>
      </c>
      <c r="T6596" s="29">
        <f>(1-$S6596/100)/(1-$F6596)-1</f>
        <v>6.4393939393939448E-2</v>
      </c>
      <c r="U6596" s="19" t="str">
        <f>IF(ABS(IFERROR(T6596,0))&gt;0.05,INDEX(margin_ranges!$C$13:$C$16,MATCH($F6596*100,margin_ranges!$B$13:$B$16,1)),"")</f>
        <v>Balanced (Type B)</v>
      </c>
      <c r="V6596">
        <f>MIN(VLOOKUP($U6596,margin_ranges!$A$5:$D$10,4,FALSE),$P6596*100)</f>
        <v>29.75</v>
      </c>
      <c r="Y6596" s="29">
        <f t="shared" si="102"/>
        <v>6.4393939393939448E-2</v>
      </c>
    </row>
    <row r="6597" spans="1:25" x14ac:dyDescent="0.3">
      <c r="A6597" s="8" t="s">
        <v>17</v>
      </c>
      <c r="B6597" s="8" t="s">
        <v>11407</v>
      </c>
      <c r="C6597" s="8" t="s">
        <v>11408</v>
      </c>
      <c r="D6597" s="8" t="s">
        <v>11411</v>
      </c>
      <c r="E6597" s="8" t="s">
        <v>11412</v>
      </c>
      <c r="F6597" s="24">
        <v>0.33999999999999903</v>
      </c>
      <c r="G6597" s="24">
        <v>0</v>
      </c>
      <c r="H6597" s="25">
        <v>7.8598999999999997</v>
      </c>
      <c r="I6597" s="25">
        <v>2.2299000000000002</v>
      </c>
      <c r="J6597" s="15">
        <v>51</v>
      </c>
      <c r="K6597" s="15">
        <v>16</v>
      </c>
      <c r="L6597" s="13">
        <v>0.28370000000000001</v>
      </c>
      <c r="M6597" s="7">
        <v>0.76190659000000005</v>
      </c>
      <c r="N6597" s="26">
        <v>0.3</v>
      </c>
      <c r="O6597" s="27" t="s">
        <v>22</v>
      </c>
      <c r="P6597" s="8">
        <v>0.60625094599999996</v>
      </c>
      <c r="Q6597" s="24">
        <v>0.34</v>
      </c>
      <c r="R6597" t="str">
        <f>IF($Q6597*100&gt;=VLOOKUP($O6597,margin_ranges!$A$5:$C$10,2,FALSE),IF($Q6597*100&lt;=VLOOKUP($O6597,margin_ranges!$A$5:$C$10,3,FALSE)+10,"IN RANGE","ABOVE RANGE"),"BELOW RANGE")</f>
        <v>IN RANGE</v>
      </c>
      <c r="S6597">
        <f>MIN(VLOOKUP($O6597,margin_ranges!$A$5:$D$10,4,FALSE),$P6597*100)</f>
        <v>29.75</v>
      </c>
      <c r="T6597" s="29">
        <f>(1-$S6597/100)/(1-$F6597)-1</f>
        <v>6.4393939393937671E-2</v>
      </c>
      <c r="U6597" s="19" t="str">
        <f>IF(ABS(IFERROR(T6597,0))&gt;0.05,INDEX(margin_ranges!$C$13:$C$16,MATCH($F6597*100,margin_ranges!$B$13:$B$16,1)),"")</f>
        <v>Balanced (Type B)</v>
      </c>
      <c r="V6597">
        <f>MIN(VLOOKUP($U6597,margin_ranges!$A$5:$D$10,4,FALSE),$P6597*100)</f>
        <v>29.75</v>
      </c>
      <c r="Y6597" s="29">
        <f t="shared" si="102"/>
        <v>6.4393939393937671E-2</v>
      </c>
    </row>
    <row r="6598" spans="1:25" x14ac:dyDescent="0.3">
      <c r="A6598" s="8" t="s">
        <v>17</v>
      </c>
      <c r="B6598" s="8" t="s">
        <v>11407</v>
      </c>
      <c r="C6598" s="8" t="s">
        <v>11408</v>
      </c>
      <c r="D6598" s="8" t="s">
        <v>12388</v>
      </c>
      <c r="E6598" s="8" t="s">
        <v>12389</v>
      </c>
      <c r="F6598" s="24">
        <v>0.3</v>
      </c>
      <c r="G6598" s="24">
        <v>1</v>
      </c>
      <c r="H6598" s="25">
        <v>260.26409999999998</v>
      </c>
      <c r="I6598" s="25">
        <v>8.5104000000000006</v>
      </c>
      <c r="J6598" s="15">
        <v>211</v>
      </c>
      <c r="K6598" s="15">
        <v>63</v>
      </c>
      <c r="L6598" s="13">
        <v>3.27E-2</v>
      </c>
      <c r="M6598" s="7">
        <v>0.82704184000000003</v>
      </c>
      <c r="N6598" s="26">
        <v>0.5</v>
      </c>
      <c r="O6598" s="27" t="s">
        <v>92</v>
      </c>
      <c r="P6598" s="8">
        <v>0.39543566489999998</v>
      </c>
      <c r="Q6598" s="24">
        <v>0.3</v>
      </c>
      <c r="R6598" t="str">
        <f>IF($Q6598*100&gt;=VLOOKUP($O6598,margin_ranges!$A$5:$C$10,2,FALSE),IF($Q6598*100&lt;=VLOOKUP($O6598,margin_ranges!$A$5:$C$10,3,FALSE)+10,"IN RANGE","ABOVE RANGE"),"BELOW RANGE")</f>
        <v>IN RANGE</v>
      </c>
      <c r="S6598">
        <f>MIN(VLOOKUP($O6598,margin_ranges!$A$5:$D$10,4,FALSE),$P6598*100)</f>
        <v>29.75</v>
      </c>
      <c r="T6598" s="29">
        <f>(1-$S6598/100)/(1-$F6598)-1</f>
        <v>3.5714285714285587E-3</v>
      </c>
      <c r="U6598" s="19" t="str">
        <f>IF(ABS(IFERROR(T6598,0))&gt;0.05,INDEX(margin_ranges!$C$13:$C$16,MATCH($F6598*100,margin_ranges!$B$13:$B$16,1)),"")</f>
        <v/>
      </c>
      <c r="V6598" t="e">
        <f>MIN(VLOOKUP($U6598,margin_ranges!$A$5:$D$10,4,FALSE),$P6598*100)</f>
        <v>#N/A</v>
      </c>
      <c r="Y6598" s="29" t="e">
        <f t="shared" si="102"/>
        <v>#N/A</v>
      </c>
    </row>
    <row r="6599" spans="1:25" x14ac:dyDescent="0.3">
      <c r="A6599" s="8" t="s">
        <v>17</v>
      </c>
      <c r="B6599" s="8" t="s">
        <v>11407</v>
      </c>
      <c r="C6599" s="8" t="s">
        <v>11408</v>
      </c>
      <c r="D6599" s="8" t="s">
        <v>12390</v>
      </c>
      <c r="E6599" s="8" t="s">
        <v>12391</v>
      </c>
      <c r="F6599" s="24">
        <v>0.3</v>
      </c>
      <c r="G6599" s="24">
        <v>1</v>
      </c>
      <c r="H6599" s="25">
        <v>87.1768</v>
      </c>
      <c r="I6599" s="25">
        <v>11.761100000000001</v>
      </c>
      <c r="J6599" s="15">
        <v>219</v>
      </c>
      <c r="K6599" s="15">
        <v>66</v>
      </c>
      <c r="L6599" s="13">
        <v>0.13489999999999999</v>
      </c>
      <c r="M6599" s="7">
        <v>0.62148006</v>
      </c>
      <c r="N6599" s="26">
        <v>0.3</v>
      </c>
      <c r="O6599" s="27" t="s">
        <v>92</v>
      </c>
      <c r="P6599" s="8">
        <v>0.51728137839999999</v>
      </c>
      <c r="Q6599" s="24">
        <v>0.3</v>
      </c>
      <c r="R6599" t="str">
        <f>IF($Q6599*100&gt;=VLOOKUP($O6599,margin_ranges!$A$5:$C$10,2,FALSE),IF($Q6599*100&lt;=VLOOKUP($O6599,margin_ranges!$A$5:$C$10,3,FALSE)+10,"IN RANGE","ABOVE RANGE"),"BELOW RANGE")</f>
        <v>IN RANGE</v>
      </c>
      <c r="S6599">
        <f>MIN(VLOOKUP($O6599,margin_ranges!$A$5:$D$10,4,FALSE),$P6599*100)</f>
        <v>29.75</v>
      </c>
      <c r="T6599" s="29">
        <f>(1-$S6599/100)/(1-$F6599)-1</f>
        <v>3.5714285714285587E-3</v>
      </c>
      <c r="U6599" s="19" t="str">
        <f>IF(ABS(IFERROR(T6599,0))&gt;0.05,INDEX(margin_ranges!$C$13:$C$16,MATCH($F6599*100,margin_ranges!$B$13:$B$16,1)),"")</f>
        <v/>
      </c>
      <c r="V6599" t="e">
        <f>MIN(VLOOKUP($U6599,margin_ranges!$A$5:$D$10,4,FALSE),$P6599*100)</f>
        <v>#N/A</v>
      </c>
      <c r="Y6599" s="29" t="e">
        <f t="shared" si="102"/>
        <v>#N/A</v>
      </c>
    </row>
    <row r="6600" spans="1:25" x14ac:dyDescent="0.3">
      <c r="A6600" s="8" t="s">
        <v>17</v>
      </c>
      <c r="B6600" s="8" t="s">
        <v>11407</v>
      </c>
      <c r="C6600" s="8" t="s">
        <v>11408</v>
      </c>
      <c r="D6600" s="8" t="s">
        <v>11415</v>
      </c>
      <c r="E6600" s="8" t="s">
        <v>11416</v>
      </c>
      <c r="F6600" s="24">
        <v>0.25851311851410103</v>
      </c>
      <c r="G6600" s="24">
        <v>0</v>
      </c>
      <c r="H6600" s="25">
        <v>15.1792</v>
      </c>
      <c r="I6600" s="25">
        <v>4.4835000000000003</v>
      </c>
      <c r="J6600" s="15">
        <v>227</v>
      </c>
      <c r="K6600" s="15">
        <v>57</v>
      </c>
      <c r="L6600" s="13">
        <v>0.2954</v>
      </c>
      <c r="M6600" s="7">
        <v>1.6858019099999999</v>
      </c>
      <c r="N6600" s="26">
        <v>1.25</v>
      </c>
      <c r="O6600" s="27" t="s">
        <v>22</v>
      </c>
      <c r="P6600" s="8">
        <v>0.25851311850000003</v>
      </c>
      <c r="Q6600" s="24">
        <v>0.28999999999999998</v>
      </c>
      <c r="R6600" t="str">
        <f>IF($Q6600*100&gt;=VLOOKUP($O6600,margin_ranges!$A$5:$C$10,2,FALSE),IF($Q6600*100&lt;=VLOOKUP($O6600,margin_ranges!$A$5:$C$10,3,FALSE)+10,"IN RANGE","ABOVE RANGE"),"BELOW RANGE")</f>
        <v>IN RANGE</v>
      </c>
      <c r="S6600">
        <f>MIN(VLOOKUP($O6600,margin_ranges!$A$5:$D$10,4,FALSE),$P6600*100)</f>
        <v>25.851311850000002</v>
      </c>
      <c r="T6600" s="29">
        <f>(1-$S6600/100)/(1-$F6600)-1</f>
        <v>1.9017010188804306E-11</v>
      </c>
      <c r="U6600" s="19" t="str">
        <f>IF(ABS(IFERROR(T6600,0))&gt;0.05,INDEX(margin_ranges!$C$13:$C$16,MATCH($F6600*100,margin_ranges!$B$13:$B$16,1)),"")</f>
        <v/>
      </c>
      <c r="V6600" t="e">
        <f>MIN(VLOOKUP($U6600,margin_ranges!$A$5:$D$10,4,FALSE),$P6600*100)</f>
        <v>#N/A</v>
      </c>
      <c r="Y6600" s="29" t="e">
        <f t="shared" si="102"/>
        <v>#N/A</v>
      </c>
    </row>
    <row r="6601" spans="1:25" x14ac:dyDescent="0.3">
      <c r="A6601" s="8" t="s">
        <v>17</v>
      </c>
      <c r="B6601" s="8" t="s">
        <v>11407</v>
      </c>
      <c r="C6601" s="8" t="s">
        <v>11408</v>
      </c>
      <c r="D6601" s="8" t="s">
        <v>11409</v>
      </c>
      <c r="E6601" s="8" t="s">
        <v>11410</v>
      </c>
      <c r="F6601" s="24">
        <v>0.27376935035210598</v>
      </c>
      <c r="G6601" s="24">
        <v>0</v>
      </c>
      <c r="H6601" s="25">
        <v>12.633599999999999</v>
      </c>
      <c r="I6601" s="25">
        <v>3.6118000000000001</v>
      </c>
      <c r="J6601" s="15">
        <v>186</v>
      </c>
      <c r="K6601" s="15">
        <v>47</v>
      </c>
      <c r="L6601" s="13">
        <v>0.28589999999999999</v>
      </c>
      <c r="M6601" s="7">
        <v>1.7212162600000001</v>
      </c>
      <c r="N6601" s="26">
        <v>1.25</v>
      </c>
      <c r="O6601" s="27" t="s">
        <v>22</v>
      </c>
      <c r="P6601" s="8">
        <v>0.2737693504</v>
      </c>
      <c r="Q6601" s="24">
        <v>0.28999999999999998</v>
      </c>
      <c r="R6601" t="str">
        <f>IF($Q6601*100&gt;=VLOOKUP($O6601,margin_ranges!$A$5:$C$10,2,FALSE),IF($Q6601*100&lt;=VLOOKUP($O6601,margin_ranges!$A$5:$C$10,3,FALSE)+10,"IN RANGE","ABOVE RANGE"),"BELOW RANGE")</f>
        <v>IN RANGE</v>
      </c>
      <c r="S6601">
        <f>MIN(VLOOKUP($O6601,margin_ranges!$A$5:$D$10,4,FALSE),$P6601*100)</f>
        <v>27.376935039999999</v>
      </c>
      <c r="T6601" s="29">
        <f>(1-$S6601/100)/(1-$F6601)-1</f>
        <v>-6.5948912997271236E-11</v>
      </c>
      <c r="U6601" s="19" t="str">
        <f>IF(ABS(IFERROR(T6601,0))&gt;0.05,INDEX(margin_ranges!$C$13:$C$16,MATCH($F6601*100,margin_ranges!$B$13:$B$16,1)),"")</f>
        <v/>
      </c>
      <c r="V6601" t="e">
        <f>MIN(VLOOKUP($U6601,margin_ranges!$A$5:$D$10,4,FALSE),$P6601*100)</f>
        <v>#N/A</v>
      </c>
      <c r="Y6601" s="29" t="e">
        <f t="shared" si="102"/>
        <v>#N/A</v>
      </c>
    </row>
    <row r="6602" spans="1:25" x14ac:dyDescent="0.3">
      <c r="A6602" s="8" t="s">
        <v>35</v>
      </c>
      <c r="B6602" s="8" t="s">
        <v>11417</v>
      </c>
      <c r="C6602" s="8" t="s">
        <v>34</v>
      </c>
      <c r="D6602" s="8" t="s">
        <v>34</v>
      </c>
      <c r="E6602" s="8"/>
      <c r="F6602" s="24">
        <v>0.28990101103793697</v>
      </c>
      <c r="G6602" s="24">
        <v>0</v>
      </c>
      <c r="H6602" s="25">
        <v>19.551200000000001</v>
      </c>
      <c r="I6602" s="25">
        <v>8.8483999999999998</v>
      </c>
      <c r="J6602" s="15">
        <v>231</v>
      </c>
      <c r="K6602" s="15">
        <v>58</v>
      </c>
      <c r="L6602" s="13">
        <v>0.4526</v>
      </c>
      <c r="M6602" s="7">
        <v>0.87029875999999995</v>
      </c>
      <c r="N6602" s="26">
        <v>0.19958000000000001</v>
      </c>
      <c r="O6602" s="27"/>
      <c r="P6602" s="8">
        <v>0.77067645250000005</v>
      </c>
      <c r="Q6602" s="24">
        <v>0.28989999999999999</v>
      </c>
      <c r="R6602" t="e">
        <f>IF($Q6602*100&gt;=VLOOKUP($O6602,margin_ranges!$A$5:$C$10,2,FALSE),IF($Q6602*100&lt;=VLOOKUP($O6602,margin_ranges!$A$5:$C$10,3,FALSE)+10,"IN RANGE","ABOVE RANGE"),"BELOW RANGE")</f>
        <v>#N/A</v>
      </c>
      <c r="S6602" t="e">
        <f>MIN(VLOOKUP($O6602,margin_ranges!$A$5:$D$10,4,FALSE),$P6602*100)</f>
        <v>#N/A</v>
      </c>
      <c r="T6602" s="29" t="e">
        <f>(1-$S6602/100)/(1-$F6602)-1</f>
        <v>#N/A</v>
      </c>
      <c r="U6602" s="19" t="str">
        <f>IF(ABS(IFERROR(T6602,0))&gt;0.05,INDEX(margin_ranges!$C$13:$C$16,MATCH($F6602*100,margin_ranges!$B$13:$B$16,1)),"")</f>
        <v/>
      </c>
      <c r="V6602" t="e">
        <f>MIN(VLOOKUP($U6602,margin_ranges!$A$5:$D$10,4,FALSE),$P6602*100)</f>
        <v>#N/A</v>
      </c>
      <c r="Y6602" s="29" t="e">
        <f t="shared" si="102"/>
        <v>#N/A</v>
      </c>
    </row>
    <row r="6603" spans="1:25" x14ac:dyDescent="0.3">
      <c r="A6603" s="8" t="s">
        <v>33</v>
      </c>
      <c r="B6603" s="8" t="s">
        <v>11417</v>
      </c>
      <c r="C6603" s="8" t="s">
        <v>11418</v>
      </c>
      <c r="D6603" s="8" t="s">
        <v>34</v>
      </c>
      <c r="E6603" s="8"/>
      <c r="F6603" s="24">
        <v>0.28990101103793697</v>
      </c>
      <c r="G6603" s="24">
        <v>0</v>
      </c>
      <c r="H6603" s="25">
        <v>19.551200000000001</v>
      </c>
      <c r="I6603" s="25">
        <v>8.8483999999999998</v>
      </c>
      <c r="J6603" s="15">
        <v>231</v>
      </c>
      <c r="K6603" s="15">
        <v>58</v>
      </c>
      <c r="L6603" s="13">
        <v>0.4526</v>
      </c>
      <c r="M6603" s="7">
        <v>0.87029875999999995</v>
      </c>
      <c r="N6603" s="26">
        <v>0.19958000000000001</v>
      </c>
      <c r="O6603" s="27"/>
      <c r="P6603" s="8">
        <v>0.77067645250000005</v>
      </c>
      <c r="Q6603" s="24">
        <v>0.28989999999999999</v>
      </c>
      <c r="R6603" t="e">
        <f>IF($Q6603*100&gt;=VLOOKUP($O6603,margin_ranges!$A$5:$C$10,2,FALSE),IF($Q6603*100&lt;=VLOOKUP($O6603,margin_ranges!$A$5:$C$10,3,FALSE)+10,"IN RANGE","ABOVE RANGE"),"BELOW RANGE")</f>
        <v>#N/A</v>
      </c>
      <c r="S6603" t="e">
        <f>MIN(VLOOKUP($O6603,margin_ranges!$A$5:$D$10,4,FALSE),$P6603*100)</f>
        <v>#N/A</v>
      </c>
      <c r="T6603" s="29" t="e">
        <f>(1-$S6603/100)/(1-$F6603)-1</f>
        <v>#N/A</v>
      </c>
      <c r="U6603" s="19" t="str">
        <f>IF(ABS(IFERROR(T6603,0))&gt;0.05,INDEX(margin_ranges!$C$13:$C$16,MATCH($F6603*100,margin_ranges!$B$13:$B$16,1)),"")</f>
        <v/>
      </c>
      <c r="V6603" t="e">
        <f>MIN(VLOOKUP($U6603,margin_ranges!$A$5:$D$10,4,FALSE),$P6603*100)</f>
        <v>#N/A</v>
      </c>
      <c r="Y6603" s="29" t="e">
        <f t="shared" si="102"/>
        <v>#N/A</v>
      </c>
    </row>
    <row r="6604" spans="1:25" x14ac:dyDescent="0.3">
      <c r="A6604" s="8" t="s">
        <v>17</v>
      </c>
      <c r="B6604" s="8" t="s">
        <v>11417</v>
      </c>
      <c r="C6604" s="8" t="s">
        <v>11418</v>
      </c>
      <c r="D6604" s="8" t="s">
        <v>11419</v>
      </c>
      <c r="E6604" s="8" t="s">
        <v>6205</v>
      </c>
      <c r="F6604" s="24">
        <v>0.28999999999999998</v>
      </c>
      <c r="G6604" s="24">
        <v>0</v>
      </c>
      <c r="H6604" s="25">
        <v>5.7790999999999997</v>
      </c>
      <c r="I6604" s="25">
        <v>3.4773000000000001</v>
      </c>
      <c r="J6604" s="15">
        <v>75</v>
      </c>
      <c r="K6604" s="15">
        <v>19</v>
      </c>
      <c r="L6604" s="13">
        <v>0.60170000000000001</v>
      </c>
      <c r="M6604" s="7">
        <v>0.72241896000000005</v>
      </c>
      <c r="N6604" s="26">
        <v>0.2</v>
      </c>
      <c r="O6604" s="27" t="s">
        <v>22</v>
      </c>
      <c r="P6604" s="8">
        <v>0.72315233960000003</v>
      </c>
      <c r="Q6604" s="24">
        <v>0.28999999999999998</v>
      </c>
      <c r="R6604" t="str">
        <f>IF($Q6604*100&gt;=VLOOKUP($O6604,margin_ranges!$A$5:$C$10,2,FALSE),IF($Q6604*100&lt;=VLOOKUP($O6604,margin_ranges!$A$5:$C$10,3,FALSE)+10,"IN RANGE","ABOVE RANGE"),"BELOW RANGE")</f>
        <v>IN RANGE</v>
      </c>
      <c r="S6604">
        <f>MIN(VLOOKUP($O6604,margin_ranges!$A$5:$D$10,4,FALSE),$P6604*100)</f>
        <v>29.75</v>
      </c>
      <c r="T6604" s="29">
        <f>(1-$S6604/100)/(1-$F6604)-1</f>
        <v>-1.0563380281690127E-2</v>
      </c>
      <c r="U6604" s="19" t="str">
        <f>IF(ABS(IFERROR(T6604,0))&gt;0.05,INDEX(margin_ranges!$C$13:$C$16,MATCH($F6604*100,margin_ranges!$B$13:$B$16,1)),"")</f>
        <v/>
      </c>
      <c r="V6604" t="e">
        <f>MIN(VLOOKUP($U6604,margin_ranges!$A$5:$D$10,4,FALSE),$P6604*100)</f>
        <v>#N/A</v>
      </c>
      <c r="Y6604" s="29" t="e">
        <f t="shared" si="102"/>
        <v>#N/A</v>
      </c>
    </row>
    <row r="6605" spans="1:25" x14ac:dyDescent="0.3">
      <c r="A6605" s="8" t="s">
        <v>17</v>
      </c>
      <c r="B6605" s="8" t="s">
        <v>11417</v>
      </c>
      <c r="C6605" s="8" t="s">
        <v>11418</v>
      </c>
      <c r="D6605" s="8" t="s">
        <v>11420</v>
      </c>
      <c r="E6605" s="8" t="s">
        <v>10724</v>
      </c>
      <c r="F6605" s="24">
        <v>0.28999999999999998</v>
      </c>
      <c r="G6605" s="24">
        <v>0</v>
      </c>
      <c r="H6605" s="25">
        <v>2.2138</v>
      </c>
      <c r="I6605" s="25">
        <v>1.2810999999999999</v>
      </c>
      <c r="J6605" s="15">
        <v>31</v>
      </c>
      <c r="K6605" s="15">
        <v>8</v>
      </c>
      <c r="L6605" s="13">
        <v>0.57869999999999999</v>
      </c>
      <c r="M6605" s="7">
        <v>0.81063841999999997</v>
      </c>
      <c r="N6605" s="26">
        <v>0.2</v>
      </c>
      <c r="O6605" s="27" t="s">
        <v>22</v>
      </c>
      <c r="P6605" s="8">
        <v>0.75328087600000004</v>
      </c>
      <c r="Q6605" s="24">
        <v>0.28999999999999998</v>
      </c>
      <c r="R6605" t="str">
        <f>IF($Q6605*100&gt;=VLOOKUP($O6605,margin_ranges!$A$5:$C$10,2,FALSE),IF($Q6605*100&lt;=VLOOKUP($O6605,margin_ranges!$A$5:$C$10,3,FALSE)+10,"IN RANGE","ABOVE RANGE"),"BELOW RANGE")</f>
        <v>IN RANGE</v>
      </c>
      <c r="S6605">
        <f>MIN(VLOOKUP($O6605,margin_ranges!$A$5:$D$10,4,FALSE),$P6605*100)</f>
        <v>29.75</v>
      </c>
      <c r="T6605" s="29">
        <f>(1-$S6605/100)/(1-$F6605)-1</f>
        <v>-1.0563380281690127E-2</v>
      </c>
      <c r="U6605" s="19" t="str">
        <f>IF(ABS(IFERROR(T6605,0))&gt;0.05,INDEX(margin_ranges!$C$13:$C$16,MATCH($F6605*100,margin_ranges!$B$13:$B$16,1)),"")</f>
        <v/>
      </c>
      <c r="V6605" t="e">
        <f>MIN(VLOOKUP($U6605,margin_ranges!$A$5:$D$10,4,FALSE),$P6605*100)</f>
        <v>#N/A</v>
      </c>
      <c r="Y6605" s="29" t="e">
        <f t="shared" si="102"/>
        <v>#N/A</v>
      </c>
    </row>
    <row r="6606" spans="1:25" x14ac:dyDescent="0.3">
      <c r="A6606" s="8" t="s">
        <v>17</v>
      </c>
      <c r="B6606" s="8" t="s">
        <v>11417</v>
      </c>
      <c r="C6606" s="8" t="s">
        <v>11418</v>
      </c>
      <c r="D6606" s="8" t="s">
        <v>11421</v>
      </c>
      <c r="E6606" s="8" t="s">
        <v>6229</v>
      </c>
      <c r="F6606" s="24">
        <v>0.28999999999999998</v>
      </c>
      <c r="G6606" s="24">
        <v>0</v>
      </c>
      <c r="H6606" s="25">
        <v>5.0838000000000001</v>
      </c>
      <c r="I6606" s="25">
        <v>3.7294999999999998</v>
      </c>
      <c r="J6606" s="15">
        <v>117</v>
      </c>
      <c r="K6606" s="15">
        <v>29</v>
      </c>
      <c r="L6606" s="13">
        <v>0.73360000000000003</v>
      </c>
      <c r="M6606" s="7">
        <v>1.04216957</v>
      </c>
      <c r="N6606" s="26">
        <v>0.2</v>
      </c>
      <c r="O6606" s="27" t="s">
        <v>22</v>
      </c>
      <c r="P6606" s="8">
        <v>0.80809265129999996</v>
      </c>
      <c r="Q6606" s="24">
        <v>0.28999999999999998</v>
      </c>
      <c r="R6606" t="str">
        <f>IF($Q6606*100&gt;=VLOOKUP($O6606,margin_ranges!$A$5:$C$10,2,FALSE),IF($Q6606*100&lt;=VLOOKUP($O6606,margin_ranges!$A$5:$C$10,3,FALSE)+10,"IN RANGE","ABOVE RANGE"),"BELOW RANGE")</f>
        <v>IN RANGE</v>
      </c>
      <c r="S6606">
        <f>MIN(VLOOKUP($O6606,margin_ranges!$A$5:$D$10,4,FALSE),$P6606*100)</f>
        <v>29.75</v>
      </c>
      <c r="T6606" s="29">
        <f>(1-$S6606/100)/(1-$F6606)-1</f>
        <v>-1.0563380281690127E-2</v>
      </c>
      <c r="U6606" s="19" t="str">
        <f>IF(ABS(IFERROR(T6606,0))&gt;0.05,INDEX(margin_ranges!$C$13:$C$16,MATCH($F6606*100,margin_ranges!$B$13:$B$16,1)),"")</f>
        <v/>
      </c>
      <c r="V6606" t="e">
        <f>MIN(VLOOKUP($U6606,margin_ranges!$A$5:$D$10,4,FALSE),$P6606*100)</f>
        <v>#N/A</v>
      </c>
      <c r="Y6606" s="29" t="e">
        <f t="shared" ref="Y6606:Y6669" si="103">(1-$V6606/100)/(1-$F6606)-1</f>
        <v>#N/A</v>
      </c>
    </row>
    <row r="6607" spans="1:25" x14ac:dyDescent="0.3">
      <c r="A6607" s="8" t="s">
        <v>17</v>
      </c>
      <c r="B6607" s="8" t="s">
        <v>11417</v>
      </c>
      <c r="C6607" s="8" t="s">
        <v>11418</v>
      </c>
      <c r="D6607" s="8" t="s">
        <v>11422</v>
      </c>
      <c r="E6607" s="8" t="s">
        <v>6199</v>
      </c>
      <c r="F6607" s="24">
        <v>0.28999999999999998</v>
      </c>
      <c r="G6607" s="24">
        <v>0</v>
      </c>
      <c r="H6607" s="25">
        <v>0.80959999999999999</v>
      </c>
      <c r="I6607" s="25">
        <v>0.32340000000000002</v>
      </c>
      <c r="J6607" s="15">
        <v>7</v>
      </c>
      <c r="K6607" s="15">
        <v>2</v>
      </c>
      <c r="L6607" s="13">
        <v>0.39939999999999998</v>
      </c>
      <c r="M6607" s="7">
        <v>0.75564390999999997</v>
      </c>
      <c r="N6607" s="26">
        <v>0.2</v>
      </c>
      <c r="O6607" s="27" t="s">
        <v>22</v>
      </c>
      <c r="P6607" s="8">
        <v>0.73532507020000004</v>
      </c>
      <c r="Q6607" s="24">
        <v>0.28999999999999998</v>
      </c>
      <c r="R6607" t="str">
        <f>IF($Q6607*100&gt;=VLOOKUP($O6607,margin_ranges!$A$5:$C$10,2,FALSE),IF($Q6607*100&lt;=VLOOKUP($O6607,margin_ranges!$A$5:$C$10,3,FALSE)+10,"IN RANGE","ABOVE RANGE"),"BELOW RANGE")</f>
        <v>IN RANGE</v>
      </c>
      <c r="S6607">
        <f>MIN(VLOOKUP($O6607,margin_ranges!$A$5:$D$10,4,FALSE),$P6607*100)</f>
        <v>29.75</v>
      </c>
      <c r="T6607" s="29">
        <f>(1-$S6607/100)/(1-$F6607)-1</f>
        <v>-1.0563380281690127E-2</v>
      </c>
      <c r="U6607" s="19" t="str">
        <f>IF(ABS(IFERROR(T6607,0))&gt;0.05,INDEX(margin_ranges!$C$13:$C$16,MATCH($F6607*100,margin_ranges!$B$13:$B$16,1)),"")</f>
        <v/>
      </c>
      <c r="V6607" t="e">
        <f>MIN(VLOOKUP($U6607,margin_ranges!$A$5:$D$10,4,FALSE),$P6607*100)</f>
        <v>#N/A</v>
      </c>
      <c r="Y6607" s="29" t="e">
        <f t="shared" si="103"/>
        <v>#N/A</v>
      </c>
    </row>
    <row r="6608" spans="1:25" x14ac:dyDescent="0.3">
      <c r="A6608" s="8" t="s">
        <v>35</v>
      </c>
      <c r="B6608" s="8" t="s">
        <v>11423</v>
      </c>
      <c r="C6608" s="8" t="s">
        <v>34</v>
      </c>
      <c r="D6608" s="8" t="s">
        <v>34</v>
      </c>
      <c r="E6608" s="8"/>
      <c r="F6608" s="24">
        <v>0.28999999999999998</v>
      </c>
      <c r="G6608" s="24">
        <v>0</v>
      </c>
      <c r="H6608" s="25">
        <v>14.418900000000001</v>
      </c>
      <c r="I6608" s="25">
        <v>2.5619000000000001</v>
      </c>
      <c r="J6608" s="15">
        <v>97</v>
      </c>
      <c r="K6608" s="15">
        <v>25</v>
      </c>
      <c r="L6608" s="13">
        <v>0.1777</v>
      </c>
      <c r="M6608" s="7">
        <v>1.2642038600000001</v>
      </c>
      <c r="N6608" s="26">
        <v>0.75</v>
      </c>
      <c r="O6608" s="27"/>
      <c r="P6608" s="8">
        <v>0.4067412534</v>
      </c>
      <c r="Q6608" s="24">
        <v>0.28999999999999998</v>
      </c>
      <c r="R6608" t="e">
        <f>IF($Q6608*100&gt;=VLOOKUP($O6608,margin_ranges!$A$5:$C$10,2,FALSE),IF($Q6608*100&lt;=VLOOKUP($O6608,margin_ranges!$A$5:$C$10,3,FALSE)+10,"IN RANGE","ABOVE RANGE"),"BELOW RANGE")</f>
        <v>#N/A</v>
      </c>
      <c r="S6608" t="e">
        <f>MIN(VLOOKUP($O6608,margin_ranges!$A$5:$D$10,4,FALSE),$P6608*100)</f>
        <v>#N/A</v>
      </c>
      <c r="T6608" s="29" t="e">
        <f>(1-$S6608/100)/(1-$F6608)-1</f>
        <v>#N/A</v>
      </c>
      <c r="U6608" s="19" t="str">
        <f>IF(ABS(IFERROR(T6608,0))&gt;0.05,INDEX(margin_ranges!$C$13:$C$16,MATCH($F6608*100,margin_ranges!$B$13:$B$16,1)),"")</f>
        <v/>
      </c>
      <c r="V6608" t="e">
        <f>MIN(VLOOKUP($U6608,margin_ranges!$A$5:$D$10,4,FALSE),$P6608*100)</f>
        <v>#N/A</v>
      </c>
      <c r="Y6608" s="29" t="e">
        <f t="shared" si="103"/>
        <v>#N/A</v>
      </c>
    </row>
    <row r="6609" spans="1:25" x14ac:dyDescent="0.3">
      <c r="A6609" s="8" t="s">
        <v>33</v>
      </c>
      <c r="B6609" s="8" t="s">
        <v>11423</v>
      </c>
      <c r="C6609" s="8" t="s">
        <v>11424</v>
      </c>
      <c r="D6609" s="8" t="s">
        <v>34</v>
      </c>
      <c r="E6609" s="8"/>
      <c r="F6609" s="24">
        <v>0.28999999999999998</v>
      </c>
      <c r="G6609" s="24">
        <v>0</v>
      </c>
      <c r="H6609" s="25">
        <v>14.418900000000001</v>
      </c>
      <c r="I6609" s="25">
        <v>2.5619000000000001</v>
      </c>
      <c r="J6609" s="15">
        <v>97</v>
      </c>
      <c r="K6609" s="15">
        <v>25</v>
      </c>
      <c r="L6609" s="13">
        <v>0.1777</v>
      </c>
      <c r="M6609" s="7">
        <v>1.2642038600000001</v>
      </c>
      <c r="N6609" s="26">
        <v>0.75</v>
      </c>
      <c r="O6609" s="27"/>
      <c r="P6609" s="8">
        <v>0.4067412534</v>
      </c>
      <c r="Q6609" s="24">
        <v>0.28999999999999998</v>
      </c>
      <c r="R6609" t="e">
        <f>IF($Q6609*100&gt;=VLOOKUP($O6609,margin_ranges!$A$5:$C$10,2,FALSE),IF($Q6609*100&lt;=VLOOKUP($O6609,margin_ranges!$A$5:$C$10,3,FALSE)+10,"IN RANGE","ABOVE RANGE"),"BELOW RANGE")</f>
        <v>#N/A</v>
      </c>
      <c r="S6609" t="e">
        <f>MIN(VLOOKUP($O6609,margin_ranges!$A$5:$D$10,4,FALSE),$P6609*100)</f>
        <v>#N/A</v>
      </c>
      <c r="T6609" s="29" t="e">
        <f>(1-$S6609/100)/(1-$F6609)-1</f>
        <v>#N/A</v>
      </c>
      <c r="U6609" s="19" t="str">
        <f>IF(ABS(IFERROR(T6609,0))&gt;0.05,INDEX(margin_ranges!$C$13:$C$16,MATCH($F6609*100,margin_ranges!$B$13:$B$16,1)),"")</f>
        <v/>
      </c>
      <c r="V6609" t="e">
        <f>MIN(VLOOKUP($U6609,margin_ranges!$A$5:$D$10,4,FALSE),$P6609*100)</f>
        <v>#N/A</v>
      </c>
      <c r="Y6609" s="29" t="e">
        <f t="shared" si="103"/>
        <v>#N/A</v>
      </c>
    </row>
    <row r="6610" spans="1:25" x14ac:dyDescent="0.3">
      <c r="A6610" s="8" t="s">
        <v>17</v>
      </c>
      <c r="B6610" s="8" t="s">
        <v>11423</v>
      </c>
      <c r="C6610" s="8" t="s">
        <v>11424</v>
      </c>
      <c r="D6610" s="8" t="s">
        <v>11425</v>
      </c>
      <c r="E6610" s="8" t="s">
        <v>11426</v>
      </c>
      <c r="F6610" s="24">
        <v>0.28999999999999998</v>
      </c>
      <c r="G6610" s="24">
        <v>0</v>
      </c>
      <c r="H6610" s="25">
        <v>7.1707999999999998</v>
      </c>
      <c r="I6610" s="25">
        <v>1.2746</v>
      </c>
      <c r="J6610" s="15">
        <v>48</v>
      </c>
      <c r="K6610" s="15">
        <v>12</v>
      </c>
      <c r="L6610" s="13">
        <v>0.1777</v>
      </c>
      <c r="M6610" s="7">
        <v>1.2682806499999999</v>
      </c>
      <c r="N6610" s="26">
        <v>0.75</v>
      </c>
      <c r="O6610" s="27" t="s">
        <v>22</v>
      </c>
      <c r="P6610" s="8">
        <v>0.40864823779999998</v>
      </c>
      <c r="Q6610" s="24">
        <v>0.28999999999999998</v>
      </c>
      <c r="R6610" t="str">
        <f>IF($Q6610*100&gt;=VLOOKUP($O6610,margin_ranges!$A$5:$C$10,2,FALSE),IF($Q6610*100&lt;=VLOOKUP($O6610,margin_ranges!$A$5:$C$10,3,FALSE)+10,"IN RANGE","ABOVE RANGE"),"BELOW RANGE")</f>
        <v>IN RANGE</v>
      </c>
      <c r="S6610">
        <f>MIN(VLOOKUP($O6610,margin_ranges!$A$5:$D$10,4,FALSE),$P6610*100)</f>
        <v>29.75</v>
      </c>
      <c r="T6610" s="29">
        <f>(1-$S6610/100)/(1-$F6610)-1</f>
        <v>-1.0563380281690127E-2</v>
      </c>
      <c r="U6610" s="19" t="str">
        <f>IF(ABS(IFERROR(T6610,0))&gt;0.05,INDEX(margin_ranges!$C$13:$C$16,MATCH($F6610*100,margin_ranges!$B$13:$B$16,1)),"")</f>
        <v/>
      </c>
      <c r="V6610" t="e">
        <f>MIN(VLOOKUP($U6610,margin_ranges!$A$5:$D$10,4,FALSE),$P6610*100)</f>
        <v>#N/A</v>
      </c>
      <c r="Y6610" s="29" t="e">
        <f t="shared" si="103"/>
        <v>#N/A</v>
      </c>
    </row>
    <row r="6611" spans="1:25" x14ac:dyDescent="0.3">
      <c r="A6611" s="8" t="s">
        <v>17</v>
      </c>
      <c r="B6611" s="8" t="s">
        <v>11423</v>
      </c>
      <c r="C6611" s="8" t="s">
        <v>11424</v>
      </c>
      <c r="D6611" s="8" t="s">
        <v>11427</v>
      </c>
      <c r="E6611" s="8" t="s">
        <v>11428</v>
      </c>
      <c r="F6611" s="24">
        <v>0.28999999999999998</v>
      </c>
      <c r="G6611" s="24">
        <v>0</v>
      </c>
      <c r="H6611" s="25">
        <v>7.2481</v>
      </c>
      <c r="I6611" s="25">
        <v>1.2874000000000001</v>
      </c>
      <c r="J6611" s="15">
        <v>49</v>
      </c>
      <c r="K6611" s="15">
        <v>12</v>
      </c>
      <c r="L6611" s="13">
        <v>0.17760000000000001</v>
      </c>
      <c r="M6611" s="7">
        <v>1.26016756</v>
      </c>
      <c r="N6611" s="26">
        <v>0.75</v>
      </c>
      <c r="O6611" s="27" t="s">
        <v>22</v>
      </c>
      <c r="P6611" s="8">
        <v>0.40484105320000002</v>
      </c>
      <c r="Q6611" s="24">
        <v>0.28999999999999998</v>
      </c>
      <c r="R6611" t="str">
        <f>IF($Q6611*100&gt;=VLOOKUP($O6611,margin_ranges!$A$5:$C$10,2,FALSE),IF($Q6611*100&lt;=VLOOKUP($O6611,margin_ranges!$A$5:$C$10,3,FALSE)+10,"IN RANGE","ABOVE RANGE"),"BELOW RANGE")</f>
        <v>IN RANGE</v>
      </c>
      <c r="S6611">
        <f>MIN(VLOOKUP($O6611,margin_ranges!$A$5:$D$10,4,FALSE),$P6611*100)</f>
        <v>29.75</v>
      </c>
      <c r="T6611" s="29">
        <f>(1-$S6611/100)/(1-$F6611)-1</f>
        <v>-1.0563380281690127E-2</v>
      </c>
      <c r="U6611" s="19" t="str">
        <f>IF(ABS(IFERROR(T6611,0))&gt;0.05,INDEX(margin_ranges!$C$13:$C$16,MATCH($F6611*100,margin_ranges!$B$13:$B$16,1)),"")</f>
        <v/>
      </c>
      <c r="V6611" t="e">
        <f>MIN(VLOOKUP($U6611,margin_ranges!$A$5:$D$10,4,FALSE),$P6611*100)</f>
        <v>#N/A</v>
      </c>
      <c r="Y6611" s="29" t="e">
        <f t="shared" si="103"/>
        <v>#N/A</v>
      </c>
    </row>
    <row r="6612" spans="1:25" x14ac:dyDescent="0.3">
      <c r="A6612" s="8" t="s">
        <v>35</v>
      </c>
      <c r="B6612" s="8" t="s">
        <v>11429</v>
      </c>
      <c r="C6612" s="8" t="s">
        <v>34</v>
      </c>
      <c r="D6612" s="8" t="s">
        <v>34</v>
      </c>
      <c r="E6612" s="8"/>
      <c r="F6612" s="24">
        <v>0.32605626473199201</v>
      </c>
      <c r="G6612" s="24">
        <v>1</v>
      </c>
      <c r="H6612" s="25">
        <v>2565.1817000000001</v>
      </c>
      <c r="I6612" s="25">
        <v>13.4781</v>
      </c>
      <c r="J6612" s="15">
        <v>175</v>
      </c>
      <c r="K6612" s="15">
        <v>51</v>
      </c>
      <c r="L6612" s="13">
        <v>5.3E-3</v>
      </c>
      <c r="M6612" s="7">
        <v>0.43280619999999997</v>
      </c>
      <c r="N6612" s="26">
        <v>0.03</v>
      </c>
      <c r="O6612" s="27"/>
      <c r="P6612" s="8">
        <v>0.93068491139999998</v>
      </c>
      <c r="Q6612" s="24">
        <v>0.3261</v>
      </c>
      <c r="R6612" t="e">
        <f>IF($Q6612*100&gt;=VLOOKUP($O6612,margin_ranges!$A$5:$C$10,2,FALSE),IF($Q6612*100&lt;=VLOOKUP($O6612,margin_ranges!$A$5:$C$10,3,FALSE)+10,"IN RANGE","ABOVE RANGE"),"BELOW RANGE")</f>
        <v>#N/A</v>
      </c>
      <c r="S6612" t="e">
        <f>MIN(VLOOKUP($O6612,margin_ranges!$A$5:$D$10,4,FALSE),$P6612*100)</f>
        <v>#N/A</v>
      </c>
      <c r="T6612" s="29" t="e">
        <f>(1-$S6612/100)/(1-$F6612)-1</f>
        <v>#N/A</v>
      </c>
      <c r="U6612" s="19" t="str">
        <f>IF(ABS(IFERROR(T6612,0))&gt;0.05,INDEX(margin_ranges!$C$13:$C$16,MATCH($F6612*100,margin_ranges!$B$13:$B$16,1)),"")</f>
        <v/>
      </c>
      <c r="V6612" t="e">
        <f>MIN(VLOOKUP($U6612,margin_ranges!$A$5:$D$10,4,FALSE),$P6612*100)</f>
        <v>#N/A</v>
      </c>
      <c r="Y6612" s="29" t="e">
        <f t="shared" si="103"/>
        <v>#N/A</v>
      </c>
    </row>
    <row r="6613" spans="1:25" x14ac:dyDescent="0.3">
      <c r="A6613" s="8" t="s">
        <v>33</v>
      </c>
      <c r="B6613" s="8" t="s">
        <v>11429</v>
      </c>
      <c r="C6613" s="8" t="s">
        <v>11430</v>
      </c>
      <c r="D6613" s="8" t="s">
        <v>34</v>
      </c>
      <c r="E6613" s="8"/>
      <c r="F6613" s="24">
        <v>0.32605626473199201</v>
      </c>
      <c r="G6613" s="24">
        <v>1</v>
      </c>
      <c r="H6613" s="25">
        <v>2565.1817000000001</v>
      </c>
      <c r="I6613" s="25">
        <v>13.4781</v>
      </c>
      <c r="J6613" s="15">
        <v>175</v>
      </c>
      <c r="K6613" s="15">
        <v>51</v>
      </c>
      <c r="L6613" s="13">
        <v>5.3E-3</v>
      </c>
      <c r="M6613" s="7">
        <v>0.43280619999999997</v>
      </c>
      <c r="N6613" s="26">
        <v>0.03</v>
      </c>
      <c r="O6613" s="27"/>
      <c r="P6613" s="8">
        <v>0.93068491139999998</v>
      </c>
      <c r="Q6613" s="24">
        <v>0.3261</v>
      </c>
      <c r="R6613" t="e">
        <f>IF($Q6613*100&gt;=VLOOKUP($O6613,margin_ranges!$A$5:$C$10,2,FALSE),IF($Q6613*100&lt;=VLOOKUP($O6613,margin_ranges!$A$5:$C$10,3,FALSE)+10,"IN RANGE","ABOVE RANGE"),"BELOW RANGE")</f>
        <v>#N/A</v>
      </c>
      <c r="S6613" t="e">
        <f>MIN(VLOOKUP($O6613,margin_ranges!$A$5:$D$10,4,FALSE),$P6613*100)</f>
        <v>#N/A</v>
      </c>
      <c r="T6613" s="29" t="e">
        <f>(1-$S6613/100)/(1-$F6613)-1</f>
        <v>#N/A</v>
      </c>
      <c r="U6613" s="19" t="str">
        <f>IF(ABS(IFERROR(T6613,0))&gt;0.05,INDEX(margin_ranges!$C$13:$C$16,MATCH($F6613*100,margin_ranges!$B$13:$B$16,1)),"")</f>
        <v/>
      </c>
      <c r="V6613" t="e">
        <f>MIN(VLOOKUP($U6613,margin_ranges!$A$5:$D$10,4,FALSE),$P6613*100)</f>
        <v>#N/A</v>
      </c>
      <c r="Y6613" s="29" t="e">
        <f t="shared" si="103"/>
        <v>#N/A</v>
      </c>
    </row>
    <row r="6614" spans="1:25" x14ac:dyDescent="0.3">
      <c r="A6614" s="8" t="s">
        <v>17</v>
      </c>
      <c r="B6614" s="8" t="s">
        <v>11429</v>
      </c>
      <c r="C6614" s="8" t="s">
        <v>11430</v>
      </c>
      <c r="D6614" s="8" t="s">
        <v>11435</v>
      </c>
      <c r="E6614" s="8" t="s">
        <v>11436</v>
      </c>
      <c r="F6614" s="24">
        <v>0.34</v>
      </c>
      <c r="G6614" s="24">
        <v>1</v>
      </c>
      <c r="H6614" s="25">
        <v>521.60230000000001</v>
      </c>
      <c r="I6614" s="25">
        <v>4.5681000000000003</v>
      </c>
      <c r="J6614" s="15">
        <v>70</v>
      </c>
      <c r="K6614" s="15">
        <v>21</v>
      </c>
      <c r="L6614" s="13">
        <v>8.8000000000000005E-3</v>
      </c>
      <c r="M6614" s="7">
        <v>0.50981799000000005</v>
      </c>
      <c r="N6614" s="26">
        <v>0.03</v>
      </c>
      <c r="O6614" s="27" t="s">
        <v>22</v>
      </c>
      <c r="P6614" s="8">
        <v>0.94115547050000004</v>
      </c>
      <c r="Q6614" s="24">
        <v>0.34</v>
      </c>
      <c r="R6614" t="str">
        <f>IF($Q6614*100&gt;=VLOOKUP($O6614,margin_ranges!$A$5:$C$10,2,FALSE),IF($Q6614*100&lt;=VLOOKUP($O6614,margin_ranges!$A$5:$C$10,3,FALSE)+10,"IN RANGE","ABOVE RANGE"),"BELOW RANGE")</f>
        <v>IN RANGE</v>
      </c>
      <c r="S6614">
        <f>MIN(VLOOKUP($O6614,margin_ranges!$A$5:$D$10,4,FALSE),$P6614*100)</f>
        <v>29.75</v>
      </c>
      <c r="T6614" s="29">
        <f>(1-$S6614/100)/(1-$F6614)-1</f>
        <v>6.4393939393939448E-2</v>
      </c>
      <c r="U6614" s="19" t="str">
        <f>IF(ABS(IFERROR(T6614,0))&gt;0.05,INDEX(margin_ranges!$C$13:$C$16,MATCH($F6614*100,margin_ranges!$B$13:$B$16,1)),"")</f>
        <v>Balanced (Type B)</v>
      </c>
      <c r="V6614">
        <f>MIN(VLOOKUP($U6614,margin_ranges!$A$5:$D$10,4,FALSE),$P6614*100)</f>
        <v>29.75</v>
      </c>
      <c r="Y6614" s="29">
        <f t="shared" si="103"/>
        <v>6.4393939393939448E-2</v>
      </c>
    </row>
    <row r="6615" spans="1:25" x14ac:dyDescent="0.3">
      <c r="A6615" s="8" t="s">
        <v>17</v>
      </c>
      <c r="B6615" s="8" t="s">
        <v>11429</v>
      </c>
      <c r="C6615" s="8" t="s">
        <v>11430</v>
      </c>
      <c r="D6615" s="8" t="s">
        <v>11431</v>
      </c>
      <c r="E6615" s="8" t="s">
        <v>11432</v>
      </c>
      <c r="F6615" s="24">
        <v>0.33999999999999903</v>
      </c>
      <c r="G6615" s="24">
        <v>1</v>
      </c>
      <c r="H6615" s="25">
        <v>1025.7179000000001</v>
      </c>
      <c r="I6615" s="25">
        <v>4.0660999999999996</v>
      </c>
      <c r="J6615" s="15">
        <v>56</v>
      </c>
      <c r="K6615" s="15">
        <v>17</v>
      </c>
      <c r="L6615" s="13">
        <v>4.0000000000000001E-3</v>
      </c>
      <c r="M6615" s="7">
        <v>0.46178548000000003</v>
      </c>
      <c r="N6615" s="26">
        <v>0.03</v>
      </c>
      <c r="O6615" s="27" t="s">
        <v>22</v>
      </c>
      <c r="P6615" s="8">
        <v>0.93503476919999995</v>
      </c>
      <c r="Q6615" s="24">
        <v>0.34</v>
      </c>
      <c r="R6615" t="str">
        <f>IF($Q6615*100&gt;=VLOOKUP($O6615,margin_ranges!$A$5:$C$10,2,FALSE),IF($Q6615*100&lt;=VLOOKUP($O6615,margin_ranges!$A$5:$C$10,3,FALSE)+10,"IN RANGE","ABOVE RANGE"),"BELOW RANGE")</f>
        <v>IN RANGE</v>
      </c>
      <c r="S6615">
        <f>MIN(VLOOKUP($O6615,margin_ranges!$A$5:$D$10,4,FALSE),$P6615*100)</f>
        <v>29.75</v>
      </c>
      <c r="T6615" s="29">
        <f>(1-$S6615/100)/(1-$F6615)-1</f>
        <v>6.4393939393937671E-2</v>
      </c>
      <c r="U6615" s="19" t="str">
        <f>IF(ABS(IFERROR(T6615,0))&gt;0.05,INDEX(margin_ranges!$C$13:$C$16,MATCH($F6615*100,margin_ranges!$B$13:$B$16,1)),"")</f>
        <v>Balanced (Type B)</v>
      </c>
      <c r="V6615">
        <f>MIN(VLOOKUP($U6615,margin_ranges!$A$5:$D$10,4,FALSE),$P6615*100)</f>
        <v>29.75</v>
      </c>
      <c r="Y6615" s="29">
        <f t="shared" si="103"/>
        <v>6.4393939393937671E-2</v>
      </c>
    </row>
    <row r="6616" spans="1:25" x14ac:dyDescent="0.3">
      <c r="A6616" s="8" t="s">
        <v>17</v>
      </c>
      <c r="B6616" s="8" t="s">
        <v>11429</v>
      </c>
      <c r="C6616" s="8" t="s">
        <v>11430</v>
      </c>
      <c r="D6616" s="8" t="s">
        <v>11433</v>
      </c>
      <c r="E6616" s="8" t="s">
        <v>11434</v>
      </c>
      <c r="F6616" s="24">
        <v>0.28999999999999998</v>
      </c>
      <c r="G6616" s="24">
        <v>1</v>
      </c>
      <c r="H6616" s="25">
        <v>1017.8615</v>
      </c>
      <c r="I6616" s="25">
        <v>4.8437999999999999</v>
      </c>
      <c r="J6616" s="15">
        <v>49</v>
      </c>
      <c r="K6616" s="15">
        <v>12</v>
      </c>
      <c r="L6616" s="13">
        <v>4.7999999999999996E-3</v>
      </c>
      <c r="M6616" s="7">
        <v>0.33585006000000001</v>
      </c>
      <c r="N6616" s="26">
        <v>0.03</v>
      </c>
      <c r="O6616" s="27" t="s">
        <v>22</v>
      </c>
      <c r="P6616" s="8">
        <v>0.91067442369999996</v>
      </c>
      <c r="Q6616" s="24">
        <v>0.28999999999999998</v>
      </c>
      <c r="R6616" t="str">
        <f>IF($Q6616*100&gt;=VLOOKUP($O6616,margin_ranges!$A$5:$C$10,2,FALSE),IF($Q6616*100&lt;=VLOOKUP($O6616,margin_ranges!$A$5:$C$10,3,FALSE)+10,"IN RANGE","ABOVE RANGE"),"BELOW RANGE")</f>
        <v>IN RANGE</v>
      </c>
      <c r="S6616">
        <f>MIN(VLOOKUP($O6616,margin_ranges!$A$5:$D$10,4,FALSE),$P6616*100)</f>
        <v>29.75</v>
      </c>
      <c r="T6616" s="29">
        <f>(1-$S6616/100)/(1-$F6616)-1</f>
        <v>-1.0563380281690127E-2</v>
      </c>
      <c r="U6616" s="19" t="str">
        <f>IF(ABS(IFERROR(T6616,0))&gt;0.05,INDEX(margin_ranges!$C$13:$C$16,MATCH($F6616*100,margin_ranges!$B$13:$B$16,1)),"")</f>
        <v/>
      </c>
      <c r="V6616" t="e">
        <f>MIN(VLOOKUP($U6616,margin_ranges!$A$5:$D$10,4,FALSE),$P6616*100)</f>
        <v>#N/A</v>
      </c>
      <c r="Y6616" s="29" t="e">
        <f t="shared" si="103"/>
        <v>#N/A</v>
      </c>
    </row>
    <row r="6617" spans="1:25" x14ac:dyDescent="0.3">
      <c r="A6617" s="8" t="s">
        <v>35</v>
      </c>
      <c r="B6617" s="8" t="s">
        <v>11437</v>
      </c>
      <c r="C6617" s="8" t="s">
        <v>34</v>
      </c>
      <c r="D6617" s="8" t="s">
        <v>34</v>
      </c>
      <c r="E6617" s="8"/>
      <c r="F6617" s="24">
        <v>0.37420571731678198</v>
      </c>
      <c r="G6617" s="24">
        <v>0.77804640999999997</v>
      </c>
      <c r="H6617" s="25">
        <v>239.22200000000001</v>
      </c>
      <c r="I6617" s="25">
        <v>94.898200000000003</v>
      </c>
      <c r="J6617" s="15">
        <v>5547</v>
      </c>
      <c r="K6617" s="15">
        <v>1889</v>
      </c>
      <c r="L6617" s="13">
        <v>0.3967</v>
      </c>
      <c r="M6617" s="7">
        <v>1.94856053</v>
      </c>
      <c r="N6617" s="26">
        <v>0.52679500000000001</v>
      </c>
      <c r="O6617" s="27"/>
      <c r="P6617" s="8">
        <v>0.72964914709999995</v>
      </c>
      <c r="Q6617" s="24">
        <v>0.37419999999999998</v>
      </c>
      <c r="R6617" t="e">
        <f>IF($Q6617*100&gt;=VLOOKUP($O6617,margin_ranges!$A$5:$C$10,2,FALSE),IF($Q6617*100&lt;=VLOOKUP($O6617,margin_ranges!$A$5:$C$10,3,FALSE)+10,"IN RANGE","ABOVE RANGE"),"BELOW RANGE")</f>
        <v>#N/A</v>
      </c>
      <c r="S6617" t="e">
        <f>MIN(VLOOKUP($O6617,margin_ranges!$A$5:$D$10,4,FALSE),$P6617*100)</f>
        <v>#N/A</v>
      </c>
      <c r="T6617" s="29" t="e">
        <f>(1-$S6617/100)/(1-$F6617)-1</f>
        <v>#N/A</v>
      </c>
      <c r="U6617" s="19" t="str">
        <f>IF(ABS(IFERROR(T6617,0))&gt;0.05,INDEX(margin_ranges!$C$13:$C$16,MATCH($F6617*100,margin_ranges!$B$13:$B$16,1)),"")</f>
        <v/>
      </c>
      <c r="V6617" t="e">
        <f>MIN(VLOOKUP($U6617,margin_ranges!$A$5:$D$10,4,FALSE),$P6617*100)</f>
        <v>#N/A</v>
      </c>
      <c r="Y6617" s="29" t="e">
        <f t="shared" si="103"/>
        <v>#N/A</v>
      </c>
    </row>
    <row r="6618" spans="1:25" x14ac:dyDescent="0.3">
      <c r="A6618" s="8" t="s">
        <v>33</v>
      </c>
      <c r="B6618" s="8" t="s">
        <v>11437</v>
      </c>
      <c r="C6618" s="8" t="s">
        <v>11438</v>
      </c>
      <c r="D6618" s="8" t="s">
        <v>34</v>
      </c>
      <c r="E6618" s="8"/>
      <c r="F6618" s="24">
        <v>0.37420571731678198</v>
      </c>
      <c r="G6618" s="24">
        <v>0.77804640999999997</v>
      </c>
      <c r="H6618" s="25">
        <v>239.22200000000001</v>
      </c>
      <c r="I6618" s="25">
        <v>94.898200000000003</v>
      </c>
      <c r="J6618" s="15">
        <v>5547</v>
      </c>
      <c r="K6618" s="15">
        <v>1889</v>
      </c>
      <c r="L6618" s="13">
        <v>0.3967</v>
      </c>
      <c r="M6618" s="7">
        <v>1.94856053</v>
      </c>
      <c r="N6618" s="26">
        <v>0.52679500000000001</v>
      </c>
      <c r="O6618" s="27"/>
      <c r="P6618" s="8">
        <v>0.72964914709999995</v>
      </c>
      <c r="Q6618" s="24">
        <v>0.37419999999999998</v>
      </c>
      <c r="R6618" t="e">
        <f>IF($Q6618*100&gt;=VLOOKUP($O6618,margin_ranges!$A$5:$C$10,2,FALSE),IF($Q6618*100&lt;=VLOOKUP($O6618,margin_ranges!$A$5:$C$10,3,FALSE)+10,"IN RANGE","ABOVE RANGE"),"BELOW RANGE")</f>
        <v>#N/A</v>
      </c>
      <c r="S6618" t="e">
        <f>MIN(VLOOKUP($O6618,margin_ranges!$A$5:$D$10,4,FALSE),$P6618*100)</f>
        <v>#N/A</v>
      </c>
      <c r="T6618" s="29" t="e">
        <f>(1-$S6618/100)/(1-$F6618)-1</f>
        <v>#N/A</v>
      </c>
      <c r="U6618" s="19" t="str">
        <f>IF(ABS(IFERROR(T6618,0))&gt;0.05,INDEX(margin_ranges!$C$13:$C$16,MATCH($F6618*100,margin_ranges!$B$13:$B$16,1)),"")</f>
        <v/>
      </c>
      <c r="V6618" t="e">
        <f>MIN(VLOOKUP($U6618,margin_ranges!$A$5:$D$10,4,FALSE),$P6618*100)</f>
        <v>#N/A</v>
      </c>
      <c r="Y6618" s="29" t="e">
        <f t="shared" si="103"/>
        <v>#N/A</v>
      </c>
    </row>
    <row r="6619" spans="1:25" x14ac:dyDescent="0.3">
      <c r="A6619" s="8" t="s">
        <v>17</v>
      </c>
      <c r="B6619" s="8" t="s">
        <v>11437</v>
      </c>
      <c r="C6619" s="8" t="s">
        <v>11438</v>
      </c>
      <c r="D6619" s="8" t="s">
        <v>11447</v>
      </c>
      <c r="E6619" s="8" t="s">
        <v>11448</v>
      </c>
      <c r="F6619" s="24">
        <v>0.39</v>
      </c>
      <c r="G6619" s="24">
        <v>1</v>
      </c>
      <c r="H6619" s="25">
        <v>60.043300000000002</v>
      </c>
      <c r="I6619" s="25">
        <v>19.248200000000001</v>
      </c>
      <c r="J6619" s="15">
        <v>1344</v>
      </c>
      <c r="K6619" s="15">
        <v>479</v>
      </c>
      <c r="L6619" s="13">
        <v>0.3206</v>
      </c>
      <c r="M6619" s="7">
        <v>2.3273439100000002</v>
      </c>
      <c r="N6619" s="26">
        <v>0.45</v>
      </c>
      <c r="O6619" s="27" t="s">
        <v>22</v>
      </c>
      <c r="P6619" s="8">
        <v>0.80664653890000004</v>
      </c>
      <c r="Q6619" s="24">
        <v>0.39</v>
      </c>
      <c r="R6619" t="str">
        <f>IF($Q6619*100&gt;=VLOOKUP($O6619,margin_ranges!$A$5:$C$10,2,FALSE),IF($Q6619*100&lt;=VLOOKUP($O6619,margin_ranges!$A$5:$C$10,3,FALSE)+10,"IN RANGE","ABOVE RANGE"),"BELOW RANGE")</f>
        <v>IN RANGE</v>
      </c>
      <c r="S6619">
        <f>MIN(VLOOKUP($O6619,margin_ranges!$A$5:$D$10,4,FALSE),$P6619*100)</f>
        <v>29.75</v>
      </c>
      <c r="T6619" s="29">
        <f>(1-$S6619/100)/(1-$F6619)-1</f>
        <v>0.15163934426229519</v>
      </c>
      <c r="U6619" s="19" t="str">
        <f>IF(ABS(IFERROR(T6619,0))&gt;0.05,INDEX(margin_ranges!$C$13:$C$16,MATCH($F6619*100,margin_ranges!$B$13:$B$16,1)),"")</f>
        <v>Margin Over Fill (Type C)</v>
      </c>
      <c r="V6619">
        <f>MIN(VLOOKUP($U6619,margin_ranges!$A$5:$D$10,4,FALSE),$P6619*100)</f>
        <v>43</v>
      </c>
      <c r="Y6619" s="29">
        <f t="shared" si="103"/>
        <v>-6.5573770491803129E-2</v>
      </c>
    </row>
    <row r="6620" spans="1:25" x14ac:dyDescent="0.3">
      <c r="A6620" s="8" t="s">
        <v>17</v>
      </c>
      <c r="B6620" s="8" t="s">
        <v>11437</v>
      </c>
      <c r="C6620" s="8" t="s">
        <v>11438</v>
      </c>
      <c r="D6620" s="8" t="s">
        <v>11451</v>
      </c>
      <c r="E6620" s="8" t="s">
        <v>11452</v>
      </c>
      <c r="F6620" s="24">
        <v>0.39</v>
      </c>
      <c r="G6620" s="24">
        <v>1</v>
      </c>
      <c r="H6620" s="25">
        <v>70.546099999999996</v>
      </c>
      <c r="I6620" s="25">
        <v>30.895099999999999</v>
      </c>
      <c r="J6620" s="15">
        <v>1690</v>
      </c>
      <c r="K6620" s="15">
        <v>601</v>
      </c>
      <c r="L6620" s="13">
        <v>0.43790000000000001</v>
      </c>
      <c r="M6620" s="7">
        <v>1.82347762</v>
      </c>
      <c r="N6620" s="26">
        <v>0.6</v>
      </c>
      <c r="O6620" s="27" t="s">
        <v>22</v>
      </c>
      <c r="P6620" s="8">
        <v>0.67095839719999995</v>
      </c>
      <c r="Q6620" s="24">
        <v>0.39</v>
      </c>
      <c r="R6620" t="str">
        <f>IF($Q6620*100&gt;=VLOOKUP($O6620,margin_ranges!$A$5:$C$10,2,FALSE),IF($Q6620*100&lt;=VLOOKUP($O6620,margin_ranges!$A$5:$C$10,3,FALSE)+10,"IN RANGE","ABOVE RANGE"),"BELOW RANGE")</f>
        <v>IN RANGE</v>
      </c>
      <c r="S6620">
        <f>MIN(VLOOKUP($O6620,margin_ranges!$A$5:$D$10,4,FALSE),$P6620*100)</f>
        <v>29.75</v>
      </c>
      <c r="T6620" s="29">
        <f>(1-$S6620/100)/(1-$F6620)-1</f>
        <v>0.15163934426229519</v>
      </c>
      <c r="U6620" s="19" t="str">
        <f>IF(ABS(IFERROR(T6620,0))&gt;0.05,INDEX(margin_ranges!$C$13:$C$16,MATCH($F6620*100,margin_ranges!$B$13:$B$16,1)),"")</f>
        <v>Margin Over Fill (Type C)</v>
      </c>
      <c r="V6620">
        <f>MIN(VLOOKUP($U6620,margin_ranges!$A$5:$D$10,4,FALSE),$P6620*100)</f>
        <v>43</v>
      </c>
      <c r="Y6620" s="29">
        <f t="shared" si="103"/>
        <v>-6.5573770491803129E-2</v>
      </c>
    </row>
    <row r="6621" spans="1:25" x14ac:dyDescent="0.3">
      <c r="A6621" s="8" t="s">
        <v>17</v>
      </c>
      <c r="B6621" s="8" t="s">
        <v>11437</v>
      </c>
      <c r="C6621" s="8" t="s">
        <v>11438</v>
      </c>
      <c r="D6621" s="8" t="s">
        <v>11439</v>
      </c>
      <c r="E6621" s="8" t="s">
        <v>11440</v>
      </c>
      <c r="F6621" s="24">
        <v>0.369999999999999</v>
      </c>
      <c r="G6621" s="24">
        <v>1</v>
      </c>
      <c r="H6621" s="25">
        <v>47.891100000000002</v>
      </c>
      <c r="I6621" s="25">
        <v>19.017700000000001</v>
      </c>
      <c r="J6621" s="15">
        <v>1282</v>
      </c>
      <c r="K6621" s="15">
        <v>432</v>
      </c>
      <c r="L6621" s="13">
        <v>0.39710000000000001</v>
      </c>
      <c r="M6621" s="7">
        <v>2.24731003</v>
      </c>
      <c r="N6621" s="26">
        <v>0.6</v>
      </c>
      <c r="O6621" s="27" t="s">
        <v>22</v>
      </c>
      <c r="P6621" s="8">
        <v>0.73301414009999999</v>
      </c>
      <c r="Q6621" s="24">
        <v>0.37</v>
      </c>
      <c r="R6621" t="str">
        <f>IF($Q6621*100&gt;=VLOOKUP($O6621,margin_ranges!$A$5:$C$10,2,FALSE),IF($Q6621*100&lt;=VLOOKUP($O6621,margin_ranges!$A$5:$C$10,3,FALSE)+10,"IN RANGE","ABOVE RANGE"),"BELOW RANGE")</f>
        <v>IN RANGE</v>
      </c>
      <c r="S6621">
        <f>MIN(VLOOKUP($O6621,margin_ranges!$A$5:$D$10,4,FALSE),$P6621*100)</f>
        <v>29.75</v>
      </c>
      <c r="T6621" s="29">
        <f>(1-$S6621/100)/(1-$F6621)-1</f>
        <v>0.11507936507936334</v>
      </c>
      <c r="U6621" s="19" t="str">
        <f>IF(ABS(IFERROR(T6621,0))&gt;0.05,INDEX(margin_ranges!$C$13:$C$16,MATCH($F6621*100,margin_ranges!$B$13:$B$16,1)),"")</f>
        <v>Margin Over Fill (Type C)</v>
      </c>
      <c r="V6621">
        <f>MIN(VLOOKUP($U6621,margin_ranges!$A$5:$D$10,4,FALSE),$P6621*100)</f>
        <v>43</v>
      </c>
      <c r="Y6621" s="29">
        <f t="shared" si="103"/>
        <v>-9.5238095238096565E-2</v>
      </c>
    </row>
    <row r="6622" spans="1:25" x14ac:dyDescent="0.3">
      <c r="A6622" s="8" t="s">
        <v>17</v>
      </c>
      <c r="B6622" s="8" t="s">
        <v>11437</v>
      </c>
      <c r="C6622" s="8" t="s">
        <v>11438</v>
      </c>
      <c r="D6622" s="8" t="s">
        <v>11441</v>
      </c>
      <c r="E6622" s="8" t="s">
        <v>11442</v>
      </c>
      <c r="F6622" s="24">
        <v>0.34</v>
      </c>
      <c r="G6622" s="24">
        <v>0</v>
      </c>
      <c r="H6622" s="25">
        <v>12.2913</v>
      </c>
      <c r="I6622" s="25">
        <v>3.7099000000000002</v>
      </c>
      <c r="J6622" s="15">
        <v>62</v>
      </c>
      <c r="K6622" s="15">
        <v>19</v>
      </c>
      <c r="L6622" s="13">
        <v>0.30180000000000001</v>
      </c>
      <c r="M6622" s="7">
        <v>0.56141167999999997</v>
      </c>
      <c r="N6622" s="26">
        <v>0.25</v>
      </c>
      <c r="O6622" s="27" t="s">
        <v>22</v>
      </c>
      <c r="P6622" s="8">
        <v>0.55469398390000002</v>
      </c>
      <c r="Q6622" s="24">
        <v>0.34</v>
      </c>
      <c r="R6622" t="str">
        <f>IF($Q6622*100&gt;=VLOOKUP($O6622,margin_ranges!$A$5:$C$10,2,FALSE),IF($Q6622*100&lt;=VLOOKUP($O6622,margin_ranges!$A$5:$C$10,3,FALSE)+10,"IN RANGE","ABOVE RANGE"),"BELOW RANGE")</f>
        <v>IN RANGE</v>
      </c>
      <c r="S6622">
        <f>MIN(VLOOKUP($O6622,margin_ranges!$A$5:$D$10,4,FALSE),$P6622*100)</f>
        <v>29.75</v>
      </c>
      <c r="T6622" s="29">
        <f>(1-$S6622/100)/(1-$F6622)-1</f>
        <v>6.4393939393939448E-2</v>
      </c>
      <c r="U6622" s="19" t="str">
        <f>IF(ABS(IFERROR(T6622,0))&gt;0.05,INDEX(margin_ranges!$C$13:$C$16,MATCH($F6622*100,margin_ranges!$B$13:$B$16,1)),"")</f>
        <v>Balanced (Type B)</v>
      </c>
      <c r="V6622">
        <f>MIN(VLOOKUP($U6622,margin_ranges!$A$5:$D$10,4,FALSE),$P6622*100)</f>
        <v>29.75</v>
      </c>
      <c r="Y6622" s="29">
        <f t="shared" si="103"/>
        <v>6.4393939393939448E-2</v>
      </c>
    </row>
    <row r="6623" spans="1:25" x14ac:dyDescent="0.3">
      <c r="A6623" s="8" t="s">
        <v>17</v>
      </c>
      <c r="B6623" s="8" t="s">
        <v>11437</v>
      </c>
      <c r="C6623" s="8" t="s">
        <v>11438</v>
      </c>
      <c r="D6623" s="8" t="s">
        <v>11449</v>
      </c>
      <c r="E6623" s="8" t="s">
        <v>11450</v>
      </c>
      <c r="F6623" s="24">
        <v>0.34</v>
      </c>
      <c r="G6623" s="24">
        <v>0</v>
      </c>
      <c r="H6623" s="25">
        <v>7.5015999999999998</v>
      </c>
      <c r="I6623" s="25">
        <v>4.4424000000000001</v>
      </c>
      <c r="J6623" s="15">
        <v>83</v>
      </c>
      <c r="K6623" s="15">
        <v>25</v>
      </c>
      <c r="L6623" s="13">
        <v>0.59219999999999995</v>
      </c>
      <c r="M6623" s="7">
        <v>0.62121943000000002</v>
      </c>
      <c r="N6623" s="26">
        <v>0.25</v>
      </c>
      <c r="O6623" s="27" t="s">
        <v>22</v>
      </c>
      <c r="P6623" s="8">
        <v>0.59756571030000005</v>
      </c>
      <c r="Q6623" s="24">
        <v>0.34</v>
      </c>
      <c r="R6623" t="str">
        <f>IF($Q6623*100&gt;=VLOOKUP($O6623,margin_ranges!$A$5:$C$10,2,FALSE),IF($Q6623*100&lt;=VLOOKUP($O6623,margin_ranges!$A$5:$C$10,3,FALSE)+10,"IN RANGE","ABOVE RANGE"),"BELOW RANGE")</f>
        <v>IN RANGE</v>
      </c>
      <c r="S6623">
        <f>MIN(VLOOKUP($O6623,margin_ranges!$A$5:$D$10,4,FALSE),$P6623*100)</f>
        <v>29.75</v>
      </c>
      <c r="T6623" s="29">
        <f>(1-$S6623/100)/(1-$F6623)-1</f>
        <v>6.4393939393939448E-2</v>
      </c>
      <c r="U6623" s="19" t="str">
        <f>IF(ABS(IFERROR(T6623,0))&gt;0.05,INDEX(margin_ranges!$C$13:$C$16,MATCH($F6623*100,margin_ranges!$B$13:$B$16,1)),"")</f>
        <v>Balanced (Type B)</v>
      </c>
      <c r="V6623">
        <f>MIN(VLOOKUP($U6623,margin_ranges!$A$5:$D$10,4,FALSE),$P6623*100)</f>
        <v>29.75</v>
      </c>
      <c r="Y6623" s="29">
        <f t="shared" si="103"/>
        <v>6.4393939393939448E-2</v>
      </c>
    </row>
    <row r="6624" spans="1:25" x14ac:dyDescent="0.3">
      <c r="A6624" s="8" t="s">
        <v>17</v>
      </c>
      <c r="B6624" s="8" t="s">
        <v>11437</v>
      </c>
      <c r="C6624" s="8" t="s">
        <v>11438</v>
      </c>
      <c r="D6624" s="8" t="s">
        <v>11443</v>
      </c>
      <c r="E6624" s="8" t="s">
        <v>11444</v>
      </c>
      <c r="F6624" s="24">
        <v>0.33999999999999903</v>
      </c>
      <c r="G6624" s="24">
        <v>0</v>
      </c>
      <c r="H6624" s="25">
        <v>18.933</v>
      </c>
      <c r="I6624" s="25">
        <v>11.441000000000001</v>
      </c>
      <c r="J6624" s="15">
        <v>756</v>
      </c>
      <c r="K6624" s="15">
        <v>233</v>
      </c>
      <c r="L6624" s="13">
        <v>0.60429999999999995</v>
      </c>
      <c r="M6624" s="7">
        <v>2.2014428100000001</v>
      </c>
      <c r="N6624" s="26">
        <v>0.5</v>
      </c>
      <c r="O6624" s="27" t="s">
        <v>22</v>
      </c>
      <c r="P6624" s="8">
        <v>0.77287622519999999</v>
      </c>
      <c r="Q6624" s="24">
        <v>0.34</v>
      </c>
      <c r="R6624" t="str">
        <f>IF($Q6624*100&gt;=VLOOKUP($O6624,margin_ranges!$A$5:$C$10,2,FALSE),IF($Q6624*100&lt;=VLOOKUP($O6624,margin_ranges!$A$5:$C$10,3,FALSE)+10,"IN RANGE","ABOVE RANGE"),"BELOW RANGE")</f>
        <v>IN RANGE</v>
      </c>
      <c r="S6624">
        <f>MIN(VLOOKUP($O6624,margin_ranges!$A$5:$D$10,4,FALSE),$P6624*100)</f>
        <v>29.75</v>
      </c>
      <c r="T6624" s="29">
        <f>(1-$S6624/100)/(1-$F6624)-1</f>
        <v>6.4393939393937671E-2</v>
      </c>
      <c r="U6624" s="19" t="str">
        <f>IF(ABS(IFERROR(T6624,0))&gt;0.05,INDEX(margin_ranges!$C$13:$C$16,MATCH($F6624*100,margin_ranges!$B$13:$B$16,1)),"")</f>
        <v>Balanced (Type B)</v>
      </c>
      <c r="V6624">
        <f>MIN(VLOOKUP($U6624,margin_ranges!$A$5:$D$10,4,FALSE),$P6624*100)</f>
        <v>29.75</v>
      </c>
      <c r="Y6624" s="29">
        <f t="shared" si="103"/>
        <v>6.4393939393937671E-2</v>
      </c>
    </row>
    <row r="6625" spans="1:25" x14ac:dyDescent="0.3">
      <c r="A6625" s="8" t="s">
        <v>17</v>
      </c>
      <c r="B6625" s="8" t="s">
        <v>11437</v>
      </c>
      <c r="C6625" s="8" t="s">
        <v>11438</v>
      </c>
      <c r="D6625" s="28" t="s">
        <v>11445</v>
      </c>
      <c r="E6625" s="8" t="s">
        <v>11446</v>
      </c>
      <c r="F6625" s="24">
        <v>0.33999999999999903</v>
      </c>
      <c r="G6625" s="24">
        <v>0</v>
      </c>
      <c r="H6625" s="25">
        <v>21.4694</v>
      </c>
      <c r="I6625" s="25">
        <v>5.9657999999999998</v>
      </c>
      <c r="J6625" s="15">
        <v>326</v>
      </c>
      <c r="K6625" s="15">
        <v>100</v>
      </c>
      <c r="L6625" s="13">
        <v>0.27789999999999998</v>
      </c>
      <c r="M6625" s="7">
        <v>1.8205792599999999</v>
      </c>
      <c r="N6625" s="26">
        <v>0.6</v>
      </c>
      <c r="O6625" s="27" t="s">
        <v>22</v>
      </c>
      <c r="P6625" s="8">
        <v>0.67043456189999995</v>
      </c>
      <c r="Q6625" s="24">
        <v>0.34</v>
      </c>
      <c r="R6625" t="str">
        <f>IF($Q6625*100&gt;=VLOOKUP($O6625,margin_ranges!$A$5:$C$10,2,FALSE),IF($Q6625*100&lt;=VLOOKUP($O6625,margin_ranges!$A$5:$C$10,3,FALSE)+10,"IN RANGE","ABOVE RANGE"),"BELOW RANGE")</f>
        <v>IN RANGE</v>
      </c>
      <c r="S6625">
        <f>MIN(VLOOKUP($O6625,margin_ranges!$A$5:$D$10,4,FALSE),$P6625*100)</f>
        <v>29.75</v>
      </c>
      <c r="T6625" s="29">
        <f>(1-$S6625/100)/(1-$F6625)-1</f>
        <v>6.4393939393937671E-2</v>
      </c>
      <c r="U6625" s="19" t="str">
        <f>IF(ABS(IFERROR(T6625,0))&gt;0.05,INDEX(margin_ranges!$C$13:$C$16,MATCH($F6625*100,margin_ranges!$B$13:$B$16,1)),"")</f>
        <v>Balanced (Type B)</v>
      </c>
      <c r="V6625">
        <f>MIN(VLOOKUP($U6625,margin_ranges!$A$5:$D$10,4,FALSE),$P6625*100)</f>
        <v>29.75</v>
      </c>
      <c r="Y6625" s="29">
        <f t="shared" si="103"/>
        <v>6.4393939393937671E-2</v>
      </c>
    </row>
    <row r="6626" spans="1:25" x14ac:dyDescent="0.3">
      <c r="A6626" s="8" t="s">
        <v>35</v>
      </c>
      <c r="B6626" s="8" t="s">
        <v>11453</v>
      </c>
      <c r="C6626" s="8" t="s">
        <v>34</v>
      </c>
      <c r="D6626" s="8" t="s">
        <v>34</v>
      </c>
      <c r="E6626" s="8"/>
      <c r="F6626" s="24">
        <v>0.28932158547668002</v>
      </c>
      <c r="G6626" s="24">
        <v>0</v>
      </c>
      <c r="H6626" s="25">
        <v>198.35329999999999</v>
      </c>
      <c r="I6626" s="25">
        <v>8.2643000000000004</v>
      </c>
      <c r="J6626" s="15">
        <v>598</v>
      </c>
      <c r="K6626" s="15">
        <v>159</v>
      </c>
      <c r="L6626" s="13">
        <v>4.1700000000000001E-2</v>
      </c>
      <c r="M6626" s="7">
        <v>2.41092913</v>
      </c>
      <c r="N6626" s="26">
        <v>1.710715</v>
      </c>
      <c r="O6626" s="27"/>
      <c r="P6626" s="8">
        <v>0.29043331020000002</v>
      </c>
      <c r="Q6626" s="24">
        <v>0.2893</v>
      </c>
      <c r="R6626" t="e">
        <f>IF($Q6626*100&gt;=VLOOKUP($O6626,margin_ranges!$A$5:$C$10,2,FALSE),IF($Q6626*100&lt;=VLOOKUP($O6626,margin_ranges!$A$5:$C$10,3,FALSE)+10,"IN RANGE","ABOVE RANGE"),"BELOW RANGE")</f>
        <v>#N/A</v>
      </c>
      <c r="S6626" t="e">
        <f>MIN(VLOOKUP($O6626,margin_ranges!$A$5:$D$10,4,FALSE),$P6626*100)</f>
        <v>#N/A</v>
      </c>
      <c r="T6626" s="29" t="e">
        <f>(1-$S6626/100)/(1-$F6626)-1</f>
        <v>#N/A</v>
      </c>
      <c r="U6626" s="19" t="str">
        <f>IF(ABS(IFERROR(T6626,0))&gt;0.05,INDEX(margin_ranges!$C$13:$C$16,MATCH($F6626*100,margin_ranges!$B$13:$B$16,1)),"")</f>
        <v/>
      </c>
      <c r="V6626" t="e">
        <f>MIN(VLOOKUP($U6626,margin_ranges!$A$5:$D$10,4,FALSE),$P6626*100)</f>
        <v>#N/A</v>
      </c>
      <c r="Y6626" s="29" t="e">
        <f t="shared" si="103"/>
        <v>#N/A</v>
      </c>
    </row>
    <row r="6627" spans="1:25" x14ac:dyDescent="0.3">
      <c r="A6627" s="8" t="s">
        <v>33</v>
      </c>
      <c r="B6627" s="8" t="s">
        <v>11453</v>
      </c>
      <c r="C6627" s="8" t="s">
        <v>11454</v>
      </c>
      <c r="D6627" s="8" t="s">
        <v>34</v>
      </c>
      <c r="E6627" s="8"/>
      <c r="F6627" s="24">
        <v>0.28932158547668002</v>
      </c>
      <c r="G6627" s="24">
        <v>0</v>
      </c>
      <c r="H6627" s="25">
        <v>198.35329999999999</v>
      </c>
      <c r="I6627" s="25">
        <v>8.2643000000000004</v>
      </c>
      <c r="J6627" s="15">
        <v>598</v>
      </c>
      <c r="K6627" s="15">
        <v>159</v>
      </c>
      <c r="L6627" s="13">
        <v>4.1700000000000001E-2</v>
      </c>
      <c r="M6627" s="7">
        <v>2.41092913</v>
      </c>
      <c r="N6627" s="26">
        <v>1.710715</v>
      </c>
      <c r="O6627" s="27"/>
      <c r="P6627" s="8">
        <v>0.29043331020000002</v>
      </c>
      <c r="Q6627" s="24">
        <v>0.2893</v>
      </c>
      <c r="R6627" t="e">
        <f>IF($Q6627*100&gt;=VLOOKUP($O6627,margin_ranges!$A$5:$C$10,2,FALSE),IF($Q6627*100&lt;=VLOOKUP($O6627,margin_ranges!$A$5:$C$10,3,FALSE)+10,"IN RANGE","ABOVE RANGE"),"BELOW RANGE")</f>
        <v>#N/A</v>
      </c>
      <c r="S6627" t="e">
        <f>MIN(VLOOKUP($O6627,margin_ranges!$A$5:$D$10,4,FALSE),$P6627*100)</f>
        <v>#N/A</v>
      </c>
      <c r="T6627" s="29" t="e">
        <f>(1-$S6627/100)/(1-$F6627)-1</f>
        <v>#N/A</v>
      </c>
      <c r="U6627" s="19" t="str">
        <f>IF(ABS(IFERROR(T6627,0))&gt;0.05,INDEX(margin_ranges!$C$13:$C$16,MATCH($F6627*100,margin_ranges!$B$13:$B$16,1)),"")</f>
        <v/>
      </c>
      <c r="V6627" t="e">
        <f>MIN(VLOOKUP($U6627,margin_ranges!$A$5:$D$10,4,FALSE),$P6627*100)</f>
        <v>#N/A</v>
      </c>
      <c r="Y6627" s="29" t="e">
        <f t="shared" si="103"/>
        <v>#N/A</v>
      </c>
    </row>
    <row r="6628" spans="1:25" x14ac:dyDescent="0.3">
      <c r="A6628" s="8" t="s">
        <v>17</v>
      </c>
      <c r="B6628" s="8" t="s">
        <v>11453</v>
      </c>
      <c r="C6628" s="8" t="s">
        <v>11454</v>
      </c>
      <c r="D6628" s="8" t="s">
        <v>11457</v>
      </c>
      <c r="E6628" s="8" t="s">
        <v>11458</v>
      </c>
      <c r="F6628" s="24">
        <v>0.32</v>
      </c>
      <c r="G6628" s="24">
        <v>0</v>
      </c>
      <c r="H6628" s="25">
        <v>14.8583</v>
      </c>
      <c r="I6628" s="25">
        <v>0.36359999999999998</v>
      </c>
      <c r="J6628" s="15">
        <v>33</v>
      </c>
      <c r="K6628" s="15">
        <v>9</v>
      </c>
      <c r="L6628" s="13">
        <v>2.4500000000000001E-2</v>
      </c>
      <c r="M6628" s="7">
        <v>2.9853466900000001</v>
      </c>
      <c r="N6628" s="26">
        <v>2</v>
      </c>
      <c r="O6628" s="27" t="s">
        <v>22</v>
      </c>
      <c r="P6628" s="8">
        <v>0.3300610591</v>
      </c>
      <c r="Q6628" s="24">
        <v>0.32</v>
      </c>
      <c r="R6628" t="str">
        <f>IF($Q6628*100&gt;=VLOOKUP($O6628,margin_ranges!$A$5:$C$10,2,FALSE),IF($Q6628*100&lt;=VLOOKUP($O6628,margin_ranges!$A$5:$C$10,3,FALSE)+10,"IN RANGE","ABOVE RANGE"),"BELOW RANGE")</f>
        <v>IN RANGE</v>
      </c>
      <c r="S6628">
        <f>MIN(VLOOKUP($O6628,margin_ranges!$A$5:$D$10,4,FALSE),$P6628*100)</f>
        <v>29.75</v>
      </c>
      <c r="T6628" s="29">
        <f>(1-$S6628/100)/(1-$F6628)-1</f>
        <v>3.3088235294117752E-2</v>
      </c>
      <c r="U6628" s="19" t="str">
        <f>IF(ABS(IFERROR(T6628,0))&gt;0.05,INDEX(margin_ranges!$C$13:$C$16,MATCH($F6628*100,margin_ranges!$B$13:$B$16,1)),"")</f>
        <v/>
      </c>
      <c r="V6628" t="e">
        <f>MIN(VLOOKUP($U6628,margin_ranges!$A$5:$D$10,4,FALSE),$P6628*100)</f>
        <v>#N/A</v>
      </c>
      <c r="Y6628" s="29" t="e">
        <f t="shared" si="103"/>
        <v>#N/A</v>
      </c>
    </row>
    <row r="6629" spans="1:25" x14ac:dyDescent="0.3">
      <c r="A6629" s="8" t="s">
        <v>17</v>
      </c>
      <c r="B6629" s="8" t="s">
        <v>11453</v>
      </c>
      <c r="C6629" s="8" t="s">
        <v>11454</v>
      </c>
      <c r="D6629" s="8" t="s">
        <v>11461</v>
      </c>
      <c r="E6629" s="8" t="s">
        <v>11462</v>
      </c>
      <c r="F6629" s="24">
        <v>4.3515403448822501E-2</v>
      </c>
      <c r="G6629" s="24">
        <v>0</v>
      </c>
      <c r="H6629" s="25">
        <v>22.855899999999998</v>
      </c>
      <c r="I6629" s="25">
        <v>0.22159999999999999</v>
      </c>
      <c r="J6629" s="15">
        <v>12</v>
      </c>
      <c r="K6629" s="15">
        <v>1</v>
      </c>
      <c r="L6629" s="13">
        <v>9.7000000000000003E-3</v>
      </c>
      <c r="M6629" s="7">
        <v>1.8296165</v>
      </c>
      <c r="N6629" s="26">
        <v>1.75</v>
      </c>
      <c r="O6629" s="27" t="s">
        <v>162</v>
      </c>
      <c r="P6629" s="8">
        <v>4.35154034E-2</v>
      </c>
      <c r="Q6629" s="24">
        <v>0.25</v>
      </c>
      <c r="R6629" t="str">
        <f>IF($Q6629*100&gt;=VLOOKUP($O6629,margin_ranges!$A$5:$C$10,2,FALSE),IF($Q6629*100&lt;=VLOOKUP($O6629,margin_ranges!$A$5:$C$10,3,FALSE)+10,"IN RANGE","ABOVE RANGE"),"BELOW RANGE")</f>
        <v>BELOW RANGE</v>
      </c>
      <c r="S6629">
        <f>MIN(VLOOKUP($O6629,margin_ranges!$A$5:$D$10,4,FALSE),$P6629*100)</f>
        <v>4.3515403399999997</v>
      </c>
      <c r="T6629" s="29">
        <f>(1-$S6629/100)/(1-$F6629)-1</f>
        <v>5.1043613780166197E-11</v>
      </c>
      <c r="U6629" s="19" t="str">
        <f>IF(ABS(IFERROR(T6629,0))&gt;0.05,INDEX(margin_ranges!$C$13:$C$16,MATCH($F6629*100,margin_ranges!$B$13:$B$16,1)),"")</f>
        <v/>
      </c>
      <c r="V6629" t="e">
        <f>MIN(VLOOKUP($U6629,margin_ranges!$A$5:$D$10,4,FALSE),$P6629*100)</f>
        <v>#N/A</v>
      </c>
      <c r="Y6629" s="29" t="e">
        <f t="shared" si="103"/>
        <v>#N/A</v>
      </c>
    </row>
    <row r="6630" spans="1:25" x14ac:dyDescent="0.3">
      <c r="A6630" s="8" t="s">
        <v>17</v>
      </c>
      <c r="B6630" s="8" t="s">
        <v>11453</v>
      </c>
      <c r="C6630" s="8" t="s">
        <v>11454</v>
      </c>
      <c r="D6630" s="8" t="s">
        <v>11473</v>
      </c>
      <c r="E6630" s="8" t="s">
        <v>11474</v>
      </c>
      <c r="F6630" s="24">
        <v>0.25993848296674599</v>
      </c>
      <c r="G6630" s="24">
        <v>0</v>
      </c>
      <c r="H6630" s="25">
        <v>1.4611000000000001</v>
      </c>
      <c r="I6630" s="25">
        <v>0.22770000000000001</v>
      </c>
      <c r="J6630" s="15">
        <v>18</v>
      </c>
      <c r="K6630" s="15">
        <v>5</v>
      </c>
      <c r="L6630" s="13">
        <v>0.15590000000000001</v>
      </c>
      <c r="M6630" s="7">
        <v>2.7024780399999999</v>
      </c>
      <c r="N6630" s="26">
        <v>2</v>
      </c>
      <c r="O6630" s="27" t="s">
        <v>22</v>
      </c>
      <c r="P6630" s="8">
        <v>0.259938483</v>
      </c>
      <c r="Q6630" s="24">
        <v>0.28999999999999998</v>
      </c>
      <c r="R6630" t="str">
        <f>IF($Q6630*100&gt;=VLOOKUP($O6630,margin_ranges!$A$5:$C$10,2,FALSE),IF($Q6630*100&lt;=VLOOKUP($O6630,margin_ranges!$A$5:$C$10,3,FALSE)+10,"IN RANGE","ABOVE RANGE"),"BELOW RANGE")</f>
        <v>IN RANGE</v>
      </c>
      <c r="S6630">
        <f>MIN(VLOOKUP($O6630,margin_ranges!$A$5:$D$10,4,FALSE),$P6630*100)</f>
        <v>25.9938483</v>
      </c>
      <c r="T6630" s="29">
        <f>(1-$S6630/100)/(1-$F6630)-1</f>
        <v>-4.4934167497956423E-11</v>
      </c>
      <c r="U6630" s="19" t="str">
        <f>IF(ABS(IFERROR(T6630,0))&gt;0.05,INDEX(margin_ranges!$C$13:$C$16,MATCH($F6630*100,margin_ranges!$B$13:$B$16,1)),"")</f>
        <v/>
      </c>
      <c r="V6630" t="e">
        <f>MIN(VLOOKUP($U6630,margin_ranges!$A$5:$D$10,4,FALSE),$P6630*100)</f>
        <v>#N/A</v>
      </c>
      <c r="Y6630" s="29" t="e">
        <f t="shared" si="103"/>
        <v>#N/A</v>
      </c>
    </row>
    <row r="6631" spans="1:25" x14ac:dyDescent="0.3">
      <c r="A6631" s="8" t="s">
        <v>17</v>
      </c>
      <c r="B6631" s="8" t="s">
        <v>11453</v>
      </c>
      <c r="C6631" s="8" t="s">
        <v>11454</v>
      </c>
      <c r="D6631" s="8" t="s">
        <v>11471</v>
      </c>
      <c r="E6631" s="8" t="s">
        <v>11472</v>
      </c>
      <c r="F6631" s="24">
        <v>0.26664659955178799</v>
      </c>
      <c r="G6631" s="24">
        <v>0</v>
      </c>
      <c r="H6631" s="25">
        <v>7.6555999999999997</v>
      </c>
      <c r="I6631" s="25">
        <v>1.4519</v>
      </c>
      <c r="J6631" s="15">
        <v>104</v>
      </c>
      <c r="K6631" s="15">
        <v>28</v>
      </c>
      <c r="L6631" s="13">
        <v>0.18959999999999999</v>
      </c>
      <c r="M6631" s="7">
        <v>2.3862983400000002</v>
      </c>
      <c r="N6631" s="26">
        <v>1.75</v>
      </c>
      <c r="O6631" s="27" t="s">
        <v>92</v>
      </c>
      <c r="P6631" s="8">
        <v>0.26664659959999998</v>
      </c>
      <c r="Q6631" s="24">
        <v>0.33</v>
      </c>
      <c r="R6631" t="str">
        <f>IF($Q6631*100&gt;=VLOOKUP($O6631,margin_ranges!$A$5:$C$10,2,FALSE),IF($Q6631*100&lt;=VLOOKUP($O6631,margin_ranges!$A$5:$C$10,3,FALSE)+10,"IN RANGE","ABOVE RANGE"),"BELOW RANGE")</f>
        <v>IN RANGE</v>
      </c>
      <c r="S6631">
        <f>MIN(VLOOKUP($O6631,margin_ranges!$A$5:$D$10,4,FALSE),$P6631*100)</f>
        <v>26.664659959999998</v>
      </c>
      <c r="T6631" s="29">
        <f>(1-$S6631/100)/(1-$F6631)-1</f>
        <v>-6.5741967425481107E-11</v>
      </c>
      <c r="U6631" s="19" t="str">
        <f>IF(ABS(IFERROR(T6631,0))&gt;0.05,INDEX(margin_ranges!$C$13:$C$16,MATCH($F6631*100,margin_ranges!$B$13:$B$16,1)),"")</f>
        <v/>
      </c>
      <c r="V6631" t="e">
        <f>MIN(VLOOKUP($U6631,margin_ranges!$A$5:$D$10,4,FALSE),$P6631*100)</f>
        <v>#N/A</v>
      </c>
      <c r="Y6631" s="29" t="e">
        <f t="shared" si="103"/>
        <v>#N/A</v>
      </c>
    </row>
    <row r="6632" spans="1:25" x14ac:dyDescent="0.3">
      <c r="A6632" s="8" t="s">
        <v>17</v>
      </c>
      <c r="B6632" s="8" t="s">
        <v>11453</v>
      </c>
      <c r="C6632" s="8" t="s">
        <v>11454</v>
      </c>
      <c r="D6632" s="8" t="s">
        <v>11463</v>
      </c>
      <c r="E6632" s="8" t="s">
        <v>11464</v>
      </c>
      <c r="F6632" s="24">
        <v>0.27999999999999903</v>
      </c>
      <c r="G6632" s="24">
        <v>0</v>
      </c>
      <c r="H6632" s="25">
        <v>10.0802</v>
      </c>
      <c r="I6632" s="25">
        <v>0.28670000000000001</v>
      </c>
      <c r="J6632" s="15">
        <v>27</v>
      </c>
      <c r="K6632" s="15">
        <v>8</v>
      </c>
      <c r="L6632" s="13">
        <v>2.8400000000000002E-2</v>
      </c>
      <c r="M6632" s="7">
        <v>3.17899851</v>
      </c>
      <c r="N6632" s="26">
        <v>2.25</v>
      </c>
      <c r="O6632" s="27" t="s">
        <v>92</v>
      </c>
      <c r="P6632" s="8">
        <v>0.2922299283</v>
      </c>
      <c r="Q6632" s="24">
        <v>0.28000000000000003</v>
      </c>
      <c r="R6632" t="str">
        <f>IF($Q6632*100&gt;=VLOOKUP($O6632,margin_ranges!$A$5:$C$10,2,FALSE),IF($Q6632*100&lt;=VLOOKUP($O6632,margin_ranges!$A$5:$C$10,3,FALSE)+10,"IN RANGE","ABOVE RANGE"),"BELOW RANGE")</f>
        <v>IN RANGE</v>
      </c>
      <c r="S6632">
        <f>MIN(VLOOKUP($O6632,margin_ranges!$A$5:$D$10,4,FALSE),$P6632*100)</f>
        <v>29.222992829999999</v>
      </c>
      <c r="T6632" s="29">
        <f>(1-$S6632/100)/(1-$F6632)-1</f>
        <v>-1.6986011527779232E-2</v>
      </c>
      <c r="U6632" s="19" t="str">
        <f>IF(ABS(IFERROR(T6632,0))&gt;0.05,INDEX(margin_ranges!$C$13:$C$16,MATCH($F6632*100,margin_ranges!$B$13:$B$16,1)),"")</f>
        <v/>
      </c>
      <c r="V6632" t="e">
        <f>MIN(VLOOKUP($U6632,margin_ranges!$A$5:$D$10,4,FALSE),$P6632*100)</f>
        <v>#N/A</v>
      </c>
      <c r="Y6632" s="29" t="e">
        <f t="shared" si="103"/>
        <v>#N/A</v>
      </c>
    </row>
    <row r="6633" spans="1:25" x14ac:dyDescent="0.3">
      <c r="A6633" s="8" t="s">
        <v>17</v>
      </c>
      <c r="B6633" s="8" t="s">
        <v>11453</v>
      </c>
      <c r="C6633" s="8" t="s">
        <v>11454</v>
      </c>
      <c r="D6633" s="28" t="s">
        <v>11469</v>
      </c>
      <c r="E6633" s="8" t="s">
        <v>11470</v>
      </c>
      <c r="F6633" s="24">
        <v>0.3</v>
      </c>
      <c r="G6633" s="24">
        <v>0</v>
      </c>
      <c r="H6633" s="25">
        <v>44.717100000000002</v>
      </c>
      <c r="I6633" s="25">
        <v>1.2191000000000001</v>
      </c>
      <c r="J6633" s="15">
        <v>107</v>
      </c>
      <c r="K6633" s="15">
        <v>31</v>
      </c>
      <c r="L6633" s="13">
        <v>2.7300000000000001E-2</v>
      </c>
      <c r="M6633" s="7">
        <v>2.9205835800000002</v>
      </c>
      <c r="N6633" s="26">
        <v>2</v>
      </c>
      <c r="O6633" s="27" t="s">
        <v>162</v>
      </c>
      <c r="P6633" s="8">
        <v>0.3152053541</v>
      </c>
      <c r="Q6633" s="24">
        <v>0.3</v>
      </c>
      <c r="R6633" t="str">
        <f>IF($Q6633*100&gt;=VLOOKUP($O6633,margin_ranges!$A$5:$C$10,2,FALSE),IF($Q6633*100&lt;=VLOOKUP($O6633,margin_ranges!$A$5:$C$10,3,FALSE)+10,"IN RANGE","ABOVE RANGE"),"BELOW RANGE")</f>
        <v>IN RANGE</v>
      </c>
      <c r="S6633">
        <f>MIN(VLOOKUP($O6633,margin_ranges!$A$5:$D$10,4,FALSE),$P6633*100)</f>
        <v>31.520535410000001</v>
      </c>
      <c r="T6633" s="29">
        <f>(1-$S6633/100)/(1-$F6633)-1</f>
        <v>-2.1721934428571288E-2</v>
      </c>
      <c r="U6633" s="19" t="str">
        <f>IF(ABS(IFERROR(T6633,0))&gt;0.05,INDEX(margin_ranges!$C$13:$C$16,MATCH($F6633*100,margin_ranges!$B$13:$B$16,1)),"")</f>
        <v/>
      </c>
      <c r="V6633" t="e">
        <f>MIN(VLOOKUP($U6633,margin_ranges!$A$5:$D$10,4,FALSE),$P6633*100)</f>
        <v>#N/A</v>
      </c>
      <c r="Y6633" s="29" t="e">
        <f t="shared" si="103"/>
        <v>#N/A</v>
      </c>
    </row>
    <row r="6634" spans="1:25" x14ac:dyDescent="0.3">
      <c r="A6634" s="8" t="s">
        <v>17</v>
      </c>
      <c r="B6634" s="8" t="s">
        <v>11453</v>
      </c>
      <c r="C6634" s="8" t="s">
        <v>11454</v>
      </c>
      <c r="D6634" s="8" t="s">
        <v>11465</v>
      </c>
      <c r="E6634" s="8" t="s">
        <v>11466</v>
      </c>
      <c r="F6634" s="24">
        <v>0.25</v>
      </c>
      <c r="G6634" s="24">
        <v>0</v>
      </c>
      <c r="H6634" s="25">
        <v>1.9814000000000001</v>
      </c>
      <c r="I6634" s="25">
        <v>0.42630000000000001</v>
      </c>
      <c r="J6634" s="15">
        <v>31</v>
      </c>
      <c r="K6634" s="15">
        <v>8</v>
      </c>
      <c r="L6634" s="13">
        <v>0.21510000000000001</v>
      </c>
      <c r="M6634" s="7">
        <v>2.39684987</v>
      </c>
      <c r="N6634" s="26">
        <v>1.75</v>
      </c>
      <c r="O6634" s="27" t="s">
        <v>92</v>
      </c>
      <c r="P6634" s="8">
        <v>0.26987500349999999</v>
      </c>
      <c r="Q6634" s="24">
        <v>0.25</v>
      </c>
      <c r="R6634" t="str">
        <f>IF($Q6634*100&gt;=VLOOKUP($O6634,margin_ranges!$A$5:$C$10,2,FALSE),IF($Q6634*100&lt;=VLOOKUP($O6634,margin_ranges!$A$5:$C$10,3,FALSE)+10,"IN RANGE","ABOVE RANGE"),"BELOW RANGE")</f>
        <v>IN RANGE</v>
      </c>
      <c r="S6634">
        <f>MIN(VLOOKUP($O6634,margin_ranges!$A$5:$D$10,4,FALSE),$P6634*100)</f>
        <v>26.987500349999998</v>
      </c>
      <c r="T6634" s="29">
        <f>(1-$S6634/100)/(1-$F6634)-1</f>
        <v>-2.6500004666666577E-2</v>
      </c>
      <c r="U6634" s="19" t="str">
        <f>IF(ABS(IFERROR(T6634,0))&gt;0.05,INDEX(margin_ranges!$C$13:$C$16,MATCH($F6634*100,margin_ranges!$B$13:$B$16,1)),"")</f>
        <v/>
      </c>
      <c r="V6634" t="e">
        <f>MIN(VLOOKUP($U6634,margin_ranges!$A$5:$D$10,4,FALSE),$P6634*100)</f>
        <v>#N/A</v>
      </c>
      <c r="Y6634" s="29" t="e">
        <f t="shared" si="103"/>
        <v>#N/A</v>
      </c>
    </row>
    <row r="6635" spans="1:25" x14ac:dyDescent="0.3">
      <c r="A6635" s="8" t="s">
        <v>17</v>
      </c>
      <c r="B6635" s="8" t="s">
        <v>11453</v>
      </c>
      <c r="C6635" s="8" t="s">
        <v>11454</v>
      </c>
      <c r="D6635" s="8" t="s">
        <v>11459</v>
      </c>
      <c r="E6635" s="8" t="s">
        <v>11460</v>
      </c>
      <c r="F6635" s="24">
        <v>0.25</v>
      </c>
      <c r="G6635" s="24">
        <v>0</v>
      </c>
      <c r="H6635" s="25">
        <v>6.2850999999999999</v>
      </c>
      <c r="I6635" s="25">
        <v>1.3577999999999999</v>
      </c>
      <c r="J6635" s="15">
        <v>98</v>
      </c>
      <c r="K6635" s="15">
        <v>25</v>
      </c>
      <c r="L6635" s="13">
        <v>0.216</v>
      </c>
      <c r="M6635" s="7">
        <v>2.41481404</v>
      </c>
      <c r="N6635" s="26">
        <v>1.75</v>
      </c>
      <c r="O6635" s="27" t="s">
        <v>92</v>
      </c>
      <c r="P6635" s="8">
        <v>0.2753065146</v>
      </c>
      <c r="Q6635" s="24">
        <v>0.25</v>
      </c>
      <c r="R6635" t="str">
        <f>IF($Q6635*100&gt;=VLOOKUP($O6635,margin_ranges!$A$5:$C$10,2,FALSE),IF($Q6635*100&lt;=VLOOKUP($O6635,margin_ranges!$A$5:$C$10,3,FALSE)+10,"IN RANGE","ABOVE RANGE"),"BELOW RANGE")</f>
        <v>IN RANGE</v>
      </c>
      <c r="S6635">
        <f>MIN(VLOOKUP($O6635,margin_ranges!$A$5:$D$10,4,FALSE),$P6635*100)</f>
        <v>27.530651460000001</v>
      </c>
      <c r="T6635" s="29">
        <f>(1-$S6635/100)/(1-$F6635)-1</f>
        <v>-3.3742019466666662E-2</v>
      </c>
      <c r="U6635" s="19" t="str">
        <f>IF(ABS(IFERROR(T6635,0))&gt;0.05,INDEX(margin_ranges!$C$13:$C$16,MATCH($F6635*100,margin_ranges!$B$13:$B$16,1)),"")</f>
        <v/>
      </c>
      <c r="V6635" t="e">
        <f>MIN(VLOOKUP($U6635,margin_ranges!$A$5:$D$10,4,FALSE),$P6635*100)</f>
        <v>#N/A</v>
      </c>
      <c r="Y6635" s="29" t="e">
        <f t="shared" si="103"/>
        <v>#N/A</v>
      </c>
    </row>
    <row r="6636" spans="1:25" x14ac:dyDescent="0.3">
      <c r="A6636" s="8" t="s">
        <v>17</v>
      </c>
      <c r="B6636" s="8" t="s">
        <v>11453</v>
      </c>
      <c r="C6636" s="8" t="s">
        <v>11454</v>
      </c>
      <c r="D6636" s="8" t="s">
        <v>11467</v>
      </c>
      <c r="E6636" s="8" t="s">
        <v>11468</v>
      </c>
      <c r="F6636" s="24">
        <v>0.3</v>
      </c>
      <c r="G6636" s="24">
        <v>0</v>
      </c>
      <c r="H6636" s="25">
        <v>47.5047</v>
      </c>
      <c r="I6636" s="25">
        <v>2.1295999999999999</v>
      </c>
      <c r="J6636" s="15">
        <v>120</v>
      </c>
      <c r="K6636" s="15">
        <v>36</v>
      </c>
      <c r="L6636" s="13">
        <v>4.48E-2</v>
      </c>
      <c r="M6636" s="7">
        <v>1.8813516699999999</v>
      </c>
      <c r="N6636" s="26">
        <v>1.25</v>
      </c>
      <c r="O6636" s="27" t="s">
        <v>162</v>
      </c>
      <c r="P6636" s="8">
        <v>0.3355840799</v>
      </c>
      <c r="Q6636" s="24">
        <v>0.3</v>
      </c>
      <c r="R6636" t="str">
        <f>IF($Q6636*100&gt;=VLOOKUP($O6636,margin_ranges!$A$5:$C$10,2,FALSE),IF($Q6636*100&lt;=VLOOKUP($O6636,margin_ranges!$A$5:$C$10,3,FALSE)+10,"IN RANGE","ABOVE RANGE"),"BELOW RANGE")</f>
        <v>IN RANGE</v>
      </c>
      <c r="S6636">
        <f>MIN(VLOOKUP($O6636,margin_ranges!$A$5:$D$10,4,FALSE),$P6636*100)</f>
        <v>33.558407989999999</v>
      </c>
      <c r="T6636" s="29">
        <f>(1-$S6636/100)/(1-$F6636)-1</f>
        <v>-5.0834399857142887E-2</v>
      </c>
      <c r="U6636" s="19" t="str">
        <f>IF(ABS(IFERROR(T6636,0))&gt;0.05,INDEX(margin_ranges!$C$13:$C$16,MATCH($F6636*100,margin_ranges!$B$13:$B$16,1)),"")</f>
        <v>Balanced (Type B)</v>
      </c>
      <c r="V6636">
        <f>MIN(VLOOKUP($U6636,margin_ranges!$A$5:$D$10,4,FALSE),$P6636*100)</f>
        <v>29.75</v>
      </c>
      <c r="Y6636" s="29">
        <f t="shared" si="103"/>
        <v>3.5714285714285587E-3</v>
      </c>
    </row>
    <row r="6637" spans="1:25" x14ac:dyDescent="0.3">
      <c r="A6637" s="8" t="s">
        <v>17</v>
      </c>
      <c r="B6637" s="8" t="s">
        <v>11453</v>
      </c>
      <c r="C6637" s="8" t="s">
        <v>11454</v>
      </c>
      <c r="D6637" s="8" t="s">
        <v>11455</v>
      </c>
      <c r="E6637" s="8" t="s">
        <v>11456</v>
      </c>
      <c r="F6637" s="24">
        <v>0.249999999999999</v>
      </c>
      <c r="G6637" s="24">
        <v>0</v>
      </c>
      <c r="H6637" s="25">
        <v>15.577400000000001</v>
      </c>
      <c r="I6637" s="25">
        <v>0.50080000000000002</v>
      </c>
      <c r="J6637" s="15">
        <v>42</v>
      </c>
      <c r="K6637" s="15">
        <v>11</v>
      </c>
      <c r="L6637" s="13">
        <v>3.2099999999999997E-2</v>
      </c>
      <c r="M6637" s="7">
        <v>2.8225930699999999</v>
      </c>
      <c r="N6637" s="26">
        <v>2</v>
      </c>
      <c r="O6637" s="27" t="s">
        <v>92</v>
      </c>
      <c r="P6637" s="8">
        <v>0.29143169000000002</v>
      </c>
      <c r="Q6637" s="24">
        <v>0.25</v>
      </c>
      <c r="R6637" t="str">
        <f>IF($Q6637*100&gt;=VLOOKUP($O6637,margin_ranges!$A$5:$C$10,2,FALSE),IF($Q6637*100&lt;=VLOOKUP($O6637,margin_ranges!$A$5:$C$10,3,FALSE)+10,"IN RANGE","ABOVE RANGE"),"BELOW RANGE")</f>
        <v>IN RANGE</v>
      </c>
      <c r="S6637">
        <f>MIN(VLOOKUP($O6637,margin_ranges!$A$5:$D$10,4,FALSE),$P6637*100)</f>
        <v>29.143169</v>
      </c>
      <c r="T6637" s="29">
        <f>(1-$S6637/100)/(1-$F6637)-1</f>
        <v>-5.5242253333334657E-2</v>
      </c>
      <c r="U6637" s="19" t="str">
        <f>IF(ABS(IFERROR(T6637,0))&gt;0.05,INDEX(margin_ranges!$C$13:$C$16,MATCH($F6637*100,margin_ranges!$B$13:$B$16,1)),"")</f>
        <v>Maximize Fill (Type A+)</v>
      </c>
      <c r="V6637">
        <f>MIN(VLOOKUP($U6637,margin_ranges!$A$5:$D$10,4,FALSE),$P6637*100)</f>
        <v>19.75</v>
      </c>
      <c r="Y6637" s="29">
        <f t="shared" si="103"/>
        <v>6.9999999999998508E-2</v>
      </c>
    </row>
    <row r="6638" spans="1:25" x14ac:dyDescent="0.3">
      <c r="A6638" s="8" t="s">
        <v>35</v>
      </c>
      <c r="B6638" s="8" t="s">
        <v>11475</v>
      </c>
      <c r="C6638" s="8" t="s">
        <v>34</v>
      </c>
      <c r="D6638" s="8" t="s">
        <v>34</v>
      </c>
      <c r="E6638" s="8"/>
      <c r="F6638" s="24">
        <v>0.39</v>
      </c>
      <c r="G6638" s="24">
        <v>0</v>
      </c>
      <c r="H6638" s="25">
        <v>16.8096</v>
      </c>
      <c r="I6638" s="25">
        <v>7.2660999999999998</v>
      </c>
      <c r="J6638" s="15">
        <v>65</v>
      </c>
      <c r="K6638" s="15">
        <v>23</v>
      </c>
      <c r="L6638" s="13">
        <v>0.43230000000000002</v>
      </c>
      <c r="M6638" s="7">
        <v>0.29908086</v>
      </c>
      <c r="N6638" s="26">
        <v>0.01</v>
      </c>
      <c r="O6638" s="27"/>
      <c r="P6638" s="8">
        <v>0.96656422559999999</v>
      </c>
      <c r="Q6638" s="24">
        <v>0.39</v>
      </c>
      <c r="R6638" t="e">
        <f>IF($Q6638*100&gt;=VLOOKUP($O6638,margin_ranges!$A$5:$C$10,2,FALSE),IF($Q6638*100&lt;=VLOOKUP($O6638,margin_ranges!$A$5:$C$10,3,FALSE)+10,"IN RANGE","ABOVE RANGE"),"BELOW RANGE")</f>
        <v>#N/A</v>
      </c>
      <c r="S6638" t="e">
        <f>MIN(VLOOKUP($O6638,margin_ranges!$A$5:$D$10,4,FALSE),$P6638*100)</f>
        <v>#N/A</v>
      </c>
      <c r="T6638" s="29" t="e">
        <f>(1-$S6638/100)/(1-$F6638)-1</f>
        <v>#N/A</v>
      </c>
      <c r="U6638" s="19" t="str">
        <f>IF(ABS(IFERROR(T6638,0))&gt;0.05,INDEX(margin_ranges!$C$13:$C$16,MATCH($F6638*100,margin_ranges!$B$13:$B$16,1)),"")</f>
        <v/>
      </c>
      <c r="V6638" t="e">
        <f>MIN(VLOOKUP($U6638,margin_ranges!$A$5:$D$10,4,FALSE),$P6638*100)</f>
        <v>#N/A</v>
      </c>
      <c r="Y6638" s="29" t="e">
        <f t="shared" si="103"/>
        <v>#N/A</v>
      </c>
    </row>
    <row r="6639" spans="1:25" x14ac:dyDescent="0.3">
      <c r="A6639" s="8" t="s">
        <v>33</v>
      </c>
      <c r="B6639" s="8" t="s">
        <v>11475</v>
      </c>
      <c r="C6639" s="8" t="s">
        <v>11476</v>
      </c>
      <c r="D6639" s="8" t="s">
        <v>34</v>
      </c>
      <c r="E6639" s="8"/>
      <c r="F6639" s="24">
        <v>0.39</v>
      </c>
      <c r="G6639" s="24">
        <v>0</v>
      </c>
      <c r="H6639" s="25">
        <v>16.8096</v>
      </c>
      <c r="I6639" s="25">
        <v>7.2660999999999998</v>
      </c>
      <c r="J6639" s="15">
        <v>65</v>
      </c>
      <c r="K6639" s="15">
        <v>23</v>
      </c>
      <c r="L6639" s="13">
        <v>0.43230000000000002</v>
      </c>
      <c r="M6639" s="7">
        <v>0.29908086</v>
      </c>
      <c r="N6639" s="26">
        <v>0.01</v>
      </c>
      <c r="O6639" s="27"/>
      <c r="P6639" s="8">
        <v>0.96656422559999999</v>
      </c>
      <c r="Q6639" s="24">
        <v>0.39</v>
      </c>
      <c r="R6639" t="e">
        <f>IF($Q6639*100&gt;=VLOOKUP($O6639,margin_ranges!$A$5:$C$10,2,FALSE),IF($Q6639*100&lt;=VLOOKUP($O6639,margin_ranges!$A$5:$C$10,3,FALSE)+10,"IN RANGE","ABOVE RANGE"),"BELOW RANGE")</f>
        <v>#N/A</v>
      </c>
      <c r="S6639" t="e">
        <f>MIN(VLOOKUP($O6639,margin_ranges!$A$5:$D$10,4,FALSE),$P6639*100)</f>
        <v>#N/A</v>
      </c>
      <c r="T6639" s="29" t="e">
        <f>(1-$S6639/100)/(1-$F6639)-1</f>
        <v>#N/A</v>
      </c>
      <c r="U6639" s="19" t="str">
        <f>IF(ABS(IFERROR(T6639,0))&gt;0.05,INDEX(margin_ranges!$C$13:$C$16,MATCH($F6639*100,margin_ranges!$B$13:$B$16,1)),"")</f>
        <v/>
      </c>
      <c r="V6639" t="e">
        <f>MIN(VLOOKUP($U6639,margin_ranges!$A$5:$D$10,4,FALSE),$P6639*100)</f>
        <v>#N/A</v>
      </c>
      <c r="Y6639" s="29" t="e">
        <f t="shared" si="103"/>
        <v>#N/A</v>
      </c>
    </row>
    <row r="6640" spans="1:25" x14ac:dyDescent="0.3">
      <c r="A6640" s="8" t="s">
        <v>17</v>
      </c>
      <c r="B6640" s="8" t="s">
        <v>11475</v>
      </c>
      <c r="C6640" s="8" t="s">
        <v>11476</v>
      </c>
      <c r="D6640" s="8" t="s">
        <v>11477</v>
      </c>
      <c r="E6640" s="8" t="s">
        <v>11478</v>
      </c>
      <c r="F6640" s="24">
        <v>0.39</v>
      </c>
      <c r="G6640" s="24">
        <v>0</v>
      </c>
      <c r="H6640" s="25">
        <v>8.9550999999999998</v>
      </c>
      <c r="I6640" s="25">
        <v>3.7614000000000001</v>
      </c>
      <c r="J6640" s="15">
        <v>33</v>
      </c>
      <c r="K6640" s="15">
        <v>12</v>
      </c>
      <c r="L6640" s="13">
        <v>0.42</v>
      </c>
      <c r="M6640" s="7">
        <v>0.28881103000000002</v>
      </c>
      <c r="N6640" s="26">
        <v>0.01</v>
      </c>
      <c r="O6640" s="27" t="s">
        <v>22</v>
      </c>
      <c r="P6640" s="8">
        <v>0.96537528360000002</v>
      </c>
      <c r="Q6640" s="24">
        <v>0.39</v>
      </c>
      <c r="R6640" t="str">
        <f>IF($Q6640*100&gt;=VLOOKUP($O6640,margin_ranges!$A$5:$C$10,2,FALSE),IF($Q6640*100&lt;=VLOOKUP($O6640,margin_ranges!$A$5:$C$10,3,FALSE)+10,"IN RANGE","ABOVE RANGE"),"BELOW RANGE")</f>
        <v>IN RANGE</v>
      </c>
      <c r="S6640">
        <f>MIN(VLOOKUP($O6640,margin_ranges!$A$5:$D$10,4,FALSE),$P6640*100)</f>
        <v>29.75</v>
      </c>
      <c r="T6640" s="29">
        <f>(1-$S6640/100)/(1-$F6640)-1</f>
        <v>0.15163934426229519</v>
      </c>
      <c r="U6640" s="19" t="str">
        <f>IF(ABS(IFERROR(T6640,0))&gt;0.05,INDEX(margin_ranges!$C$13:$C$16,MATCH($F6640*100,margin_ranges!$B$13:$B$16,1)),"")</f>
        <v>Margin Over Fill (Type C)</v>
      </c>
      <c r="V6640">
        <f>MIN(VLOOKUP($U6640,margin_ranges!$A$5:$D$10,4,FALSE),$P6640*100)</f>
        <v>43</v>
      </c>
      <c r="Y6640" s="29">
        <f t="shared" si="103"/>
        <v>-6.5573770491803129E-2</v>
      </c>
    </row>
    <row r="6641" spans="1:25" x14ac:dyDescent="0.3">
      <c r="A6641" s="8" t="s">
        <v>17</v>
      </c>
      <c r="B6641" s="8" t="s">
        <v>11475</v>
      </c>
      <c r="C6641" s="8" t="s">
        <v>11476</v>
      </c>
      <c r="D6641" s="8" t="s">
        <v>11479</v>
      </c>
      <c r="E6641" s="8" t="s">
        <v>11480</v>
      </c>
      <c r="F6641" s="24">
        <v>0.39</v>
      </c>
      <c r="G6641" s="24">
        <v>0</v>
      </c>
      <c r="H6641" s="25">
        <v>7.8544999999999998</v>
      </c>
      <c r="I6641" s="25">
        <v>3.5047000000000001</v>
      </c>
      <c r="J6641" s="15">
        <v>33</v>
      </c>
      <c r="K6641" s="15">
        <v>12</v>
      </c>
      <c r="L6641" s="13">
        <v>0.44619999999999999</v>
      </c>
      <c r="M6641" s="7">
        <v>0.31010272</v>
      </c>
      <c r="N6641" s="26">
        <v>0.01</v>
      </c>
      <c r="O6641" s="27" t="s">
        <v>22</v>
      </c>
      <c r="P6641" s="8">
        <v>0.96775262070000001</v>
      </c>
      <c r="Q6641" s="24">
        <v>0.39</v>
      </c>
      <c r="R6641" t="str">
        <f>IF($Q6641*100&gt;=VLOOKUP($O6641,margin_ranges!$A$5:$C$10,2,FALSE),IF($Q6641*100&lt;=VLOOKUP($O6641,margin_ranges!$A$5:$C$10,3,FALSE)+10,"IN RANGE","ABOVE RANGE"),"BELOW RANGE")</f>
        <v>IN RANGE</v>
      </c>
      <c r="S6641">
        <f>MIN(VLOOKUP($O6641,margin_ranges!$A$5:$D$10,4,FALSE),$P6641*100)</f>
        <v>29.75</v>
      </c>
      <c r="T6641" s="29">
        <f>(1-$S6641/100)/(1-$F6641)-1</f>
        <v>0.15163934426229519</v>
      </c>
      <c r="U6641" s="19" t="str">
        <f>IF(ABS(IFERROR(T6641,0))&gt;0.05,INDEX(margin_ranges!$C$13:$C$16,MATCH($F6641*100,margin_ranges!$B$13:$B$16,1)),"")</f>
        <v>Margin Over Fill (Type C)</v>
      </c>
      <c r="V6641">
        <f>MIN(VLOOKUP($U6641,margin_ranges!$A$5:$D$10,4,FALSE),$P6641*100)</f>
        <v>43</v>
      </c>
      <c r="Y6641" s="29">
        <f t="shared" si="103"/>
        <v>-6.5573770491803129E-2</v>
      </c>
    </row>
    <row r="6642" spans="1:25" x14ac:dyDescent="0.3">
      <c r="A6642" s="8" t="s">
        <v>35</v>
      </c>
      <c r="B6642" s="8" t="s">
        <v>11481</v>
      </c>
      <c r="C6642" s="8" t="s">
        <v>34</v>
      </c>
      <c r="D6642" s="8" t="s">
        <v>34</v>
      </c>
      <c r="E6642" s="8"/>
      <c r="F6642" s="24">
        <v>0.27711865605158498</v>
      </c>
      <c r="G6642" s="24">
        <v>0</v>
      </c>
      <c r="H6642" s="25">
        <v>2.9586000000000001</v>
      </c>
      <c r="I6642" s="25">
        <v>0.60860000000000003</v>
      </c>
      <c r="J6642" s="15">
        <v>30</v>
      </c>
      <c r="K6642" s="15">
        <v>9</v>
      </c>
      <c r="L6642" s="13">
        <v>0.20569999999999999</v>
      </c>
      <c r="M6642" s="7">
        <v>1.6600234700000001</v>
      </c>
      <c r="N6642" s="26">
        <v>1.2</v>
      </c>
      <c r="O6642" s="27"/>
      <c r="P6642" s="8">
        <v>0.27711865610000003</v>
      </c>
      <c r="Q6642" s="24">
        <v>0.33750000000000002</v>
      </c>
      <c r="R6642" t="e">
        <f>IF($Q6642*100&gt;=VLOOKUP($O6642,margin_ranges!$A$5:$C$10,2,FALSE),IF($Q6642*100&lt;=VLOOKUP($O6642,margin_ranges!$A$5:$C$10,3,FALSE)+10,"IN RANGE","ABOVE RANGE"),"BELOW RANGE")</f>
        <v>#N/A</v>
      </c>
      <c r="S6642" t="e">
        <f>MIN(VLOOKUP($O6642,margin_ranges!$A$5:$D$10,4,FALSE),$P6642*100)</f>
        <v>#N/A</v>
      </c>
      <c r="T6642" s="29" t="e">
        <f>(1-$S6642/100)/(1-$F6642)-1</f>
        <v>#N/A</v>
      </c>
      <c r="U6642" s="19" t="str">
        <f>IF(ABS(IFERROR(T6642,0))&gt;0.05,INDEX(margin_ranges!$C$13:$C$16,MATCH($F6642*100,margin_ranges!$B$13:$B$16,1)),"")</f>
        <v/>
      </c>
      <c r="V6642" t="e">
        <f>MIN(VLOOKUP($U6642,margin_ranges!$A$5:$D$10,4,FALSE),$P6642*100)</f>
        <v>#N/A</v>
      </c>
      <c r="Y6642" s="29" t="e">
        <f t="shared" si="103"/>
        <v>#N/A</v>
      </c>
    </row>
    <row r="6643" spans="1:25" x14ac:dyDescent="0.3">
      <c r="A6643" s="8" t="s">
        <v>33</v>
      </c>
      <c r="B6643" s="8" t="s">
        <v>11481</v>
      </c>
      <c r="C6643" s="8" t="s">
        <v>11482</v>
      </c>
      <c r="D6643" s="8" t="s">
        <v>34</v>
      </c>
      <c r="E6643" s="8"/>
      <c r="F6643" s="24">
        <v>0.27711865605158498</v>
      </c>
      <c r="G6643" s="24">
        <v>0</v>
      </c>
      <c r="H6643" s="25">
        <v>2.9586000000000001</v>
      </c>
      <c r="I6643" s="25">
        <v>0.60860000000000003</v>
      </c>
      <c r="J6643" s="15">
        <v>30</v>
      </c>
      <c r="K6643" s="15">
        <v>9</v>
      </c>
      <c r="L6643" s="13">
        <v>0.20569999999999999</v>
      </c>
      <c r="M6643" s="7">
        <v>1.6600234700000001</v>
      </c>
      <c r="N6643" s="26">
        <v>1.2</v>
      </c>
      <c r="O6643" s="27"/>
      <c r="P6643" s="8">
        <v>0.27711865610000003</v>
      </c>
      <c r="Q6643" s="24">
        <v>0.33750000000000002</v>
      </c>
      <c r="R6643" t="e">
        <f>IF($Q6643*100&gt;=VLOOKUP($O6643,margin_ranges!$A$5:$C$10,2,FALSE),IF($Q6643*100&lt;=VLOOKUP($O6643,margin_ranges!$A$5:$C$10,3,FALSE)+10,"IN RANGE","ABOVE RANGE"),"BELOW RANGE")</f>
        <v>#N/A</v>
      </c>
      <c r="S6643" t="e">
        <f>MIN(VLOOKUP($O6643,margin_ranges!$A$5:$D$10,4,FALSE),$P6643*100)</f>
        <v>#N/A</v>
      </c>
      <c r="T6643" s="29" t="e">
        <f>(1-$S6643/100)/(1-$F6643)-1</f>
        <v>#N/A</v>
      </c>
      <c r="U6643" s="19" t="str">
        <f>IF(ABS(IFERROR(T6643,0))&gt;0.05,INDEX(margin_ranges!$C$13:$C$16,MATCH($F6643*100,margin_ranges!$B$13:$B$16,1)),"")</f>
        <v/>
      </c>
      <c r="V6643" t="e">
        <f>MIN(VLOOKUP($U6643,margin_ranges!$A$5:$D$10,4,FALSE),$P6643*100)</f>
        <v>#N/A</v>
      </c>
      <c r="Y6643" s="29" t="e">
        <f t="shared" si="103"/>
        <v>#N/A</v>
      </c>
    </row>
    <row r="6644" spans="1:25" x14ac:dyDescent="0.3">
      <c r="A6644" s="8" t="s">
        <v>17</v>
      </c>
      <c r="B6644" s="8" t="s">
        <v>11481</v>
      </c>
      <c r="C6644" s="8" t="s">
        <v>11482</v>
      </c>
      <c r="D6644" s="8" t="s">
        <v>11483</v>
      </c>
      <c r="E6644" s="8" t="s">
        <v>11484</v>
      </c>
      <c r="F6644" s="24">
        <v>0.30316879951249198</v>
      </c>
      <c r="G6644" s="24">
        <v>0</v>
      </c>
      <c r="H6644" s="25">
        <v>0.76859999999999995</v>
      </c>
      <c r="I6644" s="25">
        <v>0.16339999999999999</v>
      </c>
      <c r="J6644" s="15">
        <v>8</v>
      </c>
      <c r="K6644" s="15">
        <v>3</v>
      </c>
      <c r="L6644" s="13">
        <v>0.21249999999999999</v>
      </c>
      <c r="M6644" s="7">
        <v>1.72208133</v>
      </c>
      <c r="N6644" s="26">
        <v>1.2</v>
      </c>
      <c r="O6644" s="27" t="s">
        <v>22</v>
      </c>
      <c r="P6644" s="8">
        <v>0.30316879949999997</v>
      </c>
      <c r="Q6644" s="24">
        <v>0.34</v>
      </c>
      <c r="R6644" t="str">
        <f>IF($Q6644*100&gt;=VLOOKUP($O6644,margin_ranges!$A$5:$C$10,2,FALSE),IF($Q6644*100&lt;=VLOOKUP($O6644,margin_ranges!$A$5:$C$10,3,FALSE)+10,"IN RANGE","ABOVE RANGE"),"BELOW RANGE")</f>
        <v>IN RANGE</v>
      </c>
      <c r="S6644">
        <f>MIN(VLOOKUP($O6644,margin_ranges!$A$5:$D$10,4,FALSE),$P6644*100)</f>
        <v>29.75</v>
      </c>
      <c r="T6644" s="29">
        <f>(1-$S6644/100)/(1-$F6644)-1</f>
        <v>8.135111499780745E-3</v>
      </c>
      <c r="U6644" s="19" t="str">
        <f>IF(ABS(IFERROR(T6644,0))&gt;0.05,INDEX(margin_ranges!$C$13:$C$16,MATCH($F6644*100,margin_ranges!$B$13:$B$16,1)),"")</f>
        <v/>
      </c>
      <c r="V6644" t="e">
        <f>MIN(VLOOKUP($U6644,margin_ranges!$A$5:$D$10,4,FALSE),$P6644*100)</f>
        <v>#N/A</v>
      </c>
      <c r="Y6644" s="29" t="e">
        <f t="shared" si="103"/>
        <v>#N/A</v>
      </c>
    </row>
    <row r="6645" spans="1:25" x14ac:dyDescent="0.3">
      <c r="A6645" s="8" t="s">
        <v>17</v>
      </c>
      <c r="B6645" s="8" t="s">
        <v>11481</v>
      </c>
      <c r="C6645" s="8" t="s">
        <v>11482</v>
      </c>
      <c r="D6645" s="8" t="s">
        <v>11485</v>
      </c>
      <c r="E6645" s="8" t="s">
        <v>11486</v>
      </c>
      <c r="F6645" s="24">
        <v>0.26979472140762401</v>
      </c>
      <c r="G6645" s="24">
        <v>0</v>
      </c>
      <c r="H6645" s="25">
        <v>1.4325000000000001</v>
      </c>
      <c r="I6645" s="25">
        <v>0.29049999999999998</v>
      </c>
      <c r="J6645" s="15">
        <v>14</v>
      </c>
      <c r="K6645" s="15">
        <v>4</v>
      </c>
      <c r="L6645" s="13">
        <v>0.20280000000000001</v>
      </c>
      <c r="M6645" s="7">
        <v>1.6433734900000001</v>
      </c>
      <c r="N6645" s="26">
        <v>1.2</v>
      </c>
      <c r="O6645" s="27" t="s">
        <v>22</v>
      </c>
      <c r="P6645" s="8">
        <v>0.26979472139999999</v>
      </c>
      <c r="Q6645" s="24">
        <v>0.34</v>
      </c>
      <c r="R6645" t="str">
        <f>IF($Q6645*100&gt;=VLOOKUP($O6645,margin_ranges!$A$5:$C$10,2,FALSE),IF($Q6645*100&lt;=VLOOKUP($O6645,margin_ranges!$A$5:$C$10,3,FALSE)+10,"IN RANGE","ABOVE RANGE"),"BELOW RANGE")</f>
        <v>IN RANGE</v>
      </c>
      <c r="S6645">
        <f>MIN(VLOOKUP($O6645,margin_ranges!$A$5:$D$10,4,FALSE),$P6645*100)</f>
        <v>26.979472139999999</v>
      </c>
      <c r="T6645" s="29">
        <f>(1-$S6645/100)/(1-$F6645)-1</f>
        <v>1.0440759368179897E-11</v>
      </c>
      <c r="U6645" s="19" t="str">
        <f>IF(ABS(IFERROR(T6645,0))&gt;0.05,INDEX(margin_ranges!$C$13:$C$16,MATCH($F6645*100,margin_ranges!$B$13:$B$16,1)),"")</f>
        <v/>
      </c>
      <c r="V6645" t="e">
        <f>MIN(VLOOKUP($U6645,margin_ranges!$A$5:$D$10,4,FALSE),$P6645*100)</f>
        <v>#N/A</v>
      </c>
      <c r="Y6645" s="29" t="e">
        <f t="shared" si="103"/>
        <v>#N/A</v>
      </c>
    </row>
    <row r="6646" spans="1:25" x14ac:dyDescent="0.3">
      <c r="A6646" s="8" t="s">
        <v>17</v>
      </c>
      <c r="B6646" s="8" t="s">
        <v>11481</v>
      </c>
      <c r="C6646" s="8" t="s">
        <v>11482</v>
      </c>
      <c r="D6646" s="8" t="s">
        <v>11487</v>
      </c>
      <c r="E6646" s="8" t="s">
        <v>11486</v>
      </c>
      <c r="F6646" s="24">
        <v>0.261884477764525</v>
      </c>
      <c r="G6646" s="24">
        <v>0</v>
      </c>
      <c r="H6646" s="25">
        <v>0.75749999999999995</v>
      </c>
      <c r="I6646" s="25">
        <v>0.1547</v>
      </c>
      <c r="J6646" s="15">
        <v>8</v>
      </c>
      <c r="K6646" s="15">
        <v>2</v>
      </c>
      <c r="L6646" s="13">
        <v>0.20419999999999999</v>
      </c>
      <c r="M6646" s="7">
        <v>1.62576177</v>
      </c>
      <c r="N6646" s="26">
        <v>1.2</v>
      </c>
      <c r="O6646" s="27" t="s">
        <v>22</v>
      </c>
      <c r="P6646" s="8">
        <v>0.26188447780000002</v>
      </c>
      <c r="Q6646" s="24">
        <v>0.33</v>
      </c>
      <c r="R6646" t="str">
        <f>IF($Q6646*100&gt;=VLOOKUP($O6646,margin_ranges!$A$5:$C$10,2,FALSE),IF($Q6646*100&lt;=VLOOKUP($O6646,margin_ranges!$A$5:$C$10,3,FALSE)+10,"IN RANGE","ABOVE RANGE"),"BELOW RANGE")</f>
        <v>IN RANGE</v>
      </c>
      <c r="S6646">
        <f>MIN(VLOOKUP($O6646,margin_ranges!$A$5:$D$10,4,FALSE),$P6646*100)</f>
        <v>26.188447780000001</v>
      </c>
      <c r="T6646" s="29">
        <f>(1-$S6646/100)/(1-$F6646)-1</f>
        <v>-4.8061554736023027E-11</v>
      </c>
      <c r="U6646" s="19" t="str">
        <f>IF(ABS(IFERROR(T6646,0))&gt;0.05,INDEX(margin_ranges!$C$13:$C$16,MATCH($F6646*100,margin_ranges!$B$13:$B$16,1)),"")</f>
        <v/>
      </c>
      <c r="V6646" t="e">
        <f>MIN(VLOOKUP($U6646,margin_ranges!$A$5:$D$10,4,FALSE),$P6646*100)</f>
        <v>#N/A</v>
      </c>
      <c r="Y6646" s="29" t="e">
        <f t="shared" si="103"/>
        <v>#N/A</v>
      </c>
    </row>
    <row r="6647" spans="1:25" x14ac:dyDescent="0.3">
      <c r="A6647" s="8" t="s">
        <v>35</v>
      </c>
      <c r="B6647" s="8" t="s">
        <v>11488</v>
      </c>
      <c r="C6647" s="8" t="s">
        <v>34</v>
      </c>
      <c r="D6647" s="8" t="s">
        <v>34</v>
      </c>
      <c r="E6647" s="8"/>
      <c r="F6647" s="24">
        <v>0.28999999999999998</v>
      </c>
      <c r="G6647" s="24">
        <v>0</v>
      </c>
      <c r="H6647" s="25">
        <v>3.5341999999999998</v>
      </c>
      <c r="I6647" s="25">
        <v>1.2770999999999999</v>
      </c>
      <c r="J6647" s="15">
        <v>56</v>
      </c>
      <c r="K6647" s="15">
        <v>14</v>
      </c>
      <c r="L6647" s="13">
        <v>0.3614</v>
      </c>
      <c r="M6647" s="7">
        <v>1.46331096</v>
      </c>
      <c r="N6647" s="26">
        <v>1</v>
      </c>
      <c r="O6647" s="27"/>
      <c r="P6647" s="8">
        <v>0.3166182541</v>
      </c>
      <c r="Q6647" s="24">
        <v>0.28999999999999998</v>
      </c>
      <c r="R6647" t="e">
        <f>IF($Q6647*100&gt;=VLOOKUP($O6647,margin_ranges!$A$5:$C$10,2,FALSE),IF($Q6647*100&lt;=VLOOKUP($O6647,margin_ranges!$A$5:$C$10,3,FALSE)+10,"IN RANGE","ABOVE RANGE"),"BELOW RANGE")</f>
        <v>#N/A</v>
      </c>
      <c r="S6647" t="e">
        <f>MIN(VLOOKUP($O6647,margin_ranges!$A$5:$D$10,4,FALSE),$P6647*100)</f>
        <v>#N/A</v>
      </c>
      <c r="T6647" s="29" t="e">
        <f>(1-$S6647/100)/(1-$F6647)-1</f>
        <v>#N/A</v>
      </c>
      <c r="U6647" s="19" t="str">
        <f>IF(ABS(IFERROR(T6647,0))&gt;0.05,INDEX(margin_ranges!$C$13:$C$16,MATCH($F6647*100,margin_ranges!$B$13:$B$16,1)),"")</f>
        <v/>
      </c>
      <c r="V6647" t="e">
        <f>MIN(VLOOKUP($U6647,margin_ranges!$A$5:$D$10,4,FALSE),$P6647*100)</f>
        <v>#N/A</v>
      </c>
      <c r="Y6647" s="29" t="e">
        <f t="shared" si="103"/>
        <v>#N/A</v>
      </c>
    </row>
    <row r="6648" spans="1:25" x14ac:dyDescent="0.3">
      <c r="A6648" s="8" t="s">
        <v>33</v>
      </c>
      <c r="B6648" s="8" t="s">
        <v>11488</v>
      </c>
      <c r="C6648" s="8" t="s">
        <v>11489</v>
      </c>
      <c r="D6648" s="8" t="s">
        <v>34</v>
      </c>
      <c r="E6648" s="8"/>
      <c r="F6648" s="24">
        <v>0.28999999999999998</v>
      </c>
      <c r="G6648" s="24">
        <v>0</v>
      </c>
      <c r="H6648" s="25">
        <v>3.5341999999999998</v>
      </c>
      <c r="I6648" s="25">
        <v>1.2770999999999999</v>
      </c>
      <c r="J6648" s="15">
        <v>56</v>
      </c>
      <c r="K6648" s="15">
        <v>14</v>
      </c>
      <c r="L6648" s="13">
        <v>0.3614</v>
      </c>
      <c r="M6648" s="7">
        <v>1.46331096</v>
      </c>
      <c r="N6648" s="26">
        <v>1</v>
      </c>
      <c r="O6648" s="27"/>
      <c r="P6648" s="8">
        <v>0.3166182541</v>
      </c>
      <c r="Q6648" s="24">
        <v>0.28999999999999998</v>
      </c>
      <c r="R6648" t="e">
        <f>IF($Q6648*100&gt;=VLOOKUP($O6648,margin_ranges!$A$5:$C$10,2,FALSE),IF($Q6648*100&lt;=VLOOKUP($O6648,margin_ranges!$A$5:$C$10,3,FALSE)+10,"IN RANGE","ABOVE RANGE"),"BELOW RANGE")</f>
        <v>#N/A</v>
      </c>
      <c r="S6648" t="e">
        <f>MIN(VLOOKUP($O6648,margin_ranges!$A$5:$D$10,4,FALSE),$P6648*100)</f>
        <v>#N/A</v>
      </c>
      <c r="T6648" s="29" t="e">
        <f>(1-$S6648/100)/(1-$F6648)-1</f>
        <v>#N/A</v>
      </c>
      <c r="U6648" s="19" t="str">
        <f>IF(ABS(IFERROR(T6648,0))&gt;0.05,INDEX(margin_ranges!$C$13:$C$16,MATCH($F6648*100,margin_ranges!$B$13:$B$16,1)),"")</f>
        <v/>
      </c>
      <c r="V6648" t="e">
        <f>MIN(VLOOKUP($U6648,margin_ranges!$A$5:$D$10,4,FALSE),$P6648*100)</f>
        <v>#N/A</v>
      </c>
      <c r="Y6648" s="29" t="e">
        <f t="shared" si="103"/>
        <v>#N/A</v>
      </c>
    </row>
    <row r="6649" spans="1:25" x14ac:dyDescent="0.3">
      <c r="A6649" s="8" t="s">
        <v>17</v>
      </c>
      <c r="B6649" s="8" t="s">
        <v>11488</v>
      </c>
      <c r="C6649" s="8" t="s">
        <v>11489</v>
      </c>
      <c r="D6649" s="8" t="s">
        <v>11492</v>
      </c>
      <c r="E6649" s="8" t="s">
        <v>11493</v>
      </c>
      <c r="F6649" s="24">
        <v>0.28999999999999998</v>
      </c>
      <c r="G6649" s="24">
        <v>0</v>
      </c>
      <c r="H6649" s="25">
        <v>1.1731</v>
      </c>
      <c r="I6649" s="25">
        <v>0.40579999999999999</v>
      </c>
      <c r="J6649" s="15">
        <v>17</v>
      </c>
      <c r="K6649" s="15">
        <v>4</v>
      </c>
      <c r="L6649" s="13">
        <v>0.34589999999999999</v>
      </c>
      <c r="M6649" s="7">
        <v>1.41137124</v>
      </c>
      <c r="N6649" s="26">
        <v>1</v>
      </c>
      <c r="O6649" s="27" t="s">
        <v>22</v>
      </c>
      <c r="P6649" s="8">
        <v>0.29146919430000001</v>
      </c>
      <c r="Q6649" s="24">
        <v>0.28999999999999998</v>
      </c>
      <c r="R6649" t="str">
        <f>IF($Q6649*100&gt;=VLOOKUP($O6649,margin_ranges!$A$5:$C$10,2,FALSE),IF($Q6649*100&lt;=VLOOKUP($O6649,margin_ranges!$A$5:$C$10,3,FALSE)+10,"IN RANGE","ABOVE RANGE"),"BELOW RANGE")</f>
        <v>IN RANGE</v>
      </c>
      <c r="S6649">
        <f>MIN(VLOOKUP($O6649,margin_ranges!$A$5:$D$10,4,FALSE),$P6649*100)</f>
        <v>29.146919430000001</v>
      </c>
      <c r="T6649" s="29">
        <f>(1-$S6649/100)/(1-$F6649)-1</f>
        <v>-2.069287746478965E-3</v>
      </c>
      <c r="U6649" s="19" t="str">
        <f>IF(ABS(IFERROR(T6649,0))&gt;0.05,INDEX(margin_ranges!$C$13:$C$16,MATCH($F6649*100,margin_ranges!$B$13:$B$16,1)),"")</f>
        <v/>
      </c>
      <c r="V6649" t="e">
        <f>MIN(VLOOKUP($U6649,margin_ranges!$A$5:$D$10,4,FALSE),$P6649*100)</f>
        <v>#N/A</v>
      </c>
      <c r="Y6649" s="29" t="e">
        <f t="shared" si="103"/>
        <v>#N/A</v>
      </c>
    </row>
    <row r="6650" spans="1:25" x14ac:dyDescent="0.3">
      <c r="A6650" s="8" t="s">
        <v>17</v>
      </c>
      <c r="B6650" s="8" t="s">
        <v>11488</v>
      </c>
      <c r="C6650" s="8" t="s">
        <v>11489</v>
      </c>
      <c r="D6650" s="8" t="s">
        <v>11490</v>
      </c>
      <c r="E6650" s="8" t="s">
        <v>11491</v>
      </c>
      <c r="F6650" s="24">
        <v>0.28999999999999998</v>
      </c>
      <c r="G6650" s="24">
        <v>0</v>
      </c>
      <c r="H6650" s="25">
        <v>1.1358999999999999</v>
      </c>
      <c r="I6650" s="25">
        <v>0.41460000000000002</v>
      </c>
      <c r="J6650" s="15">
        <v>18</v>
      </c>
      <c r="K6650" s="15">
        <v>5</v>
      </c>
      <c r="L6650" s="13">
        <v>0.36499999999999999</v>
      </c>
      <c r="M6650" s="7">
        <v>1.4602343200000001</v>
      </c>
      <c r="N6650" s="26">
        <v>1</v>
      </c>
      <c r="O6650" s="27" t="s">
        <v>22</v>
      </c>
      <c r="P6650" s="8">
        <v>0.31517840289999999</v>
      </c>
      <c r="Q6650" s="24">
        <v>0.28999999999999998</v>
      </c>
      <c r="R6650" t="str">
        <f>IF($Q6650*100&gt;=VLOOKUP($O6650,margin_ranges!$A$5:$C$10,2,FALSE),IF($Q6650*100&lt;=VLOOKUP($O6650,margin_ranges!$A$5:$C$10,3,FALSE)+10,"IN RANGE","ABOVE RANGE"),"BELOW RANGE")</f>
        <v>IN RANGE</v>
      </c>
      <c r="S6650">
        <f>MIN(VLOOKUP($O6650,margin_ranges!$A$5:$D$10,4,FALSE),$P6650*100)</f>
        <v>29.75</v>
      </c>
      <c r="T6650" s="29">
        <f>(1-$S6650/100)/(1-$F6650)-1</f>
        <v>-1.0563380281690127E-2</v>
      </c>
      <c r="U6650" s="19" t="str">
        <f>IF(ABS(IFERROR(T6650,0))&gt;0.05,INDEX(margin_ranges!$C$13:$C$16,MATCH($F6650*100,margin_ranges!$B$13:$B$16,1)),"")</f>
        <v/>
      </c>
      <c r="V6650" t="e">
        <f>MIN(VLOOKUP($U6650,margin_ranges!$A$5:$D$10,4,FALSE),$P6650*100)</f>
        <v>#N/A</v>
      </c>
      <c r="Y6650" s="29" t="e">
        <f t="shared" si="103"/>
        <v>#N/A</v>
      </c>
    </row>
    <row r="6651" spans="1:25" x14ac:dyDescent="0.3">
      <c r="A6651" s="8" t="s">
        <v>17</v>
      </c>
      <c r="B6651" s="8" t="s">
        <v>11488</v>
      </c>
      <c r="C6651" s="8" t="s">
        <v>11489</v>
      </c>
      <c r="D6651" s="8" t="s">
        <v>11494</v>
      </c>
      <c r="E6651" s="8" t="s">
        <v>11489</v>
      </c>
      <c r="F6651" s="24">
        <v>0.28999999999999998</v>
      </c>
      <c r="G6651" s="24">
        <v>0</v>
      </c>
      <c r="H6651" s="25">
        <v>1.2251000000000001</v>
      </c>
      <c r="I6651" s="25">
        <v>0.45679999999999998</v>
      </c>
      <c r="J6651" s="15">
        <v>21</v>
      </c>
      <c r="K6651" s="15">
        <v>5</v>
      </c>
      <c r="L6651" s="13">
        <v>0.37280000000000002</v>
      </c>
      <c r="M6651" s="7">
        <v>1.5122439400000001</v>
      </c>
      <c r="N6651" s="26">
        <v>1</v>
      </c>
      <c r="O6651" s="27" t="s">
        <v>22</v>
      </c>
      <c r="P6651" s="8">
        <v>0.3387310254</v>
      </c>
      <c r="Q6651" s="24">
        <v>0.28999999999999998</v>
      </c>
      <c r="R6651" t="str">
        <f>IF($Q6651*100&gt;=VLOOKUP($O6651,margin_ranges!$A$5:$C$10,2,FALSE),IF($Q6651*100&lt;=VLOOKUP($O6651,margin_ranges!$A$5:$C$10,3,FALSE)+10,"IN RANGE","ABOVE RANGE"),"BELOW RANGE")</f>
        <v>IN RANGE</v>
      </c>
      <c r="S6651">
        <f>MIN(VLOOKUP($O6651,margin_ranges!$A$5:$D$10,4,FALSE),$P6651*100)</f>
        <v>29.75</v>
      </c>
      <c r="T6651" s="29">
        <f>(1-$S6651/100)/(1-$F6651)-1</f>
        <v>-1.0563380281690127E-2</v>
      </c>
      <c r="U6651" s="19" t="str">
        <f>IF(ABS(IFERROR(T6651,0))&gt;0.05,INDEX(margin_ranges!$C$13:$C$16,MATCH($F6651*100,margin_ranges!$B$13:$B$16,1)),"")</f>
        <v/>
      </c>
      <c r="V6651" t="e">
        <f>MIN(VLOOKUP($U6651,margin_ranges!$A$5:$D$10,4,FALSE),$P6651*100)</f>
        <v>#N/A</v>
      </c>
      <c r="Y6651" s="29" t="e">
        <f t="shared" si="103"/>
        <v>#N/A</v>
      </c>
    </row>
    <row r="6652" spans="1:25" x14ac:dyDescent="0.3">
      <c r="A6652" s="8" t="s">
        <v>35</v>
      </c>
      <c r="B6652" s="8" t="s">
        <v>11495</v>
      </c>
      <c r="C6652" s="8" t="s">
        <v>34</v>
      </c>
      <c r="D6652" s="8" t="s">
        <v>34</v>
      </c>
      <c r="E6652" s="8"/>
      <c r="F6652" s="24">
        <v>0.31413873000615899</v>
      </c>
      <c r="G6652" s="24">
        <v>0.29473893000000001</v>
      </c>
      <c r="H6652" s="25">
        <v>181.19309999999999</v>
      </c>
      <c r="I6652" s="25">
        <v>25.516999999999999</v>
      </c>
      <c r="J6652" s="15">
        <v>950</v>
      </c>
      <c r="K6652" s="15">
        <v>263</v>
      </c>
      <c r="L6652" s="13">
        <v>0.14080000000000001</v>
      </c>
      <c r="M6652" s="7">
        <v>1.2406267</v>
      </c>
      <c r="N6652" s="26">
        <v>0.8</v>
      </c>
      <c r="O6652" s="27"/>
      <c r="P6652" s="8">
        <v>0.35516460999999999</v>
      </c>
      <c r="Q6652" s="24">
        <v>0.31409999999999999</v>
      </c>
      <c r="R6652" t="e">
        <f>IF($Q6652*100&gt;=VLOOKUP($O6652,margin_ranges!$A$5:$C$10,2,FALSE),IF($Q6652*100&lt;=VLOOKUP($O6652,margin_ranges!$A$5:$C$10,3,FALSE)+10,"IN RANGE","ABOVE RANGE"),"BELOW RANGE")</f>
        <v>#N/A</v>
      </c>
      <c r="S6652" t="e">
        <f>MIN(VLOOKUP($O6652,margin_ranges!$A$5:$D$10,4,FALSE),$P6652*100)</f>
        <v>#N/A</v>
      </c>
      <c r="T6652" s="29" t="e">
        <f>(1-$S6652/100)/(1-$F6652)-1</f>
        <v>#N/A</v>
      </c>
      <c r="U6652" s="19" t="str">
        <f>IF(ABS(IFERROR(T6652,0))&gt;0.05,INDEX(margin_ranges!$C$13:$C$16,MATCH($F6652*100,margin_ranges!$B$13:$B$16,1)),"")</f>
        <v/>
      </c>
      <c r="V6652" t="e">
        <f>MIN(VLOOKUP($U6652,margin_ranges!$A$5:$D$10,4,FALSE),$P6652*100)</f>
        <v>#N/A</v>
      </c>
      <c r="Y6652" s="29" t="e">
        <f t="shared" si="103"/>
        <v>#N/A</v>
      </c>
    </row>
    <row r="6653" spans="1:25" x14ac:dyDescent="0.3">
      <c r="A6653" s="8" t="s">
        <v>33</v>
      </c>
      <c r="B6653" s="8" t="s">
        <v>11495</v>
      </c>
      <c r="C6653" s="8" t="s">
        <v>11496</v>
      </c>
      <c r="D6653" s="8" t="s">
        <v>34</v>
      </c>
      <c r="E6653" s="8"/>
      <c r="F6653" s="24">
        <v>0.31413873000615899</v>
      </c>
      <c r="G6653" s="24">
        <v>0.29473893000000001</v>
      </c>
      <c r="H6653" s="25">
        <v>181.19309999999999</v>
      </c>
      <c r="I6653" s="25">
        <v>25.516999999999999</v>
      </c>
      <c r="J6653" s="15">
        <v>950</v>
      </c>
      <c r="K6653" s="15">
        <v>263</v>
      </c>
      <c r="L6653" s="13">
        <v>0.14080000000000001</v>
      </c>
      <c r="M6653" s="7">
        <v>1.2406267</v>
      </c>
      <c r="N6653" s="26">
        <v>0.8</v>
      </c>
      <c r="O6653" s="27"/>
      <c r="P6653" s="8">
        <v>0.35516460999999999</v>
      </c>
      <c r="Q6653" s="24">
        <v>0.31409999999999999</v>
      </c>
      <c r="R6653" t="e">
        <f>IF($Q6653*100&gt;=VLOOKUP($O6653,margin_ranges!$A$5:$C$10,2,FALSE),IF($Q6653*100&lt;=VLOOKUP($O6653,margin_ranges!$A$5:$C$10,3,FALSE)+10,"IN RANGE","ABOVE RANGE"),"BELOW RANGE")</f>
        <v>#N/A</v>
      </c>
      <c r="S6653" t="e">
        <f>MIN(VLOOKUP($O6653,margin_ranges!$A$5:$D$10,4,FALSE),$P6653*100)</f>
        <v>#N/A</v>
      </c>
      <c r="T6653" s="29" t="e">
        <f>(1-$S6653/100)/(1-$F6653)-1</f>
        <v>#N/A</v>
      </c>
      <c r="U6653" s="19" t="str">
        <f>IF(ABS(IFERROR(T6653,0))&gt;0.05,INDEX(margin_ranges!$C$13:$C$16,MATCH($F6653*100,margin_ranges!$B$13:$B$16,1)),"")</f>
        <v/>
      </c>
      <c r="V6653" t="e">
        <f>MIN(VLOOKUP($U6653,margin_ranges!$A$5:$D$10,4,FALSE),$P6653*100)</f>
        <v>#N/A</v>
      </c>
      <c r="Y6653" s="29" t="e">
        <f t="shared" si="103"/>
        <v>#N/A</v>
      </c>
    </row>
    <row r="6654" spans="1:25" x14ac:dyDescent="0.3">
      <c r="A6654" s="8" t="s">
        <v>17</v>
      </c>
      <c r="B6654" s="8" t="s">
        <v>11495</v>
      </c>
      <c r="C6654" s="8" t="s">
        <v>11496</v>
      </c>
      <c r="D6654" s="8" t="s">
        <v>11499</v>
      </c>
      <c r="E6654" s="8" t="s">
        <v>11500</v>
      </c>
      <c r="F6654" s="24">
        <v>0.37</v>
      </c>
      <c r="G6654" s="24">
        <v>0</v>
      </c>
      <c r="H6654" s="25">
        <v>14.712400000000001</v>
      </c>
      <c r="I6654" s="25">
        <v>0.68540000000000001</v>
      </c>
      <c r="J6654" s="15">
        <v>26</v>
      </c>
      <c r="K6654" s="15">
        <v>9</v>
      </c>
      <c r="L6654" s="13">
        <v>4.6600000000000003E-2</v>
      </c>
      <c r="M6654" s="7">
        <v>1.2819091300000001</v>
      </c>
      <c r="N6654" s="26">
        <v>0.8</v>
      </c>
      <c r="O6654" s="27" t="s">
        <v>22</v>
      </c>
      <c r="P6654" s="8">
        <v>0.37593080350000002</v>
      </c>
      <c r="Q6654" s="24">
        <v>0.37</v>
      </c>
      <c r="R6654" t="str">
        <f>IF($Q6654*100&gt;=VLOOKUP($O6654,margin_ranges!$A$5:$C$10,2,FALSE),IF($Q6654*100&lt;=VLOOKUP($O6654,margin_ranges!$A$5:$C$10,3,FALSE)+10,"IN RANGE","ABOVE RANGE"),"BELOW RANGE")</f>
        <v>IN RANGE</v>
      </c>
      <c r="S6654">
        <f>MIN(VLOOKUP($O6654,margin_ranges!$A$5:$D$10,4,FALSE),$P6654*100)</f>
        <v>29.75</v>
      </c>
      <c r="T6654" s="29">
        <f>(1-$S6654/100)/(1-$F6654)-1</f>
        <v>0.11507936507936511</v>
      </c>
      <c r="U6654" s="19" t="str">
        <f>IF(ABS(IFERROR(T6654,0))&gt;0.05,INDEX(margin_ranges!$C$13:$C$16,MATCH($F6654*100,margin_ranges!$B$13:$B$16,1)),"")</f>
        <v>Margin Over Fill (Type C)</v>
      </c>
      <c r="V6654">
        <f>MIN(VLOOKUP($U6654,margin_ranges!$A$5:$D$10,4,FALSE),$P6654*100)</f>
        <v>37.593080350000001</v>
      </c>
      <c r="Y6654" s="29">
        <f t="shared" si="103"/>
        <v>-9.4139738095238013E-3</v>
      </c>
    </row>
    <row r="6655" spans="1:25" x14ac:dyDescent="0.3">
      <c r="A6655" s="8" t="s">
        <v>17</v>
      </c>
      <c r="B6655" s="8" t="s">
        <v>11495</v>
      </c>
      <c r="C6655" s="8" t="s">
        <v>11496</v>
      </c>
      <c r="D6655" s="8" t="s">
        <v>11507</v>
      </c>
      <c r="E6655" s="8" t="s">
        <v>11508</v>
      </c>
      <c r="F6655" s="24">
        <v>0.37</v>
      </c>
      <c r="G6655" s="24">
        <v>0</v>
      </c>
      <c r="H6655" s="25">
        <v>15.809900000000001</v>
      </c>
      <c r="I6655" s="25">
        <v>0.95199999999999996</v>
      </c>
      <c r="J6655" s="15">
        <v>38</v>
      </c>
      <c r="K6655" s="15">
        <v>13</v>
      </c>
      <c r="L6655" s="13">
        <v>6.0199999999999997E-2</v>
      </c>
      <c r="M6655" s="7">
        <v>1.3376200499999999</v>
      </c>
      <c r="N6655" s="26">
        <v>0.8</v>
      </c>
      <c r="O6655" s="27" t="s">
        <v>22</v>
      </c>
      <c r="P6655" s="8">
        <v>0.40192283960000003</v>
      </c>
      <c r="Q6655" s="24">
        <v>0.37</v>
      </c>
      <c r="R6655" t="str">
        <f>IF($Q6655*100&gt;=VLOOKUP($O6655,margin_ranges!$A$5:$C$10,2,FALSE),IF($Q6655*100&lt;=VLOOKUP($O6655,margin_ranges!$A$5:$C$10,3,FALSE)+10,"IN RANGE","ABOVE RANGE"),"BELOW RANGE")</f>
        <v>IN RANGE</v>
      </c>
      <c r="S6655">
        <f>MIN(VLOOKUP($O6655,margin_ranges!$A$5:$D$10,4,FALSE),$P6655*100)</f>
        <v>29.75</v>
      </c>
      <c r="T6655" s="29">
        <f>(1-$S6655/100)/(1-$F6655)-1</f>
        <v>0.11507936507936511</v>
      </c>
      <c r="U6655" s="19" t="str">
        <f>IF(ABS(IFERROR(T6655,0))&gt;0.05,INDEX(margin_ranges!$C$13:$C$16,MATCH($F6655*100,margin_ranges!$B$13:$B$16,1)),"")</f>
        <v>Margin Over Fill (Type C)</v>
      </c>
      <c r="V6655">
        <f>MIN(VLOOKUP($U6655,margin_ranges!$A$5:$D$10,4,FALSE),$P6655*100)</f>
        <v>40.192283960000005</v>
      </c>
      <c r="Y6655" s="29">
        <f t="shared" si="103"/>
        <v>-5.0671173968254157E-2</v>
      </c>
    </row>
    <row r="6656" spans="1:25" x14ac:dyDescent="0.3">
      <c r="A6656" s="8" t="s">
        <v>17</v>
      </c>
      <c r="B6656" s="8" t="s">
        <v>11495</v>
      </c>
      <c r="C6656" s="8" t="s">
        <v>11496</v>
      </c>
      <c r="D6656" s="8" t="s">
        <v>11509</v>
      </c>
      <c r="E6656" s="8" t="s">
        <v>11510</v>
      </c>
      <c r="F6656" s="24">
        <v>0.32451815611678803</v>
      </c>
      <c r="G6656" s="24">
        <v>0</v>
      </c>
      <c r="H6656" s="25">
        <v>13.3513</v>
      </c>
      <c r="I6656" s="25">
        <v>3.8313999999999999</v>
      </c>
      <c r="J6656" s="15">
        <v>136</v>
      </c>
      <c r="K6656" s="15">
        <v>44</v>
      </c>
      <c r="L6656" s="13">
        <v>0.28699999999999998</v>
      </c>
      <c r="M6656" s="7">
        <v>1.1843397499999999</v>
      </c>
      <c r="N6656" s="26">
        <v>0.8</v>
      </c>
      <c r="O6656" s="27" t="s">
        <v>22</v>
      </c>
      <c r="P6656" s="8">
        <v>0.32451815610000001</v>
      </c>
      <c r="Q6656" s="24">
        <v>0.37</v>
      </c>
      <c r="R6656" t="str">
        <f>IF($Q6656*100&gt;=VLOOKUP($O6656,margin_ranges!$A$5:$C$10,2,FALSE),IF($Q6656*100&lt;=VLOOKUP($O6656,margin_ranges!$A$5:$C$10,3,FALSE)+10,"IN RANGE","ABOVE RANGE"),"BELOW RANGE")</f>
        <v>IN RANGE</v>
      </c>
      <c r="S6656">
        <f>MIN(VLOOKUP($O6656,margin_ranges!$A$5:$D$10,4,FALSE),$P6656*100)</f>
        <v>29.75</v>
      </c>
      <c r="T6656" s="29">
        <f>(1-$S6656/100)/(1-$F6656)-1</f>
        <v>3.9998345420309223E-2</v>
      </c>
      <c r="U6656" s="19" t="str">
        <f>IF(ABS(IFERROR(T6656,0))&gt;0.05,INDEX(margin_ranges!$C$13:$C$16,MATCH($F6656*100,margin_ranges!$B$13:$B$16,1)),"")</f>
        <v/>
      </c>
      <c r="V6656" t="e">
        <f>MIN(VLOOKUP($U6656,margin_ranges!$A$5:$D$10,4,FALSE),$P6656*100)</f>
        <v>#N/A</v>
      </c>
      <c r="Y6656" s="29" t="e">
        <f t="shared" si="103"/>
        <v>#N/A</v>
      </c>
    </row>
    <row r="6657" spans="1:25" x14ac:dyDescent="0.3">
      <c r="A6657" s="8" t="s">
        <v>17</v>
      </c>
      <c r="B6657" s="8" t="s">
        <v>11495</v>
      </c>
      <c r="C6657" s="8" t="s">
        <v>11496</v>
      </c>
      <c r="D6657" s="8" t="s">
        <v>11503</v>
      </c>
      <c r="E6657" s="8" t="s">
        <v>11504</v>
      </c>
      <c r="F6657" s="24">
        <v>0.30583956276217</v>
      </c>
      <c r="G6657" s="24">
        <v>0</v>
      </c>
      <c r="H6657" s="25">
        <v>21.616800000000001</v>
      </c>
      <c r="I6657" s="25">
        <v>3.8239000000000001</v>
      </c>
      <c r="J6657" s="15">
        <v>132</v>
      </c>
      <c r="K6657" s="15">
        <v>40</v>
      </c>
      <c r="L6657" s="13">
        <v>0.1769</v>
      </c>
      <c r="M6657" s="7">
        <v>1.15247133</v>
      </c>
      <c r="N6657" s="26">
        <v>0.8</v>
      </c>
      <c r="O6657" s="27" t="s">
        <v>22</v>
      </c>
      <c r="P6657" s="8">
        <v>0.30583956280000002</v>
      </c>
      <c r="Q6657" s="24">
        <v>0.34</v>
      </c>
      <c r="R6657" t="str">
        <f>IF($Q6657*100&gt;=VLOOKUP($O6657,margin_ranges!$A$5:$C$10,2,FALSE),IF($Q6657*100&lt;=VLOOKUP($O6657,margin_ranges!$A$5:$C$10,3,FALSE)+10,"IN RANGE","ABOVE RANGE"),"BELOW RANGE")</f>
        <v>IN RANGE</v>
      </c>
      <c r="S6657">
        <f>MIN(VLOOKUP($O6657,margin_ranges!$A$5:$D$10,4,FALSE),$P6657*100)</f>
        <v>29.75</v>
      </c>
      <c r="T6657" s="29">
        <f>(1-$S6657/100)/(1-$F6657)-1</f>
        <v>1.2013883700077166E-2</v>
      </c>
      <c r="U6657" s="19" t="str">
        <f>IF(ABS(IFERROR(T6657,0))&gt;0.05,INDEX(margin_ranges!$C$13:$C$16,MATCH($F6657*100,margin_ranges!$B$13:$B$16,1)),"")</f>
        <v/>
      </c>
      <c r="V6657" t="e">
        <f>MIN(VLOOKUP($U6657,margin_ranges!$A$5:$D$10,4,FALSE),$P6657*100)</f>
        <v>#N/A</v>
      </c>
      <c r="Y6657" s="29" t="e">
        <f t="shared" si="103"/>
        <v>#N/A</v>
      </c>
    </row>
    <row r="6658" spans="1:25" x14ac:dyDescent="0.3">
      <c r="A6658" s="8" t="s">
        <v>17</v>
      </c>
      <c r="B6658" s="8" t="s">
        <v>11495</v>
      </c>
      <c r="C6658" s="8" t="s">
        <v>11496</v>
      </c>
      <c r="D6658" s="8" t="s">
        <v>11505</v>
      </c>
      <c r="E6658" s="8" t="s">
        <v>11506</v>
      </c>
      <c r="F6658" s="24">
        <v>0.21142035262901199</v>
      </c>
      <c r="G6658" s="24">
        <v>0</v>
      </c>
      <c r="H6658" s="25">
        <v>15.1264</v>
      </c>
      <c r="I6658" s="25">
        <v>0.8518</v>
      </c>
      <c r="J6658" s="15">
        <v>26</v>
      </c>
      <c r="K6658" s="15">
        <v>5</v>
      </c>
      <c r="L6658" s="13">
        <v>5.6300000000000003E-2</v>
      </c>
      <c r="M6658" s="7">
        <v>1.0144821799999999</v>
      </c>
      <c r="N6658" s="26">
        <v>0.8</v>
      </c>
      <c r="O6658" s="27" t="s">
        <v>92</v>
      </c>
      <c r="P6658" s="8">
        <v>0.2114203526</v>
      </c>
      <c r="Q6658" s="24">
        <v>0.3</v>
      </c>
      <c r="R6658" t="str">
        <f>IF($Q6658*100&gt;=VLOOKUP($O6658,margin_ranges!$A$5:$C$10,2,FALSE),IF($Q6658*100&lt;=VLOOKUP($O6658,margin_ranges!$A$5:$C$10,3,FALSE)+10,"IN RANGE","ABOVE RANGE"),"BELOW RANGE")</f>
        <v>IN RANGE</v>
      </c>
      <c r="S6658">
        <f>MIN(VLOOKUP($O6658,margin_ranges!$A$5:$D$10,4,FALSE),$P6658*100)</f>
        <v>21.14203526</v>
      </c>
      <c r="T6658" s="29">
        <f>(1-$S6658/100)/(1-$F6658)-1</f>
        <v>3.6790126500818587E-11</v>
      </c>
      <c r="U6658" s="19" t="str">
        <f>IF(ABS(IFERROR(T6658,0))&gt;0.05,INDEX(margin_ranges!$C$13:$C$16,MATCH($F6658*100,margin_ranges!$B$13:$B$16,1)),"")</f>
        <v/>
      </c>
      <c r="V6658" t="e">
        <f>MIN(VLOOKUP($U6658,margin_ranges!$A$5:$D$10,4,FALSE),$P6658*100)</f>
        <v>#N/A</v>
      </c>
      <c r="Y6658" s="29" t="e">
        <f t="shared" si="103"/>
        <v>#N/A</v>
      </c>
    </row>
    <row r="6659" spans="1:25" x14ac:dyDescent="0.3">
      <c r="A6659" s="8" t="s">
        <v>17</v>
      </c>
      <c r="B6659" s="8" t="s">
        <v>11495</v>
      </c>
      <c r="C6659" s="8" t="s">
        <v>11496</v>
      </c>
      <c r="D6659" s="8" t="s">
        <v>11497</v>
      </c>
      <c r="E6659" s="8" t="s">
        <v>11498</v>
      </c>
      <c r="F6659" s="24">
        <v>0.28999999999999998</v>
      </c>
      <c r="G6659" s="24">
        <v>1</v>
      </c>
      <c r="H6659" s="25">
        <v>35.138100000000001</v>
      </c>
      <c r="I6659" s="25">
        <v>6.5658000000000003</v>
      </c>
      <c r="J6659" s="15">
        <v>280</v>
      </c>
      <c r="K6659" s="15">
        <v>72</v>
      </c>
      <c r="L6659" s="13">
        <v>0.18690000000000001</v>
      </c>
      <c r="M6659" s="7">
        <v>1.42108985</v>
      </c>
      <c r="N6659" s="26">
        <v>0.8</v>
      </c>
      <c r="O6659" s="27" t="s">
        <v>22</v>
      </c>
      <c r="P6659" s="8">
        <v>0.43705178059999999</v>
      </c>
      <c r="Q6659" s="24">
        <v>0.28999999999999998</v>
      </c>
      <c r="R6659" t="str">
        <f>IF($Q6659*100&gt;=VLOOKUP($O6659,margin_ranges!$A$5:$C$10,2,FALSE),IF($Q6659*100&lt;=VLOOKUP($O6659,margin_ranges!$A$5:$C$10,3,FALSE)+10,"IN RANGE","ABOVE RANGE"),"BELOW RANGE")</f>
        <v>IN RANGE</v>
      </c>
      <c r="S6659">
        <f>MIN(VLOOKUP($O6659,margin_ranges!$A$5:$D$10,4,FALSE),$P6659*100)</f>
        <v>29.75</v>
      </c>
      <c r="T6659" s="29">
        <f>(1-$S6659/100)/(1-$F6659)-1</f>
        <v>-1.0563380281690127E-2</v>
      </c>
      <c r="U6659" s="19" t="str">
        <f>IF(ABS(IFERROR(T6659,0))&gt;0.05,INDEX(margin_ranges!$C$13:$C$16,MATCH($F6659*100,margin_ranges!$B$13:$B$16,1)),"")</f>
        <v/>
      </c>
      <c r="V6659" t="e">
        <f>MIN(VLOOKUP($U6659,margin_ranges!$A$5:$D$10,4,FALSE),$P6659*100)</f>
        <v>#N/A</v>
      </c>
      <c r="Y6659" s="29" t="e">
        <f t="shared" si="103"/>
        <v>#N/A</v>
      </c>
    </row>
    <row r="6660" spans="1:25" x14ac:dyDescent="0.3">
      <c r="A6660" s="8" t="s">
        <v>17</v>
      </c>
      <c r="B6660" s="8" t="s">
        <v>11495</v>
      </c>
      <c r="C6660" s="8" t="s">
        <v>11496</v>
      </c>
      <c r="D6660" s="8" t="s">
        <v>11501</v>
      </c>
      <c r="E6660" s="8" t="s">
        <v>11502</v>
      </c>
      <c r="F6660" s="24">
        <v>0.28999999999999998</v>
      </c>
      <c r="G6660" s="24">
        <v>0</v>
      </c>
      <c r="H6660" s="25">
        <v>30.410399999999999</v>
      </c>
      <c r="I6660" s="25">
        <v>1.3804000000000001</v>
      </c>
      <c r="J6660" s="15">
        <v>54</v>
      </c>
      <c r="K6660" s="15">
        <v>14</v>
      </c>
      <c r="L6660" s="13">
        <v>4.5400000000000003E-2</v>
      </c>
      <c r="M6660" s="7">
        <v>1.31287902</v>
      </c>
      <c r="N6660" s="26">
        <v>0.8</v>
      </c>
      <c r="O6660" s="27" t="s">
        <v>22</v>
      </c>
      <c r="P6660" s="8">
        <v>0.39065215759999999</v>
      </c>
      <c r="Q6660" s="24">
        <v>0.28999999999999998</v>
      </c>
      <c r="R6660" t="str">
        <f>IF($Q6660*100&gt;=VLOOKUP($O6660,margin_ranges!$A$5:$C$10,2,FALSE),IF($Q6660*100&lt;=VLOOKUP($O6660,margin_ranges!$A$5:$C$10,3,FALSE)+10,"IN RANGE","ABOVE RANGE"),"BELOW RANGE")</f>
        <v>IN RANGE</v>
      </c>
      <c r="S6660">
        <f>MIN(VLOOKUP($O6660,margin_ranges!$A$5:$D$10,4,FALSE),$P6660*100)</f>
        <v>29.75</v>
      </c>
      <c r="T6660" s="29">
        <f>(1-$S6660/100)/(1-$F6660)-1</f>
        <v>-1.0563380281690127E-2</v>
      </c>
      <c r="U6660" s="19" t="str">
        <f>IF(ABS(IFERROR(T6660,0))&gt;0.05,INDEX(margin_ranges!$C$13:$C$16,MATCH($F6660*100,margin_ranges!$B$13:$B$16,1)),"")</f>
        <v/>
      </c>
      <c r="V6660" t="e">
        <f>MIN(VLOOKUP($U6660,margin_ranges!$A$5:$D$10,4,FALSE),$P6660*100)</f>
        <v>#N/A</v>
      </c>
      <c r="Y6660" s="29" t="e">
        <f t="shared" si="103"/>
        <v>#N/A</v>
      </c>
    </row>
    <row r="6661" spans="1:25" x14ac:dyDescent="0.3">
      <c r="A6661" s="8" t="s">
        <v>17</v>
      </c>
      <c r="B6661" s="8" t="s">
        <v>11495</v>
      </c>
      <c r="C6661" s="8" t="s">
        <v>11496</v>
      </c>
      <c r="D6661" s="8" t="s">
        <v>11511</v>
      </c>
      <c r="E6661" s="8" t="s">
        <v>11512</v>
      </c>
      <c r="F6661" s="24">
        <v>0.28999999999999998</v>
      </c>
      <c r="G6661" s="24">
        <v>0</v>
      </c>
      <c r="H6661" s="25">
        <v>35.020099999999999</v>
      </c>
      <c r="I6661" s="25">
        <v>7.4264000000000001</v>
      </c>
      <c r="J6661" s="15">
        <v>257</v>
      </c>
      <c r="K6661" s="15">
        <v>66</v>
      </c>
      <c r="L6661" s="13">
        <v>0.21210000000000001</v>
      </c>
      <c r="M6661" s="7">
        <v>1.1517702400000001</v>
      </c>
      <c r="N6661" s="26">
        <v>0.8</v>
      </c>
      <c r="O6661" s="27" t="s">
        <v>22</v>
      </c>
      <c r="P6661" s="8">
        <v>0.30541702440000001</v>
      </c>
      <c r="Q6661" s="24">
        <v>0.28999999999999998</v>
      </c>
      <c r="R6661" t="str">
        <f>IF($Q6661*100&gt;=VLOOKUP($O6661,margin_ranges!$A$5:$C$10,2,FALSE),IF($Q6661*100&lt;=VLOOKUP($O6661,margin_ranges!$A$5:$C$10,3,FALSE)+10,"IN RANGE","ABOVE RANGE"),"BELOW RANGE")</f>
        <v>IN RANGE</v>
      </c>
      <c r="S6661">
        <f>MIN(VLOOKUP($O6661,margin_ranges!$A$5:$D$10,4,FALSE),$P6661*100)</f>
        <v>29.75</v>
      </c>
      <c r="T6661" s="29">
        <f>(1-$S6661/100)/(1-$F6661)-1</f>
        <v>-1.0563380281690127E-2</v>
      </c>
      <c r="U6661" s="19" t="str">
        <f>IF(ABS(IFERROR(T6661,0))&gt;0.05,INDEX(margin_ranges!$C$13:$C$16,MATCH($F6661*100,margin_ranges!$B$13:$B$16,1)),"")</f>
        <v/>
      </c>
      <c r="V6661" t="e">
        <f>MIN(VLOOKUP($U6661,margin_ranges!$A$5:$D$10,4,FALSE),$P6661*100)</f>
        <v>#N/A</v>
      </c>
      <c r="Y6661" s="29" t="e">
        <f t="shared" si="103"/>
        <v>#N/A</v>
      </c>
    </row>
    <row r="6662" spans="1:25" x14ac:dyDescent="0.3">
      <c r="A6662" s="8" t="s">
        <v>35</v>
      </c>
      <c r="B6662" s="8" t="s">
        <v>11513</v>
      </c>
      <c r="C6662" s="8" t="s">
        <v>34</v>
      </c>
      <c r="D6662" s="8" t="s">
        <v>34</v>
      </c>
      <c r="E6662" s="8"/>
      <c r="F6662" s="24">
        <v>0.28999999999999998</v>
      </c>
      <c r="G6662" s="24">
        <v>0</v>
      </c>
      <c r="H6662" s="25">
        <v>41.903399999999998</v>
      </c>
      <c r="I6662" s="25">
        <v>27.564299999999999</v>
      </c>
      <c r="J6662" s="15">
        <v>202</v>
      </c>
      <c r="K6662" s="15">
        <v>50</v>
      </c>
      <c r="L6662" s="13">
        <v>0.65780000000000005</v>
      </c>
      <c r="M6662" s="7">
        <v>0.24413734000000001</v>
      </c>
      <c r="N6662" s="26">
        <v>0.01</v>
      </c>
      <c r="O6662" s="27"/>
      <c r="P6662" s="8">
        <v>0.95903944910000005</v>
      </c>
      <c r="Q6662" s="24">
        <v>0.28999999999999998</v>
      </c>
      <c r="R6662" t="e">
        <f>IF($Q6662*100&gt;=VLOOKUP($O6662,margin_ranges!$A$5:$C$10,2,FALSE),IF($Q6662*100&lt;=VLOOKUP($O6662,margin_ranges!$A$5:$C$10,3,FALSE)+10,"IN RANGE","ABOVE RANGE"),"BELOW RANGE")</f>
        <v>#N/A</v>
      </c>
      <c r="S6662" t="e">
        <f>MIN(VLOOKUP($O6662,margin_ranges!$A$5:$D$10,4,FALSE),$P6662*100)</f>
        <v>#N/A</v>
      </c>
      <c r="T6662" s="29" t="e">
        <f>(1-$S6662/100)/(1-$F6662)-1</f>
        <v>#N/A</v>
      </c>
      <c r="U6662" s="19" t="str">
        <f>IF(ABS(IFERROR(T6662,0))&gt;0.05,INDEX(margin_ranges!$C$13:$C$16,MATCH($F6662*100,margin_ranges!$B$13:$B$16,1)),"")</f>
        <v/>
      </c>
      <c r="V6662" t="e">
        <f>MIN(VLOOKUP($U6662,margin_ranges!$A$5:$D$10,4,FALSE),$P6662*100)</f>
        <v>#N/A</v>
      </c>
      <c r="Y6662" s="29" t="e">
        <f t="shared" si="103"/>
        <v>#N/A</v>
      </c>
    </row>
    <row r="6663" spans="1:25" x14ac:dyDescent="0.3">
      <c r="A6663" s="8" t="s">
        <v>33</v>
      </c>
      <c r="B6663" s="8" t="s">
        <v>11513</v>
      </c>
      <c r="C6663" s="8" t="s">
        <v>11514</v>
      </c>
      <c r="D6663" s="8" t="s">
        <v>34</v>
      </c>
      <c r="E6663" s="8"/>
      <c r="F6663" s="24">
        <v>0.28999999999999998</v>
      </c>
      <c r="G6663" s="24">
        <v>0</v>
      </c>
      <c r="H6663" s="25">
        <v>41.903399999999998</v>
      </c>
      <c r="I6663" s="25">
        <v>27.564299999999999</v>
      </c>
      <c r="J6663" s="15">
        <v>202</v>
      </c>
      <c r="K6663" s="15">
        <v>50</v>
      </c>
      <c r="L6663" s="13">
        <v>0.65780000000000005</v>
      </c>
      <c r="M6663" s="7">
        <v>0.24413734000000001</v>
      </c>
      <c r="N6663" s="26">
        <v>0.01</v>
      </c>
      <c r="O6663" s="27"/>
      <c r="P6663" s="8">
        <v>0.95903944910000005</v>
      </c>
      <c r="Q6663" s="24">
        <v>0.28999999999999998</v>
      </c>
      <c r="R6663" t="e">
        <f>IF($Q6663*100&gt;=VLOOKUP($O6663,margin_ranges!$A$5:$C$10,2,FALSE),IF($Q6663*100&lt;=VLOOKUP($O6663,margin_ranges!$A$5:$C$10,3,FALSE)+10,"IN RANGE","ABOVE RANGE"),"BELOW RANGE")</f>
        <v>#N/A</v>
      </c>
      <c r="S6663" t="e">
        <f>MIN(VLOOKUP($O6663,margin_ranges!$A$5:$D$10,4,FALSE),$P6663*100)</f>
        <v>#N/A</v>
      </c>
      <c r="T6663" s="29" t="e">
        <f>(1-$S6663/100)/(1-$F6663)-1</f>
        <v>#N/A</v>
      </c>
      <c r="U6663" s="19" t="str">
        <f>IF(ABS(IFERROR(T6663,0))&gt;0.05,INDEX(margin_ranges!$C$13:$C$16,MATCH($F6663*100,margin_ranges!$B$13:$B$16,1)),"")</f>
        <v/>
      </c>
      <c r="V6663" t="e">
        <f>MIN(VLOOKUP($U6663,margin_ranges!$A$5:$D$10,4,FALSE),$P6663*100)</f>
        <v>#N/A</v>
      </c>
      <c r="Y6663" s="29" t="e">
        <f t="shared" si="103"/>
        <v>#N/A</v>
      </c>
    </row>
    <row r="6664" spans="1:25" x14ac:dyDescent="0.3">
      <c r="A6664" s="8" t="s">
        <v>17</v>
      </c>
      <c r="B6664" s="8" t="s">
        <v>11513</v>
      </c>
      <c r="C6664" s="8" t="s">
        <v>11514</v>
      </c>
      <c r="D6664" s="8" t="s">
        <v>11515</v>
      </c>
      <c r="E6664" s="8" t="s">
        <v>11516</v>
      </c>
      <c r="F6664" s="24">
        <v>0.28999999999999998</v>
      </c>
      <c r="G6664" s="24">
        <v>0</v>
      </c>
      <c r="H6664" s="25">
        <v>18.0501</v>
      </c>
      <c r="I6664" s="25">
        <v>11.3977</v>
      </c>
      <c r="J6664" s="15">
        <v>89</v>
      </c>
      <c r="K6664" s="15">
        <v>22</v>
      </c>
      <c r="L6664" s="13">
        <v>0.63139999999999996</v>
      </c>
      <c r="M6664" s="7">
        <v>0.26031535</v>
      </c>
      <c r="N6664" s="26">
        <v>0.01</v>
      </c>
      <c r="O6664" s="27" t="s">
        <v>22</v>
      </c>
      <c r="P6664" s="8">
        <v>0.96158505459999999</v>
      </c>
      <c r="Q6664" s="24">
        <v>0.28999999999999998</v>
      </c>
      <c r="R6664" t="str">
        <f>IF($Q6664*100&gt;=VLOOKUP($O6664,margin_ranges!$A$5:$C$10,2,FALSE),IF($Q6664*100&lt;=VLOOKUP($O6664,margin_ranges!$A$5:$C$10,3,FALSE)+10,"IN RANGE","ABOVE RANGE"),"BELOW RANGE")</f>
        <v>IN RANGE</v>
      </c>
      <c r="S6664">
        <f>MIN(VLOOKUP($O6664,margin_ranges!$A$5:$D$10,4,FALSE),$P6664*100)</f>
        <v>29.75</v>
      </c>
      <c r="T6664" s="29">
        <f>(1-$S6664/100)/(1-$F6664)-1</f>
        <v>-1.0563380281690127E-2</v>
      </c>
      <c r="U6664" s="19" t="str">
        <f>IF(ABS(IFERROR(T6664,0))&gt;0.05,INDEX(margin_ranges!$C$13:$C$16,MATCH($F6664*100,margin_ranges!$B$13:$B$16,1)),"")</f>
        <v/>
      </c>
      <c r="V6664" t="e">
        <f>MIN(VLOOKUP($U6664,margin_ranges!$A$5:$D$10,4,FALSE),$P6664*100)</f>
        <v>#N/A</v>
      </c>
      <c r="Y6664" s="29" t="e">
        <f t="shared" si="103"/>
        <v>#N/A</v>
      </c>
    </row>
    <row r="6665" spans="1:25" x14ac:dyDescent="0.3">
      <c r="A6665" s="8" t="s">
        <v>17</v>
      </c>
      <c r="B6665" s="8" t="s">
        <v>11513</v>
      </c>
      <c r="C6665" s="8" t="s">
        <v>11514</v>
      </c>
      <c r="D6665" s="8" t="s">
        <v>11517</v>
      </c>
      <c r="E6665" s="8" t="s">
        <v>11518</v>
      </c>
      <c r="F6665" s="24">
        <v>0.28999999999999998</v>
      </c>
      <c r="G6665" s="24">
        <v>0</v>
      </c>
      <c r="H6665" s="25">
        <v>6.5877999999999997</v>
      </c>
      <c r="I6665" s="25">
        <v>4.4268999999999998</v>
      </c>
      <c r="J6665" s="15">
        <v>25</v>
      </c>
      <c r="K6665" s="15">
        <v>6</v>
      </c>
      <c r="L6665" s="13">
        <v>0.67200000000000004</v>
      </c>
      <c r="M6665" s="7">
        <v>0.19151607000000001</v>
      </c>
      <c r="N6665" s="26">
        <v>0.01</v>
      </c>
      <c r="O6665" s="27" t="s">
        <v>22</v>
      </c>
      <c r="P6665" s="8">
        <v>0.94778506070000001</v>
      </c>
      <c r="Q6665" s="24">
        <v>0.28999999999999998</v>
      </c>
      <c r="R6665" t="str">
        <f>IF($Q6665*100&gt;=VLOOKUP($O6665,margin_ranges!$A$5:$C$10,2,FALSE),IF($Q6665*100&lt;=VLOOKUP($O6665,margin_ranges!$A$5:$C$10,3,FALSE)+10,"IN RANGE","ABOVE RANGE"),"BELOW RANGE")</f>
        <v>IN RANGE</v>
      </c>
      <c r="S6665">
        <f>MIN(VLOOKUP($O6665,margin_ranges!$A$5:$D$10,4,FALSE),$P6665*100)</f>
        <v>29.75</v>
      </c>
      <c r="T6665" s="29">
        <f>(1-$S6665/100)/(1-$F6665)-1</f>
        <v>-1.0563380281690127E-2</v>
      </c>
      <c r="U6665" s="19" t="str">
        <f>IF(ABS(IFERROR(T6665,0))&gt;0.05,INDEX(margin_ranges!$C$13:$C$16,MATCH($F6665*100,margin_ranges!$B$13:$B$16,1)),"")</f>
        <v/>
      </c>
      <c r="V6665" t="e">
        <f>MIN(VLOOKUP($U6665,margin_ranges!$A$5:$D$10,4,FALSE),$P6665*100)</f>
        <v>#N/A</v>
      </c>
      <c r="Y6665" s="29" t="e">
        <f t="shared" si="103"/>
        <v>#N/A</v>
      </c>
    </row>
    <row r="6666" spans="1:25" x14ac:dyDescent="0.3">
      <c r="A6666" s="8" t="s">
        <v>17</v>
      </c>
      <c r="B6666" s="8" t="s">
        <v>11513</v>
      </c>
      <c r="C6666" s="8" t="s">
        <v>11514</v>
      </c>
      <c r="D6666" s="8" t="s">
        <v>11519</v>
      </c>
      <c r="E6666" s="8" t="s">
        <v>11520</v>
      </c>
      <c r="F6666" s="24">
        <v>0.28999999999999998</v>
      </c>
      <c r="G6666" s="24">
        <v>0</v>
      </c>
      <c r="H6666" s="25">
        <v>17.262599999999999</v>
      </c>
      <c r="I6666" s="25">
        <v>11.739100000000001</v>
      </c>
      <c r="J6666" s="15">
        <v>87</v>
      </c>
      <c r="K6666" s="15">
        <v>22</v>
      </c>
      <c r="L6666" s="13">
        <v>0.68</v>
      </c>
      <c r="M6666" s="7">
        <v>0.24828534999999999</v>
      </c>
      <c r="N6666" s="26">
        <v>0.01</v>
      </c>
      <c r="O6666" s="27" t="s">
        <v>22</v>
      </c>
      <c r="P6666" s="8">
        <v>0.95972376069999998</v>
      </c>
      <c r="Q6666" s="24">
        <v>0.28999999999999998</v>
      </c>
      <c r="R6666" t="str">
        <f>IF($Q6666*100&gt;=VLOOKUP($O6666,margin_ranges!$A$5:$C$10,2,FALSE),IF($Q6666*100&lt;=VLOOKUP($O6666,margin_ranges!$A$5:$C$10,3,FALSE)+10,"IN RANGE","ABOVE RANGE"),"BELOW RANGE")</f>
        <v>IN RANGE</v>
      </c>
      <c r="S6666">
        <f>MIN(VLOOKUP($O6666,margin_ranges!$A$5:$D$10,4,FALSE),$P6666*100)</f>
        <v>29.75</v>
      </c>
      <c r="T6666" s="29">
        <f>(1-$S6666/100)/(1-$F6666)-1</f>
        <v>-1.0563380281690127E-2</v>
      </c>
      <c r="U6666" s="19" t="str">
        <f>IF(ABS(IFERROR(T6666,0))&gt;0.05,INDEX(margin_ranges!$C$13:$C$16,MATCH($F6666*100,margin_ranges!$B$13:$B$16,1)),"")</f>
        <v/>
      </c>
      <c r="V6666" t="e">
        <f>MIN(VLOOKUP($U6666,margin_ranges!$A$5:$D$10,4,FALSE),$P6666*100)</f>
        <v>#N/A</v>
      </c>
      <c r="Y6666" s="29" t="e">
        <f t="shared" si="103"/>
        <v>#N/A</v>
      </c>
    </row>
    <row r="6667" spans="1:25" x14ac:dyDescent="0.3">
      <c r="A6667" s="8" t="s">
        <v>35</v>
      </c>
      <c r="B6667" s="8" t="s">
        <v>11521</v>
      </c>
      <c r="C6667" s="8" t="s">
        <v>34</v>
      </c>
      <c r="D6667" s="8" t="s">
        <v>34</v>
      </c>
      <c r="E6667" s="8"/>
      <c r="F6667" s="24">
        <v>0.52064688060445896</v>
      </c>
      <c r="G6667" s="24">
        <v>0</v>
      </c>
      <c r="H6667" s="25">
        <v>30.218</v>
      </c>
      <c r="I6667" s="25">
        <v>8.5920000000000005</v>
      </c>
      <c r="J6667" s="15">
        <v>162</v>
      </c>
      <c r="K6667" s="15">
        <v>99</v>
      </c>
      <c r="L6667" s="13">
        <v>0.2843</v>
      </c>
      <c r="M6667" s="7">
        <v>0.62671588</v>
      </c>
      <c r="N6667" s="26">
        <v>0.22638</v>
      </c>
      <c r="O6667" s="27"/>
      <c r="P6667" s="8">
        <v>0.63878368720000001</v>
      </c>
      <c r="Q6667" s="24">
        <v>0.52059999999999995</v>
      </c>
      <c r="R6667" t="e">
        <f>IF($Q6667*100&gt;=VLOOKUP($O6667,margin_ranges!$A$5:$C$10,2,FALSE),IF($Q6667*100&lt;=VLOOKUP($O6667,margin_ranges!$A$5:$C$10,3,FALSE)+10,"IN RANGE","ABOVE RANGE"),"BELOW RANGE")</f>
        <v>#N/A</v>
      </c>
      <c r="S6667" t="e">
        <f>MIN(VLOOKUP($O6667,margin_ranges!$A$5:$D$10,4,FALSE),$P6667*100)</f>
        <v>#N/A</v>
      </c>
      <c r="T6667" s="29" t="e">
        <f>(1-$S6667/100)/(1-$F6667)-1</f>
        <v>#N/A</v>
      </c>
      <c r="U6667" s="19" t="str">
        <f>IF(ABS(IFERROR(T6667,0))&gt;0.05,INDEX(margin_ranges!$C$13:$C$16,MATCH($F6667*100,margin_ranges!$B$13:$B$16,1)),"")</f>
        <v/>
      </c>
      <c r="V6667" t="e">
        <f>MIN(VLOOKUP($U6667,margin_ranges!$A$5:$D$10,4,FALSE),$P6667*100)</f>
        <v>#N/A</v>
      </c>
      <c r="Y6667" s="29" t="e">
        <f t="shared" si="103"/>
        <v>#N/A</v>
      </c>
    </row>
    <row r="6668" spans="1:25" x14ac:dyDescent="0.3">
      <c r="A6668" s="8" t="s">
        <v>33</v>
      </c>
      <c r="B6668" s="8" t="s">
        <v>11521</v>
      </c>
      <c r="C6668" s="8" t="s">
        <v>11522</v>
      </c>
      <c r="D6668" s="8" t="s">
        <v>34</v>
      </c>
      <c r="E6668" s="8"/>
      <c r="F6668" s="24">
        <v>0.52064688060445896</v>
      </c>
      <c r="G6668" s="24">
        <v>0</v>
      </c>
      <c r="H6668" s="25">
        <v>30.218</v>
      </c>
      <c r="I6668" s="25">
        <v>8.5920000000000005</v>
      </c>
      <c r="J6668" s="15">
        <v>162</v>
      </c>
      <c r="K6668" s="15">
        <v>99</v>
      </c>
      <c r="L6668" s="13">
        <v>0.2843</v>
      </c>
      <c r="M6668" s="7">
        <v>0.62671588</v>
      </c>
      <c r="N6668" s="26">
        <v>0.22638</v>
      </c>
      <c r="O6668" s="27"/>
      <c r="P6668" s="8">
        <v>0.63878368720000001</v>
      </c>
      <c r="Q6668" s="24">
        <v>0.52059999999999995</v>
      </c>
      <c r="R6668" t="e">
        <f>IF($Q6668*100&gt;=VLOOKUP($O6668,margin_ranges!$A$5:$C$10,2,FALSE),IF($Q6668*100&lt;=VLOOKUP($O6668,margin_ranges!$A$5:$C$10,3,FALSE)+10,"IN RANGE","ABOVE RANGE"),"BELOW RANGE")</f>
        <v>#N/A</v>
      </c>
      <c r="S6668" t="e">
        <f>MIN(VLOOKUP($O6668,margin_ranges!$A$5:$D$10,4,FALSE),$P6668*100)</f>
        <v>#N/A</v>
      </c>
      <c r="T6668" s="29" t="e">
        <f>(1-$S6668/100)/(1-$F6668)-1</f>
        <v>#N/A</v>
      </c>
      <c r="U6668" s="19" t="str">
        <f>IF(ABS(IFERROR(T6668,0))&gt;0.05,INDEX(margin_ranges!$C$13:$C$16,MATCH($F6668*100,margin_ranges!$B$13:$B$16,1)),"")</f>
        <v/>
      </c>
      <c r="V6668" t="e">
        <f>MIN(VLOOKUP($U6668,margin_ranges!$A$5:$D$10,4,FALSE),$P6668*100)</f>
        <v>#N/A</v>
      </c>
      <c r="Y6668" s="29" t="e">
        <f t="shared" si="103"/>
        <v>#N/A</v>
      </c>
    </row>
    <row r="6669" spans="1:25" x14ac:dyDescent="0.3">
      <c r="A6669" s="8" t="s">
        <v>17</v>
      </c>
      <c r="B6669" s="8" t="s">
        <v>11521</v>
      </c>
      <c r="C6669" s="8" t="s">
        <v>11522</v>
      </c>
      <c r="D6669" s="8" t="s">
        <v>11523</v>
      </c>
      <c r="E6669" s="8" t="s">
        <v>11524</v>
      </c>
      <c r="F6669" s="24">
        <v>0.53</v>
      </c>
      <c r="G6669" s="24">
        <v>0</v>
      </c>
      <c r="H6669" s="25">
        <v>2.3891</v>
      </c>
      <c r="I6669" s="25">
        <v>1.5466</v>
      </c>
      <c r="J6669" s="15">
        <v>31</v>
      </c>
      <c r="K6669" s="15">
        <v>19</v>
      </c>
      <c r="L6669" s="13">
        <v>0.64739999999999998</v>
      </c>
      <c r="M6669" s="7">
        <v>0.66369555999999996</v>
      </c>
      <c r="N6669" s="26">
        <v>0.25</v>
      </c>
      <c r="O6669" s="27" t="s">
        <v>22</v>
      </c>
      <c r="P6669" s="8">
        <v>0.62332127199999998</v>
      </c>
      <c r="Q6669" s="24">
        <v>0.53</v>
      </c>
      <c r="R6669" t="str">
        <f>IF($Q6669*100&gt;=VLOOKUP($O6669,margin_ranges!$A$5:$C$10,2,FALSE),IF($Q6669*100&lt;=VLOOKUP($O6669,margin_ranges!$A$5:$C$10,3,FALSE)+10,"IN RANGE","ABOVE RANGE"),"BELOW RANGE")</f>
        <v>ABOVE RANGE</v>
      </c>
      <c r="S6669">
        <f>MIN(VLOOKUP($O6669,margin_ranges!$A$5:$D$10,4,FALSE),$P6669*100)</f>
        <v>29.75</v>
      </c>
      <c r="T6669" s="29">
        <f>(1-$S6669/100)/(1-$F6669)-1</f>
        <v>0.49468085106382986</v>
      </c>
      <c r="U6669" s="19" t="str">
        <f>IF(ABS(IFERROR(T6669,0))&gt;0.05,INDEX(margin_ranges!$C$13:$C$16,MATCH($F6669*100,margin_ranges!$B$13:$B$16,1)),"")</f>
        <v>Margin Over Fill (Type C)</v>
      </c>
      <c r="V6669">
        <f>MIN(VLOOKUP($U6669,margin_ranges!$A$5:$D$10,4,FALSE),$P6669*100)</f>
        <v>43</v>
      </c>
      <c r="Y6669" s="29">
        <f t="shared" si="103"/>
        <v>0.21276595744680882</v>
      </c>
    </row>
    <row r="6670" spans="1:25" x14ac:dyDescent="0.3">
      <c r="A6670" s="8" t="s">
        <v>17</v>
      </c>
      <c r="B6670" s="8" t="s">
        <v>11521</v>
      </c>
      <c r="C6670" s="8" t="s">
        <v>11522</v>
      </c>
      <c r="D6670" s="8" t="s">
        <v>11527</v>
      </c>
      <c r="E6670" s="8" t="s">
        <v>11528</v>
      </c>
      <c r="F6670" s="24">
        <v>0.53</v>
      </c>
      <c r="G6670" s="24">
        <v>0</v>
      </c>
      <c r="H6670" s="25">
        <v>2.3971</v>
      </c>
      <c r="I6670" s="25">
        <v>1.5417000000000001</v>
      </c>
      <c r="J6670" s="15">
        <v>31</v>
      </c>
      <c r="K6670" s="15">
        <v>19</v>
      </c>
      <c r="L6670" s="13">
        <v>0.6431</v>
      </c>
      <c r="M6670" s="7">
        <v>0.67066345000000005</v>
      </c>
      <c r="N6670" s="26">
        <v>0.25</v>
      </c>
      <c r="O6670" s="27" t="s">
        <v>22</v>
      </c>
      <c r="P6670" s="8">
        <v>0.62723479510000002</v>
      </c>
      <c r="Q6670" s="24">
        <v>0.53</v>
      </c>
      <c r="R6670" t="str">
        <f>IF($Q6670*100&gt;=VLOOKUP($O6670,margin_ranges!$A$5:$C$10,2,FALSE),IF($Q6670*100&lt;=VLOOKUP($O6670,margin_ranges!$A$5:$C$10,3,FALSE)+10,"IN RANGE","ABOVE RANGE"),"BELOW RANGE")</f>
        <v>ABOVE RANGE</v>
      </c>
      <c r="S6670">
        <f>MIN(VLOOKUP($O6670,margin_ranges!$A$5:$D$10,4,FALSE),$P6670*100)</f>
        <v>29.75</v>
      </c>
      <c r="T6670" s="29">
        <f>(1-$S6670/100)/(1-$F6670)-1</f>
        <v>0.49468085106382986</v>
      </c>
      <c r="U6670" s="19" t="str">
        <f>IF(ABS(IFERROR(T6670,0))&gt;0.05,INDEX(margin_ranges!$C$13:$C$16,MATCH($F6670*100,margin_ranges!$B$13:$B$16,1)),"")</f>
        <v>Margin Over Fill (Type C)</v>
      </c>
      <c r="V6670">
        <f>MIN(VLOOKUP($U6670,margin_ranges!$A$5:$D$10,4,FALSE),$P6670*100)</f>
        <v>43</v>
      </c>
      <c r="Y6670" s="29">
        <f t="shared" ref="Y6670:Y6733" si="104">(1-$V6670/100)/(1-$F6670)-1</f>
        <v>0.21276595744680882</v>
      </c>
    </row>
    <row r="6671" spans="1:25" x14ac:dyDescent="0.3">
      <c r="A6671" s="8" t="s">
        <v>17</v>
      </c>
      <c r="B6671" s="8" t="s">
        <v>11521</v>
      </c>
      <c r="C6671" s="8" t="s">
        <v>11522</v>
      </c>
      <c r="D6671" s="8" t="s">
        <v>11525</v>
      </c>
      <c r="E6671" s="8" t="s">
        <v>11526</v>
      </c>
      <c r="F6671" s="24">
        <v>0.52</v>
      </c>
      <c r="G6671" s="24">
        <v>0</v>
      </c>
      <c r="H6671" s="25">
        <v>4.9641000000000002</v>
      </c>
      <c r="I6671" s="25">
        <v>2.15</v>
      </c>
      <c r="J6671" s="15">
        <v>42</v>
      </c>
      <c r="K6671" s="15">
        <v>25</v>
      </c>
      <c r="L6671" s="13">
        <v>0.43309999999999998</v>
      </c>
      <c r="M6671" s="7">
        <v>0.64376743999999997</v>
      </c>
      <c r="N6671" s="26">
        <v>0.25</v>
      </c>
      <c r="O6671" s="27" t="s">
        <v>22</v>
      </c>
      <c r="P6671" s="8">
        <v>0.61166100720000005</v>
      </c>
      <c r="Q6671" s="24">
        <v>0.52</v>
      </c>
      <c r="R6671" t="str">
        <f>IF($Q6671*100&gt;=VLOOKUP($O6671,margin_ranges!$A$5:$C$10,2,FALSE),IF($Q6671*100&lt;=VLOOKUP($O6671,margin_ranges!$A$5:$C$10,3,FALSE)+10,"IN RANGE","ABOVE RANGE"),"BELOW RANGE")</f>
        <v>ABOVE RANGE</v>
      </c>
      <c r="S6671">
        <f>MIN(VLOOKUP($O6671,margin_ranges!$A$5:$D$10,4,FALSE),$P6671*100)</f>
        <v>29.75</v>
      </c>
      <c r="T6671" s="29">
        <f>(1-$S6671/100)/(1-$F6671)-1</f>
        <v>0.46354166666666674</v>
      </c>
      <c r="U6671" s="19" t="str">
        <f>IF(ABS(IFERROR(T6671,0))&gt;0.05,INDEX(margin_ranges!$C$13:$C$16,MATCH($F6671*100,margin_ranges!$B$13:$B$16,1)),"")</f>
        <v>Margin Over Fill (Type C)</v>
      </c>
      <c r="V6671">
        <f>MIN(VLOOKUP($U6671,margin_ranges!$A$5:$D$10,4,FALSE),$P6671*100)</f>
        <v>43</v>
      </c>
      <c r="Y6671" s="29">
        <f t="shared" si="104"/>
        <v>0.18750000000000022</v>
      </c>
    </row>
    <row r="6672" spans="1:25" x14ac:dyDescent="0.3">
      <c r="A6672" s="8" t="s">
        <v>17</v>
      </c>
      <c r="B6672" s="8" t="s">
        <v>11521</v>
      </c>
      <c r="C6672" s="8" t="s">
        <v>11522</v>
      </c>
      <c r="D6672" s="8" t="s">
        <v>11529</v>
      </c>
      <c r="E6672" s="8" t="s">
        <v>11530</v>
      </c>
      <c r="F6672" s="24">
        <v>0.52</v>
      </c>
      <c r="G6672" s="24">
        <v>0</v>
      </c>
      <c r="H6672" s="25">
        <v>4.9867999999999997</v>
      </c>
      <c r="I6672" s="25">
        <v>2.1535000000000002</v>
      </c>
      <c r="J6672" s="15">
        <v>42</v>
      </c>
      <c r="K6672" s="15">
        <v>25</v>
      </c>
      <c r="L6672" s="13">
        <v>0.43180000000000002</v>
      </c>
      <c r="M6672" s="7">
        <v>0.64918902999999994</v>
      </c>
      <c r="N6672" s="26">
        <v>0.25</v>
      </c>
      <c r="O6672" s="27" t="s">
        <v>22</v>
      </c>
      <c r="P6672" s="8">
        <v>0.61490415070000004</v>
      </c>
      <c r="Q6672" s="24">
        <v>0.52</v>
      </c>
      <c r="R6672" t="str">
        <f>IF($Q6672*100&gt;=VLOOKUP($O6672,margin_ranges!$A$5:$C$10,2,FALSE),IF($Q6672*100&lt;=VLOOKUP($O6672,margin_ranges!$A$5:$C$10,3,FALSE)+10,"IN RANGE","ABOVE RANGE"),"BELOW RANGE")</f>
        <v>ABOVE RANGE</v>
      </c>
      <c r="S6672">
        <f>MIN(VLOOKUP($O6672,margin_ranges!$A$5:$D$10,4,FALSE),$P6672*100)</f>
        <v>29.75</v>
      </c>
      <c r="T6672" s="29">
        <f>(1-$S6672/100)/(1-$F6672)-1</f>
        <v>0.46354166666666674</v>
      </c>
      <c r="U6672" s="19" t="str">
        <f>IF(ABS(IFERROR(T6672,0))&gt;0.05,INDEX(margin_ranges!$C$13:$C$16,MATCH($F6672*100,margin_ranges!$B$13:$B$16,1)),"")</f>
        <v>Margin Over Fill (Type C)</v>
      </c>
      <c r="V6672">
        <f>MIN(VLOOKUP($U6672,margin_ranges!$A$5:$D$10,4,FALSE),$P6672*100)</f>
        <v>43</v>
      </c>
      <c r="Y6672" s="29">
        <f t="shared" si="104"/>
        <v>0.18750000000000022</v>
      </c>
    </row>
    <row r="6673" spans="1:25" x14ac:dyDescent="0.3">
      <c r="A6673" s="8" t="s">
        <v>35</v>
      </c>
      <c r="B6673" s="8" t="s">
        <v>11531</v>
      </c>
      <c r="C6673" s="8" t="s">
        <v>34</v>
      </c>
      <c r="D6673" s="8" t="s">
        <v>34</v>
      </c>
      <c r="E6673" s="8"/>
      <c r="F6673" s="24">
        <v>0.21287980468780701</v>
      </c>
      <c r="G6673" s="24">
        <v>0</v>
      </c>
      <c r="H6673" s="25">
        <v>55.420999999999999</v>
      </c>
      <c r="I6673" s="25">
        <v>2.1878000000000002</v>
      </c>
      <c r="J6673" s="15">
        <v>163</v>
      </c>
      <c r="K6673" s="15">
        <v>34</v>
      </c>
      <c r="L6673" s="13">
        <v>3.95E-2</v>
      </c>
      <c r="M6673" s="7">
        <v>2.4888765500000001</v>
      </c>
      <c r="N6673" s="26">
        <v>1.9590449999999999</v>
      </c>
      <c r="O6673" s="27"/>
      <c r="P6673" s="8">
        <v>0.21287980470000001</v>
      </c>
      <c r="Q6673" s="24">
        <v>0.25</v>
      </c>
      <c r="R6673" t="e">
        <f>IF($Q6673*100&gt;=VLOOKUP($O6673,margin_ranges!$A$5:$C$10,2,FALSE),IF($Q6673*100&lt;=VLOOKUP($O6673,margin_ranges!$A$5:$C$10,3,FALSE)+10,"IN RANGE","ABOVE RANGE"),"BELOW RANGE")</f>
        <v>#N/A</v>
      </c>
      <c r="S6673" t="e">
        <f>MIN(VLOOKUP($O6673,margin_ranges!$A$5:$D$10,4,FALSE),$P6673*100)</f>
        <v>#N/A</v>
      </c>
      <c r="T6673" s="29" t="e">
        <f>(1-$S6673/100)/(1-$F6673)-1</f>
        <v>#N/A</v>
      </c>
      <c r="U6673" s="19" t="str">
        <f>IF(ABS(IFERROR(T6673,0))&gt;0.05,INDEX(margin_ranges!$C$13:$C$16,MATCH($F6673*100,margin_ranges!$B$13:$B$16,1)),"")</f>
        <v/>
      </c>
      <c r="V6673" t="e">
        <f>MIN(VLOOKUP($U6673,margin_ranges!$A$5:$D$10,4,FALSE),$P6673*100)</f>
        <v>#N/A</v>
      </c>
      <c r="Y6673" s="29" t="e">
        <f t="shared" si="104"/>
        <v>#N/A</v>
      </c>
    </row>
    <row r="6674" spans="1:25" x14ac:dyDescent="0.3">
      <c r="A6674" s="8" t="s">
        <v>33</v>
      </c>
      <c r="B6674" s="8" t="s">
        <v>11531</v>
      </c>
      <c r="C6674" s="8" t="s">
        <v>11532</v>
      </c>
      <c r="D6674" s="8" t="s">
        <v>34</v>
      </c>
      <c r="E6674" s="8"/>
      <c r="F6674" s="24">
        <v>0.21287980468780701</v>
      </c>
      <c r="G6674" s="24">
        <v>0</v>
      </c>
      <c r="H6674" s="25">
        <v>55.420999999999999</v>
      </c>
      <c r="I6674" s="25">
        <v>2.1878000000000002</v>
      </c>
      <c r="J6674" s="15">
        <v>163</v>
      </c>
      <c r="K6674" s="15">
        <v>34</v>
      </c>
      <c r="L6674" s="13">
        <v>3.95E-2</v>
      </c>
      <c r="M6674" s="7">
        <v>2.4888765500000001</v>
      </c>
      <c r="N6674" s="26">
        <v>1.9590449999999999</v>
      </c>
      <c r="O6674" s="27"/>
      <c r="P6674" s="8">
        <v>0.21287980470000001</v>
      </c>
      <c r="Q6674" s="24">
        <v>0.25</v>
      </c>
      <c r="R6674" t="e">
        <f>IF($Q6674*100&gt;=VLOOKUP($O6674,margin_ranges!$A$5:$C$10,2,FALSE),IF($Q6674*100&lt;=VLOOKUP($O6674,margin_ranges!$A$5:$C$10,3,FALSE)+10,"IN RANGE","ABOVE RANGE"),"BELOW RANGE")</f>
        <v>#N/A</v>
      </c>
      <c r="S6674" t="e">
        <f>MIN(VLOOKUP($O6674,margin_ranges!$A$5:$D$10,4,FALSE),$P6674*100)</f>
        <v>#N/A</v>
      </c>
      <c r="T6674" s="29" t="e">
        <f>(1-$S6674/100)/(1-$F6674)-1</f>
        <v>#N/A</v>
      </c>
      <c r="U6674" s="19" t="str">
        <f>IF(ABS(IFERROR(T6674,0))&gt;0.05,INDEX(margin_ranges!$C$13:$C$16,MATCH($F6674*100,margin_ranges!$B$13:$B$16,1)),"")</f>
        <v/>
      </c>
      <c r="V6674" t="e">
        <f>MIN(VLOOKUP($U6674,margin_ranges!$A$5:$D$10,4,FALSE),$P6674*100)</f>
        <v>#N/A</v>
      </c>
      <c r="Y6674" s="29" t="e">
        <f t="shared" si="104"/>
        <v>#N/A</v>
      </c>
    </row>
    <row r="6675" spans="1:25" x14ac:dyDescent="0.3">
      <c r="A6675" s="8" t="s">
        <v>17</v>
      </c>
      <c r="B6675" s="8" t="s">
        <v>11531</v>
      </c>
      <c r="C6675" s="8" t="s">
        <v>11532</v>
      </c>
      <c r="D6675" s="8" t="s">
        <v>11533</v>
      </c>
      <c r="E6675" s="8" t="s">
        <v>11534</v>
      </c>
      <c r="F6675" s="24">
        <v>0.20997882329809101</v>
      </c>
      <c r="G6675" s="24">
        <v>0</v>
      </c>
      <c r="H6675" s="25">
        <v>28.371600000000001</v>
      </c>
      <c r="I6675" s="25">
        <v>2.1238000000000001</v>
      </c>
      <c r="J6675" s="15">
        <v>161</v>
      </c>
      <c r="K6675" s="15">
        <v>34</v>
      </c>
      <c r="L6675" s="13">
        <v>7.4899999999999994E-2</v>
      </c>
      <c r="M6675" s="7">
        <v>2.5315777100000001</v>
      </c>
      <c r="N6675" s="26">
        <v>2</v>
      </c>
      <c r="O6675" s="27" t="s">
        <v>92</v>
      </c>
      <c r="P6675" s="8">
        <v>0.20997882330000001</v>
      </c>
      <c r="Q6675" s="24">
        <v>0.25</v>
      </c>
      <c r="R6675" t="str">
        <f>IF($Q6675*100&gt;=VLOOKUP($O6675,margin_ranges!$A$5:$C$10,2,FALSE),IF($Q6675*100&lt;=VLOOKUP($O6675,margin_ranges!$A$5:$C$10,3,FALSE)+10,"IN RANGE","ABOVE RANGE"),"BELOW RANGE")</f>
        <v>IN RANGE</v>
      </c>
      <c r="S6675">
        <f>MIN(VLOOKUP($O6675,margin_ranges!$A$5:$D$10,4,FALSE),$P6675*100)</f>
        <v>20.997882329999999</v>
      </c>
      <c r="T6675" s="29">
        <f>(1-$S6675/100)/(1-$F6675)-1</f>
        <v>-2.4162893907941907E-12</v>
      </c>
      <c r="U6675" s="19" t="str">
        <f>IF(ABS(IFERROR(T6675,0))&gt;0.05,INDEX(margin_ranges!$C$13:$C$16,MATCH($F6675*100,margin_ranges!$B$13:$B$16,1)),"")</f>
        <v/>
      </c>
      <c r="V6675" t="e">
        <f>MIN(VLOOKUP($U6675,margin_ranges!$A$5:$D$10,4,FALSE),$P6675*100)</f>
        <v>#N/A</v>
      </c>
      <c r="Y6675" s="29" t="e">
        <f t="shared" si="104"/>
        <v>#N/A</v>
      </c>
    </row>
    <row r="6676" spans="1:25" x14ac:dyDescent="0.3">
      <c r="A6676" s="8" t="s">
        <v>35</v>
      </c>
      <c r="B6676" s="8" t="s">
        <v>11535</v>
      </c>
      <c r="C6676" s="8" t="s">
        <v>34</v>
      </c>
      <c r="D6676" s="8" t="s">
        <v>34</v>
      </c>
      <c r="E6676" s="8"/>
      <c r="F6676" s="24">
        <v>0.28999999999999998</v>
      </c>
      <c r="G6676" s="24">
        <v>0</v>
      </c>
      <c r="H6676" s="25">
        <v>7.6833</v>
      </c>
      <c r="I6676" s="25">
        <v>1.5468999999999999</v>
      </c>
      <c r="J6676" s="15">
        <v>75</v>
      </c>
      <c r="K6676" s="15">
        <v>19</v>
      </c>
      <c r="L6676" s="13">
        <v>0.20130000000000001</v>
      </c>
      <c r="M6676" s="7">
        <v>1.6072955600000001</v>
      </c>
      <c r="N6676" s="26">
        <v>1</v>
      </c>
      <c r="O6676" s="27"/>
      <c r="P6676" s="8">
        <v>0.37783689370000001</v>
      </c>
      <c r="Q6676" s="24">
        <v>0.28999999999999998</v>
      </c>
      <c r="R6676" t="e">
        <f>IF($Q6676*100&gt;=VLOOKUP($O6676,margin_ranges!$A$5:$C$10,2,FALSE),IF($Q6676*100&lt;=VLOOKUP($O6676,margin_ranges!$A$5:$C$10,3,FALSE)+10,"IN RANGE","ABOVE RANGE"),"BELOW RANGE")</f>
        <v>#N/A</v>
      </c>
      <c r="S6676" t="e">
        <f>MIN(VLOOKUP($O6676,margin_ranges!$A$5:$D$10,4,FALSE),$P6676*100)</f>
        <v>#N/A</v>
      </c>
      <c r="T6676" s="29" t="e">
        <f>(1-$S6676/100)/(1-$F6676)-1</f>
        <v>#N/A</v>
      </c>
      <c r="U6676" s="19" t="str">
        <f>IF(ABS(IFERROR(T6676,0))&gt;0.05,INDEX(margin_ranges!$C$13:$C$16,MATCH($F6676*100,margin_ranges!$B$13:$B$16,1)),"")</f>
        <v/>
      </c>
      <c r="V6676" t="e">
        <f>MIN(VLOOKUP($U6676,margin_ranges!$A$5:$D$10,4,FALSE),$P6676*100)</f>
        <v>#N/A</v>
      </c>
      <c r="Y6676" s="29" t="e">
        <f t="shared" si="104"/>
        <v>#N/A</v>
      </c>
    </row>
    <row r="6677" spans="1:25" x14ac:dyDescent="0.3">
      <c r="A6677" s="8" t="s">
        <v>33</v>
      </c>
      <c r="B6677" s="8" t="s">
        <v>11535</v>
      </c>
      <c r="C6677" s="8" t="s">
        <v>11536</v>
      </c>
      <c r="D6677" s="8" t="s">
        <v>34</v>
      </c>
      <c r="E6677" s="8"/>
      <c r="F6677" s="24">
        <v>0.28999999999999998</v>
      </c>
      <c r="G6677" s="24">
        <v>0</v>
      </c>
      <c r="H6677" s="25">
        <v>7.6833</v>
      </c>
      <c r="I6677" s="25">
        <v>1.5468999999999999</v>
      </c>
      <c r="J6677" s="15">
        <v>75</v>
      </c>
      <c r="K6677" s="15">
        <v>19</v>
      </c>
      <c r="L6677" s="13">
        <v>0.20130000000000001</v>
      </c>
      <c r="M6677" s="7">
        <v>1.6072955600000001</v>
      </c>
      <c r="N6677" s="26">
        <v>1</v>
      </c>
      <c r="O6677" s="27"/>
      <c r="P6677" s="8">
        <v>0.37783689370000001</v>
      </c>
      <c r="Q6677" s="24">
        <v>0.28999999999999998</v>
      </c>
      <c r="R6677" t="e">
        <f>IF($Q6677*100&gt;=VLOOKUP($O6677,margin_ranges!$A$5:$C$10,2,FALSE),IF($Q6677*100&lt;=VLOOKUP($O6677,margin_ranges!$A$5:$C$10,3,FALSE)+10,"IN RANGE","ABOVE RANGE"),"BELOW RANGE")</f>
        <v>#N/A</v>
      </c>
      <c r="S6677" t="e">
        <f>MIN(VLOOKUP($O6677,margin_ranges!$A$5:$D$10,4,FALSE),$P6677*100)</f>
        <v>#N/A</v>
      </c>
      <c r="T6677" s="29" t="e">
        <f>(1-$S6677/100)/(1-$F6677)-1</f>
        <v>#N/A</v>
      </c>
      <c r="U6677" s="19" t="str">
        <f>IF(ABS(IFERROR(T6677,0))&gt;0.05,INDEX(margin_ranges!$C$13:$C$16,MATCH($F6677*100,margin_ranges!$B$13:$B$16,1)),"")</f>
        <v/>
      </c>
      <c r="V6677" t="e">
        <f>MIN(VLOOKUP($U6677,margin_ranges!$A$5:$D$10,4,FALSE),$P6677*100)</f>
        <v>#N/A</v>
      </c>
      <c r="Y6677" s="29" t="e">
        <f t="shared" si="104"/>
        <v>#N/A</v>
      </c>
    </row>
    <row r="6678" spans="1:25" x14ac:dyDescent="0.3">
      <c r="A6678" s="8" t="s">
        <v>17</v>
      </c>
      <c r="B6678" s="8" t="s">
        <v>11535</v>
      </c>
      <c r="C6678" s="8" t="s">
        <v>11536</v>
      </c>
      <c r="D6678" s="8" t="s">
        <v>11537</v>
      </c>
      <c r="E6678" s="8" t="s">
        <v>11538</v>
      </c>
      <c r="F6678" s="24">
        <v>0.28999999999999998</v>
      </c>
      <c r="G6678" s="24">
        <v>0</v>
      </c>
      <c r="H6678" s="25">
        <v>7.6833</v>
      </c>
      <c r="I6678" s="25">
        <v>1.5468999999999999</v>
      </c>
      <c r="J6678" s="15">
        <v>75</v>
      </c>
      <c r="K6678" s="15">
        <v>19</v>
      </c>
      <c r="L6678" s="13">
        <v>0.20130000000000001</v>
      </c>
      <c r="M6678" s="7">
        <v>1.6072955600000001</v>
      </c>
      <c r="N6678" s="26">
        <v>1</v>
      </c>
      <c r="O6678" s="27" t="s">
        <v>22</v>
      </c>
      <c r="P6678" s="8">
        <v>0.37783689370000001</v>
      </c>
      <c r="Q6678" s="24">
        <v>0.28999999999999998</v>
      </c>
      <c r="R6678" t="str">
        <f>IF($Q6678*100&gt;=VLOOKUP($O6678,margin_ranges!$A$5:$C$10,2,FALSE),IF($Q6678*100&lt;=VLOOKUP($O6678,margin_ranges!$A$5:$C$10,3,FALSE)+10,"IN RANGE","ABOVE RANGE"),"BELOW RANGE")</f>
        <v>IN RANGE</v>
      </c>
      <c r="S6678">
        <f>MIN(VLOOKUP($O6678,margin_ranges!$A$5:$D$10,4,FALSE),$P6678*100)</f>
        <v>29.75</v>
      </c>
      <c r="T6678" s="29">
        <f>(1-$S6678/100)/(1-$F6678)-1</f>
        <v>-1.0563380281690127E-2</v>
      </c>
      <c r="U6678" s="19" t="str">
        <f>IF(ABS(IFERROR(T6678,0))&gt;0.05,INDEX(margin_ranges!$C$13:$C$16,MATCH($F6678*100,margin_ranges!$B$13:$B$16,1)),"")</f>
        <v/>
      </c>
      <c r="V6678" t="e">
        <f>MIN(VLOOKUP($U6678,margin_ranges!$A$5:$D$10,4,FALSE),$P6678*100)</f>
        <v>#N/A</v>
      </c>
      <c r="Y6678" s="29" t="e">
        <f t="shared" si="104"/>
        <v>#N/A</v>
      </c>
    </row>
    <row r="6679" spans="1:25" x14ac:dyDescent="0.3">
      <c r="A6679" s="8" t="s">
        <v>35</v>
      </c>
      <c r="B6679" s="8" t="s">
        <v>11539</v>
      </c>
      <c r="C6679" s="8" t="s">
        <v>34</v>
      </c>
      <c r="D6679" s="8" t="s">
        <v>34</v>
      </c>
      <c r="E6679" s="8"/>
      <c r="F6679" s="24">
        <v>0.35</v>
      </c>
      <c r="G6679" s="24">
        <v>0</v>
      </c>
      <c r="H6679" s="25">
        <v>15.7325</v>
      </c>
      <c r="I6679" s="25">
        <v>0.31690000000000002</v>
      </c>
      <c r="J6679" s="15">
        <v>12</v>
      </c>
      <c r="K6679" s="15">
        <v>4</v>
      </c>
      <c r="L6679" s="13">
        <v>2.01E-2</v>
      </c>
      <c r="M6679" s="7">
        <v>1.2648185700000001</v>
      </c>
      <c r="N6679" s="26">
        <v>0.75</v>
      </c>
      <c r="O6679" s="27"/>
      <c r="P6679" s="8">
        <v>0.40702957950000002</v>
      </c>
      <c r="Q6679" s="24">
        <v>0.35</v>
      </c>
      <c r="R6679" t="e">
        <f>IF($Q6679*100&gt;=VLOOKUP($O6679,margin_ranges!$A$5:$C$10,2,FALSE),IF($Q6679*100&lt;=VLOOKUP($O6679,margin_ranges!$A$5:$C$10,3,FALSE)+10,"IN RANGE","ABOVE RANGE"),"BELOW RANGE")</f>
        <v>#N/A</v>
      </c>
      <c r="S6679" t="e">
        <f>MIN(VLOOKUP($O6679,margin_ranges!$A$5:$D$10,4,FALSE),$P6679*100)</f>
        <v>#N/A</v>
      </c>
      <c r="T6679" s="29" t="e">
        <f>(1-$S6679/100)/(1-$F6679)-1</f>
        <v>#N/A</v>
      </c>
      <c r="U6679" s="19" t="str">
        <f>IF(ABS(IFERROR(T6679,0))&gt;0.05,INDEX(margin_ranges!$C$13:$C$16,MATCH($F6679*100,margin_ranges!$B$13:$B$16,1)),"")</f>
        <v/>
      </c>
      <c r="V6679" t="e">
        <f>MIN(VLOOKUP($U6679,margin_ranges!$A$5:$D$10,4,FALSE),$P6679*100)</f>
        <v>#N/A</v>
      </c>
      <c r="Y6679" s="29" t="e">
        <f t="shared" si="104"/>
        <v>#N/A</v>
      </c>
    </row>
    <row r="6680" spans="1:25" x14ac:dyDescent="0.3">
      <c r="A6680" s="8" t="s">
        <v>33</v>
      </c>
      <c r="B6680" s="8" t="s">
        <v>11539</v>
      </c>
      <c r="C6680" s="8" t="s">
        <v>11540</v>
      </c>
      <c r="D6680" s="8" t="s">
        <v>34</v>
      </c>
      <c r="E6680" s="8"/>
      <c r="F6680" s="24">
        <v>0.35</v>
      </c>
      <c r="G6680" s="24">
        <v>0</v>
      </c>
      <c r="H6680" s="25">
        <v>15.7325</v>
      </c>
      <c r="I6680" s="25">
        <v>0.31690000000000002</v>
      </c>
      <c r="J6680" s="15">
        <v>12</v>
      </c>
      <c r="K6680" s="15">
        <v>4</v>
      </c>
      <c r="L6680" s="13">
        <v>2.01E-2</v>
      </c>
      <c r="M6680" s="7">
        <v>1.2648185700000001</v>
      </c>
      <c r="N6680" s="26">
        <v>0.75</v>
      </c>
      <c r="O6680" s="27"/>
      <c r="P6680" s="8">
        <v>0.40702957950000002</v>
      </c>
      <c r="Q6680" s="24">
        <v>0.35</v>
      </c>
      <c r="R6680" t="e">
        <f>IF($Q6680*100&gt;=VLOOKUP($O6680,margin_ranges!$A$5:$C$10,2,FALSE),IF($Q6680*100&lt;=VLOOKUP($O6680,margin_ranges!$A$5:$C$10,3,FALSE)+10,"IN RANGE","ABOVE RANGE"),"BELOW RANGE")</f>
        <v>#N/A</v>
      </c>
      <c r="S6680" t="e">
        <f>MIN(VLOOKUP($O6680,margin_ranges!$A$5:$D$10,4,FALSE),$P6680*100)</f>
        <v>#N/A</v>
      </c>
      <c r="T6680" s="29" t="e">
        <f>(1-$S6680/100)/(1-$F6680)-1</f>
        <v>#N/A</v>
      </c>
      <c r="U6680" s="19" t="str">
        <f>IF(ABS(IFERROR(T6680,0))&gt;0.05,INDEX(margin_ranges!$C$13:$C$16,MATCH($F6680*100,margin_ranges!$B$13:$B$16,1)),"")</f>
        <v/>
      </c>
      <c r="V6680" t="e">
        <f>MIN(VLOOKUP($U6680,margin_ranges!$A$5:$D$10,4,FALSE),$P6680*100)</f>
        <v>#N/A</v>
      </c>
      <c r="Y6680" s="29" t="e">
        <f t="shared" si="104"/>
        <v>#N/A</v>
      </c>
    </row>
    <row r="6681" spans="1:25" x14ac:dyDescent="0.3">
      <c r="A6681" s="8" t="s">
        <v>17</v>
      </c>
      <c r="B6681" s="8" t="s">
        <v>11539</v>
      </c>
      <c r="C6681" s="8" t="s">
        <v>11540</v>
      </c>
      <c r="D6681" s="8" t="s">
        <v>11541</v>
      </c>
      <c r="E6681" s="8" t="s">
        <v>11542</v>
      </c>
      <c r="F6681" s="24">
        <v>0.35</v>
      </c>
      <c r="G6681" s="24">
        <v>0</v>
      </c>
      <c r="H6681" s="25">
        <v>15.7319</v>
      </c>
      <c r="I6681" s="25">
        <v>0.31680000000000003</v>
      </c>
      <c r="J6681" s="15">
        <v>12</v>
      </c>
      <c r="K6681" s="15">
        <v>4</v>
      </c>
      <c r="L6681" s="13">
        <v>2.01E-2</v>
      </c>
      <c r="M6681" s="7">
        <v>1.26538895</v>
      </c>
      <c r="N6681" s="26">
        <v>0.75</v>
      </c>
      <c r="O6681" s="27" t="s">
        <v>22</v>
      </c>
      <c r="P6681" s="8">
        <v>0.40729686389999997</v>
      </c>
      <c r="Q6681" s="24">
        <v>0.35</v>
      </c>
      <c r="R6681" t="str">
        <f>IF($Q6681*100&gt;=VLOOKUP($O6681,margin_ranges!$A$5:$C$10,2,FALSE),IF($Q6681*100&lt;=VLOOKUP($O6681,margin_ranges!$A$5:$C$10,3,FALSE)+10,"IN RANGE","ABOVE RANGE"),"BELOW RANGE")</f>
        <v>IN RANGE</v>
      </c>
      <c r="S6681">
        <f>MIN(VLOOKUP($O6681,margin_ranges!$A$5:$D$10,4,FALSE),$P6681*100)</f>
        <v>29.75</v>
      </c>
      <c r="T6681" s="29">
        <f>(1-$S6681/100)/(1-$F6681)-1</f>
        <v>8.0769230769230704E-2</v>
      </c>
      <c r="U6681" s="19" t="str">
        <f>IF(ABS(IFERROR(T6681,0))&gt;0.05,INDEX(margin_ranges!$C$13:$C$16,MATCH($F6681*100,margin_ranges!$B$13:$B$16,1)),"")</f>
        <v>Margin Over Fill (Type C)</v>
      </c>
      <c r="V6681">
        <f>MIN(VLOOKUP($U6681,margin_ranges!$A$5:$D$10,4,FALSE),$P6681*100)</f>
        <v>40.729686389999998</v>
      </c>
      <c r="Y6681" s="29">
        <f t="shared" si="104"/>
        <v>-8.8149021384615334E-2</v>
      </c>
    </row>
    <row r="6682" spans="1:25" x14ac:dyDescent="0.3">
      <c r="A6682" s="8" t="s">
        <v>35</v>
      </c>
      <c r="B6682" s="8" t="s">
        <v>11547</v>
      </c>
      <c r="C6682" s="8" t="s">
        <v>34</v>
      </c>
      <c r="D6682" s="8" t="s">
        <v>34</v>
      </c>
      <c r="E6682" s="8"/>
      <c r="F6682" s="24">
        <v>0.28856612537836202</v>
      </c>
      <c r="G6682" s="24">
        <v>0</v>
      </c>
      <c r="H6682" s="25">
        <v>12.5151</v>
      </c>
      <c r="I6682" s="25">
        <v>1.3315999999999999</v>
      </c>
      <c r="J6682" s="15">
        <v>45</v>
      </c>
      <c r="K6682" s="15">
        <v>12</v>
      </c>
      <c r="L6682" s="13">
        <v>0.10639999999999999</v>
      </c>
      <c r="M6682" s="7">
        <v>1.1270503700000001</v>
      </c>
      <c r="N6682" s="26">
        <v>0.65</v>
      </c>
      <c r="O6682" s="27"/>
      <c r="P6682" s="8">
        <v>0.4232733347</v>
      </c>
      <c r="Q6682" s="24">
        <v>0.28860000000000002</v>
      </c>
      <c r="R6682" t="e">
        <f>IF($Q6682*100&gt;=VLOOKUP($O6682,margin_ranges!$A$5:$C$10,2,FALSE),IF($Q6682*100&lt;=VLOOKUP($O6682,margin_ranges!$A$5:$C$10,3,FALSE)+10,"IN RANGE","ABOVE RANGE"),"BELOW RANGE")</f>
        <v>#N/A</v>
      </c>
      <c r="S6682" t="e">
        <f>MIN(VLOOKUP($O6682,margin_ranges!$A$5:$D$10,4,FALSE),$P6682*100)</f>
        <v>#N/A</v>
      </c>
      <c r="T6682" s="29" t="e">
        <f>(1-$S6682/100)/(1-$F6682)-1</f>
        <v>#N/A</v>
      </c>
      <c r="U6682" s="19" t="str">
        <f>IF(ABS(IFERROR(T6682,0))&gt;0.05,INDEX(margin_ranges!$C$13:$C$16,MATCH($F6682*100,margin_ranges!$B$13:$B$16,1)),"")</f>
        <v/>
      </c>
      <c r="V6682" t="e">
        <f>MIN(VLOOKUP($U6682,margin_ranges!$A$5:$D$10,4,FALSE),$P6682*100)</f>
        <v>#N/A</v>
      </c>
      <c r="Y6682" s="29" t="e">
        <f t="shared" si="104"/>
        <v>#N/A</v>
      </c>
    </row>
    <row r="6683" spans="1:25" x14ac:dyDescent="0.3">
      <c r="A6683" s="8" t="s">
        <v>33</v>
      </c>
      <c r="B6683" s="8" t="s">
        <v>11547</v>
      </c>
      <c r="C6683" s="8" t="s">
        <v>11548</v>
      </c>
      <c r="D6683" s="8" t="s">
        <v>34</v>
      </c>
      <c r="E6683" s="8"/>
      <c r="F6683" s="24">
        <v>0.28856612537836202</v>
      </c>
      <c r="G6683" s="24">
        <v>0</v>
      </c>
      <c r="H6683" s="25">
        <v>12.5151</v>
      </c>
      <c r="I6683" s="25">
        <v>1.3315999999999999</v>
      </c>
      <c r="J6683" s="15">
        <v>45</v>
      </c>
      <c r="K6683" s="15">
        <v>12</v>
      </c>
      <c r="L6683" s="13">
        <v>0.10639999999999999</v>
      </c>
      <c r="M6683" s="7">
        <v>1.1270503700000001</v>
      </c>
      <c r="N6683" s="26">
        <v>0.65</v>
      </c>
      <c r="O6683" s="27"/>
      <c r="P6683" s="8">
        <v>0.4232733347</v>
      </c>
      <c r="Q6683" s="24">
        <v>0.28860000000000002</v>
      </c>
      <c r="R6683" t="e">
        <f>IF($Q6683*100&gt;=VLOOKUP($O6683,margin_ranges!$A$5:$C$10,2,FALSE),IF($Q6683*100&lt;=VLOOKUP($O6683,margin_ranges!$A$5:$C$10,3,FALSE)+10,"IN RANGE","ABOVE RANGE"),"BELOW RANGE")</f>
        <v>#N/A</v>
      </c>
      <c r="S6683" t="e">
        <f>MIN(VLOOKUP($O6683,margin_ranges!$A$5:$D$10,4,FALSE),$P6683*100)</f>
        <v>#N/A</v>
      </c>
      <c r="T6683" s="29" t="e">
        <f>(1-$S6683/100)/(1-$F6683)-1</f>
        <v>#N/A</v>
      </c>
      <c r="U6683" s="19" t="str">
        <f>IF(ABS(IFERROR(T6683,0))&gt;0.05,INDEX(margin_ranges!$C$13:$C$16,MATCH($F6683*100,margin_ranges!$B$13:$B$16,1)),"")</f>
        <v/>
      </c>
      <c r="V6683" t="e">
        <f>MIN(VLOOKUP($U6683,margin_ranges!$A$5:$D$10,4,FALSE),$P6683*100)</f>
        <v>#N/A</v>
      </c>
      <c r="Y6683" s="29" t="e">
        <f t="shared" si="104"/>
        <v>#N/A</v>
      </c>
    </row>
    <row r="6684" spans="1:25" x14ac:dyDescent="0.3">
      <c r="A6684" s="8" t="s">
        <v>17</v>
      </c>
      <c r="B6684" s="8" t="s">
        <v>11547</v>
      </c>
      <c r="C6684" s="8" t="s">
        <v>11548</v>
      </c>
      <c r="D6684" s="8" t="s">
        <v>11549</v>
      </c>
      <c r="E6684" s="8" t="s">
        <v>11550</v>
      </c>
      <c r="F6684" s="24">
        <v>0.28999999999999998</v>
      </c>
      <c r="G6684" s="24">
        <v>0</v>
      </c>
      <c r="H6684" s="25">
        <v>4.2480000000000002</v>
      </c>
      <c r="I6684" s="25">
        <v>0.32150000000000001</v>
      </c>
      <c r="J6684" s="15">
        <v>11</v>
      </c>
      <c r="K6684" s="15">
        <v>3</v>
      </c>
      <c r="L6684" s="13">
        <v>7.5700000000000003E-2</v>
      </c>
      <c r="M6684" s="7">
        <v>1.1001999600000001</v>
      </c>
      <c r="N6684" s="26">
        <v>0.65</v>
      </c>
      <c r="O6684" s="27" t="s">
        <v>22</v>
      </c>
      <c r="P6684" s="8">
        <v>0.40919830369999999</v>
      </c>
      <c r="Q6684" s="24">
        <v>0.28999999999999998</v>
      </c>
      <c r="R6684" t="str">
        <f>IF($Q6684*100&gt;=VLOOKUP($O6684,margin_ranges!$A$5:$C$10,2,FALSE),IF($Q6684*100&lt;=VLOOKUP($O6684,margin_ranges!$A$5:$C$10,3,FALSE)+10,"IN RANGE","ABOVE RANGE"),"BELOW RANGE")</f>
        <v>IN RANGE</v>
      </c>
      <c r="S6684">
        <f>MIN(VLOOKUP($O6684,margin_ranges!$A$5:$D$10,4,FALSE),$P6684*100)</f>
        <v>29.75</v>
      </c>
      <c r="T6684" s="29">
        <f>(1-$S6684/100)/(1-$F6684)-1</f>
        <v>-1.0563380281690127E-2</v>
      </c>
      <c r="U6684" s="19" t="str">
        <f>IF(ABS(IFERROR(T6684,0))&gt;0.05,INDEX(margin_ranges!$C$13:$C$16,MATCH($F6684*100,margin_ranges!$B$13:$B$16,1)),"")</f>
        <v/>
      </c>
      <c r="V6684" t="e">
        <f>MIN(VLOOKUP($U6684,margin_ranges!$A$5:$D$10,4,FALSE),$P6684*100)</f>
        <v>#N/A</v>
      </c>
      <c r="Y6684" s="29" t="e">
        <f t="shared" si="104"/>
        <v>#N/A</v>
      </c>
    </row>
    <row r="6685" spans="1:25" x14ac:dyDescent="0.3">
      <c r="A6685" s="8" t="s">
        <v>17</v>
      </c>
      <c r="B6685" s="8" t="s">
        <v>11547</v>
      </c>
      <c r="C6685" s="8" t="s">
        <v>11548</v>
      </c>
      <c r="D6685" s="8" t="s">
        <v>11551</v>
      </c>
      <c r="E6685" s="8" t="s">
        <v>11552</v>
      </c>
      <c r="F6685" s="24">
        <v>0.28999999999999998</v>
      </c>
      <c r="G6685" s="24">
        <v>0</v>
      </c>
      <c r="H6685" s="25">
        <v>5.9595000000000002</v>
      </c>
      <c r="I6685" s="25">
        <v>0.4133</v>
      </c>
      <c r="J6685" s="15">
        <v>14</v>
      </c>
      <c r="K6685" s="15">
        <v>4</v>
      </c>
      <c r="L6685" s="13">
        <v>6.93E-2</v>
      </c>
      <c r="M6685" s="7">
        <v>1.1600414800000001</v>
      </c>
      <c r="N6685" s="26">
        <v>0.65</v>
      </c>
      <c r="O6685" s="27" t="s">
        <v>22</v>
      </c>
      <c r="P6685" s="8">
        <v>0.43967520859999998</v>
      </c>
      <c r="Q6685" s="24">
        <v>0.28999999999999998</v>
      </c>
      <c r="R6685" t="str">
        <f>IF($Q6685*100&gt;=VLOOKUP($O6685,margin_ranges!$A$5:$C$10,2,FALSE),IF($Q6685*100&lt;=VLOOKUP($O6685,margin_ranges!$A$5:$C$10,3,FALSE)+10,"IN RANGE","ABOVE RANGE"),"BELOW RANGE")</f>
        <v>IN RANGE</v>
      </c>
      <c r="S6685">
        <f>MIN(VLOOKUP($O6685,margin_ranges!$A$5:$D$10,4,FALSE),$P6685*100)</f>
        <v>29.75</v>
      </c>
      <c r="T6685" s="29">
        <f>(1-$S6685/100)/(1-$F6685)-1</f>
        <v>-1.0563380281690127E-2</v>
      </c>
      <c r="U6685" s="19" t="str">
        <f>IF(ABS(IFERROR(T6685,0))&gt;0.05,INDEX(margin_ranges!$C$13:$C$16,MATCH($F6685*100,margin_ranges!$B$13:$B$16,1)),"")</f>
        <v/>
      </c>
      <c r="V6685" t="e">
        <f>MIN(VLOOKUP($U6685,margin_ranges!$A$5:$D$10,4,FALSE),$P6685*100)</f>
        <v>#N/A</v>
      </c>
      <c r="Y6685" s="29" t="e">
        <f t="shared" si="104"/>
        <v>#N/A</v>
      </c>
    </row>
    <row r="6686" spans="1:25" x14ac:dyDescent="0.3">
      <c r="A6686" s="8" t="s">
        <v>17</v>
      </c>
      <c r="B6686" s="8" t="s">
        <v>11547</v>
      </c>
      <c r="C6686" s="8" t="s">
        <v>11548</v>
      </c>
      <c r="D6686" s="8" t="s">
        <v>11553</v>
      </c>
      <c r="E6686" s="8" t="s">
        <v>11554</v>
      </c>
      <c r="F6686" s="24">
        <v>0.28999999999999998</v>
      </c>
      <c r="G6686" s="24">
        <v>0</v>
      </c>
      <c r="H6686" s="25">
        <v>1.4145000000000001</v>
      </c>
      <c r="I6686" s="25">
        <v>0.55740000000000001</v>
      </c>
      <c r="J6686" s="15">
        <v>18</v>
      </c>
      <c r="K6686" s="15">
        <v>5</v>
      </c>
      <c r="L6686" s="13">
        <v>0.39400000000000002</v>
      </c>
      <c r="M6686" s="7">
        <v>1.10142253</v>
      </c>
      <c r="N6686" s="26">
        <v>0.65</v>
      </c>
      <c r="O6686" s="27" t="s">
        <v>22</v>
      </c>
      <c r="P6686" s="8">
        <v>0.40985409099999998</v>
      </c>
      <c r="Q6686" s="24">
        <v>0.28999999999999998</v>
      </c>
      <c r="R6686" t="str">
        <f>IF($Q6686*100&gt;=VLOOKUP($O6686,margin_ranges!$A$5:$C$10,2,FALSE),IF($Q6686*100&lt;=VLOOKUP($O6686,margin_ranges!$A$5:$C$10,3,FALSE)+10,"IN RANGE","ABOVE RANGE"),"BELOW RANGE")</f>
        <v>IN RANGE</v>
      </c>
      <c r="S6686">
        <f>MIN(VLOOKUP($O6686,margin_ranges!$A$5:$D$10,4,FALSE),$P6686*100)</f>
        <v>29.75</v>
      </c>
      <c r="T6686" s="29">
        <f>(1-$S6686/100)/(1-$F6686)-1</f>
        <v>-1.0563380281690127E-2</v>
      </c>
      <c r="U6686" s="19" t="str">
        <f>IF(ABS(IFERROR(T6686,0))&gt;0.05,INDEX(margin_ranges!$C$13:$C$16,MATCH($F6686*100,margin_ranges!$B$13:$B$16,1)),"")</f>
        <v/>
      </c>
      <c r="V6686" t="e">
        <f>MIN(VLOOKUP($U6686,margin_ranges!$A$5:$D$10,4,FALSE),$P6686*100)</f>
        <v>#N/A</v>
      </c>
      <c r="Y6686" s="29" t="e">
        <f t="shared" si="104"/>
        <v>#N/A</v>
      </c>
    </row>
    <row r="6687" spans="1:25" x14ac:dyDescent="0.3">
      <c r="A6687" s="8" t="s">
        <v>35</v>
      </c>
      <c r="B6687" s="8" t="s">
        <v>11555</v>
      </c>
      <c r="C6687" s="8" t="s">
        <v>34</v>
      </c>
      <c r="D6687" s="8" t="s">
        <v>34</v>
      </c>
      <c r="E6687" s="8"/>
      <c r="F6687" s="24">
        <v>0.24848429756170901</v>
      </c>
      <c r="G6687" s="24">
        <v>0</v>
      </c>
      <c r="H6687" s="25">
        <v>59.4133</v>
      </c>
      <c r="I6687" s="25">
        <v>12.728999999999999</v>
      </c>
      <c r="J6687" s="15">
        <v>457</v>
      </c>
      <c r="K6687" s="15">
        <v>112</v>
      </c>
      <c r="L6687" s="13">
        <v>0.2142</v>
      </c>
      <c r="M6687" s="7">
        <v>1.1975797699999999</v>
      </c>
      <c r="N6687" s="26">
        <v>0.9</v>
      </c>
      <c r="O6687" s="27"/>
      <c r="P6687" s="8">
        <v>0.24848429759999999</v>
      </c>
      <c r="Q6687" s="24">
        <v>0.2787</v>
      </c>
      <c r="R6687" t="e">
        <f>IF($Q6687*100&gt;=VLOOKUP($O6687,margin_ranges!$A$5:$C$10,2,FALSE),IF($Q6687*100&lt;=VLOOKUP($O6687,margin_ranges!$A$5:$C$10,3,FALSE)+10,"IN RANGE","ABOVE RANGE"),"BELOW RANGE")</f>
        <v>#N/A</v>
      </c>
      <c r="S6687" t="e">
        <f>MIN(VLOOKUP($O6687,margin_ranges!$A$5:$D$10,4,FALSE),$P6687*100)</f>
        <v>#N/A</v>
      </c>
      <c r="T6687" s="29" t="e">
        <f>(1-$S6687/100)/(1-$F6687)-1</f>
        <v>#N/A</v>
      </c>
      <c r="U6687" s="19" t="str">
        <f>IF(ABS(IFERROR(T6687,0))&gt;0.05,INDEX(margin_ranges!$C$13:$C$16,MATCH($F6687*100,margin_ranges!$B$13:$B$16,1)),"")</f>
        <v/>
      </c>
      <c r="V6687" t="e">
        <f>MIN(VLOOKUP($U6687,margin_ranges!$A$5:$D$10,4,FALSE),$P6687*100)</f>
        <v>#N/A</v>
      </c>
      <c r="Y6687" s="29" t="e">
        <f t="shared" si="104"/>
        <v>#N/A</v>
      </c>
    </row>
    <row r="6688" spans="1:25" x14ac:dyDescent="0.3">
      <c r="A6688" s="8" t="s">
        <v>33</v>
      </c>
      <c r="B6688" s="8" t="s">
        <v>11555</v>
      </c>
      <c r="C6688" s="8" t="s">
        <v>11556</v>
      </c>
      <c r="D6688" s="8" t="s">
        <v>34</v>
      </c>
      <c r="E6688" s="8"/>
      <c r="F6688" s="24">
        <v>0.24848429756170901</v>
      </c>
      <c r="G6688" s="24">
        <v>0</v>
      </c>
      <c r="H6688" s="25">
        <v>59.4133</v>
      </c>
      <c r="I6688" s="25">
        <v>12.728999999999999</v>
      </c>
      <c r="J6688" s="15">
        <v>457</v>
      </c>
      <c r="K6688" s="15">
        <v>112</v>
      </c>
      <c r="L6688" s="13">
        <v>0.2142</v>
      </c>
      <c r="M6688" s="7">
        <v>1.1975797699999999</v>
      </c>
      <c r="N6688" s="26">
        <v>0.9</v>
      </c>
      <c r="O6688" s="27"/>
      <c r="P6688" s="8">
        <v>0.24848429759999999</v>
      </c>
      <c r="Q6688" s="24">
        <v>0.2787</v>
      </c>
      <c r="R6688" t="e">
        <f>IF($Q6688*100&gt;=VLOOKUP($O6688,margin_ranges!$A$5:$C$10,2,FALSE),IF($Q6688*100&lt;=VLOOKUP($O6688,margin_ranges!$A$5:$C$10,3,FALSE)+10,"IN RANGE","ABOVE RANGE"),"BELOW RANGE")</f>
        <v>#N/A</v>
      </c>
      <c r="S6688" t="e">
        <f>MIN(VLOOKUP($O6688,margin_ranges!$A$5:$D$10,4,FALSE),$P6688*100)</f>
        <v>#N/A</v>
      </c>
      <c r="T6688" s="29" t="e">
        <f>(1-$S6688/100)/(1-$F6688)-1</f>
        <v>#N/A</v>
      </c>
      <c r="U6688" s="19" t="str">
        <f>IF(ABS(IFERROR(T6688,0))&gt;0.05,INDEX(margin_ranges!$C$13:$C$16,MATCH($F6688*100,margin_ranges!$B$13:$B$16,1)),"")</f>
        <v/>
      </c>
      <c r="V6688" t="e">
        <f>MIN(VLOOKUP($U6688,margin_ranges!$A$5:$D$10,4,FALSE),$P6688*100)</f>
        <v>#N/A</v>
      </c>
      <c r="Y6688" s="29" t="e">
        <f t="shared" si="104"/>
        <v>#N/A</v>
      </c>
    </row>
    <row r="6689" spans="1:25" x14ac:dyDescent="0.3">
      <c r="A6689" s="8" t="s">
        <v>17</v>
      </c>
      <c r="B6689" s="8" t="s">
        <v>11555</v>
      </c>
      <c r="C6689" s="8" t="s">
        <v>11556</v>
      </c>
      <c r="D6689" s="8" t="s">
        <v>11559</v>
      </c>
      <c r="E6689" s="8" t="s">
        <v>11560</v>
      </c>
      <c r="F6689" s="24">
        <v>0.18420876039440101</v>
      </c>
      <c r="G6689" s="24">
        <v>0</v>
      </c>
      <c r="H6689" s="25">
        <v>26.687100000000001</v>
      </c>
      <c r="I6689" s="25">
        <v>5.8855000000000004</v>
      </c>
      <c r="J6689" s="15">
        <v>195</v>
      </c>
      <c r="K6689" s="15">
        <v>36</v>
      </c>
      <c r="L6689" s="13">
        <v>0.2205</v>
      </c>
      <c r="M6689" s="7">
        <v>1.10322342</v>
      </c>
      <c r="N6689" s="26">
        <v>0.9</v>
      </c>
      <c r="O6689" s="27" t="s">
        <v>92</v>
      </c>
      <c r="P6689" s="8">
        <v>0.1842087604</v>
      </c>
      <c r="Q6689" s="24">
        <v>0.25</v>
      </c>
      <c r="R6689" t="str">
        <f>IF($Q6689*100&gt;=VLOOKUP($O6689,margin_ranges!$A$5:$C$10,2,FALSE),IF($Q6689*100&lt;=VLOOKUP($O6689,margin_ranges!$A$5:$C$10,3,FALSE)+10,"IN RANGE","ABOVE RANGE"),"BELOW RANGE")</f>
        <v>IN RANGE</v>
      </c>
      <c r="S6689">
        <f>MIN(VLOOKUP($O6689,margin_ranges!$A$5:$D$10,4,FALSE),$P6689*100)</f>
        <v>18.42087604</v>
      </c>
      <c r="T6689" s="29">
        <f>(1-$S6689/100)/(1-$F6689)-1</f>
        <v>-6.8632877159302552E-12</v>
      </c>
      <c r="U6689" s="19" t="str">
        <f>IF(ABS(IFERROR(T6689,0))&gt;0.05,INDEX(margin_ranges!$C$13:$C$16,MATCH($F6689*100,margin_ranges!$B$13:$B$16,1)),"")</f>
        <v/>
      </c>
      <c r="V6689" t="e">
        <f>MIN(VLOOKUP($U6689,margin_ranges!$A$5:$D$10,4,FALSE),$P6689*100)</f>
        <v>#N/A</v>
      </c>
      <c r="Y6689" s="29" t="e">
        <f t="shared" si="104"/>
        <v>#N/A</v>
      </c>
    </row>
    <row r="6690" spans="1:25" x14ac:dyDescent="0.3">
      <c r="A6690" s="8" t="s">
        <v>17</v>
      </c>
      <c r="B6690" s="8" t="s">
        <v>11555</v>
      </c>
      <c r="C6690" s="8" t="s">
        <v>11556</v>
      </c>
      <c r="D6690" s="8" t="s">
        <v>11557</v>
      </c>
      <c r="E6690" s="8" t="s">
        <v>11558</v>
      </c>
      <c r="F6690" s="24">
        <v>0.29617528176463598</v>
      </c>
      <c r="G6690" s="24">
        <v>0</v>
      </c>
      <c r="H6690" s="25">
        <v>32.726100000000002</v>
      </c>
      <c r="I6690" s="25">
        <v>6.8434999999999997</v>
      </c>
      <c r="J6690" s="15">
        <v>263</v>
      </c>
      <c r="K6690" s="15">
        <v>77</v>
      </c>
      <c r="L6690" s="13">
        <v>0.20910000000000001</v>
      </c>
      <c r="M6690" s="7">
        <v>1.27872747</v>
      </c>
      <c r="N6690" s="26">
        <v>0.9</v>
      </c>
      <c r="O6690" s="27" t="s">
        <v>92</v>
      </c>
      <c r="P6690" s="8">
        <v>0.29617528180000002</v>
      </c>
      <c r="Q6690" s="24">
        <v>0.3</v>
      </c>
      <c r="R6690" t="str">
        <f>IF($Q6690*100&gt;=VLOOKUP($O6690,margin_ranges!$A$5:$C$10,2,FALSE),IF($Q6690*100&lt;=VLOOKUP($O6690,margin_ranges!$A$5:$C$10,3,FALSE)+10,"IN RANGE","ABOVE RANGE"),"BELOW RANGE")</f>
        <v>IN RANGE</v>
      </c>
      <c r="S6690">
        <f>MIN(VLOOKUP($O6690,margin_ranges!$A$5:$D$10,4,FALSE),$P6690*100)</f>
        <v>29.617528180000001</v>
      </c>
      <c r="T6690" s="29">
        <f>(1-$S6690/100)/(1-$F6690)-1</f>
        <v>-5.0245696492368097E-11</v>
      </c>
      <c r="U6690" s="19" t="str">
        <f>IF(ABS(IFERROR(T6690,0))&gt;0.05,INDEX(margin_ranges!$C$13:$C$16,MATCH($F6690*100,margin_ranges!$B$13:$B$16,1)),"")</f>
        <v/>
      </c>
      <c r="V6690" t="e">
        <f>MIN(VLOOKUP($U6690,margin_ranges!$A$5:$D$10,4,FALSE),$P6690*100)</f>
        <v>#N/A</v>
      </c>
      <c r="Y6690" s="29" t="e">
        <f t="shared" si="104"/>
        <v>#N/A</v>
      </c>
    </row>
    <row r="6691" spans="1:25" x14ac:dyDescent="0.3">
      <c r="A6691" s="8" t="s">
        <v>35</v>
      </c>
      <c r="B6691" s="8" t="s">
        <v>11561</v>
      </c>
      <c r="C6691" s="8" t="s">
        <v>34</v>
      </c>
      <c r="D6691" s="8" t="s">
        <v>34</v>
      </c>
      <c r="E6691" s="8"/>
      <c r="F6691" s="24">
        <v>0.24938395923884299</v>
      </c>
      <c r="G6691" s="24">
        <v>0.48532394000000001</v>
      </c>
      <c r="H6691" s="25">
        <v>84.974900000000005</v>
      </c>
      <c r="I6691" s="25">
        <v>15.6769</v>
      </c>
      <c r="J6691" s="15">
        <v>568</v>
      </c>
      <c r="K6691" s="15">
        <v>134</v>
      </c>
      <c r="L6691" s="13">
        <v>0.1845</v>
      </c>
      <c r="M6691" s="7">
        <v>1.20678343</v>
      </c>
      <c r="N6691" s="26">
        <v>0.90583100000000005</v>
      </c>
      <c r="O6691" s="27"/>
      <c r="P6691" s="8">
        <v>0.2493839592</v>
      </c>
      <c r="Q6691" s="24">
        <v>0.28139999999999998</v>
      </c>
      <c r="R6691" t="e">
        <f>IF($Q6691*100&gt;=VLOOKUP($O6691,margin_ranges!$A$5:$C$10,2,FALSE),IF($Q6691*100&lt;=VLOOKUP($O6691,margin_ranges!$A$5:$C$10,3,FALSE)+10,"IN RANGE","ABOVE RANGE"),"BELOW RANGE")</f>
        <v>#N/A</v>
      </c>
      <c r="S6691" t="e">
        <f>MIN(VLOOKUP($O6691,margin_ranges!$A$5:$D$10,4,FALSE),$P6691*100)</f>
        <v>#N/A</v>
      </c>
      <c r="T6691" s="29" t="e">
        <f>(1-$S6691/100)/(1-$F6691)-1</f>
        <v>#N/A</v>
      </c>
      <c r="U6691" s="19" t="str">
        <f>IF(ABS(IFERROR(T6691,0))&gt;0.05,INDEX(margin_ranges!$C$13:$C$16,MATCH($F6691*100,margin_ranges!$B$13:$B$16,1)),"")</f>
        <v/>
      </c>
      <c r="V6691" t="e">
        <f>MIN(VLOOKUP($U6691,margin_ranges!$A$5:$D$10,4,FALSE),$P6691*100)</f>
        <v>#N/A</v>
      </c>
      <c r="Y6691" s="29" t="e">
        <f t="shared" si="104"/>
        <v>#N/A</v>
      </c>
    </row>
    <row r="6692" spans="1:25" x14ac:dyDescent="0.3">
      <c r="A6692" s="8" t="s">
        <v>33</v>
      </c>
      <c r="B6692" s="8" t="s">
        <v>11561</v>
      </c>
      <c r="C6692" s="8" t="s">
        <v>11562</v>
      </c>
      <c r="D6692" s="8" t="s">
        <v>34</v>
      </c>
      <c r="E6692" s="8"/>
      <c r="F6692" s="24">
        <v>0.24938395923884299</v>
      </c>
      <c r="G6692" s="24">
        <v>0.48532394000000001</v>
      </c>
      <c r="H6692" s="25">
        <v>84.974900000000005</v>
      </c>
      <c r="I6692" s="25">
        <v>15.6769</v>
      </c>
      <c r="J6692" s="15">
        <v>568</v>
      </c>
      <c r="K6692" s="15">
        <v>134</v>
      </c>
      <c r="L6692" s="13">
        <v>0.1845</v>
      </c>
      <c r="M6692" s="7">
        <v>1.20678343</v>
      </c>
      <c r="N6692" s="26">
        <v>0.90583100000000005</v>
      </c>
      <c r="O6692" s="27"/>
      <c r="P6692" s="8">
        <v>0.2493839592</v>
      </c>
      <c r="Q6692" s="24">
        <v>0.28139999999999998</v>
      </c>
      <c r="R6692" t="e">
        <f>IF($Q6692*100&gt;=VLOOKUP($O6692,margin_ranges!$A$5:$C$10,2,FALSE),IF($Q6692*100&lt;=VLOOKUP($O6692,margin_ranges!$A$5:$C$10,3,FALSE)+10,"IN RANGE","ABOVE RANGE"),"BELOW RANGE")</f>
        <v>#N/A</v>
      </c>
      <c r="S6692" t="e">
        <f>MIN(VLOOKUP($O6692,margin_ranges!$A$5:$D$10,4,FALSE),$P6692*100)</f>
        <v>#N/A</v>
      </c>
      <c r="T6692" s="29" t="e">
        <f>(1-$S6692/100)/(1-$F6692)-1</f>
        <v>#N/A</v>
      </c>
      <c r="U6692" s="19" t="str">
        <f>IF(ABS(IFERROR(T6692,0))&gt;0.05,INDEX(margin_ranges!$C$13:$C$16,MATCH($F6692*100,margin_ranges!$B$13:$B$16,1)),"")</f>
        <v/>
      </c>
      <c r="V6692" t="e">
        <f>MIN(VLOOKUP($U6692,margin_ranges!$A$5:$D$10,4,FALSE),$P6692*100)</f>
        <v>#N/A</v>
      </c>
      <c r="Y6692" s="29" t="e">
        <f t="shared" si="104"/>
        <v>#N/A</v>
      </c>
    </row>
    <row r="6693" spans="1:25" x14ac:dyDescent="0.3">
      <c r="A6693" s="8" t="s">
        <v>17</v>
      </c>
      <c r="B6693" s="8" t="s">
        <v>11561</v>
      </c>
      <c r="C6693" s="8" t="s">
        <v>11562</v>
      </c>
      <c r="D6693" s="8" t="s">
        <v>11569</v>
      </c>
      <c r="E6693" s="8" t="s">
        <v>11570</v>
      </c>
      <c r="F6693" s="24">
        <v>0.26345922632111302</v>
      </c>
      <c r="G6693" s="24">
        <v>0</v>
      </c>
      <c r="H6693" s="25">
        <v>5.2073999999999998</v>
      </c>
      <c r="I6693" s="25">
        <v>1.3784000000000001</v>
      </c>
      <c r="J6693" s="15">
        <v>56</v>
      </c>
      <c r="K6693" s="15">
        <v>14</v>
      </c>
      <c r="L6693" s="13">
        <v>0.26469999999999999</v>
      </c>
      <c r="M6693" s="7">
        <v>1.35769809</v>
      </c>
      <c r="N6693" s="26">
        <v>1</v>
      </c>
      <c r="O6693" s="27" t="s">
        <v>22</v>
      </c>
      <c r="P6693" s="8">
        <v>0.26345922630000002</v>
      </c>
      <c r="Q6693" s="24">
        <v>0.28999999999999998</v>
      </c>
      <c r="R6693" t="str">
        <f>IF($Q6693*100&gt;=VLOOKUP($O6693,margin_ranges!$A$5:$C$10,2,FALSE),IF($Q6693*100&lt;=VLOOKUP($O6693,margin_ranges!$A$5:$C$10,3,FALSE)+10,"IN RANGE","ABOVE RANGE"),"BELOW RANGE")</f>
        <v>IN RANGE</v>
      </c>
      <c r="S6693">
        <f>MIN(VLOOKUP($O6693,margin_ranges!$A$5:$D$10,4,FALSE),$P6693*100)</f>
        <v>26.34592263</v>
      </c>
      <c r="T6693" s="29">
        <f>(1-$S6693/100)/(1-$F6693)-1</f>
        <v>2.8665292362006767E-11</v>
      </c>
      <c r="U6693" s="19" t="str">
        <f>IF(ABS(IFERROR(T6693,0))&gt;0.05,INDEX(margin_ranges!$C$13:$C$16,MATCH($F6693*100,margin_ranges!$B$13:$B$16,1)),"")</f>
        <v/>
      </c>
      <c r="V6693" t="e">
        <f>MIN(VLOOKUP($U6693,margin_ranges!$A$5:$D$10,4,FALSE),$P6693*100)</f>
        <v>#N/A</v>
      </c>
      <c r="Y6693" s="29" t="e">
        <f t="shared" si="104"/>
        <v>#N/A</v>
      </c>
    </row>
    <row r="6694" spans="1:25" x14ac:dyDescent="0.3">
      <c r="A6694" s="8" t="s">
        <v>17</v>
      </c>
      <c r="B6694" s="8" t="s">
        <v>11561</v>
      </c>
      <c r="C6694" s="8" t="s">
        <v>11562</v>
      </c>
      <c r="D6694" s="8" t="s">
        <v>11571</v>
      </c>
      <c r="E6694" s="8" t="s">
        <v>11572</v>
      </c>
      <c r="F6694" s="24">
        <v>0.26023793020525299</v>
      </c>
      <c r="G6694" s="24">
        <v>0</v>
      </c>
      <c r="H6694" s="25">
        <v>18.944099999999999</v>
      </c>
      <c r="I6694" s="25">
        <v>2.8016000000000001</v>
      </c>
      <c r="J6694" s="15">
        <v>91</v>
      </c>
      <c r="K6694" s="15">
        <v>22</v>
      </c>
      <c r="L6694" s="13">
        <v>0.1479</v>
      </c>
      <c r="M6694" s="7">
        <v>1.0814287899999999</v>
      </c>
      <c r="N6694" s="26">
        <v>0.8</v>
      </c>
      <c r="O6694" s="27" t="s">
        <v>22</v>
      </c>
      <c r="P6694" s="8">
        <v>0.26023793020000002</v>
      </c>
      <c r="Q6694" s="24">
        <v>0.28999999999999998</v>
      </c>
      <c r="R6694" t="str">
        <f>IF($Q6694*100&gt;=VLOOKUP($O6694,margin_ranges!$A$5:$C$10,2,FALSE),IF($Q6694*100&lt;=VLOOKUP($O6694,margin_ranges!$A$5:$C$10,3,FALSE)+10,"IN RANGE","ABOVE RANGE"),"BELOW RANGE")</f>
        <v>IN RANGE</v>
      </c>
      <c r="S6694">
        <f>MIN(VLOOKUP($O6694,margin_ranges!$A$5:$D$10,4,FALSE),$P6694*100)</f>
        <v>26.023793020000003</v>
      </c>
      <c r="T6694" s="29">
        <f>(1-$S6694/100)/(1-$F6694)-1</f>
        <v>7.1009864655025012E-12</v>
      </c>
      <c r="U6694" s="19" t="str">
        <f>IF(ABS(IFERROR(T6694,0))&gt;0.05,INDEX(margin_ranges!$C$13:$C$16,MATCH($F6694*100,margin_ranges!$B$13:$B$16,1)),"")</f>
        <v/>
      </c>
      <c r="V6694" t="e">
        <f>MIN(VLOOKUP($U6694,margin_ranges!$A$5:$D$10,4,FALSE),$P6694*100)</f>
        <v>#N/A</v>
      </c>
      <c r="Y6694" s="29" t="e">
        <f t="shared" si="104"/>
        <v>#N/A</v>
      </c>
    </row>
    <row r="6695" spans="1:25" x14ac:dyDescent="0.3">
      <c r="A6695" s="8" t="s">
        <v>17</v>
      </c>
      <c r="B6695" s="8" t="s">
        <v>11561</v>
      </c>
      <c r="C6695" s="8" t="s">
        <v>11562</v>
      </c>
      <c r="D6695" s="8" t="s">
        <v>11573</v>
      </c>
      <c r="E6695" s="8" t="s">
        <v>11574</v>
      </c>
      <c r="F6695" s="24">
        <v>0.25347879968477399</v>
      </c>
      <c r="G6695" s="24">
        <v>1</v>
      </c>
      <c r="H6695" s="25">
        <v>48.071599999999997</v>
      </c>
      <c r="I6695" s="25">
        <v>8.5678999999999998</v>
      </c>
      <c r="J6695" s="15">
        <v>275</v>
      </c>
      <c r="K6695" s="15">
        <v>65</v>
      </c>
      <c r="L6695" s="13">
        <v>0.1782</v>
      </c>
      <c r="M6695" s="7">
        <v>1.07163735</v>
      </c>
      <c r="N6695" s="26">
        <v>0.8</v>
      </c>
      <c r="O6695" s="27" t="s">
        <v>22</v>
      </c>
      <c r="P6695" s="8">
        <v>0.25347879969999998</v>
      </c>
      <c r="Q6695" s="24">
        <v>0.28999999999999998</v>
      </c>
      <c r="R6695" t="str">
        <f>IF($Q6695*100&gt;=VLOOKUP($O6695,margin_ranges!$A$5:$C$10,2,FALSE),IF($Q6695*100&lt;=VLOOKUP($O6695,margin_ranges!$A$5:$C$10,3,FALSE)+10,"IN RANGE","ABOVE RANGE"),"BELOW RANGE")</f>
        <v>IN RANGE</v>
      </c>
      <c r="S6695">
        <f>MIN(VLOOKUP($O6695,margin_ranges!$A$5:$D$10,4,FALSE),$P6695*100)</f>
        <v>25.347879969999997</v>
      </c>
      <c r="T6695" s="29">
        <f>(1-$S6695/100)/(1-$F6695)-1</f>
        <v>-2.0395796163086288E-11</v>
      </c>
      <c r="U6695" s="19" t="str">
        <f>IF(ABS(IFERROR(T6695,0))&gt;0.05,INDEX(margin_ranges!$C$13:$C$16,MATCH($F6695*100,margin_ranges!$B$13:$B$16,1)),"")</f>
        <v/>
      </c>
      <c r="V6695" t="e">
        <f>MIN(VLOOKUP($U6695,margin_ranges!$A$5:$D$10,4,FALSE),$P6695*100)</f>
        <v>#N/A</v>
      </c>
      <c r="Y6695" s="29" t="e">
        <f t="shared" si="104"/>
        <v>#N/A</v>
      </c>
    </row>
    <row r="6696" spans="1:25" x14ac:dyDescent="0.3">
      <c r="A6696" s="8" t="s">
        <v>17</v>
      </c>
      <c r="B6696" s="8" t="s">
        <v>11561</v>
      </c>
      <c r="C6696" s="8" t="s">
        <v>11562</v>
      </c>
      <c r="D6696" s="8" t="s">
        <v>11565</v>
      </c>
      <c r="E6696" s="8" t="s">
        <v>11566</v>
      </c>
      <c r="F6696" s="24">
        <v>0.25839862168302602</v>
      </c>
      <c r="G6696" s="24">
        <v>0</v>
      </c>
      <c r="H6696" s="25">
        <v>6.1540999999999997</v>
      </c>
      <c r="I6696" s="25">
        <v>1.3312999999999999</v>
      </c>
      <c r="J6696" s="15">
        <v>54</v>
      </c>
      <c r="K6696" s="15">
        <v>13</v>
      </c>
      <c r="L6696" s="13">
        <v>0.21629999999999999</v>
      </c>
      <c r="M6696" s="7">
        <v>1.3484333100000001</v>
      </c>
      <c r="N6696" s="26">
        <v>1</v>
      </c>
      <c r="O6696" s="27" t="s">
        <v>22</v>
      </c>
      <c r="P6696" s="8">
        <v>0.2583986217</v>
      </c>
      <c r="Q6696" s="24">
        <v>0.28999999999999998</v>
      </c>
      <c r="R6696" t="str">
        <f>IF($Q6696*100&gt;=VLOOKUP($O6696,margin_ranges!$A$5:$C$10,2,FALSE),IF($Q6696*100&lt;=VLOOKUP($O6696,margin_ranges!$A$5:$C$10,3,FALSE)+10,"IN RANGE","ABOVE RANGE"),"BELOW RANGE")</f>
        <v>IN RANGE</v>
      </c>
      <c r="S6696">
        <f>MIN(VLOOKUP($O6696,margin_ranges!$A$5:$D$10,4,FALSE),$P6696*100)</f>
        <v>25.83986217</v>
      </c>
      <c r="T6696" s="29">
        <f>(1-$S6696/100)/(1-$F6696)-1</f>
        <v>-2.2888246853369765E-11</v>
      </c>
      <c r="U6696" s="19" t="str">
        <f>IF(ABS(IFERROR(T6696,0))&gt;0.05,INDEX(margin_ranges!$C$13:$C$16,MATCH($F6696*100,margin_ranges!$B$13:$B$16,1)),"")</f>
        <v/>
      </c>
      <c r="V6696" t="e">
        <f>MIN(VLOOKUP($U6696,margin_ranges!$A$5:$D$10,4,FALSE),$P6696*100)</f>
        <v>#N/A</v>
      </c>
      <c r="Y6696" s="29" t="e">
        <f t="shared" si="104"/>
        <v>#N/A</v>
      </c>
    </row>
    <row r="6697" spans="1:25" x14ac:dyDescent="0.3">
      <c r="A6697" s="8" t="s">
        <v>17</v>
      </c>
      <c r="B6697" s="8" t="s">
        <v>11561</v>
      </c>
      <c r="C6697" s="8" t="s">
        <v>11562</v>
      </c>
      <c r="D6697" s="8" t="s">
        <v>11563</v>
      </c>
      <c r="E6697" s="8" t="s">
        <v>11564</v>
      </c>
      <c r="F6697" s="24">
        <v>0.17616422356324499</v>
      </c>
      <c r="G6697" s="24">
        <v>0</v>
      </c>
      <c r="H6697" s="25">
        <v>3.7502</v>
      </c>
      <c r="I6697" s="25">
        <v>0.80110000000000003</v>
      </c>
      <c r="J6697" s="15">
        <v>58</v>
      </c>
      <c r="K6697" s="15">
        <v>10</v>
      </c>
      <c r="L6697" s="13">
        <v>0.21360000000000001</v>
      </c>
      <c r="M6697" s="7">
        <v>2.4276683000000001</v>
      </c>
      <c r="N6697" s="26">
        <v>2</v>
      </c>
      <c r="O6697" s="27" t="s">
        <v>22</v>
      </c>
      <c r="P6697" s="8">
        <v>0.1761642236</v>
      </c>
      <c r="Q6697" s="24">
        <v>0.22</v>
      </c>
      <c r="R6697" t="str">
        <f>IF($Q6697*100&gt;=VLOOKUP($O6697,margin_ranges!$A$5:$C$10,2,FALSE),IF($Q6697*100&lt;=VLOOKUP($O6697,margin_ranges!$A$5:$C$10,3,FALSE)+10,"IN RANGE","ABOVE RANGE"),"BELOW RANGE")</f>
        <v>IN RANGE</v>
      </c>
      <c r="S6697">
        <f>MIN(VLOOKUP($O6697,margin_ranges!$A$5:$D$10,4,FALSE),$P6697*100)</f>
        <v>17.616422360000001</v>
      </c>
      <c r="T6697" s="29">
        <f>(1-$S6697/100)/(1-$F6697)-1</f>
        <v>-4.4614534289166841E-11</v>
      </c>
      <c r="U6697" s="19" t="str">
        <f>IF(ABS(IFERROR(T6697,0))&gt;0.05,INDEX(margin_ranges!$C$13:$C$16,MATCH($F6697*100,margin_ranges!$B$13:$B$16,1)),"")</f>
        <v/>
      </c>
      <c r="V6697" t="e">
        <f>MIN(VLOOKUP($U6697,margin_ranges!$A$5:$D$10,4,FALSE),$P6697*100)</f>
        <v>#N/A</v>
      </c>
      <c r="Y6697" s="29" t="e">
        <f t="shared" si="104"/>
        <v>#N/A</v>
      </c>
    </row>
    <row r="6698" spans="1:25" x14ac:dyDescent="0.3">
      <c r="A6698" s="8" t="s">
        <v>17</v>
      </c>
      <c r="B6698" s="8" t="s">
        <v>11561</v>
      </c>
      <c r="C6698" s="8" t="s">
        <v>11562</v>
      </c>
      <c r="D6698" s="8" t="s">
        <v>11567</v>
      </c>
      <c r="E6698" s="8" t="s">
        <v>11568</v>
      </c>
      <c r="F6698" s="24">
        <v>0.28999999999999898</v>
      </c>
      <c r="G6698" s="24">
        <v>0</v>
      </c>
      <c r="H6698" s="25">
        <v>1.4665999999999999</v>
      </c>
      <c r="I6698" s="25">
        <v>0.38340000000000002</v>
      </c>
      <c r="J6698" s="15">
        <v>13</v>
      </c>
      <c r="K6698" s="15">
        <v>3</v>
      </c>
      <c r="L6698" s="13">
        <v>0.26140000000000002</v>
      </c>
      <c r="M6698" s="7">
        <v>1.1590832900000001</v>
      </c>
      <c r="N6698" s="26">
        <v>0.8</v>
      </c>
      <c r="O6698" s="27" t="s">
        <v>22</v>
      </c>
      <c r="P6698" s="8">
        <v>0.30979938270000001</v>
      </c>
      <c r="Q6698" s="24">
        <v>0.28999999999999998</v>
      </c>
      <c r="R6698" t="str">
        <f>IF($Q6698*100&gt;=VLOOKUP($O6698,margin_ranges!$A$5:$C$10,2,FALSE),IF($Q6698*100&lt;=VLOOKUP($O6698,margin_ranges!$A$5:$C$10,3,FALSE)+10,"IN RANGE","ABOVE RANGE"),"BELOW RANGE")</f>
        <v>IN RANGE</v>
      </c>
      <c r="S6698">
        <f>MIN(VLOOKUP($O6698,margin_ranges!$A$5:$D$10,4,FALSE),$P6698*100)</f>
        <v>29.75</v>
      </c>
      <c r="T6698" s="29">
        <f>(1-$S6698/100)/(1-$F6698)-1</f>
        <v>-1.056338028169157E-2</v>
      </c>
      <c r="U6698" s="19" t="str">
        <f>IF(ABS(IFERROR(T6698,0))&gt;0.05,INDEX(margin_ranges!$C$13:$C$16,MATCH($F6698*100,margin_ranges!$B$13:$B$16,1)),"")</f>
        <v/>
      </c>
      <c r="V6698" t="e">
        <f>MIN(VLOOKUP($U6698,margin_ranges!$A$5:$D$10,4,FALSE),$P6698*100)</f>
        <v>#N/A</v>
      </c>
      <c r="Y6698" s="29" t="e">
        <f t="shared" si="104"/>
        <v>#N/A</v>
      </c>
    </row>
    <row r="6699" spans="1:25" x14ac:dyDescent="0.3">
      <c r="A6699" s="8" t="s">
        <v>17</v>
      </c>
      <c r="B6699" s="8" t="s">
        <v>11561</v>
      </c>
      <c r="C6699" s="8" t="s">
        <v>11562</v>
      </c>
      <c r="D6699" s="8" t="s">
        <v>12392</v>
      </c>
      <c r="E6699" s="8" t="s">
        <v>12393</v>
      </c>
      <c r="F6699" s="24">
        <v>0.25</v>
      </c>
      <c r="G6699" s="24">
        <v>0</v>
      </c>
      <c r="H6699" s="25">
        <v>0.76329999999999998</v>
      </c>
      <c r="I6699" s="25">
        <v>0.18770000000000001</v>
      </c>
      <c r="J6699" s="15">
        <v>6</v>
      </c>
      <c r="K6699" s="15">
        <v>2</v>
      </c>
      <c r="L6699" s="13">
        <v>0.24590000000000001</v>
      </c>
      <c r="M6699" s="7">
        <v>1.1473744299999999</v>
      </c>
      <c r="N6699" s="26">
        <v>0.8</v>
      </c>
      <c r="O6699" s="27" t="s">
        <v>22</v>
      </c>
      <c r="P6699" s="8">
        <v>0.3027559447</v>
      </c>
      <c r="Q6699" s="24">
        <v>0.25</v>
      </c>
      <c r="R6699" t="str">
        <f>IF($Q6699*100&gt;=VLOOKUP($O6699,margin_ranges!$A$5:$C$10,2,FALSE),IF($Q6699*100&lt;=VLOOKUP($O6699,margin_ranges!$A$5:$C$10,3,FALSE)+10,"IN RANGE","ABOVE RANGE"),"BELOW RANGE")</f>
        <v>IN RANGE</v>
      </c>
      <c r="S6699">
        <f>MIN(VLOOKUP($O6699,margin_ranges!$A$5:$D$10,4,FALSE),$P6699*100)</f>
        <v>29.75</v>
      </c>
      <c r="T6699" s="29">
        <f>(1-$S6699/100)/(1-$F6699)-1</f>
        <v>-6.3333333333333353E-2</v>
      </c>
      <c r="U6699" s="19" t="str">
        <f>IF(ABS(IFERROR(T6699,0))&gt;0.05,INDEX(margin_ranges!$C$13:$C$16,MATCH($F6699*100,margin_ranges!$B$13:$B$16,1)),"")</f>
        <v>Balanced (Type B)</v>
      </c>
      <c r="V6699">
        <f>MIN(VLOOKUP($U6699,margin_ranges!$A$5:$D$10,4,FALSE),$P6699*100)</f>
        <v>29.75</v>
      </c>
      <c r="Y6699" s="29">
        <f t="shared" si="104"/>
        <v>-6.3333333333333353E-2</v>
      </c>
    </row>
    <row r="6700" spans="1:25" x14ac:dyDescent="0.3">
      <c r="A6700" s="8" t="s">
        <v>35</v>
      </c>
      <c r="B6700" s="8" t="s">
        <v>11575</v>
      </c>
      <c r="C6700" s="8" t="s">
        <v>34</v>
      </c>
      <c r="D6700" s="8" t="s">
        <v>34</v>
      </c>
      <c r="E6700" s="8"/>
      <c r="F6700" s="24">
        <v>0.38814187757784302</v>
      </c>
      <c r="G6700" s="24">
        <v>0.95354693999999995</v>
      </c>
      <c r="H6700" s="25">
        <v>70.2453</v>
      </c>
      <c r="I6700" s="25">
        <v>13.530099999999999</v>
      </c>
      <c r="J6700" s="15">
        <v>198</v>
      </c>
      <c r="K6700" s="15">
        <v>71</v>
      </c>
      <c r="L6700" s="13">
        <v>0.19259999999999999</v>
      </c>
      <c r="M6700" s="7">
        <v>0.48843159000000003</v>
      </c>
      <c r="N6700" s="26">
        <v>0.23510300000000001</v>
      </c>
      <c r="O6700" s="27"/>
      <c r="P6700" s="8">
        <v>0.5186572586</v>
      </c>
      <c r="Q6700" s="24">
        <v>0.3881</v>
      </c>
      <c r="R6700" t="e">
        <f>IF($Q6700*100&gt;=VLOOKUP($O6700,margin_ranges!$A$5:$C$10,2,FALSE),IF($Q6700*100&lt;=VLOOKUP($O6700,margin_ranges!$A$5:$C$10,3,FALSE)+10,"IN RANGE","ABOVE RANGE"),"BELOW RANGE")</f>
        <v>#N/A</v>
      </c>
      <c r="S6700" t="e">
        <f>MIN(VLOOKUP($O6700,margin_ranges!$A$5:$D$10,4,FALSE),$P6700*100)</f>
        <v>#N/A</v>
      </c>
      <c r="T6700" s="29" t="e">
        <f>(1-$S6700/100)/(1-$F6700)-1</f>
        <v>#N/A</v>
      </c>
      <c r="U6700" s="19" t="str">
        <f>IF(ABS(IFERROR(T6700,0))&gt;0.05,INDEX(margin_ranges!$C$13:$C$16,MATCH($F6700*100,margin_ranges!$B$13:$B$16,1)),"")</f>
        <v/>
      </c>
      <c r="V6700" t="e">
        <f>MIN(VLOOKUP($U6700,margin_ranges!$A$5:$D$10,4,FALSE),$P6700*100)</f>
        <v>#N/A</v>
      </c>
      <c r="Y6700" s="29" t="e">
        <f t="shared" si="104"/>
        <v>#N/A</v>
      </c>
    </row>
    <row r="6701" spans="1:25" x14ac:dyDescent="0.3">
      <c r="A6701" s="8" t="s">
        <v>33</v>
      </c>
      <c r="B6701" s="8" t="s">
        <v>11575</v>
      </c>
      <c r="C6701" s="8" t="s">
        <v>11576</v>
      </c>
      <c r="D6701" s="8" t="s">
        <v>34</v>
      </c>
      <c r="E6701" s="8"/>
      <c r="F6701" s="24">
        <v>0.38814187757784302</v>
      </c>
      <c r="G6701" s="24">
        <v>0.95354693999999995</v>
      </c>
      <c r="H6701" s="25">
        <v>70.2453</v>
      </c>
      <c r="I6701" s="25">
        <v>13.530099999999999</v>
      </c>
      <c r="J6701" s="15">
        <v>198</v>
      </c>
      <c r="K6701" s="15">
        <v>71</v>
      </c>
      <c r="L6701" s="13">
        <v>0.19259999999999999</v>
      </c>
      <c r="M6701" s="7">
        <v>0.48843159000000003</v>
      </c>
      <c r="N6701" s="26">
        <v>0.23510300000000001</v>
      </c>
      <c r="O6701" s="27"/>
      <c r="P6701" s="8">
        <v>0.5186572586</v>
      </c>
      <c r="Q6701" s="24">
        <v>0.3881</v>
      </c>
      <c r="R6701" t="e">
        <f>IF($Q6701*100&gt;=VLOOKUP($O6701,margin_ranges!$A$5:$C$10,2,FALSE),IF($Q6701*100&lt;=VLOOKUP($O6701,margin_ranges!$A$5:$C$10,3,FALSE)+10,"IN RANGE","ABOVE RANGE"),"BELOW RANGE")</f>
        <v>#N/A</v>
      </c>
      <c r="S6701" t="e">
        <f>MIN(VLOOKUP($O6701,margin_ranges!$A$5:$D$10,4,FALSE),$P6701*100)</f>
        <v>#N/A</v>
      </c>
      <c r="T6701" s="29" t="e">
        <f>(1-$S6701/100)/(1-$F6701)-1</f>
        <v>#N/A</v>
      </c>
      <c r="U6701" s="19" t="str">
        <f>IF(ABS(IFERROR(T6701,0))&gt;0.05,INDEX(margin_ranges!$C$13:$C$16,MATCH($F6701*100,margin_ranges!$B$13:$B$16,1)),"")</f>
        <v/>
      </c>
      <c r="V6701" t="e">
        <f>MIN(VLOOKUP($U6701,margin_ranges!$A$5:$D$10,4,FALSE),$P6701*100)</f>
        <v>#N/A</v>
      </c>
      <c r="Y6701" s="29" t="e">
        <f t="shared" si="104"/>
        <v>#N/A</v>
      </c>
    </row>
    <row r="6702" spans="1:25" x14ac:dyDescent="0.3">
      <c r="A6702" s="8" t="s">
        <v>17</v>
      </c>
      <c r="B6702" s="8" t="s">
        <v>11575</v>
      </c>
      <c r="C6702" s="8" t="s">
        <v>11576</v>
      </c>
      <c r="D6702" s="8" t="s">
        <v>11577</v>
      </c>
      <c r="E6702" s="8" t="s">
        <v>11578</v>
      </c>
      <c r="F6702" s="24">
        <v>0.39</v>
      </c>
      <c r="G6702" s="24">
        <v>1</v>
      </c>
      <c r="H6702" s="25">
        <v>66.409000000000006</v>
      </c>
      <c r="I6702" s="25">
        <v>12.696999999999999</v>
      </c>
      <c r="J6702" s="15">
        <v>189</v>
      </c>
      <c r="K6702" s="15">
        <v>68</v>
      </c>
      <c r="L6702" s="13">
        <v>0.19120000000000001</v>
      </c>
      <c r="M6702" s="7">
        <v>0.49630058999999999</v>
      </c>
      <c r="N6702" s="26">
        <v>0.24</v>
      </c>
      <c r="O6702" s="27" t="s">
        <v>22</v>
      </c>
      <c r="P6702" s="8">
        <v>0.51642209260000005</v>
      </c>
      <c r="Q6702" s="24">
        <v>0.39</v>
      </c>
      <c r="R6702" t="str">
        <f>IF($Q6702*100&gt;=VLOOKUP($O6702,margin_ranges!$A$5:$C$10,2,FALSE),IF($Q6702*100&lt;=VLOOKUP($O6702,margin_ranges!$A$5:$C$10,3,FALSE)+10,"IN RANGE","ABOVE RANGE"),"BELOW RANGE")</f>
        <v>IN RANGE</v>
      </c>
      <c r="S6702">
        <f>MIN(VLOOKUP($O6702,margin_ranges!$A$5:$D$10,4,FALSE),$P6702*100)</f>
        <v>29.75</v>
      </c>
      <c r="T6702" s="29">
        <f>(1-$S6702/100)/(1-$F6702)-1</f>
        <v>0.15163934426229519</v>
      </c>
      <c r="U6702" s="19" t="str">
        <f>IF(ABS(IFERROR(T6702,0))&gt;0.05,INDEX(margin_ranges!$C$13:$C$16,MATCH($F6702*100,margin_ranges!$B$13:$B$16,1)),"")</f>
        <v>Margin Over Fill (Type C)</v>
      </c>
      <c r="V6702">
        <f>MIN(VLOOKUP($U6702,margin_ranges!$A$5:$D$10,4,FALSE),$P6702*100)</f>
        <v>43</v>
      </c>
      <c r="Y6702" s="29">
        <f t="shared" si="104"/>
        <v>-6.5573770491803129E-2</v>
      </c>
    </row>
    <row r="6703" spans="1:25" x14ac:dyDescent="0.3">
      <c r="A6703" s="8" t="s">
        <v>35</v>
      </c>
      <c r="B6703" s="8" t="s">
        <v>11579</v>
      </c>
      <c r="C6703" s="8" t="s">
        <v>34</v>
      </c>
      <c r="D6703" s="8" t="s">
        <v>34</v>
      </c>
      <c r="E6703" s="8"/>
      <c r="F6703" s="24">
        <v>0.28999999999999898</v>
      </c>
      <c r="G6703" s="24">
        <v>0</v>
      </c>
      <c r="H6703" s="25">
        <v>85.838700000000003</v>
      </c>
      <c r="I6703" s="25">
        <v>38.552900000000001</v>
      </c>
      <c r="J6703" s="15">
        <v>2068</v>
      </c>
      <c r="K6703" s="15">
        <v>518</v>
      </c>
      <c r="L6703" s="13">
        <v>0.4491</v>
      </c>
      <c r="M6703" s="7">
        <v>1.78839814</v>
      </c>
      <c r="N6703" s="26">
        <v>1.1651530000000001</v>
      </c>
      <c r="O6703" s="27"/>
      <c r="P6703" s="8">
        <v>0.34849350680000002</v>
      </c>
      <c r="Q6703" s="24">
        <v>0.28999999999999998</v>
      </c>
      <c r="R6703" t="e">
        <f>IF($Q6703*100&gt;=VLOOKUP($O6703,margin_ranges!$A$5:$C$10,2,FALSE),IF($Q6703*100&lt;=VLOOKUP($O6703,margin_ranges!$A$5:$C$10,3,FALSE)+10,"IN RANGE","ABOVE RANGE"),"BELOW RANGE")</f>
        <v>#N/A</v>
      </c>
      <c r="S6703" t="e">
        <f>MIN(VLOOKUP($O6703,margin_ranges!$A$5:$D$10,4,FALSE),$P6703*100)</f>
        <v>#N/A</v>
      </c>
      <c r="T6703" s="29" t="e">
        <f>(1-$S6703/100)/(1-$F6703)-1</f>
        <v>#N/A</v>
      </c>
      <c r="U6703" s="19" t="str">
        <f>IF(ABS(IFERROR(T6703,0))&gt;0.05,INDEX(margin_ranges!$C$13:$C$16,MATCH($F6703*100,margin_ranges!$B$13:$B$16,1)),"")</f>
        <v/>
      </c>
      <c r="V6703" t="e">
        <f>MIN(VLOOKUP($U6703,margin_ranges!$A$5:$D$10,4,FALSE),$P6703*100)</f>
        <v>#N/A</v>
      </c>
      <c r="Y6703" s="29" t="e">
        <f t="shared" si="104"/>
        <v>#N/A</v>
      </c>
    </row>
    <row r="6704" spans="1:25" x14ac:dyDescent="0.3">
      <c r="A6704" s="8" t="s">
        <v>33</v>
      </c>
      <c r="B6704" s="8" t="s">
        <v>11579</v>
      </c>
      <c r="C6704" s="8" t="s">
        <v>11580</v>
      </c>
      <c r="D6704" s="8" t="s">
        <v>34</v>
      </c>
      <c r="E6704" s="8"/>
      <c r="F6704" s="24">
        <v>0.28999999999999898</v>
      </c>
      <c r="G6704" s="24">
        <v>0</v>
      </c>
      <c r="H6704" s="25">
        <v>85.838700000000003</v>
      </c>
      <c r="I6704" s="25">
        <v>38.552900000000001</v>
      </c>
      <c r="J6704" s="15">
        <v>2068</v>
      </c>
      <c r="K6704" s="15">
        <v>518</v>
      </c>
      <c r="L6704" s="13">
        <v>0.4491</v>
      </c>
      <c r="M6704" s="7">
        <v>1.78839814</v>
      </c>
      <c r="N6704" s="26">
        <v>1.1651530000000001</v>
      </c>
      <c r="O6704" s="27"/>
      <c r="P6704" s="8">
        <v>0.34849350680000002</v>
      </c>
      <c r="Q6704" s="24">
        <v>0.28999999999999998</v>
      </c>
      <c r="R6704" t="e">
        <f>IF($Q6704*100&gt;=VLOOKUP($O6704,margin_ranges!$A$5:$C$10,2,FALSE),IF($Q6704*100&lt;=VLOOKUP($O6704,margin_ranges!$A$5:$C$10,3,FALSE)+10,"IN RANGE","ABOVE RANGE"),"BELOW RANGE")</f>
        <v>#N/A</v>
      </c>
      <c r="S6704" t="e">
        <f>MIN(VLOOKUP($O6704,margin_ranges!$A$5:$D$10,4,FALSE),$P6704*100)</f>
        <v>#N/A</v>
      </c>
      <c r="T6704" s="29" t="e">
        <f>(1-$S6704/100)/(1-$F6704)-1</f>
        <v>#N/A</v>
      </c>
      <c r="U6704" s="19" t="str">
        <f>IF(ABS(IFERROR(T6704,0))&gt;0.05,INDEX(margin_ranges!$C$13:$C$16,MATCH($F6704*100,margin_ranges!$B$13:$B$16,1)),"")</f>
        <v/>
      </c>
      <c r="V6704" t="e">
        <f>MIN(VLOOKUP($U6704,margin_ranges!$A$5:$D$10,4,FALSE),$P6704*100)</f>
        <v>#N/A</v>
      </c>
      <c r="Y6704" s="29" t="e">
        <f t="shared" si="104"/>
        <v>#N/A</v>
      </c>
    </row>
    <row r="6705" spans="1:25" x14ac:dyDescent="0.3">
      <c r="A6705" s="8" t="s">
        <v>17</v>
      </c>
      <c r="B6705" s="8" t="s">
        <v>11579</v>
      </c>
      <c r="C6705" s="8" t="s">
        <v>11580</v>
      </c>
      <c r="D6705" s="8" t="s">
        <v>11583</v>
      </c>
      <c r="E6705" s="8" t="s">
        <v>11584</v>
      </c>
      <c r="F6705" s="24">
        <v>0.28999999999999998</v>
      </c>
      <c r="G6705" s="24">
        <v>0</v>
      </c>
      <c r="H6705" s="25">
        <v>5.3666</v>
      </c>
      <c r="I6705" s="25">
        <v>1.9256</v>
      </c>
      <c r="J6705" s="15">
        <v>91</v>
      </c>
      <c r="K6705" s="15">
        <v>23</v>
      </c>
      <c r="L6705" s="13">
        <v>0.35880000000000001</v>
      </c>
      <c r="M6705" s="7">
        <v>1.5749063400000001</v>
      </c>
      <c r="N6705" s="26">
        <v>0.95</v>
      </c>
      <c r="O6705" s="27" t="s">
        <v>22</v>
      </c>
      <c r="P6705" s="8">
        <v>0.39678952560000003</v>
      </c>
      <c r="Q6705" s="24">
        <v>0.28999999999999998</v>
      </c>
      <c r="R6705" t="str">
        <f>IF($Q6705*100&gt;=VLOOKUP($O6705,margin_ranges!$A$5:$C$10,2,FALSE),IF($Q6705*100&lt;=VLOOKUP($O6705,margin_ranges!$A$5:$C$10,3,FALSE)+10,"IN RANGE","ABOVE RANGE"),"BELOW RANGE")</f>
        <v>IN RANGE</v>
      </c>
      <c r="S6705">
        <f>MIN(VLOOKUP($O6705,margin_ranges!$A$5:$D$10,4,FALSE),$P6705*100)</f>
        <v>29.75</v>
      </c>
      <c r="T6705" s="29">
        <f>(1-$S6705/100)/(1-$F6705)-1</f>
        <v>-1.0563380281690127E-2</v>
      </c>
      <c r="U6705" s="19" t="str">
        <f>IF(ABS(IFERROR(T6705,0))&gt;0.05,INDEX(margin_ranges!$C$13:$C$16,MATCH($F6705*100,margin_ranges!$B$13:$B$16,1)),"")</f>
        <v/>
      </c>
      <c r="V6705" t="e">
        <f>MIN(VLOOKUP($U6705,margin_ranges!$A$5:$D$10,4,FALSE),$P6705*100)</f>
        <v>#N/A</v>
      </c>
      <c r="Y6705" s="29" t="e">
        <f t="shared" si="104"/>
        <v>#N/A</v>
      </c>
    </row>
    <row r="6706" spans="1:25" x14ac:dyDescent="0.3">
      <c r="A6706" s="8" t="s">
        <v>17</v>
      </c>
      <c r="B6706" s="8" t="s">
        <v>11579</v>
      </c>
      <c r="C6706" s="8" t="s">
        <v>11580</v>
      </c>
      <c r="D6706" s="8" t="s">
        <v>11585</v>
      </c>
      <c r="E6706" s="8" t="s">
        <v>11586</v>
      </c>
      <c r="F6706" s="24">
        <v>0.28999999999999998</v>
      </c>
      <c r="G6706" s="24">
        <v>0</v>
      </c>
      <c r="H6706" s="25">
        <v>31.092400000000001</v>
      </c>
      <c r="I6706" s="25">
        <v>12.418900000000001</v>
      </c>
      <c r="J6706" s="15">
        <v>801</v>
      </c>
      <c r="K6706" s="15">
        <v>201</v>
      </c>
      <c r="L6706" s="13">
        <v>0.39939999999999998</v>
      </c>
      <c r="M6706" s="7">
        <v>2.1492166300000002</v>
      </c>
      <c r="N6706" s="26">
        <v>1.5</v>
      </c>
      <c r="O6706" s="27" t="s">
        <v>22</v>
      </c>
      <c r="P6706" s="8">
        <v>0.30207128509999998</v>
      </c>
      <c r="Q6706" s="24">
        <v>0.28999999999999998</v>
      </c>
      <c r="R6706" t="str">
        <f>IF($Q6706*100&gt;=VLOOKUP($O6706,margin_ranges!$A$5:$C$10,2,FALSE),IF($Q6706*100&lt;=VLOOKUP($O6706,margin_ranges!$A$5:$C$10,3,FALSE)+10,"IN RANGE","ABOVE RANGE"),"BELOW RANGE")</f>
        <v>IN RANGE</v>
      </c>
      <c r="S6706">
        <f>MIN(VLOOKUP($O6706,margin_ranges!$A$5:$D$10,4,FALSE),$P6706*100)</f>
        <v>29.75</v>
      </c>
      <c r="T6706" s="29">
        <f>(1-$S6706/100)/(1-$F6706)-1</f>
        <v>-1.0563380281690127E-2</v>
      </c>
      <c r="U6706" s="19" t="str">
        <f>IF(ABS(IFERROR(T6706,0))&gt;0.05,INDEX(margin_ranges!$C$13:$C$16,MATCH($F6706*100,margin_ranges!$B$13:$B$16,1)),"")</f>
        <v/>
      </c>
      <c r="V6706" t="e">
        <f>MIN(VLOOKUP($U6706,margin_ranges!$A$5:$D$10,4,FALSE),$P6706*100)</f>
        <v>#N/A</v>
      </c>
      <c r="Y6706" s="29" t="e">
        <f t="shared" si="104"/>
        <v>#N/A</v>
      </c>
    </row>
    <row r="6707" spans="1:25" x14ac:dyDescent="0.3">
      <c r="A6707" s="8" t="s">
        <v>17</v>
      </c>
      <c r="B6707" s="8" t="s">
        <v>11579</v>
      </c>
      <c r="C6707" s="8" t="s">
        <v>11580</v>
      </c>
      <c r="D6707" s="8" t="s">
        <v>11587</v>
      </c>
      <c r="E6707" s="8" t="s">
        <v>11588</v>
      </c>
      <c r="F6707" s="24">
        <v>0.28999999999999998</v>
      </c>
      <c r="G6707" s="24">
        <v>0</v>
      </c>
      <c r="H6707" s="25">
        <v>20.6721</v>
      </c>
      <c r="I6707" s="25">
        <v>8.6903000000000006</v>
      </c>
      <c r="J6707" s="15">
        <v>502</v>
      </c>
      <c r="K6707" s="15">
        <v>126</v>
      </c>
      <c r="L6707" s="13">
        <v>0.4204</v>
      </c>
      <c r="M6707" s="7">
        <v>1.9267548299999999</v>
      </c>
      <c r="N6707" s="26">
        <v>1.25</v>
      </c>
      <c r="O6707" s="27" t="s">
        <v>22</v>
      </c>
      <c r="P6707" s="8">
        <v>0.35124076059999998</v>
      </c>
      <c r="Q6707" s="24">
        <v>0.28999999999999998</v>
      </c>
      <c r="R6707" t="str">
        <f>IF($Q6707*100&gt;=VLOOKUP($O6707,margin_ranges!$A$5:$C$10,2,FALSE),IF($Q6707*100&lt;=VLOOKUP($O6707,margin_ranges!$A$5:$C$10,3,FALSE)+10,"IN RANGE","ABOVE RANGE"),"BELOW RANGE")</f>
        <v>IN RANGE</v>
      </c>
      <c r="S6707">
        <f>MIN(VLOOKUP($O6707,margin_ranges!$A$5:$D$10,4,FALSE),$P6707*100)</f>
        <v>29.75</v>
      </c>
      <c r="T6707" s="29">
        <f>(1-$S6707/100)/(1-$F6707)-1</f>
        <v>-1.0563380281690127E-2</v>
      </c>
      <c r="U6707" s="19" t="str">
        <f>IF(ABS(IFERROR(T6707,0))&gt;0.05,INDEX(margin_ranges!$C$13:$C$16,MATCH($F6707*100,margin_ranges!$B$13:$B$16,1)),"")</f>
        <v/>
      </c>
      <c r="V6707" t="e">
        <f>MIN(VLOOKUP($U6707,margin_ranges!$A$5:$D$10,4,FALSE),$P6707*100)</f>
        <v>#N/A</v>
      </c>
      <c r="Y6707" s="29" t="e">
        <f t="shared" si="104"/>
        <v>#N/A</v>
      </c>
    </row>
    <row r="6708" spans="1:25" x14ac:dyDescent="0.3">
      <c r="A6708" s="8" t="s">
        <v>17</v>
      </c>
      <c r="B6708" s="8" t="s">
        <v>11579</v>
      </c>
      <c r="C6708" s="8" t="s">
        <v>11580</v>
      </c>
      <c r="D6708" s="8" t="s">
        <v>11589</v>
      </c>
      <c r="E6708" s="8" t="s">
        <v>11590</v>
      </c>
      <c r="F6708" s="24">
        <v>0.28999999999999998</v>
      </c>
      <c r="G6708" s="24">
        <v>0</v>
      </c>
      <c r="H6708" s="25">
        <v>12.999599999999999</v>
      </c>
      <c r="I6708" s="25">
        <v>7.1478000000000002</v>
      </c>
      <c r="J6708" s="15">
        <v>391</v>
      </c>
      <c r="K6708" s="15">
        <v>98</v>
      </c>
      <c r="L6708" s="13">
        <v>0.54979999999999996</v>
      </c>
      <c r="M6708" s="7">
        <v>1.8213392799999999</v>
      </c>
      <c r="N6708" s="26">
        <v>1.2</v>
      </c>
      <c r="O6708" s="27" t="s">
        <v>22</v>
      </c>
      <c r="P6708" s="8">
        <v>0.34114417019999999</v>
      </c>
      <c r="Q6708" s="24">
        <v>0.28999999999999998</v>
      </c>
      <c r="R6708" t="str">
        <f>IF($Q6708*100&gt;=VLOOKUP($O6708,margin_ranges!$A$5:$C$10,2,FALSE),IF($Q6708*100&lt;=VLOOKUP($O6708,margin_ranges!$A$5:$C$10,3,FALSE)+10,"IN RANGE","ABOVE RANGE"),"BELOW RANGE")</f>
        <v>IN RANGE</v>
      </c>
      <c r="S6708">
        <f>MIN(VLOOKUP($O6708,margin_ranges!$A$5:$D$10,4,FALSE),$P6708*100)</f>
        <v>29.75</v>
      </c>
      <c r="T6708" s="29">
        <f>(1-$S6708/100)/(1-$F6708)-1</f>
        <v>-1.0563380281690127E-2</v>
      </c>
      <c r="U6708" s="19" t="str">
        <f>IF(ABS(IFERROR(T6708,0))&gt;0.05,INDEX(margin_ranges!$C$13:$C$16,MATCH($F6708*100,margin_ranges!$B$13:$B$16,1)),"")</f>
        <v/>
      </c>
      <c r="V6708" t="e">
        <f>MIN(VLOOKUP($U6708,margin_ranges!$A$5:$D$10,4,FALSE),$P6708*100)</f>
        <v>#N/A</v>
      </c>
      <c r="Y6708" s="29" t="e">
        <f t="shared" si="104"/>
        <v>#N/A</v>
      </c>
    </row>
    <row r="6709" spans="1:25" x14ac:dyDescent="0.3">
      <c r="A6709" s="8" t="s">
        <v>17</v>
      </c>
      <c r="B6709" s="8" t="s">
        <v>11579</v>
      </c>
      <c r="C6709" s="8" t="s">
        <v>11580</v>
      </c>
      <c r="D6709" s="8" t="s">
        <v>11581</v>
      </c>
      <c r="E6709" s="8" t="s">
        <v>11582</v>
      </c>
      <c r="F6709" s="24">
        <v>0.28999999999999898</v>
      </c>
      <c r="G6709" s="24">
        <v>0</v>
      </c>
      <c r="H6709" s="25">
        <v>15.7081</v>
      </c>
      <c r="I6709" s="25">
        <v>8.3704000000000001</v>
      </c>
      <c r="J6709" s="15">
        <v>284</v>
      </c>
      <c r="K6709" s="15">
        <v>71</v>
      </c>
      <c r="L6709" s="13">
        <v>0.53290000000000004</v>
      </c>
      <c r="M6709" s="7">
        <v>1.1304023599999999</v>
      </c>
      <c r="N6709" s="26">
        <v>0.6</v>
      </c>
      <c r="O6709" s="27" t="s">
        <v>22</v>
      </c>
      <c r="P6709" s="8">
        <v>0.46921554329999998</v>
      </c>
      <c r="Q6709" s="24">
        <v>0.28999999999999998</v>
      </c>
      <c r="R6709" t="str">
        <f>IF($Q6709*100&gt;=VLOOKUP($O6709,margin_ranges!$A$5:$C$10,2,FALSE),IF($Q6709*100&lt;=VLOOKUP($O6709,margin_ranges!$A$5:$C$10,3,FALSE)+10,"IN RANGE","ABOVE RANGE"),"BELOW RANGE")</f>
        <v>IN RANGE</v>
      </c>
      <c r="S6709">
        <f>MIN(VLOOKUP($O6709,margin_ranges!$A$5:$D$10,4,FALSE),$P6709*100)</f>
        <v>29.75</v>
      </c>
      <c r="T6709" s="29">
        <f>(1-$S6709/100)/(1-$F6709)-1</f>
        <v>-1.056338028169157E-2</v>
      </c>
      <c r="U6709" s="19" t="str">
        <f>IF(ABS(IFERROR(T6709,0))&gt;0.05,INDEX(margin_ranges!$C$13:$C$16,MATCH($F6709*100,margin_ranges!$B$13:$B$16,1)),"")</f>
        <v/>
      </c>
      <c r="V6709" t="e">
        <f>MIN(VLOOKUP($U6709,margin_ranges!$A$5:$D$10,4,FALSE),$P6709*100)</f>
        <v>#N/A</v>
      </c>
      <c r="Y6709" s="29" t="e">
        <f t="shared" si="104"/>
        <v>#N/A</v>
      </c>
    </row>
    <row r="6710" spans="1:25" x14ac:dyDescent="0.3">
      <c r="A6710" s="8" t="s">
        <v>35</v>
      </c>
      <c r="B6710" s="8" t="s">
        <v>11591</v>
      </c>
      <c r="C6710" s="8" t="s">
        <v>34</v>
      </c>
      <c r="D6710" s="8" t="s">
        <v>34</v>
      </c>
      <c r="E6710" s="8"/>
      <c r="F6710" s="24">
        <v>0.28999999999999998</v>
      </c>
      <c r="G6710" s="24">
        <v>0</v>
      </c>
      <c r="H6710" s="25">
        <v>49.507100000000001</v>
      </c>
      <c r="I6710" s="25">
        <v>5.1555</v>
      </c>
      <c r="J6710" s="15">
        <v>72</v>
      </c>
      <c r="K6710" s="15">
        <v>19</v>
      </c>
      <c r="L6710" s="13">
        <v>0.1041</v>
      </c>
      <c r="M6710" s="7">
        <v>0.46502903000000001</v>
      </c>
      <c r="N6710" s="26">
        <v>0.09</v>
      </c>
      <c r="O6710" s="27"/>
      <c r="P6710" s="8">
        <v>0.80646369370000004</v>
      </c>
      <c r="Q6710" s="24">
        <v>0.28999999999999998</v>
      </c>
      <c r="R6710" t="e">
        <f>IF($Q6710*100&gt;=VLOOKUP($O6710,margin_ranges!$A$5:$C$10,2,FALSE),IF($Q6710*100&lt;=VLOOKUP($O6710,margin_ranges!$A$5:$C$10,3,FALSE)+10,"IN RANGE","ABOVE RANGE"),"BELOW RANGE")</f>
        <v>#N/A</v>
      </c>
      <c r="S6710" t="e">
        <f>MIN(VLOOKUP($O6710,margin_ranges!$A$5:$D$10,4,FALSE),$P6710*100)</f>
        <v>#N/A</v>
      </c>
      <c r="T6710" s="29" t="e">
        <f>(1-$S6710/100)/(1-$F6710)-1</f>
        <v>#N/A</v>
      </c>
      <c r="U6710" s="19" t="str">
        <f>IF(ABS(IFERROR(T6710,0))&gt;0.05,INDEX(margin_ranges!$C$13:$C$16,MATCH($F6710*100,margin_ranges!$B$13:$B$16,1)),"")</f>
        <v/>
      </c>
      <c r="V6710" t="e">
        <f>MIN(VLOOKUP($U6710,margin_ranges!$A$5:$D$10,4,FALSE),$P6710*100)</f>
        <v>#N/A</v>
      </c>
      <c r="Y6710" s="29" t="e">
        <f t="shared" si="104"/>
        <v>#N/A</v>
      </c>
    </row>
    <row r="6711" spans="1:25" x14ac:dyDescent="0.3">
      <c r="A6711" s="8" t="s">
        <v>33</v>
      </c>
      <c r="B6711" s="8" t="s">
        <v>11591</v>
      </c>
      <c r="C6711" s="8" t="s">
        <v>11592</v>
      </c>
      <c r="D6711" s="8" t="s">
        <v>34</v>
      </c>
      <c r="E6711" s="8"/>
      <c r="F6711" s="24">
        <v>0.28999999999999998</v>
      </c>
      <c r="G6711" s="24">
        <v>0</v>
      </c>
      <c r="H6711" s="25">
        <v>49.507100000000001</v>
      </c>
      <c r="I6711" s="25">
        <v>5.1555</v>
      </c>
      <c r="J6711" s="15">
        <v>72</v>
      </c>
      <c r="K6711" s="15">
        <v>19</v>
      </c>
      <c r="L6711" s="13">
        <v>0.1041</v>
      </c>
      <c r="M6711" s="7">
        <v>0.46502903000000001</v>
      </c>
      <c r="N6711" s="26">
        <v>0.09</v>
      </c>
      <c r="O6711" s="27"/>
      <c r="P6711" s="8">
        <v>0.80646369370000004</v>
      </c>
      <c r="Q6711" s="24">
        <v>0.28999999999999998</v>
      </c>
      <c r="R6711" t="e">
        <f>IF($Q6711*100&gt;=VLOOKUP($O6711,margin_ranges!$A$5:$C$10,2,FALSE),IF($Q6711*100&lt;=VLOOKUP($O6711,margin_ranges!$A$5:$C$10,3,FALSE)+10,"IN RANGE","ABOVE RANGE"),"BELOW RANGE")</f>
        <v>#N/A</v>
      </c>
      <c r="S6711" t="e">
        <f>MIN(VLOOKUP($O6711,margin_ranges!$A$5:$D$10,4,FALSE),$P6711*100)</f>
        <v>#N/A</v>
      </c>
      <c r="T6711" s="29" t="e">
        <f>(1-$S6711/100)/(1-$F6711)-1</f>
        <v>#N/A</v>
      </c>
      <c r="U6711" s="19" t="str">
        <f>IF(ABS(IFERROR(T6711,0))&gt;0.05,INDEX(margin_ranges!$C$13:$C$16,MATCH($F6711*100,margin_ranges!$B$13:$B$16,1)),"")</f>
        <v/>
      </c>
      <c r="V6711" t="e">
        <f>MIN(VLOOKUP($U6711,margin_ranges!$A$5:$D$10,4,FALSE),$P6711*100)</f>
        <v>#N/A</v>
      </c>
      <c r="Y6711" s="29" t="e">
        <f t="shared" si="104"/>
        <v>#N/A</v>
      </c>
    </row>
    <row r="6712" spans="1:25" x14ac:dyDescent="0.3">
      <c r="A6712" s="8" t="s">
        <v>17</v>
      </c>
      <c r="B6712" s="8" t="s">
        <v>11591</v>
      </c>
      <c r="C6712" s="8" t="s">
        <v>11592</v>
      </c>
      <c r="D6712" s="8" t="s">
        <v>11593</v>
      </c>
      <c r="E6712" s="8" t="s">
        <v>11594</v>
      </c>
      <c r="F6712" s="24">
        <v>0.28999999999999998</v>
      </c>
      <c r="G6712" s="24">
        <v>0</v>
      </c>
      <c r="H6712" s="25">
        <v>41.986400000000003</v>
      </c>
      <c r="I6712" s="25">
        <v>4.6677</v>
      </c>
      <c r="J6712" s="15">
        <v>65</v>
      </c>
      <c r="K6712" s="15">
        <v>17</v>
      </c>
      <c r="L6712" s="13">
        <v>0.11119999999999999</v>
      </c>
      <c r="M6712" s="7">
        <v>0.46285732000000002</v>
      </c>
      <c r="N6712" s="26">
        <v>0.09</v>
      </c>
      <c r="O6712" s="27" t="s">
        <v>22</v>
      </c>
      <c r="P6712" s="8">
        <v>0.805555629</v>
      </c>
      <c r="Q6712" s="24">
        <v>0.28999999999999998</v>
      </c>
      <c r="R6712" t="str">
        <f>IF($Q6712*100&gt;=VLOOKUP($O6712,margin_ranges!$A$5:$C$10,2,FALSE),IF($Q6712*100&lt;=VLOOKUP($O6712,margin_ranges!$A$5:$C$10,3,FALSE)+10,"IN RANGE","ABOVE RANGE"),"BELOW RANGE")</f>
        <v>IN RANGE</v>
      </c>
      <c r="S6712">
        <f>MIN(VLOOKUP($O6712,margin_ranges!$A$5:$D$10,4,FALSE),$P6712*100)</f>
        <v>29.75</v>
      </c>
      <c r="T6712" s="29">
        <f>(1-$S6712/100)/(1-$F6712)-1</f>
        <v>-1.0563380281690127E-2</v>
      </c>
      <c r="U6712" s="19" t="str">
        <f>IF(ABS(IFERROR(T6712,0))&gt;0.05,INDEX(margin_ranges!$C$13:$C$16,MATCH($F6712*100,margin_ranges!$B$13:$B$16,1)),"")</f>
        <v/>
      </c>
      <c r="V6712" t="e">
        <f>MIN(VLOOKUP($U6712,margin_ranges!$A$5:$D$10,4,FALSE),$P6712*100)</f>
        <v>#N/A</v>
      </c>
      <c r="Y6712" s="29" t="e">
        <f t="shared" si="104"/>
        <v>#N/A</v>
      </c>
    </row>
    <row r="6713" spans="1:25" x14ac:dyDescent="0.3">
      <c r="A6713" s="8" t="s">
        <v>17</v>
      </c>
      <c r="B6713" s="8" t="s">
        <v>11591</v>
      </c>
      <c r="C6713" s="8" t="s">
        <v>11592</v>
      </c>
      <c r="D6713" s="8" t="s">
        <v>11595</v>
      </c>
      <c r="E6713" s="8" t="s">
        <v>11596</v>
      </c>
      <c r="F6713" s="24">
        <v>0.28999999999999998</v>
      </c>
      <c r="G6713" s="24">
        <v>0</v>
      </c>
      <c r="H6713" s="25">
        <v>7.5206999999999997</v>
      </c>
      <c r="I6713" s="25">
        <v>0.48780000000000001</v>
      </c>
      <c r="J6713" s="15">
        <v>7</v>
      </c>
      <c r="K6713" s="15">
        <v>2</v>
      </c>
      <c r="L6713" s="13">
        <v>6.4899999999999999E-2</v>
      </c>
      <c r="M6713" s="7">
        <v>0.48581050999999997</v>
      </c>
      <c r="N6713" s="26">
        <v>0.09</v>
      </c>
      <c r="O6713" s="27" t="s">
        <v>22</v>
      </c>
      <c r="P6713" s="8">
        <v>0.81474258499999996</v>
      </c>
      <c r="Q6713" s="24">
        <v>0.28999999999999998</v>
      </c>
      <c r="R6713" t="str">
        <f>IF($Q6713*100&gt;=VLOOKUP($O6713,margin_ranges!$A$5:$C$10,2,FALSE),IF($Q6713*100&lt;=VLOOKUP($O6713,margin_ranges!$A$5:$C$10,3,FALSE)+10,"IN RANGE","ABOVE RANGE"),"BELOW RANGE")</f>
        <v>IN RANGE</v>
      </c>
      <c r="S6713">
        <f>MIN(VLOOKUP($O6713,margin_ranges!$A$5:$D$10,4,FALSE),$P6713*100)</f>
        <v>29.75</v>
      </c>
      <c r="T6713" s="29">
        <f>(1-$S6713/100)/(1-$F6713)-1</f>
        <v>-1.0563380281690127E-2</v>
      </c>
      <c r="U6713" s="19" t="str">
        <f>IF(ABS(IFERROR(T6713,0))&gt;0.05,INDEX(margin_ranges!$C$13:$C$16,MATCH($F6713*100,margin_ranges!$B$13:$B$16,1)),"")</f>
        <v/>
      </c>
      <c r="V6713" t="e">
        <f>MIN(VLOOKUP($U6713,margin_ranges!$A$5:$D$10,4,FALSE),$P6713*100)</f>
        <v>#N/A</v>
      </c>
      <c r="Y6713" s="29" t="e">
        <f t="shared" si="104"/>
        <v>#N/A</v>
      </c>
    </row>
    <row r="6714" spans="1:25" x14ac:dyDescent="0.3">
      <c r="A6714" s="8" t="s">
        <v>35</v>
      </c>
      <c r="B6714" s="8" t="s">
        <v>11597</v>
      </c>
      <c r="C6714" s="8" t="s">
        <v>34</v>
      </c>
      <c r="D6714" s="8" t="s">
        <v>34</v>
      </c>
      <c r="E6714" s="8"/>
      <c r="F6714" s="24">
        <v>0.236562267720791</v>
      </c>
      <c r="G6714" s="24">
        <v>0.71361240999999997</v>
      </c>
      <c r="H6714" s="25">
        <v>482.40190000000001</v>
      </c>
      <c r="I6714" s="25">
        <v>125.96559999999999</v>
      </c>
      <c r="J6714" s="15">
        <v>127</v>
      </c>
      <c r="K6714" s="15">
        <v>32</v>
      </c>
      <c r="L6714" s="13">
        <v>0.2611</v>
      </c>
      <c r="M6714" s="7">
        <v>3.3567E-2</v>
      </c>
      <c r="N6714" s="26">
        <v>0.01</v>
      </c>
      <c r="O6714" s="27"/>
      <c r="P6714" s="8">
        <v>0.70208831679999995</v>
      </c>
      <c r="Q6714" s="24">
        <v>0.2366</v>
      </c>
      <c r="R6714" t="e">
        <f>IF($Q6714*100&gt;=VLOOKUP($O6714,margin_ranges!$A$5:$C$10,2,FALSE),IF($Q6714*100&lt;=VLOOKUP($O6714,margin_ranges!$A$5:$C$10,3,FALSE)+10,"IN RANGE","ABOVE RANGE"),"BELOW RANGE")</f>
        <v>#N/A</v>
      </c>
      <c r="S6714" t="e">
        <f>MIN(VLOOKUP($O6714,margin_ranges!$A$5:$D$10,4,FALSE),$P6714*100)</f>
        <v>#N/A</v>
      </c>
      <c r="T6714" s="29" t="e">
        <f>(1-$S6714/100)/(1-$F6714)-1</f>
        <v>#N/A</v>
      </c>
      <c r="U6714" s="19" t="str">
        <f>IF(ABS(IFERROR(T6714,0))&gt;0.05,INDEX(margin_ranges!$C$13:$C$16,MATCH($F6714*100,margin_ranges!$B$13:$B$16,1)),"")</f>
        <v/>
      </c>
      <c r="V6714" t="e">
        <f>MIN(VLOOKUP($U6714,margin_ranges!$A$5:$D$10,4,FALSE),$P6714*100)</f>
        <v>#N/A</v>
      </c>
      <c r="Y6714" s="29" t="e">
        <f t="shared" si="104"/>
        <v>#N/A</v>
      </c>
    </row>
    <row r="6715" spans="1:25" x14ac:dyDescent="0.3">
      <c r="A6715" s="8" t="s">
        <v>33</v>
      </c>
      <c r="B6715" s="8" t="s">
        <v>11597</v>
      </c>
      <c r="C6715" s="8" t="s">
        <v>11598</v>
      </c>
      <c r="D6715" s="8" t="s">
        <v>34</v>
      </c>
      <c r="E6715" s="8"/>
      <c r="F6715" s="24">
        <v>0.236562267720791</v>
      </c>
      <c r="G6715" s="24">
        <v>0.71361240999999997</v>
      </c>
      <c r="H6715" s="25">
        <v>482.40190000000001</v>
      </c>
      <c r="I6715" s="25">
        <v>125.96559999999999</v>
      </c>
      <c r="J6715" s="15">
        <v>127</v>
      </c>
      <c r="K6715" s="15">
        <v>32</v>
      </c>
      <c r="L6715" s="13">
        <v>0.2611</v>
      </c>
      <c r="M6715" s="7">
        <v>3.3567E-2</v>
      </c>
      <c r="N6715" s="26">
        <v>0.01</v>
      </c>
      <c r="O6715" s="27"/>
      <c r="P6715" s="8">
        <v>0.70208831679999995</v>
      </c>
      <c r="Q6715" s="24">
        <v>0.2366</v>
      </c>
      <c r="R6715" t="e">
        <f>IF($Q6715*100&gt;=VLOOKUP($O6715,margin_ranges!$A$5:$C$10,2,FALSE),IF($Q6715*100&lt;=VLOOKUP($O6715,margin_ranges!$A$5:$C$10,3,FALSE)+10,"IN RANGE","ABOVE RANGE"),"BELOW RANGE")</f>
        <v>#N/A</v>
      </c>
      <c r="S6715" t="e">
        <f>MIN(VLOOKUP($O6715,margin_ranges!$A$5:$D$10,4,FALSE),$P6715*100)</f>
        <v>#N/A</v>
      </c>
      <c r="T6715" s="29" t="e">
        <f>(1-$S6715/100)/(1-$F6715)-1</f>
        <v>#N/A</v>
      </c>
      <c r="U6715" s="19" t="str">
        <f>IF(ABS(IFERROR(T6715,0))&gt;0.05,INDEX(margin_ranges!$C$13:$C$16,MATCH($F6715*100,margin_ranges!$B$13:$B$16,1)),"")</f>
        <v/>
      </c>
      <c r="V6715" t="e">
        <f>MIN(VLOOKUP($U6715,margin_ranges!$A$5:$D$10,4,FALSE),$P6715*100)</f>
        <v>#N/A</v>
      </c>
      <c r="Y6715" s="29" t="e">
        <f t="shared" si="104"/>
        <v>#N/A</v>
      </c>
    </row>
    <row r="6716" spans="1:25" x14ac:dyDescent="0.3">
      <c r="A6716" s="8" t="s">
        <v>17</v>
      </c>
      <c r="B6716" s="8" t="s">
        <v>11597</v>
      </c>
      <c r="C6716" s="8" t="s">
        <v>11598</v>
      </c>
      <c r="D6716" s="8" t="s">
        <v>11599</v>
      </c>
      <c r="E6716" s="8" t="s">
        <v>11600</v>
      </c>
      <c r="F6716" s="24">
        <v>0.35</v>
      </c>
      <c r="G6716" s="24">
        <v>0</v>
      </c>
      <c r="H6716" s="25">
        <v>47.021900000000002</v>
      </c>
      <c r="I6716" s="25">
        <v>5.3834999999999997</v>
      </c>
      <c r="J6716" s="15">
        <v>20</v>
      </c>
      <c r="K6716" s="15">
        <v>5</v>
      </c>
      <c r="L6716" s="13">
        <v>0.1145</v>
      </c>
      <c r="M6716" s="7">
        <v>0.12446496999999999</v>
      </c>
      <c r="N6716" s="26">
        <v>0.01</v>
      </c>
      <c r="O6716" s="27" t="s">
        <v>92</v>
      </c>
      <c r="P6716" s="8">
        <v>0.91965610610000004</v>
      </c>
      <c r="Q6716" s="24">
        <v>0.35</v>
      </c>
      <c r="R6716" t="str">
        <f>IF($Q6716*100&gt;=VLOOKUP($O6716,margin_ranges!$A$5:$C$10,2,FALSE),IF($Q6716*100&lt;=VLOOKUP($O6716,margin_ranges!$A$5:$C$10,3,FALSE)+10,"IN RANGE","ABOVE RANGE"),"BELOW RANGE")</f>
        <v>IN RANGE</v>
      </c>
      <c r="S6716">
        <f>MIN(VLOOKUP($O6716,margin_ranges!$A$5:$D$10,4,FALSE),$P6716*100)</f>
        <v>29.75</v>
      </c>
      <c r="T6716" s="29">
        <f>(1-$S6716/100)/(1-$F6716)-1</f>
        <v>8.0769230769230704E-2</v>
      </c>
      <c r="U6716" s="19" t="str">
        <f>IF(ABS(IFERROR(T6716,0))&gt;0.05,INDEX(margin_ranges!$C$13:$C$16,MATCH($F6716*100,margin_ranges!$B$13:$B$16,1)),"")</f>
        <v>Margin Over Fill (Type C)</v>
      </c>
      <c r="V6716">
        <f>MIN(VLOOKUP($U6716,margin_ranges!$A$5:$D$10,4,FALSE),$P6716*100)</f>
        <v>43</v>
      </c>
      <c r="Y6716" s="29">
        <f t="shared" si="104"/>
        <v>-0.12307692307692297</v>
      </c>
    </row>
    <row r="6717" spans="1:25" x14ac:dyDescent="0.3">
      <c r="A6717" s="8" t="s">
        <v>17</v>
      </c>
      <c r="B6717" s="8" t="s">
        <v>11597</v>
      </c>
      <c r="C6717" s="8" t="s">
        <v>11598</v>
      </c>
      <c r="D6717" s="8" t="s">
        <v>11601</v>
      </c>
      <c r="E6717" s="8" t="s">
        <v>11602</v>
      </c>
      <c r="F6717" s="24">
        <v>0.3</v>
      </c>
      <c r="G6717" s="24">
        <v>0</v>
      </c>
      <c r="H6717" s="25">
        <v>27.757300000000001</v>
      </c>
      <c r="I6717" s="25">
        <v>2.6850999999999998</v>
      </c>
      <c r="J6717" s="15">
        <v>12</v>
      </c>
      <c r="K6717" s="15">
        <v>3</v>
      </c>
      <c r="L6717" s="13">
        <v>9.6699999999999994E-2</v>
      </c>
      <c r="M6717" s="7">
        <v>0.15206427</v>
      </c>
      <c r="N6717" s="26">
        <v>0.01</v>
      </c>
      <c r="O6717" s="27" t="s">
        <v>92</v>
      </c>
      <c r="P6717" s="8">
        <v>0.93423833180000004</v>
      </c>
      <c r="Q6717" s="24">
        <v>0.3</v>
      </c>
      <c r="R6717" t="str">
        <f>IF($Q6717*100&gt;=VLOOKUP($O6717,margin_ranges!$A$5:$C$10,2,FALSE),IF($Q6717*100&lt;=VLOOKUP($O6717,margin_ranges!$A$5:$C$10,3,FALSE)+10,"IN RANGE","ABOVE RANGE"),"BELOW RANGE")</f>
        <v>IN RANGE</v>
      </c>
      <c r="S6717">
        <f>MIN(VLOOKUP($O6717,margin_ranges!$A$5:$D$10,4,FALSE),$P6717*100)</f>
        <v>29.75</v>
      </c>
      <c r="T6717" s="29">
        <f>(1-$S6717/100)/(1-$F6717)-1</f>
        <v>3.5714285714285587E-3</v>
      </c>
      <c r="U6717" s="19" t="str">
        <f>IF(ABS(IFERROR(T6717,0))&gt;0.05,INDEX(margin_ranges!$C$13:$C$16,MATCH($F6717*100,margin_ranges!$B$13:$B$16,1)),"")</f>
        <v/>
      </c>
      <c r="V6717" t="e">
        <f>MIN(VLOOKUP($U6717,margin_ranges!$A$5:$D$10,4,FALSE),$P6717*100)</f>
        <v>#N/A</v>
      </c>
      <c r="Y6717" s="29" t="e">
        <f t="shared" si="104"/>
        <v>#N/A</v>
      </c>
    </row>
    <row r="6718" spans="1:25" x14ac:dyDescent="0.3">
      <c r="A6718" s="8" t="s">
        <v>17</v>
      </c>
      <c r="B6718" s="8" t="s">
        <v>11597</v>
      </c>
      <c r="C6718" s="8" t="s">
        <v>11598</v>
      </c>
      <c r="D6718" s="8" t="s">
        <v>11607</v>
      </c>
      <c r="E6718" s="8" t="s">
        <v>11608</v>
      </c>
      <c r="F6718" s="24">
        <v>0.2</v>
      </c>
      <c r="G6718" s="24">
        <v>1</v>
      </c>
      <c r="H6718" s="25">
        <v>139.59649999999999</v>
      </c>
      <c r="I6718" s="25">
        <v>52.573099999999997</v>
      </c>
      <c r="J6718" s="15">
        <v>26</v>
      </c>
      <c r="K6718" s="15">
        <v>7</v>
      </c>
      <c r="L6718" s="13">
        <v>0.37659999999999999</v>
      </c>
      <c r="M6718" s="7">
        <v>1.6549319999999999E-2</v>
      </c>
      <c r="N6718" s="26">
        <v>0.01</v>
      </c>
      <c r="O6718" s="27" t="s">
        <v>95</v>
      </c>
      <c r="P6718" s="8">
        <v>0.39574572889999998</v>
      </c>
      <c r="Q6718" s="24">
        <v>0.2</v>
      </c>
      <c r="R6718" t="str">
        <f>IF($Q6718*100&gt;=VLOOKUP($O6718,margin_ranges!$A$5:$C$10,2,FALSE),IF($Q6718*100&lt;=VLOOKUP($O6718,margin_ranges!$A$5:$C$10,3,FALSE)+10,"IN RANGE","ABOVE RANGE"),"BELOW RANGE")</f>
        <v>IN RANGE</v>
      </c>
      <c r="S6718">
        <f>MIN(VLOOKUP($O6718,margin_ranges!$A$5:$D$10,4,FALSE),$P6718*100)</f>
        <v>19.75</v>
      </c>
      <c r="T6718" s="29">
        <f>(1-$S6718/100)/(1-$F6718)-1</f>
        <v>3.1249999999998224E-3</v>
      </c>
      <c r="U6718" s="19" t="str">
        <f>IF(ABS(IFERROR(T6718,0))&gt;0.05,INDEX(margin_ranges!$C$13:$C$16,MATCH($F6718*100,margin_ranges!$B$13:$B$16,1)),"")</f>
        <v/>
      </c>
      <c r="V6718" t="e">
        <f>MIN(VLOOKUP($U6718,margin_ranges!$A$5:$D$10,4,FALSE),$P6718*100)</f>
        <v>#N/A</v>
      </c>
      <c r="Y6718" s="29" t="e">
        <f t="shared" si="104"/>
        <v>#N/A</v>
      </c>
    </row>
    <row r="6719" spans="1:25" x14ac:dyDescent="0.3">
      <c r="A6719" s="8" t="s">
        <v>17</v>
      </c>
      <c r="B6719" s="8" t="s">
        <v>11597</v>
      </c>
      <c r="C6719" s="8" t="s">
        <v>11598</v>
      </c>
      <c r="D6719" s="8" t="s">
        <v>11603</v>
      </c>
      <c r="E6719" s="8" t="s">
        <v>11604</v>
      </c>
      <c r="F6719" s="24">
        <v>0.19999999999999901</v>
      </c>
      <c r="G6719" s="24">
        <v>1</v>
      </c>
      <c r="H6719" s="25">
        <v>143.42660000000001</v>
      </c>
      <c r="I6719" s="25">
        <v>37.531199999999998</v>
      </c>
      <c r="J6719" s="15">
        <v>33</v>
      </c>
      <c r="K6719" s="15">
        <v>8</v>
      </c>
      <c r="L6719" s="13">
        <v>0.26169999999999999</v>
      </c>
      <c r="M6719" s="7">
        <v>2.8944480000000002E-2</v>
      </c>
      <c r="N6719" s="26">
        <v>0.01</v>
      </c>
      <c r="O6719" s="27" t="s">
        <v>95</v>
      </c>
      <c r="P6719" s="8">
        <v>0.6545109643</v>
      </c>
      <c r="Q6719" s="24">
        <v>0.2</v>
      </c>
      <c r="R6719" t="str">
        <f>IF($Q6719*100&gt;=VLOOKUP($O6719,margin_ranges!$A$5:$C$10,2,FALSE),IF($Q6719*100&lt;=VLOOKUP($O6719,margin_ranges!$A$5:$C$10,3,FALSE)+10,"IN RANGE","ABOVE RANGE"),"BELOW RANGE")</f>
        <v>IN RANGE</v>
      </c>
      <c r="S6719">
        <f>MIN(VLOOKUP($O6719,margin_ranges!$A$5:$D$10,4,FALSE),$P6719*100)</f>
        <v>19.75</v>
      </c>
      <c r="T6719" s="29">
        <f>(1-$S6719/100)/(1-$F6719)-1</f>
        <v>3.1249999999987121E-3</v>
      </c>
      <c r="U6719" s="19" t="str">
        <f>IF(ABS(IFERROR(T6719,0))&gt;0.05,INDEX(margin_ranges!$C$13:$C$16,MATCH($F6719*100,margin_ranges!$B$13:$B$16,1)),"")</f>
        <v/>
      </c>
      <c r="V6719" t="e">
        <f>MIN(VLOOKUP($U6719,margin_ranges!$A$5:$D$10,4,FALSE),$P6719*100)</f>
        <v>#N/A</v>
      </c>
      <c r="Y6719" s="29" t="e">
        <f t="shared" si="104"/>
        <v>#N/A</v>
      </c>
    </row>
    <row r="6720" spans="1:25" x14ac:dyDescent="0.3">
      <c r="A6720" s="8" t="s">
        <v>17</v>
      </c>
      <c r="B6720" s="8" t="s">
        <v>11597</v>
      </c>
      <c r="C6720" s="8" t="s">
        <v>11598</v>
      </c>
      <c r="D6720" s="28" t="s">
        <v>11605</v>
      </c>
      <c r="E6720" s="8" t="s">
        <v>11606</v>
      </c>
      <c r="F6720" s="24">
        <v>0.19999999999999901</v>
      </c>
      <c r="G6720" s="24">
        <v>1</v>
      </c>
      <c r="H6720" s="25">
        <v>112.0826</v>
      </c>
      <c r="I6720" s="25">
        <v>26.675000000000001</v>
      </c>
      <c r="J6720" s="15">
        <v>32</v>
      </c>
      <c r="K6720" s="15">
        <v>8</v>
      </c>
      <c r="L6720" s="13">
        <v>0.23799999999999999</v>
      </c>
      <c r="M6720" s="7">
        <v>3.9774530000000002E-2</v>
      </c>
      <c r="N6720" s="26">
        <v>0.01</v>
      </c>
      <c r="O6720" s="27" t="s">
        <v>95</v>
      </c>
      <c r="P6720" s="8">
        <v>0.74858285420000004</v>
      </c>
      <c r="Q6720" s="24">
        <v>0.2</v>
      </c>
      <c r="R6720" t="str">
        <f>IF($Q6720*100&gt;=VLOOKUP($O6720,margin_ranges!$A$5:$C$10,2,FALSE),IF($Q6720*100&lt;=VLOOKUP($O6720,margin_ranges!$A$5:$C$10,3,FALSE)+10,"IN RANGE","ABOVE RANGE"),"BELOW RANGE")</f>
        <v>IN RANGE</v>
      </c>
      <c r="S6720">
        <f>MIN(VLOOKUP($O6720,margin_ranges!$A$5:$D$10,4,FALSE),$P6720*100)</f>
        <v>19.75</v>
      </c>
      <c r="T6720" s="29">
        <f>(1-$S6720/100)/(1-$F6720)-1</f>
        <v>3.1249999999987121E-3</v>
      </c>
      <c r="U6720" s="19" t="str">
        <f>IF(ABS(IFERROR(T6720,0))&gt;0.05,INDEX(margin_ranges!$C$13:$C$16,MATCH($F6720*100,margin_ranges!$B$13:$B$16,1)),"")</f>
        <v/>
      </c>
      <c r="V6720" t="e">
        <f>MIN(VLOOKUP($U6720,margin_ranges!$A$5:$D$10,4,FALSE),$P6720*100)</f>
        <v>#N/A</v>
      </c>
      <c r="Y6720" s="29" t="e">
        <f t="shared" si="104"/>
        <v>#N/A</v>
      </c>
    </row>
    <row r="6721" spans="1:25" x14ac:dyDescent="0.3">
      <c r="A6721" s="8" t="s">
        <v>35</v>
      </c>
      <c r="B6721" s="8" t="s">
        <v>11609</v>
      </c>
      <c r="C6721" s="8" t="s">
        <v>34</v>
      </c>
      <c r="D6721" s="8" t="s">
        <v>34</v>
      </c>
      <c r="E6721" s="8"/>
      <c r="F6721" s="24">
        <v>0.17739152635576699</v>
      </c>
      <c r="G6721" s="24">
        <v>1</v>
      </c>
      <c r="H6721" s="25">
        <v>611.3673</v>
      </c>
      <c r="I6721" s="25">
        <v>87.2209</v>
      </c>
      <c r="J6721" s="15">
        <v>10228</v>
      </c>
      <c r="K6721" s="15">
        <v>1683</v>
      </c>
      <c r="L6721" s="13">
        <v>0.14269999999999999</v>
      </c>
      <c r="M6721" s="7">
        <v>3.9086633000000002</v>
      </c>
      <c r="N6721" s="26">
        <v>3.201225</v>
      </c>
      <c r="O6721" s="27"/>
      <c r="P6721" s="8">
        <v>0.18099238770000001</v>
      </c>
      <c r="Q6721" s="24">
        <v>0.1774</v>
      </c>
      <c r="R6721" t="e">
        <f>IF($Q6721*100&gt;=VLOOKUP($O6721,margin_ranges!$A$5:$C$10,2,FALSE),IF($Q6721*100&lt;=VLOOKUP($O6721,margin_ranges!$A$5:$C$10,3,FALSE)+10,"IN RANGE","ABOVE RANGE"),"BELOW RANGE")</f>
        <v>#N/A</v>
      </c>
      <c r="S6721" t="e">
        <f>MIN(VLOOKUP($O6721,margin_ranges!$A$5:$D$10,4,FALSE),$P6721*100)</f>
        <v>#N/A</v>
      </c>
      <c r="T6721" s="29" t="e">
        <f>(1-$S6721/100)/(1-$F6721)-1</f>
        <v>#N/A</v>
      </c>
      <c r="U6721" s="19" t="str">
        <f>IF(ABS(IFERROR(T6721,0))&gt;0.05,INDEX(margin_ranges!$C$13:$C$16,MATCH($F6721*100,margin_ranges!$B$13:$B$16,1)),"")</f>
        <v/>
      </c>
      <c r="V6721" t="e">
        <f>MIN(VLOOKUP($U6721,margin_ranges!$A$5:$D$10,4,FALSE),$P6721*100)</f>
        <v>#N/A</v>
      </c>
      <c r="Y6721" s="29" t="e">
        <f t="shared" si="104"/>
        <v>#N/A</v>
      </c>
    </row>
    <row r="6722" spans="1:25" x14ac:dyDescent="0.3">
      <c r="A6722" s="8" t="s">
        <v>33</v>
      </c>
      <c r="B6722" s="8" t="s">
        <v>11609</v>
      </c>
      <c r="C6722" s="8" t="s">
        <v>11610</v>
      </c>
      <c r="D6722" s="8" t="s">
        <v>34</v>
      </c>
      <c r="E6722" s="8"/>
      <c r="F6722" s="24">
        <v>0.17739152635576699</v>
      </c>
      <c r="G6722" s="24">
        <v>1</v>
      </c>
      <c r="H6722" s="25">
        <v>611.3673</v>
      </c>
      <c r="I6722" s="25">
        <v>87.2209</v>
      </c>
      <c r="J6722" s="15">
        <v>10228</v>
      </c>
      <c r="K6722" s="15">
        <v>1683</v>
      </c>
      <c r="L6722" s="13">
        <v>0.14269999999999999</v>
      </c>
      <c r="M6722" s="7">
        <v>3.9086633000000002</v>
      </c>
      <c r="N6722" s="26">
        <v>3.201225</v>
      </c>
      <c r="O6722" s="27"/>
      <c r="P6722" s="8">
        <v>0.18099238770000001</v>
      </c>
      <c r="Q6722" s="24">
        <v>0.1774</v>
      </c>
      <c r="R6722" t="e">
        <f>IF($Q6722*100&gt;=VLOOKUP($O6722,margin_ranges!$A$5:$C$10,2,FALSE),IF($Q6722*100&lt;=VLOOKUP($O6722,margin_ranges!$A$5:$C$10,3,FALSE)+10,"IN RANGE","ABOVE RANGE"),"BELOW RANGE")</f>
        <v>#N/A</v>
      </c>
      <c r="S6722" t="e">
        <f>MIN(VLOOKUP($O6722,margin_ranges!$A$5:$D$10,4,FALSE),$P6722*100)</f>
        <v>#N/A</v>
      </c>
      <c r="T6722" s="29" t="e">
        <f>(1-$S6722/100)/(1-$F6722)-1</f>
        <v>#N/A</v>
      </c>
      <c r="U6722" s="19" t="str">
        <f>IF(ABS(IFERROR(T6722,0))&gt;0.05,INDEX(margin_ranges!$C$13:$C$16,MATCH($F6722*100,margin_ranges!$B$13:$B$16,1)),"")</f>
        <v/>
      </c>
      <c r="V6722" t="e">
        <f>MIN(VLOOKUP($U6722,margin_ranges!$A$5:$D$10,4,FALSE),$P6722*100)</f>
        <v>#N/A</v>
      </c>
      <c r="Y6722" s="29" t="e">
        <f t="shared" si="104"/>
        <v>#N/A</v>
      </c>
    </row>
    <row r="6723" spans="1:25" x14ac:dyDescent="0.3">
      <c r="A6723" s="8" t="s">
        <v>17</v>
      </c>
      <c r="B6723" s="8" t="s">
        <v>11609</v>
      </c>
      <c r="C6723" s="8" t="s">
        <v>11610</v>
      </c>
      <c r="D6723" s="8" t="s">
        <v>12394</v>
      </c>
      <c r="E6723" s="8" t="s">
        <v>12395</v>
      </c>
      <c r="F6723" s="24">
        <v>1.39018675187636E-2</v>
      </c>
      <c r="G6723" s="24">
        <v>1</v>
      </c>
      <c r="H6723" s="25">
        <v>186.78659999999999</v>
      </c>
      <c r="I6723" s="25">
        <v>17.250399999999999</v>
      </c>
      <c r="J6723" s="15">
        <v>1832</v>
      </c>
      <c r="K6723" s="15">
        <v>25</v>
      </c>
      <c r="L6723" s="13">
        <v>9.2399999999999996E-2</v>
      </c>
      <c r="M6723" s="7">
        <v>3.5392015099999998</v>
      </c>
      <c r="N6723" s="26">
        <v>3.49</v>
      </c>
      <c r="O6723" s="27" t="s">
        <v>92</v>
      </c>
      <c r="P6723" s="8">
        <v>1.39018675E-2</v>
      </c>
      <c r="Q6723" s="24">
        <v>0.19</v>
      </c>
      <c r="R6723" t="str">
        <f>IF($Q6723*100&gt;=VLOOKUP($O6723,margin_ranges!$A$5:$C$10,2,FALSE),IF($Q6723*100&lt;=VLOOKUP($O6723,margin_ranges!$A$5:$C$10,3,FALSE)+10,"IN RANGE","ABOVE RANGE"),"BELOW RANGE")</f>
        <v>BELOW RANGE</v>
      </c>
      <c r="S6723">
        <f>MIN(VLOOKUP($O6723,margin_ranges!$A$5:$D$10,4,FALSE),$P6723*100)</f>
        <v>1.39018675</v>
      </c>
      <c r="T6723" s="29">
        <f>(1-$S6723/100)/(1-$F6723)-1</f>
        <v>1.9028112419050558E-11</v>
      </c>
      <c r="U6723" s="19" t="str">
        <f>IF(ABS(IFERROR(T6723,0))&gt;0.05,INDEX(margin_ranges!$C$13:$C$16,MATCH($F6723*100,margin_ranges!$B$13:$B$16,1)),"")</f>
        <v/>
      </c>
      <c r="V6723" t="e">
        <f>MIN(VLOOKUP($U6723,margin_ranges!$A$5:$D$10,4,FALSE),$P6723*100)</f>
        <v>#N/A</v>
      </c>
      <c r="Y6723" s="29" t="e">
        <f t="shared" si="104"/>
        <v>#N/A</v>
      </c>
    </row>
    <row r="6724" spans="1:25" x14ac:dyDescent="0.3">
      <c r="A6724" s="8" t="s">
        <v>17</v>
      </c>
      <c r="B6724" s="8" t="s">
        <v>11609</v>
      </c>
      <c r="C6724" s="8" t="s">
        <v>11610</v>
      </c>
      <c r="D6724" s="8" t="s">
        <v>11613</v>
      </c>
      <c r="E6724" s="8" t="s">
        <v>11614</v>
      </c>
      <c r="F6724" s="24">
        <v>0.18</v>
      </c>
      <c r="G6724" s="24">
        <v>1</v>
      </c>
      <c r="H6724" s="25">
        <v>186.35990000000001</v>
      </c>
      <c r="I6724" s="25">
        <v>26.318899999999999</v>
      </c>
      <c r="J6724" s="15">
        <v>3893</v>
      </c>
      <c r="K6724" s="15">
        <v>743</v>
      </c>
      <c r="L6724" s="13">
        <v>0.14119999999999999</v>
      </c>
      <c r="M6724" s="7">
        <v>4.9308027399999999</v>
      </c>
      <c r="N6724" s="26">
        <v>3.99</v>
      </c>
      <c r="O6724" s="27" t="s">
        <v>92</v>
      </c>
      <c r="P6724" s="8">
        <v>0.19080113069999999</v>
      </c>
      <c r="Q6724" s="24">
        <v>0.18</v>
      </c>
      <c r="R6724" t="str">
        <f>IF($Q6724*100&gt;=VLOOKUP($O6724,margin_ranges!$A$5:$C$10,2,FALSE),IF($Q6724*100&lt;=VLOOKUP($O6724,margin_ranges!$A$5:$C$10,3,FALSE)+10,"IN RANGE","ABOVE RANGE"),"BELOW RANGE")</f>
        <v>BELOW RANGE</v>
      </c>
      <c r="S6724">
        <f>MIN(VLOOKUP($O6724,margin_ranges!$A$5:$D$10,4,FALSE),$P6724*100)</f>
        <v>19.080113069999999</v>
      </c>
      <c r="T6724" s="29">
        <f>(1-$S6724/100)/(1-$F6724)-1</f>
        <v>-1.3172110609756094E-2</v>
      </c>
      <c r="U6724" s="19" t="str">
        <f>IF(ABS(IFERROR(T6724,0))&gt;0.05,INDEX(margin_ranges!$C$13:$C$16,MATCH($F6724*100,margin_ranges!$B$13:$B$16,1)),"")</f>
        <v/>
      </c>
      <c r="V6724" t="e">
        <f>MIN(VLOOKUP($U6724,margin_ranges!$A$5:$D$10,4,FALSE),$P6724*100)</f>
        <v>#N/A</v>
      </c>
      <c r="Y6724" s="29" t="e">
        <f t="shared" si="104"/>
        <v>#N/A</v>
      </c>
    </row>
    <row r="6725" spans="1:25" x14ac:dyDescent="0.3">
      <c r="A6725" s="8" t="s">
        <v>17</v>
      </c>
      <c r="B6725" s="8" t="s">
        <v>11609</v>
      </c>
      <c r="C6725" s="8" t="s">
        <v>11610</v>
      </c>
      <c r="D6725" s="8" t="s">
        <v>11611</v>
      </c>
      <c r="E6725" s="8" t="s">
        <v>11612</v>
      </c>
      <c r="F6725" s="24">
        <v>0.189999999999999</v>
      </c>
      <c r="G6725" s="24">
        <v>1</v>
      </c>
      <c r="H6725" s="25">
        <v>115.95189999999999</v>
      </c>
      <c r="I6725" s="25">
        <v>22.431799999999999</v>
      </c>
      <c r="J6725" s="15">
        <v>2252</v>
      </c>
      <c r="K6725" s="15">
        <v>485</v>
      </c>
      <c r="L6725" s="13">
        <v>0.19350000000000001</v>
      </c>
      <c r="M6725" s="7">
        <v>3.34674776</v>
      </c>
      <c r="N6725" s="26">
        <v>2.4900000000000002</v>
      </c>
      <c r="O6725" s="27" t="s">
        <v>92</v>
      </c>
      <c r="P6725" s="8">
        <v>0.2559941235</v>
      </c>
      <c r="Q6725" s="24">
        <v>0.19</v>
      </c>
      <c r="R6725" t="str">
        <f>IF($Q6725*100&gt;=VLOOKUP($O6725,margin_ranges!$A$5:$C$10,2,FALSE),IF($Q6725*100&lt;=VLOOKUP($O6725,margin_ranges!$A$5:$C$10,3,FALSE)+10,"IN RANGE","ABOVE RANGE"),"BELOW RANGE")</f>
        <v>BELOW RANGE</v>
      </c>
      <c r="S6725">
        <f>MIN(VLOOKUP($O6725,margin_ranges!$A$5:$D$10,4,FALSE),$P6725*100)</f>
        <v>25.599412350000001</v>
      </c>
      <c r="T6725" s="29">
        <f>(1-$S6725/100)/(1-$F6725)-1</f>
        <v>-8.1474226543211015E-2</v>
      </c>
      <c r="U6725" s="19" t="str">
        <f>IF(ABS(IFERROR(T6725,0))&gt;0.05,INDEX(margin_ranges!$C$13:$C$16,MATCH($F6725*100,margin_ranges!$B$13:$B$16,1)),"")</f>
        <v>Maximize Fill (Type A+)</v>
      </c>
      <c r="V6725">
        <f>MIN(VLOOKUP($U6725,margin_ranges!$A$5:$D$10,4,FALSE),$P6725*100)</f>
        <v>19.75</v>
      </c>
      <c r="Y6725" s="29">
        <f t="shared" si="104"/>
        <v>-9.2592592592604106E-3</v>
      </c>
    </row>
    <row r="6726" spans="1:25" x14ac:dyDescent="0.3">
      <c r="A6726" s="8" t="s">
        <v>17</v>
      </c>
      <c r="B6726" s="8" t="s">
        <v>11609</v>
      </c>
      <c r="C6726" s="8" t="s">
        <v>11610</v>
      </c>
      <c r="D6726" s="8" t="s">
        <v>11615</v>
      </c>
      <c r="E6726" s="8" t="s">
        <v>11616</v>
      </c>
      <c r="F6726" s="24">
        <v>0.15</v>
      </c>
      <c r="G6726" s="24">
        <v>1</v>
      </c>
      <c r="H6726" s="25">
        <v>122.2689</v>
      </c>
      <c r="I6726" s="25">
        <v>21.219899999999999</v>
      </c>
      <c r="J6726" s="15">
        <v>2251</v>
      </c>
      <c r="K6726" s="15">
        <v>430</v>
      </c>
      <c r="L6726" s="13">
        <v>0.1736</v>
      </c>
      <c r="M6726" s="7">
        <v>3.5352678399999999</v>
      </c>
      <c r="N6726" s="26">
        <v>2.74</v>
      </c>
      <c r="O6726" s="27" t="s">
        <v>92</v>
      </c>
      <c r="P6726" s="8">
        <v>0.2249526422</v>
      </c>
      <c r="Q6726" s="24">
        <v>0.15</v>
      </c>
      <c r="R6726" t="str">
        <f>IF($Q6726*100&gt;=VLOOKUP($O6726,margin_ranges!$A$5:$C$10,2,FALSE),IF($Q6726*100&lt;=VLOOKUP($O6726,margin_ranges!$A$5:$C$10,3,FALSE)+10,"IN RANGE","ABOVE RANGE"),"BELOW RANGE")</f>
        <v>BELOW RANGE</v>
      </c>
      <c r="S6726">
        <f>MIN(VLOOKUP($O6726,margin_ranges!$A$5:$D$10,4,FALSE),$P6726*100)</f>
        <v>22.495264219999999</v>
      </c>
      <c r="T6726" s="29">
        <f>(1-$S6726/100)/(1-$F6726)-1</f>
        <v>-8.8179579058823454E-2</v>
      </c>
      <c r="U6726" s="19" t="str">
        <f>IF(ABS(IFERROR(T6726,0))&gt;0.05,INDEX(margin_ranges!$C$13:$C$16,MATCH($F6726*100,margin_ranges!$B$13:$B$16,1)),"")</f>
        <v>Maximize Fill (Type A+)</v>
      </c>
      <c r="V6726">
        <f>MIN(VLOOKUP($U6726,margin_ranges!$A$5:$D$10,4,FALSE),$P6726*100)</f>
        <v>19.75</v>
      </c>
      <c r="Y6726" s="29">
        <f t="shared" si="104"/>
        <v>-5.5882352941176494E-2</v>
      </c>
    </row>
    <row r="6727" spans="1:25" x14ac:dyDescent="0.3">
      <c r="A6727" s="8" t="s">
        <v>35</v>
      </c>
      <c r="B6727" s="8" t="s">
        <v>11617</v>
      </c>
      <c r="C6727" s="8" t="s">
        <v>34</v>
      </c>
      <c r="D6727" s="8" t="s">
        <v>34</v>
      </c>
      <c r="E6727" s="8"/>
      <c r="F6727" s="24">
        <v>0.29238695472420101</v>
      </c>
      <c r="G6727" s="24">
        <v>0</v>
      </c>
      <c r="H6727" s="25">
        <v>204.33940000000001</v>
      </c>
      <c r="I6727" s="25">
        <v>3.8292000000000002</v>
      </c>
      <c r="J6727" s="15">
        <v>45</v>
      </c>
      <c r="K6727" s="15">
        <v>12</v>
      </c>
      <c r="L6727" s="13">
        <v>1.8700000000000001E-2</v>
      </c>
      <c r="M6727" s="7">
        <v>0.38802067000000001</v>
      </c>
      <c r="N6727" s="26">
        <v>0.15</v>
      </c>
      <c r="O6727" s="27"/>
      <c r="P6727" s="8">
        <v>0.61342265419999997</v>
      </c>
      <c r="Q6727" s="24">
        <v>0.29239999999999999</v>
      </c>
      <c r="R6727" t="e">
        <f>IF($Q6727*100&gt;=VLOOKUP($O6727,margin_ranges!$A$5:$C$10,2,FALSE),IF($Q6727*100&lt;=VLOOKUP($O6727,margin_ranges!$A$5:$C$10,3,FALSE)+10,"IN RANGE","ABOVE RANGE"),"BELOW RANGE")</f>
        <v>#N/A</v>
      </c>
      <c r="S6727" t="e">
        <f>MIN(VLOOKUP($O6727,margin_ranges!$A$5:$D$10,4,FALSE),$P6727*100)</f>
        <v>#N/A</v>
      </c>
      <c r="T6727" s="29" t="e">
        <f>(1-$S6727/100)/(1-$F6727)-1</f>
        <v>#N/A</v>
      </c>
      <c r="U6727" s="19" t="str">
        <f>IF(ABS(IFERROR(T6727,0))&gt;0.05,INDEX(margin_ranges!$C$13:$C$16,MATCH($F6727*100,margin_ranges!$B$13:$B$16,1)),"")</f>
        <v/>
      </c>
      <c r="V6727" t="e">
        <f>MIN(VLOOKUP($U6727,margin_ranges!$A$5:$D$10,4,FALSE),$P6727*100)</f>
        <v>#N/A</v>
      </c>
      <c r="Y6727" s="29" t="e">
        <f t="shared" si="104"/>
        <v>#N/A</v>
      </c>
    </row>
    <row r="6728" spans="1:25" x14ac:dyDescent="0.3">
      <c r="A6728" s="8" t="s">
        <v>33</v>
      </c>
      <c r="B6728" s="8" t="s">
        <v>11617</v>
      </c>
      <c r="C6728" s="8" t="s">
        <v>11618</v>
      </c>
      <c r="D6728" s="8" t="s">
        <v>34</v>
      </c>
      <c r="E6728" s="8"/>
      <c r="F6728" s="24">
        <v>0.29238695472420101</v>
      </c>
      <c r="G6728" s="24">
        <v>0</v>
      </c>
      <c r="H6728" s="25">
        <v>204.33940000000001</v>
      </c>
      <c r="I6728" s="25">
        <v>3.8292000000000002</v>
      </c>
      <c r="J6728" s="15">
        <v>45</v>
      </c>
      <c r="K6728" s="15">
        <v>12</v>
      </c>
      <c r="L6728" s="13">
        <v>1.8700000000000001E-2</v>
      </c>
      <c r="M6728" s="7">
        <v>0.38802067000000001</v>
      </c>
      <c r="N6728" s="26">
        <v>0.15</v>
      </c>
      <c r="O6728" s="27"/>
      <c r="P6728" s="8">
        <v>0.61342265419999997</v>
      </c>
      <c r="Q6728" s="24">
        <v>0.29239999999999999</v>
      </c>
      <c r="R6728" t="e">
        <f>IF($Q6728*100&gt;=VLOOKUP($O6728,margin_ranges!$A$5:$C$10,2,FALSE),IF($Q6728*100&lt;=VLOOKUP($O6728,margin_ranges!$A$5:$C$10,3,FALSE)+10,"IN RANGE","ABOVE RANGE"),"BELOW RANGE")</f>
        <v>#N/A</v>
      </c>
      <c r="S6728" t="e">
        <f>MIN(VLOOKUP($O6728,margin_ranges!$A$5:$D$10,4,FALSE),$P6728*100)</f>
        <v>#N/A</v>
      </c>
      <c r="T6728" s="29" t="e">
        <f>(1-$S6728/100)/(1-$F6728)-1</f>
        <v>#N/A</v>
      </c>
      <c r="U6728" s="19" t="str">
        <f>IF(ABS(IFERROR(T6728,0))&gt;0.05,INDEX(margin_ranges!$C$13:$C$16,MATCH($F6728*100,margin_ranges!$B$13:$B$16,1)),"")</f>
        <v/>
      </c>
      <c r="V6728" t="e">
        <f>MIN(VLOOKUP($U6728,margin_ranges!$A$5:$D$10,4,FALSE),$P6728*100)</f>
        <v>#N/A</v>
      </c>
      <c r="Y6728" s="29" t="e">
        <f t="shared" si="104"/>
        <v>#N/A</v>
      </c>
    </row>
    <row r="6729" spans="1:25" x14ac:dyDescent="0.3">
      <c r="A6729" s="8" t="s">
        <v>17</v>
      </c>
      <c r="B6729" s="8" t="s">
        <v>11617</v>
      </c>
      <c r="C6729" s="8" t="s">
        <v>11618</v>
      </c>
      <c r="D6729" s="8" t="s">
        <v>11621</v>
      </c>
      <c r="E6729" s="8" t="s">
        <v>11622</v>
      </c>
      <c r="F6729" s="24">
        <v>0.34</v>
      </c>
      <c r="G6729" s="24">
        <v>0</v>
      </c>
      <c r="H6729" s="25">
        <v>70.255399999999995</v>
      </c>
      <c r="I6729" s="25">
        <v>1.2326999999999999</v>
      </c>
      <c r="J6729" s="15">
        <v>13</v>
      </c>
      <c r="K6729" s="15">
        <v>4</v>
      </c>
      <c r="L6729" s="13">
        <v>1.7500000000000002E-2</v>
      </c>
      <c r="M6729" s="7">
        <v>0.36210452999999998</v>
      </c>
      <c r="N6729" s="26">
        <v>0.15</v>
      </c>
      <c r="O6729" s="27" t="s">
        <v>22</v>
      </c>
      <c r="P6729" s="8">
        <v>0.58575497659999998</v>
      </c>
      <c r="Q6729" s="24">
        <v>0.34</v>
      </c>
      <c r="R6729" t="str">
        <f>IF($Q6729*100&gt;=VLOOKUP($O6729,margin_ranges!$A$5:$C$10,2,FALSE),IF($Q6729*100&lt;=VLOOKUP($O6729,margin_ranges!$A$5:$C$10,3,FALSE)+10,"IN RANGE","ABOVE RANGE"),"BELOW RANGE")</f>
        <v>IN RANGE</v>
      </c>
      <c r="S6729">
        <f>MIN(VLOOKUP($O6729,margin_ranges!$A$5:$D$10,4,FALSE),$P6729*100)</f>
        <v>29.75</v>
      </c>
      <c r="T6729" s="29">
        <f>(1-$S6729/100)/(1-$F6729)-1</f>
        <v>6.4393939393939448E-2</v>
      </c>
      <c r="U6729" s="19" t="str">
        <f>IF(ABS(IFERROR(T6729,0))&gt;0.05,INDEX(margin_ranges!$C$13:$C$16,MATCH($F6729*100,margin_ranges!$B$13:$B$16,1)),"")</f>
        <v>Balanced (Type B)</v>
      </c>
      <c r="V6729">
        <f>MIN(VLOOKUP($U6729,margin_ranges!$A$5:$D$10,4,FALSE),$P6729*100)</f>
        <v>29.75</v>
      </c>
      <c r="Y6729" s="29">
        <f t="shared" si="104"/>
        <v>6.4393939393939448E-2</v>
      </c>
    </row>
    <row r="6730" spans="1:25" x14ac:dyDescent="0.3">
      <c r="A6730" s="8" t="s">
        <v>17</v>
      </c>
      <c r="B6730" s="8" t="s">
        <v>11617</v>
      </c>
      <c r="C6730" s="8" t="s">
        <v>11618</v>
      </c>
      <c r="D6730" s="8" t="s">
        <v>11623</v>
      </c>
      <c r="E6730" s="8" t="s">
        <v>11624</v>
      </c>
      <c r="F6730" s="24">
        <v>0.3</v>
      </c>
      <c r="G6730" s="24">
        <v>0</v>
      </c>
      <c r="H6730" s="25">
        <v>72.259100000000004</v>
      </c>
      <c r="I6730" s="25">
        <v>1.4802999999999999</v>
      </c>
      <c r="J6730" s="15">
        <v>14</v>
      </c>
      <c r="K6730" s="15">
        <v>4</v>
      </c>
      <c r="L6730" s="13">
        <v>2.0500000000000001E-2</v>
      </c>
      <c r="M6730" s="7">
        <v>0.30812583999999998</v>
      </c>
      <c r="N6730" s="26">
        <v>0.15</v>
      </c>
      <c r="O6730" s="27" t="s">
        <v>92</v>
      </c>
      <c r="P6730" s="8">
        <v>0.51318591830000004</v>
      </c>
      <c r="Q6730" s="24">
        <v>0.3</v>
      </c>
      <c r="R6730" t="str">
        <f>IF($Q6730*100&gt;=VLOOKUP($O6730,margin_ranges!$A$5:$C$10,2,FALSE),IF($Q6730*100&lt;=VLOOKUP($O6730,margin_ranges!$A$5:$C$10,3,FALSE)+10,"IN RANGE","ABOVE RANGE"),"BELOW RANGE")</f>
        <v>IN RANGE</v>
      </c>
      <c r="S6730">
        <f>MIN(VLOOKUP($O6730,margin_ranges!$A$5:$D$10,4,FALSE),$P6730*100)</f>
        <v>29.75</v>
      </c>
      <c r="T6730" s="29">
        <f>(1-$S6730/100)/(1-$F6730)-1</f>
        <v>3.5714285714285587E-3</v>
      </c>
      <c r="U6730" s="19" t="str">
        <f>IF(ABS(IFERROR(T6730,0))&gt;0.05,INDEX(margin_ranges!$C$13:$C$16,MATCH($F6730*100,margin_ranges!$B$13:$B$16,1)),"")</f>
        <v/>
      </c>
      <c r="V6730" t="e">
        <f>MIN(VLOOKUP($U6730,margin_ranges!$A$5:$D$10,4,FALSE),$P6730*100)</f>
        <v>#N/A</v>
      </c>
      <c r="Y6730" s="29" t="e">
        <f t="shared" si="104"/>
        <v>#N/A</v>
      </c>
    </row>
    <row r="6731" spans="1:25" x14ac:dyDescent="0.3">
      <c r="A6731" s="8" t="s">
        <v>17</v>
      </c>
      <c r="B6731" s="8" t="s">
        <v>11617</v>
      </c>
      <c r="C6731" s="8" t="s">
        <v>11618</v>
      </c>
      <c r="D6731" s="8" t="s">
        <v>11619</v>
      </c>
      <c r="E6731" s="8" t="s">
        <v>11620</v>
      </c>
      <c r="F6731" s="24">
        <v>0.25</v>
      </c>
      <c r="G6731" s="24">
        <v>0</v>
      </c>
      <c r="H6731" s="25">
        <v>61.821100000000001</v>
      </c>
      <c r="I6731" s="25">
        <v>1.1161000000000001</v>
      </c>
      <c r="J6731" s="15">
        <v>17</v>
      </c>
      <c r="K6731" s="15">
        <v>4</v>
      </c>
      <c r="L6731" s="13">
        <v>1.8100000000000002E-2</v>
      </c>
      <c r="M6731" s="7">
        <v>0.52262894999999998</v>
      </c>
      <c r="N6731" s="26">
        <v>0.15</v>
      </c>
      <c r="O6731" s="27" t="s">
        <v>92</v>
      </c>
      <c r="P6731" s="8">
        <v>0.71298949379999998</v>
      </c>
      <c r="Q6731" s="24">
        <v>0.25</v>
      </c>
      <c r="R6731" t="str">
        <f>IF($Q6731*100&gt;=VLOOKUP($O6731,margin_ranges!$A$5:$C$10,2,FALSE),IF($Q6731*100&lt;=VLOOKUP($O6731,margin_ranges!$A$5:$C$10,3,FALSE)+10,"IN RANGE","ABOVE RANGE"),"BELOW RANGE")</f>
        <v>IN RANGE</v>
      </c>
      <c r="S6731">
        <f>MIN(VLOOKUP($O6731,margin_ranges!$A$5:$D$10,4,FALSE),$P6731*100)</f>
        <v>29.75</v>
      </c>
      <c r="T6731" s="29">
        <f>(1-$S6731/100)/(1-$F6731)-1</f>
        <v>-6.3333333333333353E-2</v>
      </c>
      <c r="U6731" s="19" t="str">
        <f>IF(ABS(IFERROR(T6731,0))&gt;0.05,INDEX(margin_ranges!$C$13:$C$16,MATCH($F6731*100,margin_ranges!$B$13:$B$16,1)),"")</f>
        <v>Balanced (Type B)</v>
      </c>
      <c r="V6731">
        <f>MIN(VLOOKUP($U6731,margin_ranges!$A$5:$D$10,4,FALSE),$P6731*100)</f>
        <v>29.75</v>
      </c>
      <c r="Y6731" s="29">
        <f t="shared" si="104"/>
        <v>-6.3333333333333353E-2</v>
      </c>
    </row>
    <row r="6732" spans="1:25" x14ac:dyDescent="0.3">
      <c r="A6732" s="8" t="s">
        <v>35</v>
      </c>
      <c r="B6732" s="8" t="s">
        <v>11625</v>
      </c>
      <c r="C6732" s="8" t="s">
        <v>34</v>
      </c>
      <c r="D6732" s="8" t="s">
        <v>34</v>
      </c>
      <c r="E6732" s="8"/>
      <c r="F6732" s="24">
        <v>0.30598466624072801</v>
      </c>
      <c r="G6732" s="24">
        <v>1</v>
      </c>
      <c r="H6732" s="25">
        <v>206.41480000000001</v>
      </c>
      <c r="I6732" s="25">
        <v>29.399699999999999</v>
      </c>
      <c r="J6732" s="15">
        <v>309</v>
      </c>
      <c r="K6732" s="15">
        <v>86</v>
      </c>
      <c r="L6732" s="13">
        <v>0.1424</v>
      </c>
      <c r="M6732" s="7">
        <v>0.34984790999999998</v>
      </c>
      <c r="N6732" s="26">
        <v>0.1</v>
      </c>
      <c r="O6732" s="27"/>
      <c r="P6732" s="8">
        <v>0.71416150450000004</v>
      </c>
      <c r="Q6732" s="24">
        <v>0.30599999999999999</v>
      </c>
      <c r="R6732" t="e">
        <f>IF($Q6732*100&gt;=VLOOKUP($O6732,margin_ranges!$A$5:$C$10,2,FALSE),IF($Q6732*100&lt;=VLOOKUP($O6732,margin_ranges!$A$5:$C$10,3,FALSE)+10,"IN RANGE","ABOVE RANGE"),"BELOW RANGE")</f>
        <v>#N/A</v>
      </c>
      <c r="S6732" t="e">
        <f>MIN(VLOOKUP($O6732,margin_ranges!$A$5:$D$10,4,FALSE),$P6732*100)</f>
        <v>#N/A</v>
      </c>
      <c r="T6732" s="29" t="e">
        <f>(1-$S6732/100)/(1-$F6732)-1</f>
        <v>#N/A</v>
      </c>
      <c r="U6732" s="19" t="str">
        <f>IF(ABS(IFERROR(T6732,0))&gt;0.05,INDEX(margin_ranges!$C$13:$C$16,MATCH($F6732*100,margin_ranges!$B$13:$B$16,1)),"")</f>
        <v/>
      </c>
      <c r="V6732" t="e">
        <f>MIN(VLOOKUP($U6732,margin_ranges!$A$5:$D$10,4,FALSE),$P6732*100)</f>
        <v>#N/A</v>
      </c>
      <c r="Y6732" s="29" t="e">
        <f t="shared" si="104"/>
        <v>#N/A</v>
      </c>
    </row>
    <row r="6733" spans="1:25" x14ac:dyDescent="0.3">
      <c r="A6733" s="8" t="s">
        <v>33</v>
      </c>
      <c r="B6733" s="8" t="s">
        <v>11625</v>
      </c>
      <c r="C6733" s="8" t="s">
        <v>11626</v>
      </c>
      <c r="D6733" s="8" t="s">
        <v>34</v>
      </c>
      <c r="E6733" s="8"/>
      <c r="F6733" s="24">
        <v>0.30598466624072801</v>
      </c>
      <c r="G6733" s="24">
        <v>1</v>
      </c>
      <c r="H6733" s="25">
        <v>206.41480000000001</v>
      </c>
      <c r="I6733" s="25">
        <v>29.399699999999999</v>
      </c>
      <c r="J6733" s="15">
        <v>309</v>
      </c>
      <c r="K6733" s="15">
        <v>86</v>
      </c>
      <c r="L6733" s="13">
        <v>0.1424</v>
      </c>
      <c r="M6733" s="7">
        <v>0.34984790999999998</v>
      </c>
      <c r="N6733" s="26">
        <v>0.1</v>
      </c>
      <c r="O6733" s="27"/>
      <c r="P6733" s="8">
        <v>0.71416150450000004</v>
      </c>
      <c r="Q6733" s="24">
        <v>0.30599999999999999</v>
      </c>
      <c r="R6733" t="e">
        <f>IF($Q6733*100&gt;=VLOOKUP($O6733,margin_ranges!$A$5:$C$10,2,FALSE),IF($Q6733*100&lt;=VLOOKUP($O6733,margin_ranges!$A$5:$C$10,3,FALSE)+10,"IN RANGE","ABOVE RANGE"),"BELOW RANGE")</f>
        <v>#N/A</v>
      </c>
      <c r="S6733" t="e">
        <f>MIN(VLOOKUP($O6733,margin_ranges!$A$5:$D$10,4,FALSE),$P6733*100)</f>
        <v>#N/A</v>
      </c>
      <c r="T6733" s="29" t="e">
        <f>(1-$S6733/100)/(1-$F6733)-1</f>
        <v>#N/A</v>
      </c>
      <c r="U6733" s="19" t="str">
        <f>IF(ABS(IFERROR(T6733,0))&gt;0.05,INDEX(margin_ranges!$C$13:$C$16,MATCH($F6733*100,margin_ranges!$B$13:$B$16,1)),"")</f>
        <v/>
      </c>
      <c r="V6733" t="e">
        <f>MIN(VLOOKUP($U6733,margin_ranges!$A$5:$D$10,4,FALSE),$P6733*100)</f>
        <v>#N/A</v>
      </c>
      <c r="Y6733" s="29" t="e">
        <f t="shared" si="104"/>
        <v>#N/A</v>
      </c>
    </row>
    <row r="6734" spans="1:25" x14ac:dyDescent="0.3">
      <c r="A6734" s="8" t="s">
        <v>17</v>
      </c>
      <c r="B6734" s="8" t="s">
        <v>11625</v>
      </c>
      <c r="C6734" s="8" t="s">
        <v>11626</v>
      </c>
      <c r="D6734" s="8" t="s">
        <v>11627</v>
      </c>
      <c r="E6734" s="8" t="s">
        <v>11626</v>
      </c>
      <c r="F6734" s="24">
        <v>0.37</v>
      </c>
      <c r="G6734" s="24">
        <v>1</v>
      </c>
      <c r="H6734" s="25">
        <v>48.648299999999999</v>
      </c>
      <c r="I6734" s="25">
        <v>8.7329000000000008</v>
      </c>
      <c r="J6734" s="15">
        <v>97</v>
      </c>
      <c r="K6734" s="15">
        <v>33</v>
      </c>
      <c r="L6734" s="13">
        <v>0.17949999999999999</v>
      </c>
      <c r="M6734" s="7">
        <v>0.36988409999999999</v>
      </c>
      <c r="N6734" s="26">
        <v>0.1</v>
      </c>
      <c r="O6734" s="27" t="s">
        <v>22</v>
      </c>
      <c r="P6734" s="8">
        <v>0.72964504320000001</v>
      </c>
      <c r="Q6734" s="24">
        <v>0.37</v>
      </c>
      <c r="R6734" t="str">
        <f>IF($Q6734*100&gt;=VLOOKUP($O6734,margin_ranges!$A$5:$C$10,2,FALSE),IF($Q6734*100&lt;=VLOOKUP($O6734,margin_ranges!$A$5:$C$10,3,FALSE)+10,"IN RANGE","ABOVE RANGE"),"BELOW RANGE")</f>
        <v>IN RANGE</v>
      </c>
      <c r="S6734">
        <f>MIN(VLOOKUP($O6734,margin_ranges!$A$5:$D$10,4,FALSE),$P6734*100)</f>
        <v>29.75</v>
      </c>
      <c r="T6734" s="29">
        <f>(1-$S6734/100)/(1-$F6734)-1</f>
        <v>0.11507936507936511</v>
      </c>
      <c r="U6734" s="19" t="str">
        <f>IF(ABS(IFERROR(T6734,0))&gt;0.05,INDEX(margin_ranges!$C$13:$C$16,MATCH($F6734*100,margin_ranges!$B$13:$B$16,1)),"")</f>
        <v>Margin Over Fill (Type C)</v>
      </c>
      <c r="V6734">
        <f>MIN(VLOOKUP($U6734,margin_ranges!$A$5:$D$10,4,FALSE),$P6734*100)</f>
        <v>43</v>
      </c>
      <c r="Y6734" s="29">
        <f t="shared" ref="Y6734:Y6789" si="105">(1-$V6734/100)/(1-$F6734)-1</f>
        <v>-9.5238095238095122E-2</v>
      </c>
    </row>
    <row r="6735" spans="1:25" x14ac:dyDescent="0.3">
      <c r="A6735" s="8" t="s">
        <v>17</v>
      </c>
      <c r="B6735" s="8" t="s">
        <v>11625</v>
      </c>
      <c r="C6735" s="8" t="s">
        <v>11626</v>
      </c>
      <c r="D6735" s="8" t="s">
        <v>11629</v>
      </c>
      <c r="E6735" s="8" t="s">
        <v>11626</v>
      </c>
      <c r="F6735" s="24">
        <v>0.28999999999999998</v>
      </c>
      <c r="G6735" s="24">
        <v>1</v>
      </c>
      <c r="H6735" s="25">
        <v>58.707900000000002</v>
      </c>
      <c r="I6735" s="25">
        <v>4.9764999999999997</v>
      </c>
      <c r="J6735" s="15">
        <v>60</v>
      </c>
      <c r="K6735" s="15">
        <v>15</v>
      </c>
      <c r="L6735" s="13">
        <v>8.48E-2</v>
      </c>
      <c r="M6735" s="7">
        <v>0.39982202</v>
      </c>
      <c r="N6735" s="26">
        <v>0.1</v>
      </c>
      <c r="O6735" s="27" t="s">
        <v>22</v>
      </c>
      <c r="P6735" s="8">
        <v>0.74988871339999996</v>
      </c>
      <c r="Q6735" s="24">
        <v>0.28999999999999998</v>
      </c>
      <c r="R6735" t="str">
        <f>IF($Q6735*100&gt;=VLOOKUP($O6735,margin_ranges!$A$5:$C$10,2,FALSE),IF($Q6735*100&lt;=VLOOKUP($O6735,margin_ranges!$A$5:$C$10,3,FALSE)+10,"IN RANGE","ABOVE RANGE"),"BELOW RANGE")</f>
        <v>IN RANGE</v>
      </c>
      <c r="S6735">
        <f>MIN(VLOOKUP($O6735,margin_ranges!$A$5:$D$10,4,FALSE),$P6735*100)</f>
        <v>29.75</v>
      </c>
      <c r="T6735" s="29">
        <f>(1-$S6735/100)/(1-$F6735)-1</f>
        <v>-1.0563380281690127E-2</v>
      </c>
      <c r="U6735" s="19" t="str">
        <f>IF(ABS(IFERROR(T6735,0))&gt;0.05,INDEX(margin_ranges!$C$13:$C$16,MATCH($F6735*100,margin_ranges!$B$13:$B$16,1)),"")</f>
        <v/>
      </c>
      <c r="V6735" t="e">
        <f>MIN(VLOOKUP($U6735,margin_ranges!$A$5:$D$10,4,FALSE),$P6735*100)</f>
        <v>#N/A</v>
      </c>
      <c r="Y6735" s="29" t="e">
        <f t="shared" si="105"/>
        <v>#N/A</v>
      </c>
    </row>
    <row r="6736" spans="1:25" x14ac:dyDescent="0.3">
      <c r="A6736" s="8" t="s">
        <v>17</v>
      </c>
      <c r="B6736" s="8" t="s">
        <v>11625</v>
      </c>
      <c r="C6736" s="8" t="s">
        <v>11626</v>
      </c>
      <c r="D6736" s="8" t="s">
        <v>11630</v>
      </c>
      <c r="E6736" s="8" t="s">
        <v>11631</v>
      </c>
      <c r="F6736" s="24">
        <v>0.28999999999999998</v>
      </c>
      <c r="G6736" s="24">
        <v>1</v>
      </c>
      <c r="H6736" s="25">
        <v>47.472099999999998</v>
      </c>
      <c r="I6736" s="25">
        <v>8.1448</v>
      </c>
      <c r="J6736" s="15">
        <v>81</v>
      </c>
      <c r="K6736" s="15">
        <v>21</v>
      </c>
      <c r="L6736" s="13">
        <v>0.1716</v>
      </c>
      <c r="M6736" s="7">
        <v>0.33339471999999998</v>
      </c>
      <c r="N6736" s="26">
        <v>0.1</v>
      </c>
      <c r="O6736" s="27" t="s">
        <v>22</v>
      </c>
      <c r="P6736" s="8">
        <v>0.70005523989999996</v>
      </c>
      <c r="Q6736" s="24">
        <v>0.28999999999999998</v>
      </c>
      <c r="R6736" t="str">
        <f>IF($Q6736*100&gt;=VLOOKUP($O6736,margin_ranges!$A$5:$C$10,2,FALSE),IF($Q6736*100&lt;=VLOOKUP($O6736,margin_ranges!$A$5:$C$10,3,FALSE)+10,"IN RANGE","ABOVE RANGE"),"BELOW RANGE")</f>
        <v>IN RANGE</v>
      </c>
      <c r="S6736">
        <f>MIN(VLOOKUP($O6736,margin_ranges!$A$5:$D$10,4,FALSE),$P6736*100)</f>
        <v>29.75</v>
      </c>
      <c r="T6736" s="29">
        <f>(1-$S6736/100)/(1-$F6736)-1</f>
        <v>-1.0563380281690127E-2</v>
      </c>
      <c r="U6736" s="19" t="str">
        <f>IF(ABS(IFERROR(T6736,0))&gt;0.05,INDEX(margin_ranges!$C$13:$C$16,MATCH($F6736*100,margin_ranges!$B$13:$B$16,1)),"")</f>
        <v/>
      </c>
      <c r="V6736" t="e">
        <f>MIN(VLOOKUP($U6736,margin_ranges!$A$5:$D$10,4,FALSE),$P6736*100)</f>
        <v>#N/A</v>
      </c>
      <c r="Y6736" s="29" t="e">
        <f t="shared" si="105"/>
        <v>#N/A</v>
      </c>
    </row>
    <row r="6737" spans="1:25" x14ac:dyDescent="0.3">
      <c r="A6737" s="8" t="s">
        <v>17</v>
      </c>
      <c r="B6737" s="8" t="s">
        <v>11625</v>
      </c>
      <c r="C6737" s="8" t="s">
        <v>11626</v>
      </c>
      <c r="D6737" s="8" t="s">
        <v>11628</v>
      </c>
      <c r="E6737" s="8" t="s">
        <v>11626</v>
      </c>
      <c r="F6737" s="24">
        <v>0.25</v>
      </c>
      <c r="G6737" s="24">
        <v>1</v>
      </c>
      <c r="H6737" s="25">
        <v>51.586500000000001</v>
      </c>
      <c r="I6737" s="25">
        <v>7.5454999999999997</v>
      </c>
      <c r="J6737" s="15">
        <v>71</v>
      </c>
      <c r="K6737" s="15">
        <v>18</v>
      </c>
      <c r="L6737" s="13">
        <v>0.14630000000000001</v>
      </c>
      <c r="M6737" s="7">
        <v>0.31145905000000002</v>
      </c>
      <c r="N6737" s="26">
        <v>0.1</v>
      </c>
      <c r="O6737" s="27" t="s">
        <v>92</v>
      </c>
      <c r="P6737" s="8">
        <v>0.67893050789999998</v>
      </c>
      <c r="Q6737" s="24">
        <v>0.25</v>
      </c>
      <c r="R6737" t="str">
        <f>IF($Q6737*100&gt;=VLOOKUP($O6737,margin_ranges!$A$5:$C$10,2,FALSE),IF($Q6737*100&lt;=VLOOKUP($O6737,margin_ranges!$A$5:$C$10,3,FALSE)+10,"IN RANGE","ABOVE RANGE"),"BELOW RANGE")</f>
        <v>IN RANGE</v>
      </c>
      <c r="S6737">
        <f>MIN(VLOOKUP($O6737,margin_ranges!$A$5:$D$10,4,FALSE),$P6737*100)</f>
        <v>29.75</v>
      </c>
      <c r="T6737" s="29">
        <f>(1-$S6737/100)/(1-$F6737)-1</f>
        <v>-6.3333333333333353E-2</v>
      </c>
      <c r="U6737" s="19" t="str">
        <f>IF(ABS(IFERROR(T6737,0))&gt;0.05,INDEX(margin_ranges!$C$13:$C$16,MATCH($F6737*100,margin_ranges!$B$13:$B$16,1)),"")</f>
        <v>Balanced (Type B)</v>
      </c>
      <c r="V6737">
        <f>MIN(VLOOKUP($U6737,margin_ranges!$A$5:$D$10,4,FALSE),$P6737*100)</f>
        <v>29.75</v>
      </c>
      <c r="Y6737" s="29">
        <f t="shared" si="105"/>
        <v>-6.3333333333333353E-2</v>
      </c>
    </row>
    <row r="6738" spans="1:25" x14ac:dyDescent="0.3">
      <c r="A6738" s="8" t="s">
        <v>35</v>
      </c>
      <c r="B6738" s="8" t="s">
        <v>11632</v>
      </c>
      <c r="C6738" s="8" t="s">
        <v>34</v>
      </c>
      <c r="D6738" s="8" t="s">
        <v>34</v>
      </c>
      <c r="E6738" s="8"/>
      <c r="F6738" s="24">
        <v>0.29995308803132797</v>
      </c>
      <c r="G6738" s="24">
        <v>0.99630238000000004</v>
      </c>
      <c r="H6738" s="25">
        <v>2427.8159000000001</v>
      </c>
      <c r="I6738" s="25">
        <v>334.25909999999999</v>
      </c>
      <c r="J6738" s="15">
        <v>7837</v>
      </c>
      <c r="K6738" s="15">
        <v>2350</v>
      </c>
      <c r="L6738" s="13">
        <v>0.13769999999999999</v>
      </c>
      <c r="M6738" s="7">
        <v>0.78157699000000003</v>
      </c>
      <c r="N6738" s="26">
        <v>0.34788000000000002</v>
      </c>
      <c r="O6738" s="27"/>
      <c r="P6738" s="8">
        <v>0.55489989719999999</v>
      </c>
      <c r="Q6738" s="24">
        <v>0.3</v>
      </c>
      <c r="R6738" t="e">
        <f>IF($Q6738*100&gt;=VLOOKUP($O6738,margin_ranges!$A$5:$C$10,2,FALSE),IF($Q6738*100&lt;=VLOOKUP($O6738,margin_ranges!$A$5:$C$10,3,FALSE)+10,"IN RANGE","ABOVE RANGE"),"BELOW RANGE")</f>
        <v>#N/A</v>
      </c>
      <c r="S6738" t="e">
        <f>MIN(VLOOKUP($O6738,margin_ranges!$A$5:$D$10,4,FALSE),$P6738*100)</f>
        <v>#N/A</v>
      </c>
      <c r="T6738" s="29" t="e">
        <f>(1-$S6738/100)/(1-$F6738)-1</f>
        <v>#N/A</v>
      </c>
      <c r="U6738" s="19" t="str">
        <f>IF(ABS(IFERROR(T6738,0))&gt;0.05,INDEX(margin_ranges!$C$13:$C$16,MATCH($F6738*100,margin_ranges!$B$13:$B$16,1)),"")</f>
        <v/>
      </c>
      <c r="V6738" t="e">
        <f>MIN(VLOOKUP($U6738,margin_ranges!$A$5:$D$10,4,FALSE),$P6738*100)</f>
        <v>#N/A</v>
      </c>
      <c r="Y6738" s="29" t="e">
        <f t="shared" si="105"/>
        <v>#N/A</v>
      </c>
    </row>
    <row r="6739" spans="1:25" x14ac:dyDescent="0.3">
      <c r="A6739" s="8" t="s">
        <v>33</v>
      </c>
      <c r="B6739" s="8" t="s">
        <v>11632</v>
      </c>
      <c r="C6739" s="8" t="s">
        <v>11633</v>
      </c>
      <c r="D6739" s="8" t="s">
        <v>34</v>
      </c>
      <c r="E6739" s="8"/>
      <c r="F6739" s="24">
        <v>0.29995308803132797</v>
      </c>
      <c r="G6739" s="24">
        <v>0.99630238000000004</v>
      </c>
      <c r="H6739" s="25">
        <v>2427.8159000000001</v>
      </c>
      <c r="I6739" s="25">
        <v>334.25909999999999</v>
      </c>
      <c r="J6739" s="15">
        <v>7837</v>
      </c>
      <c r="K6739" s="15">
        <v>2350</v>
      </c>
      <c r="L6739" s="13">
        <v>0.13769999999999999</v>
      </c>
      <c r="M6739" s="7">
        <v>0.78157699000000003</v>
      </c>
      <c r="N6739" s="26">
        <v>0.34788000000000002</v>
      </c>
      <c r="O6739" s="27"/>
      <c r="P6739" s="8">
        <v>0.55489989719999999</v>
      </c>
      <c r="Q6739" s="24">
        <v>0.3</v>
      </c>
      <c r="R6739" t="e">
        <f>IF($Q6739*100&gt;=VLOOKUP($O6739,margin_ranges!$A$5:$C$10,2,FALSE),IF($Q6739*100&lt;=VLOOKUP($O6739,margin_ranges!$A$5:$C$10,3,FALSE)+10,"IN RANGE","ABOVE RANGE"),"BELOW RANGE")</f>
        <v>#N/A</v>
      </c>
      <c r="S6739" t="e">
        <f>MIN(VLOOKUP($O6739,margin_ranges!$A$5:$D$10,4,FALSE),$P6739*100)</f>
        <v>#N/A</v>
      </c>
      <c r="T6739" s="29" t="e">
        <f>(1-$S6739/100)/(1-$F6739)-1</f>
        <v>#N/A</v>
      </c>
      <c r="U6739" s="19" t="str">
        <f>IF(ABS(IFERROR(T6739,0))&gt;0.05,INDEX(margin_ranges!$C$13:$C$16,MATCH($F6739*100,margin_ranges!$B$13:$B$16,1)),"")</f>
        <v/>
      </c>
      <c r="V6739" t="e">
        <f>MIN(VLOOKUP($U6739,margin_ranges!$A$5:$D$10,4,FALSE),$P6739*100)</f>
        <v>#N/A</v>
      </c>
      <c r="Y6739" s="29" t="e">
        <f t="shared" si="105"/>
        <v>#N/A</v>
      </c>
    </row>
    <row r="6740" spans="1:25" x14ac:dyDescent="0.3">
      <c r="A6740" s="8" t="s">
        <v>17</v>
      </c>
      <c r="B6740" s="8" t="s">
        <v>11632</v>
      </c>
      <c r="C6740" s="8" t="s">
        <v>11633</v>
      </c>
      <c r="D6740" s="8" t="s">
        <v>11634</v>
      </c>
      <c r="E6740" s="8" t="s">
        <v>11635</v>
      </c>
      <c r="F6740" s="24">
        <v>0.3</v>
      </c>
      <c r="G6740" s="24">
        <v>1</v>
      </c>
      <c r="H6740" s="25">
        <v>205.34790000000001</v>
      </c>
      <c r="I6740" s="25">
        <v>35.322000000000003</v>
      </c>
      <c r="J6740" s="15">
        <v>941</v>
      </c>
      <c r="K6740" s="15">
        <v>282</v>
      </c>
      <c r="L6740" s="13">
        <v>0.17199999999999999</v>
      </c>
      <c r="M6740" s="7">
        <v>0.88766005999999997</v>
      </c>
      <c r="N6740" s="26">
        <v>0.45</v>
      </c>
      <c r="O6740" s="27" t="s">
        <v>92</v>
      </c>
      <c r="P6740" s="8">
        <v>0.4930491736</v>
      </c>
      <c r="Q6740" s="24">
        <v>0.3</v>
      </c>
      <c r="R6740" t="str">
        <f>IF($Q6740*100&gt;=VLOOKUP($O6740,margin_ranges!$A$5:$C$10,2,FALSE),IF($Q6740*100&lt;=VLOOKUP($O6740,margin_ranges!$A$5:$C$10,3,FALSE)+10,"IN RANGE","ABOVE RANGE"),"BELOW RANGE")</f>
        <v>IN RANGE</v>
      </c>
      <c r="S6740">
        <f>MIN(VLOOKUP($O6740,margin_ranges!$A$5:$D$10,4,FALSE),$P6740*100)</f>
        <v>29.75</v>
      </c>
      <c r="T6740" s="29">
        <f>(1-$S6740/100)/(1-$F6740)-1</f>
        <v>3.5714285714285587E-3</v>
      </c>
      <c r="U6740" s="19" t="str">
        <f>IF(ABS(IFERROR(T6740,0))&gt;0.05,INDEX(margin_ranges!$C$13:$C$16,MATCH($F6740*100,margin_ranges!$B$13:$B$16,1)),"")</f>
        <v/>
      </c>
      <c r="V6740" t="e">
        <f>MIN(VLOOKUP($U6740,margin_ranges!$A$5:$D$10,4,FALSE),$P6740*100)</f>
        <v>#N/A</v>
      </c>
      <c r="Y6740" s="29" t="e">
        <f t="shared" si="105"/>
        <v>#N/A</v>
      </c>
    </row>
    <row r="6741" spans="1:25" x14ac:dyDescent="0.3">
      <c r="A6741" s="8" t="s">
        <v>17</v>
      </c>
      <c r="B6741" s="8" t="s">
        <v>11632</v>
      </c>
      <c r="C6741" s="8" t="s">
        <v>11633</v>
      </c>
      <c r="D6741" s="8" t="s">
        <v>11636</v>
      </c>
      <c r="E6741" s="8" t="s">
        <v>11637</v>
      </c>
      <c r="F6741" s="24">
        <v>0.3</v>
      </c>
      <c r="G6741" s="24">
        <v>0</v>
      </c>
      <c r="H6741" s="25">
        <v>3.4074</v>
      </c>
      <c r="I6741" s="25">
        <v>0.2301</v>
      </c>
      <c r="J6741" s="15">
        <v>7</v>
      </c>
      <c r="K6741" s="15">
        <v>2</v>
      </c>
      <c r="L6741" s="13">
        <v>6.7500000000000004E-2</v>
      </c>
      <c r="M6741" s="7">
        <v>1.0539584</v>
      </c>
      <c r="N6741" s="26">
        <v>0.45</v>
      </c>
      <c r="O6741" s="27" t="s">
        <v>92</v>
      </c>
      <c r="P6741" s="8">
        <v>0.57303817599999995</v>
      </c>
      <c r="Q6741" s="24">
        <v>0.3</v>
      </c>
      <c r="R6741" t="str">
        <f>IF($Q6741*100&gt;=VLOOKUP($O6741,margin_ranges!$A$5:$C$10,2,FALSE),IF($Q6741*100&lt;=VLOOKUP($O6741,margin_ranges!$A$5:$C$10,3,FALSE)+10,"IN RANGE","ABOVE RANGE"),"BELOW RANGE")</f>
        <v>IN RANGE</v>
      </c>
      <c r="S6741">
        <f>MIN(VLOOKUP($O6741,margin_ranges!$A$5:$D$10,4,FALSE),$P6741*100)</f>
        <v>29.75</v>
      </c>
      <c r="T6741" s="29">
        <f>(1-$S6741/100)/(1-$F6741)-1</f>
        <v>3.5714285714285587E-3</v>
      </c>
      <c r="U6741" s="19" t="str">
        <f>IF(ABS(IFERROR(T6741,0))&gt;0.05,INDEX(margin_ranges!$C$13:$C$16,MATCH($F6741*100,margin_ranges!$B$13:$B$16,1)),"")</f>
        <v/>
      </c>
      <c r="V6741" t="e">
        <f>MIN(VLOOKUP($U6741,margin_ranges!$A$5:$D$10,4,FALSE),$P6741*100)</f>
        <v>#N/A</v>
      </c>
      <c r="Y6741" s="29" t="e">
        <f t="shared" si="105"/>
        <v>#N/A</v>
      </c>
    </row>
    <row r="6742" spans="1:25" x14ac:dyDescent="0.3">
      <c r="A6742" s="8" t="s">
        <v>17</v>
      </c>
      <c r="B6742" s="8" t="s">
        <v>11632</v>
      </c>
      <c r="C6742" s="8" t="s">
        <v>11633</v>
      </c>
      <c r="D6742" s="28" t="s">
        <v>11638</v>
      </c>
      <c r="E6742" s="8" t="s">
        <v>11639</v>
      </c>
      <c r="F6742" s="24">
        <v>0.3</v>
      </c>
      <c r="G6742" s="24">
        <v>1</v>
      </c>
      <c r="H6742" s="25">
        <v>212.19730000000001</v>
      </c>
      <c r="I6742" s="25">
        <v>29.270199999999999</v>
      </c>
      <c r="J6742" s="15">
        <v>933</v>
      </c>
      <c r="K6742" s="15">
        <v>280</v>
      </c>
      <c r="L6742" s="13">
        <v>0.13789999999999999</v>
      </c>
      <c r="M6742" s="7">
        <v>1.06220414</v>
      </c>
      <c r="N6742" s="26">
        <v>0.45</v>
      </c>
      <c r="O6742" s="27" t="s">
        <v>92</v>
      </c>
      <c r="P6742" s="8">
        <v>0.57635262180000002</v>
      </c>
      <c r="Q6742" s="24">
        <v>0.3</v>
      </c>
      <c r="R6742" t="str">
        <f>IF($Q6742*100&gt;=VLOOKUP($O6742,margin_ranges!$A$5:$C$10,2,FALSE),IF($Q6742*100&lt;=VLOOKUP($O6742,margin_ranges!$A$5:$C$10,3,FALSE)+10,"IN RANGE","ABOVE RANGE"),"BELOW RANGE")</f>
        <v>IN RANGE</v>
      </c>
      <c r="S6742">
        <f>MIN(VLOOKUP($O6742,margin_ranges!$A$5:$D$10,4,FALSE),$P6742*100)</f>
        <v>29.75</v>
      </c>
      <c r="T6742" s="29">
        <f>(1-$S6742/100)/(1-$F6742)-1</f>
        <v>3.5714285714285587E-3</v>
      </c>
      <c r="U6742" s="19" t="str">
        <f>IF(ABS(IFERROR(T6742,0))&gt;0.05,INDEX(margin_ranges!$C$13:$C$16,MATCH($F6742*100,margin_ranges!$B$13:$B$16,1)),"")</f>
        <v/>
      </c>
      <c r="V6742" t="e">
        <f>MIN(VLOOKUP($U6742,margin_ranges!$A$5:$D$10,4,FALSE),$P6742*100)</f>
        <v>#N/A</v>
      </c>
      <c r="Y6742" s="29" t="e">
        <f t="shared" si="105"/>
        <v>#N/A</v>
      </c>
    </row>
    <row r="6743" spans="1:25" x14ac:dyDescent="0.3">
      <c r="A6743" s="8" t="s">
        <v>17</v>
      </c>
      <c r="B6743" s="8" t="s">
        <v>11632</v>
      </c>
      <c r="C6743" s="8" t="s">
        <v>11633</v>
      </c>
      <c r="D6743" s="8" t="s">
        <v>11642</v>
      </c>
      <c r="E6743" s="8" t="s">
        <v>11643</v>
      </c>
      <c r="F6743" s="24">
        <v>0.3</v>
      </c>
      <c r="G6743" s="24">
        <v>1</v>
      </c>
      <c r="H6743" s="25">
        <v>228.59139999999999</v>
      </c>
      <c r="I6743" s="25">
        <v>45.322899999999997</v>
      </c>
      <c r="J6743" s="15">
        <v>1180</v>
      </c>
      <c r="K6743" s="15">
        <v>354</v>
      </c>
      <c r="L6743" s="13">
        <v>0.1983</v>
      </c>
      <c r="M6743" s="7">
        <v>0.86818466000000005</v>
      </c>
      <c r="N6743" s="26">
        <v>0.45</v>
      </c>
      <c r="O6743" s="27" t="s">
        <v>92</v>
      </c>
      <c r="P6743" s="8">
        <v>0.48167709060000002</v>
      </c>
      <c r="Q6743" s="24">
        <v>0.3</v>
      </c>
      <c r="R6743" t="str">
        <f>IF($Q6743*100&gt;=VLOOKUP($O6743,margin_ranges!$A$5:$C$10,2,FALSE),IF($Q6743*100&lt;=VLOOKUP($O6743,margin_ranges!$A$5:$C$10,3,FALSE)+10,"IN RANGE","ABOVE RANGE"),"BELOW RANGE")</f>
        <v>IN RANGE</v>
      </c>
      <c r="S6743">
        <f>MIN(VLOOKUP($O6743,margin_ranges!$A$5:$D$10,4,FALSE),$P6743*100)</f>
        <v>29.75</v>
      </c>
      <c r="T6743" s="29">
        <f>(1-$S6743/100)/(1-$F6743)-1</f>
        <v>3.5714285714285587E-3</v>
      </c>
      <c r="U6743" s="19" t="str">
        <f>IF(ABS(IFERROR(T6743,0))&gt;0.05,INDEX(margin_ranges!$C$13:$C$16,MATCH($F6743*100,margin_ranges!$B$13:$B$16,1)),"")</f>
        <v/>
      </c>
      <c r="V6743" t="e">
        <f>MIN(VLOOKUP($U6743,margin_ranges!$A$5:$D$10,4,FALSE),$P6743*100)</f>
        <v>#N/A</v>
      </c>
      <c r="Y6743" s="29" t="e">
        <f t="shared" si="105"/>
        <v>#N/A</v>
      </c>
    </row>
    <row r="6744" spans="1:25" x14ac:dyDescent="0.3">
      <c r="A6744" s="8" t="s">
        <v>17</v>
      </c>
      <c r="B6744" s="8" t="s">
        <v>11632</v>
      </c>
      <c r="C6744" s="8" t="s">
        <v>11633</v>
      </c>
      <c r="D6744" s="8" t="s">
        <v>11644</v>
      </c>
      <c r="E6744" s="8" t="s">
        <v>11645</v>
      </c>
      <c r="F6744" s="24">
        <v>0.3</v>
      </c>
      <c r="G6744" s="24">
        <v>1</v>
      </c>
      <c r="H6744" s="25">
        <v>169.0599</v>
      </c>
      <c r="I6744" s="25">
        <v>15.4696</v>
      </c>
      <c r="J6744" s="15">
        <v>229</v>
      </c>
      <c r="K6744" s="15">
        <v>69</v>
      </c>
      <c r="L6744" s="13">
        <v>9.1499999999999998E-2</v>
      </c>
      <c r="M6744" s="7">
        <v>0.49390835</v>
      </c>
      <c r="N6744" s="26">
        <v>0.1</v>
      </c>
      <c r="O6744" s="27" t="s">
        <v>92</v>
      </c>
      <c r="P6744" s="8">
        <v>0.79753328560000003</v>
      </c>
      <c r="Q6744" s="24">
        <v>0.3</v>
      </c>
      <c r="R6744" t="str">
        <f>IF($Q6744*100&gt;=VLOOKUP($O6744,margin_ranges!$A$5:$C$10,2,FALSE),IF($Q6744*100&lt;=VLOOKUP($O6744,margin_ranges!$A$5:$C$10,3,FALSE)+10,"IN RANGE","ABOVE RANGE"),"BELOW RANGE")</f>
        <v>IN RANGE</v>
      </c>
      <c r="S6744">
        <f>MIN(VLOOKUP($O6744,margin_ranges!$A$5:$D$10,4,FALSE),$P6744*100)</f>
        <v>29.75</v>
      </c>
      <c r="T6744" s="29">
        <f>(1-$S6744/100)/(1-$F6744)-1</f>
        <v>3.5714285714285587E-3</v>
      </c>
      <c r="U6744" s="19" t="str">
        <f>IF(ABS(IFERROR(T6744,0))&gt;0.05,INDEX(margin_ranges!$C$13:$C$16,MATCH($F6744*100,margin_ranges!$B$13:$B$16,1)),"")</f>
        <v/>
      </c>
      <c r="V6744" t="e">
        <f>MIN(VLOOKUP($U6744,margin_ranges!$A$5:$D$10,4,FALSE),$P6744*100)</f>
        <v>#N/A</v>
      </c>
      <c r="Y6744" s="29" t="e">
        <f t="shared" si="105"/>
        <v>#N/A</v>
      </c>
    </row>
    <row r="6745" spans="1:25" x14ac:dyDescent="0.3">
      <c r="A6745" s="8" t="s">
        <v>17</v>
      </c>
      <c r="B6745" s="8" t="s">
        <v>11632</v>
      </c>
      <c r="C6745" s="8" t="s">
        <v>11633</v>
      </c>
      <c r="D6745" s="8" t="s">
        <v>11648</v>
      </c>
      <c r="E6745" s="8" t="s">
        <v>11649</v>
      </c>
      <c r="F6745" s="24">
        <v>0.3</v>
      </c>
      <c r="G6745" s="24">
        <v>1</v>
      </c>
      <c r="H6745" s="25">
        <v>166.8031</v>
      </c>
      <c r="I6745" s="25">
        <v>13.653</v>
      </c>
      <c r="J6745" s="15">
        <v>206</v>
      </c>
      <c r="K6745" s="15">
        <v>62</v>
      </c>
      <c r="L6745" s="13">
        <v>8.1900000000000001E-2</v>
      </c>
      <c r="M6745" s="7">
        <v>0.50266608000000002</v>
      </c>
      <c r="N6745" s="26">
        <v>0.1</v>
      </c>
      <c r="O6745" s="27" t="s">
        <v>92</v>
      </c>
      <c r="P6745" s="8">
        <v>0.80106077610000004</v>
      </c>
      <c r="Q6745" s="24">
        <v>0.3</v>
      </c>
      <c r="R6745" t="str">
        <f>IF($Q6745*100&gt;=VLOOKUP($O6745,margin_ranges!$A$5:$C$10,2,FALSE),IF($Q6745*100&lt;=VLOOKUP($O6745,margin_ranges!$A$5:$C$10,3,FALSE)+10,"IN RANGE","ABOVE RANGE"),"BELOW RANGE")</f>
        <v>IN RANGE</v>
      </c>
      <c r="S6745">
        <f>MIN(VLOOKUP($O6745,margin_ranges!$A$5:$D$10,4,FALSE),$P6745*100)</f>
        <v>29.75</v>
      </c>
      <c r="T6745" s="29">
        <f>(1-$S6745/100)/(1-$F6745)-1</f>
        <v>3.5714285714285587E-3</v>
      </c>
      <c r="U6745" s="19" t="str">
        <f>IF(ABS(IFERROR(T6745,0))&gt;0.05,INDEX(margin_ranges!$C$13:$C$16,MATCH($F6745*100,margin_ranges!$B$13:$B$16,1)),"")</f>
        <v/>
      </c>
      <c r="V6745" t="e">
        <f>MIN(VLOOKUP($U6745,margin_ranges!$A$5:$D$10,4,FALSE),$P6745*100)</f>
        <v>#N/A</v>
      </c>
      <c r="Y6745" s="29" t="e">
        <f t="shared" si="105"/>
        <v>#N/A</v>
      </c>
    </row>
    <row r="6746" spans="1:25" x14ac:dyDescent="0.3">
      <c r="A6746" s="8" t="s">
        <v>17</v>
      </c>
      <c r="B6746" s="8" t="s">
        <v>11632</v>
      </c>
      <c r="C6746" s="8" t="s">
        <v>11633</v>
      </c>
      <c r="D6746" s="8" t="s">
        <v>11650</v>
      </c>
      <c r="E6746" s="8" t="s">
        <v>11651</v>
      </c>
      <c r="F6746" s="24">
        <v>0.3</v>
      </c>
      <c r="G6746" s="24">
        <v>1</v>
      </c>
      <c r="H6746" s="25">
        <v>152.86859999999999</v>
      </c>
      <c r="I6746" s="25">
        <v>8.6104000000000003</v>
      </c>
      <c r="J6746" s="15">
        <v>130</v>
      </c>
      <c r="K6746" s="15">
        <v>39</v>
      </c>
      <c r="L6746" s="13">
        <v>5.6300000000000003E-2</v>
      </c>
      <c r="M6746" s="7">
        <v>0.50405157</v>
      </c>
      <c r="N6746" s="26">
        <v>0.1</v>
      </c>
      <c r="O6746" s="27" t="s">
        <v>92</v>
      </c>
      <c r="P6746" s="8">
        <v>0.80160759960000005</v>
      </c>
      <c r="Q6746" s="24">
        <v>0.3</v>
      </c>
      <c r="R6746" t="str">
        <f>IF($Q6746*100&gt;=VLOOKUP($O6746,margin_ranges!$A$5:$C$10,2,FALSE),IF($Q6746*100&lt;=VLOOKUP($O6746,margin_ranges!$A$5:$C$10,3,FALSE)+10,"IN RANGE","ABOVE RANGE"),"BELOW RANGE")</f>
        <v>IN RANGE</v>
      </c>
      <c r="S6746">
        <f>MIN(VLOOKUP($O6746,margin_ranges!$A$5:$D$10,4,FALSE),$P6746*100)</f>
        <v>29.75</v>
      </c>
      <c r="T6746" s="29">
        <f>(1-$S6746/100)/(1-$F6746)-1</f>
        <v>3.5714285714285587E-3</v>
      </c>
      <c r="U6746" s="19" t="str">
        <f>IF(ABS(IFERROR(T6746,0))&gt;0.05,INDEX(margin_ranges!$C$13:$C$16,MATCH($F6746*100,margin_ranges!$B$13:$B$16,1)),"")</f>
        <v/>
      </c>
      <c r="V6746" t="e">
        <f>MIN(VLOOKUP($U6746,margin_ranges!$A$5:$D$10,4,FALSE),$P6746*100)</f>
        <v>#N/A</v>
      </c>
      <c r="Y6746" s="29" t="e">
        <f t="shared" si="105"/>
        <v>#N/A</v>
      </c>
    </row>
    <row r="6747" spans="1:25" x14ac:dyDescent="0.3">
      <c r="A6747" s="8" t="s">
        <v>17</v>
      </c>
      <c r="B6747" s="8" t="s">
        <v>11632</v>
      </c>
      <c r="C6747" s="8" t="s">
        <v>11633</v>
      </c>
      <c r="D6747" s="8" t="s">
        <v>11652</v>
      </c>
      <c r="E6747" s="8" t="s">
        <v>11653</v>
      </c>
      <c r="F6747" s="24">
        <v>0.3</v>
      </c>
      <c r="G6747" s="24">
        <v>1</v>
      </c>
      <c r="H6747" s="25">
        <v>211.78909999999999</v>
      </c>
      <c r="I6747" s="25">
        <v>26.213899999999999</v>
      </c>
      <c r="J6747" s="15">
        <v>282</v>
      </c>
      <c r="K6747" s="15">
        <v>85</v>
      </c>
      <c r="L6747" s="13">
        <v>0.12379999999999999</v>
      </c>
      <c r="M6747" s="7">
        <v>0.35826864000000003</v>
      </c>
      <c r="N6747" s="26">
        <v>0.1</v>
      </c>
      <c r="O6747" s="27" t="s">
        <v>92</v>
      </c>
      <c r="P6747" s="8">
        <v>0.72087984130000005</v>
      </c>
      <c r="Q6747" s="24">
        <v>0.3</v>
      </c>
      <c r="R6747" t="str">
        <f>IF($Q6747*100&gt;=VLOOKUP($O6747,margin_ranges!$A$5:$C$10,2,FALSE),IF($Q6747*100&lt;=VLOOKUP($O6747,margin_ranges!$A$5:$C$10,3,FALSE)+10,"IN RANGE","ABOVE RANGE"),"BELOW RANGE")</f>
        <v>IN RANGE</v>
      </c>
      <c r="S6747">
        <f>MIN(VLOOKUP($O6747,margin_ranges!$A$5:$D$10,4,FALSE),$P6747*100)</f>
        <v>29.75</v>
      </c>
      <c r="T6747" s="29">
        <f>(1-$S6747/100)/(1-$F6747)-1</f>
        <v>3.5714285714285587E-3</v>
      </c>
      <c r="U6747" s="19" t="str">
        <f>IF(ABS(IFERROR(T6747,0))&gt;0.05,INDEX(margin_ranges!$C$13:$C$16,MATCH($F6747*100,margin_ranges!$B$13:$B$16,1)),"")</f>
        <v/>
      </c>
      <c r="V6747" t="e">
        <f>MIN(VLOOKUP($U6747,margin_ranges!$A$5:$D$10,4,FALSE),$P6747*100)</f>
        <v>#N/A</v>
      </c>
      <c r="Y6747" s="29" t="e">
        <f t="shared" si="105"/>
        <v>#N/A</v>
      </c>
    </row>
    <row r="6748" spans="1:25" x14ac:dyDescent="0.3">
      <c r="A6748" s="8" t="s">
        <v>17</v>
      </c>
      <c r="B6748" s="8" t="s">
        <v>11632</v>
      </c>
      <c r="C6748" s="8" t="s">
        <v>11633</v>
      </c>
      <c r="D6748" s="8" t="s">
        <v>11654</v>
      </c>
      <c r="E6748" s="8" t="s">
        <v>11655</v>
      </c>
      <c r="F6748" s="24">
        <v>0.3</v>
      </c>
      <c r="G6748" s="24">
        <v>1</v>
      </c>
      <c r="H6748" s="25">
        <v>151.27420000000001</v>
      </c>
      <c r="I6748" s="25">
        <v>7.3921999999999999</v>
      </c>
      <c r="J6748" s="15">
        <v>120</v>
      </c>
      <c r="K6748" s="15">
        <v>36</v>
      </c>
      <c r="L6748" s="13">
        <v>4.8899999999999999E-2</v>
      </c>
      <c r="M6748" s="7">
        <v>0.54326463000000003</v>
      </c>
      <c r="N6748" s="26">
        <v>0.1</v>
      </c>
      <c r="O6748" s="27" t="s">
        <v>92</v>
      </c>
      <c r="P6748" s="8">
        <v>0.81592764529999995</v>
      </c>
      <c r="Q6748" s="24">
        <v>0.3</v>
      </c>
      <c r="R6748" t="str">
        <f>IF($Q6748*100&gt;=VLOOKUP($O6748,margin_ranges!$A$5:$C$10,2,FALSE),IF($Q6748*100&lt;=VLOOKUP($O6748,margin_ranges!$A$5:$C$10,3,FALSE)+10,"IN RANGE","ABOVE RANGE"),"BELOW RANGE")</f>
        <v>IN RANGE</v>
      </c>
      <c r="S6748">
        <f>MIN(VLOOKUP($O6748,margin_ranges!$A$5:$D$10,4,FALSE),$P6748*100)</f>
        <v>29.75</v>
      </c>
      <c r="T6748" s="29">
        <f>(1-$S6748/100)/(1-$F6748)-1</f>
        <v>3.5714285714285587E-3</v>
      </c>
      <c r="U6748" s="19" t="str">
        <f>IF(ABS(IFERROR(T6748,0))&gt;0.05,INDEX(margin_ranges!$C$13:$C$16,MATCH($F6748*100,margin_ranges!$B$13:$B$16,1)),"")</f>
        <v/>
      </c>
      <c r="V6748" t="e">
        <f>MIN(VLOOKUP($U6748,margin_ranges!$A$5:$D$10,4,FALSE),$P6748*100)</f>
        <v>#N/A</v>
      </c>
      <c r="Y6748" s="29" t="e">
        <f t="shared" si="105"/>
        <v>#N/A</v>
      </c>
    </row>
    <row r="6749" spans="1:25" x14ac:dyDescent="0.3">
      <c r="A6749" s="8" t="s">
        <v>17</v>
      </c>
      <c r="B6749" s="8" t="s">
        <v>11632</v>
      </c>
      <c r="C6749" s="8" t="s">
        <v>11633</v>
      </c>
      <c r="D6749" s="8" t="s">
        <v>11656</v>
      </c>
      <c r="E6749" s="8" t="s">
        <v>11657</v>
      </c>
      <c r="F6749" s="24">
        <v>0.3</v>
      </c>
      <c r="G6749" s="24">
        <v>1</v>
      </c>
      <c r="H6749" s="25">
        <v>228.93510000000001</v>
      </c>
      <c r="I6749" s="25">
        <v>34.5124</v>
      </c>
      <c r="J6749" s="15">
        <v>1010</v>
      </c>
      <c r="K6749" s="15">
        <v>303</v>
      </c>
      <c r="L6749" s="13">
        <v>0.15079999999999999</v>
      </c>
      <c r="M6749" s="7">
        <v>0.97578547999999998</v>
      </c>
      <c r="N6749" s="26">
        <v>0.45</v>
      </c>
      <c r="O6749" s="27" t="s">
        <v>92</v>
      </c>
      <c r="P6749" s="8">
        <v>0.53883306620000004</v>
      </c>
      <c r="Q6749" s="24">
        <v>0.3</v>
      </c>
      <c r="R6749" t="str">
        <f>IF($Q6749*100&gt;=VLOOKUP($O6749,margin_ranges!$A$5:$C$10,2,FALSE),IF($Q6749*100&lt;=VLOOKUP($O6749,margin_ranges!$A$5:$C$10,3,FALSE)+10,"IN RANGE","ABOVE RANGE"),"BELOW RANGE")</f>
        <v>IN RANGE</v>
      </c>
      <c r="S6749">
        <f>MIN(VLOOKUP($O6749,margin_ranges!$A$5:$D$10,4,FALSE),$P6749*100)</f>
        <v>29.75</v>
      </c>
      <c r="T6749" s="29">
        <f>(1-$S6749/100)/(1-$F6749)-1</f>
        <v>3.5714285714285587E-3</v>
      </c>
      <c r="U6749" s="19" t="str">
        <f>IF(ABS(IFERROR(T6749,0))&gt;0.05,INDEX(margin_ranges!$C$13:$C$16,MATCH($F6749*100,margin_ranges!$B$13:$B$16,1)),"")</f>
        <v/>
      </c>
      <c r="V6749" t="e">
        <f>MIN(VLOOKUP($U6749,margin_ranges!$A$5:$D$10,4,FALSE),$P6749*100)</f>
        <v>#N/A</v>
      </c>
      <c r="Y6749" s="29" t="e">
        <f t="shared" si="105"/>
        <v>#N/A</v>
      </c>
    </row>
    <row r="6750" spans="1:25" x14ac:dyDescent="0.3">
      <c r="A6750" s="8" t="s">
        <v>17</v>
      </c>
      <c r="B6750" s="8" t="s">
        <v>11632</v>
      </c>
      <c r="C6750" s="8" t="s">
        <v>11633</v>
      </c>
      <c r="D6750" s="8" t="s">
        <v>11658</v>
      </c>
      <c r="E6750" s="8" t="s">
        <v>11659</v>
      </c>
      <c r="F6750" s="24">
        <v>0.3</v>
      </c>
      <c r="G6750" s="24">
        <v>1</v>
      </c>
      <c r="H6750" s="25">
        <v>289.10250000000002</v>
      </c>
      <c r="I6750" s="25">
        <v>47.705300000000001</v>
      </c>
      <c r="J6750" s="15">
        <v>1275</v>
      </c>
      <c r="K6750" s="15">
        <v>382</v>
      </c>
      <c r="L6750" s="13">
        <v>0.16500000000000001</v>
      </c>
      <c r="M6750" s="7">
        <v>0.89079617</v>
      </c>
      <c r="N6750" s="26">
        <v>0.45</v>
      </c>
      <c r="O6750" s="27" t="s">
        <v>92</v>
      </c>
      <c r="P6750" s="8">
        <v>0.49483392939999998</v>
      </c>
      <c r="Q6750" s="24">
        <v>0.3</v>
      </c>
      <c r="R6750" t="str">
        <f>IF($Q6750*100&gt;=VLOOKUP($O6750,margin_ranges!$A$5:$C$10,2,FALSE),IF($Q6750*100&lt;=VLOOKUP($O6750,margin_ranges!$A$5:$C$10,3,FALSE)+10,"IN RANGE","ABOVE RANGE"),"BELOW RANGE")</f>
        <v>IN RANGE</v>
      </c>
      <c r="S6750">
        <f>MIN(VLOOKUP($O6750,margin_ranges!$A$5:$D$10,4,FALSE),$P6750*100)</f>
        <v>29.75</v>
      </c>
      <c r="T6750" s="29">
        <f>(1-$S6750/100)/(1-$F6750)-1</f>
        <v>3.5714285714285587E-3</v>
      </c>
      <c r="U6750" s="19" t="str">
        <f>IF(ABS(IFERROR(T6750,0))&gt;0.05,INDEX(margin_ranges!$C$13:$C$16,MATCH($F6750*100,margin_ranges!$B$13:$B$16,1)),"")</f>
        <v/>
      </c>
      <c r="V6750" t="e">
        <f>MIN(VLOOKUP($U6750,margin_ranges!$A$5:$D$10,4,FALSE),$P6750*100)</f>
        <v>#N/A</v>
      </c>
      <c r="Y6750" s="29" t="e">
        <f t="shared" si="105"/>
        <v>#N/A</v>
      </c>
    </row>
    <row r="6751" spans="1:25" x14ac:dyDescent="0.3">
      <c r="A6751" s="8" t="s">
        <v>17</v>
      </c>
      <c r="B6751" s="8" t="s">
        <v>11632</v>
      </c>
      <c r="C6751" s="8" t="s">
        <v>11633</v>
      </c>
      <c r="D6751" s="8" t="s">
        <v>11660</v>
      </c>
      <c r="E6751" s="8" t="s">
        <v>11661</v>
      </c>
      <c r="F6751" s="24">
        <v>0.3</v>
      </c>
      <c r="G6751" s="24">
        <v>1</v>
      </c>
      <c r="H6751" s="25">
        <v>219.50579999999999</v>
      </c>
      <c r="I6751" s="25">
        <v>43.919800000000002</v>
      </c>
      <c r="J6751" s="15">
        <v>1175</v>
      </c>
      <c r="K6751" s="15">
        <v>352</v>
      </c>
      <c r="L6751" s="13">
        <v>0.2001</v>
      </c>
      <c r="M6751" s="7">
        <v>0.89173053999999996</v>
      </c>
      <c r="N6751" s="26">
        <v>0.45</v>
      </c>
      <c r="O6751" s="27" t="s">
        <v>92</v>
      </c>
      <c r="P6751" s="8">
        <v>0.49536325250000002</v>
      </c>
      <c r="Q6751" s="24">
        <v>0.3</v>
      </c>
      <c r="R6751" t="str">
        <f>IF($Q6751*100&gt;=VLOOKUP($O6751,margin_ranges!$A$5:$C$10,2,FALSE),IF($Q6751*100&lt;=VLOOKUP($O6751,margin_ranges!$A$5:$C$10,3,FALSE)+10,"IN RANGE","ABOVE RANGE"),"BELOW RANGE")</f>
        <v>IN RANGE</v>
      </c>
      <c r="S6751">
        <f>MIN(VLOOKUP($O6751,margin_ranges!$A$5:$D$10,4,FALSE),$P6751*100)</f>
        <v>29.75</v>
      </c>
      <c r="T6751" s="29">
        <f>(1-$S6751/100)/(1-$F6751)-1</f>
        <v>3.5714285714285587E-3</v>
      </c>
      <c r="U6751" s="19" t="str">
        <f>IF(ABS(IFERROR(T6751,0))&gt;0.05,INDEX(margin_ranges!$C$13:$C$16,MATCH($F6751*100,margin_ranges!$B$13:$B$16,1)),"")</f>
        <v/>
      </c>
      <c r="V6751" t="e">
        <f>MIN(VLOOKUP($U6751,margin_ranges!$A$5:$D$10,4,FALSE),$P6751*100)</f>
        <v>#N/A</v>
      </c>
      <c r="Y6751" s="29" t="e">
        <f t="shared" si="105"/>
        <v>#N/A</v>
      </c>
    </row>
    <row r="6752" spans="1:25" x14ac:dyDescent="0.3">
      <c r="A6752" s="8" t="s">
        <v>17</v>
      </c>
      <c r="B6752" s="8" t="s">
        <v>11632</v>
      </c>
      <c r="C6752" s="8" t="s">
        <v>11633</v>
      </c>
      <c r="D6752" s="8" t="s">
        <v>11662</v>
      </c>
      <c r="E6752" s="8" t="s">
        <v>11663</v>
      </c>
      <c r="F6752" s="24">
        <v>0.3</v>
      </c>
      <c r="G6752" s="24">
        <v>1</v>
      </c>
      <c r="H6752" s="25">
        <v>176.72989999999999</v>
      </c>
      <c r="I6752" s="25">
        <v>25.674900000000001</v>
      </c>
      <c r="J6752" s="15">
        <v>327</v>
      </c>
      <c r="K6752" s="15">
        <v>98</v>
      </c>
      <c r="L6752" s="13">
        <v>0.14530000000000001</v>
      </c>
      <c r="M6752" s="7">
        <v>0.42460049999999999</v>
      </c>
      <c r="N6752" s="26">
        <v>0.1</v>
      </c>
      <c r="O6752" s="27" t="s">
        <v>92</v>
      </c>
      <c r="P6752" s="8">
        <v>0.76448449699999999</v>
      </c>
      <c r="Q6752" s="24">
        <v>0.3</v>
      </c>
      <c r="R6752" t="str">
        <f>IF($Q6752*100&gt;=VLOOKUP($O6752,margin_ranges!$A$5:$C$10,2,FALSE),IF($Q6752*100&lt;=VLOOKUP($O6752,margin_ranges!$A$5:$C$10,3,FALSE)+10,"IN RANGE","ABOVE RANGE"),"BELOW RANGE")</f>
        <v>IN RANGE</v>
      </c>
      <c r="S6752">
        <f>MIN(VLOOKUP($O6752,margin_ranges!$A$5:$D$10,4,FALSE),$P6752*100)</f>
        <v>29.75</v>
      </c>
      <c r="T6752" s="29">
        <f>(1-$S6752/100)/(1-$F6752)-1</f>
        <v>3.5714285714285587E-3</v>
      </c>
      <c r="U6752" s="19" t="str">
        <f>IF(ABS(IFERROR(T6752,0))&gt;0.05,INDEX(margin_ranges!$C$13:$C$16,MATCH($F6752*100,margin_ranges!$B$13:$B$16,1)),"")</f>
        <v/>
      </c>
      <c r="V6752" t="e">
        <f>MIN(VLOOKUP($U6752,margin_ranges!$A$5:$D$10,4,FALSE),$P6752*100)</f>
        <v>#N/A</v>
      </c>
      <c r="Y6752" s="29" t="e">
        <f t="shared" si="105"/>
        <v>#N/A</v>
      </c>
    </row>
    <row r="6753" spans="1:25" x14ac:dyDescent="0.3">
      <c r="A6753" s="8" t="s">
        <v>17</v>
      </c>
      <c r="B6753" s="8" t="s">
        <v>11632</v>
      </c>
      <c r="C6753" s="8" t="s">
        <v>11633</v>
      </c>
      <c r="D6753" s="8" t="s">
        <v>11640</v>
      </c>
      <c r="E6753" s="8" t="s">
        <v>11641</v>
      </c>
      <c r="F6753" s="24">
        <v>0.29999999999999899</v>
      </c>
      <c r="G6753" s="24">
        <v>0</v>
      </c>
      <c r="H6753" s="25">
        <v>2.9121000000000001</v>
      </c>
      <c r="I6753" s="25">
        <v>0.21870000000000001</v>
      </c>
      <c r="J6753" s="15">
        <v>7</v>
      </c>
      <c r="K6753" s="15">
        <v>2</v>
      </c>
      <c r="L6753" s="13">
        <v>7.51E-2</v>
      </c>
      <c r="M6753" s="7">
        <v>1.06662312</v>
      </c>
      <c r="N6753" s="26">
        <v>0.45</v>
      </c>
      <c r="O6753" s="27" t="s">
        <v>92</v>
      </c>
      <c r="P6753" s="8">
        <v>0.57810777710000005</v>
      </c>
      <c r="Q6753" s="24">
        <v>0.3</v>
      </c>
      <c r="R6753" t="str">
        <f>IF($Q6753*100&gt;=VLOOKUP($O6753,margin_ranges!$A$5:$C$10,2,FALSE),IF($Q6753*100&lt;=VLOOKUP($O6753,margin_ranges!$A$5:$C$10,3,FALSE)+10,"IN RANGE","ABOVE RANGE"),"BELOW RANGE")</f>
        <v>IN RANGE</v>
      </c>
      <c r="S6753">
        <f>MIN(VLOOKUP($O6753,margin_ranges!$A$5:$D$10,4,FALSE),$P6753*100)</f>
        <v>29.75</v>
      </c>
      <c r="T6753" s="29">
        <f>(1-$S6753/100)/(1-$F6753)-1</f>
        <v>3.5714285714270044E-3</v>
      </c>
      <c r="U6753" s="19" t="str">
        <f>IF(ABS(IFERROR(T6753,0))&gt;0.05,INDEX(margin_ranges!$C$13:$C$16,MATCH($F6753*100,margin_ranges!$B$13:$B$16,1)),"")</f>
        <v/>
      </c>
      <c r="V6753" t="e">
        <f>MIN(VLOOKUP($U6753,margin_ranges!$A$5:$D$10,4,FALSE),$P6753*100)</f>
        <v>#N/A</v>
      </c>
      <c r="Y6753" s="29" t="e">
        <f t="shared" si="105"/>
        <v>#N/A</v>
      </c>
    </row>
    <row r="6754" spans="1:25" x14ac:dyDescent="0.3">
      <c r="A6754" s="8" t="s">
        <v>17</v>
      </c>
      <c r="B6754" s="8" t="s">
        <v>11632</v>
      </c>
      <c r="C6754" s="8" t="s">
        <v>11633</v>
      </c>
      <c r="D6754" s="8" t="s">
        <v>11646</v>
      </c>
      <c r="E6754" s="8" t="s">
        <v>11647</v>
      </c>
      <c r="F6754" s="24">
        <v>0.29999999999999899</v>
      </c>
      <c r="G6754" s="24">
        <v>0</v>
      </c>
      <c r="H6754" s="25">
        <v>2.9239999999999999</v>
      </c>
      <c r="I6754" s="25">
        <v>0.2306</v>
      </c>
      <c r="J6754" s="15">
        <v>7</v>
      </c>
      <c r="K6754" s="15">
        <v>2</v>
      </c>
      <c r="L6754" s="13">
        <v>7.8899999999999998E-2</v>
      </c>
      <c r="M6754" s="7">
        <v>1.06274388</v>
      </c>
      <c r="N6754" s="26">
        <v>0.45</v>
      </c>
      <c r="O6754" s="27" t="s">
        <v>92</v>
      </c>
      <c r="P6754" s="8">
        <v>0.57656778180000001</v>
      </c>
      <c r="Q6754" s="24">
        <v>0.3</v>
      </c>
      <c r="R6754" t="str">
        <f>IF($Q6754*100&gt;=VLOOKUP($O6754,margin_ranges!$A$5:$C$10,2,FALSE),IF($Q6754*100&lt;=VLOOKUP($O6754,margin_ranges!$A$5:$C$10,3,FALSE)+10,"IN RANGE","ABOVE RANGE"),"BELOW RANGE")</f>
        <v>IN RANGE</v>
      </c>
      <c r="S6754">
        <f>MIN(VLOOKUP($O6754,margin_ranges!$A$5:$D$10,4,FALSE),$P6754*100)</f>
        <v>29.75</v>
      </c>
      <c r="T6754" s="29">
        <f>(1-$S6754/100)/(1-$F6754)-1</f>
        <v>3.5714285714270044E-3</v>
      </c>
      <c r="U6754" s="19" t="str">
        <f>IF(ABS(IFERROR(T6754,0))&gt;0.05,INDEX(margin_ranges!$C$13:$C$16,MATCH($F6754*100,margin_ranges!$B$13:$B$16,1)),"")</f>
        <v/>
      </c>
      <c r="V6754" t="e">
        <f>MIN(VLOOKUP($U6754,margin_ranges!$A$5:$D$10,4,FALSE),$P6754*100)</f>
        <v>#N/A</v>
      </c>
      <c r="Y6754" s="29" t="e">
        <f t="shared" si="105"/>
        <v>#N/A</v>
      </c>
    </row>
    <row r="6755" spans="1:25" x14ac:dyDescent="0.3">
      <c r="A6755" s="8" t="s">
        <v>35</v>
      </c>
      <c r="B6755" s="8" t="s">
        <v>11664</v>
      </c>
      <c r="C6755" s="8" t="s">
        <v>34</v>
      </c>
      <c r="D6755" s="8" t="s">
        <v>34</v>
      </c>
      <c r="E6755" s="8"/>
      <c r="F6755" s="24">
        <v>0.26514368698857699</v>
      </c>
      <c r="G6755" s="24">
        <v>0</v>
      </c>
      <c r="H6755" s="25">
        <v>2.1749000000000001</v>
      </c>
      <c r="I6755" s="25">
        <v>0.26850000000000002</v>
      </c>
      <c r="J6755" s="15">
        <v>8</v>
      </c>
      <c r="K6755" s="15">
        <v>2</v>
      </c>
      <c r="L6755" s="13">
        <v>0.1235</v>
      </c>
      <c r="M6755" s="7">
        <v>0.95256717000000002</v>
      </c>
      <c r="N6755" s="26">
        <v>0.7</v>
      </c>
      <c r="O6755" s="27"/>
      <c r="P6755" s="8">
        <v>0.26514368700000002</v>
      </c>
      <c r="Q6755" s="24">
        <v>0.33</v>
      </c>
      <c r="R6755" t="e">
        <f>IF($Q6755*100&gt;=VLOOKUP($O6755,margin_ranges!$A$5:$C$10,2,FALSE),IF($Q6755*100&lt;=VLOOKUP($O6755,margin_ranges!$A$5:$C$10,3,FALSE)+10,"IN RANGE","ABOVE RANGE"),"BELOW RANGE")</f>
        <v>#N/A</v>
      </c>
      <c r="S6755" t="e">
        <f>MIN(VLOOKUP($O6755,margin_ranges!$A$5:$D$10,4,FALSE),$P6755*100)</f>
        <v>#N/A</v>
      </c>
      <c r="T6755" s="29" t="e">
        <f>(1-$S6755/100)/(1-$F6755)-1</f>
        <v>#N/A</v>
      </c>
      <c r="U6755" s="19" t="str">
        <f>IF(ABS(IFERROR(T6755,0))&gt;0.05,INDEX(margin_ranges!$C$13:$C$16,MATCH($F6755*100,margin_ranges!$B$13:$B$16,1)),"")</f>
        <v/>
      </c>
      <c r="V6755" t="e">
        <f>MIN(VLOOKUP($U6755,margin_ranges!$A$5:$D$10,4,FALSE),$P6755*100)</f>
        <v>#N/A</v>
      </c>
      <c r="Y6755" s="29" t="e">
        <f t="shared" si="105"/>
        <v>#N/A</v>
      </c>
    </row>
    <row r="6756" spans="1:25" x14ac:dyDescent="0.3">
      <c r="A6756" s="8" t="s">
        <v>33</v>
      </c>
      <c r="B6756" s="8" t="s">
        <v>11664</v>
      </c>
      <c r="C6756" s="8" t="s">
        <v>11665</v>
      </c>
      <c r="D6756" s="8" t="s">
        <v>34</v>
      </c>
      <c r="E6756" s="8"/>
      <c r="F6756" s="24">
        <v>0.26514368698857699</v>
      </c>
      <c r="G6756" s="24">
        <v>0</v>
      </c>
      <c r="H6756" s="25">
        <v>2.1749000000000001</v>
      </c>
      <c r="I6756" s="25">
        <v>0.26850000000000002</v>
      </c>
      <c r="J6756" s="15">
        <v>8</v>
      </c>
      <c r="K6756" s="15">
        <v>2</v>
      </c>
      <c r="L6756" s="13">
        <v>0.1235</v>
      </c>
      <c r="M6756" s="7">
        <v>0.95256717000000002</v>
      </c>
      <c r="N6756" s="26">
        <v>0.7</v>
      </c>
      <c r="O6756" s="27"/>
      <c r="P6756" s="8">
        <v>0.26514368700000002</v>
      </c>
      <c r="Q6756" s="24">
        <v>0.33</v>
      </c>
      <c r="R6756" t="e">
        <f>IF($Q6756*100&gt;=VLOOKUP($O6756,margin_ranges!$A$5:$C$10,2,FALSE),IF($Q6756*100&lt;=VLOOKUP($O6756,margin_ranges!$A$5:$C$10,3,FALSE)+10,"IN RANGE","ABOVE RANGE"),"BELOW RANGE")</f>
        <v>#N/A</v>
      </c>
      <c r="S6756" t="e">
        <f>MIN(VLOOKUP($O6756,margin_ranges!$A$5:$D$10,4,FALSE),$P6756*100)</f>
        <v>#N/A</v>
      </c>
      <c r="T6756" s="29" t="e">
        <f>(1-$S6756/100)/(1-$F6756)-1</f>
        <v>#N/A</v>
      </c>
      <c r="U6756" s="19" t="str">
        <f>IF(ABS(IFERROR(T6756,0))&gt;0.05,INDEX(margin_ranges!$C$13:$C$16,MATCH($F6756*100,margin_ranges!$B$13:$B$16,1)),"")</f>
        <v/>
      </c>
      <c r="V6756" t="e">
        <f>MIN(VLOOKUP($U6756,margin_ranges!$A$5:$D$10,4,FALSE),$P6756*100)</f>
        <v>#N/A</v>
      </c>
      <c r="Y6756" s="29" t="e">
        <f t="shared" si="105"/>
        <v>#N/A</v>
      </c>
    </row>
    <row r="6757" spans="1:25" x14ac:dyDescent="0.3">
      <c r="A6757" s="8" t="s">
        <v>17</v>
      </c>
      <c r="B6757" s="8" t="s">
        <v>11664</v>
      </c>
      <c r="C6757" s="8" t="s">
        <v>11665</v>
      </c>
      <c r="D6757" s="8" t="s">
        <v>11666</v>
      </c>
      <c r="E6757" s="8" t="s">
        <v>11667</v>
      </c>
      <c r="F6757" s="24">
        <v>0.26514368698857699</v>
      </c>
      <c r="G6757" s="24">
        <v>0</v>
      </c>
      <c r="H6757" s="25">
        <v>2.1341000000000001</v>
      </c>
      <c r="I6757" s="25">
        <v>0.26850000000000002</v>
      </c>
      <c r="J6757" s="15">
        <v>8</v>
      </c>
      <c r="K6757" s="15">
        <v>2</v>
      </c>
      <c r="L6757" s="13">
        <v>0.1258</v>
      </c>
      <c r="M6757" s="7">
        <v>0.95256717000000002</v>
      </c>
      <c r="N6757" s="26">
        <v>0.7</v>
      </c>
      <c r="O6757" s="27" t="s">
        <v>22</v>
      </c>
      <c r="P6757" s="8">
        <v>0.26514368700000002</v>
      </c>
      <c r="Q6757" s="24">
        <v>0.33</v>
      </c>
      <c r="R6757" t="str">
        <f>IF($Q6757*100&gt;=VLOOKUP($O6757,margin_ranges!$A$5:$C$10,2,FALSE),IF($Q6757*100&lt;=VLOOKUP($O6757,margin_ranges!$A$5:$C$10,3,FALSE)+10,"IN RANGE","ABOVE RANGE"),"BELOW RANGE")</f>
        <v>IN RANGE</v>
      </c>
      <c r="S6757">
        <f>MIN(VLOOKUP($O6757,margin_ranges!$A$5:$D$10,4,FALSE),$P6757*100)</f>
        <v>26.514368700000002</v>
      </c>
      <c r="T6757" s="29">
        <f>(1-$S6757/100)/(1-$F6757)-1</f>
        <v>-1.5544454612381742E-11</v>
      </c>
      <c r="U6757" s="19" t="str">
        <f>IF(ABS(IFERROR(T6757,0))&gt;0.05,INDEX(margin_ranges!$C$13:$C$16,MATCH($F6757*100,margin_ranges!$B$13:$B$16,1)),"")</f>
        <v/>
      </c>
      <c r="V6757" t="e">
        <f>MIN(VLOOKUP($U6757,margin_ranges!$A$5:$D$10,4,FALSE),$P6757*100)</f>
        <v>#N/A</v>
      </c>
      <c r="Y6757" s="29" t="e">
        <f t="shared" si="105"/>
        <v>#N/A</v>
      </c>
    </row>
    <row r="6758" spans="1:25" x14ac:dyDescent="0.3">
      <c r="A6758" s="8" t="s">
        <v>35</v>
      </c>
      <c r="B6758" s="8" t="s">
        <v>11668</v>
      </c>
      <c r="C6758" s="8" t="s">
        <v>34</v>
      </c>
      <c r="D6758" s="8" t="s">
        <v>34</v>
      </c>
      <c r="E6758" s="8"/>
      <c r="F6758" s="24">
        <v>0.28999999999999998</v>
      </c>
      <c r="G6758" s="24">
        <v>0</v>
      </c>
      <c r="H6758" s="25">
        <v>1.5266</v>
      </c>
      <c r="I6758" s="25">
        <v>0.2606</v>
      </c>
      <c r="J6758" s="15">
        <v>13</v>
      </c>
      <c r="K6758" s="15">
        <v>3</v>
      </c>
      <c r="L6758" s="13">
        <v>0.17069999999999999</v>
      </c>
      <c r="M6758" s="7">
        <v>1.6145833300000001</v>
      </c>
      <c r="N6758" s="26">
        <v>0.9</v>
      </c>
      <c r="O6758" s="27"/>
      <c r="P6758" s="8">
        <v>0.44258064520000001</v>
      </c>
      <c r="Q6758" s="24">
        <v>0.28999999999999998</v>
      </c>
      <c r="R6758" t="e">
        <f>IF($Q6758*100&gt;=VLOOKUP($O6758,margin_ranges!$A$5:$C$10,2,FALSE),IF($Q6758*100&lt;=VLOOKUP($O6758,margin_ranges!$A$5:$C$10,3,FALSE)+10,"IN RANGE","ABOVE RANGE"),"BELOW RANGE")</f>
        <v>#N/A</v>
      </c>
      <c r="S6758" t="e">
        <f>MIN(VLOOKUP($O6758,margin_ranges!$A$5:$D$10,4,FALSE),$P6758*100)</f>
        <v>#N/A</v>
      </c>
      <c r="T6758" s="29" t="e">
        <f>(1-$S6758/100)/(1-$F6758)-1</f>
        <v>#N/A</v>
      </c>
      <c r="U6758" s="19" t="str">
        <f>IF(ABS(IFERROR(T6758,0))&gt;0.05,INDEX(margin_ranges!$C$13:$C$16,MATCH($F6758*100,margin_ranges!$B$13:$B$16,1)),"")</f>
        <v/>
      </c>
      <c r="V6758" t="e">
        <f>MIN(VLOOKUP($U6758,margin_ranges!$A$5:$D$10,4,FALSE),$P6758*100)</f>
        <v>#N/A</v>
      </c>
      <c r="Y6758" s="29" t="e">
        <f t="shared" si="105"/>
        <v>#N/A</v>
      </c>
    </row>
    <row r="6759" spans="1:25" x14ac:dyDescent="0.3">
      <c r="A6759" s="8" t="s">
        <v>33</v>
      </c>
      <c r="B6759" s="8" t="s">
        <v>11668</v>
      </c>
      <c r="C6759" s="8" t="s">
        <v>11669</v>
      </c>
      <c r="D6759" s="8" t="s">
        <v>34</v>
      </c>
      <c r="E6759" s="8"/>
      <c r="F6759" s="24">
        <v>0.28999999999999998</v>
      </c>
      <c r="G6759" s="24">
        <v>0</v>
      </c>
      <c r="H6759" s="25">
        <v>1.5266</v>
      </c>
      <c r="I6759" s="25">
        <v>0.2606</v>
      </c>
      <c r="J6759" s="15">
        <v>13</v>
      </c>
      <c r="K6759" s="15">
        <v>3</v>
      </c>
      <c r="L6759" s="13">
        <v>0.17069999999999999</v>
      </c>
      <c r="M6759" s="7">
        <v>1.6145833300000001</v>
      </c>
      <c r="N6759" s="26">
        <v>0.9</v>
      </c>
      <c r="O6759" s="27"/>
      <c r="P6759" s="8">
        <v>0.44258064520000001</v>
      </c>
      <c r="Q6759" s="24">
        <v>0.28999999999999998</v>
      </c>
      <c r="R6759" t="e">
        <f>IF($Q6759*100&gt;=VLOOKUP($O6759,margin_ranges!$A$5:$C$10,2,FALSE),IF($Q6759*100&lt;=VLOOKUP($O6759,margin_ranges!$A$5:$C$10,3,FALSE)+10,"IN RANGE","ABOVE RANGE"),"BELOW RANGE")</f>
        <v>#N/A</v>
      </c>
      <c r="S6759" t="e">
        <f>MIN(VLOOKUP($O6759,margin_ranges!$A$5:$D$10,4,FALSE),$P6759*100)</f>
        <v>#N/A</v>
      </c>
      <c r="T6759" s="29" t="e">
        <f>(1-$S6759/100)/(1-$F6759)-1</f>
        <v>#N/A</v>
      </c>
      <c r="U6759" s="19" t="str">
        <f>IF(ABS(IFERROR(T6759,0))&gt;0.05,INDEX(margin_ranges!$C$13:$C$16,MATCH($F6759*100,margin_ranges!$B$13:$B$16,1)),"")</f>
        <v/>
      </c>
      <c r="V6759" t="e">
        <f>MIN(VLOOKUP($U6759,margin_ranges!$A$5:$D$10,4,FALSE),$P6759*100)</f>
        <v>#N/A</v>
      </c>
      <c r="Y6759" s="29" t="e">
        <f t="shared" si="105"/>
        <v>#N/A</v>
      </c>
    </row>
    <row r="6760" spans="1:25" x14ac:dyDescent="0.3">
      <c r="A6760" s="8" t="s">
        <v>17</v>
      </c>
      <c r="B6760" s="8" t="s">
        <v>11668</v>
      </c>
      <c r="C6760" s="8" t="s">
        <v>11669</v>
      </c>
      <c r="D6760" s="8" t="s">
        <v>11670</v>
      </c>
      <c r="E6760" s="8" t="s">
        <v>11671</v>
      </c>
      <c r="F6760" s="24">
        <v>0.28999999999999998</v>
      </c>
      <c r="G6760" s="24">
        <v>0</v>
      </c>
      <c r="H6760" s="25">
        <v>1.5266</v>
      </c>
      <c r="I6760" s="25">
        <v>0.2606</v>
      </c>
      <c r="J6760" s="15">
        <v>13</v>
      </c>
      <c r="K6760" s="15">
        <v>3</v>
      </c>
      <c r="L6760" s="13">
        <v>0.17069999999999999</v>
      </c>
      <c r="M6760" s="7">
        <v>1.6145833300000001</v>
      </c>
      <c r="N6760" s="26">
        <v>0.9</v>
      </c>
      <c r="O6760" s="27" t="s">
        <v>22</v>
      </c>
      <c r="P6760" s="8">
        <v>0.44258064520000001</v>
      </c>
      <c r="Q6760" s="24">
        <v>0.28999999999999998</v>
      </c>
      <c r="R6760" t="str">
        <f>IF($Q6760*100&gt;=VLOOKUP($O6760,margin_ranges!$A$5:$C$10,2,FALSE),IF($Q6760*100&lt;=VLOOKUP($O6760,margin_ranges!$A$5:$C$10,3,FALSE)+10,"IN RANGE","ABOVE RANGE"),"BELOW RANGE")</f>
        <v>IN RANGE</v>
      </c>
      <c r="S6760">
        <f>MIN(VLOOKUP($O6760,margin_ranges!$A$5:$D$10,4,FALSE),$P6760*100)</f>
        <v>29.75</v>
      </c>
      <c r="T6760" s="29">
        <f>(1-$S6760/100)/(1-$F6760)-1</f>
        <v>-1.0563380281690127E-2</v>
      </c>
      <c r="U6760" s="19" t="str">
        <f>IF(ABS(IFERROR(T6760,0))&gt;0.05,INDEX(margin_ranges!$C$13:$C$16,MATCH($F6760*100,margin_ranges!$B$13:$B$16,1)),"")</f>
        <v/>
      </c>
      <c r="V6760" t="e">
        <f>MIN(VLOOKUP($U6760,margin_ranges!$A$5:$D$10,4,FALSE),$P6760*100)</f>
        <v>#N/A</v>
      </c>
      <c r="Y6760" s="29" t="e">
        <f t="shared" si="105"/>
        <v>#N/A</v>
      </c>
    </row>
    <row r="6761" spans="1:25" x14ac:dyDescent="0.3">
      <c r="A6761" s="8" t="s">
        <v>35</v>
      </c>
      <c r="B6761" s="8" t="s">
        <v>11672</v>
      </c>
      <c r="C6761" s="8" t="s">
        <v>34</v>
      </c>
      <c r="D6761" s="8" t="s">
        <v>34</v>
      </c>
      <c r="E6761" s="8"/>
      <c r="F6761" s="24">
        <v>0.32204027102039401</v>
      </c>
      <c r="G6761" s="24">
        <v>0.81381806000000001</v>
      </c>
      <c r="H6761" s="25">
        <v>888.9787</v>
      </c>
      <c r="I6761" s="25">
        <v>294.60359999999997</v>
      </c>
      <c r="J6761" s="15">
        <v>7831</v>
      </c>
      <c r="K6761" s="15">
        <v>2143</v>
      </c>
      <c r="L6761" s="13">
        <v>0.33139999999999997</v>
      </c>
      <c r="M6761" s="7">
        <v>0.88608255999999996</v>
      </c>
      <c r="N6761" s="26">
        <v>0.51950799999999997</v>
      </c>
      <c r="O6761" s="27"/>
      <c r="P6761" s="8">
        <v>0.41370248609999999</v>
      </c>
      <c r="Q6761" s="24">
        <v>0.32200000000000001</v>
      </c>
      <c r="R6761" t="e">
        <f>IF($Q6761*100&gt;=VLOOKUP($O6761,margin_ranges!$A$5:$C$10,2,FALSE),IF($Q6761*100&lt;=VLOOKUP($O6761,margin_ranges!$A$5:$C$10,3,FALSE)+10,"IN RANGE","ABOVE RANGE"),"BELOW RANGE")</f>
        <v>#N/A</v>
      </c>
      <c r="S6761" t="e">
        <f>MIN(VLOOKUP($O6761,margin_ranges!$A$5:$D$10,4,FALSE),$P6761*100)</f>
        <v>#N/A</v>
      </c>
      <c r="T6761" s="29" t="e">
        <f>(1-$S6761/100)/(1-$F6761)-1</f>
        <v>#N/A</v>
      </c>
      <c r="U6761" s="19" t="str">
        <f>IF(ABS(IFERROR(T6761,0))&gt;0.05,INDEX(margin_ranges!$C$13:$C$16,MATCH($F6761*100,margin_ranges!$B$13:$B$16,1)),"")</f>
        <v/>
      </c>
      <c r="V6761" t="e">
        <f>MIN(VLOOKUP($U6761,margin_ranges!$A$5:$D$10,4,FALSE),$P6761*100)</f>
        <v>#N/A</v>
      </c>
      <c r="Y6761" s="29" t="e">
        <f t="shared" si="105"/>
        <v>#N/A</v>
      </c>
    </row>
    <row r="6762" spans="1:25" x14ac:dyDescent="0.3">
      <c r="A6762" s="8" t="s">
        <v>33</v>
      </c>
      <c r="B6762" s="8" t="s">
        <v>11672</v>
      </c>
      <c r="C6762" s="8" t="s">
        <v>11673</v>
      </c>
      <c r="D6762" s="8" t="s">
        <v>34</v>
      </c>
      <c r="E6762" s="8"/>
      <c r="F6762" s="24">
        <v>0.32204027102039401</v>
      </c>
      <c r="G6762" s="24">
        <v>0.81381806000000001</v>
      </c>
      <c r="H6762" s="25">
        <v>888.9787</v>
      </c>
      <c r="I6762" s="25">
        <v>294.60359999999997</v>
      </c>
      <c r="J6762" s="15">
        <v>7831</v>
      </c>
      <c r="K6762" s="15">
        <v>2143</v>
      </c>
      <c r="L6762" s="13">
        <v>0.33139999999999997</v>
      </c>
      <c r="M6762" s="7">
        <v>0.88608255999999996</v>
      </c>
      <c r="N6762" s="26">
        <v>0.51950799999999997</v>
      </c>
      <c r="O6762" s="27"/>
      <c r="P6762" s="8">
        <v>0.41370248609999999</v>
      </c>
      <c r="Q6762" s="24">
        <v>0.32200000000000001</v>
      </c>
      <c r="R6762" t="e">
        <f>IF($Q6762*100&gt;=VLOOKUP($O6762,margin_ranges!$A$5:$C$10,2,FALSE),IF($Q6762*100&lt;=VLOOKUP($O6762,margin_ranges!$A$5:$C$10,3,FALSE)+10,"IN RANGE","ABOVE RANGE"),"BELOW RANGE")</f>
        <v>#N/A</v>
      </c>
      <c r="S6762" t="e">
        <f>MIN(VLOOKUP($O6762,margin_ranges!$A$5:$D$10,4,FALSE),$P6762*100)</f>
        <v>#N/A</v>
      </c>
      <c r="T6762" s="29" t="e">
        <f>(1-$S6762/100)/(1-$F6762)-1</f>
        <v>#N/A</v>
      </c>
      <c r="U6762" s="19" t="str">
        <f>IF(ABS(IFERROR(T6762,0))&gt;0.05,INDEX(margin_ranges!$C$13:$C$16,MATCH($F6762*100,margin_ranges!$B$13:$B$16,1)),"")</f>
        <v/>
      </c>
      <c r="V6762" t="e">
        <f>MIN(VLOOKUP($U6762,margin_ranges!$A$5:$D$10,4,FALSE),$P6762*100)</f>
        <v>#N/A</v>
      </c>
      <c r="Y6762" s="29" t="e">
        <f t="shared" si="105"/>
        <v>#N/A</v>
      </c>
    </row>
    <row r="6763" spans="1:25" x14ac:dyDescent="0.3">
      <c r="A6763" s="8" t="s">
        <v>17</v>
      </c>
      <c r="B6763" s="8" t="s">
        <v>11672</v>
      </c>
      <c r="C6763" s="8" t="s">
        <v>11673</v>
      </c>
      <c r="D6763" s="8" t="s">
        <v>11682</v>
      </c>
      <c r="E6763" s="8" t="s">
        <v>11683</v>
      </c>
      <c r="F6763" s="24">
        <v>0.32</v>
      </c>
      <c r="G6763" s="24">
        <v>0</v>
      </c>
      <c r="H6763" s="25">
        <v>165.1575</v>
      </c>
      <c r="I6763" s="25">
        <v>50.033999999999999</v>
      </c>
      <c r="J6763" s="15">
        <v>1317</v>
      </c>
      <c r="K6763" s="15">
        <v>377</v>
      </c>
      <c r="L6763" s="13">
        <v>0.3029</v>
      </c>
      <c r="M6763" s="7">
        <v>0.87710670999999996</v>
      </c>
      <c r="N6763" s="26">
        <v>0.5</v>
      </c>
      <c r="O6763" s="27" t="s">
        <v>22</v>
      </c>
      <c r="P6763" s="8">
        <v>0.42994393479999998</v>
      </c>
      <c r="Q6763" s="24">
        <v>0.32</v>
      </c>
      <c r="R6763" t="str">
        <f>IF($Q6763*100&gt;=VLOOKUP($O6763,margin_ranges!$A$5:$C$10,2,FALSE),IF($Q6763*100&lt;=VLOOKUP($O6763,margin_ranges!$A$5:$C$10,3,FALSE)+10,"IN RANGE","ABOVE RANGE"),"BELOW RANGE")</f>
        <v>IN RANGE</v>
      </c>
      <c r="S6763">
        <f>MIN(VLOOKUP($O6763,margin_ranges!$A$5:$D$10,4,FALSE),$P6763*100)</f>
        <v>29.75</v>
      </c>
      <c r="T6763" s="29">
        <f>(1-$S6763/100)/(1-$F6763)-1</f>
        <v>3.3088235294117752E-2</v>
      </c>
      <c r="U6763" s="19" t="str">
        <f>IF(ABS(IFERROR(T6763,0))&gt;0.05,INDEX(margin_ranges!$C$13:$C$16,MATCH($F6763*100,margin_ranges!$B$13:$B$16,1)),"")</f>
        <v/>
      </c>
      <c r="V6763" t="e">
        <f>MIN(VLOOKUP($U6763,margin_ranges!$A$5:$D$10,4,FALSE),$P6763*100)</f>
        <v>#N/A</v>
      </c>
      <c r="Y6763" s="29" t="e">
        <f t="shared" si="105"/>
        <v>#N/A</v>
      </c>
    </row>
    <row r="6764" spans="1:25" x14ac:dyDescent="0.3">
      <c r="A6764" s="8" t="s">
        <v>17</v>
      </c>
      <c r="B6764" s="8" t="s">
        <v>11672</v>
      </c>
      <c r="C6764" s="8" t="s">
        <v>11673</v>
      </c>
      <c r="D6764" s="8" t="s">
        <v>11684</v>
      </c>
      <c r="E6764" s="8" t="s">
        <v>11685</v>
      </c>
      <c r="F6764" s="24">
        <v>0.32</v>
      </c>
      <c r="G6764" s="24">
        <v>1</v>
      </c>
      <c r="H6764" s="25">
        <v>174.3192</v>
      </c>
      <c r="I6764" s="25">
        <v>54.9694</v>
      </c>
      <c r="J6764" s="15">
        <v>1558</v>
      </c>
      <c r="K6764" s="15">
        <v>446</v>
      </c>
      <c r="L6764" s="13">
        <v>0.31530000000000002</v>
      </c>
      <c r="M6764" s="7">
        <v>0.94465345000000001</v>
      </c>
      <c r="N6764" s="26">
        <v>0.6</v>
      </c>
      <c r="O6764" s="27" t="s">
        <v>22</v>
      </c>
      <c r="P6764" s="8">
        <v>0.36484644170000002</v>
      </c>
      <c r="Q6764" s="24">
        <v>0.32</v>
      </c>
      <c r="R6764" t="str">
        <f>IF($Q6764*100&gt;=VLOOKUP($O6764,margin_ranges!$A$5:$C$10,2,FALSE),IF($Q6764*100&lt;=VLOOKUP($O6764,margin_ranges!$A$5:$C$10,3,FALSE)+10,"IN RANGE","ABOVE RANGE"),"BELOW RANGE")</f>
        <v>IN RANGE</v>
      </c>
      <c r="S6764">
        <f>MIN(VLOOKUP($O6764,margin_ranges!$A$5:$D$10,4,FALSE),$P6764*100)</f>
        <v>29.75</v>
      </c>
      <c r="T6764" s="29">
        <f>(1-$S6764/100)/(1-$F6764)-1</f>
        <v>3.3088235294117752E-2</v>
      </c>
      <c r="U6764" s="19" t="str">
        <f>IF(ABS(IFERROR(T6764,0))&gt;0.05,INDEX(margin_ranges!$C$13:$C$16,MATCH($F6764*100,margin_ranges!$B$13:$B$16,1)),"")</f>
        <v/>
      </c>
      <c r="V6764" t="e">
        <f>MIN(VLOOKUP($U6764,margin_ranges!$A$5:$D$10,4,FALSE),$P6764*100)</f>
        <v>#N/A</v>
      </c>
      <c r="Y6764" s="29" t="e">
        <f t="shared" si="105"/>
        <v>#N/A</v>
      </c>
    </row>
    <row r="6765" spans="1:25" x14ac:dyDescent="0.3">
      <c r="A6765" s="8" t="s">
        <v>17</v>
      </c>
      <c r="B6765" s="8" t="s">
        <v>11672</v>
      </c>
      <c r="C6765" s="8" t="s">
        <v>11673</v>
      </c>
      <c r="D6765" s="8" t="s">
        <v>11676</v>
      </c>
      <c r="E6765" s="8" t="s">
        <v>11677</v>
      </c>
      <c r="F6765" s="24">
        <v>0.30800438944018699</v>
      </c>
      <c r="G6765" s="24">
        <v>1</v>
      </c>
      <c r="H6765" s="25">
        <v>159.70570000000001</v>
      </c>
      <c r="I6765" s="25">
        <v>37.233600000000003</v>
      </c>
      <c r="J6765" s="15">
        <v>1291</v>
      </c>
      <c r="K6765" s="15">
        <v>393</v>
      </c>
      <c r="L6765" s="13">
        <v>0.2331</v>
      </c>
      <c r="M6765" s="7">
        <v>1.1560767000000001</v>
      </c>
      <c r="N6765" s="26">
        <v>0.8</v>
      </c>
      <c r="O6765" s="27" t="s">
        <v>22</v>
      </c>
      <c r="P6765" s="8">
        <v>0.30800438940000002</v>
      </c>
      <c r="Q6765" s="24">
        <v>0.39</v>
      </c>
      <c r="R6765" t="str">
        <f>IF($Q6765*100&gt;=VLOOKUP($O6765,margin_ranges!$A$5:$C$10,2,FALSE),IF($Q6765*100&lt;=VLOOKUP($O6765,margin_ranges!$A$5:$C$10,3,FALSE)+10,"IN RANGE","ABOVE RANGE"),"BELOW RANGE")</f>
        <v>IN RANGE</v>
      </c>
      <c r="S6765">
        <f>MIN(VLOOKUP($O6765,margin_ranges!$A$5:$D$10,4,FALSE),$P6765*100)</f>
        <v>29.75</v>
      </c>
      <c r="T6765" s="29">
        <f>(1-$S6765/100)/(1-$F6765)-1</f>
        <v>1.5179849813915736E-2</v>
      </c>
      <c r="U6765" s="19" t="str">
        <f>IF(ABS(IFERROR(T6765,0))&gt;0.05,INDEX(margin_ranges!$C$13:$C$16,MATCH($F6765*100,margin_ranges!$B$13:$B$16,1)),"")</f>
        <v/>
      </c>
      <c r="V6765" t="e">
        <f>MIN(VLOOKUP($U6765,margin_ranges!$A$5:$D$10,4,FALSE),$P6765*100)</f>
        <v>#N/A</v>
      </c>
      <c r="Y6765" s="29" t="e">
        <f t="shared" si="105"/>
        <v>#N/A</v>
      </c>
    </row>
    <row r="6766" spans="1:25" x14ac:dyDescent="0.3">
      <c r="A6766" s="8" t="s">
        <v>17</v>
      </c>
      <c r="B6766" s="8" t="s">
        <v>11672</v>
      </c>
      <c r="C6766" s="8" t="s">
        <v>11673</v>
      </c>
      <c r="D6766" s="8" t="s">
        <v>11674</v>
      </c>
      <c r="E6766" s="8" t="s">
        <v>11675</v>
      </c>
      <c r="F6766" s="24">
        <v>0.107564164858324</v>
      </c>
      <c r="G6766" s="24">
        <v>1</v>
      </c>
      <c r="H6766" s="25">
        <v>100.84010000000001</v>
      </c>
      <c r="I6766" s="25">
        <v>53.067100000000003</v>
      </c>
      <c r="J6766" s="15">
        <v>714</v>
      </c>
      <c r="K6766" s="15">
        <v>66</v>
      </c>
      <c r="L6766" s="13">
        <v>0.5262</v>
      </c>
      <c r="M6766" s="7">
        <v>0.44821149999999998</v>
      </c>
      <c r="N6766" s="26">
        <v>0.4</v>
      </c>
      <c r="O6766" s="27" t="s">
        <v>22</v>
      </c>
      <c r="P6766" s="8">
        <v>0.10756416489999999</v>
      </c>
      <c r="Q6766" s="24">
        <v>0.32</v>
      </c>
      <c r="R6766" t="str">
        <f>IF($Q6766*100&gt;=VLOOKUP($O6766,margin_ranges!$A$5:$C$10,2,FALSE),IF($Q6766*100&lt;=VLOOKUP($O6766,margin_ranges!$A$5:$C$10,3,FALSE)+10,"IN RANGE","ABOVE RANGE"),"BELOW RANGE")</f>
        <v>IN RANGE</v>
      </c>
      <c r="S6766">
        <f>MIN(VLOOKUP($O6766,margin_ranges!$A$5:$D$10,4,FALSE),$P6766*100)</f>
        <v>10.756416489999999</v>
      </c>
      <c r="T6766" s="29">
        <f>(1-$S6766/100)/(1-$F6766)-1</f>
        <v>-4.6699200062505497E-11</v>
      </c>
      <c r="U6766" s="19" t="str">
        <f>IF(ABS(IFERROR(T6766,0))&gt;0.05,INDEX(margin_ranges!$C$13:$C$16,MATCH($F6766*100,margin_ranges!$B$13:$B$16,1)),"")</f>
        <v/>
      </c>
      <c r="V6766" t="e">
        <f>MIN(VLOOKUP($U6766,margin_ranges!$A$5:$D$10,4,FALSE),$P6766*100)</f>
        <v>#N/A</v>
      </c>
      <c r="Y6766" s="29" t="e">
        <f t="shared" si="105"/>
        <v>#N/A</v>
      </c>
    </row>
    <row r="6767" spans="1:25" x14ac:dyDescent="0.3">
      <c r="A6767" s="8" t="s">
        <v>17</v>
      </c>
      <c r="B6767" s="8" t="s">
        <v>11672</v>
      </c>
      <c r="C6767" s="8" t="s">
        <v>11673</v>
      </c>
      <c r="D6767" s="8" t="s">
        <v>11680</v>
      </c>
      <c r="E6767" s="8" t="s">
        <v>11681</v>
      </c>
      <c r="F6767" s="24">
        <v>0.22707440755559899</v>
      </c>
      <c r="G6767" s="24">
        <v>1</v>
      </c>
      <c r="H6767" s="25">
        <v>93.334999999999994</v>
      </c>
      <c r="I6767" s="25">
        <v>28.0746</v>
      </c>
      <c r="J6767" s="15">
        <v>327</v>
      </c>
      <c r="K6767" s="15">
        <v>69</v>
      </c>
      <c r="L6767" s="13">
        <v>0.30080000000000001</v>
      </c>
      <c r="M6767" s="7">
        <v>0.38813567999999998</v>
      </c>
      <c r="N6767" s="26">
        <v>0.3</v>
      </c>
      <c r="O6767" s="27" t="s">
        <v>22</v>
      </c>
      <c r="P6767" s="8">
        <v>0.2270744076</v>
      </c>
      <c r="Q6767" s="24">
        <v>0.24</v>
      </c>
      <c r="R6767" t="str">
        <f>IF($Q6767*100&gt;=VLOOKUP($O6767,margin_ranges!$A$5:$C$10,2,FALSE),IF($Q6767*100&lt;=VLOOKUP($O6767,margin_ranges!$A$5:$C$10,3,FALSE)+10,"IN RANGE","ABOVE RANGE"),"BELOW RANGE")</f>
        <v>IN RANGE</v>
      </c>
      <c r="S6767">
        <f>MIN(VLOOKUP($O6767,margin_ranges!$A$5:$D$10,4,FALSE),$P6767*100)</f>
        <v>22.707440760000001</v>
      </c>
      <c r="T6767" s="29">
        <f>(1-$S6767/100)/(1-$F6767)-1</f>
        <v>-5.7445270762457312E-11</v>
      </c>
      <c r="U6767" s="19" t="str">
        <f>IF(ABS(IFERROR(T6767,0))&gt;0.05,INDEX(margin_ranges!$C$13:$C$16,MATCH($F6767*100,margin_ranges!$B$13:$B$16,1)),"")</f>
        <v/>
      </c>
      <c r="V6767" t="e">
        <f>MIN(VLOOKUP($U6767,margin_ranges!$A$5:$D$10,4,FALSE),$P6767*100)</f>
        <v>#N/A</v>
      </c>
      <c r="Y6767" s="29" t="e">
        <f t="shared" si="105"/>
        <v>#N/A</v>
      </c>
    </row>
    <row r="6768" spans="1:25" x14ac:dyDescent="0.3">
      <c r="A6768" s="8" t="s">
        <v>17</v>
      </c>
      <c r="B6768" s="8" t="s">
        <v>11672</v>
      </c>
      <c r="C6768" s="8" t="s">
        <v>11673</v>
      </c>
      <c r="D6768" s="8" t="s">
        <v>11686</v>
      </c>
      <c r="E6768" s="8" t="s">
        <v>11687</v>
      </c>
      <c r="F6768" s="24">
        <v>0.32999999999999902</v>
      </c>
      <c r="G6768" s="24">
        <v>0</v>
      </c>
      <c r="H6768" s="25">
        <v>17.781500000000001</v>
      </c>
      <c r="I6768" s="25">
        <v>6.1439000000000004</v>
      </c>
      <c r="J6768" s="15">
        <v>141</v>
      </c>
      <c r="K6768" s="15">
        <v>46</v>
      </c>
      <c r="L6768" s="13">
        <v>0.34549999999999997</v>
      </c>
      <c r="M6768" s="7">
        <v>0.76695460000000004</v>
      </c>
      <c r="N6768" s="26">
        <v>0.5</v>
      </c>
      <c r="O6768" s="27" t="s">
        <v>162</v>
      </c>
      <c r="P6768" s="8">
        <v>0.34807092960000002</v>
      </c>
      <c r="Q6768" s="24">
        <v>0.33</v>
      </c>
      <c r="R6768" t="str">
        <f>IF($Q6768*100&gt;=VLOOKUP($O6768,margin_ranges!$A$5:$C$10,2,FALSE),IF($Q6768*100&lt;=VLOOKUP($O6768,margin_ranges!$A$5:$C$10,3,FALSE)+10,"IN RANGE","ABOVE RANGE"),"BELOW RANGE")</f>
        <v>IN RANGE</v>
      </c>
      <c r="S6768">
        <f>MIN(VLOOKUP($O6768,margin_ranges!$A$5:$D$10,4,FALSE),$P6768*100)</f>
        <v>34.807092960000006</v>
      </c>
      <c r="T6768" s="29">
        <f>(1-$S6768/100)/(1-$F6768)-1</f>
        <v>-2.6971536716419497E-2</v>
      </c>
      <c r="U6768" s="19" t="str">
        <f>IF(ABS(IFERROR(T6768,0))&gt;0.05,INDEX(margin_ranges!$C$13:$C$16,MATCH($F6768*100,margin_ranges!$B$13:$B$16,1)),"")</f>
        <v/>
      </c>
      <c r="V6768" t="e">
        <f>MIN(VLOOKUP($U6768,margin_ranges!$A$5:$D$10,4,FALSE),$P6768*100)</f>
        <v>#N/A</v>
      </c>
      <c r="Y6768" s="29" t="e">
        <f t="shared" si="105"/>
        <v>#N/A</v>
      </c>
    </row>
    <row r="6769" spans="1:25" x14ac:dyDescent="0.3">
      <c r="A6769" s="8" t="s">
        <v>17</v>
      </c>
      <c r="B6769" s="8" t="s">
        <v>11672</v>
      </c>
      <c r="C6769" s="8" t="s">
        <v>11673</v>
      </c>
      <c r="D6769" s="8" t="s">
        <v>11678</v>
      </c>
      <c r="E6769" s="8" t="s">
        <v>11679</v>
      </c>
      <c r="F6769" s="24">
        <v>0.3</v>
      </c>
      <c r="G6769" s="24">
        <v>1</v>
      </c>
      <c r="H6769" s="25">
        <v>177.76259999999999</v>
      </c>
      <c r="I6769" s="25">
        <v>65.075000000000003</v>
      </c>
      <c r="J6769" s="15">
        <v>2484</v>
      </c>
      <c r="K6769" s="15">
        <v>745</v>
      </c>
      <c r="L6769" s="13">
        <v>0.36609999999999998</v>
      </c>
      <c r="M6769" s="7">
        <v>1.27218912</v>
      </c>
      <c r="N6769" s="26">
        <v>0.5</v>
      </c>
      <c r="O6769" s="27" t="s">
        <v>162</v>
      </c>
      <c r="P6769" s="8">
        <v>0.60697667420000001</v>
      </c>
      <c r="Q6769" s="24">
        <v>0.3</v>
      </c>
      <c r="R6769" t="str">
        <f>IF($Q6769*100&gt;=VLOOKUP($O6769,margin_ranges!$A$5:$C$10,2,FALSE),IF($Q6769*100&lt;=VLOOKUP($O6769,margin_ranges!$A$5:$C$10,3,FALSE)+10,"IN RANGE","ABOVE RANGE"),"BELOW RANGE")</f>
        <v>IN RANGE</v>
      </c>
      <c r="S6769">
        <f>MIN(VLOOKUP($O6769,margin_ranges!$A$5:$D$10,4,FALSE),$P6769*100)</f>
        <v>43</v>
      </c>
      <c r="T6769" s="29">
        <f>(1-$S6769/100)/(1-$F6769)-1</f>
        <v>-0.18571428571428561</v>
      </c>
      <c r="U6769" s="19" t="str">
        <f>IF(ABS(IFERROR(T6769,0))&gt;0.05,INDEX(margin_ranges!$C$13:$C$16,MATCH($F6769*100,margin_ranges!$B$13:$B$16,1)),"")</f>
        <v>Balanced (Type B)</v>
      </c>
      <c r="V6769">
        <f>MIN(VLOOKUP($U6769,margin_ranges!$A$5:$D$10,4,FALSE),$P6769*100)</f>
        <v>29.75</v>
      </c>
      <c r="Y6769" s="29">
        <f t="shared" si="105"/>
        <v>3.5714285714285587E-3</v>
      </c>
    </row>
    <row r="6770" spans="1:25" x14ac:dyDescent="0.3">
      <c r="A6770" s="8" t="s">
        <v>35</v>
      </c>
      <c r="B6770" s="8" t="s">
        <v>11688</v>
      </c>
      <c r="C6770" s="8" t="s">
        <v>34</v>
      </c>
      <c r="D6770" s="8" t="s">
        <v>34</v>
      </c>
      <c r="E6770" s="8"/>
      <c r="F6770" s="24">
        <v>0.35</v>
      </c>
      <c r="G6770" s="24">
        <v>1</v>
      </c>
      <c r="H6770" s="25">
        <v>68.911100000000005</v>
      </c>
      <c r="I6770" s="25">
        <v>28.819500000000001</v>
      </c>
      <c r="J6770" s="15">
        <v>672</v>
      </c>
      <c r="K6770" s="15">
        <v>235</v>
      </c>
      <c r="L6770" s="13">
        <v>0.41820000000000002</v>
      </c>
      <c r="M6770" s="7">
        <v>0.77691765999999995</v>
      </c>
      <c r="N6770" s="26">
        <v>0.32</v>
      </c>
      <c r="O6770" s="27"/>
      <c r="P6770" s="8">
        <v>0.58811594140000001</v>
      </c>
      <c r="Q6770" s="24">
        <v>0.35</v>
      </c>
      <c r="R6770" t="e">
        <f>IF($Q6770*100&gt;=VLOOKUP($O6770,margin_ranges!$A$5:$C$10,2,FALSE),IF($Q6770*100&lt;=VLOOKUP($O6770,margin_ranges!$A$5:$C$10,3,FALSE)+10,"IN RANGE","ABOVE RANGE"),"BELOW RANGE")</f>
        <v>#N/A</v>
      </c>
      <c r="S6770" t="e">
        <f>MIN(VLOOKUP($O6770,margin_ranges!$A$5:$D$10,4,FALSE),$P6770*100)</f>
        <v>#N/A</v>
      </c>
      <c r="T6770" s="29" t="e">
        <f>(1-$S6770/100)/(1-$F6770)-1</f>
        <v>#N/A</v>
      </c>
      <c r="U6770" s="19" t="str">
        <f>IF(ABS(IFERROR(T6770,0))&gt;0.05,INDEX(margin_ranges!$C$13:$C$16,MATCH($F6770*100,margin_ranges!$B$13:$B$16,1)),"")</f>
        <v/>
      </c>
      <c r="V6770" t="e">
        <f>MIN(VLOOKUP($U6770,margin_ranges!$A$5:$D$10,4,FALSE),$P6770*100)</f>
        <v>#N/A</v>
      </c>
      <c r="Y6770" s="29" t="e">
        <f t="shared" si="105"/>
        <v>#N/A</v>
      </c>
    </row>
    <row r="6771" spans="1:25" x14ac:dyDescent="0.3">
      <c r="A6771" s="8" t="s">
        <v>33</v>
      </c>
      <c r="B6771" s="8" t="s">
        <v>11688</v>
      </c>
      <c r="C6771" s="8" t="s">
        <v>11689</v>
      </c>
      <c r="D6771" s="8" t="s">
        <v>34</v>
      </c>
      <c r="E6771" s="8"/>
      <c r="F6771" s="24">
        <v>0.35</v>
      </c>
      <c r="G6771" s="24">
        <v>1</v>
      </c>
      <c r="H6771" s="25">
        <v>68.911100000000005</v>
      </c>
      <c r="I6771" s="25">
        <v>28.819500000000001</v>
      </c>
      <c r="J6771" s="15">
        <v>672</v>
      </c>
      <c r="K6771" s="15">
        <v>235</v>
      </c>
      <c r="L6771" s="13">
        <v>0.41820000000000002</v>
      </c>
      <c r="M6771" s="7">
        <v>0.77691765999999995</v>
      </c>
      <c r="N6771" s="26">
        <v>0.32</v>
      </c>
      <c r="O6771" s="27"/>
      <c r="P6771" s="8">
        <v>0.58811594140000001</v>
      </c>
      <c r="Q6771" s="24">
        <v>0.35</v>
      </c>
      <c r="R6771" t="e">
        <f>IF($Q6771*100&gt;=VLOOKUP($O6771,margin_ranges!$A$5:$C$10,2,FALSE),IF($Q6771*100&lt;=VLOOKUP($O6771,margin_ranges!$A$5:$C$10,3,FALSE)+10,"IN RANGE","ABOVE RANGE"),"BELOW RANGE")</f>
        <v>#N/A</v>
      </c>
      <c r="S6771" t="e">
        <f>MIN(VLOOKUP($O6771,margin_ranges!$A$5:$D$10,4,FALSE),$P6771*100)</f>
        <v>#N/A</v>
      </c>
      <c r="T6771" s="29" t="e">
        <f>(1-$S6771/100)/(1-$F6771)-1</f>
        <v>#N/A</v>
      </c>
      <c r="U6771" s="19" t="str">
        <f>IF(ABS(IFERROR(T6771,0))&gt;0.05,INDEX(margin_ranges!$C$13:$C$16,MATCH($F6771*100,margin_ranges!$B$13:$B$16,1)),"")</f>
        <v/>
      </c>
      <c r="V6771" t="e">
        <f>MIN(VLOOKUP($U6771,margin_ranges!$A$5:$D$10,4,FALSE),$P6771*100)</f>
        <v>#N/A</v>
      </c>
      <c r="Y6771" s="29" t="e">
        <f t="shared" si="105"/>
        <v>#N/A</v>
      </c>
    </row>
    <row r="6772" spans="1:25" x14ac:dyDescent="0.3">
      <c r="A6772" s="8" t="s">
        <v>17</v>
      </c>
      <c r="B6772" s="8" t="s">
        <v>11688</v>
      </c>
      <c r="C6772" s="8" t="s">
        <v>11689</v>
      </c>
      <c r="D6772" s="8" t="s">
        <v>11690</v>
      </c>
      <c r="E6772" s="8" t="s">
        <v>11691</v>
      </c>
      <c r="F6772" s="24">
        <v>0.35</v>
      </c>
      <c r="G6772" s="24">
        <v>1</v>
      </c>
      <c r="H6772" s="25">
        <v>68.911100000000005</v>
      </c>
      <c r="I6772" s="25">
        <v>28.819500000000001</v>
      </c>
      <c r="J6772" s="15">
        <v>672</v>
      </c>
      <c r="K6772" s="15">
        <v>235</v>
      </c>
      <c r="L6772" s="13">
        <v>0.41820000000000002</v>
      </c>
      <c r="M6772" s="7">
        <v>0.77691765999999995</v>
      </c>
      <c r="N6772" s="26">
        <v>0.32</v>
      </c>
      <c r="O6772" s="27" t="s">
        <v>95</v>
      </c>
      <c r="P6772" s="8">
        <v>0.58811594140000001</v>
      </c>
      <c r="Q6772" s="24">
        <v>0.35</v>
      </c>
      <c r="R6772" t="str">
        <f>IF($Q6772*100&gt;=VLOOKUP($O6772,margin_ranges!$A$5:$C$10,2,FALSE),IF($Q6772*100&lt;=VLOOKUP($O6772,margin_ranges!$A$5:$C$10,3,FALSE)+10,"IN RANGE","ABOVE RANGE"),"BELOW RANGE")</f>
        <v>IN RANGE</v>
      </c>
      <c r="S6772">
        <f>MIN(VLOOKUP($O6772,margin_ranges!$A$5:$D$10,4,FALSE),$P6772*100)</f>
        <v>19.75</v>
      </c>
      <c r="T6772" s="29">
        <f>(1-$S6772/100)/(1-$F6772)-1</f>
        <v>0.23461538461538467</v>
      </c>
      <c r="U6772" s="19" t="str">
        <f>IF(ABS(IFERROR(T6772,0))&gt;0.05,INDEX(margin_ranges!$C$13:$C$16,MATCH($F6772*100,margin_ranges!$B$13:$B$16,1)),"")</f>
        <v>Margin Over Fill (Type C)</v>
      </c>
      <c r="V6772">
        <f>MIN(VLOOKUP($U6772,margin_ranges!$A$5:$D$10,4,FALSE),$P6772*100)</f>
        <v>43</v>
      </c>
      <c r="Y6772" s="29">
        <f t="shared" si="105"/>
        <v>-0.12307692307692297</v>
      </c>
    </row>
    <row r="6773" spans="1:25" x14ac:dyDescent="0.3">
      <c r="A6773" s="8" t="s">
        <v>35</v>
      </c>
      <c r="B6773" s="8" t="s">
        <v>11692</v>
      </c>
      <c r="C6773" s="8" t="s">
        <v>34</v>
      </c>
      <c r="D6773" s="8" t="s">
        <v>34</v>
      </c>
      <c r="E6773" s="8"/>
      <c r="F6773" s="24">
        <v>0.115374588208447</v>
      </c>
      <c r="G6773" s="24">
        <v>0</v>
      </c>
      <c r="H6773" s="25">
        <v>13.7921</v>
      </c>
      <c r="I6773" s="25">
        <v>0.61580000000000001</v>
      </c>
      <c r="J6773" s="15">
        <v>10</v>
      </c>
      <c r="K6773" s="15">
        <v>2</v>
      </c>
      <c r="L6773" s="13">
        <v>4.4600000000000001E-2</v>
      </c>
      <c r="M6773" s="7">
        <v>0.55914626999999995</v>
      </c>
      <c r="N6773" s="26">
        <v>0.49463499999999999</v>
      </c>
      <c r="O6773" s="27"/>
      <c r="P6773" s="8">
        <v>0.1153745882</v>
      </c>
      <c r="Q6773" s="24">
        <v>0.31769999999999998</v>
      </c>
      <c r="R6773" t="e">
        <f>IF($Q6773*100&gt;=VLOOKUP($O6773,margin_ranges!$A$5:$C$10,2,FALSE),IF($Q6773*100&lt;=VLOOKUP($O6773,margin_ranges!$A$5:$C$10,3,FALSE)+10,"IN RANGE","ABOVE RANGE"),"BELOW RANGE")</f>
        <v>#N/A</v>
      </c>
      <c r="S6773" t="e">
        <f>MIN(VLOOKUP($O6773,margin_ranges!$A$5:$D$10,4,FALSE),$P6773*100)</f>
        <v>#N/A</v>
      </c>
      <c r="T6773" s="29" t="e">
        <f>(1-$S6773/100)/(1-$F6773)-1</f>
        <v>#N/A</v>
      </c>
      <c r="U6773" s="19" t="str">
        <f>IF(ABS(IFERROR(T6773,0))&gt;0.05,INDEX(margin_ranges!$C$13:$C$16,MATCH($F6773*100,margin_ranges!$B$13:$B$16,1)),"")</f>
        <v/>
      </c>
      <c r="V6773" t="e">
        <f>MIN(VLOOKUP($U6773,margin_ranges!$A$5:$D$10,4,FALSE),$P6773*100)</f>
        <v>#N/A</v>
      </c>
      <c r="Y6773" s="29" t="e">
        <f t="shared" si="105"/>
        <v>#N/A</v>
      </c>
    </row>
    <row r="6774" spans="1:25" x14ac:dyDescent="0.3">
      <c r="A6774" s="8" t="s">
        <v>33</v>
      </c>
      <c r="B6774" s="8" t="s">
        <v>11692</v>
      </c>
      <c r="C6774" s="8" t="s">
        <v>11693</v>
      </c>
      <c r="D6774" s="8" t="s">
        <v>34</v>
      </c>
      <c r="E6774" s="8"/>
      <c r="F6774" s="24">
        <v>0.115374588208447</v>
      </c>
      <c r="G6774" s="24">
        <v>0</v>
      </c>
      <c r="H6774" s="25">
        <v>13.7921</v>
      </c>
      <c r="I6774" s="25">
        <v>0.61580000000000001</v>
      </c>
      <c r="J6774" s="15">
        <v>10</v>
      </c>
      <c r="K6774" s="15">
        <v>2</v>
      </c>
      <c r="L6774" s="13">
        <v>4.4600000000000001E-2</v>
      </c>
      <c r="M6774" s="7">
        <v>0.55914626999999995</v>
      </c>
      <c r="N6774" s="26">
        <v>0.49463499999999999</v>
      </c>
      <c r="O6774" s="27"/>
      <c r="P6774" s="8">
        <v>0.1153745882</v>
      </c>
      <c r="Q6774" s="24">
        <v>0.31769999999999998</v>
      </c>
      <c r="R6774" t="e">
        <f>IF($Q6774*100&gt;=VLOOKUP($O6774,margin_ranges!$A$5:$C$10,2,FALSE),IF($Q6774*100&lt;=VLOOKUP($O6774,margin_ranges!$A$5:$C$10,3,FALSE)+10,"IN RANGE","ABOVE RANGE"),"BELOW RANGE")</f>
        <v>#N/A</v>
      </c>
      <c r="S6774" t="e">
        <f>MIN(VLOOKUP($O6774,margin_ranges!$A$5:$D$10,4,FALSE),$P6774*100)</f>
        <v>#N/A</v>
      </c>
      <c r="T6774" s="29" t="e">
        <f>(1-$S6774/100)/(1-$F6774)-1</f>
        <v>#N/A</v>
      </c>
      <c r="U6774" s="19" t="str">
        <f>IF(ABS(IFERROR(T6774,0))&gt;0.05,INDEX(margin_ranges!$C$13:$C$16,MATCH($F6774*100,margin_ranges!$B$13:$B$16,1)),"")</f>
        <v/>
      </c>
      <c r="V6774" t="e">
        <f>MIN(VLOOKUP($U6774,margin_ranges!$A$5:$D$10,4,FALSE),$P6774*100)</f>
        <v>#N/A</v>
      </c>
      <c r="Y6774" s="29" t="e">
        <f t="shared" si="105"/>
        <v>#N/A</v>
      </c>
    </row>
    <row r="6775" spans="1:25" x14ac:dyDescent="0.3">
      <c r="A6775" s="8" t="s">
        <v>35</v>
      </c>
      <c r="B6775" s="8" t="s">
        <v>11694</v>
      </c>
      <c r="C6775" s="8" t="s">
        <v>34</v>
      </c>
      <c r="D6775" s="8" t="s">
        <v>34</v>
      </c>
      <c r="E6775" s="8"/>
      <c r="F6775" s="24">
        <v>0.27180770886662098</v>
      </c>
      <c r="G6775" s="24">
        <v>0</v>
      </c>
      <c r="H6775" s="25">
        <v>36.0747</v>
      </c>
      <c r="I6775" s="25">
        <v>5.4208999999999996</v>
      </c>
      <c r="J6775" s="15">
        <v>547</v>
      </c>
      <c r="K6775" s="15">
        <v>137</v>
      </c>
      <c r="L6775" s="13">
        <v>0.15029999999999999</v>
      </c>
      <c r="M6775" s="7">
        <v>3.3634138</v>
      </c>
      <c r="N6775" s="26">
        <v>2.4492120000000002</v>
      </c>
      <c r="O6775" s="27"/>
      <c r="P6775" s="8">
        <v>0.2718077089</v>
      </c>
      <c r="Q6775" s="24">
        <v>0.2898</v>
      </c>
      <c r="R6775" t="e">
        <f>IF($Q6775*100&gt;=VLOOKUP($O6775,margin_ranges!$A$5:$C$10,2,FALSE),IF($Q6775*100&lt;=VLOOKUP($O6775,margin_ranges!$A$5:$C$10,3,FALSE)+10,"IN RANGE","ABOVE RANGE"),"BELOW RANGE")</f>
        <v>#N/A</v>
      </c>
      <c r="S6775" t="e">
        <f>MIN(VLOOKUP($O6775,margin_ranges!$A$5:$D$10,4,FALSE),$P6775*100)</f>
        <v>#N/A</v>
      </c>
      <c r="T6775" s="29" t="e">
        <f>(1-$S6775/100)/(1-$F6775)-1</f>
        <v>#N/A</v>
      </c>
      <c r="U6775" s="19" t="str">
        <f>IF(ABS(IFERROR(T6775,0))&gt;0.05,INDEX(margin_ranges!$C$13:$C$16,MATCH($F6775*100,margin_ranges!$B$13:$B$16,1)),"")</f>
        <v/>
      </c>
      <c r="V6775" t="e">
        <f>MIN(VLOOKUP($U6775,margin_ranges!$A$5:$D$10,4,FALSE),$P6775*100)</f>
        <v>#N/A</v>
      </c>
      <c r="Y6775" s="29" t="e">
        <f t="shared" si="105"/>
        <v>#N/A</v>
      </c>
    </row>
    <row r="6776" spans="1:25" x14ac:dyDescent="0.3">
      <c r="A6776" s="8" t="s">
        <v>33</v>
      </c>
      <c r="B6776" s="8" t="s">
        <v>11694</v>
      </c>
      <c r="C6776" s="8" t="s">
        <v>11695</v>
      </c>
      <c r="D6776" s="8" t="s">
        <v>34</v>
      </c>
      <c r="E6776" s="8"/>
      <c r="F6776" s="24">
        <v>0.27180770886662098</v>
      </c>
      <c r="G6776" s="24">
        <v>0</v>
      </c>
      <c r="H6776" s="25">
        <v>36.0747</v>
      </c>
      <c r="I6776" s="25">
        <v>5.4208999999999996</v>
      </c>
      <c r="J6776" s="15">
        <v>547</v>
      </c>
      <c r="K6776" s="15">
        <v>137</v>
      </c>
      <c r="L6776" s="13">
        <v>0.15029999999999999</v>
      </c>
      <c r="M6776" s="7">
        <v>3.3634138</v>
      </c>
      <c r="N6776" s="26">
        <v>2.4492120000000002</v>
      </c>
      <c r="O6776" s="27"/>
      <c r="P6776" s="8">
        <v>0.2718077089</v>
      </c>
      <c r="Q6776" s="24">
        <v>0.2898</v>
      </c>
      <c r="R6776" t="e">
        <f>IF($Q6776*100&gt;=VLOOKUP($O6776,margin_ranges!$A$5:$C$10,2,FALSE),IF($Q6776*100&lt;=VLOOKUP($O6776,margin_ranges!$A$5:$C$10,3,FALSE)+10,"IN RANGE","ABOVE RANGE"),"BELOW RANGE")</f>
        <v>#N/A</v>
      </c>
      <c r="S6776" t="e">
        <f>MIN(VLOOKUP($O6776,margin_ranges!$A$5:$D$10,4,FALSE),$P6776*100)</f>
        <v>#N/A</v>
      </c>
      <c r="T6776" s="29" t="e">
        <f>(1-$S6776/100)/(1-$F6776)-1</f>
        <v>#N/A</v>
      </c>
      <c r="U6776" s="19" t="str">
        <f>IF(ABS(IFERROR(T6776,0))&gt;0.05,INDEX(margin_ranges!$C$13:$C$16,MATCH($F6776*100,margin_ranges!$B$13:$B$16,1)),"")</f>
        <v/>
      </c>
      <c r="V6776" t="e">
        <f>MIN(VLOOKUP($U6776,margin_ranges!$A$5:$D$10,4,FALSE),$P6776*100)</f>
        <v>#N/A</v>
      </c>
      <c r="Y6776" s="29" t="e">
        <f t="shared" si="105"/>
        <v>#N/A</v>
      </c>
    </row>
    <row r="6777" spans="1:25" x14ac:dyDescent="0.3">
      <c r="A6777" s="8" t="s">
        <v>17</v>
      </c>
      <c r="B6777" s="8" t="s">
        <v>11694</v>
      </c>
      <c r="C6777" s="8" t="s">
        <v>11695</v>
      </c>
      <c r="D6777" s="8" t="s">
        <v>11696</v>
      </c>
      <c r="E6777" s="8" t="s">
        <v>11697</v>
      </c>
      <c r="F6777" s="24">
        <v>0.27091454496964401</v>
      </c>
      <c r="G6777" s="24">
        <v>0</v>
      </c>
      <c r="H6777" s="25">
        <v>27.5641</v>
      </c>
      <c r="I6777" s="25">
        <v>5.2957000000000001</v>
      </c>
      <c r="J6777" s="15">
        <v>545</v>
      </c>
      <c r="K6777" s="15">
        <v>136</v>
      </c>
      <c r="L6777" s="13">
        <v>0.19209999999999999</v>
      </c>
      <c r="M6777" s="7">
        <v>3.4289533300000001</v>
      </c>
      <c r="N6777" s="26">
        <v>2.5</v>
      </c>
      <c r="O6777" s="27" t="s">
        <v>22</v>
      </c>
      <c r="P6777" s="8">
        <v>0.27091454500000001</v>
      </c>
      <c r="Q6777" s="24">
        <v>0.28999999999999998</v>
      </c>
      <c r="R6777" t="str">
        <f>IF($Q6777*100&gt;=VLOOKUP($O6777,margin_ranges!$A$5:$C$10,2,FALSE),IF($Q6777*100&lt;=VLOOKUP($O6777,margin_ranges!$A$5:$C$10,3,FALSE)+10,"IN RANGE","ABOVE RANGE"),"BELOW RANGE")</f>
        <v>IN RANGE</v>
      </c>
      <c r="S6777">
        <f>MIN(VLOOKUP($O6777,margin_ranges!$A$5:$D$10,4,FALSE),$P6777*100)</f>
        <v>27.091454500000001</v>
      </c>
      <c r="T6777" s="29">
        <f>(1-$S6777/100)/(1-$F6777)-1</f>
        <v>-4.1635805914097546E-11</v>
      </c>
      <c r="U6777" s="19" t="str">
        <f>IF(ABS(IFERROR(T6777,0))&gt;0.05,INDEX(margin_ranges!$C$13:$C$16,MATCH($F6777*100,margin_ranges!$B$13:$B$16,1)),"")</f>
        <v/>
      </c>
      <c r="V6777" t="e">
        <f>MIN(VLOOKUP($U6777,margin_ranges!$A$5:$D$10,4,FALSE),$P6777*100)</f>
        <v>#N/A</v>
      </c>
      <c r="Y6777" s="29" t="e">
        <f t="shared" si="105"/>
        <v>#N/A</v>
      </c>
    </row>
    <row r="6778" spans="1:25" x14ac:dyDescent="0.3">
      <c r="A6778" s="8" t="s">
        <v>35</v>
      </c>
      <c r="B6778" s="8" t="s">
        <v>11698</v>
      </c>
      <c r="C6778" s="8" t="s">
        <v>34</v>
      </c>
      <c r="D6778" s="8" t="s">
        <v>34</v>
      </c>
      <c r="E6778" s="8"/>
      <c r="F6778" s="24">
        <v>0.29999999999999899</v>
      </c>
      <c r="G6778" s="24">
        <v>0</v>
      </c>
      <c r="H6778" s="25">
        <v>174.93279999999999</v>
      </c>
      <c r="I6778" s="25">
        <v>1.9867999999999999</v>
      </c>
      <c r="J6778" s="15">
        <v>11</v>
      </c>
      <c r="K6778" s="15">
        <v>3</v>
      </c>
      <c r="L6778" s="13">
        <v>1.14E-2</v>
      </c>
      <c r="M6778" s="7">
        <v>0.18460542999999999</v>
      </c>
      <c r="N6778" s="26">
        <v>7.0000000000000007E-2</v>
      </c>
      <c r="O6778" s="27"/>
      <c r="P6778" s="8">
        <v>0.62081288459999995</v>
      </c>
      <c r="Q6778" s="24">
        <v>0.3</v>
      </c>
      <c r="R6778" t="e">
        <f>IF($Q6778*100&gt;=VLOOKUP($O6778,margin_ranges!$A$5:$C$10,2,FALSE),IF($Q6778*100&lt;=VLOOKUP($O6778,margin_ranges!$A$5:$C$10,3,FALSE)+10,"IN RANGE","ABOVE RANGE"),"BELOW RANGE")</f>
        <v>#N/A</v>
      </c>
      <c r="S6778" t="e">
        <f>MIN(VLOOKUP($O6778,margin_ranges!$A$5:$D$10,4,FALSE),$P6778*100)</f>
        <v>#N/A</v>
      </c>
      <c r="T6778" s="29" t="e">
        <f>(1-$S6778/100)/(1-$F6778)-1</f>
        <v>#N/A</v>
      </c>
      <c r="U6778" s="19" t="str">
        <f>IF(ABS(IFERROR(T6778,0))&gt;0.05,INDEX(margin_ranges!$C$13:$C$16,MATCH($F6778*100,margin_ranges!$B$13:$B$16,1)),"")</f>
        <v/>
      </c>
      <c r="V6778" t="e">
        <f>MIN(VLOOKUP($U6778,margin_ranges!$A$5:$D$10,4,FALSE),$P6778*100)</f>
        <v>#N/A</v>
      </c>
      <c r="Y6778" s="29" t="e">
        <f t="shared" si="105"/>
        <v>#N/A</v>
      </c>
    </row>
    <row r="6779" spans="1:25" x14ac:dyDescent="0.3">
      <c r="A6779" s="8" t="s">
        <v>33</v>
      </c>
      <c r="B6779" s="8" t="s">
        <v>11698</v>
      </c>
      <c r="C6779" s="8" t="s">
        <v>11699</v>
      </c>
      <c r="D6779" s="8" t="s">
        <v>34</v>
      </c>
      <c r="E6779" s="8"/>
      <c r="F6779" s="24">
        <v>0.29999999999999899</v>
      </c>
      <c r="G6779" s="24">
        <v>0</v>
      </c>
      <c r="H6779" s="25">
        <v>174.93279999999999</v>
      </c>
      <c r="I6779" s="25">
        <v>1.9867999999999999</v>
      </c>
      <c r="J6779" s="15">
        <v>11</v>
      </c>
      <c r="K6779" s="15">
        <v>3</v>
      </c>
      <c r="L6779" s="13">
        <v>1.14E-2</v>
      </c>
      <c r="M6779" s="7">
        <v>0.18460542999999999</v>
      </c>
      <c r="N6779" s="26">
        <v>7.0000000000000007E-2</v>
      </c>
      <c r="O6779" s="27"/>
      <c r="P6779" s="8">
        <v>0.62081288459999995</v>
      </c>
      <c r="Q6779" s="24">
        <v>0.3</v>
      </c>
      <c r="R6779" t="e">
        <f>IF($Q6779*100&gt;=VLOOKUP($O6779,margin_ranges!$A$5:$C$10,2,FALSE),IF($Q6779*100&lt;=VLOOKUP($O6779,margin_ranges!$A$5:$C$10,3,FALSE)+10,"IN RANGE","ABOVE RANGE"),"BELOW RANGE")</f>
        <v>#N/A</v>
      </c>
      <c r="S6779" t="e">
        <f>MIN(VLOOKUP($O6779,margin_ranges!$A$5:$D$10,4,FALSE),$P6779*100)</f>
        <v>#N/A</v>
      </c>
      <c r="T6779" s="29" t="e">
        <f>(1-$S6779/100)/(1-$F6779)-1</f>
        <v>#N/A</v>
      </c>
      <c r="U6779" s="19" t="str">
        <f>IF(ABS(IFERROR(T6779,0))&gt;0.05,INDEX(margin_ranges!$C$13:$C$16,MATCH($F6779*100,margin_ranges!$B$13:$B$16,1)),"")</f>
        <v/>
      </c>
      <c r="V6779" t="e">
        <f>MIN(VLOOKUP($U6779,margin_ranges!$A$5:$D$10,4,FALSE),$P6779*100)</f>
        <v>#N/A</v>
      </c>
      <c r="Y6779" s="29" t="e">
        <f t="shared" si="105"/>
        <v>#N/A</v>
      </c>
    </row>
    <row r="6780" spans="1:25" x14ac:dyDescent="0.3">
      <c r="A6780" s="8" t="s">
        <v>17</v>
      </c>
      <c r="B6780" s="8" t="s">
        <v>11698</v>
      </c>
      <c r="C6780" s="8" t="s">
        <v>11699</v>
      </c>
      <c r="D6780" s="8" t="s">
        <v>11700</v>
      </c>
      <c r="E6780" s="8" t="s">
        <v>11701</v>
      </c>
      <c r="F6780" s="24">
        <v>0.3</v>
      </c>
      <c r="G6780" s="24">
        <v>0</v>
      </c>
      <c r="H6780" s="25">
        <v>68.124899999999997</v>
      </c>
      <c r="I6780" s="25">
        <v>1.3573999999999999</v>
      </c>
      <c r="J6780" s="15">
        <v>8</v>
      </c>
      <c r="K6780" s="15">
        <v>3</v>
      </c>
      <c r="L6780" s="13">
        <v>1.9900000000000001E-2</v>
      </c>
      <c r="M6780" s="7">
        <v>0.20537254999999999</v>
      </c>
      <c r="N6780" s="26">
        <v>7.0000000000000007E-2</v>
      </c>
      <c r="O6780" s="27" t="s">
        <v>95</v>
      </c>
      <c r="P6780" s="8">
        <v>0.65915601219999997</v>
      </c>
      <c r="Q6780" s="24">
        <v>0.3</v>
      </c>
      <c r="R6780" t="str">
        <f>IF($Q6780*100&gt;=VLOOKUP($O6780,margin_ranges!$A$5:$C$10,2,FALSE),IF($Q6780*100&lt;=VLOOKUP($O6780,margin_ranges!$A$5:$C$10,3,FALSE)+10,"IN RANGE","ABOVE RANGE"),"BELOW RANGE")</f>
        <v>IN RANGE</v>
      </c>
      <c r="S6780">
        <f>MIN(VLOOKUP($O6780,margin_ranges!$A$5:$D$10,4,FALSE),$P6780*100)</f>
        <v>19.75</v>
      </c>
      <c r="T6780" s="29">
        <f>(1-$S6780/100)/(1-$F6780)-1</f>
        <v>0.14642857142857157</v>
      </c>
      <c r="U6780" s="19" t="str">
        <f>IF(ABS(IFERROR(T6780,0))&gt;0.05,INDEX(margin_ranges!$C$13:$C$16,MATCH($F6780*100,margin_ranges!$B$13:$B$16,1)),"")</f>
        <v>Balanced (Type B)</v>
      </c>
      <c r="V6780">
        <f>MIN(VLOOKUP($U6780,margin_ranges!$A$5:$D$10,4,FALSE),$P6780*100)</f>
        <v>29.75</v>
      </c>
      <c r="Y6780" s="29">
        <f t="shared" si="105"/>
        <v>3.5714285714285587E-3</v>
      </c>
    </row>
    <row r="6781" spans="1:25" x14ac:dyDescent="0.3">
      <c r="A6781" s="8" t="s">
        <v>35</v>
      </c>
      <c r="B6781" s="8" t="s">
        <v>11702</v>
      </c>
      <c r="C6781" s="8" t="s">
        <v>34</v>
      </c>
      <c r="D6781" s="8" t="s">
        <v>34</v>
      </c>
      <c r="E6781" s="8"/>
      <c r="F6781" s="24">
        <v>0.30706734923211298</v>
      </c>
      <c r="G6781" s="24">
        <v>0.59008614999999998</v>
      </c>
      <c r="H6781" s="25">
        <v>935.77009999999996</v>
      </c>
      <c r="I6781" s="25">
        <v>4.0724</v>
      </c>
      <c r="J6781" s="15">
        <v>43</v>
      </c>
      <c r="K6781" s="15">
        <v>13</v>
      </c>
      <c r="L6781" s="13">
        <v>4.4000000000000003E-3</v>
      </c>
      <c r="M6781" s="7">
        <v>0.35118567000000001</v>
      </c>
      <c r="N6781" s="26">
        <v>0.18088699999999999</v>
      </c>
      <c r="O6781" s="27"/>
      <c r="P6781" s="8">
        <v>0.48492488859999999</v>
      </c>
      <c r="Q6781" s="24">
        <v>0.30709999999999998</v>
      </c>
      <c r="R6781" t="e">
        <f>IF($Q6781*100&gt;=VLOOKUP($O6781,margin_ranges!$A$5:$C$10,2,FALSE),IF($Q6781*100&lt;=VLOOKUP($O6781,margin_ranges!$A$5:$C$10,3,FALSE)+10,"IN RANGE","ABOVE RANGE"),"BELOW RANGE")</f>
        <v>#N/A</v>
      </c>
      <c r="S6781" t="e">
        <f>MIN(VLOOKUP($O6781,margin_ranges!$A$5:$D$10,4,FALSE),$P6781*100)</f>
        <v>#N/A</v>
      </c>
      <c r="T6781" s="29" t="e">
        <f>(1-$S6781/100)/(1-$F6781)-1</f>
        <v>#N/A</v>
      </c>
      <c r="U6781" s="19" t="str">
        <f>IF(ABS(IFERROR(T6781,0))&gt;0.05,INDEX(margin_ranges!$C$13:$C$16,MATCH($F6781*100,margin_ranges!$B$13:$B$16,1)),"")</f>
        <v/>
      </c>
      <c r="V6781" t="e">
        <f>MIN(VLOOKUP($U6781,margin_ranges!$A$5:$D$10,4,FALSE),$P6781*100)</f>
        <v>#N/A</v>
      </c>
      <c r="Y6781" s="29" t="e">
        <f t="shared" si="105"/>
        <v>#N/A</v>
      </c>
    </row>
    <row r="6782" spans="1:25" x14ac:dyDescent="0.3">
      <c r="A6782" s="8" t="s">
        <v>33</v>
      </c>
      <c r="B6782" s="8" t="s">
        <v>11702</v>
      </c>
      <c r="C6782" s="8" t="s">
        <v>11703</v>
      </c>
      <c r="D6782" s="8" t="s">
        <v>34</v>
      </c>
      <c r="E6782" s="8"/>
      <c r="F6782" s="24">
        <v>0.30706734923211298</v>
      </c>
      <c r="G6782" s="24">
        <v>0.59008614999999998</v>
      </c>
      <c r="H6782" s="25">
        <v>935.77009999999996</v>
      </c>
      <c r="I6782" s="25">
        <v>4.0724</v>
      </c>
      <c r="J6782" s="15">
        <v>43</v>
      </c>
      <c r="K6782" s="15">
        <v>13</v>
      </c>
      <c r="L6782" s="13">
        <v>4.4000000000000003E-3</v>
      </c>
      <c r="M6782" s="7">
        <v>0.35118567000000001</v>
      </c>
      <c r="N6782" s="26">
        <v>0.18088699999999999</v>
      </c>
      <c r="O6782" s="27"/>
      <c r="P6782" s="8">
        <v>0.48492488859999999</v>
      </c>
      <c r="Q6782" s="24">
        <v>0.30709999999999998</v>
      </c>
      <c r="R6782" t="e">
        <f>IF($Q6782*100&gt;=VLOOKUP($O6782,margin_ranges!$A$5:$C$10,2,FALSE),IF($Q6782*100&lt;=VLOOKUP($O6782,margin_ranges!$A$5:$C$10,3,FALSE)+10,"IN RANGE","ABOVE RANGE"),"BELOW RANGE")</f>
        <v>#N/A</v>
      </c>
      <c r="S6782" t="e">
        <f>MIN(VLOOKUP($O6782,margin_ranges!$A$5:$D$10,4,FALSE),$P6782*100)</f>
        <v>#N/A</v>
      </c>
      <c r="T6782" s="29" t="e">
        <f>(1-$S6782/100)/(1-$F6782)-1</f>
        <v>#N/A</v>
      </c>
      <c r="U6782" s="19" t="str">
        <f>IF(ABS(IFERROR(T6782,0))&gt;0.05,INDEX(margin_ranges!$C$13:$C$16,MATCH($F6782*100,margin_ranges!$B$13:$B$16,1)),"")</f>
        <v/>
      </c>
      <c r="V6782" t="e">
        <f>MIN(VLOOKUP($U6782,margin_ranges!$A$5:$D$10,4,FALSE),$P6782*100)</f>
        <v>#N/A</v>
      </c>
      <c r="Y6782" s="29" t="e">
        <f t="shared" si="105"/>
        <v>#N/A</v>
      </c>
    </row>
    <row r="6783" spans="1:25" x14ac:dyDescent="0.3">
      <c r="A6783" s="8" t="s">
        <v>17</v>
      </c>
      <c r="B6783" s="8" t="s">
        <v>11702</v>
      </c>
      <c r="C6783" s="8" t="s">
        <v>11703</v>
      </c>
      <c r="D6783" s="8" t="s">
        <v>11704</v>
      </c>
      <c r="E6783" s="8" t="s">
        <v>11705</v>
      </c>
      <c r="F6783" s="24">
        <v>0.3</v>
      </c>
      <c r="G6783" s="24">
        <v>1</v>
      </c>
      <c r="H6783" s="25">
        <v>59.429900000000004</v>
      </c>
      <c r="I6783" s="25">
        <v>0.64529999999999998</v>
      </c>
      <c r="J6783" s="15">
        <v>7</v>
      </c>
      <c r="K6783" s="15">
        <v>2</v>
      </c>
      <c r="L6783" s="13">
        <v>1.09E-2</v>
      </c>
      <c r="M6783" s="7">
        <v>0.35987381000000002</v>
      </c>
      <c r="N6783" s="26">
        <v>0.2</v>
      </c>
      <c r="O6783" s="27" t="s">
        <v>92</v>
      </c>
      <c r="P6783" s="8">
        <v>0.4442496386</v>
      </c>
      <c r="Q6783" s="24">
        <v>0.3</v>
      </c>
      <c r="R6783" t="str">
        <f>IF($Q6783*100&gt;=VLOOKUP($O6783,margin_ranges!$A$5:$C$10,2,FALSE),IF($Q6783*100&lt;=VLOOKUP($O6783,margin_ranges!$A$5:$C$10,3,FALSE)+10,"IN RANGE","ABOVE RANGE"),"BELOW RANGE")</f>
        <v>IN RANGE</v>
      </c>
      <c r="S6783">
        <f>MIN(VLOOKUP($O6783,margin_ranges!$A$5:$D$10,4,FALSE),$P6783*100)</f>
        <v>29.75</v>
      </c>
      <c r="T6783" s="29">
        <f>(1-$S6783/100)/(1-$F6783)-1</f>
        <v>3.5714285714285587E-3</v>
      </c>
      <c r="U6783" s="19" t="str">
        <f>IF(ABS(IFERROR(T6783,0))&gt;0.05,INDEX(margin_ranges!$C$13:$C$16,MATCH($F6783*100,margin_ranges!$B$13:$B$16,1)),"")</f>
        <v/>
      </c>
      <c r="V6783" t="e">
        <f>MIN(VLOOKUP($U6783,margin_ranges!$A$5:$D$10,4,FALSE),$P6783*100)</f>
        <v>#N/A</v>
      </c>
      <c r="Y6783" s="29" t="e">
        <f t="shared" si="105"/>
        <v>#N/A</v>
      </c>
    </row>
    <row r="6784" spans="1:25" x14ac:dyDescent="0.3">
      <c r="A6784" s="8" t="s">
        <v>17</v>
      </c>
      <c r="B6784" s="8" t="s">
        <v>11702</v>
      </c>
      <c r="C6784" s="8" t="s">
        <v>11703</v>
      </c>
      <c r="D6784" s="8" t="s">
        <v>11706</v>
      </c>
      <c r="E6784" s="8" t="s">
        <v>11707</v>
      </c>
      <c r="F6784" s="24">
        <v>0.3</v>
      </c>
      <c r="G6784" s="24">
        <v>1</v>
      </c>
      <c r="H6784" s="25">
        <v>148.33199999999999</v>
      </c>
      <c r="I6784" s="25">
        <v>1.1163000000000001</v>
      </c>
      <c r="J6784" s="15">
        <v>12</v>
      </c>
      <c r="K6784" s="15">
        <v>4</v>
      </c>
      <c r="L6784" s="13">
        <v>7.4999999999999997E-3</v>
      </c>
      <c r="M6784" s="7">
        <v>0.36197849999999998</v>
      </c>
      <c r="N6784" s="26">
        <v>0.17</v>
      </c>
      <c r="O6784" s="27" t="s">
        <v>92</v>
      </c>
      <c r="P6784" s="8">
        <v>0.53035884740000006</v>
      </c>
      <c r="Q6784" s="24">
        <v>0.3</v>
      </c>
      <c r="R6784" t="str">
        <f>IF($Q6784*100&gt;=VLOOKUP($O6784,margin_ranges!$A$5:$C$10,2,FALSE),IF($Q6784*100&lt;=VLOOKUP($O6784,margin_ranges!$A$5:$C$10,3,FALSE)+10,"IN RANGE","ABOVE RANGE"),"BELOW RANGE")</f>
        <v>IN RANGE</v>
      </c>
      <c r="S6784">
        <f>MIN(VLOOKUP($O6784,margin_ranges!$A$5:$D$10,4,FALSE),$P6784*100)</f>
        <v>29.75</v>
      </c>
      <c r="T6784" s="29">
        <f>(1-$S6784/100)/(1-$F6784)-1</f>
        <v>3.5714285714285587E-3</v>
      </c>
      <c r="U6784" s="19" t="str">
        <f>IF(ABS(IFERROR(T6784,0))&gt;0.05,INDEX(margin_ranges!$C$13:$C$16,MATCH($F6784*100,margin_ranges!$B$13:$B$16,1)),"")</f>
        <v/>
      </c>
      <c r="V6784" t="e">
        <f>MIN(VLOOKUP($U6784,margin_ranges!$A$5:$D$10,4,FALSE),$P6784*100)</f>
        <v>#N/A</v>
      </c>
      <c r="Y6784" s="29" t="e">
        <f t="shared" si="105"/>
        <v>#N/A</v>
      </c>
    </row>
    <row r="6785" spans="1:25" x14ac:dyDescent="0.3">
      <c r="A6785" s="8" t="s">
        <v>35</v>
      </c>
      <c r="B6785" s="8" t="s">
        <v>11710</v>
      </c>
      <c r="C6785" s="8" t="s">
        <v>34</v>
      </c>
      <c r="D6785" s="8" t="s">
        <v>34</v>
      </c>
      <c r="E6785" s="8"/>
      <c r="F6785" s="24">
        <v>0.33347189942772398</v>
      </c>
      <c r="G6785" s="24">
        <v>0</v>
      </c>
      <c r="H6785" s="25">
        <v>29.674800000000001</v>
      </c>
      <c r="I6785" s="25">
        <v>3.4184999999999999</v>
      </c>
      <c r="J6785" s="15">
        <v>62</v>
      </c>
      <c r="K6785" s="15">
        <v>19</v>
      </c>
      <c r="L6785" s="13">
        <v>0.1152</v>
      </c>
      <c r="M6785" s="7">
        <v>0.60864832000000002</v>
      </c>
      <c r="N6785" s="26">
        <v>0.27605200000000002</v>
      </c>
      <c r="O6785" s="27"/>
      <c r="P6785" s="8">
        <v>0.54645073280000001</v>
      </c>
      <c r="Q6785" s="24">
        <v>0.33350000000000002</v>
      </c>
      <c r="R6785" t="e">
        <f>IF($Q6785*100&gt;=VLOOKUP($O6785,margin_ranges!$A$5:$C$10,2,FALSE),IF($Q6785*100&lt;=VLOOKUP($O6785,margin_ranges!$A$5:$C$10,3,FALSE)+10,"IN RANGE","ABOVE RANGE"),"BELOW RANGE")</f>
        <v>#N/A</v>
      </c>
      <c r="S6785" t="e">
        <f>MIN(VLOOKUP($O6785,margin_ranges!$A$5:$D$10,4,FALSE),$P6785*100)</f>
        <v>#N/A</v>
      </c>
      <c r="T6785" s="29" t="e">
        <f>(1-$S6785/100)/(1-$F6785)-1</f>
        <v>#N/A</v>
      </c>
      <c r="U6785" s="19" t="str">
        <f>IF(ABS(IFERROR(T6785,0))&gt;0.05,INDEX(margin_ranges!$C$13:$C$16,MATCH($F6785*100,margin_ranges!$B$13:$B$16,1)),"")</f>
        <v/>
      </c>
      <c r="V6785" t="e">
        <f>MIN(VLOOKUP($U6785,margin_ranges!$A$5:$D$10,4,FALSE),$P6785*100)</f>
        <v>#N/A</v>
      </c>
      <c r="Y6785" s="29" t="e">
        <f t="shared" si="105"/>
        <v>#N/A</v>
      </c>
    </row>
    <row r="6786" spans="1:25" x14ac:dyDescent="0.3">
      <c r="A6786" s="8" t="s">
        <v>33</v>
      </c>
      <c r="B6786" s="8" t="s">
        <v>11710</v>
      </c>
      <c r="C6786" s="8" t="s">
        <v>11711</v>
      </c>
      <c r="D6786" s="8" t="s">
        <v>34</v>
      </c>
      <c r="E6786" s="8"/>
      <c r="F6786" s="24">
        <v>0.33347189942772398</v>
      </c>
      <c r="G6786" s="24">
        <v>0</v>
      </c>
      <c r="H6786" s="25">
        <v>29.674800000000001</v>
      </c>
      <c r="I6786" s="25">
        <v>3.4184999999999999</v>
      </c>
      <c r="J6786" s="15">
        <v>62</v>
      </c>
      <c r="K6786" s="15">
        <v>19</v>
      </c>
      <c r="L6786" s="13">
        <v>0.1152</v>
      </c>
      <c r="M6786" s="7">
        <v>0.60864832000000002</v>
      </c>
      <c r="N6786" s="26">
        <v>0.27605200000000002</v>
      </c>
      <c r="O6786" s="27"/>
      <c r="P6786" s="8">
        <v>0.54645073280000001</v>
      </c>
      <c r="Q6786" s="24">
        <v>0.33350000000000002</v>
      </c>
      <c r="R6786" t="e">
        <f>IF($Q6786*100&gt;=VLOOKUP($O6786,margin_ranges!$A$5:$C$10,2,FALSE),IF($Q6786*100&lt;=VLOOKUP($O6786,margin_ranges!$A$5:$C$10,3,FALSE)+10,"IN RANGE","ABOVE RANGE"),"BELOW RANGE")</f>
        <v>#N/A</v>
      </c>
      <c r="S6786" t="e">
        <f>MIN(VLOOKUP($O6786,margin_ranges!$A$5:$D$10,4,FALSE),$P6786*100)</f>
        <v>#N/A</v>
      </c>
      <c r="T6786" s="29" t="e">
        <f>(1-$S6786/100)/(1-$F6786)-1</f>
        <v>#N/A</v>
      </c>
      <c r="U6786" s="19" t="str">
        <f>IF(ABS(IFERROR(T6786,0))&gt;0.05,INDEX(margin_ranges!$C$13:$C$16,MATCH($F6786*100,margin_ranges!$B$13:$B$16,1)),"")</f>
        <v/>
      </c>
      <c r="V6786" t="e">
        <f>MIN(VLOOKUP($U6786,margin_ranges!$A$5:$D$10,4,FALSE),$P6786*100)</f>
        <v>#N/A</v>
      </c>
      <c r="Y6786" s="29" t="e">
        <f t="shared" si="105"/>
        <v>#N/A</v>
      </c>
    </row>
    <row r="6787" spans="1:25" x14ac:dyDescent="0.3">
      <c r="A6787" s="8" t="s">
        <v>17</v>
      </c>
      <c r="B6787" s="8" t="s">
        <v>11710</v>
      </c>
      <c r="C6787" s="8" t="s">
        <v>11711</v>
      </c>
      <c r="D6787" s="8" t="s">
        <v>11712</v>
      </c>
      <c r="E6787" s="8" t="s">
        <v>11713</v>
      </c>
      <c r="F6787" s="24">
        <v>0.39</v>
      </c>
      <c r="G6787" s="24">
        <v>0</v>
      </c>
      <c r="H6787" s="25">
        <v>15.5244</v>
      </c>
      <c r="I6787" s="25">
        <v>1.2744</v>
      </c>
      <c r="J6787" s="15">
        <v>18</v>
      </c>
      <c r="K6787" s="15">
        <v>7</v>
      </c>
      <c r="L6787" s="13">
        <v>8.2100000000000006E-2</v>
      </c>
      <c r="M6787" s="7">
        <v>0.47904265000000001</v>
      </c>
      <c r="N6787" s="26">
        <v>0.25</v>
      </c>
      <c r="O6787" s="27" t="s">
        <v>22</v>
      </c>
      <c r="P6787" s="8">
        <v>0.47812580440000002</v>
      </c>
      <c r="Q6787" s="24">
        <v>0.39</v>
      </c>
      <c r="R6787" t="str">
        <f>IF($Q6787*100&gt;=VLOOKUP($O6787,margin_ranges!$A$5:$C$10,2,FALSE),IF($Q6787*100&lt;=VLOOKUP($O6787,margin_ranges!$A$5:$C$10,3,FALSE)+10,"IN RANGE","ABOVE RANGE"),"BELOW RANGE")</f>
        <v>IN RANGE</v>
      </c>
      <c r="S6787">
        <f>MIN(VLOOKUP($O6787,margin_ranges!$A$5:$D$10,4,FALSE),$P6787*100)</f>
        <v>29.75</v>
      </c>
      <c r="T6787" s="29">
        <f>(1-$S6787/100)/(1-$F6787)-1</f>
        <v>0.15163934426229519</v>
      </c>
      <c r="U6787" s="19" t="str">
        <f>IF(ABS(IFERROR(T6787,0))&gt;0.05,INDEX(margin_ranges!$C$13:$C$16,MATCH($F6787*100,margin_ranges!$B$13:$B$16,1)),"")</f>
        <v>Margin Over Fill (Type C)</v>
      </c>
      <c r="V6787">
        <f>MIN(VLOOKUP($U6787,margin_ranges!$A$5:$D$10,4,FALSE),$P6787*100)</f>
        <v>43</v>
      </c>
      <c r="Y6787" s="29">
        <f t="shared" si="105"/>
        <v>-6.5573770491803129E-2</v>
      </c>
    </row>
    <row r="6788" spans="1:25" x14ac:dyDescent="0.3">
      <c r="A6788" s="8" t="s">
        <v>17</v>
      </c>
      <c r="B6788" s="8" t="s">
        <v>11710</v>
      </c>
      <c r="C6788" s="8" t="s">
        <v>11711</v>
      </c>
      <c r="D6788" s="8" t="s">
        <v>11714</v>
      </c>
      <c r="E6788" s="8" t="s">
        <v>11715</v>
      </c>
      <c r="F6788" s="24">
        <v>0.333913449117267</v>
      </c>
      <c r="G6788" s="24">
        <v>0</v>
      </c>
      <c r="H6788" s="25">
        <v>4.6563999999999997</v>
      </c>
      <c r="I6788" s="25">
        <v>0.48209999999999997</v>
      </c>
      <c r="J6788" s="15">
        <v>12</v>
      </c>
      <c r="K6788" s="15">
        <v>4</v>
      </c>
      <c r="L6788" s="13">
        <v>0.10349999999999999</v>
      </c>
      <c r="M6788" s="7">
        <v>0.82571852000000001</v>
      </c>
      <c r="N6788" s="26">
        <v>0.55000000000000004</v>
      </c>
      <c r="O6788" s="27" t="s">
        <v>22</v>
      </c>
      <c r="P6788" s="8">
        <v>0.33391344909999998</v>
      </c>
      <c r="Q6788" s="24">
        <v>0.37</v>
      </c>
      <c r="R6788" t="str">
        <f>IF($Q6788*100&gt;=VLOOKUP($O6788,margin_ranges!$A$5:$C$10,2,FALSE),IF($Q6788*100&lt;=VLOOKUP($O6788,margin_ranges!$A$5:$C$10,3,FALSE)+10,"IN RANGE","ABOVE RANGE"),"BELOW RANGE")</f>
        <v>IN RANGE</v>
      </c>
      <c r="S6788">
        <f>MIN(VLOOKUP($O6788,margin_ranges!$A$5:$D$10,4,FALSE),$P6788*100)</f>
        <v>29.75</v>
      </c>
      <c r="T6788" s="29">
        <f>(1-$S6788/100)/(1-$F6788)-1</f>
        <v>5.466774410774411E-2</v>
      </c>
      <c r="U6788" s="19" t="str">
        <f>IF(ABS(IFERROR(T6788,0))&gt;0.05,INDEX(margin_ranges!$C$13:$C$16,MATCH($F6788*100,margin_ranges!$B$13:$B$16,1)),"")</f>
        <v>Balanced (Type B)</v>
      </c>
      <c r="V6788">
        <f>MIN(VLOOKUP($U6788,margin_ranges!$A$5:$D$10,4,FALSE),$P6788*100)</f>
        <v>29.75</v>
      </c>
      <c r="Y6788" s="29">
        <f t="shared" si="105"/>
        <v>5.466774410774411E-2</v>
      </c>
    </row>
    <row r="6789" spans="1:25" x14ac:dyDescent="0.3">
      <c r="A6789" s="8" t="s">
        <v>17</v>
      </c>
      <c r="B6789" s="8" t="s">
        <v>11710</v>
      </c>
      <c r="C6789" s="8" t="s">
        <v>11711</v>
      </c>
      <c r="D6789" s="8" t="s">
        <v>11716</v>
      </c>
      <c r="E6789" s="8" t="s">
        <v>11717</v>
      </c>
      <c r="F6789" s="24">
        <v>0.28999999999999998</v>
      </c>
      <c r="G6789" s="24">
        <v>0</v>
      </c>
      <c r="H6789" s="25">
        <v>2.8336999999999999</v>
      </c>
      <c r="I6789" s="25">
        <v>0.96860000000000002</v>
      </c>
      <c r="J6789" s="15">
        <v>27</v>
      </c>
      <c r="K6789" s="15">
        <v>7</v>
      </c>
      <c r="L6789" s="13">
        <v>0.34179999999999999</v>
      </c>
      <c r="M6789" s="7">
        <v>0.92882005999999995</v>
      </c>
      <c r="N6789" s="26">
        <v>0.3</v>
      </c>
      <c r="O6789" s="27" t="s">
        <v>22</v>
      </c>
      <c r="P6789" s="8">
        <v>0.67700955949999997</v>
      </c>
      <c r="Q6789" s="24">
        <v>0.28999999999999998</v>
      </c>
      <c r="R6789" t="str">
        <f>IF($Q6789*100&gt;=VLOOKUP($O6789,margin_ranges!$A$5:$C$10,2,FALSE),IF($Q6789*100&lt;=VLOOKUP($O6789,margin_ranges!$A$5:$C$10,3,FALSE)+10,"IN RANGE","ABOVE RANGE"),"BELOW RANGE")</f>
        <v>IN RANGE</v>
      </c>
      <c r="S6789">
        <f>MIN(VLOOKUP($O6789,margin_ranges!$A$5:$D$10,4,FALSE),$P6789*100)</f>
        <v>29.75</v>
      </c>
      <c r="T6789" s="29">
        <f>(1-$S6789/100)/(1-$F6789)-1</f>
        <v>-1.0563380281690127E-2</v>
      </c>
      <c r="U6789" s="19" t="str">
        <f>IF(ABS(IFERROR(T6789,0))&gt;0.05,INDEX(margin_ranges!$C$13:$C$16,MATCH($F6789*100,margin_ranges!$B$13:$B$16,1)),"")</f>
        <v/>
      </c>
      <c r="V6789" t="e">
        <f>MIN(VLOOKUP($U6789,margin_ranges!$A$5:$D$10,4,FALSE),$P6789*100)</f>
        <v>#N/A</v>
      </c>
      <c r="Y6789" s="29" t="e">
        <f t="shared" si="105"/>
        <v>#N/A</v>
      </c>
    </row>
    <row r="6790" spans="1:25" x14ac:dyDescent="0.3">
      <c r="R6790"/>
      <c r="S6790"/>
      <c r="T6790"/>
    </row>
    <row r="6791" spans="1:25" x14ac:dyDescent="0.3">
      <c r="R6791"/>
      <c r="S6791"/>
      <c r="T6791"/>
    </row>
    <row r="6792" spans="1:25" x14ac:dyDescent="0.3">
      <c r="R6792"/>
      <c r="S6792"/>
      <c r="T6792"/>
    </row>
    <row r="6793" spans="1:25" x14ac:dyDescent="0.3">
      <c r="R6793"/>
      <c r="S6793"/>
      <c r="T6793"/>
    </row>
    <row r="6794" spans="1:25" x14ac:dyDescent="0.3">
      <c r="R6794"/>
      <c r="S6794"/>
      <c r="T6794"/>
    </row>
    <row r="6795" spans="1:25" x14ac:dyDescent="0.3">
      <c r="R6795"/>
      <c r="S6795"/>
      <c r="T6795"/>
    </row>
    <row r="6796" spans="1:25" x14ac:dyDescent="0.3">
      <c r="R6796"/>
      <c r="S6796"/>
      <c r="T6796"/>
    </row>
    <row r="6797" spans="1:25" x14ac:dyDescent="0.3">
      <c r="R6797"/>
      <c r="S6797"/>
      <c r="T6797"/>
    </row>
    <row r="6798" spans="1:25" x14ac:dyDescent="0.3">
      <c r="R6798"/>
      <c r="S6798"/>
      <c r="T6798"/>
    </row>
    <row r="6799" spans="1:25" x14ac:dyDescent="0.3">
      <c r="R6799"/>
      <c r="S6799"/>
      <c r="T6799"/>
    </row>
    <row r="6800" spans="1:25" x14ac:dyDescent="0.3">
      <c r="R6800"/>
      <c r="S6800"/>
      <c r="T6800"/>
    </row>
    <row r="6801" spans="18:20" x14ac:dyDescent="0.3">
      <c r="R6801"/>
      <c r="S6801"/>
      <c r="T6801"/>
    </row>
    <row r="6802" spans="18:20" x14ac:dyDescent="0.3">
      <c r="R6802"/>
      <c r="S6802"/>
      <c r="T6802"/>
    </row>
    <row r="6803" spans="18:20" x14ac:dyDescent="0.3">
      <c r="R6803"/>
      <c r="S6803"/>
      <c r="T6803"/>
    </row>
    <row r="6804" spans="18:20" x14ac:dyDescent="0.3">
      <c r="R6804"/>
      <c r="S6804"/>
      <c r="T6804"/>
    </row>
    <row r="6805" spans="18:20" x14ac:dyDescent="0.3">
      <c r="R6805"/>
      <c r="S6805"/>
      <c r="T6805"/>
    </row>
    <row r="6806" spans="18:20" x14ac:dyDescent="0.3">
      <c r="R6806"/>
      <c r="S6806"/>
      <c r="T6806"/>
    </row>
    <row r="6807" spans="18:20" x14ac:dyDescent="0.3">
      <c r="R6807"/>
      <c r="S6807"/>
      <c r="T6807"/>
    </row>
    <row r="6808" spans="18:20" x14ac:dyDescent="0.3">
      <c r="R6808"/>
      <c r="S6808"/>
      <c r="T6808"/>
    </row>
    <row r="6809" spans="18:20" x14ac:dyDescent="0.3">
      <c r="R6809"/>
      <c r="S6809"/>
      <c r="T6809"/>
    </row>
    <row r="6810" spans="18:20" x14ac:dyDescent="0.3">
      <c r="R6810"/>
      <c r="S6810"/>
      <c r="T6810"/>
    </row>
    <row r="6811" spans="18:20" x14ac:dyDescent="0.3">
      <c r="R6811"/>
      <c r="S6811"/>
      <c r="T6811"/>
    </row>
    <row r="6812" spans="18:20" x14ac:dyDescent="0.3">
      <c r="R6812"/>
      <c r="S6812"/>
      <c r="T6812"/>
    </row>
    <row r="6813" spans="18:20" x14ac:dyDescent="0.3">
      <c r="R6813"/>
      <c r="S6813"/>
      <c r="T6813"/>
    </row>
    <row r="6814" spans="18:20" x14ac:dyDescent="0.3">
      <c r="R6814"/>
      <c r="S6814"/>
      <c r="T6814"/>
    </row>
    <row r="6815" spans="18:20" x14ac:dyDescent="0.3">
      <c r="R6815"/>
      <c r="S6815"/>
      <c r="T6815"/>
    </row>
    <row r="6816" spans="18:20" x14ac:dyDescent="0.3">
      <c r="R6816"/>
      <c r="S6816"/>
      <c r="T6816"/>
    </row>
    <row r="6817" spans="18:20" x14ac:dyDescent="0.3">
      <c r="R6817"/>
      <c r="S6817"/>
      <c r="T6817"/>
    </row>
    <row r="6818" spans="18:20" x14ac:dyDescent="0.3">
      <c r="R6818"/>
      <c r="S6818"/>
      <c r="T6818"/>
    </row>
    <row r="6819" spans="18:20" x14ac:dyDescent="0.3">
      <c r="R6819"/>
      <c r="S6819"/>
      <c r="T6819"/>
    </row>
    <row r="6820" spans="18:20" x14ac:dyDescent="0.3">
      <c r="R6820"/>
      <c r="S6820"/>
      <c r="T6820"/>
    </row>
    <row r="6821" spans="18:20" x14ac:dyDescent="0.3">
      <c r="R6821"/>
      <c r="S6821"/>
      <c r="T6821"/>
    </row>
    <row r="6822" spans="18:20" x14ac:dyDescent="0.3">
      <c r="R6822"/>
      <c r="S6822"/>
      <c r="T6822"/>
    </row>
    <row r="6823" spans="18:20" x14ac:dyDescent="0.3">
      <c r="R6823"/>
      <c r="S6823"/>
      <c r="T6823"/>
    </row>
    <row r="6824" spans="18:20" x14ac:dyDescent="0.3">
      <c r="R6824"/>
      <c r="S6824"/>
      <c r="T6824"/>
    </row>
    <row r="6825" spans="18:20" x14ac:dyDescent="0.3">
      <c r="R6825"/>
      <c r="S6825"/>
      <c r="T6825"/>
    </row>
    <row r="6826" spans="18:20" x14ac:dyDescent="0.3">
      <c r="R6826"/>
      <c r="S6826"/>
      <c r="T6826"/>
    </row>
    <row r="6827" spans="18:20" x14ac:dyDescent="0.3">
      <c r="R6827"/>
      <c r="S6827"/>
      <c r="T6827"/>
    </row>
    <row r="6828" spans="18:20" x14ac:dyDescent="0.3">
      <c r="R6828"/>
      <c r="S6828"/>
      <c r="T6828"/>
    </row>
    <row r="6829" spans="18:20" x14ac:dyDescent="0.3">
      <c r="R6829"/>
      <c r="S6829"/>
      <c r="T6829"/>
    </row>
    <row r="6830" spans="18:20" x14ac:dyDescent="0.3">
      <c r="R6830"/>
      <c r="S6830"/>
      <c r="T6830"/>
    </row>
    <row r="6831" spans="18:20" x14ac:dyDescent="0.3">
      <c r="R6831"/>
      <c r="S6831"/>
      <c r="T6831"/>
    </row>
    <row r="6832" spans="18:20" x14ac:dyDescent="0.3">
      <c r="R6832"/>
      <c r="S6832"/>
      <c r="T6832"/>
    </row>
    <row r="6833" spans="18:20" x14ac:dyDescent="0.3">
      <c r="R6833"/>
      <c r="S6833"/>
      <c r="T6833"/>
    </row>
    <row r="6834" spans="18:20" x14ac:dyDescent="0.3">
      <c r="R6834"/>
      <c r="S6834"/>
      <c r="T6834"/>
    </row>
    <row r="6835" spans="18:20" x14ac:dyDescent="0.3">
      <c r="R6835"/>
      <c r="S6835"/>
      <c r="T6835"/>
    </row>
    <row r="6836" spans="18:20" x14ac:dyDescent="0.3">
      <c r="R6836"/>
      <c r="S6836"/>
      <c r="T6836"/>
    </row>
    <row r="6837" spans="18:20" x14ac:dyDescent="0.3">
      <c r="R6837"/>
      <c r="S6837"/>
      <c r="T6837"/>
    </row>
    <row r="6838" spans="18:20" x14ac:dyDescent="0.3">
      <c r="R6838"/>
      <c r="S6838"/>
      <c r="T6838"/>
    </row>
    <row r="6839" spans="18:20" x14ac:dyDescent="0.3">
      <c r="R6839"/>
      <c r="S6839"/>
      <c r="T6839"/>
    </row>
    <row r="6840" spans="18:20" x14ac:dyDescent="0.3">
      <c r="R6840"/>
      <c r="S6840"/>
      <c r="T6840"/>
    </row>
    <row r="6841" spans="18:20" x14ac:dyDescent="0.3">
      <c r="R6841"/>
      <c r="S6841"/>
      <c r="T6841"/>
    </row>
    <row r="6842" spans="18:20" x14ac:dyDescent="0.3">
      <c r="R6842"/>
      <c r="S6842"/>
      <c r="T6842"/>
    </row>
    <row r="6843" spans="18:20" x14ac:dyDescent="0.3">
      <c r="R6843"/>
      <c r="S6843"/>
      <c r="T6843"/>
    </row>
    <row r="6844" spans="18:20" x14ac:dyDescent="0.3">
      <c r="R6844"/>
      <c r="S6844"/>
      <c r="T6844"/>
    </row>
    <row r="6845" spans="18:20" x14ac:dyDescent="0.3">
      <c r="R6845"/>
      <c r="S6845"/>
      <c r="T6845"/>
    </row>
    <row r="6846" spans="18:20" x14ac:dyDescent="0.3">
      <c r="R6846"/>
      <c r="S6846"/>
      <c r="T6846"/>
    </row>
    <row r="6847" spans="18:20" x14ac:dyDescent="0.3">
      <c r="R6847"/>
      <c r="S6847"/>
      <c r="T6847"/>
    </row>
    <row r="6848" spans="18:20" x14ac:dyDescent="0.3">
      <c r="R6848"/>
      <c r="S6848"/>
      <c r="T6848"/>
    </row>
    <row r="6849" spans="18:20" x14ac:dyDescent="0.3">
      <c r="R6849"/>
      <c r="S6849"/>
      <c r="T6849"/>
    </row>
    <row r="6850" spans="18:20" x14ac:dyDescent="0.3">
      <c r="R6850"/>
      <c r="S6850"/>
      <c r="T6850"/>
    </row>
    <row r="6851" spans="18:20" x14ac:dyDescent="0.3">
      <c r="R6851"/>
      <c r="S6851"/>
      <c r="T6851"/>
    </row>
    <row r="6852" spans="18:20" x14ac:dyDescent="0.3">
      <c r="R6852"/>
      <c r="S6852"/>
      <c r="T6852"/>
    </row>
    <row r="6853" spans="18:20" x14ac:dyDescent="0.3">
      <c r="R6853"/>
      <c r="S6853"/>
      <c r="T6853"/>
    </row>
    <row r="6854" spans="18:20" x14ac:dyDescent="0.3">
      <c r="R6854"/>
      <c r="S6854"/>
      <c r="T6854"/>
    </row>
    <row r="6855" spans="18:20" x14ac:dyDescent="0.3">
      <c r="R6855"/>
      <c r="S6855"/>
      <c r="T6855"/>
    </row>
    <row r="6856" spans="18:20" x14ac:dyDescent="0.3">
      <c r="R6856"/>
      <c r="S6856"/>
      <c r="T6856"/>
    </row>
    <row r="6857" spans="18:20" x14ac:dyDescent="0.3">
      <c r="R6857"/>
      <c r="S6857"/>
      <c r="T6857"/>
    </row>
    <row r="6858" spans="18:20" x14ac:dyDescent="0.3">
      <c r="R6858"/>
      <c r="S6858"/>
      <c r="T6858"/>
    </row>
    <row r="6859" spans="18:20" x14ac:dyDescent="0.3">
      <c r="R6859"/>
      <c r="S6859"/>
      <c r="T6859"/>
    </row>
    <row r="6860" spans="18:20" x14ac:dyDescent="0.3">
      <c r="R6860"/>
      <c r="S6860"/>
      <c r="T6860"/>
    </row>
    <row r="6861" spans="18:20" x14ac:dyDescent="0.3">
      <c r="R6861"/>
      <c r="S6861"/>
      <c r="T6861"/>
    </row>
    <row r="6862" spans="18:20" x14ac:dyDescent="0.3">
      <c r="R6862"/>
      <c r="S6862"/>
      <c r="T6862"/>
    </row>
    <row r="6863" spans="18:20" x14ac:dyDescent="0.3">
      <c r="R6863"/>
      <c r="S6863"/>
      <c r="T6863"/>
    </row>
    <row r="6864" spans="18:20" x14ac:dyDescent="0.3">
      <c r="R6864"/>
      <c r="S6864"/>
      <c r="T6864"/>
    </row>
    <row r="6865" spans="18:20" x14ac:dyDescent="0.3">
      <c r="R6865"/>
      <c r="S6865"/>
      <c r="T6865"/>
    </row>
    <row r="6866" spans="18:20" x14ac:dyDescent="0.3">
      <c r="R6866"/>
      <c r="S6866"/>
      <c r="T6866"/>
    </row>
    <row r="6867" spans="18:20" x14ac:dyDescent="0.3">
      <c r="R6867"/>
      <c r="S6867"/>
      <c r="T6867"/>
    </row>
    <row r="6868" spans="18:20" x14ac:dyDescent="0.3">
      <c r="R6868"/>
      <c r="S6868"/>
      <c r="T6868"/>
    </row>
    <row r="6869" spans="18:20" x14ac:dyDescent="0.3">
      <c r="R6869"/>
      <c r="S6869"/>
      <c r="T6869"/>
    </row>
    <row r="6870" spans="18:20" x14ac:dyDescent="0.3">
      <c r="R6870"/>
      <c r="S6870"/>
      <c r="T6870"/>
    </row>
    <row r="6871" spans="18:20" x14ac:dyDescent="0.3">
      <c r="R6871"/>
      <c r="S6871"/>
      <c r="T6871"/>
    </row>
    <row r="6872" spans="18:20" x14ac:dyDescent="0.3">
      <c r="R6872"/>
      <c r="S6872"/>
      <c r="T6872"/>
    </row>
    <row r="6873" spans="18:20" x14ac:dyDescent="0.3">
      <c r="R6873"/>
      <c r="S6873"/>
      <c r="T6873"/>
    </row>
    <row r="6874" spans="18:20" x14ac:dyDescent="0.3">
      <c r="R6874"/>
      <c r="S6874"/>
      <c r="T6874"/>
    </row>
    <row r="6875" spans="18:20" x14ac:dyDescent="0.3">
      <c r="R6875"/>
      <c r="S6875"/>
      <c r="T6875"/>
    </row>
    <row r="6876" spans="18:20" x14ac:dyDescent="0.3">
      <c r="R6876"/>
      <c r="S6876"/>
      <c r="T6876"/>
    </row>
    <row r="6877" spans="18:20" x14ac:dyDescent="0.3">
      <c r="R6877"/>
      <c r="S6877"/>
      <c r="T6877"/>
    </row>
    <row r="6878" spans="18:20" x14ac:dyDescent="0.3">
      <c r="R6878"/>
      <c r="S6878"/>
      <c r="T6878"/>
    </row>
    <row r="6879" spans="18:20" x14ac:dyDescent="0.3">
      <c r="R6879"/>
      <c r="S6879"/>
      <c r="T6879"/>
    </row>
    <row r="6880" spans="18:20" x14ac:dyDescent="0.3">
      <c r="R6880"/>
      <c r="S6880"/>
      <c r="T6880"/>
    </row>
    <row r="6881" spans="18:20" x14ac:dyDescent="0.3">
      <c r="R6881"/>
      <c r="S6881"/>
      <c r="T6881"/>
    </row>
    <row r="6882" spans="18:20" x14ac:dyDescent="0.3">
      <c r="R6882"/>
      <c r="S6882"/>
      <c r="T6882"/>
    </row>
    <row r="6883" spans="18:20" x14ac:dyDescent="0.3">
      <c r="R6883"/>
      <c r="S6883"/>
      <c r="T6883"/>
    </row>
    <row r="6884" spans="18:20" x14ac:dyDescent="0.3">
      <c r="R6884"/>
      <c r="S6884"/>
      <c r="T6884"/>
    </row>
    <row r="6885" spans="18:20" x14ac:dyDescent="0.3">
      <c r="R6885"/>
      <c r="S6885"/>
      <c r="T6885"/>
    </row>
    <row r="6886" spans="18:20" x14ac:dyDescent="0.3">
      <c r="R6886"/>
      <c r="S6886"/>
      <c r="T6886"/>
    </row>
    <row r="6887" spans="18:20" x14ac:dyDescent="0.3">
      <c r="R6887"/>
      <c r="S6887"/>
      <c r="T6887"/>
    </row>
    <row r="6888" spans="18:20" x14ac:dyDescent="0.3">
      <c r="R6888"/>
      <c r="S6888"/>
      <c r="T6888"/>
    </row>
    <row r="6889" spans="18:20" x14ac:dyDescent="0.3">
      <c r="R6889"/>
      <c r="S6889"/>
      <c r="T6889"/>
    </row>
    <row r="6890" spans="18:20" x14ac:dyDescent="0.3">
      <c r="R6890"/>
      <c r="S6890"/>
      <c r="T6890"/>
    </row>
    <row r="6891" spans="18:20" x14ac:dyDescent="0.3">
      <c r="R6891"/>
      <c r="S6891"/>
      <c r="T6891"/>
    </row>
    <row r="6892" spans="18:20" x14ac:dyDescent="0.3">
      <c r="R6892"/>
      <c r="S6892"/>
      <c r="T6892"/>
    </row>
    <row r="6893" spans="18:20" x14ac:dyDescent="0.3">
      <c r="R6893"/>
      <c r="S6893"/>
      <c r="T6893"/>
    </row>
    <row r="6894" spans="18:20" x14ac:dyDescent="0.3">
      <c r="R6894"/>
      <c r="S6894"/>
      <c r="T6894"/>
    </row>
    <row r="6895" spans="18:20" x14ac:dyDescent="0.3">
      <c r="R6895"/>
      <c r="S6895"/>
      <c r="T6895"/>
    </row>
    <row r="6896" spans="18:20" x14ac:dyDescent="0.3">
      <c r="R6896"/>
      <c r="S6896"/>
      <c r="T6896"/>
    </row>
    <row r="6897" spans="18:20" x14ac:dyDescent="0.3">
      <c r="R6897"/>
      <c r="S6897"/>
      <c r="T6897"/>
    </row>
    <row r="6898" spans="18:20" x14ac:dyDescent="0.3">
      <c r="R6898"/>
      <c r="S6898"/>
      <c r="T6898"/>
    </row>
    <row r="6899" spans="18:20" x14ac:dyDescent="0.3">
      <c r="R6899"/>
      <c r="S6899"/>
      <c r="T6899"/>
    </row>
    <row r="6900" spans="18:20" x14ac:dyDescent="0.3">
      <c r="R6900"/>
      <c r="S6900"/>
      <c r="T6900"/>
    </row>
    <row r="6901" spans="18:20" x14ac:dyDescent="0.3">
      <c r="R6901"/>
      <c r="S6901"/>
      <c r="T6901"/>
    </row>
    <row r="6902" spans="18:20" x14ac:dyDescent="0.3">
      <c r="R6902"/>
      <c r="S6902"/>
      <c r="T6902"/>
    </row>
    <row r="6903" spans="18:20" x14ac:dyDescent="0.3">
      <c r="R6903"/>
      <c r="S6903"/>
      <c r="T6903"/>
    </row>
    <row r="6904" spans="18:20" x14ac:dyDescent="0.3">
      <c r="R6904"/>
      <c r="S6904"/>
      <c r="T6904"/>
    </row>
    <row r="6905" spans="18:20" x14ac:dyDescent="0.3">
      <c r="R6905"/>
      <c r="S6905"/>
      <c r="T6905"/>
    </row>
    <row r="6906" spans="18:20" x14ac:dyDescent="0.3">
      <c r="R6906"/>
      <c r="S6906"/>
      <c r="T6906"/>
    </row>
    <row r="6907" spans="18:20" x14ac:dyDescent="0.3">
      <c r="R6907"/>
      <c r="S6907"/>
      <c r="T6907"/>
    </row>
    <row r="6908" spans="18:20" x14ac:dyDescent="0.3">
      <c r="R6908"/>
      <c r="S6908"/>
      <c r="T6908"/>
    </row>
    <row r="6909" spans="18:20" x14ac:dyDescent="0.3">
      <c r="R6909"/>
      <c r="S6909"/>
      <c r="T6909"/>
    </row>
    <row r="6910" spans="18:20" x14ac:dyDescent="0.3">
      <c r="R6910"/>
      <c r="S6910"/>
      <c r="T6910"/>
    </row>
    <row r="6911" spans="18:20" x14ac:dyDescent="0.3">
      <c r="R6911"/>
      <c r="S6911"/>
      <c r="T6911"/>
    </row>
    <row r="6912" spans="18:20" x14ac:dyDescent="0.3">
      <c r="R6912"/>
      <c r="S6912"/>
      <c r="T6912"/>
    </row>
    <row r="6913" spans="18:20" x14ac:dyDescent="0.3">
      <c r="R6913"/>
      <c r="S6913"/>
      <c r="T6913"/>
    </row>
    <row r="6914" spans="18:20" x14ac:dyDescent="0.3">
      <c r="R6914"/>
      <c r="S6914"/>
      <c r="T6914"/>
    </row>
    <row r="6915" spans="18:20" x14ac:dyDescent="0.3">
      <c r="R6915"/>
      <c r="S6915"/>
      <c r="T6915"/>
    </row>
    <row r="6916" spans="18:20" x14ac:dyDescent="0.3">
      <c r="R6916"/>
      <c r="S6916"/>
      <c r="T6916"/>
    </row>
    <row r="6917" spans="18:20" x14ac:dyDescent="0.3">
      <c r="R6917"/>
      <c r="S6917"/>
      <c r="T6917"/>
    </row>
    <row r="6918" spans="18:20" x14ac:dyDescent="0.3">
      <c r="R6918"/>
      <c r="S6918"/>
      <c r="T6918"/>
    </row>
    <row r="6919" spans="18:20" x14ac:dyDescent="0.3">
      <c r="R6919"/>
      <c r="S6919"/>
      <c r="T6919"/>
    </row>
    <row r="6920" spans="18:20" x14ac:dyDescent="0.3">
      <c r="R6920"/>
      <c r="S6920"/>
      <c r="T6920"/>
    </row>
    <row r="6921" spans="18:20" x14ac:dyDescent="0.3">
      <c r="R6921"/>
      <c r="S6921"/>
      <c r="T6921"/>
    </row>
    <row r="6922" spans="18:20" x14ac:dyDescent="0.3">
      <c r="R6922"/>
      <c r="S6922"/>
      <c r="T6922"/>
    </row>
    <row r="6923" spans="18:20" x14ac:dyDescent="0.3">
      <c r="R6923"/>
      <c r="S6923"/>
      <c r="T6923"/>
    </row>
    <row r="6924" spans="18:20" x14ac:dyDescent="0.3">
      <c r="R6924"/>
      <c r="S6924"/>
      <c r="T6924"/>
    </row>
    <row r="6925" spans="18:20" x14ac:dyDescent="0.3">
      <c r="R6925"/>
      <c r="S6925"/>
      <c r="T6925"/>
    </row>
    <row r="6926" spans="18:20" x14ac:dyDescent="0.3">
      <c r="R6926"/>
      <c r="S6926"/>
      <c r="T6926"/>
    </row>
    <row r="6927" spans="18:20" x14ac:dyDescent="0.3">
      <c r="R6927"/>
      <c r="S6927"/>
      <c r="T6927"/>
    </row>
    <row r="6928" spans="18:20" x14ac:dyDescent="0.3">
      <c r="R6928"/>
      <c r="S6928"/>
      <c r="T6928"/>
    </row>
    <row r="6929" spans="18:20" x14ac:dyDescent="0.3">
      <c r="R6929"/>
      <c r="S6929"/>
      <c r="T6929"/>
    </row>
    <row r="6930" spans="18:20" x14ac:dyDescent="0.3">
      <c r="R6930"/>
      <c r="S6930"/>
      <c r="T6930"/>
    </row>
    <row r="6931" spans="18:20" x14ac:dyDescent="0.3">
      <c r="R6931"/>
      <c r="S6931"/>
      <c r="T6931"/>
    </row>
    <row r="6932" spans="18:20" x14ac:dyDescent="0.3">
      <c r="R6932"/>
      <c r="S6932"/>
      <c r="T6932"/>
    </row>
    <row r="6933" spans="18:20" x14ac:dyDescent="0.3">
      <c r="R6933"/>
      <c r="S6933"/>
      <c r="T6933"/>
    </row>
    <row r="6934" spans="18:20" x14ac:dyDescent="0.3">
      <c r="R6934"/>
      <c r="S6934"/>
      <c r="T6934"/>
    </row>
    <row r="6935" spans="18:20" x14ac:dyDescent="0.3">
      <c r="R6935"/>
      <c r="S6935"/>
      <c r="T6935"/>
    </row>
    <row r="6936" spans="18:20" x14ac:dyDescent="0.3">
      <c r="R6936"/>
      <c r="S6936"/>
      <c r="T6936"/>
    </row>
    <row r="6937" spans="18:20" x14ac:dyDescent="0.3">
      <c r="R6937"/>
      <c r="S6937"/>
      <c r="T6937"/>
    </row>
    <row r="6938" spans="18:20" x14ac:dyDescent="0.3">
      <c r="R6938"/>
      <c r="S6938"/>
      <c r="T6938"/>
    </row>
    <row r="6939" spans="18:20" x14ac:dyDescent="0.3">
      <c r="R6939"/>
      <c r="S6939"/>
      <c r="T6939"/>
    </row>
    <row r="6940" spans="18:20" x14ac:dyDescent="0.3">
      <c r="R6940"/>
      <c r="S6940"/>
      <c r="T6940"/>
    </row>
    <row r="6941" spans="18:20" x14ac:dyDescent="0.3">
      <c r="R6941"/>
      <c r="S6941"/>
      <c r="T6941"/>
    </row>
    <row r="6942" spans="18:20" x14ac:dyDescent="0.3">
      <c r="R6942"/>
      <c r="S6942"/>
      <c r="T6942"/>
    </row>
    <row r="6943" spans="18:20" x14ac:dyDescent="0.3">
      <c r="R6943"/>
      <c r="S6943"/>
      <c r="T6943"/>
    </row>
    <row r="6944" spans="18:20" x14ac:dyDescent="0.3">
      <c r="R6944"/>
      <c r="S6944"/>
      <c r="T6944"/>
    </row>
    <row r="6945" spans="18:20" x14ac:dyDescent="0.3">
      <c r="R6945"/>
      <c r="S6945"/>
      <c r="T6945"/>
    </row>
    <row r="6946" spans="18:20" x14ac:dyDescent="0.3">
      <c r="R6946"/>
      <c r="S6946"/>
      <c r="T6946"/>
    </row>
    <row r="6947" spans="18:20" x14ac:dyDescent="0.3">
      <c r="R6947"/>
      <c r="S6947"/>
      <c r="T6947"/>
    </row>
    <row r="6948" spans="18:20" x14ac:dyDescent="0.3">
      <c r="R6948"/>
      <c r="S6948"/>
      <c r="T6948"/>
    </row>
    <row r="6949" spans="18:20" x14ac:dyDescent="0.3">
      <c r="R6949"/>
      <c r="S6949"/>
      <c r="T6949"/>
    </row>
    <row r="6950" spans="18:20" x14ac:dyDescent="0.3">
      <c r="R6950"/>
      <c r="S6950"/>
      <c r="T6950"/>
    </row>
    <row r="6951" spans="18:20" x14ac:dyDescent="0.3">
      <c r="R6951"/>
      <c r="S6951"/>
      <c r="T6951"/>
    </row>
    <row r="6952" spans="18:20" x14ac:dyDescent="0.3">
      <c r="R6952"/>
      <c r="S6952"/>
      <c r="T6952"/>
    </row>
    <row r="6953" spans="18:20" x14ac:dyDescent="0.3">
      <c r="R6953"/>
      <c r="S6953"/>
      <c r="T6953"/>
    </row>
    <row r="6954" spans="18:20" x14ac:dyDescent="0.3">
      <c r="R6954"/>
      <c r="S6954"/>
      <c r="T6954"/>
    </row>
    <row r="6955" spans="18:20" x14ac:dyDescent="0.3">
      <c r="R6955"/>
      <c r="S6955"/>
      <c r="T6955"/>
    </row>
    <row r="6956" spans="18:20" x14ac:dyDescent="0.3">
      <c r="R6956"/>
      <c r="S6956"/>
      <c r="T6956"/>
    </row>
    <row r="6957" spans="18:20" x14ac:dyDescent="0.3">
      <c r="R6957"/>
      <c r="S6957"/>
      <c r="T6957"/>
    </row>
    <row r="6958" spans="18:20" x14ac:dyDescent="0.3">
      <c r="R6958"/>
      <c r="S6958"/>
      <c r="T6958"/>
    </row>
    <row r="6959" spans="18:20" x14ac:dyDescent="0.3">
      <c r="R6959"/>
      <c r="S6959"/>
      <c r="T6959"/>
    </row>
    <row r="6960" spans="18:20" x14ac:dyDescent="0.3">
      <c r="R6960"/>
      <c r="S6960"/>
      <c r="T6960"/>
    </row>
    <row r="6961" spans="18:20" x14ac:dyDescent="0.3">
      <c r="R6961"/>
      <c r="S6961"/>
      <c r="T6961"/>
    </row>
    <row r="6962" spans="18:20" x14ac:dyDescent="0.3">
      <c r="R6962"/>
      <c r="S6962"/>
      <c r="T6962"/>
    </row>
    <row r="6963" spans="18:20" x14ac:dyDescent="0.3">
      <c r="R6963"/>
      <c r="S6963"/>
      <c r="T6963"/>
    </row>
    <row r="6964" spans="18:20" x14ac:dyDescent="0.3">
      <c r="R6964"/>
      <c r="S6964"/>
      <c r="T6964"/>
    </row>
    <row r="6965" spans="18:20" x14ac:dyDescent="0.3">
      <c r="R6965"/>
      <c r="S6965"/>
      <c r="T6965"/>
    </row>
    <row r="6966" spans="18:20" x14ac:dyDescent="0.3">
      <c r="R6966"/>
      <c r="S6966"/>
      <c r="T6966"/>
    </row>
    <row r="6967" spans="18:20" x14ac:dyDescent="0.3">
      <c r="R6967"/>
      <c r="S6967"/>
      <c r="T6967"/>
    </row>
    <row r="6968" spans="18:20" x14ac:dyDescent="0.3">
      <c r="R6968"/>
      <c r="S6968"/>
      <c r="T6968"/>
    </row>
    <row r="6969" spans="18:20" x14ac:dyDescent="0.3">
      <c r="R6969"/>
      <c r="S6969"/>
      <c r="T6969"/>
    </row>
    <row r="6970" spans="18:20" x14ac:dyDescent="0.3">
      <c r="R6970"/>
      <c r="S6970"/>
      <c r="T6970"/>
    </row>
    <row r="6971" spans="18:20" x14ac:dyDescent="0.3">
      <c r="R6971"/>
      <c r="S6971"/>
      <c r="T6971"/>
    </row>
    <row r="6972" spans="18:20" x14ac:dyDescent="0.3">
      <c r="R6972"/>
      <c r="S6972"/>
      <c r="T6972"/>
    </row>
    <row r="6973" spans="18:20" x14ac:dyDescent="0.3">
      <c r="R6973"/>
      <c r="S6973"/>
      <c r="T6973"/>
    </row>
    <row r="6974" spans="18:20" x14ac:dyDescent="0.3">
      <c r="R6974"/>
      <c r="S6974"/>
      <c r="T6974"/>
    </row>
    <row r="6975" spans="18:20" x14ac:dyDescent="0.3">
      <c r="R6975"/>
      <c r="S6975"/>
      <c r="T6975"/>
    </row>
    <row r="6976" spans="18:20" x14ac:dyDescent="0.3">
      <c r="R6976"/>
      <c r="S6976"/>
      <c r="T6976"/>
    </row>
    <row r="6977" spans="18:20" x14ac:dyDescent="0.3">
      <c r="R6977"/>
      <c r="S6977"/>
      <c r="T6977"/>
    </row>
    <row r="6978" spans="18:20" x14ac:dyDescent="0.3">
      <c r="R6978"/>
      <c r="S6978"/>
      <c r="T6978"/>
    </row>
    <row r="6979" spans="18:20" x14ac:dyDescent="0.3">
      <c r="R6979"/>
      <c r="S6979"/>
      <c r="T6979"/>
    </row>
    <row r="6980" spans="18:20" x14ac:dyDescent="0.3">
      <c r="R6980"/>
      <c r="S6980"/>
      <c r="T6980"/>
    </row>
    <row r="6981" spans="18:20" x14ac:dyDescent="0.3">
      <c r="R6981"/>
      <c r="S6981"/>
      <c r="T6981"/>
    </row>
    <row r="6982" spans="18:20" x14ac:dyDescent="0.3">
      <c r="R6982"/>
      <c r="S6982"/>
      <c r="T6982"/>
    </row>
    <row r="6983" spans="18:20" x14ac:dyDescent="0.3">
      <c r="R6983"/>
      <c r="S6983"/>
      <c r="T6983"/>
    </row>
    <row r="6984" spans="18:20" x14ac:dyDescent="0.3">
      <c r="R6984"/>
      <c r="S6984"/>
      <c r="T6984"/>
    </row>
    <row r="6985" spans="18:20" x14ac:dyDescent="0.3">
      <c r="R6985"/>
      <c r="S6985"/>
      <c r="T6985"/>
    </row>
    <row r="6986" spans="18:20" x14ac:dyDescent="0.3">
      <c r="R6986"/>
      <c r="S6986"/>
      <c r="T6986"/>
    </row>
    <row r="6987" spans="18:20" x14ac:dyDescent="0.3">
      <c r="R6987"/>
      <c r="S6987"/>
      <c r="T6987"/>
    </row>
    <row r="6988" spans="18:20" x14ac:dyDescent="0.3">
      <c r="R6988"/>
      <c r="S6988"/>
      <c r="T6988"/>
    </row>
    <row r="6989" spans="18:20" x14ac:dyDescent="0.3">
      <c r="R6989"/>
      <c r="S6989"/>
      <c r="T6989"/>
    </row>
    <row r="6990" spans="18:20" x14ac:dyDescent="0.3">
      <c r="R6990"/>
      <c r="S6990"/>
      <c r="T6990"/>
    </row>
    <row r="6991" spans="18:20" x14ac:dyDescent="0.3">
      <c r="R6991"/>
      <c r="S6991"/>
      <c r="T6991"/>
    </row>
    <row r="6992" spans="18:20" x14ac:dyDescent="0.3">
      <c r="R6992"/>
      <c r="S6992"/>
      <c r="T6992"/>
    </row>
    <row r="6993" spans="18:20" x14ac:dyDescent="0.3">
      <c r="R6993"/>
      <c r="S6993"/>
      <c r="T6993"/>
    </row>
    <row r="6994" spans="18:20" x14ac:dyDescent="0.3">
      <c r="R6994"/>
      <c r="S6994"/>
      <c r="T6994"/>
    </row>
    <row r="6995" spans="18:20" x14ac:dyDescent="0.3">
      <c r="R6995"/>
      <c r="S6995"/>
      <c r="T6995"/>
    </row>
    <row r="6996" spans="18:20" x14ac:dyDescent="0.3">
      <c r="R6996"/>
      <c r="S6996"/>
      <c r="T6996"/>
    </row>
    <row r="6997" spans="18:20" x14ac:dyDescent="0.3">
      <c r="R6997"/>
      <c r="S6997"/>
      <c r="T6997"/>
    </row>
    <row r="6998" spans="18:20" x14ac:dyDescent="0.3">
      <c r="R6998"/>
      <c r="S6998"/>
      <c r="T6998"/>
    </row>
    <row r="6999" spans="18:20" x14ac:dyDescent="0.3">
      <c r="R6999"/>
      <c r="S6999"/>
      <c r="T6999"/>
    </row>
    <row r="7000" spans="18:20" x14ac:dyDescent="0.3">
      <c r="R7000"/>
      <c r="S7000"/>
      <c r="T7000"/>
    </row>
    <row r="7001" spans="18:20" x14ac:dyDescent="0.3">
      <c r="R7001"/>
      <c r="S7001"/>
      <c r="T7001"/>
    </row>
    <row r="7002" spans="18:20" x14ac:dyDescent="0.3">
      <c r="R7002"/>
      <c r="S7002"/>
      <c r="T7002"/>
    </row>
    <row r="7003" spans="18:20" x14ac:dyDescent="0.3">
      <c r="R7003"/>
      <c r="S7003"/>
      <c r="T7003"/>
    </row>
    <row r="7004" spans="18:20" x14ac:dyDescent="0.3">
      <c r="R7004"/>
      <c r="S7004"/>
      <c r="T7004"/>
    </row>
    <row r="7005" spans="18:20" x14ac:dyDescent="0.3">
      <c r="R7005"/>
      <c r="S7005"/>
      <c r="T7005"/>
    </row>
    <row r="7006" spans="18:20" x14ac:dyDescent="0.3">
      <c r="R7006"/>
      <c r="S7006"/>
      <c r="T7006"/>
    </row>
    <row r="7007" spans="18:20" x14ac:dyDescent="0.3">
      <c r="R7007"/>
      <c r="S7007"/>
      <c r="T7007"/>
    </row>
    <row r="7008" spans="18:20" x14ac:dyDescent="0.3">
      <c r="R7008"/>
      <c r="S7008"/>
      <c r="T7008"/>
    </row>
    <row r="7009" spans="18:20" x14ac:dyDescent="0.3">
      <c r="R7009"/>
      <c r="S7009"/>
      <c r="T7009"/>
    </row>
    <row r="7010" spans="18:20" x14ac:dyDescent="0.3">
      <c r="R7010"/>
      <c r="S7010"/>
      <c r="T7010"/>
    </row>
    <row r="7011" spans="18:20" x14ac:dyDescent="0.3">
      <c r="R7011"/>
      <c r="S7011"/>
      <c r="T7011"/>
    </row>
    <row r="7012" spans="18:20" x14ac:dyDescent="0.3">
      <c r="R7012"/>
      <c r="S7012"/>
      <c r="T7012"/>
    </row>
    <row r="7013" spans="18:20" x14ac:dyDescent="0.3">
      <c r="R7013"/>
      <c r="S7013"/>
      <c r="T7013"/>
    </row>
    <row r="7014" spans="18:20" x14ac:dyDescent="0.3">
      <c r="R7014"/>
      <c r="S7014"/>
      <c r="T7014"/>
    </row>
    <row r="7015" spans="18:20" x14ac:dyDescent="0.3">
      <c r="R7015"/>
      <c r="S7015"/>
      <c r="T7015"/>
    </row>
    <row r="7016" spans="18:20" x14ac:dyDescent="0.3">
      <c r="R7016"/>
      <c r="S7016"/>
      <c r="T7016"/>
    </row>
    <row r="7017" spans="18:20" x14ac:dyDescent="0.3">
      <c r="R7017"/>
      <c r="S7017"/>
      <c r="T7017"/>
    </row>
    <row r="7018" spans="18:20" x14ac:dyDescent="0.3">
      <c r="R7018"/>
      <c r="S7018"/>
      <c r="T7018"/>
    </row>
    <row r="7019" spans="18:20" x14ac:dyDescent="0.3">
      <c r="R7019"/>
      <c r="S7019"/>
      <c r="T7019"/>
    </row>
    <row r="7020" spans="18:20" x14ac:dyDescent="0.3">
      <c r="R7020"/>
      <c r="S7020"/>
      <c r="T7020"/>
    </row>
    <row r="7021" spans="18:20" x14ac:dyDescent="0.3">
      <c r="R7021"/>
      <c r="S7021"/>
      <c r="T7021"/>
    </row>
    <row r="7022" spans="18:20" x14ac:dyDescent="0.3">
      <c r="R7022"/>
      <c r="S7022"/>
      <c r="T7022"/>
    </row>
    <row r="7023" spans="18:20" x14ac:dyDescent="0.3">
      <c r="R7023"/>
      <c r="S7023"/>
      <c r="T7023"/>
    </row>
    <row r="7024" spans="18:20" x14ac:dyDescent="0.3">
      <c r="R7024"/>
      <c r="S7024"/>
      <c r="T7024"/>
    </row>
    <row r="7025" spans="18:20" x14ac:dyDescent="0.3">
      <c r="R7025"/>
      <c r="S7025"/>
      <c r="T7025"/>
    </row>
    <row r="7026" spans="18:20" x14ac:dyDescent="0.3">
      <c r="R7026"/>
      <c r="S7026"/>
      <c r="T7026"/>
    </row>
    <row r="7027" spans="18:20" x14ac:dyDescent="0.3">
      <c r="R7027"/>
      <c r="S7027"/>
      <c r="T7027"/>
    </row>
    <row r="7028" spans="18:20" x14ac:dyDescent="0.3">
      <c r="R7028"/>
      <c r="S7028"/>
      <c r="T7028"/>
    </row>
    <row r="7029" spans="18:20" x14ac:dyDescent="0.3">
      <c r="R7029"/>
      <c r="S7029"/>
      <c r="T7029"/>
    </row>
    <row r="7030" spans="18:20" x14ac:dyDescent="0.3">
      <c r="R7030"/>
      <c r="S7030"/>
      <c r="T7030"/>
    </row>
    <row r="7031" spans="18:20" x14ac:dyDescent="0.3">
      <c r="R7031"/>
      <c r="S7031"/>
      <c r="T7031"/>
    </row>
    <row r="7032" spans="18:20" x14ac:dyDescent="0.3">
      <c r="R7032"/>
      <c r="S7032"/>
      <c r="T7032"/>
    </row>
    <row r="7033" spans="18:20" x14ac:dyDescent="0.3">
      <c r="R7033"/>
      <c r="S7033"/>
      <c r="T7033"/>
    </row>
    <row r="7034" spans="18:20" x14ac:dyDescent="0.3">
      <c r="R7034"/>
      <c r="S7034"/>
      <c r="T7034"/>
    </row>
    <row r="7035" spans="18:20" x14ac:dyDescent="0.3">
      <c r="R7035"/>
      <c r="S7035"/>
      <c r="T7035"/>
    </row>
    <row r="7036" spans="18:20" x14ac:dyDescent="0.3">
      <c r="R7036"/>
      <c r="S7036"/>
      <c r="T7036"/>
    </row>
    <row r="7037" spans="18:20" x14ac:dyDescent="0.3">
      <c r="R7037"/>
      <c r="S7037"/>
      <c r="T7037"/>
    </row>
    <row r="7038" spans="18:20" x14ac:dyDescent="0.3">
      <c r="R7038"/>
      <c r="S7038"/>
      <c r="T7038"/>
    </row>
    <row r="7039" spans="18:20" x14ac:dyDescent="0.3">
      <c r="R7039"/>
      <c r="S7039"/>
      <c r="T7039"/>
    </row>
    <row r="7040" spans="18:20" x14ac:dyDescent="0.3">
      <c r="R7040"/>
      <c r="S7040"/>
      <c r="T7040"/>
    </row>
    <row r="7041" spans="18:20" x14ac:dyDescent="0.3">
      <c r="R7041"/>
      <c r="S7041"/>
      <c r="T7041"/>
    </row>
    <row r="7042" spans="18:20" x14ac:dyDescent="0.3">
      <c r="R7042"/>
      <c r="S7042"/>
      <c r="T7042"/>
    </row>
    <row r="7043" spans="18:20" x14ac:dyDescent="0.3">
      <c r="R7043"/>
      <c r="S7043"/>
      <c r="T7043"/>
    </row>
    <row r="7044" spans="18:20" x14ac:dyDescent="0.3">
      <c r="R7044"/>
      <c r="S7044"/>
      <c r="T7044"/>
    </row>
    <row r="7045" spans="18:20" x14ac:dyDescent="0.3">
      <c r="R7045"/>
      <c r="S7045"/>
      <c r="T7045"/>
    </row>
    <row r="7046" spans="18:20" x14ac:dyDescent="0.3">
      <c r="R7046"/>
      <c r="S7046"/>
      <c r="T7046"/>
    </row>
    <row r="7047" spans="18:20" x14ac:dyDescent="0.3">
      <c r="R7047"/>
      <c r="S7047"/>
      <c r="T7047"/>
    </row>
    <row r="7048" spans="18:20" x14ac:dyDescent="0.3">
      <c r="R7048"/>
      <c r="S7048"/>
      <c r="T7048"/>
    </row>
    <row r="7049" spans="18:20" x14ac:dyDescent="0.3">
      <c r="R7049"/>
      <c r="S7049"/>
      <c r="T7049"/>
    </row>
    <row r="7050" spans="18:20" x14ac:dyDescent="0.3">
      <c r="R7050"/>
      <c r="S7050"/>
      <c r="T7050"/>
    </row>
    <row r="7051" spans="18:20" x14ac:dyDescent="0.3">
      <c r="R7051"/>
      <c r="S7051"/>
      <c r="T7051"/>
    </row>
    <row r="7052" spans="18:20" x14ac:dyDescent="0.3">
      <c r="R7052"/>
      <c r="S7052"/>
      <c r="T7052"/>
    </row>
    <row r="7053" spans="18:20" x14ac:dyDescent="0.3">
      <c r="R7053"/>
      <c r="S7053"/>
      <c r="T7053"/>
    </row>
    <row r="7054" spans="18:20" x14ac:dyDescent="0.3">
      <c r="R7054"/>
      <c r="S7054"/>
      <c r="T7054"/>
    </row>
    <row r="7055" spans="18:20" x14ac:dyDescent="0.3">
      <c r="R7055"/>
      <c r="S7055"/>
      <c r="T7055"/>
    </row>
    <row r="7056" spans="18:20" x14ac:dyDescent="0.3">
      <c r="R7056"/>
      <c r="S7056"/>
      <c r="T7056"/>
    </row>
    <row r="7057" spans="18:20" x14ac:dyDescent="0.3">
      <c r="R7057"/>
      <c r="S7057"/>
      <c r="T7057"/>
    </row>
    <row r="7058" spans="18:20" x14ac:dyDescent="0.3">
      <c r="R7058"/>
      <c r="S7058"/>
      <c r="T7058"/>
    </row>
    <row r="7059" spans="18:20" x14ac:dyDescent="0.3">
      <c r="R7059"/>
      <c r="S7059"/>
      <c r="T7059"/>
    </row>
    <row r="7060" spans="18:20" x14ac:dyDescent="0.3">
      <c r="R7060"/>
      <c r="S7060"/>
      <c r="T7060"/>
    </row>
    <row r="7061" spans="18:20" x14ac:dyDescent="0.3">
      <c r="R7061"/>
      <c r="S7061"/>
      <c r="T7061"/>
    </row>
    <row r="7062" spans="18:20" x14ac:dyDescent="0.3">
      <c r="R7062"/>
      <c r="S7062"/>
      <c r="T7062"/>
    </row>
    <row r="7063" spans="18:20" x14ac:dyDescent="0.3">
      <c r="R7063"/>
      <c r="S7063"/>
      <c r="T7063"/>
    </row>
    <row r="7064" spans="18:20" x14ac:dyDescent="0.3">
      <c r="R7064"/>
      <c r="S7064"/>
      <c r="T7064"/>
    </row>
    <row r="7065" spans="18:20" x14ac:dyDescent="0.3">
      <c r="R7065"/>
      <c r="S7065"/>
      <c r="T7065"/>
    </row>
    <row r="7066" spans="18:20" x14ac:dyDescent="0.3">
      <c r="R7066"/>
      <c r="S7066"/>
      <c r="T7066"/>
    </row>
    <row r="7067" spans="18:20" x14ac:dyDescent="0.3">
      <c r="R7067"/>
      <c r="S7067"/>
      <c r="T7067"/>
    </row>
    <row r="7068" spans="18:20" x14ac:dyDescent="0.3">
      <c r="R7068"/>
      <c r="S7068"/>
      <c r="T7068"/>
    </row>
    <row r="7069" spans="18:20" x14ac:dyDescent="0.3">
      <c r="R7069"/>
      <c r="S7069"/>
      <c r="T7069"/>
    </row>
    <row r="7070" spans="18:20" x14ac:dyDescent="0.3">
      <c r="R7070"/>
      <c r="S7070"/>
      <c r="T7070"/>
    </row>
    <row r="7071" spans="18:20" x14ac:dyDescent="0.3">
      <c r="R7071"/>
      <c r="S7071"/>
      <c r="T7071"/>
    </row>
    <row r="7072" spans="18:20" x14ac:dyDescent="0.3">
      <c r="R7072"/>
      <c r="S7072"/>
      <c r="T7072"/>
    </row>
    <row r="7073" spans="18:20" x14ac:dyDescent="0.3">
      <c r="R7073"/>
      <c r="S7073"/>
      <c r="T7073"/>
    </row>
    <row r="7074" spans="18:20" x14ac:dyDescent="0.3">
      <c r="R7074"/>
      <c r="S7074"/>
      <c r="T7074"/>
    </row>
    <row r="7075" spans="18:20" x14ac:dyDescent="0.3">
      <c r="R7075"/>
      <c r="S7075"/>
      <c r="T7075"/>
    </row>
    <row r="7076" spans="18:20" x14ac:dyDescent="0.3">
      <c r="R7076"/>
      <c r="S7076"/>
      <c r="T7076"/>
    </row>
    <row r="7077" spans="18:20" x14ac:dyDescent="0.3">
      <c r="R7077"/>
      <c r="S7077"/>
      <c r="T7077"/>
    </row>
    <row r="7078" spans="18:20" x14ac:dyDescent="0.3">
      <c r="R7078"/>
      <c r="S7078"/>
      <c r="T7078"/>
    </row>
    <row r="7079" spans="18:20" x14ac:dyDescent="0.3">
      <c r="R7079"/>
      <c r="S7079"/>
      <c r="T7079"/>
    </row>
    <row r="7080" spans="18:20" x14ac:dyDescent="0.3">
      <c r="R7080"/>
      <c r="S7080"/>
      <c r="T7080"/>
    </row>
    <row r="7081" spans="18:20" x14ac:dyDescent="0.3">
      <c r="R7081"/>
      <c r="S7081"/>
      <c r="T7081"/>
    </row>
    <row r="7082" spans="18:20" x14ac:dyDescent="0.3">
      <c r="R7082"/>
      <c r="S7082"/>
      <c r="T7082"/>
    </row>
    <row r="7083" spans="18:20" x14ac:dyDescent="0.3">
      <c r="R7083"/>
      <c r="S7083"/>
      <c r="T7083"/>
    </row>
    <row r="7084" spans="18:20" x14ac:dyDescent="0.3">
      <c r="R7084"/>
      <c r="S7084"/>
      <c r="T7084"/>
    </row>
    <row r="7085" spans="18:20" x14ac:dyDescent="0.3">
      <c r="R7085"/>
      <c r="S7085"/>
      <c r="T7085"/>
    </row>
    <row r="7086" spans="18:20" x14ac:dyDescent="0.3">
      <c r="R7086"/>
      <c r="S7086"/>
      <c r="T7086"/>
    </row>
    <row r="7087" spans="18:20" x14ac:dyDescent="0.3">
      <c r="R7087"/>
      <c r="S7087"/>
      <c r="T7087"/>
    </row>
    <row r="7088" spans="18:20" x14ac:dyDescent="0.3">
      <c r="R7088"/>
      <c r="S7088"/>
      <c r="T7088"/>
    </row>
    <row r="7089" spans="18:20" x14ac:dyDescent="0.3">
      <c r="R7089"/>
      <c r="S7089"/>
      <c r="T7089"/>
    </row>
    <row r="7090" spans="18:20" x14ac:dyDescent="0.3">
      <c r="R7090"/>
      <c r="S7090"/>
      <c r="T7090"/>
    </row>
    <row r="7091" spans="18:20" x14ac:dyDescent="0.3">
      <c r="R7091"/>
      <c r="S7091"/>
      <c r="T7091"/>
    </row>
    <row r="7092" spans="18:20" x14ac:dyDescent="0.3">
      <c r="R7092"/>
      <c r="S7092"/>
      <c r="T7092"/>
    </row>
    <row r="7093" spans="18:20" x14ac:dyDescent="0.3">
      <c r="R7093"/>
      <c r="S7093"/>
      <c r="T7093"/>
    </row>
    <row r="7094" spans="18:20" x14ac:dyDescent="0.3">
      <c r="R7094"/>
      <c r="S7094"/>
      <c r="T7094"/>
    </row>
    <row r="7095" spans="18:20" x14ac:dyDescent="0.3">
      <c r="R7095"/>
      <c r="S7095"/>
      <c r="T7095"/>
    </row>
    <row r="7096" spans="18:20" x14ac:dyDescent="0.3">
      <c r="R7096"/>
      <c r="S7096"/>
      <c r="T7096"/>
    </row>
    <row r="7097" spans="18:20" x14ac:dyDescent="0.3">
      <c r="R7097"/>
      <c r="S7097"/>
      <c r="T7097"/>
    </row>
    <row r="7098" spans="18:20" x14ac:dyDescent="0.3">
      <c r="R7098"/>
      <c r="S7098"/>
      <c r="T7098"/>
    </row>
    <row r="7099" spans="18:20" x14ac:dyDescent="0.3">
      <c r="R7099"/>
      <c r="S7099"/>
      <c r="T7099"/>
    </row>
    <row r="7100" spans="18:20" x14ac:dyDescent="0.3">
      <c r="R7100"/>
      <c r="S7100"/>
      <c r="T7100"/>
    </row>
    <row r="7101" spans="18:20" x14ac:dyDescent="0.3">
      <c r="R7101"/>
      <c r="S7101"/>
      <c r="T7101"/>
    </row>
    <row r="7102" spans="18:20" x14ac:dyDescent="0.3">
      <c r="R7102"/>
      <c r="S7102"/>
      <c r="T7102"/>
    </row>
    <row r="7103" spans="18:20" x14ac:dyDescent="0.3">
      <c r="R7103"/>
      <c r="S7103"/>
      <c r="T7103"/>
    </row>
    <row r="7104" spans="18:20" x14ac:dyDescent="0.3">
      <c r="R7104"/>
      <c r="S7104"/>
      <c r="T7104"/>
    </row>
    <row r="7105" spans="18:20" x14ac:dyDescent="0.3">
      <c r="R7105"/>
      <c r="S7105"/>
      <c r="T7105"/>
    </row>
    <row r="7106" spans="18:20" x14ac:dyDescent="0.3">
      <c r="R7106"/>
      <c r="S7106"/>
      <c r="T7106"/>
    </row>
    <row r="7107" spans="18:20" x14ac:dyDescent="0.3">
      <c r="R7107"/>
      <c r="S7107"/>
      <c r="T7107"/>
    </row>
    <row r="7108" spans="18:20" x14ac:dyDescent="0.3">
      <c r="R7108"/>
      <c r="S7108"/>
      <c r="T7108"/>
    </row>
    <row r="7109" spans="18:20" x14ac:dyDescent="0.3">
      <c r="R7109"/>
      <c r="S7109"/>
      <c r="T7109"/>
    </row>
    <row r="7110" spans="18:20" x14ac:dyDescent="0.3">
      <c r="R7110"/>
      <c r="S7110"/>
      <c r="T7110"/>
    </row>
    <row r="7111" spans="18:20" x14ac:dyDescent="0.3">
      <c r="R7111"/>
      <c r="S7111"/>
      <c r="T7111"/>
    </row>
    <row r="7112" spans="18:20" x14ac:dyDescent="0.3">
      <c r="R7112"/>
      <c r="S7112"/>
      <c r="T7112"/>
    </row>
    <row r="7113" spans="18:20" x14ac:dyDescent="0.3">
      <c r="R7113"/>
      <c r="S7113"/>
      <c r="T7113"/>
    </row>
    <row r="7114" spans="18:20" x14ac:dyDescent="0.3">
      <c r="R7114"/>
      <c r="S7114"/>
      <c r="T7114"/>
    </row>
    <row r="7115" spans="18:20" x14ac:dyDescent="0.3">
      <c r="R7115"/>
      <c r="S7115"/>
      <c r="T7115"/>
    </row>
    <row r="7116" spans="18:20" x14ac:dyDescent="0.3">
      <c r="R7116"/>
      <c r="S7116"/>
      <c r="T7116"/>
    </row>
    <row r="7117" spans="18:20" x14ac:dyDescent="0.3">
      <c r="R7117"/>
      <c r="S7117"/>
      <c r="T7117"/>
    </row>
    <row r="7118" spans="18:20" x14ac:dyDescent="0.3">
      <c r="R7118"/>
      <c r="S7118"/>
      <c r="T7118"/>
    </row>
    <row r="7119" spans="18:20" x14ac:dyDescent="0.3">
      <c r="R7119"/>
      <c r="S7119"/>
      <c r="T7119"/>
    </row>
    <row r="7120" spans="18:20" x14ac:dyDescent="0.3">
      <c r="R7120"/>
      <c r="S7120"/>
      <c r="T7120"/>
    </row>
    <row r="7121" spans="18:20" x14ac:dyDescent="0.3">
      <c r="R7121"/>
      <c r="S7121"/>
      <c r="T7121"/>
    </row>
    <row r="7122" spans="18:20" x14ac:dyDescent="0.3">
      <c r="R7122"/>
      <c r="S7122"/>
      <c r="T7122"/>
    </row>
    <row r="7123" spans="18:20" x14ac:dyDescent="0.3">
      <c r="R7123"/>
      <c r="S7123"/>
      <c r="T7123"/>
    </row>
    <row r="7124" spans="18:20" x14ac:dyDescent="0.3">
      <c r="R7124"/>
      <c r="S7124"/>
      <c r="T7124"/>
    </row>
    <row r="7125" spans="18:20" x14ac:dyDescent="0.3">
      <c r="R7125"/>
      <c r="S7125"/>
      <c r="T7125"/>
    </row>
    <row r="7126" spans="18:20" x14ac:dyDescent="0.3">
      <c r="R7126"/>
      <c r="S7126"/>
      <c r="T7126"/>
    </row>
    <row r="7127" spans="18:20" x14ac:dyDescent="0.3">
      <c r="R7127"/>
      <c r="S7127"/>
      <c r="T7127"/>
    </row>
    <row r="7128" spans="18:20" x14ac:dyDescent="0.3">
      <c r="R7128"/>
      <c r="S7128"/>
      <c r="T7128"/>
    </row>
    <row r="7129" spans="18:20" x14ac:dyDescent="0.3">
      <c r="R7129"/>
      <c r="S7129"/>
      <c r="T7129"/>
    </row>
    <row r="7130" spans="18:20" x14ac:dyDescent="0.3">
      <c r="R7130"/>
      <c r="S7130"/>
      <c r="T7130"/>
    </row>
    <row r="7131" spans="18:20" x14ac:dyDescent="0.3">
      <c r="R7131"/>
      <c r="S7131"/>
      <c r="T7131"/>
    </row>
    <row r="7132" spans="18:20" x14ac:dyDescent="0.3">
      <c r="R7132"/>
      <c r="S7132"/>
      <c r="T7132"/>
    </row>
    <row r="7133" spans="18:20" x14ac:dyDescent="0.3">
      <c r="R7133"/>
      <c r="S7133"/>
      <c r="T7133"/>
    </row>
    <row r="7134" spans="18:20" x14ac:dyDescent="0.3">
      <c r="R7134"/>
      <c r="S7134"/>
      <c r="T7134"/>
    </row>
    <row r="7135" spans="18:20" x14ac:dyDescent="0.3">
      <c r="R7135"/>
      <c r="S7135"/>
      <c r="T7135"/>
    </row>
    <row r="7136" spans="18:20" x14ac:dyDescent="0.3">
      <c r="R7136"/>
      <c r="S7136"/>
      <c r="T7136"/>
    </row>
    <row r="7137" spans="18:20" x14ac:dyDescent="0.3">
      <c r="R7137"/>
      <c r="S7137"/>
      <c r="T7137"/>
    </row>
    <row r="7138" spans="18:20" x14ac:dyDescent="0.3">
      <c r="R7138"/>
      <c r="S7138"/>
      <c r="T7138"/>
    </row>
    <row r="7139" spans="18:20" x14ac:dyDescent="0.3">
      <c r="R7139"/>
      <c r="S7139"/>
      <c r="T7139"/>
    </row>
    <row r="7140" spans="18:20" x14ac:dyDescent="0.3">
      <c r="R7140"/>
      <c r="S7140"/>
      <c r="T7140"/>
    </row>
    <row r="7141" spans="18:20" x14ac:dyDescent="0.3">
      <c r="R7141"/>
      <c r="S7141"/>
      <c r="T7141"/>
    </row>
    <row r="7142" spans="18:20" x14ac:dyDescent="0.3">
      <c r="R7142"/>
      <c r="S7142"/>
      <c r="T7142"/>
    </row>
    <row r="7143" spans="18:20" x14ac:dyDescent="0.3">
      <c r="R7143"/>
      <c r="S7143"/>
      <c r="T7143"/>
    </row>
    <row r="7144" spans="18:20" x14ac:dyDescent="0.3">
      <c r="R7144"/>
      <c r="S7144"/>
      <c r="T7144"/>
    </row>
    <row r="7145" spans="18:20" x14ac:dyDescent="0.3">
      <c r="R7145"/>
      <c r="S7145"/>
      <c r="T7145"/>
    </row>
    <row r="7146" spans="18:20" x14ac:dyDescent="0.3">
      <c r="R7146"/>
      <c r="S7146"/>
      <c r="T7146"/>
    </row>
    <row r="7147" spans="18:20" x14ac:dyDescent="0.3">
      <c r="R7147"/>
      <c r="S7147"/>
      <c r="T7147"/>
    </row>
    <row r="7148" spans="18:20" x14ac:dyDescent="0.3">
      <c r="R7148"/>
      <c r="S7148"/>
      <c r="T7148"/>
    </row>
    <row r="7149" spans="18:20" x14ac:dyDescent="0.3">
      <c r="R7149"/>
      <c r="S7149"/>
      <c r="T7149"/>
    </row>
    <row r="7150" spans="18:20" x14ac:dyDescent="0.3">
      <c r="R7150"/>
      <c r="S7150"/>
      <c r="T7150"/>
    </row>
    <row r="7151" spans="18:20" x14ac:dyDescent="0.3">
      <c r="R7151"/>
      <c r="S7151"/>
      <c r="T7151"/>
    </row>
    <row r="7152" spans="18:20" x14ac:dyDescent="0.3">
      <c r="R7152"/>
      <c r="S7152"/>
      <c r="T7152"/>
    </row>
    <row r="7153" spans="18:20" x14ac:dyDescent="0.3">
      <c r="R7153"/>
      <c r="S7153"/>
      <c r="T7153"/>
    </row>
    <row r="7154" spans="18:20" x14ac:dyDescent="0.3">
      <c r="R7154"/>
      <c r="S7154"/>
      <c r="T7154"/>
    </row>
    <row r="7155" spans="18:20" x14ac:dyDescent="0.3">
      <c r="R7155"/>
      <c r="S7155"/>
      <c r="T7155"/>
    </row>
    <row r="7156" spans="18:20" x14ac:dyDescent="0.3">
      <c r="R7156"/>
      <c r="S7156"/>
      <c r="T7156"/>
    </row>
    <row r="7157" spans="18:20" x14ac:dyDescent="0.3">
      <c r="R7157"/>
      <c r="S7157"/>
      <c r="T7157"/>
    </row>
    <row r="7158" spans="18:20" x14ac:dyDescent="0.3">
      <c r="R7158"/>
      <c r="S7158"/>
      <c r="T7158"/>
    </row>
    <row r="7159" spans="18:20" x14ac:dyDescent="0.3">
      <c r="R7159"/>
      <c r="S7159"/>
      <c r="T7159"/>
    </row>
    <row r="7160" spans="18:20" x14ac:dyDescent="0.3">
      <c r="R7160"/>
      <c r="S7160"/>
      <c r="T7160"/>
    </row>
    <row r="7161" spans="18:20" x14ac:dyDescent="0.3">
      <c r="R7161"/>
      <c r="S7161"/>
      <c r="T7161"/>
    </row>
    <row r="7162" spans="18:20" x14ac:dyDescent="0.3">
      <c r="R7162"/>
      <c r="S7162"/>
      <c r="T7162"/>
    </row>
    <row r="7163" spans="18:20" x14ac:dyDescent="0.3">
      <c r="R7163"/>
      <c r="S7163"/>
      <c r="T7163"/>
    </row>
    <row r="7164" spans="18:20" x14ac:dyDescent="0.3">
      <c r="R7164"/>
      <c r="S7164"/>
      <c r="T7164"/>
    </row>
    <row r="7165" spans="18:20" x14ac:dyDescent="0.3">
      <c r="R7165"/>
      <c r="S7165"/>
      <c r="T7165"/>
    </row>
    <row r="7166" spans="18:20" x14ac:dyDescent="0.3">
      <c r="R7166"/>
      <c r="S7166"/>
      <c r="T7166"/>
    </row>
    <row r="7167" spans="18:20" x14ac:dyDescent="0.3">
      <c r="R7167"/>
      <c r="S7167"/>
      <c r="T7167"/>
    </row>
    <row r="7168" spans="18:20" x14ac:dyDescent="0.3">
      <c r="R7168"/>
      <c r="S7168"/>
      <c r="T7168"/>
    </row>
    <row r="7169" spans="18:20" x14ac:dyDescent="0.3">
      <c r="R7169"/>
      <c r="S7169"/>
      <c r="T7169"/>
    </row>
    <row r="7170" spans="18:20" x14ac:dyDescent="0.3">
      <c r="R7170"/>
      <c r="S7170"/>
      <c r="T7170"/>
    </row>
    <row r="7171" spans="18:20" x14ac:dyDescent="0.3">
      <c r="R7171"/>
      <c r="S7171"/>
      <c r="T7171"/>
    </row>
    <row r="7172" spans="18:20" x14ac:dyDescent="0.3">
      <c r="R7172"/>
      <c r="S7172"/>
      <c r="T7172"/>
    </row>
    <row r="7173" spans="18:20" x14ac:dyDescent="0.3">
      <c r="R7173"/>
      <c r="S7173"/>
      <c r="T7173"/>
    </row>
    <row r="7174" spans="18:20" x14ac:dyDescent="0.3">
      <c r="R7174"/>
      <c r="S7174"/>
      <c r="T7174"/>
    </row>
    <row r="7175" spans="18:20" x14ac:dyDescent="0.3">
      <c r="R7175"/>
      <c r="S7175"/>
      <c r="T7175"/>
    </row>
    <row r="7176" spans="18:20" x14ac:dyDescent="0.3">
      <c r="R7176"/>
      <c r="S7176"/>
      <c r="T7176"/>
    </row>
    <row r="7177" spans="18:20" x14ac:dyDescent="0.3">
      <c r="R7177"/>
      <c r="S7177"/>
      <c r="T7177"/>
    </row>
    <row r="7178" spans="18:20" x14ac:dyDescent="0.3">
      <c r="R7178"/>
      <c r="S7178"/>
      <c r="T7178"/>
    </row>
    <row r="7179" spans="18:20" x14ac:dyDescent="0.3">
      <c r="R7179"/>
      <c r="S7179"/>
      <c r="T7179"/>
    </row>
    <row r="7180" spans="18:20" x14ac:dyDescent="0.3">
      <c r="R7180"/>
      <c r="S7180"/>
      <c r="T7180"/>
    </row>
    <row r="7181" spans="18:20" x14ac:dyDescent="0.3">
      <c r="R7181"/>
      <c r="S7181"/>
      <c r="T7181"/>
    </row>
    <row r="7182" spans="18:20" x14ac:dyDescent="0.3">
      <c r="R7182"/>
      <c r="S7182"/>
      <c r="T7182"/>
    </row>
    <row r="7183" spans="18:20" x14ac:dyDescent="0.3">
      <c r="R7183"/>
      <c r="S7183"/>
      <c r="T7183"/>
    </row>
    <row r="7184" spans="18:20" x14ac:dyDescent="0.3">
      <c r="R7184"/>
      <c r="S7184"/>
      <c r="T7184"/>
    </row>
    <row r="7185" spans="18:20" x14ac:dyDescent="0.3">
      <c r="R7185"/>
      <c r="S7185"/>
      <c r="T7185"/>
    </row>
    <row r="7186" spans="18:20" x14ac:dyDescent="0.3">
      <c r="R7186"/>
      <c r="S7186"/>
      <c r="T7186"/>
    </row>
    <row r="7187" spans="18:20" x14ac:dyDescent="0.3">
      <c r="R7187"/>
      <c r="S7187"/>
      <c r="T7187"/>
    </row>
    <row r="7188" spans="18:20" x14ac:dyDescent="0.3">
      <c r="R7188"/>
      <c r="S7188"/>
      <c r="T7188"/>
    </row>
    <row r="7189" spans="18:20" x14ac:dyDescent="0.3">
      <c r="R7189"/>
      <c r="S7189"/>
      <c r="T7189"/>
    </row>
    <row r="7190" spans="18:20" x14ac:dyDescent="0.3">
      <c r="R7190"/>
      <c r="S7190"/>
      <c r="T7190"/>
    </row>
    <row r="7191" spans="18:20" x14ac:dyDescent="0.3">
      <c r="R7191"/>
      <c r="S7191"/>
      <c r="T7191"/>
    </row>
    <row r="7192" spans="18:20" x14ac:dyDescent="0.3">
      <c r="R7192"/>
      <c r="S7192"/>
      <c r="T7192"/>
    </row>
    <row r="7193" spans="18:20" x14ac:dyDescent="0.3">
      <c r="R7193"/>
      <c r="S7193"/>
      <c r="T7193"/>
    </row>
    <row r="7194" spans="18:20" x14ac:dyDescent="0.3">
      <c r="R7194"/>
      <c r="S7194"/>
      <c r="T7194"/>
    </row>
    <row r="7195" spans="18:20" x14ac:dyDescent="0.3">
      <c r="R7195"/>
      <c r="S7195"/>
      <c r="T7195"/>
    </row>
    <row r="7196" spans="18:20" x14ac:dyDescent="0.3">
      <c r="R7196"/>
      <c r="S7196"/>
      <c r="T7196"/>
    </row>
    <row r="7197" spans="18:20" x14ac:dyDescent="0.3">
      <c r="R7197"/>
      <c r="S7197"/>
      <c r="T7197"/>
    </row>
    <row r="7198" spans="18:20" x14ac:dyDescent="0.3">
      <c r="R7198"/>
      <c r="S7198"/>
      <c r="T7198"/>
    </row>
    <row r="7199" spans="18:20" x14ac:dyDescent="0.3">
      <c r="R7199"/>
      <c r="S7199"/>
      <c r="T7199"/>
    </row>
    <row r="7200" spans="18:20" x14ac:dyDescent="0.3">
      <c r="R7200"/>
      <c r="S7200"/>
      <c r="T7200"/>
    </row>
    <row r="7201" spans="18:20" x14ac:dyDescent="0.3">
      <c r="R7201"/>
      <c r="S7201"/>
      <c r="T7201"/>
    </row>
    <row r="7202" spans="18:20" x14ac:dyDescent="0.3">
      <c r="R7202"/>
      <c r="S7202"/>
      <c r="T7202"/>
    </row>
    <row r="7203" spans="18:20" x14ac:dyDescent="0.3">
      <c r="R7203"/>
      <c r="S7203"/>
      <c r="T7203"/>
    </row>
    <row r="7204" spans="18:20" x14ac:dyDescent="0.3">
      <c r="R7204"/>
      <c r="S7204"/>
      <c r="T7204"/>
    </row>
    <row r="7205" spans="18:20" x14ac:dyDescent="0.3">
      <c r="R7205"/>
      <c r="S7205"/>
      <c r="T7205"/>
    </row>
    <row r="7206" spans="18:20" x14ac:dyDescent="0.3">
      <c r="R7206"/>
      <c r="S7206"/>
      <c r="T7206"/>
    </row>
    <row r="7207" spans="18:20" x14ac:dyDescent="0.3">
      <c r="R7207"/>
      <c r="S7207"/>
      <c r="T7207"/>
    </row>
    <row r="7208" spans="18:20" x14ac:dyDescent="0.3">
      <c r="R7208"/>
      <c r="S7208"/>
      <c r="T7208"/>
    </row>
    <row r="7209" spans="18:20" x14ac:dyDescent="0.3">
      <c r="R7209"/>
      <c r="S7209"/>
      <c r="T7209"/>
    </row>
    <row r="7210" spans="18:20" x14ac:dyDescent="0.3">
      <c r="R7210"/>
      <c r="S7210"/>
      <c r="T7210"/>
    </row>
    <row r="7211" spans="18:20" x14ac:dyDescent="0.3">
      <c r="R7211"/>
      <c r="S7211"/>
      <c r="T7211"/>
    </row>
    <row r="7212" spans="18:20" x14ac:dyDescent="0.3">
      <c r="R7212"/>
      <c r="S7212"/>
      <c r="T7212"/>
    </row>
    <row r="7213" spans="18:20" x14ac:dyDescent="0.3">
      <c r="R7213"/>
      <c r="S7213"/>
      <c r="T7213"/>
    </row>
    <row r="7214" spans="18:20" x14ac:dyDescent="0.3">
      <c r="R7214"/>
      <c r="S7214"/>
      <c r="T7214"/>
    </row>
    <row r="7215" spans="18:20" x14ac:dyDescent="0.3">
      <c r="R7215"/>
      <c r="S7215"/>
      <c r="T7215"/>
    </row>
    <row r="7216" spans="18:20" x14ac:dyDescent="0.3">
      <c r="R7216"/>
      <c r="S7216"/>
      <c r="T7216"/>
    </row>
    <row r="7217" spans="18:20" x14ac:dyDescent="0.3">
      <c r="R7217"/>
      <c r="S7217"/>
      <c r="T7217"/>
    </row>
    <row r="7218" spans="18:20" x14ac:dyDescent="0.3">
      <c r="R7218"/>
      <c r="S7218"/>
      <c r="T7218"/>
    </row>
    <row r="7219" spans="18:20" x14ac:dyDescent="0.3">
      <c r="R7219"/>
      <c r="S7219"/>
      <c r="T7219"/>
    </row>
    <row r="7220" spans="18:20" x14ac:dyDescent="0.3">
      <c r="R7220"/>
      <c r="S7220"/>
      <c r="T7220"/>
    </row>
    <row r="7221" spans="18:20" x14ac:dyDescent="0.3">
      <c r="R7221"/>
      <c r="S7221"/>
      <c r="T7221"/>
    </row>
    <row r="7222" spans="18:20" x14ac:dyDescent="0.3">
      <c r="R7222"/>
      <c r="S7222"/>
      <c r="T7222"/>
    </row>
    <row r="7223" spans="18:20" x14ac:dyDescent="0.3">
      <c r="R7223"/>
      <c r="S7223"/>
      <c r="T7223"/>
    </row>
    <row r="7224" spans="18:20" x14ac:dyDescent="0.3">
      <c r="R7224"/>
      <c r="S7224"/>
      <c r="T7224"/>
    </row>
    <row r="7225" spans="18:20" x14ac:dyDescent="0.3">
      <c r="R7225"/>
      <c r="S7225"/>
      <c r="T7225"/>
    </row>
    <row r="7226" spans="18:20" x14ac:dyDescent="0.3">
      <c r="R7226"/>
      <c r="S7226"/>
      <c r="T7226"/>
    </row>
    <row r="7227" spans="18:20" x14ac:dyDescent="0.3">
      <c r="R7227"/>
      <c r="S7227"/>
      <c r="T7227"/>
    </row>
    <row r="7228" spans="18:20" x14ac:dyDescent="0.3">
      <c r="R7228"/>
      <c r="S7228"/>
      <c r="T7228"/>
    </row>
    <row r="7229" spans="18:20" x14ac:dyDescent="0.3">
      <c r="R7229"/>
      <c r="S7229"/>
      <c r="T7229"/>
    </row>
    <row r="7230" spans="18:20" x14ac:dyDescent="0.3">
      <c r="R7230"/>
      <c r="S7230"/>
      <c r="T7230"/>
    </row>
    <row r="7231" spans="18:20" x14ac:dyDescent="0.3">
      <c r="R7231"/>
      <c r="S7231"/>
      <c r="T7231"/>
    </row>
    <row r="7232" spans="18:20" x14ac:dyDescent="0.3">
      <c r="R7232"/>
      <c r="S7232"/>
      <c r="T7232"/>
    </row>
    <row r="7233" spans="18:20" x14ac:dyDescent="0.3">
      <c r="R7233"/>
      <c r="S7233"/>
      <c r="T7233"/>
    </row>
    <row r="7234" spans="18:20" x14ac:dyDescent="0.3">
      <c r="R7234"/>
      <c r="S7234"/>
      <c r="T7234"/>
    </row>
    <row r="7235" spans="18:20" x14ac:dyDescent="0.3">
      <c r="R7235"/>
      <c r="S7235"/>
      <c r="T7235"/>
    </row>
    <row r="7236" spans="18:20" x14ac:dyDescent="0.3">
      <c r="R7236"/>
      <c r="S7236"/>
      <c r="T7236"/>
    </row>
    <row r="7237" spans="18:20" x14ac:dyDescent="0.3">
      <c r="R7237"/>
      <c r="S7237"/>
      <c r="T7237"/>
    </row>
    <row r="7238" spans="18:20" x14ac:dyDescent="0.3">
      <c r="R7238"/>
      <c r="S7238"/>
      <c r="T7238"/>
    </row>
    <row r="7239" spans="18:20" x14ac:dyDescent="0.3">
      <c r="R7239"/>
      <c r="S7239"/>
      <c r="T7239"/>
    </row>
  </sheetData>
  <sortState ref="A10:U6789">
    <sortCondition ref="B10"/>
  </sortState>
  <pageMargins left="0.7" right="0.7" top="0.75" bottom="0.75" header="0.3" footer="0.3"/>
  <pageSetup orientation="portrait" horizontalDpi="4294967295" verticalDpi="4294967295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88"/>
  <sheetViews>
    <sheetView workbookViewId="0">
      <selection activeCell="B1" sqref="B1"/>
    </sheetView>
  </sheetViews>
  <sheetFormatPr defaultRowHeight="14.4" x14ac:dyDescent="0.3"/>
  <cols>
    <col min="1" max="1" width="35.44140625" bestFit="1" customWidth="1"/>
    <col min="2" max="2" width="49.21875" bestFit="1" customWidth="1"/>
    <col min="5" max="5" width="13.5546875" bestFit="1" customWidth="1"/>
  </cols>
  <sheetData>
    <row r="1" spans="1:7" x14ac:dyDescent="0.3">
      <c r="A1" t="s">
        <v>1</v>
      </c>
      <c r="B1" t="s">
        <v>2</v>
      </c>
      <c r="C1" t="s">
        <v>5</v>
      </c>
      <c r="D1" s="1" t="s">
        <v>6</v>
      </c>
      <c r="E1" s="3" t="s">
        <v>7</v>
      </c>
      <c r="F1" s="3" t="s">
        <v>8</v>
      </c>
      <c r="G1" s="6" t="s">
        <v>9</v>
      </c>
    </row>
    <row r="2" spans="1:7" x14ac:dyDescent="0.3">
      <c r="A2" t="s">
        <v>298</v>
      </c>
      <c r="B2" t="s">
        <v>299</v>
      </c>
      <c r="C2">
        <v>0.27710000000000001</v>
      </c>
      <c r="D2" s="1">
        <v>0.97568840999999995</v>
      </c>
      <c r="E2" s="3">
        <v>76588.724900000001</v>
      </c>
      <c r="F2" s="3">
        <v>6733.7718000000004</v>
      </c>
      <c r="G2" s="6">
        <v>353347</v>
      </c>
    </row>
    <row r="3" spans="1:7" x14ac:dyDescent="0.3">
      <c r="A3" t="s">
        <v>9531</v>
      </c>
      <c r="B3" t="s">
        <v>9532</v>
      </c>
      <c r="C3">
        <v>0.22189999999999999</v>
      </c>
      <c r="D3" s="1">
        <v>0.95984581000000002</v>
      </c>
      <c r="E3" s="3">
        <v>14693.402599999999</v>
      </c>
      <c r="F3" s="3">
        <v>3246.4322999999999</v>
      </c>
      <c r="G3" s="6">
        <v>132409</v>
      </c>
    </row>
    <row r="4" spans="1:7" x14ac:dyDescent="0.3">
      <c r="A4" t="s">
        <v>5037</v>
      </c>
      <c r="B4" t="s">
        <v>5038</v>
      </c>
      <c r="C4">
        <v>0.32769999999999999</v>
      </c>
      <c r="D4" s="1">
        <v>0.99419109999999999</v>
      </c>
      <c r="E4" s="3">
        <v>5766.1731</v>
      </c>
      <c r="F4" s="3">
        <v>3100.8724999999999</v>
      </c>
      <c r="G4" s="6">
        <v>109952</v>
      </c>
    </row>
    <row r="5" spans="1:7" x14ac:dyDescent="0.3">
      <c r="A5" t="s">
        <v>7363</v>
      </c>
      <c r="B5" t="s">
        <v>7364</v>
      </c>
      <c r="C5">
        <v>0.254</v>
      </c>
      <c r="D5" s="1">
        <v>0.82767853999999996</v>
      </c>
      <c r="E5" s="3">
        <v>10301.8897</v>
      </c>
      <c r="F5" s="3">
        <v>2639.0109000000002</v>
      </c>
      <c r="G5" s="6">
        <v>102882</v>
      </c>
    </row>
    <row r="6" spans="1:7" x14ac:dyDescent="0.3">
      <c r="A6" t="s">
        <v>2939</v>
      </c>
      <c r="B6" t="s">
        <v>2940</v>
      </c>
      <c r="C6">
        <v>0.2702</v>
      </c>
      <c r="D6" s="1">
        <v>0.99857242000000002</v>
      </c>
      <c r="E6" s="3">
        <v>6475.1522999999997</v>
      </c>
      <c r="F6" s="3">
        <v>2586.5947000000001</v>
      </c>
      <c r="G6" s="6">
        <v>81166</v>
      </c>
    </row>
    <row r="7" spans="1:7" x14ac:dyDescent="0.3">
      <c r="A7" t="s">
        <v>3179</v>
      </c>
      <c r="B7" t="s">
        <v>3180</v>
      </c>
      <c r="C7">
        <v>0.15</v>
      </c>
      <c r="D7" s="1">
        <v>0.99879790999999996</v>
      </c>
      <c r="E7" s="3">
        <v>5708.9714000000004</v>
      </c>
      <c r="F7" s="3">
        <v>1319.4353000000001</v>
      </c>
      <c r="G7" s="6">
        <v>71112</v>
      </c>
    </row>
    <row r="8" spans="1:7" x14ac:dyDescent="0.3">
      <c r="A8" t="s">
        <v>8769</v>
      </c>
      <c r="B8" t="s">
        <v>8770</v>
      </c>
      <c r="C8">
        <v>0.25590000000000002</v>
      </c>
      <c r="D8" s="1">
        <v>1</v>
      </c>
      <c r="E8" s="3">
        <v>3306.6916000000001</v>
      </c>
      <c r="F8" s="3">
        <v>954.77790000000005</v>
      </c>
      <c r="G8" s="6">
        <v>64908</v>
      </c>
    </row>
    <row r="9" spans="1:7" x14ac:dyDescent="0.3">
      <c r="A9" t="s">
        <v>4697</v>
      </c>
      <c r="B9" t="s">
        <v>4698</v>
      </c>
      <c r="C9">
        <v>0.23549999999999999</v>
      </c>
      <c r="D9" s="1">
        <v>0.98855822999999998</v>
      </c>
      <c r="E9" s="3">
        <v>3610.3602000000001</v>
      </c>
      <c r="F9" s="3">
        <v>908.33609999999999</v>
      </c>
      <c r="G9" s="6">
        <v>60938</v>
      </c>
    </row>
    <row r="10" spans="1:7" x14ac:dyDescent="0.3">
      <c r="A10" t="s">
        <v>815</v>
      </c>
      <c r="B10" t="s">
        <v>816</v>
      </c>
      <c r="C10">
        <v>0.33760000000000001</v>
      </c>
      <c r="D10" s="1">
        <v>0.34963019000000001</v>
      </c>
      <c r="E10" s="3">
        <v>13327.967000000001</v>
      </c>
      <c r="F10" s="3">
        <v>3087.2415999999998</v>
      </c>
      <c r="G10" s="6">
        <v>60452</v>
      </c>
    </row>
    <row r="11" spans="1:7" x14ac:dyDescent="0.3">
      <c r="A11" t="s">
        <v>4161</v>
      </c>
      <c r="B11" t="s">
        <v>4162</v>
      </c>
      <c r="C11">
        <v>0.26790000000000003</v>
      </c>
      <c r="D11" s="1">
        <v>0.79219054</v>
      </c>
      <c r="E11" s="3">
        <v>10668.874900000001</v>
      </c>
      <c r="F11" s="3">
        <v>1348.0482999999999</v>
      </c>
      <c r="G11" s="6">
        <v>54387</v>
      </c>
    </row>
    <row r="12" spans="1:7" x14ac:dyDescent="0.3">
      <c r="A12" t="s">
        <v>9765</v>
      </c>
      <c r="B12" t="s">
        <v>9766</v>
      </c>
      <c r="C12">
        <v>0.25319999999999998</v>
      </c>
      <c r="D12" s="1">
        <v>0.97270937999999996</v>
      </c>
      <c r="E12" s="3">
        <v>19140.940200000001</v>
      </c>
      <c r="F12" s="3">
        <v>3635.4517999999998</v>
      </c>
      <c r="G12" s="6">
        <v>53275</v>
      </c>
    </row>
    <row r="13" spans="1:7" x14ac:dyDescent="0.3">
      <c r="A13" t="s">
        <v>3844</v>
      </c>
      <c r="B13" t="s">
        <v>3845</v>
      </c>
      <c r="C13">
        <v>0.41060000000000002</v>
      </c>
      <c r="D13" s="1">
        <v>1</v>
      </c>
      <c r="E13" s="3">
        <v>5505.5743000000002</v>
      </c>
      <c r="F13" s="3">
        <v>2246.2035000000001</v>
      </c>
      <c r="G13" s="6">
        <v>52827</v>
      </c>
    </row>
    <row r="14" spans="1:7" x14ac:dyDescent="0.3">
      <c r="A14" t="s">
        <v>10129</v>
      </c>
      <c r="B14" t="s">
        <v>10130</v>
      </c>
      <c r="C14">
        <v>0.2389</v>
      </c>
      <c r="D14" s="1">
        <v>0.99890509000000005</v>
      </c>
      <c r="E14" s="3">
        <v>32272.900399999999</v>
      </c>
      <c r="F14" s="3">
        <v>4991.1507000000001</v>
      </c>
      <c r="G14" s="6">
        <v>52799</v>
      </c>
    </row>
    <row r="15" spans="1:7" x14ac:dyDescent="0.3">
      <c r="A15" t="s">
        <v>6563</v>
      </c>
      <c r="B15" t="s">
        <v>6564</v>
      </c>
      <c r="C15">
        <v>0.3498</v>
      </c>
      <c r="D15" s="1">
        <v>0.54567089999999996</v>
      </c>
      <c r="E15" s="3">
        <v>248390.07949999999</v>
      </c>
      <c r="F15" s="3">
        <v>42316.655100000004</v>
      </c>
      <c r="G15" s="6">
        <v>48939</v>
      </c>
    </row>
    <row r="16" spans="1:7" x14ac:dyDescent="0.3">
      <c r="A16" t="s">
        <v>10262</v>
      </c>
      <c r="B16" t="s">
        <v>10263</v>
      </c>
      <c r="C16">
        <v>0.33300000000000002</v>
      </c>
      <c r="D16" s="1">
        <v>0.66120405000000004</v>
      </c>
      <c r="E16" s="3">
        <v>68393.397599999997</v>
      </c>
      <c r="F16" s="3">
        <v>511.97039999999998</v>
      </c>
      <c r="G16" s="6">
        <v>47685</v>
      </c>
    </row>
    <row r="17" spans="1:7" x14ac:dyDescent="0.3">
      <c r="A17" t="s">
        <v>9231</v>
      </c>
      <c r="B17" t="s">
        <v>9232</v>
      </c>
      <c r="C17">
        <v>0.23730000000000001</v>
      </c>
      <c r="D17" s="1">
        <v>0.84726813000000001</v>
      </c>
      <c r="E17" s="3">
        <v>14524.3359</v>
      </c>
      <c r="F17" s="3">
        <v>1819.7474</v>
      </c>
      <c r="G17" s="6">
        <v>45945</v>
      </c>
    </row>
    <row r="18" spans="1:7" x14ac:dyDescent="0.3">
      <c r="A18" t="s">
        <v>8163</v>
      </c>
      <c r="B18" t="s">
        <v>8164</v>
      </c>
      <c r="C18">
        <v>0.26619999999999999</v>
      </c>
      <c r="D18" s="1">
        <v>0</v>
      </c>
      <c r="E18" s="3">
        <v>16108.2785</v>
      </c>
      <c r="F18" s="3">
        <v>1297.6138000000001</v>
      </c>
      <c r="G18" s="6">
        <v>45264</v>
      </c>
    </row>
    <row r="19" spans="1:7" x14ac:dyDescent="0.3">
      <c r="A19" t="s">
        <v>84</v>
      </c>
      <c r="B19" t="s">
        <v>85</v>
      </c>
      <c r="C19">
        <v>0.28689999999999999</v>
      </c>
      <c r="D19" s="1">
        <v>1</v>
      </c>
      <c r="E19" s="3">
        <v>11815.117899999999</v>
      </c>
      <c r="F19" s="3">
        <v>4051.9823000000001</v>
      </c>
      <c r="G19" s="6">
        <v>44998</v>
      </c>
    </row>
    <row r="20" spans="1:7" x14ac:dyDescent="0.3">
      <c r="A20" t="s">
        <v>8965</v>
      </c>
      <c r="B20" t="s">
        <v>8966</v>
      </c>
      <c r="C20">
        <v>0.30020000000000002</v>
      </c>
      <c r="D20" s="1">
        <v>0.88940589000000003</v>
      </c>
      <c r="E20" s="3">
        <v>5966.7775000000001</v>
      </c>
      <c r="F20" s="3">
        <v>2230.6752000000001</v>
      </c>
      <c r="G20" s="6">
        <v>41740</v>
      </c>
    </row>
    <row r="21" spans="1:7" x14ac:dyDescent="0.3">
      <c r="A21" t="s">
        <v>2835</v>
      </c>
      <c r="B21" t="s">
        <v>2836</v>
      </c>
      <c r="C21">
        <v>0.25</v>
      </c>
      <c r="D21" s="1">
        <v>0</v>
      </c>
      <c r="E21" s="3">
        <v>12190.2646</v>
      </c>
      <c r="F21" s="3">
        <v>1181.6477</v>
      </c>
      <c r="G21" s="6">
        <v>39627</v>
      </c>
    </row>
    <row r="22" spans="1:7" x14ac:dyDescent="0.3">
      <c r="A22" t="s">
        <v>646</v>
      </c>
      <c r="B22" t="s">
        <v>647</v>
      </c>
      <c r="C22">
        <v>0.25</v>
      </c>
      <c r="D22" s="1">
        <v>1</v>
      </c>
      <c r="E22" s="3">
        <v>5663.8023999999996</v>
      </c>
      <c r="F22" s="3">
        <v>917.64110000000005</v>
      </c>
      <c r="G22" s="6">
        <v>36896</v>
      </c>
    </row>
    <row r="23" spans="1:7" x14ac:dyDescent="0.3">
      <c r="A23" t="s">
        <v>1743</v>
      </c>
      <c r="B23" t="s">
        <v>1744</v>
      </c>
      <c r="C23">
        <v>0.28120000000000001</v>
      </c>
      <c r="D23" s="1">
        <v>0</v>
      </c>
      <c r="E23" s="3">
        <v>1772.6329000000001</v>
      </c>
      <c r="F23" s="3">
        <v>591.28750000000002</v>
      </c>
      <c r="G23" s="6">
        <v>35461</v>
      </c>
    </row>
    <row r="24" spans="1:7" x14ac:dyDescent="0.3">
      <c r="A24" t="s">
        <v>7279</v>
      </c>
      <c r="B24" t="s">
        <v>7280</v>
      </c>
      <c r="C24">
        <v>0.28189999999999998</v>
      </c>
      <c r="D24" s="1">
        <v>0.99434873000000001</v>
      </c>
      <c r="E24" s="3">
        <v>5573.8015999999998</v>
      </c>
      <c r="F24" s="3">
        <v>900.18470000000002</v>
      </c>
      <c r="G24" s="6">
        <v>35154</v>
      </c>
    </row>
    <row r="25" spans="1:7" x14ac:dyDescent="0.3">
      <c r="A25" t="s">
        <v>6455</v>
      </c>
      <c r="B25" t="s">
        <v>6456</v>
      </c>
      <c r="C25">
        <v>0.26650000000000001</v>
      </c>
      <c r="D25" s="1">
        <v>0</v>
      </c>
      <c r="E25" s="3">
        <v>10620.3424</v>
      </c>
      <c r="F25" s="3">
        <v>948.01089999999999</v>
      </c>
      <c r="G25" s="6">
        <v>34076</v>
      </c>
    </row>
    <row r="26" spans="1:7" x14ac:dyDescent="0.3">
      <c r="A26" t="s">
        <v>8439</v>
      </c>
      <c r="B26" t="s">
        <v>8440</v>
      </c>
      <c r="C26">
        <v>0.26</v>
      </c>
      <c r="D26" s="1">
        <v>0.90530871000000002</v>
      </c>
      <c r="E26" s="3">
        <v>9183.5210000000006</v>
      </c>
      <c r="F26" s="3">
        <v>1173.0802000000001</v>
      </c>
      <c r="G26" s="6">
        <v>33313</v>
      </c>
    </row>
    <row r="27" spans="1:7" x14ac:dyDescent="0.3">
      <c r="A27" t="s">
        <v>5003</v>
      </c>
      <c r="B27" t="s">
        <v>5004</v>
      </c>
      <c r="C27">
        <v>0.29010000000000002</v>
      </c>
      <c r="D27" s="1">
        <v>0.99508951000000001</v>
      </c>
      <c r="E27" s="3">
        <v>3562.2687000000001</v>
      </c>
      <c r="F27" s="3">
        <v>744.24680000000001</v>
      </c>
      <c r="G27" s="6">
        <v>33000</v>
      </c>
    </row>
    <row r="28" spans="1:7" x14ac:dyDescent="0.3">
      <c r="A28" t="s">
        <v>5397</v>
      </c>
      <c r="B28" t="s">
        <v>5398</v>
      </c>
      <c r="C28">
        <v>0.29609999999999997</v>
      </c>
      <c r="D28" s="1">
        <v>0.68526419000000005</v>
      </c>
      <c r="E28" s="3">
        <v>5624.4831000000004</v>
      </c>
      <c r="F28" s="3">
        <v>476.1207</v>
      </c>
      <c r="G28" s="6">
        <v>31943</v>
      </c>
    </row>
    <row r="29" spans="1:7" x14ac:dyDescent="0.3">
      <c r="A29" t="s">
        <v>5257</v>
      </c>
      <c r="B29" t="s">
        <v>5258</v>
      </c>
      <c r="C29">
        <v>0.26350000000000001</v>
      </c>
      <c r="D29" s="1">
        <v>0.81565496000000004</v>
      </c>
      <c r="E29" s="3">
        <v>9548.6074000000008</v>
      </c>
      <c r="F29" s="3">
        <v>1305.7781</v>
      </c>
      <c r="G29" s="6">
        <v>29706</v>
      </c>
    </row>
    <row r="30" spans="1:7" x14ac:dyDescent="0.3">
      <c r="A30" t="s">
        <v>1687</v>
      </c>
      <c r="B30" t="s">
        <v>1688</v>
      </c>
      <c r="C30">
        <v>0.25</v>
      </c>
      <c r="D30" s="1">
        <v>0.99978811000000001</v>
      </c>
      <c r="E30" s="3">
        <v>9718.3943999999992</v>
      </c>
      <c r="F30" s="3">
        <v>725.55719999999997</v>
      </c>
      <c r="G30" s="6">
        <v>28567</v>
      </c>
    </row>
    <row r="31" spans="1:7" x14ac:dyDescent="0.3">
      <c r="A31" t="s">
        <v>2805</v>
      </c>
      <c r="B31" t="s">
        <v>2806</v>
      </c>
      <c r="C31">
        <v>0.2059</v>
      </c>
      <c r="D31" s="1">
        <v>0.95732739</v>
      </c>
      <c r="E31" s="3">
        <v>2042.0606</v>
      </c>
      <c r="F31" s="3">
        <v>841.39980000000003</v>
      </c>
      <c r="G31" s="6">
        <v>28015</v>
      </c>
    </row>
    <row r="32" spans="1:7" x14ac:dyDescent="0.3">
      <c r="A32" t="s">
        <v>4761</v>
      </c>
      <c r="B32" t="s">
        <v>4762</v>
      </c>
      <c r="C32">
        <v>0.2697</v>
      </c>
      <c r="D32" s="1">
        <v>1</v>
      </c>
      <c r="E32" s="3">
        <v>13290.6957</v>
      </c>
      <c r="F32" s="3">
        <v>1045.2137</v>
      </c>
      <c r="G32" s="6">
        <v>27975</v>
      </c>
    </row>
    <row r="33" spans="1:7" x14ac:dyDescent="0.3">
      <c r="A33" t="s">
        <v>1526</v>
      </c>
      <c r="B33" t="s">
        <v>1527</v>
      </c>
      <c r="C33">
        <v>0.27360000000000001</v>
      </c>
      <c r="D33" s="1">
        <v>0.99999956000000001</v>
      </c>
      <c r="E33" s="3">
        <v>20453.534599999999</v>
      </c>
      <c r="F33" s="3">
        <v>2397.0753</v>
      </c>
      <c r="G33" s="6">
        <v>27461</v>
      </c>
    </row>
    <row r="34" spans="1:7" x14ac:dyDescent="0.3">
      <c r="A34" t="s">
        <v>5776</v>
      </c>
      <c r="B34" t="s">
        <v>5777</v>
      </c>
      <c r="C34">
        <v>0.26919999999999999</v>
      </c>
      <c r="D34" s="1">
        <v>0</v>
      </c>
      <c r="E34" s="3">
        <v>7383.1337000000003</v>
      </c>
      <c r="F34" s="3">
        <v>822.19590000000005</v>
      </c>
      <c r="G34" s="6">
        <v>26304</v>
      </c>
    </row>
    <row r="35" spans="1:7" x14ac:dyDescent="0.3">
      <c r="A35" t="s">
        <v>8101</v>
      </c>
      <c r="B35" t="s">
        <v>8102</v>
      </c>
      <c r="C35">
        <v>0.25</v>
      </c>
      <c r="D35" s="1">
        <v>0.96436113000000001</v>
      </c>
      <c r="E35" s="3">
        <v>2007.0023000000001</v>
      </c>
      <c r="F35" s="3">
        <v>650.39059999999995</v>
      </c>
      <c r="G35" s="6">
        <v>26290</v>
      </c>
    </row>
    <row r="36" spans="1:7" x14ac:dyDescent="0.3">
      <c r="A36" t="s">
        <v>11057</v>
      </c>
      <c r="B36" t="s">
        <v>11058</v>
      </c>
      <c r="C36">
        <v>0.25</v>
      </c>
      <c r="D36" s="1">
        <v>1</v>
      </c>
      <c r="E36" s="3">
        <v>10989.712100000001</v>
      </c>
      <c r="F36" s="3">
        <v>675.51760000000002</v>
      </c>
      <c r="G36" s="6">
        <v>25271</v>
      </c>
    </row>
    <row r="37" spans="1:7" x14ac:dyDescent="0.3">
      <c r="A37" t="s">
        <v>3878</v>
      </c>
      <c r="B37" t="s">
        <v>3879</v>
      </c>
      <c r="C37">
        <v>0.25540000000000002</v>
      </c>
      <c r="D37" s="1">
        <v>0.97921729000000002</v>
      </c>
      <c r="E37" s="3">
        <v>4402.6626999999999</v>
      </c>
      <c r="F37" s="3">
        <v>1314.5210999999999</v>
      </c>
      <c r="G37" s="6">
        <v>24685</v>
      </c>
    </row>
    <row r="38" spans="1:7" x14ac:dyDescent="0.3">
      <c r="A38" t="s">
        <v>3288</v>
      </c>
      <c r="B38" t="s">
        <v>3289</v>
      </c>
      <c r="C38">
        <v>0.28179999999999999</v>
      </c>
      <c r="D38" s="1">
        <v>0.92247773</v>
      </c>
      <c r="E38" s="3">
        <v>14322.2724</v>
      </c>
      <c r="F38" s="3">
        <v>1784.9513999999999</v>
      </c>
      <c r="G38" s="6">
        <v>24270</v>
      </c>
    </row>
    <row r="39" spans="1:7" x14ac:dyDescent="0.3">
      <c r="A39" t="s">
        <v>7149</v>
      </c>
      <c r="B39" t="s">
        <v>7150</v>
      </c>
      <c r="C39">
        <v>0.25030000000000002</v>
      </c>
      <c r="D39" s="1">
        <v>0.95232634999999999</v>
      </c>
      <c r="E39" s="3">
        <v>16751.207900000001</v>
      </c>
      <c r="F39" s="3">
        <v>980.27359999999999</v>
      </c>
      <c r="G39" s="6">
        <v>23364</v>
      </c>
    </row>
    <row r="40" spans="1:7" x14ac:dyDescent="0.3">
      <c r="A40" t="s">
        <v>11284</v>
      </c>
      <c r="B40" t="s">
        <v>11285</v>
      </c>
      <c r="C40">
        <v>0.19120000000000001</v>
      </c>
      <c r="D40" s="1">
        <v>0.99599881999999995</v>
      </c>
      <c r="E40" s="3">
        <v>2806.2022999999999</v>
      </c>
      <c r="F40" s="3">
        <v>382.5274</v>
      </c>
      <c r="G40" s="6">
        <v>21458</v>
      </c>
    </row>
    <row r="41" spans="1:7" x14ac:dyDescent="0.3">
      <c r="A41" t="s">
        <v>6116</v>
      </c>
      <c r="B41" t="s">
        <v>6117</v>
      </c>
      <c r="C41">
        <v>0.26490000000000002</v>
      </c>
      <c r="D41" s="1">
        <v>0</v>
      </c>
      <c r="E41" s="3">
        <v>6579.0924000000005</v>
      </c>
      <c r="F41" s="3">
        <v>555.34479999999996</v>
      </c>
      <c r="G41" s="6">
        <v>20118</v>
      </c>
    </row>
    <row r="42" spans="1:7" x14ac:dyDescent="0.3">
      <c r="A42" t="s">
        <v>3728</v>
      </c>
      <c r="B42" t="s">
        <v>3729</v>
      </c>
      <c r="C42">
        <v>0.21210000000000001</v>
      </c>
      <c r="D42" s="1">
        <v>1</v>
      </c>
      <c r="E42" s="3">
        <v>1470.011</v>
      </c>
      <c r="F42" s="3">
        <v>349.83859999999999</v>
      </c>
      <c r="G42" s="6">
        <v>19217</v>
      </c>
    </row>
    <row r="43" spans="1:7" x14ac:dyDescent="0.3">
      <c r="A43" t="s">
        <v>9041</v>
      </c>
      <c r="B43" t="s">
        <v>9042</v>
      </c>
      <c r="C43">
        <v>0.33189999999999997</v>
      </c>
      <c r="D43" s="1">
        <v>0.92965131000000001</v>
      </c>
      <c r="E43" s="3">
        <v>4113.3842000000004</v>
      </c>
      <c r="F43" s="3">
        <v>802.87279999999998</v>
      </c>
      <c r="G43" s="6">
        <v>19134</v>
      </c>
    </row>
    <row r="44" spans="1:7" x14ac:dyDescent="0.3">
      <c r="A44" t="s">
        <v>4543</v>
      </c>
      <c r="B44" t="s">
        <v>4544</v>
      </c>
      <c r="C44">
        <v>0.2913</v>
      </c>
      <c r="D44" s="1">
        <v>0.95532033000000005</v>
      </c>
      <c r="E44" s="3">
        <v>3521.6943999999999</v>
      </c>
      <c r="F44" s="3">
        <v>827.68129999999996</v>
      </c>
      <c r="G44" s="6">
        <v>18571</v>
      </c>
    </row>
    <row r="45" spans="1:7" x14ac:dyDescent="0.3">
      <c r="A45" t="s">
        <v>6310</v>
      </c>
      <c r="B45" t="s">
        <v>6311</v>
      </c>
      <c r="C45">
        <v>0.38329999999999997</v>
      </c>
      <c r="D45" s="1">
        <v>0.99476007</v>
      </c>
      <c r="E45" s="3">
        <v>61765.547100000003</v>
      </c>
      <c r="F45" s="3">
        <v>11600.251899999999</v>
      </c>
      <c r="G45" s="6">
        <v>17955</v>
      </c>
    </row>
    <row r="46" spans="1:7" x14ac:dyDescent="0.3">
      <c r="A46" t="s">
        <v>6280</v>
      </c>
      <c r="B46" t="s">
        <v>6281</v>
      </c>
      <c r="C46">
        <v>0.28760000000000002</v>
      </c>
      <c r="D46" s="1">
        <v>0</v>
      </c>
      <c r="E46" s="3">
        <v>5996.2061000000003</v>
      </c>
      <c r="F46" s="3">
        <v>514.82590000000005</v>
      </c>
      <c r="G46" s="6">
        <v>17176</v>
      </c>
    </row>
    <row r="47" spans="1:7" x14ac:dyDescent="0.3">
      <c r="A47" t="s">
        <v>7071</v>
      </c>
      <c r="B47" t="s">
        <v>7072</v>
      </c>
      <c r="C47">
        <v>0.27350000000000002</v>
      </c>
      <c r="D47" s="1">
        <v>0.93165171999999996</v>
      </c>
      <c r="E47" s="3">
        <v>3188.15</v>
      </c>
      <c r="F47" s="3">
        <v>513.55129999999997</v>
      </c>
      <c r="G47" s="6">
        <v>16829</v>
      </c>
    </row>
    <row r="48" spans="1:7" x14ac:dyDescent="0.3">
      <c r="A48" t="s">
        <v>128</v>
      </c>
      <c r="B48" t="s">
        <v>129</v>
      </c>
      <c r="C48">
        <v>0.21879999999999999</v>
      </c>
      <c r="D48" s="1">
        <v>1</v>
      </c>
      <c r="E48" s="3">
        <v>1297.0278000000001</v>
      </c>
      <c r="F48" s="3">
        <v>550.19539999999995</v>
      </c>
      <c r="G48" s="6">
        <v>16633</v>
      </c>
    </row>
    <row r="49" spans="1:7" x14ac:dyDescent="0.3">
      <c r="A49" t="s">
        <v>1410</v>
      </c>
      <c r="B49" t="s">
        <v>1411</v>
      </c>
      <c r="C49">
        <v>0.2747</v>
      </c>
      <c r="D49" s="1">
        <v>0.87388301000000002</v>
      </c>
      <c r="E49" s="3">
        <v>4346.2118</v>
      </c>
      <c r="F49" s="3">
        <v>651.95619999999997</v>
      </c>
      <c r="G49" s="6">
        <v>15506</v>
      </c>
    </row>
    <row r="50" spans="1:7" x14ac:dyDescent="0.3">
      <c r="A50" t="s">
        <v>6401</v>
      </c>
      <c r="B50" t="s">
        <v>6402</v>
      </c>
      <c r="C50">
        <v>0.28939999999999999</v>
      </c>
      <c r="D50" s="1">
        <v>0</v>
      </c>
      <c r="E50" s="3">
        <v>4844.4450999999999</v>
      </c>
      <c r="F50" s="3">
        <v>554.99789999999996</v>
      </c>
      <c r="G50" s="6">
        <v>15345</v>
      </c>
    </row>
    <row r="51" spans="1:7" x14ac:dyDescent="0.3">
      <c r="A51" t="s">
        <v>6004</v>
      </c>
      <c r="B51" t="s">
        <v>6005</v>
      </c>
      <c r="C51">
        <v>0.29060000000000002</v>
      </c>
      <c r="D51" s="1">
        <v>0.96341522000000002</v>
      </c>
      <c r="E51" s="3">
        <v>4547.7430000000004</v>
      </c>
      <c r="F51" s="3">
        <v>995.83010000000002</v>
      </c>
      <c r="G51" s="6">
        <v>13720</v>
      </c>
    </row>
    <row r="52" spans="1:7" x14ac:dyDescent="0.3">
      <c r="A52" t="s">
        <v>2617</v>
      </c>
      <c r="B52" t="s">
        <v>2618</v>
      </c>
      <c r="C52">
        <v>0.31469999999999998</v>
      </c>
      <c r="D52" s="1">
        <v>0</v>
      </c>
      <c r="E52" s="3">
        <v>4556.2527</v>
      </c>
      <c r="F52" s="3">
        <v>683.88959999999997</v>
      </c>
      <c r="G52" s="6">
        <v>13397</v>
      </c>
    </row>
    <row r="53" spans="1:7" x14ac:dyDescent="0.3">
      <c r="A53" t="s">
        <v>5936</v>
      </c>
      <c r="B53" t="s">
        <v>5937</v>
      </c>
      <c r="C53">
        <v>0.26129999999999998</v>
      </c>
      <c r="D53" s="1">
        <v>0.99369958000000003</v>
      </c>
      <c r="E53" s="3">
        <v>3755.5210999999999</v>
      </c>
      <c r="F53" s="3">
        <v>851.02359999999999</v>
      </c>
      <c r="G53" s="6">
        <v>13143</v>
      </c>
    </row>
    <row r="54" spans="1:7" x14ac:dyDescent="0.3">
      <c r="A54" t="s">
        <v>6162</v>
      </c>
      <c r="B54" t="s">
        <v>6163</v>
      </c>
      <c r="C54">
        <v>0.30659999999999998</v>
      </c>
      <c r="D54" s="1">
        <v>0.38350643000000001</v>
      </c>
      <c r="E54" s="3">
        <v>10939.733099999999</v>
      </c>
      <c r="F54" s="3">
        <v>615.17949999999996</v>
      </c>
      <c r="G54" s="6">
        <v>12919</v>
      </c>
    </row>
    <row r="55" spans="1:7" x14ac:dyDescent="0.3">
      <c r="A55" t="s">
        <v>3971</v>
      </c>
      <c r="B55" t="s">
        <v>3972</v>
      </c>
      <c r="C55">
        <v>0.2913</v>
      </c>
      <c r="D55" s="1">
        <v>0.11728783</v>
      </c>
      <c r="E55" s="3">
        <v>1353.6075000000001</v>
      </c>
      <c r="F55" s="3">
        <v>241.4538</v>
      </c>
      <c r="G55" s="6">
        <v>12804</v>
      </c>
    </row>
    <row r="56" spans="1:7" x14ac:dyDescent="0.3">
      <c r="A56" t="s">
        <v>3268</v>
      </c>
      <c r="B56" t="s">
        <v>3269</v>
      </c>
      <c r="C56">
        <v>0.28510000000000002</v>
      </c>
      <c r="D56" s="1">
        <v>0.97936751</v>
      </c>
      <c r="E56" s="3">
        <v>792.14890000000003</v>
      </c>
      <c r="F56" s="3">
        <v>331.13040000000001</v>
      </c>
      <c r="G56" s="6">
        <v>12670</v>
      </c>
    </row>
    <row r="57" spans="1:7" x14ac:dyDescent="0.3">
      <c r="A57" t="s">
        <v>10722</v>
      </c>
      <c r="B57" t="s">
        <v>10723</v>
      </c>
      <c r="C57">
        <v>0.25080000000000002</v>
      </c>
      <c r="D57" s="1">
        <v>0</v>
      </c>
      <c r="E57" s="3">
        <v>10311.6561</v>
      </c>
      <c r="F57" s="3">
        <v>714.40009999999995</v>
      </c>
      <c r="G57" s="6">
        <v>12669</v>
      </c>
    </row>
    <row r="58" spans="1:7" x14ac:dyDescent="0.3">
      <c r="A58" t="s">
        <v>10627</v>
      </c>
      <c r="B58" t="s">
        <v>10628</v>
      </c>
      <c r="C58">
        <v>0.29770000000000002</v>
      </c>
      <c r="D58" s="1">
        <v>8.0441960000000007E-2</v>
      </c>
      <c r="E58" s="3">
        <v>4556.2506000000003</v>
      </c>
      <c r="F58" s="3">
        <v>553.32569999999998</v>
      </c>
      <c r="G58" s="6">
        <v>12487</v>
      </c>
    </row>
    <row r="59" spans="1:7" x14ac:dyDescent="0.3">
      <c r="A59" t="s">
        <v>1095</v>
      </c>
      <c r="B59" t="s">
        <v>1096</v>
      </c>
      <c r="C59">
        <v>0.19750000000000001</v>
      </c>
      <c r="D59" s="1">
        <v>0.65020975999999997</v>
      </c>
      <c r="E59" s="3">
        <v>1843.7813000000001</v>
      </c>
      <c r="F59" s="3">
        <v>275.18529999999998</v>
      </c>
      <c r="G59" s="6">
        <v>12199</v>
      </c>
    </row>
    <row r="60" spans="1:7" x14ac:dyDescent="0.3">
      <c r="A60" t="s">
        <v>11609</v>
      </c>
      <c r="B60" t="s">
        <v>11610</v>
      </c>
      <c r="C60">
        <v>0.2152</v>
      </c>
      <c r="D60" s="1">
        <v>1</v>
      </c>
      <c r="E60" s="3">
        <v>696.62860000000001</v>
      </c>
      <c r="F60" s="3">
        <v>120.1613</v>
      </c>
      <c r="G60" s="6">
        <v>12110</v>
      </c>
    </row>
    <row r="61" spans="1:7" x14ac:dyDescent="0.3">
      <c r="A61" t="s">
        <v>6379</v>
      </c>
      <c r="B61" t="s">
        <v>6380</v>
      </c>
      <c r="C61">
        <v>0.31969999999999998</v>
      </c>
      <c r="D61" s="1">
        <v>0.99520094000000003</v>
      </c>
      <c r="E61" s="3">
        <v>3749.3444</v>
      </c>
      <c r="F61" s="3">
        <v>336.18610000000001</v>
      </c>
      <c r="G61" s="6">
        <v>12061</v>
      </c>
    </row>
    <row r="62" spans="1:7" x14ac:dyDescent="0.3">
      <c r="A62" t="s">
        <v>3091</v>
      </c>
      <c r="B62" t="s">
        <v>3092</v>
      </c>
      <c r="C62">
        <v>0.2606</v>
      </c>
      <c r="D62" s="1">
        <v>0.90193586000000003</v>
      </c>
      <c r="E62" s="3">
        <v>1258.4435000000001</v>
      </c>
      <c r="F62" s="3">
        <v>242.69149999999999</v>
      </c>
      <c r="G62" s="6">
        <v>11969</v>
      </c>
    </row>
    <row r="63" spans="1:7" x14ac:dyDescent="0.3">
      <c r="A63" t="s">
        <v>4135</v>
      </c>
      <c r="B63" t="s">
        <v>4136</v>
      </c>
      <c r="C63">
        <v>0.27</v>
      </c>
      <c r="D63" s="1">
        <v>0</v>
      </c>
      <c r="E63" s="3">
        <v>4571.0774000000001</v>
      </c>
      <c r="F63" s="3">
        <v>380.52050000000003</v>
      </c>
      <c r="G63" s="6">
        <v>11816</v>
      </c>
    </row>
    <row r="64" spans="1:7" x14ac:dyDescent="0.3">
      <c r="A64" t="s">
        <v>8825</v>
      </c>
      <c r="B64" t="s">
        <v>8826</v>
      </c>
      <c r="C64">
        <v>0.32919999999999999</v>
      </c>
      <c r="D64" s="1">
        <v>0.96512898000000003</v>
      </c>
      <c r="E64" s="3">
        <v>4223.2022999999999</v>
      </c>
      <c r="F64" s="3">
        <v>366.06659999999999</v>
      </c>
      <c r="G64" s="6">
        <v>11651</v>
      </c>
    </row>
    <row r="65" spans="1:7" x14ac:dyDescent="0.3">
      <c r="A65" t="s">
        <v>6956</v>
      </c>
      <c r="B65" t="s">
        <v>6957</v>
      </c>
      <c r="C65">
        <v>0.28810000000000002</v>
      </c>
      <c r="D65" s="1">
        <v>0</v>
      </c>
      <c r="E65" s="3">
        <v>3399.4319</v>
      </c>
      <c r="F65" s="3">
        <v>314.69470000000001</v>
      </c>
      <c r="G65" s="6">
        <v>11140</v>
      </c>
    </row>
    <row r="66" spans="1:7" x14ac:dyDescent="0.3">
      <c r="A66" t="s">
        <v>7822</v>
      </c>
      <c r="B66" t="s">
        <v>7823</v>
      </c>
      <c r="C66">
        <v>0.26229999999999998</v>
      </c>
      <c r="D66" s="1">
        <v>0</v>
      </c>
      <c r="E66" s="3">
        <v>16075.1392</v>
      </c>
      <c r="F66" s="3">
        <v>860.93359999999996</v>
      </c>
      <c r="G66" s="6">
        <v>10677</v>
      </c>
    </row>
    <row r="67" spans="1:7" x14ac:dyDescent="0.3">
      <c r="A67" t="s">
        <v>10539</v>
      </c>
      <c r="B67" t="s">
        <v>10540</v>
      </c>
      <c r="C67">
        <v>0.27050000000000002</v>
      </c>
      <c r="D67" s="1">
        <v>1</v>
      </c>
      <c r="E67" s="3">
        <v>672.93600000000004</v>
      </c>
      <c r="F67" s="3">
        <v>173.0214</v>
      </c>
      <c r="G67" s="6">
        <v>9994</v>
      </c>
    </row>
    <row r="68" spans="1:7" x14ac:dyDescent="0.3">
      <c r="A68" t="s">
        <v>7773</v>
      </c>
      <c r="B68" t="s">
        <v>7774</v>
      </c>
      <c r="C68">
        <v>0.26690000000000003</v>
      </c>
      <c r="D68" s="1">
        <v>0.57759749000000005</v>
      </c>
      <c r="E68" s="3">
        <v>2652.8240999999998</v>
      </c>
      <c r="F68" s="3">
        <v>235.4066</v>
      </c>
      <c r="G68" s="6">
        <v>9926</v>
      </c>
    </row>
    <row r="69" spans="1:7" x14ac:dyDescent="0.3">
      <c r="A69" t="s">
        <v>7315</v>
      </c>
      <c r="B69" t="s">
        <v>7316</v>
      </c>
      <c r="C69">
        <v>0.26590000000000003</v>
      </c>
      <c r="D69" s="1">
        <v>0.28263838000000002</v>
      </c>
      <c r="E69" s="3">
        <v>2467.2031000000002</v>
      </c>
      <c r="F69" s="3">
        <v>246.82990000000001</v>
      </c>
      <c r="G69" s="6">
        <v>9642</v>
      </c>
    </row>
    <row r="70" spans="1:7" x14ac:dyDescent="0.3">
      <c r="A70" t="s">
        <v>10889</v>
      </c>
      <c r="B70" t="s">
        <v>10890</v>
      </c>
      <c r="C70">
        <v>0.2697</v>
      </c>
      <c r="D70" s="1">
        <v>0.99297707999999996</v>
      </c>
      <c r="E70" s="3">
        <v>327.25389999999999</v>
      </c>
      <c r="F70" s="3">
        <v>62.801299999999998</v>
      </c>
      <c r="G70" s="6">
        <v>9424</v>
      </c>
    </row>
    <row r="71" spans="1:7" x14ac:dyDescent="0.3">
      <c r="A71" t="s">
        <v>11199</v>
      </c>
      <c r="B71" t="s">
        <v>11200</v>
      </c>
      <c r="C71">
        <v>0.3</v>
      </c>
      <c r="D71" s="1">
        <v>0.99854807999999995</v>
      </c>
      <c r="E71" s="3">
        <v>12257.1549</v>
      </c>
      <c r="F71" s="3">
        <v>962.18389999999999</v>
      </c>
      <c r="G71" s="6">
        <v>9342</v>
      </c>
    </row>
    <row r="72" spans="1:7" x14ac:dyDescent="0.3">
      <c r="A72" t="s">
        <v>1243</v>
      </c>
      <c r="B72" t="s">
        <v>1244</v>
      </c>
      <c r="C72">
        <v>0.25</v>
      </c>
      <c r="D72" s="1">
        <v>0.99974399999999997</v>
      </c>
      <c r="E72" s="3">
        <v>731.85559999999998</v>
      </c>
      <c r="F72" s="3">
        <v>267.71570000000003</v>
      </c>
      <c r="G72" s="6">
        <v>9258</v>
      </c>
    </row>
    <row r="73" spans="1:7" x14ac:dyDescent="0.3">
      <c r="A73" t="s">
        <v>6403</v>
      </c>
      <c r="B73" t="s">
        <v>6404</v>
      </c>
      <c r="C73">
        <v>0.2341</v>
      </c>
      <c r="D73" s="1">
        <v>1</v>
      </c>
      <c r="E73" s="3">
        <v>1478.9613999999999</v>
      </c>
      <c r="F73" s="3">
        <v>307.14999999999998</v>
      </c>
      <c r="G73" s="6">
        <v>8931</v>
      </c>
    </row>
    <row r="74" spans="1:7" x14ac:dyDescent="0.3">
      <c r="A74" t="s">
        <v>8805</v>
      </c>
      <c r="B74" t="s">
        <v>8806</v>
      </c>
      <c r="C74">
        <v>0.2344</v>
      </c>
      <c r="D74" s="1">
        <v>1</v>
      </c>
      <c r="E74" s="3">
        <v>1239.1238000000001</v>
      </c>
      <c r="F74" s="3">
        <v>225.2594</v>
      </c>
      <c r="G74" s="6">
        <v>8753</v>
      </c>
    </row>
    <row r="75" spans="1:7" x14ac:dyDescent="0.3">
      <c r="A75" t="s">
        <v>6892</v>
      </c>
      <c r="B75" t="s">
        <v>6893</v>
      </c>
      <c r="C75">
        <v>0.28160000000000002</v>
      </c>
      <c r="D75" s="1">
        <v>0.78742935999999997</v>
      </c>
      <c r="E75" s="3">
        <v>1530.2162000000001</v>
      </c>
      <c r="F75" s="3">
        <v>322.68810000000002</v>
      </c>
      <c r="G75" s="6">
        <v>8561</v>
      </c>
    </row>
    <row r="76" spans="1:7" x14ac:dyDescent="0.3">
      <c r="A76" t="s">
        <v>11672</v>
      </c>
      <c r="B76" t="s">
        <v>11673</v>
      </c>
      <c r="C76">
        <v>0.30249999999999999</v>
      </c>
      <c r="D76" s="1">
        <v>0.97947722000000004</v>
      </c>
      <c r="E76" s="3">
        <v>936.02080000000001</v>
      </c>
      <c r="F76" s="3">
        <v>300.44389999999999</v>
      </c>
      <c r="G76" s="6">
        <v>8553</v>
      </c>
    </row>
    <row r="77" spans="1:7" x14ac:dyDescent="0.3">
      <c r="A77" t="s">
        <v>10603</v>
      </c>
      <c r="B77" t="s">
        <v>10604</v>
      </c>
      <c r="C77">
        <v>0.25</v>
      </c>
      <c r="D77" s="1">
        <v>1</v>
      </c>
      <c r="E77" s="3">
        <v>1456.2555</v>
      </c>
      <c r="F77" s="3">
        <v>350.9699</v>
      </c>
      <c r="G77" s="6">
        <v>8429</v>
      </c>
    </row>
    <row r="78" spans="1:7" x14ac:dyDescent="0.3">
      <c r="A78" t="s">
        <v>6613</v>
      </c>
      <c r="B78" t="s">
        <v>6614</v>
      </c>
      <c r="C78">
        <v>0.26829999999999998</v>
      </c>
      <c r="D78" s="1">
        <v>0.91293257000000005</v>
      </c>
      <c r="E78" s="3">
        <v>1899.8922</v>
      </c>
      <c r="F78" s="3">
        <v>511.64010000000002</v>
      </c>
      <c r="G78" s="6">
        <v>8397</v>
      </c>
    </row>
    <row r="79" spans="1:7" x14ac:dyDescent="0.3">
      <c r="A79" t="s">
        <v>4601</v>
      </c>
      <c r="B79" t="s">
        <v>4602</v>
      </c>
      <c r="C79">
        <v>0.25</v>
      </c>
      <c r="D79" s="1">
        <v>0.36729157000000001</v>
      </c>
      <c r="E79" s="3">
        <v>910.85410000000002</v>
      </c>
      <c r="F79" s="3">
        <v>127.89530000000001</v>
      </c>
      <c r="G79" s="6">
        <v>8387</v>
      </c>
    </row>
    <row r="80" spans="1:7" x14ac:dyDescent="0.3">
      <c r="A80" t="s">
        <v>1324</v>
      </c>
      <c r="B80" t="s">
        <v>1325</v>
      </c>
      <c r="C80">
        <v>0.35959999999999998</v>
      </c>
      <c r="D80" s="1">
        <v>0.46545716999999998</v>
      </c>
      <c r="E80" s="3">
        <v>294.09109999999998</v>
      </c>
      <c r="F80" s="3">
        <v>86.514099999999999</v>
      </c>
      <c r="G80" s="6">
        <v>8334</v>
      </c>
    </row>
    <row r="81" spans="1:7" x14ac:dyDescent="0.3">
      <c r="A81" t="s">
        <v>8708</v>
      </c>
      <c r="B81" t="s">
        <v>8709</v>
      </c>
      <c r="C81">
        <v>0.25640000000000002</v>
      </c>
      <c r="D81" s="1">
        <v>0.94126339000000003</v>
      </c>
      <c r="E81" s="3">
        <v>665.48159999999996</v>
      </c>
      <c r="F81" s="3">
        <v>89.4756</v>
      </c>
      <c r="G81" s="6">
        <v>8231</v>
      </c>
    </row>
    <row r="82" spans="1:7" x14ac:dyDescent="0.3">
      <c r="A82" t="s">
        <v>1203</v>
      </c>
      <c r="B82" t="s">
        <v>1204</v>
      </c>
      <c r="C82">
        <v>0.26090000000000002</v>
      </c>
      <c r="D82" s="1">
        <v>0.99859936999999999</v>
      </c>
      <c r="E82" s="3">
        <v>6301.3743999999997</v>
      </c>
      <c r="F82" s="3">
        <v>425.68810000000002</v>
      </c>
      <c r="G82" s="6">
        <v>8082</v>
      </c>
    </row>
    <row r="83" spans="1:7" x14ac:dyDescent="0.3">
      <c r="A83" t="s">
        <v>11632</v>
      </c>
      <c r="B83" t="s">
        <v>11633</v>
      </c>
      <c r="C83">
        <v>0.2999</v>
      </c>
      <c r="D83" s="1">
        <v>0.99427882000000001</v>
      </c>
      <c r="E83" s="3">
        <v>2316.7986000000001</v>
      </c>
      <c r="F83" s="3">
        <v>297.20639999999997</v>
      </c>
      <c r="G83" s="6">
        <v>7605</v>
      </c>
    </row>
    <row r="84" spans="1:7" x14ac:dyDescent="0.3">
      <c r="A84" t="s">
        <v>210</v>
      </c>
      <c r="B84" t="s">
        <v>211</v>
      </c>
      <c r="C84">
        <v>0.2117</v>
      </c>
      <c r="D84" s="1">
        <v>0.83352115000000004</v>
      </c>
      <c r="E84" s="3">
        <v>1141.4353000000001</v>
      </c>
      <c r="F84" s="3">
        <v>90.74</v>
      </c>
      <c r="G84" s="6">
        <v>7294</v>
      </c>
    </row>
    <row r="85" spans="1:7" x14ac:dyDescent="0.3">
      <c r="A85" t="s">
        <v>6070</v>
      </c>
      <c r="B85" t="s">
        <v>6071</v>
      </c>
      <c r="C85">
        <v>0.31240000000000001</v>
      </c>
      <c r="D85" s="1">
        <v>0.99948506999999998</v>
      </c>
      <c r="E85" s="3">
        <v>4527.3810000000003</v>
      </c>
      <c r="F85" s="3">
        <v>471.74270000000001</v>
      </c>
      <c r="G85" s="6">
        <v>6777</v>
      </c>
    </row>
    <row r="86" spans="1:7" x14ac:dyDescent="0.3">
      <c r="A86" t="s">
        <v>2693</v>
      </c>
      <c r="B86" t="s">
        <v>2694</v>
      </c>
      <c r="C86">
        <v>0.29899999999999999</v>
      </c>
      <c r="D86" s="1">
        <v>0.46608527999999999</v>
      </c>
      <c r="E86" s="3">
        <v>654.73559999999998</v>
      </c>
      <c r="F86" s="3">
        <v>147.39340000000001</v>
      </c>
      <c r="G86" s="6">
        <v>6398</v>
      </c>
    </row>
    <row r="87" spans="1:7" x14ac:dyDescent="0.3">
      <c r="A87" t="s">
        <v>7711</v>
      </c>
      <c r="B87" t="s">
        <v>7712</v>
      </c>
      <c r="C87">
        <v>0.33</v>
      </c>
      <c r="D87" s="1">
        <v>1</v>
      </c>
      <c r="E87" s="3">
        <v>1013.3534</v>
      </c>
      <c r="F87" s="3">
        <v>69.435400000000001</v>
      </c>
      <c r="G87" s="6">
        <v>6311</v>
      </c>
    </row>
    <row r="88" spans="1:7" x14ac:dyDescent="0.3">
      <c r="A88" t="s">
        <v>1536</v>
      </c>
      <c r="B88" t="s">
        <v>1537</v>
      </c>
      <c r="C88">
        <v>0.35039999999999999</v>
      </c>
      <c r="D88" s="1">
        <v>1</v>
      </c>
      <c r="E88" s="3">
        <v>446.49180000000001</v>
      </c>
      <c r="F88" s="3">
        <v>276.43509999999998</v>
      </c>
      <c r="G88" s="6">
        <v>6284</v>
      </c>
    </row>
    <row r="89" spans="1:7" x14ac:dyDescent="0.3">
      <c r="A89" t="s">
        <v>598</v>
      </c>
      <c r="B89" t="s">
        <v>599</v>
      </c>
      <c r="C89">
        <v>0.25</v>
      </c>
      <c r="D89" s="1">
        <v>1</v>
      </c>
      <c r="E89" s="3">
        <v>803.22670000000005</v>
      </c>
      <c r="F89" s="3">
        <v>103.60980000000001</v>
      </c>
      <c r="G89" s="6">
        <v>6154</v>
      </c>
    </row>
    <row r="90" spans="1:7" x14ac:dyDescent="0.3">
      <c r="A90" t="s">
        <v>11091</v>
      </c>
      <c r="B90" t="s">
        <v>11092</v>
      </c>
      <c r="C90">
        <v>0.29409999999999997</v>
      </c>
      <c r="D90" s="1">
        <v>0.90885576000000001</v>
      </c>
      <c r="E90" s="3">
        <v>469.65210000000002</v>
      </c>
      <c r="F90" s="3">
        <v>103.2824</v>
      </c>
      <c r="G90" s="6">
        <v>6127</v>
      </c>
    </row>
    <row r="91" spans="1:7" x14ac:dyDescent="0.3">
      <c r="A91" t="s">
        <v>8293</v>
      </c>
      <c r="B91" t="s">
        <v>8294</v>
      </c>
      <c r="C91">
        <v>0.26229999999999998</v>
      </c>
      <c r="D91" s="1">
        <v>0.24207644</v>
      </c>
      <c r="E91" s="3">
        <v>1294.3036</v>
      </c>
      <c r="F91" s="3">
        <v>302.9898</v>
      </c>
      <c r="G91" s="6">
        <v>6122</v>
      </c>
    </row>
    <row r="92" spans="1:7" x14ac:dyDescent="0.3">
      <c r="A92" t="s">
        <v>11101</v>
      </c>
      <c r="B92" t="s">
        <v>11102</v>
      </c>
      <c r="C92">
        <v>0.23330000000000001</v>
      </c>
      <c r="D92" s="1">
        <v>0</v>
      </c>
      <c r="E92" s="3">
        <v>1846.0679</v>
      </c>
      <c r="F92" s="3">
        <v>143.72790000000001</v>
      </c>
      <c r="G92" s="6">
        <v>6109</v>
      </c>
    </row>
    <row r="93" spans="1:7" x14ac:dyDescent="0.3">
      <c r="A93" t="s">
        <v>8378</v>
      </c>
      <c r="B93" t="s">
        <v>8379</v>
      </c>
      <c r="C93">
        <v>0.33539999999999998</v>
      </c>
      <c r="D93" s="1">
        <v>0.72692279000000004</v>
      </c>
      <c r="E93" s="3">
        <v>980.05629999999996</v>
      </c>
      <c r="F93" s="3">
        <v>149.80760000000001</v>
      </c>
      <c r="G93" s="6">
        <v>6089</v>
      </c>
    </row>
    <row r="94" spans="1:7" x14ac:dyDescent="0.3">
      <c r="A94" t="s">
        <v>1253</v>
      </c>
      <c r="B94" t="s">
        <v>1254</v>
      </c>
      <c r="C94">
        <v>0.28799999999999998</v>
      </c>
      <c r="D94" s="1">
        <v>0.88240962000000001</v>
      </c>
      <c r="E94" s="3">
        <v>6386.4651999999996</v>
      </c>
      <c r="F94" s="3">
        <v>276.34640000000002</v>
      </c>
      <c r="G94" s="6">
        <v>6035</v>
      </c>
    </row>
    <row r="95" spans="1:7" x14ac:dyDescent="0.3">
      <c r="A95" t="s">
        <v>11302</v>
      </c>
      <c r="B95" t="s">
        <v>11303</v>
      </c>
      <c r="C95">
        <v>0.1341</v>
      </c>
      <c r="D95" s="1">
        <v>0.75288463000000005</v>
      </c>
      <c r="E95" s="3">
        <v>232.58629999999999</v>
      </c>
      <c r="F95" s="3">
        <v>108.8135</v>
      </c>
      <c r="G95" s="6">
        <v>6035</v>
      </c>
    </row>
    <row r="96" spans="1:7" x14ac:dyDescent="0.3">
      <c r="A96" t="s">
        <v>6509</v>
      </c>
      <c r="B96" t="s">
        <v>6510</v>
      </c>
      <c r="C96">
        <v>0.30049999999999999</v>
      </c>
      <c r="D96" s="1">
        <v>0</v>
      </c>
      <c r="E96" s="3">
        <v>2640.8939</v>
      </c>
      <c r="F96" s="3">
        <v>142.94880000000001</v>
      </c>
      <c r="G96" s="6">
        <v>5977</v>
      </c>
    </row>
    <row r="97" spans="1:7" x14ac:dyDescent="0.3">
      <c r="A97" t="s">
        <v>10433</v>
      </c>
      <c r="B97" t="s">
        <v>10434</v>
      </c>
      <c r="C97">
        <v>0.31740000000000002</v>
      </c>
      <c r="D97" s="1">
        <v>1</v>
      </c>
      <c r="E97" s="3">
        <v>2844.4947999999999</v>
      </c>
      <c r="F97" s="3">
        <v>915.57119999999998</v>
      </c>
      <c r="G97" s="6">
        <v>5936</v>
      </c>
    </row>
    <row r="98" spans="1:7" x14ac:dyDescent="0.3">
      <c r="A98" t="s">
        <v>9969</v>
      </c>
      <c r="B98" t="s">
        <v>9970</v>
      </c>
      <c r="C98">
        <v>0.25879999999999997</v>
      </c>
      <c r="D98" s="1">
        <v>0.78579120000000002</v>
      </c>
      <c r="E98" s="3">
        <v>1505.3717999999999</v>
      </c>
      <c r="F98" s="3">
        <v>165.14410000000001</v>
      </c>
      <c r="G98" s="6">
        <v>5865</v>
      </c>
    </row>
    <row r="99" spans="1:7" x14ac:dyDescent="0.3">
      <c r="A99" t="s">
        <v>5189</v>
      </c>
      <c r="B99" t="s">
        <v>5190</v>
      </c>
      <c r="C99">
        <v>0.29830000000000001</v>
      </c>
      <c r="D99" s="1">
        <v>0.70909549000000005</v>
      </c>
      <c r="E99" s="3">
        <v>1213.1439</v>
      </c>
      <c r="F99" s="3">
        <v>132.36199999999999</v>
      </c>
      <c r="G99" s="6">
        <v>5720</v>
      </c>
    </row>
    <row r="100" spans="1:7" x14ac:dyDescent="0.3">
      <c r="A100" t="s">
        <v>3738</v>
      </c>
      <c r="B100" t="s">
        <v>3739</v>
      </c>
      <c r="C100">
        <v>0.3</v>
      </c>
      <c r="D100" s="1">
        <v>1</v>
      </c>
      <c r="E100" s="3">
        <v>1574.3873000000001</v>
      </c>
      <c r="F100" s="3">
        <v>335.67160000000001</v>
      </c>
      <c r="G100" s="6">
        <v>5674</v>
      </c>
    </row>
    <row r="101" spans="1:7" x14ac:dyDescent="0.3">
      <c r="A101" t="s">
        <v>6152</v>
      </c>
      <c r="B101" t="s">
        <v>6153</v>
      </c>
      <c r="C101">
        <v>0.33989999999999998</v>
      </c>
      <c r="D101" s="1">
        <v>1</v>
      </c>
      <c r="E101" s="3">
        <v>2225.6514000000002</v>
      </c>
      <c r="F101" s="3">
        <v>186.73849999999999</v>
      </c>
      <c r="G101" s="6">
        <v>5506</v>
      </c>
    </row>
    <row r="102" spans="1:7" x14ac:dyDescent="0.3">
      <c r="A102" t="s">
        <v>11437</v>
      </c>
      <c r="B102" t="s">
        <v>11438</v>
      </c>
      <c r="C102">
        <v>0.33710000000000001</v>
      </c>
      <c r="D102" s="1">
        <v>0.84709539</v>
      </c>
      <c r="E102" s="3">
        <v>232.94309999999999</v>
      </c>
      <c r="F102" s="3">
        <v>94.704899999999995</v>
      </c>
      <c r="G102" s="6">
        <v>5436</v>
      </c>
    </row>
    <row r="103" spans="1:7" x14ac:dyDescent="0.3">
      <c r="A103" t="s">
        <v>3658</v>
      </c>
      <c r="B103" t="s">
        <v>3659</v>
      </c>
      <c r="C103">
        <v>0.30130000000000001</v>
      </c>
      <c r="D103" s="1">
        <v>0.99297877000000001</v>
      </c>
      <c r="E103" s="3">
        <v>741.79359999999997</v>
      </c>
      <c r="F103" s="3">
        <v>186.0607</v>
      </c>
      <c r="G103" s="6">
        <v>5375</v>
      </c>
    </row>
    <row r="104" spans="1:7" x14ac:dyDescent="0.3">
      <c r="A104" t="s">
        <v>4953</v>
      </c>
      <c r="B104" t="s">
        <v>4954</v>
      </c>
      <c r="C104">
        <v>0.25</v>
      </c>
      <c r="D104" s="1">
        <v>0</v>
      </c>
      <c r="E104" s="3">
        <v>132.1919</v>
      </c>
      <c r="F104" s="3">
        <v>27.340399999999999</v>
      </c>
      <c r="G104" s="6">
        <v>5222</v>
      </c>
    </row>
    <row r="105" spans="1:7" x14ac:dyDescent="0.3">
      <c r="A105" t="s">
        <v>779</v>
      </c>
      <c r="B105" t="s">
        <v>780</v>
      </c>
      <c r="C105">
        <v>0.25</v>
      </c>
      <c r="D105" s="1">
        <v>0.88606032000000001</v>
      </c>
      <c r="E105" s="3">
        <v>544.9941</v>
      </c>
      <c r="F105" s="3">
        <v>166.92429999999999</v>
      </c>
      <c r="G105" s="6">
        <v>4948</v>
      </c>
    </row>
    <row r="106" spans="1:7" x14ac:dyDescent="0.3">
      <c r="A106" t="s">
        <v>8660</v>
      </c>
      <c r="B106" t="s">
        <v>8661</v>
      </c>
      <c r="C106">
        <v>0.32990000000000003</v>
      </c>
      <c r="D106" s="1">
        <v>1</v>
      </c>
      <c r="E106" s="3">
        <v>22777.983700000001</v>
      </c>
      <c r="F106" s="3">
        <v>437.20490000000001</v>
      </c>
      <c r="G106" s="6">
        <v>4874</v>
      </c>
    </row>
    <row r="107" spans="1:7" x14ac:dyDescent="0.3">
      <c r="A107" t="s">
        <v>10822</v>
      </c>
      <c r="B107" t="s">
        <v>10823</v>
      </c>
      <c r="C107">
        <v>0.36309999999999998</v>
      </c>
      <c r="D107" s="1">
        <v>0.86750196999999996</v>
      </c>
      <c r="E107" s="3">
        <v>379.16719999999998</v>
      </c>
      <c r="F107" s="3">
        <v>88.148799999999994</v>
      </c>
      <c r="G107" s="6">
        <v>4723</v>
      </c>
    </row>
    <row r="108" spans="1:7" x14ac:dyDescent="0.3">
      <c r="A108" t="s">
        <v>8123</v>
      </c>
      <c r="B108" t="s">
        <v>8124</v>
      </c>
      <c r="C108">
        <v>0.25</v>
      </c>
      <c r="D108" s="1">
        <v>1</v>
      </c>
      <c r="E108" s="3">
        <v>7285.3940000000002</v>
      </c>
      <c r="F108" s="3">
        <v>1000.0331</v>
      </c>
      <c r="G108" s="6">
        <v>4717</v>
      </c>
    </row>
    <row r="109" spans="1:7" x14ac:dyDescent="0.3">
      <c r="A109" t="s">
        <v>9443</v>
      </c>
      <c r="B109" t="s">
        <v>9444</v>
      </c>
      <c r="C109">
        <v>0.25</v>
      </c>
      <c r="D109" s="1">
        <v>0.81687825000000003</v>
      </c>
      <c r="E109" s="3">
        <v>388.45159999999998</v>
      </c>
      <c r="F109" s="3">
        <v>145.67240000000001</v>
      </c>
      <c r="G109" s="6">
        <v>4683</v>
      </c>
    </row>
    <row r="110" spans="1:7" x14ac:dyDescent="0.3">
      <c r="A110" t="s">
        <v>8905</v>
      </c>
      <c r="B110" t="s">
        <v>8906</v>
      </c>
      <c r="C110">
        <v>0.27639999999999998</v>
      </c>
      <c r="D110" s="1">
        <v>1</v>
      </c>
      <c r="E110" s="3">
        <v>1923.0449000000001</v>
      </c>
      <c r="F110" s="3">
        <v>184.18289999999999</v>
      </c>
      <c r="G110" s="6">
        <v>4621</v>
      </c>
    </row>
    <row r="111" spans="1:7" x14ac:dyDescent="0.3">
      <c r="A111" t="s">
        <v>8253</v>
      </c>
      <c r="B111" t="s">
        <v>8254</v>
      </c>
      <c r="C111">
        <v>0.30280000000000001</v>
      </c>
      <c r="D111" s="1">
        <v>0.94900196999999997</v>
      </c>
      <c r="E111" s="3">
        <v>316.05720000000002</v>
      </c>
      <c r="F111" s="3">
        <v>62.199399999999997</v>
      </c>
      <c r="G111" s="6">
        <v>4523</v>
      </c>
    </row>
    <row r="112" spans="1:7" x14ac:dyDescent="0.3">
      <c r="A112" t="s">
        <v>6555</v>
      </c>
      <c r="B112" t="s">
        <v>6556</v>
      </c>
      <c r="C112">
        <v>0.2908</v>
      </c>
      <c r="D112" s="1">
        <v>0</v>
      </c>
      <c r="E112" s="3">
        <v>1435.1750999999999</v>
      </c>
      <c r="F112" s="3">
        <v>145.96610000000001</v>
      </c>
      <c r="G112" s="6">
        <v>4521</v>
      </c>
    </row>
    <row r="113" spans="1:7" x14ac:dyDescent="0.3">
      <c r="A113" t="s">
        <v>4727</v>
      </c>
      <c r="B113" t="s">
        <v>4728</v>
      </c>
      <c r="C113">
        <v>0.3221</v>
      </c>
      <c r="D113" s="1">
        <v>0.90711533</v>
      </c>
      <c r="E113" s="3">
        <v>7073.2358999999997</v>
      </c>
      <c r="F113" s="3">
        <v>843.73969999999997</v>
      </c>
      <c r="G113" s="6">
        <v>4479</v>
      </c>
    </row>
    <row r="114" spans="1:7" x14ac:dyDescent="0.3">
      <c r="A114" t="s">
        <v>2643</v>
      </c>
      <c r="B114" t="s">
        <v>2644</v>
      </c>
      <c r="C114">
        <v>0.05</v>
      </c>
      <c r="D114" s="1">
        <v>0.69833051999999995</v>
      </c>
      <c r="E114" s="3">
        <v>1177.825</v>
      </c>
      <c r="F114" s="3">
        <v>183.2099</v>
      </c>
      <c r="G114" s="6">
        <v>4477</v>
      </c>
    </row>
    <row r="115" spans="1:7" x14ac:dyDescent="0.3">
      <c r="A115" t="s">
        <v>10505</v>
      </c>
      <c r="B115" t="s">
        <v>10506</v>
      </c>
      <c r="C115">
        <v>0.25</v>
      </c>
      <c r="D115" s="1">
        <v>1</v>
      </c>
      <c r="E115" s="3">
        <v>829.88419999999996</v>
      </c>
      <c r="F115" s="3">
        <v>113.00190000000001</v>
      </c>
      <c r="G115" s="6">
        <v>4458</v>
      </c>
    </row>
    <row r="116" spans="1:7" x14ac:dyDescent="0.3">
      <c r="A116" t="s">
        <v>1382</v>
      </c>
      <c r="B116" t="s">
        <v>1383</v>
      </c>
      <c r="C116">
        <v>0.25</v>
      </c>
      <c r="D116" s="1">
        <v>0.98221099999999995</v>
      </c>
      <c r="E116" s="3">
        <v>3646.5347000000002</v>
      </c>
      <c r="F116" s="3">
        <v>482.77949999999998</v>
      </c>
      <c r="G116" s="6">
        <v>4440</v>
      </c>
    </row>
    <row r="117" spans="1:7" x14ac:dyDescent="0.3">
      <c r="A117" t="s">
        <v>9963</v>
      </c>
      <c r="B117" t="s">
        <v>9964</v>
      </c>
      <c r="C117">
        <v>0.36330000000000001</v>
      </c>
      <c r="D117" s="1">
        <v>0.52465914000000002</v>
      </c>
      <c r="E117" s="3">
        <v>139.7525</v>
      </c>
      <c r="F117" s="3">
        <v>28.380800000000001</v>
      </c>
      <c r="G117" s="6">
        <v>4421</v>
      </c>
    </row>
    <row r="118" spans="1:7" x14ac:dyDescent="0.3">
      <c r="A118" t="s">
        <v>6537</v>
      </c>
      <c r="B118" t="s">
        <v>6538</v>
      </c>
      <c r="C118">
        <v>0.2581</v>
      </c>
      <c r="D118" s="1">
        <v>0.99871049999999995</v>
      </c>
      <c r="E118" s="3">
        <v>2158.3101999999999</v>
      </c>
      <c r="F118" s="3">
        <v>179.0412</v>
      </c>
      <c r="G118" s="6">
        <v>4371</v>
      </c>
    </row>
    <row r="119" spans="1:7" x14ac:dyDescent="0.3">
      <c r="A119" t="s">
        <v>10875</v>
      </c>
      <c r="B119" t="s">
        <v>10876</v>
      </c>
      <c r="C119">
        <v>0.25979999999999998</v>
      </c>
      <c r="D119" s="1">
        <v>1</v>
      </c>
      <c r="E119" s="3">
        <v>4755.1251000000002</v>
      </c>
      <c r="F119" s="3">
        <v>396.98790000000002</v>
      </c>
      <c r="G119" s="6">
        <v>4323</v>
      </c>
    </row>
    <row r="120" spans="1:7" x14ac:dyDescent="0.3">
      <c r="A120" t="s">
        <v>10943</v>
      </c>
      <c r="B120" t="s">
        <v>10944</v>
      </c>
      <c r="C120">
        <v>0.1943</v>
      </c>
      <c r="D120" s="1">
        <v>0.84769196999999996</v>
      </c>
      <c r="E120" s="3">
        <v>1012.4394</v>
      </c>
      <c r="F120" s="3">
        <v>102.3304</v>
      </c>
      <c r="G120" s="6">
        <v>4300</v>
      </c>
    </row>
    <row r="121" spans="1:7" x14ac:dyDescent="0.3">
      <c r="A121" t="s">
        <v>7723</v>
      </c>
      <c r="B121" t="s">
        <v>7724</v>
      </c>
      <c r="C121">
        <v>0.25</v>
      </c>
      <c r="D121" s="1">
        <v>0</v>
      </c>
      <c r="E121" s="3">
        <v>2019.3480999999999</v>
      </c>
      <c r="F121" s="3">
        <v>139.68539999999999</v>
      </c>
      <c r="G121" s="6">
        <v>4289</v>
      </c>
    </row>
    <row r="122" spans="1:7" x14ac:dyDescent="0.3">
      <c r="A122" t="s">
        <v>5337</v>
      </c>
      <c r="B122" t="s">
        <v>5338</v>
      </c>
      <c r="C122">
        <v>0.25</v>
      </c>
      <c r="D122" s="1">
        <v>0.54246907</v>
      </c>
      <c r="E122" s="3">
        <v>779.78459999999995</v>
      </c>
      <c r="F122" s="3">
        <v>114.42740000000001</v>
      </c>
      <c r="G122" s="6">
        <v>4248</v>
      </c>
    </row>
    <row r="123" spans="1:7" x14ac:dyDescent="0.3">
      <c r="A123" t="s">
        <v>4843</v>
      </c>
      <c r="B123" t="s">
        <v>4844</v>
      </c>
      <c r="C123">
        <v>0.25</v>
      </c>
      <c r="D123" s="1">
        <v>0.93943633999999998</v>
      </c>
      <c r="E123" s="3">
        <v>786.59130000000005</v>
      </c>
      <c r="F123" s="3">
        <v>75.174499999999995</v>
      </c>
      <c r="G123" s="6">
        <v>4189</v>
      </c>
    </row>
    <row r="124" spans="1:7" x14ac:dyDescent="0.3">
      <c r="A124" t="s">
        <v>7253</v>
      </c>
      <c r="B124" t="s">
        <v>7254</v>
      </c>
      <c r="C124">
        <v>0.21859999999999999</v>
      </c>
      <c r="D124" s="1">
        <v>0.94726255000000004</v>
      </c>
      <c r="E124" s="3">
        <v>1003.6744</v>
      </c>
      <c r="F124" s="3">
        <v>110.1511</v>
      </c>
      <c r="G124" s="6">
        <v>4102</v>
      </c>
    </row>
    <row r="125" spans="1:7" x14ac:dyDescent="0.3">
      <c r="A125" t="s">
        <v>3698</v>
      </c>
      <c r="B125" t="s">
        <v>3699</v>
      </c>
      <c r="C125">
        <v>0.12859999999999999</v>
      </c>
      <c r="D125" s="1">
        <v>0</v>
      </c>
      <c r="E125" s="3">
        <v>127.5761</v>
      </c>
      <c r="F125" s="3">
        <v>40.884399999999999</v>
      </c>
      <c r="G125" s="6">
        <v>4033</v>
      </c>
    </row>
    <row r="126" spans="1:7" x14ac:dyDescent="0.3">
      <c r="A126" t="s">
        <v>3748</v>
      </c>
      <c r="B126" t="s">
        <v>3749</v>
      </c>
      <c r="C126">
        <v>0.28000000000000003</v>
      </c>
      <c r="D126" s="1">
        <v>0.83290127999999997</v>
      </c>
      <c r="E126" s="3">
        <v>761.89660000000003</v>
      </c>
      <c r="F126" s="3">
        <v>196.03569999999999</v>
      </c>
      <c r="G126" s="6">
        <v>3977</v>
      </c>
    </row>
    <row r="127" spans="1:7" x14ac:dyDescent="0.3">
      <c r="A127" t="s">
        <v>7048</v>
      </c>
      <c r="B127" t="s">
        <v>7049</v>
      </c>
      <c r="C127">
        <v>0.25</v>
      </c>
      <c r="D127" s="1">
        <v>0.97105315999999997</v>
      </c>
      <c r="E127" s="3">
        <v>901.14949999999999</v>
      </c>
      <c r="F127" s="3">
        <v>185.14510000000001</v>
      </c>
      <c r="G127" s="6">
        <v>3976</v>
      </c>
    </row>
    <row r="128" spans="1:7" x14ac:dyDescent="0.3">
      <c r="A128" t="s">
        <v>6803</v>
      </c>
      <c r="B128" t="s">
        <v>6804</v>
      </c>
      <c r="C128">
        <v>0.2535</v>
      </c>
      <c r="D128" s="1">
        <v>0.51055454</v>
      </c>
      <c r="E128" s="3">
        <v>419.38569999999999</v>
      </c>
      <c r="F128" s="3">
        <v>91.011099999999999</v>
      </c>
      <c r="G128" s="6">
        <v>3972</v>
      </c>
    </row>
    <row r="129" spans="1:7" x14ac:dyDescent="0.3">
      <c r="A129" t="s">
        <v>3280</v>
      </c>
      <c r="B129" t="s">
        <v>3281</v>
      </c>
      <c r="C129">
        <v>0.35</v>
      </c>
      <c r="D129" s="1">
        <v>1</v>
      </c>
      <c r="E129" s="3">
        <v>18923.4764</v>
      </c>
      <c r="F129" s="3">
        <v>3711.2076000000002</v>
      </c>
      <c r="G129" s="6">
        <v>3899</v>
      </c>
    </row>
    <row r="130" spans="1:7" x14ac:dyDescent="0.3">
      <c r="A130" t="s">
        <v>710</v>
      </c>
      <c r="B130" t="s">
        <v>711</v>
      </c>
      <c r="C130">
        <v>0.26869999999999999</v>
      </c>
      <c r="D130" s="1">
        <v>0.70905684000000002</v>
      </c>
      <c r="E130" s="3">
        <v>1053.5662</v>
      </c>
      <c r="F130" s="3">
        <v>148.36330000000001</v>
      </c>
      <c r="G130" s="6">
        <v>3706</v>
      </c>
    </row>
    <row r="131" spans="1:7" x14ac:dyDescent="0.3">
      <c r="A131" t="s">
        <v>10023</v>
      </c>
      <c r="B131" t="s">
        <v>10024</v>
      </c>
      <c r="C131">
        <v>0.26879999999999998</v>
      </c>
      <c r="D131" s="1">
        <v>0.59700288999999995</v>
      </c>
      <c r="E131" s="3">
        <v>319.99279999999999</v>
      </c>
      <c r="F131" s="3">
        <v>121.9079</v>
      </c>
      <c r="G131" s="6">
        <v>3687</v>
      </c>
    </row>
    <row r="132" spans="1:7" x14ac:dyDescent="0.3">
      <c r="A132" t="s">
        <v>8073</v>
      </c>
      <c r="B132" t="s">
        <v>8074</v>
      </c>
      <c r="C132">
        <v>0.4153</v>
      </c>
      <c r="D132" s="1">
        <v>0.99535463999999996</v>
      </c>
      <c r="E132" s="3">
        <v>2372.5250000000001</v>
      </c>
      <c r="F132" s="3">
        <v>260.2</v>
      </c>
      <c r="G132" s="6">
        <v>3626</v>
      </c>
    </row>
    <row r="133" spans="1:7" x14ac:dyDescent="0.3">
      <c r="A133" t="s">
        <v>11381</v>
      </c>
      <c r="B133" t="s">
        <v>11382</v>
      </c>
      <c r="C133">
        <v>0.2117</v>
      </c>
      <c r="D133" s="1">
        <v>0.98952487</v>
      </c>
      <c r="E133" s="3">
        <v>1948.8252</v>
      </c>
      <c r="F133" s="3">
        <v>69.867900000000006</v>
      </c>
      <c r="G133" s="6">
        <v>3552</v>
      </c>
    </row>
    <row r="134" spans="1:7" x14ac:dyDescent="0.3">
      <c r="A134" t="s">
        <v>8746</v>
      </c>
      <c r="B134" t="s">
        <v>8747</v>
      </c>
      <c r="C134">
        <v>0.25</v>
      </c>
      <c r="D134" s="1">
        <v>0.86613905999999996</v>
      </c>
      <c r="E134" s="3">
        <v>256.92259999999999</v>
      </c>
      <c r="F134" s="3">
        <v>41.198700000000002</v>
      </c>
      <c r="G134" s="6">
        <v>3468</v>
      </c>
    </row>
    <row r="135" spans="1:7" x14ac:dyDescent="0.3">
      <c r="A135" t="s">
        <v>5690</v>
      </c>
      <c r="B135" t="s">
        <v>5691</v>
      </c>
      <c r="C135">
        <v>0.253</v>
      </c>
      <c r="D135" s="1">
        <v>0.56456437999999998</v>
      </c>
      <c r="E135" s="3">
        <v>1012.4116</v>
      </c>
      <c r="F135" s="3">
        <v>563.21640000000002</v>
      </c>
      <c r="G135" s="6">
        <v>3181</v>
      </c>
    </row>
    <row r="136" spans="1:7" x14ac:dyDescent="0.3">
      <c r="A136" t="s">
        <v>3792</v>
      </c>
      <c r="B136" t="s">
        <v>3793</v>
      </c>
      <c r="C136">
        <v>0.28010000000000002</v>
      </c>
      <c r="D136" s="1">
        <v>0.83941107000000004</v>
      </c>
      <c r="E136" s="3">
        <v>1496.4226000000001</v>
      </c>
      <c r="F136" s="3">
        <v>240.44640000000001</v>
      </c>
      <c r="G136" s="6">
        <v>3170</v>
      </c>
    </row>
    <row r="137" spans="1:7" x14ac:dyDescent="0.3">
      <c r="A137" t="s">
        <v>7876</v>
      </c>
      <c r="B137" t="s">
        <v>7877</v>
      </c>
      <c r="C137">
        <v>0.26579999999999998</v>
      </c>
      <c r="D137" s="1">
        <v>0.53654042000000002</v>
      </c>
      <c r="E137" s="3">
        <v>164.8031</v>
      </c>
      <c r="F137" s="3">
        <v>40.397399999999998</v>
      </c>
      <c r="G137" s="6">
        <v>3161</v>
      </c>
    </row>
    <row r="138" spans="1:7" x14ac:dyDescent="0.3">
      <c r="A138" t="s">
        <v>10989</v>
      </c>
      <c r="B138" t="s">
        <v>10990</v>
      </c>
      <c r="C138">
        <v>0.25180000000000002</v>
      </c>
      <c r="D138" s="1">
        <v>0</v>
      </c>
      <c r="E138" s="3">
        <v>2668.2923999999998</v>
      </c>
      <c r="F138" s="3">
        <v>210.38939999999999</v>
      </c>
      <c r="G138" s="6">
        <v>3140</v>
      </c>
    </row>
    <row r="139" spans="1:7" x14ac:dyDescent="0.3">
      <c r="A139" t="s">
        <v>10901</v>
      </c>
      <c r="B139" t="s">
        <v>10902</v>
      </c>
      <c r="C139">
        <v>0.18</v>
      </c>
      <c r="D139" s="1">
        <v>0</v>
      </c>
      <c r="E139" s="3">
        <v>448.42380000000003</v>
      </c>
      <c r="F139" s="3">
        <v>109.99339999999999</v>
      </c>
      <c r="G139" s="6">
        <v>3137</v>
      </c>
    </row>
    <row r="140" spans="1:7" x14ac:dyDescent="0.3">
      <c r="A140" t="s">
        <v>9091</v>
      </c>
      <c r="B140" t="s">
        <v>9092</v>
      </c>
      <c r="C140">
        <v>0.25</v>
      </c>
      <c r="D140" s="1">
        <v>1</v>
      </c>
      <c r="E140" s="3">
        <v>3043.1505000000002</v>
      </c>
      <c r="F140" s="3">
        <v>149.31970000000001</v>
      </c>
      <c r="G140" s="6">
        <v>3126</v>
      </c>
    </row>
    <row r="141" spans="1:7" x14ac:dyDescent="0.3">
      <c r="A141" t="s">
        <v>1546</v>
      </c>
      <c r="B141" t="s">
        <v>1547</v>
      </c>
      <c r="C141">
        <v>0.25</v>
      </c>
      <c r="D141" s="1">
        <v>0.66815753</v>
      </c>
      <c r="E141" s="3">
        <v>483.43880000000001</v>
      </c>
      <c r="F141" s="3">
        <v>82.994399999999999</v>
      </c>
      <c r="G141" s="6">
        <v>3054</v>
      </c>
    </row>
    <row r="142" spans="1:7" x14ac:dyDescent="0.3">
      <c r="A142" t="s">
        <v>5069</v>
      </c>
      <c r="B142" t="s">
        <v>5070</v>
      </c>
      <c r="C142">
        <v>0.27650000000000002</v>
      </c>
      <c r="D142" s="1">
        <v>1</v>
      </c>
      <c r="E142" s="3">
        <v>2279.9459000000002</v>
      </c>
      <c r="F142" s="3">
        <v>315.21019999999999</v>
      </c>
      <c r="G142" s="6">
        <v>2816</v>
      </c>
    </row>
    <row r="143" spans="1:7" x14ac:dyDescent="0.3">
      <c r="A143" t="s">
        <v>10447</v>
      </c>
      <c r="B143" t="s">
        <v>10448</v>
      </c>
      <c r="C143">
        <v>0.29720000000000002</v>
      </c>
      <c r="D143" s="1">
        <v>0.45718181000000002</v>
      </c>
      <c r="E143" s="3">
        <v>196.3073</v>
      </c>
      <c r="F143" s="3">
        <v>80.120400000000004</v>
      </c>
      <c r="G143" s="6">
        <v>2769</v>
      </c>
    </row>
    <row r="144" spans="1:7" x14ac:dyDescent="0.3">
      <c r="A144" t="s">
        <v>10311</v>
      </c>
      <c r="B144" t="s">
        <v>10312</v>
      </c>
      <c r="C144">
        <v>0.25</v>
      </c>
      <c r="D144" s="1">
        <v>0.96857473999999999</v>
      </c>
      <c r="E144" s="3">
        <v>352.64800000000002</v>
      </c>
      <c r="F144" s="3">
        <v>100.3839</v>
      </c>
      <c r="G144" s="6">
        <v>2762</v>
      </c>
    </row>
    <row r="145" spans="1:7" x14ac:dyDescent="0.3">
      <c r="A145" t="s">
        <v>9132</v>
      </c>
      <c r="B145" t="s">
        <v>9133</v>
      </c>
      <c r="C145">
        <v>0.29599999999999999</v>
      </c>
      <c r="D145" s="1">
        <v>0.47249303999999998</v>
      </c>
      <c r="E145" s="3">
        <v>479.87560000000002</v>
      </c>
      <c r="F145" s="3">
        <v>125.851</v>
      </c>
      <c r="G145" s="6">
        <v>2745</v>
      </c>
    </row>
    <row r="146" spans="1:7" x14ac:dyDescent="0.3">
      <c r="A146" t="s">
        <v>10103</v>
      </c>
      <c r="B146" t="s">
        <v>10104</v>
      </c>
      <c r="C146">
        <v>0.2782</v>
      </c>
      <c r="D146" s="1">
        <v>0.70058376</v>
      </c>
      <c r="E146" s="3">
        <v>585.77409999999998</v>
      </c>
      <c r="F146" s="3">
        <v>103.9179</v>
      </c>
      <c r="G146" s="6">
        <v>2696</v>
      </c>
    </row>
    <row r="147" spans="1:7" x14ac:dyDescent="0.3">
      <c r="A147" t="s">
        <v>5131</v>
      </c>
      <c r="B147" t="s">
        <v>5132</v>
      </c>
      <c r="C147">
        <v>0.15</v>
      </c>
      <c r="D147" s="1">
        <v>0</v>
      </c>
      <c r="E147" s="3">
        <v>357.64159999999998</v>
      </c>
      <c r="F147" s="3">
        <v>63.731000000000002</v>
      </c>
      <c r="G147" s="6">
        <v>2668</v>
      </c>
    </row>
    <row r="148" spans="1:7" x14ac:dyDescent="0.3">
      <c r="A148" t="s">
        <v>6677</v>
      </c>
      <c r="B148" t="s">
        <v>6678</v>
      </c>
      <c r="C148">
        <v>0.317</v>
      </c>
      <c r="D148" s="1">
        <v>0.75883933999999997</v>
      </c>
      <c r="E148" s="3">
        <v>4268.1270000000004</v>
      </c>
      <c r="F148" s="3">
        <v>664.1155</v>
      </c>
      <c r="G148" s="6">
        <v>2642</v>
      </c>
    </row>
    <row r="149" spans="1:7" x14ac:dyDescent="0.3">
      <c r="A149" t="s">
        <v>731</v>
      </c>
      <c r="B149" t="s">
        <v>732</v>
      </c>
      <c r="C149">
        <v>0.29420000000000002</v>
      </c>
      <c r="D149" s="1">
        <v>0.78610736999999997</v>
      </c>
      <c r="E149" s="3">
        <v>2954.2685000000001</v>
      </c>
      <c r="F149" s="3">
        <v>146.89429999999999</v>
      </c>
      <c r="G149" s="6">
        <v>2620</v>
      </c>
    </row>
    <row r="150" spans="1:7" x14ac:dyDescent="0.3">
      <c r="A150" t="s">
        <v>7906</v>
      </c>
      <c r="B150" t="s">
        <v>7907</v>
      </c>
      <c r="C150">
        <v>0.28739999999999999</v>
      </c>
      <c r="D150" s="1">
        <v>0.89192238000000001</v>
      </c>
      <c r="E150" s="3">
        <v>649.50940000000003</v>
      </c>
      <c r="F150" s="3">
        <v>101.3656</v>
      </c>
      <c r="G150" s="6">
        <v>2553</v>
      </c>
    </row>
    <row r="151" spans="1:7" x14ac:dyDescent="0.3">
      <c r="A151" t="s">
        <v>7231</v>
      </c>
      <c r="B151" t="s">
        <v>7232</v>
      </c>
      <c r="C151">
        <v>0.24940000000000001</v>
      </c>
      <c r="D151" s="1">
        <v>0.95235928000000003</v>
      </c>
      <c r="E151" s="3">
        <v>457.24160000000001</v>
      </c>
      <c r="F151" s="3">
        <v>63.102899999999998</v>
      </c>
      <c r="G151" s="6">
        <v>2550</v>
      </c>
    </row>
    <row r="152" spans="1:7" x14ac:dyDescent="0.3">
      <c r="A152" t="s">
        <v>5900</v>
      </c>
      <c r="B152" t="s">
        <v>5901</v>
      </c>
      <c r="C152">
        <v>0.3901</v>
      </c>
      <c r="D152" s="1">
        <v>0.54367416000000002</v>
      </c>
      <c r="E152" s="3">
        <v>114.6331</v>
      </c>
      <c r="F152" s="3">
        <v>54.247500000000002</v>
      </c>
      <c r="G152" s="6">
        <v>2494</v>
      </c>
    </row>
    <row r="153" spans="1:7" x14ac:dyDescent="0.3">
      <c r="A153" t="s">
        <v>11579</v>
      </c>
      <c r="B153" t="s">
        <v>11580</v>
      </c>
      <c r="C153">
        <v>0.25</v>
      </c>
      <c r="D153" s="1">
        <v>0</v>
      </c>
      <c r="E153" s="3">
        <v>104.7401</v>
      </c>
      <c r="F153" s="3">
        <v>46.174399999999999</v>
      </c>
      <c r="G153" s="6">
        <v>2479</v>
      </c>
    </row>
    <row r="154" spans="1:7" x14ac:dyDescent="0.3">
      <c r="A154" t="s">
        <v>7219</v>
      </c>
      <c r="B154" t="s">
        <v>7220</v>
      </c>
      <c r="C154">
        <v>0.2611</v>
      </c>
      <c r="D154" s="1">
        <v>0.88577671000000002</v>
      </c>
      <c r="E154" s="3">
        <v>402.43790000000001</v>
      </c>
      <c r="F154" s="3">
        <v>67.996099999999998</v>
      </c>
      <c r="G154" s="6">
        <v>2458</v>
      </c>
    </row>
    <row r="155" spans="1:7" x14ac:dyDescent="0.3">
      <c r="A155" t="s">
        <v>5764</v>
      </c>
      <c r="B155" t="s">
        <v>5765</v>
      </c>
      <c r="C155">
        <v>0.3</v>
      </c>
      <c r="D155" s="1">
        <v>1</v>
      </c>
      <c r="E155" s="3">
        <v>157.64189999999999</v>
      </c>
      <c r="F155" s="3">
        <v>40.665900000000001</v>
      </c>
      <c r="G155" s="6">
        <v>2441</v>
      </c>
    </row>
    <row r="156" spans="1:7" x14ac:dyDescent="0.3">
      <c r="A156" t="s">
        <v>1611</v>
      </c>
      <c r="B156" t="s">
        <v>1612</v>
      </c>
      <c r="C156">
        <v>0.34939999999999999</v>
      </c>
      <c r="D156" s="1">
        <v>0.70541065999999997</v>
      </c>
      <c r="E156" s="3">
        <v>550.76660000000004</v>
      </c>
      <c r="F156" s="3">
        <v>260.11739999999998</v>
      </c>
      <c r="G156" s="6">
        <v>2420</v>
      </c>
    </row>
    <row r="157" spans="1:7" x14ac:dyDescent="0.3">
      <c r="A157" t="s">
        <v>11126</v>
      </c>
      <c r="B157" t="s">
        <v>11127</v>
      </c>
      <c r="C157">
        <v>0.27939999999999998</v>
      </c>
      <c r="D157" s="1">
        <v>1</v>
      </c>
      <c r="E157" s="3">
        <v>362.24090000000001</v>
      </c>
      <c r="F157" s="3">
        <v>31.971399999999999</v>
      </c>
      <c r="G157" s="6">
        <v>2393</v>
      </c>
    </row>
    <row r="158" spans="1:7" x14ac:dyDescent="0.3">
      <c r="A158" t="s">
        <v>8133</v>
      </c>
      <c r="B158" t="s">
        <v>8134</v>
      </c>
      <c r="C158">
        <v>0.25</v>
      </c>
      <c r="D158" s="1">
        <v>0.56745254000000001</v>
      </c>
      <c r="E158" s="3">
        <v>328.62939999999998</v>
      </c>
      <c r="F158" s="3">
        <v>136.65610000000001</v>
      </c>
      <c r="G158" s="6">
        <v>2345</v>
      </c>
    </row>
    <row r="159" spans="1:7" x14ac:dyDescent="0.3">
      <c r="A159" t="s">
        <v>5928</v>
      </c>
      <c r="B159" t="s">
        <v>5929</v>
      </c>
      <c r="C159">
        <v>0.3</v>
      </c>
      <c r="D159" s="1">
        <v>1</v>
      </c>
      <c r="E159" s="3">
        <v>1357.3588</v>
      </c>
      <c r="F159" s="3">
        <v>271.4624</v>
      </c>
      <c r="G159" s="6">
        <v>2318</v>
      </c>
    </row>
    <row r="160" spans="1:7" x14ac:dyDescent="0.3">
      <c r="A160" t="s">
        <v>5742</v>
      </c>
      <c r="B160" t="s">
        <v>5743</v>
      </c>
      <c r="C160">
        <v>0.25</v>
      </c>
      <c r="D160" s="1">
        <v>1</v>
      </c>
      <c r="E160" s="3">
        <v>181.06270000000001</v>
      </c>
      <c r="F160" s="3">
        <v>42.664400000000001</v>
      </c>
      <c r="G160" s="6">
        <v>2314</v>
      </c>
    </row>
    <row r="161" spans="1:7" x14ac:dyDescent="0.3">
      <c r="A161" t="s">
        <v>6110</v>
      </c>
      <c r="B161" t="s">
        <v>6111</v>
      </c>
      <c r="C161">
        <v>0.28060000000000002</v>
      </c>
      <c r="D161" s="1">
        <v>0</v>
      </c>
      <c r="E161" s="3">
        <v>755.43589999999995</v>
      </c>
      <c r="F161" s="3">
        <v>66.953100000000006</v>
      </c>
      <c r="G161" s="6">
        <v>2311</v>
      </c>
    </row>
    <row r="162" spans="1:7" x14ac:dyDescent="0.3">
      <c r="A162" t="s">
        <v>5113</v>
      </c>
      <c r="B162" t="s">
        <v>5114</v>
      </c>
      <c r="C162">
        <v>0.25</v>
      </c>
      <c r="D162" s="1">
        <v>0</v>
      </c>
      <c r="E162" s="3">
        <v>181.76589999999999</v>
      </c>
      <c r="F162" s="3">
        <v>53.693100000000001</v>
      </c>
      <c r="G162" s="6">
        <v>2295</v>
      </c>
    </row>
    <row r="163" spans="1:7" x14ac:dyDescent="0.3">
      <c r="A163" t="s">
        <v>2767</v>
      </c>
      <c r="B163" t="s">
        <v>2768</v>
      </c>
      <c r="C163">
        <v>0.2472</v>
      </c>
      <c r="D163" s="1">
        <v>0.82210963999999997</v>
      </c>
      <c r="E163" s="3">
        <v>612.70389999999998</v>
      </c>
      <c r="F163" s="3">
        <v>50.2226</v>
      </c>
      <c r="G163" s="6">
        <v>2281</v>
      </c>
    </row>
    <row r="164" spans="1:7" x14ac:dyDescent="0.3">
      <c r="A164" t="s">
        <v>3215</v>
      </c>
      <c r="B164" t="s">
        <v>3216</v>
      </c>
      <c r="C164">
        <v>0.34150000000000003</v>
      </c>
      <c r="D164" s="1">
        <v>0.99989346999999995</v>
      </c>
      <c r="E164" s="3">
        <v>416.99579999999997</v>
      </c>
      <c r="F164" s="3">
        <v>156.6987</v>
      </c>
      <c r="G164" s="6">
        <v>2281</v>
      </c>
    </row>
    <row r="165" spans="1:7" x14ac:dyDescent="0.3">
      <c r="A165" t="s">
        <v>8361</v>
      </c>
      <c r="B165" t="s">
        <v>8362</v>
      </c>
      <c r="C165">
        <v>0.25</v>
      </c>
      <c r="D165" s="1">
        <v>0.24238889</v>
      </c>
      <c r="E165" s="3">
        <v>198.5136</v>
      </c>
      <c r="F165" s="3">
        <v>72.604600000000005</v>
      </c>
      <c r="G165" s="6">
        <v>2223</v>
      </c>
    </row>
    <row r="166" spans="1:7" x14ac:dyDescent="0.3">
      <c r="A166" t="s">
        <v>4907</v>
      </c>
      <c r="B166" t="s">
        <v>4908</v>
      </c>
      <c r="C166">
        <v>0.34939999999999999</v>
      </c>
      <c r="D166" s="1">
        <v>0.94027024999999997</v>
      </c>
      <c r="E166" s="3">
        <v>2065.2777999999998</v>
      </c>
      <c r="F166" s="3">
        <v>93.058400000000006</v>
      </c>
      <c r="G166" s="6">
        <v>2215</v>
      </c>
    </row>
    <row r="167" spans="1:7" x14ac:dyDescent="0.3">
      <c r="A167" t="s">
        <v>9109</v>
      </c>
      <c r="B167" t="s">
        <v>9110</v>
      </c>
      <c r="C167">
        <v>0.29830000000000001</v>
      </c>
      <c r="D167" s="1">
        <v>0.96592628999999997</v>
      </c>
      <c r="E167" s="3">
        <v>60.748899999999999</v>
      </c>
      <c r="F167" s="3">
        <v>20.0594</v>
      </c>
      <c r="G167" s="6">
        <v>2171</v>
      </c>
    </row>
    <row r="168" spans="1:7" x14ac:dyDescent="0.3">
      <c r="A168" t="s">
        <v>7976</v>
      </c>
      <c r="B168" t="s">
        <v>7977</v>
      </c>
      <c r="C168">
        <v>0.25269999999999998</v>
      </c>
      <c r="D168" s="1">
        <v>0.73162212000000004</v>
      </c>
      <c r="E168" s="3">
        <v>422.5634</v>
      </c>
      <c r="F168" s="3">
        <v>40.697600000000001</v>
      </c>
      <c r="G168" s="6">
        <v>2149</v>
      </c>
    </row>
    <row r="169" spans="1:7" x14ac:dyDescent="0.3">
      <c r="A169" t="s">
        <v>3718</v>
      </c>
      <c r="B169" t="s">
        <v>3719</v>
      </c>
      <c r="C169">
        <v>0.25</v>
      </c>
      <c r="D169" s="1">
        <v>1</v>
      </c>
      <c r="E169" s="3">
        <v>698.37350000000004</v>
      </c>
      <c r="F169" s="3">
        <v>50.054699999999997</v>
      </c>
      <c r="G169" s="6">
        <v>2139</v>
      </c>
    </row>
    <row r="170" spans="1:7" x14ac:dyDescent="0.3">
      <c r="A170" t="s">
        <v>8064</v>
      </c>
      <c r="B170" t="s">
        <v>8065</v>
      </c>
      <c r="C170">
        <v>0.28970000000000001</v>
      </c>
      <c r="D170" s="1">
        <v>1</v>
      </c>
      <c r="E170" s="3">
        <v>474.63279999999997</v>
      </c>
      <c r="F170" s="3">
        <v>105.9569</v>
      </c>
      <c r="G170" s="6">
        <v>2083</v>
      </c>
    </row>
    <row r="171" spans="1:7" x14ac:dyDescent="0.3">
      <c r="A171" t="s">
        <v>724</v>
      </c>
      <c r="B171" t="s">
        <v>725</v>
      </c>
      <c r="C171">
        <v>0.28720000000000001</v>
      </c>
      <c r="D171" s="1">
        <v>0.73396554000000003</v>
      </c>
      <c r="E171" s="3">
        <v>196.5292</v>
      </c>
      <c r="F171" s="3">
        <v>58.646599999999999</v>
      </c>
      <c r="G171" s="6">
        <v>2082</v>
      </c>
    </row>
    <row r="172" spans="1:7" x14ac:dyDescent="0.3">
      <c r="A172" t="s">
        <v>10925</v>
      </c>
      <c r="B172" t="s">
        <v>10926</v>
      </c>
      <c r="C172">
        <v>0.29549999999999998</v>
      </c>
      <c r="D172" s="1">
        <v>0.38051082000000003</v>
      </c>
      <c r="E172" s="3">
        <v>378.88990000000001</v>
      </c>
      <c r="F172" s="3">
        <v>45.127499999999998</v>
      </c>
      <c r="G172" s="6">
        <v>2079</v>
      </c>
    </row>
    <row r="173" spans="1:7" x14ac:dyDescent="0.3">
      <c r="A173" t="s">
        <v>4895</v>
      </c>
      <c r="B173" t="s">
        <v>4896</v>
      </c>
      <c r="C173">
        <v>0.32500000000000001</v>
      </c>
      <c r="D173" s="1">
        <v>0.98287822000000002</v>
      </c>
      <c r="E173" s="3">
        <v>1949.6853000000001</v>
      </c>
      <c r="F173" s="3">
        <v>380.71339999999998</v>
      </c>
      <c r="G173" s="6">
        <v>2068</v>
      </c>
    </row>
    <row r="174" spans="1:7" x14ac:dyDescent="0.3">
      <c r="A174" t="s">
        <v>1721</v>
      </c>
      <c r="B174" t="s">
        <v>1722</v>
      </c>
      <c r="C174">
        <v>0.31109999999999999</v>
      </c>
      <c r="D174" s="1">
        <v>0.28925679999999998</v>
      </c>
      <c r="E174" s="3">
        <v>114.6763</v>
      </c>
      <c r="F174" s="3">
        <v>42.490600000000001</v>
      </c>
      <c r="G174" s="6">
        <v>2027</v>
      </c>
    </row>
    <row r="175" spans="1:7" x14ac:dyDescent="0.3">
      <c r="A175" t="s">
        <v>3159</v>
      </c>
      <c r="B175" t="s">
        <v>3160</v>
      </c>
      <c r="C175">
        <v>0.25</v>
      </c>
      <c r="D175" s="1">
        <v>0.62359472000000005</v>
      </c>
      <c r="E175" s="3">
        <v>881.65840000000003</v>
      </c>
      <c r="F175" s="3">
        <v>65.8904</v>
      </c>
      <c r="G175" s="6">
        <v>2002</v>
      </c>
    </row>
    <row r="176" spans="1:7" x14ac:dyDescent="0.3">
      <c r="A176" t="s">
        <v>9115</v>
      </c>
      <c r="B176" t="s">
        <v>9116</v>
      </c>
      <c r="C176">
        <v>0.3</v>
      </c>
      <c r="D176" s="1">
        <v>1</v>
      </c>
      <c r="E176" s="3">
        <v>131.13550000000001</v>
      </c>
      <c r="F176" s="3">
        <v>51.307099999999998</v>
      </c>
      <c r="G176" s="6">
        <v>1977</v>
      </c>
    </row>
    <row r="177" spans="1:7" x14ac:dyDescent="0.3">
      <c r="A177" t="s">
        <v>8085</v>
      </c>
      <c r="B177" t="s">
        <v>8086</v>
      </c>
      <c r="C177">
        <v>0.29670000000000002</v>
      </c>
      <c r="D177" s="1">
        <v>0.93796115999999996</v>
      </c>
      <c r="E177" s="3">
        <v>225.9391</v>
      </c>
      <c r="F177" s="3">
        <v>42.903399999999998</v>
      </c>
      <c r="G177" s="6">
        <v>1976</v>
      </c>
    </row>
    <row r="178" spans="1:7" x14ac:dyDescent="0.3">
      <c r="A178" t="s">
        <v>10377</v>
      </c>
      <c r="B178" t="s">
        <v>10378</v>
      </c>
      <c r="C178">
        <v>0.30599999999999999</v>
      </c>
      <c r="D178" s="1">
        <v>0.70931690999999997</v>
      </c>
      <c r="E178" s="3">
        <v>148.5694</v>
      </c>
      <c r="F178" s="3">
        <v>22.6706</v>
      </c>
      <c r="G178" s="6">
        <v>1941</v>
      </c>
    </row>
    <row r="179" spans="1:7" x14ac:dyDescent="0.3">
      <c r="A179" t="s">
        <v>6603</v>
      </c>
      <c r="B179" t="s">
        <v>6604</v>
      </c>
      <c r="C179">
        <v>0.25729999999999997</v>
      </c>
      <c r="D179" s="1">
        <v>0.73592599999999997</v>
      </c>
      <c r="E179" s="3">
        <v>208.6729</v>
      </c>
      <c r="F179" s="3">
        <v>61.967100000000002</v>
      </c>
      <c r="G179" s="6">
        <v>1914</v>
      </c>
    </row>
    <row r="180" spans="1:7" x14ac:dyDescent="0.3">
      <c r="A180" t="s">
        <v>4803</v>
      </c>
      <c r="B180" t="s">
        <v>4804</v>
      </c>
      <c r="C180">
        <v>0.25640000000000002</v>
      </c>
      <c r="D180" s="1">
        <v>0</v>
      </c>
      <c r="E180" s="3">
        <v>549.39909999999998</v>
      </c>
      <c r="F180" s="3">
        <v>42.614400000000003</v>
      </c>
      <c r="G180" s="6">
        <v>1857</v>
      </c>
    </row>
    <row r="181" spans="1:7" x14ac:dyDescent="0.3">
      <c r="A181" t="s">
        <v>2877</v>
      </c>
      <c r="B181" t="s">
        <v>2878</v>
      </c>
      <c r="C181">
        <v>0.2392</v>
      </c>
      <c r="D181" s="1">
        <v>0.77650934000000005</v>
      </c>
      <c r="E181" s="3">
        <v>1159.3257000000001</v>
      </c>
      <c r="F181" s="3">
        <v>180.30789999999999</v>
      </c>
      <c r="G181" s="6">
        <v>1842</v>
      </c>
    </row>
    <row r="182" spans="1:7" x14ac:dyDescent="0.3">
      <c r="A182" t="s">
        <v>11116</v>
      </c>
      <c r="B182" t="s">
        <v>11117</v>
      </c>
      <c r="C182">
        <v>0.25</v>
      </c>
      <c r="D182" s="1">
        <v>0</v>
      </c>
      <c r="E182" s="3">
        <v>111.3844</v>
      </c>
      <c r="F182" s="3">
        <v>56.8767</v>
      </c>
      <c r="G182" s="6">
        <v>1788</v>
      </c>
    </row>
    <row r="183" spans="1:7" x14ac:dyDescent="0.3">
      <c r="A183" t="s">
        <v>11371</v>
      </c>
      <c r="B183" t="s">
        <v>11372</v>
      </c>
      <c r="C183">
        <v>0.27329999999999999</v>
      </c>
      <c r="D183" s="1">
        <v>1</v>
      </c>
      <c r="E183" s="3">
        <v>2942.3361</v>
      </c>
      <c r="F183" s="3">
        <v>916.66989999999998</v>
      </c>
      <c r="G183" s="6">
        <v>1787</v>
      </c>
    </row>
    <row r="184" spans="1:7" x14ac:dyDescent="0.3">
      <c r="A184" t="s">
        <v>9461</v>
      </c>
      <c r="B184" t="s">
        <v>9462</v>
      </c>
      <c r="C184">
        <v>0.3175</v>
      </c>
      <c r="D184" s="1">
        <v>0.93835066</v>
      </c>
      <c r="E184" s="3">
        <v>234.32040000000001</v>
      </c>
      <c r="F184" s="3">
        <v>30.890599999999999</v>
      </c>
      <c r="G184" s="6">
        <v>1783</v>
      </c>
    </row>
    <row r="185" spans="1:7" x14ac:dyDescent="0.3">
      <c r="A185" t="s">
        <v>3708</v>
      </c>
      <c r="B185" t="s">
        <v>3709</v>
      </c>
      <c r="C185">
        <v>0.25</v>
      </c>
      <c r="D185" s="1">
        <v>0.78120767000000002</v>
      </c>
      <c r="E185" s="3">
        <v>77.291200000000003</v>
      </c>
      <c r="F185" s="3">
        <v>25.877600000000001</v>
      </c>
      <c r="G185" s="6">
        <v>1761</v>
      </c>
    </row>
    <row r="186" spans="1:7" x14ac:dyDescent="0.3">
      <c r="A186" t="s">
        <v>1667</v>
      </c>
      <c r="B186" t="s">
        <v>1668</v>
      </c>
      <c r="C186">
        <v>0.26229999999999998</v>
      </c>
      <c r="D186" s="1">
        <v>0.84381209000000001</v>
      </c>
      <c r="E186" s="3">
        <v>382.35849999999999</v>
      </c>
      <c r="F186" s="3">
        <v>61.373100000000001</v>
      </c>
      <c r="G186" s="6">
        <v>1730</v>
      </c>
    </row>
    <row r="187" spans="1:7" x14ac:dyDescent="0.3">
      <c r="A187" t="s">
        <v>8339</v>
      </c>
      <c r="B187" t="s">
        <v>8340</v>
      </c>
      <c r="C187">
        <v>0.23910000000000001</v>
      </c>
      <c r="D187" s="1">
        <v>0</v>
      </c>
      <c r="E187" s="3">
        <v>294.84469999999999</v>
      </c>
      <c r="F187" s="3">
        <v>70.227599999999995</v>
      </c>
      <c r="G187" s="6">
        <v>1722</v>
      </c>
    </row>
    <row r="188" spans="1:7" x14ac:dyDescent="0.3">
      <c r="A188" t="s">
        <v>10798</v>
      </c>
      <c r="B188" t="s">
        <v>10799</v>
      </c>
      <c r="C188">
        <v>0.25</v>
      </c>
      <c r="D188" s="1">
        <v>1</v>
      </c>
      <c r="E188" s="3">
        <v>1039.7924</v>
      </c>
      <c r="F188" s="3">
        <v>240.82380000000001</v>
      </c>
      <c r="G188" s="6">
        <v>1697</v>
      </c>
    </row>
    <row r="189" spans="1:7" x14ac:dyDescent="0.3">
      <c r="A189" t="s">
        <v>3608</v>
      </c>
      <c r="B189" t="s">
        <v>3609</v>
      </c>
      <c r="C189">
        <v>0.25</v>
      </c>
      <c r="D189" s="1">
        <v>0</v>
      </c>
      <c r="E189" s="3">
        <v>246.56309999999999</v>
      </c>
      <c r="F189" s="3">
        <v>39.353900000000003</v>
      </c>
      <c r="G189" s="6">
        <v>1657</v>
      </c>
    </row>
    <row r="190" spans="1:7" x14ac:dyDescent="0.3">
      <c r="A190" t="s">
        <v>10693</v>
      </c>
      <c r="B190" t="s">
        <v>10694</v>
      </c>
      <c r="C190">
        <v>0.25</v>
      </c>
      <c r="D190" s="1">
        <v>1</v>
      </c>
      <c r="E190" s="3">
        <v>462.8236</v>
      </c>
      <c r="F190" s="3">
        <v>66.927899999999994</v>
      </c>
      <c r="G190" s="6">
        <v>1646</v>
      </c>
    </row>
    <row r="191" spans="1:7" x14ac:dyDescent="0.3">
      <c r="A191" t="s">
        <v>10347</v>
      </c>
      <c r="B191" t="s">
        <v>10348</v>
      </c>
      <c r="C191">
        <v>0.25</v>
      </c>
      <c r="D191" s="1">
        <v>0</v>
      </c>
      <c r="E191" s="3">
        <v>143.44669999999999</v>
      </c>
      <c r="F191" s="3">
        <v>21.7714</v>
      </c>
      <c r="G191" s="6">
        <v>1630</v>
      </c>
    </row>
    <row r="192" spans="1:7" x14ac:dyDescent="0.3">
      <c r="A192" t="s">
        <v>3782</v>
      </c>
      <c r="B192" t="s">
        <v>3783</v>
      </c>
      <c r="C192">
        <v>0.22</v>
      </c>
      <c r="D192" s="1">
        <v>1</v>
      </c>
      <c r="E192" s="3">
        <v>250.02010000000001</v>
      </c>
      <c r="F192" s="3">
        <v>38.3613</v>
      </c>
      <c r="G192" s="6">
        <v>1602</v>
      </c>
    </row>
    <row r="193" spans="1:7" x14ac:dyDescent="0.3">
      <c r="A193" t="s">
        <v>7900</v>
      </c>
      <c r="B193" t="s">
        <v>7901</v>
      </c>
      <c r="C193">
        <v>0.25</v>
      </c>
      <c r="D193" s="1">
        <v>0.95450265000000001</v>
      </c>
      <c r="E193" s="3">
        <v>142.7756</v>
      </c>
      <c r="F193" s="3">
        <v>42.508400000000002</v>
      </c>
      <c r="G193" s="6">
        <v>1575</v>
      </c>
    </row>
    <row r="194" spans="1:7" x14ac:dyDescent="0.3">
      <c r="A194" t="s">
        <v>11220</v>
      </c>
      <c r="B194" t="s">
        <v>11221</v>
      </c>
      <c r="C194">
        <v>0.25640000000000002</v>
      </c>
      <c r="D194" s="1">
        <v>0.16304871000000001</v>
      </c>
      <c r="E194" s="3">
        <v>373.86239999999998</v>
      </c>
      <c r="F194" s="3">
        <v>44.647399999999998</v>
      </c>
      <c r="G194" s="6">
        <v>1537</v>
      </c>
    </row>
    <row r="195" spans="1:7" x14ac:dyDescent="0.3">
      <c r="A195" t="s">
        <v>7747</v>
      </c>
      <c r="B195" t="s">
        <v>7748</v>
      </c>
      <c r="C195">
        <v>0.25240000000000001</v>
      </c>
      <c r="D195" s="1">
        <v>0</v>
      </c>
      <c r="E195" s="3">
        <v>116.97790000000001</v>
      </c>
      <c r="F195" s="3">
        <v>26.854600000000001</v>
      </c>
      <c r="G195" s="6">
        <v>1512</v>
      </c>
    </row>
    <row r="196" spans="1:7" x14ac:dyDescent="0.3">
      <c r="A196" t="s">
        <v>8787</v>
      </c>
      <c r="B196" t="s">
        <v>8788</v>
      </c>
      <c r="C196">
        <v>0.28000000000000003</v>
      </c>
      <c r="D196" s="1">
        <v>0.85847901999999998</v>
      </c>
      <c r="E196" s="3">
        <v>378.16070000000002</v>
      </c>
      <c r="F196" s="3">
        <v>73.472399999999993</v>
      </c>
      <c r="G196" s="6">
        <v>1489</v>
      </c>
    </row>
    <row r="197" spans="1:7" x14ac:dyDescent="0.3">
      <c r="A197" t="s">
        <v>3195</v>
      </c>
      <c r="B197" t="s">
        <v>3196</v>
      </c>
      <c r="C197">
        <v>0.25</v>
      </c>
      <c r="D197" s="1">
        <v>0</v>
      </c>
      <c r="E197" s="3">
        <v>111.7752</v>
      </c>
      <c r="F197" s="3">
        <v>32.907600000000002</v>
      </c>
      <c r="G197" s="6">
        <v>1407</v>
      </c>
    </row>
    <row r="198" spans="1:7" x14ac:dyDescent="0.3">
      <c r="A198" t="s">
        <v>1402</v>
      </c>
      <c r="B198" t="s">
        <v>1403</v>
      </c>
      <c r="C198">
        <v>0.15</v>
      </c>
      <c r="D198" s="1">
        <v>0.96253999000000001</v>
      </c>
      <c r="E198" s="3">
        <v>202.1994</v>
      </c>
      <c r="F198" s="3">
        <v>21.8508</v>
      </c>
      <c r="G198" s="6">
        <v>1393</v>
      </c>
    </row>
    <row r="199" spans="1:7" x14ac:dyDescent="0.3">
      <c r="A199" t="s">
        <v>9951</v>
      </c>
      <c r="B199" t="s">
        <v>9952</v>
      </c>
      <c r="C199">
        <v>0.22620000000000001</v>
      </c>
      <c r="D199" s="1">
        <v>1</v>
      </c>
      <c r="E199" s="3">
        <v>1435.2380000000001</v>
      </c>
      <c r="F199" s="3">
        <v>210.4639</v>
      </c>
      <c r="G199" s="6">
        <v>1384</v>
      </c>
    </row>
    <row r="200" spans="1:7" x14ac:dyDescent="0.3">
      <c r="A200" t="s">
        <v>10575</v>
      </c>
      <c r="B200" t="s">
        <v>10576</v>
      </c>
      <c r="C200">
        <v>0.26579999999999998</v>
      </c>
      <c r="D200" s="1">
        <v>0.45090963000000001</v>
      </c>
      <c r="E200" s="3">
        <v>163.43809999999999</v>
      </c>
      <c r="F200" s="3">
        <v>34.086100000000002</v>
      </c>
      <c r="G200" s="6">
        <v>1377</v>
      </c>
    </row>
    <row r="201" spans="1:7" x14ac:dyDescent="0.3">
      <c r="A201" t="s">
        <v>9201</v>
      </c>
      <c r="B201" t="s">
        <v>9202</v>
      </c>
      <c r="C201">
        <v>0.29189999999999999</v>
      </c>
      <c r="D201" s="1">
        <v>1</v>
      </c>
      <c r="E201" s="3">
        <v>1988.7309</v>
      </c>
      <c r="F201" s="3">
        <v>80.377700000000004</v>
      </c>
      <c r="G201" s="6">
        <v>1374</v>
      </c>
    </row>
    <row r="202" spans="1:7" x14ac:dyDescent="0.3">
      <c r="A202" t="s">
        <v>1289</v>
      </c>
      <c r="B202" t="s">
        <v>1290</v>
      </c>
      <c r="C202">
        <v>0.2863</v>
      </c>
      <c r="D202" s="1">
        <v>0</v>
      </c>
      <c r="E202" s="3">
        <v>73.211600000000004</v>
      </c>
      <c r="F202" s="3">
        <v>21.794599999999999</v>
      </c>
      <c r="G202" s="6">
        <v>1371</v>
      </c>
    </row>
    <row r="203" spans="1:7" x14ac:dyDescent="0.3">
      <c r="A203" t="s">
        <v>4965</v>
      </c>
      <c r="B203" t="s">
        <v>4966</v>
      </c>
      <c r="C203">
        <v>0.29909999999999998</v>
      </c>
      <c r="D203" s="1">
        <v>0.7853772</v>
      </c>
      <c r="E203" s="3">
        <v>539.67290000000003</v>
      </c>
      <c r="F203" s="3">
        <v>43.765799999999999</v>
      </c>
      <c r="G203" s="6">
        <v>1351</v>
      </c>
    </row>
    <row r="204" spans="1:7" x14ac:dyDescent="0.3">
      <c r="A204" t="s">
        <v>9521</v>
      </c>
      <c r="B204" t="s">
        <v>9522</v>
      </c>
      <c r="C204">
        <v>0.29820000000000002</v>
      </c>
      <c r="D204" s="1">
        <v>0.96361059000000004</v>
      </c>
      <c r="E204" s="3">
        <v>157.5317</v>
      </c>
      <c r="F204" s="3">
        <v>28.5458</v>
      </c>
      <c r="G204" s="6">
        <v>1348</v>
      </c>
    </row>
    <row r="205" spans="1:7" x14ac:dyDescent="0.3">
      <c r="A205" t="s">
        <v>6345</v>
      </c>
      <c r="B205" t="s">
        <v>6346</v>
      </c>
      <c r="C205">
        <v>0.29970000000000002</v>
      </c>
      <c r="D205" s="1">
        <v>0.99418516000000001</v>
      </c>
      <c r="E205" s="3">
        <v>565.98360000000002</v>
      </c>
      <c r="F205" s="3">
        <v>94.224299999999999</v>
      </c>
      <c r="G205" s="6">
        <v>1314</v>
      </c>
    </row>
    <row r="206" spans="1:7" x14ac:dyDescent="0.3">
      <c r="A206" t="s">
        <v>6873</v>
      </c>
      <c r="B206" t="s">
        <v>6874</v>
      </c>
      <c r="C206">
        <v>0.2697</v>
      </c>
      <c r="D206" s="1">
        <v>0.79520970999999996</v>
      </c>
      <c r="E206" s="3">
        <v>584.99860000000001</v>
      </c>
      <c r="F206" s="3">
        <v>46.3551</v>
      </c>
      <c r="G206" s="6">
        <v>1313</v>
      </c>
    </row>
    <row r="207" spans="1:7" x14ac:dyDescent="0.3">
      <c r="A207" t="s">
        <v>7012</v>
      </c>
      <c r="B207" t="s">
        <v>7013</v>
      </c>
      <c r="C207">
        <v>0.25</v>
      </c>
      <c r="D207" s="1">
        <v>0</v>
      </c>
      <c r="E207" s="3">
        <v>47.145400000000002</v>
      </c>
      <c r="F207" s="3">
        <v>17.6069</v>
      </c>
      <c r="G207" s="6">
        <v>1313</v>
      </c>
    </row>
    <row r="208" spans="1:7" x14ac:dyDescent="0.3">
      <c r="A208" t="s">
        <v>1711</v>
      </c>
      <c r="B208" t="s">
        <v>1712</v>
      </c>
      <c r="C208">
        <v>0.19589999999999999</v>
      </c>
      <c r="D208" s="1">
        <v>0.99822900999999997</v>
      </c>
      <c r="E208" s="3">
        <v>269.06610000000001</v>
      </c>
      <c r="F208" s="3">
        <v>112.9282</v>
      </c>
      <c r="G208" s="6">
        <v>1306</v>
      </c>
    </row>
    <row r="209" spans="1:7" x14ac:dyDescent="0.3">
      <c r="A209" t="s">
        <v>52</v>
      </c>
      <c r="B209" t="s">
        <v>53</v>
      </c>
      <c r="C209">
        <v>0.25140000000000001</v>
      </c>
      <c r="D209" s="1">
        <v>0.76618752999999995</v>
      </c>
      <c r="E209" s="3">
        <v>529.51990000000001</v>
      </c>
      <c r="F209" s="3">
        <v>45.711100000000002</v>
      </c>
      <c r="G209" s="6">
        <v>1285</v>
      </c>
    </row>
    <row r="210" spans="1:7" x14ac:dyDescent="0.3">
      <c r="A210" t="s">
        <v>11033</v>
      </c>
      <c r="B210" t="s">
        <v>11034</v>
      </c>
      <c r="C210">
        <v>0.2999</v>
      </c>
      <c r="D210" s="1">
        <v>0.37003859</v>
      </c>
      <c r="E210" s="3">
        <v>104.9657</v>
      </c>
      <c r="F210" s="3">
        <v>47.286200000000001</v>
      </c>
      <c r="G210" s="6">
        <v>1285</v>
      </c>
    </row>
    <row r="211" spans="1:7" x14ac:dyDescent="0.3">
      <c r="A211" t="s">
        <v>8355</v>
      </c>
      <c r="B211" t="s">
        <v>8356</v>
      </c>
      <c r="C211">
        <v>0.1792</v>
      </c>
      <c r="D211" s="1">
        <v>1</v>
      </c>
      <c r="E211" s="3">
        <v>1046.5265999999999</v>
      </c>
      <c r="F211" s="3">
        <v>201.8758</v>
      </c>
      <c r="G211" s="6">
        <v>1271</v>
      </c>
    </row>
    <row r="212" spans="1:7" x14ac:dyDescent="0.3">
      <c r="A212" t="s">
        <v>10159</v>
      </c>
      <c r="B212" t="s">
        <v>10160</v>
      </c>
      <c r="C212">
        <v>0.25</v>
      </c>
      <c r="D212" s="1">
        <v>0.94655573999999998</v>
      </c>
      <c r="E212" s="3">
        <v>161.88050000000001</v>
      </c>
      <c r="F212" s="3">
        <v>20.744299999999999</v>
      </c>
      <c r="G212" s="6">
        <v>1244</v>
      </c>
    </row>
    <row r="213" spans="1:7" x14ac:dyDescent="0.3">
      <c r="A213" t="s">
        <v>10361</v>
      </c>
      <c r="B213" t="s">
        <v>10362</v>
      </c>
      <c r="C213">
        <v>0.25</v>
      </c>
      <c r="D213" s="1">
        <v>0.96526089000000004</v>
      </c>
      <c r="E213" s="3">
        <v>270.41860000000003</v>
      </c>
      <c r="F213" s="3">
        <v>15.142899999999999</v>
      </c>
      <c r="G213" s="6">
        <v>1244</v>
      </c>
    </row>
    <row r="214" spans="1:7" x14ac:dyDescent="0.3">
      <c r="A214" t="s">
        <v>10675</v>
      </c>
      <c r="B214" t="s">
        <v>10676</v>
      </c>
      <c r="C214">
        <v>0.29930000000000001</v>
      </c>
      <c r="D214" s="1">
        <v>0</v>
      </c>
      <c r="E214" s="3">
        <v>132.44759999999999</v>
      </c>
      <c r="F214" s="3">
        <v>45.755000000000003</v>
      </c>
      <c r="G214" s="6">
        <v>1243</v>
      </c>
    </row>
    <row r="215" spans="1:7" x14ac:dyDescent="0.3">
      <c r="A215" t="s">
        <v>1659</v>
      </c>
      <c r="B215" t="s">
        <v>1660</v>
      </c>
      <c r="C215">
        <v>0.18629999999999999</v>
      </c>
      <c r="D215" s="1">
        <v>0</v>
      </c>
      <c r="E215" s="3">
        <v>85.976399999999998</v>
      </c>
      <c r="F215" s="3">
        <v>29.3643</v>
      </c>
      <c r="G215" s="6">
        <v>1242</v>
      </c>
    </row>
    <row r="216" spans="1:7" x14ac:dyDescent="0.3">
      <c r="A216" t="s">
        <v>8953</v>
      </c>
      <c r="B216" t="s">
        <v>8954</v>
      </c>
      <c r="C216">
        <v>0.33639999999999998</v>
      </c>
      <c r="D216" s="1">
        <v>0.83322353999999998</v>
      </c>
      <c r="E216" s="3">
        <v>135.79480000000001</v>
      </c>
      <c r="F216" s="3">
        <v>46.118099999999998</v>
      </c>
      <c r="G216" s="6">
        <v>1240</v>
      </c>
    </row>
    <row r="217" spans="1:7" x14ac:dyDescent="0.3">
      <c r="A217" t="s">
        <v>8867</v>
      </c>
      <c r="B217" t="s">
        <v>8868</v>
      </c>
      <c r="C217">
        <v>0.32779999999999998</v>
      </c>
      <c r="D217" s="1">
        <v>0.73087979000000003</v>
      </c>
      <c r="E217" s="3">
        <v>394.40440000000001</v>
      </c>
      <c r="F217" s="3">
        <v>41.401499999999999</v>
      </c>
      <c r="G217" s="6">
        <v>1218</v>
      </c>
    </row>
    <row r="218" spans="1:7" x14ac:dyDescent="0.3">
      <c r="A218" t="s">
        <v>3592</v>
      </c>
      <c r="B218" t="s">
        <v>3593</v>
      </c>
      <c r="C218">
        <v>0.251</v>
      </c>
      <c r="D218" s="1">
        <v>0.24479770000000001</v>
      </c>
      <c r="E218" s="3">
        <v>191.32159999999999</v>
      </c>
      <c r="F218" s="3">
        <v>129.3509</v>
      </c>
      <c r="G218" s="6">
        <v>1212</v>
      </c>
    </row>
    <row r="219" spans="1:7" x14ac:dyDescent="0.3">
      <c r="A219" t="s">
        <v>282</v>
      </c>
      <c r="B219" t="s">
        <v>283</v>
      </c>
      <c r="C219">
        <v>0.31759999999999999</v>
      </c>
      <c r="D219" s="1">
        <v>0.95710994000000005</v>
      </c>
      <c r="E219" s="3">
        <v>637.74059999999997</v>
      </c>
      <c r="F219" s="3">
        <v>231.57069999999999</v>
      </c>
      <c r="G219" s="6">
        <v>1208</v>
      </c>
    </row>
    <row r="220" spans="1:7" x14ac:dyDescent="0.3">
      <c r="A220" t="s">
        <v>3137</v>
      </c>
      <c r="B220" t="s">
        <v>3138</v>
      </c>
      <c r="C220">
        <v>0.25</v>
      </c>
      <c r="D220" s="1">
        <v>0.46947559</v>
      </c>
      <c r="E220" s="3">
        <v>117.8546</v>
      </c>
      <c r="F220" s="3">
        <v>10.851100000000001</v>
      </c>
      <c r="G220" s="6">
        <v>1204</v>
      </c>
    </row>
    <row r="221" spans="1:7" x14ac:dyDescent="0.3">
      <c r="A221" t="s">
        <v>5171</v>
      </c>
      <c r="B221" t="s">
        <v>5172</v>
      </c>
      <c r="C221">
        <v>0.29580000000000001</v>
      </c>
      <c r="D221" s="1">
        <v>0</v>
      </c>
      <c r="E221" s="3">
        <v>152.22839999999999</v>
      </c>
      <c r="F221" s="3">
        <v>34.866300000000003</v>
      </c>
      <c r="G221" s="6">
        <v>1200</v>
      </c>
    </row>
    <row r="222" spans="1:7" x14ac:dyDescent="0.3">
      <c r="A222" t="s">
        <v>5814</v>
      </c>
      <c r="B222" t="s">
        <v>5815</v>
      </c>
      <c r="C222">
        <v>0.25979999999999998</v>
      </c>
      <c r="D222" s="1">
        <v>0</v>
      </c>
      <c r="E222" s="3">
        <v>291.37740000000002</v>
      </c>
      <c r="F222" s="3">
        <v>33.403599999999997</v>
      </c>
      <c r="G222" s="6">
        <v>1144</v>
      </c>
    </row>
    <row r="223" spans="1:7" x14ac:dyDescent="0.3">
      <c r="A223" t="s">
        <v>8111</v>
      </c>
      <c r="B223" t="s">
        <v>8112</v>
      </c>
      <c r="C223">
        <v>0.3</v>
      </c>
      <c r="D223" s="1">
        <v>0.94432945999999995</v>
      </c>
      <c r="E223" s="3">
        <v>547.05489999999998</v>
      </c>
      <c r="F223" s="3">
        <v>76.790800000000004</v>
      </c>
      <c r="G223" s="6">
        <v>1141</v>
      </c>
    </row>
    <row r="224" spans="1:7" x14ac:dyDescent="0.3">
      <c r="A224" t="s">
        <v>4097</v>
      </c>
      <c r="B224" t="s">
        <v>4098</v>
      </c>
      <c r="C224">
        <v>0.26829999999999998</v>
      </c>
      <c r="D224" s="1">
        <v>0</v>
      </c>
      <c r="E224" s="3">
        <v>154.80080000000001</v>
      </c>
      <c r="F224" s="3">
        <v>30.991800000000001</v>
      </c>
      <c r="G224" s="6">
        <v>1139</v>
      </c>
    </row>
    <row r="225" spans="1:7" x14ac:dyDescent="0.3">
      <c r="A225" t="s">
        <v>154</v>
      </c>
      <c r="B225" t="s">
        <v>155</v>
      </c>
      <c r="C225">
        <v>0.25009999999999999</v>
      </c>
      <c r="D225" s="1">
        <v>0</v>
      </c>
      <c r="E225" s="3">
        <v>19.317799999999998</v>
      </c>
      <c r="F225" s="3">
        <v>9.8191000000000006</v>
      </c>
      <c r="G225" s="6">
        <v>1132</v>
      </c>
    </row>
    <row r="226" spans="1:7" x14ac:dyDescent="0.3">
      <c r="A226" t="s">
        <v>9099</v>
      </c>
      <c r="B226" t="s">
        <v>9100</v>
      </c>
      <c r="C226">
        <v>0.25</v>
      </c>
      <c r="D226" s="1">
        <v>0</v>
      </c>
      <c r="E226" s="3">
        <v>55.282699999999998</v>
      </c>
      <c r="F226" s="3">
        <v>20.910799999999998</v>
      </c>
      <c r="G226" s="6">
        <v>1129</v>
      </c>
    </row>
    <row r="227" spans="1:7" x14ac:dyDescent="0.3">
      <c r="A227" t="s">
        <v>8028</v>
      </c>
      <c r="B227" t="s">
        <v>8029</v>
      </c>
      <c r="C227">
        <v>0.30940000000000001</v>
      </c>
      <c r="D227" s="1">
        <v>0.97866105000000003</v>
      </c>
      <c r="E227" s="3">
        <v>405.65800000000002</v>
      </c>
      <c r="F227" s="3">
        <v>44.756399999999999</v>
      </c>
      <c r="G227" s="6">
        <v>1118</v>
      </c>
    </row>
    <row r="228" spans="1:7" x14ac:dyDescent="0.3">
      <c r="A228" t="s">
        <v>188</v>
      </c>
      <c r="B228" t="s">
        <v>189</v>
      </c>
      <c r="C228">
        <v>0.31130000000000002</v>
      </c>
      <c r="D228" s="1">
        <v>1</v>
      </c>
      <c r="E228" s="3">
        <v>806.45309999999995</v>
      </c>
      <c r="F228" s="3">
        <v>253.49719999999999</v>
      </c>
      <c r="G228" s="6">
        <v>1111</v>
      </c>
    </row>
    <row r="229" spans="1:7" x14ac:dyDescent="0.3">
      <c r="A229" t="s">
        <v>787</v>
      </c>
      <c r="B229" t="s">
        <v>788</v>
      </c>
      <c r="C229">
        <v>0.3</v>
      </c>
      <c r="D229" s="1">
        <v>0.69578032000000001</v>
      </c>
      <c r="E229" s="3">
        <v>59.290399999999998</v>
      </c>
      <c r="F229" s="3">
        <v>22.916399999999999</v>
      </c>
      <c r="G229" s="6">
        <v>1099</v>
      </c>
    </row>
    <row r="230" spans="1:7" x14ac:dyDescent="0.3">
      <c r="A230" t="s">
        <v>11495</v>
      </c>
      <c r="B230" t="s">
        <v>11496</v>
      </c>
      <c r="C230">
        <v>0.28160000000000002</v>
      </c>
      <c r="D230" s="1">
        <v>0.26722589000000002</v>
      </c>
      <c r="E230" s="3">
        <v>208.2379</v>
      </c>
      <c r="F230" s="3">
        <v>30.292400000000001</v>
      </c>
      <c r="G230" s="6">
        <v>1089</v>
      </c>
    </row>
    <row r="231" spans="1:7" x14ac:dyDescent="0.3">
      <c r="A231" t="s">
        <v>10222</v>
      </c>
      <c r="B231" t="s">
        <v>10223</v>
      </c>
      <c r="C231">
        <v>0.29720000000000002</v>
      </c>
      <c r="D231" s="1">
        <v>0.74083661000000001</v>
      </c>
      <c r="E231" s="3">
        <v>1272.4263000000001</v>
      </c>
      <c r="F231" s="3">
        <v>63.417400000000001</v>
      </c>
      <c r="G231" s="6">
        <v>1072</v>
      </c>
    </row>
    <row r="232" spans="1:7" x14ac:dyDescent="0.3">
      <c r="A232" t="s">
        <v>10557</v>
      </c>
      <c r="B232" t="s">
        <v>10558</v>
      </c>
      <c r="C232">
        <v>0.35730000000000001</v>
      </c>
      <c r="D232" s="1">
        <v>0</v>
      </c>
      <c r="E232" s="3">
        <v>90.282899999999998</v>
      </c>
      <c r="F232" s="3">
        <v>16.205300000000001</v>
      </c>
      <c r="G232" s="6">
        <v>1063</v>
      </c>
    </row>
    <row r="233" spans="1:7" x14ac:dyDescent="0.3">
      <c r="A233" t="s">
        <v>9180</v>
      </c>
      <c r="B233" t="s">
        <v>9181</v>
      </c>
      <c r="C233">
        <v>0.25</v>
      </c>
      <c r="D233" s="1">
        <v>1</v>
      </c>
      <c r="E233" s="3">
        <v>181.18860000000001</v>
      </c>
      <c r="F233" s="3">
        <v>44.918599999999998</v>
      </c>
      <c r="G233" s="6">
        <v>1062</v>
      </c>
    </row>
    <row r="234" spans="1:7" x14ac:dyDescent="0.3">
      <c r="A234" t="s">
        <v>7695</v>
      </c>
      <c r="B234" t="s">
        <v>7696</v>
      </c>
      <c r="C234">
        <v>0.29509999999999997</v>
      </c>
      <c r="D234" s="1">
        <v>0.98491275</v>
      </c>
      <c r="E234" s="3">
        <v>123.36150000000001</v>
      </c>
      <c r="F234" s="3">
        <v>11.147399999999999</v>
      </c>
      <c r="G234" s="6">
        <v>1049</v>
      </c>
    </row>
    <row r="235" spans="1:7" x14ac:dyDescent="0.3">
      <c r="A235" t="s">
        <v>11276</v>
      </c>
      <c r="B235" t="s">
        <v>11277</v>
      </c>
      <c r="C235">
        <v>0.34899999999999998</v>
      </c>
      <c r="D235" s="1">
        <v>0.99930348000000002</v>
      </c>
      <c r="E235" s="3">
        <v>3534.3699000000001</v>
      </c>
      <c r="F235" s="3">
        <v>515.05560000000003</v>
      </c>
      <c r="G235" s="6">
        <v>1046</v>
      </c>
    </row>
    <row r="236" spans="1:7" x14ac:dyDescent="0.3">
      <c r="A236" t="s">
        <v>10473</v>
      </c>
      <c r="B236" t="s">
        <v>10474</v>
      </c>
      <c r="C236">
        <v>0.29909999999999998</v>
      </c>
      <c r="D236" s="1">
        <v>0</v>
      </c>
      <c r="E236" s="3">
        <v>137.6497</v>
      </c>
      <c r="F236" s="3">
        <v>54.993099999999998</v>
      </c>
      <c r="G236" s="6">
        <v>1019</v>
      </c>
    </row>
    <row r="237" spans="1:7" x14ac:dyDescent="0.3">
      <c r="A237" t="s">
        <v>9481</v>
      </c>
      <c r="B237" t="s">
        <v>9482</v>
      </c>
      <c r="C237">
        <v>0.25</v>
      </c>
      <c r="D237" s="1">
        <v>0.37646403000000001</v>
      </c>
      <c r="E237" s="3">
        <v>564.8827</v>
      </c>
      <c r="F237" s="3">
        <v>39.807299999999998</v>
      </c>
      <c r="G237" s="6">
        <v>1007</v>
      </c>
    </row>
    <row r="238" spans="1:7" x14ac:dyDescent="0.3">
      <c r="A238" t="s">
        <v>8225</v>
      </c>
      <c r="B238" t="s">
        <v>8226</v>
      </c>
      <c r="C238">
        <v>0.29570000000000002</v>
      </c>
      <c r="D238" s="1">
        <v>0.83447263000000005</v>
      </c>
      <c r="E238" s="3">
        <v>96.314899999999994</v>
      </c>
      <c r="F238" s="3">
        <v>16.909600000000001</v>
      </c>
      <c r="G238" s="6">
        <v>999</v>
      </c>
    </row>
    <row r="239" spans="1:7" x14ac:dyDescent="0.3">
      <c r="A239" t="s">
        <v>4129</v>
      </c>
      <c r="B239" t="s">
        <v>4130</v>
      </c>
      <c r="C239">
        <v>0.3</v>
      </c>
      <c r="D239" s="1">
        <v>0.79375722999999998</v>
      </c>
      <c r="E239" s="3">
        <v>781.74310000000003</v>
      </c>
      <c r="F239" s="3">
        <v>68.0852</v>
      </c>
      <c r="G239" s="6">
        <v>992</v>
      </c>
    </row>
    <row r="240" spans="1:7" x14ac:dyDescent="0.3">
      <c r="A240" t="s">
        <v>4873</v>
      </c>
      <c r="B240" t="s">
        <v>4874</v>
      </c>
      <c r="C240">
        <v>0.25</v>
      </c>
      <c r="D240" s="1">
        <v>1</v>
      </c>
      <c r="E240" s="3">
        <v>288.5401</v>
      </c>
      <c r="F240" s="3">
        <v>39.381700000000002</v>
      </c>
      <c r="G240" s="6">
        <v>975</v>
      </c>
    </row>
    <row r="241" spans="1:7" x14ac:dyDescent="0.3">
      <c r="A241" t="s">
        <v>11193</v>
      </c>
      <c r="B241" t="s">
        <v>11194</v>
      </c>
      <c r="C241">
        <v>0.29820000000000002</v>
      </c>
      <c r="D241" s="1">
        <v>1</v>
      </c>
      <c r="E241" s="3">
        <v>129.8492</v>
      </c>
      <c r="F241" s="3">
        <v>20.832599999999999</v>
      </c>
      <c r="G241" s="6">
        <v>975</v>
      </c>
    </row>
    <row r="242" spans="1:7" x14ac:dyDescent="0.3">
      <c r="A242" t="s">
        <v>5746</v>
      </c>
      <c r="B242" t="s">
        <v>5747</v>
      </c>
      <c r="C242">
        <v>0.3</v>
      </c>
      <c r="D242" s="1">
        <v>0.52997899999999998</v>
      </c>
      <c r="E242" s="3">
        <v>196.28579999999999</v>
      </c>
      <c r="F242" s="3">
        <v>62.638599999999997</v>
      </c>
      <c r="G242" s="6">
        <v>971</v>
      </c>
    </row>
    <row r="243" spans="1:7" x14ac:dyDescent="0.3">
      <c r="A243" t="s">
        <v>1575</v>
      </c>
      <c r="B243" t="s">
        <v>1576</v>
      </c>
      <c r="C243">
        <v>0.31219999999999998</v>
      </c>
      <c r="D243" s="1">
        <v>0.52142228999999995</v>
      </c>
      <c r="E243" s="3">
        <v>256.07</v>
      </c>
      <c r="F243" s="3">
        <v>14.8841</v>
      </c>
      <c r="G243" s="6">
        <v>957</v>
      </c>
    </row>
    <row r="244" spans="1:7" x14ac:dyDescent="0.3">
      <c r="A244" t="s">
        <v>6994</v>
      </c>
      <c r="B244" t="s">
        <v>6995</v>
      </c>
      <c r="C244">
        <v>0.25</v>
      </c>
      <c r="D244" s="1">
        <v>0.54068815999999997</v>
      </c>
      <c r="E244" s="3">
        <v>119.2775</v>
      </c>
      <c r="F244" s="3">
        <v>15.0031</v>
      </c>
      <c r="G244" s="6">
        <v>935</v>
      </c>
    </row>
    <row r="245" spans="1:7" x14ac:dyDescent="0.3">
      <c r="A245" t="s">
        <v>10728</v>
      </c>
      <c r="B245" t="s">
        <v>10729</v>
      </c>
      <c r="C245">
        <v>0.34960000000000002</v>
      </c>
      <c r="D245" s="1">
        <v>1</v>
      </c>
      <c r="E245" s="3">
        <v>626.58439999999996</v>
      </c>
      <c r="F245" s="3">
        <v>71.9846</v>
      </c>
      <c r="G245" s="6">
        <v>934</v>
      </c>
    </row>
    <row r="246" spans="1:7" x14ac:dyDescent="0.3">
      <c r="A246" t="s">
        <v>5652</v>
      </c>
      <c r="B246" t="s">
        <v>5653</v>
      </c>
      <c r="C246">
        <v>0.33</v>
      </c>
      <c r="D246" s="1">
        <v>1</v>
      </c>
      <c r="E246" s="3">
        <v>382.6311</v>
      </c>
      <c r="F246" s="3">
        <v>19.8123</v>
      </c>
      <c r="G246" s="6">
        <v>927</v>
      </c>
    </row>
    <row r="247" spans="1:7" x14ac:dyDescent="0.3">
      <c r="A247" t="s">
        <v>610</v>
      </c>
      <c r="B247" t="s">
        <v>611</v>
      </c>
      <c r="C247">
        <v>0.28260000000000002</v>
      </c>
      <c r="D247" s="1">
        <v>0</v>
      </c>
      <c r="E247" s="3">
        <v>208.78540000000001</v>
      </c>
      <c r="F247" s="3">
        <v>6.5361000000000002</v>
      </c>
      <c r="G247" s="6">
        <v>924</v>
      </c>
    </row>
    <row r="248" spans="1:7" x14ac:dyDescent="0.3">
      <c r="A248" t="s">
        <v>8734</v>
      </c>
      <c r="B248" t="s">
        <v>8735</v>
      </c>
      <c r="C248">
        <v>0.30649999999999999</v>
      </c>
      <c r="D248" s="1">
        <v>0</v>
      </c>
      <c r="E248" s="3">
        <v>97.059799999999996</v>
      </c>
      <c r="F248" s="3">
        <v>23.662099999999999</v>
      </c>
      <c r="G248" s="6">
        <v>922</v>
      </c>
    </row>
    <row r="249" spans="1:7" x14ac:dyDescent="0.3">
      <c r="A249" t="s">
        <v>10095</v>
      </c>
      <c r="B249" t="s">
        <v>10096</v>
      </c>
      <c r="C249">
        <v>0.05</v>
      </c>
      <c r="D249" s="1">
        <v>0.98462141999999997</v>
      </c>
      <c r="E249" s="3">
        <v>118.3839</v>
      </c>
      <c r="F249" s="3">
        <v>14.7371</v>
      </c>
      <c r="G249" s="6">
        <v>920</v>
      </c>
    </row>
    <row r="250" spans="1:7" x14ac:dyDescent="0.3">
      <c r="A250" t="s">
        <v>7067</v>
      </c>
      <c r="B250" t="s">
        <v>7068</v>
      </c>
      <c r="C250">
        <v>0.3</v>
      </c>
      <c r="D250" s="1">
        <v>0.99934025999999998</v>
      </c>
      <c r="E250" s="3">
        <v>194.01490000000001</v>
      </c>
      <c r="F250" s="3">
        <v>78.333399999999997</v>
      </c>
      <c r="G250" s="6">
        <v>909</v>
      </c>
    </row>
    <row r="251" spans="1:7" x14ac:dyDescent="0.3">
      <c r="A251" t="s">
        <v>1655</v>
      </c>
      <c r="B251" t="s">
        <v>1656</v>
      </c>
      <c r="C251">
        <v>0.3</v>
      </c>
      <c r="D251" s="1">
        <v>1</v>
      </c>
      <c r="E251" s="3">
        <v>170.4502</v>
      </c>
      <c r="F251" s="3">
        <v>38.793599999999998</v>
      </c>
      <c r="G251" s="6">
        <v>899</v>
      </c>
    </row>
    <row r="252" spans="1:7" x14ac:dyDescent="0.3">
      <c r="A252" t="s">
        <v>11049</v>
      </c>
      <c r="B252" t="s">
        <v>11050</v>
      </c>
      <c r="C252">
        <v>0.29820000000000002</v>
      </c>
      <c r="D252" s="1">
        <v>0.68019834999999995</v>
      </c>
      <c r="E252" s="3">
        <v>135.1866</v>
      </c>
      <c r="F252" s="3">
        <v>34.863100000000003</v>
      </c>
      <c r="G252" s="6">
        <v>874</v>
      </c>
    </row>
    <row r="253" spans="1:7" x14ac:dyDescent="0.3">
      <c r="A253" t="s">
        <v>5910</v>
      </c>
      <c r="B253" t="s">
        <v>5911</v>
      </c>
      <c r="C253">
        <v>0.317</v>
      </c>
      <c r="D253" s="1">
        <v>0</v>
      </c>
      <c r="E253" s="3">
        <v>112.8498</v>
      </c>
      <c r="F253" s="3">
        <v>48.211599999999997</v>
      </c>
      <c r="G253" s="6">
        <v>873</v>
      </c>
    </row>
    <row r="254" spans="1:7" x14ac:dyDescent="0.3">
      <c r="A254" t="s">
        <v>8042</v>
      </c>
      <c r="B254" t="s">
        <v>8043</v>
      </c>
      <c r="C254">
        <v>0.28510000000000002</v>
      </c>
      <c r="D254" s="1">
        <v>0.91115690999999999</v>
      </c>
      <c r="E254" s="3">
        <v>291.36689999999999</v>
      </c>
      <c r="F254" s="3">
        <v>37.939700000000002</v>
      </c>
      <c r="G254" s="6">
        <v>849</v>
      </c>
    </row>
    <row r="255" spans="1:7" x14ac:dyDescent="0.3">
      <c r="A255" t="s">
        <v>3225</v>
      </c>
      <c r="B255" t="s">
        <v>3226</v>
      </c>
      <c r="C255">
        <v>0.25380000000000003</v>
      </c>
      <c r="D255" s="1">
        <v>0</v>
      </c>
      <c r="E255" s="3">
        <v>29.4861</v>
      </c>
      <c r="F255" s="3">
        <v>10.7242</v>
      </c>
      <c r="G255" s="6">
        <v>835</v>
      </c>
    </row>
    <row r="256" spans="1:7" x14ac:dyDescent="0.3">
      <c r="A256" t="s">
        <v>9885</v>
      </c>
      <c r="B256" t="s">
        <v>9886</v>
      </c>
      <c r="C256">
        <v>0.29659999999999997</v>
      </c>
      <c r="D256" s="1">
        <v>0</v>
      </c>
      <c r="E256" s="3">
        <v>44.029499999999999</v>
      </c>
      <c r="F256" s="3">
        <v>25.787400000000002</v>
      </c>
      <c r="G256" s="6">
        <v>825</v>
      </c>
    </row>
    <row r="257" spans="1:7" x14ac:dyDescent="0.3">
      <c r="A257" t="s">
        <v>7918</v>
      </c>
      <c r="B257" t="s">
        <v>7919</v>
      </c>
      <c r="C257">
        <v>0.28010000000000002</v>
      </c>
      <c r="D257" s="1">
        <v>0.16086379000000001</v>
      </c>
      <c r="E257" s="3">
        <v>659.64909999999998</v>
      </c>
      <c r="F257" s="3">
        <v>24.590599999999998</v>
      </c>
      <c r="G257" s="6">
        <v>824</v>
      </c>
    </row>
    <row r="258" spans="1:7" x14ac:dyDescent="0.3">
      <c r="A258" t="s">
        <v>1187</v>
      </c>
      <c r="B258" t="s">
        <v>1188</v>
      </c>
      <c r="C258">
        <v>0.2908</v>
      </c>
      <c r="D258" s="1">
        <v>0</v>
      </c>
      <c r="E258" s="3">
        <v>101.9315</v>
      </c>
      <c r="F258" s="3">
        <v>61.928600000000003</v>
      </c>
      <c r="G258" s="6">
        <v>822</v>
      </c>
    </row>
    <row r="259" spans="1:7" x14ac:dyDescent="0.3">
      <c r="A259" t="s">
        <v>10734</v>
      </c>
      <c r="B259" t="s">
        <v>10735</v>
      </c>
      <c r="C259">
        <v>0.27560000000000001</v>
      </c>
      <c r="D259" s="1">
        <v>0</v>
      </c>
      <c r="E259" s="3">
        <v>71.610799999999998</v>
      </c>
      <c r="F259" s="3">
        <v>14.301299999999999</v>
      </c>
      <c r="G259" s="6">
        <v>817</v>
      </c>
    </row>
    <row r="260" spans="1:7" x14ac:dyDescent="0.3">
      <c r="A260" t="s">
        <v>590</v>
      </c>
      <c r="B260" t="s">
        <v>591</v>
      </c>
      <c r="C260">
        <v>0.2</v>
      </c>
      <c r="D260" s="1">
        <v>1</v>
      </c>
      <c r="E260" s="3">
        <v>497.59559999999999</v>
      </c>
      <c r="F260" s="3">
        <v>38.507599999999996</v>
      </c>
      <c r="G260" s="6">
        <v>805</v>
      </c>
    </row>
    <row r="261" spans="1:7" x14ac:dyDescent="0.3">
      <c r="A261" t="s">
        <v>5227</v>
      </c>
      <c r="B261" t="s">
        <v>5228</v>
      </c>
      <c r="C261">
        <v>0.25</v>
      </c>
      <c r="D261" s="1">
        <v>0</v>
      </c>
      <c r="E261" s="3">
        <v>50.125100000000003</v>
      </c>
      <c r="F261" s="3">
        <v>18.0259</v>
      </c>
      <c r="G261" s="6">
        <v>792</v>
      </c>
    </row>
    <row r="262" spans="1:7" x14ac:dyDescent="0.3">
      <c r="A262" t="s">
        <v>5381</v>
      </c>
      <c r="B262" t="s">
        <v>5382</v>
      </c>
      <c r="C262">
        <v>0.2586</v>
      </c>
      <c r="D262" s="1">
        <v>0.94200744999999997</v>
      </c>
      <c r="E262" s="3">
        <v>407.8134</v>
      </c>
      <c r="F262" s="3">
        <v>91.575800000000001</v>
      </c>
      <c r="G262" s="6">
        <v>788</v>
      </c>
    </row>
    <row r="263" spans="1:7" x14ac:dyDescent="0.3">
      <c r="A263" t="s">
        <v>7209</v>
      </c>
      <c r="B263" t="s">
        <v>7210</v>
      </c>
      <c r="C263">
        <v>0.2999</v>
      </c>
      <c r="D263" s="1">
        <v>0.89697174999999996</v>
      </c>
      <c r="E263" s="3">
        <v>195.39949999999999</v>
      </c>
      <c r="F263" s="3">
        <v>118.0249</v>
      </c>
      <c r="G263" s="6">
        <v>775</v>
      </c>
    </row>
    <row r="264" spans="1:7" x14ac:dyDescent="0.3">
      <c r="A264" t="s">
        <v>3245</v>
      </c>
      <c r="B264" t="s">
        <v>3246</v>
      </c>
      <c r="C264">
        <v>0.25</v>
      </c>
      <c r="D264" s="1">
        <v>0</v>
      </c>
      <c r="E264" s="3">
        <v>47.705599999999997</v>
      </c>
      <c r="F264" s="3">
        <v>11.5505</v>
      </c>
      <c r="G264" s="6">
        <v>774</v>
      </c>
    </row>
    <row r="265" spans="1:7" x14ac:dyDescent="0.3">
      <c r="A265" t="s">
        <v>1183</v>
      </c>
      <c r="B265" t="s">
        <v>1184</v>
      </c>
      <c r="C265">
        <v>0.25</v>
      </c>
      <c r="D265" s="1">
        <v>0</v>
      </c>
      <c r="E265" s="3">
        <v>18.264199999999999</v>
      </c>
      <c r="F265" s="3">
        <v>10.6723</v>
      </c>
      <c r="G265" s="6">
        <v>769</v>
      </c>
    </row>
    <row r="266" spans="1:7" x14ac:dyDescent="0.3">
      <c r="A266" t="s">
        <v>6984</v>
      </c>
      <c r="B266" t="s">
        <v>6985</v>
      </c>
      <c r="C266">
        <v>0.25</v>
      </c>
      <c r="D266" s="1">
        <v>0</v>
      </c>
      <c r="E266" s="3">
        <v>44.6342</v>
      </c>
      <c r="F266" s="3">
        <v>16.049800000000001</v>
      </c>
      <c r="G266" s="6">
        <v>767</v>
      </c>
    </row>
    <row r="267" spans="1:7" x14ac:dyDescent="0.3">
      <c r="A267" t="s">
        <v>5251</v>
      </c>
      <c r="B267" t="s">
        <v>5252</v>
      </c>
      <c r="C267">
        <v>0.30609999999999998</v>
      </c>
      <c r="D267" s="1">
        <v>0.92414238999999998</v>
      </c>
      <c r="E267" s="3">
        <v>597.04780000000005</v>
      </c>
      <c r="F267" s="3">
        <v>113.5009</v>
      </c>
      <c r="G267" s="6">
        <v>760</v>
      </c>
    </row>
    <row r="268" spans="1:7" x14ac:dyDescent="0.3">
      <c r="A268" t="s">
        <v>7036</v>
      </c>
      <c r="B268" t="s">
        <v>7037</v>
      </c>
      <c r="C268">
        <v>0.33</v>
      </c>
      <c r="D268" s="1">
        <v>0.31446058999999998</v>
      </c>
      <c r="E268" s="3">
        <v>86.487499999999997</v>
      </c>
      <c r="F268" s="3">
        <v>13.6907</v>
      </c>
      <c r="G268" s="6">
        <v>748</v>
      </c>
    </row>
    <row r="269" spans="1:7" x14ac:dyDescent="0.3">
      <c r="A269" t="s">
        <v>10802</v>
      </c>
      <c r="B269" t="s">
        <v>10803</v>
      </c>
      <c r="C269">
        <v>0.25</v>
      </c>
      <c r="D269" s="1">
        <v>0</v>
      </c>
      <c r="E269" s="3">
        <v>88.788600000000002</v>
      </c>
      <c r="F269" s="3">
        <v>18.778700000000001</v>
      </c>
      <c r="G269" s="6">
        <v>745</v>
      </c>
    </row>
    <row r="270" spans="1:7" x14ac:dyDescent="0.3">
      <c r="A270" t="s">
        <v>18</v>
      </c>
      <c r="B270" t="s">
        <v>19</v>
      </c>
      <c r="C270">
        <v>0.34889999999999999</v>
      </c>
      <c r="D270" s="1">
        <v>0.80437281000000005</v>
      </c>
      <c r="E270" s="3">
        <v>213.61959999999999</v>
      </c>
      <c r="F270" s="3">
        <v>38.322400000000002</v>
      </c>
      <c r="G270" s="6">
        <v>738</v>
      </c>
    </row>
    <row r="271" spans="1:7" x14ac:dyDescent="0.3">
      <c r="A271" t="s">
        <v>755</v>
      </c>
      <c r="B271" t="s">
        <v>756</v>
      </c>
      <c r="C271">
        <v>0.27610000000000001</v>
      </c>
      <c r="D271" s="1">
        <v>0.36363083000000002</v>
      </c>
      <c r="E271" s="3">
        <v>195.61439999999999</v>
      </c>
      <c r="F271" s="3">
        <v>30.098800000000001</v>
      </c>
      <c r="G271" s="6">
        <v>736</v>
      </c>
    </row>
    <row r="272" spans="1:7" x14ac:dyDescent="0.3">
      <c r="A272" t="s">
        <v>10703</v>
      </c>
      <c r="B272" t="s">
        <v>10704</v>
      </c>
      <c r="C272">
        <v>0.25</v>
      </c>
      <c r="D272" s="1">
        <v>0</v>
      </c>
      <c r="E272" s="3">
        <v>24.464600000000001</v>
      </c>
      <c r="F272" s="3">
        <v>9.5228000000000002</v>
      </c>
      <c r="G272" s="6">
        <v>734</v>
      </c>
    </row>
    <row r="273" spans="1:7" x14ac:dyDescent="0.3">
      <c r="A273" t="s">
        <v>11702</v>
      </c>
      <c r="B273" t="s">
        <v>11703</v>
      </c>
      <c r="C273">
        <v>0.2923</v>
      </c>
      <c r="D273" s="1">
        <v>0.55999173000000002</v>
      </c>
      <c r="E273" s="3">
        <v>1145.5626</v>
      </c>
      <c r="F273" s="3">
        <v>64.059600000000003</v>
      </c>
      <c r="G273" s="6">
        <v>711</v>
      </c>
    </row>
    <row r="274" spans="1:7" x14ac:dyDescent="0.3">
      <c r="A274" t="s">
        <v>10121</v>
      </c>
      <c r="B274" t="s">
        <v>10122</v>
      </c>
      <c r="C274">
        <v>0.25</v>
      </c>
      <c r="D274" s="1">
        <v>0</v>
      </c>
      <c r="E274" s="3">
        <v>32.457000000000001</v>
      </c>
      <c r="F274" s="3">
        <v>15.1296</v>
      </c>
      <c r="G274" s="6">
        <v>709</v>
      </c>
    </row>
    <row r="275" spans="1:7" x14ac:dyDescent="0.3">
      <c r="A275" t="s">
        <v>8095</v>
      </c>
      <c r="B275" t="s">
        <v>8096</v>
      </c>
      <c r="C275">
        <v>0.25</v>
      </c>
      <c r="D275" s="1">
        <v>0.95763600000000004</v>
      </c>
      <c r="E275" s="3">
        <v>1007.7898</v>
      </c>
      <c r="F275" s="3">
        <v>54.511899999999997</v>
      </c>
      <c r="G275" s="6">
        <v>701</v>
      </c>
    </row>
    <row r="276" spans="1:7" x14ac:dyDescent="0.3">
      <c r="A276" t="s">
        <v>6429</v>
      </c>
      <c r="B276" t="s">
        <v>6430</v>
      </c>
      <c r="C276">
        <v>0.25</v>
      </c>
      <c r="D276" s="1">
        <v>0</v>
      </c>
      <c r="E276" s="3">
        <v>65.907899999999998</v>
      </c>
      <c r="F276" s="3">
        <v>12.613899999999999</v>
      </c>
      <c r="G276" s="6">
        <v>695</v>
      </c>
    </row>
    <row r="277" spans="1:7" x14ac:dyDescent="0.3">
      <c r="A277" t="s">
        <v>5684</v>
      </c>
      <c r="B277" t="s">
        <v>5685</v>
      </c>
      <c r="C277">
        <v>0.28770000000000001</v>
      </c>
      <c r="D277" s="1">
        <v>0</v>
      </c>
      <c r="E277" s="3">
        <v>65.881699999999995</v>
      </c>
      <c r="F277" s="3">
        <v>10.920999999999999</v>
      </c>
      <c r="G277" s="6">
        <v>687</v>
      </c>
    </row>
    <row r="278" spans="1:7" x14ac:dyDescent="0.3">
      <c r="A278" t="s">
        <v>36</v>
      </c>
      <c r="B278" t="s">
        <v>37</v>
      </c>
      <c r="C278">
        <v>0.33019999999999999</v>
      </c>
      <c r="D278" s="1">
        <v>0.81131803000000002</v>
      </c>
      <c r="E278" s="3">
        <v>621.27359999999999</v>
      </c>
      <c r="F278" s="3">
        <v>121.4443</v>
      </c>
      <c r="G278" s="6">
        <v>683</v>
      </c>
    </row>
    <row r="279" spans="1:7" x14ac:dyDescent="0.3">
      <c r="A279" t="s">
        <v>7137</v>
      </c>
      <c r="B279" t="s">
        <v>7138</v>
      </c>
      <c r="C279">
        <v>0.25</v>
      </c>
      <c r="D279" s="1">
        <v>0</v>
      </c>
      <c r="E279" s="3">
        <v>33.463500000000003</v>
      </c>
      <c r="F279" s="3">
        <v>9.6803000000000008</v>
      </c>
      <c r="G279" s="6">
        <v>682</v>
      </c>
    </row>
    <row r="280" spans="1:7" x14ac:dyDescent="0.3">
      <c r="A280" t="s">
        <v>8680</v>
      </c>
      <c r="B280" t="s">
        <v>8681</v>
      </c>
      <c r="C280">
        <v>0.26390000000000002</v>
      </c>
      <c r="D280" s="1">
        <v>0</v>
      </c>
      <c r="E280" s="3">
        <v>99.4375</v>
      </c>
      <c r="F280" s="3">
        <v>23.8842</v>
      </c>
      <c r="G280" s="6">
        <v>677</v>
      </c>
    </row>
    <row r="281" spans="1:7" x14ac:dyDescent="0.3">
      <c r="A281" t="s">
        <v>1301</v>
      </c>
      <c r="B281" t="s">
        <v>1302</v>
      </c>
      <c r="C281">
        <v>0.27760000000000001</v>
      </c>
      <c r="D281" s="1">
        <v>0.50957834999999996</v>
      </c>
      <c r="E281" s="3">
        <v>286.66289999999998</v>
      </c>
      <c r="F281" s="3">
        <v>71.265100000000004</v>
      </c>
      <c r="G281" s="6">
        <v>676</v>
      </c>
    </row>
    <row r="282" spans="1:7" x14ac:dyDescent="0.3">
      <c r="A282" t="s">
        <v>10051</v>
      </c>
      <c r="B282" t="s">
        <v>10052</v>
      </c>
      <c r="C282">
        <v>0.28670000000000001</v>
      </c>
      <c r="D282" s="1">
        <v>0.31237714999999999</v>
      </c>
      <c r="E282" s="3">
        <v>147.1191</v>
      </c>
      <c r="F282" s="3">
        <v>30.166599999999999</v>
      </c>
      <c r="G282" s="6">
        <v>670</v>
      </c>
    </row>
    <row r="283" spans="1:7" x14ac:dyDescent="0.3">
      <c r="A283" t="s">
        <v>4879</v>
      </c>
      <c r="B283" t="s">
        <v>4880</v>
      </c>
      <c r="C283">
        <v>0.3226</v>
      </c>
      <c r="D283" s="1">
        <v>0.77851908999999997</v>
      </c>
      <c r="E283" s="3">
        <v>165.71610000000001</v>
      </c>
      <c r="F283" s="3">
        <v>36.258299999999998</v>
      </c>
      <c r="G283" s="6">
        <v>665</v>
      </c>
    </row>
    <row r="284" spans="1:7" x14ac:dyDescent="0.3">
      <c r="A284" t="s">
        <v>5087</v>
      </c>
      <c r="B284" t="s">
        <v>5088</v>
      </c>
      <c r="C284">
        <v>0.3</v>
      </c>
      <c r="D284" s="1">
        <v>0.33257048</v>
      </c>
      <c r="E284" s="3">
        <v>130.12370000000001</v>
      </c>
      <c r="F284" s="3">
        <v>32.338099999999997</v>
      </c>
      <c r="G284" s="6">
        <v>660</v>
      </c>
    </row>
    <row r="285" spans="1:7" x14ac:dyDescent="0.3">
      <c r="A285" t="s">
        <v>3870</v>
      </c>
      <c r="B285" t="s">
        <v>3871</v>
      </c>
      <c r="C285">
        <v>0.25</v>
      </c>
      <c r="D285" s="1">
        <v>0</v>
      </c>
      <c r="E285" s="3">
        <v>66.167599999999993</v>
      </c>
      <c r="F285" s="3">
        <v>13.0886</v>
      </c>
      <c r="G285" s="6">
        <v>657</v>
      </c>
    </row>
    <row r="286" spans="1:7" x14ac:dyDescent="0.3">
      <c r="A286" t="s">
        <v>11688</v>
      </c>
      <c r="B286" t="s">
        <v>11689</v>
      </c>
      <c r="C286">
        <v>0.35</v>
      </c>
      <c r="D286" s="1">
        <v>1</v>
      </c>
      <c r="E286" s="3">
        <v>66.281599999999997</v>
      </c>
      <c r="F286" s="3">
        <v>27.885400000000001</v>
      </c>
      <c r="G286" s="6">
        <v>657</v>
      </c>
    </row>
    <row r="287" spans="1:7" x14ac:dyDescent="0.3">
      <c r="A287" t="s">
        <v>10165</v>
      </c>
      <c r="B287" t="s">
        <v>10166</v>
      </c>
      <c r="C287">
        <v>0.3513</v>
      </c>
      <c r="D287" s="1">
        <v>0.61529427000000003</v>
      </c>
      <c r="E287" s="3">
        <v>89.009399999999999</v>
      </c>
      <c r="F287" s="3">
        <v>19.838999999999999</v>
      </c>
      <c r="G287" s="6">
        <v>654</v>
      </c>
    </row>
    <row r="288" spans="1:7" x14ac:dyDescent="0.3">
      <c r="A288" t="s">
        <v>5996</v>
      </c>
      <c r="B288" t="s">
        <v>5997</v>
      </c>
      <c r="C288">
        <v>0.25</v>
      </c>
      <c r="D288" s="1">
        <v>0</v>
      </c>
      <c r="E288" s="3">
        <v>17.5671</v>
      </c>
      <c r="F288" s="3">
        <v>4.6448999999999998</v>
      </c>
      <c r="G288" s="6">
        <v>646</v>
      </c>
    </row>
    <row r="289" spans="1:7" x14ac:dyDescent="0.3">
      <c r="A289" t="s">
        <v>10210</v>
      </c>
      <c r="B289" t="s">
        <v>10211</v>
      </c>
      <c r="C289">
        <v>0.28860000000000002</v>
      </c>
      <c r="D289" s="1">
        <v>0</v>
      </c>
      <c r="E289" s="3">
        <v>57.203099999999999</v>
      </c>
      <c r="F289" s="3">
        <v>13.1402</v>
      </c>
      <c r="G289" s="6">
        <v>624</v>
      </c>
    </row>
    <row r="290" spans="1:7" x14ac:dyDescent="0.3">
      <c r="A290" t="s">
        <v>6859</v>
      </c>
      <c r="B290" t="s">
        <v>6860</v>
      </c>
      <c r="C290">
        <v>0.2712</v>
      </c>
      <c r="D290" s="1">
        <v>0.62355492999999995</v>
      </c>
      <c r="E290" s="3">
        <v>287.71429999999998</v>
      </c>
      <c r="F290" s="3">
        <v>24.590599999999998</v>
      </c>
      <c r="G290" s="6">
        <v>622</v>
      </c>
    </row>
    <row r="291" spans="1:7" x14ac:dyDescent="0.3">
      <c r="A291" t="s">
        <v>254</v>
      </c>
      <c r="B291" t="s">
        <v>255</v>
      </c>
      <c r="C291">
        <v>0.30969999999999998</v>
      </c>
      <c r="D291" s="1">
        <v>0.96815225000000005</v>
      </c>
      <c r="E291" s="3">
        <v>74.286299999999997</v>
      </c>
      <c r="F291" s="3">
        <v>15.0623</v>
      </c>
      <c r="G291" s="6">
        <v>610</v>
      </c>
    </row>
    <row r="292" spans="1:7" x14ac:dyDescent="0.3">
      <c r="A292" t="s">
        <v>9927</v>
      </c>
      <c r="B292" t="s">
        <v>9928</v>
      </c>
      <c r="C292">
        <v>0.27589999999999998</v>
      </c>
      <c r="D292" s="1">
        <v>0.89537244000000005</v>
      </c>
      <c r="E292" s="3">
        <v>310.58300000000003</v>
      </c>
      <c r="F292" s="3">
        <v>88.305000000000007</v>
      </c>
      <c r="G292" s="6">
        <v>601</v>
      </c>
    </row>
    <row r="293" spans="1:7" x14ac:dyDescent="0.3">
      <c r="A293" t="s">
        <v>11183</v>
      </c>
      <c r="B293" t="s">
        <v>11184</v>
      </c>
      <c r="C293">
        <v>0.25</v>
      </c>
      <c r="D293" s="1">
        <v>0</v>
      </c>
      <c r="E293" s="3">
        <v>68.635099999999994</v>
      </c>
      <c r="F293" s="3">
        <v>12.819599999999999</v>
      </c>
      <c r="G293" s="6">
        <v>587</v>
      </c>
    </row>
    <row r="294" spans="1:7" x14ac:dyDescent="0.3">
      <c r="A294" t="s">
        <v>4793</v>
      </c>
      <c r="B294" t="s">
        <v>4794</v>
      </c>
      <c r="C294">
        <v>0.25</v>
      </c>
      <c r="D294" s="1">
        <v>0</v>
      </c>
      <c r="E294" s="3">
        <v>29.7441</v>
      </c>
      <c r="F294" s="3">
        <v>6.6883999999999997</v>
      </c>
      <c r="G294" s="6">
        <v>581</v>
      </c>
    </row>
    <row r="295" spans="1:7" x14ac:dyDescent="0.3">
      <c r="A295" t="s">
        <v>6527</v>
      </c>
      <c r="B295" t="s">
        <v>6528</v>
      </c>
      <c r="C295">
        <v>0.25</v>
      </c>
      <c r="D295" s="1">
        <v>0</v>
      </c>
      <c r="E295" s="3">
        <v>20.107700000000001</v>
      </c>
      <c r="F295" s="3">
        <v>4.9194000000000004</v>
      </c>
      <c r="G295" s="6">
        <v>581</v>
      </c>
    </row>
    <row r="296" spans="1:7" x14ac:dyDescent="0.3">
      <c r="A296" t="s">
        <v>10903</v>
      </c>
      <c r="B296" t="s">
        <v>10904</v>
      </c>
      <c r="C296">
        <v>0.2339</v>
      </c>
      <c r="D296" s="1">
        <v>0</v>
      </c>
      <c r="E296" s="3">
        <v>134.0728</v>
      </c>
      <c r="F296" s="3">
        <v>32.662500000000001</v>
      </c>
      <c r="G296" s="6">
        <v>575</v>
      </c>
    </row>
    <row r="297" spans="1:7" x14ac:dyDescent="0.3">
      <c r="A297" t="s">
        <v>10198</v>
      </c>
      <c r="B297" t="s">
        <v>10199</v>
      </c>
      <c r="C297">
        <v>0.25</v>
      </c>
      <c r="D297" s="1">
        <v>0</v>
      </c>
      <c r="E297" s="3">
        <v>20.613700000000001</v>
      </c>
      <c r="F297" s="3">
        <v>6.9817</v>
      </c>
      <c r="G297" s="6">
        <v>565</v>
      </c>
    </row>
    <row r="298" spans="1:7" x14ac:dyDescent="0.3">
      <c r="A298" t="s">
        <v>11555</v>
      </c>
      <c r="B298" t="s">
        <v>11556</v>
      </c>
      <c r="C298">
        <v>0.27610000000000001</v>
      </c>
      <c r="D298" s="1">
        <v>0.47821826000000001</v>
      </c>
      <c r="E298" s="3">
        <v>70.636600000000001</v>
      </c>
      <c r="F298" s="3">
        <v>15.640499999999999</v>
      </c>
      <c r="G298" s="6">
        <v>565</v>
      </c>
    </row>
    <row r="299" spans="1:7" x14ac:dyDescent="0.3">
      <c r="A299" t="s">
        <v>1374</v>
      </c>
      <c r="B299" t="s">
        <v>1375</v>
      </c>
      <c r="C299">
        <v>0.25</v>
      </c>
      <c r="D299" s="1">
        <v>1</v>
      </c>
      <c r="E299" s="3">
        <v>1583.4671000000001</v>
      </c>
      <c r="F299" s="3">
        <v>38.005600000000001</v>
      </c>
      <c r="G299" s="6">
        <v>564</v>
      </c>
    </row>
    <row r="300" spans="1:7" x14ac:dyDescent="0.3">
      <c r="A300" t="s">
        <v>11347</v>
      </c>
      <c r="B300" t="s">
        <v>11348</v>
      </c>
      <c r="C300">
        <v>0.25</v>
      </c>
      <c r="D300" s="1">
        <v>0</v>
      </c>
      <c r="E300" s="3">
        <v>150.75970000000001</v>
      </c>
      <c r="F300" s="3">
        <v>27.393799999999999</v>
      </c>
      <c r="G300" s="6">
        <v>559</v>
      </c>
    </row>
    <row r="301" spans="1:7" x14ac:dyDescent="0.3">
      <c r="A301" t="s">
        <v>10419</v>
      </c>
      <c r="B301" t="s">
        <v>10420</v>
      </c>
      <c r="C301">
        <v>0.3</v>
      </c>
      <c r="D301" s="1">
        <v>0.50333472999999995</v>
      </c>
      <c r="E301" s="3">
        <v>89.154899999999998</v>
      </c>
      <c r="F301" s="3">
        <v>54.541600000000003</v>
      </c>
      <c r="G301" s="6">
        <v>553</v>
      </c>
    </row>
    <row r="302" spans="1:7" x14ac:dyDescent="0.3">
      <c r="A302" t="s">
        <v>266</v>
      </c>
      <c r="B302" t="s">
        <v>267</v>
      </c>
      <c r="C302">
        <v>0.30049999999999999</v>
      </c>
      <c r="D302" s="1">
        <v>0.85829973999999998</v>
      </c>
      <c r="E302" s="3">
        <v>63.7926</v>
      </c>
      <c r="F302" s="3">
        <v>24.728100000000001</v>
      </c>
      <c r="G302" s="6">
        <v>552</v>
      </c>
    </row>
    <row r="303" spans="1:7" x14ac:dyDescent="0.3">
      <c r="A303" t="s">
        <v>11407</v>
      </c>
      <c r="B303" t="s">
        <v>11408</v>
      </c>
      <c r="C303">
        <v>0.26119999999999999</v>
      </c>
      <c r="D303" s="1">
        <v>0</v>
      </c>
      <c r="E303" s="3">
        <v>342.20179999999999</v>
      </c>
      <c r="F303" s="3">
        <v>13.309699999999999</v>
      </c>
      <c r="G303" s="6">
        <v>547</v>
      </c>
    </row>
    <row r="304" spans="1:7" x14ac:dyDescent="0.3">
      <c r="A304" t="s">
        <v>9907</v>
      </c>
      <c r="B304" t="s">
        <v>9908</v>
      </c>
      <c r="C304">
        <v>0.25</v>
      </c>
      <c r="D304" s="1">
        <v>0</v>
      </c>
      <c r="E304" s="3">
        <v>35.992699999999999</v>
      </c>
      <c r="F304" s="3">
        <v>7.8741000000000003</v>
      </c>
      <c r="G304" s="6">
        <v>538</v>
      </c>
    </row>
    <row r="305" spans="1:7" x14ac:dyDescent="0.3">
      <c r="A305" t="s">
        <v>749</v>
      </c>
      <c r="B305" t="s">
        <v>750</v>
      </c>
      <c r="C305">
        <v>0.25</v>
      </c>
      <c r="D305" s="1">
        <v>0.96342603000000004</v>
      </c>
      <c r="E305" s="3">
        <v>75.261899999999997</v>
      </c>
      <c r="F305" s="3">
        <v>13.8185</v>
      </c>
      <c r="G305" s="6">
        <v>537</v>
      </c>
    </row>
    <row r="306" spans="1:7" x14ac:dyDescent="0.3">
      <c r="A306" t="s">
        <v>5101</v>
      </c>
      <c r="B306" t="s">
        <v>5102</v>
      </c>
      <c r="C306">
        <v>0.2949</v>
      </c>
      <c r="D306" s="1">
        <v>0.54403084999999995</v>
      </c>
      <c r="E306" s="3">
        <v>108.72920000000001</v>
      </c>
      <c r="F306" s="3">
        <v>26.444900000000001</v>
      </c>
      <c r="G306" s="6">
        <v>516</v>
      </c>
    </row>
    <row r="307" spans="1:7" x14ac:dyDescent="0.3">
      <c r="A307" t="s">
        <v>5243</v>
      </c>
      <c r="B307" t="s">
        <v>5244</v>
      </c>
      <c r="C307">
        <v>0.25</v>
      </c>
      <c r="D307" s="1">
        <v>0</v>
      </c>
      <c r="E307" s="3">
        <v>59.673099999999998</v>
      </c>
      <c r="F307" s="3">
        <v>11.575900000000001</v>
      </c>
      <c r="G307" s="6">
        <v>515</v>
      </c>
    </row>
    <row r="308" spans="1:7" x14ac:dyDescent="0.3">
      <c r="A308" t="s">
        <v>10625</v>
      </c>
      <c r="B308" t="s">
        <v>10626</v>
      </c>
      <c r="C308">
        <v>0.25569999999999998</v>
      </c>
      <c r="D308" s="1">
        <v>0</v>
      </c>
      <c r="E308" s="3">
        <v>177.60919999999999</v>
      </c>
      <c r="F308" s="3">
        <v>8.8581000000000003</v>
      </c>
      <c r="G308" s="6">
        <v>515</v>
      </c>
    </row>
    <row r="309" spans="1:7" x14ac:dyDescent="0.3">
      <c r="A309" t="s">
        <v>11025</v>
      </c>
      <c r="B309" t="s">
        <v>11026</v>
      </c>
      <c r="C309">
        <v>0.26350000000000001</v>
      </c>
      <c r="D309" s="1">
        <v>0.76811982000000001</v>
      </c>
      <c r="E309" s="3">
        <v>212.52930000000001</v>
      </c>
      <c r="F309" s="3">
        <v>15.423500000000001</v>
      </c>
      <c r="G309" s="6">
        <v>513</v>
      </c>
    </row>
    <row r="310" spans="1:7" x14ac:dyDescent="0.3">
      <c r="A310" t="s">
        <v>4119</v>
      </c>
      <c r="B310" t="s">
        <v>4120</v>
      </c>
      <c r="C310">
        <v>0.26300000000000001</v>
      </c>
      <c r="D310" s="1">
        <v>1</v>
      </c>
      <c r="E310" s="3">
        <v>446.95650000000001</v>
      </c>
      <c r="F310" s="3">
        <v>12.0839</v>
      </c>
      <c r="G310" s="6">
        <v>511</v>
      </c>
    </row>
    <row r="311" spans="1:7" x14ac:dyDescent="0.3">
      <c r="A311" t="s">
        <v>1568</v>
      </c>
      <c r="B311" t="s">
        <v>1569</v>
      </c>
      <c r="C311">
        <v>0.25109999999999999</v>
      </c>
      <c r="D311" s="1">
        <v>0</v>
      </c>
      <c r="E311" s="3">
        <v>17.120699999999999</v>
      </c>
      <c r="F311" s="3">
        <v>4.5387000000000004</v>
      </c>
      <c r="G311" s="6">
        <v>499</v>
      </c>
    </row>
    <row r="312" spans="1:7" x14ac:dyDescent="0.3">
      <c r="A312" t="s">
        <v>580</v>
      </c>
      <c r="B312" t="s">
        <v>581</v>
      </c>
      <c r="C312">
        <v>0.34410000000000002</v>
      </c>
      <c r="D312" s="1">
        <v>0.97957263999999999</v>
      </c>
      <c r="E312" s="3">
        <v>243.74289999999999</v>
      </c>
      <c r="F312" s="3">
        <v>32.184899999999999</v>
      </c>
      <c r="G312" s="6">
        <v>497</v>
      </c>
    </row>
    <row r="313" spans="1:7" x14ac:dyDescent="0.3">
      <c r="A313" t="s">
        <v>799</v>
      </c>
      <c r="B313" t="s">
        <v>800</v>
      </c>
      <c r="C313">
        <v>0.3</v>
      </c>
      <c r="D313" s="1">
        <v>0.57443573999999997</v>
      </c>
      <c r="E313" s="3">
        <v>52.178199999999997</v>
      </c>
      <c r="F313" s="3">
        <v>13.841900000000001</v>
      </c>
      <c r="G313" s="6">
        <v>497</v>
      </c>
    </row>
    <row r="314" spans="1:7" x14ac:dyDescent="0.3">
      <c r="A314" t="s">
        <v>1647</v>
      </c>
      <c r="B314" t="s">
        <v>1648</v>
      </c>
      <c r="C314">
        <v>0.31190000000000001</v>
      </c>
      <c r="D314" s="1">
        <v>0</v>
      </c>
      <c r="E314" s="3">
        <v>582.42460000000005</v>
      </c>
      <c r="F314" s="3">
        <v>76.691100000000006</v>
      </c>
      <c r="G314" s="6">
        <v>497</v>
      </c>
    </row>
    <row r="315" spans="1:7" x14ac:dyDescent="0.3">
      <c r="A315" t="s">
        <v>3261</v>
      </c>
      <c r="B315" t="s">
        <v>3262</v>
      </c>
      <c r="C315">
        <v>0.25</v>
      </c>
      <c r="D315" s="1">
        <v>1</v>
      </c>
      <c r="E315" s="3">
        <v>65.119399999999999</v>
      </c>
      <c r="F315" s="3">
        <v>13.139799999999999</v>
      </c>
      <c r="G315" s="6">
        <v>497</v>
      </c>
    </row>
    <row r="316" spans="1:7" x14ac:dyDescent="0.3">
      <c r="A316" t="s">
        <v>4999</v>
      </c>
      <c r="B316" t="s">
        <v>5000</v>
      </c>
      <c r="C316">
        <v>0.3</v>
      </c>
      <c r="D316" s="1">
        <v>1</v>
      </c>
      <c r="E316" s="3">
        <v>301.68900000000002</v>
      </c>
      <c r="F316" s="3">
        <v>12.2811</v>
      </c>
      <c r="G316" s="6">
        <v>497</v>
      </c>
    </row>
    <row r="317" spans="1:7" x14ac:dyDescent="0.3">
      <c r="A317" t="s">
        <v>11694</v>
      </c>
      <c r="B317" t="s">
        <v>11695</v>
      </c>
      <c r="C317">
        <v>0.25</v>
      </c>
      <c r="D317" s="1">
        <v>0</v>
      </c>
      <c r="E317" s="3">
        <v>46.180100000000003</v>
      </c>
      <c r="F317" s="3">
        <v>5.0180999999999996</v>
      </c>
      <c r="G317" s="6">
        <v>494</v>
      </c>
    </row>
    <row r="318" spans="1:7" x14ac:dyDescent="0.3">
      <c r="A318" t="s">
        <v>7737</v>
      </c>
      <c r="B318" t="s">
        <v>7738</v>
      </c>
      <c r="C318">
        <v>0.29139999999999999</v>
      </c>
      <c r="D318" s="1">
        <v>0</v>
      </c>
      <c r="E318" s="3">
        <v>88.808099999999996</v>
      </c>
      <c r="F318" s="3">
        <v>12.685700000000001</v>
      </c>
      <c r="G318" s="6">
        <v>490</v>
      </c>
    </row>
    <row r="319" spans="1:7" x14ac:dyDescent="0.3">
      <c r="A319" t="s">
        <v>5980</v>
      </c>
      <c r="B319" t="s">
        <v>5981</v>
      </c>
      <c r="C319">
        <v>0.25</v>
      </c>
      <c r="D319" s="1">
        <v>0</v>
      </c>
      <c r="E319" s="3">
        <v>44.383800000000001</v>
      </c>
      <c r="F319" s="3">
        <v>11.549899999999999</v>
      </c>
      <c r="G319" s="6">
        <v>486</v>
      </c>
    </row>
    <row r="320" spans="1:7" x14ac:dyDescent="0.3">
      <c r="A320" t="s">
        <v>3630</v>
      </c>
      <c r="B320" t="s">
        <v>3631</v>
      </c>
      <c r="C320">
        <v>0.3</v>
      </c>
      <c r="D320" s="1">
        <v>0</v>
      </c>
      <c r="E320" s="3">
        <v>285.48910000000001</v>
      </c>
      <c r="F320" s="3">
        <v>36.6081</v>
      </c>
      <c r="G320" s="6">
        <v>485</v>
      </c>
    </row>
    <row r="321" spans="1:7" x14ac:dyDescent="0.3">
      <c r="A321" t="s">
        <v>10039</v>
      </c>
      <c r="B321" t="s">
        <v>10040</v>
      </c>
      <c r="C321">
        <v>0.25</v>
      </c>
      <c r="D321" s="1">
        <v>0</v>
      </c>
      <c r="E321" s="3">
        <v>13.5649</v>
      </c>
      <c r="F321" s="3">
        <v>4.9077000000000002</v>
      </c>
      <c r="G321" s="6">
        <v>481</v>
      </c>
    </row>
    <row r="322" spans="1:7" x14ac:dyDescent="0.3">
      <c r="A322" t="s">
        <v>11453</v>
      </c>
      <c r="B322" t="s">
        <v>11454</v>
      </c>
      <c r="C322">
        <v>0.28460000000000002</v>
      </c>
      <c r="D322" s="1">
        <v>0</v>
      </c>
      <c r="E322" s="3">
        <v>149.065</v>
      </c>
      <c r="F322" s="3">
        <v>6.6146000000000003</v>
      </c>
      <c r="G322" s="6">
        <v>477</v>
      </c>
    </row>
    <row r="323" spans="1:7" x14ac:dyDescent="0.3">
      <c r="A323" t="s">
        <v>11011</v>
      </c>
      <c r="B323" t="s">
        <v>11012</v>
      </c>
      <c r="C323">
        <v>0.25</v>
      </c>
      <c r="D323" s="1">
        <v>0</v>
      </c>
      <c r="E323" s="3">
        <v>35.671799999999998</v>
      </c>
      <c r="F323" s="3">
        <v>7.133</v>
      </c>
      <c r="G323" s="6">
        <v>474</v>
      </c>
    </row>
    <row r="324" spans="1:7" x14ac:dyDescent="0.3">
      <c r="A324" t="s">
        <v>4985</v>
      </c>
      <c r="B324" t="s">
        <v>4986</v>
      </c>
      <c r="C324">
        <v>0.32419999999999999</v>
      </c>
      <c r="D324" s="1">
        <v>0.85093962000000001</v>
      </c>
      <c r="E324" s="3">
        <v>260.08030000000002</v>
      </c>
      <c r="F324" s="3">
        <v>22.3306</v>
      </c>
      <c r="G324" s="6">
        <v>473</v>
      </c>
    </row>
    <row r="325" spans="1:7" x14ac:dyDescent="0.3">
      <c r="A325" t="s">
        <v>9919</v>
      </c>
      <c r="B325" t="s">
        <v>9920</v>
      </c>
      <c r="C325">
        <v>0.25</v>
      </c>
      <c r="D325" s="1">
        <v>0</v>
      </c>
      <c r="E325" s="3">
        <v>22.9329</v>
      </c>
      <c r="F325" s="3">
        <v>8.4137000000000004</v>
      </c>
      <c r="G325" s="6">
        <v>451</v>
      </c>
    </row>
    <row r="326" spans="1:7" x14ac:dyDescent="0.3">
      <c r="A326" t="s">
        <v>10746</v>
      </c>
      <c r="B326" t="s">
        <v>10747</v>
      </c>
      <c r="C326">
        <v>0.25</v>
      </c>
      <c r="D326" s="1">
        <v>0</v>
      </c>
      <c r="E326" s="3">
        <v>175.14840000000001</v>
      </c>
      <c r="F326" s="3">
        <v>15.876799999999999</v>
      </c>
      <c r="G326" s="6">
        <v>445</v>
      </c>
    </row>
    <row r="327" spans="1:7" x14ac:dyDescent="0.3">
      <c r="A327" t="s">
        <v>6645</v>
      </c>
      <c r="B327" t="s">
        <v>6646</v>
      </c>
      <c r="C327">
        <v>0.25</v>
      </c>
      <c r="D327" s="1">
        <v>0</v>
      </c>
      <c r="E327" s="3">
        <v>36.4069</v>
      </c>
      <c r="F327" s="3">
        <v>7.3894000000000002</v>
      </c>
      <c r="G327" s="6">
        <v>440</v>
      </c>
    </row>
    <row r="328" spans="1:7" x14ac:dyDescent="0.3">
      <c r="A328" t="s">
        <v>8758</v>
      </c>
      <c r="B328" t="s">
        <v>8759</v>
      </c>
      <c r="C328">
        <v>0.2994</v>
      </c>
      <c r="D328" s="1">
        <v>0.98731897000000002</v>
      </c>
      <c r="E328" s="3">
        <v>177.4957</v>
      </c>
      <c r="F328" s="3">
        <v>115.5566</v>
      </c>
      <c r="G328" s="6">
        <v>439</v>
      </c>
    </row>
    <row r="329" spans="1:7" x14ac:dyDescent="0.3">
      <c r="A329" t="s">
        <v>8899</v>
      </c>
      <c r="B329" t="s">
        <v>8900</v>
      </c>
      <c r="C329">
        <v>0.25</v>
      </c>
      <c r="D329" s="1">
        <v>0</v>
      </c>
      <c r="E329" s="3">
        <v>37.627899999999997</v>
      </c>
      <c r="F329" s="3">
        <v>29.580400000000001</v>
      </c>
      <c r="G329" s="6">
        <v>435</v>
      </c>
    </row>
    <row r="330" spans="1:7" x14ac:dyDescent="0.3">
      <c r="A330" t="s">
        <v>10591</v>
      </c>
      <c r="B330" t="s">
        <v>10592</v>
      </c>
      <c r="C330">
        <v>0.3</v>
      </c>
      <c r="D330" s="1">
        <v>1</v>
      </c>
      <c r="E330" s="3">
        <v>186.85810000000001</v>
      </c>
      <c r="F330" s="3">
        <v>30.474499999999999</v>
      </c>
      <c r="G330" s="6">
        <v>434</v>
      </c>
    </row>
    <row r="331" spans="1:7" x14ac:dyDescent="0.3">
      <c r="A331" t="s">
        <v>11210</v>
      </c>
      <c r="B331" t="s">
        <v>11211</v>
      </c>
      <c r="C331">
        <v>0.27960000000000002</v>
      </c>
      <c r="D331" s="1">
        <v>0.72336100000000003</v>
      </c>
      <c r="E331" s="3">
        <v>160.63759999999999</v>
      </c>
      <c r="F331" s="3">
        <v>16.6586</v>
      </c>
      <c r="G331" s="6">
        <v>427</v>
      </c>
    </row>
    <row r="332" spans="1:7" x14ac:dyDescent="0.3">
      <c r="A332" t="s">
        <v>6415</v>
      </c>
      <c r="B332" t="s">
        <v>6416</v>
      </c>
      <c r="C332">
        <v>0.25</v>
      </c>
      <c r="D332" s="1">
        <v>1</v>
      </c>
      <c r="E332" s="3">
        <v>177.8425</v>
      </c>
      <c r="F332" s="3">
        <v>28.993099999999998</v>
      </c>
      <c r="G332" s="6">
        <v>424</v>
      </c>
    </row>
    <row r="333" spans="1:7" x14ac:dyDescent="0.3">
      <c r="A333" t="s">
        <v>10185</v>
      </c>
      <c r="B333" t="s">
        <v>10186</v>
      </c>
      <c r="C333">
        <v>0.3</v>
      </c>
      <c r="D333" s="1">
        <v>0</v>
      </c>
      <c r="E333" s="3">
        <v>233.98689999999999</v>
      </c>
      <c r="F333" s="3">
        <v>17.8704</v>
      </c>
      <c r="G333" s="6">
        <v>424</v>
      </c>
    </row>
    <row r="334" spans="1:7" x14ac:dyDescent="0.3">
      <c r="A334" t="s">
        <v>8671</v>
      </c>
      <c r="B334" t="s">
        <v>8672</v>
      </c>
      <c r="C334">
        <v>0.25</v>
      </c>
      <c r="D334" s="1">
        <v>0</v>
      </c>
      <c r="E334" s="3">
        <v>29.0383</v>
      </c>
      <c r="F334" s="3">
        <v>5.2382999999999997</v>
      </c>
      <c r="G334" s="6">
        <v>412</v>
      </c>
    </row>
    <row r="335" spans="1:7" x14ac:dyDescent="0.3">
      <c r="A335" t="s">
        <v>10013</v>
      </c>
      <c r="B335" t="s">
        <v>10014</v>
      </c>
      <c r="C335">
        <v>0.26019999999999999</v>
      </c>
      <c r="D335" s="1">
        <v>0</v>
      </c>
      <c r="E335" s="3">
        <v>34.427300000000002</v>
      </c>
      <c r="F335" s="3">
        <v>10.211</v>
      </c>
      <c r="G335" s="6">
        <v>408</v>
      </c>
    </row>
    <row r="336" spans="1:7" x14ac:dyDescent="0.3">
      <c r="A336" t="s">
        <v>9957</v>
      </c>
      <c r="B336" t="s">
        <v>9958</v>
      </c>
      <c r="C336">
        <v>0.25</v>
      </c>
      <c r="D336" s="1">
        <v>0</v>
      </c>
      <c r="E336" s="3">
        <v>21.745200000000001</v>
      </c>
      <c r="F336" s="3">
        <v>8.7751000000000001</v>
      </c>
      <c r="G336" s="6">
        <v>397</v>
      </c>
    </row>
    <row r="337" spans="1:7" x14ac:dyDescent="0.3">
      <c r="A337" t="s">
        <v>9105</v>
      </c>
      <c r="B337" t="s">
        <v>9106</v>
      </c>
      <c r="C337">
        <v>0.25</v>
      </c>
      <c r="D337" s="1">
        <v>0</v>
      </c>
      <c r="E337" s="3">
        <v>40.9193</v>
      </c>
      <c r="F337" s="3">
        <v>9.6814</v>
      </c>
      <c r="G337" s="6">
        <v>396</v>
      </c>
    </row>
    <row r="338" spans="1:7" x14ac:dyDescent="0.3">
      <c r="A338" t="s">
        <v>9037</v>
      </c>
      <c r="B338" t="s">
        <v>9038</v>
      </c>
      <c r="C338">
        <v>0.25</v>
      </c>
      <c r="D338" s="1">
        <v>0.99259463000000003</v>
      </c>
      <c r="E338" s="3">
        <v>53.386400000000002</v>
      </c>
      <c r="F338" s="3">
        <v>7.9901</v>
      </c>
      <c r="G338" s="6">
        <v>394</v>
      </c>
    </row>
    <row r="339" spans="1:7" x14ac:dyDescent="0.3">
      <c r="A339" t="s">
        <v>8329</v>
      </c>
      <c r="B339" t="s">
        <v>8330</v>
      </c>
      <c r="C339">
        <v>0.25</v>
      </c>
      <c r="D339" s="1">
        <v>0.93835500999999999</v>
      </c>
      <c r="E339" s="3">
        <v>102.2955</v>
      </c>
      <c r="F339" s="3">
        <v>10.6031</v>
      </c>
      <c r="G339" s="6">
        <v>393</v>
      </c>
    </row>
    <row r="340" spans="1:7" x14ac:dyDescent="0.3">
      <c r="A340" t="s">
        <v>9174</v>
      </c>
      <c r="B340" t="s">
        <v>9175</v>
      </c>
      <c r="C340">
        <v>0.25</v>
      </c>
      <c r="D340" s="1">
        <v>0</v>
      </c>
      <c r="E340" s="3">
        <v>66.458100000000002</v>
      </c>
      <c r="F340" s="3">
        <v>12.877800000000001</v>
      </c>
      <c r="G340" s="6">
        <v>390</v>
      </c>
    </row>
    <row r="341" spans="1:7" x14ac:dyDescent="0.3">
      <c r="A341" t="s">
        <v>3147</v>
      </c>
      <c r="B341" t="s">
        <v>3148</v>
      </c>
      <c r="C341">
        <v>0.28239999999999998</v>
      </c>
      <c r="D341" s="1">
        <v>0</v>
      </c>
      <c r="E341" s="3">
        <v>14.835699999999999</v>
      </c>
      <c r="F341" s="3">
        <v>5.3311000000000002</v>
      </c>
      <c r="G341" s="6">
        <v>386</v>
      </c>
    </row>
    <row r="342" spans="1:7" x14ac:dyDescent="0.3">
      <c r="A342" t="s">
        <v>3716</v>
      </c>
      <c r="B342" t="s">
        <v>3717</v>
      </c>
      <c r="C342">
        <v>0.3</v>
      </c>
      <c r="D342" s="1">
        <v>0.99883473</v>
      </c>
      <c r="E342" s="3">
        <v>296.39800000000002</v>
      </c>
      <c r="F342" s="3">
        <v>48.430799999999998</v>
      </c>
      <c r="G342" s="6">
        <v>380</v>
      </c>
    </row>
    <row r="343" spans="1:7" x14ac:dyDescent="0.3">
      <c r="A343" t="s">
        <v>10513</v>
      </c>
      <c r="B343" t="s">
        <v>10514</v>
      </c>
      <c r="C343">
        <v>0.2999</v>
      </c>
      <c r="D343" s="1">
        <v>0.87410036000000002</v>
      </c>
      <c r="E343" s="3">
        <v>233.46940000000001</v>
      </c>
      <c r="F343" s="3">
        <v>69.589600000000004</v>
      </c>
      <c r="G343" s="6">
        <v>371</v>
      </c>
    </row>
    <row r="344" spans="1:7" x14ac:dyDescent="0.3">
      <c r="A344" t="s">
        <v>8656</v>
      </c>
      <c r="B344" t="s">
        <v>8657</v>
      </c>
      <c r="C344">
        <v>0.35</v>
      </c>
      <c r="D344" s="1">
        <v>1</v>
      </c>
      <c r="E344" s="3">
        <v>67.857699999999994</v>
      </c>
      <c r="F344" s="3">
        <v>12.118399999999999</v>
      </c>
      <c r="G344" s="6">
        <v>370</v>
      </c>
    </row>
    <row r="345" spans="1:7" x14ac:dyDescent="0.3">
      <c r="A345" t="s">
        <v>8058</v>
      </c>
      <c r="B345" t="s">
        <v>8059</v>
      </c>
      <c r="C345">
        <v>0.27529999999999999</v>
      </c>
      <c r="D345" s="1">
        <v>0</v>
      </c>
      <c r="E345" s="3">
        <v>19.9907</v>
      </c>
      <c r="F345" s="3">
        <v>13.593400000000001</v>
      </c>
      <c r="G345" s="6">
        <v>362</v>
      </c>
    </row>
    <row r="346" spans="1:7" x14ac:dyDescent="0.3">
      <c r="A346" t="s">
        <v>678</v>
      </c>
      <c r="B346" t="s">
        <v>679</v>
      </c>
      <c r="C346">
        <v>0.33789999999999998</v>
      </c>
      <c r="D346" s="1">
        <v>0</v>
      </c>
      <c r="E346" s="3">
        <v>327.43610000000001</v>
      </c>
      <c r="F346" s="3">
        <v>10.866300000000001</v>
      </c>
      <c r="G346" s="6">
        <v>360</v>
      </c>
    </row>
    <row r="347" spans="1:7" x14ac:dyDescent="0.3">
      <c r="A347" t="s">
        <v>10254</v>
      </c>
      <c r="B347" t="s">
        <v>10255</v>
      </c>
      <c r="C347">
        <v>0.29830000000000001</v>
      </c>
      <c r="D347" s="1">
        <v>0.82189140000000005</v>
      </c>
      <c r="E347" s="3">
        <v>70.040499999999994</v>
      </c>
      <c r="F347" s="3">
        <v>29.032599999999999</v>
      </c>
      <c r="G347" s="6">
        <v>359</v>
      </c>
    </row>
    <row r="348" spans="1:7" x14ac:dyDescent="0.3">
      <c r="A348" t="s">
        <v>10441</v>
      </c>
      <c r="B348" t="s">
        <v>10442</v>
      </c>
      <c r="C348">
        <v>0.25</v>
      </c>
      <c r="D348" s="1">
        <v>0</v>
      </c>
      <c r="E348" s="3">
        <v>29.753399999999999</v>
      </c>
      <c r="F348" s="3">
        <v>8.8396000000000008</v>
      </c>
      <c r="G348" s="6">
        <v>356</v>
      </c>
    </row>
    <row r="349" spans="1:7" x14ac:dyDescent="0.3">
      <c r="A349" t="s">
        <v>7345</v>
      </c>
      <c r="B349" t="s">
        <v>7346</v>
      </c>
      <c r="C349">
        <v>0.3175</v>
      </c>
      <c r="D349" s="1">
        <v>0.74949301999999995</v>
      </c>
      <c r="E349" s="3">
        <v>200.94589999999999</v>
      </c>
      <c r="F349" s="3">
        <v>107.0334</v>
      </c>
      <c r="G349" s="6">
        <v>351</v>
      </c>
    </row>
    <row r="350" spans="1:7" x14ac:dyDescent="0.3">
      <c r="A350" t="s">
        <v>3129</v>
      </c>
      <c r="B350" t="s">
        <v>3130</v>
      </c>
      <c r="C350">
        <v>0.25</v>
      </c>
      <c r="D350" s="1">
        <v>0</v>
      </c>
      <c r="E350" s="3">
        <v>116.7071</v>
      </c>
      <c r="F350" s="3">
        <v>13.928100000000001</v>
      </c>
      <c r="G350" s="6">
        <v>350</v>
      </c>
    </row>
    <row r="351" spans="1:7" x14ac:dyDescent="0.3">
      <c r="A351" t="s">
        <v>5896</v>
      </c>
      <c r="B351" t="s">
        <v>5897</v>
      </c>
      <c r="C351">
        <v>0.2</v>
      </c>
      <c r="D351" s="1">
        <v>0</v>
      </c>
      <c r="E351" s="3">
        <v>44.042400000000001</v>
      </c>
      <c r="F351" s="3">
        <v>8.3106000000000009</v>
      </c>
      <c r="G351" s="6">
        <v>350</v>
      </c>
    </row>
    <row r="352" spans="1:7" x14ac:dyDescent="0.3">
      <c r="A352" t="s">
        <v>200</v>
      </c>
      <c r="B352" t="s">
        <v>201</v>
      </c>
      <c r="C352">
        <v>0.25</v>
      </c>
      <c r="D352" s="1">
        <v>1</v>
      </c>
      <c r="E352" s="3">
        <v>145.4828</v>
      </c>
      <c r="F352" s="3">
        <v>9.9489000000000001</v>
      </c>
      <c r="G352" s="6">
        <v>349</v>
      </c>
    </row>
    <row r="353" spans="1:7" x14ac:dyDescent="0.3">
      <c r="A353" t="s">
        <v>9437</v>
      </c>
      <c r="B353" t="s">
        <v>9438</v>
      </c>
      <c r="C353">
        <v>0.25</v>
      </c>
      <c r="D353" s="1">
        <v>0</v>
      </c>
      <c r="E353" s="3">
        <v>55.250100000000003</v>
      </c>
      <c r="F353" s="3">
        <v>6.3296000000000001</v>
      </c>
      <c r="G353" s="6">
        <v>348</v>
      </c>
    </row>
    <row r="354" spans="1:7" x14ac:dyDescent="0.3">
      <c r="A354" t="s">
        <v>11417</v>
      </c>
      <c r="B354" t="s">
        <v>11418</v>
      </c>
      <c r="C354">
        <v>0.25</v>
      </c>
      <c r="D354" s="1">
        <v>0</v>
      </c>
      <c r="E354" s="3">
        <v>26.776599999999998</v>
      </c>
      <c r="F354" s="3">
        <v>12.7896</v>
      </c>
      <c r="G354" s="6">
        <v>347</v>
      </c>
    </row>
    <row r="355" spans="1:7" x14ac:dyDescent="0.3">
      <c r="A355" t="s">
        <v>1733</v>
      </c>
      <c r="B355" t="s">
        <v>1734</v>
      </c>
      <c r="C355">
        <v>0.33379999999999999</v>
      </c>
      <c r="D355" s="1">
        <v>0</v>
      </c>
      <c r="E355" s="3">
        <v>800.72140000000002</v>
      </c>
      <c r="F355" s="3">
        <v>65.147400000000005</v>
      </c>
      <c r="G355" s="6">
        <v>346</v>
      </c>
    </row>
    <row r="356" spans="1:7" x14ac:dyDescent="0.3">
      <c r="A356" t="s">
        <v>4753</v>
      </c>
      <c r="B356" t="s">
        <v>4754</v>
      </c>
      <c r="C356">
        <v>0.25</v>
      </c>
      <c r="D356" s="1">
        <v>0.31779705000000003</v>
      </c>
      <c r="E356" s="3">
        <v>124.1653</v>
      </c>
      <c r="F356" s="3">
        <v>4.7839999999999998</v>
      </c>
      <c r="G356" s="6">
        <v>344</v>
      </c>
    </row>
    <row r="357" spans="1:7" x14ac:dyDescent="0.3">
      <c r="A357" t="s">
        <v>2613</v>
      </c>
      <c r="B357" t="s">
        <v>2614</v>
      </c>
      <c r="C357">
        <v>0.34970000000000001</v>
      </c>
      <c r="D357" s="1">
        <v>0</v>
      </c>
      <c r="E357" s="3">
        <v>487.96870000000001</v>
      </c>
      <c r="F357" s="3">
        <v>43.306699999999999</v>
      </c>
      <c r="G357" s="6">
        <v>342</v>
      </c>
    </row>
    <row r="358" spans="1:7" x14ac:dyDescent="0.3">
      <c r="A358" t="s">
        <v>10427</v>
      </c>
      <c r="B358" t="s">
        <v>10428</v>
      </c>
      <c r="C358">
        <v>0.3</v>
      </c>
      <c r="D358" s="1">
        <v>0</v>
      </c>
      <c r="E358" s="3">
        <v>58.364199999999997</v>
      </c>
      <c r="F358" s="3">
        <v>25.8</v>
      </c>
      <c r="G358" s="6">
        <v>342</v>
      </c>
    </row>
    <row r="359" spans="1:7" x14ac:dyDescent="0.3">
      <c r="A359" t="s">
        <v>4091</v>
      </c>
      <c r="B359" t="s">
        <v>4092</v>
      </c>
      <c r="C359">
        <v>0.3</v>
      </c>
      <c r="D359" s="1">
        <v>0</v>
      </c>
      <c r="E359" s="3">
        <v>36.827399999999997</v>
      </c>
      <c r="F359" s="3">
        <v>10.547800000000001</v>
      </c>
      <c r="G359" s="6">
        <v>337</v>
      </c>
    </row>
    <row r="360" spans="1:7" x14ac:dyDescent="0.3">
      <c r="A360" t="s">
        <v>8022</v>
      </c>
      <c r="B360" t="s">
        <v>8023</v>
      </c>
      <c r="C360">
        <v>0.25209999999999999</v>
      </c>
      <c r="D360" s="1">
        <v>0</v>
      </c>
      <c r="E360" s="3">
        <v>155.72319999999999</v>
      </c>
      <c r="F360" s="3">
        <v>7.0578000000000003</v>
      </c>
      <c r="G360" s="6">
        <v>337</v>
      </c>
    </row>
    <row r="361" spans="1:7" x14ac:dyDescent="0.3">
      <c r="A361" t="s">
        <v>6060</v>
      </c>
      <c r="B361" t="s">
        <v>6061</v>
      </c>
      <c r="C361">
        <v>0.26419999999999999</v>
      </c>
      <c r="D361" s="1">
        <v>0.59145415999999995</v>
      </c>
      <c r="E361" s="3">
        <v>81.393799999999999</v>
      </c>
      <c r="F361" s="3">
        <v>28.587399999999999</v>
      </c>
      <c r="G361" s="6">
        <v>334</v>
      </c>
    </row>
    <row r="362" spans="1:7" x14ac:dyDescent="0.3">
      <c r="A362" t="s">
        <v>8271</v>
      </c>
      <c r="B362" t="s">
        <v>8272</v>
      </c>
      <c r="C362">
        <v>0.28660000000000002</v>
      </c>
      <c r="D362" s="1">
        <v>0</v>
      </c>
      <c r="E362" s="3">
        <v>181.43279999999999</v>
      </c>
      <c r="F362" s="3">
        <v>14.1968</v>
      </c>
      <c r="G362" s="6">
        <v>334</v>
      </c>
    </row>
    <row r="363" spans="1:7" x14ac:dyDescent="0.3">
      <c r="A363" t="s">
        <v>6661</v>
      </c>
      <c r="B363" t="s">
        <v>6662</v>
      </c>
      <c r="C363">
        <v>0.29609999999999997</v>
      </c>
      <c r="D363" s="1">
        <v>0</v>
      </c>
      <c r="E363" s="3">
        <v>133.28890000000001</v>
      </c>
      <c r="F363" s="3">
        <v>24.3216</v>
      </c>
      <c r="G363" s="6">
        <v>331</v>
      </c>
    </row>
    <row r="364" spans="1:7" x14ac:dyDescent="0.3">
      <c r="A364" t="s">
        <v>6629</v>
      </c>
      <c r="B364" t="s">
        <v>6630</v>
      </c>
      <c r="C364">
        <v>0.31309999999999999</v>
      </c>
      <c r="D364" s="1">
        <v>0</v>
      </c>
      <c r="E364" s="3">
        <v>258.74470000000002</v>
      </c>
      <c r="F364" s="3">
        <v>31.464600000000001</v>
      </c>
      <c r="G364" s="6">
        <v>329</v>
      </c>
    </row>
    <row r="365" spans="1:7" x14ac:dyDescent="0.3">
      <c r="A365" t="s">
        <v>10465</v>
      </c>
      <c r="B365" t="s">
        <v>10466</v>
      </c>
      <c r="C365">
        <v>0.2084</v>
      </c>
      <c r="D365" s="1">
        <v>0</v>
      </c>
      <c r="E365" s="3">
        <v>10.4153</v>
      </c>
      <c r="F365" s="3">
        <v>2.9319000000000002</v>
      </c>
      <c r="G365" s="6">
        <v>326</v>
      </c>
    </row>
    <row r="366" spans="1:7" x14ac:dyDescent="0.3">
      <c r="A366" t="s">
        <v>11429</v>
      </c>
      <c r="B366" t="s">
        <v>11430</v>
      </c>
      <c r="C366">
        <v>0.2828</v>
      </c>
      <c r="D366" s="1">
        <v>1</v>
      </c>
      <c r="E366" s="3">
        <v>2377.7525000000001</v>
      </c>
      <c r="F366" s="3">
        <v>76.416300000000007</v>
      </c>
      <c r="G366" s="6">
        <v>325</v>
      </c>
    </row>
    <row r="367" spans="1:7" x14ac:dyDescent="0.3">
      <c r="A367" t="s">
        <v>11561</v>
      </c>
      <c r="B367" t="s">
        <v>11562</v>
      </c>
      <c r="C367">
        <v>0.25</v>
      </c>
      <c r="D367" s="1">
        <v>0</v>
      </c>
      <c r="E367" s="3">
        <v>43.616199999999999</v>
      </c>
      <c r="F367" s="3">
        <v>8.6931999999999992</v>
      </c>
      <c r="G367" s="6">
        <v>319</v>
      </c>
    </row>
    <row r="368" spans="1:7" x14ac:dyDescent="0.3">
      <c r="A368" t="s">
        <v>9941</v>
      </c>
      <c r="B368" t="s">
        <v>9942</v>
      </c>
      <c r="C368">
        <v>0.3</v>
      </c>
      <c r="D368" s="1">
        <v>0</v>
      </c>
      <c r="E368" s="3">
        <v>29.456600000000002</v>
      </c>
      <c r="F368" s="3">
        <v>15.738</v>
      </c>
      <c r="G368" s="6">
        <v>315</v>
      </c>
    </row>
    <row r="369" spans="1:7" x14ac:dyDescent="0.3">
      <c r="A369" t="s">
        <v>11149</v>
      </c>
      <c r="B369" t="s">
        <v>11150</v>
      </c>
      <c r="C369">
        <v>0.25</v>
      </c>
      <c r="D369" s="1">
        <v>0</v>
      </c>
      <c r="E369" s="3">
        <v>83.525499999999994</v>
      </c>
      <c r="F369" s="3">
        <v>20.039300000000001</v>
      </c>
      <c r="G369" s="6">
        <v>308</v>
      </c>
    </row>
    <row r="370" spans="1:7" x14ac:dyDescent="0.3">
      <c r="A370" t="s">
        <v>6637</v>
      </c>
      <c r="B370" t="s">
        <v>6638</v>
      </c>
      <c r="C370">
        <v>0.3</v>
      </c>
      <c r="D370" s="1">
        <v>1</v>
      </c>
      <c r="E370" s="3">
        <v>2284.4497000000001</v>
      </c>
      <c r="F370" s="3">
        <v>57.604700000000001</v>
      </c>
      <c r="G370" s="6">
        <v>307</v>
      </c>
    </row>
    <row r="371" spans="1:7" x14ac:dyDescent="0.3">
      <c r="A371" t="s">
        <v>10617</v>
      </c>
      <c r="B371" t="s">
        <v>10618</v>
      </c>
      <c r="C371">
        <v>0.30030000000000001</v>
      </c>
      <c r="D371" s="1">
        <v>0</v>
      </c>
      <c r="E371" s="3">
        <v>30.2699</v>
      </c>
      <c r="F371" s="3">
        <v>10.722300000000001</v>
      </c>
      <c r="G371" s="6">
        <v>305</v>
      </c>
    </row>
    <row r="372" spans="1:7" x14ac:dyDescent="0.3">
      <c r="A372" t="s">
        <v>11017</v>
      </c>
      <c r="B372" t="s">
        <v>11018</v>
      </c>
      <c r="C372">
        <v>0.35</v>
      </c>
      <c r="D372" s="1">
        <v>0</v>
      </c>
      <c r="E372" s="3">
        <v>37.959600000000002</v>
      </c>
      <c r="F372" s="3">
        <v>13.255599999999999</v>
      </c>
      <c r="G372" s="6">
        <v>302</v>
      </c>
    </row>
    <row r="373" spans="1:7" x14ac:dyDescent="0.3">
      <c r="A373" t="s">
        <v>11326</v>
      </c>
      <c r="B373" t="s">
        <v>9772</v>
      </c>
      <c r="C373">
        <v>0.34670000000000001</v>
      </c>
      <c r="D373" s="1">
        <v>0.48659636000000001</v>
      </c>
      <c r="E373" s="3">
        <v>285.79300000000001</v>
      </c>
      <c r="F373" s="3">
        <v>45.071800000000003</v>
      </c>
      <c r="G373" s="6">
        <v>298</v>
      </c>
    </row>
    <row r="374" spans="1:7" x14ac:dyDescent="0.3">
      <c r="A374" t="s">
        <v>158</v>
      </c>
      <c r="B374" t="s">
        <v>159</v>
      </c>
      <c r="C374">
        <v>0.2581</v>
      </c>
      <c r="D374" s="1">
        <v>0</v>
      </c>
      <c r="E374" s="3">
        <v>59.789700000000003</v>
      </c>
      <c r="F374" s="3">
        <v>7.2500999999999998</v>
      </c>
      <c r="G374" s="6">
        <v>296</v>
      </c>
    </row>
    <row r="375" spans="1:7" x14ac:dyDescent="0.3">
      <c r="A375" t="s">
        <v>176</v>
      </c>
      <c r="B375" t="s">
        <v>177</v>
      </c>
      <c r="C375">
        <v>0.2863</v>
      </c>
      <c r="D375" s="1">
        <v>1</v>
      </c>
      <c r="E375" s="3">
        <v>337.99189999999999</v>
      </c>
      <c r="F375" s="3">
        <v>30.022099999999998</v>
      </c>
      <c r="G375" s="6">
        <v>296</v>
      </c>
    </row>
    <row r="376" spans="1:7" x14ac:dyDescent="0.3">
      <c r="A376" t="s">
        <v>10204</v>
      </c>
      <c r="B376" t="s">
        <v>10205</v>
      </c>
      <c r="C376">
        <v>0.27010000000000001</v>
      </c>
      <c r="D376" s="1">
        <v>1</v>
      </c>
      <c r="E376" s="3">
        <v>148.7748</v>
      </c>
      <c r="F376" s="3">
        <v>43.787300000000002</v>
      </c>
      <c r="G376" s="6">
        <v>296</v>
      </c>
    </row>
    <row r="377" spans="1:7" x14ac:dyDescent="0.3">
      <c r="A377" t="s">
        <v>11521</v>
      </c>
      <c r="B377" t="s">
        <v>11522</v>
      </c>
      <c r="C377">
        <v>0.82750000000000001</v>
      </c>
      <c r="D377" s="1">
        <v>0</v>
      </c>
      <c r="E377" s="3">
        <v>97.306799999999996</v>
      </c>
      <c r="F377" s="3">
        <v>23.2256</v>
      </c>
      <c r="G377" s="6">
        <v>296</v>
      </c>
    </row>
    <row r="378" spans="1:7" x14ac:dyDescent="0.3">
      <c r="A378" t="s">
        <v>6361</v>
      </c>
      <c r="B378" t="s">
        <v>6362</v>
      </c>
      <c r="C378">
        <v>0.2868</v>
      </c>
      <c r="D378" s="1">
        <v>0</v>
      </c>
      <c r="E378" s="3">
        <v>150.79560000000001</v>
      </c>
      <c r="F378" s="3">
        <v>17.0914</v>
      </c>
      <c r="G378" s="6">
        <v>291</v>
      </c>
    </row>
    <row r="379" spans="1:7" x14ac:dyDescent="0.3">
      <c r="A379" t="s">
        <v>6102</v>
      </c>
      <c r="B379" t="s">
        <v>6103</v>
      </c>
      <c r="C379">
        <v>0.3</v>
      </c>
      <c r="D379" s="1">
        <v>0</v>
      </c>
      <c r="E379" s="3">
        <v>78.875200000000007</v>
      </c>
      <c r="F379" s="3">
        <v>11.3886</v>
      </c>
      <c r="G379" s="6">
        <v>286</v>
      </c>
    </row>
    <row r="380" spans="1:7" x14ac:dyDescent="0.3">
      <c r="A380" t="s">
        <v>1085</v>
      </c>
      <c r="B380" t="s">
        <v>1086</v>
      </c>
      <c r="C380">
        <v>0.3</v>
      </c>
      <c r="D380" s="1">
        <v>0</v>
      </c>
      <c r="E380" s="3">
        <v>17.1187</v>
      </c>
      <c r="F380" s="3">
        <v>8.0033999999999992</v>
      </c>
      <c r="G380" s="6">
        <v>282</v>
      </c>
    </row>
    <row r="381" spans="1:7" x14ac:dyDescent="0.3">
      <c r="A381" t="s">
        <v>3191</v>
      </c>
      <c r="B381" t="s">
        <v>3192</v>
      </c>
      <c r="C381">
        <v>0.25</v>
      </c>
      <c r="D381" s="1">
        <v>0</v>
      </c>
      <c r="E381" s="3">
        <v>33.228499999999997</v>
      </c>
      <c r="F381" s="3">
        <v>5.6467000000000001</v>
      </c>
      <c r="G381" s="6">
        <v>282</v>
      </c>
    </row>
    <row r="382" spans="1:7" x14ac:dyDescent="0.3">
      <c r="A382" t="s">
        <v>10244</v>
      </c>
      <c r="B382" t="s">
        <v>10245</v>
      </c>
      <c r="C382">
        <v>0.25</v>
      </c>
      <c r="D382" s="1">
        <v>0</v>
      </c>
      <c r="E382" s="3">
        <v>59.476500000000001</v>
      </c>
      <c r="F382" s="3">
        <v>20.1496</v>
      </c>
      <c r="G382" s="6">
        <v>281</v>
      </c>
    </row>
    <row r="383" spans="1:7" x14ac:dyDescent="0.3">
      <c r="A383" t="s">
        <v>3265</v>
      </c>
      <c r="B383" t="s">
        <v>3266</v>
      </c>
      <c r="C383">
        <v>0.35</v>
      </c>
      <c r="D383" s="1">
        <v>1</v>
      </c>
      <c r="E383" s="3">
        <v>46.041899999999998</v>
      </c>
      <c r="F383" s="3">
        <v>18.229800000000001</v>
      </c>
      <c r="G383" s="6">
        <v>270</v>
      </c>
    </row>
    <row r="384" spans="1:7" x14ac:dyDescent="0.3">
      <c r="A384" t="s">
        <v>11155</v>
      </c>
      <c r="B384" t="s">
        <v>11156</v>
      </c>
      <c r="C384">
        <v>0.29699999999999999</v>
      </c>
      <c r="D384" s="1">
        <v>0</v>
      </c>
      <c r="E384" s="3">
        <v>93.727900000000005</v>
      </c>
      <c r="F384" s="3">
        <v>11.475099999999999</v>
      </c>
      <c r="G384" s="6">
        <v>268</v>
      </c>
    </row>
    <row r="385" spans="1:7" x14ac:dyDescent="0.3">
      <c r="A385" t="s">
        <v>4589</v>
      </c>
      <c r="B385" t="s">
        <v>4590</v>
      </c>
      <c r="C385">
        <v>0.29759999999999998</v>
      </c>
      <c r="D385" s="1">
        <v>0</v>
      </c>
      <c r="E385" s="3">
        <v>82.692899999999995</v>
      </c>
      <c r="F385" s="3">
        <v>10.1143</v>
      </c>
      <c r="G385" s="6">
        <v>254</v>
      </c>
    </row>
    <row r="386" spans="1:7" x14ac:dyDescent="0.3">
      <c r="A386" t="s">
        <v>3634</v>
      </c>
      <c r="B386" t="s">
        <v>3635</v>
      </c>
      <c r="C386">
        <v>0.31</v>
      </c>
      <c r="D386" s="1">
        <v>0</v>
      </c>
      <c r="E386" s="3">
        <v>205.0949</v>
      </c>
      <c r="F386" s="3">
        <v>49.385100000000001</v>
      </c>
      <c r="G386" s="6">
        <v>252</v>
      </c>
    </row>
    <row r="387" spans="1:7" x14ac:dyDescent="0.3">
      <c r="A387" t="s">
        <v>3079</v>
      </c>
      <c r="B387" t="s">
        <v>3080</v>
      </c>
      <c r="C387">
        <v>0.3</v>
      </c>
      <c r="D387" s="1">
        <v>0</v>
      </c>
      <c r="E387" s="3">
        <v>31.1099</v>
      </c>
      <c r="F387" s="3">
        <v>9.0765999999999991</v>
      </c>
      <c r="G387" s="6">
        <v>244</v>
      </c>
    </row>
    <row r="388" spans="1:7" x14ac:dyDescent="0.3">
      <c r="A388" t="s">
        <v>3696</v>
      </c>
      <c r="B388" t="s">
        <v>3697</v>
      </c>
      <c r="C388">
        <v>0.3</v>
      </c>
      <c r="D388" s="1">
        <v>1</v>
      </c>
      <c r="E388" s="3">
        <v>708.95650000000001</v>
      </c>
      <c r="F388" s="3">
        <v>46.965800000000002</v>
      </c>
      <c r="G388" s="6">
        <v>243</v>
      </c>
    </row>
    <row r="389" spans="1:7" x14ac:dyDescent="0.3">
      <c r="A389" t="s">
        <v>8247</v>
      </c>
      <c r="B389" t="s">
        <v>8248</v>
      </c>
      <c r="C389">
        <v>0.31540000000000001</v>
      </c>
      <c r="D389" s="1">
        <v>0.20752897000000001</v>
      </c>
      <c r="E389" s="3">
        <v>701.84680000000003</v>
      </c>
      <c r="F389" s="3">
        <v>20.9712</v>
      </c>
      <c r="G389" s="6">
        <v>242</v>
      </c>
    </row>
    <row r="390" spans="1:7" x14ac:dyDescent="0.3">
      <c r="A390" t="s">
        <v>11531</v>
      </c>
      <c r="B390" t="s">
        <v>11532</v>
      </c>
      <c r="C390">
        <v>0.25</v>
      </c>
      <c r="D390" s="1">
        <v>0</v>
      </c>
      <c r="E390" s="3">
        <v>62.378999999999998</v>
      </c>
      <c r="F390" s="3">
        <v>3.3649</v>
      </c>
      <c r="G390" s="6">
        <v>240</v>
      </c>
    </row>
    <row r="391" spans="1:7" x14ac:dyDescent="0.3">
      <c r="A391" t="s">
        <v>8241</v>
      </c>
      <c r="B391" t="s">
        <v>8242</v>
      </c>
      <c r="C391">
        <v>0.33729999999999999</v>
      </c>
      <c r="D391" s="1">
        <v>0</v>
      </c>
      <c r="E391" s="3">
        <v>38.112299999999998</v>
      </c>
      <c r="F391" s="3">
        <v>13.1403</v>
      </c>
      <c r="G391" s="6">
        <v>239</v>
      </c>
    </row>
    <row r="392" spans="1:7" x14ac:dyDescent="0.3">
      <c r="A392" t="s">
        <v>11513</v>
      </c>
      <c r="B392" t="s">
        <v>11514</v>
      </c>
      <c r="C392">
        <v>0.25</v>
      </c>
      <c r="D392" s="1">
        <v>0</v>
      </c>
      <c r="E392" s="3">
        <v>47.6374</v>
      </c>
      <c r="F392" s="3">
        <v>28.019100000000002</v>
      </c>
      <c r="G392" s="6">
        <v>238</v>
      </c>
    </row>
    <row r="393" spans="1:7" x14ac:dyDescent="0.3">
      <c r="A393" t="s">
        <v>5672</v>
      </c>
      <c r="B393" t="s">
        <v>5673</v>
      </c>
      <c r="C393">
        <v>0.3412</v>
      </c>
      <c r="D393" s="1">
        <v>0.82781307999999998</v>
      </c>
      <c r="E393" s="3">
        <v>57.621400000000001</v>
      </c>
      <c r="F393" s="3">
        <v>17.3047</v>
      </c>
      <c r="G393" s="6">
        <v>237</v>
      </c>
    </row>
    <row r="394" spans="1:7" x14ac:dyDescent="0.3">
      <c r="A394" t="s">
        <v>7854</v>
      </c>
      <c r="B394" t="s">
        <v>7855</v>
      </c>
      <c r="C394">
        <v>0.29530000000000001</v>
      </c>
      <c r="D394" s="1">
        <v>0</v>
      </c>
      <c r="E394" s="3">
        <v>116.8801</v>
      </c>
      <c r="F394" s="3">
        <v>27.348800000000001</v>
      </c>
      <c r="G394" s="6">
        <v>235</v>
      </c>
    </row>
    <row r="395" spans="1:7" x14ac:dyDescent="0.3">
      <c r="A395" t="s">
        <v>7030</v>
      </c>
      <c r="B395" t="s">
        <v>7031</v>
      </c>
      <c r="C395">
        <v>0.4</v>
      </c>
      <c r="D395" s="1">
        <v>0</v>
      </c>
      <c r="E395" s="3">
        <v>69.817800000000005</v>
      </c>
      <c r="F395" s="3">
        <v>3.8662999999999998</v>
      </c>
      <c r="G395" s="6">
        <v>232</v>
      </c>
    </row>
    <row r="396" spans="1:7" x14ac:dyDescent="0.3">
      <c r="A396" t="s">
        <v>7024</v>
      </c>
      <c r="B396" t="s">
        <v>7025</v>
      </c>
      <c r="C396">
        <v>0.3</v>
      </c>
      <c r="D396" s="1">
        <v>0.79786822000000002</v>
      </c>
      <c r="E396" s="3">
        <v>127.0111</v>
      </c>
      <c r="F396" s="3">
        <v>9.6783000000000001</v>
      </c>
      <c r="G396" s="6">
        <v>231</v>
      </c>
    </row>
    <row r="397" spans="1:7" x14ac:dyDescent="0.3">
      <c r="A397" t="s">
        <v>3237</v>
      </c>
      <c r="B397" t="s">
        <v>3238</v>
      </c>
      <c r="C397">
        <v>0.25</v>
      </c>
      <c r="D397" s="1">
        <v>0</v>
      </c>
      <c r="E397" s="3">
        <v>20.8217</v>
      </c>
      <c r="F397" s="3">
        <v>3.9232</v>
      </c>
      <c r="G397" s="6">
        <v>229</v>
      </c>
    </row>
    <row r="398" spans="1:7" x14ac:dyDescent="0.3">
      <c r="A398" t="s">
        <v>8054</v>
      </c>
      <c r="B398" t="s">
        <v>8055</v>
      </c>
      <c r="C398">
        <v>0.25</v>
      </c>
      <c r="D398" s="1">
        <v>0</v>
      </c>
      <c r="E398" s="3">
        <v>445.0326</v>
      </c>
      <c r="F398" s="3">
        <v>8.0993999999999993</v>
      </c>
      <c r="G398" s="6">
        <v>225</v>
      </c>
    </row>
    <row r="399" spans="1:7" x14ac:dyDescent="0.3">
      <c r="A399" t="s">
        <v>11597</v>
      </c>
      <c r="B399" t="s">
        <v>11598</v>
      </c>
      <c r="C399">
        <v>0.25</v>
      </c>
      <c r="D399" s="1">
        <v>0.80127881999999995</v>
      </c>
      <c r="E399" s="3">
        <v>527.75450000000001</v>
      </c>
      <c r="F399" s="3">
        <v>200.17490000000001</v>
      </c>
      <c r="G399" s="6">
        <v>222</v>
      </c>
    </row>
    <row r="400" spans="1:7" x14ac:dyDescent="0.3">
      <c r="A400" t="s">
        <v>1679</v>
      </c>
      <c r="B400" t="s">
        <v>1680</v>
      </c>
      <c r="C400">
        <v>0.25</v>
      </c>
      <c r="D400" s="1">
        <v>0.70101897999999996</v>
      </c>
      <c r="E400" s="3">
        <v>81.059100000000001</v>
      </c>
      <c r="F400" s="3">
        <v>9.6190999999999995</v>
      </c>
      <c r="G400" s="6">
        <v>221</v>
      </c>
    </row>
    <row r="401" spans="1:7" x14ac:dyDescent="0.3">
      <c r="A401" t="s">
        <v>10842</v>
      </c>
      <c r="B401" t="s">
        <v>10843</v>
      </c>
      <c r="C401">
        <v>0.3392</v>
      </c>
      <c r="D401" s="1">
        <v>1</v>
      </c>
      <c r="E401" s="3">
        <v>158.08510000000001</v>
      </c>
      <c r="F401" s="3">
        <v>10.037100000000001</v>
      </c>
      <c r="G401" s="6">
        <v>221</v>
      </c>
    </row>
    <row r="402" spans="1:7" x14ac:dyDescent="0.3">
      <c r="A402" t="s">
        <v>5079</v>
      </c>
      <c r="B402" t="s">
        <v>5080</v>
      </c>
      <c r="C402">
        <v>0.25</v>
      </c>
      <c r="D402" s="1">
        <v>0.66209576000000003</v>
      </c>
      <c r="E402" s="3">
        <v>105.31319999999999</v>
      </c>
      <c r="F402" s="3">
        <v>5.4100999999999999</v>
      </c>
      <c r="G402" s="6">
        <v>218</v>
      </c>
    </row>
    <row r="403" spans="1:7" x14ac:dyDescent="0.3">
      <c r="A403" t="s">
        <v>10188</v>
      </c>
      <c r="B403" t="s">
        <v>10189</v>
      </c>
      <c r="C403">
        <v>0.31169999999999998</v>
      </c>
      <c r="D403" s="1">
        <v>0</v>
      </c>
      <c r="E403" s="3">
        <v>21.514399999999998</v>
      </c>
      <c r="F403" s="3">
        <v>12.1876</v>
      </c>
      <c r="G403" s="6">
        <v>218</v>
      </c>
    </row>
    <row r="404" spans="1:7" x14ac:dyDescent="0.3">
      <c r="A404" t="s">
        <v>8373</v>
      </c>
      <c r="B404" t="s">
        <v>8374</v>
      </c>
      <c r="C404">
        <v>0.3</v>
      </c>
      <c r="D404" s="1">
        <v>1</v>
      </c>
      <c r="E404" s="3">
        <v>5095.8607000000002</v>
      </c>
      <c r="F404" s="3">
        <v>26.591100000000001</v>
      </c>
      <c r="G404" s="6">
        <v>213</v>
      </c>
    </row>
    <row r="405" spans="1:7" x14ac:dyDescent="0.3">
      <c r="A405" t="s">
        <v>10848</v>
      </c>
      <c r="B405" t="s">
        <v>10849</v>
      </c>
      <c r="C405">
        <v>0.25</v>
      </c>
      <c r="D405" s="1">
        <v>0</v>
      </c>
      <c r="E405" s="3">
        <v>12.860300000000001</v>
      </c>
      <c r="F405" s="3">
        <v>2.6204000000000001</v>
      </c>
      <c r="G405" s="6">
        <v>213</v>
      </c>
    </row>
    <row r="406" spans="1:7" x14ac:dyDescent="0.3">
      <c r="A406" t="s">
        <v>4947</v>
      </c>
      <c r="B406" t="s">
        <v>4948</v>
      </c>
      <c r="C406">
        <v>0.25</v>
      </c>
      <c r="D406" s="1">
        <v>1</v>
      </c>
      <c r="E406" s="3">
        <v>139.75409999999999</v>
      </c>
      <c r="F406" s="3">
        <v>7.6054000000000004</v>
      </c>
      <c r="G406" s="6">
        <v>212</v>
      </c>
    </row>
    <row r="407" spans="1:7" x14ac:dyDescent="0.3">
      <c r="A407" t="s">
        <v>10712</v>
      </c>
      <c r="B407" t="s">
        <v>10713</v>
      </c>
      <c r="C407">
        <v>0.21740000000000001</v>
      </c>
      <c r="D407" s="1">
        <v>0</v>
      </c>
      <c r="E407" s="3">
        <v>41.957599999999999</v>
      </c>
      <c r="F407" s="3">
        <v>8.9298999999999999</v>
      </c>
      <c r="G407" s="6">
        <v>212</v>
      </c>
    </row>
    <row r="408" spans="1:7" x14ac:dyDescent="0.3">
      <c r="A408" t="s">
        <v>3676</v>
      </c>
      <c r="B408" t="s">
        <v>3677</v>
      </c>
      <c r="C408">
        <v>0.2591</v>
      </c>
      <c r="D408" s="1">
        <v>0</v>
      </c>
      <c r="E408" s="3">
        <v>81.794600000000003</v>
      </c>
      <c r="F408" s="3">
        <v>5.1044999999999998</v>
      </c>
      <c r="G408" s="6">
        <v>202</v>
      </c>
    </row>
    <row r="409" spans="1:7" x14ac:dyDescent="0.3">
      <c r="A409" t="s">
        <v>9122</v>
      </c>
      <c r="B409" t="s">
        <v>9123</v>
      </c>
      <c r="C409">
        <v>0.35</v>
      </c>
      <c r="D409" s="1">
        <v>0</v>
      </c>
      <c r="E409" s="3">
        <v>9.0183999999999997</v>
      </c>
      <c r="F409" s="3">
        <v>4.3758999999999997</v>
      </c>
      <c r="G409" s="6">
        <v>200</v>
      </c>
    </row>
    <row r="410" spans="1:7" x14ac:dyDescent="0.3">
      <c r="A410" t="s">
        <v>11171</v>
      </c>
      <c r="B410" t="s">
        <v>11172</v>
      </c>
      <c r="C410">
        <v>0.25</v>
      </c>
      <c r="D410" s="1">
        <v>0</v>
      </c>
      <c r="E410" s="3">
        <v>34.093800000000002</v>
      </c>
      <c r="F410" s="3">
        <v>8.3336000000000006</v>
      </c>
      <c r="G410" s="6">
        <v>200</v>
      </c>
    </row>
    <row r="411" spans="1:7" x14ac:dyDescent="0.3">
      <c r="A411" t="s">
        <v>6423</v>
      </c>
      <c r="B411" t="s">
        <v>6424</v>
      </c>
      <c r="C411">
        <v>0.25</v>
      </c>
      <c r="D411" s="1">
        <v>0</v>
      </c>
      <c r="E411" s="3">
        <v>28.291499999999999</v>
      </c>
      <c r="F411" s="3">
        <v>4.8437000000000001</v>
      </c>
      <c r="G411" s="6">
        <v>198</v>
      </c>
    </row>
    <row r="412" spans="1:7" x14ac:dyDescent="0.3">
      <c r="A412" t="s">
        <v>11131</v>
      </c>
      <c r="B412" t="s">
        <v>11132</v>
      </c>
      <c r="C412">
        <v>0.2928</v>
      </c>
      <c r="D412" s="1">
        <v>0</v>
      </c>
      <c r="E412" s="3">
        <v>69.039900000000003</v>
      </c>
      <c r="F412" s="3">
        <v>17.2254</v>
      </c>
      <c r="G412" s="6">
        <v>196</v>
      </c>
    </row>
    <row r="413" spans="1:7" x14ac:dyDescent="0.3">
      <c r="A413" t="s">
        <v>274</v>
      </c>
      <c r="B413" t="s">
        <v>275</v>
      </c>
      <c r="C413">
        <v>0.29039999999999999</v>
      </c>
      <c r="D413" s="1">
        <v>0</v>
      </c>
      <c r="E413" s="3">
        <v>23.033100000000001</v>
      </c>
      <c r="F413" s="3">
        <v>5.0201000000000002</v>
      </c>
      <c r="G413" s="6">
        <v>194</v>
      </c>
    </row>
    <row r="414" spans="1:7" x14ac:dyDescent="0.3">
      <c r="A414" t="s">
        <v>769</v>
      </c>
      <c r="B414" t="s">
        <v>770</v>
      </c>
      <c r="C414">
        <v>0.30609999999999998</v>
      </c>
      <c r="D414" s="1">
        <v>0</v>
      </c>
      <c r="E414" s="3">
        <v>10.328200000000001</v>
      </c>
      <c r="F414" s="3">
        <v>3.7315999999999998</v>
      </c>
      <c r="G414" s="6">
        <v>191</v>
      </c>
    </row>
    <row r="415" spans="1:7" x14ac:dyDescent="0.3">
      <c r="A415" t="s">
        <v>7004</v>
      </c>
      <c r="B415" t="s">
        <v>7005</v>
      </c>
      <c r="C415">
        <v>0.33410000000000001</v>
      </c>
      <c r="D415" s="1">
        <v>0</v>
      </c>
      <c r="E415" s="3">
        <v>14.657999999999999</v>
      </c>
      <c r="F415" s="3">
        <v>5.9054000000000002</v>
      </c>
      <c r="G415" s="6">
        <v>185</v>
      </c>
    </row>
    <row r="416" spans="1:7" x14ac:dyDescent="0.3">
      <c r="A416" t="s">
        <v>1510</v>
      </c>
      <c r="B416" t="s">
        <v>1511</v>
      </c>
      <c r="C416">
        <v>0.25</v>
      </c>
      <c r="D416" s="1">
        <v>0</v>
      </c>
      <c r="E416" s="3">
        <v>70.328500000000005</v>
      </c>
      <c r="F416" s="3">
        <v>6.3548</v>
      </c>
      <c r="G416" s="6">
        <v>183</v>
      </c>
    </row>
    <row r="417" spans="1:7" x14ac:dyDescent="0.3">
      <c r="A417" t="s">
        <v>10415</v>
      </c>
      <c r="B417" t="s">
        <v>10416</v>
      </c>
      <c r="C417">
        <v>0.3</v>
      </c>
      <c r="D417" s="1">
        <v>0</v>
      </c>
      <c r="E417" s="3">
        <v>10.7979</v>
      </c>
      <c r="F417" s="3">
        <v>4.8655999999999997</v>
      </c>
      <c r="G417" s="6">
        <v>181</v>
      </c>
    </row>
    <row r="418" spans="1:7" x14ac:dyDescent="0.3">
      <c r="A418" t="s">
        <v>1593</v>
      </c>
      <c r="B418" t="s">
        <v>1594</v>
      </c>
      <c r="C418">
        <v>0.3221</v>
      </c>
      <c r="D418" s="1">
        <v>0</v>
      </c>
      <c r="E418" s="3">
        <v>40.180700000000002</v>
      </c>
      <c r="F418" s="3">
        <v>8.8222000000000005</v>
      </c>
      <c r="G418" s="6">
        <v>180</v>
      </c>
    </row>
    <row r="419" spans="1:7" x14ac:dyDescent="0.3">
      <c r="A419" t="s">
        <v>4535</v>
      </c>
      <c r="B419" t="s">
        <v>4536</v>
      </c>
      <c r="C419">
        <v>0.32429999999999998</v>
      </c>
      <c r="D419" s="1">
        <v>0.72564609000000002</v>
      </c>
      <c r="E419" s="3">
        <v>105.2623</v>
      </c>
      <c r="F419" s="3">
        <v>5.5743999999999998</v>
      </c>
      <c r="G419" s="6">
        <v>180</v>
      </c>
    </row>
    <row r="420" spans="1:7" x14ac:dyDescent="0.3">
      <c r="A420" t="s">
        <v>11575</v>
      </c>
      <c r="B420" t="s">
        <v>11576</v>
      </c>
      <c r="C420">
        <v>0.35</v>
      </c>
      <c r="D420" s="1">
        <v>0.94157100999999999</v>
      </c>
      <c r="E420" s="3">
        <v>68.182699999999997</v>
      </c>
      <c r="F420" s="3">
        <v>13.3179</v>
      </c>
      <c r="G420" s="6">
        <v>180</v>
      </c>
    </row>
    <row r="421" spans="1:7" x14ac:dyDescent="0.3">
      <c r="A421" t="s">
        <v>10327</v>
      </c>
      <c r="B421" t="s">
        <v>10328</v>
      </c>
      <c r="C421">
        <v>0.2712</v>
      </c>
      <c r="D421" s="1">
        <v>0</v>
      </c>
      <c r="E421" s="3">
        <v>664.71969999999999</v>
      </c>
      <c r="F421" s="3">
        <v>46.059100000000001</v>
      </c>
      <c r="G421" s="6">
        <v>177</v>
      </c>
    </row>
    <row r="422" spans="1:7" x14ac:dyDescent="0.3">
      <c r="A422" t="s">
        <v>148</v>
      </c>
      <c r="B422" t="s">
        <v>149</v>
      </c>
      <c r="C422">
        <v>0.25</v>
      </c>
      <c r="D422" s="1">
        <v>0</v>
      </c>
      <c r="E422" s="3">
        <v>19.630600000000001</v>
      </c>
      <c r="F422" s="3">
        <v>3.2976000000000001</v>
      </c>
      <c r="G422" s="6">
        <v>170</v>
      </c>
    </row>
    <row r="423" spans="1:7" x14ac:dyDescent="0.3">
      <c r="A423" t="s">
        <v>1516</v>
      </c>
      <c r="B423" t="s">
        <v>1517</v>
      </c>
      <c r="C423">
        <v>0.25</v>
      </c>
      <c r="D423" s="1">
        <v>0</v>
      </c>
      <c r="E423" s="3">
        <v>131.25729999999999</v>
      </c>
      <c r="F423" s="3">
        <v>8.2090999999999994</v>
      </c>
      <c r="G423" s="6">
        <v>170</v>
      </c>
    </row>
    <row r="424" spans="1:7" x14ac:dyDescent="0.3">
      <c r="A424" t="s">
        <v>262</v>
      </c>
      <c r="B424" t="s">
        <v>263</v>
      </c>
      <c r="C424">
        <v>0.33</v>
      </c>
      <c r="D424" s="1">
        <v>0</v>
      </c>
      <c r="E424" s="3">
        <v>9.3061000000000007</v>
      </c>
      <c r="F424" s="3">
        <v>4.4871999999999996</v>
      </c>
      <c r="G424" s="6">
        <v>169</v>
      </c>
    </row>
    <row r="425" spans="1:7" x14ac:dyDescent="0.3">
      <c r="A425" t="s">
        <v>1316</v>
      </c>
      <c r="B425" t="s">
        <v>1317</v>
      </c>
      <c r="C425">
        <v>0.3</v>
      </c>
      <c r="D425" s="1">
        <v>0</v>
      </c>
      <c r="E425" s="3">
        <v>73.506500000000003</v>
      </c>
      <c r="F425" s="3">
        <v>22.517499999999998</v>
      </c>
      <c r="G425" s="6">
        <v>169</v>
      </c>
    </row>
    <row r="426" spans="1:7" x14ac:dyDescent="0.3">
      <c r="A426" t="s">
        <v>1560</v>
      </c>
      <c r="B426" t="s">
        <v>1561</v>
      </c>
      <c r="C426">
        <v>0.25</v>
      </c>
      <c r="D426" s="1">
        <v>0</v>
      </c>
      <c r="E426" s="3">
        <v>50.860399999999998</v>
      </c>
      <c r="F426" s="3">
        <v>13.4947</v>
      </c>
      <c r="G426" s="6">
        <v>167</v>
      </c>
    </row>
    <row r="427" spans="1:7" x14ac:dyDescent="0.3">
      <c r="A427" t="s">
        <v>10981</v>
      </c>
      <c r="B427" t="s">
        <v>10982</v>
      </c>
      <c r="C427">
        <v>0.251</v>
      </c>
      <c r="D427" s="1">
        <v>0</v>
      </c>
      <c r="E427" s="3">
        <v>10.556800000000001</v>
      </c>
      <c r="F427" s="3">
        <v>4.1976000000000004</v>
      </c>
      <c r="G427" s="6">
        <v>166</v>
      </c>
    </row>
    <row r="428" spans="1:7" x14ac:dyDescent="0.3">
      <c r="A428" t="s">
        <v>10667</v>
      </c>
      <c r="B428" t="s">
        <v>10668</v>
      </c>
      <c r="C428">
        <v>0.3</v>
      </c>
      <c r="D428" s="1">
        <v>0.84280717999999999</v>
      </c>
      <c r="E428" s="3">
        <v>186.07050000000001</v>
      </c>
      <c r="F428" s="3">
        <v>9.5085999999999995</v>
      </c>
      <c r="G428" s="6">
        <v>165</v>
      </c>
    </row>
    <row r="429" spans="1:7" x14ac:dyDescent="0.3">
      <c r="A429" t="s">
        <v>8034</v>
      </c>
      <c r="B429" t="s">
        <v>8035</v>
      </c>
      <c r="C429">
        <v>0.3</v>
      </c>
      <c r="D429" s="1">
        <v>0</v>
      </c>
      <c r="E429" s="3">
        <v>4409.9623000000001</v>
      </c>
      <c r="F429" s="3">
        <v>27.392199999999999</v>
      </c>
      <c r="G429" s="6">
        <v>159</v>
      </c>
    </row>
    <row r="430" spans="1:7" x14ac:dyDescent="0.3">
      <c r="A430" t="s">
        <v>10595</v>
      </c>
      <c r="B430" t="s">
        <v>10596</v>
      </c>
      <c r="C430">
        <v>0.31590000000000001</v>
      </c>
      <c r="D430" s="1">
        <v>0</v>
      </c>
      <c r="E430" s="3">
        <v>17.959399999999999</v>
      </c>
      <c r="F430" s="3">
        <v>5.6688000000000001</v>
      </c>
      <c r="G430" s="6">
        <v>158</v>
      </c>
    </row>
    <row r="431" spans="1:7" x14ac:dyDescent="0.3">
      <c r="A431" t="s">
        <v>3083</v>
      </c>
      <c r="B431" t="s">
        <v>3084</v>
      </c>
      <c r="C431">
        <v>0.25690000000000002</v>
      </c>
      <c r="D431" s="1">
        <v>0</v>
      </c>
      <c r="E431" s="3">
        <v>25.716899999999999</v>
      </c>
      <c r="F431" s="3">
        <v>2.6663999999999999</v>
      </c>
      <c r="G431" s="6">
        <v>157</v>
      </c>
    </row>
    <row r="432" spans="1:7" x14ac:dyDescent="0.3">
      <c r="A432" t="s">
        <v>9211</v>
      </c>
      <c r="B432" t="s">
        <v>9212</v>
      </c>
      <c r="C432">
        <v>0.25</v>
      </c>
      <c r="D432" s="1">
        <v>0</v>
      </c>
      <c r="E432" s="3">
        <v>42.1751</v>
      </c>
      <c r="F432" s="3">
        <v>9.3804999999999996</v>
      </c>
      <c r="G432" s="6">
        <v>157</v>
      </c>
    </row>
    <row r="433" spans="1:7" x14ac:dyDescent="0.3">
      <c r="A433" t="s">
        <v>3207</v>
      </c>
      <c r="B433" t="s">
        <v>3208</v>
      </c>
      <c r="C433">
        <v>0.3</v>
      </c>
      <c r="D433" s="1">
        <v>0</v>
      </c>
      <c r="E433" s="3">
        <v>122.28919999999999</v>
      </c>
      <c r="F433" s="3">
        <v>11.4664</v>
      </c>
      <c r="G433" s="6">
        <v>156</v>
      </c>
    </row>
    <row r="434" spans="1:7" x14ac:dyDescent="0.3">
      <c r="A434" t="s">
        <v>11488</v>
      </c>
      <c r="B434" t="s">
        <v>11489</v>
      </c>
      <c r="C434">
        <v>0.25</v>
      </c>
      <c r="D434" s="1">
        <v>0</v>
      </c>
      <c r="E434" s="3">
        <v>12.019500000000001</v>
      </c>
      <c r="F434" s="3">
        <v>3.5676999999999999</v>
      </c>
      <c r="G434" s="6">
        <v>156</v>
      </c>
    </row>
    <row r="435" spans="1:7" x14ac:dyDescent="0.3">
      <c r="A435" t="s">
        <v>3962</v>
      </c>
      <c r="B435" t="s">
        <v>3963</v>
      </c>
      <c r="C435">
        <v>0.35</v>
      </c>
      <c r="D435" s="1">
        <v>0.97851988000000001</v>
      </c>
      <c r="E435" s="3">
        <v>278.50639999999999</v>
      </c>
      <c r="F435" s="3">
        <v>23.944500000000001</v>
      </c>
      <c r="G435" s="6">
        <v>155</v>
      </c>
    </row>
    <row r="436" spans="1:7" x14ac:dyDescent="0.3">
      <c r="A436" t="s">
        <v>10786</v>
      </c>
      <c r="B436" t="s">
        <v>10787</v>
      </c>
      <c r="C436">
        <v>0.2823</v>
      </c>
      <c r="D436" s="1">
        <v>0</v>
      </c>
      <c r="E436" s="3">
        <v>41.2194</v>
      </c>
      <c r="F436" s="3">
        <v>6.6818999999999997</v>
      </c>
      <c r="G436" s="6">
        <v>154</v>
      </c>
    </row>
    <row r="437" spans="1:7" x14ac:dyDescent="0.3">
      <c r="A437" t="s">
        <v>7703</v>
      </c>
      <c r="B437" t="s">
        <v>7704</v>
      </c>
      <c r="C437">
        <v>0.25</v>
      </c>
      <c r="D437" s="1">
        <v>0</v>
      </c>
      <c r="E437" s="3">
        <v>17.5153</v>
      </c>
      <c r="F437" s="3">
        <v>4.7839</v>
      </c>
      <c r="G437" s="6">
        <v>151</v>
      </c>
    </row>
    <row r="438" spans="1:7" x14ac:dyDescent="0.3">
      <c r="A438" t="s">
        <v>1603</v>
      </c>
      <c r="B438" t="s">
        <v>1604</v>
      </c>
      <c r="C438">
        <v>0.34350000000000003</v>
      </c>
      <c r="D438" s="1">
        <v>0</v>
      </c>
      <c r="E438" s="3">
        <v>88.170699999999997</v>
      </c>
      <c r="F438" s="3">
        <v>5.5444000000000004</v>
      </c>
      <c r="G438" s="6">
        <v>147</v>
      </c>
    </row>
    <row r="439" spans="1:7" x14ac:dyDescent="0.3">
      <c r="A439" t="s">
        <v>8855</v>
      </c>
      <c r="B439" t="s">
        <v>8856</v>
      </c>
      <c r="C439">
        <v>0.2908</v>
      </c>
      <c r="D439" s="1">
        <v>0</v>
      </c>
      <c r="E439" s="3">
        <v>7.9615999999999998</v>
      </c>
      <c r="F439" s="3">
        <v>5.0945999999999998</v>
      </c>
      <c r="G439" s="6">
        <v>147</v>
      </c>
    </row>
    <row r="440" spans="1:7" x14ac:dyDescent="0.3">
      <c r="A440" t="s">
        <v>292</v>
      </c>
      <c r="B440" t="s">
        <v>293</v>
      </c>
      <c r="C440">
        <v>0.35</v>
      </c>
      <c r="D440" s="1">
        <v>1</v>
      </c>
      <c r="E440" s="3">
        <v>136.53389999999999</v>
      </c>
      <c r="F440" s="3">
        <v>47.497900000000001</v>
      </c>
      <c r="G440" s="6">
        <v>146</v>
      </c>
    </row>
    <row r="441" spans="1:7" x14ac:dyDescent="0.3">
      <c r="A441" t="s">
        <v>5159</v>
      </c>
      <c r="B441" t="s">
        <v>5160</v>
      </c>
      <c r="C441">
        <v>0.25</v>
      </c>
      <c r="D441" s="1">
        <v>0</v>
      </c>
      <c r="E441" s="3">
        <v>16.770600000000002</v>
      </c>
      <c r="F441" s="3">
        <v>6.1685999999999996</v>
      </c>
      <c r="G441" s="6">
        <v>146</v>
      </c>
    </row>
    <row r="442" spans="1:7" x14ac:dyDescent="0.3">
      <c r="A442" t="s">
        <v>11298</v>
      </c>
      <c r="B442" t="s">
        <v>11299</v>
      </c>
      <c r="C442">
        <v>0.3</v>
      </c>
      <c r="D442" s="1">
        <v>1</v>
      </c>
      <c r="E442" s="3">
        <v>253.0506</v>
      </c>
      <c r="F442" s="3">
        <v>9.5481999999999996</v>
      </c>
      <c r="G442" s="6">
        <v>145</v>
      </c>
    </row>
    <row r="443" spans="1:7" x14ac:dyDescent="0.3">
      <c r="A443" t="s">
        <v>6353</v>
      </c>
      <c r="B443" t="s">
        <v>6354</v>
      </c>
      <c r="C443">
        <v>0.28299999999999997</v>
      </c>
      <c r="D443" s="1">
        <v>0</v>
      </c>
      <c r="E443" s="3">
        <v>9.1926000000000005</v>
      </c>
      <c r="F443" s="3">
        <v>2.1823000000000001</v>
      </c>
      <c r="G443" s="6">
        <v>144</v>
      </c>
    </row>
    <row r="444" spans="1:7" x14ac:dyDescent="0.3">
      <c r="A444" t="s">
        <v>1075</v>
      </c>
      <c r="B444" t="s">
        <v>1076</v>
      </c>
      <c r="C444">
        <v>0.25</v>
      </c>
      <c r="D444" s="1">
        <v>0</v>
      </c>
      <c r="E444" s="3">
        <v>18.387799999999999</v>
      </c>
      <c r="F444" s="3">
        <v>5.5255999999999998</v>
      </c>
      <c r="G444" s="6">
        <v>142</v>
      </c>
    </row>
    <row r="445" spans="1:7" x14ac:dyDescent="0.3">
      <c r="A445" t="s">
        <v>11617</v>
      </c>
      <c r="B445" t="s">
        <v>11618</v>
      </c>
      <c r="C445">
        <v>0.2838</v>
      </c>
      <c r="D445" s="1">
        <v>0</v>
      </c>
      <c r="E445" s="3">
        <v>233.74789999999999</v>
      </c>
      <c r="F445" s="3">
        <v>12.8316</v>
      </c>
      <c r="G445" s="6">
        <v>142</v>
      </c>
    </row>
    <row r="446" spans="1:7" x14ac:dyDescent="0.3">
      <c r="A446" t="s">
        <v>5758</v>
      </c>
      <c r="B446" t="s">
        <v>5759</v>
      </c>
      <c r="C446">
        <v>0.318</v>
      </c>
      <c r="D446" s="1">
        <v>0.99863683000000003</v>
      </c>
      <c r="E446" s="3">
        <v>115.3139</v>
      </c>
      <c r="F446" s="3">
        <v>5.3703000000000003</v>
      </c>
      <c r="G446" s="6">
        <v>140</v>
      </c>
    </row>
    <row r="447" spans="1:7" x14ac:dyDescent="0.3">
      <c r="A447" t="s">
        <v>11625</v>
      </c>
      <c r="B447" t="s">
        <v>11626</v>
      </c>
      <c r="C447">
        <v>0.27439999999999998</v>
      </c>
      <c r="D447" s="1">
        <v>0.44789340999999999</v>
      </c>
      <c r="E447" s="3">
        <v>89.126300000000001</v>
      </c>
      <c r="F447" s="3">
        <v>12.6106</v>
      </c>
      <c r="G447" s="6">
        <v>140</v>
      </c>
    </row>
    <row r="448" spans="1:7" x14ac:dyDescent="0.3">
      <c r="A448" t="s">
        <v>4857</v>
      </c>
      <c r="B448" t="s">
        <v>4858</v>
      </c>
      <c r="C448">
        <v>0.31909999999999999</v>
      </c>
      <c r="D448" s="1">
        <v>0</v>
      </c>
      <c r="E448" s="3">
        <v>48.481099999999998</v>
      </c>
      <c r="F448" s="3">
        <v>15.506399999999999</v>
      </c>
      <c r="G448" s="6">
        <v>136</v>
      </c>
    </row>
    <row r="449" spans="1:7" x14ac:dyDescent="0.3">
      <c r="A449" t="s">
        <v>5880</v>
      </c>
      <c r="B449" t="s">
        <v>5881</v>
      </c>
      <c r="C449">
        <v>0.31469999999999998</v>
      </c>
      <c r="D449" s="1">
        <v>0</v>
      </c>
      <c r="E449" s="3">
        <v>42.104799999999997</v>
      </c>
      <c r="F449" s="3">
        <v>6.5256999999999996</v>
      </c>
      <c r="G449" s="6">
        <v>136</v>
      </c>
    </row>
    <row r="450" spans="1:7" x14ac:dyDescent="0.3">
      <c r="A450" t="s">
        <v>11543</v>
      </c>
      <c r="B450" t="s">
        <v>11544</v>
      </c>
      <c r="C450">
        <v>0.3</v>
      </c>
      <c r="D450" s="1">
        <v>1</v>
      </c>
      <c r="E450" s="3">
        <v>44.798400000000001</v>
      </c>
      <c r="F450" s="3">
        <v>5.7135999999999996</v>
      </c>
      <c r="G450" s="6">
        <v>135</v>
      </c>
    </row>
    <row r="451" spans="1:7" x14ac:dyDescent="0.3">
      <c r="A451" t="s">
        <v>11393</v>
      </c>
      <c r="B451" t="s">
        <v>11394</v>
      </c>
      <c r="C451">
        <v>0.2999</v>
      </c>
      <c r="D451" s="1">
        <v>0</v>
      </c>
      <c r="E451" s="3">
        <v>43.043799999999997</v>
      </c>
      <c r="F451" s="3">
        <v>10.3452</v>
      </c>
      <c r="G451" s="6">
        <v>131</v>
      </c>
    </row>
    <row r="452" spans="1:7" x14ac:dyDescent="0.3">
      <c r="A452" t="s">
        <v>11179</v>
      </c>
      <c r="B452" t="s">
        <v>11180</v>
      </c>
      <c r="C452">
        <v>0.33</v>
      </c>
      <c r="D452" s="1">
        <v>0</v>
      </c>
      <c r="E452" s="3">
        <v>20.026599999999998</v>
      </c>
      <c r="F452" s="3">
        <v>3.5573999999999999</v>
      </c>
      <c r="G452" s="6">
        <v>130</v>
      </c>
    </row>
    <row r="453" spans="1:7" x14ac:dyDescent="0.3">
      <c r="A453" t="s">
        <v>3251</v>
      </c>
      <c r="B453" t="s">
        <v>3252</v>
      </c>
      <c r="C453">
        <v>0.29399999999999998</v>
      </c>
      <c r="D453" s="1">
        <v>0.56173558000000001</v>
      </c>
      <c r="E453" s="3">
        <v>179.97229999999999</v>
      </c>
      <c r="F453" s="3">
        <v>24.9312</v>
      </c>
      <c r="G453" s="6">
        <v>129</v>
      </c>
    </row>
    <row r="454" spans="1:7" x14ac:dyDescent="0.3">
      <c r="A454" t="s">
        <v>11423</v>
      </c>
      <c r="B454" t="s">
        <v>11424</v>
      </c>
      <c r="C454">
        <v>0.25</v>
      </c>
      <c r="D454" s="1">
        <v>0</v>
      </c>
      <c r="E454" s="3">
        <v>19.580100000000002</v>
      </c>
      <c r="F454" s="3">
        <v>3.3283999999999998</v>
      </c>
      <c r="G454" s="6">
        <v>126</v>
      </c>
    </row>
    <row r="455" spans="1:7" x14ac:dyDescent="0.3">
      <c r="A455" t="s">
        <v>10403</v>
      </c>
      <c r="B455" t="s">
        <v>10404</v>
      </c>
      <c r="C455">
        <v>0.25240000000000001</v>
      </c>
      <c r="D455" s="1">
        <v>0</v>
      </c>
      <c r="E455" s="3">
        <v>10.607200000000001</v>
      </c>
      <c r="F455" s="3">
        <v>3.5706000000000002</v>
      </c>
      <c r="G455" s="6">
        <v>125</v>
      </c>
    </row>
    <row r="456" spans="1:7" x14ac:dyDescent="0.3">
      <c r="A456" t="s">
        <v>3652</v>
      </c>
      <c r="B456" t="s">
        <v>3653</v>
      </c>
      <c r="C456">
        <v>0.20780000000000001</v>
      </c>
      <c r="D456" s="1">
        <v>0.92224921999999998</v>
      </c>
      <c r="E456" s="3">
        <v>59.840899999999998</v>
      </c>
      <c r="F456" s="3">
        <v>8.2040000000000006</v>
      </c>
      <c r="G456" s="6">
        <v>123</v>
      </c>
    </row>
    <row r="457" spans="1:7" x14ac:dyDescent="0.3">
      <c r="A457" t="s">
        <v>10663</v>
      </c>
      <c r="B457" t="s">
        <v>10664</v>
      </c>
      <c r="C457">
        <v>0.33160000000000001</v>
      </c>
      <c r="D457" s="1">
        <v>0</v>
      </c>
      <c r="E457" s="3">
        <v>18.760999999999999</v>
      </c>
      <c r="F457" s="3">
        <v>3.6303999999999998</v>
      </c>
      <c r="G457" s="6">
        <v>119</v>
      </c>
    </row>
    <row r="458" spans="1:7" x14ac:dyDescent="0.3">
      <c r="A458" t="s">
        <v>5768</v>
      </c>
      <c r="B458" t="s">
        <v>5769</v>
      </c>
      <c r="C458">
        <v>0.25</v>
      </c>
      <c r="D458" s="1">
        <v>0</v>
      </c>
      <c r="E458" s="3">
        <v>18.1296</v>
      </c>
      <c r="F458" s="3">
        <v>2.9512</v>
      </c>
      <c r="G458" s="6">
        <v>117</v>
      </c>
    </row>
    <row r="459" spans="1:7" x14ac:dyDescent="0.3">
      <c r="A459" t="s">
        <v>8943</v>
      </c>
      <c r="B459" t="s">
        <v>8944</v>
      </c>
      <c r="C459">
        <v>0.28820000000000001</v>
      </c>
      <c r="D459" s="1">
        <v>0.38416284000000001</v>
      </c>
      <c r="E459" s="3">
        <v>109.4614</v>
      </c>
      <c r="F459" s="3">
        <v>8.2858000000000001</v>
      </c>
      <c r="G459" s="6">
        <v>115</v>
      </c>
    </row>
    <row r="460" spans="1:7" x14ac:dyDescent="0.3">
      <c r="A460" t="s">
        <v>2873</v>
      </c>
      <c r="B460" t="s">
        <v>2874</v>
      </c>
      <c r="C460">
        <v>0.30380000000000001</v>
      </c>
      <c r="D460" s="1">
        <v>0.87355448999999996</v>
      </c>
      <c r="E460" s="3">
        <v>48.634999999999998</v>
      </c>
      <c r="F460" s="3">
        <v>4.3728999999999996</v>
      </c>
      <c r="G460" s="6">
        <v>111</v>
      </c>
    </row>
    <row r="461" spans="1:7" x14ac:dyDescent="0.3">
      <c r="A461" t="s">
        <v>9475</v>
      </c>
      <c r="B461" t="s">
        <v>9476</v>
      </c>
      <c r="C461">
        <v>0.3</v>
      </c>
      <c r="D461" s="1">
        <v>1</v>
      </c>
      <c r="E461" s="3">
        <v>497.84160000000003</v>
      </c>
      <c r="F461" s="3">
        <v>25.171600000000002</v>
      </c>
      <c r="G461" s="6">
        <v>108</v>
      </c>
    </row>
    <row r="462" spans="1:7" x14ac:dyDescent="0.3">
      <c r="A462" t="s">
        <v>4105</v>
      </c>
      <c r="B462" t="s">
        <v>4106</v>
      </c>
      <c r="C462">
        <v>0.29070000000000001</v>
      </c>
      <c r="D462" s="1">
        <v>0</v>
      </c>
      <c r="E462" s="3">
        <v>20.183599999999998</v>
      </c>
      <c r="F462" s="3">
        <v>4.3872999999999998</v>
      </c>
      <c r="G462" s="6">
        <v>107</v>
      </c>
    </row>
    <row r="463" spans="1:7" x14ac:dyDescent="0.3">
      <c r="A463" t="s">
        <v>5031</v>
      </c>
      <c r="B463" t="s">
        <v>5032</v>
      </c>
      <c r="C463">
        <v>0.35</v>
      </c>
      <c r="D463" s="1">
        <v>0</v>
      </c>
      <c r="E463" s="3">
        <v>7.1741000000000001</v>
      </c>
      <c r="F463" s="3">
        <v>3.4927999999999999</v>
      </c>
      <c r="G463" s="6">
        <v>106</v>
      </c>
    </row>
    <row r="464" spans="1:7" x14ac:dyDescent="0.3">
      <c r="A464" t="s">
        <v>10857</v>
      </c>
      <c r="B464" t="s">
        <v>10858</v>
      </c>
      <c r="C464">
        <v>0.32269999999999999</v>
      </c>
      <c r="D464" s="1">
        <v>0.45442145</v>
      </c>
      <c r="E464" s="3">
        <v>188.07929999999999</v>
      </c>
      <c r="F464" s="3">
        <v>15.314</v>
      </c>
      <c r="G464" s="6">
        <v>105</v>
      </c>
    </row>
    <row r="465" spans="1:7" x14ac:dyDescent="0.3">
      <c r="A465" t="s">
        <v>8887</v>
      </c>
      <c r="B465" t="s">
        <v>8888</v>
      </c>
      <c r="C465">
        <v>0.33</v>
      </c>
      <c r="D465" s="1">
        <v>0</v>
      </c>
      <c r="E465" s="3">
        <v>16.5029</v>
      </c>
      <c r="F465" s="3">
        <v>0.80640000000000001</v>
      </c>
      <c r="G465" s="6">
        <v>104</v>
      </c>
    </row>
    <row r="466" spans="1:7" x14ac:dyDescent="0.3">
      <c r="A466" t="s">
        <v>10391</v>
      </c>
      <c r="B466" t="s">
        <v>10392</v>
      </c>
      <c r="C466">
        <v>0.25</v>
      </c>
      <c r="D466" s="1">
        <v>0</v>
      </c>
      <c r="E466" s="3">
        <v>3.9535999999999998</v>
      </c>
      <c r="F466" s="3">
        <v>0.88170000000000004</v>
      </c>
      <c r="G466" s="6">
        <v>100</v>
      </c>
    </row>
    <row r="467" spans="1:7" x14ac:dyDescent="0.3">
      <c r="A467" t="s">
        <v>5668</v>
      </c>
      <c r="B467" t="s">
        <v>5669</v>
      </c>
      <c r="C467">
        <v>0.32950000000000002</v>
      </c>
      <c r="D467" s="1">
        <v>0</v>
      </c>
      <c r="E467" s="3">
        <v>19.290600000000001</v>
      </c>
      <c r="F467" s="3">
        <v>1.6119000000000001</v>
      </c>
      <c r="G467" s="6">
        <v>99</v>
      </c>
    </row>
    <row r="468" spans="1:7" x14ac:dyDescent="0.3">
      <c r="A468" t="s">
        <v>7894</v>
      </c>
      <c r="B468" t="s">
        <v>7895</v>
      </c>
      <c r="C468">
        <v>0.25</v>
      </c>
      <c r="D468" s="1">
        <v>0</v>
      </c>
      <c r="E468" s="3">
        <v>32.165999999999997</v>
      </c>
      <c r="F468" s="3">
        <v>1.3189</v>
      </c>
      <c r="G468" s="6">
        <v>99</v>
      </c>
    </row>
    <row r="469" spans="1:7" x14ac:dyDescent="0.3">
      <c r="A469" t="s">
        <v>9195</v>
      </c>
      <c r="B469" t="s">
        <v>9196</v>
      </c>
      <c r="C469">
        <v>0.33</v>
      </c>
      <c r="D469" s="1">
        <v>0</v>
      </c>
      <c r="E469" s="3">
        <v>30.351600000000001</v>
      </c>
      <c r="F469" s="3">
        <v>1.25</v>
      </c>
      <c r="G469" s="6">
        <v>99</v>
      </c>
    </row>
    <row r="470" spans="1:7" x14ac:dyDescent="0.3">
      <c r="A470" t="s">
        <v>10083</v>
      </c>
      <c r="B470" t="s">
        <v>10084</v>
      </c>
      <c r="C470">
        <v>0.3</v>
      </c>
      <c r="D470" s="1">
        <v>0</v>
      </c>
      <c r="E470" s="3">
        <v>16.861000000000001</v>
      </c>
      <c r="F470" s="3">
        <v>8.0599000000000007</v>
      </c>
      <c r="G470" s="6">
        <v>96</v>
      </c>
    </row>
    <row r="471" spans="1:7" x14ac:dyDescent="0.3">
      <c r="A471" t="s">
        <v>11535</v>
      </c>
      <c r="B471" t="s">
        <v>11536</v>
      </c>
      <c r="C471">
        <v>0.25</v>
      </c>
      <c r="D471" s="1">
        <v>0</v>
      </c>
      <c r="E471" s="3">
        <v>9.0031999999999996</v>
      </c>
      <c r="F471" s="3">
        <v>1.9137999999999999</v>
      </c>
      <c r="G471" s="6">
        <v>91</v>
      </c>
    </row>
    <row r="472" spans="1:7" x14ac:dyDescent="0.3">
      <c r="A472" t="s">
        <v>10867</v>
      </c>
      <c r="B472" t="s">
        <v>10868</v>
      </c>
      <c r="C472">
        <v>0.29980000000000001</v>
      </c>
      <c r="D472" s="1">
        <v>0.51869312000000001</v>
      </c>
      <c r="E472" s="3">
        <v>92.144400000000005</v>
      </c>
      <c r="F472" s="3">
        <v>9.4784000000000006</v>
      </c>
      <c r="G472" s="6">
        <v>89</v>
      </c>
    </row>
    <row r="473" spans="1:7" x14ac:dyDescent="0.3">
      <c r="A473" t="s">
        <v>807</v>
      </c>
      <c r="B473" t="s">
        <v>808</v>
      </c>
      <c r="C473">
        <v>0.27179999999999999</v>
      </c>
      <c r="D473" s="1">
        <v>0</v>
      </c>
      <c r="E473" s="3">
        <v>20.262799999999999</v>
      </c>
      <c r="F473" s="3">
        <v>1.8315999999999999</v>
      </c>
      <c r="G473" s="6">
        <v>88</v>
      </c>
    </row>
    <row r="474" spans="1:7" x14ac:dyDescent="0.3">
      <c r="A474" t="s">
        <v>10521</v>
      </c>
      <c r="B474" t="s">
        <v>10522</v>
      </c>
      <c r="C474">
        <v>0.34420000000000001</v>
      </c>
      <c r="D474" s="1">
        <v>0.86167846999999997</v>
      </c>
      <c r="E474" s="3">
        <v>43.304099999999998</v>
      </c>
      <c r="F474" s="3">
        <v>8.3566000000000003</v>
      </c>
      <c r="G474" s="6">
        <v>88</v>
      </c>
    </row>
    <row r="475" spans="1:7" x14ac:dyDescent="0.3">
      <c r="A475" t="s">
        <v>5664</v>
      </c>
      <c r="B475" t="s">
        <v>5665</v>
      </c>
      <c r="C475">
        <v>0.3</v>
      </c>
      <c r="D475" s="1">
        <v>0</v>
      </c>
      <c r="E475" s="3">
        <v>27.827400000000001</v>
      </c>
      <c r="F475" s="3">
        <v>1.6830000000000001</v>
      </c>
      <c r="G475" s="6">
        <v>85</v>
      </c>
    </row>
    <row r="476" spans="1:7" x14ac:dyDescent="0.3">
      <c r="A476" t="s">
        <v>8235</v>
      </c>
      <c r="B476" t="s">
        <v>8236</v>
      </c>
      <c r="C476">
        <v>0.2989</v>
      </c>
      <c r="D476" s="1">
        <v>0.70761136999999996</v>
      </c>
      <c r="E476" s="3">
        <v>63.455599999999997</v>
      </c>
      <c r="F476" s="3">
        <v>4.1161000000000003</v>
      </c>
      <c r="G476" s="6">
        <v>85</v>
      </c>
    </row>
    <row r="477" spans="1:7" x14ac:dyDescent="0.3">
      <c r="A477" t="s">
        <v>10397</v>
      </c>
      <c r="B477" t="s">
        <v>10398</v>
      </c>
      <c r="C477">
        <v>0.26329999999999998</v>
      </c>
      <c r="D477" s="1">
        <v>0</v>
      </c>
      <c r="E477" s="3">
        <v>23.5261</v>
      </c>
      <c r="F477" s="3">
        <v>3.0760000000000001</v>
      </c>
      <c r="G477" s="6">
        <v>84</v>
      </c>
    </row>
    <row r="478" spans="1:7" x14ac:dyDescent="0.3">
      <c r="A478" t="s">
        <v>5888</v>
      </c>
      <c r="B478" t="s">
        <v>5889</v>
      </c>
      <c r="C478">
        <v>0.33229999999999998</v>
      </c>
      <c r="D478" s="1">
        <v>0</v>
      </c>
      <c r="E478" s="3">
        <v>55.236899999999999</v>
      </c>
      <c r="F478" s="3">
        <v>7.4621000000000004</v>
      </c>
      <c r="G478" s="6">
        <v>83</v>
      </c>
    </row>
    <row r="479" spans="1:7" x14ac:dyDescent="0.3">
      <c r="A479" t="s">
        <v>9126</v>
      </c>
      <c r="B479" t="s">
        <v>9127</v>
      </c>
      <c r="C479">
        <v>0.2</v>
      </c>
      <c r="D479" s="1">
        <v>0</v>
      </c>
      <c r="E479" s="3">
        <v>40.0306</v>
      </c>
      <c r="F479" s="3">
        <v>0.98229999999999995</v>
      </c>
      <c r="G479" s="6">
        <v>83</v>
      </c>
    </row>
    <row r="480" spans="1:7" x14ac:dyDescent="0.3">
      <c r="A480" t="s">
        <v>11043</v>
      </c>
      <c r="B480" t="s">
        <v>11044</v>
      </c>
      <c r="C480">
        <v>0.25</v>
      </c>
      <c r="D480" s="1">
        <v>0.84354382000000006</v>
      </c>
      <c r="E480" s="3">
        <v>63.423099999999998</v>
      </c>
      <c r="F480" s="3">
        <v>2.9159999999999999</v>
      </c>
      <c r="G480" s="6">
        <v>82</v>
      </c>
    </row>
    <row r="481" spans="1:7" x14ac:dyDescent="0.3">
      <c r="A481" t="s">
        <v>8891</v>
      </c>
      <c r="B481" t="s">
        <v>8892</v>
      </c>
      <c r="C481">
        <v>0.2576</v>
      </c>
      <c r="D481" s="1">
        <v>0</v>
      </c>
      <c r="E481" s="3">
        <v>19.473600000000001</v>
      </c>
      <c r="F481" s="3">
        <v>2.1905999999999999</v>
      </c>
      <c r="G481" s="6">
        <v>80</v>
      </c>
    </row>
    <row r="482" spans="1:7" x14ac:dyDescent="0.3">
      <c r="A482" t="s">
        <v>2917</v>
      </c>
      <c r="B482" t="s">
        <v>2918</v>
      </c>
      <c r="C482">
        <v>0.28789999999999999</v>
      </c>
      <c r="D482" s="1">
        <v>0</v>
      </c>
      <c r="E482" s="3">
        <v>34.505699999999997</v>
      </c>
      <c r="F482" s="3">
        <v>3.8677999999999999</v>
      </c>
      <c r="G482" s="6">
        <v>79</v>
      </c>
    </row>
    <row r="483" spans="1:7" x14ac:dyDescent="0.3">
      <c r="A483" t="s">
        <v>9913</v>
      </c>
      <c r="B483" t="s">
        <v>9914</v>
      </c>
      <c r="C483">
        <v>0.25</v>
      </c>
      <c r="D483" s="1">
        <v>0</v>
      </c>
      <c r="E483" s="3">
        <v>12.818899999999999</v>
      </c>
      <c r="F483" s="3">
        <v>4.2050999999999998</v>
      </c>
      <c r="G483" s="6">
        <v>79</v>
      </c>
    </row>
    <row r="484" spans="1:7" x14ac:dyDescent="0.3">
      <c r="A484" t="s">
        <v>11083</v>
      </c>
      <c r="B484" t="s">
        <v>11084</v>
      </c>
      <c r="C484">
        <v>0.25</v>
      </c>
      <c r="D484" s="1">
        <v>0.89112495000000003</v>
      </c>
      <c r="E484" s="3">
        <v>160.00829999999999</v>
      </c>
      <c r="F484" s="3">
        <v>10.0654</v>
      </c>
      <c r="G484" s="6">
        <v>79</v>
      </c>
    </row>
    <row r="485" spans="1:7" x14ac:dyDescent="0.3">
      <c r="A485" t="s">
        <v>2931</v>
      </c>
      <c r="B485" t="s">
        <v>2932</v>
      </c>
      <c r="C485">
        <v>0.25</v>
      </c>
      <c r="D485" s="1">
        <v>0</v>
      </c>
      <c r="E485" s="3">
        <v>26.224799999999998</v>
      </c>
      <c r="F485" s="3">
        <v>12.2934</v>
      </c>
      <c r="G485" s="6">
        <v>78</v>
      </c>
    </row>
    <row r="486" spans="1:7" x14ac:dyDescent="0.3">
      <c r="A486" t="s">
        <v>7243</v>
      </c>
      <c r="B486" t="s">
        <v>7244</v>
      </c>
      <c r="C486">
        <v>0.2601</v>
      </c>
      <c r="D486" s="1">
        <v>0</v>
      </c>
      <c r="E486" s="3">
        <v>6.6939000000000002</v>
      </c>
      <c r="F486" s="3">
        <v>1.6566000000000001</v>
      </c>
      <c r="G486" s="6">
        <v>78</v>
      </c>
    </row>
    <row r="487" spans="1:7" x14ac:dyDescent="0.3">
      <c r="A487" t="s">
        <v>11708</v>
      </c>
      <c r="B487" t="s">
        <v>11709</v>
      </c>
      <c r="C487">
        <v>0.25</v>
      </c>
      <c r="D487" s="1">
        <v>0</v>
      </c>
      <c r="E487" s="3">
        <v>110.73180000000001</v>
      </c>
      <c r="F487" s="3">
        <v>1.4464999999999999</v>
      </c>
      <c r="G487" s="6">
        <v>77</v>
      </c>
    </row>
    <row r="488" spans="1:7" x14ac:dyDescent="0.3">
      <c r="A488" t="s">
        <v>8676</v>
      </c>
      <c r="B488" t="s">
        <v>8677</v>
      </c>
      <c r="C488">
        <v>0.29920000000000002</v>
      </c>
      <c r="D488" s="1">
        <v>0</v>
      </c>
      <c r="E488" s="3">
        <v>35.292499999999997</v>
      </c>
      <c r="F488" s="3">
        <v>10.209099999999999</v>
      </c>
      <c r="G488" s="6">
        <v>76</v>
      </c>
    </row>
    <row r="489" spans="1:7" x14ac:dyDescent="0.3">
      <c r="A489" t="s">
        <v>10177</v>
      </c>
      <c r="B489" t="s">
        <v>10178</v>
      </c>
      <c r="C489">
        <v>0.3</v>
      </c>
      <c r="D489" s="1">
        <v>0</v>
      </c>
      <c r="E489" s="3">
        <v>22.805599999999998</v>
      </c>
      <c r="F489" s="3">
        <v>3.3161</v>
      </c>
      <c r="G489" s="6">
        <v>76</v>
      </c>
    </row>
    <row r="490" spans="1:7" x14ac:dyDescent="0.3">
      <c r="A490" t="s">
        <v>10459</v>
      </c>
      <c r="B490" t="s">
        <v>10460</v>
      </c>
      <c r="C490">
        <v>0.3</v>
      </c>
      <c r="D490" s="1">
        <v>0</v>
      </c>
      <c r="E490" s="3">
        <v>5.1773999999999996</v>
      </c>
      <c r="F490" s="3">
        <v>1.9420999999999999</v>
      </c>
      <c r="G490" s="6">
        <v>76</v>
      </c>
    </row>
    <row r="491" spans="1:7" x14ac:dyDescent="0.3">
      <c r="A491" t="s">
        <v>6657</v>
      </c>
      <c r="B491" t="s">
        <v>6658</v>
      </c>
      <c r="C491">
        <v>0.25</v>
      </c>
      <c r="D491" s="1">
        <v>0</v>
      </c>
      <c r="E491" s="3">
        <v>7.6643999999999997</v>
      </c>
      <c r="F491" s="3">
        <v>1.6757</v>
      </c>
      <c r="G491" s="6">
        <v>75</v>
      </c>
    </row>
    <row r="492" spans="1:7" x14ac:dyDescent="0.3">
      <c r="A492" t="s">
        <v>11475</v>
      </c>
      <c r="B492" t="s">
        <v>11476</v>
      </c>
      <c r="C492">
        <v>0.35</v>
      </c>
      <c r="D492" s="1">
        <v>0</v>
      </c>
      <c r="E492" s="3">
        <v>17.595400000000001</v>
      </c>
      <c r="F492" s="3">
        <v>8.8363999999999994</v>
      </c>
      <c r="G492" s="6">
        <v>75</v>
      </c>
    </row>
    <row r="493" spans="1:7" x14ac:dyDescent="0.3">
      <c r="A493" t="s">
        <v>9899</v>
      </c>
      <c r="B493" t="s">
        <v>9900</v>
      </c>
      <c r="C493">
        <v>0.3</v>
      </c>
      <c r="D493" s="1">
        <v>0</v>
      </c>
      <c r="E493" s="3">
        <v>102.28319999999999</v>
      </c>
      <c r="F493" s="3">
        <v>4.5114999999999998</v>
      </c>
      <c r="G493" s="6">
        <v>74</v>
      </c>
    </row>
    <row r="494" spans="1:7" x14ac:dyDescent="0.3">
      <c r="A494" t="s">
        <v>4935</v>
      </c>
      <c r="B494" t="s">
        <v>4936</v>
      </c>
      <c r="C494">
        <v>0.3</v>
      </c>
      <c r="D494" s="1">
        <v>1</v>
      </c>
      <c r="E494" s="3">
        <v>34.988700000000001</v>
      </c>
      <c r="F494" s="3">
        <v>4.7977999999999996</v>
      </c>
      <c r="G494" s="6">
        <v>73</v>
      </c>
    </row>
    <row r="495" spans="1:7" x14ac:dyDescent="0.3">
      <c r="A495" t="s">
        <v>6098</v>
      </c>
      <c r="B495" t="s">
        <v>6099</v>
      </c>
      <c r="C495">
        <v>0.25</v>
      </c>
      <c r="D495" s="1">
        <v>0</v>
      </c>
      <c r="E495" s="3">
        <v>4.4419000000000004</v>
      </c>
      <c r="F495" s="3">
        <v>1.1249</v>
      </c>
      <c r="G495" s="6">
        <v>73</v>
      </c>
    </row>
    <row r="496" spans="1:7" x14ac:dyDescent="0.3">
      <c r="A496" t="s">
        <v>4115</v>
      </c>
      <c r="B496" t="s">
        <v>4116</v>
      </c>
      <c r="C496">
        <v>0.25</v>
      </c>
      <c r="D496" s="1">
        <v>0.98032889000000001</v>
      </c>
      <c r="E496" s="3">
        <v>32.456899999999997</v>
      </c>
      <c r="F496" s="3">
        <v>1.9664999999999999</v>
      </c>
      <c r="G496" s="6">
        <v>66</v>
      </c>
    </row>
    <row r="497" spans="1:7" x14ac:dyDescent="0.3">
      <c r="A497" t="s">
        <v>9172</v>
      </c>
      <c r="B497" t="s">
        <v>9173</v>
      </c>
      <c r="C497">
        <v>0.29380000000000001</v>
      </c>
      <c r="D497" s="1">
        <v>0</v>
      </c>
      <c r="E497" s="3">
        <v>22.884499999999999</v>
      </c>
      <c r="F497" s="3">
        <v>6.0190000000000001</v>
      </c>
      <c r="G497" s="6">
        <v>66</v>
      </c>
    </row>
    <row r="498" spans="1:7" x14ac:dyDescent="0.3">
      <c r="A498" t="s">
        <v>9215</v>
      </c>
      <c r="B498" t="s">
        <v>9216</v>
      </c>
      <c r="C498">
        <v>0.25</v>
      </c>
      <c r="D498" s="1">
        <v>0</v>
      </c>
      <c r="E498" s="3">
        <v>26.973199999999999</v>
      </c>
      <c r="F498" s="3">
        <v>2.3811</v>
      </c>
      <c r="G498" s="6">
        <v>66</v>
      </c>
    </row>
    <row r="499" spans="1:7" x14ac:dyDescent="0.3">
      <c r="A499" t="s">
        <v>11591</v>
      </c>
      <c r="B499" t="s">
        <v>11592</v>
      </c>
      <c r="C499">
        <v>0.25</v>
      </c>
      <c r="D499" s="1">
        <v>0</v>
      </c>
      <c r="E499" s="3">
        <v>48.457900000000002</v>
      </c>
      <c r="F499" s="3">
        <v>3.7833999999999999</v>
      </c>
      <c r="G499" s="6">
        <v>66</v>
      </c>
    </row>
    <row r="500" spans="1:7" x14ac:dyDescent="0.3">
      <c r="A500" t="s">
        <v>6549</v>
      </c>
      <c r="B500" t="s">
        <v>6550</v>
      </c>
      <c r="C500">
        <v>0.25</v>
      </c>
      <c r="D500" s="1">
        <v>0</v>
      </c>
      <c r="E500" s="3">
        <v>5.2417999999999996</v>
      </c>
      <c r="F500" s="3">
        <v>1.6081000000000001</v>
      </c>
      <c r="G500" s="6">
        <v>65</v>
      </c>
    </row>
    <row r="501" spans="1:7" x14ac:dyDescent="0.3">
      <c r="A501" t="s">
        <v>7044</v>
      </c>
      <c r="B501" t="s">
        <v>7045</v>
      </c>
      <c r="C501">
        <v>0.25</v>
      </c>
      <c r="D501" s="1">
        <v>0</v>
      </c>
      <c r="E501" s="3">
        <v>3.4203999999999999</v>
      </c>
      <c r="F501" s="3">
        <v>0.84860000000000002</v>
      </c>
      <c r="G501" s="6">
        <v>65</v>
      </c>
    </row>
    <row r="502" spans="1:7" x14ac:dyDescent="0.3">
      <c r="A502" t="s">
        <v>10375</v>
      </c>
      <c r="B502" t="s">
        <v>10376</v>
      </c>
      <c r="C502">
        <v>0.33</v>
      </c>
      <c r="D502" s="1">
        <v>0</v>
      </c>
      <c r="E502" s="3">
        <v>26.5061</v>
      </c>
      <c r="F502" s="3">
        <v>1.5873999999999999</v>
      </c>
      <c r="G502" s="6">
        <v>64</v>
      </c>
    </row>
    <row r="503" spans="1:7" x14ac:dyDescent="0.3">
      <c r="A503" t="s">
        <v>6058</v>
      </c>
      <c r="B503" t="s">
        <v>6059</v>
      </c>
      <c r="C503">
        <v>0.2555</v>
      </c>
      <c r="D503" s="1">
        <v>0</v>
      </c>
      <c r="E503" s="3">
        <v>33.4666</v>
      </c>
      <c r="F503" s="3">
        <v>1.5516000000000001</v>
      </c>
      <c r="G503" s="6">
        <v>63</v>
      </c>
    </row>
    <row r="504" spans="1:7" x14ac:dyDescent="0.3">
      <c r="A504" t="s">
        <v>2685</v>
      </c>
      <c r="B504" t="s">
        <v>2686</v>
      </c>
      <c r="C504">
        <v>0.3</v>
      </c>
      <c r="D504" s="1">
        <v>0</v>
      </c>
      <c r="E504" s="3">
        <v>29.173400000000001</v>
      </c>
      <c r="F504" s="3">
        <v>4.5174000000000003</v>
      </c>
      <c r="G504" s="6">
        <v>62</v>
      </c>
    </row>
    <row r="505" spans="1:7" x14ac:dyDescent="0.3">
      <c r="A505" t="s">
        <v>10343</v>
      </c>
      <c r="B505" t="s">
        <v>10344</v>
      </c>
      <c r="C505">
        <v>0.33</v>
      </c>
      <c r="D505" s="1">
        <v>0</v>
      </c>
      <c r="E505" s="3">
        <v>12.9056</v>
      </c>
      <c r="F505" s="3">
        <v>1.6384000000000001</v>
      </c>
      <c r="G505" s="6">
        <v>62</v>
      </c>
    </row>
    <row r="506" spans="1:7" x14ac:dyDescent="0.3">
      <c r="A506" t="s">
        <v>11710</v>
      </c>
      <c r="B506" t="s">
        <v>11711</v>
      </c>
      <c r="C506">
        <v>0.29330000000000001</v>
      </c>
      <c r="D506" s="1">
        <v>0</v>
      </c>
      <c r="E506" s="3">
        <v>29.666499999999999</v>
      </c>
      <c r="F506" s="3">
        <v>3.5579999999999998</v>
      </c>
      <c r="G506" s="6">
        <v>62</v>
      </c>
    </row>
    <row r="507" spans="1:7" x14ac:dyDescent="0.3">
      <c r="A507" t="s">
        <v>6112</v>
      </c>
      <c r="B507" t="s">
        <v>6113</v>
      </c>
      <c r="C507">
        <v>0.25</v>
      </c>
      <c r="D507" s="1">
        <v>1</v>
      </c>
      <c r="E507" s="3">
        <v>18.604500000000002</v>
      </c>
      <c r="F507" s="3">
        <v>1.7109000000000001</v>
      </c>
      <c r="G507" s="6">
        <v>61</v>
      </c>
    </row>
    <row r="508" spans="1:7" x14ac:dyDescent="0.3">
      <c r="A508" t="s">
        <v>8435</v>
      </c>
      <c r="B508" t="s">
        <v>8436</v>
      </c>
      <c r="C508">
        <v>0.3</v>
      </c>
      <c r="D508" s="1">
        <v>0</v>
      </c>
      <c r="E508" s="3">
        <v>22.607800000000001</v>
      </c>
      <c r="F508" s="3">
        <v>2.5398000000000001</v>
      </c>
      <c r="G508" s="6">
        <v>61</v>
      </c>
    </row>
    <row r="509" spans="1:7" x14ac:dyDescent="0.3">
      <c r="A509" t="s">
        <v>10573</v>
      </c>
      <c r="B509" t="s">
        <v>10574</v>
      </c>
      <c r="C509">
        <v>0.29949999999999999</v>
      </c>
      <c r="D509" s="1">
        <v>0</v>
      </c>
      <c r="E509" s="3">
        <v>293.6481</v>
      </c>
      <c r="F509" s="3">
        <v>5.3128000000000002</v>
      </c>
      <c r="G509" s="6">
        <v>61</v>
      </c>
    </row>
    <row r="510" spans="1:7" x14ac:dyDescent="0.3">
      <c r="A510" t="s">
        <v>4941</v>
      </c>
      <c r="B510" t="s">
        <v>4942</v>
      </c>
      <c r="C510">
        <v>0.25</v>
      </c>
      <c r="D510" s="1">
        <v>1</v>
      </c>
      <c r="E510" s="3">
        <v>168.37280000000001</v>
      </c>
      <c r="F510" s="3">
        <v>0.96830000000000005</v>
      </c>
      <c r="G510" s="6">
        <v>59</v>
      </c>
    </row>
    <row r="511" spans="1:7" x14ac:dyDescent="0.3">
      <c r="A511" t="s">
        <v>6651</v>
      </c>
      <c r="B511" t="s">
        <v>6652</v>
      </c>
      <c r="C511">
        <v>0.25</v>
      </c>
      <c r="D511" s="1">
        <v>0</v>
      </c>
      <c r="E511" s="3">
        <v>10.2981</v>
      </c>
      <c r="F511" s="3">
        <v>1.5992999999999999</v>
      </c>
      <c r="G511" s="6">
        <v>59</v>
      </c>
    </row>
    <row r="512" spans="1:7" x14ac:dyDescent="0.3">
      <c r="A512" t="s">
        <v>10527</v>
      </c>
      <c r="B512" t="s">
        <v>10528</v>
      </c>
      <c r="C512">
        <v>0.3256</v>
      </c>
      <c r="D512" s="1">
        <v>0</v>
      </c>
      <c r="E512" s="3">
        <v>42.866599999999998</v>
      </c>
      <c r="F512" s="3">
        <v>9.1405999999999992</v>
      </c>
      <c r="G512" s="6">
        <v>58</v>
      </c>
    </row>
    <row r="513" spans="1:7" x14ac:dyDescent="0.3">
      <c r="A513" t="s">
        <v>11698</v>
      </c>
      <c r="B513" t="s">
        <v>11699</v>
      </c>
      <c r="C513">
        <v>0.3</v>
      </c>
      <c r="D513" s="1">
        <v>1</v>
      </c>
      <c r="E513" s="3">
        <v>440.25420000000003</v>
      </c>
      <c r="F513" s="3">
        <v>17.919899999999998</v>
      </c>
      <c r="G513" s="6">
        <v>58</v>
      </c>
    </row>
    <row r="514" spans="1:7" x14ac:dyDescent="0.3">
      <c r="A514" t="s">
        <v>11112</v>
      </c>
      <c r="B514" t="s">
        <v>11113</v>
      </c>
      <c r="C514">
        <v>0.25</v>
      </c>
      <c r="D514" s="1">
        <v>1</v>
      </c>
      <c r="E514" s="3">
        <v>22.5703</v>
      </c>
      <c r="F514" s="3">
        <v>6.2175000000000002</v>
      </c>
      <c r="G514" s="6">
        <v>56</v>
      </c>
    </row>
    <row r="515" spans="1:7" x14ac:dyDescent="0.3">
      <c r="A515" t="s">
        <v>11165</v>
      </c>
      <c r="B515" t="s">
        <v>11166</v>
      </c>
      <c r="C515">
        <v>0.25</v>
      </c>
      <c r="D515" s="1">
        <v>0</v>
      </c>
      <c r="E515" s="3">
        <v>11.741400000000001</v>
      </c>
      <c r="F515" s="3">
        <v>0.61029999999999995</v>
      </c>
      <c r="G515" s="6">
        <v>55</v>
      </c>
    </row>
    <row r="516" spans="1:7" x14ac:dyDescent="0.3">
      <c r="A516" t="s">
        <v>7018</v>
      </c>
      <c r="B516" t="s">
        <v>7019</v>
      </c>
      <c r="C516">
        <v>0.25</v>
      </c>
      <c r="D516" s="1">
        <v>0</v>
      </c>
      <c r="E516" s="3">
        <v>23.0047</v>
      </c>
      <c r="F516" s="3">
        <v>1.2926</v>
      </c>
      <c r="G516" s="6">
        <v>53</v>
      </c>
    </row>
    <row r="517" spans="1:7" x14ac:dyDescent="0.3">
      <c r="A517" t="s">
        <v>11547</v>
      </c>
      <c r="B517" t="s">
        <v>11548</v>
      </c>
      <c r="C517">
        <v>0.25</v>
      </c>
      <c r="D517" s="1">
        <v>0</v>
      </c>
      <c r="E517" s="3">
        <v>13.653700000000001</v>
      </c>
      <c r="F517" s="3">
        <v>1.647</v>
      </c>
      <c r="G517" s="6">
        <v>53</v>
      </c>
    </row>
    <row r="518" spans="1:7" x14ac:dyDescent="0.3">
      <c r="A518" t="s">
        <v>184</v>
      </c>
      <c r="B518" t="s">
        <v>185</v>
      </c>
      <c r="C518">
        <v>0.35</v>
      </c>
      <c r="D518" s="1">
        <v>0</v>
      </c>
      <c r="E518" s="3">
        <v>8.1168999999999993</v>
      </c>
      <c r="F518" s="3">
        <v>2.8313999999999999</v>
      </c>
      <c r="G518" s="6">
        <v>50</v>
      </c>
    </row>
    <row r="519" spans="1:7" x14ac:dyDescent="0.3">
      <c r="A519" t="s">
        <v>2801</v>
      </c>
      <c r="B519" t="s">
        <v>2802</v>
      </c>
      <c r="C519">
        <v>0.29780000000000001</v>
      </c>
      <c r="D519" s="1">
        <v>0</v>
      </c>
      <c r="E519" s="3">
        <v>106.2516</v>
      </c>
      <c r="F519" s="3">
        <v>2.9363999999999999</v>
      </c>
      <c r="G519" s="6">
        <v>50</v>
      </c>
    </row>
    <row r="520" spans="1:7" x14ac:dyDescent="0.3">
      <c r="A520" t="s">
        <v>10101</v>
      </c>
      <c r="B520" t="s">
        <v>10102</v>
      </c>
      <c r="C520">
        <v>0.3</v>
      </c>
      <c r="D520" s="1">
        <v>0</v>
      </c>
      <c r="E520" s="3">
        <v>15.678100000000001</v>
      </c>
      <c r="F520" s="3">
        <v>7.4347000000000003</v>
      </c>
      <c r="G520" s="6">
        <v>50</v>
      </c>
    </row>
    <row r="521" spans="1:7" x14ac:dyDescent="0.3">
      <c r="A521" t="s">
        <v>10709</v>
      </c>
      <c r="B521" t="s">
        <v>10710</v>
      </c>
      <c r="C521">
        <v>0.3</v>
      </c>
      <c r="D521" s="1">
        <v>0</v>
      </c>
      <c r="E521" s="3">
        <v>27.186800000000002</v>
      </c>
      <c r="F521" s="3">
        <v>2.3934000000000002</v>
      </c>
      <c r="G521" s="6">
        <v>50</v>
      </c>
    </row>
    <row r="522" spans="1:7" x14ac:dyDescent="0.3">
      <c r="A522" t="s">
        <v>1193</v>
      </c>
      <c r="B522" t="s">
        <v>1194</v>
      </c>
      <c r="C522">
        <v>0.25</v>
      </c>
      <c r="D522" s="1">
        <v>0</v>
      </c>
      <c r="E522" s="3">
        <v>6.1334999999999997</v>
      </c>
      <c r="F522" s="3">
        <v>4.2944000000000004</v>
      </c>
      <c r="G522" s="6">
        <v>49</v>
      </c>
    </row>
    <row r="523" spans="1:7" x14ac:dyDescent="0.3">
      <c r="A523" t="s">
        <v>4531</v>
      </c>
      <c r="B523" t="s">
        <v>4532</v>
      </c>
      <c r="C523">
        <v>0.25</v>
      </c>
      <c r="D523" s="1">
        <v>0</v>
      </c>
      <c r="E523" s="3">
        <v>49.086399999999998</v>
      </c>
      <c r="F523" s="3">
        <v>10.7211</v>
      </c>
      <c r="G523" s="6">
        <v>49</v>
      </c>
    </row>
    <row r="524" spans="1:7" x14ac:dyDescent="0.3">
      <c r="A524" t="s">
        <v>140</v>
      </c>
      <c r="B524" t="s">
        <v>141</v>
      </c>
      <c r="C524">
        <v>0.35</v>
      </c>
      <c r="D524" s="1">
        <v>0</v>
      </c>
      <c r="E524" s="3">
        <v>4.4466999999999999</v>
      </c>
      <c r="F524" s="3">
        <v>2.6579000000000002</v>
      </c>
      <c r="G524" s="6">
        <v>47</v>
      </c>
    </row>
    <row r="525" spans="1:7" x14ac:dyDescent="0.3">
      <c r="A525" t="s">
        <v>704</v>
      </c>
      <c r="B525" t="s">
        <v>705</v>
      </c>
      <c r="C525">
        <v>0.2392</v>
      </c>
      <c r="D525" s="1">
        <v>0</v>
      </c>
      <c r="E525" s="3">
        <v>13.940099999999999</v>
      </c>
      <c r="F525" s="3">
        <v>1.5174000000000001</v>
      </c>
      <c r="G525" s="6">
        <v>47</v>
      </c>
    </row>
    <row r="526" spans="1:7" x14ac:dyDescent="0.3">
      <c r="A526" t="s">
        <v>8265</v>
      </c>
      <c r="B526" t="s">
        <v>8266</v>
      </c>
      <c r="C526">
        <v>0.3</v>
      </c>
      <c r="D526" s="1">
        <v>0</v>
      </c>
      <c r="E526" s="3">
        <v>14.1724</v>
      </c>
      <c r="F526" s="3">
        <v>3.8896999999999999</v>
      </c>
      <c r="G526" s="6">
        <v>46</v>
      </c>
    </row>
    <row r="527" spans="1:7" x14ac:dyDescent="0.3">
      <c r="A527" t="s">
        <v>8766</v>
      </c>
      <c r="B527" t="s">
        <v>8767</v>
      </c>
      <c r="C527">
        <v>0.29920000000000002</v>
      </c>
      <c r="D527" s="1">
        <v>0.98310010000000003</v>
      </c>
      <c r="E527" s="3">
        <v>47.960799999999999</v>
      </c>
      <c r="F527" s="3">
        <v>4.5848000000000004</v>
      </c>
      <c r="G527" s="6">
        <v>45</v>
      </c>
    </row>
    <row r="528" spans="1:7" x14ac:dyDescent="0.3">
      <c r="A528" t="s">
        <v>9191</v>
      </c>
      <c r="B528" t="s">
        <v>9192</v>
      </c>
      <c r="C528">
        <v>0.25</v>
      </c>
      <c r="D528" s="1">
        <v>1</v>
      </c>
      <c r="E528" s="3">
        <v>98.924899999999994</v>
      </c>
      <c r="F528" s="3">
        <v>3.6509999999999998</v>
      </c>
      <c r="G528" s="6">
        <v>44</v>
      </c>
    </row>
    <row r="529" spans="1:7" x14ac:dyDescent="0.3">
      <c r="A529" t="s">
        <v>2611</v>
      </c>
      <c r="B529" t="s">
        <v>2612</v>
      </c>
      <c r="C529">
        <v>0.35</v>
      </c>
      <c r="D529" s="1">
        <v>0</v>
      </c>
      <c r="E529" s="3">
        <v>7.2108999999999996</v>
      </c>
      <c r="F529" s="3">
        <v>1.1346000000000001</v>
      </c>
      <c r="G529" s="6">
        <v>40</v>
      </c>
    </row>
    <row r="530" spans="1:7" x14ac:dyDescent="0.3">
      <c r="A530" t="s">
        <v>4865</v>
      </c>
      <c r="B530" t="s">
        <v>4866</v>
      </c>
      <c r="C530">
        <v>0.3</v>
      </c>
      <c r="D530" s="1">
        <v>0</v>
      </c>
      <c r="E530" s="3">
        <v>25.915600000000001</v>
      </c>
      <c r="F530" s="3">
        <v>3.1977000000000002</v>
      </c>
      <c r="G530" s="6">
        <v>40</v>
      </c>
    </row>
    <row r="531" spans="1:7" x14ac:dyDescent="0.3">
      <c r="A531" t="s">
        <v>11167</v>
      </c>
      <c r="B531" t="s">
        <v>11168</v>
      </c>
      <c r="C531">
        <v>0.25</v>
      </c>
      <c r="D531" s="1">
        <v>0</v>
      </c>
      <c r="E531" s="3">
        <v>20.309899999999999</v>
      </c>
      <c r="F531" s="3">
        <v>0.80510000000000004</v>
      </c>
      <c r="G531" s="6">
        <v>40</v>
      </c>
    </row>
    <row r="532" spans="1:7" x14ac:dyDescent="0.3">
      <c r="A532" t="s">
        <v>11481</v>
      </c>
      <c r="B532" t="s">
        <v>11482</v>
      </c>
      <c r="C532">
        <v>0.33</v>
      </c>
      <c r="D532" s="1">
        <v>0</v>
      </c>
      <c r="E532" s="3">
        <v>3.3571</v>
      </c>
      <c r="F532" s="3">
        <v>0.75770000000000004</v>
      </c>
      <c r="G532" s="6">
        <v>39</v>
      </c>
    </row>
    <row r="533" spans="1:7" x14ac:dyDescent="0.3">
      <c r="A533" t="s">
        <v>795</v>
      </c>
      <c r="B533" t="s">
        <v>796</v>
      </c>
      <c r="C533">
        <v>0.25</v>
      </c>
      <c r="D533" s="1">
        <v>1</v>
      </c>
      <c r="E533" s="3">
        <v>90.037000000000006</v>
      </c>
      <c r="F533" s="3">
        <v>1.2354000000000001</v>
      </c>
      <c r="G533" s="6">
        <v>38</v>
      </c>
    </row>
    <row r="534" spans="1:7" x14ac:dyDescent="0.3">
      <c r="A534" t="s">
        <v>1079</v>
      </c>
      <c r="B534" t="s">
        <v>1080</v>
      </c>
      <c r="C534">
        <v>0.25580000000000003</v>
      </c>
      <c r="D534" s="1">
        <v>0.40056913999999999</v>
      </c>
      <c r="E534" s="3">
        <v>92.235200000000006</v>
      </c>
      <c r="F534" s="3">
        <v>2.3919999999999999</v>
      </c>
      <c r="G534" s="6">
        <v>38</v>
      </c>
    </row>
    <row r="535" spans="1:7" x14ac:dyDescent="0.3">
      <c r="A535" t="s">
        <v>10782</v>
      </c>
      <c r="B535" t="s">
        <v>10783</v>
      </c>
      <c r="C535">
        <v>0.3</v>
      </c>
      <c r="D535" s="1">
        <v>0</v>
      </c>
      <c r="E535" s="3">
        <v>32.799599999999998</v>
      </c>
      <c r="F535" s="3">
        <v>5.3377999999999997</v>
      </c>
      <c r="G535" s="6">
        <v>38</v>
      </c>
    </row>
    <row r="536" spans="1:7" x14ac:dyDescent="0.3">
      <c r="A536" t="s">
        <v>1717</v>
      </c>
      <c r="B536" t="s">
        <v>1718</v>
      </c>
      <c r="C536">
        <v>0.25</v>
      </c>
      <c r="D536" s="1">
        <v>0</v>
      </c>
      <c r="E536" s="3">
        <v>14.605600000000001</v>
      </c>
      <c r="F536" s="3">
        <v>5.4911000000000003</v>
      </c>
      <c r="G536" s="6">
        <v>37</v>
      </c>
    </row>
    <row r="537" spans="1:7" x14ac:dyDescent="0.3">
      <c r="A537" t="s">
        <v>9223</v>
      </c>
      <c r="B537" t="s">
        <v>9224</v>
      </c>
      <c r="C537">
        <v>0.33</v>
      </c>
      <c r="D537" s="1">
        <v>0</v>
      </c>
      <c r="E537" s="3">
        <v>4.4253</v>
      </c>
      <c r="F537" s="3">
        <v>0.97060000000000002</v>
      </c>
      <c r="G537" s="6">
        <v>37</v>
      </c>
    </row>
    <row r="538" spans="1:7" x14ac:dyDescent="0.3">
      <c r="A538" t="s">
        <v>1073</v>
      </c>
      <c r="B538" t="s">
        <v>1074</v>
      </c>
      <c r="C538">
        <v>0.25</v>
      </c>
      <c r="D538" s="1">
        <v>0</v>
      </c>
      <c r="E538" s="3">
        <v>38.076999999999998</v>
      </c>
      <c r="F538" s="3">
        <v>1.2591000000000001</v>
      </c>
      <c r="G538" s="6">
        <v>36</v>
      </c>
    </row>
    <row r="539" spans="1:7" x14ac:dyDescent="0.3">
      <c r="A539" t="s">
        <v>6557</v>
      </c>
      <c r="B539" t="s">
        <v>6558</v>
      </c>
      <c r="C539">
        <v>0.3</v>
      </c>
      <c r="D539" s="1">
        <v>0</v>
      </c>
      <c r="E539" s="3">
        <v>16.5261</v>
      </c>
      <c r="F539" s="3">
        <v>4.0740999999999996</v>
      </c>
      <c r="G539" s="6">
        <v>36</v>
      </c>
    </row>
    <row r="540" spans="1:7" x14ac:dyDescent="0.3">
      <c r="A540" t="s">
        <v>8861</v>
      </c>
      <c r="B540" t="s">
        <v>8862</v>
      </c>
      <c r="C540">
        <v>0.25</v>
      </c>
      <c r="D540" s="1">
        <v>0.5902811</v>
      </c>
      <c r="E540" s="3">
        <v>57.2318</v>
      </c>
      <c r="F540" s="3">
        <v>15.426600000000001</v>
      </c>
      <c r="G540" s="6">
        <v>36</v>
      </c>
    </row>
    <row r="541" spans="1:7" x14ac:dyDescent="0.3">
      <c r="A541" t="s">
        <v>9947</v>
      </c>
      <c r="B541" t="s">
        <v>9948</v>
      </c>
      <c r="C541">
        <v>0.25</v>
      </c>
      <c r="D541" s="1">
        <v>0</v>
      </c>
      <c r="E541" s="3">
        <v>9.0669000000000004</v>
      </c>
      <c r="F541" s="3">
        <v>1.5727</v>
      </c>
      <c r="G541" s="6">
        <v>35</v>
      </c>
    </row>
    <row r="542" spans="1:7" x14ac:dyDescent="0.3">
      <c r="A542" t="s">
        <v>10077</v>
      </c>
      <c r="B542" t="s">
        <v>10078</v>
      </c>
      <c r="C542">
        <v>0.25</v>
      </c>
      <c r="D542" s="1">
        <v>0.59456343</v>
      </c>
      <c r="E542" s="3">
        <v>51.294899999999998</v>
      </c>
      <c r="F542" s="3">
        <v>2.1055999999999999</v>
      </c>
      <c r="G542" s="6">
        <v>32</v>
      </c>
    </row>
    <row r="543" spans="1:7" x14ac:dyDescent="0.3">
      <c r="A543" t="s">
        <v>10535</v>
      </c>
      <c r="B543" t="s">
        <v>10536</v>
      </c>
      <c r="C543">
        <v>0.27689999999999998</v>
      </c>
      <c r="D543" s="1">
        <v>0</v>
      </c>
      <c r="E543" s="3">
        <v>19.4314</v>
      </c>
      <c r="F543" s="3">
        <v>2.3609</v>
      </c>
      <c r="G543" s="6">
        <v>31</v>
      </c>
    </row>
    <row r="544" spans="1:7" x14ac:dyDescent="0.3">
      <c r="A544" t="s">
        <v>11539</v>
      </c>
      <c r="B544" t="s">
        <v>11540</v>
      </c>
      <c r="C544">
        <v>0.31</v>
      </c>
      <c r="D544" s="1">
        <v>0</v>
      </c>
      <c r="E544" s="3">
        <v>15.3431</v>
      </c>
      <c r="F544" s="3">
        <v>0.81689999999999996</v>
      </c>
      <c r="G544" s="6">
        <v>31</v>
      </c>
    </row>
    <row r="545" spans="1:7" x14ac:dyDescent="0.3">
      <c r="A545" t="s">
        <v>3153</v>
      </c>
      <c r="B545" t="s">
        <v>3154</v>
      </c>
      <c r="C545">
        <v>0.25</v>
      </c>
      <c r="D545" s="1">
        <v>0</v>
      </c>
      <c r="E545" s="3">
        <v>40.6374</v>
      </c>
      <c r="F545" s="3">
        <v>1.1615</v>
      </c>
      <c r="G545" s="6">
        <v>30</v>
      </c>
    </row>
    <row r="546" spans="1:7" x14ac:dyDescent="0.3">
      <c r="A546" t="s">
        <v>8895</v>
      </c>
      <c r="B546" t="s">
        <v>8896</v>
      </c>
      <c r="C546">
        <v>0.25</v>
      </c>
      <c r="D546" s="1">
        <v>0</v>
      </c>
      <c r="E546" s="3">
        <v>1.7864</v>
      </c>
      <c r="F546" s="3">
        <v>0.7238</v>
      </c>
      <c r="G546" s="6">
        <v>30</v>
      </c>
    </row>
    <row r="547" spans="1:7" x14ac:dyDescent="0.3">
      <c r="A547" t="s">
        <v>10069</v>
      </c>
      <c r="B547" t="s">
        <v>10070</v>
      </c>
      <c r="C547">
        <v>0.25</v>
      </c>
      <c r="D547" s="1">
        <v>0</v>
      </c>
      <c r="E547" s="3">
        <v>3.8056000000000001</v>
      </c>
      <c r="F547" s="3">
        <v>2.3704000000000001</v>
      </c>
      <c r="G547" s="6">
        <v>30</v>
      </c>
    </row>
    <row r="548" spans="1:7" x14ac:dyDescent="0.3">
      <c r="A548" t="s">
        <v>1199</v>
      </c>
      <c r="B548" t="s">
        <v>1200</v>
      </c>
      <c r="C548">
        <v>0.3</v>
      </c>
      <c r="D548" s="1">
        <v>1</v>
      </c>
      <c r="E548" s="3">
        <v>117.27119999999999</v>
      </c>
      <c r="F548" s="3">
        <v>0.87009999999999998</v>
      </c>
      <c r="G548" s="6">
        <v>29</v>
      </c>
    </row>
    <row r="549" spans="1:7" x14ac:dyDescent="0.3">
      <c r="A549" t="s">
        <v>3690</v>
      </c>
      <c r="B549" t="s">
        <v>3691</v>
      </c>
      <c r="C549">
        <v>0.25</v>
      </c>
      <c r="D549" s="1">
        <v>0</v>
      </c>
      <c r="E549" s="3">
        <v>2.3374000000000001</v>
      </c>
      <c r="F549" s="3">
        <v>1.4634</v>
      </c>
      <c r="G549" s="6">
        <v>29</v>
      </c>
    </row>
    <row r="550" spans="1:7" x14ac:dyDescent="0.3">
      <c r="A550" t="s">
        <v>3075</v>
      </c>
      <c r="B550" t="s">
        <v>3076</v>
      </c>
      <c r="C550">
        <v>0.28349999999999997</v>
      </c>
      <c r="D550" s="1">
        <v>0</v>
      </c>
      <c r="E550" s="3">
        <v>3.7000999999999999</v>
      </c>
      <c r="F550" s="3">
        <v>0.7127</v>
      </c>
      <c r="G550" s="6">
        <v>28</v>
      </c>
    </row>
    <row r="551" spans="1:7" x14ac:dyDescent="0.3">
      <c r="A551" t="s">
        <v>8020</v>
      </c>
      <c r="B551" t="s">
        <v>8021</v>
      </c>
      <c r="C551">
        <v>0.35</v>
      </c>
      <c r="D551" s="1">
        <v>0</v>
      </c>
      <c r="E551" s="3">
        <v>9.0871999999999993</v>
      </c>
      <c r="F551" s="3">
        <v>0.86890000000000001</v>
      </c>
      <c r="G551" s="6">
        <v>28</v>
      </c>
    </row>
    <row r="552" spans="1:7" x14ac:dyDescent="0.3">
      <c r="A552" t="s">
        <v>10181</v>
      </c>
      <c r="B552" t="s">
        <v>10182</v>
      </c>
      <c r="C552">
        <v>0.25</v>
      </c>
      <c r="D552" s="1">
        <v>0</v>
      </c>
      <c r="E552" s="3">
        <v>5.4680999999999997</v>
      </c>
      <c r="F552" s="3">
        <v>0.6482</v>
      </c>
      <c r="G552" s="6">
        <v>27</v>
      </c>
    </row>
    <row r="553" spans="1:7" x14ac:dyDescent="0.3">
      <c r="A553" t="s">
        <v>3840</v>
      </c>
      <c r="B553" t="s">
        <v>3841</v>
      </c>
      <c r="C553">
        <v>0.3</v>
      </c>
      <c r="D553" s="1">
        <v>0</v>
      </c>
      <c r="E553" s="3">
        <v>1.0656000000000001</v>
      </c>
      <c r="F553" s="3">
        <v>0.7077</v>
      </c>
      <c r="G553" s="6">
        <v>24</v>
      </c>
    </row>
    <row r="554" spans="1:7" x14ac:dyDescent="0.3">
      <c r="A554" t="s">
        <v>5129</v>
      </c>
      <c r="B554" t="s">
        <v>5130</v>
      </c>
      <c r="C554">
        <v>0.3</v>
      </c>
      <c r="D554" s="1">
        <v>0</v>
      </c>
      <c r="E554" s="3">
        <v>27.6264</v>
      </c>
      <c r="F554" s="3">
        <v>2.1263999999999998</v>
      </c>
      <c r="G554" s="6">
        <v>24</v>
      </c>
    </row>
    <row r="555" spans="1:7" x14ac:dyDescent="0.3">
      <c r="A555" t="s">
        <v>5379</v>
      </c>
      <c r="B555" t="s">
        <v>5380</v>
      </c>
      <c r="C555">
        <v>0.25</v>
      </c>
      <c r="D555" s="1">
        <v>1</v>
      </c>
      <c r="E555" s="3">
        <v>44.429499999999997</v>
      </c>
      <c r="F555" s="3">
        <v>0.79279999999999995</v>
      </c>
      <c r="G555" s="6">
        <v>24</v>
      </c>
    </row>
    <row r="556" spans="1:7" x14ac:dyDescent="0.3">
      <c r="A556" t="s">
        <v>4939</v>
      </c>
      <c r="B556" t="s">
        <v>4940</v>
      </c>
      <c r="C556">
        <v>0.3</v>
      </c>
      <c r="D556" s="1">
        <v>0</v>
      </c>
      <c r="E556" s="3">
        <v>43.156700000000001</v>
      </c>
      <c r="F556" s="3">
        <v>3.7696000000000001</v>
      </c>
      <c r="G556" s="6">
        <v>23</v>
      </c>
    </row>
    <row r="557" spans="1:7" x14ac:dyDescent="0.3">
      <c r="A557" t="s">
        <v>10778</v>
      </c>
      <c r="B557" t="s">
        <v>10779</v>
      </c>
      <c r="C557">
        <v>0.25</v>
      </c>
      <c r="D557" s="1">
        <v>1</v>
      </c>
      <c r="E557" s="3">
        <v>226.03720000000001</v>
      </c>
      <c r="F557" s="3">
        <v>0.81330000000000002</v>
      </c>
      <c r="G557" s="6">
        <v>23</v>
      </c>
    </row>
    <row r="558" spans="1:7" x14ac:dyDescent="0.3">
      <c r="A558" t="s">
        <v>6543</v>
      </c>
      <c r="B558" t="s">
        <v>6544</v>
      </c>
      <c r="C558">
        <v>0.2339</v>
      </c>
      <c r="D558" s="1">
        <v>0</v>
      </c>
      <c r="E558" s="3">
        <v>14.154500000000001</v>
      </c>
      <c r="F558" s="3">
        <v>5.6581000000000001</v>
      </c>
      <c r="G558" s="6">
        <v>22</v>
      </c>
    </row>
    <row r="559" spans="1:7" x14ac:dyDescent="0.3">
      <c r="A559" t="s">
        <v>6533</v>
      </c>
      <c r="B559" t="s">
        <v>6534</v>
      </c>
      <c r="C559">
        <v>0.3</v>
      </c>
      <c r="D559" s="1">
        <v>0</v>
      </c>
      <c r="E559" s="3">
        <v>7.1694000000000004</v>
      </c>
      <c r="F559" s="3">
        <v>1.3666</v>
      </c>
      <c r="G559" s="6">
        <v>21</v>
      </c>
    </row>
    <row r="560" spans="1:7" x14ac:dyDescent="0.3">
      <c r="A560" t="s">
        <v>10774</v>
      </c>
      <c r="B560" t="s">
        <v>10775</v>
      </c>
      <c r="C560">
        <v>0.3</v>
      </c>
      <c r="D560" s="1">
        <v>0</v>
      </c>
      <c r="E560" s="3">
        <v>9.5528999999999993</v>
      </c>
      <c r="F560" s="3">
        <v>2.5581</v>
      </c>
      <c r="G560" s="6">
        <v>21</v>
      </c>
    </row>
    <row r="561" spans="1:7" x14ac:dyDescent="0.3">
      <c r="A561" t="s">
        <v>11664</v>
      </c>
      <c r="B561" t="s">
        <v>11665</v>
      </c>
      <c r="C561">
        <v>0.33</v>
      </c>
      <c r="D561" s="1">
        <v>0</v>
      </c>
      <c r="E561" s="3">
        <v>3.9811999999999999</v>
      </c>
      <c r="F561" s="3">
        <v>0.70789999999999997</v>
      </c>
      <c r="G561" s="6">
        <v>21</v>
      </c>
    </row>
    <row r="562" spans="1:7" x14ac:dyDescent="0.3">
      <c r="A562" t="s">
        <v>11369</v>
      </c>
      <c r="B562" t="s">
        <v>11370</v>
      </c>
      <c r="C562">
        <v>0.25</v>
      </c>
      <c r="D562" s="1">
        <v>0</v>
      </c>
      <c r="E562" s="3">
        <v>11.893800000000001</v>
      </c>
      <c r="F562" s="3">
        <v>0.76980000000000004</v>
      </c>
      <c r="G562" s="6">
        <v>20</v>
      </c>
    </row>
    <row r="563" spans="1:7" x14ac:dyDescent="0.3">
      <c r="A563" t="s">
        <v>5740</v>
      </c>
      <c r="B563" t="s">
        <v>5741</v>
      </c>
      <c r="C563">
        <v>0.25</v>
      </c>
      <c r="D563" s="1">
        <v>0</v>
      </c>
      <c r="E563" s="3">
        <v>2.8995000000000002</v>
      </c>
      <c r="F563" s="3">
        <v>0.3866</v>
      </c>
      <c r="G563" s="6">
        <v>18</v>
      </c>
    </row>
    <row r="564" spans="1:7" x14ac:dyDescent="0.3">
      <c r="A564" t="s">
        <v>2937</v>
      </c>
      <c r="B564" t="s">
        <v>2938</v>
      </c>
      <c r="C564">
        <v>0.25</v>
      </c>
      <c r="D564" s="1">
        <v>0</v>
      </c>
      <c r="E564" s="3">
        <v>2.0514000000000001</v>
      </c>
      <c r="F564" s="3">
        <v>0.23480000000000001</v>
      </c>
      <c r="G564" s="6">
        <v>17</v>
      </c>
    </row>
    <row r="565" spans="1:7" x14ac:dyDescent="0.3">
      <c r="A565" t="s">
        <v>4931</v>
      </c>
      <c r="B565" t="s">
        <v>4932</v>
      </c>
      <c r="C565">
        <v>0.25</v>
      </c>
      <c r="D565" s="1">
        <v>0</v>
      </c>
      <c r="E565" s="3">
        <v>1.9014</v>
      </c>
      <c r="F565" s="3">
        <v>0.80869999999999997</v>
      </c>
      <c r="G565" s="6">
        <v>16</v>
      </c>
    </row>
    <row r="566" spans="1:7" x14ac:dyDescent="0.3">
      <c r="A566" t="s">
        <v>9883</v>
      </c>
      <c r="B566" t="s">
        <v>9884</v>
      </c>
      <c r="C566">
        <v>0.25</v>
      </c>
      <c r="D566" s="1">
        <v>0</v>
      </c>
      <c r="E566" s="3">
        <v>1.4508000000000001</v>
      </c>
      <c r="F566" s="3">
        <v>0.6129</v>
      </c>
      <c r="G566" s="6">
        <v>16</v>
      </c>
    </row>
    <row r="567" spans="1:7" x14ac:dyDescent="0.3">
      <c r="A567" t="s">
        <v>10623</v>
      </c>
      <c r="B567" t="s">
        <v>10624</v>
      </c>
      <c r="C567">
        <v>0.25</v>
      </c>
      <c r="D567" s="1">
        <v>0</v>
      </c>
      <c r="E567" s="3">
        <v>2.0085999999999999</v>
      </c>
      <c r="F567" s="3">
        <v>0.1469</v>
      </c>
      <c r="G567" s="6">
        <v>16</v>
      </c>
    </row>
    <row r="568" spans="1:7" x14ac:dyDescent="0.3">
      <c r="A568" t="s">
        <v>10555</v>
      </c>
      <c r="B568" t="s">
        <v>10556</v>
      </c>
      <c r="C568">
        <v>0.25</v>
      </c>
      <c r="D568" s="1">
        <v>0</v>
      </c>
      <c r="E568" s="3">
        <v>9.9192</v>
      </c>
      <c r="F568" s="3">
        <v>0.24440000000000001</v>
      </c>
      <c r="G568" s="6">
        <v>14</v>
      </c>
    </row>
    <row r="569" spans="1:7" x14ac:dyDescent="0.3">
      <c r="A569" t="s">
        <v>11545</v>
      </c>
      <c r="B569" t="s">
        <v>11546</v>
      </c>
      <c r="C569">
        <v>0.25</v>
      </c>
      <c r="D569" s="1">
        <v>0</v>
      </c>
      <c r="E569" s="3">
        <v>4.0796999999999999</v>
      </c>
      <c r="F569" s="3">
        <v>0.75629999999999997</v>
      </c>
      <c r="G569" s="6">
        <v>14</v>
      </c>
    </row>
    <row r="570" spans="1:7" x14ac:dyDescent="0.3">
      <c r="A570" t="s">
        <v>3177</v>
      </c>
      <c r="B570" t="s">
        <v>3178</v>
      </c>
      <c r="C570">
        <v>0.25</v>
      </c>
      <c r="D570" s="1">
        <v>0</v>
      </c>
      <c r="E570" s="3">
        <v>12.273099999999999</v>
      </c>
      <c r="F570" s="3">
        <v>1.7823</v>
      </c>
      <c r="G570" s="6">
        <v>13</v>
      </c>
    </row>
    <row r="571" spans="1:7" x14ac:dyDescent="0.3">
      <c r="A571" t="s">
        <v>11668</v>
      </c>
      <c r="B571" t="s">
        <v>11669</v>
      </c>
      <c r="C571">
        <v>0.25</v>
      </c>
      <c r="D571" s="1">
        <v>0</v>
      </c>
      <c r="E571" s="3">
        <v>1.5395000000000001</v>
      </c>
      <c r="F571" s="3">
        <v>0.25790000000000002</v>
      </c>
      <c r="G571" s="6">
        <v>13</v>
      </c>
    </row>
    <row r="572" spans="1:7" x14ac:dyDescent="0.3">
      <c r="A572" t="s">
        <v>3746</v>
      </c>
      <c r="B572" t="s">
        <v>3747</v>
      </c>
      <c r="C572">
        <v>0.34439999999999998</v>
      </c>
      <c r="D572" s="1">
        <v>0</v>
      </c>
      <c r="E572" s="3">
        <v>74.016599999999997</v>
      </c>
      <c r="F572" s="3">
        <v>1.9220999999999999</v>
      </c>
      <c r="G572" s="6">
        <v>12</v>
      </c>
    </row>
    <row r="573" spans="1:7" x14ac:dyDescent="0.3">
      <c r="A573" t="s">
        <v>7892</v>
      </c>
      <c r="B573" t="s">
        <v>7893</v>
      </c>
      <c r="C573">
        <v>0.25</v>
      </c>
      <c r="D573" s="1">
        <v>0</v>
      </c>
      <c r="E573" s="3">
        <v>2.4405999999999999</v>
      </c>
      <c r="F573" s="3">
        <v>0.30059999999999998</v>
      </c>
      <c r="G573" s="6">
        <v>12</v>
      </c>
    </row>
    <row r="574" spans="1:7" x14ac:dyDescent="0.3">
      <c r="A574" t="s">
        <v>8754</v>
      </c>
      <c r="B574" t="s">
        <v>8755</v>
      </c>
      <c r="C574">
        <v>0.29060000000000002</v>
      </c>
      <c r="D574" s="1">
        <v>0</v>
      </c>
      <c r="E574" s="3">
        <v>5.1863999999999999</v>
      </c>
      <c r="F574" s="3">
        <v>0.4345</v>
      </c>
      <c r="G574" s="6">
        <v>12</v>
      </c>
    </row>
    <row r="575" spans="1:7" x14ac:dyDescent="0.3">
      <c r="A575" t="s">
        <v>10501</v>
      </c>
      <c r="B575" t="s">
        <v>10502</v>
      </c>
      <c r="C575">
        <v>0.34939999999999999</v>
      </c>
      <c r="D575" s="1">
        <v>0</v>
      </c>
      <c r="E575" s="3">
        <v>1.2201</v>
      </c>
      <c r="F575" s="3">
        <v>0.62090000000000001</v>
      </c>
      <c r="G575" s="6">
        <v>12</v>
      </c>
    </row>
    <row r="576" spans="1:7" x14ac:dyDescent="0.3">
      <c r="A576" t="s">
        <v>3958</v>
      </c>
      <c r="B576" t="s">
        <v>3959</v>
      </c>
      <c r="C576">
        <v>0.25</v>
      </c>
      <c r="D576" s="1">
        <v>0</v>
      </c>
      <c r="E576" s="3">
        <v>3.4379</v>
      </c>
      <c r="F576" s="3">
        <v>2.3197999999999999</v>
      </c>
      <c r="G576" s="6">
        <v>11</v>
      </c>
    </row>
    <row r="577" spans="1:7" x14ac:dyDescent="0.3">
      <c r="A577" t="s">
        <v>10537</v>
      </c>
      <c r="B577" t="s">
        <v>10538</v>
      </c>
      <c r="C577">
        <v>0.25</v>
      </c>
      <c r="D577" s="1">
        <v>0</v>
      </c>
      <c r="E577" s="3">
        <v>9.5261999999999993</v>
      </c>
      <c r="F577" s="3">
        <v>0.24990000000000001</v>
      </c>
      <c r="G577" s="6">
        <v>11</v>
      </c>
    </row>
    <row r="578" spans="1:7" x14ac:dyDescent="0.3">
      <c r="A578" t="s">
        <v>1534</v>
      </c>
      <c r="B578" t="s">
        <v>1535</v>
      </c>
      <c r="C578">
        <v>0.25</v>
      </c>
      <c r="D578" s="1">
        <v>0</v>
      </c>
      <c r="E578" s="3">
        <v>70.202399999999997</v>
      </c>
      <c r="F578" s="3">
        <v>0.24610000000000001</v>
      </c>
      <c r="G578" s="6">
        <v>10</v>
      </c>
    </row>
    <row r="579" spans="1:7" x14ac:dyDescent="0.3">
      <c r="A579" t="s">
        <v>10471</v>
      </c>
      <c r="B579" t="s">
        <v>10472</v>
      </c>
      <c r="C579">
        <v>0.25940000000000002</v>
      </c>
      <c r="D579" s="1">
        <v>0</v>
      </c>
      <c r="E579" s="3">
        <v>4.8308999999999997</v>
      </c>
      <c r="F579" s="3">
        <v>0.38240000000000002</v>
      </c>
      <c r="G579" s="6">
        <v>10</v>
      </c>
    </row>
    <row r="580" spans="1:7" x14ac:dyDescent="0.3">
      <c r="A580" t="s">
        <v>11110</v>
      </c>
      <c r="B580" t="s">
        <v>11111</v>
      </c>
      <c r="C580">
        <v>0.25</v>
      </c>
      <c r="D580" s="1">
        <v>0</v>
      </c>
      <c r="E580" s="3">
        <v>32.649000000000001</v>
      </c>
      <c r="F580" s="3">
        <v>1.9372</v>
      </c>
      <c r="G580" s="6">
        <v>10</v>
      </c>
    </row>
    <row r="581" spans="1:7" x14ac:dyDescent="0.3">
      <c r="A581" t="s">
        <v>11692</v>
      </c>
      <c r="B581" t="s">
        <v>11693</v>
      </c>
      <c r="C581">
        <v>0.31369999999999998</v>
      </c>
      <c r="D581" s="1">
        <v>0</v>
      </c>
      <c r="E581" s="3">
        <v>15.1111</v>
      </c>
      <c r="F581" s="3">
        <v>0.53859999999999997</v>
      </c>
      <c r="G581" s="6">
        <v>9</v>
      </c>
    </row>
    <row r="582" spans="1:7" x14ac:dyDescent="0.3">
      <c r="A582" t="s">
        <v>5682</v>
      </c>
      <c r="B582" t="s">
        <v>5683</v>
      </c>
      <c r="C582">
        <v>0.30299999999999999</v>
      </c>
      <c r="D582" s="1">
        <v>0</v>
      </c>
      <c r="E582" s="3">
        <v>3.2441</v>
      </c>
      <c r="F582" s="3">
        <v>0.40179999999999999</v>
      </c>
      <c r="G582" s="6">
        <v>8</v>
      </c>
    </row>
    <row r="583" spans="1:7" x14ac:dyDescent="0.3">
      <c r="A583" t="s">
        <v>8669</v>
      </c>
      <c r="B583" t="s">
        <v>8670</v>
      </c>
      <c r="C583">
        <v>0.25</v>
      </c>
      <c r="D583" s="1">
        <v>0</v>
      </c>
      <c r="E583" s="3">
        <v>0.749</v>
      </c>
      <c r="F583" s="3">
        <v>0.18290000000000001</v>
      </c>
      <c r="G583" s="6">
        <v>8</v>
      </c>
    </row>
    <row r="584" spans="1:7" x14ac:dyDescent="0.3">
      <c r="A584" t="s">
        <v>9527</v>
      </c>
      <c r="B584" t="s">
        <v>9528</v>
      </c>
      <c r="C584">
        <v>0.3</v>
      </c>
      <c r="D584" s="1">
        <v>0</v>
      </c>
      <c r="E584" s="3">
        <v>1.0091000000000001</v>
      </c>
      <c r="F584" s="3">
        <v>0.30719999999999997</v>
      </c>
      <c r="G584" s="6">
        <v>8</v>
      </c>
    </row>
    <row r="585" spans="1:7" x14ac:dyDescent="0.3">
      <c r="A585" t="s">
        <v>10075</v>
      </c>
      <c r="B585" t="s">
        <v>10076</v>
      </c>
      <c r="C585">
        <v>0.25</v>
      </c>
      <c r="D585" s="1">
        <v>0</v>
      </c>
      <c r="E585" s="3">
        <v>2.4275000000000002</v>
      </c>
      <c r="F585" s="3">
        <v>0.18479999999999999</v>
      </c>
      <c r="G585" s="6">
        <v>8</v>
      </c>
    </row>
    <row r="586" spans="1:7" x14ac:dyDescent="0.3">
      <c r="A586" t="s">
        <v>198</v>
      </c>
      <c r="B586" t="s">
        <v>199</v>
      </c>
      <c r="C586">
        <v>0.32879999999999998</v>
      </c>
      <c r="D586" s="1">
        <v>0</v>
      </c>
      <c r="E586" s="3">
        <v>13.417899999999999</v>
      </c>
      <c r="F586" s="3">
        <v>0.34870000000000001</v>
      </c>
      <c r="G586" s="6">
        <v>7</v>
      </c>
    </row>
    <row r="587" spans="1:7" x14ac:dyDescent="0.3">
      <c r="A587" t="s">
        <v>3969</v>
      </c>
      <c r="B587" t="s">
        <v>3970</v>
      </c>
      <c r="C587">
        <v>0.25</v>
      </c>
      <c r="D587" s="1">
        <v>0</v>
      </c>
      <c r="E587" s="3">
        <v>0.49430000000000002</v>
      </c>
      <c r="F587" s="3">
        <v>0.14910000000000001</v>
      </c>
      <c r="G587" s="6">
        <v>7</v>
      </c>
    </row>
    <row r="588" spans="1:7" x14ac:dyDescent="0.3">
      <c r="A588" t="s">
        <v>6399</v>
      </c>
      <c r="B588" t="s">
        <v>6400</v>
      </c>
      <c r="C588">
        <v>0.3175</v>
      </c>
      <c r="D588" s="1">
        <v>0</v>
      </c>
      <c r="E588" s="3">
        <v>4.8391000000000002</v>
      </c>
      <c r="F588" s="3">
        <v>0.5988</v>
      </c>
      <c r="G588" s="6">
        <v>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G16"/>
  <sheetViews>
    <sheetView workbookViewId="0">
      <selection activeCell="B16" sqref="B16"/>
    </sheetView>
  </sheetViews>
  <sheetFormatPr defaultRowHeight="14.4" x14ac:dyDescent="0.3"/>
  <cols>
    <col min="1" max="1" width="28.88671875" bestFit="1" customWidth="1"/>
  </cols>
  <sheetData>
    <row r="3" spans="1:7" x14ac:dyDescent="0.3">
      <c r="F3" t="s">
        <v>12400</v>
      </c>
      <c r="G3">
        <v>0.65</v>
      </c>
    </row>
    <row r="4" spans="1:7" x14ac:dyDescent="0.3">
      <c r="B4" t="s">
        <v>12397</v>
      </c>
      <c r="C4" t="s">
        <v>12396</v>
      </c>
      <c r="D4" t="s">
        <v>12401</v>
      </c>
    </row>
    <row r="5" spans="1:7" x14ac:dyDescent="0.3">
      <c r="A5" t="s">
        <v>22</v>
      </c>
      <c r="B5">
        <v>20</v>
      </c>
      <c r="C5">
        <v>35</v>
      </c>
      <c r="D5">
        <f>B5+$G$3*(C5-B5)</f>
        <v>29.75</v>
      </c>
    </row>
    <row r="6" spans="1:7" x14ac:dyDescent="0.3">
      <c r="A6" t="s">
        <v>92</v>
      </c>
      <c r="B6">
        <v>20</v>
      </c>
      <c r="C6">
        <v>35</v>
      </c>
      <c r="D6">
        <f t="shared" ref="D6:D10" si="0">B6+$G$3*(C6-B6)</f>
        <v>29.75</v>
      </c>
    </row>
    <row r="7" spans="1:7" x14ac:dyDescent="0.3">
      <c r="A7" t="s">
        <v>95</v>
      </c>
      <c r="B7">
        <v>10</v>
      </c>
      <c r="C7">
        <v>25</v>
      </c>
      <c r="D7">
        <f t="shared" si="0"/>
        <v>19.75</v>
      </c>
    </row>
    <row r="8" spans="1:7" x14ac:dyDescent="0.3">
      <c r="A8" t="s">
        <v>162</v>
      </c>
      <c r="B8">
        <v>30</v>
      </c>
      <c r="C8">
        <v>50</v>
      </c>
      <c r="D8">
        <f t="shared" si="0"/>
        <v>43</v>
      </c>
    </row>
    <row r="9" spans="1:7" x14ac:dyDescent="0.3">
      <c r="A9" t="s">
        <v>479</v>
      </c>
      <c r="B9">
        <v>30</v>
      </c>
      <c r="C9">
        <v>50</v>
      </c>
      <c r="D9">
        <f t="shared" si="0"/>
        <v>43</v>
      </c>
    </row>
    <row r="10" spans="1:7" x14ac:dyDescent="0.3">
      <c r="A10" t="s">
        <v>1149</v>
      </c>
      <c r="B10">
        <v>30</v>
      </c>
      <c r="C10">
        <v>50</v>
      </c>
      <c r="D10">
        <f t="shared" si="0"/>
        <v>43</v>
      </c>
    </row>
    <row r="13" spans="1:7" x14ac:dyDescent="0.3">
      <c r="B13">
        <v>0</v>
      </c>
      <c r="C13" t="s">
        <v>12399</v>
      </c>
      <c r="G13">
        <f>MATCH(5,$B$13:$B$16,1)</f>
        <v>1</v>
      </c>
    </row>
    <row r="14" spans="1:7" x14ac:dyDescent="0.3">
      <c r="B14">
        <v>10</v>
      </c>
      <c r="C14" t="s">
        <v>95</v>
      </c>
    </row>
    <row r="15" spans="1:7" x14ac:dyDescent="0.3">
      <c r="B15">
        <v>25</v>
      </c>
      <c r="C15" t="s">
        <v>22</v>
      </c>
    </row>
    <row r="16" spans="1:7" x14ac:dyDescent="0.3">
      <c r="B16">
        <v>35</v>
      </c>
      <c r="C16" t="s">
        <v>479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1</vt:i4>
      </vt:variant>
    </vt:vector>
  </HeadingPairs>
  <TitlesOfParts>
    <vt:vector size="4" baseType="lpstr">
      <vt:lpstr>data</vt:lpstr>
      <vt:lpstr>site totals</vt:lpstr>
      <vt:lpstr>margin_ranges</vt:lpstr>
      <vt:lpstr>data!margin_sheet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Shahar Siegman</dc:creator>
  <cp:lastModifiedBy>Shahar Siegman</cp:lastModifiedBy>
  <dcterms:created xsi:type="dcterms:W3CDTF">2016-05-02T07:41:28Z</dcterms:created>
  <dcterms:modified xsi:type="dcterms:W3CDTF">2016-05-08T16:00:00Z</dcterms:modified>
</cp:coreProperties>
</file>